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4C24FA2C-1A77-4ACC-B0A4-A24FCEF7BF74}" xr6:coauthVersionLast="47" xr6:coauthVersionMax="47" xr10:uidLastSave="{00000000-0000-0000-0000-000000000000}"/>
  <bookViews>
    <workbookView xWindow="-110" yWindow="-110" windowWidth="38620" windowHeight="155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51"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8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00" i="64" l="1"/>
  <c r="E1001" i="64"/>
  <c r="E1002" i="64"/>
  <c r="N6" i="861"/>
  <c r="N5" i="861"/>
  <c r="R22" i="861"/>
  <c r="Q22" i="861"/>
  <c r="J22" i="861"/>
  <c r="I22" i="861"/>
  <c r="G22" i="861"/>
  <c r="F22" i="861"/>
  <c r="D22" i="861"/>
  <c r="C22" i="861"/>
  <c r="B22" i="861"/>
  <c r="R17" i="861"/>
  <c r="Q17" i="861"/>
  <c r="J17" i="861"/>
  <c r="I17" i="861"/>
  <c r="G17" i="861"/>
  <c r="F17" i="861"/>
  <c r="D17" i="861"/>
  <c r="C17" i="861"/>
  <c r="B17" i="861"/>
  <c r="CN2" i="1151"/>
  <c r="CN7" i="1151" s="1"/>
  <c r="CP2" i="1151"/>
  <c r="CQ2" i="1151" s="1"/>
  <c r="CO3" i="1151"/>
  <c r="CO7" i="1151"/>
  <c r="CO8" i="1151"/>
  <c r="E11" i="1151"/>
  <c r="E12" i="1151"/>
  <c r="B12" i="1151" s="1"/>
  <c r="E13" i="1151"/>
  <c r="B13" i="1151" s="1"/>
  <c r="E14" i="1151"/>
  <c r="E15" i="1151"/>
  <c r="B15" i="1151" s="1"/>
  <c r="E16" i="1151"/>
  <c r="B16" i="1151" s="1"/>
  <c r="E17" i="1151"/>
  <c r="B17" i="1151" s="1"/>
  <c r="E18" i="1151"/>
  <c r="B18" i="1151" s="1"/>
  <c r="E19" i="1151"/>
  <c r="B19" i="1151" s="1"/>
  <c r="E20" i="1151"/>
  <c r="B20" i="1151" s="1"/>
  <c r="CN20" i="1151"/>
  <c r="CN36" i="1151" s="1"/>
  <c r="E21" i="1151"/>
  <c r="E22" i="1151"/>
  <c r="E23" i="1151"/>
  <c r="E24" i="1151"/>
  <c r="E25" i="1151"/>
  <c r="E26" i="1151"/>
  <c r="E27" i="1151"/>
  <c r="E28" i="1151"/>
  <c r="E29" i="1151"/>
  <c r="E30" i="1151"/>
  <c r="E31" i="1151"/>
  <c r="E32" i="1151"/>
  <c r="E33" i="1151"/>
  <c r="E34" i="1151"/>
  <c r="E35" i="1151"/>
  <c r="E36" i="1151"/>
  <c r="E37" i="1151"/>
  <c r="E38" i="1151"/>
  <c r="E39" i="1151"/>
  <c r="E40" i="1151"/>
  <c r="E41" i="1151"/>
  <c r="E42" i="1151"/>
  <c r="E43" i="1151"/>
  <c r="E44" i="1151"/>
  <c r="E45" i="1151"/>
  <c r="E46" i="1151"/>
  <c r="E47" i="1151"/>
  <c r="E48" i="1151"/>
  <c r="E49" i="1151"/>
  <c r="E50" i="1151"/>
  <c r="E51" i="1151"/>
  <c r="E17" i="861" s="1"/>
  <c r="E52" i="1151"/>
  <c r="E53" i="1151"/>
  <c r="E54" i="1151"/>
  <c r="E55" i="1151"/>
  <c r="E56" i="1151"/>
  <c r="E57" i="1151"/>
  <c r="E58" i="1151"/>
  <c r="E59" i="1151"/>
  <c r="E60" i="1151"/>
  <c r="E61" i="1151"/>
  <c r="E62" i="1151"/>
  <c r="E63" i="1151"/>
  <c r="E64" i="1151"/>
  <c r="E65" i="1151"/>
  <c r="E66" i="1151"/>
  <c r="E22" i="861" s="1"/>
  <c r="E67" i="1151"/>
  <c r="E68" i="1151"/>
  <c r="E69" i="1151"/>
  <c r="E70" i="1151"/>
  <c r="E698" i="64"/>
  <c r="E699" i="64"/>
  <c r="E700" i="64"/>
  <c r="E697" i="64"/>
  <c r="E696" i="64"/>
  <c r="E695" i="64"/>
  <c r="E694" i="64"/>
  <c r="E693" i="64"/>
  <c r="E692" i="64"/>
  <c r="E691" i="64"/>
  <c r="E690" i="64"/>
  <c r="E689" i="64"/>
  <c r="E688" i="64"/>
  <c r="E687" i="64"/>
  <c r="E686" i="64"/>
  <c r="E685" i="64"/>
  <c r="E684" i="64"/>
  <c r="E683" i="64"/>
  <c r="E707" i="64"/>
  <c r="E708" i="64"/>
  <c r="E652" i="64"/>
  <c r="E653" i="64"/>
  <c r="E654" i="64"/>
  <c r="E655" i="64"/>
  <c r="E656" i="64"/>
  <c r="E657" i="64"/>
  <c r="E658" i="64"/>
  <c r="E659" i="64"/>
  <c r="E660" i="64"/>
  <c r="E661" i="64"/>
  <c r="E662" i="64"/>
  <c r="E663" i="64"/>
  <c r="E664" i="64"/>
  <c r="E665" i="64"/>
  <c r="E666" i="64"/>
  <c r="E667" i="64"/>
  <c r="E668" i="64"/>
  <c r="E669" i="64"/>
  <c r="E670" i="64"/>
  <c r="E671" i="64"/>
  <c r="E672" i="64"/>
  <c r="E673" i="64"/>
  <c r="E674" i="64"/>
  <c r="E675" i="64"/>
  <c r="E676" i="64"/>
  <c r="E677" i="64"/>
  <c r="E678" i="64"/>
  <c r="E679" i="64"/>
  <c r="E680" i="64"/>
  <c r="E681" i="64"/>
  <c r="E682" i="64"/>
  <c r="E701" i="64"/>
  <c r="E702" i="64"/>
  <c r="E703" i="64"/>
  <c r="E704" i="64"/>
  <c r="E705" i="64"/>
  <c r="E706" i="64"/>
  <c r="CM644" i="64"/>
  <c r="CN644" i="64"/>
  <c r="E650" i="64"/>
  <c r="E651" i="64"/>
  <c r="G708" i="64"/>
  <c r="G707" i="64"/>
  <c r="G706" i="64"/>
  <c r="G705" i="64"/>
  <c r="G704" i="64"/>
  <c r="DL701" i="64"/>
  <c r="DK701" i="64"/>
  <c r="DJ701" i="64"/>
  <c r="DI701" i="64"/>
  <c r="DH701" i="64"/>
  <c r="DG701" i="64"/>
  <c r="DF701" i="64"/>
  <c r="DE701" i="64"/>
  <c r="DD701" i="64"/>
  <c r="DC701" i="64"/>
  <c r="DB701" i="64"/>
  <c r="DA701" i="64"/>
  <c r="CZ701" i="64"/>
  <c r="CY701" i="64"/>
  <c r="CX701" i="64"/>
  <c r="CW701" i="64"/>
  <c r="CV701" i="64"/>
  <c r="CU701" i="64"/>
  <c r="CT701" i="64"/>
  <c r="CS701" i="64"/>
  <c r="CR701" i="64"/>
  <c r="CQ701" i="64"/>
  <c r="CP701" i="64"/>
  <c r="CO701" i="64"/>
  <c r="CN701" i="64"/>
  <c r="CM701" i="64"/>
  <c r="CL701" i="64"/>
  <c r="CK701" i="64"/>
  <c r="CJ701" i="64"/>
  <c r="CI701" i="64"/>
  <c r="CH701" i="64"/>
  <c r="CG701" i="64"/>
  <c r="CF701" i="64"/>
  <c r="CE701" i="64"/>
  <c r="CD701" i="64"/>
  <c r="CC701" i="64"/>
  <c r="CB701" i="64"/>
  <c r="CA701" i="64"/>
  <c r="BZ701" i="64"/>
  <c r="BY701" i="64"/>
  <c r="BX701" i="64"/>
  <c r="BW701" i="64"/>
  <c r="BV701" i="64"/>
  <c r="BU701" i="64"/>
  <c r="BT701" i="64"/>
  <c r="BS701" i="64"/>
  <c r="BR701" i="64"/>
  <c r="BQ701" i="64"/>
  <c r="BP701" i="64"/>
  <c r="BO701" i="64"/>
  <c r="BN701" i="64"/>
  <c r="BM701" i="64"/>
  <c r="BL701" i="64"/>
  <c r="BK701" i="64"/>
  <c r="BJ701" i="64"/>
  <c r="BI701" i="64"/>
  <c r="BH701" i="64"/>
  <c r="BG701" i="64"/>
  <c r="BF701" i="64"/>
  <c r="BE701" i="64"/>
  <c r="BD701" i="64"/>
  <c r="BC701" i="64"/>
  <c r="BB701" i="64"/>
  <c r="BA701" i="64"/>
  <c r="AZ701" i="64"/>
  <c r="AY701" i="64"/>
  <c r="AX701" i="64"/>
  <c r="AW701" i="64"/>
  <c r="AV701" i="64"/>
  <c r="AU701" i="64"/>
  <c r="AT701" i="64"/>
  <c r="AS701" i="64"/>
  <c r="AR701" i="64"/>
  <c r="AQ701" i="64"/>
  <c r="AP701" i="64"/>
  <c r="AO701" i="64"/>
  <c r="AN701" i="64"/>
  <c r="AM701" i="64"/>
  <c r="AL701" i="64"/>
  <c r="AK701" i="64"/>
  <c r="AJ701" i="64"/>
  <c r="AI701" i="64"/>
  <c r="AH701" i="64"/>
  <c r="AG701" i="64"/>
  <c r="AF701" i="64"/>
  <c r="AE701" i="64"/>
  <c r="AD701" i="64"/>
  <c r="AC701" i="64"/>
  <c r="AB701" i="64"/>
  <c r="AA701" i="64"/>
  <c r="Z701" i="64"/>
  <c r="Y701" i="64"/>
  <c r="X701" i="64"/>
  <c r="W701" i="64"/>
  <c r="V701" i="64"/>
  <c r="U701" i="64"/>
  <c r="T701" i="64"/>
  <c r="S701" i="64"/>
  <c r="G703" i="64"/>
  <c r="G702" i="64"/>
  <c r="G666" i="64" s="1"/>
  <c r="G701" i="64"/>
  <c r="E649" i="64"/>
  <c r="DL643" i="64"/>
  <c r="DK643" i="64"/>
  <c r="DJ643" i="64"/>
  <c r="DI643" i="64"/>
  <c r="DH643" i="64"/>
  <c r="DG643" i="64"/>
  <c r="DF643" i="64"/>
  <c r="DE643" i="64"/>
  <c r="DD643" i="64"/>
  <c r="DC643" i="64"/>
  <c r="DB643" i="64"/>
  <c r="DA643" i="64"/>
  <c r="CZ643" i="64"/>
  <c r="CY643" i="64"/>
  <c r="CX643" i="64"/>
  <c r="CW643" i="64"/>
  <c r="CV643" i="64"/>
  <c r="CU643" i="64"/>
  <c r="CT643" i="64"/>
  <c r="CS643" i="64"/>
  <c r="CR643" i="64"/>
  <c r="CQ643" i="64"/>
  <c r="CP643" i="64"/>
  <c r="CO643" i="64"/>
  <c r="CN643" i="64"/>
  <c r="CM643" i="64"/>
  <c r="CL643" i="64"/>
  <c r="CK643" i="64"/>
  <c r="CJ643" i="64"/>
  <c r="CI643" i="64"/>
  <c r="CH643" i="64"/>
  <c r="CG643" i="64"/>
  <c r="CF643" i="64"/>
  <c r="CE643" i="64"/>
  <c r="CD643" i="64"/>
  <c r="CC643" i="64"/>
  <c r="CB643" i="64"/>
  <c r="CA643" i="64"/>
  <c r="BZ643" i="64"/>
  <c r="BY643" i="64"/>
  <c r="BX643" i="64"/>
  <c r="BW643" i="64"/>
  <c r="BV643" i="64"/>
  <c r="BU643" i="64"/>
  <c r="BT643" i="64"/>
  <c r="BS643" i="64"/>
  <c r="BR643" i="64"/>
  <c r="BQ643" i="64"/>
  <c r="BP643" i="64"/>
  <c r="BO643" i="64"/>
  <c r="BN643" i="64"/>
  <c r="BM643" i="64"/>
  <c r="BL643" i="64"/>
  <c r="BK643" i="64"/>
  <c r="BJ643" i="64"/>
  <c r="BI643" i="64"/>
  <c r="BH643" i="64"/>
  <c r="BG643" i="64"/>
  <c r="BF643" i="64"/>
  <c r="BE643" i="64"/>
  <c r="BD643" i="64"/>
  <c r="BC643" i="64"/>
  <c r="BB643" i="64"/>
  <c r="BA643" i="64"/>
  <c r="AZ643" i="64"/>
  <c r="AY643" i="64"/>
  <c r="AX643" i="64"/>
  <c r="AW643" i="64"/>
  <c r="AV643" i="64"/>
  <c r="AU643" i="64"/>
  <c r="AT643" i="64"/>
  <c r="AS643" i="64"/>
  <c r="AR643" i="64"/>
  <c r="AQ643" i="64"/>
  <c r="AP643" i="64"/>
  <c r="AO643" i="64"/>
  <c r="AN643" i="64"/>
  <c r="AM643" i="64"/>
  <c r="AL643" i="64"/>
  <c r="AK643" i="64"/>
  <c r="AJ643" i="64"/>
  <c r="AI643" i="64"/>
  <c r="AH643" i="64"/>
  <c r="AG643" i="64"/>
  <c r="AF643" i="64"/>
  <c r="AE643" i="64"/>
  <c r="AD643" i="64"/>
  <c r="AC643" i="64"/>
  <c r="AB643" i="64"/>
  <c r="AA643" i="64"/>
  <c r="Z643" i="64"/>
  <c r="Y643" i="64"/>
  <c r="X643" i="64"/>
  <c r="W643" i="64"/>
  <c r="V643" i="64"/>
  <c r="U643" i="64"/>
  <c r="T643" i="64"/>
  <c r="S643" i="64"/>
  <c r="E142" i="64"/>
  <c r="B142" i="64" s="1"/>
  <c r="E143" i="64"/>
  <c r="B143" i="64" s="1"/>
  <c r="S147" i="64"/>
  <c r="U147" i="64"/>
  <c r="V147" i="64"/>
  <c r="W147" i="64"/>
  <c r="X147" i="64"/>
  <c r="Y147" i="64"/>
  <c r="Z147" i="64"/>
  <c r="AA147" i="64"/>
  <c r="AB147" i="64"/>
  <c r="AC147" i="64"/>
  <c r="AD147" i="64"/>
  <c r="AE147" i="64"/>
  <c r="AF147" i="64"/>
  <c r="AG147" i="64"/>
  <c r="AH147" i="64"/>
  <c r="AI147" i="64"/>
  <c r="AJ147" i="64"/>
  <c r="AK147" i="64"/>
  <c r="AL147" i="64"/>
  <c r="AM147" i="64"/>
  <c r="AN147" i="64"/>
  <c r="AO147" i="64"/>
  <c r="AP147" i="64"/>
  <c r="AQ147" i="64"/>
  <c r="AR147" i="64"/>
  <c r="AS147" i="64"/>
  <c r="AT147" i="64"/>
  <c r="AU147" i="64"/>
  <c r="AV147" i="64"/>
  <c r="AW147" i="64"/>
  <c r="AX147" i="64"/>
  <c r="AY147" i="64"/>
  <c r="AZ147" i="64"/>
  <c r="BA147" i="64"/>
  <c r="BB147" i="64"/>
  <c r="BC147" i="64"/>
  <c r="BD147" i="64"/>
  <c r="BE147" i="64"/>
  <c r="BF147" i="64"/>
  <c r="BG147" i="64"/>
  <c r="BH147" i="64"/>
  <c r="BI147" i="64"/>
  <c r="BJ147" i="64"/>
  <c r="BK147" i="64"/>
  <c r="BL147" i="64"/>
  <c r="BM147" i="64"/>
  <c r="BN147" i="64"/>
  <c r="BO147" i="64"/>
  <c r="BP147" i="64"/>
  <c r="BQ147" i="64"/>
  <c r="BR147" i="64"/>
  <c r="BS147" i="64"/>
  <c r="BT147" i="64"/>
  <c r="BU147" i="64"/>
  <c r="BV147" i="64"/>
  <c r="BW147" i="64"/>
  <c r="BX147" i="64"/>
  <c r="BY147" i="64"/>
  <c r="BZ147" i="64"/>
  <c r="CA147" i="64"/>
  <c r="CB147" i="64"/>
  <c r="CC147" i="64"/>
  <c r="CD147" i="64"/>
  <c r="CE147" i="64"/>
  <c r="CF147" i="64"/>
  <c r="CG147" i="64"/>
  <c r="CH147" i="64"/>
  <c r="CI147" i="64"/>
  <c r="CJ147" i="64"/>
  <c r="CK147" i="64"/>
  <c r="CL147" i="64"/>
  <c r="CM147" i="64"/>
  <c r="CN147" i="64"/>
  <c r="CO147" i="64"/>
  <c r="CP147" i="64"/>
  <c r="CQ147" i="64"/>
  <c r="CR147" i="64"/>
  <c r="CS147" i="64"/>
  <c r="CT147" i="64"/>
  <c r="CU147" i="64"/>
  <c r="CV147" i="64"/>
  <c r="CW147" i="64"/>
  <c r="CX147" i="64"/>
  <c r="CY147" i="64"/>
  <c r="CZ147" i="64"/>
  <c r="DA147" i="64"/>
  <c r="DB147" i="64"/>
  <c r="DC147" i="64"/>
  <c r="DD147" i="64"/>
  <c r="DE147" i="64"/>
  <c r="DF147" i="64"/>
  <c r="DG147" i="64"/>
  <c r="DH147" i="64"/>
  <c r="DI147" i="64"/>
  <c r="DJ147" i="64"/>
  <c r="DK147" i="64"/>
  <c r="DL147" i="64"/>
  <c r="T147" i="64"/>
  <c r="CN143" i="64"/>
  <c r="E151" i="64"/>
  <c r="E150" i="64"/>
  <c r="E149" i="64"/>
  <c r="E148" i="64"/>
  <c r="E147" i="64"/>
  <c r="E146" i="64"/>
  <c r="G145" i="64"/>
  <c r="E145" i="64"/>
  <c r="G144" i="64"/>
  <c r="E144" i="64"/>
  <c r="G141" i="64"/>
  <c r="E141" i="64"/>
  <c r="B141" i="64" s="1"/>
  <c r="E140" i="64"/>
  <c r="B140" i="64" s="1"/>
  <c r="E139" i="64"/>
  <c r="B139" i="64" s="1"/>
  <c r="E138" i="64"/>
  <c r="B138" i="64" s="1"/>
  <c r="E137" i="64"/>
  <c r="G864" i="64"/>
  <c r="E862" i="64"/>
  <c r="DL861" i="64"/>
  <c r="DK861" i="64"/>
  <c r="DJ861" i="64"/>
  <c r="DI861" i="64"/>
  <c r="DH861" i="64"/>
  <c r="DG861" i="64"/>
  <c r="DF861" i="64"/>
  <c r="DE861" i="64"/>
  <c r="DD861" i="64"/>
  <c r="DC861" i="64"/>
  <c r="DB861" i="64"/>
  <c r="DA861" i="64"/>
  <c r="CZ861" i="64"/>
  <c r="CY861" i="64"/>
  <c r="CX861" i="64"/>
  <c r="CW861" i="64"/>
  <c r="CV861" i="64"/>
  <c r="CU861" i="64"/>
  <c r="CT861" i="64"/>
  <c r="CS861" i="64"/>
  <c r="CR861" i="64"/>
  <c r="CQ861" i="64"/>
  <c r="CP861" i="64"/>
  <c r="CO861" i="64"/>
  <c r="CL861" i="64"/>
  <c r="CK861" i="64"/>
  <c r="CJ861" i="64"/>
  <c r="CI861" i="64"/>
  <c r="CH861" i="64"/>
  <c r="CG861" i="64"/>
  <c r="CF861" i="64"/>
  <c r="CE861" i="64"/>
  <c r="CD861" i="64"/>
  <c r="CC861" i="64"/>
  <c r="CB861" i="64"/>
  <c r="CA861" i="64"/>
  <c r="BZ861" i="64"/>
  <c r="BY861" i="64"/>
  <c r="BX861" i="64"/>
  <c r="BW861" i="64"/>
  <c r="BV861" i="64"/>
  <c r="BU861" i="64"/>
  <c r="BT861" i="64"/>
  <c r="BS861" i="64"/>
  <c r="BR861" i="64"/>
  <c r="BQ861" i="64"/>
  <c r="BP861" i="64"/>
  <c r="BO861" i="64"/>
  <c r="BN861" i="64"/>
  <c r="BM861" i="64"/>
  <c r="BL861" i="64"/>
  <c r="BK861" i="64"/>
  <c r="BJ861" i="64"/>
  <c r="BI861" i="64"/>
  <c r="BH861" i="64"/>
  <c r="BG861" i="64"/>
  <c r="BF861" i="64"/>
  <c r="BE861" i="64"/>
  <c r="BD861" i="64"/>
  <c r="BC861" i="64"/>
  <c r="BB861" i="64"/>
  <c r="BA861" i="64"/>
  <c r="AZ861" i="64"/>
  <c r="AY861" i="64"/>
  <c r="AX861" i="64"/>
  <c r="AW861" i="64"/>
  <c r="AV861" i="64"/>
  <c r="AU861" i="64"/>
  <c r="AT861" i="64"/>
  <c r="AS861" i="64"/>
  <c r="AR861" i="64"/>
  <c r="AQ861" i="64"/>
  <c r="AP861" i="64"/>
  <c r="AO861" i="64"/>
  <c r="AN861" i="64"/>
  <c r="AM861" i="64"/>
  <c r="AL861" i="64"/>
  <c r="AK861" i="64"/>
  <c r="AJ861" i="64"/>
  <c r="AI861" i="64"/>
  <c r="AH861" i="64"/>
  <c r="AG861" i="64"/>
  <c r="AF861" i="64"/>
  <c r="AE861" i="64"/>
  <c r="AD861" i="64"/>
  <c r="AC861" i="64"/>
  <c r="AB861" i="64"/>
  <c r="AA861" i="64"/>
  <c r="Z861" i="64"/>
  <c r="Y861" i="64"/>
  <c r="X861" i="64"/>
  <c r="W861" i="64"/>
  <c r="V861" i="64"/>
  <c r="U861" i="64"/>
  <c r="T861" i="64"/>
  <c r="S861" i="64"/>
  <c r="G863" i="64"/>
  <c r="E861" i="64"/>
  <c r="G862" i="64"/>
  <c r="E860" i="64"/>
  <c r="DL859" i="64"/>
  <c r="DK859" i="64"/>
  <c r="DJ859" i="64"/>
  <c r="DI859" i="64"/>
  <c r="DH859" i="64"/>
  <c r="DG859" i="64"/>
  <c r="DF859" i="64"/>
  <c r="DE859" i="64"/>
  <c r="DD859" i="64"/>
  <c r="DC859" i="64"/>
  <c r="DB859" i="64"/>
  <c r="DA859" i="64"/>
  <c r="CZ859" i="64"/>
  <c r="CY859" i="64"/>
  <c r="CX859" i="64"/>
  <c r="CW859" i="64"/>
  <c r="CV859" i="64"/>
  <c r="CU859" i="64"/>
  <c r="CT859" i="64"/>
  <c r="CS859" i="64"/>
  <c r="CR859" i="64"/>
  <c r="CQ859" i="64"/>
  <c r="CP859" i="64"/>
  <c r="CO859" i="64"/>
  <c r="CL859" i="64"/>
  <c r="CK859" i="64"/>
  <c r="CJ859" i="64"/>
  <c r="CI859" i="64"/>
  <c r="CH859" i="64"/>
  <c r="CG859" i="64"/>
  <c r="CF859" i="64"/>
  <c r="CE859" i="64"/>
  <c r="CD859" i="64"/>
  <c r="CC859" i="64"/>
  <c r="CB859" i="64"/>
  <c r="CA859" i="64"/>
  <c r="BZ859" i="64"/>
  <c r="BY859" i="64"/>
  <c r="BX859" i="64"/>
  <c r="BW859" i="64"/>
  <c r="BV859" i="64"/>
  <c r="BU859" i="64"/>
  <c r="BT859" i="64"/>
  <c r="BS859" i="64"/>
  <c r="BR859" i="64"/>
  <c r="BQ859" i="64"/>
  <c r="BP859" i="64"/>
  <c r="BO859" i="64"/>
  <c r="BN859" i="64"/>
  <c r="BM859" i="64"/>
  <c r="BL859" i="64"/>
  <c r="BK859" i="64"/>
  <c r="BJ859" i="64"/>
  <c r="BI859" i="64"/>
  <c r="BH859" i="64"/>
  <c r="BG859" i="64"/>
  <c r="BF859" i="64"/>
  <c r="BE859" i="64"/>
  <c r="BD859" i="64"/>
  <c r="BC859" i="64"/>
  <c r="BB859" i="64"/>
  <c r="BA859" i="64"/>
  <c r="AZ859" i="64"/>
  <c r="AY859" i="64"/>
  <c r="AX859" i="64"/>
  <c r="AW859" i="64"/>
  <c r="AV859" i="64"/>
  <c r="AU859" i="64"/>
  <c r="AT859" i="64"/>
  <c r="AS859" i="64"/>
  <c r="AR859" i="64"/>
  <c r="AQ859" i="64"/>
  <c r="AP859" i="64"/>
  <c r="AO859" i="64"/>
  <c r="AN859" i="64"/>
  <c r="AM859" i="64"/>
  <c r="AL859" i="64"/>
  <c r="AK859" i="64"/>
  <c r="AJ859" i="64"/>
  <c r="AI859" i="64"/>
  <c r="AH859" i="64"/>
  <c r="AG859" i="64"/>
  <c r="AF859" i="64"/>
  <c r="AE859" i="64"/>
  <c r="AD859" i="64"/>
  <c r="AC859" i="64"/>
  <c r="AB859" i="64"/>
  <c r="AA859" i="64"/>
  <c r="Z859" i="64"/>
  <c r="Y859" i="64"/>
  <c r="X859" i="64"/>
  <c r="W859" i="64"/>
  <c r="V859" i="64"/>
  <c r="U859" i="64"/>
  <c r="T859" i="64"/>
  <c r="S859" i="64"/>
  <c r="G861" i="64"/>
  <c r="E859" i="64"/>
  <c r="G860" i="64"/>
  <c r="E858" i="64"/>
  <c r="G859" i="64"/>
  <c r="E857" i="64"/>
  <c r="G858" i="64"/>
  <c r="G851" i="64" s="1"/>
  <c r="E856" i="64"/>
  <c r="G857" i="64"/>
  <c r="G852" i="64" s="1"/>
  <c r="G850" i="64" s="1"/>
  <c r="E855" i="64"/>
  <c r="E854" i="64"/>
  <c r="E853" i="64"/>
  <c r="E852" i="64"/>
  <c r="E851" i="64"/>
  <c r="E850" i="64"/>
  <c r="E849" i="64"/>
  <c r="B849" i="64" s="1"/>
  <c r="E848" i="64"/>
  <c r="E847" i="64"/>
  <c r="G124" i="64"/>
  <c r="E423" i="64"/>
  <c r="E441" i="64"/>
  <c r="E639" i="64"/>
  <c r="T634" i="64"/>
  <c r="U634" i="64"/>
  <c r="V634" i="64"/>
  <c r="W634" i="64"/>
  <c r="X634" i="64"/>
  <c r="Y634" i="64"/>
  <c r="Z634" i="64"/>
  <c r="AA634" i="64"/>
  <c r="AB634" i="64"/>
  <c r="AC634" i="64"/>
  <c r="AD634" i="64"/>
  <c r="AE634" i="64"/>
  <c r="AF634" i="64"/>
  <c r="AG634" i="64"/>
  <c r="AH634" i="64"/>
  <c r="AI634" i="64"/>
  <c r="AJ634" i="64"/>
  <c r="AK634" i="64"/>
  <c r="AL634" i="64"/>
  <c r="AM634" i="64"/>
  <c r="AN634" i="64"/>
  <c r="AO634" i="64"/>
  <c r="AP634" i="64"/>
  <c r="AQ634" i="64"/>
  <c r="AR634" i="64"/>
  <c r="AS634" i="64"/>
  <c r="AT634" i="64"/>
  <c r="AU634" i="64"/>
  <c r="AV634" i="64"/>
  <c r="AW634" i="64"/>
  <c r="AX634" i="64"/>
  <c r="AY634" i="64"/>
  <c r="AZ634" i="64"/>
  <c r="BA634" i="64"/>
  <c r="BB634" i="64"/>
  <c r="BC634" i="64"/>
  <c r="BD634" i="64"/>
  <c r="BE634" i="64"/>
  <c r="BF634" i="64"/>
  <c r="BG634" i="64"/>
  <c r="BH634" i="64"/>
  <c r="BI634" i="64"/>
  <c r="BJ634" i="64"/>
  <c r="BK634" i="64"/>
  <c r="BL634" i="64"/>
  <c r="BM634" i="64"/>
  <c r="BN634" i="64"/>
  <c r="BO634" i="64"/>
  <c r="BP634" i="64"/>
  <c r="BQ634" i="64"/>
  <c r="BR634" i="64"/>
  <c r="BS634" i="64"/>
  <c r="BT634" i="64"/>
  <c r="BU634" i="64"/>
  <c r="BV634" i="64"/>
  <c r="BW634" i="64"/>
  <c r="BX634" i="64"/>
  <c r="BY634" i="64"/>
  <c r="BZ634" i="64"/>
  <c r="CA634" i="64"/>
  <c r="CB634" i="64"/>
  <c r="CC634" i="64"/>
  <c r="CD634" i="64"/>
  <c r="CE634" i="64"/>
  <c r="CF634" i="64"/>
  <c r="CG634" i="64"/>
  <c r="CH634" i="64"/>
  <c r="CI634" i="64"/>
  <c r="CJ634" i="64"/>
  <c r="CK634" i="64"/>
  <c r="CL634" i="64"/>
  <c r="CM634" i="64"/>
  <c r="CN634" i="64"/>
  <c r="CO634" i="64"/>
  <c r="CP634" i="64"/>
  <c r="CQ634" i="64"/>
  <c r="CR634" i="64"/>
  <c r="CS634" i="64"/>
  <c r="CT634" i="64"/>
  <c r="CU634" i="64"/>
  <c r="CV634" i="64"/>
  <c r="CW634" i="64"/>
  <c r="CX634" i="64"/>
  <c r="CY634" i="64"/>
  <c r="CZ634" i="64"/>
  <c r="DA634" i="64"/>
  <c r="DB634" i="64"/>
  <c r="DC634" i="64"/>
  <c r="DD634" i="64"/>
  <c r="DE634" i="64"/>
  <c r="DF634" i="64"/>
  <c r="DG634" i="64"/>
  <c r="DH634" i="64"/>
  <c r="DI634" i="64"/>
  <c r="DJ634" i="64"/>
  <c r="DK634" i="64"/>
  <c r="DL634" i="64"/>
  <c r="S634" i="64"/>
  <c r="G635" i="64"/>
  <c r="G636" i="64"/>
  <c r="G637" i="64"/>
  <c r="G638" i="64"/>
  <c r="G639" i="64"/>
  <c r="G634" i="64"/>
  <c r="G632" i="64"/>
  <c r="G630" i="64" s="1"/>
  <c r="S618" i="64"/>
  <c r="S619" i="64" s="1"/>
  <c r="S635" i="64" s="1"/>
  <c r="U618" i="64"/>
  <c r="U619" i="64" s="1"/>
  <c r="U635" i="64" s="1"/>
  <c r="V618" i="64"/>
  <c r="V619" i="64" s="1"/>
  <c r="V635" i="64" s="1"/>
  <c r="W618" i="64"/>
  <c r="W619" i="64" s="1"/>
  <c r="W635" i="64" s="1"/>
  <c r="X618" i="64"/>
  <c r="X619" i="64" s="1"/>
  <c r="X635" i="64" s="1"/>
  <c r="Y618" i="64"/>
  <c r="Y619" i="64" s="1"/>
  <c r="Y635" i="64" s="1"/>
  <c r="Z618" i="64"/>
  <c r="Z619" i="64" s="1"/>
  <c r="Z635" i="64" s="1"/>
  <c r="AA618" i="64"/>
  <c r="AA619" i="64" s="1"/>
  <c r="AA635" i="64" s="1"/>
  <c r="AB618" i="64"/>
  <c r="AB619" i="64" s="1"/>
  <c r="AB635" i="64" s="1"/>
  <c r="AC618" i="64"/>
  <c r="AC619" i="64" s="1"/>
  <c r="AC635" i="64" s="1"/>
  <c r="AD618" i="64"/>
  <c r="AD619" i="64" s="1"/>
  <c r="AD635" i="64" s="1"/>
  <c r="AE618" i="64"/>
  <c r="AE619" i="64" s="1"/>
  <c r="AE635" i="64" s="1"/>
  <c r="AF618" i="64"/>
  <c r="AF619" i="64" s="1"/>
  <c r="AF635" i="64" s="1"/>
  <c r="AG618" i="64"/>
  <c r="AG619" i="64" s="1"/>
  <c r="AG635" i="64" s="1"/>
  <c r="AH618" i="64"/>
  <c r="AH619" i="64" s="1"/>
  <c r="AH635" i="64" s="1"/>
  <c r="AI618" i="64"/>
  <c r="AI619" i="64" s="1"/>
  <c r="AI635" i="64" s="1"/>
  <c r="AJ618" i="64"/>
  <c r="AJ619" i="64" s="1"/>
  <c r="AJ635" i="64" s="1"/>
  <c r="AK618" i="64"/>
  <c r="AK619" i="64" s="1"/>
  <c r="AK635" i="64" s="1"/>
  <c r="AL618" i="64"/>
  <c r="AL619" i="64" s="1"/>
  <c r="AL635" i="64" s="1"/>
  <c r="AM618" i="64"/>
  <c r="AM619" i="64" s="1"/>
  <c r="AM635" i="64" s="1"/>
  <c r="AN618" i="64"/>
  <c r="AN619" i="64" s="1"/>
  <c r="AN635" i="64" s="1"/>
  <c r="AO618" i="64"/>
  <c r="AO619" i="64" s="1"/>
  <c r="AO635" i="64" s="1"/>
  <c r="AP618" i="64"/>
  <c r="AP619" i="64" s="1"/>
  <c r="AP635" i="64" s="1"/>
  <c r="AQ618" i="64"/>
  <c r="AQ619" i="64" s="1"/>
  <c r="AQ635" i="64" s="1"/>
  <c r="AR618" i="64"/>
  <c r="AR619" i="64" s="1"/>
  <c r="AR635" i="64" s="1"/>
  <c r="AS618" i="64"/>
  <c r="AS619" i="64" s="1"/>
  <c r="AS635" i="64" s="1"/>
  <c r="AT618" i="64"/>
  <c r="AT619" i="64" s="1"/>
  <c r="AT635" i="64" s="1"/>
  <c r="AU618" i="64"/>
  <c r="AU619" i="64" s="1"/>
  <c r="AU635" i="64" s="1"/>
  <c r="AV618" i="64"/>
  <c r="AV619" i="64" s="1"/>
  <c r="AV635" i="64" s="1"/>
  <c r="AW618" i="64"/>
  <c r="AW619" i="64" s="1"/>
  <c r="AW635" i="64" s="1"/>
  <c r="AX618" i="64"/>
  <c r="AX619" i="64" s="1"/>
  <c r="AX635" i="64" s="1"/>
  <c r="AY618" i="64"/>
  <c r="AY619" i="64" s="1"/>
  <c r="AY635" i="64" s="1"/>
  <c r="AZ618" i="64"/>
  <c r="AZ619" i="64" s="1"/>
  <c r="AZ635" i="64" s="1"/>
  <c r="BA618" i="64"/>
  <c r="BA619" i="64" s="1"/>
  <c r="BA635" i="64" s="1"/>
  <c r="BB618" i="64"/>
  <c r="BB619" i="64" s="1"/>
  <c r="BB635" i="64" s="1"/>
  <c r="BC618" i="64"/>
  <c r="BC619" i="64" s="1"/>
  <c r="BC635" i="64" s="1"/>
  <c r="BD618" i="64"/>
  <c r="BD619" i="64" s="1"/>
  <c r="BD635" i="64" s="1"/>
  <c r="BE618" i="64"/>
  <c r="BE619" i="64" s="1"/>
  <c r="BE635" i="64" s="1"/>
  <c r="BF618" i="64"/>
  <c r="BF619" i="64" s="1"/>
  <c r="BF635" i="64" s="1"/>
  <c r="BG618" i="64"/>
  <c r="BG619" i="64" s="1"/>
  <c r="BG635" i="64" s="1"/>
  <c r="BH618" i="64"/>
  <c r="BH619" i="64" s="1"/>
  <c r="BH635" i="64" s="1"/>
  <c r="BI618" i="64"/>
  <c r="BI619" i="64" s="1"/>
  <c r="BI635" i="64" s="1"/>
  <c r="BJ618" i="64"/>
  <c r="BJ619" i="64" s="1"/>
  <c r="BJ635" i="64" s="1"/>
  <c r="BK618" i="64"/>
  <c r="BK619" i="64" s="1"/>
  <c r="BK635" i="64" s="1"/>
  <c r="BL618" i="64"/>
  <c r="BL619" i="64" s="1"/>
  <c r="BL635" i="64" s="1"/>
  <c r="BM618" i="64"/>
  <c r="BM619" i="64" s="1"/>
  <c r="BM635" i="64" s="1"/>
  <c r="BN618" i="64"/>
  <c r="BN619" i="64" s="1"/>
  <c r="BN635" i="64" s="1"/>
  <c r="BO618" i="64"/>
  <c r="BO619" i="64" s="1"/>
  <c r="BO635" i="64" s="1"/>
  <c r="BP618" i="64"/>
  <c r="BP619" i="64" s="1"/>
  <c r="BP635" i="64" s="1"/>
  <c r="BQ618" i="64"/>
  <c r="BQ619" i="64" s="1"/>
  <c r="BQ635" i="64" s="1"/>
  <c r="BR618" i="64"/>
  <c r="BR619" i="64" s="1"/>
  <c r="BR635" i="64" s="1"/>
  <c r="BS618" i="64"/>
  <c r="BS619" i="64" s="1"/>
  <c r="BS635" i="64" s="1"/>
  <c r="BT618" i="64"/>
  <c r="BT619" i="64" s="1"/>
  <c r="BT635" i="64" s="1"/>
  <c r="BU618" i="64"/>
  <c r="BU619" i="64" s="1"/>
  <c r="BU635" i="64" s="1"/>
  <c r="BV618" i="64"/>
  <c r="BV619" i="64" s="1"/>
  <c r="BV635" i="64" s="1"/>
  <c r="BW618" i="64"/>
  <c r="BW619" i="64" s="1"/>
  <c r="BW635" i="64" s="1"/>
  <c r="BX618" i="64"/>
  <c r="BX619" i="64" s="1"/>
  <c r="BX635" i="64" s="1"/>
  <c r="BY618" i="64"/>
  <c r="BY619" i="64" s="1"/>
  <c r="BY635" i="64" s="1"/>
  <c r="BZ618" i="64"/>
  <c r="BZ619" i="64" s="1"/>
  <c r="BZ635" i="64" s="1"/>
  <c r="CA618" i="64"/>
  <c r="CA619" i="64" s="1"/>
  <c r="CA635" i="64" s="1"/>
  <c r="CB618" i="64"/>
  <c r="CB619" i="64" s="1"/>
  <c r="CB635" i="64" s="1"/>
  <c r="CC618" i="64"/>
  <c r="CC619" i="64" s="1"/>
  <c r="CC635" i="64" s="1"/>
  <c r="CD618" i="64"/>
  <c r="CD619" i="64" s="1"/>
  <c r="CD635" i="64" s="1"/>
  <c r="CE618" i="64"/>
  <c r="CE619" i="64" s="1"/>
  <c r="CE635" i="64" s="1"/>
  <c r="CF618" i="64"/>
  <c r="CF619" i="64" s="1"/>
  <c r="CF635" i="64" s="1"/>
  <c r="CG618" i="64"/>
  <c r="CG619" i="64" s="1"/>
  <c r="CG635" i="64" s="1"/>
  <c r="CH618" i="64"/>
  <c r="CH619" i="64" s="1"/>
  <c r="CH635" i="64" s="1"/>
  <c r="CI618" i="64"/>
  <c r="CI619" i="64" s="1"/>
  <c r="CI635" i="64" s="1"/>
  <c r="CJ618" i="64"/>
  <c r="CJ619" i="64" s="1"/>
  <c r="CJ635" i="64" s="1"/>
  <c r="CK618" i="64"/>
  <c r="CK619" i="64" s="1"/>
  <c r="CK635" i="64" s="1"/>
  <c r="CL618" i="64"/>
  <c r="CL619" i="64" s="1"/>
  <c r="CL635" i="64" s="1"/>
  <c r="CM618" i="64"/>
  <c r="CM619" i="64" s="1"/>
  <c r="CM635" i="64" s="1"/>
  <c r="CN618" i="64"/>
  <c r="CN619" i="64" s="1"/>
  <c r="CN635" i="64" s="1"/>
  <c r="CO618" i="64"/>
  <c r="CO619" i="64" s="1"/>
  <c r="CO635" i="64" s="1"/>
  <c r="CP618" i="64"/>
  <c r="CP619" i="64" s="1"/>
  <c r="CP635" i="64" s="1"/>
  <c r="CQ618" i="64"/>
  <c r="CQ619" i="64" s="1"/>
  <c r="CQ635" i="64" s="1"/>
  <c r="CR618" i="64"/>
  <c r="CR619" i="64" s="1"/>
  <c r="CR635" i="64" s="1"/>
  <c r="CS618" i="64"/>
  <c r="CS619" i="64" s="1"/>
  <c r="CS635" i="64" s="1"/>
  <c r="CT618" i="64"/>
  <c r="CT619" i="64" s="1"/>
  <c r="CT635" i="64" s="1"/>
  <c r="CU618" i="64"/>
  <c r="CU619" i="64" s="1"/>
  <c r="CU635" i="64" s="1"/>
  <c r="CV618" i="64"/>
  <c r="CV619" i="64" s="1"/>
  <c r="CV635" i="64" s="1"/>
  <c r="CW618" i="64"/>
  <c r="CW619" i="64" s="1"/>
  <c r="CW635" i="64" s="1"/>
  <c r="CX618" i="64"/>
  <c r="CX619" i="64" s="1"/>
  <c r="CX635" i="64" s="1"/>
  <c r="CY618" i="64"/>
  <c r="CY619" i="64" s="1"/>
  <c r="CY635" i="64" s="1"/>
  <c r="CZ618" i="64"/>
  <c r="CZ619" i="64" s="1"/>
  <c r="CZ635" i="64" s="1"/>
  <c r="DA618" i="64"/>
  <c r="DA619" i="64" s="1"/>
  <c r="DA635" i="64" s="1"/>
  <c r="DB618" i="64"/>
  <c r="DB619" i="64" s="1"/>
  <c r="DB635" i="64" s="1"/>
  <c r="DC618" i="64"/>
  <c r="DC619" i="64" s="1"/>
  <c r="DC635" i="64" s="1"/>
  <c r="DD618" i="64"/>
  <c r="DD619" i="64" s="1"/>
  <c r="DD635" i="64" s="1"/>
  <c r="DE618" i="64"/>
  <c r="DE619" i="64" s="1"/>
  <c r="DE635" i="64" s="1"/>
  <c r="DF618" i="64"/>
  <c r="DF619" i="64" s="1"/>
  <c r="DF635" i="64" s="1"/>
  <c r="DG618" i="64"/>
  <c r="DG619" i="64" s="1"/>
  <c r="DG635" i="64" s="1"/>
  <c r="DH618" i="64"/>
  <c r="DH619" i="64" s="1"/>
  <c r="DH635" i="64" s="1"/>
  <c r="DI618" i="64"/>
  <c r="DI619" i="64" s="1"/>
  <c r="DI635" i="64" s="1"/>
  <c r="DJ618" i="64"/>
  <c r="DJ619" i="64" s="1"/>
  <c r="DJ635" i="64" s="1"/>
  <c r="DK618" i="64"/>
  <c r="DK619" i="64" s="1"/>
  <c r="DK635" i="64" s="1"/>
  <c r="DL618" i="64"/>
  <c r="DL619" i="64" s="1"/>
  <c r="DL635" i="64" s="1"/>
  <c r="T618" i="64"/>
  <c r="T619" i="64" s="1"/>
  <c r="T635" i="64" s="1"/>
  <c r="E628" i="64"/>
  <c r="E638" i="64"/>
  <c r="E637" i="64"/>
  <c r="E636" i="64"/>
  <c r="E635" i="64"/>
  <c r="E634" i="64"/>
  <c r="G633" i="64"/>
  <c r="E633" i="64"/>
  <c r="E632" i="64"/>
  <c r="E631" i="64"/>
  <c r="E630" i="64"/>
  <c r="E629" i="64"/>
  <c r="E627" i="64"/>
  <c r="E626" i="64"/>
  <c r="E625" i="64"/>
  <c r="E624" i="64"/>
  <c r="E270" i="64"/>
  <c r="E269" i="64"/>
  <c r="E268" i="64"/>
  <c r="E267" i="64"/>
  <c r="DL266" i="64"/>
  <c r="DK266" i="64"/>
  <c r="DJ266" i="64"/>
  <c r="DI266" i="64"/>
  <c r="DH266" i="64"/>
  <c r="DG266" i="64"/>
  <c r="DF266" i="64"/>
  <c r="DE266" i="64"/>
  <c r="DD266" i="64"/>
  <c r="DC266" i="64"/>
  <c r="DB266" i="64"/>
  <c r="DA266" i="64"/>
  <c r="CZ266" i="64"/>
  <c r="CY266" i="64"/>
  <c r="CX266" i="64"/>
  <c r="CW266" i="64"/>
  <c r="CV266" i="64"/>
  <c r="CU266" i="64"/>
  <c r="CT266" i="64"/>
  <c r="CS266" i="64"/>
  <c r="CR266" i="64"/>
  <c r="CQ266" i="64"/>
  <c r="CP266" i="64"/>
  <c r="CO266" i="64"/>
  <c r="CL266" i="64"/>
  <c r="CK266" i="64"/>
  <c r="CJ266" i="64"/>
  <c r="CI266" i="64"/>
  <c r="CH266" i="64"/>
  <c r="CG266" i="64"/>
  <c r="CF266" i="64"/>
  <c r="CE266" i="64"/>
  <c r="CD266" i="64"/>
  <c r="CC266" i="64"/>
  <c r="CB266" i="64"/>
  <c r="CA266" i="64"/>
  <c r="BZ266" i="64"/>
  <c r="BY266" i="64"/>
  <c r="BX266" i="64"/>
  <c r="BW266" i="64"/>
  <c r="BV266" i="64"/>
  <c r="BU266" i="64"/>
  <c r="BT266" i="64"/>
  <c r="BS266" i="64"/>
  <c r="BR266" i="64"/>
  <c r="BQ266" i="64"/>
  <c r="BP266" i="64"/>
  <c r="BO266" i="64"/>
  <c r="BN266" i="64"/>
  <c r="BM266" i="64"/>
  <c r="BL266" i="64"/>
  <c r="BK266" i="64"/>
  <c r="BJ266" i="64"/>
  <c r="BI266" i="64"/>
  <c r="BH266" i="64"/>
  <c r="BG266" i="64"/>
  <c r="BF266" i="64"/>
  <c r="BE266" i="64"/>
  <c r="BD266" i="64"/>
  <c r="BC266" i="64"/>
  <c r="BB266" i="64"/>
  <c r="BA266" i="64"/>
  <c r="AZ266" i="64"/>
  <c r="AY266" i="64"/>
  <c r="AX266" i="64"/>
  <c r="AW266" i="64"/>
  <c r="AV266" i="64"/>
  <c r="AU266" i="64"/>
  <c r="AT266" i="64"/>
  <c r="AS266" i="64"/>
  <c r="AR266" i="64"/>
  <c r="AQ266" i="64"/>
  <c r="AP266" i="64"/>
  <c r="AO266" i="64"/>
  <c r="AN266" i="64"/>
  <c r="AM266" i="64"/>
  <c r="AL266" i="64"/>
  <c r="AK266" i="64"/>
  <c r="AJ266" i="64"/>
  <c r="AI266" i="64"/>
  <c r="AH266" i="64"/>
  <c r="AG266" i="64"/>
  <c r="AF266" i="64"/>
  <c r="AE266" i="64"/>
  <c r="AD266" i="64"/>
  <c r="AC266" i="64"/>
  <c r="AB266" i="64"/>
  <c r="AA266" i="64"/>
  <c r="Z266" i="64"/>
  <c r="Y266" i="64"/>
  <c r="X266" i="64"/>
  <c r="W266" i="64"/>
  <c r="V266" i="64"/>
  <c r="U266" i="64"/>
  <c r="T266" i="64"/>
  <c r="S266" i="64"/>
  <c r="E266" i="64"/>
  <c r="E265" i="64"/>
  <c r="G264" i="64"/>
  <c r="E264" i="64"/>
  <c r="G263" i="64"/>
  <c r="E263" i="64"/>
  <c r="G262" i="64"/>
  <c r="E262" i="64"/>
  <c r="B262" i="64" s="1"/>
  <c r="E261" i="64"/>
  <c r="B261" i="64" s="1"/>
  <c r="E260" i="64"/>
  <c r="B260" i="64" s="1"/>
  <c r="G259" i="64"/>
  <c r="E259" i="64"/>
  <c r="B259" i="64" s="1"/>
  <c r="E258" i="64"/>
  <c r="B258" i="64" s="1"/>
  <c r="E257" i="64"/>
  <c r="B257" i="64" s="1"/>
  <c r="E256" i="64"/>
  <c r="E244" i="64"/>
  <c r="B244" i="64" s="1"/>
  <c r="L243" i="64"/>
  <c r="M243" i="64" s="1"/>
  <c r="N243" i="64" s="1"/>
  <c r="O243" i="64" s="1"/>
  <c r="P243" i="64" s="1"/>
  <c r="E252" i="64"/>
  <c r="E251" i="64"/>
  <c r="E250" i="64"/>
  <c r="E249" i="64"/>
  <c r="DL248" i="64"/>
  <c r="DK248" i="64"/>
  <c r="DJ248" i="64"/>
  <c r="DI248" i="64"/>
  <c r="DH248" i="64"/>
  <c r="DG248" i="64"/>
  <c r="DF248" i="64"/>
  <c r="DE248" i="64"/>
  <c r="DD248" i="64"/>
  <c r="DC248" i="64"/>
  <c r="DB248" i="64"/>
  <c r="DA248" i="64"/>
  <c r="CZ248" i="64"/>
  <c r="CY248" i="64"/>
  <c r="CX248" i="64"/>
  <c r="CW248" i="64"/>
  <c r="CV248" i="64"/>
  <c r="CU248" i="64"/>
  <c r="CT248" i="64"/>
  <c r="CS248" i="64"/>
  <c r="CR248" i="64"/>
  <c r="CQ248" i="64"/>
  <c r="CP248" i="64"/>
  <c r="CO248" i="64"/>
  <c r="CL248" i="64"/>
  <c r="CK248" i="64"/>
  <c r="CJ248" i="64"/>
  <c r="CI248" i="64"/>
  <c r="CH248" i="64"/>
  <c r="CG248" i="64"/>
  <c r="CF248" i="64"/>
  <c r="CE248" i="64"/>
  <c r="CD248" i="64"/>
  <c r="CC248" i="64"/>
  <c r="CB248" i="64"/>
  <c r="CA248" i="64"/>
  <c r="BZ248" i="64"/>
  <c r="BY248" i="64"/>
  <c r="BX248" i="64"/>
  <c r="BW248" i="64"/>
  <c r="BV248" i="64"/>
  <c r="BU248" i="64"/>
  <c r="BT248" i="64"/>
  <c r="BS248" i="64"/>
  <c r="BR248" i="64"/>
  <c r="BQ248" i="64"/>
  <c r="BP248" i="64"/>
  <c r="BO248" i="64"/>
  <c r="BN248" i="64"/>
  <c r="BM248" i="64"/>
  <c r="BL248" i="64"/>
  <c r="BK248" i="64"/>
  <c r="BJ248" i="64"/>
  <c r="BI248" i="64"/>
  <c r="BH248" i="64"/>
  <c r="BG248" i="64"/>
  <c r="BF248" i="64"/>
  <c r="BE248" i="64"/>
  <c r="BD248" i="64"/>
  <c r="BC248" i="64"/>
  <c r="BB248" i="64"/>
  <c r="BA248" i="64"/>
  <c r="AZ248" i="64"/>
  <c r="AY248" i="64"/>
  <c r="AX248" i="64"/>
  <c r="AW248" i="64"/>
  <c r="AV248" i="64"/>
  <c r="AU248" i="64"/>
  <c r="AT248" i="64"/>
  <c r="AS248" i="64"/>
  <c r="AR248" i="64"/>
  <c r="AQ248" i="64"/>
  <c r="AP248" i="64"/>
  <c r="AO248" i="64"/>
  <c r="AN248" i="64"/>
  <c r="AM248" i="64"/>
  <c r="AL248" i="64"/>
  <c r="AK248" i="64"/>
  <c r="AJ248" i="64"/>
  <c r="AI248" i="64"/>
  <c r="AH248" i="64"/>
  <c r="AG248" i="64"/>
  <c r="AF248" i="64"/>
  <c r="AE248" i="64"/>
  <c r="AD248" i="64"/>
  <c r="AC248" i="64"/>
  <c r="AB248" i="64"/>
  <c r="AA248" i="64"/>
  <c r="Z248" i="64"/>
  <c r="Y248" i="64"/>
  <c r="X248" i="64"/>
  <c r="W248" i="64"/>
  <c r="V248" i="64"/>
  <c r="U248" i="64"/>
  <c r="T248" i="64"/>
  <c r="S248" i="64"/>
  <c r="E248" i="64"/>
  <c r="E247" i="64"/>
  <c r="G246" i="64"/>
  <c r="E246" i="64"/>
  <c r="G245" i="64"/>
  <c r="E245" i="64"/>
  <c r="G243" i="64"/>
  <c r="E243" i="64"/>
  <c r="B243" i="64" s="1"/>
  <c r="E242" i="64"/>
  <c r="E225" i="64"/>
  <c r="B225" i="64" s="1"/>
  <c r="E226" i="64"/>
  <c r="B226" i="64" s="1"/>
  <c r="E227" i="64"/>
  <c r="B227" i="64" s="1"/>
  <c r="E228" i="64"/>
  <c r="B228" i="64" s="1"/>
  <c r="E229" i="64"/>
  <c r="B229" i="64" s="1"/>
  <c r="G230" i="64"/>
  <c r="G227" i="64"/>
  <c r="E238" i="64"/>
  <c r="E237" i="64"/>
  <c r="E236" i="64"/>
  <c r="E235" i="64"/>
  <c r="DL234" i="64"/>
  <c r="DK234" i="64"/>
  <c r="DJ234" i="64"/>
  <c r="DI234" i="64"/>
  <c r="DH234" i="64"/>
  <c r="DG234" i="64"/>
  <c r="DF234" i="64"/>
  <c r="DE234" i="64"/>
  <c r="DD234" i="64"/>
  <c r="DC234" i="64"/>
  <c r="DB234" i="64"/>
  <c r="DA234" i="64"/>
  <c r="CZ234" i="64"/>
  <c r="CY234" i="64"/>
  <c r="CX234" i="64"/>
  <c r="CW234" i="64"/>
  <c r="CV234" i="64"/>
  <c r="CU234" i="64"/>
  <c r="CT234" i="64"/>
  <c r="CS234" i="64"/>
  <c r="CR234" i="64"/>
  <c r="CQ234" i="64"/>
  <c r="CP234" i="64"/>
  <c r="CO234" i="64"/>
  <c r="CL234" i="64"/>
  <c r="CK234" i="64"/>
  <c r="CJ234" i="64"/>
  <c r="CI234" i="64"/>
  <c r="CH234" i="64"/>
  <c r="CG234" i="64"/>
  <c r="CF234" i="64"/>
  <c r="CE234" i="64"/>
  <c r="CD234" i="64"/>
  <c r="CC234" i="64"/>
  <c r="CB234" i="64"/>
  <c r="CA234" i="64"/>
  <c r="BZ234" i="64"/>
  <c r="BY234" i="64"/>
  <c r="BX234" i="64"/>
  <c r="BW234" i="64"/>
  <c r="BV234" i="64"/>
  <c r="BU234" i="64"/>
  <c r="BT234" i="64"/>
  <c r="BS234" i="64"/>
  <c r="BR234" i="64"/>
  <c r="BQ234" i="64"/>
  <c r="BP234" i="64"/>
  <c r="BO234" i="64"/>
  <c r="BN234" i="64"/>
  <c r="BM234" i="64"/>
  <c r="BL234" i="64"/>
  <c r="BK234" i="64"/>
  <c r="BJ234" i="64"/>
  <c r="BI234" i="64"/>
  <c r="BH234" i="64"/>
  <c r="BG234" i="64"/>
  <c r="BF234" i="64"/>
  <c r="BE234" i="64"/>
  <c r="BD234" i="64"/>
  <c r="BC234" i="64"/>
  <c r="BB234" i="64"/>
  <c r="BA234" i="64"/>
  <c r="AZ234" i="64"/>
  <c r="AY234" i="64"/>
  <c r="AX234" i="64"/>
  <c r="AW234" i="64"/>
  <c r="AV234" i="64"/>
  <c r="AU234" i="64"/>
  <c r="AT234" i="64"/>
  <c r="AS234" i="64"/>
  <c r="AR234" i="64"/>
  <c r="AQ234" i="64"/>
  <c r="AP234" i="64"/>
  <c r="AO234" i="64"/>
  <c r="AN234" i="64"/>
  <c r="AM234" i="64"/>
  <c r="AL234" i="64"/>
  <c r="AK234" i="64"/>
  <c r="AJ234" i="64"/>
  <c r="AI234" i="64"/>
  <c r="AH234" i="64"/>
  <c r="AG234" i="64"/>
  <c r="AF234" i="64"/>
  <c r="AE234" i="64"/>
  <c r="AD234" i="64"/>
  <c r="AC234" i="64"/>
  <c r="AB234" i="64"/>
  <c r="AA234" i="64"/>
  <c r="Z234" i="64"/>
  <c r="Y234" i="64"/>
  <c r="X234" i="64"/>
  <c r="W234" i="64"/>
  <c r="V234" i="64"/>
  <c r="U234" i="64"/>
  <c r="T234" i="64"/>
  <c r="S234" i="64"/>
  <c r="E234" i="64"/>
  <c r="E233" i="64"/>
  <c r="G232" i="64"/>
  <c r="E232" i="64"/>
  <c r="G231" i="64"/>
  <c r="E231" i="64"/>
  <c r="E230" i="64"/>
  <c r="B230" i="64" s="1"/>
  <c r="E224" i="64"/>
  <c r="E588" i="64"/>
  <c r="E589" i="64"/>
  <c r="E590" i="64"/>
  <c r="E591" i="64"/>
  <c r="E594" i="64"/>
  <c r="E595" i="64"/>
  <c r="E597" i="64"/>
  <c r="E596" i="64"/>
  <c r="G605" i="64"/>
  <c r="E605" i="64"/>
  <c r="G604" i="64"/>
  <c r="E604" i="64"/>
  <c r="G603" i="64"/>
  <c r="E603" i="64"/>
  <c r="DL602" i="64"/>
  <c r="DK602" i="64"/>
  <c r="DJ602" i="64"/>
  <c r="DI602" i="64"/>
  <c r="DH602" i="64"/>
  <c r="DG602" i="64"/>
  <c r="DF602" i="64"/>
  <c r="DE602" i="64"/>
  <c r="DD602" i="64"/>
  <c r="DC602" i="64"/>
  <c r="DB602" i="64"/>
  <c r="DA602" i="64"/>
  <c r="CZ602" i="64"/>
  <c r="CY602" i="64"/>
  <c r="CX602" i="64"/>
  <c r="CW602" i="64"/>
  <c r="CV602" i="64"/>
  <c r="CU602" i="64"/>
  <c r="CT602" i="64"/>
  <c r="CS602" i="64"/>
  <c r="CR602" i="64"/>
  <c r="CQ602" i="64"/>
  <c r="CP602" i="64"/>
  <c r="CO602" i="64"/>
  <c r="CL602" i="64"/>
  <c r="CK602" i="64"/>
  <c r="CJ602" i="64"/>
  <c r="CI602" i="64"/>
  <c r="CH602" i="64"/>
  <c r="CG602" i="64"/>
  <c r="CF602" i="64"/>
  <c r="CE602" i="64"/>
  <c r="CD602" i="64"/>
  <c r="CC602" i="64"/>
  <c r="CB602" i="64"/>
  <c r="CA602" i="64"/>
  <c r="BZ602" i="64"/>
  <c r="BY602" i="64"/>
  <c r="BX602" i="64"/>
  <c r="BW602" i="64"/>
  <c r="BV602" i="64"/>
  <c r="BU602" i="64"/>
  <c r="BT602" i="64"/>
  <c r="BS602" i="64"/>
  <c r="BR602" i="64"/>
  <c r="BQ602" i="64"/>
  <c r="BP602" i="64"/>
  <c r="BO602" i="64"/>
  <c r="BN602" i="64"/>
  <c r="BM602" i="64"/>
  <c r="BL602" i="64"/>
  <c r="BK602" i="64"/>
  <c r="BJ602" i="64"/>
  <c r="BI602" i="64"/>
  <c r="BH602" i="64"/>
  <c r="BG602" i="64"/>
  <c r="BF602" i="64"/>
  <c r="BE602" i="64"/>
  <c r="BD602" i="64"/>
  <c r="BC602" i="64"/>
  <c r="BB602" i="64"/>
  <c r="BA602" i="64"/>
  <c r="AZ602" i="64"/>
  <c r="AY602" i="64"/>
  <c r="AX602" i="64"/>
  <c r="AW602" i="64"/>
  <c r="AV602" i="64"/>
  <c r="AU602" i="64"/>
  <c r="AT602" i="64"/>
  <c r="AS602" i="64"/>
  <c r="AR602" i="64"/>
  <c r="AQ602" i="64"/>
  <c r="AP602" i="64"/>
  <c r="AO602" i="64"/>
  <c r="AN602" i="64"/>
  <c r="AM602" i="64"/>
  <c r="AL602" i="64"/>
  <c r="AK602" i="64"/>
  <c r="AJ602" i="64"/>
  <c r="AI602" i="64"/>
  <c r="AH602" i="64"/>
  <c r="AG602" i="64"/>
  <c r="AF602" i="64"/>
  <c r="AE602" i="64"/>
  <c r="AD602" i="64"/>
  <c r="AC602" i="64"/>
  <c r="AB602" i="64"/>
  <c r="AA602" i="64"/>
  <c r="Z602" i="64"/>
  <c r="Y602" i="64"/>
  <c r="X602" i="64"/>
  <c r="W602" i="64"/>
  <c r="V602" i="64"/>
  <c r="U602" i="64"/>
  <c r="T602" i="64"/>
  <c r="S602" i="64"/>
  <c r="G602" i="64"/>
  <c r="G594" i="64" s="1"/>
  <c r="E602" i="64"/>
  <c r="E601" i="64"/>
  <c r="DL600" i="64"/>
  <c r="DK600" i="64"/>
  <c r="DJ600" i="64"/>
  <c r="DI600" i="64"/>
  <c r="DH600" i="64"/>
  <c r="DG600" i="64"/>
  <c r="DF600" i="64"/>
  <c r="DE600" i="64"/>
  <c r="DD600" i="64"/>
  <c r="DC600" i="64"/>
  <c r="DB600" i="64"/>
  <c r="DA600" i="64"/>
  <c r="CZ600" i="64"/>
  <c r="CY600" i="64"/>
  <c r="CX600" i="64"/>
  <c r="CW600" i="64"/>
  <c r="CV600" i="64"/>
  <c r="CU600" i="64"/>
  <c r="CT600" i="64"/>
  <c r="CS600" i="64"/>
  <c r="CR600" i="64"/>
  <c r="CQ600" i="64"/>
  <c r="CP600" i="64"/>
  <c r="CO600" i="64"/>
  <c r="CL600" i="64"/>
  <c r="CK600" i="64"/>
  <c r="CJ600" i="64"/>
  <c r="CI600" i="64"/>
  <c r="CH600" i="64"/>
  <c r="CG600" i="64"/>
  <c r="CF600" i="64"/>
  <c r="CE600" i="64"/>
  <c r="CD600" i="64"/>
  <c r="CC600" i="64"/>
  <c r="CB600" i="64"/>
  <c r="CA600" i="64"/>
  <c r="BZ600" i="64"/>
  <c r="BY600" i="64"/>
  <c r="BX600" i="64"/>
  <c r="BW600" i="64"/>
  <c r="BV600" i="64"/>
  <c r="BU600" i="64"/>
  <c r="BT600" i="64"/>
  <c r="BS600" i="64"/>
  <c r="BR600" i="64"/>
  <c r="BQ600" i="64"/>
  <c r="BP600" i="64"/>
  <c r="BO600" i="64"/>
  <c r="BN600" i="64"/>
  <c r="BM600" i="64"/>
  <c r="BL600" i="64"/>
  <c r="BK600" i="64"/>
  <c r="BJ600" i="64"/>
  <c r="BI600" i="64"/>
  <c r="BH600" i="64"/>
  <c r="BG600" i="64"/>
  <c r="BF600" i="64"/>
  <c r="BE600" i="64"/>
  <c r="BD600" i="64"/>
  <c r="BC600" i="64"/>
  <c r="BB600" i="64"/>
  <c r="BA600" i="64"/>
  <c r="AZ600" i="64"/>
  <c r="AY600" i="64"/>
  <c r="AX600" i="64"/>
  <c r="AW600" i="64"/>
  <c r="AV600" i="64"/>
  <c r="AU600" i="64"/>
  <c r="AT600" i="64"/>
  <c r="AS600" i="64"/>
  <c r="AR600" i="64"/>
  <c r="AQ600" i="64"/>
  <c r="AP600" i="64"/>
  <c r="AO600" i="64"/>
  <c r="AN600" i="64"/>
  <c r="AM600" i="64"/>
  <c r="AL600" i="64"/>
  <c r="AK600" i="64"/>
  <c r="AJ600" i="64"/>
  <c r="AI600" i="64"/>
  <c r="AH600" i="64"/>
  <c r="AG600" i="64"/>
  <c r="AF600" i="64"/>
  <c r="AE600" i="64"/>
  <c r="AD600" i="64"/>
  <c r="AC600" i="64"/>
  <c r="AB600" i="64"/>
  <c r="AA600" i="64"/>
  <c r="Z600" i="64"/>
  <c r="Y600" i="64"/>
  <c r="X600" i="64"/>
  <c r="W600" i="64"/>
  <c r="V600" i="64"/>
  <c r="U600" i="64"/>
  <c r="T600" i="64"/>
  <c r="S600" i="64"/>
  <c r="E600" i="64"/>
  <c r="G599" i="64"/>
  <c r="G586" i="64" s="1"/>
  <c r="E599" i="64"/>
  <c r="G598" i="64"/>
  <c r="G592" i="64" s="1"/>
  <c r="E598" i="64"/>
  <c r="E593" i="64"/>
  <c r="E592" i="64"/>
  <c r="E587" i="64"/>
  <c r="B587" i="64" s="1"/>
  <c r="E586" i="64"/>
  <c r="E585" i="64"/>
  <c r="CM108" i="64"/>
  <c r="CN108" i="64"/>
  <c r="G458" i="64"/>
  <c r="G480" i="64"/>
  <c r="G507" i="64"/>
  <c r="G529" i="64"/>
  <c r="G567" i="64"/>
  <c r="G435" i="64"/>
  <c r="G406" i="64"/>
  <c r="G347" i="64"/>
  <c r="G343" i="64" s="1"/>
  <c r="G370" i="64"/>
  <c r="G366" i="64" s="1"/>
  <c r="G323" i="64"/>
  <c r="CM588" i="64" a="1"/>
  <c r="CN586" i="64" a="1"/>
  <c r="CM666" i="64" a="1"/>
  <c r="CN850" i="64" a="1"/>
  <c r="CN666" i="64" a="1"/>
  <c r="CM586" i="64" a="1"/>
  <c r="CN588" i="64" a="1"/>
  <c r="G658" i="64" l="1"/>
  <c r="CP8" i="1151"/>
  <c r="CN8" i="1151"/>
  <c r="CP7" i="1151"/>
  <c r="CO1" i="1151"/>
  <c r="CN3" i="1151"/>
  <c r="CN4" i="1151" s="1"/>
  <c r="CQ7" i="1151"/>
  <c r="CQ8" i="1151"/>
  <c r="CR2" i="1151"/>
  <c r="CQ3" i="1151"/>
  <c r="CO4" i="1151"/>
  <c r="CP3" i="1151"/>
  <c r="G683" i="64"/>
  <c r="G668" i="64"/>
  <c r="CN666" i="64"/>
  <c r="CM666" i="64"/>
  <c r="CM702" i="64"/>
  <c r="CN702" i="64"/>
  <c r="CN850" i="64"/>
  <c r="G628" i="64"/>
  <c r="G629" i="64"/>
  <c r="G625" i="64"/>
  <c r="G596" i="64"/>
  <c r="CM586" i="64"/>
  <c r="CN586" i="64"/>
  <c r="CN588" i="64"/>
  <c r="CN596" i="64" s="1"/>
  <c r="CM588" i="64"/>
  <c r="CM596" i="64" s="1"/>
  <c r="G587" i="64"/>
  <c r="G590" i="64"/>
  <c r="CN36" i="861"/>
  <c r="Q36" i="861"/>
  <c r="G36" i="861"/>
  <c r="CN35"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546" i="64"/>
  <c r="G1271" i="64"/>
  <c r="G1227" i="64"/>
  <c r="G1120" i="64"/>
  <c r="G1085" i="64"/>
  <c r="E1800" i="64"/>
  <c r="E1756" i="64"/>
  <c r="E1722" i="64"/>
  <c r="E1688" i="64"/>
  <c r="E1656" i="64"/>
  <c r="E1624" i="64"/>
  <c r="E1588" i="64"/>
  <c r="E1523" i="64"/>
  <c r="E1545" i="64"/>
  <c r="E1294" i="64"/>
  <c r="E527" i="64"/>
  <c r="E505" i="64"/>
  <c r="E478" i="64"/>
  <c r="E456" i="64"/>
  <c r="E433" i="64"/>
  <c r="E404" i="64"/>
  <c r="E368" i="64"/>
  <c r="E345" i="64"/>
  <c r="E13" i="64"/>
  <c r="B13" i="64" s="1"/>
  <c r="E321" i="64"/>
  <c r="G1587" i="64"/>
  <c r="G1589" i="64" s="1"/>
  <c r="G1566" i="64"/>
  <c r="G1568" i="64" s="1"/>
  <c r="G1544" i="64"/>
  <c r="G1546" i="64" s="1"/>
  <c r="G1522" i="64"/>
  <c r="G1524" i="64" s="1"/>
  <c r="G2254" i="64"/>
  <c r="G1452" i="64"/>
  <c r="G1065" i="64"/>
  <c r="G993" i="64"/>
  <c r="G971" i="64"/>
  <c r="G1318" i="64"/>
  <c r="G1404" i="64"/>
  <c r="G1350" i="64"/>
  <c r="E1741" i="64"/>
  <c r="B1741" i="64" s="1"/>
  <c r="E1707" i="64"/>
  <c r="B1707" i="64" s="1"/>
  <c r="E1206" i="64"/>
  <c r="E1170" i="64"/>
  <c r="E1135" i="64"/>
  <c r="E1100" i="64"/>
  <c r="E922" i="64"/>
  <c r="E803" i="64"/>
  <c r="B803" i="64" s="1"/>
  <c r="E828" i="64"/>
  <c r="E946" i="64"/>
  <c r="E970" i="64"/>
  <c r="E1675" i="64"/>
  <c r="B1675" i="64" s="1"/>
  <c r="E1775" i="64"/>
  <c r="B1775" i="64" s="1"/>
  <c r="E1643" i="64"/>
  <c r="B1643" i="64" s="1"/>
  <c r="E1607" i="64"/>
  <c r="B1607" i="64" s="1"/>
  <c r="G1164" i="64"/>
  <c r="G1169" i="64"/>
  <c r="G1170" i="64"/>
  <c r="G1171" i="64"/>
  <c r="G1161" i="64"/>
  <c r="G1126" i="64"/>
  <c r="G1099" i="64"/>
  <c r="G1101" i="64"/>
  <c r="G1100" i="64"/>
  <c r="G1094" i="64"/>
  <c r="G1091" i="64"/>
  <c r="G1801" i="64"/>
  <c r="G1800" i="64"/>
  <c r="G1799" i="64"/>
  <c r="G1794" i="64"/>
  <c r="G1791" i="64"/>
  <c r="G1757" i="64"/>
  <c r="G1755" i="64"/>
  <c r="G1723" i="64"/>
  <c r="G1721" i="64"/>
  <c r="G1689" i="64"/>
  <c r="G1687" i="64"/>
  <c r="G1657" i="64"/>
  <c r="G1655" i="64"/>
  <c r="G1621" i="64"/>
  <c r="G1616" i="64"/>
  <c r="G1617" i="64"/>
  <c r="G1618" i="64"/>
  <c r="G1619" i="64"/>
  <c r="G1286" i="64"/>
  <c r="G1281" i="64"/>
  <c r="G1282" i="64"/>
  <c r="G1283" i="64"/>
  <c r="G1284" i="64"/>
  <c r="G1242" i="64"/>
  <c r="G1240" i="64"/>
  <c r="G1239" i="64"/>
  <c r="G1236" i="64"/>
  <c r="G1197" i="64"/>
  <c r="G1207" i="64"/>
  <c r="G1206" i="64"/>
  <c r="G1205" i="64"/>
  <c r="G1200" i="64"/>
  <c r="G1136" i="64"/>
  <c r="G1134" i="64"/>
  <c r="G1135" i="64"/>
  <c r="G1129" i="64"/>
  <c r="G1238" i="64"/>
  <c r="CN1450" i="64" a="1"/>
  <c r="CM1450" i="64" a="1"/>
  <c r="CP1" i="1151" l="1"/>
  <c r="CQ1" i="1151"/>
  <c r="CN1" i="1151"/>
  <c r="CP4" i="1151"/>
  <c r="CQ4" i="1151"/>
  <c r="CR3" i="1151"/>
  <c r="CR7" i="1151"/>
  <c r="CR8" i="1151"/>
  <c r="CS2" i="1151"/>
  <c r="CM1450" i="64"/>
  <c r="CN1450" i="64"/>
  <c r="CO23" i="864"/>
  <c r="P1" i="206"/>
  <c r="R17" i="864"/>
  <c r="E1189" i="64"/>
  <c r="B1189" i="64" s="1"/>
  <c r="E1117" i="64"/>
  <c r="E1083" i="64"/>
  <c r="B1083" i="64" s="1"/>
  <c r="E1153" i="64"/>
  <c r="B1153" i="64" s="1"/>
  <c r="G176" i="64"/>
  <c r="B31" i="206"/>
  <c r="B32" i="206"/>
  <c r="B33" i="206"/>
  <c r="B34" i="206"/>
  <c r="B35" i="206"/>
  <c r="B36" i="206"/>
  <c r="B37" i="206"/>
  <c r="G1155" i="64"/>
  <c r="G1191" i="64"/>
  <c r="G1504" i="64"/>
  <c r="G1479" i="64" s="1"/>
  <c r="G1609" i="64"/>
  <c r="G1645" i="64"/>
  <c r="G1677" i="64"/>
  <c r="G1777" i="64"/>
  <c r="G1743" i="64"/>
  <c r="G1709" i="64"/>
  <c r="E1403" i="64"/>
  <c r="E1368" i="64"/>
  <c r="E1269" i="64"/>
  <c r="B1269" i="64" s="1"/>
  <c r="E1225" i="64"/>
  <c r="B1225" i="64" s="1"/>
  <c r="B56" i="206"/>
  <c r="G212" i="64"/>
  <c r="G214" i="64"/>
  <c r="G213" i="64"/>
  <c r="G217" i="64"/>
  <c r="S215" i="64"/>
  <c r="S198" i="64"/>
  <c r="R179"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4" i="861"/>
  <c r="Q34" i="861"/>
  <c r="G34" i="861"/>
  <c r="CN33" i="861"/>
  <c r="Q33" i="861"/>
  <c r="G33" i="861"/>
  <c r="CN32"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S2" i="1151" s="1"/>
  <c r="K3" i="861"/>
  <c r="K2" i="1151" s="1"/>
  <c r="K2" i="861"/>
  <c r="K1" i="1151" s="1"/>
  <c r="G41" i="64"/>
  <c r="E220" i="64"/>
  <c r="E219" i="64"/>
  <c r="E218" i="64"/>
  <c r="E217" i="64"/>
  <c r="DL216" i="64"/>
  <c r="DK216" i="64"/>
  <c r="DJ216" i="64"/>
  <c r="DI216" i="64"/>
  <c r="DH216" i="64"/>
  <c r="DG216" i="64"/>
  <c r="DF216" i="64"/>
  <c r="DE216" i="64"/>
  <c r="DD216" i="64"/>
  <c r="DC216" i="64"/>
  <c r="DB216" i="64"/>
  <c r="DA216" i="64"/>
  <c r="CZ216" i="64"/>
  <c r="CY216" i="64"/>
  <c r="CX216" i="64"/>
  <c r="CW216" i="64"/>
  <c r="CV216" i="64"/>
  <c r="CU216" i="64"/>
  <c r="CT216" i="64"/>
  <c r="CS216" i="64"/>
  <c r="CR216" i="64"/>
  <c r="CQ216" i="64"/>
  <c r="CP216" i="64"/>
  <c r="E216" i="64"/>
  <c r="CL215" i="64"/>
  <c r="CK215" i="64"/>
  <c r="CJ215" i="64"/>
  <c r="CI215" i="64"/>
  <c r="CH215" i="64"/>
  <c r="CG215" i="64"/>
  <c r="CF215" i="64"/>
  <c r="CE215" i="64"/>
  <c r="CD215" i="64"/>
  <c r="CC215" i="64"/>
  <c r="CB215" i="64"/>
  <c r="CA215" i="64"/>
  <c r="BZ215" i="64"/>
  <c r="BY215" i="64"/>
  <c r="BX215" i="64"/>
  <c r="BW215" i="64"/>
  <c r="BV215" i="64"/>
  <c r="BU215" i="64"/>
  <c r="BT215" i="64"/>
  <c r="BS215" i="64"/>
  <c r="BR215" i="64"/>
  <c r="BQ215" i="64"/>
  <c r="BP215" i="64"/>
  <c r="BO215" i="64"/>
  <c r="BN215" i="64"/>
  <c r="BM215" i="64"/>
  <c r="BL215" i="64"/>
  <c r="BK215" i="64"/>
  <c r="BJ215" i="64"/>
  <c r="BI215" i="64"/>
  <c r="BH215" i="64"/>
  <c r="BG215" i="64"/>
  <c r="BF215" i="64"/>
  <c r="BE215" i="64"/>
  <c r="BD215" i="64"/>
  <c r="BC215" i="64"/>
  <c r="BB215" i="64"/>
  <c r="BA215" i="64"/>
  <c r="AZ215" i="64"/>
  <c r="AY215" i="64"/>
  <c r="AX215" i="64"/>
  <c r="AW215" i="64"/>
  <c r="AV215" i="64"/>
  <c r="AU215" i="64"/>
  <c r="AT215" i="64"/>
  <c r="AS215" i="64"/>
  <c r="AR215" i="64"/>
  <c r="AQ215" i="64"/>
  <c r="AP215" i="64"/>
  <c r="AO215" i="64"/>
  <c r="AN215" i="64"/>
  <c r="AM215" i="64"/>
  <c r="AL215" i="64"/>
  <c r="AK215" i="64"/>
  <c r="AJ215" i="64"/>
  <c r="AI215" i="64"/>
  <c r="AH215" i="64"/>
  <c r="AG215" i="64"/>
  <c r="AF215" i="64"/>
  <c r="AE215" i="64"/>
  <c r="AD215" i="64"/>
  <c r="AC215" i="64"/>
  <c r="AB215" i="64"/>
  <c r="AA215" i="64"/>
  <c r="Z215" i="64"/>
  <c r="Y215" i="64"/>
  <c r="X215" i="64"/>
  <c r="W215" i="64"/>
  <c r="V215" i="64"/>
  <c r="U215" i="64"/>
  <c r="T215" i="64"/>
  <c r="E215" i="64"/>
  <c r="E214" i="64"/>
  <c r="E213" i="64"/>
  <c r="E212" i="64"/>
  <c r="B212" i="64" s="1"/>
  <c r="E211" i="64"/>
  <c r="B211" i="64" s="1"/>
  <c r="E210" i="64"/>
  <c r="B210" i="64" s="1"/>
  <c r="I209" i="64"/>
  <c r="E209" i="64"/>
  <c r="B209" i="64" s="1"/>
  <c r="E208" i="64"/>
  <c r="B208" i="64" s="1"/>
  <c r="E207" i="64"/>
  <c r="B207" i="64" s="1"/>
  <c r="E206" i="64"/>
  <c r="E202" i="64"/>
  <c r="E201" i="64"/>
  <c r="E200" i="64"/>
  <c r="G199" i="64"/>
  <c r="E199" i="64"/>
  <c r="DL198" i="64"/>
  <c r="DK198" i="64"/>
  <c r="DJ198" i="64"/>
  <c r="DI198" i="64"/>
  <c r="DH198" i="64"/>
  <c r="DG198" i="64"/>
  <c r="DF198" i="64"/>
  <c r="DE198" i="64"/>
  <c r="DD198" i="64"/>
  <c r="DC198" i="64"/>
  <c r="DB198" i="64"/>
  <c r="DA198" i="64"/>
  <c r="CZ198" i="64"/>
  <c r="CY198" i="64"/>
  <c r="CX198" i="64"/>
  <c r="CW198" i="64"/>
  <c r="CV198" i="64"/>
  <c r="CU198" i="64"/>
  <c r="CT198" i="64"/>
  <c r="CS198" i="64"/>
  <c r="CR198" i="64"/>
  <c r="CQ198" i="64"/>
  <c r="CP198" i="64"/>
  <c r="CL198" i="64"/>
  <c r="CK198" i="64"/>
  <c r="CJ198" i="64"/>
  <c r="CI198" i="64"/>
  <c r="CH198" i="64"/>
  <c r="CG198" i="64"/>
  <c r="CF198" i="64"/>
  <c r="CE198" i="64"/>
  <c r="CD198" i="64"/>
  <c r="CC198" i="64"/>
  <c r="CB198" i="64"/>
  <c r="CA198" i="64"/>
  <c r="BZ198" i="64"/>
  <c r="BY198" i="64"/>
  <c r="BX198" i="64"/>
  <c r="BW198" i="64"/>
  <c r="BV198" i="64"/>
  <c r="BU198" i="64"/>
  <c r="BT198" i="64"/>
  <c r="BS198" i="64"/>
  <c r="BR198" i="64"/>
  <c r="BQ198" i="64"/>
  <c r="BP198" i="64"/>
  <c r="BO198" i="64"/>
  <c r="BN198" i="64"/>
  <c r="BM198" i="64"/>
  <c r="BL198" i="64"/>
  <c r="BK198" i="64"/>
  <c r="BJ198" i="64"/>
  <c r="BI198" i="64"/>
  <c r="BH198" i="64"/>
  <c r="BG198" i="64"/>
  <c r="BF198" i="64"/>
  <c r="BE198" i="64"/>
  <c r="BD198" i="64"/>
  <c r="BC198" i="64"/>
  <c r="BB198" i="64"/>
  <c r="BA198" i="64"/>
  <c r="AZ198" i="64"/>
  <c r="AY198" i="64"/>
  <c r="AX198" i="64"/>
  <c r="AW198" i="64"/>
  <c r="AV198" i="64"/>
  <c r="AU198" i="64"/>
  <c r="AT198" i="64"/>
  <c r="AS198" i="64"/>
  <c r="AR198" i="64"/>
  <c r="AQ198" i="64"/>
  <c r="AP198" i="64"/>
  <c r="AO198" i="64"/>
  <c r="AN198" i="64"/>
  <c r="AM198" i="64"/>
  <c r="AL198" i="64"/>
  <c r="AK198" i="64"/>
  <c r="AJ198" i="64"/>
  <c r="AI198" i="64"/>
  <c r="AH198" i="64"/>
  <c r="AG198" i="64"/>
  <c r="AF198" i="64"/>
  <c r="AE198" i="64"/>
  <c r="AD198" i="64"/>
  <c r="AC198" i="64"/>
  <c r="AB198" i="64"/>
  <c r="AA198" i="64"/>
  <c r="Z198" i="64"/>
  <c r="Y198" i="64"/>
  <c r="X198" i="64"/>
  <c r="W198" i="64"/>
  <c r="V198" i="64"/>
  <c r="U198" i="64"/>
  <c r="T198" i="64"/>
  <c r="E198" i="64"/>
  <c r="E197" i="64"/>
  <c r="G196" i="64"/>
  <c r="E196" i="64"/>
  <c r="G195" i="64"/>
  <c r="E195" i="64"/>
  <c r="E194" i="64"/>
  <c r="B194" i="64" s="1"/>
  <c r="E193" i="64"/>
  <c r="B193" i="64" s="1"/>
  <c r="E192" i="64"/>
  <c r="B192" i="64" s="1"/>
  <c r="I191" i="64"/>
  <c r="E191" i="64"/>
  <c r="B191" i="64" s="1"/>
  <c r="E190" i="64"/>
  <c r="B190" i="64" s="1"/>
  <c r="E189" i="64"/>
  <c r="B189" i="64" s="1"/>
  <c r="E188" i="64"/>
  <c r="I1" i="1151" l="1"/>
  <c r="J1" i="1151"/>
  <c r="I2" i="1151"/>
  <c r="L2" i="1151"/>
  <c r="J2" i="1151"/>
  <c r="T2" i="1151"/>
  <c r="S3" i="1151"/>
  <c r="R2" i="1151"/>
  <c r="S1" i="1151"/>
  <c r="S7" i="1151"/>
  <c r="CT2" i="1151"/>
  <c r="CS3" i="1151"/>
  <c r="CS7" i="1151"/>
  <c r="CS8" i="1151"/>
  <c r="CR1" i="1151"/>
  <c r="CR4" i="1151"/>
  <c r="CO4" i="64"/>
  <c r="CP39" i="863"/>
  <c r="CP40" i="863"/>
  <c r="CN7" i="863"/>
  <c r="CN40" i="863"/>
  <c r="CP23" i="864"/>
  <c r="CN23" i="864"/>
  <c r="T3" i="861"/>
  <c r="T8" i="861" s="1"/>
  <c r="J3" i="861"/>
  <c r="J2" i="861"/>
  <c r="J1" i="861" s="1"/>
  <c r="CP190" i="64"/>
  <c r="CP208" i="64"/>
  <c r="AK8" i="864"/>
  <c r="S2" i="64"/>
  <c r="S7" i="64" s="1"/>
  <c r="CP3" i="863"/>
  <c r="CP4" i="863" s="1"/>
  <c r="CP7" i="863"/>
  <c r="K2" i="64"/>
  <c r="K1" i="64"/>
  <c r="CP3" i="64"/>
  <c r="CO1" i="64"/>
  <c r="CP8" i="64"/>
  <c r="CN7" i="64"/>
  <c r="CN3" i="64"/>
  <c r="CQ2" i="64"/>
  <c r="CQ191"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6" i="861"/>
  <c r="AF26" i="861"/>
  <c r="AN26" i="861"/>
  <c r="AV26" i="861"/>
  <c r="BD26" i="861"/>
  <c r="BL26" i="861"/>
  <c r="BT26" i="861"/>
  <c r="CB26" i="861"/>
  <c r="CJ26" i="861"/>
  <c r="CS26" i="861"/>
  <c r="DF26" i="861"/>
  <c r="AK7" i="861"/>
  <c r="CN95" i="861"/>
  <c r="CN86" i="861"/>
  <c r="CN70" i="861"/>
  <c r="CN67" i="861"/>
  <c r="R70" i="861"/>
  <c r="R67" i="861"/>
  <c r="R59" i="861"/>
  <c r="DE49" i="861"/>
  <c r="CW49" i="861"/>
  <c r="CO49" i="861"/>
  <c r="CF49" i="861"/>
  <c r="BX49" i="861"/>
  <c r="BP49" i="861"/>
  <c r="BH49" i="861"/>
  <c r="AZ49" i="861"/>
  <c r="AR49" i="861"/>
  <c r="AJ49" i="861"/>
  <c r="AB49" i="861"/>
  <c r="T49" i="861"/>
  <c r="DL49" i="861"/>
  <c r="DD49" i="861"/>
  <c r="CV49" i="861"/>
  <c r="CN49" i="861"/>
  <c r="CE49" i="861"/>
  <c r="BW49" i="861"/>
  <c r="BO49" i="861"/>
  <c r="BG49" i="861"/>
  <c r="AY49" i="861"/>
  <c r="AQ49" i="861"/>
  <c r="AI49" i="861"/>
  <c r="AA49" i="861"/>
  <c r="S49" i="861"/>
  <c r="CN37" i="861"/>
  <c r="DK26" i="861"/>
  <c r="DC26" i="861"/>
  <c r="DK49" i="861"/>
  <c r="DC49" i="861"/>
  <c r="CU49" i="861"/>
  <c r="CL49" i="861"/>
  <c r="CD49" i="861"/>
  <c r="BV49" i="861"/>
  <c r="BN49" i="861"/>
  <c r="BF49" i="861"/>
  <c r="AX49" i="861"/>
  <c r="AP49" i="861"/>
  <c r="AH49" i="861"/>
  <c r="Z49" i="861"/>
  <c r="DJ49" i="861"/>
  <c r="DB49" i="861"/>
  <c r="CT49" i="861"/>
  <c r="CK49" i="861"/>
  <c r="CC49" i="861"/>
  <c r="BU49" i="861"/>
  <c r="BM49" i="861"/>
  <c r="BE49" i="861"/>
  <c r="AW49" i="861"/>
  <c r="AO49" i="861"/>
  <c r="AG49" i="861"/>
  <c r="Y49" i="861"/>
  <c r="DI26" i="861"/>
  <c r="DA26" i="861"/>
  <c r="DI49" i="861"/>
  <c r="DA49" i="861"/>
  <c r="CS49" i="861"/>
  <c r="CJ49" i="861"/>
  <c r="CB49" i="861"/>
  <c r="BT49" i="861"/>
  <c r="BL49" i="861"/>
  <c r="BD49" i="861"/>
  <c r="AV49" i="861"/>
  <c r="AN49" i="861"/>
  <c r="AF49" i="861"/>
  <c r="X49" i="861"/>
  <c r="DH49" i="861"/>
  <c r="CZ49" i="861"/>
  <c r="CR49" i="861"/>
  <c r="CI49" i="861"/>
  <c r="CA49" i="861"/>
  <c r="BS49" i="861"/>
  <c r="BK49" i="861"/>
  <c r="BC49" i="861"/>
  <c r="AU49" i="861"/>
  <c r="AM49" i="861"/>
  <c r="AE49" i="861"/>
  <c r="W49" i="861"/>
  <c r="DG26" i="861"/>
  <c r="CY26" i="861"/>
  <c r="DG49" i="861"/>
  <c r="CY49" i="861"/>
  <c r="CQ49" i="861"/>
  <c r="CH49" i="861"/>
  <c r="BZ49" i="861"/>
  <c r="BR49" i="861"/>
  <c r="BJ49" i="861"/>
  <c r="BB49" i="861"/>
  <c r="AT49" i="861"/>
  <c r="AL49" i="861"/>
  <c r="AD49" i="861"/>
  <c r="V49" i="861"/>
  <c r="DF49" i="861"/>
  <c r="CX49" i="861"/>
  <c r="CP49" i="861"/>
  <c r="CG49" i="861"/>
  <c r="BY49" i="861"/>
  <c r="BQ49" i="861"/>
  <c r="BI49" i="861"/>
  <c r="BA49" i="861"/>
  <c r="AS49" i="861"/>
  <c r="AK49" i="861"/>
  <c r="AC49" i="861"/>
  <c r="U49" i="861"/>
  <c r="DE26" i="861"/>
  <c r="CW26" i="861"/>
  <c r="Y26" i="861"/>
  <c r="AG26" i="861"/>
  <c r="AO26" i="861"/>
  <c r="AW26" i="861"/>
  <c r="BE26" i="861"/>
  <c r="BM26" i="861"/>
  <c r="BU26" i="861"/>
  <c r="CC26" i="861"/>
  <c r="CK26" i="861"/>
  <c r="CT26" i="861"/>
  <c r="DH26" i="861"/>
  <c r="K1" i="864"/>
  <c r="K1" i="863"/>
  <c r="L1" i="863" s="1"/>
  <c r="M1" i="863" s="1"/>
  <c r="N1" i="863" s="1"/>
  <c r="O1" i="863" s="1"/>
  <c r="P1" i="863" s="1"/>
  <c r="K2" i="864"/>
  <c r="K2" i="863"/>
  <c r="CP9" i="861"/>
  <c r="L2" i="861"/>
  <c r="L3" i="861"/>
  <c r="CQ3" i="861"/>
  <c r="AD7" i="861"/>
  <c r="AL7" i="861"/>
  <c r="Z26" i="861"/>
  <c r="AH26" i="861"/>
  <c r="AP26" i="861"/>
  <c r="AX26" i="861"/>
  <c r="BF26" i="861"/>
  <c r="BN26" i="861"/>
  <c r="BV26" i="861"/>
  <c r="CD26" i="861"/>
  <c r="CL26" i="861"/>
  <c r="CU26" i="861"/>
  <c r="DJ26" i="861"/>
  <c r="AU6" i="861"/>
  <c r="S26" i="861"/>
  <c r="AA26" i="861"/>
  <c r="AI26" i="861"/>
  <c r="AQ26" i="861"/>
  <c r="AY26" i="861"/>
  <c r="BG26" i="861"/>
  <c r="BO26" i="861"/>
  <c r="BW26" i="861"/>
  <c r="CE26" i="861"/>
  <c r="CN26" i="861"/>
  <c r="CV26" i="861"/>
  <c r="DL26" i="861"/>
  <c r="T26" i="861"/>
  <c r="AB26" i="861"/>
  <c r="AJ26" i="861"/>
  <c r="AR26" i="861"/>
  <c r="AZ26" i="861"/>
  <c r="BH26" i="861"/>
  <c r="BP26" i="861"/>
  <c r="BX26" i="861"/>
  <c r="CF26" i="861"/>
  <c r="CO26" i="861"/>
  <c r="CX26" i="861"/>
  <c r="U26" i="861"/>
  <c r="AC26" i="861"/>
  <c r="AK26" i="861"/>
  <c r="AS26" i="861"/>
  <c r="BA26" i="861"/>
  <c r="BI26" i="861"/>
  <c r="BQ26" i="861"/>
  <c r="BY26" i="861"/>
  <c r="CG26" i="861"/>
  <c r="CP26" i="861"/>
  <c r="CZ26" i="861"/>
  <c r="S8" i="861"/>
  <c r="V26" i="861"/>
  <c r="AD26" i="861"/>
  <c r="AL26" i="861"/>
  <c r="AT26" i="861"/>
  <c r="BB26" i="861"/>
  <c r="BJ26" i="861"/>
  <c r="BR26" i="861"/>
  <c r="BZ26" i="861"/>
  <c r="CH26" i="861"/>
  <c r="CQ26" i="861"/>
  <c r="DB26" i="861"/>
  <c r="W26" i="861"/>
  <c r="AE26" i="861"/>
  <c r="AM26" i="861"/>
  <c r="AU26" i="861"/>
  <c r="BC26" i="861"/>
  <c r="BK26" i="861"/>
  <c r="BS26" i="861"/>
  <c r="CA26" i="861"/>
  <c r="CI26" i="861"/>
  <c r="CR26" i="861"/>
  <c r="DD26"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192" i="64"/>
  <c r="CP191" i="64"/>
  <c r="CP209" i="64"/>
  <c r="I210" i="64"/>
  <c r="R3" i="1151" l="1"/>
  <c r="R7" i="1151"/>
  <c r="R1" i="1151"/>
  <c r="S23" i="1151"/>
  <c r="S17" i="1151"/>
  <c r="S57" i="1151"/>
  <c r="S24" i="1151"/>
  <c r="S58" i="1151"/>
  <c r="S25" i="1151"/>
  <c r="S26" i="1151"/>
  <c r="S39" i="1151"/>
  <c r="S27" i="1151"/>
  <c r="S40" i="1151"/>
  <c r="S41" i="1151"/>
  <c r="S54" i="1151"/>
  <c r="S4" i="1151"/>
  <c r="S42" i="1151"/>
  <c r="S55" i="1151"/>
  <c r="S43" i="1151"/>
  <c r="S56" i="1151"/>
  <c r="U2" i="1151"/>
  <c r="T3" i="1151"/>
  <c r="T7" i="1151"/>
  <c r="S8" i="1151" s="1"/>
  <c r="T1" i="1151"/>
  <c r="S16" i="1151"/>
  <c r="L1" i="1151"/>
  <c r="M2" i="1151"/>
  <c r="CS1" i="1151"/>
  <c r="CS4" i="1151"/>
  <c r="CU2" i="1151"/>
  <c r="CT3" i="1151"/>
  <c r="CT7" i="1151"/>
  <c r="CT8" i="1151"/>
  <c r="K230" i="64"/>
  <c r="K262" i="64"/>
  <c r="CN4" i="64"/>
  <c r="CP4" i="64"/>
  <c r="J2" i="64"/>
  <c r="S5" i="861"/>
  <c r="CQ41" i="863"/>
  <c r="CQ40" i="863"/>
  <c r="I1" i="64"/>
  <c r="J1" i="64"/>
  <c r="CN43" i="861"/>
  <c r="R2122" i="64"/>
  <c r="R2199" i="64"/>
  <c r="R2173" i="64"/>
  <c r="R2225" i="64"/>
  <c r="R2148" i="64"/>
  <c r="CN46" i="861"/>
  <c r="CN87" i="861" s="1"/>
  <c r="T4" i="861"/>
  <c r="T5" i="861" s="1"/>
  <c r="U3" i="861"/>
  <c r="U1" i="861" s="1"/>
  <c r="CQ38" i="863"/>
  <c r="T1" i="861"/>
  <c r="BK6" i="861"/>
  <c r="BW6" i="861" s="1"/>
  <c r="S210" i="64"/>
  <c r="CQ209" i="64"/>
  <c r="S3" i="64"/>
  <c r="S208" i="64"/>
  <c r="S190" i="64"/>
  <c r="S209" i="64"/>
  <c r="S192" i="64"/>
  <c r="S191"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08" i="64"/>
  <c r="CQ190" i="64"/>
  <c r="CQ3" i="64"/>
  <c r="CQ7" i="64"/>
  <c r="CR2" i="64"/>
  <c r="CR210" i="64" s="1"/>
  <c r="BC7" i="861"/>
  <c r="BM7" i="861"/>
  <c r="AQ7" i="861"/>
  <c r="AP7" i="861"/>
  <c r="BB7" i="864"/>
  <c r="BA8" i="864" s="1"/>
  <c r="AP8" i="864"/>
  <c r="CP24" i="864"/>
  <c r="AS7" i="861"/>
  <c r="BD7" i="861"/>
  <c r="BE7" i="861"/>
  <c r="BN7" i="861"/>
  <c r="R72" i="861"/>
  <c r="AR7" i="861"/>
  <c r="BY6" i="861"/>
  <c r="CK6" i="861" s="1"/>
  <c r="CN72" i="861"/>
  <c r="BX6" i="861"/>
  <c r="CJ6" i="861" s="1"/>
  <c r="AY7" i="861"/>
  <c r="AZ7" i="861"/>
  <c r="CN1" i="863"/>
  <c r="AT8" i="864"/>
  <c r="BF7" i="864"/>
  <c r="AS8" i="864"/>
  <c r="BE7" i="864"/>
  <c r="BD8" i="864" s="1"/>
  <c r="BJ7" i="864"/>
  <c r="BI8" i="864" s="1"/>
  <c r="AX8" i="864"/>
  <c r="AW8" i="864"/>
  <c r="CO32"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193" i="64"/>
  <c r="S193" i="64" s="1"/>
  <c r="CQ192" i="64"/>
  <c r="CP192" i="64"/>
  <c r="I211" i="64"/>
  <c r="S211" i="64" s="1"/>
  <c r="CQ210" i="64"/>
  <c r="CP210" i="64"/>
  <c r="T54" i="1151" l="1"/>
  <c r="T57" i="1151"/>
  <c r="T55" i="1151"/>
  <c r="T4" i="1151"/>
  <c r="T58" i="1151"/>
  <c r="T16" i="1151"/>
  <c r="T24" i="1151"/>
  <c r="T27" i="1151"/>
  <c r="T26" i="1151"/>
  <c r="T23" i="1151"/>
  <c r="T25" i="1151"/>
  <c r="T39" i="1151"/>
  <c r="T43" i="1151"/>
  <c r="T41" i="1151"/>
  <c r="T42" i="1151"/>
  <c r="T40" i="1151"/>
  <c r="T56" i="1151"/>
  <c r="T17" i="1151"/>
  <c r="V2" i="1151"/>
  <c r="U3" i="1151"/>
  <c r="U7" i="1151"/>
  <c r="U1" i="1151"/>
  <c r="R8" i="1151"/>
  <c r="R16" i="1151"/>
  <c r="R15" i="1151"/>
  <c r="R4" i="1151"/>
  <c r="M1" i="1151"/>
  <c r="N2" i="1151"/>
  <c r="CT1" i="1151"/>
  <c r="CT4" i="1151"/>
  <c r="CV2" i="1151"/>
  <c r="CU3" i="1151"/>
  <c r="CU7" i="1151"/>
  <c r="CU8" i="1151"/>
  <c r="S686" i="64" a="1"/>
  <c r="S686" i="64" s="1"/>
  <c r="S685" i="64" a="1"/>
  <c r="S685" i="64" s="1"/>
  <c r="S688" i="64" a="1"/>
  <c r="S688" i="64" s="1"/>
  <c r="S684" i="64" a="1"/>
  <c r="S684" i="64" s="1"/>
  <c r="S687" i="64" a="1"/>
  <c r="S687" i="64" s="1"/>
  <c r="S669" i="64" a="1"/>
  <c r="S669" i="64" s="1"/>
  <c r="S670" i="64" a="1"/>
  <c r="S670" i="64" s="1"/>
  <c r="S671" i="64" a="1"/>
  <c r="S671" i="64" s="1"/>
  <c r="S672" i="64" a="1"/>
  <c r="S672" i="64" s="1"/>
  <c r="S673" i="64" a="1"/>
  <c r="S673" i="64" s="1"/>
  <c r="S657" i="64" a="1"/>
  <c r="S657" i="64" s="1"/>
  <c r="S653" i="64" a="1"/>
  <c r="S653" i="64" s="1"/>
  <c r="S656" i="64" a="1"/>
  <c r="S656" i="64" s="1"/>
  <c r="S654" i="64" a="1"/>
  <c r="S654" i="64" s="1"/>
  <c r="S655" i="64" a="1"/>
  <c r="S655" i="64" s="1"/>
  <c r="S140" i="64" a="1"/>
  <c r="S140" i="64" s="1"/>
  <c r="S139" i="64" a="1"/>
  <c r="S139" i="64" s="1"/>
  <c r="S849" i="64" a="1"/>
  <c r="S849" i="64" s="1"/>
  <c r="S262" i="64" a="1"/>
  <c r="S262" i="64" s="1"/>
  <c r="S629" i="64" a="1"/>
  <c r="S629" i="64" s="1"/>
  <c r="S230" i="64" a="1"/>
  <c r="S230" i="64" s="1"/>
  <c r="S243" i="64" a="1"/>
  <c r="S243" i="64" s="1"/>
  <c r="S591" i="64" a="1"/>
  <c r="S591" i="64" s="1"/>
  <c r="S595" i="64" a="1"/>
  <c r="S595" i="64" s="1"/>
  <c r="S587" i="64" a="1"/>
  <c r="S587" i="64" s="1"/>
  <c r="CQ4" i="64"/>
  <c r="S4" i="64"/>
  <c r="CR39" i="863"/>
  <c r="CR40" i="863"/>
  <c r="T208" i="64"/>
  <c r="T7" i="64"/>
  <c r="R3" i="64"/>
  <c r="R7" i="64"/>
  <c r="R8" i="64" s="1"/>
  <c r="L1" i="64"/>
  <c r="CR56" i="863" a="1"/>
  <c r="CR56" i="863" s="1"/>
  <c r="R62" i="861"/>
  <c r="R64" i="861" s="1"/>
  <c r="R77" i="861" s="1"/>
  <c r="CQ43" i="863"/>
  <c r="V3" i="861"/>
  <c r="W3" i="861" s="1"/>
  <c r="U8" i="861"/>
  <c r="U4" i="861"/>
  <c r="BJ7" i="861"/>
  <c r="BK7" i="861"/>
  <c r="S212" i="64"/>
  <c r="S194" i="64"/>
  <c r="CS2" i="863"/>
  <c r="CR3" i="863"/>
  <c r="CR4" i="863" s="1"/>
  <c r="CR8" i="863"/>
  <c r="CR41" i="863"/>
  <c r="CR38" i="863"/>
  <c r="CR52" i="863" a="1"/>
  <c r="CR52" i="863" s="1"/>
  <c r="CR53" i="863" a="1"/>
  <c r="CR53" i="863" s="1"/>
  <c r="CR55" i="863" a="1"/>
  <c r="CR55" i="863" s="1"/>
  <c r="T3" i="64"/>
  <c r="T190" i="64"/>
  <c r="M2" i="64"/>
  <c r="CR7" i="863"/>
  <c r="CR54" i="863" a="1"/>
  <c r="CR54" i="863" s="1"/>
  <c r="CQ42" i="863"/>
  <c r="CQ21" i="863" s="1"/>
  <c r="CQ32" i="861" s="1"/>
  <c r="CQ1" i="863"/>
  <c r="CQ4" i="863"/>
  <c r="T1" i="64"/>
  <c r="U2" i="64"/>
  <c r="U7" i="64" s="1"/>
  <c r="R1" i="64"/>
  <c r="CQ57" i="863"/>
  <c r="CP57" i="863"/>
  <c r="CR192" i="64"/>
  <c r="CR8" i="64"/>
  <c r="CR208" i="64"/>
  <c r="CR3" i="64"/>
  <c r="CR190" i="64"/>
  <c r="CR7" i="64"/>
  <c r="CS2" i="64"/>
  <c r="CS211" i="64" s="1"/>
  <c r="CR191" i="64"/>
  <c r="CR209"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2"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11" i="64"/>
  <c r="CQ211" i="64"/>
  <c r="CQ212" i="64" s="1"/>
  <c r="CP211" i="64"/>
  <c r="CR193" i="64"/>
  <c r="CQ193" i="64"/>
  <c r="CQ194" i="64" s="1"/>
  <c r="CP193" i="64"/>
  <c r="CP194" i="64" s="1"/>
  <c r="S628" i="64" a="1"/>
  <c r="U58" i="1151" l="1"/>
  <c r="U56" i="1151"/>
  <c r="U54" i="1151"/>
  <c r="U57" i="1151"/>
  <c r="U23" i="1151"/>
  <c r="U55" i="1151"/>
  <c r="U4" i="1151"/>
  <c r="U16" i="1151"/>
  <c r="U27" i="1151"/>
  <c r="U25" i="1151"/>
  <c r="U24" i="1151"/>
  <c r="U26" i="1151"/>
  <c r="U43" i="1151"/>
  <c r="U41" i="1151"/>
  <c r="U39" i="1151"/>
  <c r="U42" i="1151"/>
  <c r="U40" i="1151"/>
  <c r="W2" i="1151"/>
  <c r="V3" i="1151"/>
  <c r="V7" i="1151"/>
  <c r="V1" i="1151"/>
  <c r="O2" i="1151"/>
  <c r="N1" i="1151"/>
  <c r="U17" i="1151"/>
  <c r="S15" i="1151"/>
  <c r="T8" i="1151"/>
  <c r="CU1" i="1151"/>
  <c r="CU4" i="1151"/>
  <c r="CW2" i="1151"/>
  <c r="CV3" i="1151"/>
  <c r="CV7" i="1151"/>
  <c r="CV8" i="1151"/>
  <c r="T686" i="64" a="1"/>
  <c r="T686" i="64" s="1"/>
  <c r="T685" i="64" a="1"/>
  <c r="T685" i="64" s="1"/>
  <c r="T688" i="64" a="1"/>
  <c r="T688" i="64" s="1"/>
  <c r="T684" i="64" a="1"/>
  <c r="T684" i="64" s="1"/>
  <c r="T687" i="64" a="1"/>
  <c r="T687" i="64" s="1"/>
  <c r="T673" i="64" a="1"/>
  <c r="T673" i="64" s="1"/>
  <c r="T669" i="64" a="1"/>
  <c r="T669" i="64" s="1"/>
  <c r="T653" i="64" a="1"/>
  <c r="T653" i="64" s="1"/>
  <c r="T670" i="64" a="1"/>
  <c r="T670" i="64" s="1"/>
  <c r="T654" i="64" a="1"/>
  <c r="T654" i="64" s="1"/>
  <c r="T655" i="64" a="1"/>
  <c r="T655" i="64" s="1"/>
  <c r="T656" i="64" a="1"/>
  <c r="T656" i="64" s="1"/>
  <c r="T657" i="64" a="1"/>
  <c r="T657" i="64" s="1"/>
  <c r="T671" i="64" a="1"/>
  <c r="T671" i="64" s="1"/>
  <c r="T672" i="64" a="1"/>
  <c r="T672" i="64" s="1"/>
  <c r="R121" i="64" a="1"/>
  <c r="R121" i="64" s="1"/>
  <c r="R138" i="64" a="1"/>
  <c r="R138" i="64" s="1"/>
  <c r="S138" i="64" s="1"/>
  <c r="S141" i="64" s="1"/>
  <c r="S143" i="64" s="1"/>
  <c r="R139" i="64" a="1"/>
  <c r="R139" i="64" s="1"/>
  <c r="T139" i="64" a="1"/>
  <c r="T139" i="64" s="1"/>
  <c r="T140" i="64" a="1"/>
  <c r="T140" i="64" s="1"/>
  <c r="T262" i="64" a="1"/>
  <c r="T262" i="64" s="1"/>
  <c r="T849" i="64" a="1"/>
  <c r="T849" i="64" s="1"/>
  <c r="S628" i="64"/>
  <c r="S630" i="64" s="1"/>
  <c r="L230" i="64"/>
  <c r="L262" i="64"/>
  <c r="T629" i="64" a="1"/>
  <c r="T629" i="64" s="1"/>
  <c r="T230" i="64" a="1"/>
  <c r="T230" i="64" s="1"/>
  <c r="T243" i="64" a="1"/>
  <c r="T243" i="64" s="1"/>
  <c r="T591" i="64" a="1"/>
  <c r="T591" i="64" s="1"/>
  <c r="T595" i="64" a="1"/>
  <c r="T595" i="64" s="1"/>
  <c r="T587" i="64" a="1"/>
  <c r="T587" i="64" s="1"/>
  <c r="CR4" i="64"/>
  <c r="R4" i="64"/>
  <c r="R76" i="861"/>
  <c r="U5" i="861"/>
  <c r="CS38" i="863"/>
  <c r="CS40" i="863"/>
  <c r="S94" i="861"/>
  <c r="T8" i="64"/>
  <c r="S8" i="64"/>
  <c r="S43" i="861"/>
  <c r="R2251" i="64"/>
  <c r="N2" i="64"/>
  <c r="V4" i="861"/>
  <c r="V5" i="861" s="1"/>
  <c r="V8" i="861"/>
  <c r="V1" i="861"/>
  <c r="CS39" i="863"/>
  <c r="CR43" i="863"/>
  <c r="CS193" i="64"/>
  <c r="CR42" i="863"/>
  <c r="CR21" i="863" s="1"/>
  <c r="CR32"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190" i="64"/>
  <c r="U1" i="64"/>
  <c r="U3" i="64"/>
  <c r="CH7" i="861"/>
  <c r="CR212" i="64"/>
  <c r="CR194" i="64"/>
  <c r="CS8" i="64"/>
  <c r="CS208" i="64"/>
  <c r="CS3" i="64"/>
  <c r="CS190" i="64"/>
  <c r="CS7" i="64"/>
  <c r="CT2" i="64"/>
  <c r="CS191" i="64"/>
  <c r="CS209" i="64"/>
  <c r="CS192" i="64"/>
  <c r="CS210"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12" i="64"/>
  <c r="T628" i="64" a="1"/>
  <c r="V23" i="1151" l="1"/>
  <c r="V24" i="1151"/>
  <c r="V25" i="1151"/>
  <c r="V27" i="1151"/>
  <c r="V26" i="1151"/>
  <c r="V43" i="1151"/>
  <c r="V41" i="1151"/>
  <c r="V39" i="1151"/>
  <c r="V58" i="1151"/>
  <c r="V42" i="1151"/>
  <c r="V40" i="1151"/>
  <c r="V54" i="1151"/>
  <c r="V56" i="1151"/>
  <c r="V16" i="1151"/>
  <c r="V57" i="1151"/>
  <c r="V4" i="1151"/>
  <c r="V55" i="1151"/>
  <c r="V17" i="1151"/>
  <c r="X2" i="1151"/>
  <c r="W3" i="1151"/>
  <c r="W7" i="1151"/>
  <c r="W1" i="1151"/>
  <c r="U8" i="1151"/>
  <c r="T15" i="1151"/>
  <c r="S18" i="1151"/>
  <c r="P2" i="1151"/>
  <c r="CQ17" i="1151" s="1"/>
  <c r="O1" i="1151"/>
  <c r="CV4" i="1151"/>
  <c r="CX2" i="1151"/>
  <c r="CW3" i="1151"/>
  <c r="CW7" i="1151"/>
  <c r="CW8" i="1151"/>
  <c r="CV1" i="1151"/>
  <c r="U685" i="64" a="1"/>
  <c r="U685" i="64" s="1"/>
  <c r="U688" i="64" a="1"/>
  <c r="U688" i="64" s="1"/>
  <c r="U684" i="64" a="1"/>
  <c r="U684" i="64" s="1"/>
  <c r="U687" i="64" a="1"/>
  <c r="U687" i="64" s="1"/>
  <c r="U686" i="64" a="1"/>
  <c r="U686" i="64" s="1"/>
  <c r="U673" i="64" a="1"/>
  <c r="U673" i="64" s="1"/>
  <c r="U669" i="64" a="1"/>
  <c r="U669" i="64" s="1"/>
  <c r="U653" i="64" a="1"/>
  <c r="U653" i="64" s="1"/>
  <c r="U670" i="64" a="1"/>
  <c r="U670" i="64" s="1"/>
  <c r="U654" i="64" a="1"/>
  <c r="U654" i="64" s="1"/>
  <c r="U655" i="64" a="1"/>
  <c r="U655" i="64" s="1"/>
  <c r="U656" i="64" a="1"/>
  <c r="U656" i="64" s="1"/>
  <c r="U657" i="64" a="1"/>
  <c r="U657" i="64" s="1"/>
  <c r="U671" i="64" a="1"/>
  <c r="U671" i="64" s="1"/>
  <c r="U672" i="64" a="1"/>
  <c r="U672" i="64" s="1"/>
  <c r="T138" i="64"/>
  <c r="T141" i="64" s="1"/>
  <c r="T143" i="64" s="1"/>
  <c r="U139" i="64" a="1"/>
  <c r="U139" i="64" s="1"/>
  <c r="U140" i="64" a="1"/>
  <c r="U140" i="64" s="1"/>
  <c r="T628" i="64"/>
  <c r="T630" i="64" s="1"/>
  <c r="U262" i="64" a="1"/>
  <c r="U262" i="64" s="1"/>
  <c r="U849" i="64" a="1"/>
  <c r="U849" i="64" s="1"/>
  <c r="M230" i="64"/>
  <c r="M262" i="64"/>
  <c r="U243" i="64" a="1"/>
  <c r="U243" i="64" s="1"/>
  <c r="U629" i="64" a="1"/>
  <c r="U629" i="64" s="1"/>
  <c r="U595" i="64" a="1"/>
  <c r="U595" i="64" s="1"/>
  <c r="U230" i="64" a="1"/>
  <c r="U230" i="64" s="1"/>
  <c r="U591" i="64" a="1"/>
  <c r="U591" i="64" s="1"/>
  <c r="N1" i="64"/>
  <c r="U4" i="64"/>
  <c r="U587" i="64" a="1"/>
  <c r="U587" i="64" s="1"/>
  <c r="CS4" i="64"/>
  <c r="CT38" i="863"/>
  <c r="CT40" i="863"/>
  <c r="T94" i="861"/>
  <c r="V190" i="64"/>
  <c r="V7" i="64"/>
  <c r="O2" i="64"/>
  <c r="CS42" i="863"/>
  <c r="CS21" i="863" s="1"/>
  <c r="CS32" i="861" s="1"/>
  <c r="CT52" i="863" a="1"/>
  <c r="CT52" i="863" s="1"/>
  <c r="CT53" i="863" a="1"/>
  <c r="CT53" i="863" s="1"/>
  <c r="CT41" i="863"/>
  <c r="S176" i="64" a="1"/>
  <c r="S176" i="64" s="1"/>
  <c r="CS43" i="863"/>
  <c r="CU2" i="863"/>
  <c r="CT54" i="863" a="1"/>
  <c r="CT54" i="863" s="1"/>
  <c r="CT7" i="863"/>
  <c r="CS1" i="863"/>
  <c r="CS57" i="863"/>
  <c r="CT56" i="863" a="1"/>
  <c r="CT56" i="863" s="1"/>
  <c r="CT39" i="863"/>
  <c r="CT55" i="863" a="1"/>
  <c r="CT55" i="863" s="1"/>
  <c r="CT8" i="863"/>
  <c r="CT3" i="863"/>
  <c r="W2" i="64"/>
  <c r="V3" i="64"/>
  <c r="V1" i="64"/>
  <c r="CG8" i="864"/>
  <c r="CS194" i="64"/>
  <c r="CS212" i="64"/>
  <c r="CS1" i="64"/>
  <c r="CT8" i="64"/>
  <c r="CT208" i="64"/>
  <c r="CT3" i="64"/>
  <c r="CT190" i="64"/>
  <c r="CT7" i="64"/>
  <c r="CU2" i="64"/>
  <c r="CT191" i="64"/>
  <c r="CT209" i="64"/>
  <c r="CT192" i="64"/>
  <c r="CT210" i="64"/>
  <c r="CT211" i="64"/>
  <c r="CT193" i="64"/>
  <c r="CC8" i="864"/>
  <c r="BZ8" i="864"/>
  <c r="CL7" i="864"/>
  <c r="CL8" i="864" s="1"/>
  <c r="CS1" i="864"/>
  <c r="V22" i="864"/>
  <c r="V21" i="864"/>
  <c r="V20" i="864"/>
  <c r="V3" i="864"/>
  <c r="V1" i="864"/>
  <c r="W2" i="864"/>
  <c r="W23" i="864" s="1"/>
  <c r="T32"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N1" i="860" s="1"/>
  <c r="CM1" i="860" s="1"/>
  <c r="CO2" i="860"/>
  <c r="CM2" i="860"/>
  <c r="B2" i="860"/>
  <c r="G1750" i="64"/>
  <c r="G1756" i="64"/>
  <c r="G1713" i="64"/>
  <c r="G1716" i="64"/>
  <c r="G1722" i="64"/>
  <c r="G1124" i="64"/>
  <c r="G1195" i="64"/>
  <c r="E1193" i="64"/>
  <c r="G1159" i="64"/>
  <c r="E1157" i="64"/>
  <c r="G1089" i="64"/>
  <c r="E1087" i="64"/>
  <c r="B1087" i="64" s="1"/>
  <c r="E1794" i="64"/>
  <c r="B1794" i="64" s="1"/>
  <c r="R1796" i="64"/>
  <c r="CN1796" i="64"/>
  <c r="E1795" i="64"/>
  <c r="E1753" i="64"/>
  <c r="E1754" i="64"/>
  <c r="E1755" i="64"/>
  <c r="E1131" i="64"/>
  <c r="E1132" i="64"/>
  <c r="E1133" i="64"/>
  <c r="E1134" i="64"/>
  <c r="E1122" i="64"/>
  <c r="U628" i="64" a="1"/>
  <c r="CV58" i="1151" l="1"/>
  <c r="CV56" i="1151"/>
  <c r="CV55" i="1151"/>
  <c r="CV39" i="1151"/>
  <c r="CV41" i="1151"/>
  <c r="CV43" i="1151"/>
  <c r="CU56" i="1151"/>
  <c r="CV42" i="1151"/>
  <c r="CV54" i="1151"/>
  <c r="CV25" i="1151"/>
  <c r="CV26" i="1151"/>
  <c r="CV27" i="1151"/>
  <c r="CS43" i="1151"/>
  <c r="CV23" i="1151"/>
  <c r="CT17" i="1151"/>
  <c r="CV16" i="1151"/>
  <c r="CT43" i="1151"/>
  <c r="CN26" i="1151"/>
  <c r="CN34" i="1151" s="1"/>
  <c r="CV24" i="1151"/>
  <c r="CT27" i="1151"/>
  <c r="CT25" i="1151"/>
  <c r="CR55" i="1151"/>
  <c r="CS24" i="1151"/>
  <c r="CR42" i="1151"/>
  <c r="CV57" i="1151"/>
  <c r="CN43" i="1151"/>
  <c r="CP17" i="1151"/>
  <c r="CO25" i="1151"/>
  <c r="CM43" i="1151"/>
  <c r="CM54" i="1151"/>
  <c r="CR41" i="1151"/>
  <c r="CO54" i="1151"/>
  <c r="CP41" i="1151"/>
  <c r="CN24" i="1151"/>
  <c r="CN32" i="1151" s="1"/>
  <c r="CP25" i="1151"/>
  <c r="CU40" i="1151"/>
  <c r="CP42" i="1151"/>
  <c r="CT57" i="1151"/>
  <c r="CR57" i="1151"/>
  <c r="CO40" i="1151"/>
  <c r="CQ16" i="1151"/>
  <c r="CS56" i="1151"/>
  <c r="CT23" i="1151"/>
  <c r="CU43" i="1151"/>
  <c r="CO43" i="1151"/>
  <c r="CQ58" i="1151"/>
  <c r="CS17" i="1151"/>
  <c r="CM40" i="1151"/>
  <c r="CM41" i="1151"/>
  <c r="CO27" i="1151"/>
  <c r="CT42" i="1151"/>
  <c r="CR16" i="1151"/>
  <c r="CR26" i="1151"/>
  <c r="CR54" i="1151"/>
  <c r="CU41" i="1151"/>
  <c r="CN25" i="1151"/>
  <c r="CN33" i="1151" s="1"/>
  <c r="CS40" i="1151"/>
  <c r="CP23" i="1151"/>
  <c r="CN23" i="1151"/>
  <c r="CN31" i="1151" s="1"/>
  <c r="CM26" i="1151"/>
  <c r="CR58" i="1151"/>
  <c r="CR25" i="1151"/>
  <c r="CP26" i="1151"/>
  <c r="CQ26" i="1151"/>
  <c r="CU39" i="1151"/>
  <c r="CR40" i="1151"/>
  <c r="CS41" i="1151"/>
  <c r="CP55" i="1151"/>
  <c r="CM55" i="1151"/>
  <c r="CS55" i="1151"/>
  <c r="CQ54" i="1151"/>
  <c r="CP54" i="1151"/>
  <c r="CQ25" i="1151"/>
  <c r="CU42" i="1151"/>
  <c r="CM39" i="1151"/>
  <c r="CT55" i="1151"/>
  <c r="CM42" i="1151"/>
  <c r="CR43" i="1151"/>
  <c r="CT16" i="1151"/>
  <c r="CQ41" i="1151"/>
  <c r="CR39" i="1151"/>
  <c r="CN54" i="1151"/>
  <c r="CM24" i="1151"/>
  <c r="CR17" i="1151"/>
  <c r="CU55" i="1151"/>
  <c r="CS25" i="1151"/>
  <c r="CT56" i="1151"/>
  <c r="CT41" i="1151"/>
  <c r="CP40" i="1151"/>
  <c r="CP27" i="1151"/>
  <c r="CN40" i="1151"/>
  <c r="CQ43" i="1151"/>
  <c r="CM58" i="1151"/>
  <c r="CU58" i="1151"/>
  <c r="CM23" i="1151"/>
  <c r="CN42" i="1151"/>
  <c r="CS42" i="1151"/>
  <c r="CU54" i="1151"/>
  <c r="CQ55" i="1151"/>
  <c r="CM25" i="1151"/>
  <c r="CT40" i="1151"/>
  <c r="CM57" i="1151"/>
  <c r="CT39" i="1151"/>
  <c r="CS16" i="1151"/>
  <c r="CO55" i="1151"/>
  <c r="CU57" i="1151"/>
  <c r="CT24" i="1151"/>
  <c r="CQ42" i="1151"/>
  <c r="CQ23" i="1151"/>
  <c r="CS54" i="1151"/>
  <c r="CS27" i="1151"/>
  <c r="CU25" i="1151"/>
  <c r="CS39" i="1151"/>
  <c r="CS26" i="1151"/>
  <c r="CT26" i="1151"/>
  <c r="CS23" i="1151"/>
  <c r="CP57" i="1151"/>
  <c r="CN55" i="1151"/>
  <c r="CM56" i="1151"/>
  <c r="CU26" i="1151"/>
  <c r="P1" i="1151"/>
  <c r="CO57" i="1151"/>
  <c r="CN27" i="1151"/>
  <c r="CN35" i="1151" s="1"/>
  <c r="CR23" i="1151"/>
  <c r="CP43" i="1151"/>
  <c r="CQ39" i="1151"/>
  <c r="CP24" i="1151"/>
  <c r="CN58" i="1151"/>
  <c r="CO39" i="1151"/>
  <c r="CU16" i="1151"/>
  <c r="CP16" i="1151"/>
  <c r="CO17" i="1151"/>
  <c r="CO58" i="1151"/>
  <c r="CN56" i="1151"/>
  <c r="CP39" i="1151"/>
  <c r="CN57" i="1151"/>
  <c r="CN64" i="1151" s="1"/>
  <c r="CQ27" i="1151"/>
  <c r="CO56" i="1151"/>
  <c r="CR56" i="1151"/>
  <c r="CU17" i="1151"/>
  <c r="CR24" i="1151"/>
  <c r="CS57" i="1151"/>
  <c r="CO26" i="1151"/>
  <c r="CP56" i="1151"/>
  <c r="CN41" i="1151"/>
  <c r="CS58" i="1151"/>
  <c r="CT54" i="1151"/>
  <c r="CU23" i="1151"/>
  <c r="CO24" i="1151"/>
  <c r="CO23" i="1151"/>
  <c r="CN39" i="1151"/>
  <c r="CQ40" i="1151"/>
  <c r="CO42" i="1151"/>
  <c r="CM27" i="1151"/>
  <c r="CO16" i="1151"/>
  <c r="CO15" i="1151" s="1"/>
  <c r="CQ24" i="1151"/>
  <c r="CU24" i="1151"/>
  <c r="CP58" i="1151"/>
  <c r="CU27" i="1151"/>
  <c r="CO41" i="1151"/>
  <c r="CR27" i="1151"/>
  <c r="Y2" i="1151"/>
  <c r="X3" i="1151"/>
  <c r="X7" i="1151"/>
  <c r="X1" i="1151"/>
  <c r="S20" i="1151"/>
  <c r="CV40" i="1151"/>
  <c r="U15" i="1151"/>
  <c r="T18" i="1151"/>
  <c r="V8" i="1151"/>
  <c r="CQ57" i="1151"/>
  <c r="CQ56" i="1151"/>
  <c r="CV17" i="1151"/>
  <c r="CT58" i="1151"/>
  <c r="W26" i="1151"/>
  <c r="W43" i="1151"/>
  <c r="W41" i="1151"/>
  <c r="W39" i="1151"/>
  <c r="W42" i="1151"/>
  <c r="W40" i="1151"/>
  <c r="W58" i="1151"/>
  <c r="W56" i="1151"/>
  <c r="W54" i="1151"/>
  <c r="W16" i="1151"/>
  <c r="W57" i="1151"/>
  <c r="W4" i="1151"/>
  <c r="W55" i="1151"/>
  <c r="W24" i="1151"/>
  <c r="W17" i="1151"/>
  <c r="W23" i="1151"/>
  <c r="W25" i="1151"/>
  <c r="W27" i="1151"/>
  <c r="CW1" i="1151"/>
  <c r="CW4" i="1151"/>
  <c r="CW23" i="1151"/>
  <c r="CW17" i="1151"/>
  <c r="CW16" i="1151"/>
  <c r="CW27" i="1151"/>
  <c r="CW24" i="1151"/>
  <c r="CW26" i="1151"/>
  <c r="CW43" i="1151"/>
  <c r="CW39" i="1151"/>
  <c r="CW42" i="1151"/>
  <c r="CW40" i="1151"/>
  <c r="CW41" i="1151"/>
  <c r="CW25" i="1151"/>
  <c r="CW55" i="1151"/>
  <c r="CW56" i="1151"/>
  <c r="CW54" i="1151"/>
  <c r="CW57" i="1151"/>
  <c r="CW58" i="1151"/>
  <c r="CY2" i="1151"/>
  <c r="CX3" i="1151"/>
  <c r="CX7" i="1151"/>
  <c r="CX8" i="1151"/>
  <c r="V685" i="64" a="1"/>
  <c r="V685" i="64" s="1"/>
  <c r="V688" i="64" a="1"/>
  <c r="V688" i="64" s="1"/>
  <c r="V684" i="64" a="1"/>
  <c r="V684" i="64" s="1"/>
  <c r="V687" i="64" a="1"/>
  <c r="V687" i="64" s="1"/>
  <c r="V686" i="64" a="1"/>
  <c r="V686" i="64" s="1"/>
  <c r="V669" i="64" a="1"/>
  <c r="V669" i="64" s="1"/>
  <c r="V673" i="64" a="1"/>
  <c r="V673" i="64" s="1"/>
  <c r="V653" i="64" a="1"/>
  <c r="V653" i="64" s="1"/>
  <c r="V670" i="64" a="1"/>
  <c r="V670" i="64" s="1"/>
  <c r="V654" i="64" a="1"/>
  <c r="V654" i="64" s="1"/>
  <c r="V655" i="64" a="1"/>
  <c r="V655" i="64" s="1"/>
  <c r="V656" i="64" a="1"/>
  <c r="V656" i="64" s="1"/>
  <c r="V657" i="64" a="1"/>
  <c r="V657" i="64" s="1"/>
  <c r="V671" i="64" a="1"/>
  <c r="V671" i="64" s="1"/>
  <c r="V672" i="64" a="1"/>
  <c r="V672" i="64" s="1"/>
  <c r="U138" i="64"/>
  <c r="U141" i="64" s="1"/>
  <c r="U143" i="64" s="1"/>
  <c r="V139" i="64" a="1"/>
  <c r="V139" i="64" s="1"/>
  <c r="V140" i="64" a="1"/>
  <c r="V140" i="64" s="1"/>
  <c r="U628" i="64"/>
  <c r="U630" i="64" s="1"/>
  <c r="V262" i="64" a="1"/>
  <c r="V262" i="64" s="1"/>
  <c r="V849" i="64" a="1"/>
  <c r="V849" i="64" s="1"/>
  <c r="V243" i="64" a="1"/>
  <c r="V243" i="64" s="1"/>
  <c r="V629" i="64" a="1"/>
  <c r="V629" i="64" s="1"/>
  <c r="N230" i="64"/>
  <c r="N262" i="64"/>
  <c r="V595" i="64" a="1"/>
  <c r="V595" i="64" s="1"/>
  <c r="V230" i="64" a="1"/>
  <c r="V230" i="64" s="1"/>
  <c r="V591" i="64" a="1"/>
  <c r="V591" i="64" s="1"/>
  <c r="CT4" i="64"/>
  <c r="V587" i="64" a="1"/>
  <c r="V587" i="64" s="1"/>
  <c r="CU56" i="863" a="1"/>
  <c r="CU56" i="863" s="1"/>
  <c r="CU40" i="863"/>
  <c r="U94" i="861"/>
  <c r="W190" i="64"/>
  <c r="W7" i="64"/>
  <c r="V8" i="64" s="1"/>
  <c r="U8" i="64"/>
  <c r="S95" i="861"/>
  <c r="O1" i="64"/>
  <c r="P2" i="64"/>
  <c r="CM686" i="64" s="1" a="1"/>
  <c r="CM686" i="64" s="1"/>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2" i="861" s="1"/>
  <c r="V4" i="64"/>
  <c r="CT212" i="64"/>
  <c r="CT194" i="64"/>
  <c r="CT1" i="64"/>
  <c r="CU8" i="64"/>
  <c r="CU208" i="64"/>
  <c r="CU190" i="64"/>
  <c r="CU3" i="64"/>
  <c r="CU7" i="64"/>
  <c r="CV2" i="64"/>
  <c r="CU191" i="64"/>
  <c r="CU209" i="64"/>
  <c r="CU210" i="64"/>
  <c r="CU192" i="64"/>
  <c r="CU211" i="64"/>
  <c r="CU193" i="64"/>
  <c r="CK8" i="864"/>
  <c r="CT24" i="864"/>
  <c r="V24" i="864"/>
  <c r="V94"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2" i="861"/>
  <c r="V4" i="864"/>
  <c r="CP2" i="860"/>
  <c r="CO3" i="860"/>
  <c r="CN4" i="860"/>
  <c r="CO8" i="860"/>
  <c r="CO9" i="860"/>
  <c r="G1804" i="64"/>
  <c r="G1805" i="64"/>
  <c r="G1806" i="64"/>
  <c r="G1807" i="64"/>
  <c r="G1808" i="64"/>
  <c r="G1809" i="64"/>
  <c r="G1810" i="64"/>
  <c r="G1803" i="64"/>
  <c r="G2058" i="64"/>
  <c r="G2060" i="64" s="1"/>
  <c r="R540" i="64"/>
  <c r="T540" i="64"/>
  <c r="U540" i="64"/>
  <c r="V540" i="64"/>
  <c r="W540" i="64"/>
  <c r="X540" i="64"/>
  <c r="Y540" i="64"/>
  <c r="Z540" i="64"/>
  <c r="AA540" i="64"/>
  <c r="AB540" i="64"/>
  <c r="AC540" i="64"/>
  <c r="AD540" i="64"/>
  <c r="AE540" i="64"/>
  <c r="AF540" i="64"/>
  <c r="AG540" i="64"/>
  <c r="AH540" i="64"/>
  <c r="AI540" i="64"/>
  <c r="AJ540" i="64"/>
  <c r="AK540" i="64"/>
  <c r="AL540" i="64"/>
  <c r="AM540" i="64"/>
  <c r="AN540" i="64"/>
  <c r="AO540" i="64"/>
  <c r="AP540" i="64"/>
  <c r="AQ540" i="64"/>
  <c r="AR540" i="64"/>
  <c r="AS540" i="64"/>
  <c r="AT540" i="64"/>
  <c r="AU540" i="64"/>
  <c r="AV540" i="64"/>
  <c r="AW540" i="64"/>
  <c r="AX540" i="64"/>
  <c r="AY540" i="64"/>
  <c r="AZ540" i="64"/>
  <c r="BA540" i="64"/>
  <c r="BB540" i="64"/>
  <c r="BC540" i="64"/>
  <c r="BD540" i="64"/>
  <c r="BE540" i="64"/>
  <c r="BF540" i="64"/>
  <c r="BG540" i="64"/>
  <c r="BH540" i="64"/>
  <c r="BI540" i="64"/>
  <c r="BJ540" i="64"/>
  <c r="BK540" i="64"/>
  <c r="BL540" i="64"/>
  <c r="BM540" i="64"/>
  <c r="BN540" i="64"/>
  <c r="BO540" i="64"/>
  <c r="BP540" i="64"/>
  <c r="BQ540" i="64"/>
  <c r="BR540" i="64"/>
  <c r="BS540" i="64"/>
  <c r="BT540" i="64"/>
  <c r="BU540" i="64"/>
  <c r="BV540" i="64"/>
  <c r="BW540" i="64"/>
  <c r="BX540" i="64"/>
  <c r="BY540" i="64"/>
  <c r="BZ540" i="64"/>
  <c r="CA540" i="64"/>
  <c r="CB540" i="64"/>
  <c r="CC540" i="64"/>
  <c r="CD540" i="64"/>
  <c r="CE540" i="64"/>
  <c r="CF540" i="64"/>
  <c r="CG540" i="64"/>
  <c r="CH540" i="64"/>
  <c r="CI540" i="64"/>
  <c r="CJ540" i="64"/>
  <c r="CK540" i="64"/>
  <c r="CL540" i="64"/>
  <c r="S540" i="64"/>
  <c r="E548" i="64"/>
  <c r="E549" i="64"/>
  <c r="E550" i="64"/>
  <c r="E551" i="64"/>
  <c r="E552" i="64"/>
  <c r="E553" i="64"/>
  <c r="E554" i="64"/>
  <c r="E555" i="64"/>
  <c r="E556" i="64"/>
  <c r="E557" i="64"/>
  <c r="E558" i="64"/>
  <c r="B558" i="64" s="1"/>
  <c r="G573" i="64"/>
  <c r="E573" i="64"/>
  <c r="G572" i="64"/>
  <c r="E572" i="64"/>
  <c r="G571" i="64"/>
  <c r="E571" i="64"/>
  <c r="DL570" i="64"/>
  <c r="DK570" i="64"/>
  <c r="DJ570" i="64"/>
  <c r="DI570" i="64"/>
  <c r="DH570" i="64"/>
  <c r="DG570" i="64"/>
  <c r="DF570" i="64"/>
  <c r="DE570" i="64"/>
  <c r="DD570" i="64"/>
  <c r="DC570" i="64"/>
  <c r="DB570" i="64"/>
  <c r="DA570" i="64"/>
  <c r="CZ570" i="64"/>
  <c r="CY570" i="64"/>
  <c r="CX570" i="64"/>
  <c r="CW570" i="64"/>
  <c r="CV570" i="64"/>
  <c r="CU570" i="64"/>
  <c r="CT570" i="64"/>
  <c r="CS570" i="64"/>
  <c r="CR570" i="64"/>
  <c r="CQ570" i="64"/>
  <c r="CP570" i="64"/>
  <c r="CO570" i="64"/>
  <c r="CL570" i="64"/>
  <c r="CK570" i="64"/>
  <c r="CJ570" i="64"/>
  <c r="CI570" i="64"/>
  <c r="CH570" i="64"/>
  <c r="CG570" i="64"/>
  <c r="CF570" i="64"/>
  <c r="CE570" i="64"/>
  <c r="CD570" i="64"/>
  <c r="CC570" i="64"/>
  <c r="CB570" i="64"/>
  <c r="CA570" i="64"/>
  <c r="BZ570" i="64"/>
  <c r="BY570" i="64"/>
  <c r="BX570" i="64"/>
  <c r="BW570" i="64"/>
  <c r="BV570" i="64"/>
  <c r="BU570" i="64"/>
  <c r="BT570" i="64"/>
  <c r="BS570" i="64"/>
  <c r="BR570" i="64"/>
  <c r="BQ570" i="64"/>
  <c r="BP570" i="64"/>
  <c r="BO570" i="64"/>
  <c r="BN570" i="64"/>
  <c r="BM570" i="64"/>
  <c r="BL570" i="64"/>
  <c r="BK570" i="64"/>
  <c r="BJ570" i="64"/>
  <c r="BI570" i="64"/>
  <c r="BH570" i="64"/>
  <c r="BG570" i="64"/>
  <c r="BF570" i="64"/>
  <c r="BE570" i="64"/>
  <c r="BD570" i="64"/>
  <c r="BC570" i="64"/>
  <c r="BB570" i="64"/>
  <c r="BA570" i="64"/>
  <c r="AZ570" i="64"/>
  <c r="AY570" i="64"/>
  <c r="AX570" i="64"/>
  <c r="AW570" i="64"/>
  <c r="AV570" i="64"/>
  <c r="AU570" i="64"/>
  <c r="AT570" i="64"/>
  <c r="AS570" i="64"/>
  <c r="AR570" i="64"/>
  <c r="AQ570" i="64"/>
  <c r="AP570" i="64"/>
  <c r="AO570" i="64"/>
  <c r="AN570" i="64"/>
  <c r="AM570" i="64"/>
  <c r="AL570" i="64"/>
  <c r="AK570" i="64"/>
  <c r="AJ570" i="64"/>
  <c r="AI570" i="64"/>
  <c r="AH570" i="64"/>
  <c r="AG570" i="64"/>
  <c r="AF570" i="64"/>
  <c r="AE570" i="64"/>
  <c r="AD570" i="64"/>
  <c r="AC570" i="64"/>
  <c r="AB570" i="64"/>
  <c r="AA570" i="64"/>
  <c r="Z570" i="64"/>
  <c r="Y570" i="64"/>
  <c r="X570" i="64"/>
  <c r="W570" i="64"/>
  <c r="V570" i="64"/>
  <c r="U570" i="64"/>
  <c r="T570" i="64"/>
  <c r="S570" i="64"/>
  <c r="G570" i="64"/>
  <c r="E570" i="64"/>
  <c r="E569" i="64"/>
  <c r="DL568" i="64"/>
  <c r="DK568" i="64"/>
  <c r="DJ568" i="64"/>
  <c r="DI568" i="64"/>
  <c r="DH568" i="64"/>
  <c r="DG568" i="64"/>
  <c r="DF568" i="64"/>
  <c r="DE568" i="64"/>
  <c r="DD568" i="64"/>
  <c r="DC568" i="64"/>
  <c r="DB568" i="64"/>
  <c r="DA568" i="64"/>
  <c r="CZ568" i="64"/>
  <c r="CY568" i="64"/>
  <c r="CX568" i="64"/>
  <c r="CW568" i="64"/>
  <c r="CV568" i="64"/>
  <c r="CU568" i="64"/>
  <c r="CT568" i="64"/>
  <c r="CS568" i="64"/>
  <c r="CR568" i="64"/>
  <c r="CQ568" i="64"/>
  <c r="CP568" i="64"/>
  <c r="CO568" i="64"/>
  <c r="CL568" i="64"/>
  <c r="CK568" i="64"/>
  <c r="CJ568" i="64"/>
  <c r="CI568" i="64"/>
  <c r="CH568" i="64"/>
  <c r="CG568" i="64"/>
  <c r="CF568" i="64"/>
  <c r="CE568" i="64"/>
  <c r="CD568" i="64"/>
  <c r="CC568" i="64"/>
  <c r="CB568" i="64"/>
  <c r="CA568" i="64"/>
  <c r="BZ568" i="64"/>
  <c r="BY568" i="64"/>
  <c r="BX568" i="64"/>
  <c r="BW568" i="64"/>
  <c r="BV568" i="64"/>
  <c r="BU568" i="64"/>
  <c r="BT568" i="64"/>
  <c r="BS568" i="64"/>
  <c r="BR568" i="64"/>
  <c r="BQ568" i="64"/>
  <c r="BP568" i="64"/>
  <c r="BO568" i="64"/>
  <c r="BN568" i="64"/>
  <c r="BM568" i="64"/>
  <c r="BL568" i="64"/>
  <c r="BK568" i="64"/>
  <c r="BJ568" i="64"/>
  <c r="BI568" i="64"/>
  <c r="BH568" i="64"/>
  <c r="BG568" i="64"/>
  <c r="BF568" i="64"/>
  <c r="BE568" i="64"/>
  <c r="BD568" i="64"/>
  <c r="BC568" i="64"/>
  <c r="BB568" i="64"/>
  <c r="BA568" i="64"/>
  <c r="AZ568" i="64"/>
  <c r="AY568" i="64"/>
  <c r="AX568" i="64"/>
  <c r="AW568" i="64"/>
  <c r="AV568" i="64"/>
  <c r="AU568" i="64"/>
  <c r="AT568" i="64"/>
  <c r="AS568" i="64"/>
  <c r="AR568" i="64"/>
  <c r="AQ568" i="64"/>
  <c r="AP568" i="64"/>
  <c r="AO568" i="64"/>
  <c r="AN568" i="64"/>
  <c r="AM568" i="64"/>
  <c r="AL568" i="64"/>
  <c r="AK568" i="64"/>
  <c r="AJ568" i="64"/>
  <c r="AI568" i="64"/>
  <c r="AH568" i="64"/>
  <c r="AG568" i="64"/>
  <c r="AF568" i="64"/>
  <c r="AE568" i="64"/>
  <c r="AD568" i="64"/>
  <c r="AC568" i="64"/>
  <c r="AB568" i="64"/>
  <c r="AA568" i="64"/>
  <c r="Z568" i="64"/>
  <c r="Y568" i="64"/>
  <c r="X568" i="64"/>
  <c r="W568" i="64"/>
  <c r="V568" i="64"/>
  <c r="U568" i="64"/>
  <c r="T568" i="64"/>
  <c r="S568" i="64"/>
  <c r="E568" i="64"/>
  <c r="E567" i="64"/>
  <c r="G566" i="64"/>
  <c r="E566" i="64"/>
  <c r="E559" i="64"/>
  <c r="E547" i="64"/>
  <c r="E545" i="64"/>
  <c r="E1118" i="64"/>
  <c r="B1118" i="64" s="1"/>
  <c r="E1779" i="64"/>
  <c r="E1780" i="64"/>
  <c r="E1781" i="64"/>
  <c r="E1782" i="64"/>
  <c r="E1783" i="64"/>
  <c r="E1784" i="64"/>
  <c r="E1785" i="64"/>
  <c r="E1786" i="64"/>
  <c r="E1787" i="64"/>
  <c r="E1788" i="64"/>
  <c r="G1781" i="64"/>
  <c r="DL1810" i="64"/>
  <c r="DK1810" i="64"/>
  <c r="DJ1810" i="64"/>
  <c r="DI1810" i="64"/>
  <c r="DH1810" i="64"/>
  <c r="DG1810" i="64"/>
  <c r="DF1810" i="64"/>
  <c r="DE1810" i="64"/>
  <c r="DD1810" i="64"/>
  <c r="DC1810" i="64"/>
  <c r="DB1810" i="64"/>
  <c r="DA1810" i="64"/>
  <c r="CZ1810" i="64"/>
  <c r="CY1810" i="64"/>
  <c r="CX1810" i="64"/>
  <c r="CW1810" i="64"/>
  <c r="CV1810" i="64"/>
  <c r="CU1810" i="64"/>
  <c r="CT1810" i="64"/>
  <c r="CS1810" i="64"/>
  <c r="CR1810" i="64"/>
  <c r="CQ1810" i="64"/>
  <c r="CP1810" i="64"/>
  <c r="CO1810" i="64"/>
  <c r="E1808" i="64"/>
  <c r="DL1809" i="64"/>
  <c r="DK1809" i="64"/>
  <c r="DJ1809" i="64"/>
  <c r="DI1809" i="64"/>
  <c r="DH1809" i="64"/>
  <c r="DG1809" i="64"/>
  <c r="DF1809" i="64"/>
  <c r="DE1809" i="64"/>
  <c r="DD1809" i="64"/>
  <c r="DC1809" i="64"/>
  <c r="DB1809" i="64"/>
  <c r="DA1809" i="64"/>
  <c r="CZ1809" i="64"/>
  <c r="CY1809" i="64"/>
  <c r="CX1809" i="64"/>
  <c r="CW1809" i="64"/>
  <c r="CV1809" i="64"/>
  <c r="CU1809" i="64"/>
  <c r="CT1809" i="64"/>
  <c r="CS1809" i="64"/>
  <c r="CR1809" i="64"/>
  <c r="CQ1809" i="64"/>
  <c r="CP1809" i="64"/>
  <c r="CO1809" i="64"/>
  <c r="E1807" i="64"/>
  <c r="E1806" i="64"/>
  <c r="DL1807" i="64"/>
  <c r="DK1807" i="64"/>
  <c r="DJ1807" i="64"/>
  <c r="DI1807" i="64"/>
  <c r="DH1807" i="64"/>
  <c r="DG1807" i="64"/>
  <c r="DF1807" i="64"/>
  <c r="DE1807" i="64"/>
  <c r="DD1807" i="64"/>
  <c r="DC1807" i="64"/>
  <c r="DB1807" i="64"/>
  <c r="DA1807" i="64"/>
  <c r="CZ1807" i="64"/>
  <c r="CY1807" i="64"/>
  <c r="CX1807" i="64"/>
  <c r="CW1807" i="64"/>
  <c r="CV1807" i="64"/>
  <c r="CU1807" i="64"/>
  <c r="CT1807" i="64"/>
  <c r="CS1807" i="64"/>
  <c r="CR1807" i="64"/>
  <c r="CQ1807" i="64"/>
  <c r="CP1807" i="64"/>
  <c r="CO1807" i="64"/>
  <c r="E1805" i="64"/>
  <c r="E1804" i="64"/>
  <c r="E1803" i="64"/>
  <c r="E1802" i="64"/>
  <c r="E1801" i="64"/>
  <c r="E1799" i="64"/>
  <c r="E1798" i="64"/>
  <c r="J1799" i="64"/>
  <c r="E1797" i="64"/>
  <c r="E1796" i="64"/>
  <c r="CN1799" i="64"/>
  <c r="E1793" i="64"/>
  <c r="E1792" i="64"/>
  <c r="E1791" i="64"/>
  <c r="E1790" i="64"/>
  <c r="E1789" i="64"/>
  <c r="B1789" i="64" s="1"/>
  <c r="E1778" i="64"/>
  <c r="E1777" i="64"/>
  <c r="B1777" i="64" s="1"/>
  <c r="E1776" i="64"/>
  <c r="B1776" i="64" s="1"/>
  <c r="E1774" i="64"/>
  <c r="G2068" i="64"/>
  <c r="E2066" i="64"/>
  <c r="G2067" i="64"/>
  <c r="E2065" i="64"/>
  <c r="G2066" i="64"/>
  <c r="E2064" i="64"/>
  <c r="G2065" i="64"/>
  <c r="E2063" i="64"/>
  <c r="DL2064" i="64"/>
  <c r="DK2064" i="64"/>
  <c r="DJ2064" i="64"/>
  <c r="DI2064" i="64"/>
  <c r="DH2064" i="64"/>
  <c r="DG2064" i="64"/>
  <c r="DF2064" i="64"/>
  <c r="DE2064" i="64"/>
  <c r="DD2064" i="64"/>
  <c r="DC2064" i="64"/>
  <c r="DB2064" i="64"/>
  <c r="DA2064" i="64"/>
  <c r="CZ2064" i="64"/>
  <c r="CY2064" i="64"/>
  <c r="CX2064" i="64"/>
  <c r="CW2064" i="64"/>
  <c r="CV2064" i="64"/>
  <c r="CU2064" i="64"/>
  <c r="CT2064" i="64"/>
  <c r="CS2064" i="64"/>
  <c r="CR2064" i="64"/>
  <c r="CQ2064" i="64"/>
  <c r="CP2064" i="64"/>
  <c r="CO2064" i="64"/>
  <c r="CL2064" i="64"/>
  <c r="CK2064" i="64"/>
  <c r="CJ2064" i="64"/>
  <c r="CI2064" i="64"/>
  <c r="CH2064" i="64"/>
  <c r="CG2064" i="64"/>
  <c r="CF2064" i="64"/>
  <c r="CE2064" i="64"/>
  <c r="CD2064" i="64"/>
  <c r="CC2064" i="64"/>
  <c r="CB2064" i="64"/>
  <c r="CA2064" i="64"/>
  <c r="BZ2064" i="64"/>
  <c r="BY2064" i="64"/>
  <c r="BX2064" i="64"/>
  <c r="BW2064" i="64"/>
  <c r="BV2064" i="64"/>
  <c r="BU2064" i="64"/>
  <c r="BT2064" i="64"/>
  <c r="BS2064" i="64"/>
  <c r="BR2064" i="64"/>
  <c r="BQ2064" i="64"/>
  <c r="BP2064" i="64"/>
  <c r="BO2064" i="64"/>
  <c r="BN2064" i="64"/>
  <c r="BM2064" i="64"/>
  <c r="BL2064" i="64"/>
  <c r="BK2064" i="64"/>
  <c r="BJ2064" i="64"/>
  <c r="BI2064" i="64"/>
  <c r="BH2064" i="64"/>
  <c r="BG2064" i="64"/>
  <c r="BF2064" i="64"/>
  <c r="BE2064" i="64"/>
  <c r="BD2064" i="64"/>
  <c r="BC2064" i="64"/>
  <c r="BB2064" i="64"/>
  <c r="BA2064" i="64"/>
  <c r="AZ2064" i="64"/>
  <c r="AY2064" i="64"/>
  <c r="AX2064" i="64"/>
  <c r="AW2064" i="64"/>
  <c r="AV2064" i="64"/>
  <c r="AU2064" i="64"/>
  <c r="AT2064" i="64"/>
  <c r="AS2064" i="64"/>
  <c r="AR2064" i="64"/>
  <c r="AQ2064" i="64"/>
  <c r="AP2064" i="64"/>
  <c r="AO2064" i="64"/>
  <c r="AN2064" i="64"/>
  <c r="AM2064" i="64"/>
  <c r="AL2064" i="64"/>
  <c r="AK2064" i="64"/>
  <c r="AJ2064" i="64"/>
  <c r="AI2064" i="64"/>
  <c r="AH2064" i="64"/>
  <c r="AG2064" i="64"/>
  <c r="AF2064" i="64"/>
  <c r="AE2064" i="64"/>
  <c r="AD2064" i="64"/>
  <c r="AC2064" i="64"/>
  <c r="AB2064" i="64"/>
  <c r="AA2064" i="64"/>
  <c r="Z2064" i="64"/>
  <c r="Y2064" i="64"/>
  <c r="X2064" i="64"/>
  <c r="W2064" i="64"/>
  <c r="V2064" i="64"/>
  <c r="U2064" i="64"/>
  <c r="T2064" i="64"/>
  <c r="S2064" i="64"/>
  <c r="E2062" i="64"/>
  <c r="E2061" i="64"/>
  <c r="G2062" i="64"/>
  <c r="E2060" i="64"/>
  <c r="G2061" i="64"/>
  <c r="E2059" i="64"/>
  <c r="E2058" i="64"/>
  <c r="E2057" i="64"/>
  <c r="E2056" i="64"/>
  <c r="E2055" i="64"/>
  <c r="E376" i="64"/>
  <c r="G375" i="64"/>
  <c r="E375" i="64"/>
  <c r="G374" i="64"/>
  <c r="E374" i="64"/>
  <c r="G373" i="64"/>
  <c r="E373" i="64"/>
  <c r="G372" i="64"/>
  <c r="E372" i="64"/>
  <c r="DL371" i="64"/>
  <c r="DK371" i="64"/>
  <c r="DJ371" i="64"/>
  <c r="DI371" i="64"/>
  <c r="DH371" i="64"/>
  <c r="DG371" i="64"/>
  <c r="DF371" i="64"/>
  <c r="DE371" i="64"/>
  <c r="DD371" i="64"/>
  <c r="DC371" i="64"/>
  <c r="DB371" i="64"/>
  <c r="DA371" i="64"/>
  <c r="CZ371" i="64"/>
  <c r="CY371" i="64"/>
  <c r="CX371" i="64"/>
  <c r="CW371" i="64"/>
  <c r="CV371" i="64"/>
  <c r="CU371" i="64"/>
  <c r="CT371" i="64"/>
  <c r="CS371" i="64"/>
  <c r="CR371" i="64"/>
  <c r="CQ371" i="64"/>
  <c r="CP371" i="64"/>
  <c r="CO371" i="64"/>
  <c r="CL371" i="64"/>
  <c r="CK371" i="64"/>
  <c r="CJ371" i="64"/>
  <c r="CI371" i="64"/>
  <c r="CH371" i="64"/>
  <c r="CG371" i="64"/>
  <c r="CF371" i="64"/>
  <c r="CE371" i="64"/>
  <c r="CD371" i="64"/>
  <c r="CC371" i="64"/>
  <c r="CB371" i="64"/>
  <c r="CA371" i="64"/>
  <c r="BZ371" i="64"/>
  <c r="BX371" i="64"/>
  <c r="BW371" i="64"/>
  <c r="BV371" i="64"/>
  <c r="BU371" i="64"/>
  <c r="BT371" i="64"/>
  <c r="BS371" i="64"/>
  <c r="BR371" i="64"/>
  <c r="BQ371" i="64"/>
  <c r="BP371" i="64"/>
  <c r="BO371" i="64"/>
  <c r="BN371" i="64"/>
  <c r="BM371" i="64"/>
  <c r="BL371" i="64"/>
  <c r="BK371" i="64"/>
  <c r="BJ371" i="64"/>
  <c r="BI371" i="64"/>
  <c r="BH371" i="64"/>
  <c r="BG371" i="64"/>
  <c r="BF371" i="64"/>
  <c r="BE371" i="64"/>
  <c r="BD371" i="64"/>
  <c r="BC371" i="64"/>
  <c r="BB371" i="64"/>
  <c r="BA371" i="64"/>
  <c r="AZ371" i="64"/>
  <c r="AY371" i="64"/>
  <c r="AX371" i="64"/>
  <c r="AW371" i="64"/>
  <c r="AV371" i="64"/>
  <c r="AU371" i="64"/>
  <c r="AT371" i="64"/>
  <c r="AS371" i="64"/>
  <c r="AR371" i="64"/>
  <c r="AQ371" i="64"/>
  <c r="AP371" i="64"/>
  <c r="AO371" i="64"/>
  <c r="AN371" i="64"/>
  <c r="AM371" i="64"/>
  <c r="AL371" i="64"/>
  <c r="AK371" i="64"/>
  <c r="AJ371" i="64"/>
  <c r="AI371" i="64"/>
  <c r="AH371" i="64"/>
  <c r="AG371" i="64"/>
  <c r="AF371" i="64"/>
  <c r="AE371" i="64"/>
  <c r="AD371" i="64"/>
  <c r="AC371" i="64"/>
  <c r="AB371" i="64"/>
  <c r="AA371" i="64"/>
  <c r="Z371" i="64"/>
  <c r="Y371" i="64"/>
  <c r="X371" i="64"/>
  <c r="W371" i="64"/>
  <c r="V371" i="64"/>
  <c r="U371" i="64"/>
  <c r="T371" i="64"/>
  <c r="S371" i="64"/>
  <c r="G371" i="64"/>
  <c r="E371" i="64"/>
  <c r="E370" i="64"/>
  <c r="G369" i="64"/>
  <c r="G367" i="64" s="1"/>
  <c r="E369" i="64"/>
  <c r="E367" i="64"/>
  <c r="E366" i="64"/>
  <c r="E365" i="64"/>
  <c r="E364" i="64"/>
  <c r="E363" i="64"/>
  <c r="CP127" i="64"/>
  <c r="CQ127" i="64"/>
  <c r="CR127" i="64"/>
  <c r="CS127" i="64"/>
  <c r="CT127" i="64"/>
  <c r="CU127" i="64"/>
  <c r="CV127" i="64"/>
  <c r="CW127" i="64"/>
  <c r="CX127" i="64"/>
  <c r="CY127" i="64"/>
  <c r="CZ127" i="64"/>
  <c r="DA127" i="64"/>
  <c r="DB127" i="64"/>
  <c r="DC127" i="64"/>
  <c r="DD127" i="64"/>
  <c r="DE127" i="64"/>
  <c r="DF127" i="64"/>
  <c r="DG127" i="64"/>
  <c r="DH127" i="64"/>
  <c r="DI127" i="64"/>
  <c r="DJ127" i="64"/>
  <c r="DK127" i="64"/>
  <c r="DL127" i="64"/>
  <c r="CO127" i="64"/>
  <c r="E2029" i="64"/>
  <c r="E2030" i="64"/>
  <c r="E2031" i="64"/>
  <c r="E2032" i="64"/>
  <c r="E2033" i="64"/>
  <c r="E2034" i="64"/>
  <c r="E2035" i="64"/>
  <c r="E2036" i="64"/>
  <c r="E2037" i="64"/>
  <c r="G2032" i="64"/>
  <c r="CN2047" i="64"/>
  <c r="G2047" i="64"/>
  <c r="E2045" i="64"/>
  <c r="CN2046" i="64"/>
  <c r="G2046" i="64"/>
  <c r="E2044" i="64"/>
  <c r="G2045" i="64"/>
  <c r="E2043" i="64"/>
  <c r="G2044" i="64"/>
  <c r="E2042" i="64"/>
  <c r="CN2043" i="64"/>
  <c r="G2043" i="64"/>
  <c r="E2041" i="64"/>
  <c r="DL2042" i="64"/>
  <c r="DK2042" i="64"/>
  <c r="DJ2042" i="64"/>
  <c r="DI2042" i="64"/>
  <c r="DH2042" i="64"/>
  <c r="DG2042" i="64"/>
  <c r="DF2042" i="64"/>
  <c r="DE2042" i="64"/>
  <c r="DD2042" i="64"/>
  <c r="DC2042" i="64"/>
  <c r="DB2042" i="64"/>
  <c r="DA2042" i="64"/>
  <c r="CZ2042" i="64"/>
  <c r="CY2042" i="64"/>
  <c r="CX2042" i="64"/>
  <c r="CW2042" i="64"/>
  <c r="CV2042" i="64"/>
  <c r="CU2042" i="64"/>
  <c r="CT2042" i="64"/>
  <c r="CS2042" i="64"/>
  <c r="CR2042" i="64"/>
  <c r="CQ2042" i="64"/>
  <c r="CP2042" i="64"/>
  <c r="CO2042" i="64"/>
  <c r="CN2042" i="64"/>
  <c r="G2042" i="64"/>
  <c r="E2040" i="64"/>
  <c r="G2041" i="64"/>
  <c r="E2039" i="64"/>
  <c r="G2040" i="64"/>
  <c r="E2038" i="64"/>
  <c r="H2039" i="64"/>
  <c r="I2036" i="64"/>
  <c r="I2037" i="64" s="1"/>
  <c r="I2038" i="64" s="1"/>
  <c r="G2031" i="64"/>
  <c r="E2028" i="64"/>
  <c r="T1988" i="64"/>
  <c r="U1988" i="64"/>
  <c r="V1988" i="64"/>
  <c r="W1988" i="64"/>
  <c r="X1988" i="64"/>
  <c r="Y1988" i="64"/>
  <c r="Z1988" i="64"/>
  <c r="AA1988" i="64"/>
  <c r="AB1988" i="64"/>
  <c r="AC1988" i="64"/>
  <c r="AD1988" i="64"/>
  <c r="AE1988" i="64"/>
  <c r="AF1988" i="64"/>
  <c r="AG1988" i="64"/>
  <c r="AH1988" i="64"/>
  <c r="AI1988" i="64"/>
  <c r="AJ1988" i="64"/>
  <c r="AK1988" i="64"/>
  <c r="AL1988" i="64"/>
  <c r="AM1988" i="64"/>
  <c r="AN1988" i="64"/>
  <c r="AO1988" i="64"/>
  <c r="AP1988" i="64"/>
  <c r="AQ1988" i="64"/>
  <c r="AR1988" i="64"/>
  <c r="AS1988" i="64"/>
  <c r="AT1988" i="64"/>
  <c r="AU1988" i="64"/>
  <c r="AV1988" i="64"/>
  <c r="AW1988" i="64"/>
  <c r="AX1988" i="64"/>
  <c r="AY1988" i="64"/>
  <c r="AZ1988" i="64"/>
  <c r="BA1988" i="64"/>
  <c r="BB1988" i="64"/>
  <c r="BC1988" i="64"/>
  <c r="BD1988" i="64"/>
  <c r="BE1988" i="64"/>
  <c r="BF1988" i="64"/>
  <c r="BG1988" i="64"/>
  <c r="BH1988" i="64"/>
  <c r="BI1988" i="64"/>
  <c r="BJ1988" i="64"/>
  <c r="BK1988" i="64"/>
  <c r="BL1988" i="64"/>
  <c r="BM1988" i="64"/>
  <c r="BN1988" i="64"/>
  <c r="BO1988" i="64"/>
  <c r="BP1988" i="64"/>
  <c r="BQ1988" i="64"/>
  <c r="BR1988" i="64"/>
  <c r="BS1988" i="64"/>
  <c r="BT1988" i="64"/>
  <c r="BU1988" i="64"/>
  <c r="BV1988" i="64"/>
  <c r="BW1988" i="64"/>
  <c r="BX1988" i="64"/>
  <c r="BY1988" i="64"/>
  <c r="BZ1988" i="64"/>
  <c r="CA1988" i="64"/>
  <c r="CB1988" i="64"/>
  <c r="CC1988" i="64"/>
  <c r="CD1988" i="64"/>
  <c r="CE1988" i="64"/>
  <c r="CF1988" i="64"/>
  <c r="CG1988" i="64"/>
  <c r="CH1988" i="64"/>
  <c r="CI1988" i="64"/>
  <c r="CJ1988" i="64"/>
  <c r="CK1988" i="64"/>
  <c r="CL1988" i="64"/>
  <c r="S1988" i="64"/>
  <c r="T1955" i="64"/>
  <c r="U1955" i="64"/>
  <c r="V1955" i="64"/>
  <c r="W1955" i="64"/>
  <c r="X1955" i="64"/>
  <c r="Y1955" i="64"/>
  <c r="Z1955" i="64"/>
  <c r="AA1955" i="64"/>
  <c r="AB1955" i="64"/>
  <c r="AC1955" i="64"/>
  <c r="AD1955" i="64"/>
  <c r="AE1955" i="64"/>
  <c r="AF1955" i="64"/>
  <c r="AG1955" i="64"/>
  <c r="AH1955" i="64"/>
  <c r="AI1955" i="64"/>
  <c r="AJ1955" i="64"/>
  <c r="AK1955" i="64"/>
  <c r="AL1955" i="64"/>
  <c r="AM1955" i="64"/>
  <c r="AN1955" i="64"/>
  <c r="AO1955" i="64"/>
  <c r="AP1955" i="64"/>
  <c r="AQ1955" i="64"/>
  <c r="AR1955" i="64"/>
  <c r="AS1955" i="64"/>
  <c r="AT1955" i="64"/>
  <c r="AU1955" i="64"/>
  <c r="AV1955" i="64"/>
  <c r="AW1955" i="64"/>
  <c r="AX1955" i="64"/>
  <c r="AY1955" i="64"/>
  <c r="AZ1955" i="64"/>
  <c r="BA1955" i="64"/>
  <c r="BB1955" i="64"/>
  <c r="BC1955" i="64"/>
  <c r="BD1955" i="64"/>
  <c r="BE1955" i="64"/>
  <c r="BF1955" i="64"/>
  <c r="BG1955" i="64"/>
  <c r="BH1955" i="64"/>
  <c r="BI1955" i="64"/>
  <c r="BJ1955" i="64"/>
  <c r="BK1955" i="64"/>
  <c r="BL1955" i="64"/>
  <c r="BM1955" i="64"/>
  <c r="BN1955" i="64"/>
  <c r="BO1955" i="64"/>
  <c r="BP1955" i="64"/>
  <c r="BQ1955" i="64"/>
  <c r="BR1955" i="64"/>
  <c r="BS1955" i="64"/>
  <c r="BT1955" i="64"/>
  <c r="BU1955" i="64"/>
  <c r="BV1955" i="64"/>
  <c r="BW1955" i="64"/>
  <c r="BX1955" i="64"/>
  <c r="BY1955" i="64"/>
  <c r="BZ1955" i="64"/>
  <c r="CA1955" i="64"/>
  <c r="CB1955" i="64"/>
  <c r="CC1955" i="64"/>
  <c r="CD1955" i="64"/>
  <c r="CE1955" i="64"/>
  <c r="CF1955" i="64"/>
  <c r="CG1955" i="64"/>
  <c r="CH1955" i="64"/>
  <c r="CI1955" i="64"/>
  <c r="CJ1955" i="64"/>
  <c r="CK1955" i="64"/>
  <c r="CL1955" i="64"/>
  <c r="S1955" i="64"/>
  <c r="CP2015" i="64"/>
  <c r="CQ2015" i="64"/>
  <c r="CR2015" i="64"/>
  <c r="CS2015" i="64"/>
  <c r="CT2015" i="64"/>
  <c r="CU2015" i="64"/>
  <c r="CV2015" i="64"/>
  <c r="CW2015" i="64"/>
  <c r="CX2015" i="64"/>
  <c r="CY2015" i="64"/>
  <c r="CZ2015" i="64"/>
  <c r="DA2015" i="64"/>
  <c r="DB2015" i="64"/>
  <c r="DC2015" i="64"/>
  <c r="DD2015" i="64"/>
  <c r="DE2015" i="64"/>
  <c r="DF2015" i="64"/>
  <c r="DG2015" i="64"/>
  <c r="DH2015" i="64"/>
  <c r="DI2015" i="64"/>
  <c r="DJ2015" i="64"/>
  <c r="DK2015" i="64"/>
  <c r="DL2015" i="64"/>
  <c r="CO2015" i="64"/>
  <c r="CN2015" i="64"/>
  <c r="CN2016" i="64"/>
  <c r="CN2019" i="64"/>
  <c r="CN2020" i="64"/>
  <c r="G2020" i="64"/>
  <c r="E2018" i="64"/>
  <c r="G2019" i="64"/>
  <c r="E2017" i="64"/>
  <c r="G2018" i="64"/>
  <c r="E2016" i="64"/>
  <c r="G2017" i="64"/>
  <c r="E2015" i="64"/>
  <c r="G2016" i="64"/>
  <c r="E2014" i="64"/>
  <c r="G2015" i="64"/>
  <c r="E2013" i="64"/>
  <c r="G2014" i="64"/>
  <c r="E2012" i="64"/>
  <c r="G2013" i="64"/>
  <c r="E2011" i="64"/>
  <c r="H2012" i="64"/>
  <c r="I2009" i="64"/>
  <c r="I2010" i="64" s="1"/>
  <c r="I2011" i="64" s="1"/>
  <c r="G2005" i="64"/>
  <c r="G2004" i="64"/>
  <c r="E2002" i="64"/>
  <c r="E2001" i="64"/>
  <c r="G1970" i="64"/>
  <c r="G1993" i="64"/>
  <c r="E1991" i="64"/>
  <c r="G1992" i="64"/>
  <c r="E1990" i="64"/>
  <c r="G1991" i="64"/>
  <c r="E1989" i="64"/>
  <c r="G1990" i="64"/>
  <c r="E1988" i="64"/>
  <c r="DL1989" i="64"/>
  <c r="DK1989" i="64"/>
  <c r="DJ1989" i="64"/>
  <c r="DI1989" i="64"/>
  <c r="DH1989" i="64"/>
  <c r="DG1989" i="64"/>
  <c r="DF1989" i="64"/>
  <c r="DE1989" i="64"/>
  <c r="DD1989" i="64"/>
  <c r="DC1989" i="64"/>
  <c r="DB1989" i="64"/>
  <c r="DA1989" i="64"/>
  <c r="CZ1989" i="64"/>
  <c r="CY1989" i="64"/>
  <c r="CX1989" i="64"/>
  <c r="CW1989" i="64"/>
  <c r="CV1989" i="64"/>
  <c r="CU1989" i="64"/>
  <c r="CT1989" i="64"/>
  <c r="CS1989" i="64"/>
  <c r="CR1989" i="64"/>
  <c r="CQ1989" i="64"/>
  <c r="CP1989" i="64"/>
  <c r="CO1989" i="64"/>
  <c r="G1989" i="64"/>
  <c r="E1987" i="64"/>
  <c r="G1988" i="64"/>
  <c r="E1986" i="64"/>
  <c r="G1987" i="64"/>
  <c r="E1985" i="64"/>
  <c r="G1986" i="64"/>
  <c r="E1984" i="64"/>
  <c r="H1985" i="64"/>
  <c r="I1974" i="64"/>
  <c r="I1975" i="64" s="1"/>
  <c r="I1976" i="64" s="1"/>
  <c r="I1977" i="64" s="1"/>
  <c r="I1978" i="64" s="1"/>
  <c r="I1979" i="64" s="1"/>
  <c r="I1980" i="64" s="1"/>
  <c r="I1981" i="64" s="1"/>
  <c r="I1982" i="64" s="1"/>
  <c r="I1983" i="64" s="1"/>
  <c r="I1984" i="64" s="1"/>
  <c r="G1974" i="64"/>
  <c r="G1975" i="64" s="1"/>
  <c r="G1976" i="64" s="1"/>
  <c r="G1977" i="64" s="1"/>
  <c r="G1978" i="64" s="1"/>
  <c r="G1979" i="64" s="1"/>
  <c r="G1980" i="64" s="1"/>
  <c r="G1981" i="64" s="1"/>
  <c r="G1982" i="64" s="1"/>
  <c r="G1983" i="64" s="1"/>
  <c r="G1984" i="64" s="1"/>
  <c r="G1969" i="64"/>
  <c r="E1967" i="64"/>
  <c r="E1966" i="64"/>
  <c r="G1953" i="64"/>
  <c r="G1954" i="64"/>
  <c r="G1955" i="64"/>
  <c r="G1956" i="64"/>
  <c r="G1957" i="64"/>
  <c r="G1958" i="64"/>
  <c r="G1959" i="64"/>
  <c r="G1936" i="64"/>
  <c r="I1940" i="64"/>
  <c r="I1941" i="64" s="1"/>
  <c r="I1942" i="64" s="1"/>
  <c r="I1943" i="64" s="1"/>
  <c r="I1944" i="64" s="1"/>
  <c r="I1945" i="64" s="1"/>
  <c r="I1946" i="64" s="1"/>
  <c r="I1947" i="64" s="1"/>
  <c r="I1948" i="64" s="1"/>
  <c r="I1949" i="64" s="1"/>
  <c r="I1950" i="64" s="1"/>
  <c r="G1940" i="64"/>
  <c r="G1941" i="64" s="1"/>
  <c r="G1942" i="64" s="1"/>
  <c r="G1943" i="64" s="1"/>
  <c r="G1944" i="64" s="1"/>
  <c r="G1945" i="64" s="1"/>
  <c r="G1946" i="64" s="1"/>
  <c r="G1947" i="64" s="1"/>
  <c r="G1948" i="64" s="1"/>
  <c r="G1949" i="64" s="1"/>
  <c r="G1950" i="64" s="1"/>
  <c r="E1957" i="64"/>
  <c r="E1956" i="64"/>
  <c r="E1955" i="64"/>
  <c r="E1954" i="64"/>
  <c r="DL1955" i="64"/>
  <c r="DK1955" i="64"/>
  <c r="DJ1955" i="64"/>
  <c r="DI1955" i="64"/>
  <c r="DH1955" i="64"/>
  <c r="DG1955" i="64"/>
  <c r="DF1955" i="64"/>
  <c r="DE1955" i="64"/>
  <c r="DD1955" i="64"/>
  <c r="DC1955" i="64"/>
  <c r="DB1955" i="64"/>
  <c r="DA1955" i="64"/>
  <c r="CZ1955" i="64"/>
  <c r="CY1955" i="64"/>
  <c r="CX1955" i="64"/>
  <c r="CW1955" i="64"/>
  <c r="CV1955" i="64"/>
  <c r="CU1955" i="64"/>
  <c r="CT1955" i="64"/>
  <c r="CS1955" i="64"/>
  <c r="CR1955" i="64"/>
  <c r="CQ1955" i="64"/>
  <c r="CP1955" i="64"/>
  <c r="CO1955" i="64"/>
  <c r="E1953" i="64"/>
  <c r="E1952" i="64"/>
  <c r="E1951" i="64"/>
  <c r="G1952" i="64"/>
  <c r="E1950" i="64"/>
  <c r="G1935" i="64"/>
  <c r="E1933" i="64"/>
  <c r="E1932" i="64"/>
  <c r="W547" i="64" a="1"/>
  <c r="AJ547" i="64" a="1"/>
  <c r="CI547" i="64" a="1"/>
  <c r="BN547" i="64" a="1"/>
  <c r="AV547" i="64" a="1"/>
  <c r="CB547" i="64" a="1"/>
  <c r="CE547" i="64" a="1"/>
  <c r="AS547" i="64" a="1"/>
  <c r="AW547" i="64" a="1"/>
  <c r="BE547" i="64" a="1"/>
  <c r="Z547" i="64" a="1"/>
  <c r="AL547" i="64" a="1"/>
  <c r="AE547" i="64" a="1"/>
  <c r="AM547" i="64" a="1"/>
  <c r="V547" i="64" a="1"/>
  <c r="BY547" i="64" a="1"/>
  <c r="AD547" i="64" a="1"/>
  <c r="AN547" i="64" a="1"/>
  <c r="AH547" i="64" a="1"/>
  <c r="CN549" i="64" a="1"/>
  <c r="BG547" i="64" a="1"/>
  <c r="Y547" i="64" a="1"/>
  <c r="U547" i="64" a="1"/>
  <c r="BA547" i="64" a="1"/>
  <c r="AT547" i="64" a="1"/>
  <c r="S547" i="64" a="1"/>
  <c r="BJ547" i="64" a="1"/>
  <c r="BK547" i="64" a="1"/>
  <c r="AC547" i="64" a="1"/>
  <c r="BL547" i="64" a="1"/>
  <c r="AY547" i="64" a="1"/>
  <c r="CK547" i="64" a="1"/>
  <c r="BI547" i="64" a="1"/>
  <c r="AU547" i="64" a="1"/>
  <c r="AO547" i="64" a="1"/>
  <c r="CA547" i="64" a="1"/>
  <c r="AA547" i="64" a="1"/>
  <c r="BD547" i="64" a="1"/>
  <c r="BC547" i="64" a="1"/>
  <c r="BX547" i="64" a="1"/>
  <c r="AX547" i="64" a="1"/>
  <c r="BW547" i="64" a="1"/>
  <c r="CF547" i="64" a="1"/>
  <c r="BV547" i="64" a="1"/>
  <c r="T547" i="64" a="1"/>
  <c r="BH547" i="64" a="1"/>
  <c r="BR547" i="64" a="1"/>
  <c r="BO547" i="64" a="1"/>
  <c r="CC547" i="64" a="1"/>
  <c r="BZ547" i="64" a="1"/>
  <c r="AQ547" i="64" a="1"/>
  <c r="AB547" i="64" a="1"/>
  <c r="BT547" i="64" a="1"/>
  <c r="CN547" i="64" a="1"/>
  <c r="CG547" i="64" a="1"/>
  <c r="CH547" i="64" a="1"/>
  <c r="AG547" i="64" a="1"/>
  <c r="V628" i="64" a="1"/>
  <c r="AK547" i="64" a="1"/>
  <c r="BU547" i="64" a="1"/>
  <c r="CJ547" i="64" a="1"/>
  <c r="AP547" i="64" a="1"/>
  <c r="BQ547" i="64" a="1"/>
  <c r="CL547" i="64" a="1"/>
  <c r="BS547" i="64" a="1"/>
  <c r="BP547" i="64" a="1"/>
  <c r="CD547" i="64" a="1"/>
  <c r="BM547" i="64" a="1"/>
  <c r="AF547" i="64" a="1"/>
  <c r="BF547" i="64" a="1"/>
  <c r="AR547" i="64" a="1"/>
  <c r="X547" i="64" a="1"/>
  <c r="BB547" i="64" a="1"/>
  <c r="AZ547" i="64" a="1"/>
  <c r="AI547" i="64" a="1"/>
  <c r="CN50" i="1151" l="1"/>
  <c r="CN49" i="1151"/>
  <c r="CN65" i="1151"/>
  <c r="T20" i="1151"/>
  <c r="U18" i="1151"/>
  <c r="V15" i="1151"/>
  <c r="W8" i="1151"/>
  <c r="X43" i="1151"/>
  <c r="X41" i="1151"/>
  <c r="X39" i="1151"/>
  <c r="X56" i="1151"/>
  <c r="X54" i="1151"/>
  <c r="X57" i="1151"/>
  <c r="X4" i="1151"/>
  <c r="X55" i="1151"/>
  <c r="X24" i="1151"/>
  <c r="X58" i="1151"/>
  <c r="X17" i="1151"/>
  <c r="X25" i="1151"/>
  <c r="X26" i="1151"/>
  <c r="X23" i="1151"/>
  <c r="X16" i="1151"/>
  <c r="X27" i="1151"/>
  <c r="X42" i="1151"/>
  <c r="X40" i="1151"/>
  <c r="Z2" i="1151"/>
  <c r="Y3" i="1151"/>
  <c r="Y7" i="1151"/>
  <c r="X8" i="1151" s="1"/>
  <c r="Y1" i="1151"/>
  <c r="CN47" i="1151"/>
  <c r="CN62" i="1151"/>
  <c r="S36" i="1151"/>
  <c r="CN22" i="861"/>
  <c r="CN23" i="861" s="1"/>
  <c r="CP15" i="1151"/>
  <c r="CO18" i="1151"/>
  <c r="CO20" i="1151" s="1"/>
  <c r="CO36" i="1151" s="1"/>
  <c r="CN61" i="1151"/>
  <c r="CN66" i="1151" s="1"/>
  <c r="CN46" i="1151"/>
  <c r="CN51" i="1151" s="1"/>
  <c r="CN17" i="861"/>
  <c r="CN48" i="1151"/>
  <c r="CN63" i="1151"/>
  <c r="CX1" i="1151"/>
  <c r="CX17" i="1151"/>
  <c r="CX4" i="1151"/>
  <c r="CX25" i="1151"/>
  <c r="CX16" i="1151"/>
  <c r="CX24" i="1151"/>
  <c r="CX27" i="1151"/>
  <c r="CX23" i="1151"/>
  <c r="CX42" i="1151"/>
  <c r="CX40" i="1151"/>
  <c r="CX43" i="1151"/>
  <c r="CX26" i="1151"/>
  <c r="CX41" i="1151"/>
  <c r="CX58" i="1151"/>
  <c r="CX39" i="1151"/>
  <c r="CX54" i="1151"/>
  <c r="CX57" i="1151"/>
  <c r="CX55" i="1151"/>
  <c r="CX56" i="1151"/>
  <c r="CZ2" i="1151"/>
  <c r="CY3" i="1151"/>
  <c r="CY7" i="1151"/>
  <c r="CY8" i="1151"/>
  <c r="CQ684" i="64" a="1"/>
  <c r="CQ684" i="64" s="1"/>
  <c r="CQ686" i="64" a="1"/>
  <c r="CQ686" i="64" s="1"/>
  <c r="CT684" i="64" a="1"/>
  <c r="CT684" i="64" s="1"/>
  <c r="CP686" i="64" a="1"/>
  <c r="CP686" i="64" s="1"/>
  <c r="CT688" i="64" a="1"/>
  <c r="CT688" i="64" s="1"/>
  <c r="CO688" i="64" a="1"/>
  <c r="CO688" i="64" s="1"/>
  <c r="CT685" i="64" a="1"/>
  <c r="CT685" i="64" s="1"/>
  <c r="CN685" i="64" a="1"/>
  <c r="CN685" i="64" s="1"/>
  <c r="CT686" i="64" a="1"/>
  <c r="CT686" i="64" s="1"/>
  <c r="CS687" i="64" a="1"/>
  <c r="CS687" i="64" s="1"/>
  <c r="CT687" i="64" a="1"/>
  <c r="CT687" i="64" s="1"/>
  <c r="CP688" i="64" a="1"/>
  <c r="CP688" i="64" s="1"/>
  <c r="CR685" i="64" a="1"/>
  <c r="CR685" i="64" s="1"/>
  <c r="CS686" i="64" a="1"/>
  <c r="CS686" i="64" s="1"/>
  <c r="CR687" i="64" a="1"/>
  <c r="CR687" i="64" s="1"/>
  <c r="CP684" i="64" a="1"/>
  <c r="CP684" i="64" s="1"/>
  <c r="CQ685" i="64" a="1"/>
  <c r="CQ685" i="64" s="1"/>
  <c r="CN688" i="64" a="1"/>
  <c r="CN688" i="64" s="1"/>
  <c r="CQ688" i="64" a="1"/>
  <c r="CQ688" i="64" s="1"/>
  <c r="CM670" i="64" a="1"/>
  <c r="CM670" i="64" s="1"/>
  <c r="CO686" i="64" a="1"/>
  <c r="CO686" i="64" s="1"/>
  <c r="CO684" i="64" a="1"/>
  <c r="CO684" i="64" s="1"/>
  <c r="CS684" i="64" a="1"/>
  <c r="CS684" i="64" s="1"/>
  <c r="CM684" i="64" a="1"/>
  <c r="CM684" i="64" s="1"/>
  <c r="CM685" i="64" a="1"/>
  <c r="CM685" i="64" s="1"/>
  <c r="CO687" i="64" a="1"/>
  <c r="CO687" i="64" s="1"/>
  <c r="CM687" i="64" a="1"/>
  <c r="CM687" i="64" s="1"/>
  <c r="CN684" i="64" a="1"/>
  <c r="CN684" i="64" s="1"/>
  <c r="W685" i="64" a="1"/>
  <c r="W685" i="64" s="1"/>
  <c r="W688" i="64" a="1"/>
  <c r="W688" i="64" s="1"/>
  <c r="W684" i="64" a="1"/>
  <c r="W684" i="64" s="1"/>
  <c r="W687" i="64" a="1"/>
  <c r="W687" i="64" s="1"/>
  <c r="W686" i="64" a="1"/>
  <c r="W686" i="64" s="1"/>
  <c r="CR684" i="64" a="1"/>
  <c r="CR684" i="64" s="1"/>
  <c r="CO685" i="64" a="1"/>
  <c r="CO685" i="64" s="1"/>
  <c r="CP687" i="64" a="1"/>
  <c r="CP687" i="64" s="1"/>
  <c r="CM688" i="64" a="1"/>
  <c r="CM688" i="64" s="1"/>
  <c r="CR686" i="64" a="1"/>
  <c r="CR686" i="64" s="1"/>
  <c r="CS685" i="64" a="1"/>
  <c r="CS685" i="64" s="1"/>
  <c r="CP685" i="64" a="1"/>
  <c r="CP685" i="64" s="1"/>
  <c r="CN686" i="64" a="1"/>
  <c r="CN686" i="64" s="1"/>
  <c r="CS688" i="64" a="1"/>
  <c r="CS688" i="64" s="1"/>
  <c r="CU687" i="64" a="1"/>
  <c r="CU687" i="64" s="1"/>
  <c r="CU686" i="64" a="1"/>
  <c r="CU686" i="64" s="1"/>
  <c r="CU685" i="64" a="1"/>
  <c r="CU685" i="64" s="1"/>
  <c r="CU688" i="64" a="1"/>
  <c r="CU688" i="64" s="1"/>
  <c r="CU684" i="64" a="1"/>
  <c r="CU684" i="64" s="1"/>
  <c r="CR688" i="64" a="1"/>
  <c r="CR688" i="64" s="1"/>
  <c r="CN687" i="64" a="1"/>
  <c r="CN687" i="64" s="1"/>
  <c r="CQ687" i="64" a="1"/>
  <c r="CQ687" i="64" s="1"/>
  <c r="CQ673" i="64" a="1"/>
  <c r="CQ673" i="64" s="1"/>
  <c r="CQ672" i="64" a="1"/>
  <c r="CQ672" i="64" s="1"/>
  <c r="CT671" i="64" a="1"/>
  <c r="CT671" i="64" s="1"/>
  <c r="CO673" i="64" a="1"/>
  <c r="CO673" i="64" s="1"/>
  <c r="CS657" i="64" a="1"/>
  <c r="CS657" i="64" s="1"/>
  <c r="CN655" i="64" a="1"/>
  <c r="CN655" i="64" s="1"/>
  <c r="CN663" i="64" s="1"/>
  <c r="CR670" i="64" a="1"/>
  <c r="CR670" i="64" s="1"/>
  <c r="CQ655" i="64" a="1"/>
  <c r="CQ655" i="64" s="1"/>
  <c r="CS653" i="64" a="1"/>
  <c r="CS653" i="64" s="1"/>
  <c r="CO671" i="64" a="1"/>
  <c r="CO671" i="64" s="1"/>
  <c r="CR653" i="64" a="1"/>
  <c r="CR653" i="64" s="1"/>
  <c r="CO653" i="64" a="1"/>
  <c r="CO653" i="64" s="1"/>
  <c r="CO670" i="64" a="1"/>
  <c r="CO670" i="64" s="1"/>
  <c r="CM669" i="64" a="1"/>
  <c r="CM669" i="64" s="1"/>
  <c r="CS654" i="64" a="1"/>
  <c r="CS654" i="64" s="1"/>
  <c r="CM673" i="64" a="1"/>
  <c r="CM673" i="64" s="1"/>
  <c r="CT673" i="64" a="1"/>
  <c r="CT673" i="64" s="1"/>
  <c r="CN672" i="64" a="1"/>
  <c r="CN672" i="64" s="1"/>
  <c r="CS670" i="64" a="1"/>
  <c r="CS670" i="64" s="1"/>
  <c r="CS656" i="64" a="1"/>
  <c r="CS656" i="64" s="1"/>
  <c r="CR654" i="64" a="1"/>
  <c r="CR654" i="64" s="1"/>
  <c r="CQ670" i="64" a="1"/>
  <c r="CQ670" i="64" s="1"/>
  <c r="CR673" i="64" a="1"/>
  <c r="CR673" i="64" s="1"/>
  <c r="CP669" i="64" a="1"/>
  <c r="CP669" i="64" s="1"/>
  <c r="CU673" i="64" a="1"/>
  <c r="CU673" i="64" s="1"/>
  <c r="CU669" i="64" a="1"/>
  <c r="CU669" i="64" s="1"/>
  <c r="CU653" i="64" a="1"/>
  <c r="CU653" i="64" s="1"/>
  <c r="CU654" i="64" a="1"/>
  <c r="CU654" i="64" s="1"/>
  <c r="CU670" i="64" a="1"/>
  <c r="CU670" i="64" s="1"/>
  <c r="CU655" i="64" a="1"/>
  <c r="CU655" i="64" s="1"/>
  <c r="CU656" i="64" a="1"/>
  <c r="CU656" i="64" s="1"/>
  <c r="CU657" i="64" a="1"/>
  <c r="CU657" i="64" s="1"/>
  <c r="CU671" i="64" a="1"/>
  <c r="CU671" i="64" s="1"/>
  <c r="CU672" i="64" a="1"/>
  <c r="CU672" i="64" s="1"/>
  <c r="CN670" i="64" a="1"/>
  <c r="CN670" i="64" s="1"/>
  <c r="CM653" i="64" a="1"/>
  <c r="CM653" i="64" s="1"/>
  <c r="CM661" i="64" s="1"/>
  <c r="CR655" i="64" a="1"/>
  <c r="CR655" i="64" s="1"/>
  <c r="CR657" i="64" a="1"/>
  <c r="CR657" i="64" s="1"/>
  <c r="CT672" i="64" a="1"/>
  <c r="CT672" i="64" s="1"/>
  <c r="CQ653" i="64" a="1"/>
  <c r="CQ653" i="64" s="1"/>
  <c r="CQ669" i="64" a="1"/>
  <c r="CQ669" i="64" s="1"/>
  <c r="CT657" i="64" a="1"/>
  <c r="CT657" i="64" s="1"/>
  <c r="CS655" i="64" a="1"/>
  <c r="CS655" i="64" s="1"/>
  <c r="CM655" i="64" a="1"/>
  <c r="CM655" i="64" s="1"/>
  <c r="CN669" i="64" a="1"/>
  <c r="CN669" i="64" s="1"/>
  <c r="CT656" i="64" a="1"/>
  <c r="CT656" i="64" s="1"/>
  <c r="CR669" i="64" a="1"/>
  <c r="CR669" i="64" s="1"/>
  <c r="CP670" i="64" a="1"/>
  <c r="CP670" i="64" s="1"/>
  <c r="CP671" i="64" a="1"/>
  <c r="CP671" i="64" s="1"/>
  <c r="CS672" i="64" a="1"/>
  <c r="CS672" i="64" s="1"/>
  <c r="CT655" i="64" a="1"/>
  <c r="CT655" i="64" s="1"/>
  <c r="CP654" i="64" a="1"/>
  <c r="CP654" i="64" s="1"/>
  <c r="CO672" i="64" a="1"/>
  <c r="CO672" i="64" s="1"/>
  <c r="CP656" i="64" a="1"/>
  <c r="CP656" i="64" s="1"/>
  <c r="CT669" i="64" a="1"/>
  <c r="CT669" i="64" s="1"/>
  <c r="CS671" i="64" a="1"/>
  <c r="CS671" i="64" s="1"/>
  <c r="CM671" i="64" a="1"/>
  <c r="CM671" i="64" s="1"/>
  <c r="CP653" i="64" a="1"/>
  <c r="CP653" i="64" s="1"/>
  <c r="CQ656" i="64" a="1"/>
  <c r="CQ656" i="64" s="1"/>
  <c r="CT670" i="64" a="1"/>
  <c r="CT670" i="64" s="1"/>
  <c r="CN654" i="64" a="1"/>
  <c r="CN654" i="64" s="1"/>
  <c r="CN662" i="64" s="1"/>
  <c r="CO669" i="64" a="1"/>
  <c r="CO669" i="64" s="1"/>
  <c r="CP657" i="64" a="1"/>
  <c r="CP657" i="64" s="1"/>
  <c r="CQ654" i="64" a="1"/>
  <c r="CQ654" i="64" s="1"/>
  <c r="CP673" i="64" a="1"/>
  <c r="CP673" i="64" s="1"/>
  <c r="CM672" i="64" a="1"/>
  <c r="CM672" i="64" s="1"/>
  <c r="CN657" i="64" a="1"/>
  <c r="CN657" i="64" s="1"/>
  <c r="CN665" i="64" s="1"/>
  <c r="CN673" i="64" a="1"/>
  <c r="CN673" i="64" s="1"/>
  <c r="CO657" i="64" a="1"/>
  <c r="CO657" i="64" s="1"/>
  <c r="CN656" i="64" a="1"/>
  <c r="CN656" i="64" s="1"/>
  <c r="CN664" i="64" s="1"/>
  <c r="CN671" i="64" a="1"/>
  <c r="CN671" i="64" s="1"/>
  <c r="CO655" i="64" a="1"/>
  <c r="CO655" i="64" s="1"/>
  <c r="CN653" i="64" a="1"/>
  <c r="CN653" i="64" s="1"/>
  <c r="CN661" i="64" s="1"/>
  <c r="CS669" i="64" a="1"/>
  <c r="CS669" i="64" s="1"/>
  <c r="CM656" i="64" a="1"/>
  <c r="CM656" i="64" s="1"/>
  <c r="CM664" i="64" s="1"/>
  <c r="CO654" i="64" a="1"/>
  <c r="CO654" i="64" s="1"/>
  <c r="CQ657" i="64" a="1"/>
  <c r="CQ657" i="64" s="1"/>
  <c r="CR672" i="64" a="1"/>
  <c r="CR672" i="64" s="1"/>
  <c r="CS673" i="64" a="1"/>
  <c r="CS673" i="64" s="1"/>
  <c r="CR671" i="64" a="1"/>
  <c r="CR671" i="64" s="1"/>
  <c r="CP655" i="64" a="1"/>
  <c r="CP655" i="64" s="1"/>
  <c r="CM654" i="64" a="1"/>
  <c r="CM654" i="64" s="1"/>
  <c r="CM662" i="64" s="1"/>
  <c r="CO656" i="64" a="1"/>
  <c r="CO656" i="64" s="1"/>
  <c r="CT654" i="64" a="1"/>
  <c r="CT654" i="64" s="1"/>
  <c r="CQ671" i="64" a="1"/>
  <c r="CQ671" i="64" s="1"/>
  <c r="CR656" i="64" a="1"/>
  <c r="CR656" i="64" s="1"/>
  <c r="CT653" i="64" a="1"/>
  <c r="CT653" i="64" s="1"/>
  <c r="CM657" i="64" a="1"/>
  <c r="CM657" i="64" s="1"/>
  <c r="CM665" i="64" s="1"/>
  <c r="CP672" i="64" a="1"/>
  <c r="CP672" i="64" s="1"/>
  <c r="W669" i="64" a="1"/>
  <c r="W669" i="64" s="1"/>
  <c r="W673" i="64" a="1"/>
  <c r="W673" i="64" s="1"/>
  <c r="W653" i="64" a="1"/>
  <c r="W653" i="64" s="1"/>
  <c r="W670" i="64" a="1"/>
  <c r="W670" i="64" s="1"/>
  <c r="W654" i="64" a="1"/>
  <c r="W654" i="64" s="1"/>
  <c r="W655" i="64" a="1"/>
  <c r="W655" i="64" s="1"/>
  <c r="W672" i="64" a="1"/>
  <c r="W672" i="64" s="1"/>
  <c r="W656" i="64" a="1"/>
  <c r="W656" i="64" s="1"/>
  <c r="W657" i="64" a="1"/>
  <c r="W657" i="64" s="1"/>
  <c r="W671" i="64" a="1"/>
  <c r="W671" i="64" s="1"/>
  <c r="CR139" i="64" a="1"/>
  <c r="CR139" i="64" s="1"/>
  <c r="V138" i="64"/>
  <c r="V141" i="64" s="1"/>
  <c r="V143" i="64" s="1"/>
  <c r="CQ139" i="64" a="1"/>
  <c r="CQ139" i="64" s="1"/>
  <c r="CO139" i="64" a="1"/>
  <c r="CO139" i="64" s="1"/>
  <c r="CO138" i="64" s="1"/>
  <c r="CP139" i="64" a="1"/>
  <c r="CP139" i="64" s="1"/>
  <c r="CT140" i="64" a="1"/>
  <c r="CT140" i="64" s="1"/>
  <c r="CR140" i="64" a="1"/>
  <c r="CR140" i="64" s="1"/>
  <c r="CQ140" i="64" a="1"/>
  <c r="CQ140" i="64" s="1"/>
  <c r="CP140" i="64" a="1"/>
  <c r="CP140" i="64" s="1"/>
  <c r="CS140" i="64" a="1"/>
  <c r="CS140" i="64" s="1"/>
  <c r="CS849" i="64" a="1"/>
  <c r="CS849" i="64" s="1"/>
  <c r="CS139" i="64" a="1"/>
  <c r="CS139" i="64" s="1"/>
  <c r="CO140" i="64" a="1"/>
  <c r="CO140" i="64" s="1"/>
  <c r="CT139" i="64" a="1"/>
  <c r="CT139" i="64" s="1"/>
  <c r="W139" i="64" a="1"/>
  <c r="W139" i="64" s="1"/>
  <c r="W140" i="64" a="1"/>
  <c r="W140" i="64" s="1"/>
  <c r="CU140" i="64" a="1"/>
  <c r="CU140" i="64" s="1"/>
  <c r="CU139" i="64" a="1"/>
  <c r="CU139" i="64" s="1"/>
  <c r="CQ849" i="64" a="1"/>
  <c r="CQ849" i="64" s="1"/>
  <c r="CU849" i="64" a="1"/>
  <c r="CU849" i="64" s="1"/>
  <c r="CP262" i="64" a="1"/>
  <c r="CP262" i="64" s="1"/>
  <c r="CP849" i="64" a="1"/>
  <c r="CP849" i="64" s="1"/>
  <c r="CO849" i="64" a="1"/>
  <c r="CO849" i="64" s="1"/>
  <c r="CT849" i="64" a="1"/>
  <c r="CT849" i="64" s="1"/>
  <c r="CR849" i="64" a="1"/>
  <c r="CR849" i="64" s="1"/>
  <c r="V628" i="64"/>
  <c r="V630" i="64" s="1"/>
  <c r="W262" i="64" a="1"/>
  <c r="W262" i="64" s="1"/>
  <c r="W849" i="64" a="1"/>
  <c r="W849" i="64" s="1"/>
  <c r="CT262" i="64" a="1"/>
  <c r="CT262" i="64" s="1"/>
  <c r="CR262" i="64" a="1"/>
  <c r="CR262" i="64" s="1"/>
  <c r="CU262" i="64" a="1"/>
  <c r="CU262" i="64" s="1"/>
  <c r="CQ262" i="64" a="1"/>
  <c r="CQ262" i="64" s="1"/>
  <c r="CM262" i="64" a="1"/>
  <c r="CM262" i="64" s="1"/>
  <c r="CO262" i="64" a="1"/>
  <c r="CO262" i="64" s="1"/>
  <c r="CS262" i="64" a="1"/>
  <c r="CS262" i="64" s="1"/>
  <c r="CN262" i="64" a="1"/>
  <c r="CN262" i="64" s="1"/>
  <c r="CT243" i="64" a="1"/>
  <c r="CT243" i="64" s="1"/>
  <c r="CO629" i="64" a="1"/>
  <c r="CO629" i="64" s="1"/>
  <c r="CP629" i="64" a="1"/>
  <c r="CP629" i="64" s="1"/>
  <c r="O230" i="64"/>
  <c r="O262" i="64"/>
  <c r="CR629" i="64" a="1"/>
  <c r="CR629" i="64" s="1"/>
  <c r="W243" i="64" a="1"/>
  <c r="W243" i="64" s="1"/>
  <c r="W629" i="64" a="1"/>
  <c r="W629" i="64" s="1"/>
  <c r="CU629" i="64" a="1"/>
  <c r="CU629" i="64" s="1"/>
  <c r="CT629" i="64" a="1"/>
  <c r="CT629" i="64" s="1"/>
  <c r="CQ629" i="64" a="1"/>
  <c r="CQ629" i="64" s="1"/>
  <c r="CS629" i="64" a="1"/>
  <c r="CS629" i="64" s="1"/>
  <c r="CR230" i="64" a="1"/>
  <c r="CR230" i="64" s="1"/>
  <c r="CO243" i="64" a="1"/>
  <c r="CO243" i="64" s="1"/>
  <c r="CP243" i="64" a="1"/>
  <c r="CP243" i="64" s="1"/>
  <c r="CS243" i="64" a="1"/>
  <c r="CS243" i="64" s="1"/>
  <c r="CQ243" i="64" a="1"/>
  <c r="CQ243" i="64" s="1"/>
  <c r="CU243" i="64" a="1"/>
  <c r="CU243" i="64" s="1"/>
  <c r="CR243" i="64" a="1"/>
  <c r="CR243" i="64" s="1"/>
  <c r="CS230" i="64" a="1"/>
  <c r="CS230" i="64" s="1"/>
  <c r="CT230" i="64" a="1"/>
  <c r="CT230" i="64" s="1"/>
  <c r="CU230" i="64" a="1"/>
  <c r="CU230" i="64" s="1"/>
  <c r="CO230" i="64" a="1"/>
  <c r="CO230" i="64" s="1"/>
  <c r="CP230" i="64" a="1"/>
  <c r="CP230" i="64" s="1"/>
  <c r="W595" i="64" a="1"/>
  <c r="W595" i="64" s="1"/>
  <c r="W230" i="64" a="1"/>
  <c r="W230" i="64" s="1"/>
  <c r="CQ230" i="64" a="1"/>
  <c r="CQ230" i="64" s="1"/>
  <c r="CR595" i="64" a="1"/>
  <c r="CR595" i="64" s="1"/>
  <c r="CU595" i="64" a="1"/>
  <c r="CU595" i="64" s="1"/>
  <c r="CP591" i="64" a="1"/>
  <c r="CP591" i="64" s="1"/>
  <c r="CO595" i="64" a="1"/>
  <c r="CO595" i="64" s="1"/>
  <c r="CS595" i="64" a="1"/>
  <c r="CS595" i="64" s="1"/>
  <c r="CP595" i="64" a="1"/>
  <c r="CP595" i="64" s="1"/>
  <c r="CQ595" i="64" a="1"/>
  <c r="CQ595" i="64" s="1"/>
  <c r="CT595" i="64" a="1"/>
  <c r="CT595" i="64" s="1"/>
  <c r="CP587" i="64" a="1"/>
  <c r="CP587" i="64" s="1"/>
  <c r="CO591" i="64" a="1"/>
  <c r="CO591" i="64" s="1"/>
  <c r="CQ591" i="64" a="1"/>
  <c r="CQ591" i="64" s="1"/>
  <c r="W591" i="64" a="1"/>
  <c r="W591" i="64" s="1"/>
  <c r="CU591" i="64" a="1"/>
  <c r="CU591" i="64" s="1"/>
  <c r="CR591" i="64" a="1"/>
  <c r="CR591" i="64" s="1"/>
  <c r="CT591" i="64" a="1"/>
  <c r="CT591" i="64" s="1"/>
  <c r="CS591" i="64" a="1"/>
  <c r="CS591" i="64" s="1"/>
  <c r="CM592" i="64"/>
  <c r="CT587" i="64" a="1"/>
  <c r="CT587" i="64" s="1"/>
  <c r="CN592" i="64"/>
  <c r="CO587" i="64" a="1"/>
  <c r="CO587" i="64" s="1"/>
  <c r="CR587" i="64" a="1"/>
  <c r="CR587" i="64" s="1"/>
  <c r="W587" i="64" a="1"/>
  <c r="W587" i="64" s="1"/>
  <c r="CS587" i="64" a="1"/>
  <c r="CS587" i="64" s="1"/>
  <c r="CQ587" i="64" a="1"/>
  <c r="CQ587" i="64" s="1"/>
  <c r="CU4" i="64"/>
  <c r="CU587" i="64" a="1"/>
  <c r="CU587" i="64" s="1"/>
  <c r="G556" i="64"/>
  <c r="G546" i="64"/>
  <c r="CV38" i="863"/>
  <c r="CV40" i="863"/>
  <c r="CQ66" i="863" a="1"/>
  <c r="CQ66" i="863" s="1"/>
  <c r="S70" i="861"/>
  <c r="X190" i="64"/>
  <c r="X7" i="64"/>
  <c r="W8" i="64" s="1"/>
  <c r="P1" i="64"/>
  <c r="W4" i="64"/>
  <c r="CU1" i="863"/>
  <c r="CU43" i="863"/>
  <c r="CU42" i="863"/>
  <c r="CU21" i="863" s="1"/>
  <c r="CU32"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194" i="64"/>
  <c r="CU212" i="64"/>
  <c r="CV8" i="64"/>
  <c r="CV208" i="64"/>
  <c r="CV3" i="64"/>
  <c r="CV190" i="64"/>
  <c r="CV7" i="64"/>
  <c r="CW2" i="64"/>
  <c r="CV209" i="64"/>
  <c r="CV191" i="64"/>
  <c r="CV192" i="64"/>
  <c r="CV210" i="64"/>
  <c r="CV211" i="64"/>
  <c r="CV193"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4" i="861" s="1"/>
  <c r="CT70" i="863" a="1"/>
  <c r="CT70" i="863" s="1"/>
  <c r="CP66" i="863" a="1"/>
  <c r="CP66" i="863" s="1"/>
  <c r="W43" i="863"/>
  <c r="W42" i="863"/>
  <c r="W21" i="863" s="1"/>
  <c r="V32"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549" i="64"/>
  <c r="CN547" i="64"/>
  <c r="Z547" i="64"/>
  <c r="V547" i="64"/>
  <c r="Y547" i="64"/>
  <c r="U547" i="64"/>
  <c r="X547" i="64"/>
  <c r="T547" i="64"/>
  <c r="W547" i="64"/>
  <c r="S547" i="64"/>
  <c r="AA547" i="64"/>
  <c r="CI547" i="64"/>
  <c r="CE547" i="64"/>
  <c r="CA547" i="64"/>
  <c r="BW547" i="64"/>
  <c r="BS547" i="64"/>
  <c r="BO547" i="64"/>
  <c r="BK547" i="64"/>
  <c r="BG547" i="64"/>
  <c r="BC547" i="64"/>
  <c r="AY547" i="64"/>
  <c r="AU547" i="64"/>
  <c r="AQ547" i="64"/>
  <c r="AM547" i="64"/>
  <c r="AI547" i="64"/>
  <c r="AE547" i="64"/>
  <c r="CL547" i="64"/>
  <c r="CH547" i="64"/>
  <c r="CD547" i="64"/>
  <c r="BZ547" i="64"/>
  <c r="BV547" i="64"/>
  <c r="BR547" i="64"/>
  <c r="BN547" i="64"/>
  <c r="BJ547" i="64"/>
  <c r="BF547" i="64"/>
  <c r="BB547" i="64"/>
  <c r="AX547" i="64"/>
  <c r="AT547" i="64"/>
  <c r="AP547" i="64"/>
  <c r="AL547" i="64"/>
  <c r="AH547" i="64"/>
  <c r="AD547" i="64"/>
  <c r="CK547" i="64"/>
  <c r="CG547" i="64"/>
  <c r="CC547" i="64"/>
  <c r="BY547" i="64"/>
  <c r="BU547" i="64"/>
  <c r="BQ547" i="64"/>
  <c r="BM547" i="64"/>
  <c r="BI547" i="64"/>
  <c r="BE547" i="64"/>
  <c r="BA547" i="64"/>
  <c r="AW547" i="64"/>
  <c r="AS547" i="64"/>
  <c r="AO547" i="64"/>
  <c r="AK547" i="64"/>
  <c r="AG547" i="64"/>
  <c r="AC547" i="64"/>
  <c r="CJ547" i="64"/>
  <c r="CF547" i="64"/>
  <c r="CB547" i="64"/>
  <c r="BX547" i="64"/>
  <c r="BT547" i="64"/>
  <c r="BP547" i="64"/>
  <c r="BL547" i="64"/>
  <c r="BH547" i="64"/>
  <c r="BD547" i="64"/>
  <c r="AZ547" i="64"/>
  <c r="AV547" i="64"/>
  <c r="AR547" i="64"/>
  <c r="AN547" i="64"/>
  <c r="AJ547" i="64"/>
  <c r="AF547" i="64"/>
  <c r="AB547" i="64"/>
  <c r="R1799" i="64"/>
  <c r="J1800" i="64"/>
  <c r="R1800" i="64" s="1"/>
  <c r="CN1800" i="64"/>
  <c r="H1951" i="64"/>
  <c r="CQ628" i="64" a="1"/>
  <c r="CN628" i="64" a="1"/>
  <c r="CR628" i="64" a="1"/>
  <c r="CT628" i="64" a="1"/>
  <c r="CP628" i="64" a="1"/>
  <c r="CM628" i="64" a="1"/>
  <c r="CS628" i="64" a="1"/>
  <c r="CO628" i="64" a="1"/>
  <c r="CU628" i="64" a="1"/>
  <c r="W628" i="64" a="1"/>
  <c r="CN68" i="1151" l="1"/>
  <c r="CN69" i="1151" s="1"/>
  <c r="CO32" i="1151"/>
  <c r="CO33" i="1151"/>
  <c r="CO35" i="1151"/>
  <c r="CO31" i="1151"/>
  <c r="CO34" i="1151"/>
  <c r="CQ15" i="1151"/>
  <c r="CP18" i="1151"/>
  <c r="CP20" i="1151" s="1"/>
  <c r="CP36" i="1151" s="1"/>
  <c r="S32" i="1151"/>
  <c r="S33" i="1151"/>
  <c r="S34" i="1151"/>
  <c r="S31" i="1151"/>
  <c r="S35" i="1151"/>
  <c r="V18" i="1151"/>
  <c r="W15" i="1151"/>
  <c r="U20" i="1151"/>
  <c r="Y16" i="1151"/>
  <c r="Y27" i="1151"/>
  <c r="Y23" i="1151"/>
  <c r="Y24" i="1151"/>
  <c r="Y43" i="1151"/>
  <c r="Y26" i="1151"/>
  <c r="Y40" i="1151"/>
  <c r="Y41" i="1151"/>
  <c r="Y39" i="1151"/>
  <c r="Y57" i="1151"/>
  <c r="Y42" i="1151"/>
  <c r="Y58" i="1151"/>
  <c r="Y56" i="1151"/>
  <c r="Y4" i="1151"/>
  <c r="Y54" i="1151"/>
  <c r="Y17" i="1151"/>
  <c r="Y55" i="1151"/>
  <c r="Y25" i="1151"/>
  <c r="AA2" i="1151"/>
  <c r="Z7" i="1151"/>
  <c r="Z1" i="1151"/>
  <c r="Z3" i="1151"/>
  <c r="T36" i="1151"/>
  <c r="CY1" i="1151"/>
  <c r="CY4" i="1151"/>
  <c r="CY16" i="1151"/>
  <c r="CY17" i="1151"/>
  <c r="CY24" i="1151"/>
  <c r="CY27" i="1151"/>
  <c r="CY42" i="1151"/>
  <c r="CY40" i="1151"/>
  <c r="CY43" i="1151"/>
  <c r="CY26" i="1151"/>
  <c r="CY25" i="1151"/>
  <c r="CY41" i="1151"/>
  <c r="CY39" i="1151"/>
  <c r="CY23" i="1151"/>
  <c r="CY57" i="1151"/>
  <c r="CY55" i="1151"/>
  <c r="CY56" i="1151"/>
  <c r="CY54" i="1151"/>
  <c r="CY58" i="1151"/>
  <c r="DA2" i="1151"/>
  <c r="CZ3" i="1151"/>
  <c r="CZ7" i="1151"/>
  <c r="CZ8" i="1151"/>
  <c r="CM663" i="64"/>
  <c r="CM693" i="64" s="1"/>
  <c r="CN695" i="64"/>
  <c r="CN691" i="64"/>
  <c r="CN696" i="64" s="1"/>
  <c r="CN694" i="64"/>
  <c r="CN692" i="64"/>
  <c r="CM694" i="64"/>
  <c r="CM692" i="64"/>
  <c r="CN693" i="64"/>
  <c r="CM695" i="64"/>
  <c r="CM691" i="64"/>
  <c r="CM696" i="64" s="1"/>
  <c r="CV685" i="64" a="1"/>
  <c r="CV685" i="64" s="1"/>
  <c r="CV688" i="64" a="1"/>
  <c r="CV688" i="64" s="1"/>
  <c r="CV684" i="64" a="1"/>
  <c r="CV684" i="64" s="1"/>
  <c r="CV686" i="64" a="1"/>
  <c r="CV686" i="64" s="1"/>
  <c r="CV687" i="64" a="1"/>
  <c r="CV687" i="64" s="1"/>
  <c r="X688" i="64" a="1"/>
  <c r="X688" i="64" s="1"/>
  <c r="X684" i="64" a="1"/>
  <c r="X684" i="64" s="1"/>
  <c r="X687" i="64" a="1"/>
  <c r="X687" i="64" s="1"/>
  <c r="X686" i="64" a="1"/>
  <c r="X686" i="64" s="1"/>
  <c r="X685" i="64" a="1"/>
  <c r="X685" i="64" s="1"/>
  <c r="CM677" i="64"/>
  <c r="CN676" i="64"/>
  <c r="CN678" i="64"/>
  <c r="CN679" i="64"/>
  <c r="CM680" i="64"/>
  <c r="CM676" i="64"/>
  <c r="CN680" i="64"/>
  <c r="CN677" i="64"/>
  <c r="CM679" i="64"/>
  <c r="CV673" i="64" a="1"/>
  <c r="CV673" i="64" s="1"/>
  <c r="CV669" i="64" a="1"/>
  <c r="CV669" i="64" s="1"/>
  <c r="CV653" i="64" a="1"/>
  <c r="CV653" i="64" s="1"/>
  <c r="CV654" i="64" a="1"/>
  <c r="CV654" i="64" s="1"/>
  <c r="CV670" i="64" a="1"/>
  <c r="CV670" i="64" s="1"/>
  <c r="CV655" i="64" a="1"/>
  <c r="CV655" i="64" s="1"/>
  <c r="CV656" i="64" a="1"/>
  <c r="CV656" i="64" s="1"/>
  <c r="CV657" i="64" a="1"/>
  <c r="CV657" i="64" s="1"/>
  <c r="CV671" i="64" a="1"/>
  <c r="CV671" i="64" s="1"/>
  <c r="CV672" i="64" a="1"/>
  <c r="CV672" i="64" s="1"/>
  <c r="X672" i="64" a="1"/>
  <c r="X672" i="64" s="1"/>
  <c r="X673" i="64" a="1"/>
  <c r="X673" i="64" s="1"/>
  <c r="X653" i="64" a="1"/>
  <c r="X653" i="64" s="1"/>
  <c r="X670" i="64" a="1"/>
  <c r="X670" i="64" s="1"/>
  <c r="X654" i="64" a="1"/>
  <c r="X654" i="64" s="1"/>
  <c r="X655" i="64" a="1"/>
  <c r="X655" i="64" s="1"/>
  <c r="X656" i="64" a="1"/>
  <c r="X656" i="64" s="1"/>
  <c r="X669" i="64" a="1"/>
  <c r="X669" i="64" s="1"/>
  <c r="X657" i="64" a="1"/>
  <c r="X657" i="64" s="1"/>
  <c r="X671" i="64" a="1"/>
  <c r="X671" i="64" s="1"/>
  <c r="CP138" i="64"/>
  <c r="CP141" i="64" s="1"/>
  <c r="CO141" i="64"/>
  <c r="CO143" i="64" s="1"/>
  <c r="W138" i="64"/>
  <c r="W141" i="64" s="1"/>
  <c r="W143" i="64" s="1"/>
  <c r="CV140" i="64" a="1"/>
  <c r="CV140" i="64" s="1"/>
  <c r="CV139" i="64" a="1"/>
  <c r="CV139" i="64" s="1"/>
  <c r="X139" i="64" a="1"/>
  <c r="X139" i="64" s="1"/>
  <c r="X140" i="64" a="1"/>
  <c r="X140" i="64" s="1"/>
  <c r="CP628" i="64"/>
  <c r="CP630" i="64" s="1"/>
  <c r="W628" i="64"/>
  <c r="W630" i="64" s="1"/>
  <c r="CV262" i="64" a="1"/>
  <c r="CV262" i="64" s="1"/>
  <c r="CV849" i="64" a="1"/>
  <c r="CV849" i="64" s="1"/>
  <c r="X262" i="64" a="1"/>
  <c r="X262" i="64" s="1"/>
  <c r="X849" i="64" a="1"/>
  <c r="X849" i="64" s="1"/>
  <c r="CQ628" i="64"/>
  <c r="CQ630" i="64" s="1"/>
  <c r="CR628" i="64"/>
  <c r="CR630" i="64" s="1"/>
  <c r="CN628" i="64"/>
  <c r="CN630" i="64" s="1"/>
  <c r="CS628" i="64"/>
  <c r="CS630" i="64" s="1"/>
  <c r="CT628" i="64"/>
  <c r="CT630" i="64" s="1"/>
  <c r="CO628" i="64"/>
  <c r="CO630" i="64" s="1"/>
  <c r="CM628" i="64"/>
  <c r="CM630" i="64" s="1"/>
  <c r="CU628" i="64"/>
  <c r="CU630" i="64" s="1"/>
  <c r="X243" i="64" a="1"/>
  <c r="X243" i="64" s="1"/>
  <c r="X629" i="64" a="1"/>
  <c r="X629" i="64" s="1"/>
  <c r="P230" i="64"/>
  <c r="P262" i="64"/>
  <c r="CV243" i="64" a="1"/>
  <c r="CV243" i="64" s="1"/>
  <c r="CV629" i="64" a="1"/>
  <c r="CV629" i="64" s="1"/>
  <c r="CV595" i="64" a="1"/>
  <c r="CV595" i="64" s="1"/>
  <c r="CV230" i="64" a="1"/>
  <c r="CV230" i="64" s="1"/>
  <c r="X595" i="64" a="1"/>
  <c r="X595" i="64" s="1"/>
  <c r="X230" i="64" a="1"/>
  <c r="X230" i="64" s="1"/>
  <c r="CV591" i="64" a="1"/>
  <c r="CV591" i="64" s="1"/>
  <c r="X591" i="64" a="1"/>
  <c r="X591" i="64" s="1"/>
  <c r="CV4" i="64"/>
  <c r="CV587" i="64" a="1"/>
  <c r="CV587" i="64" s="1"/>
  <c r="X4" i="64"/>
  <c r="X587" i="64" a="1"/>
  <c r="X587" i="64" s="1"/>
  <c r="CW55" i="863" a="1"/>
  <c r="CW55" i="863" s="1"/>
  <c r="CW40" i="863"/>
  <c r="Y190" i="64"/>
  <c r="Y7" i="64"/>
  <c r="X8" i="64" s="1"/>
  <c r="CW3" i="863"/>
  <c r="CW4" i="863" s="1"/>
  <c r="CN91" i="861"/>
  <c r="CV43" i="863"/>
  <c r="CV42" i="863"/>
  <c r="CV21" i="863" s="1"/>
  <c r="CV32"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12" i="64"/>
  <c r="CV194" i="64"/>
  <c r="CW3" i="64"/>
  <c r="CW190" i="64"/>
  <c r="CW7" i="64"/>
  <c r="CX2" i="64"/>
  <c r="CW8" i="64"/>
  <c r="CW208" i="64"/>
  <c r="CW191" i="64"/>
  <c r="CW209" i="64"/>
  <c r="CW210" i="64"/>
  <c r="CW192" i="64"/>
  <c r="CW193" i="64"/>
  <c r="CW211" i="64"/>
  <c r="X24" i="864"/>
  <c r="X94"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2" i="861"/>
  <c r="CW22" i="864"/>
  <c r="CW21" i="864"/>
  <c r="CW20" i="864"/>
  <c r="CW3" i="864"/>
  <c r="CW4" i="864" s="1"/>
  <c r="CX2" i="864"/>
  <c r="CX23" i="864" s="1"/>
  <c r="CW7" i="864"/>
  <c r="CW8" i="864"/>
  <c r="CP1" i="860"/>
  <c r="CQ9" i="860"/>
  <c r="CQ8" i="860"/>
  <c r="CQ3" i="860"/>
  <c r="CR2" i="860"/>
  <c r="CP4" i="860"/>
  <c r="CN552" i="64"/>
  <c r="CN1801" i="64"/>
  <c r="J1801" i="64"/>
  <c r="R1801" i="64" s="1"/>
  <c r="E1720" i="64"/>
  <c r="E1719" i="64"/>
  <c r="E1204" i="64"/>
  <c r="E1203" i="64"/>
  <c r="E1205" i="64"/>
  <c r="E1169" i="64"/>
  <c r="E1168" i="64"/>
  <c r="E1167" i="64"/>
  <c r="E1166" i="64"/>
  <c r="I1134" i="64"/>
  <c r="R1134" i="64" s="1"/>
  <c r="X628" i="64" a="1"/>
  <c r="CV628" i="64" a="1"/>
  <c r="Y8" i="1151" l="1"/>
  <c r="S50" i="1151"/>
  <c r="S65" i="1151"/>
  <c r="S46" i="1151"/>
  <c r="S61" i="1151"/>
  <c r="S64" i="1151"/>
  <c r="S49" i="1151"/>
  <c r="S48" i="1151"/>
  <c r="S63" i="1151"/>
  <c r="U36" i="1151"/>
  <c r="S47" i="1151"/>
  <c r="S62" i="1151"/>
  <c r="CP31" i="1151"/>
  <c r="CP32" i="1151"/>
  <c r="CP35" i="1151"/>
  <c r="CP34" i="1151"/>
  <c r="CP33" i="1151"/>
  <c r="CR15" i="1151"/>
  <c r="CQ18" i="1151"/>
  <c r="CQ20" i="1151" s="1"/>
  <c r="CQ36" i="1151" s="1"/>
  <c r="T33" i="1151"/>
  <c r="T35" i="1151"/>
  <c r="T31" i="1151"/>
  <c r="T34" i="1151"/>
  <c r="T32" i="1151"/>
  <c r="X15" i="1151"/>
  <c r="W18" i="1151"/>
  <c r="CO49" i="1151"/>
  <c r="CO64" i="1151"/>
  <c r="CO46" i="1151"/>
  <c r="CO51" i="1151" s="1"/>
  <c r="CO61" i="1151"/>
  <c r="CO66" i="1151" s="1"/>
  <c r="Z17" i="1151"/>
  <c r="Z54" i="1151"/>
  <c r="Z4" i="1151"/>
  <c r="Z57" i="1151"/>
  <c r="Z24" i="1151"/>
  <c r="Z23" i="1151"/>
  <c r="Z16" i="1151"/>
  <c r="Z25" i="1151"/>
  <c r="Z27" i="1151"/>
  <c r="Z26" i="1151"/>
  <c r="Z40" i="1151"/>
  <c r="Z43" i="1151"/>
  <c r="Z41" i="1151"/>
  <c r="Z39" i="1151"/>
  <c r="Z42" i="1151"/>
  <c r="Z58" i="1151"/>
  <c r="Z55" i="1151"/>
  <c r="Z56" i="1151"/>
  <c r="V20" i="1151"/>
  <c r="CO50" i="1151"/>
  <c r="CO65" i="1151"/>
  <c r="CO63" i="1151"/>
  <c r="CO48" i="1151"/>
  <c r="CO22" i="861"/>
  <c r="CO47" i="1151"/>
  <c r="CO62" i="1151"/>
  <c r="AA7" i="1151"/>
  <c r="AA1" i="1151"/>
  <c r="AB2" i="1151"/>
  <c r="AA3" i="1151"/>
  <c r="CZ1" i="1151"/>
  <c r="CZ16" i="1151"/>
  <c r="CZ4" i="1151"/>
  <c r="CZ24" i="1151"/>
  <c r="CZ26" i="1151"/>
  <c r="CZ17" i="1151"/>
  <c r="CZ27" i="1151"/>
  <c r="CZ23" i="1151"/>
  <c r="CZ42" i="1151"/>
  <c r="CZ40" i="1151"/>
  <c r="CZ43" i="1151"/>
  <c r="CZ25" i="1151"/>
  <c r="CZ41" i="1151"/>
  <c r="CZ39" i="1151"/>
  <c r="CZ55" i="1151"/>
  <c r="CZ58" i="1151"/>
  <c r="CZ56" i="1151"/>
  <c r="CZ54" i="1151"/>
  <c r="CZ57" i="1151"/>
  <c r="DB2" i="1151"/>
  <c r="DA3" i="1151"/>
  <c r="DA7" i="1151"/>
  <c r="DA8" i="1151"/>
  <c r="CM678" i="64"/>
  <c r="CW685" i="64" a="1"/>
  <c r="CW685" i="64" s="1"/>
  <c r="CW688" i="64" a="1"/>
  <c r="CW688" i="64" s="1"/>
  <c r="CW684" i="64" a="1"/>
  <c r="CW684" i="64" s="1"/>
  <c r="CW687" i="64" a="1"/>
  <c r="CW687" i="64" s="1"/>
  <c r="CW686" i="64" a="1"/>
  <c r="CW686" i="64" s="1"/>
  <c r="Y688" i="64" a="1"/>
  <c r="Y688" i="64" s="1"/>
  <c r="Y684" i="64" a="1"/>
  <c r="Y684" i="64" s="1"/>
  <c r="Y687" i="64" a="1"/>
  <c r="Y687" i="64" s="1"/>
  <c r="Y686" i="64" a="1"/>
  <c r="Y686" i="64" s="1"/>
  <c r="Y685" i="64" a="1"/>
  <c r="Y685" i="64" s="1"/>
  <c r="CM681" i="64"/>
  <c r="CM698" i="64" s="1"/>
  <c r="CM699" i="64" s="1"/>
  <c r="CN681" i="64"/>
  <c r="CN698" i="64" s="1"/>
  <c r="CN699" i="64" s="1"/>
  <c r="CW669" i="64" a="1"/>
  <c r="CW669" i="64" s="1"/>
  <c r="CW673" i="64" a="1"/>
  <c r="CW673" i="64" s="1"/>
  <c r="CW653" i="64" a="1"/>
  <c r="CW653" i="64" s="1"/>
  <c r="CW654" i="64" a="1"/>
  <c r="CW654" i="64" s="1"/>
  <c r="CW670" i="64" a="1"/>
  <c r="CW670" i="64" s="1"/>
  <c r="CW655" i="64" a="1"/>
  <c r="CW655" i="64" s="1"/>
  <c r="CW656" i="64" a="1"/>
  <c r="CW656" i="64" s="1"/>
  <c r="CW657" i="64" a="1"/>
  <c r="CW657" i="64" s="1"/>
  <c r="CW671" i="64" a="1"/>
  <c r="CW671" i="64" s="1"/>
  <c r="CW672" i="64" a="1"/>
  <c r="CW672" i="64" s="1"/>
  <c r="Y672" i="64" a="1"/>
  <c r="Y672" i="64" s="1"/>
  <c r="Y671" i="64" a="1"/>
  <c r="Y671" i="64" s="1"/>
  <c r="Y673" i="64" a="1"/>
  <c r="Y673" i="64" s="1"/>
  <c r="Y653" i="64" a="1"/>
  <c r="Y653" i="64" s="1"/>
  <c r="Y670" i="64" a="1"/>
  <c r="Y670" i="64" s="1"/>
  <c r="Y654" i="64" a="1"/>
  <c r="Y654" i="64" s="1"/>
  <c r="Y655" i="64" a="1"/>
  <c r="Y655" i="64" s="1"/>
  <c r="Y656" i="64" a="1"/>
  <c r="Y656" i="64" s="1"/>
  <c r="Y669" i="64" a="1"/>
  <c r="Y669" i="64" s="1"/>
  <c r="Y657" i="64" a="1"/>
  <c r="Y657" i="64" s="1"/>
  <c r="CP143" i="64"/>
  <c r="CQ138" i="64"/>
  <c r="CR138" i="64" s="1"/>
  <c r="CR141" i="64" s="1"/>
  <c r="X138" i="64"/>
  <c r="X141" i="64" s="1"/>
  <c r="X143" i="64" s="1"/>
  <c r="Y139" i="64" a="1"/>
  <c r="Y139" i="64" s="1"/>
  <c r="Y140" i="64" a="1"/>
  <c r="Y140" i="64" s="1"/>
  <c r="CW140" i="64" a="1"/>
  <c r="CW140" i="64" s="1"/>
  <c r="CW139" i="64" a="1"/>
  <c r="CW139" i="64" s="1"/>
  <c r="X628" i="64"/>
  <c r="X630" i="64" s="1"/>
  <c r="CW262" i="64" a="1"/>
  <c r="CW262" i="64" s="1"/>
  <c r="CW849" i="64" a="1"/>
  <c r="CW849" i="64" s="1"/>
  <c r="Y262" i="64" a="1"/>
  <c r="Y262" i="64" s="1"/>
  <c r="Y849" i="64" a="1"/>
  <c r="Y849" i="64" s="1"/>
  <c r="CV628" i="64"/>
  <c r="CV630" i="64" s="1"/>
  <c r="Y628" i="64" a="1"/>
  <c r="CO17" i="861" l="1"/>
  <c r="T48" i="1151"/>
  <c r="T63" i="1151"/>
  <c r="AA58" i="1151"/>
  <c r="AA56" i="1151"/>
  <c r="AA16" i="1151"/>
  <c r="AA54" i="1151"/>
  <c r="AA17" i="1151"/>
  <c r="AA57" i="1151"/>
  <c r="AA4" i="1151"/>
  <c r="AA24" i="1151"/>
  <c r="AA25" i="1151"/>
  <c r="AA26" i="1151"/>
  <c r="AA23" i="1151"/>
  <c r="AA27" i="1151"/>
  <c r="AA41" i="1151"/>
  <c r="AA42" i="1151"/>
  <c r="AA40" i="1151"/>
  <c r="AA43" i="1151"/>
  <c r="AA39" i="1151"/>
  <c r="AA55" i="1151"/>
  <c r="V36" i="1151"/>
  <c r="AB7" i="1151"/>
  <c r="AB1" i="1151"/>
  <c r="AC2" i="1151"/>
  <c r="AB3" i="1151"/>
  <c r="CQ35" i="1151"/>
  <c r="CQ31" i="1151"/>
  <c r="CQ32" i="1151"/>
  <c r="CQ34" i="1151"/>
  <c r="CQ33" i="1151"/>
  <c r="CS15" i="1151"/>
  <c r="CR18" i="1151"/>
  <c r="CR20" i="1151" s="1"/>
  <c r="CR36" i="1151" s="1"/>
  <c r="Z8" i="1151"/>
  <c r="CP48" i="1151"/>
  <c r="CP63" i="1151"/>
  <c r="CP49" i="1151"/>
  <c r="CP64" i="1151"/>
  <c r="S66" i="1151"/>
  <c r="S22" i="861" s="1"/>
  <c r="CO68" i="1151"/>
  <c r="CO69" i="1151" s="1"/>
  <c r="CP50" i="1151"/>
  <c r="CP65" i="1151"/>
  <c r="S51" i="1151"/>
  <c r="S17" i="861" s="1"/>
  <c r="CP47" i="1151"/>
  <c r="CP62" i="1151"/>
  <c r="CP46" i="1151"/>
  <c r="CP51" i="1151" s="1"/>
  <c r="CP61" i="1151"/>
  <c r="CP66" i="1151" s="1"/>
  <c r="W20" i="1151"/>
  <c r="X18" i="1151"/>
  <c r="Y15" i="1151"/>
  <c r="T47" i="1151"/>
  <c r="T62" i="1151"/>
  <c r="CP22" i="861"/>
  <c r="CP17" i="861"/>
  <c r="T64" i="1151"/>
  <c r="T49" i="1151"/>
  <c r="T46" i="1151"/>
  <c r="T61" i="1151"/>
  <c r="U31" i="1151"/>
  <c r="U33" i="1151"/>
  <c r="U32" i="1151"/>
  <c r="U34" i="1151"/>
  <c r="U35" i="1151"/>
  <c r="T50" i="1151"/>
  <c r="T65" i="1151"/>
  <c r="DA1" i="1151"/>
  <c r="DA16" i="1151"/>
  <c r="DA4" i="1151"/>
  <c r="DA23" i="1151"/>
  <c r="DA24" i="1151"/>
  <c r="DA17" i="1151"/>
  <c r="DA27" i="1151"/>
  <c r="DA25" i="1151"/>
  <c r="DA43" i="1151"/>
  <c r="DA42" i="1151"/>
  <c r="DA40" i="1151"/>
  <c r="DA26" i="1151"/>
  <c r="DA57" i="1151"/>
  <c r="DA41" i="1151"/>
  <c r="DA39" i="1151"/>
  <c r="DA55" i="1151"/>
  <c r="DA58" i="1151"/>
  <c r="DA56" i="1151"/>
  <c r="DA54" i="1151"/>
  <c r="DB8" i="1151"/>
  <c r="DC2" i="1151"/>
  <c r="DB3" i="1151"/>
  <c r="DB7" i="1151"/>
  <c r="CQ141" i="64"/>
  <c r="CQ143" i="64" s="1"/>
  <c r="CS138" i="64"/>
  <c r="CT138" i="64" s="1"/>
  <c r="Y138" i="64"/>
  <c r="Y141" i="64" s="1"/>
  <c r="Y143" i="64" s="1"/>
  <c r="Y628" i="64"/>
  <c r="Y243" i="64" a="1"/>
  <c r="Y243" i="64" s="1"/>
  <c r="Y629" i="64" a="1"/>
  <c r="Y629" i="64" s="1"/>
  <c r="CW243" i="64" a="1"/>
  <c r="CW243" i="64" s="1"/>
  <c r="CW629" i="64" a="1"/>
  <c r="CW629" i="64" s="1"/>
  <c r="Y595" i="64" a="1"/>
  <c r="Y595" i="64" s="1"/>
  <c r="Y230" i="64" a="1"/>
  <c r="Y230" i="64" s="1"/>
  <c r="CW595" i="64" a="1"/>
  <c r="CW595" i="64" s="1"/>
  <c r="CW230" i="64" a="1"/>
  <c r="CW230" i="64" s="1"/>
  <c r="Y591" i="64" a="1"/>
  <c r="Y591" i="64" s="1"/>
  <c r="CW591" i="64" a="1"/>
  <c r="CW591" i="64" s="1"/>
  <c r="CW4" i="64"/>
  <c r="CW587" i="64" a="1"/>
  <c r="CW587" i="64" s="1"/>
  <c r="Y587" i="64" a="1"/>
  <c r="Y587" i="64" s="1"/>
  <c r="CX39" i="863"/>
  <c r="CX40" i="863"/>
  <c r="T43" i="861"/>
  <c r="T95" i="861"/>
  <c r="Z190" i="64"/>
  <c r="Z7" i="64"/>
  <c r="Y8" i="64" s="1"/>
  <c r="CO43" i="861"/>
  <c r="Y4" i="64"/>
  <c r="S46" i="861"/>
  <c r="S87" i="861" s="1"/>
  <c r="CO67"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8" i="861"/>
  <c r="CN28" i="861" s="1"/>
  <c r="CX7" i="863"/>
  <c r="CX53" i="863" a="1"/>
  <c r="CX53" i="863" s="1"/>
  <c r="CY2" i="863"/>
  <c r="CX56" i="863" a="1"/>
  <c r="CX56" i="863" s="1"/>
  <c r="CW43" i="863"/>
  <c r="CW42" i="863"/>
  <c r="CW21" i="863" s="1"/>
  <c r="CW32" i="861" s="1"/>
  <c r="CW57" i="863"/>
  <c r="CO23" i="861"/>
  <c r="Z3" i="64"/>
  <c r="Z1" i="64"/>
  <c r="AA2" i="64"/>
  <c r="CW194" i="64"/>
  <c r="CW1" i="64"/>
  <c r="CW212" i="64"/>
  <c r="CX7" i="64"/>
  <c r="CY2" i="64"/>
  <c r="CX8" i="64"/>
  <c r="CX208" i="64"/>
  <c r="CX190" i="64"/>
  <c r="CX3" i="64"/>
  <c r="CX209" i="64"/>
  <c r="CX191" i="64"/>
  <c r="CX192" i="64"/>
  <c r="CX210" i="64"/>
  <c r="CX193" i="64"/>
  <c r="CX211"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4" i="861" s="1"/>
  <c r="Y43" i="863"/>
  <c r="Y42" i="863"/>
  <c r="Y21" i="863" s="1"/>
  <c r="X32" i="861"/>
  <c r="CQ1" i="860"/>
  <c r="CR9" i="860"/>
  <c r="CR8" i="860"/>
  <c r="CR3" i="860"/>
  <c r="CS2" i="860"/>
  <c r="CQ4" i="860"/>
  <c r="I1135" i="64"/>
  <c r="I1136" i="64" s="1"/>
  <c r="R1136" i="64" s="1"/>
  <c r="CN1522" i="64"/>
  <c r="CN1544" i="64"/>
  <c r="CO1544" i="64" s="1"/>
  <c r="CO1546" i="64" s="1"/>
  <c r="CN1566" i="64"/>
  <c r="CO1566" i="64" s="1"/>
  <c r="CP1566" i="64" s="1"/>
  <c r="CP1505" i="64"/>
  <c r="CQ1505" i="64"/>
  <c r="CR1505" i="64"/>
  <c r="CS1505" i="64"/>
  <c r="CT1505" i="64"/>
  <c r="CU1505" i="64"/>
  <c r="CV1505" i="64"/>
  <c r="CW1505" i="64"/>
  <c r="CX1505" i="64"/>
  <c r="CY1505" i="64"/>
  <c r="CZ1505" i="64"/>
  <c r="DA1505" i="64"/>
  <c r="DB1505" i="64"/>
  <c r="DC1505" i="64"/>
  <c r="DD1505" i="64"/>
  <c r="DE1505" i="64"/>
  <c r="DF1505" i="64"/>
  <c r="DG1505" i="64"/>
  <c r="DH1505" i="64"/>
  <c r="DI1505" i="64"/>
  <c r="DJ1505" i="64"/>
  <c r="DK1505" i="64"/>
  <c r="DL1505" i="64"/>
  <c r="CP1509" i="64"/>
  <c r="CQ1509" i="64"/>
  <c r="CR1509" i="64"/>
  <c r="CS1509" i="64"/>
  <c r="CT1509" i="64"/>
  <c r="CU1509" i="64"/>
  <c r="CV1509" i="64"/>
  <c r="CW1509" i="64"/>
  <c r="CX1509" i="64"/>
  <c r="CY1509" i="64"/>
  <c r="CZ1509" i="64"/>
  <c r="DA1509" i="64"/>
  <c r="DB1509" i="64"/>
  <c r="DC1509" i="64"/>
  <c r="DD1509" i="64"/>
  <c r="DE1509" i="64"/>
  <c r="DF1509" i="64"/>
  <c r="DG1509" i="64"/>
  <c r="DH1509" i="64"/>
  <c r="DI1509" i="64"/>
  <c r="DJ1509" i="64"/>
  <c r="DK1509" i="64"/>
  <c r="DL1509" i="64"/>
  <c r="CO1509" i="64"/>
  <c r="CO1505" i="64"/>
  <c r="CP1899" i="64"/>
  <c r="CQ1899" i="64"/>
  <c r="CR1899" i="64"/>
  <c r="CS1899" i="64"/>
  <c r="CT1899" i="64"/>
  <c r="CU1899" i="64"/>
  <c r="CV1899" i="64"/>
  <c r="CW1899" i="64"/>
  <c r="CX1899" i="64"/>
  <c r="CY1899" i="64"/>
  <c r="CZ1899" i="64"/>
  <c r="DA1899" i="64"/>
  <c r="DB1899" i="64"/>
  <c r="DC1899" i="64"/>
  <c r="DD1899" i="64"/>
  <c r="DE1899" i="64"/>
  <c r="DF1899" i="64"/>
  <c r="DG1899" i="64"/>
  <c r="DH1899" i="64"/>
  <c r="DI1899" i="64"/>
  <c r="DJ1899" i="64"/>
  <c r="DK1899" i="64"/>
  <c r="DL1899" i="64"/>
  <c r="CO1899" i="64"/>
  <c r="CP1920" i="64"/>
  <c r="CQ1920" i="64"/>
  <c r="CR1920" i="64"/>
  <c r="CS1920" i="64"/>
  <c r="CT1920" i="64"/>
  <c r="CU1920" i="64"/>
  <c r="CV1920" i="64"/>
  <c r="CW1920" i="64"/>
  <c r="CX1920" i="64"/>
  <c r="CY1920" i="64"/>
  <c r="CZ1920" i="64"/>
  <c r="DA1920" i="64"/>
  <c r="DB1920" i="64"/>
  <c r="DC1920" i="64"/>
  <c r="DD1920" i="64"/>
  <c r="DE1920" i="64"/>
  <c r="DF1920" i="64"/>
  <c r="DG1920" i="64"/>
  <c r="DH1920" i="64"/>
  <c r="DI1920" i="64"/>
  <c r="DJ1920" i="64"/>
  <c r="DK1920" i="64"/>
  <c r="DL1920" i="64"/>
  <c r="CO1920" i="64"/>
  <c r="DL20" i="64"/>
  <c r="DL841" i="64" s="1"/>
  <c r="DL857" i="64" s="1"/>
  <c r="DL21" i="64"/>
  <c r="DL842" i="64" s="1"/>
  <c r="DL858" i="64" s="1"/>
  <c r="DL22" i="64"/>
  <c r="DL23" i="64"/>
  <c r="DL44" i="64"/>
  <c r="DL2132" i="64" s="1"/>
  <c r="DL65" i="64"/>
  <c r="DL70" i="64"/>
  <c r="DL79" i="64"/>
  <c r="DL97" i="64"/>
  <c r="DL112" i="64"/>
  <c r="DL179" i="64"/>
  <c r="DL324" i="64"/>
  <c r="DL348" i="64"/>
  <c r="DL407" i="64"/>
  <c r="DL437" i="64"/>
  <c r="DL460" i="64"/>
  <c r="DL480" i="64"/>
  <c r="DL508" i="64"/>
  <c r="DL524" i="64"/>
  <c r="DL530" i="64"/>
  <c r="DL532" i="64"/>
  <c r="DL808" i="64"/>
  <c r="DL2137" i="64" s="1"/>
  <c r="DL810" i="64"/>
  <c r="DL833" i="64"/>
  <c r="DL835" i="64"/>
  <c r="DL914" i="64"/>
  <c r="DL927" i="64"/>
  <c r="DL929" i="64"/>
  <c r="DL951" i="64"/>
  <c r="DL975" i="64"/>
  <c r="DL978" i="64"/>
  <c r="DL997" i="64"/>
  <c r="DL999" i="64"/>
  <c r="DL1071" i="64"/>
  <c r="DL1073" i="64"/>
  <c r="DL1074" i="64"/>
  <c r="DL1107" i="64"/>
  <c r="DL1109" i="64"/>
  <c r="DL1142" i="64"/>
  <c r="DL1144" i="64"/>
  <c r="DL1177" i="64"/>
  <c r="DL1179" i="64"/>
  <c r="DL1213" i="64"/>
  <c r="DL1215" i="64"/>
  <c r="DL1246" i="64"/>
  <c r="DL1257" i="64"/>
  <c r="DL1259" i="64"/>
  <c r="DL1290" i="64"/>
  <c r="DL1301" i="64"/>
  <c r="DL1303" i="64"/>
  <c r="DL1324" i="64"/>
  <c r="DL1326" i="64"/>
  <c r="DL1356" i="64"/>
  <c r="DL1358" i="64"/>
  <c r="DL1359" i="64"/>
  <c r="DL1379" i="64"/>
  <c r="DL1381" i="64"/>
  <c r="DL1410" i="64"/>
  <c r="DL1412" i="64"/>
  <c r="DL1413" i="64"/>
  <c r="DL1434" i="64"/>
  <c r="DL1436" i="64"/>
  <c r="DL1460" i="64"/>
  <c r="DL1461" i="64"/>
  <c r="DL1530" i="64"/>
  <c r="DL1532" i="64"/>
  <c r="DL1552" i="64"/>
  <c r="DL1554" i="64"/>
  <c r="DL1573" i="64"/>
  <c r="DL1575" i="64"/>
  <c r="DL1595" i="64"/>
  <c r="DL1597" i="64"/>
  <c r="DL1631" i="64"/>
  <c r="DL1633" i="64"/>
  <c r="DL1663" i="64"/>
  <c r="DL1665" i="64"/>
  <c r="DL1695" i="64"/>
  <c r="DL1697" i="64"/>
  <c r="DL1729" i="64"/>
  <c r="DL1731" i="64"/>
  <c r="DL1763" i="64"/>
  <c r="DL1806" i="64" s="1"/>
  <c r="DL1765" i="64"/>
  <c r="DL1879" i="64"/>
  <c r="DL1881" i="64"/>
  <c r="DL1882" i="64"/>
  <c r="DL2133" i="64"/>
  <c r="DL2134" i="64"/>
  <c r="DL2136" i="64"/>
  <c r="DL2158" i="64"/>
  <c r="DL2159" i="64"/>
  <c r="DL2161" i="64"/>
  <c r="DL2162" i="64"/>
  <c r="DL2183" i="64"/>
  <c r="DL2185" i="64"/>
  <c r="DL2187" i="64"/>
  <c r="DL2188" i="64"/>
  <c r="DL2210" i="64"/>
  <c r="DL2211" i="64"/>
  <c r="DL2213" i="64"/>
  <c r="DL2214" i="64"/>
  <c r="DL2235" i="64"/>
  <c r="DL2236" i="64"/>
  <c r="DL2237" i="64"/>
  <c r="DL2239" i="64"/>
  <c r="DL2240" i="64"/>
  <c r="DL2260" i="64"/>
  <c r="DL2262" i="64"/>
  <c r="CP1290" i="64"/>
  <c r="CQ1290" i="64"/>
  <c r="CR1290" i="64"/>
  <c r="CS1290" i="64"/>
  <c r="CT1290" i="64"/>
  <c r="CU1290" i="64"/>
  <c r="CV1290" i="64"/>
  <c r="CW1290" i="64"/>
  <c r="CX1290" i="64"/>
  <c r="CY1290" i="64"/>
  <c r="CZ1290" i="64"/>
  <c r="DA1290" i="64"/>
  <c r="DB1290" i="64"/>
  <c r="DC1290" i="64"/>
  <c r="DD1290" i="64"/>
  <c r="DE1290" i="64"/>
  <c r="DF1290" i="64"/>
  <c r="DG1290" i="64"/>
  <c r="DH1290" i="64"/>
  <c r="DI1290" i="64"/>
  <c r="DJ1290" i="64"/>
  <c r="DK1290" i="64"/>
  <c r="CO1290" i="64"/>
  <c r="CN1202" i="64"/>
  <c r="CN1205" i="64" s="1"/>
  <c r="CN1206" i="64" s="1"/>
  <c r="CN1166" i="64"/>
  <c r="CN1169" i="64" s="1"/>
  <c r="CN1170" i="64" s="1"/>
  <c r="CN1131" i="64"/>
  <c r="CN1134" i="64" s="1"/>
  <c r="CN1135" i="64" s="1"/>
  <c r="CN1136" i="64" s="1"/>
  <c r="CN1096" i="64"/>
  <c r="CN1099" i="64" s="1"/>
  <c r="CN1100" i="64" s="1"/>
  <c r="CN1718" i="64"/>
  <c r="CN1721" i="64" s="1"/>
  <c r="CN1752" i="64"/>
  <c r="CN1755" i="64" s="1"/>
  <c r="CN1756" i="64" s="1"/>
  <c r="E1869" i="64"/>
  <c r="E1870" i="64"/>
  <c r="B1870" i="64" s="1"/>
  <c r="E1871" i="64"/>
  <c r="B1871" i="64" s="1"/>
  <c r="E1872" i="64"/>
  <c r="B1872" i="64" s="1"/>
  <c r="E1873" i="64"/>
  <c r="G1875" i="64"/>
  <c r="E1874" i="64"/>
  <c r="G1876" i="64"/>
  <c r="E1875" i="64"/>
  <c r="G1877" i="64"/>
  <c r="E1876" i="64"/>
  <c r="G1878" i="64"/>
  <c r="E1877" i="64"/>
  <c r="G1879" i="64"/>
  <c r="S1879" i="64"/>
  <c r="T1879" i="64"/>
  <c r="U1879" i="64"/>
  <c r="V1879" i="64"/>
  <c r="W1879" i="64"/>
  <c r="X1879" i="64"/>
  <c r="Y1879" i="64"/>
  <c r="Z1879" i="64"/>
  <c r="AA1879" i="64"/>
  <c r="AB1879" i="64"/>
  <c r="AC1879" i="64"/>
  <c r="AD1879" i="64"/>
  <c r="AE1879" i="64"/>
  <c r="AF1879" i="64"/>
  <c r="AG1879" i="64"/>
  <c r="AH1879" i="64"/>
  <c r="AI1879" i="64"/>
  <c r="AJ1879" i="64"/>
  <c r="AK1879" i="64"/>
  <c r="AL1879" i="64"/>
  <c r="AM1879" i="64"/>
  <c r="AN1879" i="64"/>
  <c r="AO1879" i="64"/>
  <c r="AP1879" i="64"/>
  <c r="AQ1879" i="64"/>
  <c r="AR1879" i="64"/>
  <c r="AS1879" i="64"/>
  <c r="AT1879" i="64"/>
  <c r="AU1879" i="64"/>
  <c r="AV1879" i="64"/>
  <c r="AW1879" i="64"/>
  <c r="AX1879" i="64"/>
  <c r="AY1879" i="64"/>
  <c r="AZ1879" i="64"/>
  <c r="BA1879" i="64"/>
  <c r="BB1879" i="64"/>
  <c r="BC1879" i="64"/>
  <c r="BD1879" i="64"/>
  <c r="BE1879" i="64"/>
  <c r="BF1879" i="64"/>
  <c r="BG1879" i="64"/>
  <c r="BH1879" i="64"/>
  <c r="BI1879" i="64"/>
  <c r="BJ1879" i="64"/>
  <c r="BK1879" i="64"/>
  <c r="BL1879" i="64"/>
  <c r="BM1879" i="64"/>
  <c r="BN1879" i="64"/>
  <c r="BO1879" i="64"/>
  <c r="BP1879" i="64"/>
  <c r="BQ1879" i="64"/>
  <c r="BR1879" i="64"/>
  <c r="BS1879" i="64"/>
  <c r="BT1879" i="64"/>
  <c r="BU1879" i="64"/>
  <c r="BV1879" i="64"/>
  <c r="BW1879" i="64"/>
  <c r="BX1879" i="64"/>
  <c r="BY1879" i="64"/>
  <c r="BZ1879" i="64"/>
  <c r="CA1879" i="64"/>
  <c r="CB1879" i="64"/>
  <c r="CC1879" i="64"/>
  <c r="CD1879" i="64"/>
  <c r="CE1879" i="64"/>
  <c r="CF1879" i="64"/>
  <c r="CG1879" i="64"/>
  <c r="CH1879" i="64"/>
  <c r="CI1879" i="64"/>
  <c r="CJ1879" i="64"/>
  <c r="CK1879" i="64"/>
  <c r="CL1879" i="64"/>
  <c r="CO1879" i="64"/>
  <c r="CP1879" i="64"/>
  <c r="CQ1879" i="64"/>
  <c r="CR1879" i="64"/>
  <c r="CS1879" i="64"/>
  <c r="CT1879" i="64"/>
  <c r="CU1879" i="64"/>
  <c r="CV1879" i="64"/>
  <c r="CW1879" i="64"/>
  <c r="CX1879" i="64"/>
  <c r="CY1879" i="64"/>
  <c r="CZ1879" i="64"/>
  <c r="DA1879" i="64"/>
  <c r="DB1879" i="64"/>
  <c r="DC1879" i="64"/>
  <c r="DD1879" i="64"/>
  <c r="DE1879" i="64"/>
  <c r="DF1879" i="64"/>
  <c r="DG1879" i="64"/>
  <c r="DH1879" i="64"/>
  <c r="DI1879" i="64"/>
  <c r="DJ1879" i="64"/>
  <c r="DK1879" i="64"/>
  <c r="E1878" i="64"/>
  <c r="G1880" i="64"/>
  <c r="E1879" i="64"/>
  <c r="G1881" i="64"/>
  <c r="S1881" i="64"/>
  <c r="T1881" i="64"/>
  <c r="U1881" i="64"/>
  <c r="V1881" i="64"/>
  <c r="W1881" i="64"/>
  <c r="X1881" i="64"/>
  <c r="Y1881" i="64"/>
  <c r="Z1881" i="64"/>
  <c r="AA1881" i="64"/>
  <c r="AB1881" i="64"/>
  <c r="AC1881" i="64"/>
  <c r="AD1881" i="64"/>
  <c r="AE1881" i="64"/>
  <c r="AF1881" i="64"/>
  <c r="AG1881" i="64"/>
  <c r="AH1881" i="64"/>
  <c r="AI1881" i="64"/>
  <c r="AJ1881" i="64"/>
  <c r="AK1881" i="64"/>
  <c r="AL1881" i="64"/>
  <c r="AM1881" i="64"/>
  <c r="AN1881" i="64"/>
  <c r="AO1881" i="64"/>
  <c r="AP1881" i="64"/>
  <c r="AQ1881" i="64"/>
  <c r="AR1881" i="64"/>
  <c r="AS1881" i="64"/>
  <c r="AT1881" i="64"/>
  <c r="AU1881" i="64"/>
  <c r="AV1881" i="64"/>
  <c r="AW1881" i="64"/>
  <c r="AX1881" i="64"/>
  <c r="AY1881" i="64"/>
  <c r="AZ1881" i="64"/>
  <c r="BA1881" i="64"/>
  <c r="BB1881" i="64"/>
  <c r="BC1881" i="64"/>
  <c r="BD1881" i="64"/>
  <c r="BE1881" i="64"/>
  <c r="BF1881" i="64"/>
  <c r="BG1881" i="64"/>
  <c r="BH1881" i="64"/>
  <c r="BI1881" i="64"/>
  <c r="BJ1881" i="64"/>
  <c r="BK1881" i="64"/>
  <c r="BL1881" i="64"/>
  <c r="BM1881" i="64"/>
  <c r="BN1881" i="64"/>
  <c r="BO1881" i="64"/>
  <c r="BP1881" i="64"/>
  <c r="BQ1881" i="64"/>
  <c r="BR1881" i="64"/>
  <c r="BS1881" i="64"/>
  <c r="BT1881" i="64"/>
  <c r="BU1881" i="64"/>
  <c r="BV1881" i="64"/>
  <c r="BW1881" i="64"/>
  <c r="BX1881" i="64"/>
  <c r="BY1881" i="64"/>
  <c r="BZ1881" i="64"/>
  <c r="CA1881" i="64"/>
  <c r="CB1881" i="64"/>
  <c r="CC1881" i="64"/>
  <c r="CD1881" i="64"/>
  <c r="CE1881" i="64"/>
  <c r="CF1881" i="64"/>
  <c r="CG1881" i="64"/>
  <c r="CH1881" i="64"/>
  <c r="CI1881" i="64"/>
  <c r="CJ1881" i="64"/>
  <c r="CK1881" i="64"/>
  <c r="CL1881" i="64"/>
  <c r="CO1881" i="64"/>
  <c r="CP1881" i="64"/>
  <c r="CQ1881" i="64"/>
  <c r="CR1881" i="64"/>
  <c r="CS1881" i="64"/>
  <c r="CT1881" i="64"/>
  <c r="CU1881" i="64"/>
  <c r="CV1881" i="64"/>
  <c r="CW1881" i="64"/>
  <c r="CX1881" i="64"/>
  <c r="CY1881" i="64"/>
  <c r="CZ1881" i="64"/>
  <c r="DA1881" i="64"/>
  <c r="DB1881" i="64"/>
  <c r="DC1881" i="64"/>
  <c r="DD1881" i="64"/>
  <c r="DE1881" i="64"/>
  <c r="DF1881" i="64"/>
  <c r="DG1881" i="64"/>
  <c r="DH1881" i="64"/>
  <c r="DI1881" i="64"/>
  <c r="DJ1881" i="64"/>
  <c r="DK1881" i="64"/>
  <c r="E1880" i="64"/>
  <c r="G1882" i="64"/>
  <c r="S1882" i="64"/>
  <c r="T1882" i="64"/>
  <c r="U1882" i="64"/>
  <c r="V1882" i="64"/>
  <c r="W1882" i="64"/>
  <c r="X1882" i="64"/>
  <c r="Y1882" i="64"/>
  <c r="Z1882" i="64"/>
  <c r="AA1882" i="64"/>
  <c r="AB1882" i="64"/>
  <c r="AC1882" i="64"/>
  <c r="AD1882" i="64"/>
  <c r="AE1882" i="64"/>
  <c r="AF1882" i="64"/>
  <c r="AG1882" i="64"/>
  <c r="AH1882" i="64"/>
  <c r="AI1882" i="64"/>
  <c r="AJ1882" i="64"/>
  <c r="AK1882" i="64"/>
  <c r="AL1882" i="64"/>
  <c r="AM1882" i="64"/>
  <c r="AN1882" i="64"/>
  <c r="AO1882" i="64"/>
  <c r="AP1882" i="64"/>
  <c r="AQ1882" i="64"/>
  <c r="AR1882" i="64"/>
  <c r="AS1882" i="64"/>
  <c r="AT1882" i="64"/>
  <c r="AU1882" i="64"/>
  <c r="AV1882" i="64"/>
  <c r="AW1882" i="64"/>
  <c r="AX1882" i="64"/>
  <c r="AY1882" i="64"/>
  <c r="AZ1882" i="64"/>
  <c r="BA1882" i="64"/>
  <c r="BB1882" i="64"/>
  <c r="BC1882" i="64"/>
  <c r="BD1882" i="64"/>
  <c r="BE1882" i="64"/>
  <c r="BF1882" i="64"/>
  <c r="BG1882" i="64"/>
  <c r="BH1882" i="64"/>
  <c r="BI1882" i="64"/>
  <c r="BJ1882" i="64"/>
  <c r="BK1882" i="64"/>
  <c r="BL1882" i="64"/>
  <c r="BM1882" i="64"/>
  <c r="BN1882" i="64"/>
  <c r="BO1882" i="64"/>
  <c r="BP1882" i="64"/>
  <c r="BQ1882" i="64"/>
  <c r="BR1882" i="64"/>
  <c r="BS1882" i="64"/>
  <c r="BT1882" i="64"/>
  <c r="BU1882" i="64"/>
  <c r="BV1882" i="64"/>
  <c r="BW1882" i="64"/>
  <c r="BX1882" i="64"/>
  <c r="BY1882" i="64"/>
  <c r="BZ1882" i="64"/>
  <c r="CA1882" i="64"/>
  <c r="CB1882" i="64"/>
  <c r="CC1882" i="64"/>
  <c r="CD1882" i="64"/>
  <c r="CE1882" i="64"/>
  <c r="CF1882" i="64"/>
  <c r="CG1882" i="64"/>
  <c r="CH1882" i="64"/>
  <c r="CI1882" i="64"/>
  <c r="CJ1882" i="64"/>
  <c r="CK1882" i="64"/>
  <c r="CL1882" i="64"/>
  <c r="CO1882" i="64"/>
  <c r="CP1882" i="64"/>
  <c r="CQ1882" i="64"/>
  <c r="CR1882" i="64"/>
  <c r="CS1882" i="64"/>
  <c r="CT1882" i="64"/>
  <c r="CU1882" i="64"/>
  <c r="CV1882" i="64"/>
  <c r="CW1882" i="64"/>
  <c r="CX1882" i="64"/>
  <c r="CY1882" i="64"/>
  <c r="CZ1882" i="64"/>
  <c r="DA1882" i="64"/>
  <c r="DB1882" i="64"/>
  <c r="DC1882" i="64"/>
  <c r="DD1882" i="64"/>
  <c r="DE1882" i="64"/>
  <c r="DF1882" i="64"/>
  <c r="DG1882" i="64"/>
  <c r="DH1882" i="64"/>
  <c r="DI1882" i="64"/>
  <c r="DJ1882" i="64"/>
  <c r="DK1882" i="64"/>
  <c r="E1890" i="64"/>
  <c r="E1891" i="64"/>
  <c r="G1893" i="64"/>
  <c r="E1892" i="64"/>
  <c r="E1893" i="64"/>
  <c r="E1894" i="64"/>
  <c r="G1896" i="64"/>
  <c r="E1895" i="64"/>
  <c r="G1897" i="64"/>
  <c r="E1896" i="64"/>
  <c r="E1897" i="64"/>
  <c r="S1899" i="64"/>
  <c r="T1899" i="64"/>
  <c r="U1899" i="64"/>
  <c r="V1899" i="64"/>
  <c r="W1899" i="64"/>
  <c r="X1899" i="64"/>
  <c r="Y1899" i="64"/>
  <c r="Z1899" i="64"/>
  <c r="AA1899" i="64"/>
  <c r="AB1899" i="64"/>
  <c r="AC1899" i="64"/>
  <c r="AD1899" i="64"/>
  <c r="AE1899" i="64"/>
  <c r="AF1899" i="64"/>
  <c r="AG1899" i="64"/>
  <c r="AH1899" i="64"/>
  <c r="AI1899" i="64"/>
  <c r="AJ1899" i="64"/>
  <c r="AK1899" i="64"/>
  <c r="AL1899" i="64"/>
  <c r="AM1899" i="64"/>
  <c r="AN1899" i="64"/>
  <c r="AO1899" i="64"/>
  <c r="AP1899" i="64"/>
  <c r="AQ1899" i="64"/>
  <c r="AR1899" i="64"/>
  <c r="AS1899" i="64"/>
  <c r="AT1899" i="64"/>
  <c r="AU1899" i="64"/>
  <c r="AV1899" i="64"/>
  <c r="AW1899" i="64"/>
  <c r="AX1899" i="64"/>
  <c r="AY1899" i="64"/>
  <c r="AZ1899" i="64"/>
  <c r="BA1899" i="64"/>
  <c r="BB1899" i="64"/>
  <c r="BC1899" i="64"/>
  <c r="BD1899" i="64"/>
  <c r="BE1899" i="64"/>
  <c r="BF1899" i="64"/>
  <c r="BG1899" i="64"/>
  <c r="BH1899" i="64"/>
  <c r="BI1899" i="64"/>
  <c r="BJ1899" i="64"/>
  <c r="BK1899" i="64"/>
  <c r="BL1899" i="64"/>
  <c r="BM1899" i="64"/>
  <c r="BN1899" i="64"/>
  <c r="BO1899" i="64"/>
  <c r="BP1899" i="64"/>
  <c r="BQ1899" i="64"/>
  <c r="BR1899" i="64"/>
  <c r="BS1899" i="64"/>
  <c r="BT1899" i="64"/>
  <c r="BU1899" i="64"/>
  <c r="BV1899" i="64"/>
  <c r="BW1899" i="64"/>
  <c r="BX1899" i="64"/>
  <c r="BY1899" i="64"/>
  <c r="BZ1899" i="64"/>
  <c r="CA1899" i="64"/>
  <c r="CB1899" i="64"/>
  <c r="CC1899" i="64"/>
  <c r="CD1899" i="64"/>
  <c r="CE1899" i="64"/>
  <c r="CF1899" i="64"/>
  <c r="CG1899" i="64"/>
  <c r="CH1899" i="64"/>
  <c r="CI1899" i="64"/>
  <c r="CJ1899" i="64"/>
  <c r="CK1899" i="64"/>
  <c r="CL1899" i="64"/>
  <c r="E1898" i="64"/>
  <c r="G1900" i="64"/>
  <c r="E1899" i="64"/>
  <c r="G1901" i="64"/>
  <c r="E1900" i="64"/>
  <c r="G1902" i="64"/>
  <c r="E1901" i="64"/>
  <c r="G1903" i="64"/>
  <c r="G1598" i="64"/>
  <c r="E1596" i="64"/>
  <c r="DK1597" i="64"/>
  <c r="DJ1597" i="64"/>
  <c r="DI1597" i="64"/>
  <c r="DH1597" i="64"/>
  <c r="DG1597" i="64"/>
  <c r="DF1597" i="64"/>
  <c r="DE1597" i="64"/>
  <c r="DD1597" i="64"/>
  <c r="DC1597" i="64"/>
  <c r="DB1597" i="64"/>
  <c r="DA1597" i="64"/>
  <c r="CZ1597" i="64"/>
  <c r="CY1597" i="64"/>
  <c r="CX1597" i="64"/>
  <c r="CW1597" i="64"/>
  <c r="CV1597" i="64"/>
  <c r="CU1597" i="64"/>
  <c r="CT1597" i="64"/>
  <c r="CS1597" i="64"/>
  <c r="CR1597" i="64"/>
  <c r="CQ1597" i="64"/>
  <c r="CP1597" i="64"/>
  <c r="CO1597" i="64"/>
  <c r="CL1597" i="64"/>
  <c r="CK1597" i="64"/>
  <c r="CJ1597" i="64"/>
  <c r="CI1597" i="64"/>
  <c r="CH1597" i="64"/>
  <c r="CG1597" i="64"/>
  <c r="CF1597" i="64"/>
  <c r="CE1597" i="64"/>
  <c r="CD1597" i="64"/>
  <c r="CC1597" i="64"/>
  <c r="CB1597" i="64"/>
  <c r="CA1597" i="64"/>
  <c r="BZ1597" i="64"/>
  <c r="BY1597" i="64"/>
  <c r="BX1597" i="64"/>
  <c r="BW1597" i="64"/>
  <c r="BV1597" i="64"/>
  <c r="BU1597" i="64"/>
  <c r="BT1597" i="64"/>
  <c r="BS1597" i="64"/>
  <c r="BR1597" i="64"/>
  <c r="BQ1597" i="64"/>
  <c r="BP1597" i="64"/>
  <c r="BO1597" i="64"/>
  <c r="BN1597" i="64"/>
  <c r="BM1597" i="64"/>
  <c r="BL1597" i="64"/>
  <c r="BK1597" i="64"/>
  <c r="BJ1597" i="64"/>
  <c r="BI1597" i="64"/>
  <c r="BH1597" i="64"/>
  <c r="BG1597" i="64"/>
  <c r="BF1597" i="64"/>
  <c r="BE1597" i="64"/>
  <c r="BD1597" i="64"/>
  <c r="BC1597" i="64"/>
  <c r="BB1597" i="64"/>
  <c r="BA1597" i="64"/>
  <c r="AZ1597" i="64"/>
  <c r="AY1597" i="64"/>
  <c r="AX1597" i="64"/>
  <c r="AW1597" i="64"/>
  <c r="AV1597" i="64"/>
  <c r="AU1597" i="64"/>
  <c r="AT1597" i="64"/>
  <c r="AS1597" i="64"/>
  <c r="AR1597" i="64"/>
  <c r="AQ1597" i="64"/>
  <c r="AP1597" i="64"/>
  <c r="AO1597" i="64"/>
  <c r="AN1597" i="64"/>
  <c r="AM1597" i="64"/>
  <c r="AL1597" i="64"/>
  <c r="AK1597" i="64"/>
  <c r="AJ1597" i="64"/>
  <c r="AI1597" i="64"/>
  <c r="AH1597" i="64"/>
  <c r="AG1597" i="64"/>
  <c r="AF1597" i="64"/>
  <c r="AE1597" i="64"/>
  <c r="AD1597" i="64"/>
  <c r="AC1597" i="64"/>
  <c r="AB1597" i="64"/>
  <c r="AA1597" i="64"/>
  <c r="Z1597" i="64"/>
  <c r="Y1597" i="64"/>
  <c r="X1597" i="64"/>
  <c r="W1597" i="64"/>
  <c r="V1597" i="64"/>
  <c r="U1597" i="64"/>
  <c r="T1597" i="64"/>
  <c r="S1597" i="64"/>
  <c r="G1597" i="64"/>
  <c r="E1595" i="64"/>
  <c r="G1596" i="64"/>
  <c r="E1594" i="64"/>
  <c r="DK1595" i="64"/>
  <c r="DJ1595" i="64"/>
  <c r="DI1595" i="64"/>
  <c r="DH1595" i="64"/>
  <c r="DG1595" i="64"/>
  <c r="DF1595" i="64"/>
  <c r="DE1595" i="64"/>
  <c r="DD1595" i="64"/>
  <c r="DC1595" i="64"/>
  <c r="DB1595" i="64"/>
  <c r="DA1595" i="64"/>
  <c r="CZ1595" i="64"/>
  <c r="CY1595" i="64"/>
  <c r="CX1595" i="64"/>
  <c r="CW1595" i="64"/>
  <c r="CV1595" i="64"/>
  <c r="CU1595" i="64"/>
  <c r="CT1595" i="64"/>
  <c r="CS1595" i="64"/>
  <c r="CR1595" i="64"/>
  <c r="CQ1595" i="64"/>
  <c r="CP1595" i="64"/>
  <c r="CO1595" i="64"/>
  <c r="CL1595" i="64"/>
  <c r="CK1595" i="64"/>
  <c r="CJ1595" i="64"/>
  <c r="CI1595" i="64"/>
  <c r="CH1595" i="64"/>
  <c r="CG1595" i="64"/>
  <c r="CF1595" i="64"/>
  <c r="CE1595" i="64"/>
  <c r="CD1595" i="64"/>
  <c r="CC1595" i="64"/>
  <c r="CB1595" i="64"/>
  <c r="CA1595" i="64"/>
  <c r="BZ1595" i="64"/>
  <c r="BY1595" i="64"/>
  <c r="BX1595" i="64"/>
  <c r="BW1595" i="64"/>
  <c r="BV1595" i="64"/>
  <c r="BU1595" i="64"/>
  <c r="BT1595" i="64"/>
  <c r="BS1595" i="64"/>
  <c r="BR1595" i="64"/>
  <c r="BQ1595" i="64"/>
  <c r="BP1595" i="64"/>
  <c r="BO1595" i="64"/>
  <c r="BN1595" i="64"/>
  <c r="BM1595" i="64"/>
  <c r="BL1595" i="64"/>
  <c r="BK1595" i="64"/>
  <c r="BJ1595" i="64"/>
  <c r="BI1595" i="64"/>
  <c r="BH1595" i="64"/>
  <c r="BG1595" i="64"/>
  <c r="BF1595" i="64"/>
  <c r="BE1595" i="64"/>
  <c r="BD1595" i="64"/>
  <c r="BC1595" i="64"/>
  <c r="BB1595" i="64"/>
  <c r="BA1595" i="64"/>
  <c r="AZ1595" i="64"/>
  <c r="AY1595" i="64"/>
  <c r="AX1595" i="64"/>
  <c r="AW1595" i="64"/>
  <c r="AV1595" i="64"/>
  <c r="AU1595" i="64"/>
  <c r="AT1595" i="64"/>
  <c r="AS1595" i="64"/>
  <c r="AR1595" i="64"/>
  <c r="AQ1595" i="64"/>
  <c r="AP1595" i="64"/>
  <c r="AO1595" i="64"/>
  <c r="AN1595" i="64"/>
  <c r="AM1595" i="64"/>
  <c r="AL1595" i="64"/>
  <c r="AK1595" i="64"/>
  <c r="AJ1595" i="64"/>
  <c r="AI1595" i="64"/>
  <c r="AH1595" i="64"/>
  <c r="AG1595" i="64"/>
  <c r="AF1595" i="64"/>
  <c r="AE1595" i="64"/>
  <c r="AD1595" i="64"/>
  <c r="AC1595" i="64"/>
  <c r="AB1595" i="64"/>
  <c r="AA1595" i="64"/>
  <c r="Z1595" i="64"/>
  <c r="Y1595" i="64"/>
  <c r="X1595" i="64"/>
  <c r="W1595" i="64"/>
  <c r="V1595" i="64"/>
  <c r="U1595" i="64"/>
  <c r="T1595" i="64"/>
  <c r="S1595" i="64"/>
  <c r="G1595" i="64"/>
  <c r="E1593" i="64"/>
  <c r="G1594" i="64"/>
  <c r="E1592" i="64"/>
  <c r="G1593" i="64"/>
  <c r="E1591" i="64"/>
  <c r="G1592" i="64"/>
  <c r="E1590" i="64"/>
  <c r="G1591" i="64"/>
  <c r="E1589" i="64"/>
  <c r="E1587" i="64"/>
  <c r="E1586" i="64"/>
  <c r="CO1587" i="64"/>
  <c r="R1587" i="64"/>
  <c r="S1587" i="64" s="1"/>
  <c r="E1585" i="64"/>
  <c r="B1585" i="64" s="1"/>
  <c r="E1584" i="64"/>
  <c r="G1576" i="64"/>
  <c r="E1574" i="64"/>
  <c r="DK1575" i="64"/>
  <c r="DJ1575" i="64"/>
  <c r="DI1575" i="64"/>
  <c r="DH1575" i="64"/>
  <c r="DG1575" i="64"/>
  <c r="DF1575" i="64"/>
  <c r="DE1575" i="64"/>
  <c r="DD1575" i="64"/>
  <c r="DC1575" i="64"/>
  <c r="DB1575" i="64"/>
  <c r="DA1575" i="64"/>
  <c r="CZ1575" i="64"/>
  <c r="CY1575" i="64"/>
  <c r="CX1575" i="64"/>
  <c r="CW1575" i="64"/>
  <c r="CV1575" i="64"/>
  <c r="CU1575" i="64"/>
  <c r="CT1575" i="64"/>
  <c r="CS1575" i="64"/>
  <c r="CR1575" i="64"/>
  <c r="CQ1575" i="64"/>
  <c r="CP1575" i="64"/>
  <c r="CO1575" i="64"/>
  <c r="CL1575" i="64"/>
  <c r="CK1575" i="64"/>
  <c r="CJ1575" i="64"/>
  <c r="CI1575" i="64"/>
  <c r="CH1575" i="64"/>
  <c r="CG1575" i="64"/>
  <c r="CF1575" i="64"/>
  <c r="CE1575" i="64"/>
  <c r="CD1575" i="64"/>
  <c r="CC1575" i="64"/>
  <c r="CB1575" i="64"/>
  <c r="CA1575" i="64"/>
  <c r="BZ1575" i="64"/>
  <c r="BY1575" i="64"/>
  <c r="BX1575" i="64"/>
  <c r="BW1575" i="64"/>
  <c r="BV1575" i="64"/>
  <c r="BU1575" i="64"/>
  <c r="BT1575" i="64"/>
  <c r="BS1575" i="64"/>
  <c r="BR1575" i="64"/>
  <c r="BQ1575" i="64"/>
  <c r="BP1575" i="64"/>
  <c r="BO1575" i="64"/>
  <c r="BN1575" i="64"/>
  <c r="BM1575" i="64"/>
  <c r="BL1575" i="64"/>
  <c r="BK1575" i="64"/>
  <c r="BJ1575" i="64"/>
  <c r="BI1575" i="64"/>
  <c r="BH1575" i="64"/>
  <c r="BG1575" i="64"/>
  <c r="BF1575" i="64"/>
  <c r="BE1575" i="64"/>
  <c r="BD1575" i="64"/>
  <c r="BC1575" i="64"/>
  <c r="BB1575" i="64"/>
  <c r="BA1575" i="64"/>
  <c r="AZ1575" i="64"/>
  <c r="AY1575" i="64"/>
  <c r="AX1575" i="64"/>
  <c r="AW1575" i="64"/>
  <c r="AV1575" i="64"/>
  <c r="AU1575" i="64"/>
  <c r="AT1575" i="64"/>
  <c r="AS1575" i="64"/>
  <c r="AR1575" i="64"/>
  <c r="AQ1575" i="64"/>
  <c r="AP1575" i="64"/>
  <c r="AO1575" i="64"/>
  <c r="AN1575" i="64"/>
  <c r="AM1575" i="64"/>
  <c r="AL1575" i="64"/>
  <c r="AK1575" i="64"/>
  <c r="AJ1575" i="64"/>
  <c r="AI1575" i="64"/>
  <c r="AH1575" i="64"/>
  <c r="AG1575" i="64"/>
  <c r="AF1575" i="64"/>
  <c r="AE1575" i="64"/>
  <c r="AD1575" i="64"/>
  <c r="AC1575" i="64"/>
  <c r="AB1575" i="64"/>
  <c r="AA1575" i="64"/>
  <c r="Z1575" i="64"/>
  <c r="Y1575" i="64"/>
  <c r="X1575" i="64"/>
  <c r="W1575" i="64"/>
  <c r="V1575" i="64"/>
  <c r="U1575" i="64"/>
  <c r="T1575" i="64"/>
  <c r="S1575" i="64"/>
  <c r="G1575" i="64"/>
  <c r="E1573" i="64"/>
  <c r="G1574" i="64"/>
  <c r="E1572" i="64"/>
  <c r="DK1573" i="64"/>
  <c r="DJ1573" i="64"/>
  <c r="DI1573" i="64"/>
  <c r="DH1573" i="64"/>
  <c r="DG1573" i="64"/>
  <c r="DF1573" i="64"/>
  <c r="DE1573" i="64"/>
  <c r="DD1573" i="64"/>
  <c r="DC1573" i="64"/>
  <c r="DB1573" i="64"/>
  <c r="DA1573" i="64"/>
  <c r="CZ1573" i="64"/>
  <c r="CY1573" i="64"/>
  <c r="CX1573" i="64"/>
  <c r="CW1573" i="64"/>
  <c r="CV1573" i="64"/>
  <c r="CU1573" i="64"/>
  <c r="CT1573" i="64"/>
  <c r="CS1573" i="64"/>
  <c r="CR1573" i="64"/>
  <c r="CQ1573" i="64"/>
  <c r="CP1573" i="64"/>
  <c r="CO1573" i="64"/>
  <c r="CL1573"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S1573" i="64"/>
  <c r="G1573" i="64"/>
  <c r="E1571" i="64"/>
  <c r="G1572" i="64"/>
  <c r="E1570" i="64"/>
  <c r="G1571" i="64"/>
  <c r="E1569" i="64"/>
  <c r="G1570" i="64"/>
  <c r="E1568" i="64"/>
  <c r="G1569" i="64"/>
  <c r="E1567" i="64"/>
  <c r="E1566" i="64"/>
  <c r="E1565" i="64"/>
  <c r="R1566" i="64"/>
  <c r="S1566" i="64" s="1"/>
  <c r="E1564" i="64"/>
  <c r="B1564" i="64" s="1"/>
  <c r="E1563" i="64"/>
  <c r="G1555" i="64"/>
  <c r="E1553" i="64"/>
  <c r="DK1554" i="64"/>
  <c r="DJ1554" i="64"/>
  <c r="DI1554" i="64"/>
  <c r="DH1554" i="64"/>
  <c r="DG1554" i="64"/>
  <c r="DF1554" i="64"/>
  <c r="DE1554" i="64"/>
  <c r="DD1554" i="64"/>
  <c r="DC1554" i="64"/>
  <c r="DB1554" i="64"/>
  <c r="DA1554" i="64"/>
  <c r="CZ1554" i="64"/>
  <c r="CY1554" i="64"/>
  <c r="CX1554" i="64"/>
  <c r="CW1554" i="64"/>
  <c r="CV1554" i="64"/>
  <c r="CU1554" i="64"/>
  <c r="CT1554" i="64"/>
  <c r="CS1554" i="64"/>
  <c r="CR1554" i="64"/>
  <c r="CQ1554" i="64"/>
  <c r="CP1554" i="64"/>
  <c r="CO1554" i="64"/>
  <c r="CL1554" i="64"/>
  <c r="CK1554" i="64"/>
  <c r="CJ1554" i="64"/>
  <c r="CI1554" i="64"/>
  <c r="CH1554" i="64"/>
  <c r="CG1554" i="64"/>
  <c r="CF1554" i="64"/>
  <c r="CE1554" i="64"/>
  <c r="CD1554" i="64"/>
  <c r="CC1554" i="64"/>
  <c r="CB1554" i="64"/>
  <c r="CA1554" i="64"/>
  <c r="BZ1554" i="64"/>
  <c r="BY1554" i="64"/>
  <c r="BX1554" i="64"/>
  <c r="BW1554" i="64"/>
  <c r="BV1554" i="64"/>
  <c r="BU1554" i="64"/>
  <c r="BT1554" i="64"/>
  <c r="BS1554" i="64"/>
  <c r="BR1554" i="64"/>
  <c r="BQ1554" i="64"/>
  <c r="BP1554" i="64"/>
  <c r="BO1554" i="64"/>
  <c r="BN1554" i="64"/>
  <c r="BM1554" i="64"/>
  <c r="BL1554" i="64"/>
  <c r="BK1554" i="64"/>
  <c r="BJ1554" i="64"/>
  <c r="BI1554" i="64"/>
  <c r="BH1554" i="64"/>
  <c r="BG1554" i="64"/>
  <c r="BF1554" i="64"/>
  <c r="BE1554" i="64"/>
  <c r="BD1554" i="64"/>
  <c r="BC1554" i="64"/>
  <c r="BB1554" i="64"/>
  <c r="BA1554" i="64"/>
  <c r="AZ1554" i="64"/>
  <c r="AY1554" i="64"/>
  <c r="AX1554" i="64"/>
  <c r="AW1554" i="64"/>
  <c r="AV1554" i="64"/>
  <c r="AU1554" i="64"/>
  <c r="AT1554" i="64"/>
  <c r="AS1554" i="64"/>
  <c r="AR1554" i="64"/>
  <c r="AQ1554" i="64"/>
  <c r="AP1554" i="64"/>
  <c r="AO1554" i="64"/>
  <c r="AN1554" i="64"/>
  <c r="AM1554" i="64"/>
  <c r="AL1554" i="64"/>
  <c r="AK1554" i="64"/>
  <c r="AJ1554" i="64"/>
  <c r="AI1554" i="64"/>
  <c r="AH1554" i="64"/>
  <c r="AG1554" i="64"/>
  <c r="AF1554" i="64"/>
  <c r="AE1554" i="64"/>
  <c r="AD1554" i="64"/>
  <c r="AC1554" i="64"/>
  <c r="AB1554" i="64"/>
  <c r="AA1554" i="64"/>
  <c r="Z1554" i="64"/>
  <c r="Y1554" i="64"/>
  <c r="X1554" i="64"/>
  <c r="W1554" i="64"/>
  <c r="V1554" i="64"/>
  <c r="U1554" i="64"/>
  <c r="T1554" i="64"/>
  <c r="S1554" i="64"/>
  <c r="G1554" i="64"/>
  <c r="E1552" i="64"/>
  <c r="G1553" i="64"/>
  <c r="E1551" i="64"/>
  <c r="DK1552" i="64"/>
  <c r="DJ1552" i="64"/>
  <c r="DI1552" i="64"/>
  <c r="DH1552" i="64"/>
  <c r="DG1552" i="64"/>
  <c r="DF1552" i="64"/>
  <c r="DE1552" i="64"/>
  <c r="DD1552" i="64"/>
  <c r="DC1552" i="64"/>
  <c r="DB1552" i="64"/>
  <c r="DA1552" i="64"/>
  <c r="CZ1552" i="64"/>
  <c r="CY1552" i="64"/>
  <c r="CX1552" i="64"/>
  <c r="CW1552" i="64"/>
  <c r="CV1552" i="64"/>
  <c r="CU1552" i="64"/>
  <c r="CT1552" i="64"/>
  <c r="CS1552" i="64"/>
  <c r="CR1552" i="64"/>
  <c r="CQ1552" i="64"/>
  <c r="CP1552" i="64"/>
  <c r="CO1552" i="64"/>
  <c r="CL1552" i="64"/>
  <c r="CK1552" i="64"/>
  <c r="CJ1552" i="64"/>
  <c r="CI1552" i="64"/>
  <c r="CH1552" i="64"/>
  <c r="CG1552" i="64"/>
  <c r="CF1552" i="64"/>
  <c r="CE1552" i="64"/>
  <c r="CD1552" i="64"/>
  <c r="CC1552" i="64"/>
  <c r="CB1552" i="64"/>
  <c r="CA1552" i="64"/>
  <c r="BZ1552" i="64"/>
  <c r="BY1552" i="64"/>
  <c r="BX1552" i="64"/>
  <c r="BW1552" i="64"/>
  <c r="BV1552" i="64"/>
  <c r="BU1552" i="64"/>
  <c r="BT1552" i="64"/>
  <c r="BS1552" i="64"/>
  <c r="BR1552" i="64"/>
  <c r="BQ1552" i="64"/>
  <c r="BP1552" i="64"/>
  <c r="BO1552" i="64"/>
  <c r="BN1552" i="64"/>
  <c r="BM1552" i="64"/>
  <c r="BL1552" i="64"/>
  <c r="BK1552" i="64"/>
  <c r="BJ1552" i="64"/>
  <c r="BI1552" i="64"/>
  <c r="BH1552" i="64"/>
  <c r="BG1552" i="64"/>
  <c r="BF1552" i="64"/>
  <c r="BE1552" i="64"/>
  <c r="BD1552" i="64"/>
  <c r="BC1552" i="64"/>
  <c r="BB1552" i="64"/>
  <c r="BA1552" i="64"/>
  <c r="AZ1552" i="64"/>
  <c r="AY1552" i="64"/>
  <c r="AX1552" i="64"/>
  <c r="AW1552" i="64"/>
  <c r="AV1552" i="64"/>
  <c r="AU1552" i="64"/>
  <c r="AT1552" i="64"/>
  <c r="AS1552" i="64"/>
  <c r="AR1552" i="64"/>
  <c r="AQ1552" i="64"/>
  <c r="AP1552" i="64"/>
  <c r="AO1552" i="64"/>
  <c r="AN1552" i="64"/>
  <c r="AM1552" i="64"/>
  <c r="AL1552" i="64"/>
  <c r="AK1552" i="64"/>
  <c r="AJ1552" i="64"/>
  <c r="AI1552" i="64"/>
  <c r="AH1552" i="64"/>
  <c r="AG1552" i="64"/>
  <c r="AF1552" i="64"/>
  <c r="AE1552" i="64"/>
  <c r="AD1552" i="64"/>
  <c r="AC1552" i="64"/>
  <c r="AB1552" i="64"/>
  <c r="AA1552" i="64"/>
  <c r="Z1552" i="64"/>
  <c r="Y1552" i="64"/>
  <c r="X1552" i="64"/>
  <c r="W1552" i="64"/>
  <c r="V1552" i="64"/>
  <c r="U1552" i="64"/>
  <c r="T1552" i="64"/>
  <c r="S1552" i="64"/>
  <c r="G1552" i="64"/>
  <c r="E1550" i="64"/>
  <c r="G1551" i="64"/>
  <c r="E1549" i="64"/>
  <c r="G1550" i="64"/>
  <c r="E1548" i="64"/>
  <c r="G1549" i="64"/>
  <c r="E1547" i="64"/>
  <c r="G1548" i="64"/>
  <c r="E1546" i="64"/>
  <c r="E1544" i="64"/>
  <c r="E1543" i="64"/>
  <c r="R1544" i="64"/>
  <c r="S1544" i="64" s="1"/>
  <c r="E1542" i="64"/>
  <c r="B1542" i="64" s="1"/>
  <c r="E1541" i="64"/>
  <c r="DK2240" i="64"/>
  <c r="DJ2240" i="64"/>
  <c r="DI2240" i="64"/>
  <c r="DH2240" i="64"/>
  <c r="DG2240" i="64"/>
  <c r="DF2240" i="64"/>
  <c r="DE2240" i="64"/>
  <c r="DD2240" i="64"/>
  <c r="DC2240" i="64"/>
  <c r="DB2240" i="64"/>
  <c r="DA2240" i="64"/>
  <c r="CZ2240" i="64"/>
  <c r="CY2240" i="64"/>
  <c r="CX2240" i="64"/>
  <c r="CW2240" i="64"/>
  <c r="CV2240" i="64"/>
  <c r="CU2240" i="64"/>
  <c r="CT2240" i="64"/>
  <c r="CS2240" i="64"/>
  <c r="CR2240" i="64"/>
  <c r="CQ2240" i="64"/>
  <c r="CP2240" i="64"/>
  <c r="CO2240" i="64"/>
  <c r="CL2240" i="64"/>
  <c r="CK2240" i="64"/>
  <c r="CJ2240" i="64"/>
  <c r="CI2240" i="64"/>
  <c r="CH2240" i="64"/>
  <c r="CG2240" i="64"/>
  <c r="CF2240" i="64"/>
  <c r="CE2240" i="64"/>
  <c r="CD2240" i="64"/>
  <c r="CC2240" i="64"/>
  <c r="CB2240" i="64"/>
  <c r="CA2240" i="64"/>
  <c r="BZ2240" i="64"/>
  <c r="BY2240" i="64"/>
  <c r="BX2240" i="64"/>
  <c r="BW2240" i="64"/>
  <c r="BV2240" i="64"/>
  <c r="BU2240" i="64"/>
  <c r="BT2240" i="64"/>
  <c r="BS2240" i="64"/>
  <c r="BR2240" i="64"/>
  <c r="BQ2240" i="64"/>
  <c r="BP2240" i="64"/>
  <c r="BO2240" i="64"/>
  <c r="BN2240" i="64"/>
  <c r="BM2240" i="64"/>
  <c r="BL2240" i="64"/>
  <c r="BK2240" i="64"/>
  <c r="BJ2240" i="64"/>
  <c r="BI2240" i="64"/>
  <c r="BH2240" i="64"/>
  <c r="BG2240" i="64"/>
  <c r="BF2240" i="64"/>
  <c r="BE2240" i="64"/>
  <c r="BD2240" i="64"/>
  <c r="BC2240" i="64"/>
  <c r="BB2240" i="64"/>
  <c r="BA2240" i="64"/>
  <c r="AZ2240" i="64"/>
  <c r="AY2240" i="64"/>
  <c r="AX2240" i="64"/>
  <c r="AW2240" i="64"/>
  <c r="AV2240" i="64"/>
  <c r="AU2240" i="64"/>
  <c r="AT2240" i="64"/>
  <c r="AS2240" i="64"/>
  <c r="AR2240" i="64"/>
  <c r="AQ2240" i="64"/>
  <c r="AP2240" i="64"/>
  <c r="AO2240" i="64"/>
  <c r="AN2240" i="64"/>
  <c r="AM2240" i="64"/>
  <c r="AL2240" i="64"/>
  <c r="AK2240" i="64"/>
  <c r="AJ2240" i="64"/>
  <c r="AI2240" i="64"/>
  <c r="AH2240" i="64"/>
  <c r="AG2240" i="64"/>
  <c r="AF2240" i="64"/>
  <c r="AE2240" i="64"/>
  <c r="AD2240" i="64"/>
  <c r="AC2240" i="64"/>
  <c r="AB2240" i="64"/>
  <c r="AA2240" i="64"/>
  <c r="Z2240" i="64"/>
  <c r="Y2240" i="64"/>
  <c r="X2240" i="64"/>
  <c r="W2240" i="64"/>
  <c r="V2240" i="64"/>
  <c r="U2240" i="64"/>
  <c r="T2240" i="64"/>
  <c r="S2240" i="64"/>
  <c r="E2238" i="64"/>
  <c r="DK2239" i="64"/>
  <c r="DJ2239" i="64"/>
  <c r="DI2239" i="64"/>
  <c r="DH2239" i="64"/>
  <c r="DG2239" i="64"/>
  <c r="DF2239" i="64"/>
  <c r="DE2239" i="64"/>
  <c r="DD2239" i="64"/>
  <c r="DC2239" i="64"/>
  <c r="DB2239" i="64"/>
  <c r="DA2239" i="64"/>
  <c r="CZ2239" i="64"/>
  <c r="CY2239" i="64"/>
  <c r="CX2239" i="64"/>
  <c r="CW2239" i="64"/>
  <c r="CV2239" i="64"/>
  <c r="CU2239" i="64"/>
  <c r="CT2239" i="64"/>
  <c r="CS2239" i="64"/>
  <c r="CR2239" i="64"/>
  <c r="CQ2239" i="64"/>
  <c r="CP2239" i="64"/>
  <c r="CO2239" i="64"/>
  <c r="CL2239" i="64"/>
  <c r="CK2239" i="64"/>
  <c r="CJ2239" i="64"/>
  <c r="CI2239" i="64"/>
  <c r="CH2239" i="64"/>
  <c r="CG2239" i="64"/>
  <c r="CF2239" i="64"/>
  <c r="CE2239" i="64"/>
  <c r="CD2239" i="64"/>
  <c r="CC2239" i="64"/>
  <c r="CB2239" i="64"/>
  <c r="CA2239" i="64"/>
  <c r="BZ2239" i="64"/>
  <c r="BY2239" i="64"/>
  <c r="BX2239" i="64"/>
  <c r="BW2239" i="64"/>
  <c r="BV2239" i="64"/>
  <c r="BU2239" i="64"/>
  <c r="BT2239" i="64"/>
  <c r="BS2239" i="64"/>
  <c r="BR2239" i="64"/>
  <c r="BQ2239" i="64"/>
  <c r="BP2239" i="64"/>
  <c r="BO2239" i="64"/>
  <c r="BN2239" i="64"/>
  <c r="BM2239" i="64"/>
  <c r="BL2239" i="64"/>
  <c r="BK2239" i="64"/>
  <c r="BJ2239" i="64"/>
  <c r="BI2239" i="64"/>
  <c r="BH2239" i="64"/>
  <c r="BG2239" i="64"/>
  <c r="BF2239" i="64"/>
  <c r="BE2239" i="64"/>
  <c r="BD2239" i="64"/>
  <c r="BC2239" i="64"/>
  <c r="BB2239" i="64"/>
  <c r="BA2239" i="64"/>
  <c r="AZ2239" i="64"/>
  <c r="AY2239" i="64"/>
  <c r="AX2239" i="64"/>
  <c r="AW2239" i="64"/>
  <c r="AV2239" i="64"/>
  <c r="AU2239" i="64"/>
  <c r="AT2239" i="64"/>
  <c r="AS2239" i="64"/>
  <c r="AR2239" i="64"/>
  <c r="AQ2239" i="64"/>
  <c r="AP2239" i="64"/>
  <c r="AO2239" i="64"/>
  <c r="AN2239" i="64"/>
  <c r="AM2239" i="64"/>
  <c r="AL2239" i="64"/>
  <c r="AK2239" i="64"/>
  <c r="AJ2239" i="64"/>
  <c r="AI2239" i="64"/>
  <c r="AH2239" i="64"/>
  <c r="AG2239" i="64"/>
  <c r="AF2239" i="64"/>
  <c r="AE2239" i="64"/>
  <c r="AD2239" i="64"/>
  <c r="AC2239" i="64"/>
  <c r="AB2239" i="64"/>
  <c r="AA2239" i="64"/>
  <c r="Z2239" i="64"/>
  <c r="Y2239" i="64"/>
  <c r="X2239" i="64"/>
  <c r="W2239" i="64"/>
  <c r="V2239" i="64"/>
  <c r="U2239" i="64"/>
  <c r="T2239" i="64"/>
  <c r="S2239" i="64"/>
  <c r="E2237" i="64"/>
  <c r="G2238" i="64"/>
  <c r="E2236" i="64"/>
  <c r="DK2237" i="64"/>
  <c r="DJ2237" i="64"/>
  <c r="DI2237" i="64"/>
  <c r="DH2237" i="64"/>
  <c r="DG2237" i="64"/>
  <c r="DF2237" i="64"/>
  <c r="DE2237" i="64"/>
  <c r="DD2237" i="64"/>
  <c r="DC2237" i="64"/>
  <c r="DB2237" i="64"/>
  <c r="DA2237" i="64"/>
  <c r="CZ2237" i="64"/>
  <c r="CY2237" i="64"/>
  <c r="CX2237" i="64"/>
  <c r="CW2237" i="64"/>
  <c r="CV2237" i="64"/>
  <c r="CU2237" i="64"/>
  <c r="CT2237" i="64"/>
  <c r="CS2237" i="64"/>
  <c r="CR2237" i="64"/>
  <c r="CQ2237" i="64"/>
  <c r="CP2237" i="64"/>
  <c r="CO2237" i="64"/>
  <c r="CL2237" i="64"/>
  <c r="CK2237" i="64"/>
  <c r="CJ2237" i="64"/>
  <c r="CI2237" i="64"/>
  <c r="CH2237" i="64"/>
  <c r="CG2237" i="64"/>
  <c r="CF2237" i="64"/>
  <c r="CE2237" i="64"/>
  <c r="CD2237" i="64"/>
  <c r="CC2237" i="64"/>
  <c r="CB2237" i="64"/>
  <c r="CA2237" i="64"/>
  <c r="BZ2237" i="64"/>
  <c r="BY2237" i="64"/>
  <c r="BX2237" i="64"/>
  <c r="BW2237" i="64"/>
  <c r="BV2237" i="64"/>
  <c r="BU2237" i="64"/>
  <c r="BT2237" i="64"/>
  <c r="BS2237" i="64"/>
  <c r="BR2237" i="64"/>
  <c r="BQ2237" i="64"/>
  <c r="BP2237" i="64"/>
  <c r="BO2237" i="64"/>
  <c r="BN2237" i="64"/>
  <c r="BM2237" i="64"/>
  <c r="BL2237" i="64"/>
  <c r="BK2237" i="64"/>
  <c r="BJ2237" i="64"/>
  <c r="BI2237" i="64"/>
  <c r="BH2237" i="64"/>
  <c r="BG2237" i="64"/>
  <c r="BF2237" i="64"/>
  <c r="BE2237" i="64"/>
  <c r="BD2237" i="64"/>
  <c r="BC2237" i="64"/>
  <c r="BB2237" i="64"/>
  <c r="BA2237" i="64"/>
  <c r="AZ2237" i="64"/>
  <c r="AY2237" i="64"/>
  <c r="AX2237" i="64"/>
  <c r="AW2237" i="64"/>
  <c r="AV2237" i="64"/>
  <c r="AU2237" i="64"/>
  <c r="AT2237" i="64"/>
  <c r="AS2237" i="64"/>
  <c r="AR2237" i="64"/>
  <c r="AQ2237" i="64"/>
  <c r="AP2237" i="64"/>
  <c r="AO2237" i="64"/>
  <c r="AN2237" i="64"/>
  <c r="AM2237" i="64"/>
  <c r="AL2237" i="64"/>
  <c r="AK2237" i="64"/>
  <c r="AJ2237" i="64"/>
  <c r="AI2237" i="64"/>
  <c r="AH2237" i="64"/>
  <c r="AG2237" i="64"/>
  <c r="AF2237" i="64"/>
  <c r="AE2237" i="64"/>
  <c r="AD2237" i="64"/>
  <c r="AC2237" i="64"/>
  <c r="AB2237" i="64"/>
  <c r="AA2237" i="64"/>
  <c r="Z2237" i="64"/>
  <c r="Y2237" i="64"/>
  <c r="X2237" i="64"/>
  <c r="W2237" i="64"/>
  <c r="V2237" i="64"/>
  <c r="U2237" i="64"/>
  <c r="T2237" i="64"/>
  <c r="S2237" i="64"/>
  <c r="E2235" i="64"/>
  <c r="DK2236" i="64"/>
  <c r="DJ2236" i="64"/>
  <c r="DI2236" i="64"/>
  <c r="DH2236" i="64"/>
  <c r="DG2236" i="64"/>
  <c r="DF2236" i="64"/>
  <c r="DE2236" i="64"/>
  <c r="DD2236" i="64"/>
  <c r="DC2236" i="64"/>
  <c r="DB2236" i="64"/>
  <c r="DA2236" i="64"/>
  <c r="CZ2236" i="64"/>
  <c r="CY2236" i="64"/>
  <c r="CX2236" i="64"/>
  <c r="CW2236" i="64"/>
  <c r="CV2236" i="64"/>
  <c r="CU2236" i="64"/>
  <c r="CT2236" i="64"/>
  <c r="CS2236" i="64"/>
  <c r="CR2236" i="64"/>
  <c r="CQ2236" i="64"/>
  <c r="CP2236" i="64"/>
  <c r="CO2236" i="64"/>
  <c r="E2234" i="64"/>
  <c r="DK2235" i="64"/>
  <c r="DJ2235" i="64"/>
  <c r="DI2235" i="64"/>
  <c r="DH2235" i="64"/>
  <c r="DG2235" i="64"/>
  <c r="DF2235" i="64"/>
  <c r="DE2235" i="64"/>
  <c r="DD2235" i="64"/>
  <c r="DC2235" i="64"/>
  <c r="DB2235" i="64"/>
  <c r="DA2235" i="64"/>
  <c r="CZ2235" i="64"/>
  <c r="CY2235" i="64"/>
  <c r="CX2235" i="64"/>
  <c r="CW2235" i="64"/>
  <c r="CV2235" i="64"/>
  <c r="CU2235" i="64"/>
  <c r="CT2235" i="64"/>
  <c r="CS2235" i="64"/>
  <c r="CR2235" i="64"/>
  <c r="CQ2235" i="64"/>
  <c r="CP2235" i="64"/>
  <c r="CO2235" i="64"/>
  <c r="E2233" i="64"/>
  <c r="E2232" i="64"/>
  <c r="E2231" i="64"/>
  <c r="E2230" i="64"/>
  <c r="B2230" i="64" s="1"/>
  <c r="G2231" i="64"/>
  <c r="E2229" i="64"/>
  <c r="B2229" i="64" s="1"/>
  <c r="E2228" i="64"/>
  <c r="B2228" i="64" s="1"/>
  <c r="E2227" i="64"/>
  <c r="B2227" i="64" s="1"/>
  <c r="E2226" i="64"/>
  <c r="B2226" i="64" s="1"/>
  <c r="G2227" i="64"/>
  <c r="E2225" i="64"/>
  <c r="B2225" i="64" s="1"/>
  <c r="E2224" i="64"/>
  <c r="B2224" i="64" s="1"/>
  <c r="E2223" i="64"/>
  <c r="B2223" i="64" s="1"/>
  <c r="E2222" i="64"/>
  <c r="CW628" i="64" a="1"/>
  <c r="CP68" i="1151" l="1"/>
  <c r="CP69" i="1151" s="1"/>
  <c r="CQ47" i="1151"/>
  <c r="CQ62" i="1151"/>
  <c r="CQ22" i="861"/>
  <c r="CQ46" i="1151"/>
  <c r="CQ51" i="1151" s="1"/>
  <c r="CQ61" i="1151"/>
  <c r="CQ66" i="1151" s="1"/>
  <c r="CQ50" i="1151"/>
  <c r="CQ65" i="1151"/>
  <c r="AB27" i="1151"/>
  <c r="AB23" i="1151"/>
  <c r="AB24" i="1151"/>
  <c r="AB42" i="1151"/>
  <c r="AB40" i="1151"/>
  <c r="AB43" i="1151"/>
  <c r="AB41" i="1151"/>
  <c r="AB56" i="1151"/>
  <c r="AB39" i="1151"/>
  <c r="AB55" i="1151"/>
  <c r="AB58" i="1151"/>
  <c r="AB16" i="1151"/>
  <c r="AB54" i="1151"/>
  <c r="AB17" i="1151"/>
  <c r="AB57" i="1151"/>
  <c r="AB4" i="1151"/>
  <c r="AB25" i="1151"/>
  <c r="AB26" i="1151"/>
  <c r="U65" i="1151"/>
  <c r="U50" i="1151"/>
  <c r="Y18" i="1151"/>
  <c r="Z15" i="1151"/>
  <c r="AC7" i="1151"/>
  <c r="AC1" i="1151"/>
  <c r="AD2" i="1151"/>
  <c r="AC3" i="1151"/>
  <c r="U64" i="1151"/>
  <c r="U49" i="1151"/>
  <c r="U62" i="1151"/>
  <c r="U47" i="1151"/>
  <c r="X20" i="1151"/>
  <c r="AA8" i="1151"/>
  <c r="U63" i="1151"/>
  <c r="U48" i="1151"/>
  <c r="U46" i="1151"/>
  <c r="U61" i="1151"/>
  <c r="V35" i="1151"/>
  <c r="V34" i="1151"/>
  <c r="V31" i="1151"/>
  <c r="V33" i="1151"/>
  <c r="V32" i="1151"/>
  <c r="T66" i="1151"/>
  <c r="T22" i="861" s="1"/>
  <c r="W36" i="1151"/>
  <c r="T51" i="1151"/>
  <c r="T17" i="861" s="1"/>
  <c r="CR33" i="1151"/>
  <c r="CR31" i="1151"/>
  <c r="CR34" i="1151"/>
  <c r="CR32" i="1151"/>
  <c r="CR35" i="1151"/>
  <c r="CT15" i="1151"/>
  <c r="CS18" i="1151"/>
  <c r="CS20" i="1151" s="1"/>
  <c r="CS36" i="1151" s="1"/>
  <c r="CQ48" i="1151"/>
  <c r="CQ63" i="1151"/>
  <c r="S68" i="1151"/>
  <c r="CQ49" i="1151"/>
  <c r="CQ64" i="1151"/>
  <c r="DB1" i="1151"/>
  <c r="DB4" i="1151"/>
  <c r="DB24" i="1151"/>
  <c r="DB23" i="1151"/>
  <c r="DB16" i="1151"/>
  <c r="DB17" i="1151"/>
  <c r="DB25" i="1151"/>
  <c r="DB26" i="1151"/>
  <c r="DB39" i="1151"/>
  <c r="DB42" i="1151"/>
  <c r="DB40" i="1151"/>
  <c r="DB43" i="1151"/>
  <c r="DB27" i="1151"/>
  <c r="DB41" i="1151"/>
  <c r="DB58" i="1151"/>
  <c r="DB57" i="1151"/>
  <c r="DB55" i="1151"/>
  <c r="DB56" i="1151"/>
  <c r="DB54" i="1151"/>
  <c r="DC8" i="1151"/>
  <c r="DD2" i="1151"/>
  <c r="DC3" i="1151"/>
  <c r="DC7" i="1151"/>
  <c r="CX685" i="64" a="1"/>
  <c r="CX685" i="64" s="1"/>
  <c r="CX688" i="64" a="1"/>
  <c r="CX688" i="64" s="1"/>
  <c r="CX684" i="64" a="1"/>
  <c r="CX684" i="64" s="1"/>
  <c r="CX687" i="64" a="1"/>
  <c r="CX687" i="64" s="1"/>
  <c r="CX686" i="64" a="1"/>
  <c r="CX686" i="64" s="1"/>
  <c r="Z688" i="64" a="1"/>
  <c r="Z688" i="64" s="1"/>
  <c r="Z684" i="64" a="1"/>
  <c r="Z684" i="64" s="1"/>
  <c r="Z687" i="64" a="1"/>
  <c r="Z687" i="64" s="1"/>
  <c r="Z686" i="64" a="1"/>
  <c r="Z686" i="64" s="1"/>
  <c r="Z685" i="64" a="1"/>
  <c r="Z685" i="64" s="1"/>
  <c r="Z671" i="64" a="1"/>
  <c r="Z671" i="64" s="1"/>
  <c r="Z672" i="64" a="1"/>
  <c r="Z672" i="64" s="1"/>
  <c r="Z673" i="64" a="1"/>
  <c r="Z673" i="64" s="1"/>
  <c r="Z657" i="64" a="1"/>
  <c r="Z657" i="64" s="1"/>
  <c r="Z653" i="64" a="1"/>
  <c r="Z653" i="64" s="1"/>
  <c r="Z670" i="64" a="1"/>
  <c r="Z670" i="64" s="1"/>
  <c r="Z654" i="64" a="1"/>
  <c r="Z654" i="64" s="1"/>
  <c r="Z669" i="64" a="1"/>
  <c r="Z669" i="64" s="1"/>
  <c r="Z655" i="64" a="1"/>
  <c r="Z655" i="64" s="1"/>
  <c r="Z656" i="64" a="1"/>
  <c r="Z656" i="64" s="1"/>
  <c r="CX669" i="64" a="1"/>
  <c r="CX669" i="64" s="1"/>
  <c r="CX673" i="64" a="1"/>
  <c r="CX673" i="64" s="1"/>
  <c r="CX653" i="64" a="1"/>
  <c r="CX653" i="64" s="1"/>
  <c r="CX654" i="64" a="1"/>
  <c r="CX654" i="64" s="1"/>
  <c r="CX670" i="64" a="1"/>
  <c r="CX670" i="64" s="1"/>
  <c r="CX655" i="64" a="1"/>
  <c r="CX655" i="64" s="1"/>
  <c r="CX656" i="64" a="1"/>
  <c r="CX656" i="64" s="1"/>
  <c r="CX657" i="64" a="1"/>
  <c r="CX657" i="64" s="1"/>
  <c r="CX671" i="64" a="1"/>
  <c r="CX671" i="64" s="1"/>
  <c r="CX672" i="64" a="1"/>
  <c r="CX672" i="64" s="1"/>
  <c r="DL846" i="64"/>
  <c r="DL862" i="64" s="1"/>
  <c r="DL648" i="64"/>
  <c r="DL845" i="64"/>
  <c r="DL647" i="64"/>
  <c r="CR143" i="64"/>
  <c r="CS141" i="64"/>
  <c r="CS143" i="64" s="1"/>
  <c r="CT141" i="64"/>
  <c r="CU138" i="64"/>
  <c r="CX139" i="64" a="1"/>
  <c r="CX139" i="64" s="1"/>
  <c r="CX140" i="64" a="1"/>
  <c r="CX140" i="64" s="1"/>
  <c r="Z139" i="64" a="1"/>
  <c r="Z139" i="64" s="1"/>
  <c r="Z138" i="64" s="1"/>
  <c r="Z140" i="64" a="1"/>
  <c r="Z140" i="64" s="1"/>
  <c r="CP23" i="861"/>
  <c r="Y630" i="64"/>
  <c r="Z262" i="64" a="1"/>
  <c r="Z262" i="64" s="1"/>
  <c r="Z849" i="64" a="1"/>
  <c r="Z849" i="64" s="1"/>
  <c r="CX262" i="64" a="1"/>
  <c r="CX262" i="64" s="1"/>
  <c r="CX849" i="64" a="1"/>
  <c r="CX849" i="64" s="1"/>
  <c r="CW628" i="64"/>
  <c r="CW630" i="64" s="1"/>
  <c r="Z628" i="64" a="1"/>
  <c r="CQ17" i="861" l="1"/>
  <c r="U66" i="1151"/>
  <c r="U22" i="861" s="1"/>
  <c r="CR22" i="861"/>
  <c r="CR17" i="861"/>
  <c r="AB8" i="1151"/>
  <c r="CS34" i="1151"/>
  <c r="CS35" i="1151"/>
  <c r="CS31" i="1151"/>
  <c r="CS33" i="1151"/>
  <c r="CS32" i="1151"/>
  <c r="CT18" i="1151"/>
  <c r="CT20" i="1151" s="1"/>
  <c r="CT36" i="1151" s="1"/>
  <c r="CU15" i="1151"/>
  <c r="Z18" i="1151"/>
  <c r="AA15" i="1151"/>
  <c r="CR47" i="1151"/>
  <c r="CR62" i="1151"/>
  <c r="V48" i="1151"/>
  <c r="V63" i="1151"/>
  <c r="Y20" i="1151"/>
  <c r="CR50" i="1151"/>
  <c r="CR65" i="1151"/>
  <c r="CR64" i="1151"/>
  <c r="CR49" i="1151"/>
  <c r="V61" i="1151"/>
  <c r="V46" i="1151"/>
  <c r="X36" i="1151"/>
  <c r="CR46" i="1151"/>
  <c r="CR51" i="1151" s="1"/>
  <c r="CR61" i="1151"/>
  <c r="CR66" i="1151" s="1"/>
  <c r="V49" i="1151"/>
  <c r="V64" i="1151"/>
  <c r="CQ68" i="1151"/>
  <c r="CQ69" i="1151" s="1"/>
  <c r="V47" i="1151"/>
  <c r="V62" i="1151"/>
  <c r="CR48" i="1151"/>
  <c r="CR63" i="1151"/>
  <c r="V50" i="1151"/>
  <c r="V65" i="1151"/>
  <c r="T68" i="1151"/>
  <c r="S69" i="1151"/>
  <c r="U51" i="1151"/>
  <c r="U17" i="861" s="1"/>
  <c r="AC27" i="1151"/>
  <c r="AC42" i="1151"/>
  <c r="AC25" i="1151"/>
  <c r="AC24" i="1151"/>
  <c r="AC56" i="1151"/>
  <c r="AC16" i="1151"/>
  <c r="AC26" i="1151"/>
  <c r="AC41" i="1151"/>
  <c r="AC40" i="1151"/>
  <c r="AC43" i="1151"/>
  <c r="AC58" i="1151"/>
  <c r="AC39" i="1151"/>
  <c r="AC57" i="1151"/>
  <c r="AC55" i="1151"/>
  <c r="AC4" i="1151"/>
  <c r="AC54" i="1151"/>
  <c r="AC17" i="1151"/>
  <c r="AC23" i="1151"/>
  <c r="W32" i="1151"/>
  <c r="W33" i="1151"/>
  <c r="W34" i="1151"/>
  <c r="W35" i="1151"/>
  <c r="W31" i="1151"/>
  <c r="AE2" i="1151"/>
  <c r="AD3" i="1151"/>
  <c r="AD7" i="1151"/>
  <c r="AD1" i="1151"/>
  <c r="DC1" i="1151"/>
  <c r="DC4" i="1151"/>
  <c r="DC25" i="1151"/>
  <c r="DC24" i="1151"/>
  <c r="DC16" i="1151"/>
  <c r="DC26" i="1151"/>
  <c r="DC17" i="1151"/>
  <c r="DC41" i="1151"/>
  <c r="DC23" i="1151"/>
  <c r="DC39" i="1151"/>
  <c r="DC42" i="1151"/>
  <c r="DC40" i="1151"/>
  <c r="DC43" i="1151"/>
  <c r="DC27" i="1151"/>
  <c r="DC57" i="1151"/>
  <c r="DC55" i="1151"/>
  <c r="DC56" i="1151"/>
  <c r="DC54" i="1151"/>
  <c r="DC58" i="1151"/>
  <c r="DD7" i="1151"/>
  <c r="DE2" i="1151"/>
  <c r="DD3" i="1151"/>
  <c r="DD8" i="1151"/>
  <c r="CT143" i="64"/>
  <c r="Z141" i="64"/>
  <c r="Z143" i="64" s="1"/>
  <c r="CU141" i="64"/>
  <c r="CU143" i="64" s="1"/>
  <c r="CV138" i="64"/>
  <c r="CQ23" i="861"/>
  <c r="Z628" i="64"/>
  <c r="DL579" i="64"/>
  <c r="Z243" i="64" a="1"/>
  <c r="Z243" i="64" s="1"/>
  <c r="Z629" i="64" a="1"/>
  <c r="Z629" i="64" s="1"/>
  <c r="DL584" i="64"/>
  <c r="DL605" i="64" s="1"/>
  <c r="DL623" i="64"/>
  <c r="DL583" i="64"/>
  <c r="DL604" i="64" s="1"/>
  <c r="DL622" i="64"/>
  <c r="DL580" i="64"/>
  <c r="CX243" i="64" a="1"/>
  <c r="CX243" i="64" s="1"/>
  <c r="CX629" i="64" a="1"/>
  <c r="CX629" i="64" s="1"/>
  <c r="Z595" i="64" a="1"/>
  <c r="Z595" i="64" s="1"/>
  <c r="Z230" i="64" a="1"/>
  <c r="Z230" i="64" s="1"/>
  <c r="CX595" i="64" a="1"/>
  <c r="CX595" i="64" s="1"/>
  <c r="CX230" i="64" a="1"/>
  <c r="CX230" i="64" s="1"/>
  <c r="CX591" i="64" a="1"/>
  <c r="CX591" i="64" s="1"/>
  <c r="Z591" i="64" a="1"/>
  <c r="Z591" i="64" s="1"/>
  <c r="CX4" i="64"/>
  <c r="CX587" i="64" a="1"/>
  <c r="CX587" i="64" s="1"/>
  <c r="Z4" i="64"/>
  <c r="Z587" i="64" a="1"/>
  <c r="Z587" i="64" s="1"/>
  <c r="CY38" i="863"/>
  <c r="CY40" i="863"/>
  <c r="AA190" i="64"/>
  <c r="AA7" i="64"/>
  <c r="Z8" i="64" s="1"/>
  <c r="T46" i="861"/>
  <c r="T87" i="861" s="1"/>
  <c r="CP67" i="861"/>
  <c r="CX42" i="863"/>
  <c r="CX21" i="863" s="1"/>
  <c r="CX32" i="861" s="1"/>
  <c r="CY3" i="863"/>
  <c r="CY66" i="863" s="1" a="1"/>
  <c r="CY66" i="863" s="1"/>
  <c r="CY54" i="863" a="1"/>
  <c r="CY54" i="863" s="1"/>
  <c r="CY53" i="863" a="1"/>
  <c r="CY53" i="863" s="1"/>
  <c r="CX1" i="863"/>
  <c r="CX4" i="863"/>
  <c r="CX66" i="863" a="1"/>
  <c r="CX66" i="863" s="1"/>
  <c r="CX43" i="863"/>
  <c r="CX70" i="863" a="1"/>
  <c r="CX70" i="863" s="1"/>
  <c r="CY7" i="863"/>
  <c r="CN12" i="863"/>
  <c r="CN71" i="863" s="1"/>
  <c r="CN39" i="861"/>
  <c r="CN29" i="861"/>
  <c r="CY52" i="863" a="1"/>
  <c r="CY52" i="863" s="1"/>
  <c r="CY8" i="863"/>
  <c r="CY55" i="863" a="1"/>
  <c r="CY55" i="863" s="1"/>
  <c r="CZ2" i="863"/>
  <c r="CY39" i="863"/>
  <c r="CX57" i="863"/>
  <c r="CY41" i="863"/>
  <c r="CY56" i="863" a="1"/>
  <c r="CY56" i="863" s="1"/>
  <c r="AA3" i="64"/>
  <c r="AA1" i="64"/>
  <c r="AB2" i="64"/>
  <c r="CX212" i="64"/>
  <c r="CX194" i="64"/>
  <c r="CY8" i="64"/>
  <c r="CY208" i="64"/>
  <c r="CY3" i="64"/>
  <c r="CY190" i="64"/>
  <c r="CY7" i="64"/>
  <c r="CZ2" i="64"/>
  <c r="CY191" i="64"/>
  <c r="CY209" i="64"/>
  <c r="CY210" i="64"/>
  <c r="CY192" i="64"/>
  <c r="CY193" i="64"/>
  <c r="CY211"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4" i="861" s="1"/>
  <c r="Z57" i="863"/>
  <c r="CZ3" i="861"/>
  <c r="CY4" i="861"/>
  <c r="CY5" i="861" s="1"/>
  <c r="CY9" i="861"/>
  <c r="CY8" i="861"/>
  <c r="Y32"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1819" i="64"/>
  <c r="DL1814" i="64"/>
  <c r="DL1818" i="64"/>
  <c r="DL1815" i="64"/>
  <c r="DL543" i="64"/>
  <c r="DL572" i="64" s="1"/>
  <c r="DL1774" i="64"/>
  <c r="DL540" i="64"/>
  <c r="DL1771" i="64"/>
  <c r="DL539" i="64"/>
  <c r="DL1770" i="64"/>
  <c r="DL544" i="64"/>
  <c r="DL573" i="64" s="1"/>
  <c r="DL1775" i="64"/>
  <c r="DL2028" i="64"/>
  <c r="DL2046" i="64" s="1"/>
  <c r="DL2055" i="64"/>
  <c r="DL361" i="64"/>
  <c r="DL2025" i="64"/>
  <c r="DL2043" i="64" s="1"/>
  <c r="DL2052" i="64"/>
  <c r="DL358" i="64"/>
  <c r="CN1689" i="64"/>
  <c r="CN1794" i="64"/>
  <c r="DL1907" i="64"/>
  <c r="DL1919" i="64" s="1"/>
  <c r="DL2051" i="64"/>
  <c r="DL2063" i="64" s="1"/>
  <c r="DL357" i="64"/>
  <c r="DL2056" i="64"/>
  <c r="DL362" i="64"/>
  <c r="DL1445" i="64"/>
  <c r="DL1869" i="64"/>
  <c r="DL2196" i="64"/>
  <c r="DL497" i="64"/>
  <c r="DL2222" i="64"/>
  <c r="DL1390" i="64"/>
  <c r="DL938" i="64"/>
  <c r="DL953" i="64" s="1"/>
  <c r="DL1584" i="64"/>
  <c r="DL1268" i="64"/>
  <c r="DL962" i="64"/>
  <c r="DL977" i="64" s="1"/>
  <c r="DL819" i="64"/>
  <c r="DL1642" i="64"/>
  <c r="DL2119" i="64"/>
  <c r="DL1541" i="64"/>
  <c r="DL1335" i="64"/>
  <c r="DL1117" i="64"/>
  <c r="DL521" i="64"/>
  <c r="DL534" i="64" s="1"/>
  <c r="R1135" i="64"/>
  <c r="DL473" i="64"/>
  <c r="DL2029" i="64"/>
  <c r="DL2047" i="64" s="1"/>
  <c r="DL1537" i="64"/>
  <c r="DL1550" i="64" s="1"/>
  <c r="DL2024" i="64"/>
  <c r="DL1865" i="64"/>
  <c r="DL1877" i="64" s="1"/>
  <c r="DL1607" i="64"/>
  <c r="DL1634" i="64" s="1"/>
  <c r="DL1225" i="64"/>
  <c r="DL1260" i="64" s="1"/>
  <c r="DL987" i="64"/>
  <c r="DL1000" i="64" s="1"/>
  <c r="DL2171" i="64"/>
  <c r="DL1675" i="64"/>
  <c r="DL1698" i="64" s="1"/>
  <c r="DL522" i="64"/>
  <c r="DL535" i="64" s="1"/>
  <c r="DL2249" i="64"/>
  <c r="DL2263" i="64" s="1"/>
  <c r="DL1542" i="64"/>
  <c r="DL1555" i="64" s="1"/>
  <c r="DL1368" i="64"/>
  <c r="DL1382" i="64" s="1"/>
  <c r="DL1564" i="64"/>
  <c r="DL1576" i="64" s="1"/>
  <c r="DL2197" i="64"/>
  <c r="DL1585" i="64"/>
  <c r="DL1598" i="64" s="1"/>
  <c r="DL1189" i="64"/>
  <c r="DL1216" i="64" s="1"/>
  <c r="DL339" i="64"/>
  <c r="DL349" i="64" s="1"/>
  <c r="DL1891" i="64"/>
  <c r="DL1741" i="64"/>
  <c r="DL1766" i="64" s="1"/>
  <c r="DL1643" i="64"/>
  <c r="DL1666" i="64" s="1"/>
  <c r="DL2223" i="64"/>
  <c r="DL2146" i="64"/>
  <c r="DL1391" i="64"/>
  <c r="DL1933" i="64"/>
  <c r="DL1967" i="64"/>
  <c r="DL2002" i="64"/>
  <c r="DL2020" i="64" s="1"/>
  <c r="DL1736" i="64"/>
  <c r="DL1761" i="64" s="1"/>
  <c r="DL1932" i="64"/>
  <c r="DL1966" i="64"/>
  <c r="DL2001" i="64"/>
  <c r="DL2019" i="64" s="1"/>
  <c r="DL494" i="64"/>
  <c r="DL500" i="64" s="1"/>
  <c r="DL1963" i="64"/>
  <c r="DL1998" i="64"/>
  <c r="DL2016" i="64" s="1"/>
  <c r="DL1997" i="64"/>
  <c r="DL1962" i="64"/>
  <c r="DL1988" i="64" s="1"/>
  <c r="DL1702" i="64"/>
  <c r="DL1727" i="64" s="1"/>
  <c r="DL1184" i="64"/>
  <c r="DL1211" i="64" s="1"/>
  <c r="DL1331" i="64"/>
  <c r="DL1354" i="64" s="1"/>
  <c r="DL1911" i="64"/>
  <c r="DL1706" i="64"/>
  <c r="DL1058" i="64"/>
  <c r="DL420" i="64"/>
  <c r="DL2248" i="64"/>
  <c r="DL1188" i="64"/>
  <c r="DL795" i="64"/>
  <c r="DL388" i="64"/>
  <c r="DL2145" i="64"/>
  <c r="DL1890" i="64"/>
  <c r="DL1740" i="64"/>
  <c r="DL1421" i="64"/>
  <c r="DL1082" i="64"/>
  <c r="DL986" i="64"/>
  <c r="DL472" i="64"/>
  <c r="DL2170" i="64"/>
  <c r="DL1674" i="64"/>
  <c r="DL1606" i="64"/>
  <c r="DL1563" i="64"/>
  <c r="DL1519" i="64"/>
  <c r="DL1367" i="64"/>
  <c r="DL1313" i="64"/>
  <c r="DL1469" i="64"/>
  <c r="DL1224" i="64"/>
  <c r="DL1152" i="64"/>
  <c r="DL448" i="64"/>
  <c r="DL1118" i="64"/>
  <c r="DL1145" i="64" s="1"/>
  <c r="DL915" i="64"/>
  <c r="DL930" i="64" s="1"/>
  <c r="DL796" i="64"/>
  <c r="DL498" i="64"/>
  <c r="DL338" i="64"/>
  <c r="DL1314" i="64"/>
  <c r="DL1327" i="64" s="1"/>
  <c r="DL1059" i="64"/>
  <c r="DL963" i="64"/>
  <c r="DL421" i="64"/>
  <c r="DL2120" i="64"/>
  <c r="DL1446" i="64"/>
  <c r="DL316" i="64"/>
  <c r="DL1912" i="64"/>
  <c r="DL1870" i="64"/>
  <c r="DL1520" i="64"/>
  <c r="DL1533" i="64" s="1"/>
  <c r="DL1336" i="64"/>
  <c r="DL1153" i="64"/>
  <c r="DL1180" i="64" s="1"/>
  <c r="DL1083" i="64"/>
  <c r="DL1110" i="64" s="1"/>
  <c r="DL939" i="64"/>
  <c r="DL954" i="64" s="1"/>
  <c r="DL820" i="64"/>
  <c r="DL836" i="64" s="1"/>
  <c r="DL389" i="64"/>
  <c r="DL1707" i="64"/>
  <c r="DL1732" i="64" s="1"/>
  <c r="DL1470" i="64"/>
  <c r="DL1422" i="64"/>
  <c r="DL1437" i="64" s="1"/>
  <c r="DL1269" i="64"/>
  <c r="DL1304" i="64" s="1"/>
  <c r="DL449" i="64"/>
  <c r="DL1887" i="64"/>
  <c r="DL1538" i="64"/>
  <c r="DL1551" i="64" s="1"/>
  <c r="DL2116" i="64"/>
  <c r="DL1639" i="64"/>
  <c r="DL1662" i="64" s="1"/>
  <c r="DL1466" i="64"/>
  <c r="DL1506" i="64" s="1"/>
  <c r="DL1387" i="64"/>
  <c r="DL1409" i="64" s="1"/>
  <c r="DL1221" i="64"/>
  <c r="DL1256" i="64" s="1"/>
  <c r="DL959" i="64"/>
  <c r="DL974" i="64" s="1"/>
  <c r="DL2142" i="64"/>
  <c r="DL1560" i="64"/>
  <c r="DL1572" i="64" s="1"/>
  <c r="DL983" i="64"/>
  <c r="DL996" i="64" s="1"/>
  <c r="DL2167" i="64"/>
  <c r="DL1671" i="64"/>
  <c r="DL1694" i="64" s="1"/>
  <c r="DL1418" i="64"/>
  <c r="DL1433" i="64" s="1"/>
  <c r="DL1265" i="64"/>
  <c r="DL1300" i="64" s="1"/>
  <c r="DL1114" i="64"/>
  <c r="DL1141" i="64" s="1"/>
  <c r="DL315" i="64"/>
  <c r="DL2193" i="64"/>
  <c r="DL1908" i="64"/>
  <c r="DL1703" i="64"/>
  <c r="DL1728" i="64" s="1"/>
  <c r="DL1310" i="64"/>
  <c r="DL1323" i="64" s="1"/>
  <c r="DL911" i="64"/>
  <c r="DL926" i="64" s="1"/>
  <c r="DL385" i="64"/>
  <c r="DL2245" i="64"/>
  <c r="DL2259" i="64" s="1"/>
  <c r="DL2219" i="64"/>
  <c r="DL1737" i="64"/>
  <c r="DL1762" i="64" s="1"/>
  <c r="DL1805" i="64" s="1"/>
  <c r="DL1581" i="64"/>
  <c r="DL1594" i="64" s="1"/>
  <c r="DL1332" i="64"/>
  <c r="DL1355" i="64" s="1"/>
  <c r="DL1866" i="64"/>
  <c r="DL1878" i="64" s="1"/>
  <c r="DL1516" i="64"/>
  <c r="DL1529" i="64" s="1"/>
  <c r="DL1442" i="64"/>
  <c r="DL1457" i="64" s="1"/>
  <c r="DL935" i="64"/>
  <c r="DL950" i="64" s="1"/>
  <c r="DL1603" i="64"/>
  <c r="DL1630" i="64" s="1"/>
  <c r="DL1364" i="64"/>
  <c r="DL1378" i="64" s="1"/>
  <c r="DL1185" i="64"/>
  <c r="DL1212" i="64" s="1"/>
  <c r="DL417" i="64"/>
  <c r="DL1929" i="64"/>
  <c r="DL416" i="64"/>
  <c r="DL436" i="64" s="1"/>
  <c r="DL1928" i="64"/>
  <c r="DL1954" i="64" s="1"/>
  <c r="DL2166" i="64"/>
  <c r="DL1441" i="64"/>
  <c r="DL1149" i="64"/>
  <c r="DL1176" i="64" s="1"/>
  <c r="DL910" i="64"/>
  <c r="DL925" i="64" s="1"/>
  <c r="DL816" i="64"/>
  <c r="DL832" i="64" s="1"/>
  <c r="DL1580" i="64"/>
  <c r="DL1593" i="64" s="1"/>
  <c r="DL1465" i="64"/>
  <c r="DL1363" i="64"/>
  <c r="DL1377" i="64" s="1"/>
  <c r="DL1148" i="64"/>
  <c r="DL1175" i="64" s="1"/>
  <c r="DL815" i="64"/>
  <c r="DL2192" i="64"/>
  <c r="DL1886" i="64"/>
  <c r="DL1898" i="64" s="1"/>
  <c r="DL1515" i="64"/>
  <c r="DL1528" i="64" s="1"/>
  <c r="DL982" i="64"/>
  <c r="DL995" i="64" s="1"/>
  <c r="DL958" i="64"/>
  <c r="DL934" i="64"/>
  <c r="DL949" i="64" s="1"/>
  <c r="DL493" i="64"/>
  <c r="DL469" i="64"/>
  <c r="DL335" i="64"/>
  <c r="DL1309" i="64"/>
  <c r="DL1322" i="64" s="1"/>
  <c r="DL1113" i="64"/>
  <c r="DL1140" i="64" s="1"/>
  <c r="DL518" i="64"/>
  <c r="DL531" i="64" s="1"/>
  <c r="DL468" i="64"/>
  <c r="DL334" i="64"/>
  <c r="DL2218" i="64"/>
  <c r="DL2115" i="64"/>
  <c r="DL1638" i="64"/>
  <c r="DL1661" i="64" s="1"/>
  <c r="DL1559" i="64"/>
  <c r="DL1571" i="64" s="1"/>
  <c r="DL1386" i="64"/>
  <c r="DL1079" i="64"/>
  <c r="DL1106" i="64" s="1"/>
  <c r="DL1055" i="64"/>
  <c r="DL517" i="64"/>
  <c r="DL445" i="64"/>
  <c r="DL312" i="64"/>
  <c r="DL325" i="64" s="1"/>
  <c r="DL384" i="64"/>
  <c r="DL1670" i="64"/>
  <c r="DL1693" i="64" s="1"/>
  <c r="DL1220" i="64"/>
  <c r="DL1255" i="64" s="1"/>
  <c r="DL1078" i="64"/>
  <c r="DL1105" i="64" s="1"/>
  <c r="DL1054" i="64"/>
  <c r="DL1069" i="64" s="1"/>
  <c r="DL792" i="64"/>
  <c r="DL807" i="64" s="1"/>
  <c r="DL444" i="64"/>
  <c r="DL311" i="64"/>
  <c r="DL2244" i="64"/>
  <c r="DL2258" i="64" s="1"/>
  <c r="DL2141" i="64"/>
  <c r="DL1602" i="64"/>
  <c r="DL1629" i="64" s="1"/>
  <c r="DL1417" i="64"/>
  <c r="DL1432" i="64" s="1"/>
  <c r="DL1264" i="64"/>
  <c r="DL1299" i="64" s="1"/>
  <c r="DL791" i="64"/>
  <c r="DL806" i="64" s="1"/>
  <c r="CN1722" i="64"/>
  <c r="CN1723" i="64" s="1"/>
  <c r="CN1129" i="64"/>
  <c r="CN1094" i="64"/>
  <c r="CN1207" i="64"/>
  <c r="CN1171" i="64"/>
  <c r="CN1101" i="64"/>
  <c r="CN1757" i="64"/>
  <c r="CN1716" i="64"/>
  <c r="CN1621" i="64"/>
  <c r="CN1624" i="64"/>
  <c r="CN1625" i="64"/>
  <c r="CN1657" i="64"/>
  <c r="G1894" i="64"/>
  <c r="G1895" i="64"/>
  <c r="S1589" i="64"/>
  <c r="T1587" i="64"/>
  <c r="CO1589" i="64"/>
  <c r="CP1587" i="64"/>
  <c r="CQ1587" i="64" s="1"/>
  <c r="CR1587" i="64" s="1"/>
  <c r="CS1587" i="64" s="1"/>
  <c r="CT1587" i="64" s="1"/>
  <c r="CT1589" i="64" s="1"/>
  <c r="T1566" i="64"/>
  <c r="T1568" i="64" s="1"/>
  <c r="S1568" i="64"/>
  <c r="CP1568" i="64"/>
  <c r="CO1568" i="64"/>
  <c r="CQ1566" i="64"/>
  <c r="T1544" i="64"/>
  <c r="T1546" i="64" s="1"/>
  <c r="S1546" i="64"/>
  <c r="CP1544" i="64"/>
  <c r="G1499" i="64"/>
  <c r="G177" i="64"/>
  <c r="G125" i="64"/>
  <c r="G109" i="64"/>
  <c r="G94" i="64"/>
  <c r="G76" i="64"/>
  <c r="G63" i="64"/>
  <c r="E1489" i="64"/>
  <c r="E1498" i="64"/>
  <c r="E1499" i="64"/>
  <c r="E1500" i="64"/>
  <c r="T1509" i="64"/>
  <c r="U1509" i="64"/>
  <c r="V1509" i="64"/>
  <c r="W1509" i="64"/>
  <c r="X1509" i="64"/>
  <c r="Y1509" i="64"/>
  <c r="Z1509" i="64"/>
  <c r="AA1509" i="64"/>
  <c r="AB1509" i="64"/>
  <c r="AC1509" i="64"/>
  <c r="AD1509" i="64"/>
  <c r="AE1509" i="64"/>
  <c r="AF1509" i="64"/>
  <c r="AG1509" i="64"/>
  <c r="AH1509" i="64"/>
  <c r="AI1509" i="64"/>
  <c r="AJ1509" i="64"/>
  <c r="AK1509" i="64"/>
  <c r="AL1509" i="64"/>
  <c r="AM1509" i="64"/>
  <c r="AN1509" i="64"/>
  <c r="AO1509" i="64"/>
  <c r="AP1509" i="64"/>
  <c r="AQ1509" i="64"/>
  <c r="AR1509" i="64"/>
  <c r="AS1509" i="64"/>
  <c r="AT1509" i="64"/>
  <c r="AU1509" i="64"/>
  <c r="AV1509" i="64"/>
  <c r="AW1509" i="64"/>
  <c r="AX1509" i="64"/>
  <c r="AY1509" i="64"/>
  <c r="AZ1509" i="64"/>
  <c r="BA1509" i="64"/>
  <c r="BB1509" i="64"/>
  <c r="BC1509" i="64"/>
  <c r="BD1509" i="64"/>
  <c r="BE1509" i="64"/>
  <c r="BF1509" i="64"/>
  <c r="BG1509" i="64"/>
  <c r="BH1509" i="64"/>
  <c r="BI1509" i="64"/>
  <c r="BJ1509" i="64"/>
  <c r="BK1509" i="64"/>
  <c r="BL1509" i="64"/>
  <c r="BM1509" i="64"/>
  <c r="BN1509" i="64"/>
  <c r="BO1509" i="64"/>
  <c r="BP1509" i="64"/>
  <c r="BQ1509" i="64"/>
  <c r="BR1509" i="64"/>
  <c r="BS1509" i="64"/>
  <c r="BT1509" i="64"/>
  <c r="BU1509" i="64"/>
  <c r="BV1509" i="64"/>
  <c r="BW1509" i="64"/>
  <c r="BX1509" i="64"/>
  <c r="BY1509" i="64"/>
  <c r="BZ1509" i="64"/>
  <c r="CA1509" i="64"/>
  <c r="CB1509" i="64"/>
  <c r="CC1509" i="64"/>
  <c r="CD1509" i="64"/>
  <c r="CE1509" i="64"/>
  <c r="CF1509" i="64"/>
  <c r="CG1509" i="64"/>
  <c r="CH1509" i="64"/>
  <c r="CI1509" i="64"/>
  <c r="CJ1509" i="64"/>
  <c r="CK1509" i="64"/>
  <c r="CL1509" i="64"/>
  <c r="S1509" i="64"/>
  <c r="G1483" i="64"/>
  <c r="E1497" i="64"/>
  <c r="E1496" i="64"/>
  <c r="E1495" i="64"/>
  <c r="E1494" i="64"/>
  <c r="E1493" i="64"/>
  <c r="E1492" i="64"/>
  <c r="E1491" i="64"/>
  <c r="E1490" i="64"/>
  <c r="E1471" i="64"/>
  <c r="E1472" i="64"/>
  <c r="E1473" i="64"/>
  <c r="E1474" i="64"/>
  <c r="E1475" i="64"/>
  <c r="E1476" i="64"/>
  <c r="E1477" i="64"/>
  <c r="E1478" i="64"/>
  <c r="E1479" i="64"/>
  <c r="E1480" i="64"/>
  <c r="E1481" i="64"/>
  <c r="E1482" i="64"/>
  <c r="E1483" i="64"/>
  <c r="E1484" i="64"/>
  <c r="E1485" i="64"/>
  <c r="E1486" i="64"/>
  <c r="E1487" i="64"/>
  <c r="T1505" i="64"/>
  <c r="U1505" i="64"/>
  <c r="V1505" i="64"/>
  <c r="W1505" i="64"/>
  <c r="X1505" i="64"/>
  <c r="Y1505" i="64"/>
  <c r="Z1505" i="64"/>
  <c r="AA1505" i="64"/>
  <c r="AB1505" i="64"/>
  <c r="AC1505" i="64"/>
  <c r="AD1505" i="64"/>
  <c r="AE1505" i="64"/>
  <c r="AF1505" i="64"/>
  <c r="AG1505" i="64"/>
  <c r="AH1505" i="64"/>
  <c r="AI1505" i="64"/>
  <c r="AJ1505" i="64"/>
  <c r="AK1505" i="64"/>
  <c r="AL1505" i="64"/>
  <c r="AM1505" i="64"/>
  <c r="AN1505" i="64"/>
  <c r="AO1505" i="64"/>
  <c r="AP1505" i="64"/>
  <c r="AQ1505" i="64"/>
  <c r="AR1505" i="64"/>
  <c r="AS1505" i="64"/>
  <c r="AT1505" i="64"/>
  <c r="AU1505" i="64"/>
  <c r="AV1505" i="64"/>
  <c r="AW1505" i="64"/>
  <c r="AX1505" i="64"/>
  <c r="AY1505" i="64"/>
  <c r="AZ1505" i="64"/>
  <c r="BA1505" i="64"/>
  <c r="BB1505" i="64"/>
  <c r="BC1505" i="64"/>
  <c r="BD1505" i="64"/>
  <c r="BE1505" i="64"/>
  <c r="BF1505" i="64"/>
  <c r="BG1505" i="64"/>
  <c r="BH1505" i="64"/>
  <c r="BI1505" i="64"/>
  <c r="BJ1505" i="64"/>
  <c r="BK1505" i="64"/>
  <c r="BL1505" i="64"/>
  <c r="BM1505" i="64"/>
  <c r="BN1505" i="64"/>
  <c r="BO1505" i="64"/>
  <c r="BP1505" i="64"/>
  <c r="BQ1505" i="64"/>
  <c r="BR1505" i="64"/>
  <c r="BS1505" i="64"/>
  <c r="BT1505" i="64"/>
  <c r="BU1505" i="64"/>
  <c r="BV1505" i="64"/>
  <c r="BW1505" i="64"/>
  <c r="BX1505" i="64"/>
  <c r="BY1505" i="64"/>
  <c r="BZ1505" i="64"/>
  <c r="CA1505" i="64"/>
  <c r="CB1505" i="64"/>
  <c r="CC1505" i="64"/>
  <c r="CD1505" i="64"/>
  <c r="CE1505" i="64"/>
  <c r="CF1505" i="64"/>
  <c r="CG1505" i="64"/>
  <c r="CH1505" i="64"/>
  <c r="CI1505" i="64"/>
  <c r="CJ1505" i="64"/>
  <c r="CK1505" i="64"/>
  <c r="CL1505" i="64"/>
  <c r="S1505" i="64"/>
  <c r="G1490" i="64"/>
  <c r="G1485" i="64"/>
  <c r="G1489" i="64" s="1"/>
  <c r="G1484" i="64"/>
  <c r="G1488" i="64" s="1"/>
  <c r="G1481" i="64"/>
  <c r="G1480" i="64"/>
  <c r="L1476" i="64"/>
  <c r="L1477" i="64" s="1"/>
  <c r="M1476" i="64"/>
  <c r="N1476" i="64"/>
  <c r="N1477" i="64" s="1"/>
  <c r="O1476" i="64"/>
  <c r="O1477" i="64" s="1"/>
  <c r="P1476" i="64"/>
  <c r="P1477" i="64" s="1"/>
  <c r="K1476" i="64"/>
  <c r="K1477" i="64" s="1"/>
  <c r="G1510" i="64"/>
  <c r="E1508" i="64"/>
  <c r="G1509" i="64"/>
  <c r="E1507" i="64"/>
  <c r="G1508" i="64"/>
  <c r="E1506" i="64"/>
  <c r="E1505" i="64"/>
  <c r="E1504" i="64"/>
  <c r="E1503" i="64"/>
  <c r="E1502" i="64"/>
  <c r="G1503" i="64"/>
  <c r="E1501" i="64"/>
  <c r="E1488" i="64"/>
  <c r="G1472" i="64"/>
  <c r="G1474" i="64" s="1"/>
  <c r="E1470" i="64"/>
  <c r="E1469" i="64"/>
  <c r="G178" i="64"/>
  <c r="G126" i="64"/>
  <c r="G110" i="64"/>
  <c r="G95" i="64"/>
  <c r="G77" i="64"/>
  <c r="G64" i="64"/>
  <c r="G42" i="64"/>
  <c r="G1914" i="64"/>
  <c r="G1924" i="64"/>
  <c r="E1922" i="64"/>
  <c r="G1923" i="64"/>
  <c r="E1921" i="64"/>
  <c r="G1922" i="64"/>
  <c r="E1920" i="64"/>
  <c r="G1921" i="64"/>
  <c r="E1919" i="64"/>
  <c r="CL1920" i="64"/>
  <c r="CK1920" i="64"/>
  <c r="CJ1920" i="64"/>
  <c r="CI1920" i="64"/>
  <c r="CH1920" i="64"/>
  <c r="CG1920" i="64"/>
  <c r="CF1920" i="64"/>
  <c r="CE1920" i="64"/>
  <c r="CD1920" i="64"/>
  <c r="CC1920" i="64"/>
  <c r="CB1920" i="64"/>
  <c r="CA1920" i="64"/>
  <c r="BZ1920" i="64"/>
  <c r="BY1920" i="64"/>
  <c r="BX1920" i="64"/>
  <c r="BW1920" i="64"/>
  <c r="BV1920" i="64"/>
  <c r="BU1920" i="64"/>
  <c r="BT1920" i="64"/>
  <c r="BS1920" i="64"/>
  <c r="BR1920" i="64"/>
  <c r="BQ1920" i="64"/>
  <c r="BP1920" i="64"/>
  <c r="BO1920" i="64"/>
  <c r="BN1920" i="64"/>
  <c r="BM1920" i="64"/>
  <c r="BL1920" i="64"/>
  <c r="BK1920" i="64"/>
  <c r="BJ1920" i="64"/>
  <c r="BI1920" i="64"/>
  <c r="BH1920" i="64"/>
  <c r="BG1920" i="64"/>
  <c r="BF1920" i="64"/>
  <c r="BE1920" i="64"/>
  <c r="BD1920" i="64"/>
  <c r="BC1920" i="64"/>
  <c r="BB1920" i="64"/>
  <c r="BA1920" i="64"/>
  <c r="AZ1920" i="64"/>
  <c r="AY1920" i="64"/>
  <c r="AX1920" i="64"/>
  <c r="AW1920" i="64"/>
  <c r="AV1920" i="64"/>
  <c r="AU1920" i="64"/>
  <c r="AT1920" i="64"/>
  <c r="AS1920" i="64"/>
  <c r="AR1920" i="64"/>
  <c r="AQ1920" i="64"/>
  <c r="AP1920" i="64"/>
  <c r="AO1920" i="64"/>
  <c r="AN1920" i="64"/>
  <c r="AM1920" i="64"/>
  <c r="AL1920" i="64"/>
  <c r="AK1920" i="64"/>
  <c r="AJ1920" i="64"/>
  <c r="AI1920" i="64"/>
  <c r="AH1920" i="64"/>
  <c r="AG1920" i="64"/>
  <c r="AF1920" i="64"/>
  <c r="AE1920" i="64"/>
  <c r="AD1920" i="64"/>
  <c r="AC1920" i="64"/>
  <c r="AB1920" i="64"/>
  <c r="AA1920" i="64"/>
  <c r="Z1920" i="64"/>
  <c r="Y1920" i="64"/>
  <c r="X1920" i="64"/>
  <c r="W1920" i="64"/>
  <c r="V1920" i="64"/>
  <c r="U1920" i="64"/>
  <c r="T1920" i="64"/>
  <c r="S1920" i="64"/>
  <c r="E1918" i="64"/>
  <c r="E1917" i="64"/>
  <c r="G1918" i="64"/>
  <c r="G1916" i="64" s="1"/>
  <c r="E1916" i="64"/>
  <c r="G1917" i="64"/>
  <c r="E1915" i="64"/>
  <c r="E1914" i="64"/>
  <c r="E1913" i="64"/>
  <c r="E1912" i="64"/>
  <c r="E1911" i="64"/>
  <c r="DL547" i="64" a="1"/>
  <c r="DL395" i="64" a="1"/>
  <c r="DL549" i="64" a="1"/>
  <c r="CX628" i="64" a="1"/>
  <c r="DL586" i="64" a="1"/>
  <c r="W49" i="1151" l="1"/>
  <c r="W64" i="1151"/>
  <c r="V51" i="1151"/>
  <c r="V17" i="861" s="1"/>
  <c r="Z20" i="1151"/>
  <c r="W48" i="1151"/>
  <c r="W63" i="1151"/>
  <c r="CV15" i="1151"/>
  <c r="CU18" i="1151"/>
  <c r="CU20" i="1151" s="1"/>
  <c r="CU36" i="1151" s="1"/>
  <c r="CS22" i="861"/>
  <c r="V66" i="1151"/>
  <c r="V22" i="861" s="1"/>
  <c r="CT33" i="1151"/>
  <c r="CT34" i="1151"/>
  <c r="CT35" i="1151"/>
  <c r="CT32" i="1151"/>
  <c r="CT31" i="1151"/>
  <c r="W47" i="1151"/>
  <c r="W62" i="1151"/>
  <c r="CS47" i="1151"/>
  <c r="CS62" i="1151"/>
  <c r="CS63" i="1151"/>
  <c r="CS48" i="1151"/>
  <c r="CS46" i="1151"/>
  <c r="CS51" i="1151" s="1"/>
  <c r="CS61" i="1151"/>
  <c r="CS66" i="1151" s="1"/>
  <c r="CS65" i="1151"/>
  <c r="CS50" i="1151"/>
  <c r="U68" i="1151"/>
  <c r="Y36" i="1151"/>
  <c r="CS49" i="1151"/>
  <c r="CS64" i="1151"/>
  <c r="AC8" i="1151"/>
  <c r="AD26" i="1151"/>
  <c r="AD42" i="1151"/>
  <c r="AD43" i="1151"/>
  <c r="AD41" i="1151"/>
  <c r="AD27" i="1151"/>
  <c r="AD39" i="1151"/>
  <c r="AD57" i="1151"/>
  <c r="AD55" i="1151"/>
  <c r="AD58" i="1151"/>
  <c r="AD4" i="1151"/>
  <c r="AD56" i="1151"/>
  <c r="AD16" i="1151"/>
  <c r="AD54" i="1151"/>
  <c r="AD17" i="1151"/>
  <c r="AD23" i="1151"/>
  <c r="AD25" i="1151"/>
  <c r="AD24" i="1151"/>
  <c r="AD40" i="1151"/>
  <c r="AE3" i="1151"/>
  <c r="AE7" i="1151"/>
  <c r="AE1" i="1151"/>
  <c r="AF2" i="1151"/>
  <c r="T69" i="1151"/>
  <c r="CR68" i="1151"/>
  <c r="CR69" i="1151" s="1"/>
  <c r="W46" i="1151"/>
  <c r="W61" i="1151"/>
  <c r="AA18" i="1151"/>
  <c r="AB15" i="1151"/>
  <c r="AC15" i="1151" s="1"/>
  <c r="W65" i="1151"/>
  <c r="W50" i="1151"/>
  <c r="X34" i="1151"/>
  <c r="X31" i="1151"/>
  <c r="X33" i="1151"/>
  <c r="X32" i="1151"/>
  <c r="X35" i="1151"/>
  <c r="DD1" i="1151"/>
  <c r="DD4" i="1151"/>
  <c r="DD23" i="1151"/>
  <c r="DD16" i="1151"/>
  <c r="DD26" i="1151"/>
  <c r="DD17" i="1151"/>
  <c r="DD27" i="1151"/>
  <c r="DD25" i="1151"/>
  <c r="DD24" i="1151"/>
  <c r="DD42" i="1151"/>
  <c r="DD41" i="1151"/>
  <c r="DD39" i="1151"/>
  <c r="DD40" i="1151"/>
  <c r="DD56" i="1151"/>
  <c r="DD43" i="1151"/>
  <c r="DD54" i="1151"/>
  <c r="DD57" i="1151"/>
  <c r="DD55" i="1151"/>
  <c r="DD58" i="1151"/>
  <c r="DE7" i="1151"/>
  <c r="DE8" i="1151"/>
  <c r="DF2" i="1151"/>
  <c r="DE3" i="1151"/>
  <c r="CY685" i="64" a="1"/>
  <c r="CY685" i="64" s="1"/>
  <c r="CY684" i="64" a="1"/>
  <c r="CY684" i="64" s="1"/>
  <c r="CY688" i="64" a="1"/>
  <c r="CY688" i="64" s="1"/>
  <c r="CY687" i="64" a="1"/>
  <c r="CY687" i="64" s="1"/>
  <c r="CY686" i="64" a="1"/>
  <c r="CY686" i="64" s="1"/>
  <c r="AA688" i="64" a="1"/>
  <c r="AA688" i="64" s="1"/>
  <c r="AA684" i="64" a="1"/>
  <c r="AA684" i="64" s="1"/>
  <c r="AA687" i="64" a="1"/>
  <c r="AA687" i="64" s="1"/>
  <c r="AA686" i="64" a="1"/>
  <c r="AA686" i="64" s="1"/>
  <c r="AA685" i="64" a="1"/>
  <c r="AA685" i="64" s="1"/>
  <c r="AA657" i="64" a="1"/>
  <c r="AA657" i="64" s="1"/>
  <c r="AA671" i="64" a="1"/>
  <c r="AA671" i="64" s="1"/>
  <c r="AA656" i="64" a="1"/>
  <c r="AA656" i="64" s="1"/>
  <c r="AA672" i="64" a="1"/>
  <c r="AA672" i="64" s="1"/>
  <c r="AA673" i="64" a="1"/>
  <c r="AA673" i="64" s="1"/>
  <c r="AA669" i="64" a="1"/>
  <c r="AA669" i="64" s="1"/>
  <c r="AA653" i="64" a="1"/>
  <c r="AA653" i="64" s="1"/>
  <c r="AA670" i="64" a="1"/>
  <c r="AA670" i="64" s="1"/>
  <c r="AA654" i="64" a="1"/>
  <c r="AA654" i="64" s="1"/>
  <c r="AA655" i="64" a="1"/>
  <c r="AA655" i="64" s="1"/>
  <c r="CY672" i="64" a="1"/>
  <c r="CY672" i="64" s="1"/>
  <c r="CY669" i="64" a="1"/>
  <c r="CY669" i="64" s="1"/>
  <c r="CY673" i="64" a="1"/>
  <c r="CY673" i="64" s="1"/>
  <c r="CY653" i="64" a="1"/>
  <c r="CY653" i="64" s="1"/>
  <c r="CY654" i="64" a="1"/>
  <c r="CY654" i="64" s="1"/>
  <c r="CY670" i="64" a="1"/>
  <c r="CY670" i="64" s="1"/>
  <c r="CY655" i="64" a="1"/>
  <c r="CY655" i="64" s="1"/>
  <c r="CY656" i="64" a="1"/>
  <c r="CY656" i="64" s="1"/>
  <c r="CY657" i="64" a="1"/>
  <c r="CY657" i="64" s="1"/>
  <c r="CY671" i="64" a="1"/>
  <c r="CY671" i="64" s="1"/>
  <c r="DL601" i="64"/>
  <c r="DL644" i="64"/>
  <c r="CW138" i="64"/>
  <c r="CV141" i="64"/>
  <c r="CV143" i="64" s="1"/>
  <c r="AA139" i="64" a="1"/>
  <c r="AA139" i="64" s="1"/>
  <c r="AA138" i="64" s="1"/>
  <c r="AA140" i="64" a="1"/>
  <c r="AA140" i="64" s="1"/>
  <c r="CY139" i="64" a="1"/>
  <c r="CY139" i="64" s="1"/>
  <c r="CY140" i="64" a="1"/>
  <c r="CY140" i="64" s="1"/>
  <c r="CR23" i="861"/>
  <c r="Z630" i="64"/>
  <c r="CY262" i="64" a="1"/>
  <c r="CY262" i="64" s="1"/>
  <c r="CY849" i="64" a="1"/>
  <c r="CY849" i="64" s="1"/>
  <c r="AA262" i="64" a="1"/>
  <c r="AA262" i="64" s="1"/>
  <c r="AA849" i="64" a="1"/>
  <c r="AA849" i="64" s="1"/>
  <c r="CX628" i="64"/>
  <c r="CX630" i="64" s="1"/>
  <c r="DL586" i="64"/>
  <c r="AA243" i="64" a="1"/>
  <c r="AA243" i="64" s="1"/>
  <c r="AA629" i="64" a="1"/>
  <c r="AA629" i="64" s="1"/>
  <c r="CY243" i="64" a="1"/>
  <c r="CY243" i="64" s="1"/>
  <c r="CY629" i="64" a="1"/>
  <c r="CY629" i="64" s="1"/>
  <c r="AA595" i="64" a="1"/>
  <c r="AA595" i="64" s="1"/>
  <c r="AA230" i="64" a="1"/>
  <c r="AA230" i="64" s="1"/>
  <c r="CY595" i="64" a="1"/>
  <c r="CY595" i="64" s="1"/>
  <c r="CY230" i="64" a="1"/>
  <c r="CY230" i="64" s="1"/>
  <c r="CY591" i="64" a="1"/>
  <c r="CY591" i="64" s="1"/>
  <c r="AA591" i="64" a="1"/>
  <c r="AA591" i="64" s="1"/>
  <c r="CY4" i="64"/>
  <c r="CY587" i="64" a="1"/>
  <c r="CY587" i="64" s="1"/>
  <c r="AA4" i="64"/>
  <c r="AA587" i="64" a="1"/>
  <c r="AA587" i="64" s="1"/>
  <c r="CZ56" i="863" a="1"/>
  <c r="CZ56" i="863" s="1"/>
  <c r="CZ40" i="863"/>
  <c r="T70" i="861"/>
  <c r="AB190" i="64"/>
  <c r="AB7" i="64"/>
  <c r="AA8" i="64" s="1"/>
  <c r="U46" i="861"/>
  <c r="U87" i="861" s="1"/>
  <c r="CQ67"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1" i="861"/>
  <c r="CN52" i="861" s="1"/>
  <c r="CN53" i="861" s="1"/>
  <c r="CN40" i="861"/>
  <c r="CY42" i="863"/>
  <c r="CY21" i="863" s="1"/>
  <c r="CY32" i="861" s="1"/>
  <c r="CY57" i="863"/>
  <c r="AC2" i="64"/>
  <c r="AB1" i="64"/>
  <c r="AB3" i="64"/>
  <c r="CY212" i="64"/>
  <c r="CY1" i="64"/>
  <c r="CZ8" i="64"/>
  <c r="CZ208" i="64"/>
  <c r="CZ3" i="64"/>
  <c r="CZ190" i="64"/>
  <c r="CZ7" i="64"/>
  <c r="DA2" i="64"/>
  <c r="CZ209" i="64"/>
  <c r="CZ191" i="64"/>
  <c r="CZ192" i="64"/>
  <c r="CZ210" i="64"/>
  <c r="CZ193" i="64"/>
  <c r="CZ211" i="64"/>
  <c r="CY194" i="64"/>
  <c r="CY24" i="864"/>
  <c r="CY1" i="864"/>
  <c r="AE3" i="861"/>
  <c r="AD4" i="861"/>
  <c r="AD1" i="861"/>
  <c r="AD8" i="861"/>
  <c r="AA70" i="863" a="1"/>
  <c r="AA70" i="863" s="1"/>
  <c r="AA68" i="863" a="1"/>
  <c r="AA68" i="863" s="1"/>
  <c r="AA66" i="863" a="1"/>
  <c r="AA66" i="863" s="1"/>
  <c r="AA4" i="863"/>
  <c r="Z32" i="861"/>
  <c r="AB56" i="863" a="1"/>
  <c r="AB56" i="863" s="1"/>
  <c r="AB55" i="863" a="1"/>
  <c r="AB55" i="863" s="1"/>
  <c r="AB41" i="863"/>
  <c r="AB54" i="863" a="1"/>
  <c r="AB54" i="863" s="1"/>
  <c r="AB53" i="863" a="1"/>
  <c r="AB53" i="863" s="1"/>
  <c r="AB52" i="863" a="1"/>
  <c r="AB52" i="863" s="1"/>
  <c r="AB39" i="863"/>
  <c r="AB38" i="863"/>
  <c r="AB3" i="863"/>
  <c r="AB1" i="863"/>
  <c r="AC2" i="863"/>
  <c r="AC40" i="863" s="1"/>
  <c r="AA24" i="864"/>
  <c r="AA94"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549" i="64"/>
  <c r="DL547" i="64"/>
  <c r="DL569" i="64"/>
  <c r="DL372" i="64"/>
  <c r="DL509" i="64"/>
  <c r="DL395" i="64"/>
  <c r="DL408" i="64"/>
  <c r="DL459" i="64"/>
  <c r="DL831" i="64"/>
  <c r="DL2160" i="64" s="1"/>
  <c r="DL1456" i="64"/>
  <c r="DL1070" i="64"/>
  <c r="DL973" i="64"/>
  <c r="DL1408" i="64"/>
  <c r="CS1589" i="64"/>
  <c r="CR1589" i="64"/>
  <c r="CQ1589" i="64"/>
  <c r="T1589" i="64"/>
  <c r="U1587" i="64"/>
  <c r="CP1589" i="64"/>
  <c r="CU1587" i="64"/>
  <c r="CU1589" i="64" s="1"/>
  <c r="CR1566" i="64"/>
  <c r="CQ1568" i="64"/>
  <c r="U1566" i="64"/>
  <c r="U1544" i="64"/>
  <c r="U1546" i="64" s="1"/>
  <c r="CQ1544" i="64"/>
  <c r="CP1546" i="64"/>
  <c r="G1493" i="64"/>
  <c r="G1497" i="64" s="1"/>
  <c r="G1494" i="64"/>
  <c r="G1498" i="64" s="1"/>
  <c r="G1492" i="64"/>
  <c r="G1507" i="64"/>
  <c r="M1477" i="64"/>
  <c r="E425" i="64"/>
  <c r="E452" i="64"/>
  <c r="E453" i="64"/>
  <c r="G2212" i="64"/>
  <c r="G2186" i="64"/>
  <c r="G2161" i="64"/>
  <c r="G2135" i="64"/>
  <c r="G1458" i="64"/>
  <c r="G1435" i="64"/>
  <c r="G1411" i="64"/>
  <c r="G1380" i="64"/>
  <c r="G1357" i="64"/>
  <c r="G1325" i="64"/>
  <c r="G1531" i="64"/>
  <c r="G2261" i="64"/>
  <c r="G1302" i="64"/>
  <c r="G1258" i="64"/>
  <c r="G1696" i="64"/>
  <c r="G1664" i="64"/>
  <c r="G1632" i="64"/>
  <c r="G1214" i="64"/>
  <c r="G1178" i="64"/>
  <c r="G1143" i="64"/>
  <c r="G1108" i="64"/>
  <c r="G1090" i="64" s="1"/>
  <c r="G1730" i="64"/>
  <c r="G1764" i="64"/>
  <c r="G1072" i="64"/>
  <c r="G1000" i="64"/>
  <c r="G954" i="64"/>
  <c r="G930" i="64"/>
  <c r="G836" i="64"/>
  <c r="G811" i="64"/>
  <c r="G455" i="64"/>
  <c r="G431" i="64"/>
  <c r="G978" i="64"/>
  <c r="G2131" i="64"/>
  <c r="DL666" i="64" a="1"/>
  <c r="CY628" i="64" a="1"/>
  <c r="AA628" i="64" a="1"/>
  <c r="CS17" i="861" l="1"/>
  <c r="AC18" i="1151"/>
  <c r="AA20" i="1151"/>
  <c r="W66" i="1151"/>
  <c r="W22" i="861" s="1"/>
  <c r="AD15" i="1151"/>
  <c r="X50" i="1151"/>
  <c r="X65" i="1151"/>
  <c r="W51" i="1151"/>
  <c r="W17" i="861" s="1"/>
  <c r="CS68" i="1151"/>
  <c r="CS69" i="1151" s="1"/>
  <c r="CT61" i="1151"/>
  <c r="CT66" i="1151" s="1"/>
  <c r="CT46" i="1151"/>
  <c r="CT51" i="1151" s="1"/>
  <c r="CT68" i="1151" s="1"/>
  <c r="CT69" i="1151" s="1"/>
  <c r="X62" i="1151"/>
  <c r="X47" i="1151"/>
  <c r="CT62" i="1151"/>
  <c r="CT47" i="1151"/>
  <c r="X63" i="1151"/>
  <c r="X48" i="1151"/>
  <c r="Y31" i="1151"/>
  <c r="Y33" i="1151"/>
  <c r="Y32" i="1151"/>
  <c r="Y34" i="1151"/>
  <c r="Y35" i="1151"/>
  <c r="CT50" i="1151"/>
  <c r="CT65" i="1151"/>
  <c r="X46" i="1151"/>
  <c r="X61" i="1151"/>
  <c r="CT49" i="1151"/>
  <c r="CT64" i="1151"/>
  <c r="Z36" i="1151"/>
  <c r="AF3" i="1151"/>
  <c r="AF7" i="1151"/>
  <c r="AF1" i="1151"/>
  <c r="AG2" i="1151"/>
  <c r="CT48" i="1151"/>
  <c r="CT63" i="1151"/>
  <c r="V68" i="1151"/>
  <c r="X49" i="1151"/>
  <c r="X64" i="1151"/>
  <c r="AD8" i="1151"/>
  <c r="CT22" i="861"/>
  <c r="CT17" i="861"/>
  <c r="AE25" i="1151"/>
  <c r="AE54" i="1151"/>
  <c r="AE24" i="1151"/>
  <c r="AE16" i="1151"/>
  <c r="AE39" i="1151"/>
  <c r="AE17" i="1151"/>
  <c r="AE23" i="1151"/>
  <c r="AE43" i="1151"/>
  <c r="AE26" i="1151"/>
  <c r="AE41" i="1151"/>
  <c r="AE27" i="1151"/>
  <c r="AE42" i="1151"/>
  <c r="AE40" i="1151"/>
  <c r="AE55" i="1151"/>
  <c r="AE57" i="1151"/>
  <c r="AE58" i="1151"/>
  <c r="AE4" i="1151"/>
  <c r="AE56" i="1151"/>
  <c r="U69" i="1151"/>
  <c r="AB18" i="1151"/>
  <c r="CU34" i="1151"/>
  <c r="CU35" i="1151"/>
  <c r="CU31" i="1151"/>
  <c r="CU32" i="1151"/>
  <c r="CU33" i="1151"/>
  <c r="CV18" i="1151"/>
  <c r="CV20" i="1151" s="1"/>
  <c r="CV36" i="1151" s="1"/>
  <c r="CW15" i="1151"/>
  <c r="DE17" i="1151"/>
  <c r="DE4" i="1151"/>
  <c r="DE23" i="1151"/>
  <c r="DE24" i="1151"/>
  <c r="DE16" i="1151"/>
  <c r="DE26" i="1151"/>
  <c r="DE25" i="1151"/>
  <c r="DE27" i="1151"/>
  <c r="DE41" i="1151"/>
  <c r="DE39" i="1151"/>
  <c r="DE42" i="1151"/>
  <c r="DE40" i="1151"/>
  <c r="DE43" i="1151"/>
  <c r="DE57" i="1151"/>
  <c r="DE54" i="1151"/>
  <c r="DE55" i="1151"/>
  <c r="DE58" i="1151"/>
  <c r="DE56" i="1151"/>
  <c r="DF7" i="1151"/>
  <c r="DF8" i="1151"/>
  <c r="DG2" i="1151"/>
  <c r="DF3" i="1151"/>
  <c r="DE1" i="1151"/>
  <c r="AB688" i="64" a="1"/>
  <c r="AB688" i="64" s="1"/>
  <c r="AB684" i="64" a="1"/>
  <c r="AB684" i="64" s="1"/>
  <c r="AB687" i="64" a="1"/>
  <c r="AB687" i="64" s="1"/>
  <c r="AB686" i="64" a="1"/>
  <c r="AB686" i="64" s="1"/>
  <c r="AB685" i="64" a="1"/>
  <c r="AB685" i="64" s="1"/>
  <c r="CZ685" i="64" a="1"/>
  <c r="CZ685" i="64" s="1"/>
  <c r="CZ684" i="64" a="1"/>
  <c r="CZ684" i="64" s="1"/>
  <c r="CZ688" i="64" a="1"/>
  <c r="CZ688" i="64" s="1"/>
  <c r="CZ687" i="64" a="1"/>
  <c r="CZ687" i="64" s="1"/>
  <c r="CZ686" i="64" a="1"/>
  <c r="CZ686" i="64" s="1"/>
  <c r="DL666" i="64"/>
  <c r="CZ672" i="64" a="1"/>
  <c r="CZ672" i="64" s="1"/>
  <c r="CZ673" i="64" a="1"/>
  <c r="CZ673" i="64" s="1"/>
  <c r="CZ653" i="64" a="1"/>
  <c r="CZ653" i="64" s="1"/>
  <c r="CZ654" i="64" a="1"/>
  <c r="CZ654" i="64" s="1"/>
  <c r="CZ670" i="64" a="1"/>
  <c r="CZ670" i="64" s="1"/>
  <c r="CZ655" i="64" a="1"/>
  <c r="CZ655" i="64" s="1"/>
  <c r="CZ656" i="64" a="1"/>
  <c r="CZ656" i="64" s="1"/>
  <c r="CZ657" i="64" a="1"/>
  <c r="CZ657" i="64" s="1"/>
  <c r="CZ671" i="64" a="1"/>
  <c r="CZ671" i="64" s="1"/>
  <c r="CZ669" i="64" a="1"/>
  <c r="CZ669" i="64" s="1"/>
  <c r="DL702" i="64"/>
  <c r="AB656" i="64" a="1"/>
  <c r="AB656" i="64" s="1"/>
  <c r="AB657" i="64" a="1"/>
  <c r="AB657" i="64" s="1"/>
  <c r="AB671" i="64" a="1"/>
  <c r="AB671" i="64" s="1"/>
  <c r="AB672" i="64" a="1"/>
  <c r="AB672" i="64" s="1"/>
  <c r="AB673" i="64" a="1"/>
  <c r="AB673" i="64" s="1"/>
  <c r="AB655" i="64" a="1"/>
  <c r="AB655" i="64" s="1"/>
  <c r="AB669" i="64" a="1"/>
  <c r="AB669" i="64" s="1"/>
  <c r="AB653" i="64" a="1"/>
  <c r="AB653" i="64" s="1"/>
  <c r="AB670" i="64" a="1"/>
  <c r="AB670" i="64" s="1"/>
  <c r="AB654" i="64" a="1"/>
  <c r="AB654" i="64" s="1"/>
  <c r="CW141" i="64"/>
  <c r="CW143" i="64" s="1"/>
  <c r="CX138" i="64"/>
  <c r="CX141" i="64" s="1"/>
  <c r="CZ140" i="64" a="1"/>
  <c r="CZ140" i="64" s="1"/>
  <c r="CZ139" i="64" a="1"/>
  <c r="CZ139" i="64" s="1"/>
  <c r="AB139" i="64" a="1"/>
  <c r="AB139" i="64" s="1"/>
  <c r="AB138" i="64" s="1"/>
  <c r="AB140" i="64" a="1"/>
  <c r="AB140" i="64" s="1"/>
  <c r="AA141" i="64"/>
  <c r="AA143" i="64" s="1"/>
  <c r="CS23" i="861"/>
  <c r="AA628" i="64"/>
  <c r="AA630" i="64" s="1"/>
  <c r="AB262" i="64" a="1"/>
  <c r="AB262" i="64" s="1"/>
  <c r="AB849" i="64" a="1"/>
  <c r="AB849" i="64" s="1"/>
  <c r="CZ262" i="64" a="1"/>
  <c r="CZ262" i="64" s="1"/>
  <c r="CZ849" i="64" a="1"/>
  <c r="CZ849" i="64" s="1"/>
  <c r="CY628" i="64"/>
  <c r="CY630" i="64" s="1"/>
  <c r="CZ243" i="64" a="1"/>
  <c r="CZ243" i="64" s="1"/>
  <c r="CZ629" i="64" a="1"/>
  <c r="CZ629" i="64" s="1"/>
  <c r="AB243" i="64" a="1"/>
  <c r="AB243" i="64" s="1"/>
  <c r="AB629" i="64" a="1"/>
  <c r="AB629" i="64" s="1"/>
  <c r="AB595" i="64" a="1"/>
  <c r="AB595" i="64" s="1"/>
  <c r="AB230" i="64" a="1"/>
  <c r="AB230" i="64" s="1"/>
  <c r="CZ595" i="64" a="1"/>
  <c r="CZ595" i="64" s="1"/>
  <c r="CZ230" i="64" a="1"/>
  <c r="CZ230" i="64" s="1"/>
  <c r="CZ591" i="64" a="1"/>
  <c r="CZ591" i="64" s="1"/>
  <c r="AB591" i="64" a="1"/>
  <c r="AB591" i="64" s="1"/>
  <c r="CZ4" i="64"/>
  <c r="CZ587" i="64" a="1"/>
  <c r="CZ587" i="64" s="1"/>
  <c r="AB4" i="64"/>
  <c r="AB587" i="64" a="1"/>
  <c r="AB587" i="64" s="1"/>
  <c r="G398" i="64"/>
  <c r="G391" i="64"/>
  <c r="DA56" i="863" a="1"/>
  <c r="DA56" i="863" s="1"/>
  <c r="DA40" i="863"/>
  <c r="AC190" i="64"/>
  <c r="AC7" i="64"/>
  <c r="AB8" i="64" s="1"/>
  <c r="V46" i="861"/>
  <c r="V87" i="861" s="1"/>
  <c r="CR67" i="861"/>
  <c r="DA38" i="863"/>
  <c r="CZ42" i="863"/>
  <c r="CZ21" i="863" s="1"/>
  <c r="CZ32"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3" i="861"/>
  <c r="CN88" i="861" s="1"/>
  <c r="CN97" i="861" s="1"/>
  <c r="CN58" i="861" s="1"/>
  <c r="CN59" i="861" s="1"/>
  <c r="CN76" i="861"/>
  <c r="CN77" i="861" s="1"/>
  <c r="CN54" i="861"/>
  <c r="AC3" i="64"/>
  <c r="AD2" i="64"/>
  <c r="AC1" i="64"/>
  <c r="CZ2" i="861"/>
  <c r="CZ1" i="861" s="1"/>
  <c r="CZ212" i="64"/>
  <c r="DA8" i="64"/>
  <c r="DA208" i="64"/>
  <c r="DA190" i="64"/>
  <c r="DA3" i="64"/>
  <c r="DA7" i="64"/>
  <c r="DB2" i="64"/>
  <c r="DA191" i="64"/>
  <c r="DA209" i="64"/>
  <c r="DA192" i="64"/>
  <c r="DA210" i="64"/>
  <c r="DA211" i="64"/>
  <c r="DA193" i="64"/>
  <c r="CZ1" i="64"/>
  <c r="CZ194" i="64"/>
  <c r="CZ1" i="864"/>
  <c r="AB24" i="864"/>
  <c r="AB94"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2"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589" i="64"/>
  <c r="V1587" i="64"/>
  <c r="CS1566" i="64"/>
  <c r="CS1568" i="64" s="1"/>
  <c r="CR1568" i="64"/>
  <c r="CV1587" i="64"/>
  <c r="CV1589" i="64" s="1"/>
  <c r="V1566" i="64"/>
  <c r="U1568" i="64"/>
  <c r="V1544" i="64"/>
  <c r="V1546" i="64" s="1"/>
  <c r="CR1544" i="64"/>
  <c r="CQ1546" i="64"/>
  <c r="DK2214" i="64"/>
  <c r="DJ2214" i="64"/>
  <c r="DI2214" i="64"/>
  <c r="DH2214" i="64"/>
  <c r="DG2214" i="64"/>
  <c r="DF2214" i="64"/>
  <c r="DE2214" i="64"/>
  <c r="DD2214" i="64"/>
  <c r="DC2214" i="64"/>
  <c r="DB2214" i="64"/>
  <c r="DA2214" i="64"/>
  <c r="CZ2214" i="64"/>
  <c r="CY2214" i="64"/>
  <c r="CX2214" i="64"/>
  <c r="CW2214" i="64"/>
  <c r="CV2214" i="64"/>
  <c r="CU2214" i="64"/>
  <c r="CT2214" i="64"/>
  <c r="CS2214" i="64"/>
  <c r="CR2214" i="64"/>
  <c r="CQ2214" i="64"/>
  <c r="CP2214" i="64"/>
  <c r="CO2214" i="64"/>
  <c r="DK2213" i="64"/>
  <c r="DJ2213" i="64"/>
  <c r="DI2213" i="64"/>
  <c r="DH2213" i="64"/>
  <c r="DG2213" i="64"/>
  <c r="DF2213" i="64"/>
  <c r="DE2213" i="64"/>
  <c r="DD2213" i="64"/>
  <c r="DC2213" i="64"/>
  <c r="DB2213" i="64"/>
  <c r="DA2213" i="64"/>
  <c r="CZ2213" i="64"/>
  <c r="CY2213" i="64"/>
  <c r="CX2213" i="64"/>
  <c r="CW2213" i="64"/>
  <c r="CV2213" i="64"/>
  <c r="CU2213" i="64"/>
  <c r="CT2213" i="64"/>
  <c r="CS2213" i="64"/>
  <c r="CR2213" i="64"/>
  <c r="CQ2213" i="64"/>
  <c r="CP2213" i="64"/>
  <c r="CO2213" i="64"/>
  <c r="DK2211" i="64"/>
  <c r="DJ2211" i="64"/>
  <c r="DI2211" i="64"/>
  <c r="DH2211" i="64"/>
  <c r="DG2211" i="64"/>
  <c r="DF2211" i="64"/>
  <c r="DE2211" i="64"/>
  <c r="DD2211" i="64"/>
  <c r="DC2211" i="64"/>
  <c r="DB2211" i="64"/>
  <c r="DA2211" i="64"/>
  <c r="CZ2211" i="64"/>
  <c r="CY2211" i="64"/>
  <c r="CX2211" i="64"/>
  <c r="CW2211" i="64"/>
  <c r="CV2211" i="64"/>
  <c r="CU2211" i="64"/>
  <c r="CT2211" i="64"/>
  <c r="CS2211" i="64"/>
  <c r="CR2211" i="64"/>
  <c r="CQ2211" i="64"/>
  <c r="CP2211" i="64"/>
  <c r="CO2211" i="64"/>
  <c r="DK2210" i="64"/>
  <c r="DJ2210" i="64"/>
  <c r="DI2210" i="64"/>
  <c r="DH2210" i="64"/>
  <c r="DG2210" i="64"/>
  <c r="DF2210" i="64"/>
  <c r="DE2210" i="64"/>
  <c r="DD2210" i="64"/>
  <c r="DC2210" i="64"/>
  <c r="DB2210" i="64"/>
  <c r="DA2210" i="64"/>
  <c r="CZ2210" i="64"/>
  <c r="CY2210" i="64"/>
  <c r="CX2210" i="64"/>
  <c r="CW2210" i="64"/>
  <c r="CV2210" i="64"/>
  <c r="CU2210" i="64"/>
  <c r="CT2210" i="64"/>
  <c r="CS2210" i="64"/>
  <c r="CR2210" i="64"/>
  <c r="CQ2210" i="64"/>
  <c r="CP2210" i="64"/>
  <c r="CO2210" i="64"/>
  <c r="DK2188" i="64"/>
  <c r="DJ2188" i="64"/>
  <c r="DI2188" i="64"/>
  <c r="DH2188" i="64"/>
  <c r="DG2188" i="64"/>
  <c r="DF2188" i="64"/>
  <c r="DE2188" i="64"/>
  <c r="DD2188" i="64"/>
  <c r="DC2188" i="64"/>
  <c r="DB2188" i="64"/>
  <c r="DA2188" i="64"/>
  <c r="CZ2188" i="64"/>
  <c r="CY2188" i="64"/>
  <c r="CX2188" i="64"/>
  <c r="CW2188" i="64"/>
  <c r="CV2188" i="64"/>
  <c r="CU2188" i="64"/>
  <c r="CT2188" i="64"/>
  <c r="CS2188" i="64"/>
  <c r="CR2188" i="64"/>
  <c r="CQ2188" i="64"/>
  <c r="CP2188" i="64"/>
  <c r="CO2188" i="64"/>
  <c r="DK2187" i="64"/>
  <c r="DJ2187" i="64"/>
  <c r="DI2187" i="64"/>
  <c r="DH2187" i="64"/>
  <c r="DG2187" i="64"/>
  <c r="DF2187" i="64"/>
  <c r="DE2187" i="64"/>
  <c r="DD2187" i="64"/>
  <c r="DC2187" i="64"/>
  <c r="DB2187" i="64"/>
  <c r="DA2187" i="64"/>
  <c r="CZ2187" i="64"/>
  <c r="CY2187" i="64"/>
  <c r="CX2187" i="64"/>
  <c r="CW2187" i="64"/>
  <c r="CV2187" i="64"/>
  <c r="CU2187" i="64"/>
  <c r="CT2187" i="64"/>
  <c r="CS2187" i="64"/>
  <c r="CR2187" i="64"/>
  <c r="CQ2187" i="64"/>
  <c r="CP2187" i="64"/>
  <c r="CO2187" i="64"/>
  <c r="DK2185" i="64"/>
  <c r="DJ2185" i="64"/>
  <c r="DI2185" i="64"/>
  <c r="DH2185" i="64"/>
  <c r="DG2185" i="64"/>
  <c r="DF2185" i="64"/>
  <c r="DE2185" i="64"/>
  <c r="DD2185" i="64"/>
  <c r="DC2185" i="64"/>
  <c r="DB2185" i="64"/>
  <c r="DA2185" i="64"/>
  <c r="CZ2185" i="64"/>
  <c r="CY2185" i="64"/>
  <c r="CX2185" i="64"/>
  <c r="CW2185" i="64"/>
  <c r="CV2185" i="64"/>
  <c r="CU2185" i="64"/>
  <c r="CT2185" i="64"/>
  <c r="CS2185" i="64"/>
  <c r="CR2185" i="64"/>
  <c r="CQ2185" i="64"/>
  <c r="CP2185" i="64"/>
  <c r="CO2185" i="64"/>
  <c r="DK2183" i="64"/>
  <c r="DJ2183" i="64"/>
  <c r="DI2183" i="64"/>
  <c r="DH2183" i="64"/>
  <c r="DG2183" i="64"/>
  <c r="DF2183" i="64"/>
  <c r="DE2183" i="64"/>
  <c r="DD2183" i="64"/>
  <c r="DC2183" i="64"/>
  <c r="DB2183" i="64"/>
  <c r="DA2183" i="64"/>
  <c r="CZ2183" i="64"/>
  <c r="CY2183" i="64"/>
  <c r="CX2183" i="64"/>
  <c r="CW2183" i="64"/>
  <c r="CV2183" i="64"/>
  <c r="CU2183" i="64"/>
  <c r="CT2183" i="64"/>
  <c r="CS2183" i="64"/>
  <c r="CR2183" i="64"/>
  <c r="CQ2183" i="64"/>
  <c r="CP2183" i="64"/>
  <c r="CO2183" i="64"/>
  <c r="DK2162" i="64"/>
  <c r="DJ2162" i="64"/>
  <c r="DI2162" i="64"/>
  <c r="DH2162" i="64"/>
  <c r="DG2162" i="64"/>
  <c r="DF2162" i="64"/>
  <c r="DE2162" i="64"/>
  <c r="DD2162" i="64"/>
  <c r="DC2162" i="64"/>
  <c r="DB2162" i="64"/>
  <c r="DA2162" i="64"/>
  <c r="CZ2162" i="64"/>
  <c r="CY2162" i="64"/>
  <c r="CX2162" i="64"/>
  <c r="CW2162" i="64"/>
  <c r="CV2162" i="64"/>
  <c r="CU2162" i="64"/>
  <c r="CT2162" i="64"/>
  <c r="CS2162" i="64"/>
  <c r="CR2162" i="64"/>
  <c r="CQ2162" i="64"/>
  <c r="CP2162" i="64"/>
  <c r="CO2162" i="64"/>
  <c r="DK2161" i="64"/>
  <c r="DJ2161" i="64"/>
  <c r="DI2161" i="64"/>
  <c r="DH2161" i="64"/>
  <c r="DG2161" i="64"/>
  <c r="DF2161" i="64"/>
  <c r="DE2161" i="64"/>
  <c r="DD2161" i="64"/>
  <c r="DC2161" i="64"/>
  <c r="DB2161" i="64"/>
  <c r="DA2161" i="64"/>
  <c r="CZ2161" i="64"/>
  <c r="CY2161" i="64"/>
  <c r="CX2161" i="64"/>
  <c r="CW2161" i="64"/>
  <c r="CV2161" i="64"/>
  <c r="CU2161" i="64"/>
  <c r="CT2161" i="64"/>
  <c r="CS2161" i="64"/>
  <c r="CR2161" i="64"/>
  <c r="CQ2161" i="64"/>
  <c r="CP2161" i="64"/>
  <c r="CO2161" i="64"/>
  <c r="DK2159" i="64"/>
  <c r="DJ2159" i="64"/>
  <c r="DI2159" i="64"/>
  <c r="DH2159" i="64"/>
  <c r="DG2159" i="64"/>
  <c r="DF2159" i="64"/>
  <c r="DE2159" i="64"/>
  <c r="DD2159" i="64"/>
  <c r="DC2159" i="64"/>
  <c r="DB2159" i="64"/>
  <c r="DA2159" i="64"/>
  <c r="CZ2159" i="64"/>
  <c r="CY2159" i="64"/>
  <c r="CX2159" i="64"/>
  <c r="CW2159" i="64"/>
  <c r="CV2159" i="64"/>
  <c r="CU2159" i="64"/>
  <c r="CT2159" i="64"/>
  <c r="CS2159" i="64"/>
  <c r="CR2159" i="64"/>
  <c r="CQ2159" i="64"/>
  <c r="CP2159" i="64"/>
  <c r="CO2159" i="64"/>
  <c r="DK2158" i="64"/>
  <c r="DJ2158" i="64"/>
  <c r="DI2158" i="64"/>
  <c r="DH2158" i="64"/>
  <c r="DG2158" i="64"/>
  <c r="DF2158" i="64"/>
  <c r="DE2158" i="64"/>
  <c r="DD2158" i="64"/>
  <c r="DC2158" i="64"/>
  <c r="DB2158" i="64"/>
  <c r="DA2158" i="64"/>
  <c r="CZ2158" i="64"/>
  <c r="CY2158" i="64"/>
  <c r="CX2158" i="64"/>
  <c r="CW2158" i="64"/>
  <c r="CV2158" i="64"/>
  <c r="CU2158" i="64"/>
  <c r="CT2158" i="64"/>
  <c r="CS2158" i="64"/>
  <c r="CR2158" i="64"/>
  <c r="CQ2158" i="64"/>
  <c r="CP2158" i="64"/>
  <c r="CO2158" i="64"/>
  <c r="DK2136" i="64"/>
  <c r="DJ2136" i="64"/>
  <c r="DI2136" i="64"/>
  <c r="DH2136" i="64"/>
  <c r="DG2136" i="64"/>
  <c r="DF2136" i="64"/>
  <c r="DE2136" i="64"/>
  <c r="DD2136" i="64"/>
  <c r="DC2136" i="64"/>
  <c r="DB2136" i="64"/>
  <c r="DA2136" i="64"/>
  <c r="CZ2136" i="64"/>
  <c r="CY2136" i="64"/>
  <c r="CX2136" i="64"/>
  <c r="CW2136" i="64"/>
  <c r="CV2136" i="64"/>
  <c r="CU2136" i="64"/>
  <c r="CT2136" i="64"/>
  <c r="CS2136" i="64"/>
  <c r="CR2136" i="64"/>
  <c r="CQ2136" i="64"/>
  <c r="CP2136" i="64"/>
  <c r="CO2136" i="64"/>
  <c r="DK2134" i="64"/>
  <c r="DJ2134" i="64"/>
  <c r="DI2134" i="64"/>
  <c r="DH2134" i="64"/>
  <c r="DG2134" i="64"/>
  <c r="DF2134" i="64"/>
  <c r="DE2134" i="64"/>
  <c r="DD2134" i="64"/>
  <c r="DC2134" i="64"/>
  <c r="DB2134" i="64"/>
  <c r="DA2134" i="64"/>
  <c r="CZ2134" i="64"/>
  <c r="CY2134" i="64"/>
  <c r="CX2134" i="64"/>
  <c r="CW2134" i="64"/>
  <c r="CV2134" i="64"/>
  <c r="CU2134" i="64"/>
  <c r="CT2134" i="64"/>
  <c r="CS2134" i="64"/>
  <c r="CR2134" i="64"/>
  <c r="CQ2134" i="64"/>
  <c r="CP2134" i="64"/>
  <c r="CO2134" i="64"/>
  <c r="DK2133" i="64"/>
  <c r="DJ2133" i="64"/>
  <c r="DI2133" i="64"/>
  <c r="DH2133" i="64"/>
  <c r="DG2133" i="64"/>
  <c r="DF2133" i="64"/>
  <c r="DE2133" i="64"/>
  <c r="DD2133" i="64"/>
  <c r="DC2133" i="64"/>
  <c r="DB2133" i="64"/>
  <c r="DA2133" i="64"/>
  <c r="CZ2133" i="64"/>
  <c r="CY2133" i="64"/>
  <c r="CX2133" i="64"/>
  <c r="CW2133" i="64"/>
  <c r="CV2133" i="64"/>
  <c r="CU2133" i="64"/>
  <c r="CT2133" i="64"/>
  <c r="CS2133" i="64"/>
  <c r="CR2133" i="64"/>
  <c r="CQ2133" i="64"/>
  <c r="CP2133" i="64"/>
  <c r="CO2133" i="64"/>
  <c r="DK1436" i="64"/>
  <c r="DJ1436" i="64"/>
  <c r="DI1436" i="64"/>
  <c r="DH1436" i="64"/>
  <c r="DG1436" i="64"/>
  <c r="DF1436" i="64"/>
  <c r="DE1436" i="64"/>
  <c r="DD1436" i="64"/>
  <c r="DC1436" i="64"/>
  <c r="DB1436" i="64"/>
  <c r="DA1436" i="64"/>
  <c r="CZ1436" i="64"/>
  <c r="CY1436" i="64"/>
  <c r="CX1436" i="64"/>
  <c r="CW1436" i="64"/>
  <c r="CV1436" i="64"/>
  <c r="CU1436" i="64"/>
  <c r="CT1436" i="64"/>
  <c r="CS1436" i="64"/>
  <c r="CR1436" i="64"/>
  <c r="CQ1436" i="64"/>
  <c r="CP1436" i="64"/>
  <c r="CO1436" i="64"/>
  <c r="DK1434" i="64"/>
  <c r="DJ1434" i="64"/>
  <c r="DI1434" i="64"/>
  <c r="DH1434" i="64"/>
  <c r="DG1434" i="64"/>
  <c r="DF1434" i="64"/>
  <c r="DE1434" i="64"/>
  <c r="DD1434" i="64"/>
  <c r="DC1434" i="64"/>
  <c r="DB1434" i="64"/>
  <c r="DA1434" i="64"/>
  <c r="CZ1434" i="64"/>
  <c r="CY1434" i="64"/>
  <c r="CX1434" i="64"/>
  <c r="CW1434" i="64"/>
  <c r="CV1434" i="64"/>
  <c r="CU1434" i="64"/>
  <c r="CT1434" i="64"/>
  <c r="CS1434" i="64"/>
  <c r="CR1434" i="64"/>
  <c r="CQ1434" i="64"/>
  <c r="CP1434" i="64"/>
  <c r="CO1434" i="64"/>
  <c r="DK1326" i="64"/>
  <c r="DJ1326" i="64"/>
  <c r="DI1326" i="64"/>
  <c r="DH1326" i="64"/>
  <c r="DG1326" i="64"/>
  <c r="DF1326" i="64"/>
  <c r="DE1326" i="64"/>
  <c r="DD1326" i="64"/>
  <c r="DC1326" i="64"/>
  <c r="DB1326" i="64"/>
  <c r="DA1326" i="64"/>
  <c r="CZ1326" i="64"/>
  <c r="CY1326" i="64"/>
  <c r="CX1326" i="64"/>
  <c r="CW1326" i="64"/>
  <c r="CV1326" i="64"/>
  <c r="CU1326" i="64"/>
  <c r="CT1326" i="64"/>
  <c r="CS1326" i="64"/>
  <c r="CR1326" i="64"/>
  <c r="CQ1326" i="64"/>
  <c r="CP1326" i="64"/>
  <c r="CO1326" i="64"/>
  <c r="DK524" i="64"/>
  <c r="DJ524" i="64"/>
  <c r="DI524" i="64"/>
  <c r="DH524" i="64"/>
  <c r="DG524" i="64"/>
  <c r="DF524" i="64"/>
  <c r="DE524" i="64"/>
  <c r="DD524" i="64"/>
  <c r="DC524" i="64"/>
  <c r="DB524" i="64"/>
  <c r="DA524" i="64"/>
  <c r="CZ524" i="64"/>
  <c r="CY524" i="64"/>
  <c r="CX524" i="64"/>
  <c r="CW524" i="64"/>
  <c r="CV524" i="64"/>
  <c r="CU524" i="64"/>
  <c r="CT524" i="64"/>
  <c r="CS524" i="64"/>
  <c r="CR524" i="64"/>
  <c r="CQ524" i="64"/>
  <c r="CP524" i="64"/>
  <c r="CO524" i="64"/>
  <c r="CO20" i="64"/>
  <c r="CO841" i="64" s="1"/>
  <c r="CP20" i="64"/>
  <c r="CP841" i="64" s="1"/>
  <c r="CQ20" i="64"/>
  <c r="CQ841" i="64" s="1"/>
  <c r="CR20" i="64"/>
  <c r="CR841" i="64" s="1"/>
  <c r="CS20" i="64"/>
  <c r="CS841" i="64" s="1"/>
  <c r="CT20" i="64"/>
  <c r="CT841" i="64" s="1"/>
  <c r="CU20" i="64"/>
  <c r="CU841" i="64" s="1"/>
  <c r="CV20" i="64"/>
  <c r="CV841" i="64" s="1"/>
  <c r="CW20" i="64"/>
  <c r="CW841" i="64" s="1"/>
  <c r="CX20" i="64"/>
  <c r="CX841" i="64" s="1"/>
  <c r="CY20" i="64"/>
  <c r="CY841" i="64" s="1"/>
  <c r="CY857" i="64" s="1"/>
  <c r="CZ20" i="64"/>
  <c r="CZ841" i="64" s="1"/>
  <c r="CZ857" i="64" s="1"/>
  <c r="DA20" i="64"/>
  <c r="DA841" i="64" s="1"/>
  <c r="DA857" i="64" s="1"/>
  <c r="DB20" i="64"/>
  <c r="DB841" i="64" s="1"/>
  <c r="DB857" i="64" s="1"/>
  <c r="DC20" i="64"/>
  <c r="DC841" i="64" s="1"/>
  <c r="DC857" i="64" s="1"/>
  <c r="DD20" i="64"/>
  <c r="DD841" i="64" s="1"/>
  <c r="DD857" i="64" s="1"/>
  <c r="DE20" i="64"/>
  <c r="DE841" i="64" s="1"/>
  <c r="DE857" i="64" s="1"/>
  <c r="DF20" i="64"/>
  <c r="DF841" i="64" s="1"/>
  <c r="DF857" i="64" s="1"/>
  <c r="DG20" i="64"/>
  <c r="DG841" i="64" s="1"/>
  <c r="DG857" i="64" s="1"/>
  <c r="DH20" i="64"/>
  <c r="DH841" i="64" s="1"/>
  <c r="DH857" i="64" s="1"/>
  <c r="DI20" i="64"/>
  <c r="DI841" i="64" s="1"/>
  <c r="DI857" i="64" s="1"/>
  <c r="DJ20" i="64"/>
  <c r="DJ841" i="64" s="1"/>
  <c r="DJ857" i="64" s="1"/>
  <c r="DK20" i="64"/>
  <c r="DK841" i="64" s="1"/>
  <c r="DK857" i="64" s="1"/>
  <c r="CO21" i="64"/>
  <c r="CO842" i="64" s="1"/>
  <c r="CP21" i="64"/>
  <c r="CP842" i="64" s="1"/>
  <c r="CQ21" i="64"/>
  <c r="CQ842" i="64" s="1"/>
  <c r="CR21" i="64"/>
  <c r="CR842" i="64" s="1"/>
  <c r="CS21" i="64"/>
  <c r="CS842" i="64" s="1"/>
  <c r="CT21" i="64"/>
  <c r="CT842" i="64" s="1"/>
  <c r="CU21" i="64"/>
  <c r="CU842" i="64" s="1"/>
  <c r="CV21" i="64"/>
  <c r="CV842" i="64" s="1"/>
  <c r="CW21" i="64"/>
  <c r="CW842" i="64" s="1"/>
  <c r="CX21" i="64"/>
  <c r="CX842" i="64" s="1"/>
  <c r="CY21" i="64"/>
  <c r="CY842" i="64" s="1"/>
  <c r="CZ21" i="64"/>
  <c r="CZ842" i="64" s="1"/>
  <c r="CZ858" i="64" s="1"/>
  <c r="DA21" i="64"/>
  <c r="DA842" i="64" s="1"/>
  <c r="DA858" i="64" s="1"/>
  <c r="DB21" i="64"/>
  <c r="DB842" i="64" s="1"/>
  <c r="DB858" i="64" s="1"/>
  <c r="DC21" i="64"/>
  <c r="DC842" i="64" s="1"/>
  <c r="DC858" i="64" s="1"/>
  <c r="DD21" i="64"/>
  <c r="DD842" i="64" s="1"/>
  <c r="DD858" i="64" s="1"/>
  <c r="DE21" i="64"/>
  <c r="DE842" i="64" s="1"/>
  <c r="DE858" i="64" s="1"/>
  <c r="DF21" i="64"/>
  <c r="DF842" i="64" s="1"/>
  <c r="DF858" i="64" s="1"/>
  <c r="DG21" i="64"/>
  <c r="DG842" i="64" s="1"/>
  <c r="DG858" i="64" s="1"/>
  <c r="DH21" i="64"/>
  <c r="DH842" i="64" s="1"/>
  <c r="DH858" i="64" s="1"/>
  <c r="DI21" i="64"/>
  <c r="DI842" i="64" s="1"/>
  <c r="DI858" i="64" s="1"/>
  <c r="DJ21" i="64"/>
  <c r="DJ842" i="64" s="1"/>
  <c r="DJ858" i="64" s="1"/>
  <c r="DK21" i="64"/>
  <c r="DK842" i="64" s="1"/>
  <c r="DK858" i="64" s="1"/>
  <c r="CO22" i="64"/>
  <c r="CP22" i="64"/>
  <c r="CQ22" i="64"/>
  <c r="CR22" i="64"/>
  <c r="CS22" i="64"/>
  <c r="CT22" i="64"/>
  <c r="CU22" i="64"/>
  <c r="CV22" i="64"/>
  <c r="CW22" i="64"/>
  <c r="CX22" i="64"/>
  <c r="CY22" i="64"/>
  <c r="CZ22" i="64"/>
  <c r="DA22" i="64"/>
  <c r="DB22" i="64"/>
  <c r="DC22" i="64"/>
  <c r="DD22" i="64"/>
  <c r="DE22" i="64"/>
  <c r="DF22" i="64"/>
  <c r="DG22" i="64"/>
  <c r="DG647"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132" i="64" s="1"/>
  <c r="CP44" i="64"/>
  <c r="CP2132" i="64" s="1"/>
  <c r="CQ44" i="64"/>
  <c r="CQ2132" i="64" s="1"/>
  <c r="CR44" i="64"/>
  <c r="CR2132" i="64" s="1"/>
  <c r="CS44" i="64"/>
  <c r="CS2132" i="64" s="1"/>
  <c r="CT44" i="64"/>
  <c r="CT2132" i="64" s="1"/>
  <c r="CU44" i="64"/>
  <c r="CU2132" i="64" s="1"/>
  <c r="CV44" i="64"/>
  <c r="CV2132" i="64" s="1"/>
  <c r="CW44" i="64"/>
  <c r="CW2132" i="64" s="1"/>
  <c r="CX44" i="64"/>
  <c r="CX2132" i="64" s="1"/>
  <c r="CY44" i="64"/>
  <c r="CY2132" i="64" s="1"/>
  <c r="CZ44" i="64"/>
  <c r="CZ2132" i="64" s="1"/>
  <c r="DA44" i="64"/>
  <c r="DA2132" i="64" s="1"/>
  <c r="DB44" i="64"/>
  <c r="DB2132" i="64" s="1"/>
  <c r="DC44" i="64"/>
  <c r="DC2132" i="64" s="1"/>
  <c r="DD44" i="64"/>
  <c r="DD2132" i="64" s="1"/>
  <c r="DE44" i="64"/>
  <c r="DE2132" i="64" s="1"/>
  <c r="DF44" i="64"/>
  <c r="DF2132" i="64" s="1"/>
  <c r="DG44" i="64"/>
  <c r="DG2132" i="64" s="1"/>
  <c r="DH44" i="64"/>
  <c r="DH2132" i="64" s="1"/>
  <c r="DI44" i="64"/>
  <c r="DI2132" i="64" s="1"/>
  <c r="DJ44" i="64"/>
  <c r="DJ2132" i="64" s="1"/>
  <c r="DK44" i="64"/>
  <c r="DK2132"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12" i="64"/>
  <c r="CP112" i="64"/>
  <c r="CQ112" i="64"/>
  <c r="CR112" i="64"/>
  <c r="CS112" i="64"/>
  <c r="CT112" i="64"/>
  <c r="CU112" i="64"/>
  <c r="CV112" i="64"/>
  <c r="CW112" i="64"/>
  <c r="CX112" i="64"/>
  <c r="CY112" i="64"/>
  <c r="CZ112" i="64"/>
  <c r="DA112" i="64"/>
  <c r="DB112" i="64"/>
  <c r="DC112" i="64"/>
  <c r="DD112" i="64"/>
  <c r="DE112" i="64"/>
  <c r="DF112" i="64"/>
  <c r="DG112" i="64"/>
  <c r="DH112" i="64"/>
  <c r="DI112" i="64"/>
  <c r="DJ112" i="64"/>
  <c r="DK112" i="64"/>
  <c r="CO179" i="64"/>
  <c r="CP179" i="64"/>
  <c r="CQ179" i="64"/>
  <c r="CR179" i="64"/>
  <c r="CS179" i="64"/>
  <c r="CT179" i="64"/>
  <c r="CU179" i="64"/>
  <c r="CV179" i="64"/>
  <c r="CW179" i="64"/>
  <c r="CX179" i="64"/>
  <c r="CY179" i="64"/>
  <c r="CZ179" i="64"/>
  <c r="DA179" i="64"/>
  <c r="DB179" i="64"/>
  <c r="DC179" i="64"/>
  <c r="DD179" i="64"/>
  <c r="DE179" i="64"/>
  <c r="DF179" i="64"/>
  <c r="DG179" i="64"/>
  <c r="DH179" i="64"/>
  <c r="DI179" i="64"/>
  <c r="DJ179" i="64"/>
  <c r="DK179" i="64"/>
  <c r="CO324" i="64"/>
  <c r="CP324" i="64"/>
  <c r="CQ324" i="64"/>
  <c r="CR324" i="64"/>
  <c r="CS324" i="64"/>
  <c r="CT324" i="64"/>
  <c r="CU324" i="64"/>
  <c r="CV324" i="64"/>
  <c r="CW324" i="64"/>
  <c r="CX324" i="64"/>
  <c r="CY324" i="64"/>
  <c r="CZ324" i="64"/>
  <c r="DA324" i="64"/>
  <c r="DB324" i="64"/>
  <c r="DC324" i="64"/>
  <c r="DD324" i="64"/>
  <c r="DE324" i="64"/>
  <c r="DF324" i="64"/>
  <c r="DG324" i="64"/>
  <c r="DH324" i="64"/>
  <c r="DI324" i="64"/>
  <c r="DJ324" i="64"/>
  <c r="DK324" i="64"/>
  <c r="CO348" i="64"/>
  <c r="CP348" i="64"/>
  <c r="CQ348" i="64"/>
  <c r="CR348" i="64"/>
  <c r="CS348" i="64"/>
  <c r="CT348" i="64"/>
  <c r="CU348" i="64"/>
  <c r="CV348" i="64"/>
  <c r="CW348" i="64"/>
  <c r="CX348" i="64"/>
  <c r="CY348" i="64"/>
  <c r="CZ348" i="64"/>
  <c r="DA348" i="64"/>
  <c r="DB348" i="64"/>
  <c r="DC348" i="64"/>
  <c r="DD348" i="64"/>
  <c r="DE348" i="64"/>
  <c r="DF348" i="64"/>
  <c r="DG348" i="64"/>
  <c r="DH348" i="64"/>
  <c r="DI348" i="64"/>
  <c r="DJ348" i="64"/>
  <c r="DK348" i="64"/>
  <c r="CO407" i="64"/>
  <c r="CP407" i="64"/>
  <c r="CQ407" i="64"/>
  <c r="CR407" i="64"/>
  <c r="CS407" i="64"/>
  <c r="CT407" i="64"/>
  <c r="CU407" i="64"/>
  <c r="CV407" i="64"/>
  <c r="CW407" i="64"/>
  <c r="CX407" i="64"/>
  <c r="CY407" i="64"/>
  <c r="CZ407" i="64"/>
  <c r="DA407" i="64"/>
  <c r="DB407" i="64"/>
  <c r="DC407" i="64"/>
  <c r="DD407" i="64"/>
  <c r="DE407" i="64"/>
  <c r="DF407" i="64"/>
  <c r="DG407" i="64"/>
  <c r="DH407" i="64"/>
  <c r="DI407" i="64"/>
  <c r="DJ407" i="64"/>
  <c r="DK407" i="64"/>
  <c r="CO437" i="64"/>
  <c r="CP437" i="64"/>
  <c r="CQ437" i="64"/>
  <c r="CR437" i="64"/>
  <c r="CS437" i="64"/>
  <c r="CT437" i="64"/>
  <c r="CU437" i="64"/>
  <c r="CV437" i="64"/>
  <c r="CW437" i="64"/>
  <c r="CX437" i="64"/>
  <c r="CY437" i="64"/>
  <c r="CZ437" i="64"/>
  <c r="DA437" i="64"/>
  <c r="DB437" i="64"/>
  <c r="DC437" i="64"/>
  <c r="DD437" i="64"/>
  <c r="DE437" i="64"/>
  <c r="DF437" i="64"/>
  <c r="DG437" i="64"/>
  <c r="DH437" i="64"/>
  <c r="DI437" i="64"/>
  <c r="DJ437" i="64"/>
  <c r="DK437" i="64"/>
  <c r="CO460" i="64"/>
  <c r="CP460" i="64"/>
  <c r="CQ460" i="64"/>
  <c r="CR460" i="64"/>
  <c r="CS460" i="64"/>
  <c r="CT460" i="64"/>
  <c r="CU460" i="64"/>
  <c r="CV460" i="64"/>
  <c r="CW460" i="64"/>
  <c r="CX460" i="64"/>
  <c r="CY460" i="64"/>
  <c r="CZ460" i="64"/>
  <c r="DA460" i="64"/>
  <c r="DB460" i="64"/>
  <c r="DC460" i="64"/>
  <c r="DD460" i="64"/>
  <c r="DE460" i="64"/>
  <c r="DF460" i="64"/>
  <c r="DG460" i="64"/>
  <c r="DH460" i="64"/>
  <c r="DI460" i="64"/>
  <c r="DJ460" i="64"/>
  <c r="DK460" i="64"/>
  <c r="CO480" i="64"/>
  <c r="CP480" i="64"/>
  <c r="CQ480" i="64"/>
  <c r="CR480" i="64"/>
  <c r="CS480" i="64"/>
  <c r="CT480" i="64"/>
  <c r="CU480" i="64"/>
  <c r="CV480" i="64"/>
  <c r="CW480" i="64"/>
  <c r="CX480" i="64"/>
  <c r="CY480" i="64"/>
  <c r="CZ480" i="64"/>
  <c r="DA480" i="64"/>
  <c r="DB480" i="64"/>
  <c r="DC480" i="64"/>
  <c r="DD480" i="64"/>
  <c r="DE480" i="64"/>
  <c r="DF480" i="64"/>
  <c r="DG480" i="64"/>
  <c r="DH480" i="64"/>
  <c r="DI480" i="64"/>
  <c r="DJ480" i="64"/>
  <c r="DK480" i="64"/>
  <c r="CO508" i="64"/>
  <c r="CP508" i="64"/>
  <c r="CQ508" i="64"/>
  <c r="CR508" i="64"/>
  <c r="CS508" i="64"/>
  <c r="CT508" i="64"/>
  <c r="CU508" i="64"/>
  <c r="CV508" i="64"/>
  <c r="CW508" i="64"/>
  <c r="CX508" i="64"/>
  <c r="CY508" i="64"/>
  <c r="CZ508" i="64"/>
  <c r="DA508" i="64"/>
  <c r="DB508" i="64"/>
  <c r="DC508" i="64"/>
  <c r="DD508" i="64"/>
  <c r="DE508" i="64"/>
  <c r="DF508" i="64"/>
  <c r="DG508" i="64"/>
  <c r="DH508" i="64"/>
  <c r="DI508" i="64"/>
  <c r="DJ508" i="64"/>
  <c r="DK508" i="64"/>
  <c r="CO530" i="64"/>
  <c r="CP530" i="64"/>
  <c r="CQ530" i="64"/>
  <c r="CR530" i="64"/>
  <c r="CS530" i="64"/>
  <c r="CT530" i="64"/>
  <c r="CU530" i="64"/>
  <c r="CV530" i="64"/>
  <c r="CW530" i="64"/>
  <c r="CX530" i="64"/>
  <c r="CY530" i="64"/>
  <c r="CZ530" i="64"/>
  <c r="DA530" i="64"/>
  <c r="DB530" i="64"/>
  <c r="DC530" i="64"/>
  <c r="DD530" i="64"/>
  <c r="DE530" i="64"/>
  <c r="DF530" i="64"/>
  <c r="DG530" i="64"/>
  <c r="DH530" i="64"/>
  <c r="DI530" i="64"/>
  <c r="DJ530" i="64"/>
  <c r="DK530" i="64"/>
  <c r="CO532" i="64"/>
  <c r="CP532" i="64"/>
  <c r="CQ532" i="64"/>
  <c r="CR532" i="64"/>
  <c r="CS532" i="64"/>
  <c r="CT532" i="64"/>
  <c r="CU532" i="64"/>
  <c r="CV532" i="64"/>
  <c r="CW532" i="64"/>
  <c r="CX532" i="64"/>
  <c r="CY532" i="64"/>
  <c r="CZ532" i="64"/>
  <c r="DA532" i="64"/>
  <c r="DB532" i="64"/>
  <c r="DC532" i="64"/>
  <c r="DD532" i="64"/>
  <c r="DE532" i="64"/>
  <c r="DF532" i="64"/>
  <c r="DG532" i="64"/>
  <c r="DH532" i="64"/>
  <c r="DI532" i="64"/>
  <c r="DJ532" i="64"/>
  <c r="DK532" i="64"/>
  <c r="CO808" i="64"/>
  <c r="CO2137" i="64" s="1"/>
  <c r="CP808" i="64"/>
  <c r="CP2137" i="64" s="1"/>
  <c r="CQ808" i="64"/>
  <c r="CQ2137" i="64" s="1"/>
  <c r="CR808" i="64"/>
  <c r="CR2137" i="64" s="1"/>
  <c r="CS808" i="64"/>
  <c r="CS2137" i="64" s="1"/>
  <c r="CT808" i="64"/>
  <c r="CT2137" i="64" s="1"/>
  <c r="CU808" i="64"/>
  <c r="CU2137" i="64" s="1"/>
  <c r="CV808" i="64"/>
  <c r="CV2137" i="64" s="1"/>
  <c r="CW808" i="64"/>
  <c r="CW2137" i="64" s="1"/>
  <c r="CX808" i="64"/>
  <c r="CX2137" i="64" s="1"/>
  <c r="CY808" i="64"/>
  <c r="CY2137" i="64" s="1"/>
  <c r="CZ808" i="64"/>
  <c r="CZ2137" i="64" s="1"/>
  <c r="DA808" i="64"/>
  <c r="DA2137" i="64" s="1"/>
  <c r="DB808" i="64"/>
  <c r="DB2137" i="64" s="1"/>
  <c r="DC808" i="64"/>
  <c r="DC2137" i="64" s="1"/>
  <c r="DD808" i="64"/>
  <c r="DD2137" i="64" s="1"/>
  <c r="DE808" i="64"/>
  <c r="DE2137" i="64" s="1"/>
  <c r="DF808" i="64"/>
  <c r="DF2137" i="64" s="1"/>
  <c r="DG808" i="64"/>
  <c r="DG2137" i="64" s="1"/>
  <c r="DH808" i="64"/>
  <c r="DH2137" i="64" s="1"/>
  <c r="DI808" i="64"/>
  <c r="DI2137" i="64" s="1"/>
  <c r="DJ808" i="64"/>
  <c r="DJ2137" i="64" s="1"/>
  <c r="DK808" i="64"/>
  <c r="DK2137" i="64" s="1"/>
  <c r="CO810" i="64"/>
  <c r="CP810" i="64"/>
  <c r="CQ810" i="64"/>
  <c r="CR810" i="64"/>
  <c r="CS810" i="64"/>
  <c r="CT810" i="64"/>
  <c r="CU810" i="64"/>
  <c r="CV810" i="64"/>
  <c r="CW810" i="64"/>
  <c r="CX810" i="64"/>
  <c r="CY810" i="64"/>
  <c r="CZ810" i="64"/>
  <c r="DA810" i="64"/>
  <c r="DB810" i="64"/>
  <c r="DC810" i="64"/>
  <c r="DD810" i="64"/>
  <c r="DE810" i="64"/>
  <c r="DF810" i="64"/>
  <c r="DG810" i="64"/>
  <c r="DH810" i="64"/>
  <c r="DI810" i="64"/>
  <c r="DJ810" i="64"/>
  <c r="DK810" i="64"/>
  <c r="CO833" i="64"/>
  <c r="CP833" i="64"/>
  <c r="CQ833" i="64"/>
  <c r="CR833" i="64"/>
  <c r="CS833" i="64"/>
  <c r="CT833" i="64"/>
  <c r="CU833" i="64"/>
  <c r="CV833" i="64"/>
  <c r="CW833" i="64"/>
  <c r="CX833" i="64"/>
  <c r="CY833" i="64"/>
  <c r="CZ833" i="64"/>
  <c r="DA833" i="64"/>
  <c r="DB833" i="64"/>
  <c r="DC833" i="64"/>
  <c r="DD833" i="64"/>
  <c r="DE833" i="64"/>
  <c r="DF833" i="64"/>
  <c r="DG833" i="64"/>
  <c r="DH833" i="64"/>
  <c r="DI833" i="64"/>
  <c r="DJ833" i="64"/>
  <c r="DK833" i="64"/>
  <c r="CO835" i="64"/>
  <c r="CP835" i="64"/>
  <c r="CQ835" i="64"/>
  <c r="CR835" i="64"/>
  <c r="CS835" i="64"/>
  <c r="CT835" i="64"/>
  <c r="CU835" i="64"/>
  <c r="CV835" i="64"/>
  <c r="CW835" i="64"/>
  <c r="CX835" i="64"/>
  <c r="CY835" i="64"/>
  <c r="CZ835" i="64"/>
  <c r="DA835" i="64"/>
  <c r="DB835" i="64"/>
  <c r="DC835" i="64"/>
  <c r="DD835" i="64"/>
  <c r="DE835" i="64"/>
  <c r="DF835" i="64"/>
  <c r="DG835" i="64"/>
  <c r="DH835" i="64"/>
  <c r="DI835" i="64"/>
  <c r="DJ835" i="64"/>
  <c r="DK835" i="64"/>
  <c r="CO914" i="64"/>
  <c r="CP914" i="64"/>
  <c r="CQ914" i="64"/>
  <c r="CR914" i="64"/>
  <c r="CS914" i="64"/>
  <c r="CT914" i="64"/>
  <c r="CU914" i="64"/>
  <c r="CV914" i="64"/>
  <c r="CW914" i="64"/>
  <c r="CX914" i="64"/>
  <c r="CY914" i="64"/>
  <c r="CZ914" i="64"/>
  <c r="DA914" i="64"/>
  <c r="DB914" i="64"/>
  <c r="DC914" i="64"/>
  <c r="DD914" i="64"/>
  <c r="DE914" i="64"/>
  <c r="DF914" i="64"/>
  <c r="DG914" i="64"/>
  <c r="DH914" i="64"/>
  <c r="DI914" i="64"/>
  <c r="DJ914" i="64"/>
  <c r="DK914" i="64"/>
  <c r="CO927" i="64"/>
  <c r="CP927" i="64"/>
  <c r="CQ927" i="64"/>
  <c r="CR927" i="64"/>
  <c r="CS927" i="64"/>
  <c r="CT927" i="64"/>
  <c r="CU927" i="64"/>
  <c r="CV927" i="64"/>
  <c r="CW927" i="64"/>
  <c r="CX927" i="64"/>
  <c r="CY927" i="64"/>
  <c r="CZ927" i="64"/>
  <c r="DA927" i="64"/>
  <c r="DB927" i="64"/>
  <c r="DC927" i="64"/>
  <c r="DD927" i="64"/>
  <c r="DE927" i="64"/>
  <c r="DF927" i="64"/>
  <c r="DG927" i="64"/>
  <c r="DH927" i="64"/>
  <c r="DI927" i="64"/>
  <c r="DJ927" i="64"/>
  <c r="DK927" i="64"/>
  <c r="CO929" i="64"/>
  <c r="CP929" i="64"/>
  <c r="CQ929" i="64"/>
  <c r="CR929" i="64"/>
  <c r="CS929" i="64"/>
  <c r="CT929" i="64"/>
  <c r="CU929" i="64"/>
  <c r="CV929" i="64"/>
  <c r="CW929" i="64"/>
  <c r="CX929" i="64"/>
  <c r="CY929" i="64"/>
  <c r="CZ929" i="64"/>
  <c r="DA929" i="64"/>
  <c r="DB929" i="64"/>
  <c r="DC929" i="64"/>
  <c r="DD929" i="64"/>
  <c r="DE929" i="64"/>
  <c r="DF929" i="64"/>
  <c r="DG929" i="64"/>
  <c r="DH929" i="64"/>
  <c r="DI929" i="64"/>
  <c r="DJ929" i="64"/>
  <c r="DK929" i="64"/>
  <c r="CO951" i="64"/>
  <c r="CP951" i="64"/>
  <c r="CQ951" i="64"/>
  <c r="CR951" i="64"/>
  <c r="CS951" i="64"/>
  <c r="CT951" i="64"/>
  <c r="CU951" i="64"/>
  <c r="CV951" i="64"/>
  <c r="CW951" i="64"/>
  <c r="CX951" i="64"/>
  <c r="CY951" i="64"/>
  <c r="CZ951" i="64"/>
  <c r="DA951" i="64"/>
  <c r="DB951" i="64"/>
  <c r="DC951" i="64"/>
  <c r="DD951" i="64"/>
  <c r="DE951" i="64"/>
  <c r="DF951" i="64"/>
  <c r="DG951" i="64"/>
  <c r="DH951" i="64"/>
  <c r="DI951" i="64"/>
  <c r="DJ951" i="64"/>
  <c r="DK951" i="64"/>
  <c r="CO975" i="64"/>
  <c r="CP975" i="64"/>
  <c r="CQ975" i="64"/>
  <c r="CR975" i="64"/>
  <c r="CS975" i="64"/>
  <c r="CT975" i="64"/>
  <c r="CU975" i="64"/>
  <c r="CV975" i="64"/>
  <c r="CW975" i="64"/>
  <c r="CX975" i="64"/>
  <c r="CY975" i="64"/>
  <c r="CZ975" i="64"/>
  <c r="DA975" i="64"/>
  <c r="DB975" i="64"/>
  <c r="DC975" i="64"/>
  <c r="DD975" i="64"/>
  <c r="DE975" i="64"/>
  <c r="DF975" i="64"/>
  <c r="DG975" i="64"/>
  <c r="DH975" i="64"/>
  <c r="DI975" i="64"/>
  <c r="DJ975" i="64"/>
  <c r="DK975" i="64"/>
  <c r="CO978" i="64"/>
  <c r="CP978" i="64"/>
  <c r="CQ978" i="64"/>
  <c r="CR978" i="64"/>
  <c r="CS978" i="64"/>
  <c r="CT978" i="64"/>
  <c r="CU978" i="64"/>
  <c r="CV978" i="64"/>
  <c r="CW978" i="64"/>
  <c r="CX978" i="64"/>
  <c r="CY978" i="64"/>
  <c r="CZ978" i="64"/>
  <c r="DA978" i="64"/>
  <c r="DB978" i="64"/>
  <c r="DC978" i="64"/>
  <c r="DD978" i="64"/>
  <c r="DE978" i="64"/>
  <c r="DF978" i="64"/>
  <c r="DG978" i="64"/>
  <c r="DH978" i="64"/>
  <c r="DI978" i="64"/>
  <c r="DJ978" i="64"/>
  <c r="DK978" i="64"/>
  <c r="CO997" i="64"/>
  <c r="CP997" i="64"/>
  <c r="CQ997" i="64"/>
  <c r="CR997" i="64"/>
  <c r="CS997" i="64"/>
  <c r="CT997" i="64"/>
  <c r="CU997" i="64"/>
  <c r="CV997" i="64"/>
  <c r="CW997" i="64"/>
  <c r="CX997" i="64"/>
  <c r="CY997" i="64"/>
  <c r="CZ997" i="64"/>
  <c r="DA997" i="64"/>
  <c r="DB997" i="64"/>
  <c r="DC997" i="64"/>
  <c r="DD997" i="64"/>
  <c r="DE997" i="64"/>
  <c r="DF997" i="64"/>
  <c r="DG997" i="64"/>
  <c r="DH997" i="64"/>
  <c r="DI997" i="64"/>
  <c r="DJ997" i="64"/>
  <c r="DK997" i="64"/>
  <c r="CO999" i="64"/>
  <c r="CP999" i="64"/>
  <c r="CQ999" i="64"/>
  <c r="CR999" i="64"/>
  <c r="CS999" i="64"/>
  <c r="CT999" i="64"/>
  <c r="CU999" i="64"/>
  <c r="CV999" i="64"/>
  <c r="CW999" i="64"/>
  <c r="CX999" i="64"/>
  <c r="CY999" i="64"/>
  <c r="CZ999" i="64"/>
  <c r="DA999" i="64"/>
  <c r="DB999" i="64"/>
  <c r="DC999" i="64"/>
  <c r="DD999" i="64"/>
  <c r="DE999" i="64"/>
  <c r="DF999" i="64"/>
  <c r="DG999" i="64"/>
  <c r="DH999" i="64"/>
  <c r="DI999" i="64"/>
  <c r="DJ999" i="64"/>
  <c r="DK999" i="64"/>
  <c r="CO1071" i="64"/>
  <c r="CP1071" i="64"/>
  <c r="CQ1071" i="64"/>
  <c r="CR1071" i="64"/>
  <c r="CS1071" i="64"/>
  <c r="CT1071" i="64"/>
  <c r="CU1071" i="64"/>
  <c r="CV1071" i="64"/>
  <c r="CW1071" i="64"/>
  <c r="CX1071" i="64"/>
  <c r="CY1071" i="64"/>
  <c r="CZ1071" i="64"/>
  <c r="DA1071" i="64"/>
  <c r="DB1071" i="64"/>
  <c r="DC1071" i="64"/>
  <c r="DD1071" i="64"/>
  <c r="DE1071" i="64"/>
  <c r="DF1071" i="64"/>
  <c r="DG1071" i="64"/>
  <c r="DH1071" i="64"/>
  <c r="DI1071" i="64"/>
  <c r="DJ1071" i="64"/>
  <c r="DK1071" i="64"/>
  <c r="CO1073" i="64"/>
  <c r="CP1073" i="64"/>
  <c r="CQ1073" i="64"/>
  <c r="CR1073" i="64"/>
  <c r="CS1073" i="64"/>
  <c r="CT1073" i="64"/>
  <c r="CU1073" i="64"/>
  <c r="CV1073" i="64"/>
  <c r="CW1073" i="64"/>
  <c r="CX1073" i="64"/>
  <c r="CY1073" i="64"/>
  <c r="CZ1073" i="64"/>
  <c r="DA1073" i="64"/>
  <c r="DB1073" i="64"/>
  <c r="DC1073" i="64"/>
  <c r="DD1073" i="64"/>
  <c r="DE1073" i="64"/>
  <c r="DF1073" i="64"/>
  <c r="DG1073" i="64"/>
  <c r="DH1073" i="64"/>
  <c r="DI1073" i="64"/>
  <c r="DJ1073" i="64"/>
  <c r="DK1073" i="64"/>
  <c r="CO1074" i="64"/>
  <c r="CP1074" i="64"/>
  <c r="CQ1074" i="64"/>
  <c r="CR1074" i="64"/>
  <c r="CS1074" i="64"/>
  <c r="CT1074" i="64"/>
  <c r="CU1074" i="64"/>
  <c r="CV1074" i="64"/>
  <c r="CW1074" i="64"/>
  <c r="CX1074" i="64"/>
  <c r="CY1074" i="64"/>
  <c r="CZ1074" i="64"/>
  <c r="DA1074" i="64"/>
  <c r="DB1074" i="64"/>
  <c r="DC1074" i="64"/>
  <c r="DD1074" i="64"/>
  <c r="DE1074" i="64"/>
  <c r="DF1074" i="64"/>
  <c r="DG1074" i="64"/>
  <c r="DH1074" i="64"/>
  <c r="DI1074" i="64"/>
  <c r="DJ1074" i="64"/>
  <c r="DK1074" i="64"/>
  <c r="CO1763" i="64"/>
  <c r="CO1806" i="64" s="1"/>
  <c r="CP1763" i="64"/>
  <c r="CP1806" i="64" s="1"/>
  <c r="CQ1763" i="64"/>
  <c r="CQ1806" i="64" s="1"/>
  <c r="CR1763" i="64"/>
  <c r="CR1806" i="64" s="1"/>
  <c r="CS1763" i="64"/>
  <c r="CS1806" i="64" s="1"/>
  <c r="CT1763" i="64"/>
  <c r="CT1806" i="64" s="1"/>
  <c r="CU1763" i="64"/>
  <c r="CU1806" i="64" s="1"/>
  <c r="CV1763" i="64"/>
  <c r="CV1806" i="64" s="1"/>
  <c r="CW1763" i="64"/>
  <c r="CW1806" i="64" s="1"/>
  <c r="CX1763" i="64"/>
  <c r="CX1806" i="64" s="1"/>
  <c r="CY1763" i="64"/>
  <c r="CY1806" i="64" s="1"/>
  <c r="CZ1763" i="64"/>
  <c r="CZ1806" i="64" s="1"/>
  <c r="DA1763" i="64"/>
  <c r="DA1806" i="64" s="1"/>
  <c r="DB1763" i="64"/>
  <c r="DB1806" i="64" s="1"/>
  <c r="DC1763" i="64"/>
  <c r="DC1806" i="64" s="1"/>
  <c r="DD1763" i="64"/>
  <c r="DD1806" i="64" s="1"/>
  <c r="DE1763" i="64"/>
  <c r="DE1806" i="64" s="1"/>
  <c r="DF1763" i="64"/>
  <c r="DF1806" i="64" s="1"/>
  <c r="DG1763" i="64"/>
  <c r="DG1806" i="64" s="1"/>
  <c r="DH1763" i="64"/>
  <c r="DH1806" i="64" s="1"/>
  <c r="DI1763" i="64"/>
  <c r="DI1806" i="64" s="1"/>
  <c r="DJ1763" i="64"/>
  <c r="DJ1806" i="64" s="1"/>
  <c r="DK1763" i="64"/>
  <c r="DK1806" i="64" s="1"/>
  <c r="CO1765" i="64"/>
  <c r="CP1765" i="64"/>
  <c r="CQ1765" i="64"/>
  <c r="CR1765" i="64"/>
  <c r="CS1765" i="64"/>
  <c r="CT1765" i="64"/>
  <c r="CU1765" i="64"/>
  <c r="CV1765" i="64"/>
  <c r="CW1765" i="64"/>
  <c r="CX1765" i="64"/>
  <c r="CY1765" i="64"/>
  <c r="CZ1765" i="64"/>
  <c r="DA1765" i="64"/>
  <c r="DB1765" i="64"/>
  <c r="DC1765" i="64"/>
  <c r="DD1765" i="64"/>
  <c r="DE1765" i="64"/>
  <c r="DF1765" i="64"/>
  <c r="DG1765" i="64"/>
  <c r="DH1765" i="64"/>
  <c r="DI1765" i="64"/>
  <c r="DJ1765" i="64"/>
  <c r="DK1765" i="64"/>
  <c r="CO1729" i="64"/>
  <c r="CP1729" i="64"/>
  <c r="CQ1729" i="64"/>
  <c r="CR1729" i="64"/>
  <c r="CS1729" i="64"/>
  <c r="CT1729" i="64"/>
  <c r="CU1729" i="64"/>
  <c r="CV1729" i="64"/>
  <c r="CW1729" i="64"/>
  <c r="CX1729" i="64"/>
  <c r="CY1729" i="64"/>
  <c r="CZ1729" i="64"/>
  <c r="DA1729" i="64"/>
  <c r="DB1729" i="64"/>
  <c r="DC1729" i="64"/>
  <c r="DD1729" i="64"/>
  <c r="DE1729" i="64"/>
  <c r="DF1729" i="64"/>
  <c r="DG1729" i="64"/>
  <c r="DH1729" i="64"/>
  <c r="DI1729" i="64"/>
  <c r="DJ1729" i="64"/>
  <c r="DK1729" i="64"/>
  <c r="CO1731" i="64"/>
  <c r="CP1731" i="64"/>
  <c r="CQ1731" i="64"/>
  <c r="CR1731" i="64"/>
  <c r="CS1731" i="64"/>
  <c r="CT1731" i="64"/>
  <c r="CU1731" i="64"/>
  <c r="CV1731" i="64"/>
  <c r="CW1731" i="64"/>
  <c r="CX1731" i="64"/>
  <c r="CY1731" i="64"/>
  <c r="CZ1731" i="64"/>
  <c r="DA1731" i="64"/>
  <c r="DB1731" i="64"/>
  <c r="DC1731" i="64"/>
  <c r="DD1731" i="64"/>
  <c r="DE1731" i="64"/>
  <c r="DF1731" i="64"/>
  <c r="DG1731" i="64"/>
  <c r="DH1731" i="64"/>
  <c r="DI1731" i="64"/>
  <c r="DJ1731" i="64"/>
  <c r="DK1731" i="64"/>
  <c r="CO1107" i="64"/>
  <c r="CP1107" i="64"/>
  <c r="CQ1107" i="64"/>
  <c r="CR1107" i="64"/>
  <c r="CS1107" i="64"/>
  <c r="CT1107" i="64"/>
  <c r="CU1107" i="64"/>
  <c r="CV1107" i="64"/>
  <c r="CW1107" i="64"/>
  <c r="CX1107" i="64"/>
  <c r="CY1107" i="64"/>
  <c r="CZ1107" i="64"/>
  <c r="DA1107" i="64"/>
  <c r="DB1107" i="64"/>
  <c r="DC1107" i="64"/>
  <c r="DD1107" i="64"/>
  <c r="DE1107" i="64"/>
  <c r="DF1107" i="64"/>
  <c r="DG1107" i="64"/>
  <c r="DH1107" i="64"/>
  <c r="DI1107" i="64"/>
  <c r="DJ1107" i="64"/>
  <c r="DK1107" i="64"/>
  <c r="CO1109" i="64"/>
  <c r="CP1109" i="64"/>
  <c r="CQ1109" i="64"/>
  <c r="CR1109" i="64"/>
  <c r="CS1109" i="64"/>
  <c r="CT1109" i="64"/>
  <c r="CU1109" i="64"/>
  <c r="CV1109" i="64"/>
  <c r="CW1109" i="64"/>
  <c r="CX1109" i="64"/>
  <c r="CY1109" i="64"/>
  <c r="CZ1109" i="64"/>
  <c r="DA1109" i="64"/>
  <c r="DB1109" i="64"/>
  <c r="DC1109" i="64"/>
  <c r="DD1109" i="64"/>
  <c r="DE1109" i="64"/>
  <c r="DF1109" i="64"/>
  <c r="DG1109" i="64"/>
  <c r="DH1109" i="64"/>
  <c r="DI1109" i="64"/>
  <c r="DJ1109" i="64"/>
  <c r="DK1109" i="64"/>
  <c r="CO1142" i="64"/>
  <c r="CP1142" i="64"/>
  <c r="CQ1142" i="64"/>
  <c r="CR1142" i="64"/>
  <c r="CS1142" i="64"/>
  <c r="CT1142" i="64"/>
  <c r="CU1142" i="64"/>
  <c r="CV1142" i="64"/>
  <c r="CW1142" i="64"/>
  <c r="CX1142" i="64"/>
  <c r="CY1142" i="64"/>
  <c r="CZ1142" i="64"/>
  <c r="DA1142" i="64"/>
  <c r="DB1142" i="64"/>
  <c r="DC1142" i="64"/>
  <c r="DD1142" i="64"/>
  <c r="DE1142" i="64"/>
  <c r="DF1142" i="64"/>
  <c r="DG1142" i="64"/>
  <c r="DH1142" i="64"/>
  <c r="DI1142" i="64"/>
  <c r="DJ1142" i="64"/>
  <c r="DK1142" i="64"/>
  <c r="CO1144" i="64"/>
  <c r="CP1144" i="64"/>
  <c r="CQ1144" i="64"/>
  <c r="CR1144" i="64"/>
  <c r="CS1144" i="64"/>
  <c r="CT1144" i="64"/>
  <c r="CU1144" i="64"/>
  <c r="CV1144" i="64"/>
  <c r="CW1144" i="64"/>
  <c r="CX1144" i="64"/>
  <c r="CY1144" i="64"/>
  <c r="CZ1144" i="64"/>
  <c r="DA1144" i="64"/>
  <c r="DB1144" i="64"/>
  <c r="DC1144" i="64"/>
  <c r="DD1144" i="64"/>
  <c r="DE1144" i="64"/>
  <c r="DF1144" i="64"/>
  <c r="DG1144" i="64"/>
  <c r="DH1144" i="64"/>
  <c r="DI1144" i="64"/>
  <c r="DJ1144" i="64"/>
  <c r="DK1144" i="64"/>
  <c r="CO1177" i="64"/>
  <c r="CP1177" i="64"/>
  <c r="CQ1177" i="64"/>
  <c r="CR1177" i="64"/>
  <c r="CS1177" i="64"/>
  <c r="CT1177" i="64"/>
  <c r="CU1177" i="64"/>
  <c r="CV1177" i="64"/>
  <c r="CW1177" i="64"/>
  <c r="CX1177" i="64"/>
  <c r="CY1177" i="64"/>
  <c r="CZ1177" i="64"/>
  <c r="DA1177" i="64"/>
  <c r="DB1177" i="64"/>
  <c r="DC1177" i="64"/>
  <c r="DD1177" i="64"/>
  <c r="DE1177" i="64"/>
  <c r="DF1177" i="64"/>
  <c r="DG1177" i="64"/>
  <c r="DH1177" i="64"/>
  <c r="DI1177" i="64"/>
  <c r="DJ1177" i="64"/>
  <c r="DK1177" i="64"/>
  <c r="CO1179" i="64"/>
  <c r="CP1179" i="64"/>
  <c r="CQ1179" i="64"/>
  <c r="CR1179" i="64"/>
  <c r="CS1179" i="64"/>
  <c r="CT1179" i="64"/>
  <c r="CU1179" i="64"/>
  <c r="CV1179" i="64"/>
  <c r="CW1179" i="64"/>
  <c r="CX1179" i="64"/>
  <c r="CY1179" i="64"/>
  <c r="CZ1179" i="64"/>
  <c r="DA1179" i="64"/>
  <c r="DB1179" i="64"/>
  <c r="DC1179" i="64"/>
  <c r="DD1179" i="64"/>
  <c r="DE1179" i="64"/>
  <c r="DF1179" i="64"/>
  <c r="DG1179" i="64"/>
  <c r="DH1179" i="64"/>
  <c r="DI1179" i="64"/>
  <c r="DJ1179" i="64"/>
  <c r="DK1179" i="64"/>
  <c r="CO1213" i="64"/>
  <c r="CP1213" i="64"/>
  <c r="CQ1213" i="64"/>
  <c r="CR1213" i="64"/>
  <c r="CS1213" i="64"/>
  <c r="CT1213" i="64"/>
  <c r="CU1213" i="64"/>
  <c r="CV1213" i="64"/>
  <c r="CW1213" i="64"/>
  <c r="CX1213" i="64"/>
  <c r="CY1213" i="64"/>
  <c r="CZ1213" i="64"/>
  <c r="DA1213" i="64"/>
  <c r="DB1213" i="64"/>
  <c r="DC1213" i="64"/>
  <c r="DD1213" i="64"/>
  <c r="DE1213" i="64"/>
  <c r="DF1213" i="64"/>
  <c r="DG1213" i="64"/>
  <c r="DH1213" i="64"/>
  <c r="DI1213" i="64"/>
  <c r="DJ1213" i="64"/>
  <c r="DK1213" i="64"/>
  <c r="CO1215" i="64"/>
  <c r="CP1215" i="64"/>
  <c r="CQ1215" i="64"/>
  <c r="CR1215" i="64"/>
  <c r="CS1215" i="64"/>
  <c r="CT1215" i="64"/>
  <c r="CU1215" i="64"/>
  <c r="CV1215" i="64"/>
  <c r="CW1215" i="64"/>
  <c r="CX1215" i="64"/>
  <c r="CY1215" i="64"/>
  <c r="CZ1215" i="64"/>
  <c r="DA1215" i="64"/>
  <c r="DB1215" i="64"/>
  <c r="DC1215" i="64"/>
  <c r="DD1215" i="64"/>
  <c r="DE1215" i="64"/>
  <c r="DF1215" i="64"/>
  <c r="DG1215" i="64"/>
  <c r="DH1215" i="64"/>
  <c r="DI1215" i="64"/>
  <c r="DJ1215" i="64"/>
  <c r="DK1215" i="64"/>
  <c r="CO1631" i="64"/>
  <c r="CP1631" i="64"/>
  <c r="CQ1631" i="64"/>
  <c r="CR1631" i="64"/>
  <c r="CS1631" i="64"/>
  <c r="CT1631" i="64"/>
  <c r="CU1631" i="64"/>
  <c r="CV1631" i="64"/>
  <c r="CW1631" i="64"/>
  <c r="CX1631" i="64"/>
  <c r="CY1631" i="64"/>
  <c r="CZ1631" i="64"/>
  <c r="DA1631" i="64"/>
  <c r="DB1631" i="64"/>
  <c r="DC1631" i="64"/>
  <c r="DD1631" i="64"/>
  <c r="DE1631" i="64"/>
  <c r="DF1631" i="64"/>
  <c r="DG1631" i="64"/>
  <c r="DH1631" i="64"/>
  <c r="DI1631" i="64"/>
  <c r="DJ1631" i="64"/>
  <c r="DK1631" i="64"/>
  <c r="CO1633" i="64"/>
  <c r="CP1633" i="64"/>
  <c r="CQ1633" i="64"/>
  <c r="CR1633" i="64"/>
  <c r="CS1633" i="64"/>
  <c r="CT1633" i="64"/>
  <c r="CU1633" i="64"/>
  <c r="CV1633" i="64"/>
  <c r="CW1633" i="64"/>
  <c r="CX1633" i="64"/>
  <c r="CY1633" i="64"/>
  <c r="CZ1633" i="64"/>
  <c r="DA1633" i="64"/>
  <c r="DB1633" i="64"/>
  <c r="DC1633" i="64"/>
  <c r="DD1633" i="64"/>
  <c r="DE1633" i="64"/>
  <c r="DF1633" i="64"/>
  <c r="DG1633" i="64"/>
  <c r="DH1633" i="64"/>
  <c r="DI1633" i="64"/>
  <c r="DJ1633" i="64"/>
  <c r="DK1633" i="64"/>
  <c r="CO1663" i="64"/>
  <c r="CP1663" i="64"/>
  <c r="CQ1663" i="64"/>
  <c r="CR1663" i="64"/>
  <c r="CS1663" i="64"/>
  <c r="CT1663" i="64"/>
  <c r="CU1663" i="64"/>
  <c r="CV1663" i="64"/>
  <c r="CW1663" i="64"/>
  <c r="CX1663" i="64"/>
  <c r="CY1663" i="64"/>
  <c r="CZ1663" i="64"/>
  <c r="DA1663" i="64"/>
  <c r="DB1663" i="64"/>
  <c r="DC1663" i="64"/>
  <c r="DD1663" i="64"/>
  <c r="DE1663" i="64"/>
  <c r="DF1663" i="64"/>
  <c r="DG1663" i="64"/>
  <c r="DH1663" i="64"/>
  <c r="DI1663" i="64"/>
  <c r="DJ1663" i="64"/>
  <c r="DK1663" i="64"/>
  <c r="CO1665" i="64"/>
  <c r="CP1665" i="64"/>
  <c r="CQ1665" i="64"/>
  <c r="CR1665" i="64"/>
  <c r="CS1665" i="64"/>
  <c r="CT1665" i="64"/>
  <c r="CU1665" i="64"/>
  <c r="CV1665" i="64"/>
  <c r="CW1665" i="64"/>
  <c r="CX1665" i="64"/>
  <c r="CY1665" i="64"/>
  <c r="CZ1665" i="64"/>
  <c r="DA1665" i="64"/>
  <c r="DB1665" i="64"/>
  <c r="DC1665" i="64"/>
  <c r="DD1665" i="64"/>
  <c r="DE1665" i="64"/>
  <c r="DF1665" i="64"/>
  <c r="DG1665" i="64"/>
  <c r="DH1665" i="64"/>
  <c r="DI1665" i="64"/>
  <c r="DJ1665" i="64"/>
  <c r="DK1665" i="64"/>
  <c r="CO1685" i="64"/>
  <c r="CO1695" i="64"/>
  <c r="CP1695" i="64"/>
  <c r="CQ1695" i="64"/>
  <c r="CR1695" i="64"/>
  <c r="CS1695" i="64"/>
  <c r="CT1695" i="64"/>
  <c r="CU1695" i="64"/>
  <c r="CV1695" i="64"/>
  <c r="CW1695" i="64"/>
  <c r="CX1695" i="64"/>
  <c r="CY1695" i="64"/>
  <c r="CZ1695" i="64"/>
  <c r="DA1695" i="64"/>
  <c r="DB1695" i="64"/>
  <c r="DC1695" i="64"/>
  <c r="DD1695" i="64"/>
  <c r="DE1695" i="64"/>
  <c r="DF1695" i="64"/>
  <c r="DG1695" i="64"/>
  <c r="DH1695" i="64"/>
  <c r="DI1695" i="64"/>
  <c r="DJ1695" i="64"/>
  <c r="DK1695" i="64"/>
  <c r="CO1697" i="64"/>
  <c r="CP1697" i="64"/>
  <c r="CQ1697" i="64"/>
  <c r="CR1697" i="64"/>
  <c r="CS1697" i="64"/>
  <c r="CT1697" i="64"/>
  <c r="CU1697" i="64"/>
  <c r="CV1697" i="64"/>
  <c r="CW1697" i="64"/>
  <c r="CX1697" i="64"/>
  <c r="CY1697" i="64"/>
  <c r="CZ1697" i="64"/>
  <c r="DA1697" i="64"/>
  <c r="DB1697" i="64"/>
  <c r="DC1697" i="64"/>
  <c r="DD1697" i="64"/>
  <c r="DE1697" i="64"/>
  <c r="DF1697" i="64"/>
  <c r="DG1697" i="64"/>
  <c r="DH1697" i="64"/>
  <c r="DI1697" i="64"/>
  <c r="DJ1697" i="64"/>
  <c r="DK1697" i="64"/>
  <c r="CO1246" i="64"/>
  <c r="CP1246" i="64"/>
  <c r="CQ1246" i="64"/>
  <c r="CR1246" i="64"/>
  <c r="CS1246" i="64"/>
  <c r="CT1246" i="64"/>
  <c r="CU1246" i="64"/>
  <c r="CV1246" i="64"/>
  <c r="CW1246" i="64"/>
  <c r="CX1246" i="64"/>
  <c r="CY1246" i="64"/>
  <c r="CZ1246" i="64"/>
  <c r="DA1246" i="64"/>
  <c r="DB1246" i="64"/>
  <c r="DC1246" i="64"/>
  <c r="DD1246" i="64"/>
  <c r="DE1246" i="64"/>
  <c r="DF1246" i="64"/>
  <c r="DG1246" i="64"/>
  <c r="DH1246" i="64"/>
  <c r="DI1246" i="64"/>
  <c r="DJ1246" i="64"/>
  <c r="DK1246" i="64"/>
  <c r="CO1257" i="64"/>
  <c r="CP1257" i="64"/>
  <c r="CQ1257" i="64"/>
  <c r="CR1257" i="64"/>
  <c r="CS1257" i="64"/>
  <c r="CT1257" i="64"/>
  <c r="CU1257" i="64"/>
  <c r="CV1257" i="64"/>
  <c r="CW1257" i="64"/>
  <c r="CX1257" i="64"/>
  <c r="CY1257" i="64"/>
  <c r="CZ1257" i="64"/>
  <c r="DA1257" i="64"/>
  <c r="DB1257" i="64"/>
  <c r="DC1257" i="64"/>
  <c r="DD1257" i="64"/>
  <c r="DE1257" i="64"/>
  <c r="DF1257" i="64"/>
  <c r="DG1257" i="64"/>
  <c r="DH1257" i="64"/>
  <c r="DI1257" i="64"/>
  <c r="DJ1257" i="64"/>
  <c r="DK1257" i="64"/>
  <c r="CO1259" i="64"/>
  <c r="CP1259" i="64"/>
  <c r="CQ1259" i="64"/>
  <c r="CR1259" i="64"/>
  <c r="CS1259" i="64"/>
  <c r="CT1259" i="64"/>
  <c r="CU1259" i="64"/>
  <c r="CV1259" i="64"/>
  <c r="CW1259" i="64"/>
  <c r="CX1259" i="64"/>
  <c r="CY1259" i="64"/>
  <c r="CZ1259" i="64"/>
  <c r="DA1259" i="64"/>
  <c r="DB1259" i="64"/>
  <c r="DC1259" i="64"/>
  <c r="DD1259" i="64"/>
  <c r="DE1259" i="64"/>
  <c r="DF1259" i="64"/>
  <c r="DG1259" i="64"/>
  <c r="DH1259" i="64"/>
  <c r="DI1259" i="64"/>
  <c r="DJ1259" i="64"/>
  <c r="DK1259" i="64"/>
  <c r="CO1301" i="64"/>
  <c r="CP1301" i="64"/>
  <c r="CQ1301" i="64"/>
  <c r="CR1301" i="64"/>
  <c r="CS1301" i="64"/>
  <c r="CT1301" i="64"/>
  <c r="CU1301" i="64"/>
  <c r="CV1301" i="64"/>
  <c r="CW1301" i="64"/>
  <c r="CX1301" i="64"/>
  <c r="CY1301" i="64"/>
  <c r="CZ1301" i="64"/>
  <c r="DA1301" i="64"/>
  <c r="DB1301" i="64"/>
  <c r="DC1301" i="64"/>
  <c r="DD1301" i="64"/>
  <c r="DE1301" i="64"/>
  <c r="DF1301" i="64"/>
  <c r="DG1301" i="64"/>
  <c r="DH1301" i="64"/>
  <c r="DI1301" i="64"/>
  <c r="DJ1301" i="64"/>
  <c r="DK1301" i="64"/>
  <c r="CO1303" i="64"/>
  <c r="CP1303" i="64"/>
  <c r="CQ1303" i="64"/>
  <c r="CR1303" i="64"/>
  <c r="CS1303" i="64"/>
  <c r="CT1303" i="64"/>
  <c r="CU1303" i="64"/>
  <c r="CV1303" i="64"/>
  <c r="CW1303" i="64"/>
  <c r="CX1303" i="64"/>
  <c r="CY1303" i="64"/>
  <c r="CZ1303" i="64"/>
  <c r="DA1303" i="64"/>
  <c r="DB1303" i="64"/>
  <c r="DC1303" i="64"/>
  <c r="DD1303" i="64"/>
  <c r="DE1303" i="64"/>
  <c r="DF1303" i="64"/>
  <c r="DG1303" i="64"/>
  <c r="DH1303" i="64"/>
  <c r="DI1303" i="64"/>
  <c r="DJ1303" i="64"/>
  <c r="DK1303" i="64"/>
  <c r="CO2260" i="64"/>
  <c r="CP2260" i="64"/>
  <c r="CQ2260" i="64"/>
  <c r="CR2260" i="64"/>
  <c r="CS2260" i="64"/>
  <c r="CT2260" i="64"/>
  <c r="CU2260" i="64"/>
  <c r="CV2260" i="64"/>
  <c r="CW2260" i="64"/>
  <c r="CX2260" i="64"/>
  <c r="CY2260" i="64"/>
  <c r="CZ2260" i="64"/>
  <c r="DA2260" i="64"/>
  <c r="DB2260" i="64"/>
  <c r="DC2260" i="64"/>
  <c r="DD2260" i="64"/>
  <c r="DE2260" i="64"/>
  <c r="DF2260" i="64"/>
  <c r="DG2260" i="64"/>
  <c r="DH2260" i="64"/>
  <c r="DI2260" i="64"/>
  <c r="DJ2260" i="64"/>
  <c r="DK2260" i="64"/>
  <c r="CO2262" i="64"/>
  <c r="CP2262" i="64"/>
  <c r="CQ2262" i="64"/>
  <c r="CR2262" i="64"/>
  <c r="CS2262" i="64"/>
  <c r="CT2262" i="64"/>
  <c r="CU2262" i="64"/>
  <c r="CV2262" i="64"/>
  <c r="CW2262" i="64"/>
  <c r="CX2262" i="64"/>
  <c r="CY2262" i="64"/>
  <c r="CZ2262" i="64"/>
  <c r="DA2262" i="64"/>
  <c r="DB2262" i="64"/>
  <c r="DC2262" i="64"/>
  <c r="DD2262" i="64"/>
  <c r="DE2262" i="64"/>
  <c r="DF2262" i="64"/>
  <c r="DG2262" i="64"/>
  <c r="DH2262" i="64"/>
  <c r="DI2262" i="64"/>
  <c r="DJ2262" i="64"/>
  <c r="DK2262" i="64"/>
  <c r="CO1530" i="64"/>
  <c r="CP1530" i="64"/>
  <c r="CQ1530" i="64"/>
  <c r="CR1530" i="64"/>
  <c r="CS1530" i="64"/>
  <c r="CT1530" i="64"/>
  <c r="CU1530" i="64"/>
  <c r="CV1530" i="64"/>
  <c r="CW1530" i="64"/>
  <c r="CX1530" i="64"/>
  <c r="CY1530" i="64"/>
  <c r="CZ1530" i="64"/>
  <c r="DA1530" i="64"/>
  <c r="DB1530" i="64"/>
  <c r="DC1530" i="64"/>
  <c r="DD1530" i="64"/>
  <c r="DE1530" i="64"/>
  <c r="DF1530" i="64"/>
  <c r="DG1530" i="64"/>
  <c r="DH1530" i="64"/>
  <c r="DI1530" i="64"/>
  <c r="DJ1530" i="64"/>
  <c r="DK1530" i="64"/>
  <c r="CO1532" i="64"/>
  <c r="CP1532" i="64"/>
  <c r="CQ1532" i="64"/>
  <c r="CR1532" i="64"/>
  <c r="CS1532" i="64"/>
  <c r="CT1532" i="64"/>
  <c r="CU1532" i="64"/>
  <c r="CV1532" i="64"/>
  <c r="CW1532" i="64"/>
  <c r="CX1532" i="64"/>
  <c r="CY1532" i="64"/>
  <c r="CZ1532" i="64"/>
  <c r="DA1532" i="64"/>
  <c r="DB1532" i="64"/>
  <c r="DC1532" i="64"/>
  <c r="DD1532" i="64"/>
  <c r="DE1532" i="64"/>
  <c r="DF1532" i="64"/>
  <c r="DG1532" i="64"/>
  <c r="DH1532" i="64"/>
  <c r="DI1532" i="64"/>
  <c r="DJ1532" i="64"/>
  <c r="DK1532" i="64"/>
  <c r="CO1324" i="64"/>
  <c r="CP1324" i="64"/>
  <c r="CQ1324" i="64"/>
  <c r="CR1324" i="64"/>
  <c r="CS1324" i="64"/>
  <c r="CT1324" i="64"/>
  <c r="CU1324" i="64"/>
  <c r="CV1324" i="64"/>
  <c r="CW1324" i="64"/>
  <c r="CX1324" i="64"/>
  <c r="CY1324" i="64"/>
  <c r="CZ1324" i="64"/>
  <c r="DA1324" i="64"/>
  <c r="DB1324" i="64"/>
  <c r="DC1324" i="64"/>
  <c r="DD1324" i="64"/>
  <c r="DE1324" i="64"/>
  <c r="DF1324" i="64"/>
  <c r="DG1324" i="64"/>
  <c r="DH1324" i="64"/>
  <c r="DI1324" i="64"/>
  <c r="DJ1324" i="64"/>
  <c r="DK1324" i="64"/>
  <c r="CO1356" i="64"/>
  <c r="CP1356" i="64"/>
  <c r="CQ1356" i="64"/>
  <c r="CR1356" i="64"/>
  <c r="CS1356" i="64"/>
  <c r="CT1356" i="64"/>
  <c r="CU1356" i="64"/>
  <c r="CV1356" i="64"/>
  <c r="CW1356" i="64"/>
  <c r="CX1356" i="64"/>
  <c r="CY1356" i="64"/>
  <c r="CZ1356" i="64"/>
  <c r="DA1356" i="64"/>
  <c r="DB1356" i="64"/>
  <c r="DC1356" i="64"/>
  <c r="DD1356" i="64"/>
  <c r="DE1356" i="64"/>
  <c r="DF1356" i="64"/>
  <c r="DG1356" i="64"/>
  <c r="DH1356" i="64"/>
  <c r="DI1356" i="64"/>
  <c r="DJ1356" i="64"/>
  <c r="DK1356" i="64"/>
  <c r="CO1358" i="64"/>
  <c r="CP1358" i="64"/>
  <c r="CQ1358" i="64"/>
  <c r="CR1358" i="64"/>
  <c r="CS1358" i="64"/>
  <c r="CT1358" i="64"/>
  <c r="CU1358" i="64"/>
  <c r="CV1358" i="64"/>
  <c r="CW1358" i="64"/>
  <c r="CX1358" i="64"/>
  <c r="CY1358" i="64"/>
  <c r="CZ1358" i="64"/>
  <c r="DA1358" i="64"/>
  <c r="DB1358" i="64"/>
  <c r="DC1358" i="64"/>
  <c r="DD1358" i="64"/>
  <c r="DE1358" i="64"/>
  <c r="DF1358" i="64"/>
  <c r="DG1358" i="64"/>
  <c r="DH1358" i="64"/>
  <c r="DI1358" i="64"/>
  <c r="DJ1358" i="64"/>
  <c r="DK1358" i="64"/>
  <c r="CO1359" i="64"/>
  <c r="CP1359" i="64"/>
  <c r="CQ1359" i="64"/>
  <c r="CR1359" i="64"/>
  <c r="CS1359" i="64"/>
  <c r="CT1359" i="64"/>
  <c r="CU1359" i="64"/>
  <c r="CV1359" i="64"/>
  <c r="CW1359" i="64"/>
  <c r="CX1359" i="64"/>
  <c r="CY1359" i="64"/>
  <c r="CZ1359" i="64"/>
  <c r="DA1359" i="64"/>
  <c r="DB1359" i="64"/>
  <c r="DC1359" i="64"/>
  <c r="DD1359" i="64"/>
  <c r="DE1359" i="64"/>
  <c r="DF1359" i="64"/>
  <c r="DG1359" i="64"/>
  <c r="DH1359" i="64"/>
  <c r="DI1359" i="64"/>
  <c r="DJ1359" i="64"/>
  <c r="DK1359"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381" i="64"/>
  <c r="CP1381" i="64"/>
  <c r="CQ1381" i="64"/>
  <c r="CR1381" i="64"/>
  <c r="CS1381" i="64"/>
  <c r="CT1381" i="64"/>
  <c r="CU1381" i="64"/>
  <c r="CV1381" i="64"/>
  <c r="CW1381" i="64"/>
  <c r="CX1381" i="64"/>
  <c r="CY1381" i="64"/>
  <c r="CZ1381" i="64"/>
  <c r="DA1381" i="64"/>
  <c r="DB1381" i="64"/>
  <c r="DC1381" i="64"/>
  <c r="DD1381" i="64"/>
  <c r="DE1381" i="64"/>
  <c r="DF1381" i="64"/>
  <c r="DG1381" i="64"/>
  <c r="DH1381" i="64"/>
  <c r="DI1381" i="64"/>
  <c r="DJ1381" i="64"/>
  <c r="DK1381" i="64"/>
  <c r="CO1410" i="64"/>
  <c r="CP1410" i="64"/>
  <c r="CQ1410" i="64"/>
  <c r="CR1410" i="64"/>
  <c r="CS1410" i="64"/>
  <c r="CT1410" i="64"/>
  <c r="CU1410" i="64"/>
  <c r="CV1410" i="64"/>
  <c r="CW1410" i="64"/>
  <c r="CX1410" i="64"/>
  <c r="CY1410" i="64"/>
  <c r="CZ1410" i="64"/>
  <c r="DA1410" i="64"/>
  <c r="DB1410" i="64"/>
  <c r="DC1410" i="64"/>
  <c r="DD1410" i="64"/>
  <c r="DE1410" i="64"/>
  <c r="DF1410" i="64"/>
  <c r="DG1410" i="64"/>
  <c r="DH1410" i="64"/>
  <c r="DI1410" i="64"/>
  <c r="DJ1410" i="64"/>
  <c r="DK1410"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3" i="64"/>
  <c r="CP1413" i="64"/>
  <c r="CQ1413" i="64"/>
  <c r="CR1413" i="64"/>
  <c r="CS1413" i="64"/>
  <c r="CT1413" i="64"/>
  <c r="CU1413" i="64"/>
  <c r="CV1413" i="64"/>
  <c r="CW1413" i="64"/>
  <c r="CX1413" i="64"/>
  <c r="CY1413" i="64"/>
  <c r="CZ1413" i="64"/>
  <c r="DA1413" i="64"/>
  <c r="DB1413" i="64"/>
  <c r="DC1413" i="64"/>
  <c r="DD1413" i="64"/>
  <c r="DE1413" i="64"/>
  <c r="DF1413" i="64"/>
  <c r="DG1413" i="64"/>
  <c r="DH1413" i="64"/>
  <c r="DI1413" i="64"/>
  <c r="DJ1413" i="64"/>
  <c r="DK1413" i="64"/>
  <c r="CO1460" i="64"/>
  <c r="CP1460" i="64"/>
  <c r="CQ1460" i="64"/>
  <c r="CR1460" i="64"/>
  <c r="CS1460" i="64"/>
  <c r="CT1460" i="64"/>
  <c r="CU1460" i="64"/>
  <c r="CV1460" i="64"/>
  <c r="CW1460" i="64"/>
  <c r="CX1460" i="64"/>
  <c r="CY1460" i="64"/>
  <c r="CZ1460" i="64"/>
  <c r="DA1460" i="64"/>
  <c r="DB1460" i="64"/>
  <c r="DC1460" i="64"/>
  <c r="DD1460" i="64"/>
  <c r="DE1460" i="64"/>
  <c r="DF1460" i="64"/>
  <c r="DG1460" i="64"/>
  <c r="DH1460" i="64"/>
  <c r="DI1460" i="64"/>
  <c r="DJ1460" i="64"/>
  <c r="DK1460" i="64"/>
  <c r="CO1461" i="64"/>
  <c r="CP1461" i="64"/>
  <c r="CQ1461" i="64"/>
  <c r="CR1461" i="64"/>
  <c r="CS1461" i="64"/>
  <c r="CT1461" i="64"/>
  <c r="CU1461" i="64"/>
  <c r="CV1461" i="64"/>
  <c r="CW1461" i="64"/>
  <c r="CX1461" i="64"/>
  <c r="CY1461" i="64"/>
  <c r="CZ1461" i="64"/>
  <c r="DA1461" i="64"/>
  <c r="DB1461" i="64"/>
  <c r="DC1461" i="64"/>
  <c r="DD1461" i="64"/>
  <c r="DE1461" i="64"/>
  <c r="DF1461" i="64"/>
  <c r="DG1461" i="64"/>
  <c r="DH1461" i="64"/>
  <c r="DI1461" i="64"/>
  <c r="DJ1461" i="64"/>
  <c r="DK1461" i="64"/>
  <c r="C124" i="64"/>
  <c r="C56" i="64"/>
  <c r="T530" i="64"/>
  <c r="U530" i="64"/>
  <c r="V530" i="64"/>
  <c r="W530" i="64"/>
  <c r="X530" i="64"/>
  <c r="Y530" i="64"/>
  <c r="Z530" i="64"/>
  <c r="AA530" i="64"/>
  <c r="AB530" i="64"/>
  <c r="AC530" i="64"/>
  <c r="AD530" i="64"/>
  <c r="AE530" i="64"/>
  <c r="AF530" i="64"/>
  <c r="AG530" i="64"/>
  <c r="AH530" i="64"/>
  <c r="AI530" i="64"/>
  <c r="AJ530" i="64"/>
  <c r="AK530" i="64"/>
  <c r="AL530" i="64"/>
  <c r="AM530" i="64"/>
  <c r="AN530" i="64"/>
  <c r="AO530" i="64"/>
  <c r="AP530" i="64"/>
  <c r="AQ530" i="64"/>
  <c r="AR530" i="64"/>
  <c r="AS530" i="64"/>
  <c r="AT530" i="64"/>
  <c r="AU530" i="64"/>
  <c r="AV530" i="64"/>
  <c r="AW530" i="64"/>
  <c r="AX530" i="64"/>
  <c r="AY530" i="64"/>
  <c r="AZ530" i="64"/>
  <c r="BA530" i="64"/>
  <c r="BB530" i="64"/>
  <c r="BC530" i="64"/>
  <c r="BD530" i="64"/>
  <c r="BE530" i="64"/>
  <c r="BF530" i="64"/>
  <c r="BG530" i="64"/>
  <c r="BH530" i="64"/>
  <c r="BI530" i="64"/>
  <c r="BJ530" i="64"/>
  <c r="BK530" i="64"/>
  <c r="BL530" i="64"/>
  <c r="BM530" i="64"/>
  <c r="BN530" i="64"/>
  <c r="BO530" i="64"/>
  <c r="BP530" i="64"/>
  <c r="BQ530" i="64"/>
  <c r="BR530" i="64"/>
  <c r="BS530" i="64"/>
  <c r="BT530" i="64"/>
  <c r="BU530" i="64"/>
  <c r="BV530" i="64"/>
  <c r="BW530" i="64"/>
  <c r="BX530" i="64"/>
  <c r="BY530" i="64"/>
  <c r="BZ530" i="64"/>
  <c r="CA530" i="64"/>
  <c r="CB530" i="64"/>
  <c r="CC530" i="64"/>
  <c r="CD530" i="64"/>
  <c r="CE530" i="64"/>
  <c r="CF530" i="64"/>
  <c r="CG530" i="64"/>
  <c r="CH530" i="64"/>
  <c r="CI530" i="64"/>
  <c r="CJ530" i="64"/>
  <c r="CK530" i="64"/>
  <c r="CL530" i="64"/>
  <c r="S530" i="64"/>
  <c r="T1695" i="64"/>
  <c r="U1695" i="64"/>
  <c r="V1695" i="64"/>
  <c r="W1695" i="64"/>
  <c r="X1695" i="64"/>
  <c r="Y1695" i="64"/>
  <c r="Z1695" i="64"/>
  <c r="AA1695" i="64"/>
  <c r="AB1695" i="64"/>
  <c r="AC1695" i="64"/>
  <c r="AD1695" i="64"/>
  <c r="AE1695" i="64"/>
  <c r="AF1695" i="64"/>
  <c r="AG1695" i="64"/>
  <c r="AH1695" i="64"/>
  <c r="AI1695" i="64"/>
  <c r="AJ1695" i="64"/>
  <c r="AK1695" i="64"/>
  <c r="AL1695" i="64"/>
  <c r="AM1695" i="64"/>
  <c r="AN1695" i="64"/>
  <c r="AO1695" i="64"/>
  <c r="AP1695" i="64"/>
  <c r="AQ1695" i="64"/>
  <c r="AR1695" i="64"/>
  <c r="AS1695" i="64"/>
  <c r="AT1695" i="64"/>
  <c r="AU1695" i="64"/>
  <c r="AV1695" i="64"/>
  <c r="AW1695" i="64"/>
  <c r="AX1695" i="64"/>
  <c r="AY1695" i="64"/>
  <c r="AZ1695" i="64"/>
  <c r="BA1695" i="64"/>
  <c r="BB1695" i="64"/>
  <c r="BC1695" i="64"/>
  <c r="BD1695" i="64"/>
  <c r="BE1695" i="64"/>
  <c r="BF1695" i="64"/>
  <c r="BG1695" i="64"/>
  <c r="BH1695" i="64"/>
  <c r="BI1695" i="64"/>
  <c r="BJ1695" i="64"/>
  <c r="BK1695" i="64"/>
  <c r="BL1695" i="64"/>
  <c r="BM1695" i="64"/>
  <c r="BN1695" i="64"/>
  <c r="BO1695" i="64"/>
  <c r="BP1695" i="64"/>
  <c r="BQ1695" i="64"/>
  <c r="BR1695" i="64"/>
  <c r="BS1695" i="64"/>
  <c r="BT1695" i="64"/>
  <c r="BU1695" i="64"/>
  <c r="BV1695" i="64"/>
  <c r="BW1695" i="64"/>
  <c r="BX1695" i="64"/>
  <c r="BY1695" i="64"/>
  <c r="BZ1695" i="64"/>
  <c r="CA1695" i="64"/>
  <c r="CB1695" i="64"/>
  <c r="CC1695" i="64"/>
  <c r="CD1695" i="64"/>
  <c r="CE1695" i="64"/>
  <c r="CF1695" i="64"/>
  <c r="CG1695" i="64"/>
  <c r="CH1695" i="64"/>
  <c r="CI1695" i="64"/>
  <c r="CJ1695" i="64"/>
  <c r="CK1695" i="64"/>
  <c r="CL1695" i="64"/>
  <c r="T1697" i="64"/>
  <c r="U1697" i="64"/>
  <c r="V1697" i="64"/>
  <c r="W1697" i="64"/>
  <c r="X1697" i="64"/>
  <c r="Y1697" i="64"/>
  <c r="Z1697" i="64"/>
  <c r="AA1697" i="64"/>
  <c r="AB1697" i="64"/>
  <c r="AC1697" i="64"/>
  <c r="AD1697" i="64"/>
  <c r="AE1697" i="64"/>
  <c r="AF1697" i="64"/>
  <c r="AG1697" i="64"/>
  <c r="AH1697" i="64"/>
  <c r="AI1697" i="64"/>
  <c r="AJ1697" i="64"/>
  <c r="AK1697" i="64"/>
  <c r="AL1697" i="64"/>
  <c r="AM1697" i="64"/>
  <c r="AN1697" i="64"/>
  <c r="AO1697" i="64"/>
  <c r="AP1697" i="64"/>
  <c r="AQ1697" i="64"/>
  <c r="AR1697" i="64"/>
  <c r="AS1697" i="64"/>
  <c r="AT1697" i="64"/>
  <c r="AU1697" i="64"/>
  <c r="AV1697" i="64"/>
  <c r="AW1697" i="64"/>
  <c r="AX1697" i="64"/>
  <c r="AY1697" i="64"/>
  <c r="AZ1697" i="64"/>
  <c r="BA1697" i="64"/>
  <c r="BB1697" i="64"/>
  <c r="BC1697" i="64"/>
  <c r="BD1697" i="64"/>
  <c r="BE1697" i="64"/>
  <c r="BF1697" i="64"/>
  <c r="BG1697" i="64"/>
  <c r="BH1697" i="64"/>
  <c r="BI1697" i="64"/>
  <c r="BJ1697" i="64"/>
  <c r="BK1697" i="64"/>
  <c r="BL1697" i="64"/>
  <c r="BM1697" i="64"/>
  <c r="BN1697" i="64"/>
  <c r="BO1697" i="64"/>
  <c r="BP1697" i="64"/>
  <c r="BQ1697" i="64"/>
  <c r="BR1697" i="64"/>
  <c r="BS1697" i="64"/>
  <c r="BT1697" i="64"/>
  <c r="BU1697" i="64"/>
  <c r="BV1697" i="64"/>
  <c r="BW1697" i="64"/>
  <c r="BX1697" i="64"/>
  <c r="BY1697" i="64"/>
  <c r="BZ1697" i="64"/>
  <c r="CA1697" i="64"/>
  <c r="CB1697" i="64"/>
  <c r="CC1697" i="64"/>
  <c r="CD1697" i="64"/>
  <c r="CE1697" i="64"/>
  <c r="CF1697" i="64"/>
  <c r="CG1697" i="64"/>
  <c r="CH1697" i="64"/>
  <c r="CI1697" i="64"/>
  <c r="CJ1697" i="64"/>
  <c r="CK1697" i="64"/>
  <c r="CL1697" i="64"/>
  <c r="E44" i="64"/>
  <c r="E45" i="64"/>
  <c r="E46" i="64"/>
  <c r="E47" i="64"/>
  <c r="E48" i="64"/>
  <c r="G93" i="64"/>
  <c r="CL2214" i="64"/>
  <c r="CK2214" i="64"/>
  <c r="CJ2214" i="64"/>
  <c r="CI2214" i="64"/>
  <c r="CH2214" i="64"/>
  <c r="CG2214" i="64"/>
  <c r="CF2214" i="64"/>
  <c r="CE2214" i="64"/>
  <c r="CD2214" i="64"/>
  <c r="CC2214" i="64"/>
  <c r="CB2214" i="64"/>
  <c r="CA2214" i="64"/>
  <c r="BZ2214" i="64"/>
  <c r="BY2214" i="64"/>
  <c r="BX2214" i="64"/>
  <c r="BW2214" i="64"/>
  <c r="BV2214" i="64"/>
  <c r="BU2214" i="64"/>
  <c r="BT2214" i="64"/>
  <c r="BS2214" i="64"/>
  <c r="BR2214" i="64"/>
  <c r="BQ2214" i="64"/>
  <c r="BP2214" i="64"/>
  <c r="BO2214" i="64"/>
  <c r="BN2214" i="64"/>
  <c r="BM2214" i="64"/>
  <c r="BL2214" i="64"/>
  <c r="BK2214" i="64"/>
  <c r="BJ2214" i="64"/>
  <c r="BI2214" i="64"/>
  <c r="BH2214" i="64"/>
  <c r="BG2214" i="64"/>
  <c r="BF2214" i="64"/>
  <c r="BE2214" i="64"/>
  <c r="BD2214" i="64"/>
  <c r="BC2214" i="64"/>
  <c r="BB2214" i="64"/>
  <c r="BA2214" i="64"/>
  <c r="AZ2214" i="64"/>
  <c r="AY2214" i="64"/>
  <c r="AX2214" i="64"/>
  <c r="AW2214" i="64"/>
  <c r="AV2214" i="64"/>
  <c r="AU2214" i="64"/>
  <c r="AT2214" i="64"/>
  <c r="AS2214" i="64"/>
  <c r="AR2214" i="64"/>
  <c r="AQ2214" i="64"/>
  <c r="AP2214" i="64"/>
  <c r="AO2214" i="64"/>
  <c r="AN2214" i="64"/>
  <c r="AM2214" i="64"/>
  <c r="AL2214" i="64"/>
  <c r="AK2214" i="64"/>
  <c r="AJ2214" i="64"/>
  <c r="AI2214" i="64"/>
  <c r="AH2214" i="64"/>
  <c r="AG2214" i="64"/>
  <c r="AF2214" i="64"/>
  <c r="AE2214" i="64"/>
  <c r="AD2214" i="64"/>
  <c r="AC2214" i="64"/>
  <c r="AB2214" i="64"/>
  <c r="AA2214" i="64"/>
  <c r="Z2214" i="64"/>
  <c r="Y2214" i="64"/>
  <c r="X2214" i="64"/>
  <c r="W2214" i="64"/>
  <c r="V2214" i="64"/>
  <c r="U2214" i="64"/>
  <c r="T2214" i="64"/>
  <c r="S2214" i="64"/>
  <c r="CL2213" i="64"/>
  <c r="CK2213" i="64"/>
  <c r="CJ2213" i="64"/>
  <c r="CI2213" i="64"/>
  <c r="CH2213" i="64"/>
  <c r="CG2213" i="64"/>
  <c r="CF2213" i="64"/>
  <c r="CE2213" i="64"/>
  <c r="CD2213" i="64"/>
  <c r="CC2213" i="64"/>
  <c r="CB2213" i="64"/>
  <c r="CA2213" i="64"/>
  <c r="BZ2213" i="64"/>
  <c r="BY2213" i="64"/>
  <c r="BX2213" i="64"/>
  <c r="BW2213" i="64"/>
  <c r="BV2213" i="64"/>
  <c r="BU2213" i="64"/>
  <c r="BT2213" i="64"/>
  <c r="BS2213" i="64"/>
  <c r="BR2213" i="64"/>
  <c r="BQ2213" i="64"/>
  <c r="BP2213" i="64"/>
  <c r="BO2213" i="64"/>
  <c r="BN2213" i="64"/>
  <c r="BM2213" i="64"/>
  <c r="BL2213" i="64"/>
  <c r="BK2213" i="64"/>
  <c r="BJ2213" i="64"/>
  <c r="BI2213" i="64"/>
  <c r="BH2213" i="64"/>
  <c r="BG2213" i="64"/>
  <c r="BF2213" i="64"/>
  <c r="BE2213" i="64"/>
  <c r="BD2213" i="64"/>
  <c r="BC2213" i="64"/>
  <c r="BB2213" i="64"/>
  <c r="BA2213" i="64"/>
  <c r="AZ2213" i="64"/>
  <c r="AY2213" i="64"/>
  <c r="AX2213" i="64"/>
  <c r="AW2213" i="64"/>
  <c r="AV2213" i="64"/>
  <c r="AU2213" i="64"/>
  <c r="AT2213" i="64"/>
  <c r="AS2213" i="64"/>
  <c r="AR2213" i="64"/>
  <c r="AQ2213" i="64"/>
  <c r="AP2213" i="64"/>
  <c r="AO2213" i="64"/>
  <c r="AN2213" i="64"/>
  <c r="AM2213" i="64"/>
  <c r="AL2213" i="64"/>
  <c r="AK2213" i="64"/>
  <c r="AJ2213" i="64"/>
  <c r="AI2213" i="64"/>
  <c r="AH2213" i="64"/>
  <c r="AG2213" i="64"/>
  <c r="AF2213" i="64"/>
  <c r="AE2213" i="64"/>
  <c r="AD2213" i="64"/>
  <c r="AC2213" i="64"/>
  <c r="AB2213" i="64"/>
  <c r="AA2213" i="64"/>
  <c r="Z2213" i="64"/>
  <c r="Y2213" i="64"/>
  <c r="X2213" i="64"/>
  <c r="W2213" i="64"/>
  <c r="V2213" i="64"/>
  <c r="U2213" i="64"/>
  <c r="T2213" i="64"/>
  <c r="S2213" i="64"/>
  <c r="T2187" i="64"/>
  <c r="U2187" i="64"/>
  <c r="V2187" i="64"/>
  <c r="W2187" i="64"/>
  <c r="X2187" i="64"/>
  <c r="Y2187" i="64"/>
  <c r="Z2187" i="64"/>
  <c r="AA2187" i="64"/>
  <c r="AB2187" i="64"/>
  <c r="AC2187" i="64"/>
  <c r="AD2187" i="64"/>
  <c r="AE2187" i="64"/>
  <c r="AF2187" i="64"/>
  <c r="AG2187" i="64"/>
  <c r="AH2187" i="64"/>
  <c r="AI2187" i="64"/>
  <c r="AJ2187" i="64"/>
  <c r="AK2187" i="64"/>
  <c r="AL2187" i="64"/>
  <c r="AM2187" i="64"/>
  <c r="AN2187" i="64"/>
  <c r="AO2187" i="64"/>
  <c r="AP2187" i="64"/>
  <c r="AQ2187" i="64"/>
  <c r="AR2187" i="64"/>
  <c r="AS2187" i="64"/>
  <c r="AT2187" i="64"/>
  <c r="AU2187" i="64"/>
  <c r="AV2187" i="64"/>
  <c r="AW2187" i="64"/>
  <c r="AX2187" i="64"/>
  <c r="AY2187" i="64"/>
  <c r="AZ2187" i="64"/>
  <c r="BA2187" i="64"/>
  <c r="BB2187" i="64"/>
  <c r="BC2187" i="64"/>
  <c r="BD2187" i="64"/>
  <c r="BE2187" i="64"/>
  <c r="BF2187" i="64"/>
  <c r="BG2187" i="64"/>
  <c r="BH2187" i="64"/>
  <c r="BI2187" i="64"/>
  <c r="BJ2187" i="64"/>
  <c r="BK2187" i="64"/>
  <c r="BL2187" i="64"/>
  <c r="BM2187" i="64"/>
  <c r="BN2187" i="64"/>
  <c r="BO2187" i="64"/>
  <c r="BP2187" i="64"/>
  <c r="BQ2187" i="64"/>
  <c r="BR2187" i="64"/>
  <c r="BS2187" i="64"/>
  <c r="BT2187" i="64"/>
  <c r="BU2187" i="64"/>
  <c r="BV2187" i="64"/>
  <c r="BW2187" i="64"/>
  <c r="BX2187" i="64"/>
  <c r="BY2187" i="64"/>
  <c r="BZ2187" i="64"/>
  <c r="CA2187" i="64"/>
  <c r="CB2187" i="64"/>
  <c r="CC2187" i="64"/>
  <c r="CD2187" i="64"/>
  <c r="CE2187" i="64"/>
  <c r="CF2187" i="64"/>
  <c r="CG2187" i="64"/>
  <c r="CH2187" i="64"/>
  <c r="CI2187" i="64"/>
  <c r="CJ2187" i="64"/>
  <c r="CK2187" i="64"/>
  <c r="CL2187" i="64"/>
  <c r="T2188" i="64"/>
  <c r="U2188" i="64"/>
  <c r="V2188" i="64"/>
  <c r="W2188" i="64"/>
  <c r="X2188" i="64"/>
  <c r="Y2188" i="64"/>
  <c r="Z2188" i="64"/>
  <c r="AA2188" i="64"/>
  <c r="AB2188" i="64"/>
  <c r="AC2188" i="64"/>
  <c r="AD2188" i="64"/>
  <c r="AE2188" i="64"/>
  <c r="AF2188" i="64"/>
  <c r="AG2188" i="64"/>
  <c r="AH2188" i="64"/>
  <c r="AI2188" i="64"/>
  <c r="AJ2188" i="64"/>
  <c r="AK2188" i="64"/>
  <c r="AL2188" i="64"/>
  <c r="AM2188" i="64"/>
  <c r="AN2188" i="64"/>
  <c r="AO2188" i="64"/>
  <c r="AP2188" i="64"/>
  <c r="AQ2188" i="64"/>
  <c r="AR2188" i="64"/>
  <c r="AS2188" i="64"/>
  <c r="AT2188" i="64"/>
  <c r="AU2188" i="64"/>
  <c r="AV2188" i="64"/>
  <c r="AW2188" i="64"/>
  <c r="AX2188" i="64"/>
  <c r="AY2188" i="64"/>
  <c r="AZ2188" i="64"/>
  <c r="BA2188" i="64"/>
  <c r="BB2188" i="64"/>
  <c r="BC2188" i="64"/>
  <c r="BD2188" i="64"/>
  <c r="BE2188" i="64"/>
  <c r="BF2188" i="64"/>
  <c r="BG2188" i="64"/>
  <c r="BH2188" i="64"/>
  <c r="BI2188" i="64"/>
  <c r="BJ2188" i="64"/>
  <c r="BK2188" i="64"/>
  <c r="BL2188" i="64"/>
  <c r="BM2188" i="64"/>
  <c r="BN2188" i="64"/>
  <c r="BO2188" i="64"/>
  <c r="BP2188" i="64"/>
  <c r="BQ2188" i="64"/>
  <c r="BR2188" i="64"/>
  <c r="BS2188" i="64"/>
  <c r="BT2188" i="64"/>
  <c r="BU2188" i="64"/>
  <c r="BV2188" i="64"/>
  <c r="BW2188" i="64"/>
  <c r="BX2188" i="64"/>
  <c r="BY2188" i="64"/>
  <c r="BZ2188" i="64"/>
  <c r="CA2188" i="64"/>
  <c r="CB2188" i="64"/>
  <c r="CC2188" i="64"/>
  <c r="CD2188" i="64"/>
  <c r="CE2188" i="64"/>
  <c r="CF2188" i="64"/>
  <c r="CG2188" i="64"/>
  <c r="CH2188" i="64"/>
  <c r="CI2188" i="64"/>
  <c r="CJ2188" i="64"/>
  <c r="CK2188" i="64"/>
  <c r="CL2188" i="64"/>
  <c r="S2188" i="64"/>
  <c r="G2188" i="64"/>
  <c r="G2214" i="64" s="1"/>
  <c r="G2240" i="64" s="1"/>
  <c r="S2187" i="64"/>
  <c r="G2185" i="64"/>
  <c r="G2211" i="64" s="1"/>
  <c r="G2237" i="64" s="1"/>
  <c r="G2182" i="64"/>
  <c r="G2208" i="64" s="1"/>
  <c r="G2234" i="64" s="1"/>
  <c r="G2183" i="64"/>
  <c r="G2209" i="64" s="1"/>
  <c r="G2235" i="64" s="1"/>
  <c r="G2184" i="64"/>
  <c r="G2210" i="64" s="1"/>
  <c r="G2236" i="64" s="1"/>
  <c r="G2187" i="64"/>
  <c r="G2213" i="64" s="1"/>
  <c r="G2239" i="64" s="1"/>
  <c r="G2181" i="64"/>
  <c r="G2207" i="64" s="1"/>
  <c r="G2233" i="64" s="1"/>
  <c r="T2162" i="64"/>
  <c r="U2162" i="64"/>
  <c r="V2162" i="64"/>
  <c r="W2162" i="64"/>
  <c r="X2162" i="64"/>
  <c r="Y2162" i="64"/>
  <c r="Z2162" i="64"/>
  <c r="AA2162" i="64"/>
  <c r="AB2162" i="64"/>
  <c r="AC2162" i="64"/>
  <c r="AD2162" i="64"/>
  <c r="AE2162" i="64"/>
  <c r="AF2162" i="64"/>
  <c r="AG2162" i="64"/>
  <c r="AH2162" i="64"/>
  <c r="AI2162" i="64"/>
  <c r="AJ2162" i="64"/>
  <c r="AK2162" i="64"/>
  <c r="AL2162" i="64"/>
  <c r="AM2162" i="64"/>
  <c r="AN2162" i="64"/>
  <c r="AO2162" i="64"/>
  <c r="AP2162" i="64"/>
  <c r="AQ2162" i="64"/>
  <c r="AR2162" i="64"/>
  <c r="AS2162" i="64"/>
  <c r="AT2162" i="64"/>
  <c r="AU2162" i="64"/>
  <c r="AV2162" i="64"/>
  <c r="AW2162" i="64"/>
  <c r="AX2162" i="64"/>
  <c r="AY2162" i="64"/>
  <c r="AZ2162" i="64"/>
  <c r="BA2162" i="64"/>
  <c r="BB2162" i="64"/>
  <c r="BC2162" i="64"/>
  <c r="BD2162" i="64"/>
  <c r="BE2162" i="64"/>
  <c r="BF2162" i="64"/>
  <c r="BG2162" i="64"/>
  <c r="BH2162" i="64"/>
  <c r="BI2162" i="64"/>
  <c r="BJ2162" i="64"/>
  <c r="BK2162" i="64"/>
  <c r="BL2162" i="64"/>
  <c r="BM2162" i="64"/>
  <c r="BN2162" i="64"/>
  <c r="BO2162" i="64"/>
  <c r="BP2162" i="64"/>
  <c r="BQ2162" i="64"/>
  <c r="BR2162" i="64"/>
  <c r="BS2162" i="64"/>
  <c r="BT2162" i="64"/>
  <c r="BU2162" i="64"/>
  <c r="BV2162" i="64"/>
  <c r="BW2162" i="64"/>
  <c r="BX2162" i="64"/>
  <c r="BY2162" i="64"/>
  <c r="BZ2162" i="64"/>
  <c r="CA2162" i="64"/>
  <c r="CB2162" i="64"/>
  <c r="CC2162" i="64"/>
  <c r="CD2162" i="64"/>
  <c r="CE2162" i="64"/>
  <c r="CF2162" i="64"/>
  <c r="CG2162" i="64"/>
  <c r="CH2162" i="64"/>
  <c r="CI2162" i="64"/>
  <c r="CJ2162" i="64"/>
  <c r="CK2162" i="64"/>
  <c r="CL2162" i="64"/>
  <c r="S2162" i="64"/>
  <c r="T2161" i="64"/>
  <c r="U2161" i="64"/>
  <c r="V2161" i="64"/>
  <c r="W2161" i="64"/>
  <c r="X2161" i="64"/>
  <c r="Y2161" i="64"/>
  <c r="Z2161" i="64"/>
  <c r="AA2161" i="64"/>
  <c r="AB2161" i="64"/>
  <c r="AC2161" i="64"/>
  <c r="AD2161" i="64"/>
  <c r="AE2161" i="64"/>
  <c r="AF2161" i="64"/>
  <c r="AG2161" i="64"/>
  <c r="AH2161" i="64"/>
  <c r="AI2161" i="64"/>
  <c r="AJ2161" i="64"/>
  <c r="AK2161" i="64"/>
  <c r="AL2161" i="64"/>
  <c r="AM2161" i="64"/>
  <c r="AN2161" i="64"/>
  <c r="AO2161" i="64"/>
  <c r="AP2161" i="64"/>
  <c r="AQ2161" i="64"/>
  <c r="AR2161" i="64"/>
  <c r="AS2161" i="64"/>
  <c r="AT2161" i="64"/>
  <c r="AU2161" i="64"/>
  <c r="AV2161" i="64"/>
  <c r="AW2161" i="64"/>
  <c r="AX2161" i="64"/>
  <c r="AY2161" i="64"/>
  <c r="AZ2161" i="64"/>
  <c r="BA2161" i="64"/>
  <c r="BB2161" i="64"/>
  <c r="BC2161" i="64"/>
  <c r="BD2161" i="64"/>
  <c r="BE2161" i="64"/>
  <c r="BF2161" i="64"/>
  <c r="BG2161" i="64"/>
  <c r="BH2161" i="64"/>
  <c r="BI2161" i="64"/>
  <c r="BJ2161" i="64"/>
  <c r="BK2161" i="64"/>
  <c r="BL2161" i="64"/>
  <c r="BM2161" i="64"/>
  <c r="BN2161" i="64"/>
  <c r="BO2161" i="64"/>
  <c r="BP2161" i="64"/>
  <c r="BQ2161" i="64"/>
  <c r="BR2161" i="64"/>
  <c r="BS2161" i="64"/>
  <c r="BT2161" i="64"/>
  <c r="BU2161" i="64"/>
  <c r="BV2161" i="64"/>
  <c r="BW2161" i="64"/>
  <c r="BX2161" i="64"/>
  <c r="BY2161" i="64"/>
  <c r="BZ2161" i="64"/>
  <c r="CA2161" i="64"/>
  <c r="CB2161" i="64"/>
  <c r="CC2161" i="64"/>
  <c r="CD2161" i="64"/>
  <c r="CE2161" i="64"/>
  <c r="CF2161" i="64"/>
  <c r="CG2161" i="64"/>
  <c r="CH2161" i="64"/>
  <c r="CI2161" i="64"/>
  <c r="CJ2161" i="64"/>
  <c r="CK2161" i="64"/>
  <c r="CL2161" i="64"/>
  <c r="S2161" i="64"/>
  <c r="G2160" i="64"/>
  <c r="G2157" i="64"/>
  <c r="G2158" i="64"/>
  <c r="G2159" i="64"/>
  <c r="G2162" i="64"/>
  <c r="G2156" i="64"/>
  <c r="S2136" i="64"/>
  <c r="T2136" i="64"/>
  <c r="U2136" i="64"/>
  <c r="V2136" i="64"/>
  <c r="W2136" i="64"/>
  <c r="X2136" i="64"/>
  <c r="Y2136" i="64"/>
  <c r="Z2136" i="64"/>
  <c r="AA2136" i="64"/>
  <c r="AB2136" i="64"/>
  <c r="AC2136" i="64"/>
  <c r="AD2136" i="64"/>
  <c r="AE2136" i="64"/>
  <c r="AF2136" i="64"/>
  <c r="AG2136" i="64"/>
  <c r="AH2136" i="64"/>
  <c r="AI2136" i="64"/>
  <c r="AJ2136" i="64"/>
  <c r="AK2136" i="64"/>
  <c r="AL2136" i="64"/>
  <c r="AM2136" i="64"/>
  <c r="AN2136" i="64"/>
  <c r="AO2136" i="64"/>
  <c r="AP2136" i="64"/>
  <c r="AQ2136" i="64"/>
  <c r="AR2136" i="64"/>
  <c r="AS2136" i="64"/>
  <c r="AT2136" i="64"/>
  <c r="AU2136" i="64"/>
  <c r="AV2136" i="64"/>
  <c r="AW2136" i="64"/>
  <c r="AX2136" i="64"/>
  <c r="AY2136" i="64"/>
  <c r="AZ2136" i="64"/>
  <c r="BA2136" i="64"/>
  <c r="BB2136" i="64"/>
  <c r="BC2136" i="64"/>
  <c r="BD2136" i="64"/>
  <c r="BE2136" i="64"/>
  <c r="BF2136" i="64"/>
  <c r="BG2136" i="64"/>
  <c r="BH2136" i="64"/>
  <c r="BI2136" i="64"/>
  <c r="BJ2136" i="64"/>
  <c r="BK2136" i="64"/>
  <c r="BL2136" i="64"/>
  <c r="BM2136" i="64"/>
  <c r="BN2136" i="64"/>
  <c r="BO2136" i="64"/>
  <c r="BP2136" i="64"/>
  <c r="BQ2136" i="64"/>
  <c r="BR2136" i="64"/>
  <c r="BS2136" i="64"/>
  <c r="BT2136" i="64"/>
  <c r="BU2136" i="64"/>
  <c r="BV2136" i="64"/>
  <c r="BW2136" i="64"/>
  <c r="BX2136" i="64"/>
  <c r="BY2136" i="64"/>
  <c r="BZ2136" i="64"/>
  <c r="CA2136" i="64"/>
  <c r="CB2136" i="64"/>
  <c r="CC2136" i="64"/>
  <c r="CD2136" i="64"/>
  <c r="CE2136" i="64"/>
  <c r="CF2136" i="64"/>
  <c r="CG2136" i="64"/>
  <c r="CH2136" i="64"/>
  <c r="CI2136" i="64"/>
  <c r="CJ2136" i="64"/>
  <c r="CK2136" i="64"/>
  <c r="CL2136" i="64"/>
  <c r="G2137" i="64"/>
  <c r="G2134" i="64"/>
  <c r="G2132" i="64"/>
  <c r="G2133" i="64"/>
  <c r="G2136" i="64"/>
  <c r="G2130" i="64"/>
  <c r="G1457" i="64"/>
  <c r="G1455" i="64"/>
  <c r="G1456" i="64"/>
  <c r="G1459" i="64"/>
  <c r="G1460" i="64"/>
  <c r="G1461" i="64"/>
  <c r="G1454" i="64"/>
  <c r="CL1436" i="64"/>
  <c r="CK1436" i="64"/>
  <c r="CJ1436" i="64"/>
  <c r="CI1436" i="64"/>
  <c r="CH1436" i="64"/>
  <c r="CG1436" i="64"/>
  <c r="CF1436" i="64"/>
  <c r="CE1436" i="64"/>
  <c r="CD1436" i="64"/>
  <c r="CC1436" i="64"/>
  <c r="CB1436" i="64"/>
  <c r="CA1436" i="64"/>
  <c r="BZ1436" i="64"/>
  <c r="BY1436" i="64"/>
  <c r="BX1436" i="64"/>
  <c r="BW1436" i="64"/>
  <c r="BV1436" i="64"/>
  <c r="BU1436" i="64"/>
  <c r="BT1436" i="64"/>
  <c r="BS1436" i="64"/>
  <c r="BR1436" i="64"/>
  <c r="BQ1436" i="64"/>
  <c r="BP1436" i="64"/>
  <c r="BO1436" i="64"/>
  <c r="BN1436" i="64"/>
  <c r="BM1436" i="64"/>
  <c r="BL1436" i="64"/>
  <c r="BK1436" i="64"/>
  <c r="BJ1436" i="64"/>
  <c r="BI1436" i="64"/>
  <c r="BH1436" i="64"/>
  <c r="BG1436" i="64"/>
  <c r="BF1436" i="64"/>
  <c r="BE1436" i="64"/>
  <c r="BD1436" i="64"/>
  <c r="BC1436" i="64"/>
  <c r="BB1436" i="64"/>
  <c r="BA1436" i="64"/>
  <c r="AZ1436" i="64"/>
  <c r="AY1436" i="64"/>
  <c r="AX1436" i="64"/>
  <c r="AW1436" i="64"/>
  <c r="AV1436" i="64"/>
  <c r="AU1436" i="64"/>
  <c r="AT1436" i="64"/>
  <c r="AS1436" i="64"/>
  <c r="AR1436" i="64"/>
  <c r="AQ1436" i="64"/>
  <c r="AP1436" i="64"/>
  <c r="AO1436" i="64"/>
  <c r="AN1436" i="64"/>
  <c r="AM1436" i="64"/>
  <c r="AL1436" i="64"/>
  <c r="AK1436" i="64"/>
  <c r="AJ1436" i="64"/>
  <c r="AI1436" i="64"/>
  <c r="AH1436" i="64"/>
  <c r="AG1436" i="64"/>
  <c r="AF1436" i="64"/>
  <c r="AE1436" i="64"/>
  <c r="AD1436" i="64"/>
  <c r="AC1436" i="64"/>
  <c r="AB1436" i="64"/>
  <c r="AA1436" i="64"/>
  <c r="Z1436" i="64"/>
  <c r="Y1436" i="64"/>
  <c r="X1436" i="64"/>
  <c r="W1436" i="64"/>
  <c r="V1436" i="64"/>
  <c r="U1436" i="64"/>
  <c r="T1436" i="64"/>
  <c r="S1436" i="64"/>
  <c r="G1434" i="64"/>
  <c r="G1431" i="64"/>
  <c r="G1432" i="64"/>
  <c r="G1433" i="64"/>
  <c r="G1436" i="64"/>
  <c r="G1437" i="64"/>
  <c r="G1430" i="64"/>
  <c r="G1426" i="64" s="1"/>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T1413" i="64"/>
  <c r="U1413" i="64"/>
  <c r="V1413" i="64"/>
  <c r="W1413" i="64"/>
  <c r="X1413" i="64"/>
  <c r="Y1413" i="64"/>
  <c r="Z1413" i="64"/>
  <c r="AA1413" i="64"/>
  <c r="AB1413" i="64"/>
  <c r="AC1413" i="64"/>
  <c r="AD1413" i="64"/>
  <c r="AE1413" i="64"/>
  <c r="AF1413" i="64"/>
  <c r="AG1413" i="64"/>
  <c r="AH1413" i="64"/>
  <c r="AI1413" i="64"/>
  <c r="AJ1413" i="64"/>
  <c r="AK1413" i="64"/>
  <c r="AL1413" i="64"/>
  <c r="AM1413" i="64"/>
  <c r="AN1413" i="64"/>
  <c r="AO1413" i="64"/>
  <c r="AP1413" i="64"/>
  <c r="AQ1413" i="64"/>
  <c r="AR1413" i="64"/>
  <c r="AS1413" i="64"/>
  <c r="AT1413" i="64"/>
  <c r="AU1413" i="64"/>
  <c r="AV1413" i="64"/>
  <c r="AW1413" i="64"/>
  <c r="AX1413" i="64"/>
  <c r="AY1413" i="64"/>
  <c r="AZ1413" i="64"/>
  <c r="BA1413" i="64"/>
  <c r="BB1413" i="64"/>
  <c r="BC1413" i="64"/>
  <c r="BD1413" i="64"/>
  <c r="BE1413" i="64"/>
  <c r="BF1413" i="64"/>
  <c r="BG1413" i="64"/>
  <c r="BH1413" i="64"/>
  <c r="BI1413" i="64"/>
  <c r="BJ1413" i="64"/>
  <c r="BK1413" i="64"/>
  <c r="BL1413" i="64"/>
  <c r="BM1413" i="64"/>
  <c r="BN1413" i="64"/>
  <c r="BO1413" i="64"/>
  <c r="BP1413" i="64"/>
  <c r="BQ1413" i="64"/>
  <c r="BR1413" i="64"/>
  <c r="BS1413" i="64"/>
  <c r="BT1413" i="64"/>
  <c r="BU1413" i="64"/>
  <c r="BV1413" i="64"/>
  <c r="BW1413" i="64"/>
  <c r="BX1413" i="64"/>
  <c r="BY1413" i="64"/>
  <c r="BZ1413" i="64"/>
  <c r="CA1413" i="64"/>
  <c r="CB1413" i="64"/>
  <c r="CC1413" i="64"/>
  <c r="CD1413" i="64"/>
  <c r="CE1413" i="64"/>
  <c r="CF1413" i="64"/>
  <c r="CG1413" i="64"/>
  <c r="CH1413" i="64"/>
  <c r="CI1413" i="64"/>
  <c r="CJ1413" i="64"/>
  <c r="CK1413" i="64"/>
  <c r="CL1413" i="64"/>
  <c r="S1413" i="64"/>
  <c r="S1412" i="64"/>
  <c r="G1410" i="64"/>
  <c r="G1407" i="64"/>
  <c r="G1408" i="64"/>
  <c r="G1409" i="64"/>
  <c r="G1412" i="64"/>
  <c r="G1413" i="64"/>
  <c r="G1406" i="64"/>
  <c r="G1379" i="64"/>
  <c r="CL1381" i="64"/>
  <c r="CK1381" i="64"/>
  <c r="CJ1381" i="64"/>
  <c r="CI1381" i="64"/>
  <c r="CH1381" i="64"/>
  <c r="CG1381" i="64"/>
  <c r="CF1381" i="64"/>
  <c r="CE1381" i="64"/>
  <c r="CD1381" i="64"/>
  <c r="CC1381" i="64"/>
  <c r="CB1381" i="64"/>
  <c r="CA1381" i="64"/>
  <c r="BZ1381" i="64"/>
  <c r="BY1381" i="64"/>
  <c r="BX1381" i="64"/>
  <c r="BW1381" i="64"/>
  <c r="BV1381" i="64"/>
  <c r="BU1381" i="64"/>
  <c r="BT1381" i="64"/>
  <c r="BS1381" i="64"/>
  <c r="BR1381" i="64"/>
  <c r="BQ1381" i="64"/>
  <c r="BP1381" i="64"/>
  <c r="BO1381" i="64"/>
  <c r="BN1381" i="64"/>
  <c r="BM1381" i="64"/>
  <c r="BL1381" i="64"/>
  <c r="BK1381" i="64"/>
  <c r="BJ1381" i="64"/>
  <c r="BI1381" i="64"/>
  <c r="BH1381" i="64"/>
  <c r="BG1381" i="64"/>
  <c r="BF1381" i="64"/>
  <c r="BE1381" i="64"/>
  <c r="BD1381" i="64"/>
  <c r="BC1381" i="64"/>
  <c r="BB1381" i="64"/>
  <c r="BA1381" i="64"/>
  <c r="AZ1381" i="64"/>
  <c r="AY1381" i="64"/>
  <c r="AX1381" i="64"/>
  <c r="AW1381" i="64"/>
  <c r="AV1381" i="64"/>
  <c r="AU1381" i="64"/>
  <c r="AT1381" i="64"/>
  <c r="AS1381" i="64"/>
  <c r="AR1381" i="64"/>
  <c r="AQ1381" i="64"/>
  <c r="AP1381" i="64"/>
  <c r="AO1381" i="64"/>
  <c r="AN1381" i="64"/>
  <c r="AM1381" i="64"/>
  <c r="AL1381" i="64"/>
  <c r="AK1381" i="64"/>
  <c r="AJ1381" i="64"/>
  <c r="AI1381" i="64"/>
  <c r="AH1381" i="64"/>
  <c r="AG1381" i="64"/>
  <c r="AF1381" i="64"/>
  <c r="AE1381" i="64"/>
  <c r="AD1381" i="64"/>
  <c r="AC1381" i="64"/>
  <c r="AB1381" i="64"/>
  <c r="AA1381" i="64"/>
  <c r="Z1381" i="64"/>
  <c r="Y1381" i="64"/>
  <c r="X1381" i="64"/>
  <c r="W1381" i="64"/>
  <c r="V1381" i="64"/>
  <c r="U1381" i="64"/>
  <c r="T1381" i="64"/>
  <c r="S1381" i="64"/>
  <c r="G1376" i="64"/>
  <c r="G1377" i="64"/>
  <c r="G1378" i="64"/>
  <c r="G1381" i="64"/>
  <c r="G1382" i="64"/>
  <c r="G1375" i="64"/>
  <c r="G1356" i="64"/>
  <c r="T1359" i="64"/>
  <c r="U1359" i="64"/>
  <c r="V1359" i="64"/>
  <c r="W1359" i="64"/>
  <c r="X1359" i="64"/>
  <c r="Y1359" i="64"/>
  <c r="Z1359" i="64"/>
  <c r="AA1359" i="64"/>
  <c r="AB1359" i="64"/>
  <c r="AC1359" i="64"/>
  <c r="AD1359" i="64"/>
  <c r="AE1359" i="64"/>
  <c r="AF1359" i="64"/>
  <c r="AG1359" i="64"/>
  <c r="AH1359" i="64"/>
  <c r="AI1359" i="64"/>
  <c r="AJ1359" i="64"/>
  <c r="AK1359" i="64"/>
  <c r="AL1359" i="64"/>
  <c r="AM1359" i="64"/>
  <c r="AN1359" i="64"/>
  <c r="AO1359" i="64"/>
  <c r="AP1359" i="64"/>
  <c r="AQ1359" i="64"/>
  <c r="AR1359" i="64"/>
  <c r="AS1359" i="64"/>
  <c r="AT1359" i="64"/>
  <c r="AU1359" i="64"/>
  <c r="AV1359" i="64"/>
  <c r="AW1359" i="64"/>
  <c r="AX1359" i="64"/>
  <c r="AY1359" i="64"/>
  <c r="AZ1359" i="64"/>
  <c r="BA1359" i="64"/>
  <c r="BB1359" i="64"/>
  <c r="BC1359" i="64"/>
  <c r="BD1359" i="64"/>
  <c r="BE1359" i="64"/>
  <c r="BF1359" i="64"/>
  <c r="BG1359" i="64"/>
  <c r="BH1359" i="64"/>
  <c r="BI1359" i="64"/>
  <c r="BJ1359" i="64"/>
  <c r="BK1359" i="64"/>
  <c r="BL1359" i="64"/>
  <c r="BM1359" i="64"/>
  <c r="BN1359" i="64"/>
  <c r="BO1359" i="64"/>
  <c r="BP1359" i="64"/>
  <c r="BQ1359" i="64"/>
  <c r="BR1359" i="64"/>
  <c r="BS1359" i="64"/>
  <c r="BT1359" i="64"/>
  <c r="BU1359" i="64"/>
  <c r="BV1359" i="64"/>
  <c r="BW1359" i="64"/>
  <c r="BX1359" i="64"/>
  <c r="BY1359" i="64"/>
  <c r="BZ1359" i="64"/>
  <c r="CA1359" i="64"/>
  <c r="CB1359" i="64"/>
  <c r="CC1359" i="64"/>
  <c r="CD1359" i="64"/>
  <c r="CE1359" i="64"/>
  <c r="CF1359" i="64"/>
  <c r="CG1359" i="64"/>
  <c r="CH1359" i="64"/>
  <c r="CI1359" i="64"/>
  <c r="CJ1359" i="64"/>
  <c r="CK1359" i="64"/>
  <c r="CL1359" i="64"/>
  <c r="S1359" i="64"/>
  <c r="T1358" i="64"/>
  <c r="U1358" i="64"/>
  <c r="V1358" i="64"/>
  <c r="W1358" i="64"/>
  <c r="X1358" i="64"/>
  <c r="Y1358" i="64"/>
  <c r="Z1358" i="64"/>
  <c r="AA1358" i="64"/>
  <c r="AB1358" i="64"/>
  <c r="AC1358" i="64"/>
  <c r="AD1358" i="64"/>
  <c r="AE1358" i="64"/>
  <c r="AF1358" i="64"/>
  <c r="AG1358" i="64"/>
  <c r="AH1358" i="64"/>
  <c r="AI1358" i="64"/>
  <c r="AJ1358" i="64"/>
  <c r="AK1358" i="64"/>
  <c r="AL1358" i="64"/>
  <c r="AM1358" i="64"/>
  <c r="AN1358" i="64"/>
  <c r="AO1358" i="64"/>
  <c r="AP1358" i="64"/>
  <c r="AQ1358" i="64"/>
  <c r="AR1358" i="64"/>
  <c r="AS1358" i="64"/>
  <c r="AT1358" i="64"/>
  <c r="AU1358" i="64"/>
  <c r="AV1358" i="64"/>
  <c r="AW1358" i="64"/>
  <c r="AX1358" i="64"/>
  <c r="AY1358" i="64"/>
  <c r="AZ1358" i="64"/>
  <c r="BA1358" i="64"/>
  <c r="BB1358" i="64"/>
  <c r="BC1358" i="64"/>
  <c r="BD1358" i="64"/>
  <c r="BE1358" i="64"/>
  <c r="BF1358" i="64"/>
  <c r="BG1358" i="64"/>
  <c r="BH1358" i="64"/>
  <c r="BI1358" i="64"/>
  <c r="BJ1358" i="64"/>
  <c r="BK1358" i="64"/>
  <c r="BL1358" i="64"/>
  <c r="BM1358" i="64"/>
  <c r="BN1358" i="64"/>
  <c r="BO1358" i="64"/>
  <c r="BP1358" i="64"/>
  <c r="BQ1358" i="64"/>
  <c r="BR1358" i="64"/>
  <c r="BS1358" i="64"/>
  <c r="BT1358" i="64"/>
  <c r="BU1358" i="64"/>
  <c r="BV1358" i="64"/>
  <c r="BW1358" i="64"/>
  <c r="BX1358" i="64"/>
  <c r="BY1358" i="64"/>
  <c r="BZ1358" i="64"/>
  <c r="CA1358" i="64"/>
  <c r="CB1358" i="64"/>
  <c r="CC1358" i="64"/>
  <c r="CD1358" i="64"/>
  <c r="CE1358" i="64"/>
  <c r="CF1358" i="64"/>
  <c r="CG1358" i="64"/>
  <c r="CH1358" i="64"/>
  <c r="CI1358" i="64"/>
  <c r="CJ1358" i="64"/>
  <c r="CK1358" i="64"/>
  <c r="CL1358" i="64"/>
  <c r="S1358" i="64"/>
  <c r="G1353" i="64"/>
  <c r="G1338" i="64" s="1"/>
  <c r="G1354" i="64"/>
  <c r="G1355" i="64"/>
  <c r="G1358" i="64"/>
  <c r="G1359" i="64"/>
  <c r="G1352" i="64"/>
  <c r="G1324" i="64"/>
  <c r="T1326" i="64"/>
  <c r="U1326" i="64"/>
  <c r="V1326" i="64"/>
  <c r="W1326" i="64"/>
  <c r="X1326" i="64"/>
  <c r="Y1326" i="64"/>
  <c r="Z1326" i="64"/>
  <c r="AA1326" i="64"/>
  <c r="AB1326" i="64"/>
  <c r="AC1326" i="64"/>
  <c r="AD1326" i="64"/>
  <c r="AE1326" i="64"/>
  <c r="AF1326" i="64"/>
  <c r="AG1326" i="64"/>
  <c r="AH1326" i="64"/>
  <c r="AI1326" i="64"/>
  <c r="AJ1326" i="64"/>
  <c r="AK1326" i="64"/>
  <c r="AL1326" i="64"/>
  <c r="AM1326" i="64"/>
  <c r="AN1326" i="64"/>
  <c r="AO1326" i="64"/>
  <c r="AP1326" i="64"/>
  <c r="AQ1326" i="64"/>
  <c r="AR1326" i="64"/>
  <c r="AS1326" i="64"/>
  <c r="AT1326" i="64"/>
  <c r="AU1326" i="64"/>
  <c r="AV1326" i="64"/>
  <c r="AW1326" i="64"/>
  <c r="AX1326" i="64"/>
  <c r="AY1326" i="64"/>
  <c r="AZ1326" i="64"/>
  <c r="BA1326" i="64"/>
  <c r="BB1326" i="64"/>
  <c r="BC1326" i="64"/>
  <c r="BD1326" i="64"/>
  <c r="BE1326" i="64"/>
  <c r="BF1326" i="64"/>
  <c r="BG1326" i="64"/>
  <c r="BH1326" i="64"/>
  <c r="BI1326" i="64"/>
  <c r="BJ1326" i="64"/>
  <c r="BK1326" i="64"/>
  <c r="BL1326" i="64"/>
  <c r="BM1326" i="64"/>
  <c r="BN1326" i="64"/>
  <c r="BO1326" i="64"/>
  <c r="BP1326" i="64"/>
  <c r="BQ1326" i="64"/>
  <c r="BR1326" i="64"/>
  <c r="BS1326" i="64"/>
  <c r="BT1326" i="64"/>
  <c r="BU1326" i="64"/>
  <c r="BV1326" i="64"/>
  <c r="BW1326" i="64"/>
  <c r="BX1326" i="64"/>
  <c r="BY1326" i="64"/>
  <c r="BZ1326" i="64"/>
  <c r="CA1326" i="64"/>
  <c r="CB1326" i="64"/>
  <c r="CC1326" i="64"/>
  <c r="CD1326" i="64"/>
  <c r="CE1326" i="64"/>
  <c r="CF1326" i="64"/>
  <c r="CG1326" i="64"/>
  <c r="CH1326" i="64"/>
  <c r="CI1326" i="64"/>
  <c r="CJ1326" i="64"/>
  <c r="CK1326" i="64"/>
  <c r="CL1326" i="64"/>
  <c r="S1326" i="64"/>
  <c r="G1321" i="64"/>
  <c r="G1322" i="64"/>
  <c r="G1323" i="64"/>
  <c r="G1326" i="64"/>
  <c r="G1327" i="64"/>
  <c r="G1320" i="64"/>
  <c r="T1532" i="64"/>
  <c r="U1532" i="64"/>
  <c r="V1532" i="64"/>
  <c r="W1532" i="64"/>
  <c r="X1532" i="64"/>
  <c r="Y1532" i="64"/>
  <c r="Z1532" i="64"/>
  <c r="AA1532" i="64"/>
  <c r="AB1532" i="64"/>
  <c r="AC1532" i="64"/>
  <c r="AD1532" i="64"/>
  <c r="AE1532" i="64"/>
  <c r="AF1532" i="64"/>
  <c r="AG1532" i="64"/>
  <c r="AH1532" i="64"/>
  <c r="AI1532" i="64"/>
  <c r="AJ1532" i="64"/>
  <c r="AK1532" i="64"/>
  <c r="AL1532" i="64"/>
  <c r="AM1532" i="64"/>
  <c r="AN1532" i="64"/>
  <c r="AO1532" i="64"/>
  <c r="AP1532" i="64"/>
  <c r="AQ1532" i="64"/>
  <c r="AR1532" i="64"/>
  <c r="AS1532" i="64"/>
  <c r="AT1532" i="64"/>
  <c r="AU1532" i="64"/>
  <c r="AV1532" i="64"/>
  <c r="AW1532" i="64"/>
  <c r="AX1532" i="64"/>
  <c r="AY1532" i="64"/>
  <c r="AZ1532" i="64"/>
  <c r="BA1532" i="64"/>
  <c r="BB1532" i="64"/>
  <c r="BC1532" i="64"/>
  <c r="BD1532" i="64"/>
  <c r="BE1532" i="64"/>
  <c r="BF1532" i="64"/>
  <c r="BG1532" i="64"/>
  <c r="BH1532" i="64"/>
  <c r="BI1532" i="64"/>
  <c r="BJ1532" i="64"/>
  <c r="BK1532" i="64"/>
  <c r="BL1532" i="64"/>
  <c r="BM1532" i="64"/>
  <c r="BN1532" i="64"/>
  <c r="BO1532" i="64"/>
  <c r="BP1532" i="64"/>
  <c r="BQ1532" i="64"/>
  <c r="BR1532" i="64"/>
  <c r="BS1532" i="64"/>
  <c r="BT1532" i="64"/>
  <c r="BU1532" i="64"/>
  <c r="BV1532" i="64"/>
  <c r="BW1532" i="64"/>
  <c r="BX1532" i="64"/>
  <c r="BY1532" i="64"/>
  <c r="BZ1532" i="64"/>
  <c r="CA1532" i="64"/>
  <c r="CB1532" i="64"/>
  <c r="CC1532" i="64"/>
  <c r="CD1532" i="64"/>
  <c r="CE1532" i="64"/>
  <c r="CF1532" i="64"/>
  <c r="CG1532" i="64"/>
  <c r="CH1532" i="64"/>
  <c r="CI1532" i="64"/>
  <c r="CJ1532" i="64"/>
  <c r="CK1532" i="64"/>
  <c r="CL1532" i="64"/>
  <c r="S1532" i="64"/>
  <c r="G1530" i="64"/>
  <c r="G921" i="64"/>
  <c r="G1527" i="64"/>
  <c r="G1528" i="64"/>
  <c r="G1529" i="64"/>
  <c r="G1532" i="64"/>
  <c r="G1533" i="64"/>
  <c r="G1526" i="64"/>
  <c r="S2262" i="64"/>
  <c r="CL2262" i="64"/>
  <c r="CK2262" i="64"/>
  <c r="CJ2262" i="64"/>
  <c r="CI2262" i="64"/>
  <c r="CH2262" i="64"/>
  <c r="CG2262" i="64"/>
  <c r="CF2262" i="64"/>
  <c r="CE2262" i="64"/>
  <c r="CD2262" i="64"/>
  <c r="CC2262" i="64"/>
  <c r="CB2262" i="64"/>
  <c r="CA2262" i="64"/>
  <c r="BZ2262" i="64"/>
  <c r="BY2262" i="64"/>
  <c r="BX2262" i="64"/>
  <c r="BW2262" i="64"/>
  <c r="BV2262" i="64"/>
  <c r="BU2262" i="64"/>
  <c r="BT2262" i="64"/>
  <c r="BS2262" i="64"/>
  <c r="BR2262" i="64"/>
  <c r="BQ2262" i="64"/>
  <c r="BP2262" i="64"/>
  <c r="BO2262" i="64"/>
  <c r="BN2262" i="64"/>
  <c r="BM2262" i="64"/>
  <c r="BL2262" i="64"/>
  <c r="BK2262" i="64"/>
  <c r="BJ2262" i="64"/>
  <c r="BI2262" i="64"/>
  <c r="BH2262" i="64"/>
  <c r="BG2262" i="64"/>
  <c r="BF2262" i="64"/>
  <c r="BE2262" i="64"/>
  <c r="BD2262" i="64"/>
  <c r="BC2262" i="64"/>
  <c r="BB2262" i="64"/>
  <c r="BA2262" i="64"/>
  <c r="AZ2262" i="64"/>
  <c r="AY2262" i="64"/>
  <c r="AX2262" i="64"/>
  <c r="AW2262" i="64"/>
  <c r="AV2262" i="64"/>
  <c r="AU2262" i="64"/>
  <c r="AT2262" i="64"/>
  <c r="AS2262" i="64"/>
  <c r="AR2262" i="64"/>
  <c r="AQ2262" i="64"/>
  <c r="AP2262" i="64"/>
  <c r="AO2262" i="64"/>
  <c r="AN2262" i="64"/>
  <c r="AM2262" i="64"/>
  <c r="AL2262" i="64"/>
  <c r="AK2262" i="64"/>
  <c r="AJ2262" i="64"/>
  <c r="AI2262" i="64"/>
  <c r="AH2262" i="64"/>
  <c r="AG2262" i="64"/>
  <c r="AF2262" i="64"/>
  <c r="AE2262" i="64"/>
  <c r="AD2262" i="64"/>
  <c r="AC2262" i="64"/>
  <c r="AB2262" i="64"/>
  <c r="AA2262" i="64"/>
  <c r="Z2262" i="64"/>
  <c r="Y2262" i="64"/>
  <c r="X2262" i="64"/>
  <c r="W2262" i="64"/>
  <c r="V2262" i="64"/>
  <c r="U2262" i="64"/>
  <c r="T2262" i="64"/>
  <c r="G2260" i="64"/>
  <c r="G2257" i="64"/>
  <c r="G2258" i="64"/>
  <c r="G2259" i="64"/>
  <c r="G2262" i="64"/>
  <c r="G2263" i="64"/>
  <c r="G2256" i="64"/>
  <c r="G1301" i="64"/>
  <c r="CL1303" i="64"/>
  <c r="CK1303" i="64"/>
  <c r="CJ1303" i="64"/>
  <c r="CI1303" i="64"/>
  <c r="CH1303" i="64"/>
  <c r="CG1303" i="64"/>
  <c r="CF1303" i="64"/>
  <c r="CE1303" i="64"/>
  <c r="CD1303" i="64"/>
  <c r="CC1303" i="64"/>
  <c r="CB1303" i="64"/>
  <c r="CA1303" i="64"/>
  <c r="BZ1303" i="64"/>
  <c r="BY1303" i="64"/>
  <c r="BX1303" i="64"/>
  <c r="BW1303" i="64"/>
  <c r="BV1303" i="64"/>
  <c r="BU1303" i="64"/>
  <c r="BT1303" i="64"/>
  <c r="BS1303" i="64"/>
  <c r="BR1303" i="64"/>
  <c r="BQ1303" i="64"/>
  <c r="BP1303" i="64"/>
  <c r="BO1303" i="64"/>
  <c r="BN1303" i="64"/>
  <c r="BM1303" i="64"/>
  <c r="BL1303" i="64"/>
  <c r="BK1303" i="64"/>
  <c r="BJ1303" i="64"/>
  <c r="BI1303" i="64"/>
  <c r="BH1303" i="64"/>
  <c r="BG1303" i="64"/>
  <c r="BF1303" i="64"/>
  <c r="BE1303" i="64"/>
  <c r="BD1303" i="64"/>
  <c r="BC1303" i="64"/>
  <c r="BB1303" i="64"/>
  <c r="BA1303" i="64"/>
  <c r="AZ1303" i="64"/>
  <c r="AY1303" i="64"/>
  <c r="AX1303" i="64"/>
  <c r="AW1303" i="64"/>
  <c r="AV1303" i="64"/>
  <c r="AU1303" i="64"/>
  <c r="AT1303" i="64"/>
  <c r="AS1303" i="64"/>
  <c r="AR1303" i="64"/>
  <c r="AQ1303" i="64"/>
  <c r="AP1303" i="64"/>
  <c r="AO1303" i="64"/>
  <c r="AN1303" i="64"/>
  <c r="AM1303" i="64"/>
  <c r="AL1303" i="64"/>
  <c r="AK1303" i="64"/>
  <c r="AJ1303" i="64"/>
  <c r="AI1303" i="64"/>
  <c r="AH1303" i="64"/>
  <c r="AG1303" i="64"/>
  <c r="AF1303" i="64"/>
  <c r="AE1303" i="64"/>
  <c r="AD1303" i="64"/>
  <c r="AC1303" i="64"/>
  <c r="AB1303" i="64"/>
  <c r="AA1303" i="64"/>
  <c r="Z1303" i="64"/>
  <c r="Y1303" i="64"/>
  <c r="X1303" i="64"/>
  <c r="W1303" i="64"/>
  <c r="V1303" i="64"/>
  <c r="U1303" i="64"/>
  <c r="T1303" i="64"/>
  <c r="S1303" i="64"/>
  <c r="G1259" i="64"/>
  <c r="G1298" i="64"/>
  <c r="G1299" i="64"/>
  <c r="G1300" i="64"/>
  <c r="G1303" i="64"/>
  <c r="G1304" i="64"/>
  <c r="G1297" i="64"/>
  <c r="T1259" i="64"/>
  <c r="U1259" i="64"/>
  <c r="V1259" i="64"/>
  <c r="W1259" i="64"/>
  <c r="X1259" i="64"/>
  <c r="Y1259" i="64"/>
  <c r="Z1259" i="64"/>
  <c r="AA1259" i="64"/>
  <c r="AB1259" i="64"/>
  <c r="AC1259" i="64"/>
  <c r="AD1259" i="64"/>
  <c r="AE1259" i="64"/>
  <c r="AF1259" i="64"/>
  <c r="AG1259" i="64"/>
  <c r="AH1259" i="64"/>
  <c r="AI1259" i="64"/>
  <c r="AJ1259" i="64"/>
  <c r="AK1259" i="64"/>
  <c r="AL1259" i="64"/>
  <c r="AM1259" i="64"/>
  <c r="AN1259" i="64"/>
  <c r="AO1259" i="64"/>
  <c r="AP1259" i="64"/>
  <c r="AQ1259" i="64"/>
  <c r="AR1259" i="64"/>
  <c r="AS1259" i="64"/>
  <c r="AT1259" i="64"/>
  <c r="AU1259" i="64"/>
  <c r="AV1259" i="64"/>
  <c r="AW1259" i="64"/>
  <c r="AX1259" i="64"/>
  <c r="AY1259" i="64"/>
  <c r="AZ1259" i="64"/>
  <c r="BA1259" i="64"/>
  <c r="BB1259" i="64"/>
  <c r="BC1259" i="64"/>
  <c r="BD1259" i="64"/>
  <c r="BE1259" i="64"/>
  <c r="BF1259" i="64"/>
  <c r="BG1259" i="64"/>
  <c r="BH1259" i="64"/>
  <c r="BI1259" i="64"/>
  <c r="BJ1259" i="64"/>
  <c r="BK1259" i="64"/>
  <c r="BL1259" i="64"/>
  <c r="BM1259" i="64"/>
  <c r="BN1259" i="64"/>
  <c r="BO1259" i="64"/>
  <c r="BP1259" i="64"/>
  <c r="BQ1259" i="64"/>
  <c r="BR1259" i="64"/>
  <c r="BS1259" i="64"/>
  <c r="BT1259" i="64"/>
  <c r="BU1259" i="64"/>
  <c r="BV1259" i="64"/>
  <c r="BW1259" i="64"/>
  <c r="BX1259" i="64"/>
  <c r="BY1259" i="64"/>
  <c r="BZ1259" i="64"/>
  <c r="CA1259" i="64"/>
  <c r="CB1259" i="64"/>
  <c r="CC1259" i="64"/>
  <c r="CD1259" i="64"/>
  <c r="CE1259" i="64"/>
  <c r="CF1259" i="64"/>
  <c r="CG1259" i="64"/>
  <c r="CH1259" i="64"/>
  <c r="CI1259" i="64"/>
  <c r="CJ1259" i="64"/>
  <c r="CK1259" i="64"/>
  <c r="CL1259" i="64"/>
  <c r="S1259" i="64"/>
  <c r="G1257" i="64"/>
  <c r="G1254" i="64"/>
  <c r="G1255" i="64"/>
  <c r="G1256" i="64"/>
  <c r="G1260" i="64"/>
  <c r="G1253" i="64"/>
  <c r="S1697" i="64"/>
  <c r="G1695" i="64"/>
  <c r="G1692" i="64"/>
  <c r="G1693" i="64"/>
  <c r="G1694" i="64"/>
  <c r="G1697" i="64"/>
  <c r="G1698" i="64"/>
  <c r="G1691" i="64"/>
  <c r="T1665" i="64"/>
  <c r="U1665" i="64"/>
  <c r="V1665" i="64"/>
  <c r="W1665" i="64"/>
  <c r="X1665" i="64"/>
  <c r="Y1665" i="64"/>
  <c r="Z1665" i="64"/>
  <c r="AA1665" i="64"/>
  <c r="AB1665" i="64"/>
  <c r="AC1665" i="64"/>
  <c r="AD1665" i="64"/>
  <c r="AE1665" i="64"/>
  <c r="AF1665" i="64"/>
  <c r="AG1665" i="64"/>
  <c r="AH1665" i="64"/>
  <c r="AI1665" i="64"/>
  <c r="AJ1665" i="64"/>
  <c r="AK1665" i="64"/>
  <c r="AL1665" i="64"/>
  <c r="AM1665" i="64"/>
  <c r="AN1665" i="64"/>
  <c r="AO1665" i="64"/>
  <c r="AP1665" i="64"/>
  <c r="AQ1665" i="64"/>
  <c r="AR1665" i="64"/>
  <c r="AS1665" i="64"/>
  <c r="AT1665" i="64"/>
  <c r="AU1665" i="64"/>
  <c r="AV1665" i="64"/>
  <c r="AW1665" i="64"/>
  <c r="AX1665" i="64"/>
  <c r="AY1665" i="64"/>
  <c r="AZ1665" i="64"/>
  <c r="BA1665" i="64"/>
  <c r="BB1665" i="64"/>
  <c r="BC1665" i="64"/>
  <c r="BD1665" i="64"/>
  <c r="BE1665" i="64"/>
  <c r="BF1665" i="64"/>
  <c r="BG1665" i="64"/>
  <c r="BH1665" i="64"/>
  <c r="BI1665" i="64"/>
  <c r="BJ1665" i="64"/>
  <c r="BK1665" i="64"/>
  <c r="BL1665" i="64"/>
  <c r="BM1665" i="64"/>
  <c r="BN1665" i="64"/>
  <c r="BO1665" i="64"/>
  <c r="BP1665" i="64"/>
  <c r="BQ1665" i="64"/>
  <c r="BR1665" i="64"/>
  <c r="BS1665" i="64"/>
  <c r="BT1665" i="64"/>
  <c r="BU1665" i="64"/>
  <c r="BV1665" i="64"/>
  <c r="BW1665" i="64"/>
  <c r="BX1665" i="64"/>
  <c r="BY1665" i="64"/>
  <c r="BZ1665" i="64"/>
  <c r="CA1665" i="64"/>
  <c r="CB1665" i="64"/>
  <c r="CC1665" i="64"/>
  <c r="CD1665" i="64"/>
  <c r="CE1665" i="64"/>
  <c r="CF1665" i="64"/>
  <c r="CG1665" i="64"/>
  <c r="CH1665" i="64"/>
  <c r="CI1665" i="64"/>
  <c r="CJ1665" i="64"/>
  <c r="CK1665" i="64"/>
  <c r="CL1665" i="64"/>
  <c r="S1665" i="64"/>
  <c r="G1663" i="64"/>
  <c r="G1660" i="64"/>
  <c r="G1661" i="64"/>
  <c r="G1662" i="64"/>
  <c r="G1665" i="64"/>
  <c r="G1666" i="64"/>
  <c r="G1659" i="64"/>
  <c r="T1633" i="64"/>
  <c r="U1633" i="64"/>
  <c r="V1633" i="64"/>
  <c r="W1633" i="64"/>
  <c r="X1633" i="64"/>
  <c r="Y1633" i="64"/>
  <c r="Z1633" i="64"/>
  <c r="AA1633" i="64"/>
  <c r="AB1633" i="64"/>
  <c r="AC1633" i="64"/>
  <c r="AD1633" i="64"/>
  <c r="AE1633" i="64"/>
  <c r="AF1633" i="64"/>
  <c r="AG1633" i="64"/>
  <c r="AH1633" i="64"/>
  <c r="AI1633" i="64"/>
  <c r="AJ1633" i="64"/>
  <c r="AK1633" i="64"/>
  <c r="AL1633" i="64"/>
  <c r="AM1633" i="64"/>
  <c r="AN1633" i="64"/>
  <c r="AO1633" i="64"/>
  <c r="AP1633" i="64"/>
  <c r="AQ1633" i="64"/>
  <c r="AR1633" i="64"/>
  <c r="AS1633" i="64"/>
  <c r="AT1633" i="64"/>
  <c r="AU1633" i="64"/>
  <c r="AV1633" i="64"/>
  <c r="AW1633" i="64"/>
  <c r="AX1633" i="64"/>
  <c r="AY1633" i="64"/>
  <c r="AZ1633" i="64"/>
  <c r="BA1633" i="64"/>
  <c r="BB1633" i="64"/>
  <c r="BC1633" i="64"/>
  <c r="BD1633" i="64"/>
  <c r="BE1633" i="64"/>
  <c r="BF1633" i="64"/>
  <c r="BG1633" i="64"/>
  <c r="BH1633" i="64"/>
  <c r="BI1633" i="64"/>
  <c r="BJ1633" i="64"/>
  <c r="BK1633" i="64"/>
  <c r="BL1633" i="64"/>
  <c r="BM1633" i="64"/>
  <c r="BN1633" i="64"/>
  <c r="BO1633" i="64"/>
  <c r="BP1633" i="64"/>
  <c r="BQ1633" i="64"/>
  <c r="BR1633" i="64"/>
  <c r="BS1633" i="64"/>
  <c r="BT1633" i="64"/>
  <c r="BU1633" i="64"/>
  <c r="BV1633" i="64"/>
  <c r="BW1633" i="64"/>
  <c r="BX1633" i="64"/>
  <c r="BY1633" i="64"/>
  <c r="BZ1633" i="64"/>
  <c r="CA1633" i="64"/>
  <c r="CB1633" i="64"/>
  <c r="CC1633" i="64"/>
  <c r="CD1633" i="64"/>
  <c r="CE1633" i="64"/>
  <c r="CF1633" i="64"/>
  <c r="CG1633" i="64"/>
  <c r="CH1633" i="64"/>
  <c r="CI1633" i="64"/>
  <c r="CJ1633" i="64"/>
  <c r="CK1633" i="64"/>
  <c r="CL1633" i="64"/>
  <c r="S1633" i="64"/>
  <c r="G1631" i="64"/>
  <c r="G1628" i="64"/>
  <c r="G1629" i="64"/>
  <c r="G1630" i="64"/>
  <c r="G1633" i="64"/>
  <c r="G1634" i="64"/>
  <c r="G1627" i="64"/>
  <c r="G1213" i="64"/>
  <c r="T1215" i="64"/>
  <c r="U1215" i="64"/>
  <c r="V1215" i="64"/>
  <c r="W1215" i="64"/>
  <c r="X1215" i="64"/>
  <c r="Y1215" i="64"/>
  <c r="Z1215" i="64"/>
  <c r="AA1215" i="64"/>
  <c r="AB1215" i="64"/>
  <c r="AC1215" i="64"/>
  <c r="AD1215" i="64"/>
  <c r="AE1215" i="64"/>
  <c r="AF1215" i="64"/>
  <c r="AG1215" i="64"/>
  <c r="AH1215" i="64"/>
  <c r="AI1215" i="64"/>
  <c r="AJ1215" i="64"/>
  <c r="AK1215" i="64"/>
  <c r="AL1215" i="64"/>
  <c r="AM1215" i="64"/>
  <c r="AN1215" i="64"/>
  <c r="AO1215" i="64"/>
  <c r="AP1215" i="64"/>
  <c r="AQ1215" i="64"/>
  <c r="AR1215" i="64"/>
  <c r="AS1215" i="64"/>
  <c r="AT1215" i="64"/>
  <c r="AU1215" i="64"/>
  <c r="AV1215" i="64"/>
  <c r="AW1215" i="64"/>
  <c r="AX1215" i="64"/>
  <c r="AY1215" i="64"/>
  <c r="AZ1215" i="64"/>
  <c r="BA1215" i="64"/>
  <c r="BB1215" i="64"/>
  <c r="BC1215" i="64"/>
  <c r="BD1215" i="64"/>
  <c r="BE1215" i="64"/>
  <c r="BF1215" i="64"/>
  <c r="BG1215" i="64"/>
  <c r="BH1215" i="64"/>
  <c r="BI1215" i="64"/>
  <c r="BJ1215" i="64"/>
  <c r="BK1215" i="64"/>
  <c r="BL1215" i="64"/>
  <c r="BM1215" i="64"/>
  <c r="BN1215" i="64"/>
  <c r="BO1215" i="64"/>
  <c r="BP1215" i="64"/>
  <c r="BQ1215" i="64"/>
  <c r="BR1215" i="64"/>
  <c r="BS1215" i="64"/>
  <c r="BT1215" i="64"/>
  <c r="BU1215" i="64"/>
  <c r="BV1215" i="64"/>
  <c r="BW1215" i="64"/>
  <c r="BX1215" i="64"/>
  <c r="BY1215" i="64"/>
  <c r="BZ1215" i="64"/>
  <c r="CA1215" i="64"/>
  <c r="CB1215" i="64"/>
  <c r="CC1215" i="64"/>
  <c r="CD1215" i="64"/>
  <c r="CE1215" i="64"/>
  <c r="CF1215" i="64"/>
  <c r="CG1215" i="64"/>
  <c r="CH1215" i="64"/>
  <c r="CI1215" i="64"/>
  <c r="CJ1215" i="64"/>
  <c r="CK1215" i="64"/>
  <c r="CL1215" i="64"/>
  <c r="S1215" i="64"/>
  <c r="G1210" i="64"/>
  <c r="G1211" i="64"/>
  <c r="G1212" i="64"/>
  <c r="G1215" i="64"/>
  <c r="G1216" i="64"/>
  <c r="G1209" i="64"/>
  <c r="T1179" i="64"/>
  <c r="U1179" i="64"/>
  <c r="V1179" i="64"/>
  <c r="W1179" i="64"/>
  <c r="X1179" i="64"/>
  <c r="Y1179" i="64"/>
  <c r="Z1179" i="64"/>
  <c r="AA1179" i="64"/>
  <c r="AB1179" i="64"/>
  <c r="AC1179" i="64"/>
  <c r="AD1179" i="64"/>
  <c r="AE1179" i="64"/>
  <c r="AF1179" i="64"/>
  <c r="AG1179" i="64"/>
  <c r="AH1179" i="64"/>
  <c r="AI1179" i="64"/>
  <c r="AJ1179" i="64"/>
  <c r="AK1179" i="64"/>
  <c r="AL1179" i="64"/>
  <c r="AM1179" i="64"/>
  <c r="AN1179" i="64"/>
  <c r="AO1179" i="64"/>
  <c r="AP1179" i="64"/>
  <c r="AQ1179" i="64"/>
  <c r="AR1179" i="64"/>
  <c r="AS1179" i="64"/>
  <c r="AT1179" i="64"/>
  <c r="AU1179" i="64"/>
  <c r="AV1179" i="64"/>
  <c r="AW1179" i="64"/>
  <c r="AX1179" i="64"/>
  <c r="AY1179" i="64"/>
  <c r="AZ1179" i="64"/>
  <c r="BA1179" i="64"/>
  <c r="BB1179" i="64"/>
  <c r="BC1179" i="64"/>
  <c r="BD1179" i="64"/>
  <c r="BE1179" i="64"/>
  <c r="BF1179" i="64"/>
  <c r="BG1179" i="64"/>
  <c r="BH1179" i="64"/>
  <c r="BI1179" i="64"/>
  <c r="BJ1179" i="64"/>
  <c r="BK1179" i="64"/>
  <c r="BL1179" i="64"/>
  <c r="BM1179" i="64"/>
  <c r="BN1179" i="64"/>
  <c r="BO1179" i="64"/>
  <c r="BP1179" i="64"/>
  <c r="BQ1179" i="64"/>
  <c r="BR1179" i="64"/>
  <c r="BS1179" i="64"/>
  <c r="BT1179" i="64"/>
  <c r="BU1179" i="64"/>
  <c r="BV1179" i="64"/>
  <c r="BW1179" i="64"/>
  <c r="BX1179" i="64"/>
  <c r="BY1179" i="64"/>
  <c r="BZ1179" i="64"/>
  <c r="CA1179" i="64"/>
  <c r="CB1179" i="64"/>
  <c r="CC1179" i="64"/>
  <c r="CD1179" i="64"/>
  <c r="CE1179" i="64"/>
  <c r="CF1179" i="64"/>
  <c r="CG1179" i="64"/>
  <c r="CH1179" i="64"/>
  <c r="CI1179" i="64"/>
  <c r="CJ1179" i="64"/>
  <c r="CK1179" i="64"/>
  <c r="CL1179" i="64"/>
  <c r="S1179" i="64"/>
  <c r="G1177" i="64"/>
  <c r="G1174" i="64"/>
  <c r="G1175" i="64"/>
  <c r="G1176" i="64"/>
  <c r="G1179" i="64"/>
  <c r="G1180" i="64"/>
  <c r="G1173" i="64"/>
  <c r="T1144" i="64"/>
  <c r="U1144" i="64"/>
  <c r="V1144" i="64"/>
  <c r="W1144" i="64"/>
  <c r="X1144" i="64"/>
  <c r="Y1144" i="64"/>
  <c r="Z1144" i="64"/>
  <c r="AA1144" i="64"/>
  <c r="AB1144" i="64"/>
  <c r="AC1144" i="64"/>
  <c r="AD1144" i="64"/>
  <c r="AE1144" i="64"/>
  <c r="AF1144" i="64"/>
  <c r="AG1144" i="64"/>
  <c r="AH1144" i="64"/>
  <c r="AI1144" i="64"/>
  <c r="AJ1144" i="64"/>
  <c r="AK1144" i="64"/>
  <c r="AL1144" i="64"/>
  <c r="AM1144" i="64"/>
  <c r="AN1144" i="64"/>
  <c r="AO1144" i="64"/>
  <c r="AP1144" i="64"/>
  <c r="AQ1144" i="64"/>
  <c r="AR1144" i="64"/>
  <c r="AS1144" i="64"/>
  <c r="AT1144" i="64"/>
  <c r="AU1144" i="64"/>
  <c r="AV1144" i="64"/>
  <c r="AW1144" i="64"/>
  <c r="AX1144" i="64"/>
  <c r="AY1144" i="64"/>
  <c r="AZ1144" i="64"/>
  <c r="BA1144" i="64"/>
  <c r="BB1144" i="64"/>
  <c r="BC1144" i="64"/>
  <c r="BD1144" i="64"/>
  <c r="BE1144" i="64"/>
  <c r="BF1144" i="64"/>
  <c r="BG1144" i="64"/>
  <c r="BH1144" i="64"/>
  <c r="BI1144" i="64"/>
  <c r="BJ1144" i="64"/>
  <c r="BK1144" i="64"/>
  <c r="BL1144" i="64"/>
  <c r="BM1144" i="64"/>
  <c r="BN1144" i="64"/>
  <c r="BO1144" i="64"/>
  <c r="BP1144" i="64"/>
  <c r="BQ1144" i="64"/>
  <c r="BR1144" i="64"/>
  <c r="BS1144" i="64"/>
  <c r="BT1144" i="64"/>
  <c r="BU1144" i="64"/>
  <c r="BV1144" i="64"/>
  <c r="BW1144" i="64"/>
  <c r="BX1144" i="64"/>
  <c r="BY1144" i="64"/>
  <c r="BZ1144" i="64"/>
  <c r="CA1144" i="64"/>
  <c r="CB1144" i="64"/>
  <c r="CC1144" i="64"/>
  <c r="CD1144" i="64"/>
  <c r="CE1144" i="64"/>
  <c r="CF1144" i="64"/>
  <c r="CG1144" i="64"/>
  <c r="CH1144" i="64"/>
  <c r="CI1144" i="64"/>
  <c r="CJ1144" i="64"/>
  <c r="CK1144" i="64"/>
  <c r="CL1144" i="64"/>
  <c r="S1144" i="64"/>
  <c r="G1142" i="64"/>
  <c r="G1139" i="64"/>
  <c r="G1140" i="64"/>
  <c r="G1141" i="64"/>
  <c r="G1144" i="64"/>
  <c r="G1145" i="64"/>
  <c r="G1138" i="64"/>
  <c r="T1109" i="64"/>
  <c r="U1109" i="64"/>
  <c r="V1109" i="64"/>
  <c r="W1109" i="64"/>
  <c r="X1109" i="64"/>
  <c r="Y1109" i="64"/>
  <c r="Z1109" i="64"/>
  <c r="AA1109" i="64"/>
  <c r="AB1109" i="64"/>
  <c r="AC1109" i="64"/>
  <c r="AD1109" i="64"/>
  <c r="AE1109" i="64"/>
  <c r="AF1109" i="64"/>
  <c r="AG1109" i="64"/>
  <c r="AH1109" i="64"/>
  <c r="AI1109" i="64"/>
  <c r="AJ1109" i="64"/>
  <c r="AK1109" i="64"/>
  <c r="AL1109" i="64"/>
  <c r="AM1109" i="64"/>
  <c r="AN1109" i="64"/>
  <c r="AO1109" i="64"/>
  <c r="AP1109" i="64"/>
  <c r="AQ1109" i="64"/>
  <c r="AR1109" i="64"/>
  <c r="AS1109" i="64"/>
  <c r="AT1109" i="64"/>
  <c r="AU1109" i="64"/>
  <c r="AV1109" i="64"/>
  <c r="AW1109" i="64"/>
  <c r="AX1109" i="64"/>
  <c r="AY1109" i="64"/>
  <c r="AZ1109" i="64"/>
  <c r="BA1109" i="64"/>
  <c r="BB1109" i="64"/>
  <c r="BC1109" i="64"/>
  <c r="BD1109" i="64"/>
  <c r="BE1109" i="64"/>
  <c r="BF1109" i="64"/>
  <c r="BG1109" i="64"/>
  <c r="BH1109" i="64"/>
  <c r="BI1109" i="64"/>
  <c r="BJ1109" i="64"/>
  <c r="BK1109" i="64"/>
  <c r="BL1109" i="64"/>
  <c r="BM1109" i="64"/>
  <c r="BN1109" i="64"/>
  <c r="BO1109" i="64"/>
  <c r="BP1109" i="64"/>
  <c r="BQ1109" i="64"/>
  <c r="BR1109" i="64"/>
  <c r="BS1109" i="64"/>
  <c r="BT1109" i="64"/>
  <c r="BU1109" i="64"/>
  <c r="BV1109" i="64"/>
  <c r="BW1109" i="64"/>
  <c r="BX1109" i="64"/>
  <c r="BY1109" i="64"/>
  <c r="BZ1109" i="64"/>
  <c r="CA1109" i="64"/>
  <c r="CB1109" i="64"/>
  <c r="CC1109" i="64"/>
  <c r="CD1109" i="64"/>
  <c r="CE1109" i="64"/>
  <c r="CF1109" i="64"/>
  <c r="CG1109" i="64"/>
  <c r="CH1109" i="64"/>
  <c r="CI1109" i="64"/>
  <c r="CJ1109" i="64"/>
  <c r="CK1109" i="64"/>
  <c r="CL1109" i="64"/>
  <c r="S1109" i="64"/>
  <c r="G1107" i="64"/>
  <c r="G1104" i="64"/>
  <c r="G1125" i="64" s="1"/>
  <c r="G1105" i="64"/>
  <c r="G1106" i="64"/>
  <c r="G1109" i="64"/>
  <c r="G1110" i="64"/>
  <c r="G1103" i="64"/>
  <c r="G1729" i="64"/>
  <c r="T1731" i="64"/>
  <c r="U1731" i="64"/>
  <c r="V1731" i="64"/>
  <c r="W1731" i="64"/>
  <c r="X1731" i="64"/>
  <c r="Y1731" i="64"/>
  <c r="Z1731" i="64"/>
  <c r="AA1731" i="64"/>
  <c r="AB1731" i="64"/>
  <c r="AC1731" i="64"/>
  <c r="AD1731" i="64"/>
  <c r="AE1731" i="64"/>
  <c r="AF1731" i="64"/>
  <c r="AG1731" i="64"/>
  <c r="AH1731" i="64"/>
  <c r="AI1731" i="64"/>
  <c r="AJ1731" i="64"/>
  <c r="AK1731" i="64"/>
  <c r="AL1731" i="64"/>
  <c r="AM1731" i="64"/>
  <c r="AN1731" i="64"/>
  <c r="AO1731" i="64"/>
  <c r="AP1731" i="64"/>
  <c r="AQ1731" i="64"/>
  <c r="AR1731" i="64"/>
  <c r="AS1731" i="64"/>
  <c r="AT1731" i="64"/>
  <c r="AU1731" i="64"/>
  <c r="AV1731" i="64"/>
  <c r="AW1731" i="64"/>
  <c r="AX1731" i="64"/>
  <c r="AY1731" i="64"/>
  <c r="AZ1731" i="64"/>
  <c r="BA1731" i="64"/>
  <c r="BB1731" i="64"/>
  <c r="BC1731" i="64"/>
  <c r="BD1731" i="64"/>
  <c r="BE1731" i="64"/>
  <c r="BF1731" i="64"/>
  <c r="BG1731" i="64"/>
  <c r="BH1731" i="64"/>
  <c r="BI1731" i="64"/>
  <c r="BJ1731" i="64"/>
  <c r="BK1731" i="64"/>
  <c r="BL1731" i="64"/>
  <c r="BM1731" i="64"/>
  <c r="BN1731" i="64"/>
  <c r="BO1731" i="64"/>
  <c r="BP1731" i="64"/>
  <c r="BQ1731" i="64"/>
  <c r="BR1731" i="64"/>
  <c r="BS1731" i="64"/>
  <c r="BT1731" i="64"/>
  <c r="BU1731" i="64"/>
  <c r="BV1731" i="64"/>
  <c r="BW1731" i="64"/>
  <c r="BX1731" i="64"/>
  <c r="BY1731" i="64"/>
  <c r="BZ1731" i="64"/>
  <c r="CA1731" i="64"/>
  <c r="CB1731" i="64"/>
  <c r="CC1731" i="64"/>
  <c r="CD1731" i="64"/>
  <c r="CE1731" i="64"/>
  <c r="CF1731" i="64"/>
  <c r="CG1731" i="64"/>
  <c r="CH1731" i="64"/>
  <c r="CI1731" i="64"/>
  <c r="CJ1731" i="64"/>
  <c r="CK1731" i="64"/>
  <c r="CL1731" i="64"/>
  <c r="S1731" i="64"/>
  <c r="G1726" i="64"/>
  <c r="G1727" i="64"/>
  <c r="G1728" i="64"/>
  <c r="G1731" i="64"/>
  <c r="G1732" i="64"/>
  <c r="G1725" i="64"/>
  <c r="T1765" i="64"/>
  <c r="U1765" i="64"/>
  <c r="V1765" i="64"/>
  <c r="W1765" i="64"/>
  <c r="X1765" i="64"/>
  <c r="Y1765" i="64"/>
  <c r="Z1765" i="64"/>
  <c r="AA1765" i="64"/>
  <c r="AB1765" i="64"/>
  <c r="AC1765" i="64"/>
  <c r="AD1765" i="64"/>
  <c r="AE1765" i="64"/>
  <c r="AF1765" i="64"/>
  <c r="AG1765" i="64"/>
  <c r="AH1765" i="64"/>
  <c r="AI1765" i="64"/>
  <c r="AJ1765" i="64"/>
  <c r="AK1765" i="64"/>
  <c r="AL1765" i="64"/>
  <c r="AM1765" i="64"/>
  <c r="AN1765" i="64"/>
  <c r="AO1765" i="64"/>
  <c r="AP1765" i="64"/>
  <c r="AQ1765" i="64"/>
  <c r="AR1765" i="64"/>
  <c r="AS1765" i="64"/>
  <c r="AT1765" i="64"/>
  <c r="AU1765" i="64"/>
  <c r="AV1765" i="64"/>
  <c r="AW1765" i="64"/>
  <c r="AX1765" i="64"/>
  <c r="AY1765" i="64"/>
  <c r="AZ1765" i="64"/>
  <c r="BA1765" i="64"/>
  <c r="BB1765" i="64"/>
  <c r="BC1765" i="64"/>
  <c r="BD1765" i="64"/>
  <c r="BE1765" i="64"/>
  <c r="BF1765" i="64"/>
  <c r="BG1765" i="64"/>
  <c r="BH1765" i="64"/>
  <c r="BI1765" i="64"/>
  <c r="BJ1765" i="64"/>
  <c r="BK1765" i="64"/>
  <c r="BL1765" i="64"/>
  <c r="BM1765" i="64"/>
  <c r="BN1765" i="64"/>
  <c r="BO1765" i="64"/>
  <c r="BP1765" i="64"/>
  <c r="BQ1765" i="64"/>
  <c r="BR1765" i="64"/>
  <c r="BS1765" i="64"/>
  <c r="BT1765" i="64"/>
  <c r="BU1765" i="64"/>
  <c r="BV1765" i="64"/>
  <c r="BW1765" i="64"/>
  <c r="BX1765" i="64"/>
  <c r="BY1765" i="64"/>
  <c r="BZ1765" i="64"/>
  <c r="CA1765" i="64"/>
  <c r="CB1765" i="64"/>
  <c r="CC1765" i="64"/>
  <c r="CD1765" i="64"/>
  <c r="CE1765" i="64"/>
  <c r="CF1765" i="64"/>
  <c r="CG1765" i="64"/>
  <c r="CH1765" i="64"/>
  <c r="CI1765" i="64"/>
  <c r="CJ1765" i="64"/>
  <c r="CK1765" i="64"/>
  <c r="CL1765" i="64"/>
  <c r="S1765" i="64"/>
  <c r="G1763" i="64"/>
  <c r="G1760" i="64"/>
  <c r="G1761" i="64"/>
  <c r="G1762" i="64"/>
  <c r="G1765" i="64"/>
  <c r="G1766" i="64"/>
  <c r="G1759" i="64"/>
  <c r="T1071" i="64"/>
  <c r="U1071" i="64"/>
  <c r="V1071" i="64"/>
  <c r="W1071" i="64"/>
  <c r="X1071" i="64"/>
  <c r="Y1071" i="64"/>
  <c r="Z1071" i="64"/>
  <c r="AA1071" i="64"/>
  <c r="AB1071" i="64"/>
  <c r="AC1071" i="64"/>
  <c r="AD1071" i="64"/>
  <c r="AE1071" i="64"/>
  <c r="AF1071" i="64"/>
  <c r="AG1071" i="64"/>
  <c r="AH1071" i="64"/>
  <c r="AI1071" i="64"/>
  <c r="AJ1071" i="64"/>
  <c r="AK1071" i="64"/>
  <c r="AL1071" i="64"/>
  <c r="AM1071" i="64"/>
  <c r="AN1071" i="64"/>
  <c r="AO1071" i="64"/>
  <c r="AP1071" i="64"/>
  <c r="AQ1071" i="64"/>
  <c r="AR1071" i="64"/>
  <c r="AS1071" i="64"/>
  <c r="AT1071" i="64"/>
  <c r="AU1071" i="64"/>
  <c r="AV1071" i="64"/>
  <c r="AW1071" i="64"/>
  <c r="AX1071" i="64"/>
  <c r="AY1071" i="64"/>
  <c r="AZ1071" i="64"/>
  <c r="BA1071" i="64"/>
  <c r="BB1071" i="64"/>
  <c r="BC1071" i="64"/>
  <c r="BD1071" i="64"/>
  <c r="BE1071" i="64"/>
  <c r="BF1071" i="64"/>
  <c r="BG1071" i="64"/>
  <c r="BH1071" i="64"/>
  <c r="BI1071" i="64"/>
  <c r="BJ1071" i="64"/>
  <c r="BK1071" i="64"/>
  <c r="BL1071" i="64"/>
  <c r="BM1071" i="64"/>
  <c r="BN1071" i="64"/>
  <c r="BO1071" i="64"/>
  <c r="BP1071" i="64"/>
  <c r="BQ1071" i="64"/>
  <c r="BR1071" i="64"/>
  <c r="BS1071" i="64"/>
  <c r="BT1071" i="64"/>
  <c r="BU1071" i="64"/>
  <c r="BV1071" i="64"/>
  <c r="BW1071" i="64"/>
  <c r="BX1071" i="64"/>
  <c r="BY1071" i="64"/>
  <c r="BZ1071" i="64"/>
  <c r="CA1071" i="64"/>
  <c r="CB1071" i="64"/>
  <c r="CC1071" i="64"/>
  <c r="CD1071" i="64"/>
  <c r="CE1071" i="64"/>
  <c r="CF1071" i="64"/>
  <c r="CG1071" i="64"/>
  <c r="CH1071" i="64"/>
  <c r="CI1071" i="64"/>
  <c r="CJ1071" i="64"/>
  <c r="CK1071" i="64"/>
  <c r="CL1071" i="64"/>
  <c r="T1073" i="64"/>
  <c r="U1073" i="64"/>
  <c r="V1073" i="64"/>
  <c r="W1073" i="64"/>
  <c r="X1073" i="64"/>
  <c r="Y1073" i="64"/>
  <c r="Z1073" i="64"/>
  <c r="AA1073" i="64"/>
  <c r="AB1073" i="64"/>
  <c r="AC1073" i="64"/>
  <c r="AD1073" i="64"/>
  <c r="AE1073" i="64"/>
  <c r="AF1073" i="64"/>
  <c r="AG1073" i="64"/>
  <c r="AH1073" i="64"/>
  <c r="AI1073" i="64"/>
  <c r="AJ1073" i="64"/>
  <c r="AK1073" i="64"/>
  <c r="AL1073" i="64"/>
  <c r="AM1073" i="64"/>
  <c r="AN1073" i="64"/>
  <c r="AO1073" i="64"/>
  <c r="AP1073" i="64"/>
  <c r="AQ1073" i="64"/>
  <c r="AR1073" i="64"/>
  <c r="AS1073" i="64"/>
  <c r="AT1073" i="64"/>
  <c r="AU1073" i="64"/>
  <c r="AV1073" i="64"/>
  <c r="AW1073" i="64"/>
  <c r="AX1073" i="64"/>
  <c r="AY1073" i="64"/>
  <c r="AZ1073" i="64"/>
  <c r="BA1073" i="64"/>
  <c r="BB1073" i="64"/>
  <c r="BC1073" i="64"/>
  <c r="BD1073" i="64"/>
  <c r="BE1073" i="64"/>
  <c r="BF1073" i="64"/>
  <c r="BG1073" i="64"/>
  <c r="BH1073" i="64"/>
  <c r="BI1073" i="64"/>
  <c r="BJ1073" i="64"/>
  <c r="BK1073" i="64"/>
  <c r="BL1073" i="64"/>
  <c r="BM1073" i="64"/>
  <c r="BN1073" i="64"/>
  <c r="BO1073" i="64"/>
  <c r="BP1073" i="64"/>
  <c r="BQ1073" i="64"/>
  <c r="BR1073" i="64"/>
  <c r="BS1073" i="64"/>
  <c r="BT1073" i="64"/>
  <c r="BU1073" i="64"/>
  <c r="BV1073" i="64"/>
  <c r="BW1073" i="64"/>
  <c r="BX1073" i="64"/>
  <c r="BY1073" i="64"/>
  <c r="BZ1073" i="64"/>
  <c r="CA1073" i="64"/>
  <c r="CB1073" i="64"/>
  <c r="CC1073" i="64"/>
  <c r="CD1073" i="64"/>
  <c r="CE1073" i="64"/>
  <c r="CF1073" i="64"/>
  <c r="CG1073" i="64"/>
  <c r="CH1073" i="64"/>
  <c r="CI1073" i="64"/>
  <c r="CJ1073" i="64"/>
  <c r="CK1073" i="64"/>
  <c r="CL1073" i="64"/>
  <c r="T1074" i="64"/>
  <c r="U1074" i="64"/>
  <c r="V1074" i="64"/>
  <c r="W1074" i="64"/>
  <c r="X1074" i="64"/>
  <c r="Y1074" i="64"/>
  <c r="Z1074" i="64"/>
  <c r="AA1074" i="64"/>
  <c r="AB1074" i="64"/>
  <c r="AC1074" i="64"/>
  <c r="AD1074" i="64"/>
  <c r="AE1074" i="64"/>
  <c r="AF1074" i="64"/>
  <c r="AG1074" i="64"/>
  <c r="AH1074" i="64"/>
  <c r="AI1074" i="64"/>
  <c r="AJ1074" i="64"/>
  <c r="AK1074" i="64"/>
  <c r="AL1074" i="64"/>
  <c r="AM1074" i="64"/>
  <c r="AN1074" i="64"/>
  <c r="AO1074" i="64"/>
  <c r="AP1074" i="64"/>
  <c r="AQ1074" i="64"/>
  <c r="AR1074" i="64"/>
  <c r="AS1074" i="64"/>
  <c r="AT1074" i="64"/>
  <c r="AU1074" i="64"/>
  <c r="AV1074" i="64"/>
  <c r="AW1074" i="64"/>
  <c r="AX1074" i="64"/>
  <c r="AY1074" i="64"/>
  <c r="AZ1074" i="64"/>
  <c r="BA1074" i="64"/>
  <c r="BB1074" i="64"/>
  <c r="BC1074" i="64"/>
  <c r="BD1074" i="64"/>
  <c r="BE1074" i="64"/>
  <c r="BF1074" i="64"/>
  <c r="BG1074" i="64"/>
  <c r="BH1074" i="64"/>
  <c r="BI1074" i="64"/>
  <c r="BJ1074" i="64"/>
  <c r="BK1074" i="64"/>
  <c r="BL1074" i="64"/>
  <c r="BM1074" i="64"/>
  <c r="BN1074" i="64"/>
  <c r="BO1074" i="64"/>
  <c r="BP1074" i="64"/>
  <c r="BQ1074" i="64"/>
  <c r="BR1074" i="64"/>
  <c r="BS1074" i="64"/>
  <c r="BT1074" i="64"/>
  <c r="BU1074" i="64"/>
  <c r="BV1074" i="64"/>
  <c r="BW1074" i="64"/>
  <c r="BX1074" i="64"/>
  <c r="BY1074" i="64"/>
  <c r="BZ1074" i="64"/>
  <c r="CA1074" i="64"/>
  <c r="CB1074" i="64"/>
  <c r="CC1074" i="64"/>
  <c r="CD1074" i="64"/>
  <c r="CE1074" i="64"/>
  <c r="CF1074" i="64"/>
  <c r="CG1074" i="64"/>
  <c r="CH1074" i="64"/>
  <c r="CI1074" i="64"/>
  <c r="CJ1074" i="64"/>
  <c r="CK1074" i="64"/>
  <c r="CL1074" i="64"/>
  <c r="S1074" i="64"/>
  <c r="S1073" i="64"/>
  <c r="G1071" i="64"/>
  <c r="G1068" i="64"/>
  <c r="G1062" i="64" s="1"/>
  <c r="G1069" i="64"/>
  <c r="G1070" i="64"/>
  <c r="G1073" i="64"/>
  <c r="G1074" i="64"/>
  <c r="G1067" i="64"/>
  <c r="T999" i="64"/>
  <c r="U999" i="64"/>
  <c r="V999" i="64"/>
  <c r="W999" i="64"/>
  <c r="X999" i="64"/>
  <c r="Y999" i="64"/>
  <c r="Z999" i="64"/>
  <c r="AA999" i="64"/>
  <c r="AB999" i="64"/>
  <c r="AC999" i="64"/>
  <c r="AD999" i="64"/>
  <c r="AE999" i="64"/>
  <c r="AF999" i="64"/>
  <c r="AG999" i="64"/>
  <c r="AH999" i="64"/>
  <c r="AI999" i="64"/>
  <c r="AJ999" i="64"/>
  <c r="AK999" i="64"/>
  <c r="AL999" i="64"/>
  <c r="AM999" i="64"/>
  <c r="AN999" i="64"/>
  <c r="AO999" i="64"/>
  <c r="AP999" i="64"/>
  <c r="AQ999" i="64"/>
  <c r="AR999" i="64"/>
  <c r="AS999" i="64"/>
  <c r="AT999" i="64"/>
  <c r="AU999" i="64"/>
  <c r="AV999" i="64"/>
  <c r="AW999" i="64"/>
  <c r="AX999" i="64"/>
  <c r="AY999" i="64"/>
  <c r="AZ999" i="64"/>
  <c r="BA999" i="64"/>
  <c r="BB999" i="64"/>
  <c r="BC999" i="64"/>
  <c r="BD999" i="64"/>
  <c r="BE999" i="64"/>
  <c r="BF999" i="64"/>
  <c r="BG999" i="64"/>
  <c r="BH999" i="64"/>
  <c r="BI999" i="64"/>
  <c r="BJ999" i="64"/>
  <c r="BK999" i="64"/>
  <c r="BL999" i="64"/>
  <c r="BM999" i="64"/>
  <c r="BN999" i="64"/>
  <c r="BO999" i="64"/>
  <c r="BP999" i="64"/>
  <c r="BQ999" i="64"/>
  <c r="BR999" i="64"/>
  <c r="BS999" i="64"/>
  <c r="BT999" i="64"/>
  <c r="BU999" i="64"/>
  <c r="BV999" i="64"/>
  <c r="BW999" i="64"/>
  <c r="BX999" i="64"/>
  <c r="BY999" i="64"/>
  <c r="BZ999" i="64"/>
  <c r="CA999" i="64"/>
  <c r="CB999" i="64"/>
  <c r="CC999" i="64"/>
  <c r="CD999" i="64"/>
  <c r="CE999" i="64"/>
  <c r="CF999" i="64"/>
  <c r="CG999" i="64"/>
  <c r="CH999" i="64"/>
  <c r="CI999" i="64"/>
  <c r="CJ999" i="64"/>
  <c r="CK999" i="64"/>
  <c r="CL999" i="64"/>
  <c r="S999" i="64"/>
  <c r="G999" i="64"/>
  <c r="G996" i="64"/>
  <c r="G997" i="64"/>
  <c r="G998" i="64"/>
  <c r="G1001" i="64"/>
  <c r="G1002" i="64"/>
  <c r="G995" i="64"/>
  <c r="T978" i="64"/>
  <c r="U978" i="64"/>
  <c r="V978" i="64"/>
  <c r="W978" i="64"/>
  <c r="X978" i="64"/>
  <c r="Y978" i="64"/>
  <c r="Z978" i="64"/>
  <c r="AA978" i="64"/>
  <c r="AB978" i="64"/>
  <c r="AC978" i="64"/>
  <c r="AD978" i="64"/>
  <c r="AE978" i="64"/>
  <c r="AF978" i="64"/>
  <c r="AG978" i="64"/>
  <c r="AH978" i="64"/>
  <c r="AI978" i="64"/>
  <c r="AJ978" i="64"/>
  <c r="AK978" i="64"/>
  <c r="AL978" i="64"/>
  <c r="AM978" i="64"/>
  <c r="AN978" i="64"/>
  <c r="AO978" i="64"/>
  <c r="AP978" i="64"/>
  <c r="AQ978" i="64"/>
  <c r="AR978" i="64"/>
  <c r="AS978" i="64"/>
  <c r="AT978" i="64"/>
  <c r="AU978" i="64"/>
  <c r="AV978" i="64"/>
  <c r="AW978" i="64"/>
  <c r="AX978" i="64"/>
  <c r="AY978" i="64"/>
  <c r="AZ978" i="64"/>
  <c r="BA978" i="64"/>
  <c r="BB978" i="64"/>
  <c r="BC978" i="64"/>
  <c r="BD978" i="64"/>
  <c r="BE978" i="64"/>
  <c r="BF978" i="64"/>
  <c r="BG978" i="64"/>
  <c r="BH978" i="64"/>
  <c r="BI978" i="64"/>
  <c r="BJ978" i="64"/>
  <c r="BK978" i="64"/>
  <c r="BL978" i="64"/>
  <c r="BM978" i="64"/>
  <c r="BN978" i="64"/>
  <c r="BO978" i="64"/>
  <c r="BP978" i="64"/>
  <c r="BQ978" i="64"/>
  <c r="BR978" i="64"/>
  <c r="BS978" i="64"/>
  <c r="BT978" i="64"/>
  <c r="BU978" i="64"/>
  <c r="BV978" i="64"/>
  <c r="BW978" i="64"/>
  <c r="BX978" i="64"/>
  <c r="BY978" i="64"/>
  <c r="BZ978" i="64"/>
  <c r="CA978" i="64"/>
  <c r="CB978" i="64"/>
  <c r="CC978" i="64"/>
  <c r="CD978" i="64"/>
  <c r="CE978" i="64"/>
  <c r="CF978" i="64"/>
  <c r="CG978" i="64"/>
  <c r="CH978" i="64"/>
  <c r="CI978" i="64"/>
  <c r="CJ978" i="64"/>
  <c r="CK978" i="64"/>
  <c r="CL978" i="64"/>
  <c r="S978" i="64"/>
  <c r="S977" i="64"/>
  <c r="G977" i="64"/>
  <c r="G974" i="64"/>
  <c r="G975" i="64"/>
  <c r="G976" i="64"/>
  <c r="G979" i="64"/>
  <c r="G980" i="64"/>
  <c r="G973" i="64"/>
  <c r="G953" i="64"/>
  <c r="T929" i="64"/>
  <c r="U929" i="64"/>
  <c r="V929" i="64"/>
  <c r="W929" i="64"/>
  <c r="X929" i="64"/>
  <c r="Y929" i="64"/>
  <c r="Z929" i="64"/>
  <c r="AA929" i="64"/>
  <c r="AB929" i="64"/>
  <c r="AC929" i="64"/>
  <c r="AD929" i="64"/>
  <c r="AE929" i="64"/>
  <c r="AF929" i="64"/>
  <c r="AG929" i="64"/>
  <c r="AH929" i="64"/>
  <c r="AI929" i="64"/>
  <c r="AJ929" i="64"/>
  <c r="AK929" i="64"/>
  <c r="AL929" i="64"/>
  <c r="AM929" i="64"/>
  <c r="AN929" i="64"/>
  <c r="AO929" i="64"/>
  <c r="AP929" i="64"/>
  <c r="AQ929" i="64"/>
  <c r="AR929" i="64"/>
  <c r="AS929" i="64"/>
  <c r="AT929" i="64"/>
  <c r="AU929" i="64"/>
  <c r="AV929" i="64"/>
  <c r="AW929" i="64"/>
  <c r="AX929" i="64"/>
  <c r="AY929" i="64"/>
  <c r="AZ929" i="64"/>
  <c r="BA929" i="64"/>
  <c r="BB929" i="64"/>
  <c r="BC929" i="64"/>
  <c r="BD929" i="64"/>
  <c r="BE929" i="64"/>
  <c r="BF929" i="64"/>
  <c r="BG929" i="64"/>
  <c r="BH929" i="64"/>
  <c r="BI929" i="64"/>
  <c r="BJ929" i="64"/>
  <c r="BK929" i="64"/>
  <c r="BL929" i="64"/>
  <c r="BM929" i="64"/>
  <c r="BN929" i="64"/>
  <c r="BO929" i="64"/>
  <c r="BP929" i="64"/>
  <c r="BQ929" i="64"/>
  <c r="BR929" i="64"/>
  <c r="BS929" i="64"/>
  <c r="BT929" i="64"/>
  <c r="BU929" i="64"/>
  <c r="BV929" i="64"/>
  <c r="BW929" i="64"/>
  <c r="BX929" i="64"/>
  <c r="BY929" i="64"/>
  <c r="BZ929" i="64"/>
  <c r="CA929" i="64"/>
  <c r="CB929" i="64"/>
  <c r="CC929" i="64"/>
  <c r="CD929" i="64"/>
  <c r="CE929" i="64"/>
  <c r="CF929" i="64"/>
  <c r="CG929" i="64"/>
  <c r="CH929" i="64"/>
  <c r="CI929" i="64"/>
  <c r="CJ929" i="64"/>
  <c r="CK929" i="64"/>
  <c r="CL929" i="64"/>
  <c r="S929" i="64"/>
  <c r="G929" i="64"/>
  <c r="G950" i="64"/>
  <c r="G951" i="64"/>
  <c r="G952" i="64"/>
  <c r="G955" i="64"/>
  <c r="G956" i="64"/>
  <c r="G949" i="64"/>
  <c r="G947" i="64" s="1"/>
  <c r="G926" i="64"/>
  <c r="G927" i="64"/>
  <c r="G928" i="64"/>
  <c r="G931" i="64"/>
  <c r="G932" i="64"/>
  <c r="G925" i="64"/>
  <c r="T914" i="64"/>
  <c r="U914" i="64"/>
  <c r="V914" i="64"/>
  <c r="W914" i="64"/>
  <c r="X914" i="64"/>
  <c r="Y914" i="64"/>
  <c r="Z914" i="64"/>
  <c r="AA914" i="64"/>
  <c r="AB914" i="64"/>
  <c r="AC914" i="64"/>
  <c r="AD914" i="64"/>
  <c r="AE914" i="64"/>
  <c r="AF914" i="64"/>
  <c r="AG914" i="64"/>
  <c r="AH914" i="64"/>
  <c r="AI914" i="64"/>
  <c r="AJ914" i="64"/>
  <c r="AK914" i="64"/>
  <c r="AL914" i="64"/>
  <c r="AM914" i="64"/>
  <c r="AN914" i="64"/>
  <c r="AO914" i="64"/>
  <c r="AP914" i="64"/>
  <c r="AQ914" i="64"/>
  <c r="AR914" i="64"/>
  <c r="AS914" i="64"/>
  <c r="AT914" i="64"/>
  <c r="AU914" i="64"/>
  <c r="AV914" i="64"/>
  <c r="AW914" i="64"/>
  <c r="AX914" i="64"/>
  <c r="AY914" i="64"/>
  <c r="AZ914" i="64"/>
  <c r="BA914" i="64"/>
  <c r="BB914" i="64"/>
  <c r="BC914" i="64"/>
  <c r="BD914" i="64"/>
  <c r="BE914" i="64"/>
  <c r="BF914" i="64"/>
  <c r="BG914" i="64"/>
  <c r="BH914" i="64"/>
  <c r="BI914" i="64"/>
  <c r="BJ914" i="64"/>
  <c r="BK914" i="64"/>
  <c r="BL914" i="64"/>
  <c r="BM914" i="64"/>
  <c r="BN914" i="64"/>
  <c r="BO914" i="64"/>
  <c r="BP914" i="64"/>
  <c r="BQ914" i="64"/>
  <c r="BR914" i="64"/>
  <c r="BS914" i="64"/>
  <c r="BT914" i="64"/>
  <c r="BU914" i="64"/>
  <c r="BV914" i="64"/>
  <c r="BW914" i="64"/>
  <c r="BX914" i="64"/>
  <c r="BY914" i="64"/>
  <c r="BZ914" i="64"/>
  <c r="CA914" i="64"/>
  <c r="CB914" i="64"/>
  <c r="CC914" i="64"/>
  <c r="CD914" i="64"/>
  <c r="CE914" i="64"/>
  <c r="CF914" i="64"/>
  <c r="CG914" i="64"/>
  <c r="CH914" i="64"/>
  <c r="CI914" i="64"/>
  <c r="CJ914" i="64"/>
  <c r="CK914" i="64"/>
  <c r="CL914" i="64"/>
  <c r="S914" i="64"/>
  <c r="G835" i="64"/>
  <c r="G832" i="64"/>
  <c r="G825" i="64" s="1"/>
  <c r="G833" i="64"/>
  <c r="G834" i="64"/>
  <c r="G837" i="64"/>
  <c r="G838" i="64"/>
  <c r="G831" i="64"/>
  <c r="G826" i="64" s="1"/>
  <c r="G807" i="64"/>
  <c r="G808" i="64"/>
  <c r="G809" i="64"/>
  <c r="G810" i="64"/>
  <c r="G812" i="64"/>
  <c r="G813" i="64"/>
  <c r="G806" i="64"/>
  <c r="G533" i="64"/>
  <c r="G534" i="64"/>
  <c r="G535" i="64"/>
  <c r="G532" i="64"/>
  <c r="G528" i="64"/>
  <c r="G525" i="64"/>
  <c r="G524" i="64"/>
  <c r="G511" i="64"/>
  <c r="G510" i="64"/>
  <c r="G506" i="64"/>
  <c r="G501" i="64"/>
  <c r="G500" i="64"/>
  <c r="G481" i="64"/>
  <c r="G482" i="64"/>
  <c r="G483" i="64"/>
  <c r="G484" i="64"/>
  <c r="G485" i="64"/>
  <c r="G479" i="64"/>
  <c r="G477" i="64" s="1"/>
  <c r="G459" i="64"/>
  <c r="G460" i="64"/>
  <c r="G462" i="64"/>
  <c r="G463" i="64"/>
  <c r="G464" i="64"/>
  <c r="G461" i="64"/>
  <c r="G457" i="64"/>
  <c r="G436" i="64"/>
  <c r="G437" i="64"/>
  <c r="G439" i="64"/>
  <c r="G440" i="64"/>
  <c r="G434" i="64"/>
  <c r="G423" i="64" s="1"/>
  <c r="G438" i="64" s="1"/>
  <c r="G411" i="64"/>
  <c r="G412" i="64"/>
  <c r="G407" i="64"/>
  <c r="G408" i="64"/>
  <c r="G409" i="64"/>
  <c r="G410" i="64"/>
  <c r="E406" i="64"/>
  <c r="G405" i="64"/>
  <c r="G346" i="64"/>
  <c r="G344" i="64" s="1"/>
  <c r="G322" i="64"/>
  <c r="G320" i="64" s="1"/>
  <c r="E1409" i="64"/>
  <c r="E1375" i="64"/>
  <c r="E533" i="64"/>
  <c r="E434" i="64"/>
  <c r="E435" i="64"/>
  <c r="E436" i="64"/>
  <c r="E437" i="64"/>
  <c r="E438" i="64"/>
  <c r="E439" i="64"/>
  <c r="E405" i="64"/>
  <c r="E407" i="64"/>
  <c r="E408" i="64"/>
  <c r="E409" i="64"/>
  <c r="E410" i="64"/>
  <c r="E411" i="64"/>
  <c r="E347" i="64"/>
  <c r="E348" i="64"/>
  <c r="G348" i="64"/>
  <c r="E349" i="64"/>
  <c r="G349" i="64"/>
  <c r="E350" i="64"/>
  <c r="G350" i="64"/>
  <c r="E351" i="64"/>
  <c r="G351" i="64"/>
  <c r="E352" i="64"/>
  <c r="G352" i="64"/>
  <c r="E323" i="64"/>
  <c r="E324" i="64"/>
  <c r="E325" i="64"/>
  <c r="E326" i="64"/>
  <c r="E327" i="64"/>
  <c r="E328" i="64"/>
  <c r="E329" i="64"/>
  <c r="E178" i="64"/>
  <c r="E179" i="64"/>
  <c r="E180" i="64"/>
  <c r="E181" i="64"/>
  <c r="E182" i="64"/>
  <c r="E126" i="64"/>
  <c r="E127" i="64"/>
  <c r="E128" i="64"/>
  <c r="E129" i="64"/>
  <c r="E130" i="64"/>
  <c r="E110" i="64"/>
  <c r="E108" i="64"/>
  <c r="B108" i="64" s="1"/>
  <c r="E95" i="64"/>
  <c r="E96" i="64"/>
  <c r="E97" i="64"/>
  <c r="E98" i="64"/>
  <c r="E99" i="64"/>
  <c r="E77" i="64"/>
  <c r="E78" i="64"/>
  <c r="E79" i="64"/>
  <c r="E80" i="64"/>
  <c r="E81" i="64"/>
  <c r="E82" i="64"/>
  <c r="E64" i="64"/>
  <c r="T835" i="64"/>
  <c r="U835" i="64"/>
  <c r="V835" i="64"/>
  <c r="W835" i="64"/>
  <c r="X835" i="64"/>
  <c r="Y835" i="64"/>
  <c r="Z835" i="64"/>
  <c r="AA835" i="64"/>
  <c r="AB835" i="64"/>
  <c r="AC835" i="64"/>
  <c r="AD835" i="64"/>
  <c r="AE835" i="64"/>
  <c r="AF835" i="64"/>
  <c r="AG835" i="64"/>
  <c r="AH835" i="64"/>
  <c r="AI835" i="64"/>
  <c r="AJ835" i="64"/>
  <c r="AK835" i="64"/>
  <c r="AL835" i="64"/>
  <c r="AM835" i="64"/>
  <c r="AN835" i="64"/>
  <c r="AO835" i="64"/>
  <c r="AP835" i="64"/>
  <c r="AQ835" i="64"/>
  <c r="AR835" i="64"/>
  <c r="AS835" i="64"/>
  <c r="AT835" i="64"/>
  <c r="AU835" i="64"/>
  <c r="AV835" i="64"/>
  <c r="AW835" i="64"/>
  <c r="AX835" i="64"/>
  <c r="AY835" i="64"/>
  <c r="AZ835" i="64"/>
  <c r="BA835" i="64"/>
  <c r="BB835" i="64"/>
  <c r="BC835" i="64"/>
  <c r="BD835" i="64"/>
  <c r="BE835" i="64"/>
  <c r="BF835" i="64"/>
  <c r="BG835" i="64"/>
  <c r="BH835" i="64"/>
  <c r="BI835" i="64"/>
  <c r="BJ835" i="64"/>
  <c r="BK835" i="64"/>
  <c r="BL835" i="64"/>
  <c r="BM835" i="64"/>
  <c r="BN835" i="64"/>
  <c r="BO835" i="64"/>
  <c r="BP835" i="64"/>
  <c r="BQ835" i="64"/>
  <c r="BR835" i="64"/>
  <c r="BS835" i="64"/>
  <c r="BT835" i="64"/>
  <c r="BU835" i="64"/>
  <c r="BV835" i="64"/>
  <c r="BW835" i="64"/>
  <c r="BX835" i="64"/>
  <c r="BY835" i="64"/>
  <c r="BZ835" i="64"/>
  <c r="CA835" i="64"/>
  <c r="CB835" i="64"/>
  <c r="CC835" i="64"/>
  <c r="CD835" i="64"/>
  <c r="CE835" i="64"/>
  <c r="CF835" i="64"/>
  <c r="CG835" i="64"/>
  <c r="CH835" i="64"/>
  <c r="CI835" i="64"/>
  <c r="CJ835" i="64"/>
  <c r="CK835" i="64"/>
  <c r="CL835" i="64"/>
  <c r="S835" i="64"/>
  <c r="T810" i="64"/>
  <c r="U810" i="64"/>
  <c r="V810" i="64"/>
  <c r="W810" i="64"/>
  <c r="X810" i="64"/>
  <c r="Y810" i="64"/>
  <c r="Z810" i="64"/>
  <c r="AA810" i="64"/>
  <c r="AB810" i="64"/>
  <c r="AC810" i="64"/>
  <c r="AD810" i="64"/>
  <c r="AE810" i="64"/>
  <c r="AF810" i="64"/>
  <c r="AG810" i="64"/>
  <c r="AH810" i="64"/>
  <c r="AI810" i="64"/>
  <c r="AJ810" i="64"/>
  <c r="AK810" i="64"/>
  <c r="AL810" i="64"/>
  <c r="AM810" i="64"/>
  <c r="AN810" i="64"/>
  <c r="AO810" i="64"/>
  <c r="AP810" i="64"/>
  <c r="AQ810" i="64"/>
  <c r="AR810" i="64"/>
  <c r="AS810" i="64"/>
  <c r="AT810" i="64"/>
  <c r="AU810" i="64"/>
  <c r="AV810" i="64"/>
  <c r="AW810" i="64"/>
  <c r="AX810" i="64"/>
  <c r="AY810" i="64"/>
  <c r="AZ810" i="64"/>
  <c r="BA810" i="64"/>
  <c r="BB810" i="64"/>
  <c r="BC810" i="64"/>
  <c r="BD810" i="64"/>
  <c r="BE810" i="64"/>
  <c r="BF810" i="64"/>
  <c r="BG810" i="64"/>
  <c r="BH810" i="64"/>
  <c r="BI810" i="64"/>
  <c r="BJ810" i="64"/>
  <c r="BK810" i="64"/>
  <c r="BL810" i="64"/>
  <c r="BM810" i="64"/>
  <c r="BN810" i="64"/>
  <c r="BO810" i="64"/>
  <c r="BP810" i="64"/>
  <c r="BQ810" i="64"/>
  <c r="BR810" i="64"/>
  <c r="BS810" i="64"/>
  <c r="BT810" i="64"/>
  <c r="BU810" i="64"/>
  <c r="BV810" i="64"/>
  <c r="BW810" i="64"/>
  <c r="BX810" i="64"/>
  <c r="BY810" i="64"/>
  <c r="BZ810" i="64"/>
  <c r="CA810" i="64"/>
  <c r="CB810" i="64"/>
  <c r="CC810" i="64"/>
  <c r="CD810" i="64"/>
  <c r="CE810" i="64"/>
  <c r="CF810" i="64"/>
  <c r="CG810" i="64"/>
  <c r="CH810" i="64"/>
  <c r="CI810" i="64"/>
  <c r="CJ810" i="64"/>
  <c r="CK810" i="64"/>
  <c r="CL810" i="64"/>
  <c r="S810" i="64"/>
  <c r="E511" i="64"/>
  <c r="T508" i="64"/>
  <c r="U508" i="64"/>
  <c r="V508" i="64"/>
  <c r="W508" i="64"/>
  <c r="X508" i="64"/>
  <c r="Y508" i="64"/>
  <c r="Z508" i="64"/>
  <c r="AA508" i="64"/>
  <c r="AB508" i="64"/>
  <c r="AC508" i="64"/>
  <c r="AD508" i="64"/>
  <c r="AE508" i="64"/>
  <c r="AF508" i="64"/>
  <c r="AG508" i="64"/>
  <c r="AH508" i="64"/>
  <c r="AI508" i="64"/>
  <c r="AJ508" i="64"/>
  <c r="AK508" i="64"/>
  <c r="AL508" i="64"/>
  <c r="AM508" i="64"/>
  <c r="AN508" i="64"/>
  <c r="AO508" i="64"/>
  <c r="AP508" i="64"/>
  <c r="AQ508" i="64"/>
  <c r="AR508" i="64"/>
  <c r="AS508" i="64"/>
  <c r="AT508" i="64"/>
  <c r="AU508" i="64"/>
  <c r="AV508" i="64"/>
  <c r="AW508" i="64"/>
  <c r="AX508" i="64"/>
  <c r="AY508" i="64"/>
  <c r="AZ508" i="64"/>
  <c r="BA508" i="64"/>
  <c r="BB508" i="64"/>
  <c r="BC508" i="64"/>
  <c r="BD508" i="64"/>
  <c r="BE508" i="64"/>
  <c r="BF508" i="64"/>
  <c r="BG508" i="64"/>
  <c r="BH508" i="64"/>
  <c r="BI508" i="64"/>
  <c r="BJ508" i="64"/>
  <c r="BK508" i="64"/>
  <c r="BL508" i="64"/>
  <c r="BM508" i="64"/>
  <c r="BN508" i="64"/>
  <c r="BO508" i="64"/>
  <c r="BP508" i="64"/>
  <c r="BQ508" i="64"/>
  <c r="BR508" i="64"/>
  <c r="BS508" i="64"/>
  <c r="BT508" i="64"/>
  <c r="BU508" i="64"/>
  <c r="BV508" i="64"/>
  <c r="BW508" i="64"/>
  <c r="BX508" i="64"/>
  <c r="BY508" i="64"/>
  <c r="BZ508" i="64"/>
  <c r="CA508" i="64"/>
  <c r="CB508" i="64"/>
  <c r="CC508" i="64"/>
  <c r="CD508" i="64"/>
  <c r="CE508" i="64"/>
  <c r="CF508" i="64"/>
  <c r="CG508" i="64"/>
  <c r="CH508" i="64"/>
  <c r="CI508" i="64"/>
  <c r="CJ508" i="64"/>
  <c r="CK508" i="64"/>
  <c r="CL508" i="64"/>
  <c r="S508" i="64"/>
  <c r="T480" i="64"/>
  <c r="U480" i="64"/>
  <c r="V480" i="64"/>
  <c r="W480" i="64"/>
  <c r="X480" i="64"/>
  <c r="Y480" i="64"/>
  <c r="Z480" i="64"/>
  <c r="AA480" i="64"/>
  <c r="AB480" i="64"/>
  <c r="AC480" i="64"/>
  <c r="AD480" i="64"/>
  <c r="AE480" i="64"/>
  <c r="AF480" i="64"/>
  <c r="AG480" i="64"/>
  <c r="AH480" i="64"/>
  <c r="AI480" i="64"/>
  <c r="AJ480" i="64"/>
  <c r="AK480" i="64"/>
  <c r="AL480" i="64"/>
  <c r="AM480" i="64"/>
  <c r="AN480" i="64"/>
  <c r="AO480" i="64"/>
  <c r="AP480" i="64"/>
  <c r="AQ480" i="64"/>
  <c r="AR480" i="64"/>
  <c r="AS480" i="64"/>
  <c r="AT480" i="64"/>
  <c r="AU480" i="64"/>
  <c r="AV480" i="64"/>
  <c r="AW480" i="64"/>
  <c r="AX480" i="64"/>
  <c r="AY480" i="64"/>
  <c r="AZ480" i="64"/>
  <c r="BA480" i="64"/>
  <c r="BB480" i="64"/>
  <c r="BC480" i="64"/>
  <c r="BD480" i="64"/>
  <c r="BE480" i="64"/>
  <c r="BF480" i="64"/>
  <c r="BG480" i="64"/>
  <c r="BH480" i="64"/>
  <c r="BI480" i="64"/>
  <c r="BJ480" i="64"/>
  <c r="BK480" i="64"/>
  <c r="BL480" i="64"/>
  <c r="BM480" i="64"/>
  <c r="BN480" i="64"/>
  <c r="BO480" i="64"/>
  <c r="BP480" i="64"/>
  <c r="BQ480" i="64"/>
  <c r="BR480" i="64"/>
  <c r="BS480" i="64"/>
  <c r="BT480" i="64"/>
  <c r="BU480" i="64"/>
  <c r="BV480" i="64"/>
  <c r="BW480" i="64"/>
  <c r="BX480" i="64"/>
  <c r="BY480" i="64"/>
  <c r="BZ480" i="64"/>
  <c r="CA480" i="64"/>
  <c r="CB480" i="64"/>
  <c r="CC480" i="64"/>
  <c r="CD480" i="64"/>
  <c r="CE480" i="64"/>
  <c r="CF480" i="64"/>
  <c r="CG480" i="64"/>
  <c r="CH480" i="64"/>
  <c r="CI480" i="64"/>
  <c r="CJ480" i="64"/>
  <c r="CK480" i="64"/>
  <c r="CL480" i="64"/>
  <c r="S480" i="64"/>
  <c r="T460" i="64"/>
  <c r="U460" i="64"/>
  <c r="V460" i="64"/>
  <c r="W460" i="64"/>
  <c r="X460" i="64"/>
  <c r="Y460" i="64"/>
  <c r="Z460" i="64"/>
  <c r="AA460" i="64"/>
  <c r="AB460" i="64"/>
  <c r="AC460" i="64"/>
  <c r="AD460" i="64"/>
  <c r="AE460" i="64"/>
  <c r="AF460" i="64"/>
  <c r="AG460" i="64"/>
  <c r="AH460" i="64"/>
  <c r="AI460" i="64"/>
  <c r="AJ460" i="64"/>
  <c r="AK460" i="64"/>
  <c r="AL460" i="64"/>
  <c r="AM460" i="64"/>
  <c r="AN460" i="64"/>
  <c r="AO460" i="64"/>
  <c r="AP460" i="64"/>
  <c r="AQ460" i="64"/>
  <c r="AR460" i="64"/>
  <c r="AS460" i="64"/>
  <c r="AT460" i="64"/>
  <c r="AU460" i="64"/>
  <c r="AV460" i="64"/>
  <c r="AW460" i="64"/>
  <c r="AX460" i="64"/>
  <c r="AY460" i="64"/>
  <c r="AZ460" i="64"/>
  <c r="BA460" i="64"/>
  <c r="BB460" i="64"/>
  <c r="BC460" i="64"/>
  <c r="BD460" i="64"/>
  <c r="BE460" i="64"/>
  <c r="BF460" i="64"/>
  <c r="BG460" i="64"/>
  <c r="BH460" i="64"/>
  <c r="BI460" i="64"/>
  <c r="BJ460" i="64"/>
  <c r="BK460" i="64"/>
  <c r="BL460" i="64"/>
  <c r="BM460" i="64"/>
  <c r="BN460" i="64"/>
  <c r="BO460" i="64"/>
  <c r="BP460" i="64"/>
  <c r="BQ460" i="64"/>
  <c r="BR460" i="64"/>
  <c r="BS460" i="64"/>
  <c r="BT460" i="64"/>
  <c r="BU460" i="64"/>
  <c r="BV460" i="64"/>
  <c r="BW460" i="64"/>
  <c r="BX460" i="64"/>
  <c r="BY460" i="64"/>
  <c r="BZ460" i="64"/>
  <c r="CA460" i="64"/>
  <c r="CB460" i="64"/>
  <c r="CC460" i="64"/>
  <c r="CD460" i="64"/>
  <c r="CE460" i="64"/>
  <c r="CF460" i="64"/>
  <c r="CG460" i="64"/>
  <c r="CH460" i="64"/>
  <c r="CI460" i="64"/>
  <c r="CJ460" i="64"/>
  <c r="CK460" i="64"/>
  <c r="CL460" i="64"/>
  <c r="S460" i="64"/>
  <c r="T437" i="64"/>
  <c r="U437" i="64"/>
  <c r="V437" i="64"/>
  <c r="W437" i="64"/>
  <c r="X437" i="64"/>
  <c r="Y437" i="64"/>
  <c r="Z437" i="64"/>
  <c r="AA437" i="64"/>
  <c r="AB437" i="64"/>
  <c r="AC437" i="64"/>
  <c r="AD437" i="64"/>
  <c r="AE437" i="64"/>
  <c r="AF437" i="64"/>
  <c r="AG437" i="64"/>
  <c r="AH437" i="64"/>
  <c r="AI437" i="64"/>
  <c r="AJ437" i="64"/>
  <c r="AK437" i="64"/>
  <c r="AL437" i="64"/>
  <c r="AM437" i="64"/>
  <c r="AN437" i="64"/>
  <c r="AO437" i="64"/>
  <c r="AP437" i="64"/>
  <c r="AQ437" i="64"/>
  <c r="AR437" i="64"/>
  <c r="AS437" i="64"/>
  <c r="AT437" i="64"/>
  <c r="AU437" i="64"/>
  <c r="AV437" i="64"/>
  <c r="AW437" i="64"/>
  <c r="AX437" i="64"/>
  <c r="AY437" i="64"/>
  <c r="AZ437" i="64"/>
  <c r="BA437" i="64"/>
  <c r="BB437" i="64"/>
  <c r="BC437" i="64"/>
  <c r="BD437" i="64"/>
  <c r="BE437" i="64"/>
  <c r="BF437" i="64"/>
  <c r="BG437" i="64"/>
  <c r="BH437" i="64"/>
  <c r="BI437" i="64"/>
  <c r="BJ437" i="64"/>
  <c r="BK437" i="64"/>
  <c r="BL437" i="64"/>
  <c r="BM437" i="64"/>
  <c r="BN437" i="64"/>
  <c r="BO437" i="64"/>
  <c r="BP437" i="64"/>
  <c r="BQ437" i="64"/>
  <c r="BR437" i="64"/>
  <c r="BS437" i="64"/>
  <c r="BT437" i="64"/>
  <c r="BU437" i="64"/>
  <c r="BV437" i="64"/>
  <c r="BW437" i="64"/>
  <c r="BX437" i="64"/>
  <c r="BY437" i="64"/>
  <c r="BZ437" i="64"/>
  <c r="CA437" i="64"/>
  <c r="CB437" i="64"/>
  <c r="CC437" i="64"/>
  <c r="CD437" i="64"/>
  <c r="CE437" i="64"/>
  <c r="CF437" i="64"/>
  <c r="CG437" i="64"/>
  <c r="CH437" i="64"/>
  <c r="CI437" i="64"/>
  <c r="CJ437" i="64"/>
  <c r="CK437" i="64"/>
  <c r="CL437" i="64"/>
  <c r="S437" i="64"/>
  <c r="S1410" i="64"/>
  <c r="T1410" i="64"/>
  <c r="U1410" i="64"/>
  <c r="V1410" i="64"/>
  <c r="W1410" i="64"/>
  <c r="X1410" i="64"/>
  <c r="Y1410" i="64"/>
  <c r="Z1410" i="64"/>
  <c r="AA1410" i="64"/>
  <c r="AB1410" i="64"/>
  <c r="AC1410" i="64"/>
  <c r="AD1410" i="64"/>
  <c r="AE1410" i="64"/>
  <c r="AF1410" i="64"/>
  <c r="AG1410" i="64"/>
  <c r="AH1410" i="64"/>
  <c r="AI1410" i="64"/>
  <c r="AJ1410" i="64"/>
  <c r="AK1410" i="64"/>
  <c r="AL1410" i="64"/>
  <c r="AM1410" i="64"/>
  <c r="AN1410" i="64"/>
  <c r="AO1410" i="64"/>
  <c r="AP1410" i="64"/>
  <c r="AQ1410" i="64"/>
  <c r="AR1410" i="64"/>
  <c r="AS1410" i="64"/>
  <c r="AT1410" i="64"/>
  <c r="AU1410" i="64"/>
  <c r="AV1410" i="64"/>
  <c r="AW1410" i="64"/>
  <c r="AX1410" i="64"/>
  <c r="AY1410" i="64"/>
  <c r="AZ1410" i="64"/>
  <c r="BA1410" i="64"/>
  <c r="BB1410" i="64"/>
  <c r="BC1410" i="64"/>
  <c r="BD1410" i="64"/>
  <c r="BE1410" i="64"/>
  <c r="BF1410" i="64"/>
  <c r="BG1410" i="64"/>
  <c r="BH1410" i="64"/>
  <c r="BI1410" i="64"/>
  <c r="BJ1410" i="64"/>
  <c r="BK1410" i="64"/>
  <c r="BL1410" i="64"/>
  <c r="BM1410" i="64"/>
  <c r="BN1410" i="64"/>
  <c r="BO1410" i="64"/>
  <c r="BP1410" i="64"/>
  <c r="BQ1410" i="64"/>
  <c r="BR1410" i="64"/>
  <c r="BS1410" i="64"/>
  <c r="BT1410" i="64"/>
  <c r="BU1410" i="64"/>
  <c r="BV1410" i="64"/>
  <c r="BW1410" i="64"/>
  <c r="BX1410" i="64"/>
  <c r="BY1410" i="64"/>
  <c r="BZ1410" i="64"/>
  <c r="CA1410" i="64"/>
  <c r="CB1410" i="64"/>
  <c r="CC1410" i="64"/>
  <c r="CD1410" i="64"/>
  <c r="CE1410" i="64"/>
  <c r="CF1410" i="64"/>
  <c r="CG1410" i="64"/>
  <c r="CH1410" i="64"/>
  <c r="CI1410" i="64"/>
  <c r="CJ1410" i="64"/>
  <c r="CK1410" i="64"/>
  <c r="CL1410" i="64"/>
  <c r="S2211" i="64"/>
  <c r="T2211" i="64"/>
  <c r="U2211" i="64"/>
  <c r="V2211" i="64"/>
  <c r="W2211" i="64"/>
  <c r="X2211" i="64"/>
  <c r="Y2211" i="64"/>
  <c r="Z2211" i="64"/>
  <c r="AA2211" i="64"/>
  <c r="AB2211" i="64"/>
  <c r="AC2211" i="64"/>
  <c r="AD2211" i="64"/>
  <c r="AE2211" i="64"/>
  <c r="AF2211" i="64"/>
  <c r="AG2211" i="64"/>
  <c r="AH2211" i="64"/>
  <c r="AI2211" i="64"/>
  <c r="AJ2211" i="64"/>
  <c r="AK2211" i="64"/>
  <c r="AL2211" i="64"/>
  <c r="AM2211" i="64"/>
  <c r="AN2211" i="64"/>
  <c r="AO2211" i="64"/>
  <c r="AP2211" i="64"/>
  <c r="AQ2211" i="64"/>
  <c r="AR2211" i="64"/>
  <c r="AS2211" i="64"/>
  <c r="AT2211" i="64"/>
  <c r="AU2211" i="64"/>
  <c r="AV2211" i="64"/>
  <c r="AW2211" i="64"/>
  <c r="AX2211" i="64"/>
  <c r="AY2211" i="64"/>
  <c r="AZ2211" i="64"/>
  <c r="BA2211" i="64"/>
  <c r="BB2211" i="64"/>
  <c r="BC2211" i="64"/>
  <c r="BD2211" i="64"/>
  <c r="BE2211" i="64"/>
  <c r="BF2211" i="64"/>
  <c r="BG2211" i="64"/>
  <c r="BH2211" i="64"/>
  <c r="BI2211" i="64"/>
  <c r="BJ2211" i="64"/>
  <c r="BK2211" i="64"/>
  <c r="BL2211" i="64"/>
  <c r="BM2211" i="64"/>
  <c r="BN2211" i="64"/>
  <c r="BO2211" i="64"/>
  <c r="BP2211" i="64"/>
  <c r="BQ2211" i="64"/>
  <c r="BR2211" i="64"/>
  <c r="BS2211" i="64"/>
  <c r="BT2211" i="64"/>
  <c r="BU2211" i="64"/>
  <c r="BV2211" i="64"/>
  <c r="BW2211" i="64"/>
  <c r="BX2211" i="64"/>
  <c r="BY2211" i="64"/>
  <c r="BZ2211" i="64"/>
  <c r="CA2211" i="64"/>
  <c r="CB2211" i="64"/>
  <c r="CC2211" i="64"/>
  <c r="CD2211" i="64"/>
  <c r="CE2211" i="64"/>
  <c r="CF2211" i="64"/>
  <c r="CG2211" i="64"/>
  <c r="CH2211" i="64"/>
  <c r="CI2211" i="64"/>
  <c r="CJ2211" i="64"/>
  <c r="CK2211" i="64"/>
  <c r="CL2211" i="64"/>
  <c r="S2185" i="64"/>
  <c r="T2185" i="64"/>
  <c r="U2185" i="64"/>
  <c r="V2185" i="64"/>
  <c r="W2185" i="64"/>
  <c r="X2185" i="64"/>
  <c r="Y2185" i="64"/>
  <c r="Z2185" i="64"/>
  <c r="AA2185" i="64"/>
  <c r="AB2185" i="64"/>
  <c r="AC2185" i="64"/>
  <c r="AD2185" i="64"/>
  <c r="AE2185" i="64"/>
  <c r="AF2185" i="64"/>
  <c r="AG2185" i="64"/>
  <c r="AH2185" i="64"/>
  <c r="AI2185" i="64"/>
  <c r="AJ2185" i="64"/>
  <c r="AK2185" i="64"/>
  <c r="AL2185" i="64"/>
  <c r="AM2185" i="64"/>
  <c r="AN2185" i="64"/>
  <c r="AO2185" i="64"/>
  <c r="AP2185" i="64"/>
  <c r="AQ2185" i="64"/>
  <c r="AR2185" i="64"/>
  <c r="AS2185" i="64"/>
  <c r="AT2185" i="64"/>
  <c r="AU2185" i="64"/>
  <c r="AV2185" i="64"/>
  <c r="AW2185" i="64"/>
  <c r="AX2185" i="64"/>
  <c r="AY2185" i="64"/>
  <c r="AZ2185" i="64"/>
  <c r="BA2185" i="64"/>
  <c r="BB2185" i="64"/>
  <c r="BC2185" i="64"/>
  <c r="BD2185" i="64"/>
  <c r="BE2185" i="64"/>
  <c r="BF2185" i="64"/>
  <c r="BG2185" i="64"/>
  <c r="BH2185" i="64"/>
  <c r="BI2185" i="64"/>
  <c r="BJ2185" i="64"/>
  <c r="BK2185" i="64"/>
  <c r="BL2185" i="64"/>
  <c r="BM2185" i="64"/>
  <c r="BN2185" i="64"/>
  <c r="BO2185" i="64"/>
  <c r="BP2185" i="64"/>
  <c r="BQ2185" i="64"/>
  <c r="BR2185" i="64"/>
  <c r="BS2185" i="64"/>
  <c r="BT2185" i="64"/>
  <c r="BU2185" i="64"/>
  <c r="BV2185" i="64"/>
  <c r="BW2185" i="64"/>
  <c r="BX2185" i="64"/>
  <c r="BY2185" i="64"/>
  <c r="BZ2185" i="64"/>
  <c r="CA2185" i="64"/>
  <c r="CB2185" i="64"/>
  <c r="CC2185" i="64"/>
  <c r="CD2185" i="64"/>
  <c r="CE2185" i="64"/>
  <c r="CF2185" i="64"/>
  <c r="CG2185" i="64"/>
  <c r="CH2185" i="64"/>
  <c r="CI2185" i="64"/>
  <c r="CJ2185" i="64"/>
  <c r="CK2185" i="64"/>
  <c r="CL2185" i="64"/>
  <c r="S2160" i="64"/>
  <c r="T2160" i="64"/>
  <c r="U2160" i="64"/>
  <c r="V2160" i="64"/>
  <c r="W2160" i="64"/>
  <c r="X2160" i="64"/>
  <c r="Y2160" i="64"/>
  <c r="Z2160" i="64"/>
  <c r="AA2160" i="64"/>
  <c r="AB2160" i="64"/>
  <c r="AC2160" i="64"/>
  <c r="AD2160" i="64"/>
  <c r="AE2160" i="64"/>
  <c r="AF2160" i="64"/>
  <c r="AG2160" i="64"/>
  <c r="AH2160" i="64"/>
  <c r="AI2160" i="64"/>
  <c r="AJ2160" i="64"/>
  <c r="AK2160" i="64"/>
  <c r="AL2160" i="64"/>
  <c r="AM2160" i="64"/>
  <c r="AN2160" i="64"/>
  <c r="AO2160" i="64"/>
  <c r="AP2160" i="64"/>
  <c r="AQ2160" i="64"/>
  <c r="AR2160" i="64"/>
  <c r="AS2160" i="64"/>
  <c r="AT2160" i="64"/>
  <c r="AU2160" i="64"/>
  <c r="AV2160" i="64"/>
  <c r="AW2160" i="64"/>
  <c r="AX2160" i="64"/>
  <c r="AY2160" i="64"/>
  <c r="AZ2160" i="64"/>
  <c r="BA2160" i="64"/>
  <c r="BB2160" i="64"/>
  <c r="BC2160" i="64"/>
  <c r="BD2160" i="64"/>
  <c r="BE2160" i="64"/>
  <c r="BF2160" i="64"/>
  <c r="BG2160" i="64"/>
  <c r="BH2160" i="64"/>
  <c r="BI2160" i="64"/>
  <c r="BJ2160" i="64"/>
  <c r="BK2160" i="64"/>
  <c r="BL2160" i="64"/>
  <c r="BM2160" i="64"/>
  <c r="BN2160" i="64"/>
  <c r="BO2160" i="64"/>
  <c r="BP2160" i="64"/>
  <c r="BQ2160" i="64"/>
  <c r="BR2160" i="64"/>
  <c r="BS2160" i="64"/>
  <c r="BT2160" i="64"/>
  <c r="BU2160" i="64"/>
  <c r="BV2160" i="64"/>
  <c r="BW2160" i="64"/>
  <c r="BX2160" i="64"/>
  <c r="BY2160" i="64"/>
  <c r="BZ2160" i="64"/>
  <c r="CA2160" i="64"/>
  <c r="CB2160" i="64"/>
  <c r="CC2160" i="64"/>
  <c r="CD2160" i="64"/>
  <c r="CE2160" i="64"/>
  <c r="CF2160" i="64"/>
  <c r="CG2160" i="64"/>
  <c r="CH2160" i="64"/>
  <c r="CI2160" i="64"/>
  <c r="CJ2160" i="64"/>
  <c r="CK2160" i="64"/>
  <c r="CL2160" i="64"/>
  <c r="S2134" i="64"/>
  <c r="T2134" i="64"/>
  <c r="U2134" i="64"/>
  <c r="V2134" i="64"/>
  <c r="W2134" i="64"/>
  <c r="X2134" i="64"/>
  <c r="Y2134" i="64"/>
  <c r="Z2134" i="64"/>
  <c r="AA2134" i="64"/>
  <c r="AB2134" i="64"/>
  <c r="AC2134" i="64"/>
  <c r="AD2134" i="64"/>
  <c r="AE2134" i="64"/>
  <c r="AF2134" i="64"/>
  <c r="AG2134" i="64"/>
  <c r="AH2134" i="64"/>
  <c r="AI2134" i="64"/>
  <c r="AJ2134" i="64"/>
  <c r="AK2134" i="64"/>
  <c r="AL2134" i="64"/>
  <c r="AM2134" i="64"/>
  <c r="AN2134" i="64"/>
  <c r="AO2134" i="64"/>
  <c r="AP2134" i="64"/>
  <c r="AQ2134" i="64"/>
  <c r="AR2134" i="64"/>
  <c r="AS2134" i="64"/>
  <c r="AT2134" i="64"/>
  <c r="AU2134" i="64"/>
  <c r="AV2134" i="64"/>
  <c r="AW2134" i="64"/>
  <c r="AX2134" i="64"/>
  <c r="AY2134" i="64"/>
  <c r="AZ2134" i="64"/>
  <c r="BA2134" i="64"/>
  <c r="BB2134" i="64"/>
  <c r="BC2134" i="64"/>
  <c r="BD2134" i="64"/>
  <c r="BE2134" i="64"/>
  <c r="BF2134" i="64"/>
  <c r="BG2134" i="64"/>
  <c r="BH2134" i="64"/>
  <c r="BI2134" i="64"/>
  <c r="BJ2134" i="64"/>
  <c r="BK2134" i="64"/>
  <c r="BL2134" i="64"/>
  <c r="BM2134" i="64"/>
  <c r="BN2134" i="64"/>
  <c r="BO2134" i="64"/>
  <c r="BP2134" i="64"/>
  <c r="BQ2134" i="64"/>
  <c r="BR2134" i="64"/>
  <c r="BS2134" i="64"/>
  <c r="BT2134" i="64"/>
  <c r="BU2134" i="64"/>
  <c r="BV2134" i="64"/>
  <c r="BW2134" i="64"/>
  <c r="BX2134" i="64"/>
  <c r="BY2134" i="64"/>
  <c r="BZ2134" i="64"/>
  <c r="CA2134" i="64"/>
  <c r="CB2134" i="64"/>
  <c r="CC2134" i="64"/>
  <c r="CD2134" i="64"/>
  <c r="CE2134" i="64"/>
  <c r="CF2134" i="64"/>
  <c r="CG2134" i="64"/>
  <c r="CH2134" i="64"/>
  <c r="CI2134" i="64"/>
  <c r="CJ2134" i="64"/>
  <c r="CK2134" i="64"/>
  <c r="CL2134" i="64"/>
  <c r="S1379"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356" i="64"/>
  <c r="T1356" i="64"/>
  <c r="U1356" i="64"/>
  <c r="V1356" i="64"/>
  <c r="W1356" i="64"/>
  <c r="X1356" i="64"/>
  <c r="Y1356" i="64"/>
  <c r="Z1356" i="64"/>
  <c r="AA1356" i="64"/>
  <c r="AB1356" i="64"/>
  <c r="AC1356" i="64"/>
  <c r="AD1356" i="64"/>
  <c r="AE1356" i="64"/>
  <c r="AF1356" i="64"/>
  <c r="AG1356" i="64"/>
  <c r="AH1356" i="64"/>
  <c r="AI1356" i="64"/>
  <c r="AJ1356" i="64"/>
  <c r="AK1356" i="64"/>
  <c r="AL1356" i="64"/>
  <c r="AM1356" i="64"/>
  <c r="AN1356" i="64"/>
  <c r="AO1356" i="64"/>
  <c r="AP1356" i="64"/>
  <c r="AQ1356" i="64"/>
  <c r="AR1356" i="64"/>
  <c r="AS1356" i="64"/>
  <c r="AT1356" i="64"/>
  <c r="AU1356" i="64"/>
  <c r="AV1356" i="64"/>
  <c r="AW1356" i="64"/>
  <c r="AX1356" i="64"/>
  <c r="AY1356" i="64"/>
  <c r="AZ1356" i="64"/>
  <c r="BA1356" i="64"/>
  <c r="BB1356" i="64"/>
  <c r="BC1356" i="64"/>
  <c r="BD1356" i="64"/>
  <c r="BE1356" i="64"/>
  <c r="BF1356" i="64"/>
  <c r="BG1356" i="64"/>
  <c r="BH1356" i="64"/>
  <c r="BI1356" i="64"/>
  <c r="BJ1356" i="64"/>
  <c r="BK1356" i="64"/>
  <c r="BL1356" i="64"/>
  <c r="BM1356" i="64"/>
  <c r="BN1356" i="64"/>
  <c r="BO1356" i="64"/>
  <c r="BP1356" i="64"/>
  <c r="BQ1356" i="64"/>
  <c r="BR1356" i="64"/>
  <c r="BS1356" i="64"/>
  <c r="BT1356" i="64"/>
  <c r="BU1356" i="64"/>
  <c r="BV1356" i="64"/>
  <c r="BW1356" i="64"/>
  <c r="BX1356" i="64"/>
  <c r="BY1356" i="64"/>
  <c r="BZ1356" i="64"/>
  <c r="CA1356" i="64"/>
  <c r="CB1356" i="64"/>
  <c r="CC1356" i="64"/>
  <c r="CD1356" i="64"/>
  <c r="CE1356" i="64"/>
  <c r="CF1356" i="64"/>
  <c r="CG1356" i="64"/>
  <c r="CH1356" i="64"/>
  <c r="CI1356" i="64"/>
  <c r="CJ1356" i="64"/>
  <c r="CK1356" i="64"/>
  <c r="CL1356" i="64"/>
  <c r="S1324" i="64"/>
  <c r="T1324" i="64"/>
  <c r="U1324" i="64"/>
  <c r="V1324" i="64"/>
  <c r="W1324" i="64"/>
  <c r="X1324" i="64"/>
  <c r="Y1324" i="64"/>
  <c r="Z1324" i="64"/>
  <c r="AA1324" i="64"/>
  <c r="AB1324" i="64"/>
  <c r="AC1324" i="64"/>
  <c r="AD1324" i="64"/>
  <c r="AE1324" i="64"/>
  <c r="AF1324" i="64"/>
  <c r="AG1324" i="64"/>
  <c r="AH1324" i="64"/>
  <c r="AI1324" i="64"/>
  <c r="AJ1324" i="64"/>
  <c r="AK1324" i="64"/>
  <c r="AL1324" i="64"/>
  <c r="AM1324" i="64"/>
  <c r="AN1324" i="64"/>
  <c r="AO1324" i="64"/>
  <c r="AP1324" i="64"/>
  <c r="AQ1324" i="64"/>
  <c r="AR1324" i="64"/>
  <c r="AS1324" i="64"/>
  <c r="AT1324" i="64"/>
  <c r="AU1324" i="64"/>
  <c r="AV1324" i="64"/>
  <c r="AW1324" i="64"/>
  <c r="AX1324" i="64"/>
  <c r="AY1324" i="64"/>
  <c r="AZ1324" i="64"/>
  <c r="BA1324" i="64"/>
  <c r="BB1324" i="64"/>
  <c r="BC1324" i="64"/>
  <c r="BD1324" i="64"/>
  <c r="BE1324" i="64"/>
  <c r="BF1324" i="64"/>
  <c r="BG1324" i="64"/>
  <c r="BH1324" i="64"/>
  <c r="BI1324" i="64"/>
  <c r="BJ1324" i="64"/>
  <c r="BK1324" i="64"/>
  <c r="BL1324" i="64"/>
  <c r="BM1324" i="64"/>
  <c r="BN1324" i="64"/>
  <c r="BO1324" i="64"/>
  <c r="BP1324" i="64"/>
  <c r="BQ1324" i="64"/>
  <c r="BR1324" i="64"/>
  <c r="BS1324" i="64"/>
  <c r="BT1324" i="64"/>
  <c r="BU1324" i="64"/>
  <c r="BV1324" i="64"/>
  <c r="BW1324" i="64"/>
  <c r="BX1324" i="64"/>
  <c r="BY1324" i="64"/>
  <c r="BZ1324" i="64"/>
  <c r="CA1324" i="64"/>
  <c r="CB1324" i="64"/>
  <c r="CC1324" i="64"/>
  <c r="CD1324" i="64"/>
  <c r="CE1324" i="64"/>
  <c r="CF1324" i="64"/>
  <c r="CG1324" i="64"/>
  <c r="CH1324" i="64"/>
  <c r="CI1324" i="64"/>
  <c r="CJ1324" i="64"/>
  <c r="CK1324" i="64"/>
  <c r="CL1324" i="64"/>
  <c r="S1530" i="64"/>
  <c r="T1530" i="64"/>
  <c r="U1530" i="64"/>
  <c r="V1530" i="64"/>
  <c r="W1530" i="64"/>
  <c r="X1530" i="64"/>
  <c r="Y1530" i="64"/>
  <c r="Z1530" i="64"/>
  <c r="AA1530" i="64"/>
  <c r="AB1530" i="64"/>
  <c r="AC1530" i="64"/>
  <c r="AD1530" i="64"/>
  <c r="AE1530" i="64"/>
  <c r="AF1530" i="64"/>
  <c r="AG1530" i="64"/>
  <c r="AH1530" i="64"/>
  <c r="AI1530" i="64"/>
  <c r="AJ1530" i="64"/>
  <c r="AK1530" i="64"/>
  <c r="AL1530" i="64"/>
  <c r="AM1530" i="64"/>
  <c r="AN1530" i="64"/>
  <c r="AO1530" i="64"/>
  <c r="AP1530" i="64"/>
  <c r="AQ1530" i="64"/>
  <c r="AR1530" i="64"/>
  <c r="AS1530" i="64"/>
  <c r="AT1530" i="64"/>
  <c r="AU1530" i="64"/>
  <c r="AV1530" i="64"/>
  <c r="AW1530" i="64"/>
  <c r="AX1530" i="64"/>
  <c r="AY1530" i="64"/>
  <c r="AZ1530" i="64"/>
  <c r="BA1530" i="64"/>
  <c r="BB1530" i="64"/>
  <c r="BC1530" i="64"/>
  <c r="BD1530" i="64"/>
  <c r="BE1530" i="64"/>
  <c r="BF1530" i="64"/>
  <c r="BG1530" i="64"/>
  <c r="BH1530" i="64"/>
  <c r="BI1530" i="64"/>
  <c r="BJ1530" i="64"/>
  <c r="BK1530" i="64"/>
  <c r="BL1530" i="64"/>
  <c r="BM1530" i="64"/>
  <c r="BN1530" i="64"/>
  <c r="BO1530" i="64"/>
  <c r="BP1530" i="64"/>
  <c r="BQ1530" i="64"/>
  <c r="BR1530" i="64"/>
  <c r="BS1530" i="64"/>
  <c r="BT1530" i="64"/>
  <c r="BU1530" i="64"/>
  <c r="BV1530" i="64"/>
  <c r="BW1530" i="64"/>
  <c r="BX1530" i="64"/>
  <c r="BY1530" i="64"/>
  <c r="BZ1530" i="64"/>
  <c r="CA1530" i="64"/>
  <c r="CB1530" i="64"/>
  <c r="CC1530" i="64"/>
  <c r="CD1530" i="64"/>
  <c r="CE1530" i="64"/>
  <c r="CF1530" i="64"/>
  <c r="CG1530" i="64"/>
  <c r="CH1530" i="64"/>
  <c r="CI1530" i="64"/>
  <c r="CJ1530" i="64"/>
  <c r="CK1530" i="64"/>
  <c r="CL1530" i="64"/>
  <c r="S2260" i="64"/>
  <c r="T2260" i="64"/>
  <c r="U2260" i="64"/>
  <c r="V2260" i="64"/>
  <c r="W2260" i="64"/>
  <c r="X2260" i="64"/>
  <c r="Y2260" i="64"/>
  <c r="Z2260" i="64"/>
  <c r="AA2260" i="64"/>
  <c r="AB2260" i="64"/>
  <c r="AC2260" i="64"/>
  <c r="AD2260" i="64"/>
  <c r="AE2260" i="64"/>
  <c r="AF2260" i="64"/>
  <c r="AG2260" i="64"/>
  <c r="AH2260" i="64"/>
  <c r="AI2260" i="64"/>
  <c r="AJ2260" i="64"/>
  <c r="AK2260" i="64"/>
  <c r="AL2260" i="64"/>
  <c r="AM2260" i="64"/>
  <c r="AN2260" i="64"/>
  <c r="AO2260" i="64"/>
  <c r="AP2260" i="64"/>
  <c r="AQ2260" i="64"/>
  <c r="AR2260" i="64"/>
  <c r="AS2260" i="64"/>
  <c r="AT2260" i="64"/>
  <c r="AU2260" i="64"/>
  <c r="AV2260" i="64"/>
  <c r="AW2260" i="64"/>
  <c r="AX2260" i="64"/>
  <c r="AY2260" i="64"/>
  <c r="AZ2260" i="64"/>
  <c r="BA2260" i="64"/>
  <c r="BB2260" i="64"/>
  <c r="BC2260" i="64"/>
  <c r="BD2260" i="64"/>
  <c r="BE2260" i="64"/>
  <c r="BF2260" i="64"/>
  <c r="BG2260" i="64"/>
  <c r="BH2260" i="64"/>
  <c r="BI2260" i="64"/>
  <c r="BJ2260" i="64"/>
  <c r="BK2260" i="64"/>
  <c r="BL2260" i="64"/>
  <c r="BM2260" i="64"/>
  <c r="BN2260" i="64"/>
  <c r="BO2260" i="64"/>
  <c r="BP2260" i="64"/>
  <c r="BQ2260" i="64"/>
  <c r="BR2260" i="64"/>
  <c r="BS2260" i="64"/>
  <c r="BT2260" i="64"/>
  <c r="BU2260" i="64"/>
  <c r="BV2260" i="64"/>
  <c r="BW2260" i="64"/>
  <c r="BX2260" i="64"/>
  <c r="BY2260" i="64"/>
  <c r="BZ2260" i="64"/>
  <c r="CA2260" i="64"/>
  <c r="CB2260" i="64"/>
  <c r="CC2260" i="64"/>
  <c r="CD2260" i="64"/>
  <c r="CE2260" i="64"/>
  <c r="CF2260" i="64"/>
  <c r="CG2260" i="64"/>
  <c r="CH2260" i="64"/>
  <c r="CI2260" i="64"/>
  <c r="CJ2260" i="64"/>
  <c r="CK2260" i="64"/>
  <c r="CL2260" i="64"/>
  <c r="S1301" i="64"/>
  <c r="T1301" i="64"/>
  <c r="U1301" i="64"/>
  <c r="V1301" i="64"/>
  <c r="W1301" i="64"/>
  <c r="X1301" i="64"/>
  <c r="Y1301" i="64"/>
  <c r="Z1301" i="64"/>
  <c r="AA1301" i="64"/>
  <c r="AB1301" i="64"/>
  <c r="AC1301" i="64"/>
  <c r="AD1301" i="64"/>
  <c r="AE1301" i="64"/>
  <c r="AF1301" i="64"/>
  <c r="AG1301" i="64"/>
  <c r="AH1301" i="64"/>
  <c r="AI1301" i="64"/>
  <c r="AJ1301" i="64"/>
  <c r="AK1301" i="64"/>
  <c r="AL1301" i="64"/>
  <c r="AM1301" i="64"/>
  <c r="AN1301" i="64"/>
  <c r="AO1301" i="64"/>
  <c r="AP1301" i="64"/>
  <c r="AQ1301" i="64"/>
  <c r="AR1301" i="64"/>
  <c r="AS1301" i="64"/>
  <c r="AT1301" i="64"/>
  <c r="AU1301" i="64"/>
  <c r="AV1301" i="64"/>
  <c r="AW1301" i="64"/>
  <c r="AX1301" i="64"/>
  <c r="AY1301" i="64"/>
  <c r="AZ1301" i="64"/>
  <c r="BA1301" i="64"/>
  <c r="BB1301" i="64"/>
  <c r="BC1301" i="64"/>
  <c r="BD1301" i="64"/>
  <c r="BE1301" i="64"/>
  <c r="BF1301" i="64"/>
  <c r="BG1301" i="64"/>
  <c r="BH1301" i="64"/>
  <c r="BI1301" i="64"/>
  <c r="BJ1301" i="64"/>
  <c r="BK1301" i="64"/>
  <c r="BL1301" i="64"/>
  <c r="BM1301" i="64"/>
  <c r="BN1301" i="64"/>
  <c r="BO1301" i="64"/>
  <c r="BP1301" i="64"/>
  <c r="BQ1301" i="64"/>
  <c r="BR1301" i="64"/>
  <c r="BS1301" i="64"/>
  <c r="BT1301" i="64"/>
  <c r="BU1301" i="64"/>
  <c r="BV1301" i="64"/>
  <c r="BW1301" i="64"/>
  <c r="BX1301" i="64"/>
  <c r="BY1301" i="64"/>
  <c r="BZ1301" i="64"/>
  <c r="CA1301" i="64"/>
  <c r="CB1301" i="64"/>
  <c r="CC1301" i="64"/>
  <c r="CD1301" i="64"/>
  <c r="CE1301" i="64"/>
  <c r="CF1301" i="64"/>
  <c r="CG1301" i="64"/>
  <c r="CH1301" i="64"/>
  <c r="CI1301" i="64"/>
  <c r="CJ1301" i="64"/>
  <c r="CK1301" i="64"/>
  <c r="CL1301" i="64"/>
  <c r="S1257" i="64"/>
  <c r="T1257" i="64"/>
  <c r="U1257" i="64"/>
  <c r="V1257" i="64"/>
  <c r="W1257" i="64"/>
  <c r="X1257" i="64"/>
  <c r="Y1257" i="64"/>
  <c r="Z1257" i="64"/>
  <c r="AA1257" i="64"/>
  <c r="AB1257" i="64"/>
  <c r="AC1257" i="64"/>
  <c r="AD1257" i="64"/>
  <c r="AE1257" i="64"/>
  <c r="AF1257" i="64"/>
  <c r="AG1257" i="64"/>
  <c r="AH1257" i="64"/>
  <c r="AI1257" i="64"/>
  <c r="AJ1257" i="64"/>
  <c r="AK1257" i="64"/>
  <c r="AL1257" i="64"/>
  <c r="AM1257" i="64"/>
  <c r="AN1257" i="64"/>
  <c r="AO1257" i="64"/>
  <c r="AP1257" i="64"/>
  <c r="AQ1257" i="64"/>
  <c r="AR1257" i="64"/>
  <c r="AS1257" i="64"/>
  <c r="AT1257" i="64"/>
  <c r="AU1257" i="64"/>
  <c r="AV1257" i="64"/>
  <c r="AW1257" i="64"/>
  <c r="AX1257" i="64"/>
  <c r="AY1257" i="64"/>
  <c r="AZ1257" i="64"/>
  <c r="BA1257" i="64"/>
  <c r="BB1257" i="64"/>
  <c r="BC1257" i="64"/>
  <c r="BD1257" i="64"/>
  <c r="BE1257" i="64"/>
  <c r="BF1257" i="64"/>
  <c r="BG1257" i="64"/>
  <c r="BH1257" i="64"/>
  <c r="BI1257" i="64"/>
  <c r="BJ1257" i="64"/>
  <c r="BK1257" i="64"/>
  <c r="BL1257" i="64"/>
  <c r="BM1257" i="64"/>
  <c r="BN1257" i="64"/>
  <c r="BO1257" i="64"/>
  <c r="BP1257" i="64"/>
  <c r="BQ1257" i="64"/>
  <c r="BR1257" i="64"/>
  <c r="BS1257" i="64"/>
  <c r="BT1257" i="64"/>
  <c r="BU1257" i="64"/>
  <c r="BV1257" i="64"/>
  <c r="BW1257" i="64"/>
  <c r="BX1257" i="64"/>
  <c r="BY1257" i="64"/>
  <c r="BZ1257" i="64"/>
  <c r="CA1257" i="64"/>
  <c r="CB1257" i="64"/>
  <c r="CC1257" i="64"/>
  <c r="CD1257" i="64"/>
  <c r="CE1257" i="64"/>
  <c r="CF1257" i="64"/>
  <c r="CG1257" i="64"/>
  <c r="CH1257" i="64"/>
  <c r="CI1257" i="64"/>
  <c r="CJ1257" i="64"/>
  <c r="CK1257" i="64"/>
  <c r="CL1257" i="64"/>
  <c r="S1695" i="64"/>
  <c r="S1663" i="64"/>
  <c r="T1663" i="64"/>
  <c r="U1663" i="64"/>
  <c r="V1663" i="64"/>
  <c r="W1663" i="64"/>
  <c r="X1663" i="64"/>
  <c r="Y1663" i="64"/>
  <c r="Z1663" i="64"/>
  <c r="AA1663" i="64"/>
  <c r="AB1663" i="64"/>
  <c r="AC1663" i="64"/>
  <c r="AD1663" i="64"/>
  <c r="AE1663" i="64"/>
  <c r="AF1663" i="64"/>
  <c r="AG1663" i="64"/>
  <c r="AH1663" i="64"/>
  <c r="AI1663" i="64"/>
  <c r="AJ1663" i="64"/>
  <c r="AK1663" i="64"/>
  <c r="AL1663" i="64"/>
  <c r="AM1663" i="64"/>
  <c r="AN1663" i="64"/>
  <c r="AO1663" i="64"/>
  <c r="AP1663" i="64"/>
  <c r="AQ1663" i="64"/>
  <c r="AR1663" i="64"/>
  <c r="AS1663" i="64"/>
  <c r="AT1663" i="64"/>
  <c r="AU1663" i="64"/>
  <c r="AV1663" i="64"/>
  <c r="AW1663" i="64"/>
  <c r="AX1663" i="64"/>
  <c r="AY1663" i="64"/>
  <c r="AZ1663" i="64"/>
  <c r="BA1663" i="64"/>
  <c r="BB1663" i="64"/>
  <c r="BC1663" i="64"/>
  <c r="BD1663" i="64"/>
  <c r="BE1663" i="64"/>
  <c r="BF1663" i="64"/>
  <c r="BG1663" i="64"/>
  <c r="BH1663" i="64"/>
  <c r="BI1663" i="64"/>
  <c r="BJ1663" i="64"/>
  <c r="BK1663" i="64"/>
  <c r="BL1663" i="64"/>
  <c r="BM1663" i="64"/>
  <c r="BN1663" i="64"/>
  <c r="BO1663" i="64"/>
  <c r="BP1663" i="64"/>
  <c r="BQ1663" i="64"/>
  <c r="BR1663" i="64"/>
  <c r="BS1663" i="64"/>
  <c r="BT1663" i="64"/>
  <c r="BU1663" i="64"/>
  <c r="BV1663" i="64"/>
  <c r="BW1663" i="64"/>
  <c r="BX1663" i="64"/>
  <c r="BY1663" i="64"/>
  <c r="BZ1663" i="64"/>
  <c r="CA1663" i="64"/>
  <c r="CB1663" i="64"/>
  <c r="CC1663" i="64"/>
  <c r="CD1663" i="64"/>
  <c r="CE1663" i="64"/>
  <c r="CF1663" i="64"/>
  <c r="CG1663" i="64"/>
  <c r="CH1663" i="64"/>
  <c r="CI1663" i="64"/>
  <c r="CJ1663" i="64"/>
  <c r="CK1663" i="64"/>
  <c r="CL1663" i="64"/>
  <c r="S1631" i="64"/>
  <c r="T1631" i="64"/>
  <c r="U1631" i="64"/>
  <c r="V1631" i="64"/>
  <c r="W1631" i="64"/>
  <c r="X1631" i="64"/>
  <c r="Y1631" i="64"/>
  <c r="Z1631" i="64"/>
  <c r="AA1631" i="64"/>
  <c r="AB1631" i="64"/>
  <c r="AC1631" i="64"/>
  <c r="AD1631" i="64"/>
  <c r="AE1631" i="64"/>
  <c r="AF1631" i="64"/>
  <c r="AG1631" i="64"/>
  <c r="AH1631" i="64"/>
  <c r="AI1631" i="64"/>
  <c r="AJ1631" i="64"/>
  <c r="AK1631" i="64"/>
  <c r="AL1631" i="64"/>
  <c r="AM1631" i="64"/>
  <c r="AN1631" i="64"/>
  <c r="AO1631" i="64"/>
  <c r="AP1631" i="64"/>
  <c r="AQ1631" i="64"/>
  <c r="AR1631" i="64"/>
  <c r="AS1631" i="64"/>
  <c r="AT1631" i="64"/>
  <c r="AU1631" i="64"/>
  <c r="AV1631" i="64"/>
  <c r="AW1631" i="64"/>
  <c r="AX1631" i="64"/>
  <c r="AY1631" i="64"/>
  <c r="AZ1631" i="64"/>
  <c r="BA1631" i="64"/>
  <c r="BB1631" i="64"/>
  <c r="BC1631" i="64"/>
  <c r="BD1631" i="64"/>
  <c r="BE1631" i="64"/>
  <c r="BF1631" i="64"/>
  <c r="BG1631" i="64"/>
  <c r="BH1631" i="64"/>
  <c r="BI1631" i="64"/>
  <c r="BJ1631" i="64"/>
  <c r="BK1631" i="64"/>
  <c r="BL1631" i="64"/>
  <c r="BM1631" i="64"/>
  <c r="BN1631" i="64"/>
  <c r="BO1631" i="64"/>
  <c r="BP1631" i="64"/>
  <c r="BQ1631" i="64"/>
  <c r="BR1631" i="64"/>
  <c r="BS1631" i="64"/>
  <c r="BT1631" i="64"/>
  <c r="BU1631" i="64"/>
  <c r="BV1631" i="64"/>
  <c r="BW1631" i="64"/>
  <c r="BX1631" i="64"/>
  <c r="BY1631" i="64"/>
  <c r="BZ1631" i="64"/>
  <c r="CA1631" i="64"/>
  <c r="CB1631" i="64"/>
  <c r="CC1631" i="64"/>
  <c r="CD1631" i="64"/>
  <c r="CE1631" i="64"/>
  <c r="CF1631" i="64"/>
  <c r="CG1631" i="64"/>
  <c r="CH1631" i="64"/>
  <c r="CI1631" i="64"/>
  <c r="CJ1631" i="64"/>
  <c r="CK1631" i="64"/>
  <c r="CL1631" i="64"/>
  <c r="S1213" i="64"/>
  <c r="T1213" i="64"/>
  <c r="U1213" i="64"/>
  <c r="V1213" i="64"/>
  <c r="W1213" i="64"/>
  <c r="X1213" i="64"/>
  <c r="Y1213" i="64"/>
  <c r="Z1213" i="64"/>
  <c r="AA1213" i="64"/>
  <c r="AB1213" i="64"/>
  <c r="AC1213" i="64"/>
  <c r="AD1213" i="64"/>
  <c r="AE1213" i="64"/>
  <c r="AF1213" i="64"/>
  <c r="AG1213" i="64"/>
  <c r="AH1213" i="64"/>
  <c r="AI1213" i="64"/>
  <c r="AJ1213" i="64"/>
  <c r="AK1213" i="64"/>
  <c r="AL1213" i="64"/>
  <c r="AM1213" i="64"/>
  <c r="AN1213" i="64"/>
  <c r="AO1213" i="64"/>
  <c r="AP1213" i="64"/>
  <c r="AQ1213" i="64"/>
  <c r="AR1213" i="64"/>
  <c r="AS1213" i="64"/>
  <c r="AT1213" i="64"/>
  <c r="AU1213" i="64"/>
  <c r="AV1213" i="64"/>
  <c r="AW1213" i="64"/>
  <c r="AX1213" i="64"/>
  <c r="AY1213" i="64"/>
  <c r="AZ1213" i="64"/>
  <c r="BA1213" i="64"/>
  <c r="BB1213" i="64"/>
  <c r="BC1213" i="64"/>
  <c r="BD1213" i="64"/>
  <c r="BE1213" i="64"/>
  <c r="BF1213" i="64"/>
  <c r="BG1213" i="64"/>
  <c r="BH1213" i="64"/>
  <c r="BI1213" i="64"/>
  <c r="BJ1213" i="64"/>
  <c r="BK1213" i="64"/>
  <c r="BL1213" i="64"/>
  <c r="BM1213" i="64"/>
  <c r="BN1213" i="64"/>
  <c r="BO1213" i="64"/>
  <c r="BP1213" i="64"/>
  <c r="BQ1213" i="64"/>
  <c r="BR1213" i="64"/>
  <c r="BS1213" i="64"/>
  <c r="BT1213" i="64"/>
  <c r="BU1213" i="64"/>
  <c r="BV1213" i="64"/>
  <c r="BW1213" i="64"/>
  <c r="BX1213" i="64"/>
  <c r="BY1213" i="64"/>
  <c r="BZ1213" i="64"/>
  <c r="CA1213" i="64"/>
  <c r="CB1213" i="64"/>
  <c r="CC1213" i="64"/>
  <c r="CD1213" i="64"/>
  <c r="CE1213" i="64"/>
  <c r="CF1213" i="64"/>
  <c r="CG1213" i="64"/>
  <c r="CH1213" i="64"/>
  <c r="CI1213" i="64"/>
  <c r="CJ1213" i="64"/>
  <c r="CK1213" i="64"/>
  <c r="CL1213" i="64"/>
  <c r="S1177" i="64"/>
  <c r="T1177" i="64"/>
  <c r="U1177" i="64"/>
  <c r="V1177" i="64"/>
  <c r="W1177" i="64"/>
  <c r="X1177" i="64"/>
  <c r="Y1177" i="64"/>
  <c r="Z1177" i="64"/>
  <c r="AA1177" i="64"/>
  <c r="AB1177" i="64"/>
  <c r="AC1177" i="64"/>
  <c r="AD1177" i="64"/>
  <c r="AE1177" i="64"/>
  <c r="AF1177" i="64"/>
  <c r="AG1177" i="64"/>
  <c r="AH1177" i="64"/>
  <c r="AI1177" i="64"/>
  <c r="AJ1177" i="64"/>
  <c r="AK1177" i="64"/>
  <c r="AL1177" i="64"/>
  <c r="AM1177" i="64"/>
  <c r="AN1177" i="64"/>
  <c r="AO1177" i="64"/>
  <c r="AP1177" i="64"/>
  <c r="AQ1177" i="64"/>
  <c r="AR1177" i="64"/>
  <c r="AS1177" i="64"/>
  <c r="AT1177" i="64"/>
  <c r="AU1177" i="64"/>
  <c r="AV1177" i="64"/>
  <c r="AW1177" i="64"/>
  <c r="AX1177" i="64"/>
  <c r="AY1177" i="64"/>
  <c r="AZ1177" i="64"/>
  <c r="BA1177" i="64"/>
  <c r="BB1177" i="64"/>
  <c r="BC1177" i="64"/>
  <c r="BD1177" i="64"/>
  <c r="BE1177" i="64"/>
  <c r="BF1177" i="64"/>
  <c r="BG1177" i="64"/>
  <c r="BH1177" i="64"/>
  <c r="BI1177" i="64"/>
  <c r="BJ1177" i="64"/>
  <c r="BK1177" i="64"/>
  <c r="BL1177" i="64"/>
  <c r="BM1177" i="64"/>
  <c r="BN1177" i="64"/>
  <c r="BO1177" i="64"/>
  <c r="BP1177" i="64"/>
  <c r="BQ1177" i="64"/>
  <c r="BR1177" i="64"/>
  <c r="BS1177" i="64"/>
  <c r="BT1177" i="64"/>
  <c r="BU1177" i="64"/>
  <c r="BV1177" i="64"/>
  <c r="BW1177" i="64"/>
  <c r="BX1177" i="64"/>
  <c r="BY1177" i="64"/>
  <c r="BZ1177" i="64"/>
  <c r="CA1177" i="64"/>
  <c r="CB1177" i="64"/>
  <c r="CC1177" i="64"/>
  <c r="CD1177" i="64"/>
  <c r="CE1177" i="64"/>
  <c r="CF1177" i="64"/>
  <c r="CG1177" i="64"/>
  <c r="CH1177" i="64"/>
  <c r="CI1177" i="64"/>
  <c r="CJ1177" i="64"/>
  <c r="CK1177" i="64"/>
  <c r="CL1177" i="64"/>
  <c r="S1142" i="64"/>
  <c r="T1142" i="64"/>
  <c r="U1142" i="64"/>
  <c r="V1142" i="64"/>
  <c r="W1142" i="64"/>
  <c r="X1142" i="64"/>
  <c r="Y1142" i="64"/>
  <c r="Z1142" i="64"/>
  <c r="AA1142" i="64"/>
  <c r="AB1142" i="64"/>
  <c r="AC1142" i="64"/>
  <c r="AD1142" i="64"/>
  <c r="AE1142" i="64"/>
  <c r="AF1142" i="64"/>
  <c r="AG1142" i="64"/>
  <c r="AH1142" i="64"/>
  <c r="AI1142" i="64"/>
  <c r="AJ1142" i="64"/>
  <c r="AK1142" i="64"/>
  <c r="AL1142" i="64"/>
  <c r="AM1142" i="64"/>
  <c r="AN1142" i="64"/>
  <c r="AO1142" i="64"/>
  <c r="AP1142" i="64"/>
  <c r="AQ1142" i="64"/>
  <c r="AR1142" i="64"/>
  <c r="AS1142" i="64"/>
  <c r="AT1142" i="64"/>
  <c r="AU1142" i="64"/>
  <c r="AV1142" i="64"/>
  <c r="AW1142" i="64"/>
  <c r="AX1142" i="64"/>
  <c r="AY1142" i="64"/>
  <c r="AZ1142" i="64"/>
  <c r="BA1142" i="64"/>
  <c r="BB1142" i="64"/>
  <c r="BC1142" i="64"/>
  <c r="BD1142" i="64"/>
  <c r="BE1142" i="64"/>
  <c r="BF1142" i="64"/>
  <c r="BG1142" i="64"/>
  <c r="BH1142" i="64"/>
  <c r="BI1142" i="64"/>
  <c r="BJ1142" i="64"/>
  <c r="BK1142" i="64"/>
  <c r="BL1142" i="64"/>
  <c r="BM1142" i="64"/>
  <c r="BN1142" i="64"/>
  <c r="BO1142" i="64"/>
  <c r="BP1142" i="64"/>
  <c r="BQ1142" i="64"/>
  <c r="BR1142" i="64"/>
  <c r="BS1142" i="64"/>
  <c r="BT1142" i="64"/>
  <c r="BU1142" i="64"/>
  <c r="BV1142" i="64"/>
  <c r="BW1142" i="64"/>
  <c r="BX1142" i="64"/>
  <c r="BY1142" i="64"/>
  <c r="BZ1142" i="64"/>
  <c r="CA1142" i="64"/>
  <c r="CB1142" i="64"/>
  <c r="CC1142" i="64"/>
  <c r="CD1142" i="64"/>
  <c r="CE1142" i="64"/>
  <c r="CF1142" i="64"/>
  <c r="CG1142" i="64"/>
  <c r="CH1142" i="64"/>
  <c r="CI1142" i="64"/>
  <c r="CJ1142" i="64"/>
  <c r="CK1142" i="64"/>
  <c r="CL1142" i="64"/>
  <c r="S1107" i="64"/>
  <c r="T1107" i="64"/>
  <c r="U1107" i="64"/>
  <c r="V1107" i="64"/>
  <c r="W1107" i="64"/>
  <c r="X1107" i="64"/>
  <c r="Y1107" i="64"/>
  <c r="Z1107" i="64"/>
  <c r="AA1107" i="64"/>
  <c r="AB1107" i="64"/>
  <c r="AC1107" i="64"/>
  <c r="AD1107" i="64"/>
  <c r="AE1107" i="64"/>
  <c r="AF1107" i="64"/>
  <c r="AG1107" i="64"/>
  <c r="AH1107" i="64"/>
  <c r="AI1107" i="64"/>
  <c r="AJ1107" i="64"/>
  <c r="AK1107" i="64"/>
  <c r="AL1107" i="64"/>
  <c r="AM1107" i="64"/>
  <c r="AN1107" i="64"/>
  <c r="AO1107" i="64"/>
  <c r="AP1107" i="64"/>
  <c r="AQ1107" i="64"/>
  <c r="AR1107" i="64"/>
  <c r="AS1107" i="64"/>
  <c r="AT1107" i="64"/>
  <c r="AU1107" i="64"/>
  <c r="AV1107" i="64"/>
  <c r="AW1107" i="64"/>
  <c r="AX1107" i="64"/>
  <c r="AY1107" i="64"/>
  <c r="AZ1107" i="64"/>
  <c r="BA1107" i="64"/>
  <c r="BB1107" i="64"/>
  <c r="BC1107" i="64"/>
  <c r="BD1107" i="64"/>
  <c r="BE1107" i="64"/>
  <c r="BF1107" i="64"/>
  <c r="BG1107" i="64"/>
  <c r="BH1107" i="64"/>
  <c r="BI1107" i="64"/>
  <c r="BJ1107" i="64"/>
  <c r="BK1107" i="64"/>
  <c r="BL1107" i="64"/>
  <c r="BM1107" i="64"/>
  <c r="BN1107" i="64"/>
  <c r="BO1107" i="64"/>
  <c r="BP1107" i="64"/>
  <c r="BQ1107" i="64"/>
  <c r="BR1107" i="64"/>
  <c r="BS1107" i="64"/>
  <c r="BT1107" i="64"/>
  <c r="BU1107" i="64"/>
  <c r="BV1107" i="64"/>
  <c r="BW1107" i="64"/>
  <c r="BX1107" i="64"/>
  <c r="BY1107" i="64"/>
  <c r="BZ1107" i="64"/>
  <c r="CA1107" i="64"/>
  <c r="CB1107" i="64"/>
  <c r="CC1107" i="64"/>
  <c r="CD1107" i="64"/>
  <c r="CE1107" i="64"/>
  <c r="CF1107" i="64"/>
  <c r="CG1107" i="64"/>
  <c r="CH1107" i="64"/>
  <c r="CI1107" i="64"/>
  <c r="CJ1107" i="64"/>
  <c r="CK1107" i="64"/>
  <c r="CL1107" i="64"/>
  <c r="S1729" i="64"/>
  <c r="T1729" i="64"/>
  <c r="U1729" i="64"/>
  <c r="V1729" i="64"/>
  <c r="W1729" i="64"/>
  <c r="X1729" i="64"/>
  <c r="Y1729" i="64"/>
  <c r="Z1729" i="64"/>
  <c r="AA1729" i="64"/>
  <c r="AB1729" i="64"/>
  <c r="AC1729" i="64"/>
  <c r="AD1729" i="64"/>
  <c r="AE1729" i="64"/>
  <c r="AF1729" i="64"/>
  <c r="AG1729" i="64"/>
  <c r="AH1729" i="64"/>
  <c r="AI1729" i="64"/>
  <c r="AJ1729" i="64"/>
  <c r="AK1729" i="64"/>
  <c r="AL1729" i="64"/>
  <c r="AM1729" i="64"/>
  <c r="AN1729" i="64"/>
  <c r="AO1729" i="64"/>
  <c r="AP1729" i="64"/>
  <c r="AQ1729" i="64"/>
  <c r="AR1729" i="64"/>
  <c r="AS1729" i="64"/>
  <c r="AT1729" i="64"/>
  <c r="AU1729" i="64"/>
  <c r="AV1729" i="64"/>
  <c r="AW1729" i="64"/>
  <c r="AX1729" i="64"/>
  <c r="AY1729" i="64"/>
  <c r="AZ1729" i="64"/>
  <c r="BA1729" i="64"/>
  <c r="BB1729" i="64"/>
  <c r="BC1729" i="64"/>
  <c r="BD1729" i="64"/>
  <c r="BE1729" i="64"/>
  <c r="BF1729" i="64"/>
  <c r="BG1729" i="64"/>
  <c r="BH1729" i="64"/>
  <c r="BI1729" i="64"/>
  <c r="BJ1729" i="64"/>
  <c r="BK1729" i="64"/>
  <c r="BL1729" i="64"/>
  <c r="BM1729" i="64"/>
  <c r="BN1729" i="64"/>
  <c r="BO1729" i="64"/>
  <c r="BP1729" i="64"/>
  <c r="BQ1729" i="64"/>
  <c r="BR1729" i="64"/>
  <c r="BS1729" i="64"/>
  <c r="BT1729" i="64"/>
  <c r="BU1729" i="64"/>
  <c r="BV1729" i="64"/>
  <c r="BW1729" i="64"/>
  <c r="BX1729" i="64"/>
  <c r="BY1729" i="64"/>
  <c r="BZ1729" i="64"/>
  <c r="CA1729" i="64"/>
  <c r="CB1729" i="64"/>
  <c r="CC1729" i="64"/>
  <c r="CD1729" i="64"/>
  <c r="CE1729" i="64"/>
  <c r="CF1729" i="64"/>
  <c r="CG1729" i="64"/>
  <c r="CH1729" i="64"/>
  <c r="CI1729" i="64"/>
  <c r="CJ1729" i="64"/>
  <c r="CK1729" i="64"/>
  <c r="CL1729" i="64"/>
  <c r="S1763" i="64"/>
  <c r="T1763" i="64"/>
  <c r="U1763" i="64"/>
  <c r="V1763" i="64"/>
  <c r="W1763" i="64"/>
  <c r="X1763" i="64"/>
  <c r="Y1763" i="64"/>
  <c r="Z1763" i="64"/>
  <c r="AA1763" i="64"/>
  <c r="AB1763" i="64"/>
  <c r="AC1763" i="64"/>
  <c r="AD1763" i="64"/>
  <c r="AE1763" i="64"/>
  <c r="AF1763" i="64"/>
  <c r="AG1763" i="64"/>
  <c r="AH1763" i="64"/>
  <c r="AI1763" i="64"/>
  <c r="AJ1763" i="64"/>
  <c r="AK1763" i="64"/>
  <c r="AL1763" i="64"/>
  <c r="AM1763" i="64"/>
  <c r="AN1763" i="64"/>
  <c r="AO1763" i="64"/>
  <c r="AP1763" i="64"/>
  <c r="AQ1763" i="64"/>
  <c r="AR1763" i="64"/>
  <c r="AS1763" i="64"/>
  <c r="AT1763" i="64"/>
  <c r="AU1763" i="64"/>
  <c r="AV1763" i="64"/>
  <c r="AW1763" i="64"/>
  <c r="AX1763" i="64"/>
  <c r="AY1763" i="64"/>
  <c r="AZ1763" i="64"/>
  <c r="BA1763" i="64"/>
  <c r="BB1763" i="64"/>
  <c r="BC1763" i="64"/>
  <c r="BD1763" i="64"/>
  <c r="BE1763" i="64"/>
  <c r="BF1763" i="64"/>
  <c r="BG1763" i="64"/>
  <c r="BH1763" i="64"/>
  <c r="BI1763" i="64"/>
  <c r="BJ1763" i="64"/>
  <c r="BK1763" i="64"/>
  <c r="BL1763" i="64"/>
  <c r="BM1763" i="64"/>
  <c r="BN1763" i="64"/>
  <c r="BO1763" i="64"/>
  <c r="BP1763" i="64"/>
  <c r="BQ1763" i="64"/>
  <c r="BR1763" i="64"/>
  <c r="BS1763" i="64"/>
  <c r="BT1763" i="64"/>
  <c r="BU1763" i="64"/>
  <c r="BV1763" i="64"/>
  <c r="BW1763" i="64"/>
  <c r="BX1763" i="64"/>
  <c r="BY1763" i="64"/>
  <c r="BZ1763" i="64"/>
  <c r="CA1763" i="64"/>
  <c r="CB1763" i="64"/>
  <c r="CC1763" i="64"/>
  <c r="CD1763" i="64"/>
  <c r="CE1763" i="64"/>
  <c r="CF1763" i="64"/>
  <c r="CG1763" i="64"/>
  <c r="CH1763" i="64"/>
  <c r="CI1763" i="64"/>
  <c r="CJ1763" i="64"/>
  <c r="CK1763" i="64"/>
  <c r="CL1763" i="64"/>
  <c r="S1071" i="64"/>
  <c r="S997" i="64"/>
  <c r="T997" i="64"/>
  <c r="U997" i="64"/>
  <c r="V997" i="64"/>
  <c r="W997" i="64"/>
  <c r="X997" i="64"/>
  <c r="Y997" i="64"/>
  <c r="Z997" i="64"/>
  <c r="AA997" i="64"/>
  <c r="AB997" i="64"/>
  <c r="AC997" i="64"/>
  <c r="AD997" i="64"/>
  <c r="AE997" i="64"/>
  <c r="AF997" i="64"/>
  <c r="AG997" i="64"/>
  <c r="AH997" i="64"/>
  <c r="AI997" i="64"/>
  <c r="AJ997" i="64"/>
  <c r="AK997" i="64"/>
  <c r="AL997" i="64"/>
  <c r="AM997" i="64"/>
  <c r="AN997" i="64"/>
  <c r="AO997" i="64"/>
  <c r="AP997" i="64"/>
  <c r="AQ997" i="64"/>
  <c r="AR997" i="64"/>
  <c r="AS997" i="64"/>
  <c r="AT997" i="64"/>
  <c r="AU997" i="64"/>
  <c r="AV997" i="64"/>
  <c r="AW997" i="64"/>
  <c r="AX997" i="64"/>
  <c r="AY997" i="64"/>
  <c r="AZ997" i="64"/>
  <c r="BA997" i="64"/>
  <c r="BB997" i="64"/>
  <c r="BC997" i="64"/>
  <c r="BD997" i="64"/>
  <c r="BE997" i="64"/>
  <c r="BF997" i="64"/>
  <c r="BG997" i="64"/>
  <c r="BH997" i="64"/>
  <c r="BI997" i="64"/>
  <c r="BJ997" i="64"/>
  <c r="BK997" i="64"/>
  <c r="BL997" i="64"/>
  <c r="BM997" i="64"/>
  <c r="BN997" i="64"/>
  <c r="BO997" i="64"/>
  <c r="BP997" i="64"/>
  <c r="BQ997" i="64"/>
  <c r="BR997" i="64"/>
  <c r="BS997" i="64"/>
  <c r="BT997" i="64"/>
  <c r="BU997" i="64"/>
  <c r="BV997" i="64"/>
  <c r="BW997" i="64"/>
  <c r="BX997" i="64"/>
  <c r="BY997" i="64"/>
  <c r="BZ997" i="64"/>
  <c r="CA997" i="64"/>
  <c r="CB997" i="64"/>
  <c r="CC997" i="64"/>
  <c r="CD997" i="64"/>
  <c r="CE997" i="64"/>
  <c r="CF997" i="64"/>
  <c r="CG997" i="64"/>
  <c r="CH997" i="64"/>
  <c r="CI997" i="64"/>
  <c r="CJ997" i="64"/>
  <c r="CK997" i="64"/>
  <c r="CL997" i="64"/>
  <c r="S975" i="64"/>
  <c r="T975" i="64"/>
  <c r="U975" i="64"/>
  <c r="V975" i="64"/>
  <c r="W975" i="64"/>
  <c r="X975" i="64"/>
  <c r="Y975" i="64"/>
  <c r="Z975" i="64"/>
  <c r="AA975" i="64"/>
  <c r="AB975" i="64"/>
  <c r="AC975" i="64"/>
  <c r="AD975" i="64"/>
  <c r="AE975" i="64"/>
  <c r="AF975" i="64"/>
  <c r="AG975" i="64"/>
  <c r="AH975" i="64"/>
  <c r="AI975" i="64"/>
  <c r="AJ975" i="64"/>
  <c r="AK975" i="64"/>
  <c r="AL975" i="64"/>
  <c r="AM975" i="64"/>
  <c r="AN975" i="64"/>
  <c r="AO975" i="64"/>
  <c r="AP975" i="64"/>
  <c r="AQ975" i="64"/>
  <c r="AR975" i="64"/>
  <c r="AS975" i="64"/>
  <c r="AT975" i="64"/>
  <c r="AU975" i="64"/>
  <c r="AV975" i="64"/>
  <c r="AW975" i="64"/>
  <c r="AX975" i="64"/>
  <c r="AY975" i="64"/>
  <c r="AZ975" i="64"/>
  <c r="BA975" i="64"/>
  <c r="BB975" i="64"/>
  <c r="BC975" i="64"/>
  <c r="BD975" i="64"/>
  <c r="BE975" i="64"/>
  <c r="BF975" i="64"/>
  <c r="BG975" i="64"/>
  <c r="BH975" i="64"/>
  <c r="BI975" i="64"/>
  <c r="BJ975" i="64"/>
  <c r="BK975" i="64"/>
  <c r="BL975" i="64"/>
  <c r="BM975" i="64"/>
  <c r="BN975" i="64"/>
  <c r="BO975" i="64"/>
  <c r="BP975" i="64"/>
  <c r="BQ975" i="64"/>
  <c r="BR975" i="64"/>
  <c r="BS975" i="64"/>
  <c r="BT975" i="64"/>
  <c r="BU975" i="64"/>
  <c r="BV975" i="64"/>
  <c r="BW975" i="64"/>
  <c r="BX975" i="64"/>
  <c r="BY975" i="64"/>
  <c r="BZ975" i="64"/>
  <c r="CA975" i="64"/>
  <c r="CB975" i="64"/>
  <c r="CC975" i="64"/>
  <c r="CD975" i="64"/>
  <c r="CE975" i="64"/>
  <c r="CF975" i="64"/>
  <c r="CG975" i="64"/>
  <c r="CH975" i="64"/>
  <c r="CI975" i="64"/>
  <c r="CJ975" i="64"/>
  <c r="CK975" i="64"/>
  <c r="CL975" i="64"/>
  <c r="S951" i="64"/>
  <c r="T951" i="64"/>
  <c r="U951" i="64"/>
  <c r="V951" i="64"/>
  <c r="W951" i="64"/>
  <c r="X951" i="64"/>
  <c r="Y951" i="64"/>
  <c r="Z951" i="64"/>
  <c r="AA951" i="64"/>
  <c r="AB951" i="64"/>
  <c r="AC951" i="64"/>
  <c r="AD951" i="64"/>
  <c r="AE951" i="64"/>
  <c r="AF951" i="64"/>
  <c r="AG951" i="64"/>
  <c r="AH951" i="64"/>
  <c r="AI951" i="64"/>
  <c r="AJ951" i="64"/>
  <c r="AK951" i="64"/>
  <c r="AL951" i="64"/>
  <c r="AM951" i="64"/>
  <c r="AN951" i="64"/>
  <c r="AO951" i="64"/>
  <c r="AP951" i="64"/>
  <c r="AQ951" i="64"/>
  <c r="AR951" i="64"/>
  <c r="AS951" i="64"/>
  <c r="AT951" i="64"/>
  <c r="AU951" i="64"/>
  <c r="AV951" i="64"/>
  <c r="AW951" i="64"/>
  <c r="AX951" i="64"/>
  <c r="AY951" i="64"/>
  <c r="AZ951" i="64"/>
  <c r="BA951" i="64"/>
  <c r="BB951" i="64"/>
  <c r="BC951" i="64"/>
  <c r="BD951" i="64"/>
  <c r="BE951" i="64"/>
  <c r="BF951" i="64"/>
  <c r="BG951" i="64"/>
  <c r="BH951" i="64"/>
  <c r="BI951" i="64"/>
  <c r="BJ951" i="64"/>
  <c r="BK951" i="64"/>
  <c r="BL951" i="64"/>
  <c r="BM951" i="64"/>
  <c r="BN951" i="64"/>
  <c r="BO951" i="64"/>
  <c r="BP951" i="64"/>
  <c r="BQ951" i="64"/>
  <c r="BR951" i="64"/>
  <c r="BS951" i="64"/>
  <c r="BT951" i="64"/>
  <c r="BU951" i="64"/>
  <c r="BV951" i="64"/>
  <c r="BW951" i="64"/>
  <c r="BX951" i="64"/>
  <c r="BY951" i="64"/>
  <c r="BZ951" i="64"/>
  <c r="CA951" i="64"/>
  <c r="CB951" i="64"/>
  <c r="CC951" i="64"/>
  <c r="CD951" i="64"/>
  <c r="CE951" i="64"/>
  <c r="CF951" i="64"/>
  <c r="CG951" i="64"/>
  <c r="CH951" i="64"/>
  <c r="CI951" i="64"/>
  <c r="CJ951" i="64"/>
  <c r="CK951" i="64"/>
  <c r="CL951" i="64"/>
  <c r="S927" i="64"/>
  <c r="T927" i="64"/>
  <c r="U927" i="64"/>
  <c r="V927" i="64"/>
  <c r="W927" i="64"/>
  <c r="X927" i="64"/>
  <c r="Y927" i="64"/>
  <c r="Z927" i="64"/>
  <c r="AA927" i="64"/>
  <c r="AB927" i="64"/>
  <c r="AC927" i="64"/>
  <c r="AD927" i="64"/>
  <c r="AE927" i="64"/>
  <c r="AF927" i="64"/>
  <c r="AG927" i="64"/>
  <c r="AH927" i="64"/>
  <c r="AI927" i="64"/>
  <c r="AJ927" i="64"/>
  <c r="AK927" i="64"/>
  <c r="AL927" i="64"/>
  <c r="AM927" i="64"/>
  <c r="AN927" i="64"/>
  <c r="AO927" i="64"/>
  <c r="AP927" i="64"/>
  <c r="AQ927" i="64"/>
  <c r="AR927" i="64"/>
  <c r="AS927" i="64"/>
  <c r="AT927" i="64"/>
  <c r="AU927" i="64"/>
  <c r="AV927" i="64"/>
  <c r="AW927" i="64"/>
  <c r="AX927" i="64"/>
  <c r="AY927" i="64"/>
  <c r="AZ927" i="64"/>
  <c r="BA927" i="64"/>
  <c r="BB927" i="64"/>
  <c r="BC927" i="64"/>
  <c r="BD927" i="64"/>
  <c r="BE927" i="64"/>
  <c r="BF927" i="64"/>
  <c r="BG927" i="64"/>
  <c r="BH927" i="64"/>
  <c r="BI927" i="64"/>
  <c r="BJ927" i="64"/>
  <c r="BK927" i="64"/>
  <c r="BL927" i="64"/>
  <c r="BM927" i="64"/>
  <c r="BN927" i="64"/>
  <c r="BO927" i="64"/>
  <c r="BP927" i="64"/>
  <c r="BQ927" i="64"/>
  <c r="BR927" i="64"/>
  <c r="BS927" i="64"/>
  <c r="BT927" i="64"/>
  <c r="BU927" i="64"/>
  <c r="BV927" i="64"/>
  <c r="BW927" i="64"/>
  <c r="BX927" i="64"/>
  <c r="BY927" i="64"/>
  <c r="BZ927" i="64"/>
  <c r="CA927" i="64"/>
  <c r="CB927" i="64"/>
  <c r="CC927" i="64"/>
  <c r="CD927" i="64"/>
  <c r="CE927" i="64"/>
  <c r="CF927" i="64"/>
  <c r="CG927" i="64"/>
  <c r="CH927" i="64"/>
  <c r="CI927" i="64"/>
  <c r="CJ927" i="64"/>
  <c r="CK927" i="64"/>
  <c r="CL927" i="64"/>
  <c r="S532" i="64"/>
  <c r="T532" i="64"/>
  <c r="U532" i="64"/>
  <c r="V532" i="64"/>
  <c r="W532" i="64"/>
  <c r="X532" i="64"/>
  <c r="Y532" i="64"/>
  <c r="Z532" i="64"/>
  <c r="AA532" i="64"/>
  <c r="AB532" i="64"/>
  <c r="AC532" i="64"/>
  <c r="AD532" i="64"/>
  <c r="AE532" i="64"/>
  <c r="AF532" i="64"/>
  <c r="AG532" i="64"/>
  <c r="AH532" i="64"/>
  <c r="AI532" i="64"/>
  <c r="AJ532" i="64"/>
  <c r="AK532" i="64"/>
  <c r="AL532" i="64"/>
  <c r="AM532" i="64"/>
  <c r="AN532" i="64"/>
  <c r="AO532" i="64"/>
  <c r="AP532" i="64"/>
  <c r="AQ532" i="64"/>
  <c r="AR532" i="64"/>
  <c r="AS532" i="64"/>
  <c r="AT532" i="64"/>
  <c r="AU532" i="64"/>
  <c r="AV532" i="64"/>
  <c r="AW532" i="64"/>
  <c r="AX532" i="64"/>
  <c r="AY532" i="64"/>
  <c r="AZ532" i="64"/>
  <c r="BA532" i="64"/>
  <c r="BB532" i="64"/>
  <c r="BC532" i="64"/>
  <c r="BD532" i="64"/>
  <c r="BE532" i="64"/>
  <c r="BF532" i="64"/>
  <c r="BG532" i="64"/>
  <c r="BH532" i="64"/>
  <c r="BI532" i="64"/>
  <c r="BJ532" i="64"/>
  <c r="BK532" i="64"/>
  <c r="BL532" i="64"/>
  <c r="BM532" i="64"/>
  <c r="BN532" i="64"/>
  <c r="BO532" i="64"/>
  <c r="BP532" i="64"/>
  <c r="BQ532" i="64"/>
  <c r="BR532" i="64"/>
  <c r="BS532" i="64"/>
  <c r="BT532" i="64"/>
  <c r="BU532" i="64"/>
  <c r="BV532" i="64"/>
  <c r="BW532" i="64"/>
  <c r="BX532" i="64"/>
  <c r="BY532" i="64"/>
  <c r="BZ532" i="64"/>
  <c r="CA532" i="64"/>
  <c r="CB532" i="64"/>
  <c r="CC532" i="64"/>
  <c r="CD532" i="64"/>
  <c r="CE532" i="64"/>
  <c r="CF532" i="64"/>
  <c r="CG532" i="64"/>
  <c r="CH532" i="64"/>
  <c r="CI532" i="64"/>
  <c r="CJ532" i="64"/>
  <c r="CK532" i="64"/>
  <c r="CL532" i="64"/>
  <c r="S833" i="64"/>
  <c r="T833" i="64"/>
  <c r="U833" i="64"/>
  <c r="V833" i="64"/>
  <c r="W833" i="64"/>
  <c r="X833" i="64"/>
  <c r="Y833" i="64"/>
  <c r="Z833" i="64"/>
  <c r="AA833" i="64"/>
  <c r="AB833" i="64"/>
  <c r="AC833" i="64"/>
  <c r="AD833" i="64"/>
  <c r="AE833" i="64"/>
  <c r="AF833" i="64"/>
  <c r="AG833" i="64"/>
  <c r="AH833" i="64"/>
  <c r="AI833" i="64"/>
  <c r="AJ833" i="64"/>
  <c r="AK833" i="64"/>
  <c r="AL833" i="64"/>
  <c r="AM833" i="64"/>
  <c r="AN833" i="64"/>
  <c r="AO833" i="64"/>
  <c r="AP833" i="64"/>
  <c r="AQ833" i="64"/>
  <c r="AR833" i="64"/>
  <c r="AS833" i="64"/>
  <c r="AT833" i="64"/>
  <c r="AU833" i="64"/>
  <c r="AV833" i="64"/>
  <c r="AW833" i="64"/>
  <c r="AX833" i="64"/>
  <c r="AY833" i="64"/>
  <c r="AZ833" i="64"/>
  <c r="BA833" i="64"/>
  <c r="BB833" i="64"/>
  <c r="BC833" i="64"/>
  <c r="BD833" i="64"/>
  <c r="BE833" i="64"/>
  <c r="BF833" i="64"/>
  <c r="BG833" i="64"/>
  <c r="BH833" i="64"/>
  <c r="BI833" i="64"/>
  <c r="BJ833" i="64"/>
  <c r="BK833" i="64"/>
  <c r="BL833" i="64"/>
  <c r="BM833" i="64"/>
  <c r="BN833" i="64"/>
  <c r="BO833" i="64"/>
  <c r="BP833" i="64"/>
  <c r="BQ833" i="64"/>
  <c r="BR833" i="64"/>
  <c r="BS833" i="64"/>
  <c r="BT833" i="64"/>
  <c r="BU833" i="64"/>
  <c r="BV833" i="64"/>
  <c r="BW833" i="64"/>
  <c r="BX833" i="64"/>
  <c r="BY833" i="64"/>
  <c r="BZ833" i="64"/>
  <c r="CA833" i="64"/>
  <c r="CB833" i="64"/>
  <c r="CC833" i="64"/>
  <c r="CD833" i="64"/>
  <c r="CE833" i="64"/>
  <c r="CF833" i="64"/>
  <c r="CG833" i="64"/>
  <c r="CH833" i="64"/>
  <c r="CI833" i="64"/>
  <c r="CJ833" i="64"/>
  <c r="CK833" i="64"/>
  <c r="CL833" i="64"/>
  <c r="S808" i="64"/>
  <c r="T808" i="64"/>
  <c r="U808" i="64"/>
  <c r="V808" i="64"/>
  <c r="W808" i="64"/>
  <c r="X808" i="64"/>
  <c r="Y808" i="64"/>
  <c r="Z808" i="64"/>
  <c r="AA808" i="64"/>
  <c r="AB808" i="64"/>
  <c r="AC808" i="64"/>
  <c r="AD808" i="64"/>
  <c r="AE808" i="64"/>
  <c r="AF808" i="64"/>
  <c r="AG808" i="64"/>
  <c r="AH808" i="64"/>
  <c r="AI808" i="64"/>
  <c r="AJ808" i="64"/>
  <c r="AK808" i="64"/>
  <c r="AL808" i="64"/>
  <c r="AM808" i="64"/>
  <c r="AN808" i="64"/>
  <c r="AO808" i="64"/>
  <c r="AP808" i="64"/>
  <c r="AQ808" i="64"/>
  <c r="AR808" i="64"/>
  <c r="AS808" i="64"/>
  <c r="AT808" i="64"/>
  <c r="AU808" i="64"/>
  <c r="AV808" i="64"/>
  <c r="AW808" i="64"/>
  <c r="AX808" i="64"/>
  <c r="AY808" i="64"/>
  <c r="AZ808" i="64"/>
  <c r="BA808" i="64"/>
  <c r="BB808" i="64"/>
  <c r="BC808" i="64"/>
  <c r="BD808" i="64"/>
  <c r="BE808" i="64"/>
  <c r="BF808" i="64"/>
  <c r="BG808" i="64"/>
  <c r="BH808" i="64"/>
  <c r="BI808" i="64"/>
  <c r="BJ808" i="64"/>
  <c r="BK808" i="64"/>
  <c r="BL808" i="64"/>
  <c r="BM808" i="64"/>
  <c r="BN808" i="64"/>
  <c r="BO808" i="64"/>
  <c r="BP808" i="64"/>
  <c r="BQ808" i="64"/>
  <c r="BR808" i="64"/>
  <c r="BS808" i="64"/>
  <c r="BT808" i="64"/>
  <c r="BU808" i="64"/>
  <c r="BV808" i="64"/>
  <c r="BW808" i="64"/>
  <c r="BX808" i="64"/>
  <c r="BY808" i="64"/>
  <c r="BZ808" i="64"/>
  <c r="CA808" i="64"/>
  <c r="CB808" i="64"/>
  <c r="CC808" i="64"/>
  <c r="CD808" i="64"/>
  <c r="CE808" i="64"/>
  <c r="CF808" i="64"/>
  <c r="CG808" i="64"/>
  <c r="CH808" i="64"/>
  <c r="CI808" i="64"/>
  <c r="CJ808" i="64"/>
  <c r="CK808" i="64"/>
  <c r="CL808" i="64"/>
  <c r="S1434" i="64"/>
  <c r="T1434" i="64"/>
  <c r="U1434" i="64"/>
  <c r="V1434" i="64"/>
  <c r="W1434" i="64"/>
  <c r="X1434" i="64"/>
  <c r="Y1434" i="64"/>
  <c r="Z1434" i="64"/>
  <c r="AA1434" i="64"/>
  <c r="AB1434" i="64"/>
  <c r="AC1434" i="64"/>
  <c r="AD1434" i="64"/>
  <c r="AE1434" i="64"/>
  <c r="AF1434" i="64"/>
  <c r="AG1434" i="64"/>
  <c r="AH1434" i="64"/>
  <c r="AI1434" i="64"/>
  <c r="AJ1434" i="64"/>
  <c r="AK1434" i="64"/>
  <c r="AL1434" i="64"/>
  <c r="AM1434" i="64"/>
  <c r="AN1434" i="64"/>
  <c r="AO1434" i="64"/>
  <c r="AP1434" i="64"/>
  <c r="AQ1434" i="64"/>
  <c r="AR1434" i="64"/>
  <c r="AS1434" i="64"/>
  <c r="AT1434" i="64"/>
  <c r="AU1434" i="64"/>
  <c r="AV1434" i="64"/>
  <c r="AW1434" i="64"/>
  <c r="AX1434" i="64"/>
  <c r="AY1434" i="64"/>
  <c r="AZ1434" i="64"/>
  <c r="BA1434" i="64"/>
  <c r="BB1434" i="64"/>
  <c r="BC1434" i="64"/>
  <c r="BD1434" i="64"/>
  <c r="BE1434" i="64"/>
  <c r="BF1434" i="64"/>
  <c r="BG1434" i="64"/>
  <c r="BH1434" i="64"/>
  <c r="BI1434" i="64"/>
  <c r="BJ1434" i="64"/>
  <c r="BK1434" i="64"/>
  <c r="BL1434" i="64"/>
  <c r="BM1434" i="64"/>
  <c r="BN1434" i="64"/>
  <c r="BO1434" i="64"/>
  <c r="BP1434" i="64"/>
  <c r="BQ1434" i="64"/>
  <c r="BR1434" i="64"/>
  <c r="BS1434" i="64"/>
  <c r="BT1434" i="64"/>
  <c r="BU1434" i="64"/>
  <c r="BV1434" i="64"/>
  <c r="BW1434" i="64"/>
  <c r="BX1434" i="64"/>
  <c r="BY1434" i="64"/>
  <c r="BZ1434" i="64"/>
  <c r="CA1434" i="64"/>
  <c r="CB1434" i="64"/>
  <c r="CC1434" i="64"/>
  <c r="CD1434" i="64"/>
  <c r="CE1434" i="64"/>
  <c r="CF1434" i="64"/>
  <c r="CG1434" i="64"/>
  <c r="CH1434" i="64"/>
  <c r="CI1434" i="64"/>
  <c r="CJ1434" i="64"/>
  <c r="CK1434" i="64"/>
  <c r="CL1434" i="64"/>
  <c r="T1461" i="64"/>
  <c r="U1461" i="64"/>
  <c r="V1461" i="64"/>
  <c r="W1461" i="64"/>
  <c r="X1461" i="64"/>
  <c r="Y1461" i="64"/>
  <c r="Z1461" i="64"/>
  <c r="AA1461" i="64"/>
  <c r="AB1461" i="64"/>
  <c r="AC1461" i="64"/>
  <c r="AD1461" i="64"/>
  <c r="AE1461" i="64"/>
  <c r="AF1461" i="64"/>
  <c r="AG1461" i="64"/>
  <c r="AH1461" i="64"/>
  <c r="AI1461" i="64"/>
  <c r="AJ1461" i="64"/>
  <c r="AK1461" i="64"/>
  <c r="AL1461" i="64"/>
  <c r="AM1461" i="64"/>
  <c r="AN1461" i="64"/>
  <c r="AO1461" i="64"/>
  <c r="AP1461" i="64"/>
  <c r="AQ1461" i="64"/>
  <c r="AR1461" i="64"/>
  <c r="AS1461" i="64"/>
  <c r="AT1461" i="64"/>
  <c r="AU1461" i="64"/>
  <c r="AV1461" i="64"/>
  <c r="AW1461" i="64"/>
  <c r="AX1461" i="64"/>
  <c r="AY1461" i="64"/>
  <c r="AZ1461" i="64"/>
  <c r="BA1461" i="64"/>
  <c r="BB1461" i="64"/>
  <c r="BC1461" i="64"/>
  <c r="BD1461" i="64"/>
  <c r="BE1461" i="64"/>
  <c r="BF1461" i="64"/>
  <c r="BG1461" i="64"/>
  <c r="BH1461" i="64"/>
  <c r="BI1461" i="64"/>
  <c r="BJ1461" i="64"/>
  <c r="BK1461" i="64"/>
  <c r="BL1461" i="64"/>
  <c r="BM1461" i="64"/>
  <c r="BN1461" i="64"/>
  <c r="BO1461" i="64"/>
  <c r="BP1461" i="64"/>
  <c r="BQ1461" i="64"/>
  <c r="BR1461" i="64"/>
  <c r="BS1461" i="64"/>
  <c r="BT1461" i="64"/>
  <c r="BU1461" i="64"/>
  <c r="BV1461" i="64"/>
  <c r="BW1461" i="64"/>
  <c r="BX1461" i="64"/>
  <c r="BY1461" i="64"/>
  <c r="BZ1461" i="64"/>
  <c r="CA1461" i="64"/>
  <c r="CB1461" i="64"/>
  <c r="CC1461" i="64"/>
  <c r="CD1461" i="64"/>
  <c r="CE1461" i="64"/>
  <c r="CF1461" i="64"/>
  <c r="CG1461" i="64"/>
  <c r="CH1461" i="64"/>
  <c r="CI1461" i="64"/>
  <c r="CJ1461" i="64"/>
  <c r="CK1461" i="64"/>
  <c r="CL1461" i="64"/>
  <c r="S1461" i="64"/>
  <c r="CL1460" i="64"/>
  <c r="CK1460" i="64"/>
  <c r="CJ1460" i="64"/>
  <c r="CI1460" i="64"/>
  <c r="CH1460" i="64"/>
  <c r="CG1460" i="64"/>
  <c r="CF1460" i="64"/>
  <c r="CE1460" i="64"/>
  <c r="CD1460" i="64"/>
  <c r="CC1460" i="64"/>
  <c r="CB1460" i="64"/>
  <c r="CA1460" i="64"/>
  <c r="BZ1460" i="64"/>
  <c r="BY1460" i="64"/>
  <c r="BX1460" i="64"/>
  <c r="BW1460" i="64"/>
  <c r="BV1460" i="64"/>
  <c r="BU1460" i="64"/>
  <c r="BT1460" i="64"/>
  <c r="BS1460" i="64"/>
  <c r="BR1460" i="64"/>
  <c r="BQ1460" i="64"/>
  <c r="BP1460" i="64"/>
  <c r="BO1460" i="64"/>
  <c r="BN1460" i="64"/>
  <c r="BM1460" i="64"/>
  <c r="BL1460" i="64"/>
  <c r="BK1460" i="64"/>
  <c r="BJ1460" i="64"/>
  <c r="BI1460" i="64"/>
  <c r="BH1460" i="64"/>
  <c r="BG1460" i="64"/>
  <c r="BF1460" i="64"/>
  <c r="BE1460" i="64"/>
  <c r="BD1460" i="64"/>
  <c r="BC1460" i="64"/>
  <c r="BB1460" i="64"/>
  <c r="BA1460" i="64"/>
  <c r="AZ1460" i="64"/>
  <c r="AY1460" i="64"/>
  <c r="AX1460" i="64"/>
  <c r="AW1460" i="64"/>
  <c r="AV1460" i="64"/>
  <c r="AU1460" i="64"/>
  <c r="AT1460" i="64"/>
  <c r="AS1460" i="64"/>
  <c r="AR1460" i="64"/>
  <c r="AQ1460" i="64"/>
  <c r="AP1460" i="64"/>
  <c r="AO1460" i="64"/>
  <c r="AN1460" i="64"/>
  <c r="AM1460" i="64"/>
  <c r="AL1460" i="64"/>
  <c r="AK1460" i="64"/>
  <c r="AJ1460" i="64"/>
  <c r="AI1460" i="64"/>
  <c r="AH1460" i="64"/>
  <c r="AG1460" i="64"/>
  <c r="AF1460" i="64"/>
  <c r="AE1460" i="64"/>
  <c r="AD1460" i="64"/>
  <c r="AC1460" i="64"/>
  <c r="AB1460" i="64"/>
  <c r="AA1460" i="64"/>
  <c r="Z1460" i="64"/>
  <c r="Y1460" i="64"/>
  <c r="X1460" i="64"/>
  <c r="W1460" i="64"/>
  <c r="V1460" i="64"/>
  <c r="U1460" i="64"/>
  <c r="T1460" i="64"/>
  <c r="S1460" i="64"/>
  <c r="E1268" i="64"/>
  <c r="G326" i="64"/>
  <c r="E2145" i="64"/>
  <c r="E523" i="64"/>
  <c r="E916" i="64"/>
  <c r="T324" i="64"/>
  <c r="U324" i="64"/>
  <c r="V324" i="64"/>
  <c r="W324" i="64"/>
  <c r="X324" i="64"/>
  <c r="Y324" i="64"/>
  <c r="Z324" i="64"/>
  <c r="AA324" i="64"/>
  <c r="AB324" i="64"/>
  <c r="AC324" i="64"/>
  <c r="AD324" i="64"/>
  <c r="AE324" i="64"/>
  <c r="AF324" i="64"/>
  <c r="AG324" i="64"/>
  <c r="AH324" i="64"/>
  <c r="AI324" i="64"/>
  <c r="AJ324" i="64"/>
  <c r="AK324" i="64"/>
  <c r="AL324" i="64"/>
  <c r="AM324" i="64"/>
  <c r="AN324" i="64"/>
  <c r="AO324" i="64"/>
  <c r="AP324" i="64"/>
  <c r="AQ324" i="64"/>
  <c r="AR324" i="64"/>
  <c r="AS324" i="64"/>
  <c r="AT324" i="64"/>
  <c r="AU324" i="64"/>
  <c r="AV324" i="64"/>
  <c r="AW324" i="64"/>
  <c r="AX324" i="64"/>
  <c r="AY324" i="64"/>
  <c r="AZ324" i="64"/>
  <c r="BA324" i="64"/>
  <c r="BB324" i="64"/>
  <c r="BC324" i="64"/>
  <c r="BD324" i="64"/>
  <c r="BE324" i="64"/>
  <c r="BF324" i="64"/>
  <c r="BG324" i="64"/>
  <c r="BH324" i="64"/>
  <c r="BI324" i="64"/>
  <c r="BJ324" i="64"/>
  <c r="BK324" i="64"/>
  <c r="BL324" i="64"/>
  <c r="BM324" i="64"/>
  <c r="BN324" i="64"/>
  <c r="BO324" i="64"/>
  <c r="BP324" i="64"/>
  <c r="BQ324" i="64"/>
  <c r="BR324" i="64"/>
  <c r="BS324" i="64"/>
  <c r="BT324" i="64"/>
  <c r="BU324" i="64"/>
  <c r="BV324" i="64"/>
  <c r="BW324" i="64"/>
  <c r="BX324" i="64"/>
  <c r="BY324" i="64"/>
  <c r="BZ324" i="64"/>
  <c r="CA324" i="64"/>
  <c r="CB324" i="64"/>
  <c r="CC324" i="64"/>
  <c r="CD324" i="64"/>
  <c r="CE324" i="64"/>
  <c r="CF324" i="64"/>
  <c r="CG324" i="64"/>
  <c r="CH324" i="64"/>
  <c r="CI324" i="64"/>
  <c r="CJ324" i="64"/>
  <c r="CK324" i="64"/>
  <c r="CL324" i="64"/>
  <c r="S32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179" i="64"/>
  <c r="U179" i="64"/>
  <c r="V179" i="64"/>
  <c r="W179" i="64"/>
  <c r="X179" i="64"/>
  <c r="Y179" i="64"/>
  <c r="Z179" i="64"/>
  <c r="AA179" i="64"/>
  <c r="AB179" i="64"/>
  <c r="AC179" i="64"/>
  <c r="AD179" i="64"/>
  <c r="AE179" i="64"/>
  <c r="AF179" i="64"/>
  <c r="AG179" i="64"/>
  <c r="AH179" i="64"/>
  <c r="AI179" i="64"/>
  <c r="AJ179" i="64"/>
  <c r="AK179" i="64"/>
  <c r="AL179" i="64"/>
  <c r="AM179" i="64"/>
  <c r="AN179" i="64"/>
  <c r="AO179" i="64"/>
  <c r="AP179" i="64"/>
  <c r="AQ179" i="64"/>
  <c r="AR179" i="64"/>
  <c r="AS179" i="64"/>
  <c r="AT179" i="64"/>
  <c r="AU179" i="64"/>
  <c r="AV179" i="64"/>
  <c r="AW179" i="64"/>
  <c r="AX179" i="64"/>
  <c r="AY179" i="64"/>
  <c r="AZ179" i="64"/>
  <c r="BA179" i="64"/>
  <c r="BB179" i="64"/>
  <c r="BC179" i="64"/>
  <c r="BD179" i="64"/>
  <c r="BE179" i="64"/>
  <c r="BF179" i="64"/>
  <c r="BG179" i="64"/>
  <c r="BH179" i="64"/>
  <c r="BI179" i="64"/>
  <c r="BJ179" i="64"/>
  <c r="BK179" i="64"/>
  <c r="BL179" i="64"/>
  <c r="BM179" i="64"/>
  <c r="BN179" i="64"/>
  <c r="BO179" i="64"/>
  <c r="BP179" i="64"/>
  <c r="BQ179" i="64"/>
  <c r="BR179" i="64"/>
  <c r="BS179" i="64"/>
  <c r="BT179" i="64"/>
  <c r="BU179" i="64"/>
  <c r="BV179" i="64"/>
  <c r="BW179" i="64"/>
  <c r="BX179" i="64"/>
  <c r="BY179" i="64"/>
  <c r="BZ179" i="64"/>
  <c r="CA179" i="64"/>
  <c r="CB179" i="64"/>
  <c r="CC179" i="64"/>
  <c r="CD179" i="64"/>
  <c r="CE179" i="64"/>
  <c r="CF179" i="64"/>
  <c r="CG179" i="64"/>
  <c r="CH179" i="64"/>
  <c r="CI179" i="64"/>
  <c r="CJ179" i="64"/>
  <c r="CK179" i="64"/>
  <c r="CL179" i="64"/>
  <c r="S179" i="64"/>
  <c r="T127" i="64"/>
  <c r="U127" i="64"/>
  <c r="V127" i="64"/>
  <c r="W127" i="64"/>
  <c r="X127" i="64"/>
  <c r="Y127" i="64"/>
  <c r="Z127" i="64"/>
  <c r="AA127" i="64"/>
  <c r="AB127" i="64"/>
  <c r="AC127" i="64"/>
  <c r="AD127" i="64"/>
  <c r="AE127" i="64"/>
  <c r="AF127" i="64"/>
  <c r="AG127" i="64"/>
  <c r="AH127" i="64"/>
  <c r="AI127" i="64"/>
  <c r="AJ127" i="64"/>
  <c r="AK127" i="64"/>
  <c r="AL127" i="64"/>
  <c r="AM127" i="64"/>
  <c r="AN127" i="64"/>
  <c r="AO127" i="64"/>
  <c r="AP127" i="64"/>
  <c r="AQ127" i="64"/>
  <c r="AR127" i="64"/>
  <c r="AS127" i="64"/>
  <c r="AT127" i="64"/>
  <c r="AU127" i="64"/>
  <c r="AV127" i="64"/>
  <c r="AW127" i="64"/>
  <c r="AX127" i="64"/>
  <c r="AY127" i="64"/>
  <c r="AZ127" i="64"/>
  <c r="BA127" i="64"/>
  <c r="BB127" i="64"/>
  <c r="BC127" i="64"/>
  <c r="BD127" i="64"/>
  <c r="BE127" i="64"/>
  <c r="BF127" i="64"/>
  <c r="BG127" i="64"/>
  <c r="BH127" i="64"/>
  <c r="BI127" i="64"/>
  <c r="BJ127" i="64"/>
  <c r="BK127" i="64"/>
  <c r="BL127" i="64"/>
  <c r="BM127" i="64"/>
  <c r="BN127" i="64"/>
  <c r="BO127" i="64"/>
  <c r="BP127" i="64"/>
  <c r="BQ127" i="64"/>
  <c r="BR127" i="64"/>
  <c r="BS127" i="64"/>
  <c r="BT127" i="64"/>
  <c r="BU127" i="64"/>
  <c r="BV127" i="64"/>
  <c r="BW127" i="64"/>
  <c r="BX127" i="64"/>
  <c r="BY127" i="64"/>
  <c r="BZ127" i="64"/>
  <c r="CA127" i="64"/>
  <c r="CB127" i="64"/>
  <c r="CC127" i="64"/>
  <c r="CD127" i="64"/>
  <c r="CE127" i="64"/>
  <c r="CF127" i="64"/>
  <c r="CG127" i="64"/>
  <c r="CH127" i="64"/>
  <c r="CI127" i="64"/>
  <c r="CJ127" i="64"/>
  <c r="CK127" i="64"/>
  <c r="CL127" i="64"/>
  <c r="S127" i="64"/>
  <c r="T112" i="64"/>
  <c r="U112" i="64"/>
  <c r="V112" i="64"/>
  <c r="W112" i="64"/>
  <c r="X112" i="64"/>
  <c r="Y112" i="64"/>
  <c r="Z112" i="64"/>
  <c r="AA112" i="64"/>
  <c r="AB112" i="64"/>
  <c r="AC112" i="64"/>
  <c r="AD112" i="64"/>
  <c r="AE112" i="64"/>
  <c r="AF112" i="64"/>
  <c r="AG112" i="64"/>
  <c r="AH112" i="64"/>
  <c r="AI112" i="64"/>
  <c r="AJ112" i="64"/>
  <c r="AK112" i="64"/>
  <c r="AL112" i="64"/>
  <c r="AM112" i="64"/>
  <c r="AN112" i="64"/>
  <c r="AO112" i="64"/>
  <c r="AP112" i="64"/>
  <c r="AQ112" i="64"/>
  <c r="AR112" i="64"/>
  <c r="AS112" i="64"/>
  <c r="AT112" i="64"/>
  <c r="AU112" i="64"/>
  <c r="AV112" i="64"/>
  <c r="AW112" i="64"/>
  <c r="AX112" i="64"/>
  <c r="AY112" i="64"/>
  <c r="AZ112" i="64"/>
  <c r="BA112" i="64"/>
  <c r="BB112" i="64"/>
  <c r="BC112" i="64"/>
  <c r="BD112" i="64"/>
  <c r="BE112" i="64"/>
  <c r="BF112" i="64"/>
  <c r="BG112" i="64"/>
  <c r="BH112" i="64"/>
  <c r="BI112" i="64"/>
  <c r="BJ112" i="64"/>
  <c r="BK112" i="64"/>
  <c r="BL112" i="64"/>
  <c r="BM112" i="64"/>
  <c r="BN112" i="64"/>
  <c r="BO112" i="64"/>
  <c r="BP112" i="64"/>
  <c r="BQ112" i="64"/>
  <c r="BR112" i="64"/>
  <c r="BS112" i="64"/>
  <c r="BT112" i="64"/>
  <c r="BU112" i="64"/>
  <c r="BV112" i="64"/>
  <c r="BW112" i="64"/>
  <c r="BX112" i="64"/>
  <c r="BY112" i="64"/>
  <c r="BZ112" i="64"/>
  <c r="CA112" i="64"/>
  <c r="CB112" i="64"/>
  <c r="CC112" i="64"/>
  <c r="CD112" i="64"/>
  <c r="CE112" i="64"/>
  <c r="CF112" i="64"/>
  <c r="CG112" i="64"/>
  <c r="CH112" i="64"/>
  <c r="CI112" i="64"/>
  <c r="CJ112" i="64"/>
  <c r="CK112" i="64"/>
  <c r="CL112" i="64"/>
  <c r="S112" i="64"/>
  <c r="G108" i="64"/>
  <c r="G56" i="64"/>
  <c r="R21" i="64"/>
  <c r="S21" i="64"/>
  <c r="S842" i="64" s="1"/>
  <c r="T21" i="64"/>
  <c r="T842" i="64" s="1"/>
  <c r="U21" i="64"/>
  <c r="U842" i="64" s="1"/>
  <c r="V21" i="64"/>
  <c r="V842" i="64" s="1"/>
  <c r="W21" i="64"/>
  <c r="W842" i="64" s="1"/>
  <c r="X21" i="64"/>
  <c r="X842" i="64" s="1"/>
  <c r="Y21" i="64"/>
  <c r="Y842" i="64" s="1"/>
  <c r="Z21" i="64"/>
  <c r="Z842" i="64" s="1"/>
  <c r="AA21" i="64"/>
  <c r="AA842" i="64" s="1"/>
  <c r="AB21" i="64"/>
  <c r="AB842" i="64" s="1"/>
  <c r="AB858" i="64" s="1"/>
  <c r="AC21" i="64"/>
  <c r="AC842" i="64" s="1"/>
  <c r="AC858" i="64" s="1"/>
  <c r="AD21" i="64"/>
  <c r="AD842" i="64" s="1"/>
  <c r="AD858" i="64" s="1"/>
  <c r="AE21" i="64"/>
  <c r="AE842" i="64" s="1"/>
  <c r="AE858" i="64" s="1"/>
  <c r="AF21" i="64"/>
  <c r="AF842" i="64" s="1"/>
  <c r="AF858" i="64" s="1"/>
  <c r="AG21" i="64"/>
  <c r="AG842" i="64" s="1"/>
  <c r="AG858" i="64" s="1"/>
  <c r="AH21" i="64"/>
  <c r="AH842" i="64" s="1"/>
  <c r="AH858" i="64" s="1"/>
  <c r="AI21" i="64"/>
  <c r="AI842" i="64" s="1"/>
  <c r="AI858" i="64" s="1"/>
  <c r="AJ21" i="64"/>
  <c r="AJ842" i="64" s="1"/>
  <c r="AJ858" i="64" s="1"/>
  <c r="AK21" i="64"/>
  <c r="AK842" i="64" s="1"/>
  <c r="AK858" i="64" s="1"/>
  <c r="AL21" i="64"/>
  <c r="AL842" i="64" s="1"/>
  <c r="AL858" i="64" s="1"/>
  <c r="AM21" i="64"/>
  <c r="AM842" i="64" s="1"/>
  <c r="AM858" i="64" s="1"/>
  <c r="AN21" i="64"/>
  <c r="AN842" i="64" s="1"/>
  <c r="AN858" i="64" s="1"/>
  <c r="AO21" i="64"/>
  <c r="AO842" i="64" s="1"/>
  <c r="AO858" i="64" s="1"/>
  <c r="AP21" i="64"/>
  <c r="AP842" i="64" s="1"/>
  <c r="AP858" i="64" s="1"/>
  <c r="AQ21" i="64"/>
  <c r="AQ842" i="64" s="1"/>
  <c r="AQ858" i="64" s="1"/>
  <c r="AR21" i="64"/>
  <c r="AR842" i="64" s="1"/>
  <c r="AR858" i="64" s="1"/>
  <c r="AS21" i="64"/>
  <c r="AS842" i="64" s="1"/>
  <c r="AS858" i="64" s="1"/>
  <c r="AT21" i="64"/>
  <c r="AT842" i="64" s="1"/>
  <c r="AT858" i="64" s="1"/>
  <c r="AU21" i="64"/>
  <c r="AU842" i="64" s="1"/>
  <c r="AU858" i="64" s="1"/>
  <c r="AV21" i="64"/>
  <c r="AV842" i="64" s="1"/>
  <c r="AV858" i="64" s="1"/>
  <c r="AW21" i="64"/>
  <c r="AW842" i="64" s="1"/>
  <c r="AW858" i="64" s="1"/>
  <c r="AX21" i="64"/>
  <c r="AX842" i="64" s="1"/>
  <c r="AX858" i="64" s="1"/>
  <c r="AY21" i="64"/>
  <c r="AY842" i="64" s="1"/>
  <c r="AY858" i="64" s="1"/>
  <c r="AZ21" i="64"/>
  <c r="AZ842" i="64" s="1"/>
  <c r="AZ858" i="64" s="1"/>
  <c r="BA21" i="64"/>
  <c r="BA842" i="64" s="1"/>
  <c r="BA858" i="64" s="1"/>
  <c r="BB21" i="64"/>
  <c r="BB842" i="64" s="1"/>
  <c r="BB858" i="64" s="1"/>
  <c r="BC21" i="64"/>
  <c r="BC842" i="64" s="1"/>
  <c r="BC858" i="64" s="1"/>
  <c r="BD21" i="64"/>
  <c r="BD842" i="64" s="1"/>
  <c r="BD858" i="64" s="1"/>
  <c r="BE21" i="64"/>
  <c r="BE842" i="64" s="1"/>
  <c r="BE858" i="64" s="1"/>
  <c r="BF21" i="64"/>
  <c r="BF842" i="64" s="1"/>
  <c r="BF858" i="64" s="1"/>
  <c r="BG21" i="64"/>
  <c r="BG842" i="64" s="1"/>
  <c r="BG858" i="64" s="1"/>
  <c r="BH21" i="64"/>
  <c r="BH842" i="64" s="1"/>
  <c r="BH858" i="64" s="1"/>
  <c r="BI21" i="64"/>
  <c r="BI842" i="64" s="1"/>
  <c r="BI858" i="64" s="1"/>
  <c r="BJ21" i="64"/>
  <c r="BJ842" i="64" s="1"/>
  <c r="BJ858" i="64" s="1"/>
  <c r="BK21" i="64"/>
  <c r="BK842" i="64" s="1"/>
  <c r="BK858" i="64" s="1"/>
  <c r="BL21" i="64"/>
  <c r="BL842" i="64" s="1"/>
  <c r="BL858" i="64" s="1"/>
  <c r="BM21" i="64"/>
  <c r="BM842" i="64" s="1"/>
  <c r="BM858" i="64" s="1"/>
  <c r="BN21" i="64"/>
  <c r="BN842" i="64" s="1"/>
  <c r="BN858" i="64" s="1"/>
  <c r="BO21" i="64"/>
  <c r="BO842" i="64" s="1"/>
  <c r="BO858" i="64" s="1"/>
  <c r="BP21" i="64"/>
  <c r="BP842" i="64" s="1"/>
  <c r="BP858" i="64" s="1"/>
  <c r="BQ21" i="64"/>
  <c r="BQ842" i="64" s="1"/>
  <c r="BQ858" i="64" s="1"/>
  <c r="BR21" i="64"/>
  <c r="BR842" i="64" s="1"/>
  <c r="BR858" i="64" s="1"/>
  <c r="BS21" i="64"/>
  <c r="BS842" i="64" s="1"/>
  <c r="BS858" i="64" s="1"/>
  <c r="BT21" i="64"/>
  <c r="BT842" i="64" s="1"/>
  <c r="BT858" i="64" s="1"/>
  <c r="BU21" i="64"/>
  <c r="BU842" i="64" s="1"/>
  <c r="BU858" i="64" s="1"/>
  <c r="BV21" i="64"/>
  <c r="BV842" i="64" s="1"/>
  <c r="BV858" i="64" s="1"/>
  <c r="BW21" i="64"/>
  <c r="BW842" i="64" s="1"/>
  <c r="BW858" i="64" s="1"/>
  <c r="BX21" i="64"/>
  <c r="BX842" i="64" s="1"/>
  <c r="BX858" i="64" s="1"/>
  <c r="BY21" i="64"/>
  <c r="BY842" i="64" s="1"/>
  <c r="BY858" i="64" s="1"/>
  <c r="BZ21" i="64"/>
  <c r="BZ842" i="64" s="1"/>
  <c r="BZ858" i="64" s="1"/>
  <c r="CA21" i="64"/>
  <c r="CA842" i="64" s="1"/>
  <c r="CA858" i="64" s="1"/>
  <c r="CB21" i="64"/>
  <c r="CB842" i="64" s="1"/>
  <c r="CB858" i="64" s="1"/>
  <c r="CC21" i="64"/>
  <c r="CC842" i="64" s="1"/>
  <c r="CC858" i="64" s="1"/>
  <c r="CD21" i="64"/>
  <c r="CD842" i="64" s="1"/>
  <c r="CD858" i="64" s="1"/>
  <c r="CE21" i="64"/>
  <c r="CE842" i="64" s="1"/>
  <c r="CE858" i="64" s="1"/>
  <c r="CF21" i="64"/>
  <c r="CF842" i="64" s="1"/>
  <c r="CF858" i="64" s="1"/>
  <c r="CG21" i="64"/>
  <c r="CG842" i="64" s="1"/>
  <c r="CG858" i="64" s="1"/>
  <c r="CH21" i="64"/>
  <c r="CH842" i="64" s="1"/>
  <c r="CH858" i="64" s="1"/>
  <c r="CI21" i="64"/>
  <c r="CI842" i="64" s="1"/>
  <c r="CI858" i="64" s="1"/>
  <c r="CJ21" i="64"/>
  <c r="CJ842" i="64" s="1"/>
  <c r="CJ858" i="64" s="1"/>
  <c r="CK21" i="64"/>
  <c r="CK842" i="64" s="1"/>
  <c r="CK858" i="64" s="1"/>
  <c r="CL21" i="64"/>
  <c r="CL842" i="64" s="1"/>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S841" i="64" s="1"/>
  <c r="T20" i="64"/>
  <c r="T841" i="64" s="1"/>
  <c r="U20" i="64"/>
  <c r="U841" i="64" s="1"/>
  <c r="V20" i="64"/>
  <c r="V841" i="64" s="1"/>
  <c r="W20" i="64"/>
  <c r="W841" i="64" s="1"/>
  <c r="X20" i="64"/>
  <c r="X841" i="64" s="1"/>
  <c r="Y20" i="64"/>
  <c r="Y841" i="64" s="1"/>
  <c r="Z20" i="64"/>
  <c r="Z841" i="64" s="1"/>
  <c r="AA20" i="64"/>
  <c r="AA841" i="64" s="1"/>
  <c r="AA857" i="64" s="1"/>
  <c r="AB20" i="64"/>
  <c r="AB841" i="64" s="1"/>
  <c r="AB857" i="64" s="1"/>
  <c r="AC20" i="64"/>
  <c r="AC841" i="64" s="1"/>
  <c r="AC857" i="64" s="1"/>
  <c r="AD20" i="64"/>
  <c r="AD841" i="64" s="1"/>
  <c r="AD857" i="64" s="1"/>
  <c r="AE20" i="64"/>
  <c r="AE841" i="64" s="1"/>
  <c r="AE857" i="64" s="1"/>
  <c r="AF20" i="64"/>
  <c r="AF841" i="64" s="1"/>
  <c r="AF857" i="64" s="1"/>
  <c r="AG20" i="64"/>
  <c r="AG841" i="64" s="1"/>
  <c r="AG857" i="64" s="1"/>
  <c r="AH20" i="64"/>
  <c r="AH841" i="64" s="1"/>
  <c r="AH857" i="64" s="1"/>
  <c r="AI20" i="64"/>
  <c r="AI841" i="64" s="1"/>
  <c r="AI857" i="64" s="1"/>
  <c r="AJ20" i="64"/>
  <c r="AJ841" i="64" s="1"/>
  <c r="AJ857" i="64" s="1"/>
  <c r="AK20" i="64"/>
  <c r="AK841" i="64" s="1"/>
  <c r="AK857" i="64" s="1"/>
  <c r="AL20" i="64"/>
  <c r="AL841" i="64" s="1"/>
  <c r="AL857" i="64" s="1"/>
  <c r="AM20" i="64"/>
  <c r="AM841" i="64" s="1"/>
  <c r="AM857" i="64" s="1"/>
  <c r="AN20" i="64"/>
  <c r="AN841" i="64" s="1"/>
  <c r="AN857" i="64" s="1"/>
  <c r="AO20" i="64"/>
  <c r="AO841" i="64" s="1"/>
  <c r="AO857" i="64" s="1"/>
  <c r="AP20" i="64"/>
  <c r="AP841" i="64" s="1"/>
  <c r="AP857" i="64" s="1"/>
  <c r="AQ20" i="64"/>
  <c r="AQ841" i="64" s="1"/>
  <c r="AQ857" i="64" s="1"/>
  <c r="AR20" i="64"/>
  <c r="AR841" i="64" s="1"/>
  <c r="AR857" i="64" s="1"/>
  <c r="AS20" i="64"/>
  <c r="AS841" i="64" s="1"/>
  <c r="AS857" i="64" s="1"/>
  <c r="AT20" i="64"/>
  <c r="AT841" i="64" s="1"/>
  <c r="AT857" i="64" s="1"/>
  <c r="AU20" i="64"/>
  <c r="AU841" i="64" s="1"/>
  <c r="AU857" i="64" s="1"/>
  <c r="AV20" i="64"/>
  <c r="AV841" i="64" s="1"/>
  <c r="AV857" i="64" s="1"/>
  <c r="AW20" i="64"/>
  <c r="AW841" i="64" s="1"/>
  <c r="AW857" i="64" s="1"/>
  <c r="AX20" i="64"/>
  <c r="AX841" i="64" s="1"/>
  <c r="AX857" i="64" s="1"/>
  <c r="AY20" i="64"/>
  <c r="AY841" i="64" s="1"/>
  <c r="AY857" i="64" s="1"/>
  <c r="AZ20" i="64"/>
  <c r="AZ841" i="64" s="1"/>
  <c r="AZ857" i="64" s="1"/>
  <c r="BA20" i="64"/>
  <c r="BA841" i="64" s="1"/>
  <c r="BA857" i="64" s="1"/>
  <c r="BB20" i="64"/>
  <c r="BB841" i="64" s="1"/>
  <c r="BB857" i="64" s="1"/>
  <c r="BC20" i="64"/>
  <c r="BC841" i="64" s="1"/>
  <c r="BC857" i="64" s="1"/>
  <c r="BD20" i="64"/>
  <c r="BD841" i="64" s="1"/>
  <c r="BD857" i="64" s="1"/>
  <c r="BE20" i="64"/>
  <c r="BE841" i="64" s="1"/>
  <c r="BE857" i="64" s="1"/>
  <c r="BF20" i="64"/>
  <c r="BF841" i="64" s="1"/>
  <c r="BF857" i="64" s="1"/>
  <c r="BG20" i="64"/>
  <c r="BG841" i="64" s="1"/>
  <c r="BG857" i="64" s="1"/>
  <c r="BH20" i="64"/>
  <c r="BH841" i="64" s="1"/>
  <c r="BH857" i="64" s="1"/>
  <c r="BI20" i="64"/>
  <c r="BI841" i="64" s="1"/>
  <c r="BI857" i="64" s="1"/>
  <c r="BJ20" i="64"/>
  <c r="BJ841" i="64" s="1"/>
  <c r="BJ857" i="64" s="1"/>
  <c r="BK20" i="64"/>
  <c r="BK841" i="64" s="1"/>
  <c r="BK857" i="64" s="1"/>
  <c r="BL20" i="64"/>
  <c r="BL841" i="64" s="1"/>
  <c r="BL857" i="64" s="1"/>
  <c r="BM20" i="64"/>
  <c r="BM841" i="64" s="1"/>
  <c r="BM857" i="64" s="1"/>
  <c r="BN20" i="64"/>
  <c r="BN841" i="64" s="1"/>
  <c r="BN857" i="64" s="1"/>
  <c r="BO20" i="64"/>
  <c r="BO841" i="64" s="1"/>
  <c r="BO857" i="64" s="1"/>
  <c r="BP20" i="64"/>
  <c r="BP841" i="64" s="1"/>
  <c r="BP857" i="64" s="1"/>
  <c r="BQ20" i="64"/>
  <c r="BQ841" i="64" s="1"/>
  <c r="BQ857" i="64" s="1"/>
  <c r="BR20" i="64"/>
  <c r="BR841" i="64" s="1"/>
  <c r="BR857" i="64" s="1"/>
  <c r="BS20" i="64"/>
  <c r="BS841" i="64" s="1"/>
  <c r="BS857" i="64" s="1"/>
  <c r="BT20" i="64"/>
  <c r="BT841" i="64" s="1"/>
  <c r="BT857" i="64" s="1"/>
  <c r="BU20" i="64"/>
  <c r="BU841" i="64" s="1"/>
  <c r="BU857" i="64" s="1"/>
  <c r="BV20" i="64"/>
  <c r="BV841" i="64" s="1"/>
  <c r="BV857" i="64" s="1"/>
  <c r="BW20" i="64"/>
  <c r="BW841" i="64" s="1"/>
  <c r="BW857" i="64" s="1"/>
  <c r="BX20" i="64"/>
  <c r="BX841" i="64" s="1"/>
  <c r="BX857" i="64" s="1"/>
  <c r="BY20" i="64"/>
  <c r="BY841" i="64" s="1"/>
  <c r="BY857" i="64" s="1"/>
  <c r="BZ20" i="64"/>
  <c r="BZ841" i="64" s="1"/>
  <c r="BZ857" i="64" s="1"/>
  <c r="CA20" i="64"/>
  <c r="CA841" i="64" s="1"/>
  <c r="CA857" i="64" s="1"/>
  <c r="CB20" i="64"/>
  <c r="CB841" i="64" s="1"/>
  <c r="CB857" i="64" s="1"/>
  <c r="CC20" i="64"/>
  <c r="CC841" i="64" s="1"/>
  <c r="CC857" i="64" s="1"/>
  <c r="CD20" i="64"/>
  <c r="CD841" i="64" s="1"/>
  <c r="CD857" i="64" s="1"/>
  <c r="CE20" i="64"/>
  <c r="CE841" i="64" s="1"/>
  <c r="CE857" i="64" s="1"/>
  <c r="CF20" i="64"/>
  <c r="CF841" i="64" s="1"/>
  <c r="CF857" i="64" s="1"/>
  <c r="CG20" i="64"/>
  <c r="CG841" i="64" s="1"/>
  <c r="CG857" i="64" s="1"/>
  <c r="CH20" i="64"/>
  <c r="CH841" i="64" s="1"/>
  <c r="CH857" i="64" s="1"/>
  <c r="CI20" i="64"/>
  <c r="CI841" i="64" s="1"/>
  <c r="CI857" i="64" s="1"/>
  <c r="CJ20" i="64"/>
  <c r="CJ841" i="64" s="1"/>
  <c r="CJ857" i="64" s="1"/>
  <c r="CK20" i="64"/>
  <c r="CK841" i="64" s="1"/>
  <c r="CK857" i="64" s="1"/>
  <c r="CL20" i="64"/>
  <c r="CL841" i="64" s="1"/>
  <c r="CL857" i="64" s="1"/>
  <c r="R20" i="64"/>
  <c r="G21" i="64"/>
  <c r="G22" i="64"/>
  <c r="G23" i="64"/>
  <c r="G20" i="64"/>
  <c r="E1606" i="64"/>
  <c r="E1188" i="64"/>
  <c r="E390" i="64"/>
  <c r="E1445" i="64"/>
  <c r="G40" i="64"/>
  <c r="E2133" i="64"/>
  <c r="E1378" i="64"/>
  <c r="E1629" i="64"/>
  <c r="E928" i="64"/>
  <c r="E535" i="64"/>
  <c r="E113"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07" i="64"/>
  <c r="E424" i="64"/>
  <c r="B424" i="64" s="1"/>
  <c r="E432" i="64"/>
  <c r="E431" i="64"/>
  <c r="E430" i="64"/>
  <c r="E429" i="64"/>
  <c r="B429" i="64" s="1"/>
  <c r="E428" i="64"/>
  <c r="S427" i="64"/>
  <c r="E427" i="64"/>
  <c r="E426" i="64"/>
  <c r="E422"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348" i="64"/>
  <c r="U348" i="64"/>
  <c r="V348" i="64"/>
  <c r="W348" i="64"/>
  <c r="X348" i="64"/>
  <c r="Y348" i="64"/>
  <c r="Z348" i="64"/>
  <c r="AA348" i="64"/>
  <c r="AB348" i="64"/>
  <c r="AC348" i="64"/>
  <c r="AD348" i="64"/>
  <c r="AE348" i="64"/>
  <c r="AF348" i="64"/>
  <c r="AG348" i="64"/>
  <c r="AH348" i="64"/>
  <c r="AI348" i="64"/>
  <c r="AJ348" i="64"/>
  <c r="AK348" i="64"/>
  <c r="AL348" i="64"/>
  <c r="AM348" i="64"/>
  <c r="AN348" i="64"/>
  <c r="AO348" i="64"/>
  <c r="AP348" i="64"/>
  <c r="AQ348" i="64"/>
  <c r="AR348" i="64"/>
  <c r="AS348" i="64"/>
  <c r="AT348" i="64"/>
  <c r="AU348" i="64"/>
  <c r="AV348" i="64"/>
  <c r="AW348" i="64"/>
  <c r="AX348" i="64"/>
  <c r="AY348" i="64"/>
  <c r="AZ348" i="64"/>
  <c r="BA348" i="64"/>
  <c r="BB348" i="64"/>
  <c r="BC348" i="64"/>
  <c r="BD348" i="64"/>
  <c r="BE348" i="64"/>
  <c r="BF348" i="64"/>
  <c r="BG348" i="64"/>
  <c r="BH348" i="64"/>
  <c r="BI348" i="64"/>
  <c r="BJ348" i="64"/>
  <c r="BK348" i="64"/>
  <c r="BL348" i="64"/>
  <c r="BM348" i="64"/>
  <c r="BN348" i="64"/>
  <c r="BO348" i="64"/>
  <c r="BP348" i="64"/>
  <c r="BQ348" i="64"/>
  <c r="BR348" i="64"/>
  <c r="BS348" i="64"/>
  <c r="BT348" i="64"/>
  <c r="BU348" i="64"/>
  <c r="BV348" i="64"/>
  <c r="BW348" i="64"/>
  <c r="BX348" i="64"/>
  <c r="BZ348" i="64"/>
  <c r="CA348" i="64"/>
  <c r="CB348" i="64"/>
  <c r="CC348" i="64"/>
  <c r="CD348" i="64"/>
  <c r="CE348" i="64"/>
  <c r="CF348" i="64"/>
  <c r="CG348" i="64"/>
  <c r="CH348" i="64"/>
  <c r="CI348" i="64"/>
  <c r="CJ348" i="64"/>
  <c r="CK348" i="64"/>
  <c r="CL348" i="64"/>
  <c r="S348" i="64"/>
  <c r="E346" i="64"/>
  <c r="E344" i="64"/>
  <c r="E343" i="64"/>
  <c r="E342" i="64"/>
  <c r="E341" i="64"/>
  <c r="E34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399" i="64"/>
  <c r="G1345" i="64"/>
  <c r="E57" i="64"/>
  <c r="B57" i="64" s="1"/>
  <c r="E55" i="64"/>
  <c r="B55" i="64" s="1"/>
  <c r="E54" i="64"/>
  <c r="B54" i="64" s="1"/>
  <c r="E53" i="64"/>
  <c r="B53" i="64" s="1"/>
  <c r="E52" i="64"/>
  <c r="G475" i="64"/>
  <c r="E474" i="64"/>
  <c r="G1373" i="64"/>
  <c r="G1370" i="64" s="1"/>
  <c r="CM850" i="64" a="1"/>
  <c r="CR850" i="64" a="1"/>
  <c r="CU850" i="64" a="1"/>
  <c r="U850" i="64" a="1"/>
  <c r="Z850" i="64" a="1"/>
  <c r="AB850" i="64" a="1"/>
  <c r="CO850" i="64" a="1"/>
  <c r="W850" i="64" a="1"/>
  <c r="CP850" i="64" a="1"/>
  <c r="V850" i="64" a="1"/>
  <c r="CZ850" i="64" a="1"/>
  <c r="X850" i="64" a="1"/>
  <c r="CS850" i="64" a="1"/>
  <c r="CW850" i="64" a="1"/>
  <c r="Y850" i="64" a="1"/>
  <c r="CQ850" i="64" a="1"/>
  <c r="CY850" i="64" a="1"/>
  <c r="CZ628" i="64" a="1"/>
  <c r="T850" i="64" a="1"/>
  <c r="AB628" i="64" a="1"/>
  <c r="S850" i="64" a="1"/>
  <c r="CX850" i="64" a="1"/>
  <c r="AA850" i="64" a="1"/>
  <c r="CV850" i="64" a="1"/>
  <c r="CT850" i="64" a="1"/>
  <c r="Z33" i="1151" l="1"/>
  <c r="Z31" i="1151"/>
  <c r="Z34" i="1151"/>
  <c r="Z35" i="1151"/>
  <c r="Z32" i="1151"/>
  <c r="CW18" i="1151"/>
  <c r="CW20" i="1151" s="1"/>
  <c r="CW36" i="1151" s="1"/>
  <c r="CX15" i="1151"/>
  <c r="CU22" i="861"/>
  <c r="CU17" i="861"/>
  <c r="CV33" i="1151"/>
  <c r="CV34" i="1151"/>
  <c r="CV31" i="1151"/>
  <c r="CV35" i="1151"/>
  <c r="CV32" i="1151"/>
  <c r="X66" i="1151"/>
  <c r="X22" i="861" s="1"/>
  <c r="AE15" i="1151"/>
  <c r="V69" i="1151"/>
  <c r="X51" i="1151"/>
  <c r="X17" i="861" s="1"/>
  <c r="CU48" i="1151"/>
  <c r="CU63" i="1151"/>
  <c r="CU47" i="1151"/>
  <c r="CU62" i="1151"/>
  <c r="CU61" i="1151"/>
  <c r="CU66" i="1151" s="1"/>
  <c r="CU46" i="1151"/>
  <c r="CU51" i="1151" s="1"/>
  <c r="CU50" i="1151"/>
  <c r="CU65" i="1151"/>
  <c r="Y50" i="1151"/>
  <c r="Y65" i="1151"/>
  <c r="CU49" i="1151"/>
  <c r="CU64" i="1151"/>
  <c r="Y49" i="1151"/>
  <c r="Y64" i="1151"/>
  <c r="W68" i="1151"/>
  <c r="AD18" i="1151"/>
  <c r="AH2" i="1151"/>
  <c r="AG3" i="1151"/>
  <c r="AG7" i="1151"/>
  <c r="AF8" i="1151" s="1"/>
  <c r="AG1" i="1151"/>
  <c r="Y47" i="1151"/>
  <c r="Y62" i="1151"/>
  <c r="Y48" i="1151"/>
  <c r="Y63" i="1151"/>
  <c r="AE8" i="1151"/>
  <c r="Y46" i="1151"/>
  <c r="Y61" i="1151"/>
  <c r="AA36" i="1151"/>
  <c r="AB20" i="1151"/>
  <c r="AF23" i="1151"/>
  <c r="AF26" i="1151"/>
  <c r="AF27" i="1151"/>
  <c r="AF17" i="1151"/>
  <c r="AF25" i="1151"/>
  <c r="AF39" i="1151"/>
  <c r="AF42" i="1151"/>
  <c r="AF40" i="1151"/>
  <c r="AF43" i="1151"/>
  <c r="AF41" i="1151"/>
  <c r="AF56" i="1151"/>
  <c r="AF55" i="1151"/>
  <c r="AF58" i="1151"/>
  <c r="AF24" i="1151"/>
  <c r="AF4" i="1151"/>
  <c r="AF54" i="1151"/>
  <c r="AF16" i="1151"/>
  <c r="AF57" i="1151"/>
  <c r="AC20" i="1151"/>
  <c r="DF4" i="1151"/>
  <c r="DF16" i="1151"/>
  <c r="DF17" i="1151"/>
  <c r="DF25" i="1151"/>
  <c r="DF24" i="1151"/>
  <c r="DF26" i="1151"/>
  <c r="DF40" i="1151"/>
  <c r="DF23" i="1151"/>
  <c r="DF27" i="1151"/>
  <c r="DF41" i="1151"/>
  <c r="DF39" i="1151"/>
  <c r="DF42" i="1151"/>
  <c r="DF43" i="1151"/>
  <c r="DF56" i="1151"/>
  <c r="DF54" i="1151"/>
  <c r="DF55" i="1151"/>
  <c r="DF57" i="1151"/>
  <c r="DF58" i="1151"/>
  <c r="DG7" i="1151"/>
  <c r="DG8" i="1151"/>
  <c r="DH2" i="1151"/>
  <c r="DG3" i="1151"/>
  <c r="DF1" i="1151"/>
  <c r="AC687" i="64" a="1"/>
  <c r="AC687" i="64" s="1"/>
  <c r="AC686" i="64" a="1"/>
  <c r="AC686" i="64" s="1"/>
  <c r="AC684" i="64" a="1"/>
  <c r="AC684" i="64" s="1"/>
  <c r="AC685" i="64" a="1"/>
  <c r="AC685" i="64" s="1"/>
  <c r="AC688" i="64" a="1"/>
  <c r="AC688" i="64" s="1"/>
  <c r="DA685" i="64" a="1"/>
  <c r="DA685" i="64" s="1"/>
  <c r="DA684" i="64" a="1"/>
  <c r="DA684" i="64" s="1"/>
  <c r="DA688" i="64" a="1"/>
  <c r="DA688" i="64" s="1"/>
  <c r="DA687" i="64" a="1"/>
  <c r="DA687" i="64" s="1"/>
  <c r="DA686" i="64" a="1"/>
  <c r="DA686" i="64" s="1"/>
  <c r="AC655" i="64" a="1"/>
  <c r="AC655" i="64" s="1"/>
  <c r="AC656" i="64" a="1"/>
  <c r="AC656" i="64" s="1"/>
  <c r="AC657" i="64" a="1"/>
  <c r="AC657" i="64" s="1"/>
  <c r="AC671" i="64" a="1"/>
  <c r="AC671" i="64" s="1"/>
  <c r="AC672" i="64" a="1"/>
  <c r="AC672" i="64" s="1"/>
  <c r="AC673" i="64" a="1"/>
  <c r="AC673" i="64" s="1"/>
  <c r="AC669" i="64" a="1"/>
  <c r="AC669" i="64" s="1"/>
  <c r="AC670" i="64" a="1"/>
  <c r="AC670" i="64" s="1"/>
  <c r="AC653" i="64" a="1"/>
  <c r="AC653" i="64" s="1"/>
  <c r="AC654" i="64" a="1"/>
  <c r="AC654" i="64" s="1"/>
  <c r="DA672" i="64" a="1"/>
  <c r="DA672" i="64" s="1"/>
  <c r="DA673" i="64" a="1"/>
  <c r="DA673" i="64" s="1"/>
  <c r="DA671" i="64" a="1"/>
  <c r="DA671" i="64" s="1"/>
  <c r="DA653" i="64" a="1"/>
  <c r="DA653" i="64" s="1"/>
  <c r="DA654" i="64" a="1"/>
  <c r="DA654" i="64" s="1"/>
  <c r="DA670" i="64" a="1"/>
  <c r="DA670" i="64" s="1"/>
  <c r="DA655" i="64" a="1"/>
  <c r="DA655" i="64" s="1"/>
  <c r="DA656" i="64" a="1"/>
  <c r="DA656" i="64" s="1"/>
  <c r="DA669" i="64" a="1"/>
  <c r="DA669" i="64" s="1"/>
  <c r="DA657" i="64" a="1"/>
  <c r="DA657" i="64" s="1"/>
  <c r="CB846" i="64"/>
  <c r="CB862" i="64" s="1"/>
  <c r="CB648" i="64"/>
  <c r="AN846" i="64"/>
  <c r="AN862" i="64" s="1"/>
  <c r="AN648" i="64"/>
  <c r="BM845" i="64"/>
  <c r="BM647" i="64"/>
  <c r="DC845" i="64"/>
  <c r="DC647" i="64"/>
  <c r="BC846" i="64"/>
  <c r="BC862" i="64" s="1"/>
  <c r="BC648" i="64"/>
  <c r="CJ845" i="64"/>
  <c r="CJ647" i="64"/>
  <c r="AV845" i="64"/>
  <c r="AV647" i="64"/>
  <c r="CT845" i="64"/>
  <c r="CT647" i="64"/>
  <c r="BJ846" i="64"/>
  <c r="BJ862" i="64" s="1"/>
  <c r="BJ648" i="64"/>
  <c r="CI845" i="64"/>
  <c r="CI647" i="64"/>
  <c r="AU845" i="64"/>
  <c r="AU647" i="64"/>
  <c r="W845" i="64"/>
  <c r="W647" i="64"/>
  <c r="DJ846" i="64"/>
  <c r="DJ862" i="64" s="1"/>
  <c r="DJ648" i="64"/>
  <c r="DB846" i="64"/>
  <c r="DB862" i="64" s="1"/>
  <c r="DB648" i="64"/>
  <c r="CT846" i="64"/>
  <c r="CT862" i="64" s="1"/>
  <c r="CT648" i="64"/>
  <c r="DI845" i="64"/>
  <c r="DI647" i="64"/>
  <c r="DA845" i="64"/>
  <c r="DA647" i="64"/>
  <c r="CS845" i="64"/>
  <c r="CS647" i="64"/>
  <c r="BD846" i="64"/>
  <c r="BD862" i="64" s="1"/>
  <c r="BD648" i="64"/>
  <c r="CC845" i="64"/>
  <c r="CC647" i="64"/>
  <c r="Y845" i="64"/>
  <c r="Y647" i="64"/>
  <c r="DD846" i="64"/>
  <c r="DD862" i="64" s="1"/>
  <c r="DD648" i="64"/>
  <c r="W846" i="64"/>
  <c r="W862" i="64" s="1"/>
  <c r="W648" i="64"/>
  <c r="CH846" i="64"/>
  <c r="CH862" i="64" s="1"/>
  <c r="CH648" i="64"/>
  <c r="V846" i="64"/>
  <c r="V862" i="64" s="1"/>
  <c r="V648" i="64"/>
  <c r="AM845" i="64"/>
  <c r="AM647" i="64"/>
  <c r="CG846" i="64"/>
  <c r="CG862" i="64" s="1"/>
  <c r="CG648" i="64"/>
  <c r="BY846" i="64"/>
  <c r="BY862" i="64" s="1"/>
  <c r="BY648" i="64"/>
  <c r="BQ846" i="64"/>
  <c r="BQ862" i="64" s="1"/>
  <c r="BQ648" i="64"/>
  <c r="BI846" i="64"/>
  <c r="BI862" i="64" s="1"/>
  <c r="BI648" i="64"/>
  <c r="BA846" i="64"/>
  <c r="BA862" i="64" s="1"/>
  <c r="BA648" i="64"/>
  <c r="AS846" i="64"/>
  <c r="AS862" i="64" s="1"/>
  <c r="AS648" i="64"/>
  <c r="AK846" i="64"/>
  <c r="AK862" i="64" s="1"/>
  <c r="AK648" i="64"/>
  <c r="AC846" i="64"/>
  <c r="AC862" i="64" s="1"/>
  <c r="AC648" i="64"/>
  <c r="U846" i="64"/>
  <c r="U862" i="64" s="1"/>
  <c r="U648" i="64"/>
  <c r="CH845" i="64"/>
  <c r="CH647" i="64"/>
  <c r="BZ845" i="64"/>
  <c r="BZ647" i="64"/>
  <c r="BR845" i="64"/>
  <c r="BR647" i="64"/>
  <c r="BJ845" i="64"/>
  <c r="BJ647" i="64"/>
  <c r="BB845" i="64"/>
  <c r="BB647" i="64"/>
  <c r="AT845" i="64"/>
  <c r="AT647" i="64"/>
  <c r="AL845" i="64"/>
  <c r="AL647" i="64"/>
  <c r="AD845" i="64"/>
  <c r="AD647" i="64"/>
  <c r="V845" i="64"/>
  <c r="V647" i="64"/>
  <c r="DI846" i="64"/>
  <c r="DI862" i="64" s="1"/>
  <c r="DI648" i="64"/>
  <c r="DA846" i="64"/>
  <c r="DA862" i="64" s="1"/>
  <c r="DA648" i="64"/>
  <c r="CS846" i="64"/>
  <c r="CS862" i="64" s="1"/>
  <c r="CS648" i="64"/>
  <c r="DH845" i="64"/>
  <c r="DH647" i="64"/>
  <c r="CZ845" i="64"/>
  <c r="CZ647" i="64"/>
  <c r="CR845" i="64"/>
  <c r="CR647" i="64"/>
  <c r="X846" i="64"/>
  <c r="X862" i="64" s="1"/>
  <c r="X648" i="64"/>
  <c r="AG845" i="64"/>
  <c r="AG647" i="64"/>
  <c r="CA846" i="64"/>
  <c r="CA862" i="64" s="1"/>
  <c r="CA648" i="64"/>
  <c r="BD845" i="64"/>
  <c r="BD647" i="64"/>
  <c r="DC846" i="64"/>
  <c r="DC862" i="64" s="1"/>
  <c r="DC648" i="64"/>
  <c r="BB846" i="64"/>
  <c r="BB862" i="64" s="1"/>
  <c r="BB648" i="64"/>
  <c r="BC845" i="64"/>
  <c r="BC647" i="64"/>
  <c r="CF846" i="64"/>
  <c r="CF862" i="64" s="1"/>
  <c r="CF648" i="64"/>
  <c r="AZ846" i="64"/>
  <c r="AZ862" i="64" s="1"/>
  <c r="AZ648" i="64"/>
  <c r="T846" i="64"/>
  <c r="T862" i="64" s="1"/>
  <c r="T648" i="64"/>
  <c r="BQ845" i="64"/>
  <c r="BQ647" i="64"/>
  <c r="AK845" i="64"/>
  <c r="AK647" i="64"/>
  <c r="DH846" i="64"/>
  <c r="DH862" i="64" s="1"/>
  <c r="DH648" i="64"/>
  <c r="CZ846" i="64"/>
  <c r="CZ862" i="64" s="1"/>
  <c r="CZ648" i="64"/>
  <c r="CR846" i="64"/>
  <c r="CR862" i="64" s="1"/>
  <c r="CR648" i="64"/>
  <c r="CY845" i="64"/>
  <c r="CY647" i="64"/>
  <c r="CQ845" i="64"/>
  <c r="CQ647" i="64"/>
  <c r="BT846" i="64"/>
  <c r="BT862" i="64" s="1"/>
  <c r="BT648" i="64"/>
  <c r="AF846" i="64"/>
  <c r="AF862" i="64" s="1"/>
  <c r="AF648" i="64"/>
  <c r="AW845" i="64"/>
  <c r="AW647" i="64"/>
  <c r="DK845" i="64"/>
  <c r="DK647" i="64"/>
  <c r="BK846" i="64"/>
  <c r="BK862" i="64" s="1"/>
  <c r="BK648" i="64"/>
  <c r="AM846" i="64"/>
  <c r="AM862" i="64" s="1"/>
  <c r="AM648" i="64"/>
  <c r="CB845" i="64"/>
  <c r="CB647" i="64"/>
  <c r="AN845" i="64"/>
  <c r="AN647" i="64"/>
  <c r="DK846" i="64"/>
  <c r="DK862" i="64" s="1"/>
  <c r="DK648" i="64"/>
  <c r="BR846" i="64"/>
  <c r="BR862" i="64" s="1"/>
  <c r="BR648" i="64"/>
  <c r="AD846" i="64"/>
  <c r="AD862" i="64" s="1"/>
  <c r="AD648" i="64"/>
  <c r="BK845" i="64"/>
  <c r="BK647" i="64"/>
  <c r="BX846" i="64"/>
  <c r="BX862" i="64" s="1"/>
  <c r="BX648" i="64"/>
  <c r="U845" i="64"/>
  <c r="U647" i="64"/>
  <c r="CE846" i="64"/>
  <c r="CE862" i="64" s="1"/>
  <c r="CE648" i="64"/>
  <c r="BO846" i="64"/>
  <c r="BO862" i="64" s="1"/>
  <c r="BO648" i="64"/>
  <c r="AY846" i="64"/>
  <c r="AY862" i="64" s="1"/>
  <c r="AY648" i="64"/>
  <c r="AI846" i="64"/>
  <c r="AI862" i="64" s="1"/>
  <c r="AI648" i="64"/>
  <c r="S846" i="64"/>
  <c r="S862" i="64" s="1"/>
  <c r="S648" i="64"/>
  <c r="BX845" i="64"/>
  <c r="BX647" i="64"/>
  <c r="BH845" i="64"/>
  <c r="BH647" i="64"/>
  <c r="AR845" i="64"/>
  <c r="AR647" i="64"/>
  <c r="AB845" i="64"/>
  <c r="AB647" i="64"/>
  <c r="DG846" i="64"/>
  <c r="DG862" i="64" s="1"/>
  <c r="DG648" i="64"/>
  <c r="CY846" i="64"/>
  <c r="CY862" i="64" s="1"/>
  <c r="CY648" i="64"/>
  <c r="CQ846" i="64"/>
  <c r="CQ862" i="64" s="1"/>
  <c r="CQ648" i="64"/>
  <c r="DF845" i="64"/>
  <c r="DF647" i="64"/>
  <c r="CX845" i="64"/>
  <c r="CX647" i="64"/>
  <c r="CP845" i="64"/>
  <c r="CP647" i="64"/>
  <c r="CJ846" i="64"/>
  <c r="CJ862" i="64" s="1"/>
  <c r="CJ648" i="64"/>
  <c r="AV846" i="64"/>
  <c r="AV862" i="64" s="1"/>
  <c r="AV648" i="64"/>
  <c r="BU845" i="64"/>
  <c r="BU647" i="64"/>
  <c r="AO845" i="64"/>
  <c r="AO647" i="64"/>
  <c r="CV846" i="64"/>
  <c r="CV862" i="64" s="1"/>
  <c r="CV648" i="64"/>
  <c r="BS846" i="64"/>
  <c r="BS862" i="64" s="1"/>
  <c r="BS648" i="64"/>
  <c r="AE846" i="64"/>
  <c r="AE862" i="64" s="1"/>
  <c r="AE648" i="64"/>
  <c r="BL845" i="64"/>
  <c r="BL647" i="64"/>
  <c r="X845" i="64"/>
  <c r="X647" i="64"/>
  <c r="DJ845" i="64"/>
  <c r="DJ647" i="64"/>
  <c r="AT846" i="64"/>
  <c r="AT862" i="64" s="1"/>
  <c r="AT648" i="64"/>
  <c r="CA845" i="64"/>
  <c r="CA647" i="64"/>
  <c r="BP846" i="64"/>
  <c r="BP862" i="64" s="1"/>
  <c r="BP648" i="64"/>
  <c r="AR846" i="64"/>
  <c r="AR862" i="64" s="1"/>
  <c r="AR648" i="64"/>
  <c r="AB846" i="64"/>
  <c r="AB862" i="64" s="1"/>
  <c r="AB648" i="64"/>
  <c r="CG845" i="64"/>
  <c r="CG647" i="64"/>
  <c r="BI845" i="64"/>
  <c r="BI647" i="64"/>
  <c r="AS845" i="64"/>
  <c r="AS647" i="64"/>
  <c r="BW846" i="64"/>
  <c r="BW862" i="64" s="1"/>
  <c r="BW648" i="64"/>
  <c r="BG846" i="64"/>
  <c r="BG862" i="64" s="1"/>
  <c r="BG648" i="64"/>
  <c r="AQ846" i="64"/>
  <c r="AQ862" i="64" s="1"/>
  <c r="AQ648" i="64"/>
  <c r="AA846" i="64"/>
  <c r="AA862" i="64" s="1"/>
  <c r="AA648" i="64"/>
  <c r="CF845" i="64"/>
  <c r="CF647" i="64"/>
  <c r="BP845" i="64"/>
  <c r="BP647" i="64"/>
  <c r="AZ845" i="64"/>
  <c r="AZ647" i="64"/>
  <c r="AJ845" i="64"/>
  <c r="AJ647" i="64"/>
  <c r="T845" i="64"/>
  <c r="T647" i="64"/>
  <c r="CL846" i="64"/>
  <c r="CL862" i="64" s="1"/>
  <c r="CL648" i="64"/>
  <c r="CD846" i="64"/>
  <c r="CD862" i="64" s="1"/>
  <c r="CD648" i="64"/>
  <c r="BV846" i="64"/>
  <c r="BV862" i="64" s="1"/>
  <c r="BV648" i="64"/>
  <c r="BN846" i="64"/>
  <c r="BN862" i="64" s="1"/>
  <c r="BN648" i="64"/>
  <c r="BF846" i="64"/>
  <c r="BF862" i="64" s="1"/>
  <c r="BF648" i="64"/>
  <c r="AX846" i="64"/>
  <c r="AX862" i="64" s="1"/>
  <c r="AX648" i="64"/>
  <c r="AP846" i="64"/>
  <c r="AP862" i="64" s="1"/>
  <c r="AP648" i="64"/>
  <c r="AH846" i="64"/>
  <c r="AH862" i="64" s="1"/>
  <c r="AH648" i="64"/>
  <c r="Z846" i="64"/>
  <c r="Z862" i="64" s="1"/>
  <c r="Z648" i="64"/>
  <c r="CE845" i="64"/>
  <c r="CE647" i="64"/>
  <c r="BW845" i="64"/>
  <c r="BW647" i="64"/>
  <c r="BO845" i="64"/>
  <c r="BO647" i="64"/>
  <c r="BG845" i="64"/>
  <c r="BG647" i="64"/>
  <c r="AY845" i="64"/>
  <c r="AY647" i="64"/>
  <c r="AQ845" i="64"/>
  <c r="AQ647" i="64"/>
  <c r="AI845" i="64"/>
  <c r="AI647" i="64"/>
  <c r="AA845" i="64"/>
  <c r="AA647" i="64"/>
  <c r="S845" i="64"/>
  <c r="S647" i="64"/>
  <c r="DF846" i="64"/>
  <c r="DF862" i="64" s="1"/>
  <c r="DF648" i="64"/>
  <c r="CX846" i="64"/>
  <c r="CX862" i="64" s="1"/>
  <c r="CX648" i="64"/>
  <c r="CP846" i="64"/>
  <c r="CP862" i="64" s="1"/>
  <c r="CP648" i="64"/>
  <c r="DE845" i="64"/>
  <c r="DE647" i="64"/>
  <c r="CW845" i="64"/>
  <c r="CW647" i="64"/>
  <c r="CO845" i="64"/>
  <c r="CO647" i="64"/>
  <c r="BL846" i="64"/>
  <c r="BL862" i="64" s="1"/>
  <c r="BL648" i="64"/>
  <c r="CK845" i="64"/>
  <c r="CK647" i="64"/>
  <c r="BE845" i="64"/>
  <c r="BE647" i="64"/>
  <c r="CU845" i="64"/>
  <c r="CU647" i="64"/>
  <c r="CI846" i="64"/>
  <c r="CI862" i="64" s="1"/>
  <c r="CI648" i="64"/>
  <c r="AU846" i="64"/>
  <c r="AU862" i="64" s="1"/>
  <c r="AU648" i="64"/>
  <c r="BT845" i="64"/>
  <c r="BT647" i="64"/>
  <c r="AF845" i="64"/>
  <c r="AF647" i="64"/>
  <c r="CU846" i="64"/>
  <c r="CU862" i="64" s="1"/>
  <c r="CU648" i="64"/>
  <c r="DB845" i="64"/>
  <c r="DB647" i="64"/>
  <c r="BZ846" i="64"/>
  <c r="BZ862" i="64" s="1"/>
  <c r="BZ648" i="64"/>
  <c r="AL846" i="64"/>
  <c r="AL862" i="64" s="1"/>
  <c r="AL648" i="64"/>
  <c r="BS845" i="64"/>
  <c r="BS647" i="64"/>
  <c r="AE845" i="64"/>
  <c r="AE647" i="64"/>
  <c r="BH846" i="64"/>
  <c r="BH862" i="64" s="1"/>
  <c r="BH648" i="64"/>
  <c r="AJ846" i="64"/>
  <c r="AJ862" i="64" s="1"/>
  <c r="AJ648" i="64"/>
  <c r="BY845" i="64"/>
  <c r="BY647" i="64"/>
  <c r="BA845" i="64"/>
  <c r="BA647" i="64"/>
  <c r="AC845" i="64"/>
  <c r="AC647" i="64"/>
  <c r="CK846" i="64"/>
  <c r="CK862" i="64" s="1"/>
  <c r="CK648" i="64"/>
  <c r="CC846" i="64"/>
  <c r="CC862" i="64" s="1"/>
  <c r="CC648" i="64"/>
  <c r="BU846" i="64"/>
  <c r="BU862" i="64" s="1"/>
  <c r="BU648" i="64"/>
  <c r="BM846" i="64"/>
  <c r="BM862" i="64" s="1"/>
  <c r="BM648" i="64"/>
  <c r="BE846" i="64"/>
  <c r="BE862" i="64" s="1"/>
  <c r="BE648" i="64"/>
  <c r="AW846" i="64"/>
  <c r="AW862" i="64" s="1"/>
  <c r="AW648" i="64"/>
  <c r="AO846" i="64"/>
  <c r="AO862" i="64" s="1"/>
  <c r="AO648" i="64"/>
  <c r="AG846" i="64"/>
  <c r="AG862" i="64" s="1"/>
  <c r="AG648" i="64"/>
  <c r="Y846" i="64"/>
  <c r="Y862" i="64" s="1"/>
  <c r="Y648" i="64"/>
  <c r="CL845" i="64"/>
  <c r="CL647" i="64"/>
  <c r="CD845" i="64"/>
  <c r="CD647" i="64"/>
  <c r="BV845" i="64"/>
  <c r="BV647" i="64"/>
  <c r="BN845" i="64"/>
  <c r="BN647" i="64"/>
  <c r="BF845" i="64"/>
  <c r="BF647" i="64"/>
  <c r="AX845" i="64"/>
  <c r="AX647" i="64"/>
  <c r="AP845" i="64"/>
  <c r="AP647" i="64"/>
  <c r="AH845" i="64"/>
  <c r="AH647" i="64"/>
  <c r="Z845" i="64"/>
  <c r="Z647" i="64"/>
  <c r="DE846" i="64"/>
  <c r="DE862" i="64" s="1"/>
  <c r="DE648" i="64"/>
  <c r="CW846" i="64"/>
  <c r="CW862" i="64" s="1"/>
  <c r="CW648" i="64"/>
  <c r="CO846" i="64"/>
  <c r="CO862" i="64" s="1"/>
  <c r="CO648" i="64"/>
  <c r="DD845" i="64"/>
  <c r="DD647" i="64"/>
  <c r="CV845" i="64"/>
  <c r="CV647" i="64"/>
  <c r="CX143" i="64"/>
  <c r="CY138" i="64"/>
  <c r="CY141" i="64" s="1"/>
  <c r="CY143" i="64" s="1"/>
  <c r="AB141" i="64"/>
  <c r="AB143" i="64" s="1"/>
  <c r="DA140" i="64" a="1"/>
  <c r="DA140" i="64" s="1"/>
  <c r="DA139" i="64" a="1"/>
  <c r="DA139" i="64" s="1"/>
  <c r="AC139" i="64" a="1"/>
  <c r="AC139" i="64" s="1"/>
  <c r="AC138" i="64" s="1"/>
  <c r="AC140" i="64" a="1"/>
  <c r="AC140" i="64" s="1"/>
  <c r="CM850" i="64"/>
  <c r="CT850" i="64"/>
  <c r="S850" i="64"/>
  <c r="Y850" i="64"/>
  <c r="CS850" i="64"/>
  <c r="CR850" i="64"/>
  <c r="W850" i="64"/>
  <c r="CY850" i="64"/>
  <c r="CQ850" i="64"/>
  <c r="V850" i="64"/>
  <c r="CX850" i="64"/>
  <c r="CP850" i="64"/>
  <c r="X850" i="64"/>
  <c r="U850" i="64"/>
  <c r="CW850" i="64"/>
  <c r="CO850" i="64"/>
  <c r="AA850" i="64"/>
  <c r="Z850" i="64"/>
  <c r="T850" i="64"/>
  <c r="CV850" i="64"/>
  <c r="CU850" i="64"/>
  <c r="Y857" i="64"/>
  <c r="CL858" i="64"/>
  <c r="CT858" i="64"/>
  <c r="CS857" i="64"/>
  <c r="S858" i="64"/>
  <c r="X857" i="64"/>
  <c r="W857" i="64"/>
  <c r="Y858" i="64"/>
  <c r="CS858" i="64"/>
  <c r="CR857" i="64"/>
  <c r="CR858" i="64"/>
  <c r="CQ857" i="64"/>
  <c r="W858" i="64"/>
  <c r="CY858" i="64"/>
  <c r="CQ858" i="64"/>
  <c r="CX857" i="64"/>
  <c r="CP857" i="64"/>
  <c r="U857" i="64"/>
  <c r="T857" i="64"/>
  <c r="V858" i="64"/>
  <c r="DG622" i="64"/>
  <c r="DG845" i="64"/>
  <c r="CX858" i="64"/>
  <c r="CP858" i="64"/>
  <c r="CW857" i="64"/>
  <c r="CO857" i="64"/>
  <c r="X858" i="64"/>
  <c r="S857" i="64"/>
  <c r="U858" i="64"/>
  <c r="CW858" i="64"/>
  <c r="CO858" i="64"/>
  <c r="CV857" i="64"/>
  <c r="AA858" i="64"/>
  <c r="Z858" i="64"/>
  <c r="V857" i="64"/>
  <c r="Z857" i="64"/>
  <c r="T858" i="64"/>
  <c r="CV858" i="64"/>
  <c r="CU857" i="64"/>
  <c r="CU858" i="64"/>
  <c r="CT857" i="64"/>
  <c r="CT23" i="861"/>
  <c r="AB850" i="64"/>
  <c r="AB628" i="64"/>
  <c r="AB630" i="64" s="1"/>
  <c r="CZ850" i="64"/>
  <c r="DA262" i="64" a="1"/>
  <c r="DA262" i="64" s="1"/>
  <c r="DA849" i="64" a="1"/>
  <c r="DA849" i="64" s="1"/>
  <c r="AC262" i="64" a="1"/>
  <c r="AC262" i="64" s="1"/>
  <c r="AC849" i="64" a="1"/>
  <c r="AC849" i="64" s="1"/>
  <c r="CZ628" i="64"/>
  <c r="CZ630" i="64" s="1"/>
  <c r="CI579" i="64"/>
  <c r="CA579" i="64"/>
  <c r="BS579" i="64"/>
  <c r="BK579" i="64"/>
  <c r="BC579" i="64"/>
  <c r="AU579" i="64"/>
  <c r="AM579" i="64"/>
  <c r="AE579" i="64"/>
  <c r="W579" i="64"/>
  <c r="CI584" i="64"/>
  <c r="CI605" i="64" s="1"/>
  <c r="CI623" i="64"/>
  <c r="CA584" i="64"/>
  <c r="CA605" i="64" s="1"/>
  <c r="CA623" i="64"/>
  <c r="BS584" i="64"/>
  <c r="BS605" i="64" s="1"/>
  <c r="BS623" i="64"/>
  <c r="BK584" i="64"/>
  <c r="BK605" i="64" s="1"/>
  <c r="BK623" i="64"/>
  <c r="BC584" i="64"/>
  <c r="BC605" i="64" s="1"/>
  <c r="BC623" i="64"/>
  <c r="AU584" i="64"/>
  <c r="AU605" i="64" s="1"/>
  <c r="AU623" i="64"/>
  <c r="AM584" i="64"/>
  <c r="AM605" i="64" s="1"/>
  <c r="AM623" i="64"/>
  <c r="AE584" i="64"/>
  <c r="AE605" i="64" s="1"/>
  <c r="AE623" i="64"/>
  <c r="W584" i="64"/>
  <c r="W605" i="64" s="1"/>
  <c r="W623" i="64"/>
  <c r="CJ583" i="64"/>
  <c r="CJ604" i="64" s="1"/>
  <c r="CJ622" i="64"/>
  <c r="CB583" i="64"/>
  <c r="CB604" i="64" s="1"/>
  <c r="CB622" i="64"/>
  <c r="BT583" i="64"/>
  <c r="BT604" i="64" s="1"/>
  <c r="BT622" i="64"/>
  <c r="BL583" i="64"/>
  <c r="BL604" i="64" s="1"/>
  <c r="BL622" i="64"/>
  <c r="BD583" i="64"/>
  <c r="BD604" i="64" s="1"/>
  <c r="BD622" i="64"/>
  <c r="AV583" i="64"/>
  <c r="AV604" i="64" s="1"/>
  <c r="AV622" i="64"/>
  <c r="AN583" i="64"/>
  <c r="AN604" i="64" s="1"/>
  <c r="AN622" i="64"/>
  <c r="AF583" i="64"/>
  <c r="AF604" i="64" s="1"/>
  <c r="AF622" i="64"/>
  <c r="X583" i="64"/>
  <c r="X604" i="64" s="1"/>
  <c r="X622" i="64"/>
  <c r="DD584" i="64"/>
  <c r="DD605" i="64" s="1"/>
  <c r="DD623" i="64"/>
  <c r="CV584" i="64"/>
  <c r="CV605" i="64" s="1"/>
  <c r="CV623" i="64"/>
  <c r="DK583" i="64"/>
  <c r="DK604" i="64" s="1"/>
  <c r="DK622" i="64"/>
  <c r="DC583" i="64"/>
  <c r="DC604" i="64" s="1"/>
  <c r="DC622" i="64"/>
  <c r="CU583" i="64"/>
  <c r="CU604" i="64" s="1"/>
  <c r="CU622" i="64"/>
  <c r="DJ580" i="64"/>
  <c r="DB580" i="64"/>
  <c r="CT580" i="64"/>
  <c r="DI579" i="64"/>
  <c r="DA579" i="64"/>
  <c r="CS579" i="64"/>
  <c r="CH579" i="64"/>
  <c r="BZ579" i="64"/>
  <c r="BR579" i="64"/>
  <c r="BJ579" i="64"/>
  <c r="BB579" i="64"/>
  <c r="AT579" i="64"/>
  <c r="AL579" i="64"/>
  <c r="AD579" i="64"/>
  <c r="V579" i="64"/>
  <c r="CH584" i="64"/>
  <c r="CH605" i="64" s="1"/>
  <c r="CH623" i="64"/>
  <c r="BZ584" i="64"/>
  <c r="BZ605" i="64" s="1"/>
  <c r="BZ623" i="64"/>
  <c r="BR584" i="64"/>
  <c r="BR605" i="64" s="1"/>
  <c r="BR623" i="64"/>
  <c r="BJ584" i="64"/>
  <c r="BJ605" i="64" s="1"/>
  <c r="BJ623" i="64"/>
  <c r="BB584" i="64"/>
  <c r="BB605" i="64" s="1"/>
  <c r="BB623" i="64"/>
  <c r="AT584" i="64"/>
  <c r="AT605" i="64" s="1"/>
  <c r="AT623" i="64"/>
  <c r="AL584" i="64"/>
  <c r="AL605" i="64" s="1"/>
  <c r="AL623" i="64"/>
  <c r="AD584" i="64"/>
  <c r="AD605" i="64" s="1"/>
  <c r="AD623" i="64"/>
  <c r="V584" i="64"/>
  <c r="V605" i="64" s="1"/>
  <c r="V623" i="64"/>
  <c r="CI583" i="64"/>
  <c r="CI604" i="64" s="1"/>
  <c r="CI622" i="64"/>
  <c r="CA583" i="64"/>
  <c r="CA604" i="64" s="1"/>
  <c r="CA622" i="64"/>
  <c r="BS583" i="64"/>
  <c r="BS604" i="64" s="1"/>
  <c r="BS622" i="64"/>
  <c r="BK583" i="64"/>
  <c r="BK604" i="64" s="1"/>
  <c r="BK622" i="64"/>
  <c r="BC583" i="64"/>
  <c r="BC604" i="64" s="1"/>
  <c r="BC622" i="64"/>
  <c r="AU583" i="64"/>
  <c r="AU604" i="64" s="1"/>
  <c r="AU622" i="64"/>
  <c r="AM583" i="64"/>
  <c r="AM604" i="64" s="1"/>
  <c r="AM622" i="64"/>
  <c r="AE583" i="64"/>
  <c r="AE604" i="64" s="1"/>
  <c r="AE622" i="64"/>
  <c r="W583" i="64"/>
  <c r="W604" i="64" s="1"/>
  <c r="W622" i="64"/>
  <c r="DK584" i="64"/>
  <c r="DK605" i="64" s="1"/>
  <c r="DK623" i="64"/>
  <c r="DC584" i="64"/>
  <c r="DC605" i="64" s="1"/>
  <c r="DC623" i="64"/>
  <c r="CU584" i="64"/>
  <c r="CU605" i="64" s="1"/>
  <c r="CU623" i="64"/>
  <c r="DJ583" i="64"/>
  <c r="DJ604" i="64" s="1"/>
  <c r="DJ622" i="64"/>
  <c r="DB583" i="64"/>
  <c r="DB604" i="64" s="1"/>
  <c r="DB622" i="64"/>
  <c r="CT583" i="64"/>
  <c r="CT604" i="64" s="1"/>
  <c r="CT622" i="64"/>
  <c r="DI580" i="64"/>
  <c r="DA580" i="64"/>
  <c r="CS580" i="64"/>
  <c r="DH579" i="64"/>
  <c r="CZ579" i="64"/>
  <c r="CR579" i="64"/>
  <c r="DA243" i="64" a="1"/>
  <c r="DA243" i="64" s="1"/>
  <c r="DA629" i="64" a="1"/>
  <c r="DA629" i="64" s="1"/>
  <c r="AC243" i="64" a="1"/>
  <c r="AC243" i="64" s="1"/>
  <c r="AC629" i="64" a="1"/>
  <c r="AC629" i="64" s="1"/>
  <c r="CG579" i="64"/>
  <c r="BY579" i="64"/>
  <c r="BQ579" i="64"/>
  <c r="BI579" i="64"/>
  <c r="BA579" i="64"/>
  <c r="AS579" i="64"/>
  <c r="AK579" i="64"/>
  <c r="AC579" i="64"/>
  <c r="U579" i="64"/>
  <c r="CG584" i="64"/>
  <c r="CG605" i="64" s="1"/>
  <c r="CG623" i="64"/>
  <c r="BY584" i="64"/>
  <c r="BY605" i="64" s="1"/>
  <c r="BY623" i="64"/>
  <c r="BQ584" i="64"/>
  <c r="BQ605" i="64" s="1"/>
  <c r="BQ623" i="64"/>
  <c r="BI584" i="64"/>
  <c r="BI605" i="64" s="1"/>
  <c r="BI623" i="64"/>
  <c r="BA584" i="64"/>
  <c r="BA605" i="64" s="1"/>
  <c r="BA623" i="64"/>
  <c r="AS584" i="64"/>
  <c r="AS605" i="64" s="1"/>
  <c r="AS623" i="64"/>
  <c r="AK584" i="64"/>
  <c r="AK605" i="64" s="1"/>
  <c r="AK623" i="64"/>
  <c r="AC584" i="64"/>
  <c r="AC605" i="64" s="1"/>
  <c r="AC623" i="64"/>
  <c r="U584" i="64"/>
  <c r="U605" i="64" s="1"/>
  <c r="U623" i="64"/>
  <c r="CH583" i="64"/>
  <c r="CH604" i="64" s="1"/>
  <c r="CH622" i="64"/>
  <c r="BZ583" i="64"/>
  <c r="BZ604" i="64" s="1"/>
  <c r="BZ622" i="64"/>
  <c r="BR583" i="64"/>
  <c r="BR604" i="64" s="1"/>
  <c r="BR622" i="64"/>
  <c r="BJ583" i="64"/>
  <c r="BJ604" i="64" s="1"/>
  <c r="BJ622" i="64"/>
  <c r="BB583" i="64"/>
  <c r="BB604" i="64" s="1"/>
  <c r="BB622" i="64"/>
  <c r="AT583" i="64"/>
  <c r="AT604" i="64" s="1"/>
  <c r="AT622" i="64"/>
  <c r="AL583" i="64"/>
  <c r="AL604" i="64" s="1"/>
  <c r="AL622" i="64"/>
  <c r="AD583" i="64"/>
  <c r="AD604" i="64" s="1"/>
  <c r="AD622" i="64"/>
  <c r="V583" i="64"/>
  <c r="V604" i="64" s="1"/>
  <c r="V622" i="64"/>
  <c r="DJ584" i="64"/>
  <c r="DJ605" i="64" s="1"/>
  <c r="DJ623" i="64"/>
  <c r="DB584" i="64"/>
  <c r="DB605" i="64" s="1"/>
  <c r="DB623" i="64"/>
  <c r="CT584" i="64"/>
  <c r="CT605" i="64" s="1"/>
  <c r="CT623" i="64"/>
  <c r="DI583" i="64"/>
  <c r="DI604" i="64" s="1"/>
  <c r="DI622" i="64"/>
  <c r="DA583" i="64"/>
  <c r="DA604" i="64" s="1"/>
  <c r="DA622" i="64"/>
  <c r="CS583" i="64"/>
  <c r="CS604" i="64" s="1"/>
  <c r="CS622" i="64"/>
  <c r="DH580" i="64"/>
  <c r="CZ580" i="64"/>
  <c r="CR580" i="64"/>
  <c r="DG579" i="64"/>
  <c r="CY579" i="64"/>
  <c r="CQ579" i="64"/>
  <c r="CF579" i="64"/>
  <c r="BX579" i="64"/>
  <c r="BP579" i="64"/>
  <c r="BH579" i="64"/>
  <c r="AZ579" i="64"/>
  <c r="AR579" i="64"/>
  <c r="AJ579" i="64"/>
  <c r="AB579" i="64"/>
  <c r="T579" i="64"/>
  <c r="CF584" i="64"/>
  <c r="CF605" i="64" s="1"/>
  <c r="CF623" i="64"/>
  <c r="BX584" i="64"/>
  <c r="BX605" i="64" s="1"/>
  <c r="BX623" i="64"/>
  <c r="BP584" i="64"/>
  <c r="BP605" i="64" s="1"/>
  <c r="BP623" i="64"/>
  <c r="BH584" i="64"/>
  <c r="BH605" i="64" s="1"/>
  <c r="BH623" i="64"/>
  <c r="AZ584" i="64"/>
  <c r="AZ605" i="64" s="1"/>
  <c r="AZ623" i="64"/>
  <c r="AR584" i="64"/>
  <c r="AR605" i="64" s="1"/>
  <c r="AR623" i="64"/>
  <c r="AJ584" i="64"/>
  <c r="AJ605" i="64" s="1"/>
  <c r="AJ623" i="64"/>
  <c r="AB584" i="64"/>
  <c r="AB605" i="64" s="1"/>
  <c r="AB623" i="64"/>
  <c r="T584" i="64"/>
  <c r="T605" i="64" s="1"/>
  <c r="T623" i="64"/>
  <c r="CG583" i="64"/>
  <c r="CG604" i="64" s="1"/>
  <c r="CG622" i="64"/>
  <c r="BY583" i="64"/>
  <c r="BY604" i="64" s="1"/>
  <c r="BY622" i="64"/>
  <c r="BQ583" i="64"/>
  <c r="BQ604" i="64" s="1"/>
  <c r="BQ622" i="64"/>
  <c r="BI583" i="64"/>
  <c r="BI604" i="64" s="1"/>
  <c r="BI622" i="64"/>
  <c r="BA583" i="64"/>
  <c r="BA604" i="64" s="1"/>
  <c r="BA622" i="64"/>
  <c r="AS583" i="64"/>
  <c r="AS604" i="64" s="1"/>
  <c r="AS622" i="64"/>
  <c r="AK583" i="64"/>
  <c r="AK604" i="64" s="1"/>
  <c r="AK622" i="64"/>
  <c r="AC583" i="64"/>
  <c r="AC604" i="64" s="1"/>
  <c r="AC622" i="64"/>
  <c r="U583" i="64"/>
  <c r="U604" i="64" s="1"/>
  <c r="U622" i="64"/>
  <c r="DI584" i="64"/>
  <c r="DI605" i="64" s="1"/>
  <c r="DI623" i="64"/>
  <c r="DA584" i="64"/>
  <c r="DA605" i="64" s="1"/>
  <c r="DA623" i="64"/>
  <c r="CS584" i="64"/>
  <c r="CS605" i="64" s="1"/>
  <c r="CS623" i="64"/>
  <c r="DH583" i="64"/>
  <c r="DH604" i="64" s="1"/>
  <c r="DH622" i="64"/>
  <c r="CZ583" i="64"/>
  <c r="CZ604" i="64" s="1"/>
  <c r="CZ622" i="64"/>
  <c r="CR583" i="64"/>
  <c r="CR604" i="64" s="1"/>
  <c r="CR622" i="64"/>
  <c r="DG580" i="64"/>
  <c r="CY580" i="64"/>
  <c r="CQ580" i="64"/>
  <c r="DF579" i="64"/>
  <c r="CX579" i="64"/>
  <c r="CE579" i="64"/>
  <c r="BW579" i="64"/>
  <c r="BO579" i="64"/>
  <c r="BG579" i="64"/>
  <c r="AY579" i="64"/>
  <c r="AQ579" i="64"/>
  <c r="AI579" i="64"/>
  <c r="AA579" i="64"/>
  <c r="S579" i="64"/>
  <c r="CE584" i="64"/>
  <c r="CE605" i="64" s="1"/>
  <c r="CE623" i="64"/>
  <c r="BW584" i="64"/>
  <c r="BW605" i="64" s="1"/>
  <c r="BW623" i="64"/>
  <c r="BO584" i="64"/>
  <c r="BO605" i="64" s="1"/>
  <c r="BO623" i="64"/>
  <c r="BG584" i="64"/>
  <c r="BG605" i="64" s="1"/>
  <c r="BG623" i="64"/>
  <c r="AY584" i="64"/>
  <c r="AY605" i="64" s="1"/>
  <c r="AY623" i="64"/>
  <c r="AQ584" i="64"/>
  <c r="AQ605" i="64" s="1"/>
  <c r="AQ623" i="64"/>
  <c r="AI584" i="64"/>
  <c r="AI605" i="64" s="1"/>
  <c r="AI623" i="64"/>
  <c r="AA584" i="64"/>
  <c r="AA605" i="64" s="1"/>
  <c r="AA623" i="64"/>
  <c r="S584" i="64"/>
  <c r="S605" i="64" s="1"/>
  <c r="S623" i="64"/>
  <c r="CF583" i="64"/>
  <c r="CF604" i="64" s="1"/>
  <c r="CF622" i="64"/>
  <c r="BX583" i="64"/>
  <c r="BX604" i="64" s="1"/>
  <c r="BX622" i="64"/>
  <c r="BP583" i="64"/>
  <c r="BP604" i="64" s="1"/>
  <c r="BP622" i="64"/>
  <c r="BH583" i="64"/>
  <c r="BH604" i="64" s="1"/>
  <c r="BH622" i="64"/>
  <c r="AZ583" i="64"/>
  <c r="AZ604" i="64" s="1"/>
  <c r="AZ622" i="64"/>
  <c r="AR583" i="64"/>
  <c r="AR604" i="64" s="1"/>
  <c r="AR622" i="64"/>
  <c r="AJ583" i="64"/>
  <c r="AJ604" i="64" s="1"/>
  <c r="AJ622" i="64"/>
  <c r="AB583" i="64"/>
  <c r="AB604" i="64" s="1"/>
  <c r="AB622" i="64"/>
  <c r="T583" i="64"/>
  <c r="T604" i="64" s="1"/>
  <c r="T622" i="64"/>
  <c r="DH584" i="64"/>
  <c r="DH605" i="64" s="1"/>
  <c r="DH623" i="64"/>
  <c r="CZ584" i="64"/>
  <c r="CZ605" i="64" s="1"/>
  <c r="CZ623" i="64"/>
  <c r="CR584" i="64"/>
  <c r="CR605" i="64" s="1"/>
  <c r="CR623" i="64"/>
  <c r="CY583" i="64"/>
  <c r="CY604" i="64" s="1"/>
  <c r="CY622" i="64"/>
  <c r="CQ583" i="64"/>
  <c r="CQ604" i="64" s="1"/>
  <c r="CQ622" i="64"/>
  <c r="DF580" i="64"/>
  <c r="CX580" i="64"/>
  <c r="CP580" i="64"/>
  <c r="DE579" i="64"/>
  <c r="CW579" i="64"/>
  <c r="CL579" i="64"/>
  <c r="CD579" i="64"/>
  <c r="BV579" i="64"/>
  <c r="BN579" i="64"/>
  <c r="BF579" i="64"/>
  <c r="AX579" i="64"/>
  <c r="AP579" i="64"/>
  <c r="AH579" i="64"/>
  <c r="Z579" i="64"/>
  <c r="CL584" i="64"/>
  <c r="CL605" i="64" s="1"/>
  <c r="CL623" i="64"/>
  <c r="CD584" i="64"/>
  <c r="CD605" i="64" s="1"/>
  <c r="CD623" i="64"/>
  <c r="BV584" i="64"/>
  <c r="BV605" i="64" s="1"/>
  <c r="BV623" i="64"/>
  <c r="BN584" i="64"/>
  <c r="BN605" i="64" s="1"/>
  <c r="BN623" i="64"/>
  <c r="BF584" i="64"/>
  <c r="BF605" i="64" s="1"/>
  <c r="BF623" i="64"/>
  <c r="AX584" i="64"/>
  <c r="AX605" i="64" s="1"/>
  <c r="AX623" i="64"/>
  <c r="AP584" i="64"/>
  <c r="AP605" i="64" s="1"/>
  <c r="AP623" i="64"/>
  <c r="AH584" i="64"/>
  <c r="AH605" i="64" s="1"/>
  <c r="AH623" i="64"/>
  <c r="Z584" i="64"/>
  <c r="Z605" i="64" s="1"/>
  <c r="Z623" i="64"/>
  <c r="CE583" i="64"/>
  <c r="CE604" i="64" s="1"/>
  <c r="CE622" i="64"/>
  <c r="BW583" i="64"/>
  <c r="BW604" i="64" s="1"/>
  <c r="BW622" i="64"/>
  <c r="BO583" i="64"/>
  <c r="BO604" i="64" s="1"/>
  <c r="BO622" i="64"/>
  <c r="BG583" i="64"/>
  <c r="BG604" i="64" s="1"/>
  <c r="BG622" i="64"/>
  <c r="AY583" i="64"/>
  <c r="AY604" i="64" s="1"/>
  <c r="AY622" i="64"/>
  <c r="AQ583" i="64"/>
  <c r="AQ604" i="64" s="1"/>
  <c r="AQ622" i="64"/>
  <c r="AI583" i="64"/>
  <c r="AI604" i="64" s="1"/>
  <c r="AI622" i="64"/>
  <c r="AA583" i="64"/>
  <c r="AA604" i="64" s="1"/>
  <c r="AA622" i="64"/>
  <c r="S583" i="64"/>
  <c r="S604" i="64" s="1"/>
  <c r="S622" i="64"/>
  <c r="DG584" i="64"/>
  <c r="DG605" i="64" s="1"/>
  <c r="DG623" i="64"/>
  <c r="CY584" i="64"/>
  <c r="CY605" i="64" s="1"/>
  <c r="CY623" i="64"/>
  <c r="CQ584" i="64"/>
  <c r="CQ605" i="64" s="1"/>
  <c r="CQ623" i="64"/>
  <c r="DF583" i="64"/>
  <c r="DF604" i="64" s="1"/>
  <c r="DF622" i="64"/>
  <c r="CX583" i="64"/>
  <c r="CX604" i="64" s="1"/>
  <c r="CX622" i="64"/>
  <c r="CP583" i="64"/>
  <c r="CP604" i="64" s="1"/>
  <c r="CP622" i="64"/>
  <c r="DE580" i="64"/>
  <c r="CW580" i="64"/>
  <c r="CO580" i="64"/>
  <c r="DD579" i="64"/>
  <c r="CV579" i="64"/>
  <c r="CK579" i="64"/>
  <c r="CC579" i="64"/>
  <c r="BU579" i="64"/>
  <c r="BM579" i="64"/>
  <c r="BE579" i="64"/>
  <c r="AW579" i="64"/>
  <c r="AO579" i="64"/>
  <c r="AG579" i="64"/>
  <c r="Y579" i="64"/>
  <c r="CK584" i="64"/>
  <c r="CK605" i="64" s="1"/>
  <c r="CK623" i="64"/>
  <c r="CC584" i="64"/>
  <c r="CC605" i="64" s="1"/>
  <c r="CC623" i="64"/>
  <c r="BU584" i="64"/>
  <c r="BU605" i="64" s="1"/>
  <c r="BU623" i="64"/>
  <c r="BM584" i="64"/>
  <c r="BM605" i="64" s="1"/>
  <c r="BM623" i="64"/>
  <c r="BE584" i="64"/>
  <c r="BE605" i="64" s="1"/>
  <c r="BE623" i="64"/>
  <c r="AW584" i="64"/>
  <c r="AW605" i="64" s="1"/>
  <c r="AW623" i="64"/>
  <c r="AO584" i="64"/>
  <c r="AO605" i="64" s="1"/>
  <c r="AO623" i="64"/>
  <c r="AG584" i="64"/>
  <c r="AG605" i="64" s="1"/>
  <c r="AG623" i="64"/>
  <c r="Y584" i="64"/>
  <c r="Y605" i="64" s="1"/>
  <c r="Y623" i="64"/>
  <c r="CL583" i="64"/>
  <c r="CL604" i="64" s="1"/>
  <c r="CL622" i="64"/>
  <c r="CD583" i="64"/>
  <c r="CD604" i="64" s="1"/>
  <c r="CD622" i="64"/>
  <c r="BV583" i="64"/>
  <c r="BV604" i="64" s="1"/>
  <c r="BV622" i="64"/>
  <c r="BN583" i="64"/>
  <c r="BN604" i="64" s="1"/>
  <c r="BN622" i="64"/>
  <c r="BF583" i="64"/>
  <c r="BF604" i="64" s="1"/>
  <c r="BF622" i="64"/>
  <c r="AX583" i="64"/>
  <c r="AX604" i="64" s="1"/>
  <c r="AX622" i="64"/>
  <c r="AP583" i="64"/>
  <c r="AP604" i="64" s="1"/>
  <c r="AP622" i="64"/>
  <c r="AH583" i="64"/>
  <c r="AH604" i="64" s="1"/>
  <c r="AH622" i="64"/>
  <c r="Z583" i="64"/>
  <c r="Z604" i="64" s="1"/>
  <c r="Z622" i="64"/>
  <c r="DF584" i="64"/>
  <c r="DF605" i="64" s="1"/>
  <c r="DF623" i="64"/>
  <c r="CX584" i="64"/>
  <c r="CX605" i="64" s="1"/>
  <c r="CX623" i="64"/>
  <c r="CP584" i="64"/>
  <c r="CP605" i="64" s="1"/>
  <c r="CP623" i="64"/>
  <c r="DE583" i="64"/>
  <c r="DE604" i="64" s="1"/>
  <c r="DE622" i="64"/>
  <c r="CW583" i="64"/>
  <c r="CW604" i="64" s="1"/>
  <c r="CW622" i="64"/>
  <c r="CO583" i="64"/>
  <c r="CO604" i="64" s="1"/>
  <c r="CO622" i="64"/>
  <c r="DD580" i="64"/>
  <c r="CV580" i="64"/>
  <c r="CV644" i="64" s="1"/>
  <c r="DK579" i="64"/>
  <c r="DC579" i="64"/>
  <c r="CU579" i="64"/>
  <c r="CJ579" i="64"/>
  <c r="CB579" i="64"/>
  <c r="BT579" i="64"/>
  <c r="BL579" i="64"/>
  <c r="BD579" i="64"/>
  <c r="AV579" i="64"/>
  <c r="AN579" i="64"/>
  <c r="AF579" i="64"/>
  <c r="X579" i="64"/>
  <c r="CJ584" i="64"/>
  <c r="CJ605" i="64" s="1"/>
  <c r="CJ623" i="64"/>
  <c r="CB584" i="64"/>
  <c r="CB605" i="64" s="1"/>
  <c r="CB623" i="64"/>
  <c r="BT584" i="64"/>
  <c r="BT605" i="64" s="1"/>
  <c r="BT623" i="64"/>
  <c r="BL584" i="64"/>
  <c r="BL605" i="64" s="1"/>
  <c r="BL623" i="64"/>
  <c r="BD584" i="64"/>
  <c r="BD605" i="64" s="1"/>
  <c r="BD623" i="64"/>
  <c r="AV584" i="64"/>
  <c r="AV605" i="64" s="1"/>
  <c r="AV623" i="64"/>
  <c r="AN584" i="64"/>
  <c r="AN605" i="64" s="1"/>
  <c r="AN623" i="64"/>
  <c r="AF584" i="64"/>
  <c r="AF605" i="64" s="1"/>
  <c r="AF623" i="64"/>
  <c r="X584" i="64"/>
  <c r="X605" i="64" s="1"/>
  <c r="X623" i="64"/>
  <c r="CK583" i="64"/>
  <c r="CK604" i="64" s="1"/>
  <c r="CK622" i="64"/>
  <c r="CC583" i="64"/>
  <c r="CC604" i="64" s="1"/>
  <c r="CC622" i="64"/>
  <c r="BU583" i="64"/>
  <c r="BU604" i="64" s="1"/>
  <c r="BU622" i="64"/>
  <c r="BM583" i="64"/>
  <c r="BM604" i="64" s="1"/>
  <c r="BM622" i="64"/>
  <c r="BE583" i="64"/>
  <c r="BE604" i="64" s="1"/>
  <c r="BE622" i="64"/>
  <c r="AW583" i="64"/>
  <c r="AW604" i="64" s="1"/>
  <c r="AW622" i="64"/>
  <c r="AO583" i="64"/>
  <c r="AO604" i="64" s="1"/>
  <c r="AO622" i="64"/>
  <c r="AG583" i="64"/>
  <c r="AG604" i="64" s="1"/>
  <c r="AG622" i="64"/>
  <c r="Y583" i="64"/>
  <c r="Y604" i="64" s="1"/>
  <c r="Y622" i="64"/>
  <c r="DE584" i="64"/>
  <c r="DE605" i="64" s="1"/>
  <c r="DE623" i="64"/>
  <c r="CW584" i="64"/>
  <c r="CW605" i="64" s="1"/>
  <c r="CW623" i="64"/>
  <c r="CO584" i="64"/>
  <c r="CO605" i="64" s="1"/>
  <c r="CO623" i="64"/>
  <c r="DD583" i="64"/>
  <c r="DD604" i="64" s="1"/>
  <c r="DD622" i="64"/>
  <c r="CV583" i="64"/>
  <c r="CV604" i="64" s="1"/>
  <c r="CV622" i="64"/>
  <c r="DK580" i="64"/>
  <c r="DC580" i="64"/>
  <c r="CU580" i="64"/>
  <c r="DJ579" i="64"/>
  <c r="DB579" i="64"/>
  <c r="CT579" i="64"/>
  <c r="DA595" i="64" a="1"/>
  <c r="DA595" i="64" s="1"/>
  <c r="DA230" i="64" a="1"/>
  <c r="DA230" i="64" s="1"/>
  <c r="AC595" i="64" a="1"/>
  <c r="AC595" i="64" s="1"/>
  <c r="AC230" i="64" a="1"/>
  <c r="AC230" i="64" s="1"/>
  <c r="DA591" i="64" a="1"/>
  <c r="DA591" i="64" s="1"/>
  <c r="AC591" i="64" a="1"/>
  <c r="AC591" i="64" s="1"/>
  <c r="CP1814" i="64"/>
  <c r="CP579" i="64"/>
  <c r="BK1815" i="64"/>
  <c r="BK580" i="64"/>
  <c r="BK644" i="64" s="1"/>
  <c r="AE1815" i="64"/>
  <c r="AE580" i="64"/>
  <c r="AE644" i="64" s="1"/>
  <c r="AT1815" i="64"/>
  <c r="AT580" i="64"/>
  <c r="AT644" i="64" s="1"/>
  <c r="BI1815" i="64"/>
  <c r="BI580" i="64"/>
  <c r="BI644" i="64" s="1"/>
  <c r="DG1818" i="64"/>
  <c r="DG583" i="64"/>
  <c r="DG604" i="64" s="1"/>
  <c r="CO1814" i="64"/>
  <c r="CO579" i="64"/>
  <c r="CA1815" i="64"/>
  <c r="CA580" i="64"/>
  <c r="CA644" i="64" s="1"/>
  <c r="W1815" i="64"/>
  <c r="W580" i="64"/>
  <c r="W644" i="64" s="1"/>
  <c r="BZ1815" i="64"/>
  <c r="BZ580" i="64"/>
  <c r="BZ644" i="64" s="1"/>
  <c r="AL1815" i="64"/>
  <c r="AL580" i="64"/>
  <c r="AL644" i="64" s="1"/>
  <c r="AK1815" i="64"/>
  <c r="AK580" i="64"/>
  <c r="AK644" i="64" s="1"/>
  <c r="CF1815" i="64"/>
  <c r="CF580" i="64"/>
  <c r="CF644" i="64" s="1"/>
  <c r="BX1815" i="64"/>
  <c r="BX580" i="64"/>
  <c r="BX644" i="64" s="1"/>
  <c r="BP1815" i="64"/>
  <c r="BP580" i="64"/>
  <c r="BP644" i="64" s="1"/>
  <c r="BH1815" i="64"/>
  <c r="BH580" i="64"/>
  <c r="BH644" i="64" s="1"/>
  <c r="AZ1815" i="64"/>
  <c r="AZ580" i="64"/>
  <c r="AZ644" i="64" s="1"/>
  <c r="AR1815" i="64"/>
  <c r="AR580" i="64"/>
  <c r="AR644" i="64" s="1"/>
  <c r="AJ1815" i="64"/>
  <c r="AJ580" i="64"/>
  <c r="AJ644" i="64" s="1"/>
  <c r="AB1815" i="64"/>
  <c r="AB580" i="64"/>
  <c r="AB644" i="64" s="1"/>
  <c r="T1815" i="64"/>
  <c r="T580" i="64"/>
  <c r="T644" i="64" s="1"/>
  <c r="CI1815" i="64"/>
  <c r="CI580" i="64"/>
  <c r="CI644" i="64" s="1"/>
  <c r="AU1815" i="64"/>
  <c r="AU580" i="64"/>
  <c r="AU644" i="64" s="1"/>
  <c r="CH1815" i="64"/>
  <c r="CH580" i="64"/>
  <c r="CH644" i="64" s="1"/>
  <c r="AD1815" i="64"/>
  <c r="AD580" i="64"/>
  <c r="AD644" i="64" s="1"/>
  <c r="CG1815" i="64"/>
  <c r="CG580" i="64"/>
  <c r="CG644" i="64" s="1"/>
  <c r="AS1815" i="64"/>
  <c r="AS580" i="64"/>
  <c r="AS644" i="64" s="1"/>
  <c r="CE1815" i="64"/>
  <c r="CE580" i="64"/>
  <c r="CE644" i="64" s="1"/>
  <c r="BW1815" i="64"/>
  <c r="BW580" i="64"/>
  <c r="BW644" i="64" s="1"/>
  <c r="BO1815" i="64"/>
  <c r="BO580" i="64"/>
  <c r="BO644" i="64" s="1"/>
  <c r="BG1815" i="64"/>
  <c r="BG580" i="64"/>
  <c r="BG644" i="64" s="1"/>
  <c r="AY1815" i="64"/>
  <c r="AY580" i="64"/>
  <c r="AY644" i="64" s="1"/>
  <c r="AQ1815" i="64"/>
  <c r="AQ580" i="64"/>
  <c r="AQ644" i="64" s="1"/>
  <c r="AI1815" i="64"/>
  <c r="AI580" i="64"/>
  <c r="AI644" i="64" s="1"/>
  <c r="AA1815" i="64"/>
  <c r="AA580" i="64"/>
  <c r="AA644" i="64" s="1"/>
  <c r="S1815" i="64"/>
  <c r="S580" i="64"/>
  <c r="S644" i="64" s="1"/>
  <c r="BC1815" i="64"/>
  <c r="BC580" i="64"/>
  <c r="BC644" i="64" s="1"/>
  <c r="BB1815" i="64"/>
  <c r="BB580" i="64"/>
  <c r="BB644" i="64" s="1"/>
  <c r="BQ1815" i="64"/>
  <c r="BQ580" i="64"/>
  <c r="BQ644" i="64" s="1"/>
  <c r="AC1815" i="64"/>
  <c r="AC580" i="64"/>
  <c r="AC644" i="64" s="1"/>
  <c r="CD1815" i="64"/>
  <c r="CD580" i="64"/>
  <c r="CD644" i="64" s="1"/>
  <c r="BF1815" i="64"/>
  <c r="BF580" i="64"/>
  <c r="BF644" i="64" s="1"/>
  <c r="Z1815" i="64"/>
  <c r="Z580" i="64"/>
  <c r="Z644" i="64" s="1"/>
  <c r="BS1815" i="64"/>
  <c r="BS580" i="64"/>
  <c r="BS644" i="64" s="1"/>
  <c r="AM1815" i="64"/>
  <c r="AM580" i="64"/>
  <c r="AM644" i="64" s="1"/>
  <c r="BR1815" i="64"/>
  <c r="BR580" i="64"/>
  <c r="BR644" i="64" s="1"/>
  <c r="V1815" i="64"/>
  <c r="V580" i="64"/>
  <c r="V644" i="64" s="1"/>
  <c r="BA1815" i="64"/>
  <c r="BA580" i="64"/>
  <c r="BA644" i="64" s="1"/>
  <c r="BV1815" i="64"/>
  <c r="BV580" i="64"/>
  <c r="BV644" i="64" s="1"/>
  <c r="AX1815" i="64"/>
  <c r="AX580" i="64"/>
  <c r="AX644" i="64" s="1"/>
  <c r="AH1815" i="64"/>
  <c r="AH580" i="64"/>
  <c r="AH644" i="64" s="1"/>
  <c r="CK1815" i="64"/>
  <c r="CK580" i="64"/>
  <c r="CK644" i="64" s="1"/>
  <c r="CC1815" i="64"/>
  <c r="CC580" i="64"/>
  <c r="CC644" i="64" s="1"/>
  <c r="BU1815" i="64"/>
  <c r="BU580" i="64"/>
  <c r="BU644" i="64" s="1"/>
  <c r="BM1815" i="64"/>
  <c r="BM580" i="64"/>
  <c r="BM644" i="64" s="1"/>
  <c r="BE1815" i="64"/>
  <c r="BE580" i="64"/>
  <c r="BE644" i="64" s="1"/>
  <c r="AW1815" i="64"/>
  <c r="AW580" i="64"/>
  <c r="AW644" i="64" s="1"/>
  <c r="AO1815" i="64"/>
  <c r="AO580" i="64"/>
  <c r="AO644" i="64" s="1"/>
  <c r="AG1815" i="64"/>
  <c r="AG580" i="64"/>
  <c r="AG644" i="64" s="1"/>
  <c r="Y1815" i="64"/>
  <c r="Y580" i="64"/>
  <c r="Y644" i="64" s="1"/>
  <c r="BJ1815" i="64"/>
  <c r="BJ580" i="64"/>
  <c r="BJ644" i="64" s="1"/>
  <c r="BY1815" i="64"/>
  <c r="BY580" i="64"/>
  <c r="BY644" i="64" s="1"/>
  <c r="U1815" i="64"/>
  <c r="U580" i="64"/>
  <c r="U644" i="64" s="1"/>
  <c r="CL1815" i="64"/>
  <c r="CL580" i="64"/>
  <c r="CL644" i="64" s="1"/>
  <c r="BN1815" i="64"/>
  <c r="BN580" i="64"/>
  <c r="BN644" i="64" s="1"/>
  <c r="AP1815" i="64"/>
  <c r="AP580" i="64"/>
  <c r="AP644" i="64" s="1"/>
  <c r="CJ1815" i="64"/>
  <c r="CJ580" i="64"/>
  <c r="CJ644" i="64" s="1"/>
  <c r="CB1815" i="64"/>
  <c r="CB580" i="64"/>
  <c r="CB644" i="64" s="1"/>
  <c r="BT1815" i="64"/>
  <c r="BT580" i="64"/>
  <c r="BT644" i="64" s="1"/>
  <c r="BL1815" i="64"/>
  <c r="BL580" i="64"/>
  <c r="BL644" i="64" s="1"/>
  <c r="BD1815" i="64"/>
  <c r="BD580" i="64"/>
  <c r="BD644" i="64" s="1"/>
  <c r="AV1815" i="64"/>
  <c r="AV580" i="64"/>
  <c r="AV644" i="64" s="1"/>
  <c r="AN1815" i="64"/>
  <c r="AN580" i="64"/>
  <c r="AN644" i="64" s="1"/>
  <c r="AF1815" i="64"/>
  <c r="AF580" i="64"/>
  <c r="AF644" i="64" s="1"/>
  <c r="X1815" i="64"/>
  <c r="X580" i="64"/>
  <c r="X644" i="64" s="1"/>
  <c r="DA4" i="64"/>
  <c r="DA587" i="64" a="1"/>
  <c r="DA587" i="64" s="1"/>
  <c r="AC4" i="64"/>
  <c r="AC587" i="64" a="1"/>
  <c r="AC587" i="64" s="1"/>
  <c r="DB41" i="863"/>
  <c r="DB40" i="863"/>
  <c r="U43" i="861"/>
  <c r="U95" i="861"/>
  <c r="AD190" i="64"/>
  <c r="AD7" i="64"/>
  <c r="AC8" i="64" s="1"/>
  <c r="W46" i="861"/>
  <c r="W87" i="861" s="1"/>
  <c r="G403" i="64"/>
  <c r="CS67" i="861"/>
  <c r="DB8" i="863"/>
  <c r="DB39" i="863"/>
  <c r="DA43" i="863"/>
  <c r="DB38" i="863"/>
  <c r="DB56" i="863" a="1"/>
  <c r="DB56" i="863" s="1"/>
  <c r="DB52" i="863" a="1"/>
  <c r="DB52" i="863" s="1"/>
  <c r="DA42" i="863"/>
  <c r="DA21" i="863" s="1"/>
  <c r="DA32"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12" i="64"/>
  <c r="DA194" i="64"/>
  <c r="DA1" i="64"/>
  <c r="DB8" i="64"/>
  <c r="DB208" i="64"/>
  <c r="DB3" i="64"/>
  <c r="DB190" i="64"/>
  <c r="DB7" i="64"/>
  <c r="DC2" i="64"/>
  <c r="DB209" i="64"/>
  <c r="DB191" i="64"/>
  <c r="DB192" i="64"/>
  <c r="DB210" i="64"/>
  <c r="DB211" i="64"/>
  <c r="DB193"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4" i="861" s="1"/>
  <c r="DA2" i="861"/>
  <c r="DA1" i="861" s="1"/>
  <c r="AC57" i="863"/>
  <c r="DA24" i="864"/>
  <c r="AE5" i="861"/>
  <c r="AB32"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1814" i="64"/>
  <c r="BE1819" i="64"/>
  <c r="CD1818" i="64"/>
  <c r="AH1818" i="64"/>
  <c r="DJ1815" i="64"/>
  <c r="CJ1814" i="64"/>
  <c r="CB1814" i="64"/>
  <c r="BT1814" i="64"/>
  <c r="BL1814" i="64"/>
  <c r="BD1814" i="64"/>
  <c r="AV1814" i="64"/>
  <c r="AN1814" i="64"/>
  <c r="AF1814" i="64"/>
  <c r="X1814" i="64"/>
  <c r="CJ1819" i="64"/>
  <c r="CB1819" i="64"/>
  <c r="BT1819" i="64"/>
  <c r="BL1819" i="64"/>
  <c r="BD1819" i="64"/>
  <c r="AV1819" i="64"/>
  <c r="AN1819" i="64"/>
  <c r="AF1819" i="64"/>
  <c r="X1819" i="64"/>
  <c r="CK1818" i="64"/>
  <c r="CC1818" i="64"/>
  <c r="BU1818" i="64"/>
  <c r="BM1818" i="64"/>
  <c r="BE1818" i="64"/>
  <c r="AW1818" i="64"/>
  <c r="AO1818" i="64"/>
  <c r="AG1818" i="64"/>
  <c r="Y1818" i="64"/>
  <c r="DK1819" i="64"/>
  <c r="DC1819" i="64"/>
  <c r="CU1819" i="64"/>
  <c r="DJ1818" i="64"/>
  <c r="DB1818" i="64"/>
  <c r="CT1818" i="64"/>
  <c r="DI1815" i="64"/>
  <c r="DA1815" i="64"/>
  <c r="CS1815" i="64"/>
  <c r="DH1814" i="64"/>
  <c r="CZ1814" i="64"/>
  <c r="CR1814" i="64"/>
  <c r="BE1814" i="64"/>
  <c r="BU1819" i="64"/>
  <c r="BV1818" i="64"/>
  <c r="CU1818" i="64"/>
  <c r="CI1814" i="64"/>
  <c r="CA1814" i="64"/>
  <c r="BS1814" i="64"/>
  <c r="BK1814" i="64"/>
  <c r="BC1814" i="64"/>
  <c r="AU1814" i="64"/>
  <c r="AM1814" i="64"/>
  <c r="AE1814" i="64"/>
  <c r="W1814" i="64"/>
  <c r="CI1819" i="64"/>
  <c r="CA1819" i="64"/>
  <c r="BS1819" i="64"/>
  <c r="BK1819" i="64"/>
  <c r="BC1819" i="64"/>
  <c r="AU1819" i="64"/>
  <c r="AM1819" i="64"/>
  <c r="AE1819" i="64"/>
  <c r="W1819" i="64"/>
  <c r="CJ1818" i="64"/>
  <c r="CB1818" i="64"/>
  <c r="BT1818" i="64"/>
  <c r="BL1818" i="64"/>
  <c r="BD1818" i="64"/>
  <c r="AV1818" i="64"/>
  <c r="AN1818" i="64"/>
  <c r="AF1818" i="64"/>
  <c r="X1818" i="64"/>
  <c r="DJ1819" i="64"/>
  <c r="DB1819" i="64"/>
  <c r="CT1819" i="64"/>
  <c r="DI1818" i="64"/>
  <c r="DA1818" i="64"/>
  <c r="CS1818" i="64"/>
  <c r="DH1815" i="64"/>
  <c r="CZ1815" i="64"/>
  <c r="CR1815" i="64"/>
  <c r="DG1814" i="64"/>
  <c r="CY1814" i="64"/>
  <c r="CQ1814" i="64"/>
  <c r="AW1814" i="64"/>
  <c r="AW1819" i="64"/>
  <c r="AP1818" i="64"/>
  <c r="CS1814" i="64"/>
  <c r="CH1814" i="64"/>
  <c r="BZ1814" i="64"/>
  <c r="BR1814" i="64"/>
  <c r="BJ1814" i="64"/>
  <c r="BB1814" i="64"/>
  <c r="AT1814" i="64"/>
  <c r="AL1814" i="64"/>
  <c r="AD1814" i="64"/>
  <c r="V1814" i="64"/>
  <c r="CH1819" i="64"/>
  <c r="BZ1819" i="64"/>
  <c r="BR1819" i="64"/>
  <c r="BJ1819" i="64"/>
  <c r="BB1819" i="64"/>
  <c r="AT1819" i="64"/>
  <c r="AL1819" i="64"/>
  <c r="AD1819" i="64"/>
  <c r="V1819" i="64"/>
  <c r="CI1818" i="64"/>
  <c r="CA1818" i="64"/>
  <c r="BS1818" i="64"/>
  <c r="BK1818" i="64"/>
  <c r="BC1818" i="64"/>
  <c r="AU1818" i="64"/>
  <c r="AM1818" i="64"/>
  <c r="AE1818" i="64"/>
  <c r="W1818" i="64"/>
  <c r="DI1819" i="64"/>
  <c r="DA1819" i="64"/>
  <c r="CS1819" i="64"/>
  <c r="DH1818" i="64"/>
  <c r="CZ1818" i="64"/>
  <c r="CR1818" i="64"/>
  <c r="DG1815" i="64"/>
  <c r="CY1815" i="64"/>
  <c r="CQ1815" i="64"/>
  <c r="DF1814" i="64"/>
  <c r="CX1814" i="64"/>
  <c r="BU1814" i="64"/>
  <c r="CK1819" i="64"/>
  <c r="AG1819" i="64"/>
  <c r="BF1818" i="64"/>
  <c r="DD1819" i="64"/>
  <c r="DB1815" i="64"/>
  <c r="CG1814" i="64"/>
  <c r="BY1814" i="64"/>
  <c r="BQ1814" i="64"/>
  <c r="BI1814" i="64"/>
  <c r="BA1814" i="64"/>
  <c r="AS1814" i="64"/>
  <c r="AK1814" i="64"/>
  <c r="AC1814" i="64"/>
  <c r="U1814" i="64"/>
  <c r="CG1819" i="64"/>
  <c r="BY1819" i="64"/>
  <c r="BQ1819" i="64"/>
  <c r="BI1819" i="64"/>
  <c r="BA1819" i="64"/>
  <c r="AS1819" i="64"/>
  <c r="AK1819" i="64"/>
  <c r="AC1819" i="64"/>
  <c r="U1819" i="64"/>
  <c r="CH1818" i="64"/>
  <c r="BZ1818" i="64"/>
  <c r="BR1818" i="64"/>
  <c r="BJ1818" i="64"/>
  <c r="BB1818" i="64"/>
  <c r="AT1818" i="64"/>
  <c r="AL1818" i="64"/>
  <c r="AD1818" i="64"/>
  <c r="V1818" i="64"/>
  <c r="DH1819" i="64"/>
  <c r="CZ1819" i="64"/>
  <c r="CR1819" i="64"/>
  <c r="CY1818" i="64"/>
  <c r="CQ1818" i="64"/>
  <c r="DF1815" i="64"/>
  <c r="CX1815" i="64"/>
  <c r="CP1815" i="64"/>
  <c r="DE1814" i="64"/>
  <c r="CW1814" i="64"/>
  <c r="CC1814" i="64"/>
  <c r="Y1814" i="64"/>
  <c r="AO1819" i="64"/>
  <c r="BN1818" i="64"/>
  <c r="Z1818" i="64"/>
  <c r="CV1819" i="64"/>
  <c r="DA1814" i="64"/>
  <c r="CF1814" i="64"/>
  <c r="BX1814" i="64"/>
  <c r="BP1814" i="64"/>
  <c r="BH1814" i="64"/>
  <c r="AZ1814" i="64"/>
  <c r="AR1814" i="64"/>
  <c r="AJ1814" i="64"/>
  <c r="AB1814" i="64"/>
  <c r="T1814" i="64"/>
  <c r="CF1819" i="64"/>
  <c r="BX1819" i="64"/>
  <c r="BP1819" i="64"/>
  <c r="BH1819" i="64"/>
  <c r="AZ1819" i="64"/>
  <c r="AR1819" i="64"/>
  <c r="AJ1819" i="64"/>
  <c r="AB1819" i="64"/>
  <c r="T1819" i="64"/>
  <c r="CG1818" i="64"/>
  <c r="BY1818" i="64"/>
  <c r="BQ1818" i="64"/>
  <c r="BI1818" i="64"/>
  <c r="BA1818" i="64"/>
  <c r="AS1818" i="64"/>
  <c r="AK1818" i="64"/>
  <c r="AC1818" i="64"/>
  <c r="U1818" i="64"/>
  <c r="DG1819" i="64"/>
  <c r="CY1819" i="64"/>
  <c r="CQ1819" i="64"/>
  <c r="DF1818" i="64"/>
  <c r="CX1818" i="64"/>
  <c r="CP1818" i="64"/>
  <c r="DE1815" i="64"/>
  <c r="CW1815" i="64"/>
  <c r="CO1815" i="64"/>
  <c r="DD1814" i="64"/>
  <c r="CV1814" i="64"/>
  <c r="CK1814" i="64"/>
  <c r="AG1814" i="64"/>
  <c r="BM1819" i="64"/>
  <c r="Y1819" i="64"/>
  <c r="AX1818" i="64"/>
  <c r="DC1818" i="64"/>
  <c r="CT1815" i="64"/>
  <c r="CE1814" i="64"/>
  <c r="BW1814" i="64"/>
  <c r="BO1814" i="64"/>
  <c r="BG1814" i="64"/>
  <c r="AY1814" i="64"/>
  <c r="AQ1814" i="64"/>
  <c r="AI1814" i="64"/>
  <c r="AA1814" i="64"/>
  <c r="S1814" i="64"/>
  <c r="CE1819" i="64"/>
  <c r="BW1819" i="64"/>
  <c r="BO1819" i="64"/>
  <c r="BG1819" i="64"/>
  <c r="AY1819" i="64"/>
  <c r="AQ1819" i="64"/>
  <c r="AI1819" i="64"/>
  <c r="AA1819" i="64"/>
  <c r="S1819" i="64"/>
  <c r="CF1818" i="64"/>
  <c r="BX1818" i="64"/>
  <c r="BP1818" i="64"/>
  <c r="BH1818" i="64"/>
  <c r="AZ1818" i="64"/>
  <c r="AR1818" i="64"/>
  <c r="AJ1818" i="64"/>
  <c r="AB1818" i="64"/>
  <c r="T1818" i="64"/>
  <c r="DF1819" i="64"/>
  <c r="CX1819" i="64"/>
  <c r="CP1819" i="64"/>
  <c r="DE1818" i="64"/>
  <c r="CW1818" i="64"/>
  <c r="CO1818" i="64"/>
  <c r="DD1815" i="64"/>
  <c r="CV1815" i="64"/>
  <c r="DK1814" i="64"/>
  <c r="DC1814" i="64"/>
  <c r="CU1814" i="64"/>
  <c r="BM1814" i="64"/>
  <c r="CC1819" i="64"/>
  <c r="CL1818" i="64"/>
  <c r="DK1818" i="64"/>
  <c r="DI1814" i="64"/>
  <c r="CL1814" i="64"/>
  <c r="CD1814" i="64"/>
  <c r="BV1814" i="64"/>
  <c r="BN1814" i="64"/>
  <c r="BF1814" i="64"/>
  <c r="AX1814" i="64"/>
  <c r="AP1814" i="64"/>
  <c r="AH1814" i="64"/>
  <c r="Z1814" i="64"/>
  <c r="CL1819" i="64"/>
  <c r="CD1819" i="64"/>
  <c r="BV1819" i="64"/>
  <c r="BN1819" i="64"/>
  <c r="BF1819" i="64"/>
  <c r="AX1819" i="64"/>
  <c r="AP1819" i="64"/>
  <c r="AH1819" i="64"/>
  <c r="Z1819" i="64"/>
  <c r="CE1818" i="64"/>
  <c r="BW1818" i="64"/>
  <c r="BO1818" i="64"/>
  <c r="BG1818" i="64"/>
  <c r="AY1818" i="64"/>
  <c r="AQ1818" i="64"/>
  <c r="AI1818" i="64"/>
  <c r="AA1818" i="64"/>
  <c r="S1818" i="64"/>
  <c r="DE1819" i="64"/>
  <c r="CW1819" i="64"/>
  <c r="CO1819" i="64"/>
  <c r="DD1818" i="64"/>
  <c r="CV1818" i="64"/>
  <c r="DK1815" i="64"/>
  <c r="DC1815" i="64"/>
  <c r="CU1815" i="64"/>
  <c r="DJ1814" i="64"/>
  <c r="DB1814" i="64"/>
  <c r="CT1814" i="64"/>
  <c r="AC1771" i="64"/>
  <c r="AC1806" i="64" s="1"/>
  <c r="CE1771" i="64"/>
  <c r="CE1806" i="64" s="1"/>
  <c r="BW1771" i="64"/>
  <c r="BW1806" i="64" s="1"/>
  <c r="BO1771" i="64"/>
  <c r="BO1806" i="64" s="1"/>
  <c r="BG1771" i="64"/>
  <c r="BG1806" i="64" s="1"/>
  <c r="AY1771" i="64"/>
  <c r="AY1806" i="64" s="1"/>
  <c r="AQ1771" i="64"/>
  <c r="AQ1806" i="64" s="1"/>
  <c r="AI1771" i="64"/>
  <c r="AI1806" i="64" s="1"/>
  <c r="AA1771" i="64"/>
  <c r="AA1806" i="64" s="1"/>
  <c r="S1771" i="64"/>
  <c r="S1806" i="64" s="1"/>
  <c r="CL1771" i="64"/>
  <c r="CL1806" i="64" s="1"/>
  <c r="CD1771" i="64"/>
  <c r="CD1806" i="64" s="1"/>
  <c r="BV1771" i="64"/>
  <c r="BV1806" i="64" s="1"/>
  <c r="BN1771" i="64"/>
  <c r="BN1806" i="64" s="1"/>
  <c r="BF1771" i="64"/>
  <c r="BF1806" i="64" s="1"/>
  <c r="AX1771" i="64"/>
  <c r="AX1806" i="64" s="1"/>
  <c r="AP1771" i="64"/>
  <c r="AP1806" i="64" s="1"/>
  <c r="AH1771" i="64"/>
  <c r="AH1806" i="64" s="1"/>
  <c r="Z1771" i="64"/>
  <c r="Z1806" i="64" s="1"/>
  <c r="CC1771" i="64"/>
  <c r="CC1806" i="64" s="1"/>
  <c r="BM1771" i="64"/>
  <c r="BM1806" i="64" s="1"/>
  <c r="BE1771" i="64"/>
  <c r="BE1806" i="64" s="1"/>
  <c r="AO1771" i="64"/>
  <c r="AO1806" i="64" s="1"/>
  <c r="AG1771" i="64"/>
  <c r="AG1806" i="64" s="1"/>
  <c r="CK1771" i="64"/>
  <c r="CK1806" i="64" s="1"/>
  <c r="AW1771" i="64"/>
  <c r="AW1806" i="64" s="1"/>
  <c r="CJ1771" i="64"/>
  <c r="CJ1806" i="64" s="1"/>
  <c r="CB1771" i="64"/>
  <c r="CB1806" i="64" s="1"/>
  <c r="BT1771" i="64"/>
  <c r="BT1806" i="64" s="1"/>
  <c r="BL1771" i="64"/>
  <c r="BL1806" i="64" s="1"/>
  <c r="BD1771" i="64"/>
  <c r="BD1806" i="64" s="1"/>
  <c r="AV1771" i="64"/>
  <c r="AV1806" i="64" s="1"/>
  <c r="AN1771" i="64"/>
  <c r="AN1806" i="64" s="1"/>
  <c r="AF1771" i="64"/>
  <c r="AF1806" i="64" s="1"/>
  <c r="X1771" i="64"/>
  <c r="X1806" i="64" s="1"/>
  <c r="CP311" i="64"/>
  <c r="BU1771" i="64"/>
  <c r="BU1806" i="64" s="1"/>
  <c r="Y1771" i="64"/>
  <c r="Y1806" i="64" s="1"/>
  <c r="CI1771" i="64"/>
  <c r="CI1806" i="64" s="1"/>
  <c r="CA1771" i="64"/>
  <c r="CA1806" i="64" s="1"/>
  <c r="BS1771" i="64"/>
  <c r="BS1806" i="64" s="1"/>
  <c r="BK1771" i="64"/>
  <c r="BK1806" i="64" s="1"/>
  <c r="BC1771" i="64"/>
  <c r="BC1806" i="64" s="1"/>
  <c r="AU1771" i="64"/>
  <c r="AU1806" i="64" s="1"/>
  <c r="AM1771" i="64"/>
  <c r="AM1806" i="64" s="1"/>
  <c r="AE1771" i="64"/>
  <c r="AE1806" i="64" s="1"/>
  <c r="W1771" i="64"/>
  <c r="W1806" i="64" s="1"/>
  <c r="DG1774" i="64"/>
  <c r="CO1770" i="64"/>
  <c r="CH1771" i="64"/>
  <c r="CH1806" i="64" s="1"/>
  <c r="BZ1771" i="64"/>
  <c r="BZ1806" i="64" s="1"/>
  <c r="BR1771" i="64"/>
  <c r="BR1806" i="64" s="1"/>
  <c r="BJ1771" i="64"/>
  <c r="BJ1806" i="64" s="1"/>
  <c r="BB1771" i="64"/>
  <c r="BB1806" i="64" s="1"/>
  <c r="AT1771" i="64"/>
  <c r="AT1806" i="64" s="1"/>
  <c r="AL1771" i="64"/>
  <c r="AL1806" i="64" s="1"/>
  <c r="AD1771" i="64"/>
  <c r="AD1806" i="64" s="1"/>
  <c r="V1771" i="64"/>
  <c r="V1806" i="64" s="1"/>
  <c r="BY1771" i="64"/>
  <c r="BY1806" i="64" s="1"/>
  <c r="BQ1771" i="64"/>
  <c r="BQ1806" i="64" s="1"/>
  <c r="BI1771" i="64"/>
  <c r="BI1806" i="64" s="1"/>
  <c r="BA1771" i="64"/>
  <c r="BA1806" i="64" s="1"/>
  <c r="AS1771" i="64"/>
  <c r="AS1806" i="64" s="1"/>
  <c r="U1771" i="64"/>
  <c r="U1806" i="64" s="1"/>
  <c r="CG1771" i="64"/>
  <c r="CG1806" i="64" s="1"/>
  <c r="AK1771" i="64"/>
  <c r="AK1806" i="64" s="1"/>
  <c r="CF1771" i="64"/>
  <c r="CF1806" i="64" s="1"/>
  <c r="BX1771" i="64"/>
  <c r="BX1806" i="64" s="1"/>
  <c r="BP1771" i="64"/>
  <c r="BP1806" i="64" s="1"/>
  <c r="BH1771" i="64"/>
  <c r="BH1806" i="64" s="1"/>
  <c r="AZ1771" i="64"/>
  <c r="AZ1806" i="64" s="1"/>
  <c r="AR1771" i="64"/>
  <c r="AR1806" i="64" s="1"/>
  <c r="AJ1771" i="64"/>
  <c r="AJ1806" i="64" s="1"/>
  <c r="AB1771" i="64"/>
  <c r="AB1806" i="64" s="1"/>
  <c r="T1771" i="64"/>
  <c r="T1806" i="64" s="1"/>
  <c r="AS539" i="64"/>
  <c r="AS1770" i="64"/>
  <c r="AS1805" i="64" s="1"/>
  <c r="BQ544" i="64"/>
  <c r="BQ573" i="64" s="1"/>
  <c r="BQ1775" i="64"/>
  <c r="BQ1810" i="64" s="1"/>
  <c r="CH543" i="64"/>
  <c r="CH572" i="64" s="1"/>
  <c r="CH1774" i="64"/>
  <c r="CH1809" i="64" s="1"/>
  <c r="BB543" i="64"/>
  <c r="BB572" i="64" s="1"/>
  <c r="BB1774" i="64"/>
  <c r="BB1809" i="64" s="1"/>
  <c r="BX539" i="64"/>
  <c r="BX1770" i="64"/>
  <c r="BX1805" i="64" s="1"/>
  <c r="AZ539" i="64"/>
  <c r="AZ1770" i="64"/>
  <c r="AZ1805" i="64" s="1"/>
  <c r="AJ539" i="64"/>
  <c r="AJ1770" i="64"/>
  <c r="AJ1805" i="64" s="1"/>
  <c r="CF544" i="64"/>
  <c r="CF573" i="64" s="1"/>
  <c r="CF1775" i="64"/>
  <c r="CF1810" i="64" s="1"/>
  <c r="BH544" i="64"/>
  <c r="BH573" i="64" s="1"/>
  <c r="BH1775" i="64"/>
  <c r="BH1810" i="64" s="1"/>
  <c r="AJ544" i="64"/>
  <c r="AJ573" i="64" s="1"/>
  <c r="AJ1775" i="64"/>
  <c r="AJ1810" i="64" s="1"/>
  <c r="BY543" i="64"/>
  <c r="BY572" i="64" s="1"/>
  <c r="BY1774" i="64"/>
  <c r="BY1809" i="64" s="1"/>
  <c r="BA543" i="64"/>
  <c r="BA572" i="64" s="1"/>
  <c r="BA1774" i="64"/>
  <c r="BA1809" i="64" s="1"/>
  <c r="AC543" i="64"/>
  <c r="AC572" i="64" s="1"/>
  <c r="AC1774" i="64"/>
  <c r="AC1809" i="64" s="1"/>
  <c r="CE539" i="64"/>
  <c r="CE1770" i="64"/>
  <c r="CE1805" i="64" s="1"/>
  <c r="BO539" i="64"/>
  <c r="BO1770" i="64"/>
  <c r="BO1805" i="64" s="1"/>
  <c r="AY539" i="64"/>
  <c r="AY1770" i="64"/>
  <c r="AY1805" i="64" s="1"/>
  <c r="AI539" i="64"/>
  <c r="AI1770" i="64"/>
  <c r="AI1805" i="64" s="1"/>
  <c r="BW544" i="64"/>
  <c r="BW573" i="64" s="1"/>
  <c r="BW1775" i="64"/>
  <c r="BW1810" i="64" s="1"/>
  <c r="BG544" i="64"/>
  <c r="BG573" i="64" s="1"/>
  <c r="BG1775" i="64"/>
  <c r="BG1810" i="64" s="1"/>
  <c r="AQ544" i="64"/>
  <c r="AQ573" i="64" s="1"/>
  <c r="AQ1775" i="64"/>
  <c r="AQ1810" i="64" s="1"/>
  <c r="AA544" i="64"/>
  <c r="AA573" i="64" s="1"/>
  <c r="AA1775" i="64"/>
  <c r="AA1810" i="64" s="1"/>
  <c r="BP543" i="64"/>
  <c r="BP572" i="64" s="1"/>
  <c r="BP1774" i="64"/>
  <c r="BP1809" i="64" s="1"/>
  <c r="CL539" i="64"/>
  <c r="CL1770" i="64"/>
  <c r="CL1805" i="64" s="1"/>
  <c r="CD539" i="64"/>
  <c r="CD1770" i="64"/>
  <c r="CD1805" i="64" s="1"/>
  <c r="BV539" i="64"/>
  <c r="BV1770" i="64"/>
  <c r="BV1805" i="64" s="1"/>
  <c r="BN539" i="64"/>
  <c r="BN1770" i="64"/>
  <c r="BN1805" i="64" s="1"/>
  <c r="BF539" i="64"/>
  <c r="BF1770" i="64"/>
  <c r="BF1805" i="64" s="1"/>
  <c r="AX539" i="64"/>
  <c r="AX1770" i="64"/>
  <c r="AX1805" i="64" s="1"/>
  <c r="AP539" i="64"/>
  <c r="AP1770" i="64"/>
  <c r="AP1805" i="64" s="1"/>
  <c r="AH539" i="64"/>
  <c r="AH1770" i="64"/>
  <c r="AH1805" i="64" s="1"/>
  <c r="Z539" i="64"/>
  <c r="Z1770" i="64"/>
  <c r="Z1805" i="64" s="1"/>
  <c r="CL544" i="64"/>
  <c r="CL573" i="64" s="1"/>
  <c r="CL1775" i="64"/>
  <c r="CL1810" i="64" s="1"/>
  <c r="CD544" i="64"/>
  <c r="CD573" i="64" s="1"/>
  <c r="CD1775" i="64"/>
  <c r="CD1810" i="64" s="1"/>
  <c r="BV544" i="64"/>
  <c r="BV573" i="64" s="1"/>
  <c r="BV1775" i="64"/>
  <c r="BV1810" i="64" s="1"/>
  <c r="BN544" i="64"/>
  <c r="BN573" i="64" s="1"/>
  <c r="BN1775" i="64"/>
  <c r="BN1810" i="64" s="1"/>
  <c r="BF544" i="64"/>
  <c r="BF573" i="64" s="1"/>
  <c r="BF1775" i="64"/>
  <c r="BF1810" i="64" s="1"/>
  <c r="AX544" i="64"/>
  <c r="AX573" i="64" s="1"/>
  <c r="AX1775" i="64"/>
  <c r="AX1810" i="64" s="1"/>
  <c r="AP544" i="64"/>
  <c r="AP573" i="64" s="1"/>
  <c r="AP1775" i="64"/>
  <c r="AP1810" i="64" s="1"/>
  <c r="AH544" i="64"/>
  <c r="AH573" i="64" s="1"/>
  <c r="AH1775" i="64"/>
  <c r="AH1810" i="64" s="1"/>
  <c r="Z544" i="64"/>
  <c r="Z573" i="64" s="1"/>
  <c r="Z1775" i="64"/>
  <c r="Z1810" i="64" s="1"/>
  <c r="CE543" i="64"/>
  <c r="CE572" i="64" s="1"/>
  <c r="CE1774" i="64"/>
  <c r="CE1809" i="64" s="1"/>
  <c r="BW543" i="64"/>
  <c r="BW572" i="64" s="1"/>
  <c r="BW1774" i="64"/>
  <c r="BW1809" i="64" s="1"/>
  <c r="BO543" i="64"/>
  <c r="BO572" i="64" s="1"/>
  <c r="BO1774" i="64"/>
  <c r="BO1809" i="64" s="1"/>
  <c r="BG543" i="64"/>
  <c r="BG572" i="64" s="1"/>
  <c r="BG1774" i="64"/>
  <c r="BG1809" i="64" s="1"/>
  <c r="AY543" i="64"/>
  <c r="AY572" i="64" s="1"/>
  <c r="AY1774" i="64"/>
  <c r="AY1809" i="64" s="1"/>
  <c r="AQ543" i="64"/>
  <c r="AQ572" i="64" s="1"/>
  <c r="AQ1774" i="64"/>
  <c r="AQ1809" i="64" s="1"/>
  <c r="AI543" i="64"/>
  <c r="AI572" i="64" s="1"/>
  <c r="AI1774" i="64"/>
  <c r="AI1809" i="64" s="1"/>
  <c r="AA543" i="64"/>
  <c r="AA572" i="64" s="1"/>
  <c r="AA1774" i="64"/>
  <c r="AA1809" i="64" s="1"/>
  <c r="S543" i="64"/>
  <c r="S572" i="64" s="1"/>
  <c r="S1774" i="64"/>
  <c r="S1809" i="64" s="1"/>
  <c r="DF544" i="64"/>
  <c r="DF573" i="64" s="1"/>
  <c r="DF1775" i="64"/>
  <c r="CX544" i="64"/>
  <c r="CX573" i="64" s="1"/>
  <c r="CX1775" i="64"/>
  <c r="CP544" i="64"/>
  <c r="CP573" i="64" s="1"/>
  <c r="CP1775" i="64"/>
  <c r="DE543" i="64"/>
  <c r="DE572" i="64" s="1"/>
  <c r="DE1774" i="64"/>
  <c r="CW543" i="64"/>
  <c r="CW572" i="64" s="1"/>
  <c r="CW1774" i="64"/>
  <c r="CO543" i="64"/>
  <c r="CO572" i="64" s="1"/>
  <c r="CO1774" i="64"/>
  <c r="DD540" i="64"/>
  <c r="DD569" i="64" s="1"/>
  <c r="DD1771" i="64"/>
  <c r="CV540" i="64"/>
  <c r="CV569" i="64" s="1"/>
  <c r="CV1771" i="64"/>
  <c r="DK539" i="64"/>
  <c r="DK1770" i="64"/>
  <c r="DC539" i="64"/>
  <c r="DC1770" i="64"/>
  <c r="CU539" i="64"/>
  <c r="CU1770" i="64"/>
  <c r="BA539" i="64"/>
  <c r="BA1770" i="64"/>
  <c r="BA1805" i="64" s="1"/>
  <c r="AS544" i="64"/>
  <c r="AS573" i="64" s="1"/>
  <c r="AS1775" i="64"/>
  <c r="AS1810" i="64" s="1"/>
  <c r="CK539" i="64"/>
  <c r="CK1770" i="64"/>
  <c r="CK1805" i="64" s="1"/>
  <c r="BM539" i="64"/>
  <c r="BM1770" i="64"/>
  <c r="BM1805" i="64" s="1"/>
  <c r="AO539" i="64"/>
  <c r="AO1770" i="64"/>
  <c r="AO1805" i="64" s="1"/>
  <c r="CK544" i="64"/>
  <c r="CK573" i="64" s="1"/>
  <c r="CK1775" i="64"/>
  <c r="CK1810" i="64" s="1"/>
  <c r="BM544" i="64"/>
  <c r="BM573" i="64" s="1"/>
  <c r="BM1775" i="64"/>
  <c r="BM1810" i="64" s="1"/>
  <c r="AO544" i="64"/>
  <c r="AO573" i="64" s="1"/>
  <c r="AO1775" i="64"/>
  <c r="AO1810" i="64" s="1"/>
  <c r="CL543" i="64"/>
  <c r="CL572" i="64" s="1"/>
  <c r="CL1774" i="64"/>
  <c r="CL1809" i="64" s="1"/>
  <c r="BN543" i="64"/>
  <c r="BN572" i="64" s="1"/>
  <c r="BN1774" i="64"/>
  <c r="BN1809" i="64" s="1"/>
  <c r="AP543" i="64"/>
  <c r="AP572" i="64" s="1"/>
  <c r="AP1774" i="64"/>
  <c r="AP1809" i="64" s="1"/>
  <c r="DE544" i="64"/>
  <c r="DE573" i="64" s="1"/>
  <c r="DE1775" i="64"/>
  <c r="CW544" i="64"/>
  <c r="CW573" i="64" s="1"/>
  <c r="CW1775" i="64"/>
  <c r="CO544" i="64"/>
  <c r="CO573" i="64" s="1"/>
  <c r="CO1775" i="64"/>
  <c r="DD543" i="64"/>
  <c r="DD572" i="64" s="1"/>
  <c r="DD1774" i="64"/>
  <c r="CV543" i="64"/>
  <c r="CV572" i="64" s="1"/>
  <c r="CV1774" i="64"/>
  <c r="DK540" i="64"/>
  <c r="DK569" i="64" s="1"/>
  <c r="DK1771" i="64"/>
  <c r="DC540" i="64"/>
  <c r="DC569" i="64" s="1"/>
  <c r="DC1771" i="64"/>
  <c r="CU540" i="64"/>
  <c r="CU569" i="64" s="1"/>
  <c r="CU1771" i="64"/>
  <c r="DJ539" i="64"/>
  <c r="DJ1770" i="64"/>
  <c r="DB539" i="64"/>
  <c r="DB1770" i="64"/>
  <c r="CT539" i="64"/>
  <c r="CT1770" i="64"/>
  <c r="CG539" i="64"/>
  <c r="CG1770" i="64"/>
  <c r="CG1805" i="64" s="1"/>
  <c r="AC539" i="64"/>
  <c r="AC1770" i="64"/>
  <c r="AC1805" i="64" s="1"/>
  <c r="AC544" i="64"/>
  <c r="AC573" i="64" s="1"/>
  <c r="AC1775" i="64"/>
  <c r="AC1810" i="64" s="1"/>
  <c r="BU539" i="64"/>
  <c r="BU1770" i="64"/>
  <c r="BU1805" i="64" s="1"/>
  <c r="AW539" i="64"/>
  <c r="AW1770" i="64"/>
  <c r="AW1805" i="64" s="1"/>
  <c r="Y539" i="64"/>
  <c r="Y1770" i="64"/>
  <c r="Y1805" i="64" s="1"/>
  <c r="BU544" i="64"/>
  <c r="BU573" i="64" s="1"/>
  <c r="BU1775" i="64"/>
  <c r="BU1810" i="64" s="1"/>
  <c r="AW544" i="64"/>
  <c r="AW573" i="64" s="1"/>
  <c r="AW1775" i="64"/>
  <c r="AW1810" i="64" s="1"/>
  <c r="Y544" i="64"/>
  <c r="Y573" i="64" s="1"/>
  <c r="Y1775" i="64"/>
  <c r="Y1810" i="64" s="1"/>
  <c r="BV543" i="64"/>
  <c r="BV572" i="64" s="1"/>
  <c r="BV1774" i="64"/>
  <c r="BV1809" i="64" s="1"/>
  <c r="AX543" i="64"/>
  <c r="AX572" i="64" s="1"/>
  <c r="AX1774" i="64"/>
  <c r="AX1809" i="64" s="1"/>
  <c r="Z543" i="64"/>
  <c r="Z572" i="64" s="1"/>
  <c r="Z1774" i="64"/>
  <c r="Z1809" i="64" s="1"/>
  <c r="CB539" i="64"/>
  <c r="CB1770" i="64"/>
  <c r="CB1805" i="64" s="1"/>
  <c r="BL539" i="64"/>
  <c r="BL1770" i="64"/>
  <c r="BL1805" i="64" s="1"/>
  <c r="AV539" i="64"/>
  <c r="AV1770" i="64"/>
  <c r="AV1805" i="64" s="1"/>
  <c r="AF539" i="64"/>
  <c r="AF1770" i="64"/>
  <c r="AF1805" i="64" s="1"/>
  <c r="CJ544" i="64"/>
  <c r="CJ573" i="64" s="1"/>
  <c r="CJ1775" i="64"/>
  <c r="CJ1810" i="64" s="1"/>
  <c r="CB544" i="64"/>
  <c r="CB573" i="64" s="1"/>
  <c r="CB1775" i="64"/>
  <c r="CB1810" i="64" s="1"/>
  <c r="BT544" i="64"/>
  <c r="BT573" i="64" s="1"/>
  <c r="BT1775" i="64"/>
  <c r="BT1810" i="64" s="1"/>
  <c r="BD544" i="64"/>
  <c r="BD573" i="64" s="1"/>
  <c r="BD1775" i="64"/>
  <c r="BD1810" i="64" s="1"/>
  <c r="AN544" i="64"/>
  <c r="AN573" i="64" s="1"/>
  <c r="AN1775" i="64"/>
  <c r="AN1810" i="64" s="1"/>
  <c r="AF544" i="64"/>
  <c r="AF573" i="64" s="1"/>
  <c r="AF1775" i="64"/>
  <c r="AF1810" i="64" s="1"/>
  <c r="X544" i="64"/>
  <c r="X573" i="64" s="1"/>
  <c r="X1775" i="64"/>
  <c r="X1810" i="64" s="1"/>
  <c r="CC543" i="64"/>
  <c r="CC572" i="64" s="1"/>
  <c r="CC1774" i="64"/>
  <c r="CC1809" i="64" s="1"/>
  <c r="BU543" i="64"/>
  <c r="BU572" i="64" s="1"/>
  <c r="BU1774" i="64"/>
  <c r="BU1809" i="64" s="1"/>
  <c r="BM543" i="64"/>
  <c r="BM572" i="64" s="1"/>
  <c r="BM1774" i="64"/>
  <c r="BM1809" i="64" s="1"/>
  <c r="BE543" i="64"/>
  <c r="BE572" i="64" s="1"/>
  <c r="BE1774" i="64"/>
  <c r="BE1809" i="64" s="1"/>
  <c r="AW543" i="64"/>
  <c r="AW572" i="64" s="1"/>
  <c r="AW1774" i="64"/>
  <c r="AW1809" i="64" s="1"/>
  <c r="AO543" i="64"/>
  <c r="AO572" i="64" s="1"/>
  <c r="AO1774" i="64"/>
  <c r="AO1809" i="64" s="1"/>
  <c r="AG543" i="64"/>
  <c r="AG572" i="64" s="1"/>
  <c r="AG1774" i="64"/>
  <c r="AG1809" i="64" s="1"/>
  <c r="Y543" i="64"/>
  <c r="Y572" i="64" s="1"/>
  <c r="Y1774" i="64"/>
  <c r="Y1809" i="64" s="1"/>
  <c r="DD544" i="64"/>
  <c r="DD573" i="64" s="1"/>
  <c r="DD1775" i="64"/>
  <c r="CV544" i="64"/>
  <c r="CV573" i="64" s="1"/>
  <c r="CV1775" i="64"/>
  <c r="DK543" i="64"/>
  <c r="DK572" i="64" s="1"/>
  <c r="DK1774" i="64"/>
  <c r="DC543" i="64"/>
  <c r="DC572" i="64" s="1"/>
  <c r="DC1774" i="64"/>
  <c r="CU543" i="64"/>
  <c r="CU572" i="64" s="1"/>
  <c r="CU1774" i="64"/>
  <c r="DJ540" i="64"/>
  <c r="DJ569" i="64" s="1"/>
  <c r="DJ1771" i="64"/>
  <c r="DB540" i="64"/>
  <c r="DB569" i="64" s="1"/>
  <c r="DB1771" i="64"/>
  <c r="CT540" i="64"/>
  <c r="CT569" i="64" s="1"/>
  <c r="CT1771" i="64"/>
  <c r="DI539" i="64"/>
  <c r="DI1770" i="64"/>
  <c r="DA539" i="64"/>
  <c r="DA1770" i="64"/>
  <c r="CS539" i="64"/>
  <c r="CS1770" i="64"/>
  <c r="BQ539" i="64"/>
  <c r="BQ1770" i="64"/>
  <c r="BQ1805" i="64" s="1"/>
  <c r="CG544" i="64"/>
  <c r="CG573" i="64" s="1"/>
  <c r="CG1775" i="64"/>
  <c r="CG1810" i="64" s="1"/>
  <c r="U544" i="64"/>
  <c r="U573" i="64" s="1"/>
  <c r="U1775" i="64"/>
  <c r="U1810" i="64" s="1"/>
  <c r="CC539" i="64"/>
  <c r="CC1770" i="64"/>
  <c r="CC1805" i="64" s="1"/>
  <c r="BE539" i="64"/>
  <c r="BE1770" i="64"/>
  <c r="BE1805" i="64" s="1"/>
  <c r="AG539" i="64"/>
  <c r="AG1770" i="64"/>
  <c r="AG1805" i="64" s="1"/>
  <c r="CC544" i="64"/>
  <c r="CC573" i="64" s="1"/>
  <c r="CC1775" i="64"/>
  <c r="CC1810" i="64" s="1"/>
  <c r="BE544" i="64"/>
  <c r="BE573" i="64" s="1"/>
  <c r="BE1775" i="64"/>
  <c r="BE1810" i="64" s="1"/>
  <c r="AG544" i="64"/>
  <c r="AG573" i="64" s="1"/>
  <c r="AG1775" i="64"/>
  <c r="AG1810" i="64" s="1"/>
  <c r="CD543" i="64"/>
  <c r="CD572" i="64" s="1"/>
  <c r="CD1774" i="64"/>
  <c r="CD1809" i="64" s="1"/>
  <c r="BF543" i="64"/>
  <c r="BF572" i="64" s="1"/>
  <c r="BF1774" i="64"/>
  <c r="BF1809" i="64" s="1"/>
  <c r="AH543" i="64"/>
  <c r="AH572" i="64" s="1"/>
  <c r="AH1774" i="64"/>
  <c r="AH1809" i="64" s="1"/>
  <c r="CJ539" i="64"/>
  <c r="CJ1770" i="64"/>
  <c r="CJ1805" i="64" s="1"/>
  <c r="BT539" i="64"/>
  <c r="BT1770" i="64"/>
  <c r="BT1805" i="64" s="1"/>
  <c r="BD539" i="64"/>
  <c r="BD1770" i="64"/>
  <c r="BD1805" i="64" s="1"/>
  <c r="AN539" i="64"/>
  <c r="AN1770" i="64"/>
  <c r="AN1805" i="64" s="1"/>
  <c r="X539" i="64"/>
  <c r="X1770" i="64"/>
  <c r="X1805" i="64" s="1"/>
  <c r="BL544" i="64"/>
  <c r="BL573" i="64" s="1"/>
  <c r="BL1775" i="64"/>
  <c r="BL1810" i="64" s="1"/>
  <c r="AV544" i="64"/>
  <c r="AV573" i="64" s="1"/>
  <c r="AV1775" i="64"/>
  <c r="AV1810" i="64" s="1"/>
  <c r="CK543" i="64"/>
  <c r="CK572" i="64" s="1"/>
  <c r="CK1774" i="64"/>
  <c r="CK1809" i="64" s="1"/>
  <c r="CI539" i="64"/>
  <c r="CI1770" i="64"/>
  <c r="CI1805" i="64" s="1"/>
  <c r="CA539" i="64"/>
  <c r="CA1770" i="64"/>
  <c r="CA1805" i="64" s="1"/>
  <c r="BS539" i="64"/>
  <c r="BS1770" i="64"/>
  <c r="BS1805" i="64" s="1"/>
  <c r="BK539" i="64"/>
  <c r="BK1770" i="64"/>
  <c r="BK1805" i="64" s="1"/>
  <c r="BC539" i="64"/>
  <c r="BC1770" i="64"/>
  <c r="BC1805" i="64" s="1"/>
  <c r="AU539" i="64"/>
  <c r="AU1770" i="64"/>
  <c r="AU1805" i="64" s="1"/>
  <c r="AM539" i="64"/>
  <c r="AM1770" i="64"/>
  <c r="AM1805" i="64" s="1"/>
  <c r="AE539" i="64"/>
  <c r="AE1770" i="64"/>
  <c r="AE1805" i="64" s="1"/>
  <c r="W539" i="64"/>
  <c r="W1770" i="64"/>
  <c r="W1805" i="64" s="1"/>
  <c r="CI544" i="64"/>
  <c r="CI573" i="64" s="1"/>
  <c r="CI1775" i="64"/>
  <c r="CI1810" i="64" s="1"/>
  <c r="CA544" i="64"/>
  <c r="CA573" i="64" s="1"/>
  <c r="CA1775" i="64"/>
  <c r="CA1810" i="64" s="1"/>
  <c r="BS544" i="64"/>
  <c r="BS573" i="64" s="1"/>
  <c r="BS1775" i="64"/>
  <c r="BS1810" i="64" s="1"/>
  <c r="BK544" i="64"/>
  <c r="BK573" i="64" s="1"/>
  <c r="BK1775" i="64"/>
  <c r="BK1810" i="64" s="1"/>
  <c r="BC544" i="64"/>
  <c r="BC573" i="64" s="1"/>
  <c r="BC1775" i="64"/>
  <c r="BC1810" i="64" s="1"/>
  <c r="AU544" i="64"/>
  <c r="AU573" i="64" s="1"/>
  <c r="AU1775" i="64"/>
  <c r="AU1810" i="64" s="1"/>
  <c r="AM544" i="64"/>
  <c r="AM573" i="64" s="1"/>
  <c r="AM1775" i="64"/>
  <c r="AM1810" i="64" s="1"/>
  <c r="AE544" i="64"/>
  <c r="AE573" i="64" s="1"/>
  <c r="AE1775" i="64"/>
  <c r="AE1810" i="64" s="1"/>
  <c r="W544" i="64"/>
  <c r="W573" i="64" s="1"/>
  <c r="W1775" i="64"/>
  <c r="W1810" i="64" s="1"/>
  <c r="CJ543" i="64"/>
  <c r="CJ572" i="64" s="1"/>
  <c r="CJ1774" i="64"/>
  <c r="CJ1809" i="64" s="1"/>
  <c r="CB543" i="64"/>
  <c r="CB572" i="64" s="1"/>
  <c r="CB1774" i="64"/>
  <c r="CB1809" i="64" s="1"/>
  <c r="BT543" i="64"/>
  <c r="BT572" i="64" s="1"/>
  <c r="BT1774" i="64"/>
  <c r="BT1809" i="64" s="1"/>
  <c r="BL543" i="64"/>
  <c r="BL572" i="64" s="1"/>
  <c r="BL1774" i="64"/>
  <c r="BL1809" i="64" s="1"/>
  <c r="BD543" i="64"/>
  <c r="BD572" i="64" s="1"/>
  <c r="BD1774" i="64"/>
  <c r="BD1809" i="64" s="1"/>
  <c r="AV543" i="64"/>
  <c r="AV572" i="64" s="1"/>
  <c r="AV1774" i="64"/>
  <c r="AV1809" i="64" s="1"/>
  <c r="AN543" i="64"/>
  <c r="AN572" i="64" s="1"/>
  <c r="AN1774" i="64"/>
  <c r="AN1809" i="64" s="1"/>
  <c r="AF543" i="64"/>
  <c r="AF572" i="64" s="1"/>
  <c r="AF1774" i="64"/>
  <c r="AF1809" i="64" s="1"/>
  <c r="X543" i="64"/>
  <c r="X572" i="64" s="1"/>
  <c r="X1774" i="64"/>
  <c r="X1809" i="64" s="1"/>
  <c r="DK544" i="64"/>
  <c r="DK573" i="64" s="1"/>
  <c r="DK1775" i="64"/>
  <c r="DC544" i="64"/>
  <c r="DC573" i="64" s="1"/>
  <c r="DC1775" i="64"/>
  <c r="CU544" i="64"/>
  <c r="CU573" i="64" s="1"/>
  <c r="CU1775" i="64"/>
  <c r="DJ543" i="64"/>
  <c r="DJ572" i="64" s="1"/>
  <c r="DJ1774" i="64"/>
  <c r="DB543" i="64"/>
  <c r="DB572" i="64" s="1"/>
  <c r="DB1774" i="64"/>
  <c r="CT543" i="64"/>
  <c r="CT572" i="64" s="1"/>
  <c r="CT1774" i="64"/>
  <c r="DI540" i="64"/>
  <c r="DI569" i="64" s="1"/>
  <c r="DI1771" i="64"/>
  <c r="DA540" i="64"/>
  <c r="DA569" i="64" s="1"/>
  <c r="DA1771" i="64"/>
  <c r="CS540" i="64"/>
  <c r="CS1771" i="64"/>
  <c r="DH539" i="64"/>
  <c r="DH1770" i="64"/>
  <c r="CZ539" i="64"/>
  <c r="CZ1770" i="64"/>
  <c r="CR539" i="64"/>
  <c r="CR1770" i="64"/>
  <c r="CH539" i="64"/>
  <c r="CH1770" i="64"/>
  <c r="CH1805" i="64" s="1"/>
  <c r="BZ539" i="64"/>
  <c r="BZ1770" i="64"/>
  <c r="BZ1805" i="64" s="1"/>
  <c r="BR539" i="64"/>
  <c r="BR1770" i="64"/>
  <c r="BR1805" i="64" s="1"/>
  <c r="BJ539" i="64"/>
  <c r="BJ1770" i="64"/>
  <c r="BJ1805" i="64" s="1"/>
  <c r="BB539" i="64"/>
  <c r="BB1770" i="64"/>
  <c r="BB1805" i="64" s="1"/>
  <c r="AT539" i="64"/>
  <c r="AT1770" i="64"/>
  <c r="AT1805" i="64" s="1"/>
  <c r="AL539" i="64"/>
  <c r="AL1770" i="64"/>
  <c r="AL1805" i="64" s="1"/>
  <c r="AD539" i="64"/>
  <c r="AD1770" i="64"/>
  <c r="AD1805" i="64" s="1"/>
  <c r="V539" i="64"/>
  <c r="V1770" i="64"/>
  <c r="V1805" i="64" s="1"/>
  <c r="CH544" i="64"/>
  <c r="CH573" i="64" s="1"/>
  <c r="CH1775" i="64"/>
  <c r="CH1810" i="64" s="1"/>
  <c r="BZ544" i="64"/>
  <c r="BZ573" i="64" s="1"/>
  <c r="BZ1775" i="64"/>
  <c r="BZ1810" i="64" s="1"/>
  <c r="BR544" i="64"/>
  <c r="BR573" i="64" s="1"/>
  <c r="BR1775" i="64"/>
  <c r="BR1810" i="64" s="1"/>
  <c r="BJ544" i="64"/>
  <c r="BJ573" i="64" s="1"/>
  <c r="BJ1775" i="64"/>
  <c r="BJ1810" i="64" s="1"/>
  <c r="BB544" i="64"/>
  <c r="BB573" i="64" s="1"/>
  <c r="BB1775" i="64"/>
  <c r="BB1810" i="64" s="1"/>
  <c r="AT544" i="64"/>
  <c r="AT573" i="64" s="1"/>
  <c r="AT1775" i="64"/>
  <c r="AT1810" i="64" s="1"/>
  <c r="AL544" i="64"/>
  <c r="AL573" i="64" s="1"/>
  <c r="AL1775" i="64"/>
  <c r="AL1810" i="64" s="1"/>
  <c r="AD544" i="64"/>
  <c r="AD573" i="64" s="1"/>
  <c r="AD1775" i="64"/>
  <c r="AD1810" i="64" s="1"/>
  <c r="V544" i="64"/>
  <c r="V573" i="64" s="1"/>
  <c r="V1775" i="64"/>
  <c r="V1810" i="64" s="1"/>
  <c r="CI543" i="64"/>
  <c r="CI572" i="64" s="1"/>
  <c r="CI1774" i="64"/>
  <c r="CI1809" i="64" s="1"/>
  <c r="CA543" i="64"/>
  <c r="CA572" i="64" s="1"/>
  <c r="CA1774" i="64"/>
  <c r="CA1809" i="64" s="1"/>
  <c r="BS543" i="64"/>
  <c r="BS572" i="64" s="1"/>
  <c r="BS1774" i="64"/>
  <c r="BS1809" i="64" s="1"/>
  <c r="BK543" i="64"/>
  <c r="BK572" i="64" s="1"/>
  <c r="BK1774" i="64"/>
  <c r="BK1809" i="64" s="1"/>
  <c r="BC543" i="64"/>
  <c r="BC572" i="64" s="1"/>
  <c r="BC1774" i="64"/>
  <c r="BC1809" i="64" s="1"/>
  <c r="AU543" i="64"/>
  <c r="AU572" i="64" s="1"/>
  <c r="AU1774" i="64"/>
  <c r="AU1809" i="64" s="1"/>
  <c r="AM543" i="64"/>
  <c r="AM572" i="64" s="1"/>
  <c r="AM1774" i="64"/>
  <c r="AM1809" i="64" s="1"/>
  <c r="AE543" i="64"/>
  <c r="AE572" i="64" s="1"/>
  <c r="AE1774" i="64"/>
  <c r="AE1809" i="64" s="1"/>
  <c r="W543" i="64"/>
  <c r="W572" i="64" s="1"/>
  <c r="W1774" i="64"/>
  <c r="W1809" i="64" s="1"/>
  <c r="DJ544" i="64"/>
  <c r="DJ573" i="64" s="1"/>
  <c r="DJ1775" i="64"/>
  <c r="DB544" i="64"/>
  <c r="DB573" i="64" s="1"/>
  <c r="DB1775" i="64"/>
  <c r="CT544" i="64"/>
  <c r="CT573" i="64" s="1"/>
  <c r="CT1775" i="64"/>
  <c r="DI543" i="64"/>
  <c r="DI572" i="64" s="1"/>
  <c r="DI1774" i="64"/>
  <c r="DA543" i="64"/>
  <c r="DA572" i="64" s="1"/>
  <c r="DA1774" i="64"/>
  <c r="CS543" i="64"/>
  <c r="CS572" i="64" s="1"/>
  <c r="CS1774" i="64"/>
  <c r="DH540" i="64"/>
  <c r="DH1771" i="64"/>
  <c r="CZ540" i="64"/>
  <c r="CZ569" i="64" s="1"/>
  <c r="CZ1771" i="64"/>
  <c r="CR540" i="64"/>
  <c r="CR569" i="64" s="1"/>
  <c r="CR1771" i="64"/>
  <c r="DG539" i="64"/>
  <c r="DG1770" i="64"/>
  <c r="CY539" i="64"/>
  <c r="CY1770" i="64"/>
  <c r="CQ539" i="64"/>
  <c r="CQ1770" i="64"/>
  <c r="BI539" i="64"/>
  <c r="BI1770" i="64"/>
  <c r="BI1805" i="64" s="1"/>
  <c r="BY544" i="64"/>
  <c r="BY573" i="64" s="1"/>
  <c r="BY1775" i="64"/>
  <c r="BY1810" i="64" s="1"/>
  <c r="AK544" i="64"/>
  <c r="AK573" i="64" s="1"/>
  <c r="AK1775" i="64"/>
  <c r="AK1810" i="64" s="1"/>
  <c r="BJ543" i="64"/>
  <c r="BJ572" i="64" s="1"/>
  <c r="BJ1774" i="64"/>
  <c r="BJ1809" i="64" s="1"/>
  <c r="AD543" i="64"/>
  <c r="AD572" i="64" s="1"/>
  <c r="AD1774" i="64"/>
  <c r="AD1809" i="64" s="1"/>
  <c r="DI544" i="64"/>
  <c r="DI573" i="64" s="1"/>
  <c r="DI1775" i="64"/>
  <c r="DA544" i="64"/>
  <c r="DA573" i="64" s="1"/>
  <c r="DA1775" i="64"/>
  <c r="CS544" i="64"/>
  <c r="CS573" i="64" s="1"/>
  <c r="CS1775" i="64"/>
  <c r="DH543" i="64"/>
  <c r="DH572" i="64" s="1"/>
  <c r="DH1774" i="64"/>
  <c r="CZ543" i="64"/>
  <c r="CZ572" i="64" s="1"/>
  <c r="CZ1774" i="64"/>
  <c r="CR543" i="64"/>
  <c r="CR572" i="64" s="1"/>
  <c r="CR1774" i="64"/>
  <c r="DG540" i="64"/>
  <c r="DG1771" i="64"/>
  <c r="CY540" i="64"/>
  <c r="CY569" i="64" s="1"/>
  <c r="CY1771" i="64"/>
  <c r="CQ540" i="64"/>
  <c r="CQ1771" i="64"/>
  <c r="DF539" i="64"/>
  <c r="DF1770" i="64"/>
  <c r="CX539" i="64"/>
  <c r="CX1770" i="64"/>
  <c r="CP539" i="64"/>
  <c r="CP1770" i="64"/>
  <c r="BY539" i="64"/>
  <c r="BY1770" i="64"/>
  <c r="BY1805" i="64" s="1"/>
  <c r="U539" i="64"/>
  <c r="U1770" i="64"/>
  <c r="U1805" i="64" s="1"/>
  <c r="BA544" i="64"/>
  <c r="BA573" i="64" s="1"/>
  <c r="BA1775" i="64"/>
  <c r="BA1810" i="64" s="1"/>
  <c r="BR543" i="64"/>
  <c r="BR572" i="64" s="1"/>
  <c r="BR1774" i="64"/>
  <c r="BR1809" i="64" s="1"/>
  <c r="AL543" i="64"/>
  <c r="AL572" i="64" s="1"/>
  <c r="AL1774" i="64"/>
  <c r="AL1809" i="64" s="1"/>
  <c r="CF539" i="64"/>
  <c r="CF1770" i="64"/>
  <c r="CF1805" i="64" s="1"/>
  <c r="BP539" i="64"/>
  <c r="BP1770" i="64"/>
  <c r="BP1805" i="64" s="1"/>
  <c r="AR539" i="64"/>
  <c r="AR1770" i="64"/>
  <c r="AR1805" i="64" s="1"/>
  <c r="T539" i="64"/>
  <c r="T1770" i="64"/>
  <c r="T1805" i="64" s="1"/>
  <c r="BP544" i="64"/>
  <c r="BP573" i="64" s="1"/>
  <c r="BP1775" i="64"/>
  <c r="BP1810" i="64" s="1"/>
  <c r="AR544" i="64"/>
  <c r="AR573" i="64" s="1"/>
  <c r="AR1775" i="64"/>
  <c r="AR1810" i="64" s="1"/>
  <c r="T544" i="64"/>
  <c r="T573" i="64" s="1"/>
  <c r="T1775" i="64"/>
  <c r="T1810" i="64" s="1"/>
  <c r="BQ543" i="64"/>
  <c r="BQ572" i="64" s="1"/>
  <c r="BQ1774" i="64"/>
  <c r="BQ1809" i="64" s="1"/>
  <c r="AS543" i="64"/>
  <c r="AS572" i="64" s="1"/>
  <c r="AS1774" i="64"/>
  <c r="AS1809" i="64" s="1"/>
  <c r="U543" i="64"/>
  <c r="U572" i="64" s="1"/>
  <c r="U1774" i="64"/>
  <c r="U1809" i="64" s="1"/>
  <c r="DH544" i="64"/>
  <c r="DH573" i="64" s="1"/>
  <c r="DH1775" i="64"/>
  <c r="CZ544" i="64"/>
  <c r="CZ573" i="64" s="1"/>
  <c r="CZ1775" i="64"/>
  <c r="CR544" i="64"/>
  <c r="CR573" i="64" s="1"/>
  <c r="CR1775" i="64"/>
  <c r="CY543" i="64"/>
  <c r="CY572" i="64" s="1"/>
  <c r="CY1774" i="64"/>
  <c r="CQ543" i="64"/>
  <c r="CQ572" i="64" s="1"/>
  <c r="CQ1774" i="64"/>
  <c r="DF540" i="64"/>
  <c r="DF1771" i="64"/>
  <c r="CX540" i="64"/>
  <c r="CX569" i="64" s="1"/>
  <c r="CX1771" i="64"/>
  <c r="CP540" i="64"/>
  <c r="CP569" i="64" s="1"/>
  <c r="CP1771" i="64"/>
  <c r="DE539" i="64"/>
  <c r="DE1770" i="64"/>
  <c r="CW539" i="64"/>
  <c r="CW1770" i="64"/>
  <c r="AK539" i="64"/>
  <c r="AK1770" i="64"/>
  <c r="AK1805" i="64" s="1"/>
  <c r="BI544" i="64"/>
  <c r="BI573" i="64" s="1"/>
  <c r="BI1775" i="64"/>
  <c r="BI1810" i="64" s="1"/>
  <c r="BZ543" i="64"/>
  <c r="BZ572" i="64" s="1"/>
  <c r="BZ1774" i="64"/>
  <c r="BZ1809" i="64" s="1"/>
  <c r="AT543" i="64"/>
  <c r="AT572" i="64" s="1"/>
  <c r="AT1774" i="64"/>
  <c r="AT1809" i="64" s="1"/>
  <c r="V543" i="64"/>
  <c r="V572" i="64" s="1"/>
  <c r="V1774" i="64"/>
  <c r="V1809" i="64" s="1"/>
  <c r="BH539" i="64"/>
  <c r="BH1770" i="64"/>
  <c r="BH1805" i="64" s="1"/>
  <c r="AB539" i="64"/>
  <c r="AB1770" i="64"/>
  <c r="AB1805" i="64" s="1"/>
  <c r="BX544" i="64"/>
  <c r="BX573" i="64" s="1"/>
  <c r="BX1775" i="64"/>
  <c r="BX1810" i="64" s="1"/>
  <c r="AZ544" i="64"/>
  <c r="AZ573" i="64" s="1"/>
  <c r="AZ1775" i="64"/>
  <c r="AZ1810" i="64" s="1"/>
  <c r="AB544" i="64"/>
  <c r="AB573" i="64" s="1"/>
  <c r="AB1775" i="64"/>
  <c r="AB1810" i="64" s="1"/>
  <c r="CG543" i="64"/>
  <c r="CG572" i="64" s="1"/>
  <c r="CG1774" i="64"/>
  <c r="CG1809" i="64" s="1"/>
  <c r="BI543" i="64"/>
  <c r="BI572" i="64" s="1"/>
  <c r="BI1774" i="64"/>
  <c r="BI1809" i="64" s="1"/>
  <c r="AK543" i="64"/>
  <c r="AK572" i="64" s="1"/>
  <c r="AK1774" i="64"/>
  <c r="AK1809" i="64" s="1"/>
  <c r="BW539" i="64"/>
  <c r="BW1770" i="64"/>
  <c r="BW1805" i="64" s="1"/>
  <c r="BG539" i="64"/>
  <c r="BG1770" i="64"/>
  <c r="BG1805" i="64" s="1"/>
  <c r="AQ539" i="64"/>
  <c r="AQ1770" i="64"/>
  <c r="AQ1805" i="64" s="1"/>
  <c r="AA539" i="64"/>
  <c r="AA1770" i="64"/>
  <c r="AA1805" i="64" s="1"/>
  <c r="S539" i="64"/>
  <c r="S1770" i="64"/>
  <c r="S1805" i="64" s="1"/>
  <c r="CE544" i="64"/>
  <c r="CE573" i="64" s="1"/>
  <c r="CE1775" i="64"/>
  <c r="CE1810" i="64" s="1"/>
  <c r="BO544" i="64"/>
  <c r="BO573" i="64" s="1"/>
  <c r="BO1775" i="64"/>
  <c r="BO1810" i="64" s="1"/>
  <c r="AY544" i="64"/>
  <c r="AY573" i="64" s="1"/>
  <c r="AY1775" i="64"/>
  <c r="AY1810" i="64" s="1"/>
  <c r="AI544" i="64"/>
  <c r="AI573" i="64" s="1"/>
  <c r="AI1775" i="64"/>
  <c r="AI1810" i="64" s="1"/>
  <c r="S544" i="64"/>
  <c r="S573" i="64" s="1"/>
  <c r="S1775" i="64"/>
  <c r="S1810" i="64" s="1"/>
  <c r="CF543" i="64"/>
  <c r="CF572" i="64" s="1"/>
  <c r="CF1774" i="64"/>
  <c r="CF1809" i="64" s="1"/>
  <c r="BX543" i="64"/>
  <c r="BX572" i="64" s="1"/>
  <c r="BX1774" i="64"/>
  <c r="BX1809" i="64" s="1"/>
  <c r="BH543" i="64"/>
  <c r="BH572" i="64" s="1"/>
  <c r="BH1774" i="64"/>
  <c r="BH1809" i="64" s="1"/>
  <c r="AZ543" i="64"/>
  <c r="AZ572" i="64" s="1"/>
  <c r="AZ1774" i="64"/>
  <c r="AZ1809" i="64" s="1"/>
  <c r="AR543" i="64"/>
  <c r="AR572" i="64" s="1"/>
  <c r="AR1774" i="64"/>
  <c r="AR1809" i="64" s="1"/>
  <c r="AJ543" i="64"/>
  <c r="AJ572" i="64" s="1"/>
  <c r="AJ1774" i="64"/>
  <c r="AJ1809" i="64" s="1"/>
  <c r="AB543" i="64"/>
  <c r="AB572" i="64" s="1"/>
  <c r="AB1774" i="64"/>
  <c r="AB1809" i="64" s="1"/>
  <c r="T543" i="64"/>
  <c r="T572" i="64" s="1"/>
  <c r="T1774" i="64"/>
  <c r="T1809" i="64" s="1"/>
  <c r="DG544" i="64"/>
  <c r="DG573" i="64" s="1"/>
  <c r="DG1775" i="64"/>
  <c r="CY544" i="64"/>
  <c r="CY573" i="64" s="1"/>
  <c r="CY1775" i="64"/>
  <c r="CQ544" i="64"/>
  <c r="CQ573" i="64" s="1"/>
  <c r="CQ1775" i="64"/>
  <c r="DF543" i="64"/>
  <c r="DF572" i="64" s="1"/>
  <c r="DF1774" i="64"/>
  <c r="CX543" i="64"/>
  <c r="CX572" i="64" s="1"/>
  <c r="CX1774" i="64"/>
  <c r="CP543" i="64"/>
  <c r="CP572" i="64" s="1"/>
  <c r="CP1774" i="64"/>
  <c r="DE540" i="64"/>
  <c r="DE569" i="64" s="1"/>
  <c r="DE1771" i="64"/>
  <c r="CW540" i="64"/>
  <c r="CW569" i="64" s="1"/>
  <c r="CW1771" i="64"/>
  <c r="CO540" i="64"/>
  <c r="CO1771" i="64"/>
  <c r="DD539" i="64"/>
  <c r="DD1770" i="64"/>
  <c r="CV539" i="64"/>
  <c r="CV1770" i="64"/>
  <c r="CC569" i="64"/>
  <c r="Y569" i="64"/>
  <c r="BU569" i="64"/>
  <c r="CJ569" i="64"/>
  <c r="CB569" i="64"/>
  <c r="BT569" i="64"/>
  <c r="BL569" i="64"/>
  <c r="BD569" i="64"/>
  <c r="AV569" i="64"/>
  <c r="AN569" i="64"/>
  <c r="AF569" i="64"/>
  <c r="X569" i="64"/>
  <c r="DH569" i="64"/>
  <c r="AW569" i="64"/>
  <c r="CI569" i="64"/>
  <c r="CA569" i="64"/>
  <c r="BS569" i="64"/>
  <c r="BK569" i="64"/>
  <c r="BC569" i="64"/>
  <c r="AU569" i="64"/>
  <c r="AM569" i="64"/>
  <c r="AE569" i="64"/>
  <c r="W569" i="64"/>
  <c r="CH569" i="64"/>
  <c r="BZ569" i="64"/>
  <c r="BR569" i="64"/>
  <c r="BJ569" i="64"/>
  <c r="BB569" i="64"/>
  <c r="AT569" i="64"/>
  <c r="AL569" i="64"/>
  <c r="AD569" i="64"/>
  <c r="V569" i="64"/>
  <c r="CK569" i="64"/>
  <c r="AG569" i="64"/>
  <c r="CG569" i="64"/>
  <c r="BY569" i="64"/>
  <c r="BQ569" i="64"/>
  <c r="BI569" i="64"/>
  <c r="BA569" i="64"/>
  <c r="AS569" i="64"/>
  <c r="AK569" i="64"/>
  <c r="AC569" i="64"/>
  <c r="U569" i="64"/>
  <c r="BM569" i="64"/>
  <c r="CF569" i="64"/>
  <c r="BX569" i="64"/>
  <c r="BP569" i="64"/>
  <c r="BH569" i="64"/>
  <c r="AZ569" i="64"/>
  <c r="AR569" i="64"/>
  <c r="AJ569" i="64"/>
  <c r="AB569" i="64"/>
  <c r="T569" i="64"/>
  <c r="BE569" i="64"/>
  <c r="CE569" i="64"/>
  <c r="BW569" i="64"/>
  <c r="BO569" i="64"/>
  <c r="BG569" i="64"/>
  <c r="AY569" i="64"/>
  <c r="AQ569" i="64"/>
  <c r="AI569" i="64"/>
  <c r="AA569" i="64"/>
  <c r="S569" i="64"/>
  <c r="AO569" i="64"/>
  <c r="CL569" i="64"/>
  <c r="CD569" i="64"/>
  <c r="BV569" i="64"/>
  <c r="BN569" i="64"/>
  <c r="BF569" i="64"/>
  <c r="AX569" i="64"/>
  <c r="AP569" i="64"/>
  <c r="AH569" i="64"/>
  <c r="Z569" i="64"/>
  <c r="DG315" i="64"/>
  <c r="DG543" i="64"/>
  <c r="DG572" i="64" s="1"/>
  <c r="CO311" i="64"/>
  <c r="CO539" i="64"/>
  <c r="AV2024" i="64"/>
  <c r="AV357" i="64"/>
  <c r="AV2051" i="64"/>
  <c r="AV2063" i="64" s="1"/>
  <c r="BT2029" i="64"/>
  <c r="BT2056" i="64"/>
  <c r="BT362" i="64"/>
  <c r="AN2029" i="64"/>
  <c r="AN2056" i="64"/>
  <c r="AN362" i="64"/>
  <c r="BM2028" i="64"/>
  <c r="BM361" i="64"/>
  <c r="BM2055" i="64"/>
  <c r="CD2025" i="64"/>
  <c r="CD2052" i="64"/>
  <c r="CD358" i="64"/>
  <c r="AH2025" i="64"/>
  <c r="AH2052" i="64"/>
  <c r="AH358" i="64"/>
  <c r="DF2029" i="64"/>
  <c r="DF2047" i="64" s="1"/>
  <c r="DF2056" i="64"/>
  <c r="DF362" i="64"/>
  <c r="CX2029" i="64"/>
  <c r="CX2047" i="64" s="1"/>
  <c r="CX2056" i="64"/>
  <c r="CX362" i="64"/>
  <c r="CP2029" i="64"/>
  <c r="CP2047" i="64" s="1"/>
  <c r="CP2056" i="64"/>
  <c r="CP362" i="64"/>
  <c r="DE2028" i="64"/>
  <c r="DE2046" i="64" s="1"/>
  <c r="DE2055" i="64"/>
  <c r="DE361" i="64"/>
  <c r="CW2028" i="64"/>
  <c r="CW2046" i="64" s="1"/>
  <c r="CW2055" i="64"/>
  <c r="CW361" i="64"/>
  <c r="CO2028" i="64"/>
  <c r="CO2046" i="64" s="1"/>
  <c r="CO2055" i="64"/>
  <c r="CO361" i="64"/>
  <c r="DD2025" i="64"/>
  <c r="DD2043" i="64" s="1"/>
  <c r="DD2052" i="64"/>
  <c r="DD358" i="64"/>
  <c r="CV2025" i="64"/>
  <c r="CV2043" i="64" s="1"/>
  <c r="CV2052" i="64"/>
  <c r="CV358" i="64"/>
  <c r="DK2024" i="64"/>
  <c r="DK357" i="64"/>
  <c r="DK2051" i="64"/>
  <c r="DK2063" i="64" s="1"/>
  <c r="CI2024" i="64"/>
  <c r="CI2051" i="64"/>
  <c r="CI2063" i="64" s="1"/>
  <c r="CI357" i="64"/>
  <c r="CA2024" i="64"/>
  <c r="CA2051" i="64"/>
  <c r="CA2063" i="64" s="1"/>
  <c r="CA357" i="64"/>
  <c r="BS2024" i="64"/>
  <c r="BS2051" i="64"/>
  <c r="BS2063" i="64" s="1"/>
  <c r="BS357" i="64"/>
  <c r="BK2024" i="64"/>
  <c r="BK2051" i="64"/>
  <c r="BK2063" i="64" s="1"/>
  <c r="BK357" i="64"/>
  <c r="BC2024" i="64"/>
  <c r="BC2051" i="64"/>
  <c r="BC2063" i="64" s="1"/>
  <c r="BC357" i="64"/>
  <c r="AU2024" i="64"/>
  <c r="AU2051" i="64"/>
  <c r="AU2063" i="64" s="1"/>
  <c r="AU357" i="64"/>
  <c r="AM2024" i="64"/>
  <c r="AM2051" i="64"/>
  <c r="AM2063" i="64" s="1"/>
  <c r="AM357" i="64"/>
  <c r="AE2024" i="64"/>
  <c r="AE2051" i="64"/>
  <c r="AE2063" i="64" s="1"/>
  <c r="AE357" i="64"/>
  <c r="W2024" i="64"/>
  <c r="W2051" i="64"/>
  <c r="W2063" i="64" s="1"/>
  <c r="W357" i="64"/>
  <c r="CI2029" i="64"/>
  <c r="CI2056" i="64"/>
  <c r="CI362" i="64"/>
  <c r="CA2029" i="64"/>
  <c r="CA2056" i="64"/>
  <c r="CA362" i="64"/>
  <c r="BS2029" i="64"/>
  <c r="BS2056" i="64"/>
  <c r="BS362" i="64"/>
  <c r="BK2029" i="64"/>
  <c r="BK2056" i="64"/>
  <c r="BK362" i="64"/>
  <c r="BC2029" i="64"/>
  <c r="BC2056" i="64"/>
  <c r="BC362" i="64"/>
  <c r="AU2029" i="64"/>
  <c r="AU2056" i="64"/>
  <c r="AU362" i="64"/>
  <c r="AM2029" i="64"/>
  <c r="AM2056" i="64"/>
  <c r="AM362" i="64"/>
  <c r="AE2029" i="64"/>
  <c r="AE2056" i="64"/>
  <c r="AE362" i="64"/>
  <c r="W2029" i="64"/>
  <c r="W2056" i="64"/>
  <c r="W362" i="64"/>
  <c r="CJ2028" i="64"/>
  <c r="CJ2055" i="64"/>
  <c r="CJ361" i="64"/>
  <c r="CB2028" i="64"/>
  <c r="CB2055" i="64"/>
  <c r="CB361" i="64"/>
  <c r="BT2028" i="64"/>
  <c r="BT2055" i="64"/>
  <c r="BT361" i="64"/>
  <c r="BL2028" i="64"/>
  <c r="BL2055" i="64"/>
  <c r="BL361" i="64"/>
  <c r="BD2028" i="64"/>
  <c r="BD2055" i="64"/>
  <c r="BD361" i="64"/>
  <c r="AV2028" i="64"/>
  <c r="AV2055" i="64"/>
  <c r="AV361" i="64"/>
  <c r="AN2028" i="64"/>
  <c r="AN2055" i="64"/>
  <c r="AN361" i="64"/>
  <c r="AF2028" i="64"/>
  <c r="AF2055" i="64"/>
  <c r="AF361" i="64"/>
  <c r="X2028" i="64"/>
  <c r="X2055" i="64"/>
  <c r="X361" i="64"/>
  <c r="CK2025" i="64"/>
  <c r="CK2052" i="64"/>
  <c r="CK358" i="64"/>
  <c r="CC2025" i="64"/>
  <c r="CC2052" i="64"/>
  <c r="CC358" i="64"/>
  <c r="BU2025" i="64"/>
  <c r="BU2052" i="64"/>
  <c r="BU358" i="64"/>
  <c r="BM2025" i="64"/>
  <c r="BM358" i="64"/>
  <c r="BM2052" i="64"/>
  <c r="BE2025" i="64"/>
  <c r="BE2052" i="64"/>
  <c r="BE358" i="64"/>
  <c r="AW2025" i="64"/>
  <c r="AW2052" i="64"/>
  <c r="AW358" i="64"/>
  <c r="AO2025" i="64"/>
  <c r="AO2052" i="64"/>
  <c r="AO358" i="64"/>
  <c r="AG2025" i="64"/>
  <c r="AG2052" i="64"/>
  <c r="AG358" i="64"/>
  <c r="Y2025" i="64"/>
  <c r="Y2052" i="64"/>
  <c r="Y358" i="64"/>
  <c r="DE2029" i="64"/>
  <c r="DE2047" i="64" s="1"/>
  <c r="DE2056" i="64"/>
  <c r="DE362" i="64"/>
  <c r="CW2029" i="64"/>
  <c r="CW2047" i="64" s="1"/>
  <c r="CW2056" i="64"/>
  <c r="CW362" i="64"/>
  <c r="CO2029" i="64"/>
  <c r="CO2047" i="64" s="1"/>
  <c r="CO2056" i="64"/>
  <c r="CO362" i="64"/>
  <c r="DD2028" i="64"/>
  <c r="DD2046" i="64" s="1"/>
  <c r="DD2055" i="64"/>
  <c r="DD361" i="64"/>
  <c r="CV2028" i="64"/>
  <c r="CV2046" i="64" s="1"/>
  <c r="CV2055" i="64"/>
  <c r="CV361" i="64"/>
  <c r="DK2025" i="64"/>
  <c r="DK2043" i="64" s="1"/>
  <c r="DK2052" i="64"/>
  <c r="DK358" i="64"/>
  <c r="DC2025" i="64"/>
  <c r="DC2043" i="64" s="1"/>
  <c r="DC2052" i="64"/>
  <c r="DC358" i="64"/>
  <c r="CU2025" i="64"/>
  <c r="CU2043" i="64" s="1"/>
  <c r="CU2052" i="64"/>
  <c r="CU358" i="64"/>
  <c r="DJ2024" i="64"/>
  <c r="DJ2051" i="64"/>
  <c r="DJ2063" i="64" s="1"/>
  <c r="DJ357" i="64"/>
  <c r="DB2024" i="64"/>
  <c r="DB2051" i="64"/>
  <c r="DB2063" i="64" s="1"/>
  <c r="DB357" i="64"/>
  <c r="CT2024" i="64"/>
  <c r="CT2051" i="64"/>
  <c r="CT2063" i="64" s="1"/>
  <c r="CT357" i="64"/>
  <c r="CB2024" i="64"/>
  <c r="CB2051" i="64"/>
  <c r="CB2063" i="64" s="1"/>
  <c r="CB357" i="64"/>
  <c r="X2024" i="64"/>
  <c r="X2051" i="64"/>
  <c r="X2063" i="64" s="1"/>
  <c r="X357" i="64"/>
  <c r="X2029" i="64"/>
  <c r="X2056" i="64"/>
  <c r="X362" i="64"/>
  <c r="AO2028" i="64"/>
  <c r="AO2055" i="64"/>
  <c r="AO361" i="64"/>
  <c r="BF2025" i="64"/>
  <c r="BF2052" i="64"/>
  <c r="BF358" i="64"/>
  <c r="DC2024" i="64"/>
  <c r="DC2051" i="64"/>
  <c r="DC2063" i="64" s="1"/>
  <c r="DC357" i="64"/>
  <c r="BR2024" i="64"/>
  <c r="BR2051" i="64"/>
  <c r="BR2063" i="64" s="1"/>
  <c r="BR357" i="64"/>
  <c r="V2024" i="64"/>
  <c r="V2051" i="64"/>
  <c r="V2063" i="64" s="1"/>
  <c r="V357" i="64"/>
  <c r="BB2029" i="64"/>
  <c r="BB2056" i="64"/>
  <c r="BB362" i="64"/>
  <c r="CI2028" i="64"/>
  <c r="CI2055" i="64"/>
  <c r="CI361" i="64"/>
  <c r="CJ2025" i="64"/>
  <c r="CJ2052" i="64"/>
  <c r="CJ358" i="64"/>
  <c r="DD2029" i="64"/>
  <c r="DD2047" i="64" s="1"/>
  <c r="DD2056" i="64"/>
  <c r="DD362" i="64"/>
  <c r="CV2029" i="64"/>
  <c r="CV2047" i="64" s="1"/>
  <c r="CV2056" i="64"/>
  <c r="CV362" i="64"/>
  <c r="DK2028" i="64"/>
  <c r="DK2046" i="64" s="1"/>
  <c r="DK2055" i="64"/>
  <c r="DK361" i="64"/>
  <c r="DC2028" i="64"/>
  <c r="DC2046" i="64" s="1"/>
  <c r="DC2055" i="64"/>
  <c r="DC361" i="64"/>
  <c r="CU2028" i="64"/>
  <c r="CU2046" i="64" s="1"/>
  <c r="CU361" i="64"/>
  <c r="CU2055" i="64"/>
  <c r="DJ2025" i="64"/>
  <c r="DJ2043" i="64" s="1"/>
  <c r="DJ2052" i="64"/>
  <c r="DJ358" i="64"/>
  <c r="DB2025" i="64"/>
  <c r="DB2043" i="64" s="1"/>
  <c r="DB2052" i="64"/>
  <c r="DB358" i="64"/>
  <c r="CT2025" i="64"/>
  <c r="CT2043" i="64" s="1"/>
  <c r="CT2052" i="64"/>
  <c r="CT358" i="64"/>
  <c r="DI2024" i="64"/>
  <c r="DI2051" i="64"/>
  <c r="DI2063" i="64" s="1"/>
  <c r="DI357" i="64"/>
  <c r="DA2024" i="64"/>
  <c r="DA2051" i="64"/>
  <c r="DA2063" i="64" s="1"/>
  <c r="DA357" i="64"/>
  <c r="CS2024" i="64"/>
  <c r="CS2051" i="64"/>
  <c r="CS2063" i="64" s="1"/>
  <c r="CS357" i="64"/>
  <c r="CG2024" i="64"/>
  <c r="CG2051" i="64"/>
  <c r="CG2063" i="64" s="1"/>
  <c r="CG357" i="64"/>
  <c r="BY2024" i="64"/>
  <c r="BY2051" i="64"/>
  <c r="BY2063" i="64" s="1"/>
  <c r="BY357" i="64"/>
  <c r="BY371" i="64" s="1"/>
  <c r="BQ2024" i="64"/>
  <c r="BQ2051" i="64"/>
  <c r="BQ2063" i="64" s="1"/>
  <c r="BQ357" i="64"/>
  <c r="AK2024" i="64"/>
  <c r="AK2051" i="64"/>
  <c r="AK2063" i="64" s="1"/>
  <c r="AK357" i="64"/>
  <c r="AC2024" i="64"/>
  <c r="AC2051" i="64"/>
  <c r="AC2063" i="64" s="1"/>
  <c r="AC357" i="64"/>
  <c r="U2024" i="64"/>
  <c r="U2051" i="64"/>
  <c r="U2063" i="64" s="1"/>
  <c r="U357" i="64"/>
  <c r="CG2029" i="64"/>
  <c r="CG2056" i="64"/>
  <c r="CG362" i="64"/>
  <c r="BY2029" i="64"/>
  <c r="BY2056" i="64"/>
  <c r="BY362" i="64"/>
  <c r="BQ2029" i="64"/>
  <c r="BQ2056" i="64"/>
  <c r="BQ362" i="64"/>
  <c r="BI2029" i="64"/>
  <c r="BI2056" i="64"/>
  <c r="BI362" i="64"/>
  <c r="BA2029" i="64"/>
  <c r="BA2056" i="64"/>
  <c r="BA362" i="64"/>
  <c r="AS2029" i="64"/>
  <c r="AS2056" i="64"/>
  <c r="AS362" i="64"/>
  <c r="AK2029" i="64"/>
  <c r="AK2056" i="64"/>
  <c r="AK362" i="64"/>
  <c r="AC2029" i="64"/>
  <c r="AC2056" i="64"/>
  <c r="AC362" i="64"/>
  <c r="U2029" i="64"/>
  <c r="U2056" i="64"/>
  <c r="U362" i="64"/>
  <c r="CH2028" i="64"/>
  <c r="CH2055" i="64"/>
  <c r="CH361" i="64"/>
  <c r="BZ2028" i="64"/>
  <c r="BZ2055" i="64"/>
  <c r="BZ361" i="64"/>
  <c r="BR2028" i="64"/>
  <c r="BR2055" i="64"/>
  <c r="BR361" i="64"/>
  <c r="BJ2028" i="64"/>
  <c r="BJ361" i="64"/>
  <c r="BJ2055" i="64"/>
  <c r="BB2028" i="64"/>
  <c r="BB2055" i="64"/>
  <c r="BB361" i="64"/>
  <c r="AT2028" i="64"/>
  <c r="AT2055" i="64"/>
  <c r="AT361" i="64"/>
  <c r="AL2028" i="64"/>
  <c r="AL2055" i="64"/>
  <c r="AL361" i="64"/>
  <c r="AD2028" i="64"/>
  <c r="AD2055" i="64"/>
  <c r="AD361" i="64"/>
  <c r="V2028" i="64"/>
  <c r="V2055" i="64"/>
  <c r="V361" i="64"/>
  <c r="CI2025" i="64"/>
  <c r="CI2052" i="64"/>
  <c r="CI358" i="64"/>
  <c r="CA2025" i="64"/>
  <c r="CA2052" i="64"/>
  <c r="CA358" i="64"/>
  <c r="BS2025" i="64"/>
  <c r="BS2052" i="64"/>
  <c r="BS358" i="64"/>
  <c r="BK2025" i="64"/>
  <c r="BK2052" i="64"/>
  <c r="BK358" i="64"/>
  <c r="BC2025" i="64"/>
  <c r="BC2052" i="64"/>
  <c r="BC358" i="64"/>
  <c r="AU2025" i="64"/>
  <c r="AU2052" i="64"/>
  <c r="AU358" i="64"/>
  <c r="AM2025" i="64"/>
  <c r="AM2052" i="64"/>
  <c r="AM358" i="64"/>
  <c r="AE2025" i="64"/>
  <c r="AE2052" i="64"/>
  <c r="AE358" i="64"/>
  <c r="W2025" i="64"/>
  <c r="W2052" i="64"/>
  <c r="W358" i="64"/>
  <c r="DK2029" i="64"/>
  <c r="DK2047" i="64" s="1"/>
  <c r="DK2056" i="64"/>
  <c r="DK362" i="64"/>
  <c r="DC2029" i="64"/>
  <c r="DC2047" i="64" s="1"/>
  <c r="DC2056" i="64"/>
  <c r="DC362" i="64"/>
  <c r="CU2029" i="64"/>
  <c r="CU2047" i="64" s="1"/>
  <c r="CU2056" i="64"/>
  <c r="CU362" i="64"/>
  <c r="DJ2028" i="64"/>
  <c r="DJ2046" i="64" s="1"/>
  <c r="DJ2055" i="64"/>
  <c r="DJ361" i="64"/>
  <c r="DB2028" i="64"/>
  <c r="DB2046" i="64" s="1"/>
  <c r="DB2055" i="64"/>
  <c r="DB361" i="64"/>
  <c r="CT2028" i="64"/>
  <c r="CT2046" i="64" s="1"/>
  <c r="CT2055" i="64"/>
  <c r="CT361" i="64"/>
  <c r="DI2025" i="64"/>
  <c r="DI2043" i="64" s="1"/>
  <c r="DI2052" i="64"/>
  <c r="DI358" i="64"/>
  <c r="DA2025" i="64"/>
  <c r="DA2043" i="64" s="1"/>
  <c r="DA2052" i="64"/>
  <c r="DA358" i="64"/>
  <c r="CS2025" i="64"/>
  <c r="CS2043" i="64" s="1"/>
  <c r="CS2052" i="64"/>
  <c r="CS358" i="64"/>
  <c r="DH2024" i="64"/>
  <c r="DH2051" i="64"/>
  <c r="DH2063" i="64" s="1"/>
  <c r="DH357" i="64"/>
  <c r="CZ2024" i="64"/>
  <c r="CZ2051" i="64"/>
  <c r="CZ2063" i="64" s="1"/>
  <c r="CZ357" i="64"/>
  <c r="CR2024" i="64"/>
  <c r="CR2051" i="64"/>
  <c r="CR2063" i="64" s="1"/>
  <c r="CR357" i="64"/>
  <c r="BT2024" i="64"/>
  <c r="BT2051" i="64"/>
  <c r="BT2063" i="64" s="1"/>
  <c r="BT357" i="64"/>
  <c r="AF2024" i="64"/>
  <c r="AF2051" i="64"/>
  <c r="AF2063" i="64" s="1"/>
  <c r="AF357" i="64"/>
  <c r="BD2029" i="64"/>
  <c r="BD2056" i="64"/>
  <c r="BD362" i="64"/>
  <c r="CC2028" i="64"/>
  <c r="CC2055" i="64"/>
  <c r="CC361" i="64"/>
  <c r="Y2028" i="64"/>
  <c r="Y2055" i="64"/>
  <c r="Y361" i="64"/>
  <c r="AP2025" i="64"/>
  <c r="AP2052" i="64"/>
  <c r="AP358" i="64"/>
  <c r="CU2024" i="64"/>
  <c r="CU2051" i="64"/>
  <c r="CU2063" i="64" s="1"/>
  <c r="CU357" i="64"/>
  <c r="BJ2024" i="64"/>
  <c r="BJ2051" i="64"/>
  <c r="BJ2063" i="64" s="1"/>
  <c r="BJ357" i="64"/>
  <c r="AD2024" i="64"/>
  <c r="AD2051" i="64"/>
  <c r="AD2063" i="64" s="1"/>
  <c r="AD357" i="64"/>
  <c r="BJ2029" i="64"/>
  <c r="BJ362" i="64"/>
  <c r="BJ2056" i="64"/>
  <c r="V2029" i="64"/>
  <c r="V2056" i="64"/>
  <c r="V362" i="64"/>
  <c r="BC2028" i="64"/>
  <c r="BC2055" i="64"/>
  <c r="BC361" i="64"/>
  <c r="W2028" i="64"/>
  <c r="W2055" i="64"/>
  <c r="W361" i="64"/>
  <c r="BD2025" i="64"/>
  <c r="BD2052" i="64"/>
  <c r="BD358" i="64"/>
  <c r="X2025" i="64"/>
  <c r="X2052" i="64"/>
  <c r="X358" i="64"/>
  <c r="AS2024" i="64"/>
  <c r="AS2051" i="64"/>
  <c r="AS2063" i="64" s="1"/>
  <c r="AS357" i="64"/>
  <c r="CF2024" i="64"/>
  <c r="CF2051" i="64"/>
  <c r="CF2063" i="64" s="1"/>
  <c r="CF357" i="64"/>
  <c r="BX2024" i="64"/>
  <c r="BX2051" i="64"/>
  <c r="BX2063" i="64" s="1"/>
  <c r="BX357" i="64"/>
  <c r="BP2024" i="64"/>
  <c r="BP2051" i="64"/>
  <c r="BP2063" i="64" s="1"/>
  <c r="BP357" i="64"/>
  <c r="BH2024" i="64"/>
  <c r="BH2051" i="64"/>
  <c r="BH2063" i="64" s="1"/>
  <c r="BH357" i="64"/>
  <c r="AZ2024" i="64"/>
  <c r="AZ2051" i="64"/>
  <c r="AZ2063" i="64" s="1"/>
  <c r="AZ357" i="64"/>
  <c r="AR2024" i="64"/>
  <c r="AR2051" i="64"/>
  <c r="AR2063" i="64" s="1"/>
  <c r="AR357" i="64"/>
  <c r="AJ2024" i="64"/>
  <c r="AJ2051" i="64"/>
  <c r="AJ2063" i="64" s="1"/>
  <c r="AJ357" i="64"/>
  <c r="AB2024" i="64"/>
  <c r="AB2051" i="64"/>
  <c r="AB2063" i="64" s="1"/>
  <c r="AB357" i="64"/>
  <c r="T2024" i="64"/>
  <c r="T2051" i="64"/>
  <c r="T2063" i="64" s="1"/>
  <c r="T357" i="64"/>
  <c r="CF2029" i="64"/>
  <c r="CF2056" i="64"/>
  <c r="CF362" i="64"/>
  <c r="BX2029" i="64"/>
  <c r="BX2056" i="64"/>
  <c r="BX362" i="64"/>
  <c r="BP2029" i="64"/>
  <c r="BP2056" i="64"/>
  <c r="BP362" i="64"/>
  <c r="BH2029" i="64"/>
  <c r="BH2056" i="64"/>
  <c r="BH362" i="64"/>
  <c r="AZ2029" i="64"/>
  <c r="AZ2056" i="64"/>
  <c r="AZ362" i="64"/>
  <c r="AR2029" i="64"/>
  <c r="AR2056" i="64"/>
  <c r="AR362" i="64"/>
  <c r="AJ2029" i="64"/>
  <c r="AJ2056" i="64"/>
  <c r="AJ362" i="64"/>
  <c r="AB2029" i="64"/>
  <c r="AB2056" i="64"/>
  <c r="AB362" i="64"/>
  <c r="T2029" i="64"/>
  <c r="T2056" i="64"/>
  <c r="T362" i="64"/>
  <c r="CG2028" i="64"/>
  <c r="CG2055" i="64"/>
  <c r="CG361" i="64"/>
  <c r="BY2028" i="64"/>
  <c r="BY2055" i="64"/>
  <c r="BY361" i="64"/>
  <c r="BQ2028" i="64"/>
  <c r="BQ2055" i="64"/>
  <c r="BQ361" i="64"/>
  <c r="BI2028" i="64"/>
  <c r="BI2055" i="64"/>
  <c r="BI361" i="64"/>
  <c r="BA2028" i="64"/>
  <c r="BA2055" i="64"/>
  <c r="BA361" i="64"/>
  <c r="AS2028" i="64"/>
  <c r="AS2055" i="64"/>
  <c r="AS361" i="64"/>
  <c r="AK2028" i="64"/>
  <c r="AK2055" i="64"/>
  <c r="AK361" i="64"/>
  <c r="AC2028" i="64"/>
  <c r="AC2055" i="64"/>
  <c r="AC361" i="64"/>
  <c r="U2028" i="64"/>
  <c r="U2055" i="64"/>
  <c r="U361" i="64"/>
  <c r="CH2025" i="64"/>
  <c r="CH358" i="64"/>
  <c r="CH2052" i="64"/>
  <c r="BZ2025" i="64"/>
  <c r="BZ2052" i="64"/>
  <c r="BZ358" i="64"/>
  <c r="BR2025" i="64"/>
  <c r="BR2052" i="64"/>
  <c r="BR358" i="64"/>
  <c r="BJ2025" i="64"/>
  <c r="BJ2052" i="64"/>
  <c r="BJ358" i="64"/>
  <c r="BB2025" i="64"/>
  <c r="BB2052" i="64"/>
  <c r="BB358" i="64"/>
  <c r="AT2025" i="64"/>
  <c r="AT2052" i="64"/>
  <c r="AT358" i="64"/>
  <c r="AL2025" i="64"/>
  <c r="AL2052" i="64"/>
  <c r="AL358" i="64"/>
  <c r="AD2025" i="64"/>
  <c r="AD2052" i="64"/>
  <c r="AD358" i="64"/>
  <c r="V2025" i="64"/>
  <c r="V2052" i="64"/>
  <c r="V358" i="64"/>
  <c r="DJ2029" i="64"/>
  <c r="DJ2047" i="64" s="1"/>
  <c r="DJ2056" i="64"/>
  <c r="DJ362" i="64"/>
  <c r="DB2029" i="64"/>
  <c r="DB2047" i="64" s="1"/>
  <c r="DB2056" i="64"/>
  <c r="DB362" i="64"/>
  <c r="CT2029" i="64"/>
  <c r="CT2047" i="64" s="1"/>
  <c r="CT2056" i="64"/>
  <c r="CT362" i="64"/>
  <c r="DI2028" i="64"/>
  <c r="DI2046" i="64" s="1"/>
  <c r="DI2055" i="64"/>
  <c r="DI361" i="64"/>
  <c r="DA2028" i="64"/>
  <c r="DA2046" i="64" s="1"/>
  <c r="DA2055" i="64"/>
  <c r="DA361" i="64"/>
  <c r="CS2028" i="64"/>
  <c r="CS2046" i="64" s="1"/>
  <c r="CS2055" i="64"/>
  <c r="CS361" i="64"/>
  <c r="DH2025" i="64"/>
  <c r="DH2043" i="64" s="1"/>
  <c r="DH2052" i="64"/>
  <c r="DH358" i="64"/>
  <c r="CZ2025" i="64"/>
  <c r="CZ2043" i="64" s="1"/>
  <c r="CZ2052" i="64"/>
  <c r="CZ358" i="64"/>
  <c r="CR2025" i="64"/>
  <c r="CR2043" i="64" s="1"/>
  <c r="CR2052" i="64"/>
  <c r="CR358" i="64"/>
  <c r="DG2024" i="64"/>
  <c r="DG2051" i="64"/>
  <c r="DG2063" i="64" s="1"/>
  <c r="DG357" i="64"/>
  <c r="CY2024" i="64"/>
  <c r="CY2051" i="64"/>
  <c r="CY2063" i="64" s="1"/>
  <c r="CY357" i="64"/>
  <c r="CQ2024" i="64"/>
  <c r="CQ2051" i="64"/>
  <c r="CQ2063" i="64" s="1"/>
  <c r="CQ357" i="64"/>
  <c r="CJ2024" i="64"/>
  <c r="CJ2051" i="64"/>
  <c r="CJ2063" i="64" s="1"/>
  <c r="CJ357" i="64"/>
  <c r="AN2024" i="64"/>
  <c r="AN2051" i="64"/>
  <c r="AN2063" i="64" s="1"/>
  <c r="AN357" i="64"/>
  <c r="BL2029" i="64"/>
  <c r="BL2056" i="64"/>
  <c r="BL362" i="64"/>
  <c r="CK2028" i="64"/>
  <c r="CK2055" i="64"/>
  <c r="CK361" i="64"/>
  <c r="AW2028" i="64"/>
  <c r="AW2055" i="64"/>
  <c r="AW361" i="64"/>
  <c r="BV2025" i="64"/>
  <c r="BV2052" i="64"/>
  <c r="BV358" i="64"/>
  <c r="Z2025" i="64"/>
  <c r="Z2052" i="64"/>
  <c r="Z358" i="64"/>
  <c r="BZ2024" i="64"/>
  <c r="BZ2051" i="64"/>
  <c r="BZ2063" i="64" s="1"/>
  <c r="BZ357" i="64"/>
  <c r="BB2024" i="64"/>
  <c r="BB2051" i="64"/>
  <c r="BB2063" i="64" s="1"/>
  <c r="BB357" i="64"/>
  <c r="CH2029" i="64"/>
  <c r="CH2056" i="64"/>
  <c r="CH362" i="64"/>
  <c r="AT2029" i="64"/>
  <c r="AT2056" i="64"/>
  <c r="AT362" i="64"/>
  <c r="CA2028" i="64"/>
  <c r="CA2055" i="64"/>
  <c r="CA361" i="64"/>
  <c r="AU2028" i="64"/>
  <c r="AU2055" i="64"/>
  <c r="AU361" i="64"/>
  <c r="CB2025" i="64"/>
  <c r="CB2052" i="64"/>
  <c r="CB358" i="64"/>
  <c r="AV2025" i="64"/>
  <c r="AV2052" i="64"/>
  <c r="AV358" i="64"/>
  <c r="BA2024" i="64"/>
  <c r="BA2051" i="64"/>
  <c r="BA2063" i="64" s="1"/>
  <c r="BA357" i="64"/>
  <c r="CE2024" i="64"/>
  <c r="CE2051" i="64"/>
  <c r="CE2063" i="64" s="1"/>
  <c r="CE357" i="64"/>
  <c r="BW2024" i="64"/>
  <c r="BW2051" i="64"/>
  <c r="BW2063" i="64" s="1"/>
  <c r="BW357" i="64"/>
  <c r="BO2024" i="64"/>
  <c r="BO2051" i="64"/>
  <c r="BO2063" i="64" s="1"/>
  <c r="BO357" i="64"/>
  <c r="BG2024" i="64"/>
  <c r="BG2051" i="64"/>
  <c r="BG2063" i="64" s="1"/>
  <c r="BG357" i="64"/>
  <c r="AY2024" i="64"/>
  <c r="AY2051" i="64"/>
  <c r="AY2063" i="64" s="1"/>
  <c r="AY357" i="64"/>
  <c r="AQ2024" i="64"/>
  <c r="AQ2051" i="64"/>
  <c r="AQ2063" i="64" s="1"/>
  <c r="AQ357" i="64"/>
  <c r="AI2024" i="64"/>
  <c r="AI2051" i="64"/>
  <c r="AI2063" i="64" s="1"/>
  <c r="AI357" i="64"/>
  <c r="AA2024" i="64"/>
  <c r="AA2051" i="64"/>
  <c r="AA2063" i="64" s="1"/>
  <c r="AA357" i="64"/>
  <c r="S2024" i="64"/>
  <c r="S2051" i="64"/>
  <c r="S2063" i="64" s="1"/>
  <c r="S357" i="64"/>
  <c r="CE2029" i="64"/>
  <c r="CE2056" i="64"/>
  <c r="CE362" i="64"/>
  <c r="BW2029" i="64"/>
  <c r="BW2056" i="64"/>
  <c r="BW362" i="64"/>
  <c r="BO2029" i="64"/>
  <c r="BO2056" i="64"/>
  <c r="BO362" i="64"/>
  <c r="BG2029" i="64"/>
  <c r="BG2056" i="64"/>
  <c r="BG362" i="64"/>
  <c r="AY2029" i="64"/>
  <c r="AY2056" i="64"/>
  <c r="AY362" i="64"/>
  <c r="AQ2029" i="64"/>
  <c r="AQ2056" i="64"/>
  <c r="AQ362" i="64"/>
  <c r="AI2029" i="64"/>
  <c r="AI2056" i="64"/>
  <c r="AI362" i="64"/>
  <c r="AA2029" i="64"/>
  <c r="AA2056" i="64"/>
  <c r="AA362" i="64"/>
  <c r="S2029" i="64"/>
  <c r="S2056" i="64"/>
  <c r="S362" i="64"/>
  <c r="CF2028" i="64"/>
  <c r="CF2055" i="64"/>
  <c r="CF361" i="64"/>
  <c r="BX2028" i="64"/>
  <c r="BX2055" i="64"/>
  <c r="BX361" i="64"/>
  <c r="BP2028" i="64"/>
  <c r="BP2055" i="64"/>
  <c r="BP361" i="64"/>
  <c r="BH2028" i="64"/>
  <c r="BH2055" i="64"/>
  <c r="BH361" i="64"/>
  <c r="AZ2028" i="64"/>
  <c r="AZ2055" i="64"/>
  <c r="AZ361" i="64"/>
  <c r="AR2028" i="64"/>
  <c r="AR2055" i="64"/>
  <c r="AR361" i="64"/>
  <c r="AJ2028" i="64"/>
  <c r="AJ361" i="64"/>
  <c r="AJ2055" i="64"/>
  <c r="AB2028" i="64"/>
  <c r="AB2055" i="64"/>
  <c r="AB361" i="64"/>
  <c r="T2028" i="64"/>
  <c r="T2055" i="64"/>
  <c r="T361" i="64"/>
  <c r="CG2025" i="64"/>
  <c r="CG2052" i="64"/>
  <c r="CG358" i="64"/>
  <c r="BY2025" i="64"/>
  <c r="BY2052" i="64"/>
  <c r="BY358" i="64"/>
  <c r="BQ2025" i="64"/>
  <c r="BQ2052" i="64"/>
  <c r="BQ358" i="64"/>
  <c r="BI2025" i="64"/>
  <c r="BI2052" i="64"/>
  <c r="BI358" i="64"/>
  <c r="BA2025" i="64"/>
  <c r="BA2052" i="64"/>
  <c r="BA358" i="64"/>
  <c r="AS2025" i="64"/>
  <c r="AS2052" i="64"/>
  <c r="AS358" i="64"/>
  <c r="AK2025" i="64"/>
  <c r="AK2052" i="64"/>
  <c r="AK358" i="64"/>
  <c r="AC2025" i="64"/>
  <c r="AC2052" i="64"/>
  <c r="AC358" i="64"/>
  <c r="U2025" i="64"/>
  <c r="U2052" i="64"/>
  <c r="U358" i="64"/>
  <c r="DI2029" i="64"/>
  <c r="DI2047" i="64" s="1"/>
  <c r="DI2056" i="64"/>
  <c r="DI362" i="64"/>
  <c r="DA2029" i="64"/>
  <c r="DA2047" i="64" s="1"/>
  <c r="DA2056" i="64"/>
  <c r="DA362" i="64"/>
  <c r="CS2029" i="64"/>
  <c r="CS2047" i="64" s="1"/>
  <c r="CS2056" i="64"/>
  <c r="CS362" i="64"/>
  <c r="DH2028" i="64"/>
  <c r="DH2046" i="64" s="1"/>
  <c r="DH2055" i="64"/>
  <c r="DH361" i="64"/>
  <c r="CZ2028" i="64"/>
  <c r="CZ2046" i="64" s="1"/>
  <c r="CZ2055" i="64"/>
  <c r="CZ361" i="64"/>
  <c r="CR2028" i="64"/>
  <c r="CR2046" i="64" s="1"/>
  <c r="CR2055" i="64"/>
  <c r="CR361" i="64"/>
  <c r="DG2025" i="64"/>
  <c r="DG2043" i="64" s="1"/>
  <c r="DG2052" i="64"/>
  <c r="DG358" i="64"/>
  <c r="CY2025" i="64"/>
  <c r="CY2043" i="64" s="1"/>
  <c r="CY2052" i="64"/>
  <c r="CY358" i="64"/>
  <c r="CQ2025" i="64"/>
  <c r="CQ2043" i="64" s="1"/>
  <c r="CQ2052" i="64"/>
  <c r="CQ358" i="64"/>
  <c r="DF2024" i="64"/>
  <c r="DF2051" i="64"/>
  <c r="DF2063" i="64" s="1"/>
  <c r="DF357" i="64"/>
  <c r="CX2024" i="64"/>
  <c r="CX2051" i="64"/>
  <c r="CX2063" i="64" s="1"/>
  <c r="CX357" i="64"/>
  <c r="CP2024" i="64"/>
  <c r="CP2051" i="64"/>
  <c r="CP2063" i="64" s="1"/>
  <c r="CP357" i="64"/>
  <c r="BD2024" i="64"/>
  <c r="BD2051" i="64"/>
  <c r="BD2063" i="64" s="1"/>
  <c r="BD357" i="64"/>
  <c r="CB2029" i="64"/>
  <c r="CB2056" i="64"/>
  <c r="CB362" i="64"/>
  <c r="AF2029" i="64"/>
  <c r="AF2056" i="64"/>
  <c r="AF362" i="64"/>
  <c r="BE2028" i="64"/>
  <c r="BE2055" i="64"/>
  <c r="BE361" i="64"/>
  <c r="CL2025" i="64"/>
  <c r="CL2052" i="64"/>
  <c r="CL358" i="64"/>
  <c r="AX2025" i="64"/>
  <c r="AX2052" i="64"/>
  <c r="AX358" i="64"/>
  <c r="AL2024" i="64"/>
  <c r="AL2051" i="64"/>
  <c r="AL2063" i="64" s="1"/>
  <c r="AL357" i="64"/>
  <c r="BR2029" i="64"/>
  <c r="BR2056" i="64"/>
  <c r="BR362" i="64"/>
  <c r="AL2029" i="64"/>
  <c r="AL2056" i="64"/>
  <c r="AL362" i="64"/>
  <c r="BS2028" i="64"/>
  <c r="BS2055" i="64"/>
  <c r="BS361" i="64"/>
  <c r="AM2028" i="64"/>
  <c r="AM2055" i="64"/>
  <c r="AM361" i="64"/>
  <c r="BT2025" i="64"/>
  <c r="BT2052" i="64"/>
  <c r="BT358" i="64"/>
  <c r="AF2025" i="64"/>
  <c r="AF2052" i="64"/>
  <c r="AF358" i="64"/>
  <c r="BI2024" i="64"/>
  <c r="BI2051" i="64"/>
  <c r="BI2063" i="64" s="1"/>
  <c r="BI357" i="64"/>
  <c r="CL2024" i="64"/>
  <c r="CL2051" i="64"/>
  <c r="CL2063" i="64" s="1"/>
  <c r="CL357" i="64"/>
  <c r="CD2024" i="64"/>
  <c r="CD2051" i="64"/>
  <c r="CD2063" i="64" s="1"/>
  <c r="CD357" i="64"/>
  <c r="BV2024" i="64"/>
  <c r="BV2051" i="64"/>
  <c r="BV2063" i="64" s="1"/>
  <c r="BV357" i="64"/>
  <c r="BN2024" i="64"/>
  <c r="BN2051" i="64"/>
  <c r="BN2063" i="64" s="1"/>
  <c r="BN357" i="64"/>
  <c r="BF2024" i="64"/>
  <c r="BF2051" i="64"/>
  <c r="BF2063" i="64" s="1"/>
  <c r="BF357" i="64"/>
  <c r="AX2024" i="64"/>
  <c r="AX2051" i="64"/>
  <c r="AX2063" i="64" s="1"/>
  <c r="AX357" i="64"/>
  <c r="AP2024" i="64"/>
  <c r="AP2051" i="64"/>
  <c r="AP2063" i="64" s="1"/>
  <c r="AP357" i="64"/>
  <c r="AH2024" i="64"/>
  <c r="AH2051" i="64"/>
  <c r="AH2063" i="64" s="1"/>
  <c r="AH357" i="64"/>
  <c r="Z2024" i="64"/>
  <c r="Z2051" i="64"/>
  <c r="Z2063" i="64" s="1"/>
  <c r="Z357" i="64"/>
  <c r="CL2029" i="64"/>
  <c r="CL2056" i="64"/>
  <c r="CL362" i="64"/>
  <c r="CD2029" i="64"/>
  <c r="CD2056" i="64"/>
  <c r="CD362" i="64"/>
  <c r="BV2029" i="64"/>
  <c r="BV2056" i="64"/>
  <c r="BV362" i="64"/>
  <c r="BN2029" i="64"/>
  <c r="BN2056" i="64"/>
  <c r="BN362" i="64"/>
  <c r="BF2029" i="64"/>
  <c r="BF2056" i="64"/>
  <c r="BF362" i="64"/>
  <c r="AX2029" i="64"/>
  <c r="AX2056" i="64"/>
  <c r="AX362" i="64"/>
  <c r="AP2029" i="64"/>
  <c r="AP2056" i="64"/>
  <c r="AP362" i="64"/>
  <c r="AH2029" i="64"/>
  <c r="AH2056" i="64"/>
  <c r="AH362" i="64"/>
  <c r="Z2029" i="64"/>
  <c r="Z2056" i="64"/>
  <c r="Z362" i="64"/>
  <c r="CE2028" i="64"/>
  <c r="CE2055" i="64"/>
  <c r="CE361" i="64"/>
  <c r="BW2028" i="64"/>
  <c r="BW2055" i="64"/>
  <c r="BW361" i="64"/>
  <c r="BO2028" i="64"/>
  <c r="BO2055" i="64"/>
  <c r="BO361" i="64"/>
  <c r="BG2028" i="64"/>
  <c r="BG2055" i="64"/>
  <c r="BG361" i="64"/>
  <c r="AY2028" i="64"/>
  <c r="AY2055" i="64"/>
  <c r="AY361" i="64"/>
  <c r="AQ2028" i="64"/>
  <c r="AQ2055" i="64"/>
  <c r="AQ361" i="64"/>
  <c r="AI2028" i="64"/>
  <c r="AI2055" i="64"/>
  <c r="AI361" i="64"/>
  <c r="AA2028" i="64"/>
  <c r="AA2055" i="64"/>
  <c r="AA361" i="64"/>
  <c r="S2028" i="64"/>
  <c r="S2055" i="64"/>
  <c r="S361" i="64"/>
  <c r="CF2025" i="64"/>
  <c r="CF2052" i="64"/>
  <c r="CF358" i="64"/>
  <c r="BX2025" i="64"/>
  <c r="BX2052" i="64"/>
  <c r="BX358" i="64"/>
  <c r="BP2025" i="64"/>
  <c r="BP358" i="64"/>
  <c r="BP2052" i="64"/>
  <c r="BH2025" i="64"/>
  <c r="BH2052" i="64"/>
  <c r="BH358" i="64"/>
  <c r="AZ2025" i="64"/>
  <c r="AZ358" i="64"/>
  <c r="AZ2052" i="64"/>
  <c r="AR2025" i="64"/>
  <c r="AR2052" i="64"/>
  <c r="AR358" i="64"/>
  <c r="AJ2025" i="64"/>
  <c r="AJ2052" i="64"/>
  <c r="AJ358" i="64"/>
  <c r="AB2025" i="64"/>
  <c r="AB2052" i="64"/>
  <c r="AB358" i="64"/>
  <c r="T2025" i="64"/>
  <c r="T2052" i="64"/>
  <c r="T358" i="64"/>
  <c r="DH2029" i="64"/>
  <c r="DH2047" i="64" s="1"/>
  <c r="DH2056" i="64"/>
  <c r="DH362" i="64"/>
  <c r="CZ2029" i="64"/>
  <c r="CZ2047" i="64" s="1"/>
  <c r="CZ2056" i="64"/>
  <c r="CZ362" i="64"/>
  <c r="CR2029" i="64"/>
  <c r="CR2047" i="64" s="1"/>
  <c r="CR2056" i="64"/>
  <c r="CR362" i="64"/>
  <c r="DG2028" i="64"/>
  <c r="DG2046" i="64" s="1"/>
  <c r="DG2055" i="64"/>
  <c r="DG361" i="64"/>
  <c r="CY2028" i="64"/>
  <c r="CY2046" i="64" s="1"/>
  <c r="CY2055" i="64"/>
  <c r="CY361" i="64"/>
  <c r="CQ2028" i="64"/>
  <c r="CQ2046" i="64" s="1"/>
  <c r="CQ2055" i="64"/>
  <c r="CQ361" i="64"/>
  <c r="DF2025" i="64"/>
  <c r="DF2043" i="64" s="1"/>
  <c r="DF2052" i="64"/>
  <c r="DF358" i="64"/>
  <c r="CX2025" i="64"/>
  <c r="CX2043" i="64" s="1"/>
  <c r="CX2052" i="64"/>
  <c r="CX358" i="64"/>
  <c r="CP2025" i="64"/>
  <c r="CP2043" i="64" s="1"/>
  <c r="CP2052" i="64"/>
  <c r="CP358" i="64"/>
  <c r="DE2024" i="64"/>
  <c r="DE2051" i="64"/>
  <c r="DE2063" i="64" s="1"/>
  <c r="DE357" i="64"/>
  <c r="CW2024" i="64"/>
  <c r="CW2051" i="64"/>
  <c r="CW2063" i="64" s="1"/>
  <c r="CW357" i="64"/>
  <c r="CO2024" i="64"/>
  <c r="CO2051" i="64"/>
  <c r="CO2063" i="64" s="1"/>
  <c r="CO357" i="64"/>
  <c r="BL2024" i="64"/>
  <c r="BL2051" i="64"/>
  <c r="BL2063" i="64" s="1"/>
  <c r="BL357" i="64"/>
  <c r="CJ2029" i="64"/>
  <c r="CJ2056" i="64"/>
  <c r="CJ362" i="64"/>
  <c r="AV2029" i="64"/>
  <c r="AV2056" i="64"/>
  <c r="AV362" i="64"/>
  <c r="BU2028" i="64"/>
  <c r="BU2055" i="64"/>
  <c r="BU361" i="64"/>
  <c r="AG2028" i="64"/>
  <c r="AG361" i="64"/>
  <c r="AG2055" i="64"/>
  <c r="BN2025" i="64"/>
  <c r="BN2052" i="64"/>
  <c r="BN358" i="64"/>
  <c r="CH2024" i="64"/>
  <c r="CH2051" i="64"/>
  <c r="CH2063" i="64" s="1"/>
  <c r="CH357" i="64"/>
  <c r="AT2024" i="64"/>
  <c r="AT2051" i="64"/>
  <c r="AT2063" i="64" s="1"/>
  <c r="AT357" i="64"/>
  <c r="BZ2029" i="64"/>
  <c r="BZ2056" i="64"/>
  <c r="BZ362" i="64"/>
  <c r="AD2029" i="64"/>
  <c r="AD2056" i="64"/>
  <c r="AD362" i="64"/>
  <c r="BK2028" i="64"/>
  <c r="BK2055" i="64"/>
  <c r="BK361" i="64"/>
  <c r="AE2028" i="64"/>
  <c r="AE2055" i="64"/>
  <c r="AE361" i="64"/>
  <c r="BL2025" i="64"/>
  <c r="BL2052" i="64"/>
  <c r="BL358" i="64"/>
  <c r="AN2025" i="64"/>
  <c r="AN2052" i="64"/>
  <c r="AN358" i="64"/>
  <c r="CK2024" i="64"/>
  <c r="CK2051" i="64"/>
  <c r="CK2063" i="64" s="1"/>
  <c r="CK357" i="64"/>
  <c r="CC2024" i="64"/>
  <c r="CC357" i="64"/>
  <c r="CC2051" i="64"/>
  <c r="CC2063" i="64" s="1"/>
  <c r="BU2024" i="64"/>
  <c r="BU2051" i="64"/>
  <c r="BU2063" i="64" s="1"/>
  <c r="BU357" i="64"/>
  <c r="BM2024" i="64"/>
  <c r="BM2051" i="64"/>
  <c r="BM2063" i="64" s="1"/>
  <c r="BM357" i="64"/>
  <c r="BE2024" i="64"/>
  <c r="BE2051" i="64"/>
  <c r="BE2063" i="64" s="1"/>
  <c r="BE357" i="64"/>
  <c r="AW2024" i="64"/>
  <c r="AW357" i="64"/>
  <c r="AW2051" i="64"/>
  <c r="AW2063" i="64" s="1"/>
  <c r="AO2024" i="64"/>
  <c r="AO2051" i="64"/>
  <c r="AO2063" i="64" s="1"/>
  <c r="AO357" i="64"/>
  <c r="AG2024" i="64"/>
  <c r="AG2051" i="64"/>
  <c r="AG2063" i="64" s="1"/>
  <c r="AG357" i="64"/>
  <c r="Y2024" i="64"/>
  <c r="Y2051" i="64"/>
  <c r="Y2063" i="64" s="1"/>
  <c r="Y357" i="64"/>
  <c r="CK2029" i="64"/>
  <c r="CK2056" i="64"/>
  <c r="CK362" i="64"/>
  <c r="CC2029" i="64"/>
  <c r="CC2056" i="64"/>
  <c r="CC362" i="64"/>
  <c r="BU2029" i="64"/>
  <c r="BU2056" i="64"/>
  <c r="BU362" i="64"/>
  <c r="BM2029" i="64"/>
  <c r="BM362" i="64"/>
  <c r="BM2056" i="64"/>
  <c r="BE2029" i="64"/>
  <c r="BE2056" i="64"/>
  <c r="BE362" i="64"/>
  <c r="AW2029" i="64"/>
  <c r="AW2056" i="64"/>
  <c r="AW362" i="64"/>
  <c r="AO2029" i="64"/>
  <c r="AO2056" i="64"/>
  <c r="AO362" i="64"/>
  <c r="AG2029" i="64"/>
  <c r="AG2056" i="64"/>
  <c r="AG362" i="64"/>
  <c r="Y2029" i="64"/>
  <c r="Y2056" i="64"/>
  <c r="Y362" i="64"/>
  <c r="CL2028" i="64"/>
  <c r="CL2055" i="64"/>
  <c r="CL361" i="64"/>
  <c r="CD2028" i="64"/>
  <c r="CD2055" i="64"/>
  <c r="CD361" i="64"/>
  <c r="BV2028" i="64"/>
  <c r="BV2055" i="64"/>
  <c r="BV361" i="64"/>
  <c r="BN2028" i="64"/>
  <c r="BN2055" i="64"/>
  <c r="BN361" i="64"/>
  <c r="BF2028" i="64"/>
  <c r="BF2055" i="64"/>
  <c r="BF361" i="64"/>
  <c r="AX2028" i="64"/>
  <c r="AX2055" i="64"/>
  <c r="AX361" i="64"/>
  <c r="AP2028" i="64"/>
  <c r="AP2055" i="64"/>
  <c r="AP361" i="64"/>
  <c r="AH2028" i="64"/>
  <c r="AH2055" i="64"/>
  <c r="AH361" i="64"/>
  <c r="Z2028" i="64"/>
  <c r="Z2055" i="64"/>
  <c r="Z361" i="64"/>
  <c r="CE2025" i="64"/>
  <c r="CE2052" i="64"/>
  <c r="CE358" i="64"/>
  <c r="BW2025" i="64"/>
  <c r="BW2052" i="64"/>
  <c r="BW358" i="64"/>
  <c r="BO2025" i="64"/>
  <c r="BO2052" i="64"/>
  <c r="BO358" i="64"/>
  <c r="BG2025" i="64"/>
  <c r="BG2052" i="64"/>
  <c r="BG358" i="64"/>
  <c r="AY2025" i="64"/>
  <c r="AY2052" i="64"/>
  <c r="AY358" i="64"/>
  <c r="AQ2025" i="64"/>
  <c r="AQ2052" i="64"/>
  <c r="AQ358" i="64"/>
  <c r="AI2025" i="64"/>
  <c r="AI2052" i="64"/>
  <c r="AI358" i="64"/>
  <c r="AA2025" i="64"/>
  <c r="AA2052" i="64"/>
  <c r="AA358" i="64"/>
  <c r="S2025" i="64"/>
  <c r="S2052" i="64"/>
  <c r="S358" i="64"/>
  <c r="DG2029" i="64"/>
  <c r="DG2047" i="64" s="1"/>
  <c r="DG2056" i="64"/>
  <c r="DG362" i="64"/>
  <c r="CY2029" i="64"/>
  <c r="CY2047" i="64" s="1"/>
  <c r="CY2056" i="64"/>
  <c r="CY362" i="64"/>
  <c r="CQ2029" i="64"/>
  <c r="CQ2047" i="64" s="1"/>
  <c r="CQ2056" i="64"/>
  <c r="CQ362" i="64"/>
  <c r="DF2028" i="64"/>
  <c r="DF2046" i="64" s="1"/>
  <c r="DF2055" i="64"/>
  <c r="DF361" i="64"/>
  <c r="CX2028" i="64"/>
  <c r="CX2046" i="64" s="1"/>
  <c r="CX2055" i="64"/>
  <c r="CX361" i="64"/>
  <c r="CP2028" i="64"/>
  <c r="CP2046" i="64" s="1"/>
  <c r="CP2055" i="64"/>
  <c r="CP361" i="64"/>
  <c r="DE2025" i="64"/>
  <c r="DE2043" i="64" s="1"/>
  <c r="DE2052" i="64"/>
  <c r="DE358" i="64"/>
  <c r="CW2025" i="64"/>
  <c r="CW2043" i="64" s="1"/>
  <c r="CW2052" i="64"/>
  <c r="CW358" i="64"/>
  <c r="CO2025" i="64"/>
  <c r="CO2052" i="64"/>
  <c r="CO358" i="64"/>
  <c r="DD2024" i="64"/>
  <c r="DD2051" i="64"/>
  <c r="DD2063" i="64" s="1"/>
  <c r="DD357" i="64"/>
  <c r="CV2024" i="64"/>
  <c r="CV2051" i="64"/>
  <c r="CV2063" i="64" s="1"/>
  <c r="CV357" i="64"/>
  <c r="DJ1933" i="64"/>
  <c r="DJ1967" i="64"/>
  <c r="DJ2002" i="64"/>
  <c r="DJ2020" i="64" s="1"/>
  <c r="DB1933" i="64"/>
  <c r="DB2002" i="64"/>
  <c r="DB2020" i="64" s="1"/>
  <c r="DB1967" i="64"/>
  <c r="CT1933" i="64"/>
  <c r="CT1967" i="64"/>
  <c r="CT2002" i="64"/>
  <c r="CT2020" i="64" s="1"/>
  <c r="DI1932" i="64"/>
  <c r="DI2001" i="64"/>
  <c r="DI2019" i="64" s="1"/>
  <c r="DI1966" i="64"/>
  <c r="DA1932" i="64"/>
  <c r="DA2001" i="64"/>
  <c r="DA2019" i="64" s="1"/>
  <c r="DA1966" i="64"/>
  <c r="CS1932" i="64"/>
  <c r="CS2001" i="64"/>
  <c r="CS2019" i="64" s="1"/>
  <c r="CS1966" i="64"/>
  <c r="DH1929" i="64"/>
  <c r="DH1998" i="64"/>
  <c r="DH2016" i="64" s="1"/>
  <c r="DH1963" i="64"/>
  <c r="CZ1929" i="64"/>
  <c r="CZ1998" i="64"/>
  <c r="CZ2016" i="64" s="1"/>
  <c r="CZ1963" i="64"/>
  <c r="CR1929" i="64"/>
  <c r="CR1998" i="64"/>
  <c r="CR2016" i="64" s="1"/>
  <c r="CR1963" i="64"/>
  <c r="DG1928" i="64"/>
  <c r="DG1954" i="64" s="1"/>
  <c r="DG1997" i="64"/>
  <c r="DG1962" i="64"/>
  <c r="DG1988" i="64" s="1"/>
  <c r="CY1928" i="64"/>
  <c r="CY1954" i="64" s="1"/>
  <c r="CY1997" i="64"/>
  <c r="CY1962" i="64"/>
  <c r="CY1988" i="64" s="1"/>
  <c r="CQ1928" i="64"/>
  <c r="CQ1954" i="64" s="1"/>
  <c r="CQ1997" i="64"/>
  <c r="CQ1962" i="64"/>
  <c r="CQ1988" i="64" s="1"/>
  <c r="AZ1928" i="64"/>
  <c r="AZ1954" i="64" s="1"/>
  <c r="AZ1997" i="64"/>
  <c r="AZ1962" i="64"/>
  <c r="BP1933" i="64"/>
  <c r="BP1959" i="64" s="1"/>
  <c r="BP1967" i="64"/>
  <c r="BP1993" i="64" s="1"/>
  <c r="BP2002" i="64"/>
  <c r="CG1932" i="64"/>
  <c r="CG1958" i="64" s="1"/>
  <c r="CG1966" i="64"/>
  <c r="CG1992" i="64" s="1"/>
  <c r="CG2001" i="64"/>
  <c r="AK1932" i="64"/>
  <c r="AK1958" i="64" s="1"/>
  <c r="AK1966" i="64"/>
  <c r="AK1992" i="64" s="1"/>
  <c r="AK2001" i="64"/>
  <c r="BJ1929" i="64"/>
  <c r="BJ1998" i="64"/>
  <c r="BJ1963" i="64"/>
  <c r="BJ1989" i="64" s="1"/>
  <c r="CE1928" i="64"/>
  <c r="CE1954" i="64" s="1"/>
  <c r="CE1997" i="64"/>
  <c r="CE1962" i="64"/>
  <c r="BW1928" i="64"/>
  <c r="BW1954" i="64" s="1"/>
  <c r="BW1997" i="64"/>
  <c r="BW1962" i="64"/>
  <c r="BO1928" i="64"/>
  <c r="BO1954" i="64" s="1"/>
  <c r="BO1997" i="64"/>
  <c r="BO1962" i="64"/>
  <c r="BG1928" i="64"/>
  <c r="BG1954" i="64" s="1"/>
  <c r="BG1997" i="64"/>
  <c r="BG1962" i="64"/>
  <c r="AY1928" i="64"/>
  <c r="AY1954" i="64" s="1"/>
  <c r="AY1962" i="64"/>
  <c r="AY1997" i="64"/>
  <c r="AQ1928" i="64"/>
  <c r="AQ1954" i="64" s="1"/>
  <c r="AQ1997" i="64"/>
  <c r="AQ1962" i="64"/>
  <c r="AI1928" i="64"/>
  <c r="AI1954" i="64" s="1"/>
  <c r="AI1997" i="64"/>
  <c r="AI1962" i="64"/>
  <c r="AA1928" i="64"/>
  <c r="AA1954" i="64" s="1"/>
  <c r="AA1997" i="64"/>
  <c r="AA1962" i="64"/>
  <c r="S1928" i="64"/>
  <c r="S1954" i="64" s="1"/>
  <c r="S1997" i="64"/>
  <c r="S1962" i="64"/>
  <c r="CE1933" i="64"/>
  <c r="CE1959" i="64" s="1"/>
  <c r="CE1967" i="64"/>
  <c r="CE1993" i="64" s="1"/>
  <c r="CE2002" i="64"/>
  <c r="BW1933" i="64"/>
  <c r="BW1959" i="64" s="1"/>
  <c r="BW1967" i="64"/>
  <c r="BW1993" i="64" s="1"/>
  <c r="BW2002" i="64"/>
  <c r="BO1933" i="64"/>
  <c r="BO1959" i="64" s="1"/>
  <c r="BO1967" i="64"/>
  <c r="BO1993" i="64" s="1"/>
  <c r="BO2002" i="64"/>
  <c r="BG1933" i="64"/>
  <c r="BG1959" i="64" s="1"/>
  <c r="BG1967" i="64"/>
  <c r="BG1993" i="64" s="1"/>
  <c r="BG2002" i="64"/>
  <c r="AY1933" i="64"/>
  <c r="AY1959" i="64" s="1"/>
  <c r="AY1967" i="64"/>
  <c r="AY1993" i="64" s="1"/>
  <c r="AY2002" i="64"/>
  <c r="AQ1933" i="64"/>
  <c r="AQ1959" i="64" s="1"/>
  <c r="AQ1967" i="64"/>
  <c r="AQ1993" i="64" s="1"/>
  <c r="AQ2002" i="64"/>
  <c r="AI1933" i="64"/>
  <c r="AI1959" i="64" s="1"/>
  <c r="AI1967" i="64"/>
  <c r="AI1993" i="64" s="1"/>
  <c r="AI2002" i="64"/>
  <c r="AA1933" i="64"/>
  <c r="AA1959" i="64" s="1"/>
  <c r="AA1967" i="64"/>
  <c r="AA1993" i="64" s="1"/>
  <c r="AA2002" i="64"/>
  <c r="S1933" i="64"/>
  <c r="S1959" i="64" s="1"/>
  <c r="S1967" i="64"/>
  <c r="S1993" i="64" s="1"/>
  <c r="S2002" i="64"/>
  <c r="CF1932" i="64"/>
  <c r="CF1958" i="64" s="1"/>
  <c r="CF1966" i="64"/>
  <c r="CF1992" i="64" s="1"/>
  <c r="CF2001" i="64"/>
  <c r="BX1932" i="64"/>
  <c r="BX1958" i="64" s="1"/>
  <c r="BX1966" i="64"/>
  <c r="BX1992" i="64" s="1"/>
  <c r="BX2001" i="64"/>
  <c r="BP1932" i="64"/>
  <c r="BP1958" i="64" s="1"/>
  <c r="BP1966" i="64"/>
  <c r="BP1992" i="64" s="1"/>
  <c r="BP2001" i="64"/>
  <c r="BH1932" i="64"/>
  <c r="BH1958" i="64" s="1"/>
  <c r="BH1966" i="64"/>
  <c r="BH1992" i="64" s="1"/>
  <c r="BH2001" i="64"/>
  <c r="AZ1932" i="64"/>
  <c r="AZ1958" i="64" s="1"/>
  <c r="AZ1966" i="64"/>
  <c r="AZ1992" i="64" s="1"/>
  <c r="AZ2001" i="64"/>
  <c r="AR1932" i="64"/>
  <c r="AR1958" i="64" s="1"/>
  <c r="AR1966" i="64"/>
  <c r="AR1992" i="64" s="1"/>
  <c r="AR2001" i="64"/>
  <c r="AJ1932" i="64"/>
  <c r="AJ1958" i="64" s="1"/>
  <c r="AJ1966" i="64"/>
  <c r="AJ1992" i="64" s="1"/>
  <c r="AJ2001" i="64"/>
  <c r="AB1932" i="64"/>
  <c r="AB1958" i="64" s="1"/>
  <c r="AB1966" i="64"/>
  <c r="AB1992" i="64" s="1"/>
  <c r="AB2001" i="64"/>
  <c r="T1932" i="64"/>
  <c r="T1958" i="64" s="1"/>
  <c r="T1966" i="64"/>
  <c r="T1992" i="64" s="1"/>
  <c r="T2001" i="64"/>
  <c r="CG1929" i="64"/>
  <c r="CG1998" i="64"/>
  <c r="CG1963" i="64"/>
  <c r="CG1989" i="64" s="1"/>
  <c r="BY1929" i="64"/>
  <c r="BY1998" i="64"/>
  <c r="BY1963" i="64"/>
  <c r="BY1989" i="64" s="1"/>
  <c r="BQ1929" i="64"/>
  <c r="BQ1998" i="64"/>
  <c r="BQ1963" i="64"/>
  <c r="BQ1989" i="64" s="1"/>
  <c r="BI1929" i="64"/>
  <c r="BI1998" i="64"/>
  <c r="BI1963" i="64"/>
  <c r="BI1989" i="64" s="1"/>
  <c r="BA1929" i="64"/>
  <c r="BA1998" i="64"/>
  <c r="BA1963" i="64"/>
  <c r="BA1989" i="64" s="1"/>
  <c r="AS1929" i="64"/>
  <c r="AS1998" i="64"/>
  <c r="AS1963" i="64"/>
  <c r="AS1989" i="64" s="1"/>
  <c r="AK1929" i="64"/>
  <c r="AK1998" i="64"/>
  <c r="AK1963" i="64"/>
  <c r="AK1989" i="64" s="1"/>
  <c r="AC1929" i="64"/>
  <c r="AC1998" i="64"/>
  <c r="AC1963" i="64"/>
  <c r="AC1989" i="64" s="1"/>
  <c r="U1929" i="64"/>
  <c r="U1998" i="64"/>
  <c r="U1963" i="64"/>
  <c r="U1989" i="64" s="1"/>
  <c r="DI1933" i="64"/>
  <c r="DI2002" i="64"/>
  <c r="DI2020" i="64" s="1"/>
  <c r="DI1967" i="64"/>
  <c r="DA1933" i="64"/>
  <c r="DA2002" i="64"/>
  <c r="DA2020" i="64" s="1"/>
  <c r="DA1967" i="64"/>
  <c r="CS1933" i="64"/>
  <c r="CS2002" i="64"/>
  <c r="CS2020" i="64" s="1"/>
  <c r="CS1967" i="64"/>
  <c r="DH1932" i="64"/>
  <c r="DH2001" i="64"/>
  <c r="DH2019" i="64" s="1"/>
  <c r="DH1966" i="64"/>
  <c r="CZ1932" i="64"/>
  <c r="CZ2001" i="64"/>
  <c r="CZ2019" i="64" s="1"/>
  <c r="CZ1966" i="64"/>
  <c r="CR1932" i="64"/>
  <c r="CR2001" i="64"/>
  <c r="CR2019" i="64" s="1"/>
  <c r="CR1966" i="64"/>
  <c r="DG1929" i="64"/>
  <c r="DG1963" i="64"/>
  <c r="DG1998" i="64"/>
  <c r="DG2016" i="64" s="1"/>
  <c r="CY1929" i="64"/>
  <c r="CY1963" i="64"/>
  <c r="CY1998" i="64"/>
  <c r="CY2016" i="64" s="1"/>
  <c r="CQ1929" i="64"/>
  <c r="CQ1998" i="64"/>
  <c r="CQ2016" i="64" s="1"/>
  <c r="CQ1963" i="64"/>
  <c r="DF1928" i="64"/>
  <c r="DF1954" i="64" s="1"/>
  <c r="DF1997" i="64"/>
  <c r="DF1962" i="64"/>
  <c r="DF1988" i="64" s="1"/>
  <c r="CX1928" i="64"/>
  <c r="CX1954" i="64" s="1"/>
  <c r="CX1997" i="64"/>
  <c r="CX1962" i="64"/>
  <c r="CX1988" i="64" s="1"/>
  <c r="CP1928" i="64"/>
  <c r="CP1954" i="64" s="1"/>
  <c r="CP1997" i="64"/>
  <c r="CP1962" i="64"/>
  <c r="CP1988" i="64" s="1"/>
  <c r="AJ1928" i="64"/>
  <c r="AJ1954" i="64" s="1"/>
  <c r="AJ1997" i="64"/>
  <c r="AJ1962" i="64"/>
  <c r="AR1933" i="64"/>
  <c r="AR1959" i="64" s="1"/>
  <c r="AR1967" i="64"/>
  <c r="AR1993" i="64" s="1"/>
  <c r="AR2002" i="64"/>
  <c r="AS1932" i="64"/>
  <c r="AS1958" i="64" s="1"/>
  <c r="AS1966" i="64"/>
  <c r="AS1992" i="64" s="1"/>
  <c r="AS2001" i="64"/>
  <c r="AL1929" i="64"/>
  <c r="AL1998" i="64"/>
  <c r="AL1963" i="64"/>
  <c r="AL1989" i="64" s="1"/>
  <c r="AX1928" i="64"/>
  <c r="AX1954" i="64" s="1"/>
  <c r="AX1997" i="64"/>
  <c r="AX1962" i="64"/>
  <c r="CL1933" i="64"/>
  <c r="CL1959" i="64" s="1"/>
  <c r="CL1967" i="64"/>
  <c r="CL1993" i="64" s="1"/>
  <c r="CL2002" i="64"/>
  <c r="BF1933" i="64"/>
  <c r="BF1959" i="64" s="1"/>
  <c r="BF1967" i="64"/>
  <c r="BF1993" i="64" s="1"/>
  <c r="BF2002" i="64"/>
  <c r="AH1933" i="64"/>
  <c r="AH1959" i="64" s="1"/>
  <c r="AH1967" i="64"/>
  <c r="AH1993" i="64" s="1"/>
  <c r="AH2002" i="64"/>
  <c r="CE1932" i="64"/>
  <c r="CE1958" i="64" s="1"/>
  <c r="CE1966" i="64"/>
  <c r="CE1992" i="64" s="1"/>
  <c r="CE2001" i="64"/>
  <c r="BG1932" i="64"/>
  <c r="BG1958" i="64" s="1"/>
  <c r="BG1966" i="64"/>
  <c r="BG1992" i="64" s="1"/>
  <c r="BG2001" i="64"/>
  <c r="AQ1932" i="64"/>
  <c r="AQ1958" i="64" s="1"/>
  <c r="AQ1966" i="64"/>
  <c r="AQ1992" i="64" s="1"/>
  <c r="AQ2001" i="64"/>
  <c r="S1932" i="64"/>
  <c r="S1958" i="64" s="1"/>
  <c r="S1966" i="64"/>
  <c r="S1992" i="64" s="1"/>
  <c r="S2001" i="64"/>
  <c r="BX1929" i="64"/>
  <c r="BX1998" i="64"/>
  <c r="BX1963" i="64"/>
  <c r="BX1989" i="64" s="1"/>
  <c r="BH1929" i="64"/>
  <c r="BH1998" i="64"/>
  <c r="BH1963" i="64"/>
  <c r="BH1989" i="64" s="1"/>
  <c r="AJ1929" i="64"/>
  <c r="AJ1998" i="64"/>
  <c r="AJ1963" i="64"/>
  <c r="AJ1989" i="64" s="1"/>
  <c r="DH1933" i="64"/>
  <c r="DH2002" i="64"/>
  <c r="DH2020" i="64" s="1"/>
  <c r="DH1967" i="64"/>
  <c r="CZ1933" i="64"/>
  <c r="CZ2002" i="64"/>
  <c r="CZ2020" i="64" s="1"/>
  <c r="CZ1967" i="64"/>
  <c r="CR1933" i="64"/>
  <c r="CR2002" i="64"/>
  <c r="CR2020" i="64" s="1"/>
  <c r="CR1967" i="64"/>
  <c r="DG1932" i="64"/>
  <c r="DG1966" i="64"/>
  <c r="DG2001" i="64"/>
  <c r="DG2019" i="64" s="1"/>
  <c r="CY1932" i="64"/>
  <c r="CY1966" i="64"/>
  <c r="CY2001" i="64"/>
  <c r="CY2019" i="64" s="1"/>
  <c r="CQ1932" i="64"/>
  <c r="CQ1966" i="64"/>
  <c r="CQ2001" i="64"/>
  <c r="CQ2019" i="64" s="1"/>
  <c r="DF1929" i="64"/>
  <c r="DF1998" i="64"/>
  <c r="DF2016" i="64" s="1"/>
  <c r="DF1963" i="64"/>
  <c r="CX1929" i="64"/>
  <c r="CX1998" i="64"/>
  <c r="CX2016" i="64" s="1"/>
  <c r="CX1963" i="64"/>
  <c r="CP1929" i="64"/>
  <c r="CP1998" i="64"/>
  <c r="CP2016" i="64" s="1"/>
  <c r="CP1963" i="64"/>
  <c r="DE1928" i="64"/>
  <c r="DE1954" i="64" s="1"/>
  <c r="DE1997" i="64"/>
  <c r="DE1962" i="64"/>
  <c r="DE1988" i="64" s="1"/>
  <c r="CW1928" i="64"/>
  <c r="CW1954" i="64" s="1"/>
  <c r="CW1997" i="64"/>
  <c r="CW1962" i="64"/>
  <c r="CW1988" i="64" s="1"/>
  <c r="CO1928" i="64"/>
  <c r="CO1954" i="64" s="1"/>
  <c r="CO1997" i="64"/>
  <c r="CO1962" i="64"/>
  <c r="CO1988" i="64" s="1"/>
  <c r="AR1928" i="64"/>
  <c r="AR1954" i="64" s="1"/>
  <c r="AR1997" i="64"/>
  <c r="AR1962" i="64"/>
  <c r="BH1933" i="64"/>
  <c r="BH1959" i="64" s="1"/>
  <c r="BH1967" i="64"/>
  <c r="BH1993" i="64" s="1"/>
  <c r="BH2002" i="64"/>
  <c r="BY1932" i="64"/>
  <c r="BY1958" i="64" s="1"/>
  <c r="BY1966" i="64"/>
  <c r="BY1992" i="64" s="1"/>
  <c r="BY2001" i="64"/>
  <c r="AC1932" i="64"/>
  <c r="AC1958" i="64" s="1"/>
  <c r="AC1966" i="64"/>
  <c r="AC1992" i="64" s="1"/>
  <c r="AC2001" i="64"/>
  <c r="BB1929" i="64"/>
  <c r="BB1998" i="64"/>
  <c r="BB1963" i="64"/>
  <c r="BB1989" i="64" s="1"/>
  <c r="CL1928" i="64"/>
  <c r="CL1954" i="64" s="1"/>
  <c r="CL1997" i="64"/>
  <c r="CL1962" i="64"/>
  <c r="AP1928" i="64"/>
  <c r="AP1954" i="64" s="1"/>
  <c r="AP1997" i="64"/>
  <c r="AP1962" i="64"/>
  <c r="CD1933" i="64"/>
  <c r="CD1959" i="64" s="1"/>
  <c r="CD1967" i="64"/>
  <c r="CD1993" i="64" s="1"/>
  <c r="CD2002" i="64"/>
  <c r="BN1933" i="64"/>
  <c r="BN1959" i="64" s="1"/>
  <c r="BN1967" i="64"/>
  <c r="BN1993" i="64" s="1"/>
  <c r="BN2002" i="64"/>
  <c r="AP1933" i="64"/>
  <c r="AP1959" i="64" s="1"/>
  <c r="AP1967" i="64"/>
  <c r="AP1993" i="64" s="1"/>
  <c r="AP2002" i="64"/>
  <c r="Z1933" i="64"/>
  <c r="Z1959" i="64" s="1"/>
  <c r="Z1967" i="64"/>
  <c r="Z1993" i="64" s="1"/>
  <c r="Z2002" i="64"/>
  <c r="BO1932" i="64"/>
  <c r="BO1958" i="64" s="1"/>
  <c r="BO1966" i="64"/>
  <c r="BO1992" i="64" s="1"/>
  <c r="BO2001" i="64"/>
  <c r="AY1932" i="64"/>
  <c r="AY1958" i="64" s="1"/>
  <c r="AY1966" i="64"/>
  <c r="AY1992" i="64" s="1"/>
  <c r="AY2001" i="64"/>
  <c r="AI1932" i="64"/>
  <c r="AI1958" i="64" s="1"/>
  <c r="AI1966" i="64"/>
  <c r="AI1992" i="64" s="1"/>
  <c r="AI2001" i="64"/>
  <c r="AA1932" i="64"/>
  <c r="AA1958" i="64" s="1"/>
  <c r="AA1966" i="64"/>
  <c r="AA1992" i="64" s="1"/>
  <c r="AA2001" i="64"/>
  <c r="CF1929" i="64"/>
  <c r="CF1998" i="64"/>
  <c r="CF1963" i="64"/>
  <c r="CF1989" i="64" s="1"/>
  <c r="BP1929" i="64"/>
  <c r="BP1998" i="64"/>
  <c r="BP1963" i="64"/>
  <c r="BP1989" i="64" s="1"/>
  <c r="AZ1929" i="64"/>
  <c r="AZ1998" i="64"/>
  <c r="AZ1963" i="64"/>
  <c r="AZ1989" i="64" s="1"/>
  <c r="AR1929" i="64"/>
  <c r="AR1998" i="64"/>
  <c r="AR1963" i="64"/>
  <c r="AR1989" i="64" s="1"/>
  <c r="AB1929" i="64"/>
  <c r="AB1998" i="64"/>
  <c r="AB1963" i="64"/>
  <c r="AB1989" i="64" s="1"/>
  <c r="T1929" i="64"/>
  <c r="T1998" i="64"/>
  <c r="T1963" i="64"/>
  <c r="T1989" i="64" s="1"/>
  <c r="BU1928" i="64"/>
  <c r="BU1954" i="64" s="1"/>
  <c r="BU1997" i="64"/>
  <c r="BU1962" i="64"/>
  <c r="AG1928" i="64"/>
  <c r="AG1954" i="64" s="1"/>
  <c r="AG1997" i="64"/>
  <c r="AG1962" i="64"/>
  <c r="BM1933" i="64"/>
  <c r="BM1959" i="64" s="1"/>
  <c r="BM2002" i="64"/>
  <c r="BM1967" i="64"/>
  <c r="BM1993" i="64" s="1"/>
  <c r="Y1933" i="64"/>
  <c r="Y1959" i="64" s="1"/>
  <c r="Y2002" i="64"/>
  <c r="Y1967" i="64"/>
  <c r="Y1993" i="64" s="1"/>
  <c r="BF1932" i="64"/>
  <c r="BF1958" i="64" s="1"/>
  <c r="BF1966" i="64"/>
  <c r="BF1992" i="64" s="1"/>
  <c r="BF2001" i="64"/>
  <c r="AY1929" i="64"/>
  <c r="AY1998" i="64"/>
  <c r="AY1963" i="64"/>
  <c r="AY1989" i="64" s="1"/>
  <c r="S1929" i="64"/>
  <c r="S1963" i="64"/>
  <c r="S1989" i="64" s="1"/>
  <c r="S1998" i="64"/>
  <c r="DG1933" i="64"/>
  <c r="DG1967" i="64"/>
  <c r="DG2002" i="64"/>
  <c r="DG2020" i="64" s="1"/>
  <c r="CY1933" i="64"/>
  <c r="CY1967" i="64"/>
  <c r="CY2002" i="64"/>
  <c r="CY2020" i="64" s="1"/>
  <c r="CQ1933" i="64"/>
  <c r="CQ1967" i="64"/>
  <c r="CQ2002" i="64"/>
  <c r="CQ2020" i="64" s="1"/>
  <c r="DF1932" i="64"/>
  <c r="DF1966" i="64"/>
  <c r="DF2001" i="64"/>
  <c r="DF2019" i="64" s="1"/>
  <c r="CX1932" i="64"/>
  <c r="CX1966" i="64"/>
  <c r="CX2001" i="64"/>
  <c r="CX2019" i="64" s="1"/>
  <c r="CP1932" i="64"/>
  <c r="CP1966" i="64"/>
  <c r="CP2001" i="64"/>
  <c r="CP2019" i="64" s="1"/>
  <c r="DE1929" i="64"/>
  <c r="DE1963" i="64"/>
  <c r="DE1998" i="64"/>
  <c r="DE2016" i="64" s="1"/>
  <c r="CW1929" i="64"/>
  <c r="CW1963" i="64"/>
  <c r="CW1998" i="64"/>
  <c r="CW2016" i="64" s="1"/>
  <c r="CO1929" i="64"/>
  <c r="CO1963" i="64"/>
  <c r="CO1998" i="64"/>
  <c r="CO2016" i="64" s="1"/>
  <c r="DD1928" i="64"/>
  <c r="DD1954" i="64" s="1"/>
  <c r="DD1962" i="64"/>
  <c r="DD1988" i="64" s="1"/>
  <c r="DD1997" i="64"/>
  <c r="CV1928" i="64"/>
  <c r="CV1954" i="64" s="1"/>
  <c r="CV1997" i="64"/>
  <c r="CV1962" i="64"/>
  <c r="CV1988" i="64" s="1"/>
  <c r="BH1928" i="64"/>
  <c r="BH1954" i="64" s="1"/>
  <c r="BH1997" i="64"/>
  <c r="BH1962" i="64"/>
  <c r="BX1933" i="64"/>
  <c r="BX1959" i="64" s="1"/>
  <c r="BX1967" i="64"/>
  <c r="BX1993" i="64" s="1"/>
  <c r="BX2002" i="64"/>
  <c r="T1933" i="64"/>
  <c r="T1959" i="64" s="1"/>
  <c r="T1967" i="64"/>
  <c r="T1993" i="64" s="1"/>
  <c r="T2002" i="64"/>
  <c r="CH1929" i="64"/>
  <c r="CH1998" i="64"/>
  <c r="CH1963" i="64"/>
  <c r="CH1989" i="64" s="1"/>
  <c r="BF1928" i="64"/>
  <c r="BF1954" i="64" s="1"/>
  <c r="BF1997" i="64"/>
  <c r="BF1962" i="64"/>
  <c r="BM1928" i="64"/>
  <c r="BM1954" i="64" s="1"/>
  <c r="BM1997" i="64"/>
  <c r="BM1962" i="64"/>
  <c r="Y1928" i="64"/>
  <c r="Y1954" i="64" s="1"/>
  <c r="Y1997" i="64"/>
  <c r="Y1962" i="64"/>
  <c r="BE1933" i="64"/>
  <c r="BE1959" i="64" s="1"/>
  <c r="BE2002" i="64"/>
  <c r="BE1967" i="64"/>
  <c r="BE1993" i="64" s="1"/>
  <c r="CD1932" i="64"/>
  <c r="CD1958" i="64" s="1"/>
  <c r="CD1966" i="64"/>
  <c r="CD1992" i="64" s="1"/>
  <c r="CD2001" i="64"/>
  <c r="AH1932" i="64"/>
  <c r="AH1958" i="64" s="1"/>
  <c r="AH1966" i="64"/>
  <c r="AH1992" i="64" s="1"/>
  <c r="AH2001" i="64"/>
  <c r="BO1929" i="64"/>
  <c r="BO1998" i="64"/>
  <c r="BO1963" i="64"/>
  <c r="BO1989" i="64" s="1"/>
  <c r="AA1929" i="64"/>
  <c r="AA1998" i="64"/>
  <c r="AA1963" i="64"/>
  <c r="AA1989" i="64" s="1"/>
  <c r="CJ1928" i="64"/>
  <c r="CJ1954" i="64" s="1"/>
  <c r="CJ1962" i="64"/>
  <c r="CJ1997" i="64"/>
  <c r="CB1928" i="64"/>
  <c r="CB1954" i="64" s="1"/>
  <c r="CB1962" i="64"/>
  <c r="CB1997" i="64"/>
  <c r="BT1928" i="64"/>
  <c r="BT1954" i="64" s="1"/>
  <c r="BT1997" i="64"/>
  <c r="BT1962" i="64"/>
  <c r="BL1928" i="64"/>
  <c r="BL1954" i="64" s="1"/>
  <c r="BL1962" i="64"/>
  <c r="BL1997" i="64"/>
  <c r="BD1928" i="64"/>
  <c r="BD1954" i="64" s="1"/>
  <c r="BD1962" i="64"/>
  <c r="BD1997" i="64"/>
  <c r="AV1928" i="64"/>
  <c r="AV1954" i="64" s="1"/>
  <c r="AV1997" i="64"/>
  <c r="AV1962" i="64"/>
  <c r="AN1928" i="64"/>
  <c r="AN1954" i="64" s="1"/>
  <c r="AN1962" i="64"/>
  <c r="AN1997" i="64"/>
  <c r="AF1928" i="64"/>
  <c r="AF1954" i="64" s="1"/>
  <c r="AF1962" i="64"/>
  <c r="AF1997" i="64"/>
  <c r="X1928" i="64"/>
  <c r="X1954" i="64" s="1"/>
  <c r="X1962" i="64"/>
  <c r="X1997" i="64"/>
  <c r="CJ1933" i="64"/>
  <c r="CJ1959" i="64" s="1"/>
  <c r="CJ1967" i="64"/>
  <c r="CJ1993" i="64" s="1"/>
  <c r="CJ2002" i="64"/>
  <c r="CB1933" i="64"/>
  <c r="CB1959" i="64" s="1"/>
  <c r="CB2002" i="64"/>
  <c r="CB1967" i="64"/>
  <c r="CB1993" i="64" s="1"/>
  <c r="BT1933" i="64"/>
  <c r="BT1959" i="64" s="1"/>
  <c r="BT1967" i="64"/>
  <c r="BT1993" i="64" s="1"/>
  <c r="BT2002" i="64"/>
  <c r="BL1933" i="64"/>
  <c r="BL1959" i="64" s="1"/>
  <c r="BL1967" i="64"/>
  <c r="BL1993" i="64" s="1"/>
  <c r="BL2002" i="64"/>
  <c r="BD1933" i="64"/>
  <c r="BD1959" i="64" s="1"/>
  <c r="BD2002" i="64"/>
  <c r="BD1967" i="64"/>
  <c r="BD1993" i="64" s="1"/>
  <c r="AV1933" i="64"/>
  <c r="AV1959" i="64" s="1"/>
  <c r="AV1967" i="64"/>
  <c r="AV1993" i="64" s="1"/>
  <c r="AV2002" i="64"/>
  <c r="AN1933" i="64"/>
  <c r="AN1959" i="64" s="1"/>
  <c r="AN2002" i="64"/>
  <c r="AN1967" i="64"/>
  <c r="AN1993" i="64" s="1"/>
  <c r="AF1933" i="64"/>
  <c r="AF1959" i="64" s="1"/>
  <c r="AF1967" i="64"/>
  <c r="AF1993" i="64" s="1"/>
  <c r="AF2002" i="64"/>
  <c r="X1933" i="64"/>
  <c r="X1959" i="64" s="1"/>
  <c r="X1967" i="64"/>
  <c r="X1993" i="64" s="1"/>
  <c r="X2002" i="64"/>
  <c r="CK1932" i="64"/>
  <c r="CK1958" i="64" s="1"/>
  <c r="CK2001" i="64"/>
  <c r="CK1966" i="64"/>
  <c r="CK1992" i="64" s="1"/>
  <c r="CC1932" i="64"/>
  <c r="CC1958" i="64" s="1"/>
  <c r="CC2001" i="64"/>
  <c r="CC1966" i="64"/>
  <c r="CC1992" i="64" s="1"/>
  <c r="BU1932" i="64"/>
  <c r="BU1958" i="64" s="1"/>
  <c r="BU2001" i="64"/>
  <c r="BU1966" i="64"/>
  <c r="BU1992" i="64" s="1"/>
  <c r="BM1932" i="64"/>
  <c r="BM1958" i="64" s="1"/>
  <c r="BM2001" i="64"/>
  <c r="BM1966" i="64"/>
  <c r="BM1992" i="64" s="1"/>
  <c r="BE1932" i="64"/>
  <c r="BE1958" i="64" s="1"/>
  <c r="BE2001" i="64"/>
  <c r="BE1966" i="64"/>
  <c r="BE1992" i="64" s="1"/>
  <c r="AW1932" i="64"/>
  <c r="AW1958" i="64" s="1"/>
  <c r="AW2001" i="64"/>
  <c r="AW1966" i="64"/>
  <c r="AW1992" i="64" s="1"/>
  <c r="AO1932" i="64"/>
  <c r="AO1958" i="64" s="1"/>
  <c r="AO2001" i="64"/>
  <c r="AO1966" i="64"/>
  <c r="AO1992" i="64" s="1"/>
  <c r="AG1932" i="64"/>
  <c r="AG1958" i="64" s="1"/>
  <c r="AG2001" i="64"/>
  <c r="AG1966" i="64"/>
  <c r="AG1992" i="64" s="1"/>
  <c r="Y1932" i="64"/>
  <c r="Y1958" i="64" s="1"/>
  <c r="Y2001" i="64"/>
  <c r="Y1966" i="64"/>
  <c r="Y1992" i="64" s="1"/>
  <c r="CL1929" i="64"/>
  <c r="CL1963" i="64"/>
  <c r="CL1989" i="64" s="1"/>
  <c r="CL1998" i="64"/>
  <c r="CD1929" i="64"/>
  <c r="CD1998" i="64"/>
  <c r="CD1963" i="64"/>
  <c r="CD1989" i="64" s="1"/>
  <c r="BV1929" i="64"/>
  <c r="BV1963" i="64"/>
  <c r="BV1989" i="64" s="1"/>
  <c r="BV1998" i="64"/>
  <c r="BN1929" i="64"/>
  <c r="BN1998" i="64"/>
  <c r="BN1963" i="64"/>
  <c r="BN1989" i="64" s="1"/>
  <c r="BF1929" i="64"/>
  <c r="BF1998" i="64"/>
  <c r="BF1963" i="64"/>
  <c r="BF1989" i="64" s="1"/>
  <c r="AX1929" i="64"/>
  <c r="AX1963" i="64"/>
  <c r="AX1989" i="64" s="1"/>
  <c r="AX1998" i="64"/>
  <c r="AP1929" i="64"/>
  <c r="AP1998" i="64"/>
  <c r="AP1963" i="64"/>
  <c r="AP1989" i="64" s="1"/>
  <c r="AH1929" i="64"/>
  <c r="AH1998" i="64"/>
  <c r="AH1963" i="64"/>
  <c r="AH1989" i="64" s="1"/>
  <c r="Z1929" i="64"/>
  <c r="Z1963" i="64"/>
  <c r="Z1989" i="64" s="1"/>
  <c r="Z1998" i="64"/>
  <c r="DF1933" i="64"/>
  <c r="DF1967" i="64"/>
  <c r="DF2002" i="64"/>
  <c r="DF2020" i="64" s="1"/>
  <c r="CX1933" i="64"/>
  <c r="CX1967" i="64"/>
  <c r="CX2002" i="64"/>
  <c r="CX2020" i="64" s="1"/>
  <c r="CP1933" i="64"/>
  <c r="CP1967" i="64"/>
  <c r="CP2002" i="64"/>
  <c r="CP2020" i="64" s="1"/>
  <c r="DE1932" i="64"/>
  <c r="DE1966" i="64"/>
  <c r="DE2001" i="64"/>
  <c r="DE2019" i="64" s="1"/>
  <c r="CW1932" i="64"/>
  <c r="CW1966" i="64"/>
  <c r="CW2001" i="64"/>
  <c r="CW2019" i="64" s="1"/>
  <c r="CO1932" i="64"/>
  <c r="CO1966" i="64"/>
  <c r="CO2001" i="64"/>
  <c r="CO2019" i="64" s="1"/>
  <c r="DD1929" i="64"/>
  <c r="DD1963" i="64"/>
  <c r="DD1998" i="64"/>
  <c r="DD2016" i="64" s="1"/>
  <c r="CV1929" i="64"/>
  <c r="CV1963" i="64"/>
  <c r="CV1998" i="64"/>
  <c r="CV2016" i="64" s="1"/>
  <c r="DK1928" i="64"/>
  <c r="DK1954" i="64" s="1"/>
  <c r="DK1997" i="64"/>
  <c r="DK1962" i="64"/>
  <c r="DK1988" i="64" s="1"/>
  <c r="DC1928" i="64"/>
  <c r="DC1954" i="64" s="1"/>
  <c r="DC1997" i="64"/>
  <c r="DC1962" i="64"/>
  <c r="DC1988" i="64" s="1"/>
  <c r="CU1928" i="64"/>
  <c r="CU1954" i="64" s="1"/>
  <c r="CU1997" i="64"/>
  <c r="CU1962" i="64"/>
  <c r="CU1988" i="64" s="1"/>
  <c r="BX1928" i="64"/>
  <c r="BX1954" i="64" s="1"/>
  <c r="BX1997" i="64"/>
  <c r="BX1962" i="64"/>
  <c r="T1928" i="64"/>
  <c r="T1954" i="64" s="1"/>
  <c r="T1997" i="64"/>
  <c r="T1962" i="64"/>
  <c r="AJ1933" i="64"/>
  <c r="AJ1959" i="64" s="1"/>
  <c r="AJ1967" i="64"/>
  <c r="AJ1993" i="64" s="1"/>
  <c r="AJ2002" i="64"/>
  <c r="BI1932" i="64"/>
  <c r="BI1958" i="64" s="1"/>
  <c r="BI1966" i="64"/>
  <c r="BI1992" i="64" s="1"/>
  <c r="BI2001" i="64"/>
  <c r="BZ1929" i="64"/>
  <c r="BZ1998" i="64"/>
  <c r="BZ1963" i="64"/>
  <c r="BZ1989" i="64" s="1"/>
  <c r="AD1929" i="64"/>
  <c r="AD1998" i="64"/>
  <c r="AD1963" i="64"/>
  <c r="AD1989" i="64" s="1"/>
  <c r="BV1928" i="64"/>
  <c r="BV1954" i="64" s="1"/>
  <c r="BV1962" i="64"/>
  <c r="BV1997" i="64"/>
  <c r="AH1928" i="64"/>
  <c r="AH1954" i="64" s="1"/>
  <c r="AH1962" i="64"/>
  <c r="AH1997" i="64"/>
  <c r="AX1933" i="64"/>
  <c r="AX1959" i="64" s="1"/>
  <c r="AX1967" i="64"/>
  <c r="AX1993" i="64" s="1"/>
  <c r="AX2002" i="64"/>
  <c r="BE1928" i="64"/>
  <c r="BE1954" i="64" s="1"/>
  <c r="BE1997" i="64"/>
  <c r="BE1962" i="64"/>
  <c r="CK1933" i="64"/>
  <c r="CK1959" i="64" s="1"/>
  <c r="CK2002" i="64"/>
  <c r="CK1967" i="64"/>
  <c r="CK1993" i="64" s="1"/>
  <c r="AW1933" i="64"/>
  <c r="AW1959" i="64" s="1"/>
  <c r="AW2002" i="64"/>
  <c r="AW1967" i="64"/>
  <c r="AW1993" i="64" s="1"/>
  <c r="CL1932" i="64"/>
  <c r="CL1958" i="64" s="1"/>
  <c r="CL1966" i="64"/>
  <c r="CL1992" i="64" s="1"/>
  <c r="CL2001" i="64"/>
  <c r="AX1932" i="64"/>
  <c r="AX1958" i="64" s="1"/>
  <c r="AX1966" i="64"/>
  <c r="AX1992" i="64" s="1"/>
  <c r="AX2001" i="64"/>
  <c r="CE1929" i="64"/>
  <c r="CE1963" i="64"/>
  <c r="CE1989" i="64" s="1"/>
  <c r="CE1998" i="64"/>
  <c r="AI1929" i="64"/>
  <c r="AI1998" i="64"/>
  <c r="AI1963" i="64"/>
  <c r="AI1989" i="64" s="1"/>
  <c r="CI1928" i="64"/>
  <c r="CI1954" i="64" s="1"/>
  <c r="CI1997" i="64"/>
  <c r="CI1962" i="64"/>
  <c r="CA1928" i="64"/>
  <c r="CA1954" i="64" s="1"/>
  <c r="CA1997" i="64"/>
  <c r="CA1962" i="64"/>
  <c r="BS1928" i="64"/>
  <c r="BS1954" i="64" s="1"/>
  <c r="BS1997" i="64"/>
  <c r="BS1962" i="64"/>
  <c r="BK1928" i="64"/>
  <c r="BK1954" i="64" s="1"/>
  <c r="BK1997" i="64"/>
  <c r="BK1962" i="64"/>
  <c r="BC1928" i="64"/>
  <c r="BC1954" i="64" s="1"/>
  <c r="BC1997" i="64"/>
  <c r="BC1962" i="64"/>
  <c r="AU1928" i="64"/>
  <c r="AU1954" i="64" s="1"/>
  <c r="AU1997" i="64"/>
  <c r="AU1962" i="64"/>
  <c r="AM1928" i="64"/>
  <c r="AM1954" i="64" s="1"/>
  <c r="AM1997" i="64"/>
  <c r="AM1962" i="64"/>
  <c r="AE1928" i="64"/>
  <c r="AE1954" i="64" s="1"/>
  <c r="AE1997" i="64"/>
  <c r="AE1962" i="64"/>
  <c r="W1928" i="64"/>
  <c r="W1954" i="64" s="1"/>
  <c r="W1997" i="64"/>
  <c r="W1962" i="64"/>
  <c r="CI1933" i="64"/>
  <c r="CI1959" i="64" s="1"/>
  <c r="CI2002" i="64"/>
  <c r="CI1967" i="64"/>
  <c r="CI1993" i="64" s="1"/>
  <c r="CA1933" i="64"/>
  <c r="CA1959" i="64" s="1"/>
  <c r="CA2002" i="64"/>
  <c r="CA1967" i="64"/>
  <c r="CA1993" i="64" s="1"/>
  <c r="BS1933" i="64"/>
  <c r="BS1959" i="64" s="1"/>
  <c r="BS2002" i="64"/>
  <c r="BS1967" i="64"/>
  <c r="BS1993" i="64" s="1"/>
  <c r="BK1933" i="64"/>
  <c r="BK1959" i="64" s="1"/>
  <c r="BK2002" i="64"/>
  <c r="BK1967" i="64"/>
  <c r="BK1993" i="64" s="1"/>
  <c r="BC1933" i="64"/>
  <c r="BC1959" i="64" s="1"/>
  <c r="BC2002" i="64"/>
  <c r="BC1967" i="64"/>
  <c r="BC1993" i="64" s="1"/>
  <c r="AU1933" i="64"/>
  <c r="AU1959" i="64" s="1"/>
  <c r="AU2002" i="64"/>
  <c r="AU1967" i="64"/>
  <c r="AU1993" i="64" s="1"/>
  <c r="AM1933" i="64"/>
  <c r="AM1959" i="64" s="1"/>
  <c r="AM2002" i="64"/>
  <c r="AM1967" i="64"/>
  <c r="AM1993" i="64" s="1"/>
  <c r="AE1933" i="64"/>
  <c r="AE1959" i="64" s="1"/>
  <c r="AE2002" i="64"/>
  <c r="AE1967" i="64"/>
  <c r="AE1993" i="64" s="1"/>
  <c r="W1933" i="64"/>
  <c r="W1959" i="64" s="1"/>
  <c r="W2002" i="64"/>
  <c r="W1967" i="64"/>
  <c r="W1993" i="64" s="1"/>
  <c r="CJ1932" i="64"/>
  <c r="CJ1958" i="64" s="1"/>
  <c r="CJ1966" i="64"/>
  <c r="CJ1992" i="64" s="1"/>
  <c r="CJ2001" i="64"/>
  <c r="CB1932" i="64"/>
  <c r="CB1958" i="64" s="1"/>
  <c r="CB1966" i="64"/>
  <c r="CB1992" i="64" s="1"/>
  <c r="CB2001" i="64"/>
  <c r="BT1932" i="64"/>
  <c r="BT1958" i="64" s="1"/>
  <c r="BT2001" i="64"/>
  <c r="BT1966" i="64"/>
  <c r="BT1992" i="64" s="1"/>
  <c r="BL1932" i="64"/>
  <c r="BL1958" i="64" s="1"/>
  <c r="BL1966" i="64"/>
  <c r="BL1992" i="64" s="1"/>
  <c r="BL2001" i="64"/>
  <c r="BD1932" i="64"/>
  <c r="BD1958" i="64" s="1"/>
  <c r="BD1966" i="64"/>
  <c r="BD1992" i="64" s="1"/>
  <c r="BD2001" i="64"/>
  <c r="AV1932" i="64"/>
  <c r="AV1958" i="64" s="1"/>
  <c r="AV2001" i="64"/>
  <c r="AV1966" i="64"/>
  <c r="AV1992" i="64" s="1"/>
  <c r="AN1932" i="64"/>
  <c r="AN1958" i="64" s="1"/>
  <c r="AN1966" i="64"/>
  <c r="AN1992" i="64" s="1"/>
  <c r="AN2001" i="64"/>
  <c r="AF1932" i="64"/>
  <c r="AF1958" i="64" s="1"/>
  <c r="AF1966" i="64"/>
  <c r="AF1992" i="64" s="1"/>
  <c r="AF2001" i="64"/>
  <c r="X1932" i="64"/>
  <c r="X1958" i="64" s="1"/>
  <c r="X2001" i="64"/>
  <c r="X1966" i="64"/>
  <c r="X1992" i="64" s="1"/>
  <c r="CK1929" i="64"/>
  <c r="CK1998" i="64"/>
  <c r="CK1963" i="64"/>
  <c r="CK1989" i="64" s="1"/>
  <c r="CC1929" i="64"/>
  <c r="CC1998" i="64"/>
  <c r="CC1963" i="64"/>
  <c r="CC1989" i="64" s="1"/>
  <c r="BU1929" i="64"/>
  <c r="BU1998" i="64"/>
  <c r="BU1963" i="64"/>
  <c r="BU1989" i="64" s="1"/>
  <c r="BM1929" i="64"/>
  <c r="BM1998" i="64"/>
  <c r="BM1963" i="64"/>
  <c r="BM1989" i="64" s="1"/>
  <c r="BE1929" i="64"/>
  <c r="BE1998" i="64"/>
  <c r="BE1963" i="64"/>
  <c r="BE1989" i="64" s="1"/>
  <c r="AW1929" i="64"/>
  <c r="AW1998" i="64"/>
  <c r="AW1963" i="64"/>
  <c r="AW1989" i="64" s="1"/>
  <c r="AO1929" i="64"/>
  <c r="AO1998" i="64"/>
  <c r="AO1963" i="64"/>
  <c r="AO1989" i="64" s="1"/>
  <c r="AG1929" i="64"/>
  <c r="AG1998" i="64"/>
  <c r="AG1963" i="64"/>
  <c r="AG1989" i="64" s="1"/>
  <c r="Y1929" i="64"/>
  <c r="Y1998" i="64"/>
  <c r="Y1963" i="64"/>
  <c r="Y1989" i="64" s="1"/>
  <c r="DE1933" i="64"/>
  <c r="DE1967" i="64"/>
  <c r="DE2002" i="64"/>
  <c r="DE2020" i="64" s="1"/>
  <c r="CW1933" i="64"/>
  <c r="CW1967" i="64"/>
  <c r="CW2002" i="64"/>
  <c r="CW2020" i="64" s="1"/>
  <c r="CO1933" i="64"/>
  <c r="CO1967" i="64"/>
  <c r="CO2002" i="64"/>
  <c r="CO2020" i="64" s="1"/>
  <c r="DD1932" i="64"/>
  <c r="DD1966" i="64"/>
  <c r="DD2001" i="64"/>
  <c r="DD2019" i="64" s="1"/>
  <c r="CV1932" i="64"/>
  <c r="CV1966" i="64"/>
  <c r="CV2001" i="64"/>
  <c r="CV2019" i="64" s="1"/>
  <c r="DK1929" i="64"/>
  <c r="DK1998" i="64"/>
  <c r="DK2016" i="64" s="1"/>
  <c r="DK1963" i="64"/>
  <c r="DC1929" i="64"/>
  <c r="DC1998" i="64"/>
  <c r="DC2016" i="64" s="1"/>
  <c r="DC1963" i="64"/>
  <c r="CU1929" i="64"/>
  <c r="CU1998" i="64"/>
  <c r="CU2016" i="64" s="1"/>
  <c r="CU1963" i="64"/>
  <c r="DJ1928" i="64"/>
  <c r="DJ1954" i="64" s="1"/>
  <c r="DJ1997" i="64"/>
  <c r="DJ1962" i="64"/>
  <c r="DJ1988" i="64" s="1"/>
  <c r="DB1928" i="64"/>
  <c r="DB1954" i="64" s="1"/>
  <c r="DB1962" i="64"/>
  <c r="DB1988" i="64" s="1"/>
  <c r="DB1997" i="64"/>
  <c r="CT1928" i="64"/>
  <c r="CT1954" i="64" s="1"/>
  <c r="CT1962" i="64"/>
  <c r="CT1988" i="64" s="1"/>
  <c r="CT1997" i="64"/>
  <c r="BP1928" i="64"/>
  <c r="BP1954" i="64" s="1"/>
  <c r="BP1997" i="64"/>
  <c r="BP1962" i="64"/>
  <c r="CF1933" i="64"/>
  <c r="CF1959" i="64" s="1"/>
  <c r="CF1967" i="64"/>
  <c r="CF1993" i="64" s="1"/>
  <c r="CF2002" i="64"/>
  <c r="AB1933" i="64"/>
  <c r="AB1959" i="64" s="1"/>
  <c r="AB1967" i="64"/>
  <c r="AB1993" i="64" s="1"/>
  <c r="AB2002" i="64"/>
  <c r="BA1932" i="64"/>
  <c r="BA1958" i="64" s="1"/>
  <c r="BA1966" i="64"/>
  <c r="BA1992" i="64" s="1"/>
  <c r="BA2001" i="64"/>
  <c r="BR1929" i="64"/>
  <c r="BR1998" i="64"/>
  <c r="BR1963" i="64"/>
  <c r="BR1989" i="64" s="1"/>
  <c r="V1929" i="64"/>
  <c r="V1998" i="64"/>
  <c r="V1963" i="64"/>
  <c r="V1989" i="64" s="1"/>
  <c r="BN1928" i="64"/>
  <c r="BN1954" i="64" s="1"/>
  <c r="BN1997" i="64"/>
  <c r="BN1962" i="64"/>
  <c r="CK1928" i="64"/>
  <c r="CK1954" i="64" s="1"/>
  <c r="CK1997" i="64"/>
  <c r="CK1962" i="64"/>
  <c r="AW1928" i="64"/>
  <c r="AW1954" i="64" s="1"/>
  <c r="AW1997" i="64"/>
  <c r="AW1962" i="64"/>
  <c r="CC1933" i="64"/>
  <c r="CC1959" i="64" s="1"/>
  <c r="CC2002" i="64"/>
  <c r="CC1967" i="64"/>
  <c r="CC1993" i="64" s="1"/>
  <c r="AO1933" i="64"/>
  <c r="AO1959" i="64" s="1"/>
  <c r="AO2002" i="64"/>
  <c r="AO1967" i="64"/>
  <c r="AO1993" i="64" s="1"/>
  <c r="BV1932" i="64"/>
  <c r="BV1958" i="64" s="1"/>
  <c r="BV1966" i="64"/>
  <c r="BV1992" i="64" s="1"/>
  <c r="BV2001" i="64"/>
  <c r="AP1932" i="64"/>
  <c r="AP1958" i="64" s="1"/>
  <c r="AP1966" i="64"/>
  <c r="AP1992" i="64" s="1"/>
  <c r="AP2001" i="64"/>
  <c r="BW1929" i="64"/>
  <c r="BW1998" i="64"/>
  <c r="BW1963" i="64"/>
  <c r="BW1989" i="64" s="1"/>
  <c r="AQ1929" i="64"/>
  <c r="AQ1998" i="64"/>
  <c r="AQ1963" i="64"/>
  <c r="AQ1989" i="64" s="1"/>
  <c r="CH1928" i="64"/>
  <c r="CH1954" i="64" s="1"/>
  <c r="CH1997" i="64"/>
  <c r="CH1962" i="64"/>
  <c r="BZ1928" i="64"/>
  <c r="BZ1954" i="64" s="1"/>
  <c r="BZ1997" i="64"/>
  <c r="BZ1962" i="64"/>
  <c r="BR1928" i="64"/>
  <c r="BR1954" i="64" s="1"/>
  <c r="BR1997" i="64"/>
  <c r="BR1962" i="64"/>
  <c r="BJ1928" i="64"/>
  <c r="BJ1954" i="64" s="1"/>
  <c r="BJ1997" i="64"/>
  <c r="BJ1962" i="64"/>
  <c r="BB1928" i="64"/>
  <c r="BB1954" i="64" s="1"/>
  <c r="BB1997" i="64"/>
  <c r="BB1962" i="64"/>
  <c r="AT1928" i="64"/>
  <c r="AT1954" i="64" s="1"/>
  <c r="AT1997" i="64"/>
  <c r="AT1962" i="64"/>
  <c r="AL1928" i="64"/>
  <c r="AL1954" i="64" s="1"/>
  <c r="AL1997" i="64"/>
  <c r="AL1962" i="64"/>
  <c r="AD1928" i="64"/>
  <c r="AD1954" i="64" s="1"/>
  <c r="AD1997" i="64"/>
  <c r="AD1962" i="64"/>
  <c r="V1928" i="64"/>
  <c r="V1954" i="64" s="1"/>
  <c r="V1997" i="64"/>
  <c r="V1962" i="64"/>
  <c r="CH1933" i="64"/>
  <c r="CH1959" i="64" s="1"/>
  <c r="CH2002" i="64"/>
  <c r="CH1967" i="64"/>
  <c r="CH1993" i="64" s="1"/>
  <c r="BZ1933" i="64"/>
  <c r="BZ1959" i="64" s="1"/>
  <c r="BZ2002" i="64"/>
  <c r="BZ1967" i="64"/>
  <c r="BZ1993" i="64" s="1"/>
  <c r="BR1933" i="64"/>
  <c r="BR1959" i="64" s="1"/>
  <c r="BR2002" i="64"/>
  <c r="BR1967" i="64"/>
  <c r="BR1993" i="64" s="1"/>
  <c r="BJ1933" i="64"/>
  <c r="BJ1959" i="64" s="1"/>
  <c r="BJ2002" i="64"/>
  <c r="BJ1967" i="64"/>
  <c r="BJ1993" i="64" s="1"/>
  <c r="BB1933" i="64"/>
  <c r="BB1959" i="64" s="1"/>
  <c r="BB2002" i="64"/>
  <c r="BB1967" i="64"/>
  <c r="BB1993" i="64" s="1"/>
  <c r="AT1933" i="64"/>
  <c r="AT1959" i="64" s="1"/>
  <c r="AT2002" i="64"/>
  <c r="AT1967" i="64"/>
  <c r="AT1993" i="64" s="1"/>
  <c r="AL1933" i="64"/>
  <c r="AL1959" i="64" s="1"/>
  <c r="AL2002" i="64"/>
  <c r="AL1967" i="64"/>
  <c r="AL1993" i="64" s="1"/>
  <c r="AD1933" i="64"/>
  <c r="AD1959" i="64" s="1"/>
  <c r="AD2002" i="64"/>
  <c r="AD1967" i="64"/>
  <c r="AD1993" i="64" s="1"/>
  <c r="V1933" i="64"/>
  <c r="V1959" i="64" s="1"/>
  <c r="V2002" i="64"/>
  <c r="V1967" i="64"/>
  <c r="V1993" i="64" s="1"/>
  <c r="CI1932" i="64"/>
  <c r="CI1958" i="64" s="1"/>
  <c r="CI2001" i="64"/>
  <c r="CI1966" i="64"/>
  <c r="CI1992" i="64" s="1"/>
  <c r="CA1932" i="64"/>
  <c r="CA1958" i="64" s="1"/>
  <c r="CA2001" i="64"/>
  <c r="CA1966" i="64"/>
  <c r="CA1992" i="64" s="1"/>
  <c r="BS1932" i="64"/>
  <c r="BS1958" i="64" s="1"/>
  <c r="BS2001" i="64"/>
  <c r="BS1966" i="64"/>
  <c r="BS1992" i="64" s="1"/>
  <c r="BK1932" i="64"/>
  <c r="BK1958" i="64" s="1"/>
  <c r="BK2001" i="64"/>
  <c r="BK1966" i="64"/>
  <c r="BK1992" i="64" s="1"/>
  <c r="BC1932" i="64"/>
  <c r="BC1958" i="64" s="1"/>
  <c r="BC2001" i="64"/>
  <c r="BC1966" i="64"/>
  <c r="BC1992" i="64" s="1"/>
  <c r="AU1932" i="64"/>
  <c r="AU1958" i="64" s="1"/>
  <c r="AU2001" i="64"/>
  <c r="AU1966" i="64"/>
  <c r="AU1992" i="64" s="1"/>
  <c r="AM1932" i="64"/>
  <c r="AM1958" i="64" s="1"/>
  <c r="AM2001" i="64"/>
  <c r="AM1966" i="64"/>
  <c r="AM1992" i="64" s="1"/>
  <c r="AE1932" i="64"/>
  <c r="AE1958" i="64" s="1"/>
  <c r="AE2001" i="64"/>
  <c r="AE1966" i="64"/>
  <c r="AE1992" i="64" s="1"/>
  <c r="W1932" i="64"/>
  <c r="W1958" i="64" s="1"/>
  <c r="W2001" i="64"/>
  <c r="W1966" i="64"/>
  <c r="W1992" i="64" s="1"/>
  <c r="CJ1929" i="64"/>
  <c r="CJ1963" i="64"/>
  <c r="CJ1989" i="64" s="1"/>
  <c r="CJ1998" i="64"/>
  <c r="CB1929" i="64"/>
  <c r="CB1998" i="64"/>
  <c r="CB1963" i="64"/>
  <c r="CB1989" i="64" s="1"/>
  <c r="BT1929" i="64"/>
  <c r="BT1963" i="64"/>
  <c r="BT1989" i="64" s="1"/>
  <c r="BT1998" i="64"/>
  <c r="BL1929" i="64"/>
  <c r="BL1963" i="64"/>
  <c r="BL1989" i="64" s="1"/>
  <c r="BL1998" i="64"/>
  <c r="BD1929" i="64"/>
  <c r="BD1963" i="64"/>
  <c r="BD1989" i="64" s="1"/>
  <c r="BD1998" i="64"/>
  <c r="AV1929" i="64"/>
  <c r="AV1963" i="64"/>
  <c r="AV1989" i="64" s="1"/>
  <c r="AV1998" i="64"/>
  <c r="AN1929" i="64"/>
  <c r="AN1998" i="64"/>
  <c r="AN1963" i="64"/>
  <c r="AN1989" i="64" s="1"/>
  <c r="AF1929" i="64"/>
  <c r="AF1963" i="64"/>
  <c r="AF1989" i="64" s="1"/>
  <c r="AF1998" i="64"/>
  <c r="X1929" i="64"/>
  <c r="X1963" i="64"/>
  <c r="X1989" i="64" s="1"/>
  <c r="X1998" i="64"/>
  <c r="DD1933" i="64"/>
  <c r="DD1967" i="64"/>
  <c r="DD2002" i="64"/>
  <c r="DD2020" i="64" s="1"/>
  <c r="CV1933" i="64"/>
  <c r="CV1967" i="64"/>
  <c r="CV2002" i="64"/>
  <c r="CV2020" i="64" s="1"/>
  <c r="DK1932" i="64"/>
  <c r="DK2001" i="64"/>
  <c r="DK2019" i="64" s="1"/>
  <c r="DK1966" i="64"/>
  <c r="DC1932" i="64"/>
  <c r="DC2001" i="64"/>
  <c r="DC2019" i="64" s="1"/>
  <c r="DC1966" i="64"/>
  <c r="CU1932" i="64"/>
  <c r="CU2001" i="64"/>
  <c r="CU2019" i="64" s="1"/>
  <c r="CU1966" i="64"/>
  <c r="DJ1929" i="64"/>
  <c r="DJ1963" i="64"/>
  <c r="DJ1998" i="64"/>
  <c r="DJ2016" i="64" s="1"/>
  <c r="DB1929" i="64"/>
  <c r="DB1998" i="64"/>
  <c r="DB2016" i="64" s="1"/>
  <c r="DB1963" i="64"/>
  <c r="CT1929" i="64"/>
  <c r="CT1963" i="64"/>
  <c r="CT1998" i="64"/>
  <c r="CT2016" i="64" s="1"/>
  <c r="DI1928" i="64"/>
  <c r="DI1954" i="64" s="1"/>
  <c r="DI1997" i="64"/>
  <c r="DI1962" i="64"/>
  <c r="DI1988" i="64" s="1"/>
  <c r="DA1928" i="64"/>
  <c r="DA1954" i="64" s="1"/>
  <c r="DA1997" i="64"/>
  <c r="DA1962" i="64"/>
  <c r="DA1988" i="64" s="1"/>
  <c r="CS1928" i="64"/>
  <c r="CS1954" i="64" s="1"/>
  <c r="CS1997" i="64"/>
  <c r="CS1962" i="64"/>
  <c r="CS1988" i="64" s="1"/>
  <c r="CF1928" i="64"/>
  <c r="CF1954" i="64" s="1"/>
  <c r="CF1997" i="64"/>
  <c r="CF1962" i="64"/>
  <c r="AB1928" i="64"/>
  <c r="AB1954" i="64" s="1"/>
  <c r="AB1997" i="64"/>
  <c r="AB1962" i="64"/>
  <c r="AZ1933" i="64"/>
  <c r="AZ1959" i="64" s="1"/>
  <c r="AZ1967" i="64"/>
  <c r="AZ1993" i="64" s="1"/>
  <c r="AZ2002" i="64"/>
  <c r="BQ1932" i="64"/>
  <c r="BQ1958" i="64" s="1"/>
  <c r="BQ1966" i="64"/>
  <c r="BQ1992" i="64" s="1"/>
  <c r="BQ2001" i="64"/>
  <c r="U1932" i="64"/>
  <c r="U1958" i="64" s="1"/>
  <c r="U1966" i="64"/>
  <c r="U1992" i="64" s="1"/>
  <c r="U2001" i="64"/>
  <c r="AT1929" i="64"/>
  <c r="AT1998" i="64"/>
  <c r="AT1963" i="64"/>
  <c r="AT1989" i="64" s="1"/>
  <c r="CD1928" i="64"/>
  <c r="CD1954" i="64" s="1"/>
  <c r="CD1962" i="64"/>
  <c r="CD1997" i="64"/>
  <c r="Z1928" i="64"/>
  <c r="Z1954" i="64" s="1"/>
  <c r="Z1997" i="64"/>
  <c r="Z1962" i="64"/>
  <c r="BV1933" i="64"/>
  <c r="BV1959" i="64" s="1"/>
  <c r="BV1967" i="64"/>
  <c r="BV1993" i="64" s="1"/>
  <c r="BV2002" i="64"/>
  <c r="BW1932" i="64"/>
  <c r="BW1958" i="64" s="1"/>
  <c r="BW1966" i="64"/>
  <c r="BW1992" i="64" s="1"/>
  <c r="BW2001" i="64"/>
  <c r="CC1928" i="64"/>
  <c r="CC1954" i="64" s="1"/>
  <c r="CC1997" i="64"/>
  <c r="CC1962" i="64"/>
  <c r="AO1928" i="64"/>
  <c r="AO1954" i="64" s="1"/>
  <c r="AO1997" i="64"/>
  <c r="AO1962" i="64"/>
  <c r="BU1933" i="64"/>
  <c r="BU1959" i="64" s="1"/>
  <c r="BU2002" i="64"/>
  <c r="BU1967" i="64"/>
  <c r="BU1993" i="64" s="1"/>
  <c r="AG1933" i="64"/>
  <c r="AG1959" i="64" s="1"/>
  <c r="AG2002" i="64"/>
  <c r="AG1967" i="64"/>
  <c r="AG1993" i="64" s="1"/>
  <c r="BN1932" i="64"/>
  <c r="BN1958" i="64" s="1"/>
  <c r="BN1966" i="64"/>
  <c r="BN1992" i="64" s="1"/>
  <c r="BN2001" i="64"/>
  <c r="Z1932" i="64"/>
  <c r="Z1958" i="64" s="1"/>
  <c r="Z1966" i="64"/>
  <c r="Z1992" i="64" s="1"/>
  <c r="Z2001" i="64"/>
  <c r="BG1929" i="64"/>
  <c r="BG1998" i="64"/>
  <c r="BG1963" i="64"/>
  <c r="BG1989" i="64" s="1"/>
  <c r="CG1928" i="64"/>
  <c r="CG1954" i="64" s="1"/>
  <c r="CG1997" i="64"/>
  <c r="CG1962" i="64"/>
  <c r="BY1928" i="64"/>
  <c r="BY1954" i="64" s="1"/>
  <c r="BY1997" i="64"/>
  <c r="BY1962" i="64"/>
  <c r="BQ1928" i="64"/>
  <c r="BQ1954" i="64" s="1"/>
  <c r="BQ1997" i="64"/>
  <c r="BQ1962" i="64"/>
  <c r="BI1928" i="64"/>
  <c r="BI1954" i="64" s="1"/>
  <c r="BI1997" i="64"/>
  <c r="BI1962" i="64"/>
  <c r="BA1928" i="64"/>
  <c r="BA1954" i="64" s="1"/>
  <c r="BA1997" i="64"/>
  <c r="BA1962" i="64"/>
  <c r="AS1928" i="64"/>
  <c r="AS1954" i="64" s="1"/>
  <c r="AS1997" i="64"/>
  <c r="AS1962" i="64"/>
  <c r="AK1928" i="64"/>
  <c r="AK1954" i="64" s="1"/>
  <c r="AK1997" i="64"/>
  <c r="AK1962" i="64"/>
  <c r="AC1928" i="64"/>
  <c r="AC1954" i="64" s="1"/>
  <c r="AC1997" i="64"/>
  <c r="AC1962" i="64"/>
  <c r="U1928" i="64"/>
  <c r="U1954" i="64" s="1"/>
  <c r="U1997" i="64"/>
  <c r="U1962" i="64"/>
  <c r="CG1933" i="64"/>
  <c r="CG1959" i="64" s="1"/>
  <c r="CG1967" i="64"/>
  <c r="CG1993" i="64" s="1"/>
  <c r="CG2002" i="64"/>
  <c r="BY1933" i="64"/>
  <c r="BY1959" i="64" s="1"/>
  <c r="BY1967" i="64"/>
  <c r="BY1993" i="64" s="1"/>
  <c r="BY2002" i="64"/>
  <c r="BQ1933" i="64"/>
  <c r="BQ1959" i="64" s="1"/>
  <c r="BQ1967" i="64"/>
  <c r="BQ1993" i="64" s="1"/>
  <c r="BQ2002" i="64"/>
  <c r="BI1933" i="64"/>
  <c r="BI1959" i="64" s="1"/>
  <c r="BI1967" i="64"/>
  <c r="BI1993" i="64" s="1"/>
  <c r="BI2002" i="64"/>
  <c r="BA1933" i="64"/>
  <c r="BA1959" i="64" s="1"/>
  <c r="BA1967" i="64"/>
  <c r="BA1993" i="64" s="1"/>
  <c r="BA2002" i="64"/>
  <c r="AS1933" i="64"/>
  <c r="AS1959" i="64" s="1"/>
  <c r="AS1967" i="64"/>
  <c r="AS1993" i="64" s="1"/>
  <c r="AS2002" i="64"/>
  <c r="AK1933" i="64"/>
  <c r="AK1959" i="64" s="1"/>
  <c r="AK1967" i="64"/>
  <c r="AK1993" i="64" s="1"/>
  <c r="AK2002" i="64"/>
  <c r="AC1933" i="64"/>
  <c r="AC1959" i="64" s="1"/>
  <c r="AC1967" i="64"/>
  <c r="AC1993" i="64" s="1"/>
  <c r="AC2002" i="64"/>
  <c r="U1933" i="64"/>
  <c r="U1959" i="64" s="1"/>
  <c r="U1967" i="64"/>
  <c r="U1993" i="64" s="1"/>
  <c r="U2002" i="64"/>
  <c r="CH1932" i="64"/>
  <c r="CH1958" i="64" s="1"/>
  <c r="CH2001" i="64"/>
  <c r="CH1966" i="64"/>
  <c r="CH1992" i="64" s="1"/>
  <c r="BZ1932" i="64"/>
  <c r="BZ1958" i="64" s="1"/>
  <c r="BZ2001" i="64"/>
  <c r="BZ1966" i="64"/>
  <c r="BZ1992" i="64" s="1"/>
  <c r="BR1932" i="64"/>
  <c r="BR1958" i="64" s="1"/>
  <c r="BR2001" i="64"/>
  <c r="BR1966" i="64"/>
  <c r="BR1992" i="64" s="1"/>
  <c r="BJ1932" i="64"/>
  <c r="BJ1958" i="64" s="1"/>
  <c r="BJ2001" i="64"/>
  <c r="BJ1966" i="64"/>
  <c r="BJ1992" i="64" s="1"/>
  <c r="BB1932" i="64"/>
  <c r="BB1958" i="64" s="1"/>
  <c r="BB2001" i="64"/>
  <c r="BB1966" i="64"/>
  <c r="BB1992" i="64" s="1"/>
  <c r="AT1932" i="64"/>
  <c r="AT1958" i="64" s="1"/>
  <c r="AT2001" i="64"/>
  <c r="AT1966" i="64"/>
  <c r="AT1992" i="64" s="1"/>
  <c r="AL1932" i="64"/>
  <c r="AL1958" i="64" s="1"/>
  <c r="AL2001" i="64"/>
  <c r="AL1966" i="64"/>
  <c r="AL1992" i="64" s="1"/>
  <c r="AD1932" i="64"/>
  <c r="AD1958" i="64" s="1"/>
  <c r="AD2001" i="64"/>
  <c r="AD1966" i="64"/>
  <c r="AD1992" i="64" s="1"/>
  <c r="V1932" i="64"/>
  <c r="V1958" i="64" s="1"/>
  <c r="V2001" i="64"/>
  <c r="V1966" i="64"/>
  <c r="V1992" i="64" s="1"/>
  <c r="CI1929" i="64"/>
  <c r="CI1998" i="64"/>
  <c r="CI1963" i="64"/>
  <c r="CI1989" i="64" s="1"/>
  <c r="CA1929" i="64"/>
  <c r="CA1998" i="64"/>
  <c r="CA1963" i="64"/>
  <c r="CA1989" i="64" s="1"/>
  <c r="BS1929" i="64"/>
  <c r="BS1998" i="64"/>
  <c r="BS1963" i="64"/>
  <c r="BS1989" i="64" s="1"/>
  <c r="BK1929" i="64"/>
  <c r="BK1998" i="64"/>
  <c r="BK1963" i="64"/>
  <c r="BK1989" i="64" s="1"/>
  <c r="BC1929" i="64"/>
  <c r="BC1998" i="64"/>
  <c r="BC1963" i="64"/>
  <c r="BC1989" i="64" s="1"/>
  <c r="AU1929" i="64"/>
  <c r="AU1998" i="64"/>
  <c r="AU1963" i="64"/>
  <c r="AU1989" i="64" s="1"/>
  <c r="AM1929" i="64"/>
  <c r="AM1998" i="64"/>
  <c r="AM1963" i="64"/>
  <c r="AM1989" i="64" s="1"/>
  <c r="AE1929" i="64"/>
  <c r="AE1998" i="64"/>
  <c r="AE1963" i="64"/>
  <c r="AE1989" i="64" s="1"/>
  <c r="W1929" i="64"/>
  <c r="W1998" i="64"/>
  <c r="W1963" i="64"/>
  <c r="W1989" i="64" s="1"/>
  <c r="DK1933" i="64"/>
  <c r="DK2002" i="64"/>
  <c r="DK2020" i="64" s="1"/>
  <c r="DK1967" i="64"/>
  <c r="DC1933" i="64"/>
  <c r="DC2002" i="64"/>
  <c r="DC2020" i="64" s="1"/>
  <c r="DC1967" i="64"/>
  <c r="CU1933" i="64"/>
  <c r="CU2002" i="64"/>
  <c r="CU2020" i="64" s="1"/>
  <c r="CU1967" i="64"/>
  <c r="DJ1932" i="64"/>
  <c r="DJ2001" i="64"/>
  <c r="DJ2019" i="64" s="1"/>
  <c r="DJ1966" i="64"/>
  <c r="DB1932" i="64"/>
  <c r="DB1966" i="64"/>
  <c r="DB2001" i="64"/>
  <c r="DB2019" i="64" s="1"/>
  <c r="CT1932" i="64"/>
  <c r="CT1966" i="64"/>
  <c r="CT2001" i="64"/>
  <c r="CT2019" i="64" s="1"/>
  <c r="DI1929" i="64"/>
  <c r="DI1998" i="64"/>
  <c r="DI2016" i="64" s="1"/>
  <c r="DI1963" i="64"/>
  <c r="DA1929" i="64"/>
  <c r="DA1998" i="64"/>
  <c r="DA2016" i="64" s="1"/>
  <c r="DA1963" i="64"/>
  <c r="CS1929" i="64"/>
  <c r="CS1998" i="64"/>
  <c r="CS2016" i="64" s="1"/>
  <c r="CS1963" i="64"/>
  <c r="DH1928" i="64"/>
  <c r="DH1954" i="64" s="1"/>
  <c r="DH1997" i="64"/>
  <c r="DH1962" i="64"/>
  <c r="DH1988" i="64" s="1"/>
  <c r="CZ1928" i="64"/>
  <c r="CZ1954" i="64" s="1"/>
  <c r="CZ1997" i="64"/>
  <c r="CZ1962" i="64"/>
  <c r="CZ1988" i="64" s="1"/>
  <c r="CR1928" i="64"/>
  <c r="CR1954" i="64" s="1"/>
  <c r="CR1997" i="64"/>
  <c r="CR1962" i="64"/>
  <c r="CR1988" i="64" s="1"/>
  <c r="BA1865" i="64"/>
  <c r="BA1877" i="64" s="1"/>
  <c r="BA1886" i="64"/>
  <c r="BA1898" i="64" s="1"/>
  <c r="CL1865" i="64"/>
  <c r="CL1877" i="64" s="1"/>
  <c r="CL1886" i="64"/>
  <c r="CL1898" i="64" s="1"/>
  <c r="CD1865" i="64"/>
  <c r="CD1877" i="64" s="1"/>
  <c r="CD1886" i="64"/>
  <c r="CD1898" i="64" s="1"/>
  <c r="BV1865" i="64"/>
  <c r="BV1877" i="64" s="1"/>
  <c r="BV1886" i="64"/>
  <c r="BV1898" i="64" s="1"/>
  <c r="BN1865" i="64"/>
  <c r="BN1877" i="64" s="1"/>
  <c r="BN1886" i="64"/>
  <c r="BN1898" i="64" s="1"/>
  <c r="BF1865" i="64"/>
  <c r="BF1877" i="64" s="1"/>
  <c r="BF1886" i="64"/>
  <c r="BF1898" i="64" s="1"/>
  <c r="AX1865" i="64"/>
  <c r="AX1877" i="64" s="1"/>
  <c r="AX1886" i="64"/>
  <c r="AX1898" i="64" s="1"/>
  <c r="AP1865" i="64"/>
  <c r="AP1877" i="64" s="1"/>
  <c r="AP1886" i="64"/>
  <c r="AP1898" i="64" s="1"/>
  <c r="AH1865" i="64"/>
  <c r="AH1877" i="64" s="1"/>
  <c r="AH1886" i="64"/>
  <c r="AH1898" i="64" s="1"/>
  <c r="Z1865" i="64"/>
  <c r="Z1877" i="64" s="1"/>
  <c r="Z1886" i="64"/>
  <c r="Z1898" i="64" s="1"/>
  <c r="CL1870" i="64"/>
  <c r="CL1891" i="64"/>
  <c r="CD1870" i="64"/>
  <c r="CD1891" i="64"/>
  <c r="BV1870" i="64"/>
  <c r="BV1891" i="64"/>
  <c r="BN1870" i="64"/>
  <c r="BN1891" i="64"/>
  <c r="BF1870" i="64"/>
  <c r="BF1891" i="64"/>
  <c r="AX1870" i="64"/>
  <c r="AX1891" i="64"/>
  <c r="AP1870" i="64"/>
  <c r="AP1891" i="64"/>
  <c r="AH1870" i="64"/>
  <c r="AH1891" i="64"/>
  <c r="Z1870" i="64"/>
  <c r="Z1891" i="64"/>
  <c r="CE1869" i="64"/>
  <c r="CE1890" i="64"/>
  <c r="BW1869" i="64"/>
  <c r="BW1890" i="64"/>
  <c r="BO1869" i="64"/>
  <c r="BO1890" i="64"/>
  <c r="BG1869" i="64"/>
  <c r="BG1890" i="64"/>
  <c r="AY1869" i="64"/>
  <c r="AY1890" i="64"/>
  <c r="AQ1869" i="64"/>
  <c r="AQ1890" i="64"/>
  <c r="AI1869" i="64"/>
  <c r="AI1890" i="64"/>
  <c r="AA1869" i="64"/>
  <c r="AA1890" i="64"/>
  <c r="S1869" i="64"/>
  <c r="S1890" i="64"/>
  <c r="CF1866" i="64"/>
  <c r="CF1878" i="64" s="1"/>
  <c r="CF1887" i="64"/>
  <c r="BX1866" i="64"/>
  <c r="BX1878" i="64" s="1"/>
  <c r="BX1887" i="64"/>
  <c r="BP1866" i="64"/>
  <c r="BP1878" i="64" s="1"/>
  <c r="BP1887" i="64"/>
  <c r="BH1866" i="64"/>
  <c r="BH1878" i="64" s="1"/>
  <c r="BH1887" i="64"/>
  <c r="AZ1866" i="64"/>
  <c r="AZ1878" i="64" s="1"/>
  <c r="AZ1887" i="64"/>
  <c r="AR1866" i="64"/>
  <c r="AR1878" i="64" s="1"/>
  <c r="AR1887" i="64"/>
  <c r="AJ1866" i="64"/>
  <c r="AJ1878" i="64" s="1"/>
  <c r="AJ1887" i="64"/>
  <c r="AB1866" i="64"/>
  <c r="AB1878" i="64" s="1"/>
  <c r="AB1887" i="64"/>
  <c r="T1866" i="64"/>
  <c r="T1878" i="64" s="1"/>
  <c r="T1887" i="64"/>
  <c r="DF1870" i="64"/>
  <c r="DF1891" i="64"/>
  <c r="CX1870" i="64"/>
  <c r="CX1891" i="64"/>
  <c r="CP1870" i="64"/>
  <c r="CP1891" i="64"/>
  <c r="DF1869" i="64"/>
  <c r="DF1890" i="64"/>
  <c r="CX1869" i="64"/>
  <c r="CX1890" i="64"/>
  <c r="CP1869" i="64"/>
  <c r="CP1890" i="64"/>
  <c r="DF1866" i="64"/>
  <c r="DF1878" i="64" s="1"/>
  <c r="DF1887" i="64"/>
  <c r="CX1866" i="64"/>
  <c r="CX1878" i="64" s="1"/>
  <c r="CX1887" i="64"/>
  <c r="CP1866" i="64"/>
  <c r="CP1878" i="64" s="1"/>
  <c r="CP1887" i="64"/>
  <c r="DF1865" i="64"/>
  <c r="DF1877" i="64" s="1"/>
  <c r="DF1886" i="64"/>
  <c r="DF1898" i="64" s="1"/>
  <c r="CX1865" i="64"/>
  <c r="CX1877" i="64" s="1"/>
  <c r="CX1886" i="64"/>
  <c r="CX1898" i="64" s="1"/>
  <c r="CP1865" i="64"/>
  <c r="CP1877" i="64" s="1"/>
  <c r="CP1886" i="64"/>
  <c r="CP1898" i="64" s="1"/>
  <c r="BI1865" i="64"/>
  <c r="BI1877" i="64" s="1"/>
  <c r="BI1886" i="64"/>
  <c r="BI1898" i="64" s="1"/>
  <c r="CK1865" i="64"/>
  <c r="CK1877" i="64" s="1"/>
  <c r="CK1886" i="64"/>
  <c r="CK1898" i="64" s="1"/>
  <c r="CC1865" i="64"/>
  <c r="CC1877" i="64" s="1"/>
  <c r="CC1886" i="64"/>
  <c r="CC1898" i="64" s="1"/>
  <c r="BU1865" i="64"/>
  <c r="BU1877" i="64" s="1"/>
  <c r="BU1886" i="64"/>
  <c r="BU1898" i="64" s="1"/>
  <c r="BM1865" i="64"/>
  <c r="BM1877" i="64" s="1"/>
  <c r="BM1886" i="64"/>
  <c r="BM1898" i="64" s="1"/>
  <c r="BE1865" i="64"/>
  <c r="BE1877" i="64" s="1"/>
  <c r="BE1886" i="64"/>
  <c r="BE1898" i="64" s="1"/>
  <c r="AW1865" i="64"/>
  <c r="AW1877" i="64" s="1"/>
  <c r="AW1886" i="64"/>
  <c r="AW1898" i="64" s="1"/>
  <c r="AO1865" i="64"/>
  <c r="AO1877" i="64" s="1"/>
  <c r="AO1886" i="64"/>
  <c r="AO1898" i="64" s="1"/>
  <c r="AG1865" i="64"/>
  <c r="AG1877" i="64" s="1"/>
  <c r="AG1886" i="64"/>
  <c r="AG1898" i="64" s="1"/>
  <c r="Y1865" i="64"/>
  <c r="Y1877" i="64" s="1"/>
  <c r="Y1886" i="64"/>
  <c r="Y1898" i="64" s="1"/>
  <c r="CK1870" i="64"/>
  <c r="CK1891" i="64"/>
  <c r="CC1870" i="64"/>
  <c r="CC1891" i="64"/>
  <c r="BU1870" i="64"/>
  <c r="BU1891" i="64"/>
  <c r="BM1870" i="64"/>
  <c r="BM1891" i="64"/>
  <c r="BE1870" i="64"/>
  <c r="BE1891" i="64"/>
  <c r="AW1870" i="64"/>
  <c r="AW1891" i="64"/>
  <c r="AO1870" i="64"/>
  <c r="AO1891" i="64"/>
  <c r="AG1870" i="64"/>
  <c r="AG1891" i="64"/>
  <c r="Y1870" i="64"/>
  <c r="Y1891" i="64"/>
  <c r="CL1869" i="64"/>
  <c r="CL1890" i="64"/>
  <c r="CD1869" i="64"/>
  <c r="CD1890" i="64"/>
  <c r="BV1869" i="64"/>
  <c r="BV1890" i="64"/>
  <c r="BN1869" i="64"/>
  <c r="BN1890" i="64"/>
  <c r="BF1869" i="64"/>
  <c r="BF1890" i="64"/>
  <c r="AX1869" i="64"/>
  <c r="AX1890" i="64"/>
  <c r="AP1869" i="64"/>
  <c r="AP1890" i="64"/>
  <c r="AH1869" i="64"/>
  <c r="AH1890" i="64"/>
  <c r="Z1869" i="64"/>
  <c r="Z1890" i="64"/>
  <c r="CE1866" i="64"/>
  <c r="CE1878" i="64" s="1"/>
  <c r="CE1887" i="64"/>
  <c r="BW1866" i="64"/>
  <c r="BW1878" i="64" s="1"/>
  <c r="BW1887" i="64"/>
  <c r="BO1866" i="64"/>
  <c r="BO1878" i="64" s="1"/>
  <c r="BO1887" i="64"/>
  <c r="BG1866" i="64"/>
  <c r="BG1878" i="64" s="1"/>
  <c r="BG1887" i="64"/>
  <c r="AY1866" i="64"/>
  <c r="AY1878" i="64" s="1"/>
  <c r="AY1887" i="64"/>
  <c r="AQ1866" i="64"/>
  <c r="AQ1878" i="64" s="1"/>
  <c r="AQ1887" i="64"/>
  <c r="AI1866" i="64"/>
  <c r="AI1878" i="64" s="1"/>
  <c r="AI1887" i="64"/>
  <c r="AA1866" i="64"/>
  <c r="AA1878" i="64" s="1"/>
  <c r="AA1887" i="64"/>
  <c r="S1866" i="64"/>
  <c r="S1878" i="64" s="1"/>
  <c r="S1887" i="64"/>
  <c r="DE1870" i="64"/>
  <c r="DE1891" i="64"/>
  <c r="CW1870" i="64"/>
  <c r="CW1891" i="64"/>
  <c r="CO1870" i="64"/>
  <c r="CO1891" i="64"/>
  <c r="DE1869" i="64"/>
  <c r="DE1890" i="64"/>
  <c r="CW1869" i="64"/>
  <c r="CW1890" i="64"/>
  <c r="CO1869" i="64"/>
  <c r="CO1890" i="64"/>
  <c r="DE1866" i="64"/>
  <c r="DE1878" i="64" s="1"/>
  <c r="DE1887" i="64"/>
  <c r="CW1866" i="64"/>
  <c r="CW1878" i="64" s="1"/>
  <c r="CW1887" i="64"/>
  <c r="CO1866" i="64"/>
  <c r="CO1878" i="64" s="1"/>
  <c r="CO1887" i="64"/>
  <c r="DE1865" i="64"/>
  <c r="DE1877" i="64" s="1"/>
  <c r="DE1886" i="64"/>
  <c r="DE1898" i="64" s="1"/>
  <c r="CW1865" i="64"/>
  <c r="CW1877" i="64" s="1"/>
  <c r="CW1886" i="64"/>
  <c r="CW1898" i="64" s="1"/>
  <c r="CO1865" i="64"/>
  <c r="CO1877" i="64" s="1"/>
  <c r="CO1886" i="64"/>
  <c r="CO1898" i="64" s="1"/>
  <c r="CG1865" i="64"/>
  <c r="CG1877" i="64" s="1"/>
  <c r="CG1886" i="64"/>
  <c r="CG1898" i="64" s="1"/>
  <c r="AC1865" i="64"/>
  <c r="AC1877" i="64" s="1"/>
  <c r="AC1886" i="64"/>
  <c r="AC1898" i="64" s="1"/>
  <c r="CJ1865" i="64"/>
  <c r="CJ1877" i="64" s="1"/>
  <c r="CJ1886" i="64"/>
  <c r="CJ1898" i="64" s="1"/>
  <c r="CB1865" i="64"/>
  <c r="CB1877" i="64" s="1"/>
  <c r="CB1886" i="64"/>
  <c r="CB1898" i="64" s="1"/>
  <c r="BT1865" i="64"/>
  <c r="BT1877" i="64" s="1"/>
  <c r="BT1886" i="64"/>
  <c r="BT1898" i="64" s="1"/>
  <c r="BL1865" i="64"/>
  <c r="BL1877" i="64" s="1"/>
  <c r="BL1886" i="64"/>
  <c r="BL1898" i="64" s="1"/>
  <c r="BD1865" i="64"/>
  <c r="BD1877" i="64" s="1"/>
  <c r="BD1886" i="64"/>
  <c r="BD1898" i="64" s="1"/>
  <c r="AV1865" i="64"/>
  <c r="AV1877" i="64" s="1"/>
  <c r="AV1886" i="64"/>
  <c r="AV1898" i="64" s="1"/>
  <c r="AN1865" i="64"/>
  <c r="AN1877" i="64" s="1"/>
  <c r="AN1886" i="64"/>
  <c r="AN1898" i="64" s="1"/>
  <c r="AF1865" i="64"/>
  <c r="AF1877" i="64" s="1"/>
  <c r="AF1886" i="64"/>
  <c r="AF1898" i="64" s="1"/>
  <c r="X1865" i="64"/>
  <c r="X1877" i="64" s="1"/>
  <c r="X1886" i="64"/>
  <c r="X1898" i="64" s="1"/>
  <c r="CJ1870" i="64"/>
  <c r="CJ1891" i="64"/>
  <c r="CB1870" i="64"/>
  <c r="CB1891" i="64"/>
  <c r="BT1870" i="64"/>
  <c r="BT1891" i="64"/>
  <c r="BL1870" i="64"/>
  <c r="BL1891" i="64"/>
  <c r="BD1870" i="64"/>
  <c r="BD1891" i="64"/>
  <c r="AV1870" i="64"/>
  <c r="AV1891" i="64"/>
  <c r="AN1870" i="64"/>
  <c r="AN1891" i="64"/>
  <c r="AF1870" i="64"/>
  <c r="AF1891" i="64"/>
  <c r="X1870" i="64"/>
  <c r="X1891" i="64"/>
  <c r="CK1869" i="64"/>
  <c r="CK1890" i="64"/>
  <c r="CC1869" i="64"/>
  <c r="CC1890" i="64"/>
  <c r="BU1869" i="64"/>
  <c r="BU1890" i="64"/>
  <c r="BM1869" i="64"/>
  <c r="BM1890" i="64"/>
  <c r="BE1869" i="64"/>
  <c r="BE1890" i="64"/>
  <c r="AW1869" i="64"/>
  <c r="AW1890" i="64"/>
  <c r="AO1869" i="64"/>
  <c r="AO1890" i="64"/>
  <c r="AG1869" i="64"/>
  <c r="AG1890" i="64"/>
  <c r="Y1869" i="64"/>
  <c r="Y1890" i="64"/>
  <c r="CL1866" i="64"/>
  <c r="CL1878" i="64" s="1"/>
  <c r="CL1887" i="64"/>
  <c r="CD1866" i="64"/>
  <c r="CD1878" i="64" s="1"/>
  <c r="CD1887" i="64"/>
  <c r="BV1866" i="64"/>
  <c r="BV1878" i="64" s="1"/>
  <c r="BV1887" i="64"/>
  <c r="BN1866" i="64"/>
  <c r="BN1878" i="64" s="1"/>
  <c r="BN1887" i="64"/>
  <c r="BF1866" i="64"/>
  <c r="BF1878" i="64" s="1"/>
  <c r="BF1887" i="64"/>
  <c r="AX1866" i="64"/>
  <c r="AX1878" i="64" s="1"/>
  <c r="AX1887" i="64"/>
  <c r="AP1866" i="64"/>
  <c r="AP1878" i="64" s="1"/>
  <c r="AP1887" i="64"/>
  <c r="AH1866" i="64"/>
  <c r="AH1878" i="64" s="1"/>
  <c r="AH1887" i="64"/>
  <c r="Z1866" i="64"/>
  <c r="Z1878" i="64" s="1"/>
  <c r="Z1887" i="64"/>
  <c r="DD1870" i="64"/>
  <c r="DD1891" i="64"/>
  <c r="CV1870" i="64"/>
  <c r="CV1891" i="64"/>
  <c r="DD1869" i="64"/>
  <c r="DD1890" i="64"/>
  <c r="CV1869" i="64"/>
  <c r="CV1890" i="64"/>
  <c r="DD1866" i="64"/>
  <c r="DD1878" i="64" s="1"/>
  <c r="DD1887" i="64"/>
  <c r="CV1866" i="64"/>
  <c r="CV1878" i="64" s="1"/>
  <c r="CV1887" i="64"/>
  <c r="DD1865" i="64"/>
  <c r="DD1877" i="64" s="1"/>
  <c r="DD1886" i="64"/>
  <c r="DD1898" i="64" s="1"/>
  <c r="CV1865" i="64"/>
  <c r="CV1877" i="64" s="1"/>
  <c r="CV1886" i="64"/>
  <c r="CV1898" i="64" s="1"/>
  <c r="CI1865" i="64"/>
  <c r="CI1877" i="64" s="1"/>
  <c r="CI1886" i="64"/>
  <c r="CI1898" i="64" s="1"/>
  <c r="CA1865" i="64"/>
  <c r="CA1877" i="64" s="1"/>
  <c r="CA1886" i="64"/>
  <c r="CA1898" i="64" s="1"/>
  <c r="BS1865" i="64"/>
  <c r="BS1877" i="64" s="1"/>
  <c r="BS1886" i="64"/>
  <c r="BS1898" i="64" s="1"/>
  <c r="BK1865" i="64"/>
  <c r="BK1877" i="64" s="1"/>
  <c r="BK1886" i="64"/>
  <c r="BK1898" i="64" s="1"/>
  <c r="BC1865" i="64"/>
  <c r="BC1877" i="64" s="1"/>
  <c r="BC1886" i="64"/>
  <c r="BC1898" i="64" s="1"/>
  <c r="AU1865" i="64"/>
  <c r="AU1877" i="64" s="1"/>
  <c r="AU1886" i="64"/>
  <c r="AU1898" i="64" s="1"/>
  <c r="AM1865" i="64"/>
  <c r="AM1877" i="64" s="1"/>
  <c r="AM1886" i="64"/>
  <c r="AM1898" i="64" s="1"/>
  <c r="AE1865" i="64"/>
  <c r="AE1877" i="64" s="1"/>
  <c r="AE1886" i="64"/>
  <c r="AE1898" i="64" s="1"/>
  <c r="W1865" i="64"/>
  <c r="W1877" i="64" s="1"/>
  <c r="W1886" i="64"/>
  <c r="W1898" i="64" s="1"/>
  <c r="CI1870" i="64"/>
  <c r="CI1891" i="64"/>
  <c r="CA1870" i="64"/>
  <c r="CA1891" i="64"/>
  <c r="BS1870" i="64"/>
  <c r="BS1891" i="64"/>
  <c r="BK1870" i="64"/>
  <c r="BK1891" i="64"/>
  <c r="BC1870" i="64"/>
  <c r="BC1891" i="64"/>
  <c r="AU1870" i="64"/>
  <c r="AU1891" i="64"/>
  <c r="AM1870" i="64"/>
  <c r="AM1891" i="64"/>
  <c r="AE1870" i="64"/>
  <c r="AE1891" i="64"/>
  <c r="W1870" i="64"/>
  <c r="W1891" i="64"/>
  <c r="CJ1869" i="64"/>
  <c r="CJ1890" i="64"/>
  <c r="CB1869" i="64"/>
  <c r="CB1890" i="64"/>
  <c r="BT1869" i="64"/>
  <c r="BT1890" i="64"/>
  <c r="BL1869" i="64"/>
  <c r="BL1890" i="64"/>
  <c r="BD1869" i="64"/>
  <c r="BD1890" i="64"/>
  <c r="AV1869" i="64"/>
  <c r="AV1890" i="64"/>
  <c r="AN1869" i="64"/>
  <c r="AN1890" i="64"/>
  <c r="AF1869" i="64"/>
  <c r="AF1890" i="64"/>
  <c r="X1869" i="64"/>
  <c r="X1890" i="64"/>
  <c r="CK1866" i="64"/>
  <c r="CK1878" i="64" s="1"/>
  <c r="CK1887" i="64"/>
  <c r="CC1866" i="64"/>
  <c r="CC1878" i="64" s="1"/>
  <c r="CC1887" i="64"/>
  <c r="BU1866" i="64"/>
  <c r="BU1878" i="64" s="1"/>
  <c r="BU1887" i="64"/>
  <c r="BM1866" i="64"/>
  <c r="BM1878" i="64" s="1"/>
  <c r="BM1887" i="64"/>
  <c r="BE1866" i="64"/>
  <c r="BE1878" i="64" s="1"/>
  <c r="BE1887" i="64"/>
  <c r="AW1866" i="64"/>
  <c r="AW1878" i="64" s="1"/>
  <c r="AW1887" i="64"/>
  <c r="AO1866" i="64"/>
  <c r="AO1878" i="64" s="1"/>
  <c r="AO1887" i="64"/>
  <c r="AG1866" i="64"/>
  <c r="AG1878" i="64" s="1"/>
  <c r="AG1887" i="64"/>
  <c r="Y1866" i="64"/>
  <c r="Y1878" i="64" s="1"/>
  <c r="Y1887" i="64"/>
  <c r="DK1870" i="64"/>
  <c r="DK1891" i="64"/>
  <c r="DC1870" i="64"/>
  <c r="DC1891" i="64"/>
  <c r="CU1870" i="64"/>
  <c r="CU1891" i="64"/>
  <c r="DK1869" i="64"/>
  <c r="DK1890" i="64"/>
  <c r="DC1869" i="64"/>
  <c r="DC1890" i="64"/>
  <c r="CU1869" i="64"/>
  <c r="CU1890" i="64"/>
  <c r="DK1866" i="64"/>
  <c r="DK1878" i="64" s="1"/>
  <c r="DK1887" i="64"/>
  <c r="DC1866" i="64"/>
  <c r="DC1878" i="64" s="1"/>
  <c r="DC1887" i="64"/>
  <c r="CU1866" i="64"/>
  <c r="CU1878" i="64" s="1"/>
  <c r="CU1887" i="64"/>
  <c r="DK1865" i="64"/>
  <c r="DK1877" i="64" s="1"/>
  <c r="DK1886" i="64"/>
  <c r="DK1898" i="64" s="1"/>
  <c r="DC1865" i="64"/>
  <c r="DC1877" i="64" s="1"/>
  <c r="DC1886" i="64"/>
  <c r="DC1898" i="64" s="1"/>
  <c r="CU1865" i="64"/>
  <c r="CU1877" i="64" s="1"/>
  <c r="CU1886" i="64"/>
  <c r="CU1898" i="64" s="1"/>
  <c r="CH1865" i="64"/>
  <c r="CH1877" i="64" s="1"/>
  <c r="CH1886" i="64"/>
  <c r="CH1898" i="64" s="1"/>
  <c r="BZ1865" i="64"/>
  <c r="BZ1877" i="64" s="1"/>
  <c r="BZ1886" i="64"/>
  <c r="BZ1898" i="64" s="1"/>
  <c r="BR1865" i="64"/>
  <c r="BR1877" i="64" s="1"/>
  <c r="BR1886" i="64"/>
  <c r="BR1898" i="64" s="1"/>
  <c r="BJ1865" i="64"/>
  <c r="BJ1877" i="64" s="1"/>
  <c r="BJ1886" i="64"/>
  <c r="BJ1898" i="64" s="1"/>
  <c r="BB1865" i="64"/>
  <c r="BB1877" i="64" s="1"/>
  <c r="BB1886" i="64"/>
  <c r="BB1898" i="64" s="1"/>
  <c r="AT1865" i="64"/>
  <c r="AT1877" i="64" s="1"/>
  <c r="AT1886" i="64"/>
  <c r="AT1898" i="64" s="1"/>
  <c r="AL1865" i="64"/>
  <c r="AL1877" i="64" s="1"/>
  <c r="AL1886" i="64"/>
  <c r="AL1898" i="64" s="1"/>
  <c r="AD1865" i="64"/>
  <c r="AD1877" i="64" s="1"/>
  <c r="AD1886" i="64"/>
  <c r="AD1898" i="64" s="1"/>
  <c r="V1865" i="64"/>
  <c r="V1877" i="64" s="1"/>
  <c r="V1886" i="64"/>
  <c r="V1898" i="64" s="1"/>
  <c r="CH1870" i="64"/>
  <c r="CH1891" i="64"/>
  <c r="BZ1870" i="64"/>
  <c r="BZ1891" i="64"/>
  <c r="BR1870" i="64"/>
  <c r="BR1891" i="64"/>
  <c r="BJ1870" i="64"/>
  <c r="BJ1891" i="64"/>
  <c r="BB1870" i="64"/>
  <c r="BB1891" i="64"/>
  <c r="AT1870" i="64"/>
  <c r="AT1891" i="64"/>
  <c r="AL1870" i="64"/>
  <c r="AL1891" i="64"/>
  <c r="AD1870" i="64"/>
  <c r="AD1891" i="64"/>
  <c r="V1870" i="64"/>
  <c r="V1891" i="64"/>
  <c r="CI1869" i="64"/>
  <c r="CI1890" i="64"/>
  <c r="CA1869" i="64"/>
  <c r="CA1890" i="64"/>
  <c r="BS1869" i="64"/>
  <c r="BS1890" i="64"/>
  <c r="BK1869" i="64"/>
  <c r="BK1890" i="64"/>
  <c r="BC1869" i="64"/>
  <c r="BC1890" i="64"/>
  <c r="AU1869" i="64"/>
  <c r="AU1890" i="64"/>
  <c r="AM1869" i="64"/>
  <c r="AM1890" i="64"/>
  <c r="AE1869" i="64"/>
  <c r="AE1890" i="64"/>
  <c r="W1869" i="64"/>
  <c r="W1890" i="64"/>
  <c r="CJ1866" i="64"/>
  <c r="CJ1878" i="64" s="1"/>
  <c r="CJ1887" i="64"/>
  <c r="CB1866" i="64"/>
  <c r="CB1878" i="64" s="1"/>
  <c r="CB1887" i="64"/>
  <c r="BT1866" i="64"/>
  <c r="BT1878" i="64" s="1"/>
  <c r="BT1887" i="64"/>
  <c r="BL1866" i="64"/>
  <c r="BL1878" i="64" s="1"/>
  <c r="BL1887" i="64"/>
  <c r="BD1866" i="64"/>
  <c r="BD1878" i="64" s="1"/>
  <c r="BD1887" i="64"/>
  <c r="AV1866" i="64"/>
  <c r="AV1878" i="64" s="1"/>
  <c r="AV1887" i="64"/>
  <c r="AN1866" i="64"/>
  <c r="AN1878" i="64" s="1"/>
  <c r="AN1887" i="64"/>
  <c r="AF1866" i="64"/>
  <c r="AF1878" i="64" s="1"/>
  <c r="AF1887" i="64"/>
  <c r="X1866" i="64"/>
  <c r="X1878" i="64" s="1"/>
  <c r="X1887" i="64"/>
  <c r="DJ1870" i="64"/>
  <c r="DJ1891" i="64"/>
  <c r="DB1870" i="64"/>
  <c r="DB1891" i="64"/>
  <c r="CT1870" i="64"/>
  <c r="CT1891" i="64"/>
  <c r="DJ1869" i="64"/>
  <c r="DJ1890" i="64"/>
  <c r="DB1869" i="64"/>
  <c r="DB1890" i="64"/>
  <c r="CT1869" i="64"/>
  <c r="CT1890" i="64"/>
  <c r="DJ1866" i="64"/>
  <c r="DJ1878" i="64" s="1"/>
  <c r="DJ1887" i="64"/>
  <c r="DB1866" i="64"/>
  <c r="DB1878" i="64" s="1"/>
  <c r="DB1887" i="64"/>
  <c r="CT1866" i="64"/>
  <c r="CT1878" i="64" s="1"/>
  <c r="CT1887" i="64"/>
  <c r="DJ1865" i="64"/>
  <c r="DJ1877" i="64" s="1"/>
  <c r="DJ1886" i="64"/>
  <c r="DJ1898" i="64" s="1"/>
  <c r="DB1865" i="64"/>
  <c r="DB1877" i="64" s="1"/>
  <c r="DB1886" i="64"/>
  <c r="DB1898" i="64" s="1"/>
  <c r="CT1865" i="64"/>
  <c r="CT1877" i="64" s="1"/>
  <c r="CT1886" i="64"/>
  <c r="CT1898" i="64" s="1"/>
  <c r="BY1865" i="64"/>
  <c r="BY1877" i="64" s="1"/>
  <c r="BY1886" i="64"/>
  <c r="BY1898" i="64" s="1"/>
  <c r="BQ1865" i="64"/>
  <c r="BQ1877" i="64" s="1"/>
  <c r="BQ1886" i="64"/>
  <c r="BQ1898" i="64" s="1"/>
  <c r="AS1865" i="64"/>
  <c r="AS1877" i="64" s="1"/>
  <c r="AS1886" i="64"/>
  <c r="AS1898" i="64" s="1"/>
  <c r="CG1870" i="64"/>
  <c r="CG1891" i="64"/>
  <c r="BY1870" i="64"/>
  <c r="BY1891" i="64"/>
  <c r="BQ1870" i="64"/>
  <c r="BQ1891" i="64"/>
  <c r="BI1870" i="64"/>
  <c r="BI1891" i="64"/>
  <c r="BA1870" i="64"/>
  <c r="BA1891" i="64"/>
  <c r="AS1870" i="64"/>
  <c r="AS1891" i="64"/>
  <c r="AK1870" i="64"/>
  <c r="AK1891" i="64"/>
  <c r="AC1870" i="64"/>
  <c r="AC1891" i="64"/>
  <c r="U1870" i="64"/>
  <c r="U1891" i="64"/>
  <c r="CH1869" i="64"/>
  <c r="CH1890" i="64"/>
  <c r="BZ1869" i="64"/>
  <c r="BZ1890" i="64"/>
  <c r="BR1869" i="64"/>
  <c r="BR1890" i="64"/>
  <c r="BJ1869" i="64"/>
  <c r="BJ1890" i="64"/>
  <c r="BB1869" i="64"/>
  <c r="BB1890" i="64"/>
  <c r="AT1869" i="64"/>
  <c r="AT1890" i="64"/>
  <c r="AL1869" i="64"/>
  <c r="AL1890" i="64"/>
  <c r="AD1869" i="64"/>
  <c r="AD1890" i="64"/>
  <c r="V1869" i="64"/>
  <c r="V1890" i="64"/>
  <c r="CI1866" i="64"/>
  <c r="CI1878" i="64" s="1"/>
  <c r="CI1887" i="64"/>
  <c r="CA1866" i="64"/>
  <c r="CA1878" i="64" s="1"/>
  <c r="CA1887" i="64"/>
  <c r="BS1866" i="64"/>
  <c r="BS1878" i="64" s="1"/>
  <c r="BS1887" i="64"/>
  <c r="BK1866" i="64"/>
  <c r="BK1878" i="64" s="1"/>
  <c r="BK1887" i="64"/>
  <c r="BC1866" i="64"/>
  <c r="BC1878" i="64" s="1"/>
  <c r="BC1887" i="64"/>
  <c r="AU1866" i="64"/>
  <c r="AU1878" i="64" s="1"/>
  <c r="AU1887" i="64"/>
  <c r="AM1866" i="64"/>
  <c r="AM1878" i="64" s="1"/>
  <c r="AM1887" i="64"/>
  <c r="AE1866" i="64"/>
  <c r="AE1878" i="64" s="1"/>
  <c r="AE1887" i="64"/>
  <c r="W1866" i="64"/>
  <c r="W1878" i="64" s="1"/>
  <c r="W1887" i="64"/>
  <c r="DI1870" i="64"/>
  <c r="DI1891" i="64"/>
  <c r="DA1870" i="64"/>
  <c r="DA1891" i="64"/>
  <c r="CS1870" i="64"/>
  <c r="CS1891" i="64"/>
  <c r="DI1869" i="64"/>
  <c r="DI1890" i="64"/>
  <c r="DA1869" i="64"/>
  <c r="DA1890" i="64"/>
  <c r="CS1869" i="64"/>
  <c r="CS1890" i="64"/>
  <c r="DI1866" i="64"/>
  <c r="DI1878" i="64" s="1"/>
  <c r="DI1887" i="64"/>
  <c r="DA1866" i="64"/>
  <c r="DA1878" i="64" s="1"/>
  <c r="DA1887" i="64"/>
  <c r="CS1866" i="64"/>
  <c r="CS1878" i="64" s="1"/>
  <c r="CS1887" i="64"/>
  <c r="DI1865" i="64"/>
  <c r="DI1877" i="64" s="1"/>
  <c r="DI1886" i="64"/>
  <c r="DI1898" i="64" s="1"/>
  <c r="DA1865" i="64"/>
  <c r="DA1877" i="64" s="1"/>
  <c r="DA1886" i="64"/>
  <c r="DA1898" i="64" s="1"/>
  <c r="CS1865" i="64"/>
  <c r="CS1877" i="64" s="1"/>
  <c r="CS1886" i="64"/>
  <c r="CS1898" i="64" s="1"/>
  <c r="U1865" i="64"/>
  <c r="U1877" i="64" s="1"/>
  <c r="U1886" i="64"/>
  <c r="U1898" i="64" s="1"/>
  <c r="CF1865" i="64"/>
  <c r="CF1877" i="64" s="1"/>
  <c r="CF1886" i="64"/>
  <c r="CF1898" i="64" s="1"/>
  <c r="BX1865" i="64"/>
  <c r="BX1877" i="64" s="1"/>
  <c r="BX1886" i="64"/>
  <c r="BX1898" i="64" s="1"/>
  <c r="BP1865" i="64"/>
  <c r="BP1877" i="64" s="1"/>
  <c r="BP1886" i="64"/>
  <c r="BP1898" i="64" s="1"/>
  <c r="BH1865" i="64"/>
  <c r="BH1877" i="64" s="1"/>
  <c r="BH1886" i="64"/>
  <c r="BH1898" i="64" s="1"/>
  <c r="AZ1865" i="64"/>
  <c r="AZ1877" i="64" s="1"/>
  <c r="AZ1886" i="64"/>
  <c r="AZ1898" i="64" s="1"/>
  <c r="AR1865" i="64"/>
  <c r="AR1877" i="64" s="1"/>
  <c r="AR1886" i="64"/>
  <c r="AR1898" i="64" s="1"/>
  <c r="AJ1865" i="64"/>
  <c r="AJ1877" i="64" s="1"/>
  <c r="AJ1886" i="64"/>
  <c r="AJ1898" i="64" s="1"/>
  <c r="AB1865" i="64"/>
  <c r="AB1877" i="64" s="1"/>
  <c r="AB1886" i="64"/>
  <c r="AB1898" i="64" s="1"/>
  <c r="T1865" i="64"/>
  <c r="T1877" i="64" s="1"/>
  <c r="T1886" i="64"/>
  <c r="T1898" i="64" s="1"/>
  <c r="CF1870" i="64"/>
  <c r="CF1891" i="64"/>
  <c r="BX1870" i="64"/>
  <c r="BX1891" i="64"/>
  <c r="BP1870" i="64"/>
  <c r="BP1891" i="64"/>
  <c r="BH1870" i="64"/>
  <c r="BH1891" i="64"/>
  <c r="AZ1870" i="64"/>
  <c r="AZ1891" i="64"/>
  <c r="AR1870" i="64"/>
  <c r="AR1891" i="64"/>
  <c r="AJ1870" i="64"/>
  <c r="AJ1891" i="64"/>
  <c r="AB1870" i="64"/>
  <c r="AB1891" i="64"/>
  <c r="T1870" i="64"/>
  <c r="T1891" i="64"/>
  <c r="CG1869" i="64"/>
  <c r="CG1890" i="64"/>
  <c r="BY1869" i="64"/>
  <c r="BY1890" i="64"/>
  <c r="BQ1869" i="64"/>
  <c r="BQ1890" i="64"/>
  <c r="BI1869" i="64"/>
  <c r="BI1890" i="64"/>
  <c r="BA1869" i="64"/>
  <c r="BA1890" i="64"/>
  <c r="AS1869" i="64"/>
  <c r="AS1890" i="64"/>
  <c r="AK1869" i="64"/>
  <c r="AK1890" i="64"/>
  <c r="AC1869" i="64"/>
  <c r="AC1890" i="64"/>
  <c r="U1869" i="64"/>
  <c r="U1890" i="64"/>
  <c r="CH1866" i="64"/>
  <c r="CH1878" i="64" s="1"/>
  <c r="CH1887" i="64"/>
  <c r="BZ1866" i="64"/>
  <c r="BZ1878" i="64" s="1"/>
  <c r="BZ1887" i="64"/>
  <c r="BR1866" i="64"/>
  <c r="BR1878" i="64" s="1"/>
  <c r="BR1887" i="64"/>
  <c r="BJ1866" i="64"/>
  <c r="BJ1878" i="64" s="1"/>
  <c r="BJ1887" i="64"/>
  <c r="BB1866" i="64"/>
  <c r="BB1878" i="64" s="1"/>
  <c r="BB1887" i="64"/>
  <c r="AT1866" i="64"/>
  <c r="AT1878" i="64" s="1"/>
  <c r="AT1887" i="64"/>
  <c r="AL1866" i="64"/>
  <c r="AL1878" i="64" s="1"/>
  <c r="AL1887" i="64"/>
  <c r="AD1866" i="64"/>
  <c r="AD1878" i="64" s="1"/>
  <c r="AD1887" i="64"/>
  <c r="V1866" i="64"/>
  <c r="V1878" i="64" s="1"/>
  <c r="V1887" i="64"/>
  <c r="DH1870" i="64"/>
  <c r="DH1891" i="64"/>
  <c r="CZ1870" i="64"/>
  <c r="CZ1891" i="64"/>
  <c r="CR1870" i="64"/>
  <c r="CR1891" i="64"/>
  <c r="DH1869" i="64"/>
  <c r="DH1890" i="64"/>
  <c r="CZ1869" i="64"/>
  <c r="CZ1890" i="64"/>
  <c r="CR1869" i="64"/>
  <c r="CR1890" i="64"/>
  <c r="DH1866" i="64"/>
  <c r="DH1878" i="64" s="1"/>
  <c r="DH1887" i="64"/>
  <c r="CZ1866" i="64"/>
  <c r="CZ1878" i="64" s="1"/>
  <c r="CZ1887" i="64"/>
  <c r="CR1866" i="64"/>
  <c r="CR1878" i="64" s="1"/>
  <c r="CR1887" i="64"/>
  <c r="DH1865" i="64"/>
  <c r="DH1877" i="64" s="1"/>
  <c r="DH1886" i="64"/>
  <c r="DH1898" i="64" s="1"/>
  <c r="CZ1865" i="64"/>
  <c r="CZ1877" i="64" s="1"/>
  <c r="CZ1886" i="64"/>
  <c r="CZ1898" i="64" s="1"/>
  <c r="CR1865" i="64"/>
  <c r="CR1877" i="64" s="1"/>
  <c r="CR1886" i="64"/>
  <c r="CR1898" i="64" s="1"/>
  <c r="AK1865" i="64"/>
  <c r="AK1877" i="64" s="1"/>
  <c r="AK1886" i="64"/>
  <c r="AK1898" i="64" s="1"/>
  <c r="CE1865" i="64"/>
  <c r="CE1877" i="64" s="1"/>
  <c r="CE1886" i="64"/>
  <c r="CE1898" i="64" s="1"/>
  <c r="BW1865" i="64"/>
  <c r="BW1877" i="64" s="1"/>
  <c r="BW1886" i="64"/>
  <c r="BW1898" i="64" s="1"/>
  <c r="BO1865" i="64"/>
  <c r="BO1877" i="64" s="1"/>
  <c r="BO1886" i="64"/>
  <c r="BO1898" i="64" s="1"/>
  <c r="BG1865" i="64"/>
  <c r="BG1877" i="64" s="1"/>
  <c r="BG1886" i="64"/>
  <c r="BG1898" i="64" s="1"/>
  <c r="AY1865" i="64"/>
  <c r="AY1877" i="64" s="1"/>
  <c r="AY1886" i="64"/>
  <c r="AY1898" i="64" s="1"/>
  <c r="AQ1865" i="64"/>
  <c r="AQ1877" i="64" s="1"/>
  <c r="AQ1886" i="64"/>
  <c r="AQ1898" i="64" s="1"/>
  <c r="AI1865" i="64"/>
  <c r="AI1877" i="64" s="1"/>
  <c r="AI1886" i="64"/>
  <c r="AI1898" i="64" s="1"/>
  <c r="AA1865" i="64"/>
  <c r="AA1877" i="64" s="1"/>
  <c r="AA1886" i="64"/>
  <c r="AA1898" i="64" s="1"/>
  <c r="S1865" i="64"/>
  <c r="S1877" i="64" s="1"/>
  <c r="S1886" i="64"/>
  <c r="S1898" i="64" s="1"/>
  <c r="CE1870" i="64"/>
  <c r="CE1891" i="64"/>
  <c r="BW1870" i="64"/>
  <c r="BW1891" i="64"/>
  <c r="BO1870" i="64"/>
  <c r="BO1891" i="64"/>
  <c r="BG1870" i="64"/>
  <c r="BG1891" i="64"/>
  <c r="AY1870" i="64"/>
  <c r="AY1891" i="64"/>
  <c r="AQ1870" i="64"/>
  <c r="AQ1891" i="64"/>
  <c r="AI1870" i="64"/>
  <c r="AI1891" i="64"/>
  <c r="AA1870" i="64"/>
  <c r="AA1891" i="64"/>
  <c r="S1870" i="64"/>
  <c r="S1891" i="64"/>
  <c r="CF1869" i="64"/>
  <c r="CF1890" i="64"/>
  <c r="BX1869" i="64"/>
  <c r="BX1890" i="64"/>
  <c r="BP1869" i="64"/>
  <c r="BP1890" i="64"/>
  <c r="BH1869" i="64"/>
  <c r="BH1890" i="64"/>
  <c r="AZ1869" i="64"/>
  <c r="AZ1890" i="64"/>
  <c r="AR1869" i="64"/>
  <c r="AR1890" i="64"/>
  <c r="AJ1869" i="64"/>
  <c r="AJ1890" i="64"/>
  <c r="AB1869" i="64"/>
  <c r="AB1890" i="64"/>
  <c r="T1869" i="64"/>
  <c r="T1890" i="64"/>
  <c r="CG1866" i="64"/>
  <c r="CG1878" i="64" s="1"/>
  <c r="CG1887" i="64"/>
  <c r="BY1866" i="64"/>
  <c r="BY1878" i="64" s="1"/>
  <c r="BY1887" i="64"/>
  <c r="BQ1866" i="64"/>
  <c r="BQ1878" i="64" s="1"/>
  <c r="BQ1887" i="64"/>
  <c r="BI1866" i="64"/>
  <c r="BI1878" i="64" s="1"/>
  <c r="BI1887" i="64"/>
  <c r="BA1866" i="64"/>
  <c r="BA1878" i="64" s="1"/>
  <c r="BA1887" i="64"/>
  <c r="AS1866" i="64"/>
  <c r="AS1878" i="64" s="1"/>
  <c r="AS1887" i="64"/>
  <c r="AK1866" i="64"/>
  <c r="AK1878" i="64" s="1"/>
  <c r="AK1887" i="64"/>
  <c r="AC1866" i="64"/>
  <c r="AC1878" i="64" s="1"/>
  <c r="AC1887" i="64"/>
  <c r="U1866" i="64"/>
  <c r="U1878" i="64" s="1"/>
  <c r="U1887" i="64"/>
  <c r="DG1870" i="64"/>
  <c r="DG1891" i="64"/>
  <c r="CY1870" i="64"/>
  <c r="CY1891" i="64"/>
  <c r="CQ1870" i="64"/>
  <c r="CQ1891" i="64"/>
  <c r="DG1869" i="64"/>
  <c r="DG1890" i="64"/>
  <c r="CY1869" i="64"/>
  <c r="CY1890" i="64"/>
  <c r="CQ1869" i="64"/>
  <c r="CQ1890" i="64"/>
  <c r="DG1866" i="64"/>
  <c r="DG1878" i="64" s="1"/>
  <c r="DG1887" i="64"/>
  <c r="CY1866" i="64"/>
  <c r="CY1878" i="64" s="1"/>
  <c r="CY1887" i="64"/>
  <c r="CQ1866" i="64"/>
  <c r="CQ1878" i="64" s="1"/>
  <c r="CQ1887" i="64"/>
  <c r="DG1865" i="64"/>
  <c r="DG1877" i="64" s="1"/>
  <c r="DG1886" i="64"/>
  <c r="DG1898" i="64" s="1"/>
  <c r="CY1865" i="64"/>
  <c r="CY1877" i="64" s="1"/>
  <c r="CY1886" i="64"/>
  <c r="CY1898" i="64" s="1"/>
  <c r="CQ1865" i="64"/>
  <c r="CQ1877" i="64" s="1"/>
  <c r="CQ1886" i="64"/>
  <c r="CQ1898" i="64" s="1"/>
  <c r="AS1537" i="64"/>
  <c r="AS1550" i="64" s="1"/>
  <c r="AS1580" i="64"/>
  <c r="AS1593" i="64" s="1"/>
  <c r="AS1559" i="64"/>
  <c r="AS1571" i="64" s="1"/>
  <c r="BZ1541" i="64"/>
  <c r="BZ1584" i="64"/>
  <c r="BZ1563" i="64"/>
  <c r="AD1541" i="64"/>
  <c r="AD1584" i="64"/>
  <c r="AD1563" i="64"/>
  <c r="AM1538" i="64"/>
  <c r="AM1551" i="64" s="1"/>
  <c r="AM1581" i="64"/>
  <c r="AM1594" i="64" s="1"/>
  <c r="AM1560" i="64"/>
  <c r="AM1572" i="64" s="1"/>
  <c r="DH1541" i="64"/>
  <c r="DH1584" i="64"/>
  <c r="DH1563" i="64"/>
  <c r="CZ1537" i="64"/>
  <c r="CZ1550" i="64" s="1"/>
  <c r="CZ1580" i="64"/>
  <c r="CZ1593" i="64" s="1"/>
  <c r="CZ1559" i="64"/>
  <c r="CZ1571" i="64" s="1"/>
  <c r="CF1537" i="64"/>
  <c r="CF1550" i="64" s="1"/>
  <c r="CF1580" i="64"/>
  <c r="CF1593" i="64" s="1"/>
  <c r="CF1559" i="64"/>
  <c r="CF1571" i="64" s="1"/>
  <c r="BX1537" i="64"/>
  <c r="BX1550" i="64" s="1"/>
  <c r="BX1580" i="64"/>
  <c r="BX1593" i="64" s="1"/>
  <c r="BX1559" i="64"/>
  <c r="BX1571" i="64" s="1"/>
  <c r="BP1580" i="64"/>
  <c r="BP1593" i="64" s="1"/>
  <c r="BP1559" i="64"/>
  <c r="BP1571" i="64" s="1"/>
  <c r="BH1580" i="64"/>
  <c r="BH1593" i="64" s="1"/>
  <c r="BH1559" i="64"/>
  <c r="BH1571" i="64" s="1"/>
  <c r="AZ1580" i="64"/>
  <c r="AZ1593" i="64" s="1"/>
  <c r="AZ1559" i="64"/>
  <c r="AZ1571" i="64" s="1"/>
  <c r="AR1537" i="64"/>
  <c r="AR1550" i="64" s="1"/>
  <c r="AR1580" i="64"/>
  <c r="AR1593" i="64" s="1"/>
  <c r="AR1559" i="64"/>
  <c r="AR1571" i="64" s="1"/>
  <c r="AJ1580" i="64"/>
  <c r="AJ1593" i="64" s="1"/>
  <c r="AJ1559" i="64"/>
  <c r="AJ1571" i="64" s="1"/>
  <c r="AB1580" i="64"/>
  <c r="AB1593" i="64" s="1"/>
  <c r="AB1559" i="64"/>
  <c r="AB1571" i="64" s="1"/>
  <c r="T1580" i="64"/>
  <c r="T1593" i="64" s="1"/>
  <c r="T1559" i="64"/>
  <c r="T1571" i="64" s="1"/>
  <c r="CF1585" i="64"/>
  <c r="CF1598" i="64" s="1"/>
  <c r="CF1564" i="64"/>
  <c r="CF1576" i="64" s="1"/>
  <c r="BX1585" i="64"/>
  <c r="BX1598" i="64" s="1"/>
  <c r="BX1564" i="64"/>
  <c r="BX1576" i="64" s="1"/>
  <c r="BP1585" i="64"/>
  <c r="BP1598" i="64" s="1"/>
  <c r="BP1564" i="64"/>
  <c r="BP1576" i="64" s="1"/>
  <c r="BH1585" i="64"/>
  <c r="BH1598" i="64" s="1"/>
  <c r="BH1564" i="64"/>
  <c r="BH1576" i="64" s="1"/>
  <c r="AZ1585" i="64"/>
  <c r="AZ1598" i="64" s="1"/>
  <c r="AZ1564" i="64"/>
  <c r="AZ1576" i="64" s="1"/>
  <c r="AR1585" i="64"/>
  <c r="AR1598" i="64" s="1"/>
  <c r="AR1564" i="64"/>
  <c r="AR1576" i="64" s="1"/>
  <c r="AJ1585" i="64"/>
  <c r="AJ1598" i="64" s="1"/>
  <c r="AJ1564" i="64"/>
  <c r="AJ1576" i="64" s="1"/>
  <c r="AB1542" i="64"/>
  <c r="AB1555" i="64" s="1"/>
  <c r="AB1585" i="64"/>
  <c r="AB1598" i="64" s="1"/>
  <c r="AB1564" i="64"/>
  <c r="AB1576" i="64" s="1"/>
  <c r="T1585" i="64"/>
  <c r="T1598" i="64" s="1"/>
  <c r="T1564" i="64"/>
  <c r="T1576" i="64" s="1"/>
  <c r="CG1584" i="64"/>
  <c r="CG1563" i="64"/>
  <c r="BY1584" i="64"/>
  <c r="BY1563" i="64"/>
  <c r="BQ1563" i="64"/>
  <c r="BQ1584" i="64"/>
  <c r="BI1541" i="64"/>
  <c r="BI1584" i="64"/>
  <c r="BI1563" i="64"/>
  <c r="BA1584" i="64"/>
  <c r="BA1563" i="64"/>
  <c r="AS1584" i="64"/>
  <c r="AS1563" i="64"/>
  <c r="AK1584" i="64"/>
  <c r="AK1563" i="64"/>
  <c r="AC1584" i="64"/>
  <c r="AC1563" i="64"/>
  <c r="U1541" i="64"/>
  <c r="U1584" i="64"/>
  <c r="U1563" i="64"/>
  <c r="CH1538" i="64"/>
  <c r="CH1551" i="64" s="1"/>
  <c r="CH1581" i="64"/>
  <c r="CH1594" i="64" s="1"/>
  <c r="CH1560" i="64"/>
  <c r="CH1572" i="64" s="1"/>
  <c r="BZ1538" i="64"/>
  <c r="BZ1551" i="64" s="1"/>
  <c r="BZ1581" i="64"/>
  <c r="BZ1594" i="64" s="1"/>
  <c r="BZ1560" i="64"/>
  <c r="BZ1572" i="64" s="1"/>
  <c r="BR1538" i="64"/>
  <c r="BR1551" i="64" s="1"/>
  <c r="BR1581" i="64"/>
  <c r="BR1594" i="64" s="1"/>
  <c r="BR1560" i="64"/>
  <c r="BR1572" i="64" s="1"/>
  <c r="BJ1538" i="64"/>
  <c r="BJ1551" i="64" s="1"/>
  <c r="BJ1581" i="64"/>
  <c r="BJ1594" i="64" s="1"/>
  <c r="BJ1560" i="64"/>
  <c r="BJ1572" i="64" s="1"/>
  <c r="BB1581" i="64"/>
  <c r="BB1594" i="64" s="1"/>
  <c r="BB1560" i="64"/>
  <c r="BB1572" i="64" s="1"/>
  <c r="AT1538" i="64"/>
  <c r="AT1551" i="64" s="1"/>
  <c r="AT1581" i="64"/>
  <c r="AT1594" i="64" s="1"/>
  <c r="AT1560" i="64"/>
  <c r="AT1572" i="64" s="1"/>
  <c r="AL1581" i="64"/>
  <c r="AL1594" i="64" s="1"/>
  <c r="AL1560" i="64"/>
  <c r="AL1572" i="64" s="1"/>
  <c r="AD1538" i="64"/>
  <c r="AD1551" i="64" s="1"/>
  <c r="AD1581" i="64"/>
  <c r="AD1594" i="64" s="1"/>
  <c r="AD1560" i="64"/>
  <c r="AD1572" i="64" s="1"/>
  <c r="V1538" i="64"/>
  <c r="V1551" i="64" s="1"/>
  <c r="V1581" i="64"/>
  <c r="V1594" i="64" s="1"/>
  <c r="V1560" i="64"/>
  <c r="V1572" i="64" s="1"/>
  <c r="DG1542" i="64"/>
  <c r="DG1555" i="64" s="1"/>
  <c r="DG1564" i="64"/>
  <c r="DG1576" i="64" s="1"/>
  <c r="DG1585" i="64"/>
  <c r="DG1598" i="64" s="1"/>
  <c r="CY1542" i="64"/>
  <c r="CY1555" i="64" s="1"/>
  <c r="CY1564" i="64"/>
  <c r="CY1576" i="64" s="1"/>
  <c r="CY1585" i="64"/>
  <c r="CY1598" i="64" s="1"/>
  <c r="CQ1542" i="64"/>
  <c r="CQ1555" i="64" s="1"/>
  <c r="CQ1585" i="64"/>
  <c r="CQ1598" i="64" s="1"/>
  <c r="CQ1564" i="64"/>
  <c r="CQ1576" i="64" s="1"/>
  <c r="DG1541" i="64"/>
  <c r="DG1584" i="64"/>
  <c r="DG1563" i="64"/>
  <c r="CY1541" i="64"/>
  <c r="CY1563" i="64"/>
  <c r="CY1584" i="64"/>
  <c r="CQ1541" i="64"/>
  <c r="CQ1584" i="64"/>
  <c r="CQ1563" i="64"/>
  <c r="DG1538" i="64"/>
  <c r="DG1551" i="64" s="1"/>
  <c r="DG1581" i="64"/>
  <c r="DG1594" i="64" s="1"/>
  <c r="DG1560" i="64"/>
  <c r="DG1572" i="64" s="1"/>
  <c r="CY1538" i="64"/>
  <c r="CY1551" i="64" s="1"/>
  <c r="CY1560" i="64"/>
  <c r="CY1572" i="64" s="1"/>
  <c r="CY1581" i="64"/>
  <c r="CY1594" i="64" s="1"/>
  <c r="CQ1538" i="64"/>
  <c r="CQ1551" i="64" s="1"/>
  <c r="CQ1581" i="64"/>
  <c r="CQ1594" i="64" s="1"/>
  <c r="CQ1560" i="64"/>
  <c r="CQ1572" i="64" s="1"/>
  <c r="DG1537" i="64"/>
  <c r="DG1550" i="64" s="1"/>
  <c r="DG1580" i="64"/>
  <c r="DG1593" i="64" s="1"/>
  <c r="DG1559" i="64"/>
  <c r="DG1571" i="64" s="1"/>
  <c r="CY1537" i="64"/>
  <c r="CY1550" i="64" s="1"/>
  <c r="CY1580" i="64"/>
  <c r="CY1593" i="64" s="1"/>
  <c r="CY1559" i="64"/>
  <c r="CY1571" i="64" s="1"/>
  <c r="CQ1537" i="64"/>
  <c r="CQ1550" i="64" s="1"/>
  <c r="CQ1580" i="64"/>
  <c r="CQ1593" i="64" s="1"/>
  <c r="CQ1559" i="64"/>
  <c r="CQ1571" i="64" s="1"/>
  <c r="BQ1537" i="64"/>
  <c r="BQ1550" i="64" s="1"/>
  <c r="BQ1559" i="64"/>
  <c r="BQ1571" i="64" s="1"/>
  <c r="BQ1580" i="64"/>
  <c r="BQ1593" i="64" s="1"/>
  <c r="CG1585" i="64"/>
  <c r="CG1598" i="64" s="1"/>
  <c r="CG1564" i="64"/>
  <c r="CG1576" i="64" s="1"/>
  <c r="AS1585" i="64"/>
  <c r="AS1598" i="64" s="1"/>
  <c r="AS1564" i="64"/>
  <c r="AS1576" i="64" s="1"/>
  <c r="CH1584" i="64"/>
  <c r="CH1563" i="64"/>
  <c r="V1584" i="64"/>
  <c r="V1563" i="64"/>
  <c r="AU1538" i="64"/>
  <c r="AU1551" i="64" s="1"/>
  <c r="AU1581" i="64"/>
  <c r="AU1594" i="64" s="1"/>
  <c r="AU1560" i="64"/>
  <c r="AU1572" i="64" s="1"/>
  <c r="CR1542" i="64"/>
  <c r="CR1555" i="64" s="1"/>
  <c r="CR1585" i="64"/>
  <c r="CR1598" i="64" s="1"/>
  <c r="CR1564" i="64"/>
  <c r="CR1576" i="64" s="1"/>
  <c r="DH1537" i="64"/>
  <c r="DH1550" i="64" s="1"/>
  <c r="DH1580" i="64"/>
  <c r="DH1593" i="64" s="1"/>
  <c r="DH1559" i="64"/>
  <c r="DH1571" i="64" s="1"/>
  <c r="CE1580" i="64"/>
  <c r="CE1593" i="64" s="1"/>
  <c r="CE1559" i="64"/>
  <c r="CE1571" i="64" s="1"/>
  <c r="BW1580" i="64"/>
  <c r="BW1593" i="64" s="1"/>
  <c r="BW1559" i="64"/>
  <c r="BW1571" i="64" s="1"/>
  <c r="BO1580" i="64"/>
  <c r="BO1593" i="64" s="1"/>
  <c r="BO1559" i="64"/>
  <c r="BO1571" i="64" s="1"/>
  <c r="BG1580" i="64"/>
  <c r="BG1593" i="64" s="1"/>
  <c r="BG1559" i="64"/>
  <c r="BG1571" i="64" s="1"/>
  <c r="AY1580" i="64"/>
  <c r="AY1593" i="64" s="1"/>
  <c r="AY1559" i="64"/>
  <c r="AY1571" i="64" s="1"/>
  <c r="AQ1580" i="64"/>
  <c r="AQ1593" i="64" s="1"/>
  <c r="AQ1559" i="64"/>
  <c r="AQ1571" i="64" s="1"/>
  <c r="AI1580" i="64"/>
  <c r="AI1593" i="64" s="1"/>
  <c r="AI1559" i="64"/>
  <c r="AI1571" i="64" s="1"/>
  <c r="AA1580" i="64"/>
  <c r="AA1593" i="64" s="1"/>
  <c r="AA1559" i="64"/>
  <c r="AA1571" i="64" s="1"/>
  <c r="S1580" i="64"/>
  <c r="S1593" i="64" s="1"/>
  <c r="S1559" i="64"/>
  <c r="S1571" i="64" s="1"/>
  <c r="CE1585" i="64"/>
  <c r="CE1598" i="64" s="1"/>
  <c r="CE1564" i="64"/>
  <c r="CE1576" i="64" s="1"/>
  <c r="BW1585" i="64"/>
  <c r="BW1598" i="64" s="1"/>
  <c r="BW1564" i="64"/>
  <c r="BW1576" i="64" s="1"/>
  <c r="BO1585" i="64"/>
  <c r="BO1598" i="64" s="1"/>
  <c r="BO1564" i="64"/>
  <c r="BO1576" i="64" s="1"/>
  <c r="BG1585" i="64"/>
  <c r="BG1598" i="64" s="1"/>
  <c r="BG1564" i="64"/>
  <c r="BG1576" i="64" s="1"/>
  <c r="AY1585" i="64"/>
  <c r="AY1598" i="64" s="1"/>
  <c r="AY1564" i="64"/>
  <c r="AY1576" i="64" s="1"/>
  <c r="AQ1542" i="64"/>
  <c r="AQ1555" i="64" s="1"/>
  <c r="AQ1585" i="64"/>
  <c r="AQ1598" i="64" s="1"/>
  <c r="AQ1564" i="64"/>
  <c r="AQ1576" i="64" s="1"/>
  <c r="AI1585" i="64"/>
  <c r="AI1598" i="64" s="1"/>
  <c r="AI1564" i="64"/>
  <c r="AI1576" i="64" s="1"/>
  <c r="AA1585" i="64"/>
  <c r="AA1598" i="64" s="1"/>
  <c r="AA1564" i="64"/>
  <c r="AA1576" i="64" s="1"/>
  <c r="S1585" i="64"/>
  <c r="S1598" i="64" s="1"/>
  <c r="S1564" i="64"/>
  <c r="S1576" i="64" s="1"/>
  <c r="CF1584" i="64"/>
  <c r="CF1563" i="64"/>
  <c r="BX1541" i="64"/>
  <c r="BX1584" i="64"/>
  <c r="BX1563" i="64"/>
  <c r="BP1584" i="64"/>
  <c r="BP1563" i="64"/>
  <c r="BH1541" i="64"/>
  <c r="BH1584" i="64"/>
  <c r="BH1563" i="64"/>
  <c r="AZ1584" i="64"/>
  <c r="AZ1563" i="64"/>
  <c r="AR1584" i="64"/>
  <c r="AR1563" i="64"/>
  <c r="AJ1541" i="64"/>
  <c r="AJ1584" i="64"/>
  <c r="AJ1563" i="64"/>
  <c r="AB1584" i="64"/>
  <c r="AB1563" i="64"/>
  <c r="T1584" i="64"/>
  <c r="T1563" i="64"/>
  <c r="CG1538" i="64"/>
  <c r="CG1551" i="64" s="1"/>
  <c r="CG1581" i="64"/>
  <c r="CG1594" i="64" s="1"/>
  <c r="CG1560" i="64"/>
  <c r="CG1572" i="64" s="1"/>
  <c r="BY1581" i="64"/>
  <c r="BY1594" i="64" s="1"/>
  <c r="BY1560" i="64"/>
  <c r="BY1572" i="64" s="1"/>
  <c r="BQ1581" i="64"/>
  <c r="BQ1594" i="64" s="1"/>
  <c r="BQ1560" i="64"/>
  <c r="BQ1572" i="64" s="1"/>
  <c r="BI1538" i="64"/>
  <c r="BI1551" i="64" s="1"/>
  <c r="BI1581" i="64"/>
  <c r="BI1594" i="64" s="1"/>
  <c r="BI1560" i="64"/>
  <c r="BI1572" i="64" s="1"/>
  <c r="BA1538" i="64"/>
  <c r="BA1551" i="64" s="1"/>
  <c r="BA1581" i="64"/>
  <c r="BA1594" i="64" s="1"/>
  <c r="BA1560" i="64"/>
  <c r="BA1572" i="64" s="1"/>
  <c r="AS1538" i="64"/>
  <c r="AS1551" i="64" s="1"/>
  <c r="AS1581" i="64"/>
  <c r="AS1594" i="64" s="1"/>
  <c r="AS1560" i="64"/>
  <c r="AS1572" i="64" s="1"/>
  <c r="AK1538" i="64"/>
  <c r="AK1551" i="64" s="1"/>
  <c r="AK1560" i="64"/>
  <c r="AK1572" i="64" s="1"/>
  <c r="AK1581" i="64"/>
  <c r="AK1594" i="64" s="1"/>
  <c r="AC1581" i="64"/>
  <c r="AC1594" i="64" s="1"/>
  <c r="AC1560" i="64"/>
  <c r="AC1572" i="64" s="1"/>
  <c r="U1538" i="64"/>
  <c r="U1551" i="64" s="1"/>
  <c r="U1581" i="64"/>
  <c r="U1594" i="64" s="1"/>
  <c r="U1560" i="64"/>
  <c r="U1572" i="64" s="1"/>
  <c r="DF1542" i="64"/>
  <c r="DF1555" i="64" s="1"/>
  <c r="DF1585" i="64"/>
  <c r="DF1598" i="64" s="1"/>
  <c r="DF1564" i="64"/>
  <c r="DF1576" i="64" s="1"/>
  <c r="CX1542" i="64"/>
  <c r="CX1555" i="64" s="1"/>
  <c r="CX1585" i="64"/>
  <c r="CX1598" i="64" s="1"/>
  <c r="CX1564" i="64"/>
  <c r="CX1576" i="64" s="1"/>
  <c r="CP1542" i="64"/>
  <c r="CP1555" i="64" s="1"/>
  <c r="CP1585" i="64"/>
  <c r="CP1598" i="64" s="1"/>
  <c r="CP1564" i="64"/>
  <c r="CP1576" i="64" s="1"/>
  <c r="DF1541" i="64"/>
  <c r="DF1584" i="64"/>
  <c r="DF1563" i="64"/>
  <c r="CX1541" i="64"/>
  <c r="CX1584" i="64"/>
  <c r="CX1563" i="64"/>
  <c r="CP1541" i="64"/>
  <c r="CP1584" i="64"/>
  <c r="CP1563" i="64"/>
  <c r="DF1538" i="64"/>
  <c r="DF1551" i="64" s="1"/>
  <c r="DF1581" i="64"/>
  <c r="DF1594" i="64" s="1"/>
  <c r="DF1560" i="64"/>
  <c r="DF1572" i="64" s="1"/>
  <c r="CX1538" i="64"/>
  <c r="CX1551" i="64" s="1"/>
  <c r="CX1581" i="64"/>
  <c r="CX1594" i="64" s="1"/>
  <c r="CX1560" i="64"/>
  <c r="CX1572" i="64" s="1"/>
  <c r="CP1538" i="64"/>
  <c r="CP1551" i="64" s="1"/>
  <c r="CP1581" i="64"/>
  <c r="CP1594" i="64" s="1"/>
  <c r="CP1560" i="64"/>
  <c r="CP1572" i="64" s="1"/>
  <c r="DF1537" i="64"/>
  <c r="DF1550" i="64" s="1"/>
  <c r="DF1580" i="64"/>
  <c r="DF1593" i="64" s="1"/>
  <c r="DF1559" i="64"/>
  <c r="DF1571" i="64" s="1"/>
  <c r="CX1537" i="64"/>
  <c r="CX1550" i="64" s="1"/>
  <c r="CX1580" i="64"/>
  <c r="CX1593" i="64" s="1"/>
  <c r="CX1559" i="64"/>
  <c r="CX1571" i="64" s="1"/>
  <c r="CP1537" i="64"/>
  <c r="CP1550" i="64" s="1"/>
  <c r="CP1580" i="64"/>
  <c r="CP1593" i="64" s="1"/>
  <c r="CP1559" i="64"/>
  <c r="CP1571" i="64" s="1"/>
  <c r="BY1537" i="64"/>
  <c r="BY1550" i="64" s="1"/>
  <c r="BY1580" i="64"/>
  <c r="BY1593" i="64" s="1"/>
  <c r="BY1559" i="64"/>
  <c r="BY1571" i="64" s="1"/>
  <c r="U1580" i="64"/>
  <c r="U1593" i="64" s="1"/>
  <c r="U1559" i="64"/>
  <c r="U1571" i="64" s="1"/>
  <c r="BI1585" i="64"/>
  <c r="BI1598" i="64" s="1"/>
  <c r="BI1564" i="64"/>
  <c r="BI1576" i="64" s="1"/>
  <c r="U1585" i="64"/>
  <c r="U1598" i="64" s="1"/>
  <c r="U1564" i="64"/>
  <c r="U1576" i="64" s="1"/>
  <c r="AT1541" i="64"/>
  <c r="AT1584" i="64"/>
  <c r="AT1563" i="64"/>
  <c r="BS1581" i="64"/>
  <c r="BS1594" i="64" s="1"/>
  <c r="BS1560" i="64"/>
  <c r="BS1572" i="64" s="1"/>
  <c r="W1538" i="64"/>
  <c r="W1551" i="64" s="1"/>
  <c r="W1581" i="64"/>
  <c r="W1594" i="64" s="1"/>
  <c r="W1560" i="64"/>
  <c r="W1572" i="64" s="1"/>
  <c r="CZ1542" i="64"/>
  <c r="CZ1555" i="64" s="1"/>
  <c r="CZ1585" i="64"/>
  <c r="CZ1598" i="64" s="1"/>
  <c r="CZ1564" i="64"/>
  <c r="CZ1576" i="64" s="1"/>
  <c r="CZ1538" i="64"/>
  <c r="CZ1551" i="64" s="1"/>
  <c r="CZ1581" i="64"/>
  <c r="CZ1594" i="64" s="1"/>
  <c r="CZ1560" i="64"/>
  <c r="CZ1572" i="64" s="1"/>
  <c r="CL1580" i="64"/>
  <c r="CL1593" i="64" s="1"/>
  <c r="CL1559" i="64"/>
  <c r="CL1571" i="64" s="1"/>
  <c r="CD1580" i="64"/>
  <c r="CD1593" i="64" s="1"/>
  <c r="CD1559" i="64"/>
  <c r="CD1571" i="64" s="1"/>
  <c r="BV1580" i="64"/>
  <c r="BV1593" i="64" s="1"/>
  <c r="BV1559" i="64"/>
  <c r="BV1571" i="64" s="1"/>
  <c r="BN1580" i="64"/>
  <c r="BN1593" i="64" s="1"/>
  <c r="BN1559" i="64"/>
  <c r="BN1571" i="64" s="1"/>
  <c r="BF1537" i="64"/>
  <c r="BF1550" i="64" s="1"/>
  <c r="BF1580" i="64"/>
  <c r="BF1593" i="64" s="1"/>
  <c r="BF1559" i="64"/>
  <c r="BF1571" i="64" s="1"/>
  <c r="AX1580" i="64"/>
  <c r="AX1593" i="64" s="1"/>
  <c r="AX1559" i="64"/>
  <c r="AX1571" i="64" s="1"/>
  <c r="AP1580" i="64"/>
  <c r="AP1593" i="64" s="1"/>
  <c r="AP1559" i="64"/>
  <c r="AP1571" i="64" s="1"/>
  <c r="AH1580" i="64"/>
  <c r="AH1593" i="64" s="1"/>
  <c r="AH1559" i="64"/>
  <c r="AH1571" i="64" s="1"/>
  <c r="Z1580" i="64"/>
  <c r="Z1593" i="64" s="1"/>
  <c r="Z1559" i="64"/>
  <c r="Z1571" i="64" s="1"/>
  <c r="CL1585" i="64"/>
  <c r="CL1598" i="64" s="1"/>
  <c r="CL1564" i="64"/>
  <c r="CL1576" i="64" s="1"/>
  <c r="CD1585" i="64"/>
  <c r="CD1598" i="64" s="1"/>
  <c r="CD1564" i="64"/>
  <c r="CD1576" i="64" s="1"/>
  <c r="BV1585" i="64"/>
  <c r="BV1598" i="64" s="1"/>
  <c r="BV1564" i="64"/>
  <c r="BV1576" i="64" s="1"/>
  <c r="BN1585" i="64"/>
  <c r="BN1598" i="64" s="1"/>
  <c r="BN1564" i="64"/>
  <c r="BN1576" i="64" s="1"/>
  <c r="BF1585" i="64"/>
  <c r="BF1598" i="64" s="1"/>
  <c r="BF1564" i="64"/>
  <c r="BF1576" i="64" s="1"/>
  <c r="AX1585" i="64"/>
  <c r="AX1598" i="64" s="1"/>
  <c r="AX1564" i="64"/>
  <c r="AX1576" i="64" s="1"/>
  <c r="AP1585" i="64"/>
  <c r="AP1598" i="64" s="1"/>
  <c r="AP1564" i="64"/>
  <c r="AP1576" i="64" s="1"/>
  <c r="AH1585" i="64"/>
  <c r="AH1598" i="64" s="1"/>
  <c r="AH1564" i="64"/>
  <c r="AH1576" i="64" s="1"/>
  <c r="Z1585" i="64"/>
  <c r="Z1598" i="64" s="1"/>
  <c r="Z1564" i="64"/>
  <c r="Z1576" i="64" s="1"/>
  <c r="CE1584" i="64"/>
  <c r="CE1563" i="64"/>
  <c r="BW1541" i="64"/>
  <c r="BW1584" i="64"/>
  <c r="BW1563" i="64"/>
  <c r="BO1584" i="64"/>
  <c r="BO1563" i="64"/>
  <c r="BG1584" i="64"/>
  <c r="BG1563" i="64"/>
  <c r="AY1584" i="64"/>
  <c r="AY1563" i="64"/>
  <c r="AQ1584" i="64"/>
  <c r="AQ1563" i="64"/>
  <c r="AI1584" i="64"/>
  <c r="AI1563" i="64"/>
  <c r="AA1541" i="64"/>
  <c r="AA1584" i="64"/>
  <c r="AA1563" i="64"/>
  <c r="S1584" i="64"/>
  <c r="S1563" i="64"/>
  <c r="CF1581" i="64"/>
  <c r="CF1594" i="64" s="1"/>
  <c r="CF1560" i="64"/>
  <c r="CF1572" i="64" s="1"/>
  <c r="BX1538" i="64"/>
  <c r="BX1551" i="64" s="1"/>
  <c r="BX1581" i="64"/>
  <c r="BX1594" i="64" s="1"/>
  <c r="BX1560" i="64"/>
  <c r="BX1572" i="64" s="1"/>
  <c r="BP1581" i="64"/>
  <c r="BP1594" i="64" s="1"/>
  <c r="BP1560" i="64"/>
  <c r="BP1572" i="64" s="1"/>
  <c r="BH1581" i="64"/>
  <c r="BH1594" i="64" s="1"/>
  <c r="BH1560" i="64"/>
  <c r="BH1572" i="64" s="1"/>
  <c r="AZ1581" i="64"/>
  <c r="AZ1594" i="64" s="1"/>
  <c r="AZ1560" i="64"/>
  <c r="AZ1572" i="64" s="1"/>
  <c r="AR1581" i="64"/>
  <c r="AR1594" i="64" s="1"/>
  <c r="AR1560" i="64"/>
  <c r="AR1572" i="64" s="1"/>
  <c r="AJ1581" i="64"/>
  <c r="AJ1594" i="64" s="1"/>
  <c r="AJ1560" i="64"/>
  <c r="AJ1572" i="64" s="1"/>
  <c r="AB1581" i="64"/>
  <c r="AB1594" i="64" s="1"/>
  <c r="AB1560" i="64"/>
  <c r="AB1572" i="64" s="1"/>
  <c r="T1581" i="64"/>
  <c r="T1594" i="64" s="1"/>
  <c r="T1560" i="64"/>
  <c r="T1572" i="64" s="1"/>
  <c r="DE1542" i="64"/>
  <c r="DE1555" i="64" s="1"/>
  <c r="DE1585" i="64"/>
  <c r="DE1598" i="64" s="1"/>
  <c r="DE1564" i="64"/>
  <c r="DE1576" i="64" s="1"/>
  <c r="CW1542" i="64"/>
  <c r="CW1555" i="64" s="1"/>
  <c r="CW1585" i="64"/>
  <c r="CW1598" i="64" s="1"/>
  <c r="CW1564" i="64"/>
  <c r="CW1576" i="64" s="1"/>
  <c r="CO1542" i="64"/>
  <c r="CO1555" i="64" s="1"/>
  <c r="CO1585" i="64"/>
  <c r="CO1598" i="64" s="1"/>
  <c r="CO1564" i="64"/>
  <c r="CO1576" i="64" s="1"/>
  <c r="DE1541" i="64"/>
  <c r="DE1584" i="64"/>
  <c r="DE1563" i="64"/>
  <c r="CW1541" i="64"/>
  <c r="CW1584" i="64"/>
  <c r="CW1563" i="64"/>
  <c r="CO1541" i="64"/>
  <c r="CO1584" i="64"/>
  <c r="CO1563" i="64"/>
  <c r="DE1538" i="64"/>
  <c r="DE1551" i="64" s="1"/>
  <c r="DE1581" i="64"/>
  <c r="DE1594" i="64" s="1"/>
  <c r="DE1560" i="64"/>
  <c r="DE1572" i="64" s="1"/>
  <c r="CW1538" i="64"/>
  <c r="CW1551" i="64" s="1"/>
  <c r="CW1581" i="64"/>
  <c r="CW1594" i="64" s="1"/>
  <c r="CW1560" i="64"/>
  <c r="CW1572" i="64" s="1"/>
  <c r="CO1538" i="64"/>
  <c r="CO1551" i="64" s="1"/>
  <c r="CO1581" i="64"/>
  <c r="CO1594" i="64" s="1"/>
  <c r="CO1560" i="64"/>
  <c r="CO1572" i="64" s="1"/>
  <c r="DE1537" i="64"/>
  <c r="DE1550" i="64" s="1"/>
  <c r="DE1580" i="64"/>
  <c r="DE1593" i="64" s="1"/>
  <c r="DE1559" i="64"/>
  <c r="DE1571" i="64" s="1"/>
  <c r="CW1537" i="64"/>
  <c r="CW1550" i="64" s="1"/>
  <c r="CW1580" i="64"/>
  <c r="CW1593" i="64" s="1"/>
  <c r="CW1559" i="64"/>
  <c r="CW1571" i="64" s="1"/>
  <c r="CO1537" i="64"/>
  <c r="CO1550" i="64" s="1"/>
  <c r="CO1580" i="64"/>
  <c r="CO1593" i="64" s="1"/>
  <c r="CO1559" i="64"/>
  <c r="CO1571" i="64" s="1"/>
  <c r="W1544" i="64"/>
  <c r="W1546" i="64" s="1"/>
  <c r="BI1537" i="64"/>
  <c r="BI1550" i="64" s="1"/>
  <c r="BI1580" i="64"/>
  <c r="BI1593" i="64" s="1"/>
  <c r="BI1559" i="64"/>
  <c r="BI1571" i="64" s="1"/>
  <c r="BY1542" i="64"/>
  <c r="BY1555" i="64" s="1"/>
  <c r="BY1585" i="64"/>
  <c r="BY1598" i="64" s="1"/>
  <c r="BY1564" i="64"/>
  <c r="BY1576" i="64" s="1"/>
  <c r="AL1541" i="64"/>
  <c r="AL1584" i="64"/>
  <c r="AL1563" i="64"/>
  <c r="BK1538" i="64"/>
  <c r="BK1551" i="64" s="1"/>
  <c r="BK1581" i="64"/>
  <c r="BK1594" i="64" s="1"/>
  <c r="BK1560" i="64"/>
  <c r="BK1572" i="64" s="1"/>
  <c r="CZ1541" i="64"/>
  <c r="CZ1584" i="64"/>
  <c r="CZ1563" i="64"/>
  <c r="CR1537" i="64"/>
  <c r="CR1550" i="64" s="1"/>
  <c r="CR1580" i="64"/>
  <c r="CR1593" i="64" s="1"/>
  <c r="CR1559" i="64"/>
  <c r="CR1571" i="64" s="1"/>
  <c r="CK1580" i="64"/>
  <c r="CK1593" i="64" s="1"/>
  <c r="CK1559" i="64"/>
  <c r="CK1571" i="64" s="1"/>
  <c r="CC1580" i="64"/>
  <c r="CC1593" i="64" s="1"/>
  <c r="CC1559" i="64"/>
  <c r="CC1571" i="64" s="1"/>
  <c r="BU1580" i="64"/>
  <c r="BU1593" i="64" s="1"/>
  <c r="BU1559" i="64"/>
  <c r="BU1571" i="64" s="1"/>
  <c r="BM1580" i="64"/>
  <c r="BM1593" i="64" s="1"/>
  <c r="BM1559" i="64"/>
  <c r="BM1571" i="64" s="1"/>
  <c r="BE1580" i="64"/>
  <c r="BE1593" i="64" s="1"/>
  <c r="BE1559" i="64"/>
  <c r="BE1571" i="64" s="1"/>
  <c r="AW1580" i="64"/>
  <c r="AW1593" i="64" s="1"/>
  <c r="AW1559" i="64"/>
  <c r="AW1571" i="64" s="1"/>
  <c r="AO1580" i="64"/>
  <c r="AO1593" i="64" s="1"/>
  <c r="AO1559" i="64"/>
  <c r="AO1571" i="64" s="1"/>
  <c r="AG1580" i="64"/>
  <c r="AG1593" i="64" s="1"/>
  <c r="AG1559" i="64"/>
  <c r="AG1571" i="64" s="1"/>
  <c r="Y1580" i="64"/>
  <c r="Y1593" i="64" s="1"/>
  <c r="Y1559" i="64"/>
  <c r="Y1571" i="64" s="1"/>
  <c r="CK1585" i="64"/>
  <c r="CK1598" i="64" s="1"/>
  <c r="CK1564" i="64"/>
  <c r="CK1576" i="64" s="1"/>
  <c r="CC1585" i="64"/>
  <c r="CC1598" i="64" s="1"/>
  <c r="CC1564" i="64"/>
  <c r="CC1576" i="64" s="1"/>
  <c r="BU1585" i="64"/>
  <c r="BU1598" i="64" s="1"/>
  <c r="BU1564" i="64"/>
  <c r="BU1576" i="64" s="1"/>
  <c r="BM1585" i="64"/>
  <c r="BM1598" i="64" s="1"/>
  <c r="BM1564" i="64"/>
  <c r="BM1576" i="64" s="1"/>
  <c r="BE1585" i="64"/>
  <c r="BE1598" i="64" s="1"/>
  <c r="BE1564" i="64"/>
  <c r="BE1576" i="64" s="1"/>
  <c r="AW1585" i="64"/>
  <c r="AW1598" i="64" s="1"/>
  <c r="AW1564" i="64"/>
  <c r="AW1576" i="64" s="1"/>
  <c r="AO1585" i="64"/>
  <c r="AO1598" i="64" s="1"/>
  <c r="AO1564" i="64"/>
  <c r="AO1576" i="64" s="1"/>
  <c r="AG1542" i="64"/>
  <c r="AG1555" i="64" s="1"/>
  <c r="AG1585" i="64"/>
  <c r="AG1598" i="64" s="1"/>
  <c r="AG1564" i="64"/>
  <c r="AG1576" i="64" s="1"/>
  <c r="Y1585" i="64"/>
  <c r="Y1598" i="64" s="1"/>
  <c r="Y1564" i="64"/>
  <c r="Y1576" i="64" s="1"/>
  <c r="CL1584" i="64"/>
  <c r="CL1563" i="64"/>
  <c r="CD1584" i="64"/>
  <c r="CD1563" i="64"/>
  <c r="BV1584" i="64"/>
  <c r="BV1563" i="64"/>
  <c r="BN1584" i="64"/>
  <c r="BN1563" i="64"/>
  <c r="BF1584" i="64"/>
  <c r="BF1563" i="64"/>
  <c r="AX1584" i="64"/>
  <c r="AX1563" i="64"/>
  <c r="AP1584" i="64"/>
  <c r="AP1563" i="64"/>
  <c r="AH1584" i="64"/>
  <c r="AH1563" i="64"/>
  <c r="Z1584" i="64"/>
  <c r="Z1563" i="64"/>
  <c r="CE1581" i="64"/>
  <c r="CE1594" i="64" s="1"/>
  <c r="CE1560" i="64"/>
  <c r="CE1572" i="64" s="1"/>
  <c r="BW1581" i="64"/>
  <c r="BW1594" i="64" s="1"/>
  <c r="BW1560" i="64"/>
  <c r="BW1572" i="64" s="1"/>
  <c r="BO1581" i="64"/>
  <c r="BO1594" i="64" s="1"/>
  <c r="BO1560" i="64"/>
  <c r="BO1572" i="64" s="1"/>
  <c r="BG1581" i="64"/>
  <c r="BG1594" i="64" s="1"/>
  <c r="BG1560" i="64"/>
  <c r="BG1572" i="64" s="1"/>
  <c r="AY1581" i="64"/>
  <c r="AY1594" i="64" s="1"/>
  <c r="AY1560" i="64"/>
  <c r="AY1572" i="64" s="1"/>
  <c r="AQ1581" i="64"/>
  <c r="AQ1594" i="64" s="1"/>
  <c r="AQ1560" i="64"/>
  <c r="AQ1572" i="64" s="1"/>
  <c r="AI1581" i="64"/>
  <c r="AI1594" i="64" s="1"/>
  <c r="AI1560" i="64"/>
  <c r="AI1572" i="64" s="1"/>
  <c r="AA1581" i="64"/>
  <c r="AA1594" i="64" s="1"/>
  <c r="AA1560" i="64"/>
  <c r="AA1572" i="64" s="1"/>
  <c r="S1581" i="64"/>
  <c r="S1594" i="64" s="1"/>
  <c r="S1560" i="64"/>
  <c r="S1572" i="64" s="1"/>
  <c r="DD1542" i="64"/>
  <c r="DD1555" i="64" s="1"/>
  <c r="DD1585" i="64"/>
  <c r="DD1598" i="64" s="1"/>
  <c r="DD1564" i="64"/>
  <c r="DD1576" i="64" s="1"/>
  <c r="CV1585" i="64"/>
  <c r="CV1598" i="64" s="1"/>
  <c r="CV1564" i="64"/>
  <c r="CV1576" i="64" s="1"/>
  <c r="DD1584" i="64"/>
  <c r="DD1563" i="64"/>
  <c r="CV1584" i="64"/>
  <c r="CV1563" i="64"/>
  <c r="DD1581" i="64"/>
  <c r="DD1594" i="64" s="1"/>
  <c r="DD1560" i="64"/>
  <c r="DD1572" i="64" s="1"/>
  <c r="CV1581" i="64"/>
  <c r="CV1594" i="64" s="1"/>
  <c r="CV1560" i="64"/>
  <c r="CV1572" i="64" s="1"/>
  <c r="DD1580" i="64"/>
  <c r="DD1593" i="64" s="1"/>
  <c r="DD1559" i="64"/>
  <c r="DD1571" i="64" s="1"/>
  <c r="CV1580" i="64"/>
  <c r="CV1593" i="64" s="1"/>
  <c r="CV1559" i="64"/>
  <c r="CV1571" i="64" s="1"/>
  <c r="AK1537" i="64"/>
  <c r="AK1550" i="64" s="1"/>
  <c r="AK1559" i="64"/>
  <c r="AK1571" i="64" s="1"/>
  <c r="AK1580" i="64"/>
  <c r="AK1593" i="64" s="1"/>
  <c r="AK1564" i="64"/>
  <c r="AK1576" i="64" s="1"/>
  <c r="AK1585" i="64"/>
  <c r="AK1598" i="64" s="1"/>
  <c r="BJ1541" i="64"/>
  <c r="BJ1584" i="64"/>
  <c r="BJ1563" i="64"/>
  <c r="BC1538" i="64"/>
  <c r="BC1551" i="64" s="1"/>
  <c r="BC1581" i="64"/>
  <c r="BC1594" i="64" s="1"/>
  <c r="BC1560" i="64"/>
  <c r="BC1572" i="64" s="1"/>
  <c r="CR1541" i="64"/>
  <c r="CR1584" i="64"/>
  <c r="CR1563" i="64"/>
  <c r="CB1580" i="64"/>
  <c r="CB1593" i="64" s="1"/>
  <c r="CB1559" i="64"/>
  <c r="CB1571" i="64" s="1"/>
  <c r="BD1580" i="64"/>
  <c r="BD1593" i="64" s="1"/>
  <c r="BD1559" i="64"/>
  <c r="BD1571" i="64" s="1"/>
  <c r="AF1580" i="64"/>
  <c r="AF1593" i="64" s="1"/>
  <c r="AF1559" i="64"/>
  <c r="AF1571" i="64" s="1"/>
  <c r="CB1585" i="64"/>
  <c r="CB1598" i="64" s="1"/>
  <c r="CB1564" i="64"/>
  <c r="CB1576" i="64" s="1"/>
  <c r="BD1585" i="64"/>
  <c r="BD1598" i="64" s="1"/>
  <c r="BD1564" i="64"/>
  <c r="BD1576" i="64" s="1"/>
  <c r="AF1585" i="64"/>
  <c r="AF1598" i="64" s="1"/>
  <c r="AF1564" i="64"/>
  <c r="AF1576" i="64" s="1"/>
  <c r="X1585" i="64"/>
  <c r="X1598" i="64" s="1"/>
  <c r="X1564" i="64"/>
  <c r="X1576" i="64" s="1"/>
  <c r="CK1584" i="64"/>
  <c r="CK1563" i="64"/>
  <c r="BM1584" i="64"/>
  <c r="BM1563" i="64"/>
  <c r="BE1584" i="64"/>
  <c r="BE1563" i="64"/>
  <c r="AW1584" i="64"/>
  <c r="AW1563" i="64"/>
  <c r="AO1584" i="64"/>
  <c r="AO1563" i="64"/>
  <c r="AG1584" i="64"/>
  <c r="AG1563" i="64"/>
  <c r="Y1584" i="64"/>
  <c r="Y1563" i="64"/>
  <c r="CL1581" i="64"/>
  <c r="CL1594" i="64" s="1"/>
  <c r="CL1560" i="64"/>
  <c r="CL1572" i="64" s="1"/>
  <c r="CD1581" i="64"/>
  <c r="CD1594" i="64" s="1"/>
  <c r="CD1560" i="64"/>
  <c r="CD1572" i="64" s="1"/>
  <c r="BV1581" i="64"/>
  <c r="BV1594" i="64" s="1"/>
  <c r="BV1560" i="64"/>
  <c r="BV1572" i="64" s="1"/>
  <c r="BN1538" i="64"/>
  <c r="BN1551" i="64" s="1"/>
  <c r="BN1581" i="64"/>
  <c r="BN1594" i="64" s="1"/>
  <c r="BN1560" i="64"/>
  <c r="BN1572" i="64" s="1"/>
  <c r="BF1581" i="64"/>
  <c r="BF1594" i="64" s="1"/>
  <c r="BF1560" i="64"/>
  <c r="BF1572" i="64" s="1"/>
  <c r="AX1581" i="64"/>
  <c r="AX1594" i="64" s="1"/>
  <c r="AX1560" i="64"/>
  <c r="AX1572" i="64" s="1"/>
  <c r="AP1581" i="64"/>
  <c r="AP1594" i="64" s="1"/>
  <c r="AP1560" i="64"/>
  <c r="AP1572" i="64" s="1"/>
  <c r="AH1581" i="64"/>
  <c r="AH1594" i="64" s="1"/>
  <c r="AH1560" i="64"/>
  <c r="AH1572" i="64" s="1"/>
  <c r="Z1581" i="64"/>
  <c r="Z1594" i="64" s="1"/>
  <c r="Z1560" i="64"/>
  <c r="Z1572" i="64" s="1"/>
  <c r="DK1585" i="64"/>
  <c r="DK1598" i="64" s="1"/>
  <c r="DK1564" i="64"/>
  <c r="DK1576" i="64" s="1"/>
  <c r="DC1542" i="64"/>
  <c r="DC1555" i="64" s="1"/>
  <c r="DC1585" i="64"/>
  <c r="DC1598" i="64" s="1"/>
  <c r="DC1564" i="64"/>
  <c r="DC1576" i="64" s="1"/>
  <c r="CU1542" i="64"/>
  <c r="CU1555" i="64" s="1"/>
  <c r="CU1585" i="64"/>
  <c r="CU1598" i="64" s="1"/>
  <c r="CU1564" i="64"/>
  <c r="CU1576" i="64" s="1"/>
  <c r="DK1541" i="64"/>
  <c r="DK1584" i="64"/>
  <c r="DK1563" i="64"/>
  <c r="DC1584" i="64"/>
  <c r="DC1563" i="64"/>
  <c r="CU1584" i="64"/>
  <c r="CU1563" i="64"/>
  <c r="DK1538" i="64"/>
  <c r="DK1551" i="64" s="1"/>
  <c r="DK1581" i="64"/>
  <c r="DK1594" i="64" s="1"/>
  <c r="DK1560" i="64"/>
  <c r="DK1572" i="64" s="1"/>
  <c r="DC1538" i="64"/>
  <c r="DC1551" i="64" s="1"/>
  <c r="DC1581" i="64"/>
  <c r="DC1594" i="64" s="1"/>
  <c r="DC1560" i="64"/>
  <c r="DC1572" i="64" s="1"/>
  <c r="CU1581" i="64"/>
  <c r="CU1594" i="64" s="1"/>
  <c r="CU1560" i="64"/>
  <c r="CU1572" i="64" s="1"/>
  <c r="DK1580" i="64"/>
  <c r="DK1593" i="64" s="1"/>
  <c r="DK1559" i="64"/>
  <c r="DK1571" i="64" s="1"/>
  <c r="DC1580" i="64"/>
  <c r="DC1593" i="64" s="1"/>
  <c r="DC1559" i="64"/>
  <c r="DC1571" i="64" s="1"/>
  <c r="CU1580" i="64"/>
  <c r="CU1593" i="64" s="1"/>
  <c r="CU1559" i="64"/>
  <c r="CU1571" i="64" s="1"/>
  <c r="CG1537" i="64"/>
  <c r="CG1550" i="64" s="1"/>
  <c r="CG1580" i="64"/>
  <c r="CG1593" i="64" s="1"/>
  <c r="CG1559" i="64"/>
  <c r="CG1571" i="64" s="1"/>
  <c r="AC1537" i="64"/>
  <c r="AC1550" i="64" s="1"/>
  <c r="AC1580" i="64"/>
  <c r="AC1593" i="64" s="1"/>
  <c r="AC1559" i="64"/>
  <c r="AC1571" i="64" s="1"/>
  <c r="BA1585" i="64"/>
  <c r="BA1598" i="64" s="1"/>
  <c r="BA1564" i="64"/>
  <c r="BA1576" i="64" s="1"/>
  <c r="BR1541" i="64"/>
  <c r="BR1584" i="64"/>
  <c r="BR1563" i="64"/>
  <c r="CI1538" i="64"/>
  <c r="CI1551" i="64" s="1"/>
  <c r="CI1581" i="64"/>
  <c r="CI1594" i="64" s="1"/>
  <c r="CI1560" i="64"/>
  <c r="CI1572" i="64" s="1"/>
  <c r="AE1538" i="64"/>
  <c r="AE1551" i="64" s="1"/>
  <c r="AE1581" i="64"/>
  <c r="AE1594" i="64" s="1"/>
  <c r="AE1560" i="64"/>
  <c r="AE1572" i="64" s="1"/>
  <c r="DH1538" i="64"/>
  <c r="DH1551" i="64" s="1"/>
  <c r="DH1581" i="64"/>
  <c r="DH1594" i="64" s="1"/>
  <c r="DH1560" i="64"/>
  <c r="DH1572" i="64" s="1"/>
  <c r="CJ1580" i="64"/>
  <c r="CJ1593" i="64" s="1"/>
  <c r="CJ1559" i="64"/>
  <c r="CJ1571" i="64" s="1"/>
  <c r="BL1580" i="64"/>
  <c r="BL1593" i="64" s="1"/>
  <c r="BL1559" i="64"/>
  <c r="BL1571" i="64" s="1"/>
  <c r="AN1580" i="64"/>
  <c r="AN1593" i="64" s="1"/>
  <c r="AN1559" i="64"/>
  <c r="AN1571" i="64" s="1"/>
  <c r="CJ1542" i="64"/>
  <c r="CJ1555" i="64" s="1"/>
  <c r="CJ1585" i="64"/>
  <c r="CJ1598" i="64" s="1"/>
  <c r="CJ1564" i="64"/>
  <c r="CJ1576" i="64" s="1"/>
  <c r="BL1585" i="64"/>
  <c r="BL1598" i="64" s="1"/>
  <c r="BL1564" i="64"/>
  <c r="BL1576" i="64" s="1"/>
  <c r="AV1585" i="64"/>
  <c r="AV1598" i="64" s="1"/>
  <c r="AV1564" i="64"/>
  <c r="AV1576" i="64" s="1"/>
  <c r="BU1584" i="64"/>
  <c r="BU1563" i="64"/>
  <c r="CI1537" i="64"/>
  <c r="CI1550" i="64" s="1"/>
  <c r="CI1580" i="64"/>
  <c r="CI1593" i="64" s="1"/>
  <c r="CI1559" i="64"/>
  <c r="CI1571" i="64" s="1"/>
  <c r="CA1537" i="64"/>
  <c r="CA1550" i="64" s="1"/>
  <c r="CA1580" i="64"/>
  <c r="CA1593" i="64" s="1"/>
  <c r="CA1559" i="64"/>
  <c r="CA1571" i="64" s="1"/>
  <c r="BS1580" i="64"/>
  <c r="BS1593" i="64" s="1"/>
  <c r="BS1559" i="64"/>
  <c r="BS1571" i="64" s="1"/>
  <c r="BK1537" i="64"/>
  <c r="BK1550" i="64" s="1"/>
  <c r="BK1580" i="64"/>
  <c r="BK1593" i="64" s="1"/>
  <c r="BK1559" i="64"/>
  <c r="BK1571" i="64" s="1"/>
  <c r="BC1580" i="64"/>
  <c r="BC1593" i="64" s="1"/>
  <c r="BC1559" i="64"/>
  <c r="BC1571" i="64" s="1"/>
  <c r="AU1537" i="64"/>
  <c r="AU1550" i="64" s="1"/>
  <c r="AU1580" i="64"/>
  <c r="AU1593" i="64" s="1"/>
  <c r="AU1559" i="64"/>
  <c r="AU1571" i="64" s="1"/>
  <c r="AM1580" i="64"/>
  <c r="AM1593" i="64" s="1"/>
  <c r="AM1559" i="64"/>
  <c r="AM1571" i="64" s="1"/>
  <c r="AE1537" i="64"/>
  <c r="AE1550" i="64" s="1"/>
  <c r="AE1580" i="64"/>
  <c r="AE1593" i="64" s="1"/>
  <c r="AE1559" i="64"/>
  <c r="AE1571" i="64" s="1"/>
  <c r="W1580" i="64"/>
  <c r="W1593" i="64" s="1"/>
  <c r="W1559" i="64"/>
  <c r="W1571" i="64" s="1"/>
  <c r="CI1585" i="64"/>
  <c r="CI1598" i="64" s="1"/>
  <c r="CI1564" i="64"/>
  <c r="CI1576" i="64" s="1"/>
  <c r="CA1585" i="64"/>
  <c r="CA1598" i="64" s="1"/>
  <c r="CA1564" i="64"/>
  <c r="CA1576" i="64" s="1"/>
  <c r="BS1542" i="64"/>
  <c r="BS1555" i="64" s="1"/>
  <c r="BS1585" i="64"/>
  <c r="BS1598" i="64" s="1"/>
  <c r="BS1564" i="64"/>
  <c r="BS1576" i="64" s="1"/>
  <c r="BK1542" i="64"/>
  <c r="BK1555" i="64" s="1"/>
  <c r="BK1585" i="64"/>
  <c r="BK1598" i="64" s="1"/>
  <c r="BK1564" i="64"/>
  <c r="BK1576" i="64" s="1"/>
  <c r="BC1585" i="64"/>
  <c r="BC1598" i="64" s="1"/>
  <c r="BC1564" i="64"/>
  <c r="BC1576" i="64" s="1"/>
  <c r="AU1542" i="64"/>
  <c r="AU1555" i="64" s="1"/>
  <c r="AU1585" i="64"/>
  <c r="AU1598" i="64" s="1"/>
  <c r="AU1564" i="64"/>
  <c r="AU1576" i="64" s="1"/>
  <c r="AM1542" i="64"/>
  <c r="AM1555" i="64" s="1"/>
  <c r="AM1585" i="64"/>
  <c r="AM1598" i="64" s="1"/>
  <c r="AM1564" i="64"/>
  <c r="AM1576" i="64" s="1"/>
  <c r="AE1585" i="64"/>
  <c r="AE1598" i="64" s="1"/>
  <c r="AE1564" i="64"/>
  <c r="AE1576" i="64" s="1"/>
  <c r="W1585" i="64"/>
  <c r="W1598" i="64" s="1"/>
  <c r="W1564" i="64"/>
  <c r="W1576" i="64" s="1"/>
  <c r="CJ1584" i="64"/>
  <c r="CJ1563" i="64"/>
  <c r="CB1541" i="64"/>
  <c r="CB1584" i="64"/>
  <c r="CB1563" i="64"/>
  <c r="BT1584" i="64"/>
  <c r="BT1563" i="64"/>
  <c r="BL1541" i="64"/>
  <c r="BL1584" i="64"/>
  <c r="BL1563" i="64"/>
  <c r="BD1541" i="64"/>
  <c r="BD1584" i="64"/>
  <c r="BD1563" i="64"/>
  <c r="AV1541" i="64"/>
  <c r="AV1584" i="64"/>
  <c r="AV1563" i="64"/>
  <c r="AN1584" i="64"/>
  <c r="AN1563" i="64"/>
  <c r="AF1584" i="64"/>
  <c r="AF1563" i="64"/>
  <c r="X1584" i="64"/>
  <c r="X1563" i="64"/>
  <c r="CK1581" i="64"/>
  <c r="CK1594" i="64" s="1"/>
  <c r="CK1560" i="64"/>
  <c r="CK1572" i="64" s="1"/>
  <c r="CC1538" i="64"/>
  <c r="CC1551" i="64" s="1"/>
  <c r="CC1581" i="64"/>
  <c r="CC1594" i="64" s="1"/>
  <c r="CC1560" i="64"/>
  <c r="CC1572" i="64" s="1"/>
  <c r="BU1538" i="64"/>
  <c r="BU1551" i="64" s="1"/>
  <c r="BU1581" i="64"/>
  <c r="BU1594" i="64" s="1"/>
  <c r="BU1560" i="64"/>
  <c r="BU1572" i="64" s="1"/>
  <c r="BM1581" i="64"/>
  <c r="BM1594" i="64" s="1"/>
  <c r="BM1560" i="64"/>
  <c r="BM1572" i="64" s="1"/>
  <c r="BE1581" i="64"/>
  <c r="BE1594" i="64" s="1"/>
  <c r="BE1560" i="64"/>
  <c r="BE1572" i="64" s="1"/>
  <c r="AW1538" i="64"/>
  <c r="AW1551" i="64" s="1"/>
  <c r="AW1581" i="64"/>
  <c r="AW1594" i="64" s="1"/>
  <c r="AW1560" i="64"/>
  <c r="AW1572" i="64" s="1"/>
  <c r="AO1538" i="64"/>
  <c r="AO1551" i="64" s="1"/>
  <c r="AO1581" i="64"/>
  <c r="AO1594" i="64" s="1"/>
  <c r="AO1560" i="64"/>
  <c r="AO1572" i="64" s="1"/>
  <c r="AG1581" i="64"/>
  <c r="AG1594" i="64" s="1"/>
  <c r="AG1560" i="64"/>
  <c r="AG1572" i="64" s="1"/>
  <c r="Y1538" i="64"/>
  <c r="Y1551" i="64" s="1"/>
  <c r="Y1581" i="64"/>
  <c r="Y1594" i="64" s="1"/>
  <c r="Y1560" i="64"/>
  <c r="Y1572" i="64" s="1"/>
  <c r="DJ1542" i="64"/>
  <c r="DJ1555" i="64" s="1"/>
  <c r="DJ1585" i="64"/>
  <c r="DJ1598" i="64" s="1"/>
  <c r="DJ1564" i="64"/>
  <c r="DJ1576" i="64" s="1"/>
  <c r="DB1542" i="64"/>
  <c r="DB1555" i="64" s="1"/>
  <c r="DB1585" i="64"/>
  <c r="DB1598" i="64" s="1"/>
  <c r="DB1564" i="64"/>
  <c r="DB1576" i="64" s="1"/>
  <c r="CT1542" i="64"/>
  <c r="CT1555" i="64" s="1"/>
  <c r="CT1585" i="64"/>
  <c r="CT1598" i="64" s="1"/>
  <c r="CT1564" i="64"/>
  <c r="CT1576" i="64" s="1"/>
  <c r="DJ1541" i="64"/>
  <c r="DJ1584" i="64"/>
  <c r="DJ1563" i="64"/>
  <c r="DB1541" i="64"/>
  <c r="DB1584" i="64"/>
  <c r="DB1563" i="64"/>
  <c r="CT1541" i="64"/>
  <c r="CT1584" i="64"/>
  <c r="CT1563" i="64"/>
  <c r="DJ1538" i="64"/>
  <c r="DJ1551" i="64" s="1"/>
  <c r="DJ1581" i="64"/>
  <c r="DJ1594" i="64" s="1"/>
  <c r="DJ1560" i="64"/>
  <c r="DJ1572" i="64" s="1"/>
  <c r="DB1538" i="64"/>
  <c r="DB1551" i="64" s="1"/>
  <c r="DB1581" i="64"/>
  <c r="DB1594" i="64" s="1"/>
  <c r="DB1560" i="64"/>
  <c r="DB1572" i="64" s="1"/>
  <c r="CT1538" i="64"/>
  <c r="CT1551" i="64" s="1"/>
  <c r="CT1581" i="64"/>
  <c r="CT1594" i="64" s="1"/>
  <c r="CT1560" i="64"/>
  <c r="CT1572" i="64" s="1"/>
  <c r="DJ1537" i="64"/>
  <c r="DJ1550" i="64" s="1"/>
  <c r="DJ1580" i="64"/>
  <c r="DJ1593" i="64" s="1"/>
  <c r="DJ1559" i="64"/>
  <c r="DJ1571" i="64" s="1"/>
  <c r="DB1537" i="64"/>
  <c r="DB1550" i="64" s="1"/>
  <c r="DB1580" i="64"/>
  <c r="DB1593" i="64" s="1"/>
  <c r="DB1559" i="64"/>
  <c r="DB1571" i="64" s="1"/>
  <c r="CT1537" i="64"/>
  <c r="CT1550" i="64" s="1"/>
  <c r="CT1580" i="64"/>
  <c r="CT1593" i="64" s="1"/>
  <c r="CT1559" i="64"/>
  <c r="CT1571" i="64" s="1"/>
  <c r="W1587" i="64"/>
  <c r="V1589" i="64"/>
  <c r="BA1537" i="64"/>
  <c r="BA1550" i="64" s="1"/>
  <c r="BA1580" i="64"/>
  <c r="BA1593" i="64" s="1"/>
  <c r="BA1559" i="64"/>
  <c r="BA1571" i="64" s="1"/>
  <c r="BQ1585" i="64"/>
  <c r="BQ1598" i="64" s="1"/>
  <c r="BQ1564" i="64"/>
  <c r="BQ1576" i="64" s="1"/>
  <c r="AC1585" i="64"/>
  <c r="AC1598" i="64" s="1"/>
  <c r="AC1564" i="64"/>
  <c r="AC1576" i="64" s="1"/>
  <c r="BB1541" i="64"/>
  <c r="BB1584" i="64"/>
  <c r="BB1563" i="64"/>
  <c r="CA1538" i="64"/>
  <c r="CA1551" i="64" s="1"/>
  <c r="CA1581" i="64"/>
  <c r="CA1594" i="64" s="1"/>
  <c r="CA1560" i="64"/>
  <c r="CA1572" i="64" s="1"/>
  <c r="DH1542" i="64"/>
  <c r="DH1555" i="64" s="1"/>
  <c r="DH1585" i="64"/>
  <c r="DH1598" i="64" s="1"/>
  <c r="DH1564" i="64"/>
  <c r="DH1576" i="64" s="1"/>
  <c r="CR1538" i="64"/>
  <c r="CR1551" i="64" s="1"/>
  <c r="CR1581" i="64"/>
  <c r="CR1594" i="64" s="1"/>
  <c r="CR1560" i="64"/>
  <c r="CR1572" i="64" s="1"/>
  <c r="BT1580" i="64"/>
  <c r="BT1593" i="64" s="1"/>
  <c r="BT1559" i="64"/>
  <c r="BT1571" i="64" s="1"/>
  <c r="AV1580" i="64"/>
  <c r="AV1593" i="64" s="1"/>
  <c r="AV1559" i="64"/>
  <c r="AV1571" i="64" s="1"/>
  <c r="X1580" i="64"/>
  <c r="X1593" i="64" s="1"/>
  <c r="X1559" i="64"/>
  <c r="X1571" i="64" s="1"/>
  <c r="BT1585" i="64"/>
  <c r="BT1598" i="64" s="1"/>
  <c r="BT1564" i="64"/>
  <c r="BT1576" i="64" s="1"/>
  <c r="AN1585" i="64"/>
  <c r="AN1598" i="64" s="1"/>
  <c r="AN1564" i="64"/>
  <c r="AN1576" i="64" s="1"/>
  <c r="CC1541" i="64"/>
  <c r="CC1584" i="64"/>
  <c r="CC1563" i="64"/>
  <c r="CH1537" i="64"/>
  <c r="CH1550" i="64" s="1"/>
  <c r="CH1580" i="64"/>
  <c r="CH1593" i="64" s="1"/>
  <c r="CH1559" i="64"/>
  <c r="CH1571" i="64" s="1"/>
  <c r="BZ1537" i="64"/>
  <c r="BZ1550" i="64" s="1"/>
  <c r="BZ1580" i="64"/>
  <c r="BZ1593" i="64" s="1"/>
  <c r="BZ1559" i="64"/>
  <c r="BZ1571" i="64" s="1"/>
  <c r="BR1537" i="64"/>
  <c r="BR1550" i="64" s="1"/>
  <c r="BR1580" i="64"/>
  <c r="BR1593" i="64" s="1"/>
  <c r="BR1559" i="64"/>
  <c r="BR1571" i="64" s="1"/>
  <c r="BJ1537" i="64"/>
  <c r="BJ1550" i="64" s="1"/>
  <c r="BJ1580" i="64"/>
  <c r="BJ1593" i="64" s="1"/>
  <c r="BJ1559" i="64"/>
  <c r="BJ1571" i="64" s="1"/>
  <c r="BB1537" i="64"/>
  <c r="BB1550" i="64" s="1"/>
  <c r="BB1580" i="64"/>
  <c r="BB1593" i="64" s="1"/>
  <c r="BB1559" i="64"/>
  <c r="BB1571" i="64" s="1"/>
  <c r="AT1580" i="64"/>
  <c r="AT1593" i="64" s="1"/>
  <c r="AT1559" i="64"/>
  <c r="AT1571" i="64" s="1"/>
  <c r="AL1537" i="64"/>
  <c r="AL1550" i="64" s="1"/>
  <c r="AL1580" i="64"/>
  <c r="AL1593" i="64" s="1"/>
  <c r="AL1559" i="64"/>
  <c r="AL1571" i="64" s="1"/>
  <c r="AD1537" i="64"/>
  <c r="AD1550" i="64" s="1"/>
  <c r="AD1580" i="64"/>
  <c r="AD1593" i="64" s="1"/>
  <c r="AD1559" i="64"/>
  <c r="AD1571" i="64" s="1"/>
  <c r="V1537" i="64"/>
  <c r="V1550" i="64" s="1"/>
  <c r="V1580" i="64"/>
  <c r="V1593" i="64" s="1"/>
  <c r="V1559" i="64"/>
  <c r="V1571" i="64" s="1"/>
  <c r="CH1585" i="64"/>
  <c r="CH1598" i="64" s="1"/>
  <c r="CH1564" i="64"/>
  <c r="CH1576" i="64" s="1"/>
  <c r="BZ1585" i="64"/>
  <c r="BZ1598" i="64" s="1"/>
  <c r="BZ1564" i="64"/>
  <c r="BZ1576" i="64" s="1"/>
  <c r="BR1585" i="64"/>
  <c r="BR1598" i="64" s="1"/>
  <c r="BR1564" i="64"/>
  <c r="BR1576" i="64" s="1"/>
  <c r="BJ1542" i="64"/>
  <c r="BJ1555" i="64" s="1"/>
  <c r="BJ1585" i="64"/>
  <c r="BJ1598" i="64" s="1"/>
  <c r="BJ1564" i="64"/>
  <c r="BJ1576" i="64" s="1"/>
  <c r="BB1585" i="64"/>
  <c r="BB1598" i="64" s="1"/>
  <c r="BB1564" i="64"/>
  <c r="BB1576" i="64" s="1"/>
  <c r="AT1585" i="64"/>
  <c r="AT1598" i="64" s="1"/>
  <c r="AT1564" i="64"/>
  <c r="AT1576" i="64" s="1"/>
  <c r="AL1585" i="64"/>
  <c r="AL1598" i="64" s="1"/>
  <c r="AL1564" i="64"/>
  <c r="AL1576" i="64" s="1"/>
  <c r="AD1585" i="64"/>
  <c r="AD1598" i="64" s="1"/>
  <c r="AD1564" i="64"/>
  <c r="AD1576" i="64" s="1"/>
  <c r="V1585" i="64"/>
  <c r="V1598" i="64" s="1"/>
  <c r="V1564" i="64"/>
  <c r="V1576" i="64" s="1"/>
  <c r="CI1541" i="64"/>
  <c r="CI1584" i="64"/>
  <c r="CI1563" i="64"/>
  <c r="CA1541" i="64"/>
  <c r="CA1584" i="64"/>
  <c r="CA1563" i="64"/>
  <c r="BS1563" i="64"/>
  <c r="BS1584" i="64"/>
  <c r="BK1541" i="64"/>
  <c r="BK1584" i="64"/>
  <c r="BK1563" i="64"/>
  <c r="BC1541" i="64"/>
  <c r="BC1584" i="64"/>
  <c r="BC1563" i="64"/>
  <c r="AU1541" i="64"/>
  <c r="AU1584" i="64"/>
  <c r="AU1563" i="64"/>
  <c r="AM1541" i="64"/>
  <c r="AM1584" i="64"/>
  <c r="AM1563" i="64"/>
  <c r="AE1541" i="64"/>
  <c r="AE1584" i="64"/>
  <c r="AE1563" i="64"/>
  <c r="W1541" i="64"/>
  <c r="W1584" i="64"/>
  <c r="W1563" i="64"/>
  <c r="CJ1538" i="64"/>
  <c r="CJ1551" i="64" s="1"/>
  <c r="CJ1581" i="64"/>
  <c r="CJ1594" i="64" s="1"/>
  <c r="CJ1560" i="64"/>
  <c r="CJ1572" i="64" s="1"/>
  <c r="CB1538" i="64"/>
  <c r="CB1551" i="64" s="1"/>
  <c r="CB1581" i="64"/>
  <c r="CB1594" i="64" s="1"/>
  <c r="CB1560" i="64"/>
  <c r="CB1572" i="64" s="1"/>
  <c r="BT1538" i="64"/>
  <c r="BT1551" i="64" s="1"/>
  <c r="BT1581" i="64"/>
  <c r="BT1594" i="64" s="1"/>
  <c r="BT1560" i="64"/>
  <c r="BT1572" i="64" s="1"/>
  <c r="BL1538" i="64"/>
  <c r="BL1551" i="64" s="1"/>
  <c r="BL1581" i="64"/>
  <c r="BL1594" i="64" s="1"/>
  <c r="BL1560" i="64"/>
  <c r="BL1572" i="64" s="1"/>
  <c r="BD1581" i="64"/>
  <c r="BD1594" i="64" s="1"/>
  <c r="BD1560" i="64"/>
  <c r="BD1572" i="64" s="1"/>
  <c r="AV1538" i="64"/>
  <c r="AV1551" i="64" s="1"/>
  <c r="AV1581" i="64"/>
  <c r="AV1594" i="64" s="1"/>
  <c r="AV1560" i="64"/>
  <c r="AV1572" i="64" s="1"/>
  <c r="AN1538" i="64"/>
  <c r="AN1551" i="64" s="1"/>
  <c r="AN1581" i="64"/>
  <c r="AN1594" i="64" s="1"/>
  <c r="AN1560" i="64"/>
  <c r="AN1572" i="64" s="1"/>
  <c r="AF1538" i="64"/>
  <c r="AF1551" i="64" s="1"/>
  <c r="AF1581" i="64"/>
  <c r="AF1594" i="64" s="1"/>
  <c r="AF1560" i="64"/>
  <c r="AF1572" i="64" s="1"/>
  <c r="X1538" i="64"/>
  <c r="X1551" i="64" s="1"/>
  <c r="X1581" i="64"/>
  <c r="X1594" i="64" s="1"/>
  <c r="X1560" i="64"/>
  <c r="X1572" i="64" s="1"/>
  <c r="DI1564" i="64"/>
  <c r="DI1576" i="64" s="1"/>
  <c r="DI1585" i="64"/>
  <c r="DI1598" i="64" s="1"/>
  <c r="DA1542" i="64"/>
  <c r="DA1555" i="64" s="1"/>
  <c r="DA1585" i="64"/>
  <c r="DA1598" i="64" s="1"/>
  <c r="DA1564" i="64"/>
  <c r="DA1576" i="64" s="1"/>
  <c r="CS1542" i="64"/>
  <c r="CS1555" i="64" s="1"/>
  <c r="CS1585" i="64"/>
  <c r="CS1598" i="64" s="1"/>
  <c r="CS1564" i="64"/>
  <c r="CS1576" i="64" s="1"/>
  <c r="DI1584" i="64"/>
  <c r="DI1563" i="64"/>
  <c r="DA1584" i="64"/>
  <c r="DA1563" i="64"/>
  <c r="CS1541" i="64"/>
  <c r="CS1584" i="64"/>
  <c r="CS1563" i="64"/>
  <c r="DI1538" i="64"/>
  <c r="DI1551" i="64" s="1"/>
  <c r="DI1581" i="64"/>
  <c r="DI1594" i="64" s="1"/>
  <c r="DI1560" i="64"/>
  <c r="DI1572" i="64" s="1"/>
  <c r="DA1538" i="64"/>
  <c r="DA1551" i="64" s="1"/>
  <c r="DA1581" i="64"/>
  <c r="DA1594" i="64" s="1"/>
  <c r="DA1560" i="64"/>
  <c r="DA1572" i="64" s="1"/>
  <c r="CS1538" i="64"/>
  <c r="CS1551" i="64" s="1"/>
  <c r="CS1581" i="64"/>
  <c r="CS1594" i="64" s="1"/>
  <c r="CS1560" i="64"/>
  <c r="CS1572" i="64" s="1"/>
  <c r="DI1580" i="64"/>
  <c r="DI1593" i="64" s="1"/>
  <c r="DI1559" i="64"/>
  <c r="DI1571" i="64" s="1"/>
  <c r="DA1580" i="64"/>
  <c r="DA1593" i="64" s="1"/>
  <c r="DA1559" i="64"/>
  <c r="DA1571" i="64" s="1"/>
  <c r="CS1537" i="64"/>
  <c r="CS1550" i="64" s="1"/>
  <c r="CS1580" i="64"/>
  <c r="CS1593" i="64" s="1"/>
  <c r="CS1559" i="64"/>
  <c r="CS1571" i="64" s="1"/>
  <c r="W1566" i="64"/>
  <c r="V1568" i="64"/>
  <c r="CW1587" i="64"/>
  <c r="CW1589" i="64" s="1"/>
  <c r="CT1566" i="64"/>
  <c r="CT1568" i="64" s="1"/>
  <c r="CL2218" i="64"/>
  <c r="CL2235" i="64" s="1"/>
  <c r="CL1537" i="64"/>
  <c r="CL1550" i="64" s="1"/>
  <c r="Z2218" i="64"/>
  <c r="Z2235" i="64" s="1"/>
  <c r="Z1537" i="64"/>
  <c r="Z1550" i="64" s="1"/>
  <c r="AH2223" i="64"/>
  <c r="AH1542" i="64"/>
  <c r="AH1555" i="64" s="1"/>
  <c r="AZ2219" i="64"/>
  <c r="AZ2236" i="64" s="1"/>
  <c r="AZ1538" i="64"/>
  <c r="AZ1551" i="64" s="1"/>
  <c r="CD2218" i="64"/>
  <c r="CD2235" i="64" s="1"/>
  <c r="CD1537" i="64"/>
  <c r="CD1550" i="64" s="1"/>
  <c r="AH2218" i="64"/>
  <c r="AH2235" i="64" s="1"/>
  <c r="AH1537" i="64"/>
  <c r="AH1550" i="64" s="1"/>
  <c r="BF2223" i="64"/>
  <c r="BF1542" i="64"/>
  <c r="BF1555" i="64" s="1"/>
  <c r="CE2222" i="64"/>
  <c r="CE1541" i="64"/>
  <c r="AI2222" i="64"/>
  <c r="AI1541" i="64"/>
  <c r="BH2219" i="64"/>
  <c r="BH2236" i="64" s="1"/>
  <c r="BH1538" i="64"/>
  <c r="BH1551" i="64" s="1"/>
  <c r="CK2218" i="64"/>
  <c r="CK2235" i="64" s="1"/>
  <c r="CK1537" i="64"/>
  <c r="CK1550" i="64" s="1"/>
  <c r="CC2218" i="64"/>
  <c r="CC2235" i="64" s="1"/>
  <c r="CC1537" i="64"/>
  <c r="CC1550" i="64" s="1"/>
  <c r="BU2218" i="64"/>
  <c r="BU2235" i="64" s="1"/>
  <c r="BU1537" i="64"/>
  <c r="BU1550" i="64" s="1"/>
  <c r="BM2218" i="64"/>
  <c r="BM2235" i="64" s="1"/>
  <c r="BM1537" i="64"/>
  <c r="BM1550" i="64" s="1"/>
  <c r="BE2218" i="64"/>
  <c r="BE2235" i="64" s="1"/>
  <c r="BE1537" i="64"/>
  <c r="BE1550" i="64" s="1"/>
  <c r="AW2218" i="64"/>
  <c r="AW2235" i="64" s="1"/>
  <c r="AW1537" i="64"/>
  <c r="AW1550" i="64" s="1"/>
  <c r="AO2218" i="64"/>
  <c r="AO2235" i="64" s="1"/>
  <c r="AO1537" i="64"/>
  <c r="AO1550" i="64" s="1"/>
  <c r="AG2218" i="64"/>
  <c r="AG2235" i="64" s="1"/>
  <c r="AG1537" i="64"/>
  <c r="AG1550" i="64" s="1"/>
  <c r="Y2218" i="64"/>
  <c r="Y2235" i="64" s="1"/>
  <c r="Y1537" i="64"/>
  <c r="Y1550" i="64" s="1"/>
  <c r="CK2223" i="64"/>
  <c r="CK1542" i="64"/>
  <c r="CK1555" i="64" s="1"/>
  <c r="CC2223" i="64"/>
  <c r="CC1542" i="64"/>
  <c r="CC1555" i="64" s="1"/>
  <c r="BU2223" i="64"/>
  <c r="BU1542" i="64"/>
  <c r="BU1555" i="64" s="1"/>
  <c r="BM2223" i="64"/>
  <c r="BM1542" i="64"/>
  <c r="BM1555" i="64" s="1"/>
  <c r="BE2223" i="64"/>
  <c r="BE1542" i="64"/>
  <c r="BE1555" i="64" s="1"/>
  <c r="AW2223" i="64"/>
  <c r="AW1542" i="64"/>
  <c r="AW1555" i="64" s="1"/>
  <c r="AO2223" i="64"/>
  <c r="AO1542" i="64"/>
  <c r="AO1555" i="64" s="1"/>
  <c r="Y2223" i="64"/>
  <c r="Y1542" i="64"/>
  <c r="Y1555" i="64" s="1"/>
  <c r="CL2222" i="64"/>
  <c r="CL1541" i="64"/>
  <c r="CD2222" i="64"/>
  <c r="CD1541" i="64"/>
  <c r="BV2222" i="64"/>
  <c r="BV1541" i="64"/>
  <c r="BN2222" i="64"/>
  <c r="BN1541" i="64"/>
  <c r="BF2222" i="64"/>
  <c r="BF1541" i="64"/>
  <c r="AX2222" i="64"/>
  <c r="AX1541" i="64"/>
  <c r="AP2222" i="64"/>
  <c r="AP1541" i="64"/>
  <c r="AH2222" i="64"/>
  <c r="AH1541" i="64"/>
  <c r="Z2222" i="64"/>
  <c r="Z1541" i="64"/>
  <c r="CE2219" i="64"/>
  <c r="CE2236" i="64" s="1"/>
  <c r="CE1538" i="64"/>
  <c r="CE1551" i="64" s="1"/>
  <c r="BW2219" i="64"/>
  <c r="BW2236" i="64" s="1"/>
  <c r="BW1538" i="64"/>
  <c r="BW1551" i="64" s="1"/>
  <c r="BO2219" i="64"/>
  <c r="BO2236" i="64" s="1"/>
  <c r="BO1538" i="64"/>
  <c r="BO1551" i="64" s="1"/>
  <c r="BG2219" i="64"/>
  <c r="BG2236" i="64" s="1"/>
  <c r="BG1538" i="64"/>
  <c r="BG1551" i="64" s="1"/>
  <c r="AY2219" i="64"/>
  <c r="AY2236" i="64" s="1"/>
  <c r="AY1538" i="64"/>
  <c r="AY1551" i="64" s="1"/>
  <c r="AQ2219" i="64"/>
  <c r="AQ2236" i="64" s="1"/>
  <c r="AQ1538" i="64"/>
  <c r="AQ1551" i="64" s="1"/>
  <c r="AI2219" i="64"/>
  <c r="AI2236" i="64" s="1"/>
  <c r="AI1538" i="64"/>
  <c r="AI1551" i="64" s="1"/>
  <c r="AA2219" i="64"/>
  <c r="AA2236" i="64" s="1"/>
  <c r="AA1538" i="64"/>
  <c r="AA1551" i="64" s="1"/>
  <c r="S2219" i="64"/>
  <c r="S2236" i="64" s="1"/>
  <c r="S1538" i="64"/>
  <c r="S1551" i="64" s="1"/>
  <c r="BS2218" i="64"/>
  <c r="BS2235" i="64" s="1"/>
  <c r="BS1537" i="64"/>
  <c r="BS1550" i="64" s="1"/>
  <c r="BC2218" i="64"/>
  <c r="BC2235" i="64" s="1"/>
  <c r="BC1537" i="64"/>
  <c r="BC1550" i="64" s="1"/>
  <c r="AM2218" i="64"/>
  <c r="AM2235" i="64" s="1"/>
  <c r="AM1537" i="64"/>
  <c r="AM1550" i="64" s="1"/>
  <c r="W2218" i="64"/>
  <c r="W2235" i="64" s="1"/>
  <c r="W1537" i="64"/>
  <c r="W1550" i="64" s="1"/>
  <c r="CI2223" i="64"/>
  <c r="CI1542" i="64"/>
  <c r="CI1555" i="64" s="1"/>
  <c r="CA2223" i="64"/>
  <c r="CA1542" i="64"/>
  <c r="CA1555" i="64" s="1"/>
  <c r="BC2223" i="64"/>
  <c r="BC1542" i="64"/>
  <c r="BC1555" i="64" s="1"/>
  <c r="AE2223" i="64"/>
  <c r="AE1542" i="64"/>
  <c r="AE1555" i="64" s="1"/>
  <c r="W2223" i="64"/>
  <c r="W1542" i="64"/>
  <c r="W1555" i="64" s="1"/>
  <c r="CJ2222" i="64"/>
  <c r="CJ1541" i="64"/>
  <c r="BT2222" i="64"/>
  <c r="BT1541" i="64"/>
  <c r="AN2222" i="64"/>
  <c r="AN1541" i="64"/>
  <c r="AF2222" i="64"/>
  <c r="AF1541" i="64"/>
  <c r="X2222" i="64"/>
  <c r="X1541" i="64"/>
  <c r="CK2219" i="64"/>
  <c r="CK2236" i="64" s="1"/>
  <c r="CK1538" i="64"/>
  <c r="CK1551" i="64" s="1"/>
  <c r="BM2219" i="64"/>
  <c r="BM2236" i="64" s="1"/>
  <c r="BM1538" i="64"/>
  <c r="BM1551" i="64" s="1"/>
  <c r="BE2219" i="64"/>
  <c r="BE2236" i="64" s="1"/>
  <c r="BE1538" i="64"/>
  <c r="BE1551" i="64" s="1"/>
  <c r="AG2219" i="64"/>
  <c r="AG2236" i="64" s="1"/>
  <c r="AG1538" i="64"/>
  <c r="AG1551" i="64" s="1"/>
  <c r="CV2223" i="64"/>
  <c r="CV1542" i="64"/>
  <c r="CV1555" i="64" s="1"/>
  <c r="DD2222" i="64"/>
  <c r="DD1541" i="64"/>
  <c r="CV2222" i="64"/>
  <c r="CV1541" i="64"/>
  <c r="DD2219" i="64"/>
  <c r="DD1538" i="64"/>
  <c r="DD1551" i="64" s="1"/>
  <c r="CV2219" i="64"/>
  <c r="CV1538" i="64"/>
  <c r="CV1551" i="64" s="1"/>
  <c r="DD2218" i="64"/>
  <c r="DD1537" i="64"/>
  <c r="DD1550" i="64" s="1"/>
  <c r="CV2218" i="64"/>
  <c r="CV1537" i="64"/>
  <c r="CV1550" i="64" s="1"/>
  <c r="BV2218" i="64"/>
  <c r="BV2235" i="64" s="1"/>
  <c r="BV1537" i="64"/>
  <c r="BV1550" i="64" s="1"/>
  <c r="AP2218" i="64"/>
  <c r="AP2235" i="64" s="1"/>
  <c r="AP1537" i="64"/>
  <c r="AP1550" i="64" s="1"/>
  <c r="BN2223" i="64"/>
  <c r="BN1542" i="64"/>
  <c r="BN1555" i="64" s="1"/>
  <c r="Z2223" i="64"/>
  <c r="Z1542" i="64"/>
  <c r="Z1555" i="64" s="1"/>
  <c r="BG2222" i="64"/>
  <c r="BG1541" i="64"/>
  <c r="S2222" i="64"/>
  <c r="S1541" i="64"/>
  <c r="AR2219" i="64"/>
  <c r="AR2236" i="64" s="1"/>
  <c r="AR1538" i="64"/>
  <c r="AR1551" i="64" s="1"/>
  <c r="CB2218" i="64"/>
  <c r="CB2235" i="64" s="1"/>
  <c r="CB1537" i="64"/>
  <c r="CB1550" i="64" s="1"/>
  <c r="BL2218" i="64"/>
  <c r="BL2235" i="64" s="1"/>
  <c r="BL1537" i="64"/>
  <c r="BL1550" i="64" s="1"/>
  <c r="AV2218" i="64"/>
  <c r="AV2235" i="64" s="1"/>
  <c r="AV1537" i="64"/>
  <c r="AV1550" i="64" s="1"/>
  <c r="BT2223" i="64"/>
  <c r="BT1542" i="64"/>
  <c r="BT1555" i="64" s="1"/>
  <c r="BD2223" i="64"/>
  <c r="BD1542" i="64"/>
  <c r="BD1555" i="64" s="1"/>
  <c r="AN2223" i="64"/>
  <c r="AN1542" i="64"/>
  <c r="AN1555" i="64" s="1"/>
  <c r="AF2223" i="64"/>
  <c r="AF1542" i="64"/>
  <c r="AF1555" i="64" s="1"/>
  <c r="CK2222" i="64"/>
  <c r="CK1541" i="64"/>
  <c r="BU2222" i="64"/>
  <c r="BU1541" i="64"/>
  <c r="BE2222" i="64"/>
  <c r="BE1541" i="64"/>
  <c r="AO2222" i="64"/>
  <c r="AO1541" i="64"/>
  <c r="Y2222" i="64"/>
  <c r="Y1541" i="64"/>
  <c r="CD2219" i="64"/>
  <c r="CD2236" i="64" s="1"/>
  <c r="CD1538" i="64"/>
  <c r="CD1551" i="64" s="1"/>
  <c r="AX2219" i="64"/>
  <c r="AX2236" i="64" s="1"/>
  <c r="AX1538" i="64"/>
  <c r="AX1551" i="64" s="1"/>
  <c r="AP2219" i="64"/>
  <c r="AP2236" i="64" s="1"/>
  <c r="AP1538" i="64"/>
  <c r="AP1551" i="64" s="1"/>
  <c r="AH2219" i="64"/>
  <c r="AH2236" i="64" s="1"/>
  <c r="AH1538" i="64"/>
  <c r="AH1551" i="64" s="1"/>
  <c r="AT2218" i="64"/>
  <c r="AT2235" i="64" s="1"/>
  <c r="AT1537" i="64"/>
  <c r="AT1550" i="64" s="1"/>
  <c r="CH2223" i="64"/>
  <c r="CH1542" i="64"/>
  <c r="CH1555" i="64" s="1"/>
  <c r="BZ2223" i="64"/>
  <c r="BZ1542" i="64"/>
  <c r="BZ1555" i="64" s="1"/>
  <c r="BR2223" i="64"/>
  <c r="BR1542" i="64"/>
  <c r="BR1555" i="64" s="1"/>
  <c r="BB2223" i="64"/>
  <c r="BB1542" i="64"/>
  <c r="BB1555" i="64" s="1"/>
  <c r="AT2223" i="64"/>
  <c r="AT1542" i="64"/>
  <c r="AT1555" i="64" s="1"/>
  <c r="AL2223" i="64"/>
  <c r="AL1542" i="64"/>
  <c r="AL1555" i="64" s="1"/>
  <c r="AD2223" i="64"/>
  <c r="AD1542" i="64"/>
  <c r="AD1555" i="64" s="1"/>
  <c r="V2223" i="64"/>
  <c r="V1542" i="64"/>
  <c r="V1555" i="64" s="1"/>
  <c r="BS2222" i="64"/>
  <c r="BS1541" i="64"/>
  <c r="BD2219" i="64"/>
  <c r="BD2236" i="64" s="1"/>
  <c r="BD1538" i="64"/>
  <c r="BD1551" i="64" s="1"/>
  <c r="DK2223" i="64"/>
  <c r="DK1542" i="64"/>
  <c r="DK1555" i="64" s="1"/>
  <c r="DC2222" i="64"/>
  <c r="DC1541" i="64"/>
  <c r="CU2222" i="64"/>
  <c r="CU1541" i="64"/>
  <c r="CU2219" i="64"/>
  <c r="CU1538" i="64"/>
  <c r="CU1551" i="64" s="1"/>
  <c r="DK2218" i="64"/>
  <c r="DK1537" i="64"/>
  <c r="DK1550" i="64" s="1"/>
  <c r="DC2218" i="64"/>
  <c r="DC1537" i="64"/>
  <c r="DC1550" i="64" s="1"/>
  <c r="CU2218" i="64"/>
  <c r="CU1537" i="64"/>
  <c r="CU1550" i="64" s="1"/>
  <c r="AX2218" i="64"/>
  <c r="AX2235" i="64" s="1"/>
  <c r="AX1537" i="64"/>
  <c r="AX1550" i="64" s="1"/>
  <c r="BV2223" i="64"/>
  <c r="BV1542" i="64"/>
  <c r="BV1555" i="64" s="1"/>
  <c r="AQ2222" i="64"/>
  <c r="AQ1541" i="64"/>
  <c r="BP2219" i="64"/>
  <c r="BP2236" i="64" s="1"/>
  <c r="BP1538" i="64"/>
  <c r="BP1551" i="64" s="1"/>
  <c r="T2219" i="64"/>
  <c r="T2236" i="64" s="1"/>
  <c r="T1538" i="64"/>
  <c r="T1551" i="64" s="1"/>
  <c r="CJ2218" i="64"/>
  <c r="CJ2235" i="64" s="1"/>
  <c r="CJ1537" i="64"/>
  <c r="CJ1550" i="64" s="1"/>
  <c r="BT2218" i="64"/>
  <c r="BT2235" i="64" s="1"/>
  <c r="BT1537" i="64"/>
  <c r="BT1550" i="64" s="1"/>
  <c r="BD2218" i="64"/>
  <c r="BD2235" i="64" s="1"/>
  <c r="BD1537" i="64"/>
  <c r="BD1550" i="64" s="1"/>
  <c r="AN2218" i="64"/>
  <c r="AN2235" i="64" s="1"/>
  <c r="AN1537" i="64"/>
  <c r="AN1550" i="64" s="1"/>
  <c r="AF2218" i="64"/>
  <c r="AF2235" i="64" s="1"/>
  <c r="AF1537" i="64"/>
  <c r="AF1550" i="64" s="1"/>
  <c r="X2218" i="64"/>
  <c r="X2235" i="64" s="1"/>
  <c r="X1537" i="64"/>
  <c r="X1550" i="64" s="1"/>
  <c r="CB2223" i="64"/>
  <c r="CB1542" i="64"/>
  <c r="CB1555" i="64" s="1"/>
  <c r="BL2223" i="64"/>
  <c r="BL1542" i="64"/>
  <c r="BL1555" i="64" s="1"/>
  <c r="AV2223" i="64"/>
  <c r="AV1542" i="64"/>
  <c r="AV1555" i="64" s="1"/>
  <c r="X2223" i="64"/>
  <c r="X1542" i="64"/>
  <c r="X1555" i="64" s="1"/>
  <c r="BM2222" i="64"/>
  <c r="BM1541" i="64"/>
  <c r="AW2222" i="64"/>
  <c r="AW1541" i="64"/>
  <c r="AG2222" i="64"/>
  <c r="AG1541" i="64"/>
  <c r="CL2219" i="64"/>
  <c r="CL2236" i="64" s="1"/>
  <c r="CL1538" i="64"/>
  <c r="CL1551" i="64" s="1"/>
  <c r="BV2219" i="64"/>
  <c r="BV2236" i="64" s="1"/>
  <c r="BV1538" i="64"/>
  <c r="BV1551" i="64" s="1"/>
  <c r="BF2219" i="64"/>
  <c r="BF2236" i="64" s="1"/>
  <c r="BF1538" i="64"/>
  <c r="BF1551" i="64" s="1"/>
  <c r="U2218" i="64"/>
  <c r="U2235" i="64" s="1"/>
  <c r="U1537" i="64"/>
  <c r="U1550" i="64" s="1"/>
  <c r="CG2223" i="64"/>
  <c r="CG1542" i="64"/>
  <c r="CG1555" i="64" s="1"/>
  <c r="BQ2223" i="64"/>
  <c r="BQ1542" i="64"/>
  <c r="BQ1555" i="64" s="1"/>
  <c r="BI2223" i="64"/>
  <c r="BI1542" i="64"/>
  <c r="BI1555" i="64" s="1"/>
  <c r="BA2223" i="64"/>
  <c r="BA1542" i="64"/>
  <c r="BA1555" i="64" s="1"/>
  <c r="AS2223" i="64"/>
  <c r="AS1542" i="64"/>
  <c r="AS1555" i="64" s="1"/>
  <c r="AK2223" i="64"/>
  <c r="AK1542" i="64"/>
  <c r="AK1555" i="64" s="1"/>
  <c r="AC2223" i="64"/>
  <c r="AC1542" i="64"/>
  <c r="AC1555" i="64" s="1"/>
  <c r="U2223" i="64"/>
  <c r="U1542" i="64"/>
  <c r="U1555" i="64" s="1"/>
  <c r="CH2222" i="64"/>
  <c r="CH1541" i="64"/>
  <c r="V2222" i="64"/>
  <c r="V1541" i="64"/>
  <c r="BS2219" i="64"/>
  <c r="BS2236" i="64" s="1"/>
  <c r="BS1538" i="64"/>
  <c r="BS1551" i="64" s="1"/>
  <c r="CQ2171" i="64"/>
  <c r="CD2223" i="64"/>
  <c r="CD1542" i="64"/>
  <c r="CD1555" i="64" s="1"/>
  <c r="AP2223" i="64"/>
  <c r="AP1542" i="64"/>
  <c r="AP1555" i="64" s="1"/>
  <c r="BO2222" i="64"/>
  <c r="BO1541" i="64"/>
  <c r="AJ2219" i="64"/>
  <c r="AJ2236" i="64" s="1"/>
  <c r="AJ1538" i="64"/>
  <c r="AJ1551" i="64" s="1"/>
  <c r="BP2218" i="64"/>
  <c r="BP2235" i="64" s="1"/>
  <c r="BP1537" i="64"/>
  <c r="BP1550" i="64" s="1"/>
  <c r="BH2218" i="64"/>
  <c r="BH2235" i="64" s="1"/>
  <c r="BH1537" i="64"/>
  <c r="BH1550" i="64" s="1"/>
  <c r="AZ2218" i="64"/>
  <c r="AZ2235" i="64" s="1"/>
  <c r="AZ1537" i="64"/>
  <c r="AZ1550" i="64" s="1"/>
  <c r="AJ2218" i="64"/>
  <c r="AJ2235" i="64" s="1"/>
  <c r="AJ1537" i="64"/>
  <c r="AJ1550" i="64" s="1"/>
  <c r="AB2218" i="64"/>
  <c r="AB2235" i="64" s="1"/>
  <c r="AB1537" i="64"/>
  <c r="AB1550" i="64" s="1"/>
  <c r="T2218" i="64"/>
  <c r="T2235" i="64" s="1"/>
  <c r="T1537" i="64"/>
  <c r="T1550" i="64" s="1"/>
  <c r="CF2223" i="64"/>
  <c r="CF1542" i="64"/>
  <c r="CF1555" i="64" s="1"/>
  <c r="BX2223" i="64"/>
  <c r="BX1542" i="64"/>
  <c r="BX1555" i="64" s="1"/>
  <c r="BP2223" i="64"/>
  <c r="BP1542" i="64"/>
  <c r="BP1555" i="64" s="1"/>
  <c r="BH2223" i="64"/>
  <c r="BH1542" i="64"/>
  <c r="BH1555" i="64" s="1"/>
  <c r="AZ2223" i="64"/>
  <c r="AZ1542" i="64"/>
  <c r="AZ1555" i="64" s="1"/>
  <c r="AR2223" i="64"/>
  <c r="AR1542" i="64"/>
  <c r="AR1555" i="64" s="1"/>
  <c r="AJ2223" i="64"/>
  <c r="AJ1542" i="64"/>
  <c r="AJ1555" i="64" s="1"/>
  <c r="T2223" i="64"/>
  <c r="T1542" i="64"/>
  <c r="T1555" i="64" s="1"/>
  <c r="CG2222" i="64"/>
  <c r="CG1541" i="64"/>
  <c r="BY2222" i="64"/>
  <c r="BY1541" i="64"/>
  <c r="BQ2222" i="64"/>
  <c r="BQ1541" i="64"/>
  <c r="BA2222" i="64"/>
  <c r="BA1541" i="64"/>
  <c r="AS2222" i="64"/>
  <c r="AS1541" i="64"/>
  <c r="AK2222" i="64"/>
  <c r="AK1541" i="64"/>
  <c r="AC2222" i="64"/>
  <c r="AC1541" i="64"/>
  <c r="BB2219" i="64"/>
  <c r="BB2236" i="64" s="1"/>
  <c r="BB1538" i="64"/>
  <c r="BB1551" i="64" s="1"/>
  <c r="AL2219" i="64"/>
  <c r="AL2236" i="64" s="1"/>
  <c r="AL1538" i="64"/>
  <c r="AL1551" i="64" s="1"/>
  <c r="CY2145" i="64"/>
  <c r="DI2223" i="64"/>
  <c r="DI1542" i="64"/>
  <c r="DI1555" i="64" s="1"/>
  <c r="DI2222" i="64"/>
  <c r="DI1541" i="64"/>
  <c r="DA2222" i="64"/>
  <c r="DA1541" i="64"/>
  <c r="DI2218" i="64"/>
  <c r="DI1537" i="64"/>
  <c r="DI1550" i="64" s="1"/>
  <c r="DA2218" i="64"/>
  <c r="DA1537" i="64"/>
  <c r="DA1550" i="64" s="1"/>
  <c r="BN2218" i="64"/>
  <c r="BN2235" i="64" s="1"/>
  <c r="BN1537" i="64"/>
  <c r="BN1550" i="64" s="1"/>
  <c r="CL2223" i="64"/>
  <c r="CL1542" i="64"/>
  <c r="CL1555" i="64" s="1"/>
  <c r="AX2223" i="64"/>
  <c r="AX1542" i="64"/>
  <c r="AX1555" i="64" s="1"/>
  <c r="AY2222" i="64"/>
  <c r="AY1541" i="64"/>
  <c r="CF2219" i="64"/>
  <c r="CF2236" i="64" s="1"/>
  <c r="CF1538" i="64"/>
  <c r="CF1551" i="64" s="1"/>
  <c r="AB2219" i="64"/>
  <c r="AB2236" i="64" s="1"/>
  <c r="AB1538" i="64"/>
  <c r="AB1551" i="64" s="1"/>
  <c r="Z2219" i="64"/>
  <c r="Z2236" i="64" s="1"/>
  <c r="Z1538" i="64"/>
  <c r="Z1551" i="64" s="1"/>
  <c r="CE2218" i="64"/>
  <c r="CE2235" i="64" s="1"/>
  <c r="CE1537" i="64"/>
  <c r="CE1550" i="64" s="1"/>
  <c r="BW2218" i="64"/>
  <c r="BW2235" i="64" s="1"/>
  <c r="BW1537" i="64"/>
  <c r="BW1550" i="64" s="1"/>
  <c r="BO2218" i="64"/>
  <c r="BO2235" i="64" s="1"/>
  <c r="BO1537" i="64"/>
  <c r="BO1550" i="64" s="1"/>
  <c r="BG2218" i="64"/>
  <c r="BG2235" i="64" s="1"/>
  <c r="BG1537" i="64"/>
  <c r="BG1550" i="64" s="1"/>
  <c r="AY2218" i="64"/>
  <c r="AY2235" i="64" s="1"/>
  <c r="AY1537" i="64"/>
  <c r="AY1550" i="64" s="1"/>
  <c r="AQ2218" i="64"/>
  <c r="AQ2235" i="64" s="1"/>
  <c r="AQ1537" i="64"/>
  <c r="AQ1550" i="64" s="1"/>
  <c r="AI2218" i="64"/>
  <c r="AI2235" i="64" s="1"/>
  <c r="AI1537" i="64"/>
  <c r="AI1550" i="64" s="1"/>
  <c r="AA2218" i="64"/>
  <c r="AA2235" i="64" s="1"/>
  <c r="AA1537" i="64"/>
  <c r="AA1550" i="64" s="1"/>
  <c r="S2218" i="64"/>
  <c r="S2235" i="64" s="1"/>
  <c r="S1537" i="64"/>
  <c r="S1550" i="64" s="1"/>
  <c r="CE2223" i="64"/>
  <c r="CE1542" i="64"/>
  <c r="CE1555" i="64" s="1"/>
  <c r="BW2223" i="64"/>
  <c r="BW1542" i="64"/>
  <c r="BW1555" i="64" s="1"/>
  <c r="BO2223" i="64"/>
  <c r="BO1542" i="64"/>
  <c r="BO1555" i="64" s="1"/>
  <c r="BG2223" i="64"/>
  <c r="BG1542" i="64"/>
  <c r="BG1555" i="64" s="1"/>
  <c r="AY2223" i="64"/>
  <c r="AY1542" i="64"/>
  <c r="AY1555" i="64" s="1"/>
  <c r="AI2223" i="64"/>
  <c r="AI1542" i="64"/>
  <c r="AI1555" i="64" s="1"/>
  <c r="AA2223" i="64"/>
  <c r="AA1542" i="64"/>
  <c r="AA1555" i="64" s="1"/>
  <c r="S2223" i="64"/>
  <c r="S1542" i="64"/>
  <c r="S1555" i="64" s="1"/>
  <c r="CF2222" i="64"/>
  <c r="CF1541" i="64"/>
  <c r="BP2222" i="64"/>
  <c r="BP1541" i="64"/>
  <c r="AZ2222" i="64"/>
  <c r="AZ1541" i="64"/>
  <c r="AR2222" i="64"/>
  <c r="AR1541" i="64"/>
  <c r="AB2222" i="64"/>
  <c r="AB1541" i="64"/>
  <c r="T2222" i="64"/>
  <c r="T1541" i="64"/>
  <c r="BY2219" i="64"/>
  <c r="BY2236" i="64" s="1"/>
  <c r="BY1538" i="64"/>
  <c r="BY1551" i="64" s="1"/>
  <c r="BQ2219" i="64"/>
  <c r="BQ2236" i="64" s="1"/>
  <c r="BQ1538" i="64"/>
  <c r="BQ1551" i="64" s="1"/>
  <c r="AC2219" i="64"/>
  <c r="AC2236" i="64" s="1"/>
  <c r="AC1538" i="64"/>
  <c r="AC1551" i="64" s="1"/>
  <c r="CS1544" i="64"/>
  <c r="CS1546" i="64" s="1"/>
  <c r="CR1546" i="64"/>
  <c r="DF1470" i="64"/>
  <c r="DF2223" i="64"/>
  <c r="CX1466" i="64"/>
  <c r="CX1506" i="64" s="1"/>
  <c r="CX2219" i="64"/>
  <c r="CJ1470" i="64"/>
  <c r="CJ2223" i="64"/>
  <c r="CC1469" i="64"/>
  <c r="CC2222" i="64"/>
  <c r="BN1466" i="64"/>
  <c r="BN1506" i="64" s="1"/>
  <c r="BN2219" i="64"/>
  <c r="BN2236" i="64" s="1"/>
  <c r="DE1470" i="64"/>
  <c r="DE2223" i="64"/>
  <c r="CW1470" i="64"/>
  <c r="CW2223" i="64"/>
  <c r="CO1470" i="64"/>
  <c r="CO2223" i="64"/>
  <c r="DE1469" i="64"/>
  <c r="DE2222" i="64"/>
  <c r="CW1469" i="64"/>
  <c r="CW2222" i="64"/>
  <c r="CO1469" i="64"/>
  <c r="CO2222" i="64"/>
  <c r="DE1466" i="64"/>
  <c r="DE1506" i="64" s="1"/>
  <c r="DE2219" i="64"/>
  <c r="CW1466" i="64"/>
  <c r="CW1506" i="64" s="1"/>
  <c r="CW2219" i="64"/>
  <c r="CO1466" i="64"/>
  <c r="CO1506" i="64" s="1"/>
  <c r="CO2219" i="64"/>
  <c r="DE1465" i="64"/>
  <c r="DE2218" i="64"/>
  <c r="CW1465" i="64"/>
  <c r="CW2218" i="64"/>
  <c r="CO1465" i="64"/>
  <c r="CO2218" i="64"/>
  <c r="AG1470" i="64"/>
  <c r="AG2223" i="64"/>
  <c r="CP1465" i="64"/>
  <c r="CP2218" i="64"/>
  <c r="CI1465" i="64"/>
  <c r="CI2218" i="64"/>
  <c r="CI2235" i="64" s="1"/>
  <c r="CA1465" i="64"/>
  <c r="CA2218" i="64"/>
  <c r="CA2235" i="64" s="1"/>
  <c r="BK1465" i="64"/>
  <c r="BK2218" i="64"/>
  <c r="BK2235" i="64" s="1"/>
  <c r="AU1465" i="64"/>
  <c r="AU2218" i="64"/>
  <c r="AU2235" i="64" s="1"/>
  <c r="AE1465" i="64"/>
  <c r="AE2218" i="64"/>
  <c r="AE2235" i="64" s="1"/>
  <c r="BS1470" i="64"/>
  <c r="BS2223" i="64"/>
  <c r="BK1470" i="64"/>
  <c r="BK2223" i="64"/>
  <c r="AU1470" i="64"/>
  <c r="AU2223" i="64"/>
  <c r="AM1470" i="64"/>
  <c r="AM2223" i="64"/>
  <c r="CB1469" i="64"/>
  <c r="CB2222" i="64"/>
  <c r="BL1469" i="64"/>
  <c r="BL2222" i="64"/>
  <c r="BD1469" i="64"/>
  <c r="BD2222" i="64"/>
  <c r="AV1469" i="64"/>
  <c r="AV2222" i="64"/>
  <c r="CC1466" i="64"/>
  <c r="CC1506" i="64" s="1"/>
  <c r="CC2219" i="64"/>
  <c r="CC2236" i="64" s="1"/>
  <c r="BU1466" i="64"/>
  <c r="BU1506" i="64" s="1"/>
  <c r="BU2219" i="64"/>
  <c r="BU2236" i="64" s="1"/>
  <c r="AW1466" i="64"/>
  <c r="AW1506" i="64" s="1"/>
  <c r="AW2219" i="64"/>
  <c r="AW2236" i="64" s="1"/>
  <c r="AO1466" i="64"/>
  <c r="AO1506" i="64" s="1"/>
  <c r="AO2219" i="64"/>
  <c r="AO2236" i="64" s="1"/>
  <c r="Y1466" i="64"/>
  <c r="Y1506" i="64" s="1"/>
  <c r="Y2219" i="64"/>
  <c r="Y2236" i="64" s="1"/>
  <c r="DD1470" i="64"/>
  <c r="DD2223" i="64"/>
  <c r="CP1470" i="64"/>
  <c r="CP2223" i="64"/>
  <c r="DF1465" i="64"/>
  <c r="DF2218" i="64"/>
  <c r="CH1465" i="64"/>
  <c r="CH2218" i="64"/>
  <c r="CH2235" i="64" s="1"/>
  <c r="BZ1465" i="64"/>
  <c r="BZ2218" i="64"/>
  <c r="BZ2235" i="64" s="1"/>
  <c r="BR1465" i="64"/>
  <c r="BR2218" i="64"/>
  <c r="BR2235" i="64" s="1"/>
  <c r="BJ1465" i="64"/>
  <c r="BJ2218" i="64"/>
  <c r="BJ2235" i="64" s="1"/>
  <c r="BB1465" i="64"/>
  <c r="BB2218" i="64"/>
  <c r="BB2235" i="64" s="1"/>
  <c r="AL1465" i="64"/>
  <c r="AL2218" i="64"/>
  <c r="AL2235" i="64" s="1"/>
  <c r="AD1465" i="64"/>
  <c r="AD2218" i="64"/>
  <c r="AD2235" i="64" s="1"/>
  <c r="V1465" i="64"/>
  <c r="V2218" i="64"/>
  <c r="V2235" i="64" s="1"/>
  <c r="BJ1470" i="64"/>
  <c r="BJ2223" i="64"/>
  <c r="CI1469" i="64"/>
  <c r="CI2222" i="64"/>
  <c r="CA1469" i="64"/>
  <c r="CA2222" i="64"/>
  <c r="BK1469" i="64"/>
  <c r="BK2222" i="64"/>
  <c r="BC1469" i="64"/>
  <c r="BC2222" i="64"/>
  <c r="AU1469" i="64"/>
  <c r="AU2222" i="64"/>
  <c r="AM1469" i="64"/>
  <c r="AM2222" i="64"/>
  <c r="AE1469" i="64"/>
  <c r="AE2222" i="64"/>
  <c r="W1469" i="64"/>
  <c r="W2222" i="64"/>
  <c r="CJ1466" i="64"/>
  <c r="CJ1506" i="64" s="1"/>
  <c r="CJ2219" i="64"/>
  <c r="CJ2236" i="64" s="1"/>
  <c r="CB1466" i="64"/>
  <c r="CB1506" i="64" s="1"/>
  <c r="CB2219" i="64"/>
  <c r="CB2236" i="64" s="1"/>
  <c r="BT1466" i="64"/>
  <c r="BT1506" i="64" s="1"/>
  <c r="BT2219" i="64"/>
  <c r="BT2236" i="64" s="1"/>
  <c r="BL1466" i="64"/>
  <c r="BL1506" i="64" s="1"/>
  <c r="BL2219" i="64"/>
  <c r="BL2236" i="64" s="1"/>
  <c r="AV1466" i="64"/>
  <c r="AV1506" i="64" s="1"/>
  <c r="AV2219" i="64"/>
  <c r="AV2236" i="64" s="1"/>
  <c r="AN1466" i="64"/>
  <c r="AN1506" i="64" s="1"/>
  <c r="AN2219" i="64"/>
  <c r="AN2236" i="64" s="1"/>
  <c r="AF1466" i="64"/>
  <c r="AF1506" i="64" s="1"/>
  <c r="AF2219" i="64"/>
  <c r="AF2236" i="64" s="1"/>
  <c r="X1466" i="64"/>
  <c r="X1506" i="64" s="1"/>
  <c r="X2219" i="64"/>
  <c r="X2236" i="64" s="1"/>
  <c r="DC1470" i="64"/>
  <c r="DC2223" i="64"/>
  <c r="CU1470" i="64"/>
  <c r="CU2223" i="64"/>
  <c r="DK1469" i="64"/>
  <c r="DK2222" i="64"/>
  <c r="DK1466" i="64"/>
  <c r="DK1506" i="64" s="1"/>
  <c r="DK2219" i="64"/>
  <c r="DC1466" i="64"/>
  <c r="DC1506" i="64" s="1"/>
  <c r="DC2219" i="64"/>
  <c r="CX1470" i="64"/>
  <c r="CX2223" i="64"/>
  <c r="DF1466" i="64"/>
  <c r="DF1506" i="64" s="1"/>
  <c r="DF2219" i="64"/>
  <c r="CG1465" i="64"/>
  <c r="CG2218" i="64"/>
  <c r="CG2235" i="64" s="1"/>
  <c r="BY1465" i="64"/>
  <c r="BY2218" i="64"/>
  <c r="BY2235" i="64" s="1"/>
  <c r="BQ1465" i="64"/>
  <c r="BQ2218" i="64"/>
  <c r="BQ2235" i="64" s="1"/>
  <c r="BI1465" i="64"/>
  <c r="BI2218" i="64"/>
  <c r="BI2235" i="64" s="1"/>
  <c r="BA1465" i="64"/>
  <c r="BA2218" i="64"/>
  <c r="BA2235" i="64" s="1"/>
  <c r="AS1465" i="64"/>
  <c r="AS2218" i="64"/>
  <c r="AS2235" i="64" s="1"/>
  <c r="AK1465" i="64"/>
  <c r="AK2218" i="64"/>
  <c r="AK2235" i="64" s="1"/>
  <c r="AC1465" i="64"/>
  <c r="AC2218" i="64"/>
  <c r="AC2235" i="64" s="1"/>
  <c r="BY1470" i="64"/>
  <c r="BY2223" i="64"/>
  <c r="BZ1469" i="64"/>
  <c r="BZ2222" i="64"/>
  <c r="BR1469" i="64"/>
  <c r="BR2222" i="64"/>
  <c r="BJ1469" i="64"/>
  <c r="BJ2222" i="64"/>
  <c r="BB1469" i="64"/>
  <c r="BB2222" i="64"/>
  <c r="AT1469" i="64"/>
  <c r="AT2222" i="64"/>
  <c r="AL1469" i="64"/>
  <c r="AL2222" i="64"/>
  <c r="AD1469" i="64"/>
  <c r="AD2222" i="64"/>
  <c r="CI1466" i="64"/>
  <c r="CI1506" i="64" s="1"/>
  <c r="CI2219" i="64"/>
  <c r="CI2236" i="64" s="1"/>
  <c r="CA1466" i="64"/>
  <c r="CA1506" i="64" s="1"/>
  <c r="CA2219" i="64"/>
  <c r="CA2236" i="64" s="1"/>
  <c r="BK1466" i="64"/>
  <c r="BK1506" i="64" s="1"/>
  <c r="BK2219" i="64"/>
  <c r="BK2236" i="64" s="1"/>
  <c r="BC1466" i="64"/>
  <c r="BC1506" i="64" s="1"/>
  <c r="BC2219" i="64"/>
  <c r="BC2236" i="64" s="1"/>
  <c r="AU1466" i="64"/>
  <c r="AU1506" i="64" s="1"/>
  <c r="AU2219" i="64"/>
  <c r="AU2236" i="64" s="1"/>
  <c r="AM1466" i="64"/>
  <c r="AM1506" i="64" s="1"/>
  <c r="AM2219" i="64"/>
  <c r="AM2236" i="64" s="1"/>
  <c r="AE1466" i="64"/>
  <c r="AE1506" i="64" s="1"/>
  <c r="AE2219" i="64"/>
  <c r="AE2236" i="64" s="1"/>
  <c r="W1466" i="64"/>
  <c r="W1506" i="64" s="1"/>
  <c r="W2219" i="64"/>
  <c r="W2236" i="64" s="1"/>
  <c r="DJ1470" i="64"/>
  <c r="DJ2223" i="64"/>
  <c r="DB1470" i="64"/>
  <c r="DB2223" i="64"/>
  <c r="CT1470" i="64"/>
  <c r="CT2223" i="64"/>
  <c r="DJ1469" i="64"/>
  <c r="DJ2222" i="64"/>
  <c r="DB1469" i="64"/>
  <c r="DB2222" i="64"/>
  <c r="CT1469" i="64"/>
  <c r="CT2222" i="64"/>
  <c r="DJ1466" i="64"/>
  <c r="DJ1506" i="64" s="1"/>
  <c r="DJ2219" i="64"/>
  <c r="DB1466" i="64"/>
  <c r="DB1506" i="64" s="1"/>
  <c r="DB2219" i="64"/>
  <c r="CT1466" i="64"/>
  <c r="CT1506" i="64" s="1"/>
  <c r="CT2219" i="64"/>
  <c r="DJ1465" i="64"/>
  <c r="DJ2218" i="64"/>
  <c r="DB1465" i="64"/>
  <c r="DB2218" i="64"/>
  <c r="CT1465" i="64"/>
  <c r="CT2218" i="64"/>
  <c r="DF1469" i="64"/>
  <c r="DF2222" i="64"/>
  <c r="CP1466" i="64"/>
  <c r="CP1506" i="64" s="1"/>
  <c r="CP2219" i="64"/>
  <c r="CF1465" i="64"/>
  <c r="CF2218" i="64"/>
  <c r="CF2235" i="64" s="1"/>
  <c r="BX1465" i="64"/>
  <c r="BX2218" i="64"/>
  <c r="BX2235" i="64" s="1"/>
  <c r="AR1465" i="64"/>
  <c r="AR2218" i="64"/>
  <c r="AR2235" i="64" s="1"/>
  <c r="AB1470" i="64"/>
  <c r="AB2223" i="64"/>
  <c r="BI1469" i="64"/>
  <c r="BI2222" i="64"/>
  <c r="U1469" i="64"/>
  <c r="U2222" i="64"/>
  <c r="CH1466" i="64"/>
  <c r="CH1506" i="64" s="1"/>
  <c r="CH2219" i="64"/>
  <c r="CH2236" i="64" s="1"/>
  <c r="BZ1466" i="64"/>
  <c r="BZ1506" i="64" s="1"/>
  <c r="BZ2219" i="64"/>
  <c r="BZ2236" i="64" s="1"/>
  <c r="BR1466" i="64"/>
  <c r="BR1506" i="64" s="1"/>
  <c r="BR2219" i="64"/>
  <c r="BR2236" i="64" s="1"/>
  <c r="BJ1466" i="64"/>
  <c r="BJ1506" i="64" s="1"/>
  <c r="BJ2219" i="64"/>
  <c r="BJ2236" i="64" s="1"/>
  <c r="AT1466" i="64"/>
  <c r="AT1506" i="64" s="1"/>
  <c r="AT2219" i="64"/>
  <c r="AT2236" i="64" s="1"/>
  <c r="AD1466" i="64"/>
  <c r="AD1506" i="64" s="1"/>
  <c r="AD2219" i="64"/>
  <c r="AD2236" i="64" s="1"/>
  <c r="V1466" i="64"/>
  <c r="V1506" i="64" s="1"/>
  <c r="V2219" i="64"/>
  <c r="V2236" i="64" s="1"/>
  <c r="DA1470" i="64"/>
  <c r="DA2223" i="64"/>
  <c r="CS1470" i="64"/>
  <c r="CS2223" i="64"/>
  <c r="CS1469" i="64"/>
  <c r="CS2222" i="64"/>
  <c r="DI1466" i="64"/>
  <c r="DI1506" i="64" s="1"/>
  <c r="DI2219" i="64"/>
  <c r="DA1466" i="64"/>
  <c r="DA1506" i="64" s="1"/>
  <c r="DA2219" i="64"/>
  <c r="CS1466" i="64"/>
  <c r="CS1506" i="64" s="1"/>
  <c r="CS2219" i="64"/>
  <c r="CS1465" i="64"/>
  <c r="CS2218" i="64"/>
  <c r="CP1469" i="64"/>
  <c r="CP2222" i="64"/>
  <c r="AQ1470" i="64"/>
  <c r="AQ2223" i="64"/>
  <c r="BX1469" i="64"/>
  <c r="BX2222" i="64"/>
  <c r="BH1469" i="64"/>
  <c r="BH2222" i="64"/>
  <c r="AJ1469" i="64"/>
  <c r="AJ2222" i="64"/>
  <c r="CG1466" i="64"/>
  <c r="CG1506" i="64" s="1"/>
  <c r="CG2219" i="64"/>
  <c r="CG2236" i="64" s="1"/>
  <c r="BI1466" i="64"/>
  <c r="BI1506" i="64" s="1"/>
  <c r="BI2219" i="64"/>
  <c r="BI2236" i="64" s="1"/>
  <c r="BA1466" i="64"/>
  <c r="BA1506" i="64" s="1"/>
  <c r="BA2219" i="64"/>
  <c r="BA2236" i="64" s="1"/>
  <c r="AS1466" i="64"/>
  <c r="AS1506" i="64" s="1"/>
  <c r="AS2219" i="64"/>
  <c r="AS2236" i="64" s="1"/>
  <c r="AK1466" i="64"/>
  <c r="AK1506" i="64" s="1"/>
  <c r="AK2219" i="64"/>
  <c r="AK2236" i="64" s="1"/>
  <c r="U1466" i="64"/>
  <c r="U1506" i="64" s="1"/>
  <c r="U2219" i="64"/>
  <c r="U2236" i="64" s="1"/>
  <c r="DH1470" i="64"/>
  <c r="DH2223" i="64"/>
  <c r="CZ1470" i="64"/>
  <c r="CZ2223" i="64"/>
  <c r="CR1470" i="64"/>
  <c r="CR2223" i="64"/>
  <c r="DH1469" i="64"/>
  <c r="DH2222" i="64"/>
  <c r="CZ1469" i="64"/>
  <c r="CZ2222" i="64"/>
  <c r="CR1469" i="64"/>
  <c r="CR2222" i="64"/>
  <c r="DH1466" i="64"/>
  <c r="DH1506" i="64" s="1"/>
  <c r="DH2219" i="64"/>
  <c r="CZ1466" i="64"/>
  <c r="CZ1506" i="64" s="1"/>
  <c r="CZ2219" i="64"/>
  <c r="CR1466" i="64"/>
  <c r="CR1506" i="64" s="1"/>
  <c r="CR2219" i="64"/>
  <c r="DH1465" i="64"/>
  <c r="DH2218" i="64"/>
  <c r="CZ1465" i="64"/>
  <c r="CZ2218" i="64"/>
  <c r="CR1465" i="64"/>
  <c r="CR2218" i="64"/>
  <c r="CX1469" i="64"/>
  <c r="CX2222" i="64"/>
  <c r="CX1465" i="64"/>
  <c r="CX2218" i="64"/>
  <c r="BF1465" i="64"/>
  <c r="BF2218" i="64"/>
  <c r="BF2235" i="64" s="1"/>
  <c r="BW1469" i="64"/>
  <c r="BW2222" i="64"/>
  <c r="AA1469" i="64"/>
  <c r="AA2222" i="64"/>
  <c r="BX1466" i="64"/>
  <c r="BX1506" i="64" s="1"/>
  <c r="BX2219" i="64"/>
  <c r="BX2236" i="64" s="1"/>
  <c r="DG1470" i="64"/>
  <c r="DG2223" i="64"/>
  <c r="CY1470" i="64"/>
  <c r="CY2223" i="64"/>
  <c r="CQ1470" i="64"/>
  <c r="CQ2223" i="64"/>
  <c r="DG1469" i="64"/>
  <c r="DG2222" i="64"/>
  <c r="CY1469" i="64"/>
  <c r="CY2222" i="64"/>
  <c r="CQ1469" i="64"/>
  <c r="CQ2222" i="64"/>
  <c r="DG1466" i="64"/>
  <c r="DG1506" i="64" s="1"/>
  <c r="DG2219" i="64"/>
  <c r="CY1466" i="64"/>
  <c r="CY1506" i="64" s="1"/>
  <c r="CY2219" i="64"/>
  <c r="CQ1466" i="64"/>
  <c r="CQ1506" i="64" s="1"/>
  <c r="CQ2219" i="64"/>
  <c r="DG1465" i="64"/>
  <c r="DG2218" i="64"/>
  <c r="CY1465" i="64"/>
  <c r="CY2218" i="64"/>
  <c r="CQ1465" i="64"/>
  <c r="CQ2218" i="64"/>
  <c r="DJ1189" i="64"/>
  <c r="DJ1216" i="64" s="1"/>
  <c r="CT938" i="64"/>
  <c r="CT953" i="64" s="1"/>
  <c r="CT1368" i="64"/>
  <c r="CT1382" i="64" s="1"/>
  <c r="DB2249" i="64"/>
  <c r="DB2263" i="64" s="1"/>
  <c r="DB1220" i="64"/>
  <c r="DB1255" i="64" s="1"/>
  <c r="CT2196" i="64"/>
  <c r="CT2145" i="64"/>
  <c r="CT1421" i="64"/>
  <c r="CT1367" i="64"/>
  <c r="CT2249" i="64"/>
  <c r="CT2263" i="64" s="1"/>
  <c r="DB1189" i="64"/>
  <c r="DB1216" i="64" s="1"/>
  <c r="DB493" i="64"/>
  <c r="DB2171" i="64"/>
  <c r="DB2119" i="64"/>
  <c r="DJ1417" i="64"/>
  <c r="DJ1432" i="64" s="1"/>
  <c r="CT1363" i="64"/>
  <c r="CT1377" i="64" s="1"/>
  <c r="DB2248" i="64"/>
  <c r="DJ1675" i="64"/>
  <c r="DJ1698" i="64" s="1"/>
  <c r="DB1188" i="64"/>
  <c r="CT449" i="64"/>
  <c r="DJ1421" i="64"/>
  <c r="CT2171" i="64"/>
  <c r="DB2115" i="64"/>
  <c r="CT1417" i="64"/>
  <c r="CT1432" i="64" s="1"/>
  <c r="CT1336" i="64"/>
  <c r="CT2248" i="64"/>
  <c r="DJ1674" i="64"/>
  <c r="DB1148" i="64"/>
  <c r="DB1175" i="64" s="1"/>
  <c r="CT1391" i="64"/>
  <c r="CT1335" i="64"/>
  <c r="CT1264" i="64"/>
  <c r="DB1670" i="64"/>
  <c r="DB1693" i="64" s="1"/>
  <c r="DB1117" i="64"/>
  <c r="DB2170" i="64"/>
  <c r="DJ1390" i="64"/>
  <c r="CT1331" i="64"/>
  <c r="CT1354" i="64" s="1"/>
  <c r="CT1225" i="64"/>
  <c r="CT1260" i="64" s="1"/>
  <c r="CT1670" i="64"/>
  <c r="CT1693" i="64" s="1"/>
  <c r="DB987" i="64"/>
  <c r="DB1000" i="64" s="1"/>
  <c r="DJ2166" i="64"/>
  <c r="CT1390" i="64"/>
  <c r="DJ1519" i="64"/>
  <c r="CT1224" i="64"/>
  <c r="DJ1602" i="64"/>
  <c r="DJ1629" i="64" s="1"/>
  <c r="CT987" i="64"/>
  <c r="CT1000" i="64" s="1"/>
  <c r="CT2146" i="64"/>
  <c r="DJ1441" i="64"/>
  <c r="DJ1456" i="64" s="1"/>
  <c r="DB1368" i="64"/>
  <c r="DB1382" i="64" s="1"/>
  <c r="CT1515" i="64"/>
  <c r="CT1528" i="64" s="1"/>
  <c r="DJ1220" i="64"/>
  <c r="DJ1255" i="64" s="1"/>
  <c r="DB1602" i="64"/>
  <c r="DB1629" i="64" s="1"/>
  <c r="DB938" i="64"/>
  <c r="DB953" i="64" s="1"/>
  <c r="BT1907" i="64"/>
  <c r="BT1919" i="64" s="1"/>
  <c r="BT1465" i="64"/>
  <c r="AN1907" i="64"/>
  <c r="AN1919" i="64" s="1"/>
  <c r="AN1465" i="64"/>
  <c r="CB1912" i="64"/>
  <c r="CB1470" i="64"/>
  <c r="BD1912" i="64"/>
  <c r="BD1470" i="64"/>
  <c r="X1912" i="64"/>
  <c r="X1470" i="64"/>
  <c r="BM1911" i="64"/>
  <c r="BM1469" i="64"/>
  <c r="AW1911" i="64"/>
  <c r="AW1469" i="64"/>
  <c r="Y1911" i="64"/>
  <c r="Y1469" i="64"/>
  <c r="CD1908" i="64"/>
  <c r="CD1466" i="64"/>
  <c r="CD1506" i="64" s="1"/>
  <c r="AH1908" i="64"/>
  <c r="AH1466" i="64"/>
  <c r="AH1506" i="64" s="1"/>
  <c r="CH1912" i="64"/>
  <c r="CH1470" i="64"/>
  <c r="BR1912" i="64"/>
  <c r="BR1470" i="64"/>
  <c r="BB1912" i="64"/>
  <c r="BB1470" i="64"/>
  <c r="AL1912" i="64"/>
  <c r="AL1470" i="64"/>
  <c r="V1912" i="64"/>
  <c r="V1470" i="64"/>
  <c r="U1907" i="64"/>
  <c r="U1919" i="64" s="1"/>
  <c r="U1465" i="64"/>
  <c r="CG1912" i="64"/>
  <c r="CG1470" i="64"/>
  <c r="BQ1912" i="64"/>
  <c r="BQ1470" i="64"/>
  <c r="BI1912" i="64"/>
  <c r="BI1470" i="64"/>
  <c r="BA1912" i="64"/>
  <c r="BA1470" i="64"/>
  <c r="AS1912" i="64"/>
  <c r="AS1470" i="64"/>
  <c r="AK1912" i="64"/>
  <c r="AK1470" i="64"/>
  <c r="AC1912" i="64"/>
  <c r="AC1470" i="64"/>
  <c r="U1912" i="64"/>
  <c r="U1470" i="64"/>
  <c r="CH1911" i="64"/>
  <c r="CH1469" i="64"/>
  <c r="V1911" i="64"/>
  <c r="V1469" i="64"/>
  <c r="BS1908" i="64"/>
  <c r="BS1466" i="64"/>
  <c r="BS1506" i="64" s="1"/>
  <c r="DI1912" i="64"/>
  <c r="DI1470" i="64"/>
  <c r="DI1911" i="64"/>
  <c r="DI1469" i="64"/>
  <c r="DA1911" i="64"/>
  <c r="DA1469" i="64"/>
  <c r="DI1907" i="64"/>
  <c r="DI1919" i="64" s="1"/>
  <c r="DI1465" i="64"/>
  <c r="DA1078" i="64"/>
  <c r="DA1105" i="64" s="1"/>
  <c r="DA1465" i="64"/>
  <c r="BH1907" i="64"/>
  <c r="BH1919" i="64" s="1"/>
  <c r="BH1465" i="64"/>
  <c r="AJ1907" i="64"/>
  <c r="AJ1919" i="64" s="1"/>
  <c r="AJ1465" i="64"/>
  <c r="AB1907" i="64"/>
  <c r="AB1919" i="64" s="1"/>
  <c r="AB1465" i="64"/>
  <c r="BX1912" i="64"/>
  <c r="BX1470" i="64"/>
  <c r="BH1912" i="64"/>
  <c r="BH1470" i="64"/>
  <c r="AJ1912" i="64"/>
  <c r="AJ1470" i="64"/>
  <c r="T1912" i="64"/>
  <c r="T1470" i="64"/>
  <c r="BY1911" i="64"/>
  <c r="BY1469" i="64"/>
  <c r="BA1911" i="64"/>
  <c r="BA1469" i="64"/>
  <c r="AS1911" i="64"/>
  <c r="AS1469" i="64"/>
  <c r="AC1911" i="64"/>
  <c r="AC1469" i="64"/>
  <c r="BB1908" i="64"/>
  <c r="BB1466" i="64"/>
  <c r="BB1506" i="64" s="1"/>
  <c r="BP1907" i="64"/>
  <c r="BP1919" i="64" s="1"/>
  <c r="BP1465" i="64"/>
  <c r="T1907" i="64"/>
  <c r="T1919" i="64" s="1"/>
  <c r="T1465" i="64"/>
  <c r="BP1912" i="64"/>
  <c r="BP1470" i="64"/>
  <c r="AZ1912" i="64"/>
  <c r="AZ1470" i="64"/>
  <c r="CG1911" i="64"/>
  <c r="CG1469" i="64"/>
  <c r="BQ1911" i="64"/>
  <c r="BQ1469" i="64"/>
  <c r="AK1911" i="64"/>
  <c r="AK1469" i="64"/>
  <c r="AL1908" i="64"/>
  <c r="AL1466" i="64"/>
  <c r="AL1506" i="64" s="1"/>
  <c r="CE1907" i="64"/>
  <c r="CE1919" i="64" s="1"/>
  <c r="CE1465" i="64"/>
  <c r="BW1907" i="64"/>
  <c r="BW1919" i="64" s="1"/>
  <c r="BW1465" i="64"/>
  <c r="BO1907" i="64"/>
  <c r="BO1919" i="64" s="1"/>
  <c r="BO1465" i="64"/>
  <c r="BG1907" i="64"/>
  <c r="BG1919" i="64" s="1"/>
  <c r="BG1465" i="64"/>
  <c r="AY1907" i="64"/>
  <c r="AY1919" i="64" s="1"/>
  <c r="AY1465" i="64"/>
  <c r="AQ1907" i="64"/>
  <c r="AQ1919" i="64" s="1"/>
  <c r="AQ1465" i="64"/>
  <c r="AI1907" i="64"/>
  <c r="AI1919" i="64" s="1"/>
  <c r="AI1465" i="64"/>
  <c r="AA1907" i="64"/>
  <c r="AA1919" i="64" s="1"/>
  <c r="AA1465" i="64"/>
  <c r="S1907" i="64"/>
  <c r="S1919" i="64" s="1"/>
  <c r="S1465" i="64"/>
  <c r="CE1912" i="64"/>
  <c r="CE1470" i="64"/>
  <c r="BW1912" i="64"/>
  <c r="BW1470" i="64"/>
  <c r="BO1912" i="64"/>
  <c r="BO1470" i="64"/>
  <c r="BG1912" i="64"/>
  <c r="BG1470" i="64"/>
  <c r="AY1912" i="64"/>
  <c r="AY1470" i="64"/>
  <c r="AI1912" i="64"/>
  <c r="AI1470" i="64"/>
  <c r="AA1912" i="64"/>
  <c r="AA1470" i="64"/>
  <c r="S1912" i="64"/>
  <c r="S1470" i="64"/>
  <c r="CF1911" i="64"/>
  <c r="CF1469" i="64"/>
  <c r="BP1911" i="64"/>
  <c r="BP1469" i="64"/>
  <c r="AZ1911" i="64"/>
  <c r="AZ1469" i="64"/>
  <c r="AR1911" i="64"/>
  <c r="AR1469" i="64"/>
  <c r="AB1911" i="64"/>
  <c r="AB1469" i="64"/>
  <c r="T1911" i="64"/>
  <c r="T1469" i="64"/>
  <c r="BY1908" i="64"/>
  <c r="BY1466" i="64"/>
  <c r="BY1506" i="64" s="1"/>
  <c r="BQ1908" i="64"/>
  <c r="BQ1466" i="64"/>
  <c r="BQ1506" i="64" s="1"/>
  <c r="AC1908" i="64"/>
  <c r="AC1466" i="64"/>
  <c r="AC1506" i="64" s="1"/>
  <c r="CJ1907" i="64"/>
  <c r="CJ1919" i="64" s="1"/>
  <c r="CJ1465" i="64"/>
  <c r="BD1907" i="64"/>
  <c r="BD1919" i="64" s="1"/>
  <c r="BD1465" i="64"/>
  <c r="AN1912" i="64"/>
  <c r="AN1470" i="64"/>
  <c r="AX1908" i="64"/>
  <c r="AX1466" i="64"/>
  <c r="AX1506" i="64" s="1"/>
  <c r="AZ1907" i="64"/>
  <c r="AZ1919" i="64" s="1"/>
  <c r="AZ1465" i="64"/>
  <c r="AR1912" i="64"/>
  <c r="AR1470" i="64"/>
  <c r="BV1907" i="64"/>
  <c r="BV1919" i="64" s="1"/>
  <c r="BV1465" i="64"/>
  <c r="AH1907" i="64"/>
  <c r="AH1919" i="64" s="1"/>
  <c r="AH1465" i="64"/>
  <c r="CL1912" i="64"/>
  <c r="CL1470" i="64"/>
  <c r="BV1912" i="64"/>
  <c r="BV1470" i="64"/>
  <c r="BF1912" i="64"/>
  <c r="BF1470" i="64"/>
  <c r="AP1912" i="64"/>
  <c r="AP1470" i="64"/>
  <c r="Z1912" i="64"/>
  <c r="Z1470" i="64"/>
  <c r="BG1911" i="64"/>
  <c r="BG1469" i="64"/>
  <c r="AQ1911" i="64"/>
  <c r="AQ1469" i="64"/>
  <c r="CF1908" i="64"/>
  <c r="CF1466" i="64"/>
  <c r="CF1506" i="64" s="1"/>
  <c r="BP1908" i="64"/>
  <c r="BP1466" i="64"/>
  <c r="BP1506" i="64" s="1"/>
  <c r="AZ1908" i="64"/>
  <c r="AZ1466" i="64"/>
  <c r="AZ1506" i="64" s="1"/>
  <c r="AJ1908" i="64"/>
  <c r="AJ1466" i="64"/>
  <c r="AJ1506" i="64" s="1"/>
  <c r="T1908" i="64"/>
  <c r="T1466" i="64"/>
  <c r="T1506" i="64" s="1"/>
  <c r="CB1907" i="64"/>
  <c r="CB1919" i="64" s="1"/>
  <c r="CB1465" i="64"/>
  <c r="AV1907" i="64"/>
  <c r="AV1919" i="64" s="1"/>
  <c r="AV1465" i="64"/>
  <c r="X1907" i="64"/>
  <c r="X1919" i="64" s="1"/>
  <c r="X1465" i="64"/>
  <c r="BL1912" i="64"/>
  <c r="BL1470" i="64"/>
  <c r="AV1912" i="64"/>
  <c r="AV1470" i="64"/>
  <c r="CK1911" i="64"/>
  <c r="CK1469" i="64"/>
  <c r="BU1911" i="64"/>
  <c r="BU1469" i="64"/>
  <c r="BE1911" i="64"/>
  <c r="BE1469" i="64"/>
  <c r="AO1911" i="64"/>
  <c r="AO1469" i="64"/>
  <c r="AG1911" i="64"/>
  <c r="AG1469" i="64"/>
  <c r="CL1908" i="64"/>
  <c r="CL1466" i="64"/>
  <c r="CL1506" i="64" s="1"/>
  <c r="BV1908" i="64"/>
  <c r="BV1466" i="64"/>
  <c r="BV1506" i="64" s="1"/>
  <c r="BF1908" i="64"/>
  <c r="BF1466" i="64"/>
  <c r="BF1506" i="64" s="1"/>
  <c r="Z1908" i="64"/>
  <c r="Z1466" i="64"/>
  <c r="Z1506" i="64" s="1"/>
  <c r="CF1912" i="64"/>
  <c r="CF1470" i="64"/>
  <c r="CL1907" i="64"/>
  <c r="CL1919" i="64" s="1"/>
  <c r="CL1465" i="64"/>
  <c r="CD1907" i="64"/>
  <c r="CD1919" i="64" s="1"/>
  <c r="CD1465" i="64"/>
  <c r="BN1907" i="64"/>
  <c r="BN1919" i="64" s="1"/>
  <c r="BN1465" i="64"/>
  <c r="AX1907" i="64"/>
  <c r="AX1919" i="64" s="1"/>
  <c r="AX1465" i="64"/>
  <c r="AP1907" i="64"/>
  <c r="AP1919" i="64" s="1"/>
  <c r="AP1465" i="64"/>
  <c r="Z1907" i="64"/>
  <c r="Z1919" i="64" s="1"/>
  <c r="Z1465" i="64"/>
  <c r="CD1912" i="64"/>
  <c r="CD1470" i="64"/>
  <c r="BN1912" i="64"/>
  <c r="BN1470" i="64"/>
  <c r="AX1912" i="64"/>
  <c r="AX1470" i="64"/>
  <c r="AH1912" i="64"/>
  <c r="AH1470" i="64"/>
  <c r="CE1911" i="64"/>
  <c r="CE1469" i="64"/>
  <c r="BO1911" i="64"/>
  <c r="BO1469" i="64"/>
  <c r="AY1911" i="64"/>
  <c r="AY1469" i="64"/>
  <c r="AI1911" i="64"/>
  <c r="AI1469" i="64"/>
  <c r="S1911" i="64"/>
  <c r="S1469" i="64"/>
  <c r="BH1908" i="64"/>
  <c r="BH1466" i="64"/>
  <c r="BH1506" i="64" s="1"/>
  <c r="AR1908" i="64"/>
  <c r="AR1466" i="64"/>
  <c r="AR1506" i="64" s="1"/>
  <c r="AB1908" i="64"/>
  <c r="AB1466" i="64"/>
  <c r="AB1506" i="64" s="1"/>
  <c r="CK1907" i="64"/>
  <c r="CK1919" i="64" s="1"/>
  <c r="CK1465" i="64"/>
  <c r="CC1907" i="64"/>
  <c r="CC1919" i="64" s="1"/>
  <c r="CC1465" i="64"/>
  <c r="BU1907" i="64"/>
  <c r="BU1919" i="64" s="1"/>
  <c r="BU1465" i="64"/>
  <c r="BM1907" i="64"/>
  <c r="BM1919" i="64" s="1"/>
  <c r="BM1465" i="64"/>
  <c r="BE1907" i="64"/>
  <c r="BE1919" i="64" s="1"/>
  <c r="BE1465" i="64"/>
  <c r="AW1907" i="64"/>
  <c r="AW1919" i="64" s="1"/>
  <c r="AW1465" i="64"/>
  <c r="AO1907" i="64"/>
  <c r="AO1919" i="64" s="1"/>
  <c r="AO1465" i="64"/>
  <c r="AG1907" i="64"/>
  <c r="AG1919" i="64" s="1"/>
  <c r="AG1465" i="64"/>
  <c r="Y1907" i="64"/>
  <c r="Y1919" i="64" s="1"/>
  <c r="Y1465" i="64"/>
  <c r="CK1912" i="64"/>
  <c r="CK1470" i="64"/>
  <c r="CC1912" i="64"/>
  <c r="CC1470" i="64"/>
  <c r="BU1912" i="64"/>
  <c r="BU1470" i="64"/>
  <c r="BM1912" i="64"/>
  <c r="BM1470" i="64"/>
  <c r="BE1912" i="64"/>
  <c r="BE1470" i="64"/>
  <c r="AW1912" i="64"/>
  <c r="AW1470" i="64"/>
  <c r="AO1912" i="64"/>
  <c r="AO1470" i="64"/>
  <c r="Y1912" i="64"/>
  <c r="Y1470" i="64"/>
  <c r="CL1911" i="64"/>
  <c r="CL1469" i="64"/>
  <c r="CD1911" i="64"/>
  <c r="CD1469" i="64"/>
  <c r="BV1911" i="64"/>
  <c r="BV1469" i="64"/>
  <c r="BN1911" i="64"/>
  <c r="BN1469" i="64"/>
  <c r="BF1911" i="64"/>
  <c r="BF1469" i="64"/>
  <c r="AX1911" i="64"/>
  <c r="AX1469" i="64"/>
  <c r="AP1911" i="64"/>
  <c r="AP1469" i="64"/>
  <c r="AH1911" i="64"/>
  <c r="AH1469" i="64"/>
  <c r="Z1911" i="64"/>
  <c r="Z1469" i="64"/>
  <c r="CE1908" i="64"/>
  <c r="CE1466" i="64"/>
  <c r="CE1506" i="64" s="1"/>
  <c r="BW1908" i="64"/>
  <c r="BW1466" i="64"/>
  <c r="BW1506" i="64" s="1"/>
  <c r="BO1908" i="64"/>
  <c r="BO1466" i="64"/>
  <c r="BO1506" i="64" s="1"/>
  <c r="BG1908" i="64"/>
  <c r="BG1466" i="64"/>
  <c r="BG1506" i="64" s="1"/>
  <c r="AY1908" i="64"/>
  <c r="AY1466" i="64"/>
  <c r="AY1506" i="64" s="1"/>
  <c r="AQ1908" i="64"/>
  <c r="AQ1466" i="64"/>
  <c r="AQ1506" i="64" s="1"/>
  <c r="AI1908" i="64"/>
  <c r="AI1466" i="64"/>
  <c r="AI1506" i="64" s="1"/>
  <c r="AA1908" i="64"/>
  <c r="AA1466" i="64"/>
  <c r="AA1506" i="64" s="1"/>
  <c r="S1908" i="64"/>
  <c r="S1466" i="64"/>
  <c r="S1506" i="64" s="1"/>
  <c r="CV1912" i="64"/>
  <c r="CV1470" i="64"/>
  <c r="DD1911" i="64"/>
  <c r="DD1469" i="64"/>
  <c r="CV1911" i="64"/>
  <c r="CV1469" i="64"/>
  <c r="DD1908" i="64"/>
  <c r="DD1466" i="64"/>
  <c r="DD1506" i="64" s="1"/>
  <c r="CV1908" i="64"/>
  <c r="CV1466" i="64"/>
  <c r="CV1506" i="64" s="1"/>
  <c r="DD1907" i="64"/>
  <c r="DD1919" i="64" s="1"/>
  <c r="DD1465" i="64"/>
  <c r="CV1907" i="64"/>
  <c r="CV1919" i="64" s="1"/>
  <c r="CV1465" i="64"/>
  <c r="BS1907" i="64"/>
  <c r="BS1919" i="64" s="1"/>
  <c r="BS1465" i="64"/>
  <c r="BC1907" i="64"/>
  <c r="BC1919" i="64" s="1"/>
  <c r="BC1465" i="64"/>
  <c r="AM1907" i="64"/>
  <c r="AM1919" i="64" s="1"/>
  <c r="AM1465" i="64"/>
  <c r="W1907" i="64"/>
  <c r="W1919" i="64" s="1"/>
  <c r="W1465" i="64"/>
  <c r="CI1912" i="64"/>
  <c r="CI1470" i="64"/>
  <c r="CA1912" i="64"/>
  <c r="CA1470" i="64"/>
  <c r="BC1912" i="64"/>
  <c r="BC1470" i="64"/>
  <c r="AE1912" i="64"/>
  <c r="AE1470" i="64"/>
  <c r="W1912" i="64"/>
  <c r="W1470" i="64"/>
  <c r="CJ1911" i="64"/>
  <c r="CJ1469" i="64"/>
  <c r="BT1911" i="64"/>
  <c r="BT1469" i="64"/>
  <c r="AN1911" i="64"/>
  <c r="AN1469" i="64"/>
  <c r="AF1911" i="64"/>
  <c r="AF1469" i="64"/>
  <c r="X1911" i="64"/>
  <c r="X1469" i="64"/>
  <c r="CK1908" i="64"/>
  <c r="CK1466" i="64"/>
  <c r="CK1506" i="64" s="1"/>
  <c r="BM1908" i="64"/>
  <c r="BM1466" i="64"/>
  <c r="BM1506" i="64" s="1"/>
  <c r="BE1908" i="64"/>
  <c r="BE1466" i="64"/>
  <c r="BE1506" i="64" s="1"/>
  <c r="AG1908" i="64"/>
  <c r="AG1466" i="64"/>
  <c r="AG1506" i="64" s="1"/>
  <c r="DK1912" i="64"/>
  <c r="DK1470" i="64"/>
  <c r="DC1911" i="64"/>
  <c r="DC1469" i="64"/>
  <c r="CU1911" i="64"/>
  <c r="CU1469" i="64"/>
  <c r="CU1908" i="64"/>
  <c r="CU1466" i="64"/>
  <c r="CU1506" i="64" s="1"/>
  <c r="DK1907" i="64"/>
  <c r="DK1919" i="64" s="1"/>
  <c r="DK1465" i="64"/>
  <c r="DC1907" i="64"/>
  <c r="DC1919" i="64" s="1"/>
  <c r="DC1465" i="64"/>
  <c r="CU1907" i="64"/>
  <c r="CU1919" i="64" s="1"/>
  <c r="CU1465" i="64"/>
  <c r="BL1907" i="64"/>
  <c r="BL1919" i="64" s="1"/>
  <c r="BL1465" i="64"/>
  <c r="AF1907" i="64"/>
  <c r="AF1919" i="64" s="1"/>
  <c r="AF1465" i="64"/>
  <c r="BT1912" i="64"/>
  <c r="BT1470" i="64"/>
  <c r="AF1912" i="64"/>
  <c r="AF1470" i="64"/>
  <c r="AP1908" i="64"/>
  <c r="AP1466" i="64"/>
  <c r="AP1506" i="64" s="1"/>
  <c r="AT1907" i="64"/>
  <c r="AT1919" i="64" s="1"/>
  <c r="AT1465" i="64"/>
  <c r="BZ1912" i="64"/>
  <c r="BZ1470" i="64"/>
  <c r="AT1912" i="64"/>
  <c r="AT1470" i="64"/>
  <c r="AD1912" i="64"/>
  <c r="AD1470" i="64"/>
  <c r="BS1911" i="64"/>
  <c r="BS1469" i="64"/>
  <c r="BD1908" i="64"/>
  <c r="BD1466" i="64"/>
  <c r="BD1506" i="64" s="1"/>
  <c r="CG1908" i="64"/>
  <c r="AK1908" i="64"/>
  <c r="DK1908" i="64"/>
  <c r="BW1911" i="64"/>
  <c r="AA1911" i="64"/>
  <c r="BX1908" i="64"/>
  <c r="DJ1912" i="64"/>
  <c r="DB1912" i="64"/>
  <c r="CT1912" i="64"/>
  <c r="DJ1911" i="64"/>
  <c r="DB1911" i="64"/>
  <c r="CT1911" i="64"/>
  <c r="DJ1265" i="64"/>
  <c r="DJ1300" i="64" s="1"/>
  <c r="DJ1908" i="64"/>
  <c r="DB1908" i="64"/>
  <c r="CT1908" i="64"/>
  <c r="DJ1907" i="64"/>
  <c r="DJ1919" i="64" s="1"/>
  <c r="DB1907" i="64"/>
  <c r="DB1919" i="64" s="1"/>
  <c r="CT1907" i="64"/>
  <c r="CT1919" i="64" s="1"/>
  <c r="BX1911" i="64"/>
  <c r="BF1907" i="64"/>
  <c r="BF1919" i="64" s="1"/>
  <c r="AG1912" i="64"/>
  <c r="DB982" i="64"/>
  <c r="DB995" i="64" s="1"/>
  <c r="CT815" i="64"/>
  <c r="CT831" i="64" s="1"/>
  <c r="CT2160" i="64" s="1"/>
  <c r="CT420" i="64"/>
  <c r="DA2197" i="64"/>
  <c r="DA1912" i="64"/>
  <c r="CS963" i="64"/>
  <c r="CS1912" i="64"/>
  <c r="CS1911" i="64"/>
  <c r="DI1221" i="64"/>
  <c r="DI1256" i="64" s="1"/>
  <c r="DI1908" i="64"/>
  <c r="DA2167" i="64"/>
  <c r="DA1908" i="64"/>
  <c r="CS1908" i="64"/>
  <c r="DA2141" i="64"/>
  <c r="DA1907" i="64"/>
  <c r="DA1919" i="64" s="1"/>
  <c r="CS2192" i="64"/>
  <c r="CS1907" i="64"/>
  <c r="CS1919" i="64" s="1"/>
  <c r="U1908" i="64"/>
  <c r="DC1912" i="64"/>
  <c r="CJ1912" i="64"/>
  <c r="CC1911" i="64"/>
  <c r="BN1908" i="64"/>
  <c r="DB1706" i="64"/>
  <c r="CT982" i="64"/>
  <c r="CT995" i="64" s="1"/>
  <c r="DJ795" i="64"/>
  <c r="CT416" i="64"/>
  <c r="CT436" i="64" s="1"/>
  <c r="DH1422" i="64"/>
  <c r="DH1437" i="64" s="1"/>
  <c r="DH1912" i="64"/>
  <c r="CZ1912" i="64"/>
  <c r="CR1422" i="64"/>
  <c r="CR1437" i="64" s="1"/>
  <c r="CR1912" i="64"/>
  <c r="DH819" i="64"/>
  <c r="DH1911" i="64"/>
  <c r="CZ986" i="64"/>
  <c r="CZ1911" i="64"/>
  <c r="CR448" i="64"/>
  <c r="CR1911" i="64"/>
  <c r="DH494" i="64"/>
  <c r="DH500" i="64" s="1"/>
  <c r="DH1908" i="64"/>
  <c r="CZ2142" i="64"/>
  <c r="CZ1908" i="64"/>
  <c r="CR1149" i="64"/>
  <c r="CR1176" i="64" s="1"/>
  <c r="CR1908" i="64"/>
  <c r="DH468" i="64"/>
  <c r="DH1907" i="64"/>
  <c r="DH1919" i="64" s="1"/>
  <c r="CZ416" i="64"/>
  <c r="CZ436" i="64" s="1"/>
  <c r="CZ1907" i="64"/>
  <c r="CZ1919" i="64" s="1"/>
  <c r="CR791" i="64"/>
  <c r="CR806" i="64" s="1"/>
  <c r="CR1907" i="64"/>
  <c r="CR1919" i="64" s="1"/>
  <c r="AS1908" i="64"/>
  <c r="CI1907" i="64"/>
  <c r="CI1919" i="64" s="1"/>
  <c r="CA1907" i="64"/>
  <c r="CA1919" i="64" s="1"/>
  <c r="BK1907" i="64"/>
  <c r="BK1919" i="64" s="1"/>
  <c r="AU1907" i="64"/>
  <c r="AU1919" i="64" s="1"/>
  <c r="AE1907" i="64"/>
  <c r="AE1919" i="64" s="1"/>
  <c r="BS1912" i="64"/>
  <c r="BK1912" i="64"/>
  <c r="AU1912" i="64"/>
  <c r="AM1912" i="64"/>
  <c r="CB1911" i="64"/>
  <c r="BL1911" i="64"/>
  <c r="BD1911" i="64"/>
  <c r="AV1911" i="64"/>
  <c r="CC1908" i="64"/>
  <c r="BU1908" i="64"/>
  <c r="AW1908" i="64"/>
  <c r="AO1908" i="64"/>
  <c r="Y1908" i="64"/>
  <c r="CT1706" i="64"/>
  <c r="CT963" i="64"/>
  <c r="DJ522" i="64"/>
  <c r="DJ535" i="64" s="1"/>
  <c r="DG421" i="64"/>
  <c r="DG1912" i="64"/>
  <c r="CY796" i="64"/>
  <c r="CY1912" i="64"/>
  <c r="CQ473" i="64"/>
  <c r="CQ1912" i="64"/>
  <c r="DG795" i="64"/>
  <c r="DG1911" i="64"/>
  <c r="CY338" i="64"/>
  <c r="CY1911" i="64"/>
  <c r="CQ819" i="64"/>
  <c r="CQ1911" i="64"/>
  <c r="DG385" i="64"/>
  <c r="DG1908" i="64"/>
  <c r="CY312" i="64"/>
  <c r="CY325" i="64" s="1"/>
  <c r="CY1908" i="64"/>
  <c r="CQ1332" i="64"/>
  <c r="CQ1355" i="64" s="1"/>
  <c r="CQ1908" i="64"/>
  <c r="DG1054" i="64"/>
  <c r="DG1069" i="64" s="1"/>
  <c r="DG1907" i="64"/>
  <c r="DG1919" i="64" s="1"/>
  <c r="CY2244" i="64"/>
  <c r="CY2258" i="64" s="1"/>
  <c r="CY1907" i="64"/>
  <c r="CY1919" i="64" s="1"/>
  <c r="CQ517" i="64"/>
  <c r="CQ1907" i="64"/>
  <c r="CQ1919" i="64" s="1"/>
  <c r="BH1911" i="64"/>
  <c r="AJ1911" i="64"/>
  <c r="BI1908" i="64"/>
  <c r="DK1911" i="64"/>
  <c r="CH1907" i="64"/>
  <c r="CH1919" i="64" s="1"/>
  <c r="BZ1907" i="64"/>
  <c r="BZ1919" i="64" s="1"/>
  <c r="BR1907" i="64"/>
  <c r="BR1919" i="64" s="1"/>
  <c r="BJ1907" i="64"/>
  <c r="BJ1919" i="64" s="1"/>
  <c r="BB1907" i="64"/>
  <c r="BB1919" i="64" s="1"/>
  <c r="AL1907" i="64"/>
  <c r="AL1919" i="64" s="1"/>
  <c r="AD1907" i="64"/>
  <c r="AD1919" i="64" s="1"/>
  <c r="V1907" i="64"/>
  <c r="V1919" i="64" s="1"/>
  <c r="BJ1912" i="64"/>
  <c r="CI1911" i="64"/>
  <c r="CA1911" i="64"/>
  <c r="BK1911" i="64"/>
  <c r="BC1911" i="64"/>
  <c r="AU1911" i="64"/>
  <c r="AM1911" i="64"/>
  <c r="AE1911" i="64"/>
  <c r="W1911" i="64"/>
  <c r="CJ1908" i="64"/>
  <c r="CB1908" i="64"/>
  <c r="BT1908" i="64"/>
  <c r="BL1908" i="64"/>
  <c r="AV1908" i="64"/>
  <c r="AN1908" i="64"/>
  <c r="AF1908" i="64"/>
  <c r="X1908" i="64"/>
  <c r="DJ1741" i="64"/>
  <c r="DJ1766" i="64" s="1"/>
  <c r="CT962" i="64"/>
  <c r="CT977" i="64" s="1"/>
  <c r="DJ521" i="64"/>
  <c r="DJ534" i="64" s="1"/>
  <c r="DF1912" i="64"/>
  <c r="CX1912" i="64"/>
  <c r="CP1912" i="64"/>
  <c r="DF1911" i="64"/>
  <c r="CX1911" i="64"/>
  <c r="CP1911" i="64"/>
  <c r="DF1908" i="64"/>
  <c r="CX1908" i="64"/>
  <c r="CP1908" i="64"/>
  <c r="DF1907" i="64"/>
  <c r="DF1919" i="64" s="1"/>
  <c r="CX1907" i="64"/>
  <c r="CX1919" i="64" s="1"/>
  <c r="CP1907" i="64"/>
  <c r="CP1919" i="64" s="1"/>
  <c r="AQ1912" i="64"/>
  <c r="BA1908" i="64"/>
  <c r="DC1908" i="64"/>
  <c r="CG1907" i="64"/>
  <c r="CG1919" i="64" s="1"/>
  <c r="BY1907" i="64"/>
  <c r="BY1919" i="64" s="1"/>
  <c r="BQ1907" i="64"/>
  <c r="BQ1919" i="64" s="1"/>
  <c r="BI1907" i="64"/>
  <c r="BI1919" i="64" s="1"/>
  <c r="BA1907" i="64"/>
  <c r="BA1919" i="64" s="1"/>
  <c r="AS1907" i="64"/>
  <c r="AS1919" i="64" s="1"/>
  <c r="AK1907" i="64"/>
  <c r="AK1919" i="64" s="1"/>
  <c r="AC1907" i="64"/>
  <c r="AC1919" i="64" s="1"/>
  <c r="BY1912" i="64"/>
  <c r="BZ1911" i="64"/>
  <c r="BR1911" i="64"/>
  <c r="BJ1911" i="64"/>
  <c r="BB1911" i="64"/>
  <c r="AT1911" i="64"/>
  <c r="AL1911" i="64"/>
  <c r="AD1911" i="64"/>
  <c r="CI1908" i="64"/>
  <c r="CA1908" i="64"/>
  <c r="BK1908" i="64"/>
  <c r="BC1908" i="64"/>
  <c r="AU1908" i="64"/>
  <c r="AM1908" i="64"/>
  <c r="AE1908" i="64"/>
  <c r="W1908" i="64"/>
  <c r="DB1736" i="64"/>
  <c r="DB1761" i="64" s="1"/>
  <c r="DB958" i="64"/>
  <c r="DB973" i="64" s="1"/>
  <c r="DJ498" i="64"/>
  <c r="DE2120" i="64"/>
  <c r="DE1912" i="64"/>
  <c r="CW449" i="64"/>
  <c r="CW1912" i="64"/>
  <c r="CO2146" i="64"/>
  <c r="CO1912" i="64"/>
  <c r="DE521" i="64"/>
  <c r="DE534" i="64" s="1"/>
  <c r="DE1911" i="64"/>
  <c r="CW1313" i="64"/>
  <c r="CW1911" i="64"/>
  <c r="CO1445" i="64"/>
  <c r="CO1911" i="64"/>
  <c r="DE1221" i="64"/>
  <c r="DE1256" i="64" s="1"/>
  <c r="DE1908" i="64"/>
  <c r="CW1442" i="64"/>
  <c r="CW1457" i="64" s="1"/>
  <c r="CW1908" i="64"/>
  <c r="CO1055" i="64"/>
  <c r="CO1070" i="64" s="1"/>
  <c r="CO1908" i="64"/>
  <c r="DE1264" i="64"/>
  <c r="DE1907" i="64"/>
  <c r="DE1919" i="64" s="1"/>
  <c r="CW1702" i="64"/>
  <c r="CW1727" i="64" s="1"/>
  <c r="CW1907" i="64"/>
  <c r="CW1919" i="64" s="1"/>
  <c r="CO1638" i="64"/>
  <c r="CO1661" i="64" s="1"/>
  <c r="CO1907" i="64"/>
  <c r="CO1919" i="64" s="1"/>
  <c r="CU1912" i="64"/>
  <c r="CF1907" i="64"/>
  <c r="CF1919" i="64" s="1"/>
  <c r="BX1907" i="64"/>
  <c r="BX1919" i="64" s="1"/>
  <c r="AR1907" i="64"/>
  <c r="AR1919" i="64" s="1"/>
  <c r="AB1912" i="64"/>
  <c r="BI1911" i="64"/>
  <c r="U1911" i="64"/>
  <c r="CH1908" i="64"/>
  <c r="BZ1908" i="64"/>
  <c r="BR1908" i="64"/>
  <c r="BJ1908" i="64"/>
  <c r="AT1908" i="64"/>
  <c r="AD1908" i="64"/>
  <c r="V1908" i="64"/>
  <c r="CT1058" i="64"/>
  <c r="CT958" i="64"/>
  <c r="CT973" i="64" s="1"/>
  <c r="DJ493" i="64"/>
  <c r="DD2171" i="64"/>
  <c r="DD1912" i="64"/>
  <c r="CS2141" i="64"/>
  <c r="CS1446" i="64"/>
  <c r="DA2146" i="64"/>
  <c r="CY1391" i="64"/>
  <c r="CY2146" i="64"/>
  <c r="DG1642" i="64"/>
  <c r="CQ2115" i="64"/>
  <c r="CQ1445" i="64"/>
  <c r="CY1364" i="64"/>
  <c r="CY1378" i="64" s="1"/>
  <c r="CQ2197" i="64"/>
  <c r="CY2170" i="64"/>
  <c r="CY2142" i="64"/>
  <c r="CY2196" i="64"/>
  <c r="DG2167" i="64"/>
  <c r="CQ1390" i="64"/>
  <c r="CY2192" i="64"/>
  <c r="DG2115" i="64"/>
  <c r="CY1418" i="64"/>
  <c r="CY1433" i="64" s="1"/>
  <c r="CY1386" i="64"/>
  <c r="CY1408" i="64" s="1"/>
  <c r="CS2197" i="64"/>
  <c r="DA2116" i="64"/>
  <c r="DA1220" i="64"/>
  <c r="DA1255" i="64" s="1"/>
  <c r="CS2146" i="64"/>
  <c r="DA2192" i="64"/>
  <c r="CU2146" i="64"/>
  <c r="DB338" i="64"/>
  <c r="CX1113" i="64"/>
  <c r="CX1140" i="64" s="1"/>
  <c r="CT796" i="64"/>
  <c r="DJ448" i="64"/>
  <c r="CX1442" i="64"/>
  <c r="CX1457" i="64" s="1"/>
  <c r="CP2166" i="64"/>
  <c r="DF1309" i="64"/>
  <c r="DF1322" i="64" s="1"/>
  <c r="CP1264" i="64"/>
  <c r="CP493" i="64"/>
  <c r="DF1336" i="64"/>
  <c r="DF1185" i="64"/>
  <c r="DF1212" i="64" s="1"/>
  <c r="CP2249" i="64"/>
  <c r="CP2263" i="64" s="1"/>
  <c r="CP1603" i="64"/>
  <c r="CP1630" i="64" s="1"/>
  <c r="CX2142" i="64"/>
  <c r="CX2116" i="64"/>
  <c r="CP1422" i="64"/>
  <c r="CP1437" i="64" s="1"/>
  <c r="CX1519" i="64"/>
  <c r="CP1220" i="64"/>
  <c r="CP1255" i="64" s="1"/>
  <c r="DF1642" i="64"/>
  <c r="CP1153" i="64"/>
  <c r="CP1180" i="64" s="1"/>
  <c r="CX1079" i="64"/>
  <c r="CX1106" i="64" s="1"/>
  <c r="CP1702" i="64"/>
  <c r="CP1727" i="64" s="1"/>
  <c r="DF986" i="64"/>
  <c r="CP795" i="64"/>
  <c r="DF2141" i="64"/>
  <c r="DF1332" i="64"/>
  <c r="DF1355" i="64" s="1"/>
  <c r="CW1516" i="64"/>
  <c r="CW1529" i="64" s="1"/>
  <c r="CP2245" i="64"/>
  <c r="CP2259" i="64" s="1"/>
  <c r="CP1642" i="64"/>
  <c r="CP1149" i="64"/>
  <c r="CP1176" i="64" s="1"/>
  <c r="DF1078" i="64"/>
  <c r="DF1105" i="64" s="1"/>
  <c r="DE445" i="64"/>
  <c r="CP2171" i="64"/>
  <c r="CX1446" i="64"/>
  <c r="DF1421" i="64"/>
  <c r="DF1515" i="64"/>
  <c r="DF1528" i="64" s="1"/>
  <c r="CX2244" i="64"/>
  <c r="CX2258" i="64" s="1"/>
  <c r="CP1224" i="64"/>
  <c r="CP1638" i="64"/>
  <c r="CP1661" i="64" s="1"/>
  <c r="DF1736" i="64"/>
  <c r="DF1761" i="64" s="1"/>
  <c r="CX915" i="64"/>
  <c r="CX930" i="64" s="1"/>
  <c r="CP1386" i="64"/>
  <c r="CP1408" i="64" s="1"/>
  <c r="DF1153" i="64"/>
  <c r="DF1180" i="64" s="1"/>
  <c r="DF1702" i="64"/>
  <c r="DF1727" i="64" s="1"/>
  <c r="CX2192" i="64"/>
  <c r="DF1364" i="64"/>
  <c r="DF1378" i="64" s="1"/>
  <c r="CP1331" i="64"/>
  <c r="CP1354" i="64" s="1"/>
  <c r="CX1268" i="64"/>
  <c r="CX1607" i="64"/>
  <c r="CX1634" i="64" s="1"/>
  <c r="CO1189" i="64"/>
  <c r="CO1216" i="64" s="1"/>
  <c r="DF1117" i="64"/>
  <c r="DF1706" i="64"/>
  <c r="DF819" i="64"/>
  <c r="CX1225" i="64"/>
  <c r="CX1260" i="64" s="1"/>
  <c r="DF1083" i="64"/>
  <c r="DF1110" i="64" s="1"/>
  <c r="CP2146" i="64"/>
  <c r="CX2120" i="64"/>
  <c r="CP1446" i="64"/>
  <c r="CX1314" i="64"/>
  <c r="CX1327" i="64" s="1"/>
  <c r="DF1265" i="64"/>
  <c r="DF1300" i="64" s="1"/>
  <c r="DF1221" i="64"/>
  <c r="DF1256" i="64" s="1"/>
  <c r="CX1674" i="64"/>
  <c r="CO1607" i="64"/>
  <c r="CO1634" i="64" s="1"/>
  <c r="CP1736" i="64"/>
  <c r="CP1761" i="64" s="1"/>
  <c r="DF2119" i="64"/>
  <c r="CX1418" i="64"/>
  <c r="CX1433" i="64" s="1"/>
  <c r="DF1387" i="64"/>
  <c r="DF1409" i="64" s="1"/>
  <c r="CX1310" i="64"/>
  <c r="CX1323" i="64" s="1"/>
  <c r="DF1603" i="64"/>
  <c r="DF1630" i="64" s="1"/>
  <c r="CX1188" i="64"/>
  <c r="CX1117" i="64"/>
  <c r="CX1706" i="64"/>
  <c r="CW796" i="64"/>
  <c r="DF2197" i="64"/>
  <c r="CX2196" i="64"/>
  <c r="DF2167" i="64"/>
  <c r="DF2146" i="64"/>
  <c r="DF2145" i="64"/>
  <c r="CP2142" i="64"/>
  <c r="CP2120" i="64"/>
  <c r="CP2116" i="64"/>
  <c r="CP1442" i="64"/>
  <c r="CP1457" i="64" s="1"/>
  <c r="CP1418" i="64"/>
  <c r="CP1433" i="64" s="1"/>
  <c r="CX1391" i="64"/>
  <c r="CP1390" i="64"/>
  <c r="DF1368" i="64"/>
  <c r="DF1382" i="64" s="1"/>
  <c r="CP1367" i="64"/>
  <c r="CP1363" i="64"/>
  <c r="CP1377" i="64" s="1"/>
  <c r="CP1335" i="64"/>
  <c r="DF1314" i="64"/>
  <c r="DF1327" i="64" s="1"/>
  <c r="CP1310" i="64"/>
  <c r="CP1323" i="64" s="1"/>
  <c r="DF1519" i="64"/>
  <c r="CX1515" i="64"/>
  <c r="CX1528" i="64" s="1"/>
  <c r="DF2248" i="64"/>
  <c r="DF2244" i="64"/>
  <c r="DF2258" i="64" s="1"/>
  <c r="CP1268" i="64"/>
  <c r="DF1225" i="64"/>
  <c r="DF1260" i="64" s="1"/>
  <c r="CX1220" i="64"/>
  <c r="CX1255" i="64" s="1"/>
  <c r="DF1674" i="64"/>
  <c r="CX1670" i="64"/>
  <c r="CX1693" i="64" s="1"/>
  <c r="CX1642" i="64"/>
  <c r="DF1607" i="64"/>
  <c r="DF1634" i="64" s="1"/>
  <c r="CX1603" i="64"/>
  <c r="CX1630" i="64" s="1"/>
  <c r="DF1189" i="64"/>
  <c r="DF1216" i="64" s="1"/>
  <c r="CP1188" i="64"/>
  <c r="CX1153" i="64"/>
  <c r="CX1180" i="64" s="1"/>
  <c r="DF1148" i="64"/>
  <c r="DF1175" i="64" s="1"/>
  <c r="CP1113" i="64"/>
  <c r="CP1140" i="64" s="1"/>
  <c r="CP1079" i="64"/>
  <c r="CP1106" i="64" s="1"/>
  <c r="CX1702" i="64"/>
  <c r="CX1727" i="64" s="1"/>
  <c r="CP910" i="64"/>
  <c r="CP925" i="64" s="1"/>
  <c r="CX2197" i="64"/>
  <c r="CP2196" i="64"/>
  <c r="DF2170" i="64"/>
  <c r="CX2167" i="64"/>
  <c r="CX2145" i="64"/>
  <c r="DF2115" i="64"/>
  <c r="DF1445" i="64"/>
  <c r="DF1441" i="64"/>
  <c r="DF1456" i="64" s="1"/>
  <c r="CX1421" i="64"/>
  <c r="DF1417" i="64"/>
  <c r="DF1432" i="64" s="1"/>
  <c r="CP1391" i="64"/>
  <c r="CX1387" i="64"/>
  <c r="CX1409" i="64" s="1"/>
  <c r="CX1368" i="64"/>
  <c r="CX1382" i="64" s="1"/>
  <c r="CX1336" i="64"/>
  <c r="CX1332" i="64"/>
  <c r="CX1355" i="64" s="1"/>
  <c r="CP1314" i="64"/>
  <c r="CP1327" i="64" s="1"/>
  <c r="CX1309" i="64"/>
  <c r="CX1322" i="64" s="1"/>
  <c r="CP1519" i="64"/>
  <c r="CP1515" i="64"/>
  <c r="CP1528" i="64" s="1"/>
  <c r="CX2248" i="64"/>
  <c r="CP2244" i="64"/>
  <c r="CP2258" i="64" s="1"/>
  <c r="CX1265" i="64"/>
  <c r="CX1300" i="64" s="1"/>
  <c r="CX1221" i="64"/>
  <c r="CX1256" i="64" s="1"/>
  <c r="CP1674" i="64"/>
  <c r="CP1670" i="64"/>
  <c r="CP1693" i="64" s="1"/>
  <c r="DF1639" i="64"/>
  <c r="DF1662" i="64" s="1"/>
  <c r="CP1607" i="64"/>
  <c r="CP1634" i="64" s="1"/>
  <c r="CX1189" i="64"/>
  <c r="CX1216" i="64" s="1"/>
  <c r="CX1185" i="64"/>
  <c r="CX1212" i="64" s="1"/>
  <c r="DF1152" i="64"/>
  <c r="CX1148" i="64"/>
  <c r="CX1175" i="64" s="1"/>
  <c r="CP1117" i="64"/>
  <c r="CX1083" i="64"/>
  <c r="CX1110" i="64" s="1"/>
  <c r="CX1059" i="64"/>
  <c r="DF982" i="64"/>
  <c r="DF995" i="64" s="1"/>
  <c r="CX518" i="64"/>
  <c r="CX531" i="64" s="1"/>
  <c r="DF2193" i="64"/>
  <c r="CP2192" i="64"/>
  <c r="CP2167" i="64"/>
  <c r="CX2146" i="64"/>
  <c r="CX2141" i="64"/>
  <c r="CX2119" i="64"/>
  <c r="CX1445" i="64"/>
  <c r="CX1441" i="64"/>
  <c r="CX1456" i="64" s="1"/>
  <c r="CX1417" i="64"/>
  <c r="CX1432" i="64" s="1"/>
  <c r="CP1387" i="64"/>
  <c r="CP1409" i="64" s="1"/>
  <c r="CX1364" i="64"/>
  <c r="CX1378" i="64" s="1"/>
  <c r="CP1332" i="64"/>
  <c r="CP1355" i="64" s="1"/>
  <c r="DF1313" i="64"/>
  <c r="CP1309" i="64"/>
  <c r="CP1322" i="64" s="1"/>
  <c r="DF1516" i="64"/>
  <c r="DF1529" i="64" s="1"/>
  <c r="DF2249" i="64"/>
  <c r="DF2263" i="64" s="1"/>
  <c r="DF1269" i="64"/>
  <c r="DF1304" i="64" s="1"/>
  <c r="CP1265" i="64"/>
  <c r="CP1300" i="64" s="1"/>
  <c r="CP1225" i="64"/>
  <c r="CP1260" i="64" s="1"/>
  <c r="CP1221" i="64"/>
  <c r="CP1256" i="64" s="1"/>
  <c r="DF1671" i="64"/>
  <c r="DF1694" i="64" s="1"/>
  <c r="DF1643" i="64"/>
  <c r="DF1666" i="64" s="1"/>
  <c r="CX1639" i="64"/>
  <c r="CX1662" i="64" s="1"/>
  <c r="DF1602" i="64"/>
  <c r="DF1629" i="64" s="1"/>
  <c r="CP1189" i="64"/>
  <c r="CP1216" i="64" s="1"/>
  <c r="CP1185" i="64"/>
  <c r="CP1212" i="64" s="1"/>
  <c r="CX1152" i="64"/>
  <c r="CP1148" i="64"/>
  <c r="CP1175" i="64" s="1"/>
  <c r="DF1114" i="64"/>
  <c r="DF1141" i="64" s="1"/>
  <c r="CP1083" i="64"/>
  <c r="CP1110" i="64" s="1"/>
  <c r="CX1078" i="64"/>
  <c r="CX1105" i="64" s="1"/>
  <c r="CP1706" i="64"/>
  <c r="CP1741" i="64"/>
  <c r="CP1766" i="64" s="1"/>
  <c r="DF796" i="64"/>
  <c r="CX2193" i="64"/>
  <c r="DF2171" i="64"/>
  <c r="CP2145" i="64"/>
  <c r="CP2119" i="64"/>
  <c r="CX2115" i="64"/>
  <c r="CP1441" i="64"/>
  <c r="CP1456" i="64" s="1"/>
  <c r="CP1421" i="64"/>
  <c r="DF1390" i="64"/>
  <c r="DF1386" i="64"/>
  <c r="DF1408" i="64" s="1"/>
  <c r="CP1368" i="64"/>
  <c r="CP1382" i="64" s="1"/>
  <c r="CP1364" i="64"/>
  <c r="CP1378" i="64" s="1"/>
  <c r="CP1336" i="64"/>
  <c r="DF1331" i="64"/>
  <c r="DF1354" i="64" s="1"/>
  <c r="CX1313" i="64"/>
  <c r="DF1520" i="64"/>
  <c r="DF1533" i="64" s="1"/>
  <c r="CX1516" i="64"/>
  <c r="CX1529" i="64" s="1"/>
  <c r="CP2248" i="64"/>
  <c r="CX1269" i="64"/>
  <c r="CX1304" i="64" s="1"/>
  <c r="DF1264" i="64"/>
  <c r="DF1224" i="64"/>
  <c r="DF1675" i="64"/>
  <c r="DF1698" i="64" s="1"/>
  <c r="CX1671" i="64"/>
  <c r="CX1694" i="64" s="1"/>
  <c r="CX1643" i="64"/>
  <c r="CX1666" i="64" s="1"/>
  <c r="CP1639" i="64"/>
  <c r="CP1662" i="64" s="1"/>
  <c r="DF1606" i="64"/>
  <c r="DF1184" i="64"/>
  <c r="DF1211" i="64" s="1"/>
  <c r="CP1152" i="64"/>
  <c r="DF1118" i="64"/>
  <c r="DF1145" i="64" s="1"/>
  <c r="CX1114" i="64"/>
  <c r="CX1141" i="64" s="1"/>
  <c r="CX1082" i="64"/>
  <c r="CP1078" i="64"/>
  <c r="CP1105" i="64" s="1"/>
  <c r="DF1703" i="64"/>
  <c r="DF1728" i="64" s="1"/>
  <c r="CX1740" i="64"/>
  <c r="DF1055" i="64"/>
  <c r="DF1070" i="64" s="1"/>
  <c r="CX982" i="64"/>
  <c r="CX995" i="64" s="1"/>
  <c r="DF497" i="64"/>
  <c r="CP2197" i="64"/>
  <c r="CP2193" i="64"/>
  <c r="CX2170" i="64"/>
  <c r="DF2166" i="64"/>
  <c r="DF2142" i="64"/>
  <c r="CP2141" i="64"/>
  <c r="DF2116" i="64"/>
  <c r="CP1445" i="64"/>
  <c r="DF1422" i="64"/>
  <c r="DF1437" i="64" s="1"/>
  <c r="DF1418" i="64"/>
  <c r="DF1433" i="64" s="1"/>
  <c r="CP1417" i="64"/>
  <c r="CP1432" i="64" s="1"/>
  <c r="CX1390" i="64"/>
  <c r="DF1367" i="64"/>
  <c r="DF1363" i="64"/>
  <c r="DF1377" i="64" s="1"/>
  <c r="DF1335" i="64"/>
  <c r="CX1331" i="64"/>
  <c r="CX1354" i="64" s="1"/>
  <c r="CP1313" i="64"/>
  <c r="CX1520" i="64"/>
  <c r="CX1533" i="64" s="1"/>
  <c r="CX2249" i="64"/>
  <c r="CX2263" i="64" s="1"/>
  <c r="DF2245" i="64"/>
  <c r="DF2259" i="64" s="1"/>
  <c r="CP1269" i="64"/>
  <c r="CP1304" i="64" s="1"/>
  <c r="CX1264" i="64"/>
  <c r="CX1224" i="64"/>
  <c r="DF1220" i="64"/>
  <c r="DF1255" i="64" s="1"/>
  <c r="CX1675" i="64"/>
  <c r="CX1698" i="64" s="1"/>
  <c r="CP1671" i="64"/>
  <c r="CP1694" i="64" s="1"/>
  <c r="CP1643" i="64"/>
  <c r="CP1666" i="64" s="1"/>
  <c r="DF1638" i="64"/>
  <c r="DF1661" i="64" s="1"/>
  <c r="CX1606" i="64"/>
  <c r="CX1602" i="64"/>
  <c r="CX1629" i="64" s="1"/>
  <c r="DF1188" i="64"/>
  <c r="CX1184" i="64"/>
  <c r="CX1211" i="64" s="1"/>
  <c r="DF1149" i="64"/>
  <c r="DF1176" i="64" s="1"/>
  <c r="CX1118" i="64"/>
  <c r="CX1145" i="64" s="1"/>
  <c r="CP1114" i="64"/>
  <c r="CP1141" i="64" s="1"/>
  <c r="CP1082" i="64"/>
  <c r="DF1707" i="64"/>
  <c r="DF1732" i="64" s="1"/>
  <c r="CX1703" i="64"/>
  <c r="CX1728" i="64" s="1"/>
  <c r="DF1737" i="64"/>
  <c r="DF1762" i="64" s="1"/>
  <c r="DF1805" i="64" s="1"/>
  <c r="DF1054" i="64"/>
  <c r="DF1069" i="64" s="1"/>
  <c r="DF2196" i="64"/>
  <c r="DF2192" i="64"/>
  <c r="CX2171" i="64"/>
  <c r="CP2170" i="64"/>
  <c r="CX2166" i="64"/>
  <c r="DF2120" i="64"/>
  <c r="CP2115" i="64"/>
  <c r="DF1446" i="64"/>
  <c r="DF1442" i="64"/>
  <c r="DF1457" i="64" s="1"/>
  <c r="CX1422" i="64"/>
  <c r="CX1437" i="64" s="1"/>
  <c r="DF1391" i="64"/>
  <c r="CX1386" i="64"/>
  <c r="CX1408" i="64" s="1"/>
  <c r="CX1367" i="64"/>
  <c r="CX1363" i="64"/>
  <c r="CX1377" i="64" s="1"/>
  <c r="CX1335" i="64"/>
  <c r="DF1310" i="64"/>
  <c r="DF1323" i="64" s="1"/>
  <c r="CP1520" i="64"/>
  <c r="CP1533" i="64" s="1"/>
  <c r="CP1516" i="64"/>
  <c r="CP1529" i="64" s="1"/>
  <c r="CX2245" i="64"/>
  <c r="CX2259" i="64" s="1"/>
  <c r="DF1268" i="64"/>
  <c r="CP1675" i="64"/>
  <c r="CP1698" i="64" s="1"/>
  <c r="DF1670" i="64"/>
  <c r="DF1693" i="64" s="1"/>
  <c r="CX1638" i="64"/>
  <c r="CX1661" i="64" s="1"/>
  <c r="CP1606" i="64"/>
  <c r="CP1602" i="64"/>
  <c r="CP1629" i="64" s="1"/>
  <c r="CP1184" i="64"/>
  <c r="CP1211" i="64" s="1"/>
  <c r="CX1149" i="64"/>
  <c r="CX1176" i="64" s="1"/>
  <c r="CP1118" i="64"/>
  <c r="CP1145" i="64" s="1"/>
  <c r="DF1113" i="64"/>
  <c r="DF1140" i="64" s="1"/>
  <c r="DF1079" i="64"/>
  <c r="DF1106" i="64" s="1"/>
  <c r="CX1707" i="64"/>
  <c r="CX1732" i="64" s="1"/>
  <c r="CP1703" i="64"/>
  <c r="CP1728" i="64" s="1"/>
  <c r="CP1737" i="64"/>
  <c r="CP1762" i="64" s="1"/>
  <c r="CP1805" i="64" s="1"/>
  <c r="CP1054" i="64"/>
  <c r="CP1069" i="64" s="1"/>
  <c r="CP982" i="64"/>
  <c r="CP995" i="64" s="1"/>
  <c r="DF934" i="64"/>
  <c r="DF949" i="64" s="1"/>
  <c r="CP1707" i="64"/>
  <c r="CP1732" i="64" s="1"/>
  <c r="DF1740" i="64"/>
  <c r="CX1736" i="64"/>
  <c r="CX1761" i="64" s="1"/>
  <c r="CP1058" i="64"/>
  <c r="CX987" i="64"/>
  <c r="CX1000" i="64" s="1"/>
  <c r="CP963" i="64"/>
  <c r="CX958" i="64"/>
  <c r="CX973" i="64" s="1"/>
  <c r="CX938" i="64"/>
  <c r="CX953" i="64" s="1"/>
  <c r="CP915" i="64"/>
  <c r="CP930" i="64" s="1"/>
  <c r="CX819" i="64"/>
  <c r="CX796" i="64"/>
  <c r="DF791" i="64"/>
  <c r="DF806" i="64" s="1"/>
  <c r="DF517" i="64"/>
  <c r="CX497" i="64"/>
  <c r="CP473" i="64"/>
  <c r="CP416" i="64"/>
  <c r="CP436" i="64" s="1"/>
  <c r="DF962" i="64"/>
  <c r="DF977" i="64" s="1"/>
  <c r="DF910" i="64"/>
  <c r="DF925" i="64" s="1"/>
  <c r="CP819" i="64"/>
  <c r="CX791" i="64"/>
  <c r="CX806" i="64" s="1"/>
  <c r="CX517" i="64"/>
  <c r="CP497" i="64"/>
  <c r="DF468" i="64"/>
  <c r="CX444" i="64"/>
  <c r="CX459" i="64" s="1"/>
  <c r="CP389" i="64"/>
  <c r="CP1740" i="64"/>
  <c r="DF1059" i="64"/>
  <c r="CP1055" i="64"/>
  <c r="CP1070" i="64" s="1"/>
  <c r="CP987" i="64"/>
  <c r="CP1000" i="64" s="1"/>
  <c r="CX962" i="64"/>
  <c r="CX977" i="64" s="1"/>
  <c r="CP958" i="64"/>
  <c r="CP973" i="64" s="1"/>
  <c r="CP938" i="64"/>
  <c r="CP953" i="64" s="1"/>
  <c r="CX910" i="64"/>
  <c r="CX925" i="64" s="1"/>
  <c r="CP816" i="64"/>
  <c r="CP832" i="64" s="1"/>
  <c r="CP791" i="64"/>
  <c r="CP806" i="64" s="1"/>
  <c r="CP517" i="64"/>
  <c r="CP494" i="64"/>
  <c r="CP500" i="64" s="1"/>
  <c r="CX468" i="64"/>
  <c r="CP444" i="64"/>
  <c r="CP459" i="64" s="1"/>
  <c r="DF384" i="64"/>
  <c r="DF939" i="64"/>
  <c r="DF954" i="64" s="1"/>
  <c r="DF815" i="64"/>
  <c r="DF831" i="64" s="1"/>
  <c r="DF2160" i="64" s="1"/>
  <c r="CP796" i="64"/>
  <c r="CP468" i="64"/>
  <c r="DF421" i="64"/>
  <c r="CX339" i="64"/>
  <c r="CX349" i="64" s="1"/>
  <c r="DF1082" i="64"/>
  <c r="CX1737" i="64"/>
  <c r="CX1762" i="64" s="1"/>
  <c r="CX1805" i="64" s="1"/>
  <c r="CP1059" i="64"/>
  <c r="CX1054" i="64"/>
  <c r="CX1069" i="64" s="1"/>
  <c r="CX986" i="64"/>
  <c r="DF963" i="64"/>
  <c r="CP962" i="64"/>
  <c r="CP977" i="64" s="1"/>
  <c r="CX939" i="64"/>
  <c r="CX954" i="64" s="1"/>
  <c r="CX934" i="64"/>
  <c r="CX949" i="64" s="1"/>
  <c r="DF820" i="64"/>
  <c r="DF836" i="64" s="1"/>
  <c r="CX815" i="64"/>
  <c r="CX831" i="64" s="1"/>
  <c r="CX2160" i="64" s="1"/>
  <c r="CX522" i="64"/>
  <c r="CX535" i="64" s="1"/>
  <c r="DF498" i="64"/>
  <c r="DF493" i="64"/>
  <c r="DF449" i="64"/>
  <c r="CP421" i="64"/>
  <c r="DF1741" i="64"/>
  <c r="DF1766" i="64" s="1"/>
  <c r="DF1058" i="64"/>
  <c r="CP986" i="64"/>
  <c r="CX963" i="64"/>
  <c r="CX959" i="64"/>
  <c r="CX974" i="64" s="1"/>
  <c r="CP939" i="64"/>
  <c r="CP954" i="64" s="1"/>
  <c r="CP934" i="64"/>
  <c r="CP949" i="64" s="1"/>
  <c r="CX820" i="64"/>
  <c r="CX836" i="64" s="1"/>
  <c r="DF795" i="64"/>
  <c r="CP522" i="64"/>
  <c r="CP535" i="64" s="1"/>
  <c r="CX498" i="64"/>
  <c r="CX449" i="64"/>
  <c r="CX334" i="64"/>
  <c r="CX1741" i="64"/>
  <c r="CX1766" i="64" s="1"/>
  <c r="CX1058" i="64"/>
  <c r="DF987" i="64"/>
  <c r="DF1000" i="64" s="1"/>
  <c r="CP983" i="64"/>
  <c r="CP996" i="64" s="1"/>
  <c r="DF958" i="64"/>
  <c r="DF973" i="64" s="1"/>
  <c r="DF938" i="64"/>
  <c r="DF953" i="64" s="1"/>
  <c r="DF915" i="64"/>
  <c r="DF930" i="64" s="1"/>
  <c r="CP820" i="64"/>
  <c r="CP836" i="64" s="1"/>
  <c r="CP815" i="64"/>
  <c r="CP831" i="64" s="1"/>
  <c r="CP2160" i="64" s="1"/>
  <c r="CX795" i="64"/>
  <c r="CP498" i="64"/>
  <c r="CX493" i="64"/>
  <c r="CX416" i="64"/>
  <c r="CX436" i="64" s="1"/>
  <c r="CZ2193" i="64"/>
  <c r="DG1445" i="64"/>
  <c r="CY1520" i="64"/>
  <c r="CY1533" i="64" s="1"/>
  <c r="CQ1602" i="64"/>
  <c r="CQ1629" i="64" s="1"/>
  <c r="CQ1674" i="64"/>
  <c r="CQ1184" i="64"/>
  <c r="CQ1211" i="64" s="1"/>
  <c r="DG1149" i="64"/>
  <c r="DG1176" i="64" s="1"/>
  <c r="CQ1740" i="64"/>
  <c r="CQ1387" i="64"/>
  <c r="CQ1409" i="64" s="1"/>
  <c r="CQ1335" i="64"/>
  <c r="CQ1670" i="64"/>
  <c r="CQ1693" i="64" s="1"/>
  <c r="CY1336" i="64"/>
  <c r="CY1264" i="64"/>
  <c r="CY1446" i="64"/>
  <c r="DH1386" i="64"/>
  <c r="DH1408" i="64" s="1"/>
  <c r="DG1519" i="64"/>
  <c r="CY1639" i="64"/>
  <c r="CY1662" i="64" s="1"/>
  <c r="CQ1118" i="64"/>
  <c r="CQ1145" i="64" s="1"/>
  <c r="DG2248" i="64"/>
  <c r="CQ1737" i="64"/>
  <c r="CQ1762" i="64" s="1"/>
  <c r="CQ1805" i="64" s="1"/>
  <c r="CZ1639" i="64"/>
  <c r="CZ1662" i="64" s="1"/>
  <c r="DH1441" i="64"/>
  <c r="DH1456" i="64" s="1"/>
  <c r="DH2167" i="64"/>
  <c r="CY1741" i="64"/>
  <c r="CY1766" i="64" s="1"/>
  <c r="DG388" i="64"/>
  <c r="CZ1417" i="64"/>
  <c r="CZ1432" i="64" s="1"/>
  <c r="CQ518" i="64"/>
  <c r="CQ531" i="64" s="1"/>
  <c r="DH1364" i="64"/>
  <c r="DH1378" i="64" s="1"/>
  <c r="CR1602" i="64"/>
  <c r="CR1629" i="64" s="1"/>
  <c r="DG1058" i="64"/>
  <c r="DH517" i="64"/>
  <c r="CR417" i="64"/>
  <c r="CZ1418" i="64"/>
  <c r="CZ1433" i="64" s="1"/>
  <c r="DG959" i="64"/>
  <c r="DG974" i="64" s="1"/>
  <c r="CQ935" i="64"/>
  <c r="CQ950" i="64" s="1"/>
  <c r="DG445" i="64"/>
  <c r="CQ417" i="64"/>
  <c r="DF522" i="64"/>
  <c r="DF535" i="64" s="1"/>
  <c r="DF473" i="64"/>
  <c r="CP449" i="64"/>
  <c r="CX420" i="64"/>
  <c r="DJ389" i="64"/>
  <c r="CP334" i="64"/>
  <c r="CY498" i="64"/>
  <c r="DF416" i="64"/>
  <c r="DF436" i="64" s="1"/>
  <c r="CX384" i="64"/>
  <c r="DH2166" i="64"/>
  <c r="CR2142" i="64"/>
  <c r="CR2141" i="64"/>
  <c r="DH2115" i="64"/>
  <c r="DH1442" i="64"/>
  <c r="DH1457" i="64" s="1"/>
  <c r="DH1387" i="64"/>
  <c r="DH1409" i="64" s="1"/>
  <c r="CZ1363" i="64"/>
  <c r="CZ1377" i="64" s="1"/>
  <c r="DH1332" i="64"/>
  <c r="DH1355" i="64" s="1"/>
  <c r="CZ1331" i="64"/>
  <c r="CZ1354" i="64" s="1"/>
  <c r="DH1309" i="64"/>
  <c r="DH1322" i="64" s="1"/>
  <c r="CZ1264" i="64"/>
  <c r="CZ1603" i="64"/>
  <c r="CZ1630" i="64" s="1"/>
  <c r="CR1703" i="64"/>
  <c r="CR1728" i="64" s="1"/>
  <c r="DH1737" i="64"/>
  <c r="DH1762" i="64" s="1"/>
  <c r="DH1805" i="64" s="1"/>
  <c r="CZ1736" i="64"/>
  <c r="CZ1761" i="64" s="1"/>
  <c r="CR935" i="64"/>
  <c r="CR950" i="64" s="1"/>
  <c r="CZ911" i="64"/>
  <c r="CZ926" i="64" s="1"/>
  <c r="CR815" i="64"/>
  <c r="CR831" i="64" s="1"/>
  <c r="CR2160" i="64" s="1"/>
  <c r="DH795" i="64"/>
  <c r="CR493" i="64"/>
  <c r="DH444" i="64"/>
  <c r="DH459" i="64" s="1"/>
  <c r="CR311" i="64"/>
  <c r="CR2193" i="64"/>
  <c r="DH2116" i="64"/>
  <c r="CZ1441" i="64"/>
  <c r="CZ1456" i="64" s="1"/>
  <c r="CZ1386" i="64"/>
  <c r="CZ1408" i="64" s="1"/>
  <c r="CZ1364" i="64"/>
  <c r="CZ1378" i="64" s="1"/>
  <c r="CZ2244" i="64"/>
  <c r="CZ2258" i="64" s="1"/>
  <c r="CR1221" i="64"/>
  <c r="CR1256" i="64" s="1"/>
  <c r="DH1642" i="64"/>
  <c r="CR2192" i="64"/>
  <c r="CZ2166" i="64"/>
  <c r="DH2141" i="64"/>
  <c r="CZ1442" i="64"/>
  <c r="CZ1457" i="64" s="1"/>
  <c r="CR1418" i="64"/>
  <c r="CR1433" i="64" s="1"/>
  <c r="CR1417" i="64"/>
  <c r="CR1432" i="64" s="1"/>
  <c r="CZ1387" i="64"/>
  <c r="CZ1409" i="64" s="1"/>
  <c r="CZ1332" i="64"/>
  <c r="CZ1355" i="64" s="1"/>
  <c r="CZ1309" i="64"/>
  <c r="CZ1322" i="64" s="1"/>
  <c r="CR1516" i="64"/>
  <c r="CR1529" i="64" s="1"/>
  <c r="DH1265" i="64"/>
  <c r="DH1300" i="64" s="1"/>
  <c r="DH1149" i="64"/>
  <c r="DH1176" i="64" s="1"/>
  <c r="CZ1148" i="64"/>
  <c r="CZ1175" i="64" s="1"/>
  <c r="DH1113" i="64"/>
  <c r="DH1140" i="64" s="1"/>
  <c r="CZ983" i="64"/>
  <c r="CZ996" i="64" s="1"/>
  <c r="DH938" i="64"/>
  <c r="DH953" i="64" s="1"/>
  <c r="CZ910" i="64"/>
  <c r="CZ925" i="64" s="1"/>
  <c r="DH2192" i="64"/>
  <c r="CZ2167" i="64"/>
  <c r="DH2142" i="64"/>
  <c r="CR1441" i="64"/>
  <c r="CR1456" i="64" s="1"/>
  <c r="CZ1390" i="64"/>
  <c r="CR1363" i="64"/>
  <c r="CR1377" i="64" s="1"/>
  <c r="CR1331" i="64"/>
  <c r="CR1354" i="64" s="1"/>
  <c r="DH1310" i="64"/>
  <c r="DH1323" i="64" s="1"/>
  <c r="CR1670" i="64"/>
  <c r="CR1693" i="64" s="1"/>
  <c r="DH1638" i="64"/>
  <c r="DH1661" i="64" s="1"/>
  <c r="CZ1078" i="64"/>
  <c r="CZ1105" i="64" s="1"/>
  <c r="CZ1702" i="64"/>
  <c r="CZ1727" i="64" s="1"/>
  <c r="CR1737" i="64"/>
  <c r="CR1762" i="64" s="1"/>
  <c r="CR1805" i="64" s="1"/>
  <c r="DH959" i="64"/>
  <c r="DH974" i="64" s="1"/>
  <c r="CR958" i="64"/>
  <c r="CR973" i="64" s="1"/>
  <c r="CR816" i="64"/>
  <c r="CR832" i="64" s="1"/>
  <c r="CR2166" i="64"/>
  <c r="CZ2116" i="64"/>
  <c r="CZ2115" i="64"/>
  <c r="CR1442" i="64"/>
  <c r="CR1457" i="64" s="1"/>
  <c r="CR1387" i="64"/>
  <c r="CR1409" i="64" s="1"/>
  <c r="CR1386" i="64"/>
  <c r="CR1408" i="64" s="1"/>
  <c r="CR1364" i="64"/>
  <c r="CR1378" i="64" s="1"/>
  <c r="CR1332" i="64"/>
  <c r="CR1355" i="64" s="1"/>
  <c r="CZ1671" i="64"/>
  <c r="CZ1694" i="64" s="1"/>
  <c r="CZ1055" i="64"/>
  <c r="CZ1070" i="64" s="1"/>
  <c r="DH982" i="64"/>
  <c r="DH995" i="64" s="1"/>
  <c r="CZ334" i="64"/>
  <c r="DH2193" i="64"/>
  <c r="CR2167" i="64"/>
  <c r="CZ2141" i="64"/>
  <c r="DH1418" i="64"/>
  <c r="DH1433" i="64" s="1"/>
  <c r="DH1417" i="64"/>
  <c r="DH1432" i="64" s="1"/>
  <c r="CR1335" i="64"/>
  <c r="CZ1515" i="64"/>
  <c r="CZ1528" i="64" s="1"/>
  <c r="CR1265" i="64"/>
  <c r="CR1300" i="64" s="1"/>
  <c r="CR1113" i="64"/>
  <c r="CR1140" i="64" s="1"/>
  <c r="DH1079" i="64"/>
  <c r="DH1106" i="64" s="1"/>
  <c r="CR1055" i="64"/>
  <c r="CR1070" i="64" s="1"/>
  <c r="CZ468" i="64"/>
  <c r="DH448" i="64"/>
  <c r="CZ2192" i="64"/>
  <c r="CR2116" i="64"/>
  <c r="CR2115" i="64"/>
  <c r="DH1363" i="64"/>
  <c r="DH1377" i="64" s="1"/>
  <c r="DH1331" i="64"/>
  <c r="DH1354" i="64" s="1"/>
  <c r="CR1310" i="64"/>
  <c r="CR1323" i="64" s="1"/>
  <c r="DH1516" i="64"/>
  <c r="DH1529" i="64" s="1"/>
  <c r="CR2245" i="64"/>
  <c r="CR2259" i="64" s="1"/>
  <c r="DH1221" i="64"/>
  <c r="DH1256" i="64" s="1"/>
  <c r="CR1638" i="64"/>
  <c r="CR1661" i="64" s="1"/>
  <c r="CR1185" i="64"/>
  <c r="CR1212" i="64" s="1"/>
  <c r="DH1114" i="64"/>
  <c r="DH1141" i="64" s="1"/>
  <c r="DH958" i="64"/>
  <c r="DH973" i="64" s="1"/>
  <c r="DF445" i="64"/>
  <c r="DF420" i="64"/>
  <c r="CP384" i="64"/>
  <c r="CP316" i="64"/>
  <c r="DB315" i="64"/>
  <c r="CX473" i="64"/>
  <c r="DF444" i="64"/>
  <c r="DF459" i="64" s="1"/>
  <c r="CP420" i="64"/>
  <c r="CY389" i="64"/>
  <c r="DF334" i="64"/>
  <c r="CX311" i="64"/>
  <c r="DF316" i="64"/>
  <c r="DH2145" i="64"/>
  <c r="CZ1422" i="64"/>
  <c r="CZ1437" i="64" s="1"/>
  <c r="CZ1335" i="64"/>
  <c r="CZ1313" i="64"/>
  <c r="CZ962" i="64"/>
  <c r="CZ977" i="64" s="1"/>
  <c r="CR938" i="64"/>
  <c r="CR953" i="64" s="1"/>
  <c r="DH2170" i="64"/>
  <c r="DH1445" i="64"/>
  <c r="DH1390" i="64"/>
  <c r="CR1367" i="64"/>
  <c r="CR1188" i="64"/>
  <c r="CR1706" i="64"/>
  <c r="CZ521" i="64"/>
  <c r="CZ534" i="64" s="1"/>
  <c r="DF312" i="64"/>
  <c r="DF325" i="64" s="1"/>
  <c r="CR2196" i="64"/>
  <c r="CZ2145" i="64"/>
  <c r="DH2119" i="64"/>
  <c r="CR1421" i="64"/>
  <c r="CR1313" i="64"/>
  <c r="CR1674" i="64"/>
  <c r="CR1606" i="64"/>
  <c r="DF389" i="64"/>
  <c r="DF339" i="64"/>
  <c r="DF349" i="64" s="1"/>
  <c r="DF311" i="64"/>
  <c r="DH2196" i="64"/>
  <c r="CZ2170" i="64"/>
  <c r="CZ1445" i="64"/>
  <c r="DH1367" i="64"/>
  <c r="CZ1268" i="64"/>
  <c r="CZ1117" i="64"/>
  <c r="CZ1082" i="64"/>
  <c r="DH1706" i="64"/>
  <c r="CR819" i="64"/>
  <c r="CX421" i="64"/>
  <c r="CX389" i="64"/>
  <c r="CP339" i="64"/>
  <c r="CP349" i="64" s="1"/>
  <c r="CX316" i="64"/>
  <c r="CZ2119" i="64"/>
  <c r="DH1421" i="64"/>
  <c r="CR2248" i="64"/>
  <c r="DH1188" i="64"/>
  <c r="CZ2196" i="64"/>
  <c r="CR2145" i="64"/>
  <c r="CR1445" i="64"/>
  <c r="CR1390" i="64"/>
  <c r="CZ1367" i="64"/>
  <c r="DH1335" i="64"/>
  <c r="DH1313" i="64"/>
  <c r="CR795" i="64"/>
  <c r="DH420" i="64"/>
  <c r="CR338" i="64"/>
  <c r="DH315" i="64"/>
  <c r="CR2170" i="64"/>
  <c r="CR2119" i="64"/>
  <c r="CZ1421" i="64"/>
  <c r="DH2248" i="64"/>
  <c r="CZ1224" i="64"/>
  <c r="DH1674" i="64"/>
  <c r="CR1642" i="64"/>
  <c r="DH1606" i="64"/>
  <c r="CZ1152" i="64"/>
  <c r="CR1058" i="64"/>
  <c r="CU2197" i="64"/>
  <c r="DK2167" i="64"/>
  <c r="DK2116" i="64"/>
  <c r="DK1387" i="64"/>
  <c r="DK1409" i="64" s="1"/>
  <c r="DB2197" i="64"/>
  <c r="DJ2196" i="64"/>
  <c r="DJ2192" i="64"/>
  <c r="CT2192" i="64"/>
  <c r="DJ2146" i="64"/>
  <c r="DB2120" i="64"/>
  <c r="DB1446" i="64"/>
  <c r="DJ1422" i="64"/>
  <c r="DJ1437" i="64" s="1"/>
  <c r="CT1314" i="64"/>
  <c r="CT1327" i="64" s="1"/>
  <c r="CT1313" i="64"/>
  <c r="DJ1309" i="64"/>
  <c r="DJ1322" i="64" s="1"/>
  <c r="DJ1520" i="64"/>
  <c r="DJ1533" i="64" s="1"/>
  <c r="DJ2244" i="64"/>
  <c r="DJ2258" i="64" s="1"/>
  <c r="DJ1269" i="64"/>
  <c r="DJ1304" i="64" s="1"/>
  <c r="DB1268" i="64"/>
  <c r="DB1643" i="64"/>
  <c r="DB1666" i="64" s="1"/>
  <c r="DB1642" i="64"/>
  <c r="CT1638" i="64"/>
  <c r="CT1661" i="64" s="1"/>
  <c r="CT1607" i="64"/>
  <c r="CT1634" i="64" s="1"/>
  <c r="CT1606" i="64"/>
  <c r="DJ1152" i="64"/>
  <c r="DB1118" i="64"/>
  <c r="DB1145" i="64" s="1"/>
  <c r="DJ1113" i="64"/>
  <c r="DJ1140" i="64" s="1"/>
  <c r="DJ1082" i="64"/>
  <c r="DB1707" i="64"/>
  <c r="DB1732" i="64" s="1"/>
  <c r="DJ1702" i="64"/>
  <c r="DJ1727" i="64" s="1"/>
  <c r="DJ1740" i="64"/>
  <c r="CT1059" i="64"/>
  <c r="DB1054" i="64"/>
  <c r="DB1069" i="64" s="1"/>
  <c r="CT986" i="64"/>
  <c r="DB939" i="64"/>
  <c r="DB954" i="64" s="1"/>
  <c r="DB934" i="64"/>
  <c r="DB949" i="64" s="1"/>
  <c r="CT915" i="64"/>
  <c r="CT930" i="64" s="1"/>
  <c r="CT910" i="64"/>
  <c r="CT925" i="64" s="1"/>
  <c r="CT820" i="64"/>
  <c r="CT836" i="64" s="1"/>
  <c r="DB521" i="64"/>
  <c r="DB534" i="64" s="1"/>
  <c r="DJ497" i="64"/>
  <c r="DB473" i="64"/>
  <c r="CT421" i="64"/>
  <c r="DJ388" i="64"/>
  <c r="DJ339" i="64"/>
  <c r="DJ349" i="64" s="1"/>
  <c r="CT338" i="64"/>
  <c r="DB316" i="64"/>
  <c r="CT315" i="64"/>
  <c r="DB2166" i="64"/>
  <c r="DB2146" i="64"/>
  <c r="DJ2145" i="64"/>
  <c r="CT2141" i="64"/>
  <c r="CT2120" i="64"/>
  <c r="CT2119" i="64"/>
  <c r="DB1445" i="64"/>
  <c r="DB1441" i="64"/>
  <c r="DB1456" i="64" s="1"/>
  <c r="DJ1391" i="64"/>
  <c r="CT1386" i="64"/>
  <c r="CT1408" i="64" s="1"/>
  <c r="DJ1313" i="64"/>
  <c r="DB1520" i="64"/>
  <c r="DB1533" i="64" s="1"/>
  <c r="DB1519" i="64"/>
  <c r="DB2244" i="64"/>
  <c r="DB2258" i="64" s="1"/>
  <c r="DB1269" i="64"/>
  <c r="DB1304" i="64" s="1"/>
  <c r="DJ1224" i="64"/>
  <c r="DB1674" i="64"/>
  <c r="CT1643" i="64"/>
  <c r="CT1666" i="64" s="1"/>
  <c r="CT1642" i="64"/>
  <c r="DJ1184" i="64"/>
  <c r="DJ1211" i="64" s="1"/>
  <c r="DJ1153" i="64"/>
  <c r="DJ1180" i="64" s="1"/>
  <c r="DB1152" i="64"/>
  <c r="CT1148" i="64"/>
  <c r="CT1175" i="64" s="1"/>
  <c r="CT1118" i="64"/>
  <c r="CT1145" i="64" s="1"/>
  <c r="CT1117" i="64"/>
  <c r="DJ1083" i="64"/>
  <c r="DJ1110" i="64" s="1"/>
  <c r="DB1082" i="64"/>
  <c r="CT1078" i="64"/>
  <c r="CT1105" i="64" s="1"/>
  <c r="CT1707" i="64"/>
  <c r="CT1732" i="64" s="1"/>
  <c r="DB1702" i="64"/>
  <c r="DB1727" i="64" s="1"/>
  <c r="DB1740" i="64"/>
  <c r="CT1736" i="64"/>
  <c r="CT1761" i="64" s="1"/>
  <c r="DJ1058" i="64"/>
  <c r="CT1054" i="64"/>
  <c r="CT1069" i="64" s="1"/>
  <c r="DJ962" i="64"/>
  <c r="DJ977" i="64" s="1"/>
  <c r="CT939" i="64"/>
  <c r="CT954" i="64" s="1"/>
  <c r="CT934" i="64"/>
  <c r="CT949" i="64" s="1"/>
  <c r="DJ819" i="64"/>
  <c r="DJ796" i="64"/>
  <c r="DJ791" i="64"/>
  <c r="DJ806" i="64" s="1"/>
  <c r="CT521" i="64"/>
  <c r="CT534" i="64" s="1"/>
  <c r="DB497" i="64"/>
  <c r="CT473" i="64"/>
  <c r="DJ420" i="64"/>
  <c r="DB388" i="64"/>
  <c r="DB339" i="64"/>
  <c r="DB349" i="64" s="1"/>
  <c r="CT316" i="64"/>
  <c r="DB2196" i="64"/>
  <c r="DB2192" i="64"/>
  <c r="CT2170" i="64"/>
  <c r="DJ2141" i="64"/>
  <c r="CT1446" i="64"/>
  <c r="DB1422" i="64"/>
  <c r="DB1437" i="64" s="1"/>
  <c r="DJ1386" i="64"/>
  <c r="DJ1408" i="64" s="1"/>
  <c r="DJ1367" i="64"/>
  <c r="DJ1363" i="64"/>
  <c r="DJ1377" i="64" s="1"/>
  <c r="DJ1335" i="64"/>
  <c r="DJ1331" i="64"/>
  <c r="DJ1354" i="64" s="1"/>
  <c r="DB1309" i="64"/>
  <c r="DB1322" i="64" s="1"/>
  <c r="DJ2248" i="64"/>
  <c r="CT1268" i="64"/>
  <c r="DJ1264" i="64"/>
  <c r="DJ1225" i="64"/>
  <c r="DJ1260" i="64" s="1"/>
  <c r="DB1675" i="64"/>
  <c r="DB1698" i="64" s="1"/>
  <c r="DJ1638" i="64"/>
  <c r="DJ1661" i="64" s="1"/>
  <c r="DJ1606" i="64"/>
  <c r="CT1602" i="64"/>
  <c r="CT1629" i="64" s="1"/>
  <c r="CT1189" i="64"/>
  <c r="CT1216" i="64" s="1"/>
  <c r="CT1188" i="64"/>
  <c r="DB1113" i="64"/>
  <c r="DB1140" i="64" s="1"/>
  <c r="DB1741" i="64"/>
  <c r="DB1766" i="64" s="1"/>
  <c r="DJ986" i="64"/>
  <c r="DJ963" i="64"/>
  <c r="DJ910" i="64"/>
  <c r="DJ925" i="64" s="1"/>
  <c r="DJ815" i="64"/>
  <c r="DJ831" i="64" s="1"/>
  <c r="DJ2160" i="64" s="1"/>
  <c r="DB522" i="64"/>
  <c r="DB535" i="64" s="1"/>
  <c r="DB498" i="64"/>
  <c r="CT493" i="64"/>
  <c r="DJ449" i="64"/>
  <c r="DB448" i="64"/>
  <c r="DJ416" i="64"/>
  <c r="DJ436" i="64" s="1"/>
  <c r="DB389" i="64"/>
  <c r="CT388" i="64"/>
  <c r="CT2197" i="64"/>
  <c r="DJ2171" i="64"/>
  <c r="DJ2170" i="64"/>
  <c r="DJ2119" i="64"/>
  <c r="CT2115" i="64"/>
  <c r="DB1421" i="64"/>
  <c r="DB1417" i="64"/>
  <c r="DB1432" i="64" s="1"/>
  <c r="DB1391" i="64"/>
  <c r="DB1390" i="64"/>
  <c r="DJ1336" i="64"/>
  <c r="DJ1314" i="64"/>
  <c r="DJ1327" i="64" s="1"/>
  <c r="CT1519" i="64"/>
  <c r="DJ1515" i="64"/>
  <c r="DJ1528" i="64" s="1"/>
  <c r="CT1269" i="64"/>
  <c r="CT1304" i="64" s="1"/>
  <c r="DB1224" i="64"/>
  <c r="CT1220" i="64"/>
  <c r="CT1255" i="64" s="1"/>
  <c r="CT1674" i="64"/>
  <c r="DJ1642" i="64"/>
  <c r="DJ1607" i="64"/>
  <c r="DJ1634" i="64" s="1"/>
  <c r="DB1184" i="64"/>
  <c r="DB1211" i="64" s="1"/>
  <c r="DB1153" i="64"/>
  <c r="DB1180" i="64" s="1"/>
  <c r="DB1083" i="64"/>
  <c r="DB1110" i="64" s="1"/>
  <c r="DJ1078" i="64"/>
  <c r="DJ1105" i="64" s="1"/>
  <c r="DJ1706" i="64"/>
  <c r="CT1740" i="64"/>
  <c r="DJ1059" i="64"/>
  <c r="DJ982" i="64"/>
  <c r="DJ995" i="64" s="1"/>
  <c r="DB962" i="64"/>
  <c r="DB977" i="64" s="1"/>
  <c r="DJ958" i="64"/>
  <c r="DJ973" i="64" s="1"/>
  <c r="DJ938" i="64"/>
  <c r="DJ953" i="64" s="1"/>
  <c r="DJ915" i="64"/>
  <c r="DJ930" i="64" s="1"/>
  <c r="DJ820" i="64"/>
  <c r="DJ836" i="64" s="1"/>
  <c r="DB819" i="64"/>
  <c r="DB796" i="64"/>
  <c r="DB795" i="64"/>
  <c r="DB791" i="64"/>
  <c r="DB806" i="64" s="1"/>
  <c r="CT497" i="64"/>
  <c r="DJ472" i="64"/>
  <c r="CT448" i="64"/>
  <c r="DJ421" i="64"/>
  <c r="CT339" i="64"/>
  <c r="CT349" i="64" s="1"/>
  <c r="DJ315" i="64"/>
  <c r="CT2166" i="64"/>
  <c r="DB2145" i="64"/>
  <c r="DJ2115" i="64"/>
  <c r="CT1445" i="64"/>
  <c r="CT1441" i="64"/>
  <c r="CT1456" i="64" s="1"/>
  <c r="DJ1368" i="64"/>
  <c r="DJ1382" i="64" s="1"/>
  <c r="DB1313" i="64"/>
  <c r="CT1520" i="64"/>
  <c r="CT1533" i="64" s="1"/>
  <c r="DJ2249" i="64"/>
  <c r="DJ2263" i="64" s="1"/>
  <c r="CT2244" i="64"/>
  <c r="CT2258" i="64" s="1"/>
  <c r="DB1264" i="64"/>
  <c r="DB1225" i="64"/>
  <c r="DB1260" i="64" s="1"/>
  <c r="CT1675" i="64"/>
  <c r="CT1698" i="64" s="1"/>
  <c r="DJ1670" i="64"/>
  <c r="DJ1693" i="64" s="1"/>
  <c r="CT1152" i="64"/>
  <c r="DJ1148" i="64"/>
  <c r="DJ1175" i="64" s="1"/>
  <c r="DJ1117" i="64"/>
  <c r="CT1113" i="64"/>
  <c r="CT1140" i="64" s="1"/>
  <c r="CT1082" i="64"/>
  <c r="CT1702" i="64"/>
  <c r="CT1727" i="64" s="1"/>
  <c r="DJ1736" i="64"/>
  <c r="DJ1761" i="64" s="1"/>
  <c r="DB1058" i="64"/>
  <c r="DJ987" i="64"/>
  <c r="DJ1000" i="64" s="1"/>
  <c r="DB986" i="64"/>
  <c r="DB963" i="64"/>
  <c r="DB910" i="64"/>
  <c r="DB925" i="64" s="1"/>
  <c r="DB815" i="64"/>
  <c r="DB831" i="64" s="1"/>
  <c r="DB2160" i="64" s="1"/>
  <c r="CT522" i="64"/>
  <c r="CT535" i="64" s="1"/>
  <c r="DB472" i="64"/>
  <c r="DB449" i="64"/>
  <c r="DB420" i="64"/>
  <c r="DB416" i="64"/>
  <c r="DB436" i="64" s="1"/>
  <c r="DJ2197" i="64"/>
  <c r="DB2141" i="64"/>
  <c r="DJ2120" i="64"/>
  <c r="DJ1446" i="64"/>
  <c r="DJ1445" i="64"/>
  <c r="CT1422" i="64"/>
  <c r="CT1437" i="64" s="1"/>
  <c r="DB1386" i="64"/>
  <c r="DB1408" i="64" s="1"/>
  <c r="DB1367" i="64"/>
  <c r="DB1363" i="64"/>
  <c r="DB1377" i="64" s="1"/>
  <c r="DB1336" i="64"/>
  <c r="DB1335" i="64"/>
  <c r="DB1331" i="64"/>
  <c r="DB1354" i="64" s="1"/>
  <c r="DB1314" i="64"/>
  <c r="DB1327" i="64" s="1"/>
  <c r="CT1309" i="64"/>
  <c r="CT1322" i="64" s="1"/>
  <c r="DB1515" i="64"/>
  <c r="DB1528" i="64" s="1"/>
  <c r="DJ1268" i="64"/>
  <c r="DJ1643" i="64"/>
  <c r="DJ1666" i="64" s="1"/>
  <c r="DB1638" i="64"/>
  <c r="DB1661" i="64" s="1"/>
  <c r="DB1607" i="64"/>
  <c r="DB1634" i="64" s="1"/>
  <c r="DB1606" i="64"/>
  <c r="DJ1188" i="64"/>
  <c r="CT1184" i="64"/>
  <c r="CT1211" i="64" s="1"/>
  <c r="CT1153" i="64"/>
  <c r="CT1180" i="64" s="1"/>
  <c r="DJ1118" i="64"/>
  <c r="DJ1145" i="64" s="1"/>
  <c r="CT1083" i="64"/>
  <c r="CT1110" i="64" s="1"/>
  <c r="DB1078" i="64"/>
  <c r="DB1105" i="64" s="1"/>
  <c r="DJ1707" i="64"/>
  <c r="DJ1732" i="64" s="1"/>
  <c r="CT1741" i="64"/>
  <c r="CT1766" i="64" s="1"/>
  <c r="DB1059" i="64"/>
  <c r="DJ1054" i="64"/>
  <c r="DJ1069" i="64" s="1"/>
  <c r="DJ939" i="64"/>
  <c r="DJ954" i="64" s="1"/>
  <c r="DJ934" i="64"/>
  <c r="DJ949" i="64" s="1"/>
  <c r="DB915" i="64"/>
  <c r="DB930" i="64" s="1"/>
  <c r="DB820" i="64"/>
  <c r="DB836" i="64" s="1"/>
  <c r="CT819" i="64"/>
  <c r="CT795" i="64"/>
  <c r="CT791" i="64"/>
  <c r="CT806" i="64" s="1"/>
  <c r="CT498" i="64"/>
  <c r="DJ473" i="64"/>
  <c r="CT472" i="64"/>
  <c r="DB421" i="64"/>
  <c r="CT389" i="64"/>
  <c r="DJ338" i="64"/>
  <c r="DJ316" i="64"/>
  <c r="DG2192" i="64"/>
  <c r="DG2166" i="64"/>
  <c r="CQ2166" i="64"/>
  <c r="DE2141" i="64"/>
  <c r="CY2120" i="64"/>
  <c r="DG2119" i="64"/>
  <c r="CQ2119" i="64"/>
  <c r="CY2116" i="64"/>
  <c r="CY1422" i="64"/>
  <c r="CY1437" i="64" s="1"/>
  <c r="DG1421" i="64"/>
  <c r="CO1417" i="64"/>
  <c r="CO1432" i="64" s="1"/>
  <c r="CQ1391" i="64"/>
  <c r="CY1390" i="64"/>
  <c r="DG1367" i="64"/>
  <c r="CO1363" i="64"/>
  <c r="CO1377" i="64" s="1"/>
  <c r="CQ1336" i="64"/>
  <c r="CY1335" i="64"/>
  <c r="DG1332" i="64"/>
  <c r="DG1355" i="64" s="1"/>
  <c r="DG1313" i="64"/>
  <c r="CW2249" i="64"/>
  <c r="CW2263" i="64" s="1"/>
  <c r="CQ2245" i="64"/>
  <c r="CQ2259" i="64" s="1"/>
  <c r="CY1269" i="64"/>
  <c r="CY1304" i="64" s="1"/>
  <c r="CQ1265" i="64"/>
  <c r="CQ1300" i="64" s="1"/>
  <c r="DG1670" i="64"/>
  <c r="DG1693" i="64" s="1"/>
  <c r="CW1643" i="64"/>
  <c r="CW1666" i="64" s="1"/>
  <c r="DE1602" i="64"/>
  <c r="DE1629" i="64" s="1"/>
  <c r="CQ1188" i="64"/>
  <c r="DG1114" i="64"/>
  <c r="DG1141" i="64" s="1"/>
  <c r="CQ1706" i="64"/>
  <c r="DG1059" i="64"/>
  <c r="CY986" i="64"/>
  <c r="DG819" i="64"/>
  <c r="DE517" i="64"/>
  <c r="CY385" i="64"/>
  <c r="CO335" i="64"/>
  <c r="DG312" i="64"/>
  <c r="DG325" i="64" s="1"/>
  <c r="CY2193" i="64"/>
  <c r="DG2170" i="64"/>
  <c r="CQ2170" i="64"/>
  <c r="CY2167" i="64"/>
  <c r="DG2145" i="64"/>
  <c r="CQ2145" i="64"/>
  <c r="CQ2141" i="64"/>
  <c r="CQ1421" i="64"/>
  <c r="DG1387" i="64"/>
  <c r="DG1409" i="64" s="1"/>
  <c r="CY1368" i="64"/>
  <c r="CY1382" i="64" s="1"/>
  <c r="CQ1367" i="64"/>
  <c r="CY1314" i="64"/>
  <c r="CY1327" i="64" s="1"/>
  <c r="CQ1313" i="64"/>
  <c r="CQ1225" i="64"/>
  <c r="CQ1260" i="64" s="1"/>
  <c r="CQ1221" i="64"/>
  <c r="CQ1256" i="64" s="1"/>
  <c r="DG1675" i="64"/>
  <c r="DG1698" i="64" s="1"/>
  <c r="DG1674" i="64"/>
  <c r="DE1189" i="64"/>
  <c r="DE1216" i="64" s="1"/>
  <c r="DE1184" i="64"/>
  <c r="DE1211" i="64" s="1"/>
  <c r="CY1148" i="64"/>
  <c r="CY1175" i="64" s="1"/>
  <c r="CQ1079" i="64"/>
  <c r="CQ1106" i="64" s="1"/>
  <c r="CY1078" i="64"/>
  <c r="CY1105" i="64" s="1"/>
  <c r="DG1706" i="64"/>
  <c r="CY1055" i="64"/>
  <c r="CY1070" i="64" s="1"/>
  <c r="CY934" i="64"/>
  <c r="CY949" i="64" s="1"/>
  <c r="CQ816" i="64"/>
  <c r="CQ832" i="64" s="1"/>
  <c r="CY521" i="64"/>
  <c r="CY534" i="64" s="1"/>
  <c r="DG494" i="64"/>
  <c r="DG449" i="64"/>
  <c r="CW389" i="64"/>
  <c r="CQ385" i="64"/>
  <c r="CY2197" i="64"/>
  <c r="CQ2192" i="64"/>
  <c r="CY2171" i="64"/>
  <c r="CQ2142" i="64"/>
  <c r="CQ1442" i="64"/>
  <c r="CQ1457" i="64" s="1"/>
  <c r="CY1441" i="64"/>
  <c r="CY1456" i="64" s="1"/>
  <c r="CQ1418" i="64"/>
  <c r="CQ1433" i="64" s="1"/>
  <c r="CY1417" i="64"/>
  <c r="CY1432" i="64" s="1"/>
  <c r="DG1391" i="64"/>
  <c r="CW1390" i="64"/>
  <c r="CQ1364" i="64"/>
  <c r="CQ1378" i="64" s="1"/>
  <c r="CY1363" i="64"/>
  <c r="CY1377" i="64" s="1"/>
  <c r="DG1336" i="64"/>
  <c r="CW1335" i="64"/>
  <c r="DG1331" i="64"/>
  <c r="DG1354" i="64" s="1"/>
  <c r="CQ1331" i="64"/>
  <c r="CQ1354" i="64" s="1"/>
  <c r="CO1309" i="64"/>
  <c r="CO1322" i="64" s="1"/>
  <c r="CQ1519" i="64"/>
  <c r="CQ1220" i="64"/>
  <c r="CQ1255" i="64" s="1"/>
  <c r="CO1639" i="64"/>
  <c r="CO1662" i="64" s="1"/>
  <c r="CY1603" i="64"/>
  <c r="CY1630" i="64" s="1"/>
  <c r="DG1188" i="64"/>
  <c r="DG1740" i="64"/>
  <c r="CQ987" i="64"/>
  <c r="CQ1000" i="64" s="1"/>
  <c r="DE935" i="64"/>
  <c r="DE950" i="64" s="1"/>
  <c r="CY820" i="64"/>
  <c r="CY836" i="64" s="1"/>
  <c r="CW522" i="64"/>
  <c r="CW535" i="64" s="1"/>
  <c r="CY472" i="64"/>
  <c r="DE444" i="64"/>
  <c r="DE459" i="64" s="1"/>
  <c r="DG2196" i="64"/>
  <c r="CQ2196" i="64"/>
  <c r="DG2146" i="64"/>
  <c r="CQ2120" i="64"/>
  <c r="CQ2116" i="64"/>
  <c r="CY2115" i="64"/>
  <c r="DG1446" i="64"/>
  <c r="CQ1446" i="64"/>
  <c r="CY1445" i="64"/>
  <c r="DG1442" i="64"/>
  <c r="DG1457" i="64" s="1"/>
  <c r="DG1386" i="64"/>
  <c r="DG1408" i="64" s="1"/>
  <c r="CQ1386" i="64"/>
  <c r="CQ1408" i="64" s="1"/>
  <c r="CY1332" i="64"/>
  <c r="CY1355" i="64" s="1"/>
  <c r="CO1520" i="64"/>
  <c r="CO1533" i="64" s="1"/>
  <c r="CQ2248" i="64"/>
  <c r="CO1221" i="64"/>
  <c r="CO1256" i="64" s="1"/>
  <c r="CQ1642" i="64"/>
  <c r="CY1607" i="64"/>
  <c r="CY1634" i="64" s="1"/>
  <c r="CY1189" i="64"/>
  <c r="CY1216" i="64" s="1"/>
  <c r="CY1185" i="64"/>
  <c r="CY1212" i="64" s="1"/>
  <c r="CY1153" i="64"/>
  <c r="CY1180" i="64" s="1"/>
  <c r="CQ1149" i="64"/>
  <c r="CQ1176" i="64" s="1"/>
  <c r="CW1148" i="64"/>
  <c r="CW1175" i="64" s="1"/>
  <c r="CY1117" i="64"/>
  <c r="CW1083" i="64"/>
  <c r="CW1110" i="64" s="1"/>
  <c r="CY1707" i="64"/>
  <c r="CY1732" i="64" s="1"/>
  <c r="DE1706" i="64"/>
  <c r="CY1703" i="64"/>
  <c r="CY1728" i="64" s="1"/>
  <c r="CY1736" i="64"/>
  <c r="CY1761" i="64" s="1"/>
  <c r="CW1058" i="64"/>
  <c r="DG939" i="64"/>
  <c r="DG954" i="64" s="1"/>
  <c r="DG938" i="64"/>
  <c r="DG953" i="64" s="1"/>
  <c r="CY935" i="64"/>
  <c r="CY950" i="64" s="1"/>
  <c r="DG911" i="64"/>
  <c r="DG926" i="64" s="1"/>
  <c r="CQ792" i="64"/>
  <c r="CQ807" i="64" s="1"/>
  <c r="DE518" i="64"/>
  <c r="DE531" i="64" s="1"/>
  <c r="CY417" i="64"/>
  <c r="CY311" i="64"/>
  <c r="CQ2193" i="64"/>
  <c r="CO2192" i="64"/>
  <c r="CQ2167" i="64"/>
  <c r="CY2166" i="64"/>
  <c r="CQ2146" i="64"/>
  <c r="DG2142" i="64"/>
  <c r="CY2141" i="64"/>
  <c r="DG2120" i="64"/>
  <c r="CY2119" i="64"/>
  <c r="DG2116" i="64"/>
  <c r="DG1422" i="64"/>
  <c r="DG1437" i="64" s="1"/>
  <c r="CQ1422" i="64"/>
  <c r="CQ1437" i="64" s="1"/>
  <c r="CY1421" i="64"/>
  <c r="DG1418" i="64"/>
  <c r="DG1433" i="64" s="1"/>
  <c r="DG1390" i="64"/>
  <c r="CY1387" i="64"/>
  <c r="CY1409" i="64" s="1"/>
  <c r="CQ1368" i="64"/>
  <c r="CQ1382" i="64" s="1"/>
  <c r="CY1367" i="64"/>
  <c r="DG1364" i="64"/>
  <c r="DG1378" i="64" s="1"/>
  <c r="DG1335" i="64"/>
  <c r="CO1331" i="64"/>
  <c r="CO1354" i="64" s="1"/>
  <c r="CQ1314" i="64"/>
  <c r="CQ1327" i="64" s="1"/>
  <c r="CY1313" i="64"/>
  <c r="DG1310" i="64"/>
  <c r="DG1323" i="64" s="1"/>
  <c r="CO1220" i="64"/>
  <c r="CO1255" i="64" s="1"/>
  <c r="CY1671" i="64"/>
  <c r="CY1694" i="64" s="1"/>
  <c r="CW1670" i="64"/>
  <c r="CW1693" i="64" s="1"/>
  <c r="CQ1638" i="64"/>
  <c r="CQ1661" i="64" s="1"/>
  <c r="DG983" i="64"/>
  <c r="DG996" i="64" s="1"/>
  <c r="DE911" i="64"/>
  <c r="DE926" i="64" s="1"/>
  <c r="CW820" i="64"/>
  <c r="CW836" i="64" s="1"/>
  <c r="CQ448" i="64"/>
  <c r="CO2120" i="64"/>
  <c r="DE1446" i="64"/>
  <c r="DE1520" i="64"/>
  <c r="DE1533" i="64" s="1"/>
  <c r="CO1078" i="64"/>
  <c r="CO1105" i="64" s="1"/>
  <c r="DG2197" i="64"/>
  <c r="DG2193" i="64"/>
  <c r="DG2171" i="64"/>
  <c r="DG2141" i="64"/>
  <c r="CY1442" i="64"/>
  <c r="CY1457" i="64" s="1"/>
  <c r="DG1441" i="64"/>
  <c r="DG1456" i="64" s="1"/>
  <c r="CQ1441" i="64"/>
  <c r="CQ1456" i="64" s="1"/>
  <c r="CW1421" i="64"/>
  <c r="DG1417" i="64"/>
  <c r="DG1432" i="64" s="1"/>
  <c r="CQ1417" i="64"/>
  <c r="CQ1432" i="64" s="1"/>
  <c r="DG1368" i="64"/>
  <c r="DG1382" i="64" s="1"/>
  <c r="CW1367" i="64"/>
  <c r="DG1363" i="64"/>
  <c r="DG1377" i="64" s="1"/>
  <c r="CQ1363" i="64"/>
  <c r="CQ1377" i="64" s="1"/>
  <c r="CY1331" i="64"/>
  <c r="CY1354" i="64" s="1"/>
  <c r="DG1314" i="64"/>
  <c r="DG1327" i="64" s="1"/>
  <c r="CY1310" i="64"/>
  <c r="CY1323" i="64" s="1"/>
  <c r="CY2249" i="64"/>
  <c r="CY2263" i="64" s="1"/>
  <c r="CY1643" i="64"/>
  <c r="CY1666" i="64" s="1"/>
  <c r="DG1638" i="64"/>
  <c r="DG1661" i="64" s="1"/>
  <c r="DG1602" i="64"/>
  <c r="DG1629" i="64" s="1"/>
  <c r="DG1079" i="64"/>
  <c r="DG1106" i="64" s="1"/>
  <c r="CQ1702" i="64"/>
  <c r="CQ1727" i="64" s="1"/>
  <c r="DG522" i="64"/>
  <c r="DG535" i="64" s="1"/>
  <c r="BM416" i="64"/>
  <c r="BM436" i="64" s="1"/>
  <c r="Y311" i="64"/>
  <c r="BU473" i="64"/>
  <c r="AO316" i="64"/>
  <c r="BV472" i="64"/>
  <c r="AP315" i="64"/>
  <c r="BW1442" i="64"/>
  <c r="BW1457" i="64" s="1"/>
  <c r="AQ1442" i="64"/>
  <c r="AQ1457" i="64" s="1"/>
  <c r="AV384" i="64"/>
  <c r="BT389" i="64"/>
  <c r="X316" i="64"/>
  <c r="BE315" i="64"/>
  <c r="Y388" i="64"/>
  <c r="Z385" i="64"/>
  <c r="BS334" i="64"/>
  <c r="BC311" i="64"/>
  <c r="AM384" i="64"/>
  <c r="W1441" i="64"/>
  <c r="W1456" i="64" s="1"/>
  <c r="CI339" i="64"/>
  <c r="CI349" i="64" s="1"/>
  <c r="CA339" i="64"/>
  <c r="CA349" i="64" s="1"/>
  <c r="BC389" i="64"/>
  <c r="AE389" i="64"/>
  <c r="W339" i="64"/>
  <c r="W349" i="64" s="1"/>
  <c r="CJ420" i="64"/>
  <c r="BT315" i="64"/>
  <c r="AN388" i="64"/>
  <c r="AF315" i="64"/>
  <c r="X388" i="64"/>
  <c r="CK312" i="64"/>
  <c r="BM417" i="64"/>
  <c r="BE335" i="64"/>
  <c r="AG335" i="64"/>
  <c r="CR420" i="64"/>
  <c r="BU416" i="64"/>
  <c r="BU436" i="64" s="1"/>
  <c r="AO815" i="64"/>
  <c r="AO831" i="64" s="1"/>
  <c r="CC316" i="64"/>
  <c r="AW316" i="64"/>
  <c r="CL338" i="64"/>
  <c r="AX315" i="64"/>
  <c r="CE469" i="64"/>
  <c r="AY792" i="64"/>
  <c r="AY807" i="64" s="1"/>
  <c r="BD384" i="64"/>
  <c r="CB498" i="64"/>
  <c r="AO388" i="64"/>
  <c r="CD312" i="64"/>
  <c r="AX385" i="64"/>
  <c r="AT444" i="64"/>
  <c r="AT459" i="64" s="1"/>
  <c r="CH316" i="64"/>
  <c r="BZ316" i="64"/>
  <c r="BR316" i="64"/>
  <c r="BB316" i="64"/>
  <c r="AT316" i="64"/>
  <c r="AL389" i="64"/>
  <c r="AD316" i="64"/>
  <c r="V316" i="64"/>
  <c r="BS388" i="64"/>
  <c r="BD385" i="64"/>
  <c r="CQ522" i="64"/>
  <c r="CQ535" i="64" s="1"/>
  <c r="CC416" i="64"/>
  <c r="CC436" i="64" s="1"/>
  <c r="AG384" i="64"/>
  <c r="BM316" i="64"/>
  <c r="Y316" i="64"/>
  <c r="BF472" i="64"/>
  <c r="AI1442" i="64"/>
  <c r="AI1457" i="64" s="1"/>
  <c r="BT384" i="64"/>
  <c r="AF384" i="64"/>
  <c r="AN316" i="64"/>
  <c r="U1417" i="64"/>
  <c r="U1432" i="64" s="1"/>
  <c r="CG449" i="64"/>
  <c r="BQ316" i="64"/>
  <c r="BI316" i="64"/>
  <c r="BA316" i="64"/>
  <c r="AS316" i="64"/>
  <c r="AK316" i="64"/>
  <c r="AC316" i="64"/>
  <c r="U449" i="64"/>
  <c r="CH388" i="64"/>
  <c r="V388" i="64"/>
  <c r="BS385" i="64"/>
  <c r="DI1269" i="64"/>
  <c r="DI1304" i="64" s="1"/>
  <c r="DA473" i="64"/>
  <c r="DA1118" i="64"/>
  <c r="DA1145" i="64" s="1"/>
  <c r="CS1118" i="64"/>
  <c r="CS1145" i="64" s="1"/>
  <c r="CS1607" i="64"/>
  <c r="CS1634" i="64" s="1"/>
  <c r="DI1442" i="64"/>
  <c r="DI1457" i="64" s="1"/>
  <c r="DA935" i="64"/>
  <c r="DA950" i="64" s="1"/>
  <c r="DA1639" i="64"/>
  <c r="DA1662" i="64" s="1"/>
  <c r="DA1516" i="64"/>
  <c r="DA1529" i="64" s="1"/>
  <c r="DA494" i="64"/>
  <c r="DA500" i="64" s="1"/>
  <c r="CS2116" i="64"/>
  <c r="CS1149" i="64"/>
  <c r="CS1176" i="64" s="1"/>
  <c r="CS445" i="64"/>
  <c r="DI815" i="64"/>
  <c r="DI831" i="64" s="1"/>
  <c r="DI2160" i="64" s="1"/>
  <c r="DI311" i="64"/>
  <c r="DA1441" i="64"/>
  <c r="DA1456" i="64" s="1"/>
  <c r="DA493" i="64"/>
  <c r="CS1264" i="64"/>
  <c r="CJ311" i="64"/>
  <c r="X311" i="64"/>
  <c r="BD820" i="64"/>
  <c r="BD836" i="64" s="1"/>
  <c r="CK388" i="64"/>
  <c r="AG315" i="64"/>
  <c r="BF385" i="64"/>
  <c r="BH958" i="64"/>
  <c r="BH973" i="64" s="1"/>
  <c r="AB1441" i="64"/>
  <c r="AB1456" i="64" s="1"/>
  <c r="BP316" i="64"/>
  <c r="BY315" i="64"/>
  <c r="AS819" i="64"/>
  <c r="AL445" i="64"/>
  <c r="DH963" i="64"/>
  <c r="CR498" i="64"/>
  <c r="DH1740" i="64"/>
  <c r="DH1519" i="64"/>
  <c r="DH497" i="64"/>
  <c r="DH962" i="64"/>
  <c r="DH977" i="64" s="1"/>
  <c r="DH1082" i="64"/>
  <c r="DH1152" i="64"/>
  <c r="DH1224" i="64"/>
  <c r="DH1268" i="64"/>
  <c r="DH472" i="64"/>
  <c r="DH986" i="64"/>
  <c r="DH1117" i="64"/>
  <c r="DH338" i="64"/>
  <c r="DH521" i="64"/>
  <c r="DH534" i="64" s="1"/>
  <c r="CZ338" i="64"/>
  <c r="CZ420" i="64"/>
  <c r="CZ1606" i="64"/>
  <c r="CZ448" i="64"/>
  <c r="CZ819" i="64"/>
  <c r="CZ938" i="64"/>
  <c r="CZ953" i="64" s="1"/>
  <c r="CZ1058" i="64"/>
  <c r="CZ1706" i="64"/>
  <c r="CZ1188" i="64"/>
  <c r="CZ1642" i="64"/>
  <c r="CZ1674" i="64"/>
  <c r="CZ795" i="64"/>
  <c r="CZ2248" i="64"/>
  <c r="CZ315" i="64"/>
  <c r="CZ388" i="64"/>
  <c r="CZ1740" i="64"/>
  <c r="CZ1519" i="64"/>
  <c r="CR1740" i="64"/>
  <c r="CR1519" i="64"/>
  <c r="CR315" i="64"/>
  <c r="CR388" i="64"/>
  <c r="CR497" i="64"/>
  <c r="CR962" i="64"/>
  <c r="CR977" i="64" s="1"/>
  <c r="CR1082" i="64"/>
  <c r="CR1152" i="64"/>
  <c r="CR1224" i="64"/>
  <c r="CR1268" i="64"/>
  <c r="CR986" i="64"/>
  <c r="CR1117" i="64"/>
  <c r="CR472" i="64"/>
  <c r="CR521" i="64"/>
  <c r="CR534" i="64" s="1"/>
  <c r="DH911" i="64"/>
  <c r="DH926" i="64" s="1"/>
  <c r="DH417" i="64"/>
  <c r="DH1055" i="64"/>
  <c r="DH1070" i="64" s="1"/>
  <c r="DH1603" i="64"/>
  <c r="DH1630" i="64" s="1"/>
  <c r="DH1671" i="64"/>
  <c r="DH1694" i="64" s="1"/>
  <c r="DH816" i="64"/>
  <c r="DH832" i="64" s="1"/>
  <c r="DH935" i="64"/>
  <c r="DH950" i="64" s="1"/>
  <c r="DH1703" i="64"/>
  <c r="DH1728" i="64" s="1"/>
  <c r="DH1185" i="64"/>
  <c r="DH1212" i="64" s="1"/>
  <c r="DH1639" i="64"/>
  <c r="DH1662" i="64" s="1"/>
  <c r="DH792" i="64"/>
  <c r="DH807" i="64" s="1"/>
  <c r="DH2245" i="64"/>
  <c r="DH2259" i="64" s="1"/>
  <c r="CZ417" i="64"/>
  <c r="CZ935" i="64"/>
  <c r="CZ950" i="64" s="1"/>
  <c r="CZ1703" i="64"/>
  <c r="CZ1728" i="64" s="1"/>
  <c r="CZ1185" i="64"/>
  <c r="CZ1212" i="64" s="1"/>
  <c r="CZ1310" i="64"/>
  <c r="CZ1323" i="64" s="1"/>
  <c r="CZ816" i="64"/>
  <c r="CZ832" i="64" s="1"/>
  <c r="CZ1221" i="64"/>
  <c r="CZ1256" i="64" s="1"/>
  <c r="CZ2245" i="64"/>
  <c r="CZ2259" i="64" s="1"/>
  <c r="CZ1516" i="64"/>
  <c r="CZ1529" i="64" s="1"/>
  <c r="CZ792" i="64"/>
  <c r="CZ807" i="64" s="1"/>
  <c r="CZ1737" i="64"/>
  <c r="CZ1762" i="64" s="1"/>
  <c r="CZ1805" i="64" s="1"/>
  <c r="CZ1265" i="64"/>
  <c r="CZ1300" i="64" s="1"/>
  <c r="CZ494" i="64"/>
  <c r="CZ500" i="64" s="1"/>
  <c r="CZ1079" i="64"/>
  <c r="CZ1106" i="64" s="1"/>
  <c r="CZ1149" i="64"/>
  <c r="CZ1176" i="64" s="1"/>
  <c r="CZ959" i="64"/>
  <c r="CZ974" i="64" s="1"/>
  <c r="CZ1114" i="64"/>
  <c r="CZ1141" i="64" s="1"/>
  <c r="CR792" i="64"/>
  <c r="CR807" i="64" s="1"/>
  <c r="CR1079" i="64"/>
  <c r="CR1106" i="64" s="1"/>
  <c r="CR494" i="64"/>
  <c r="CR500" i="64" s="1"/>
  <c r="CR959" i="64"/>
  <c r="CR974" i="64" s="1"/>
  <c r="CR1114" i="64"/>
  <c r="CR1141" i="64" s="1"/>
  <c r="CR911" i="64"/>
  <c r="CR926" i="64" s="1"/>
  <c r="CR983" i="64"/>
  <c r="CR996" i="64" s="1"/>
  <c r="CR1603" i="64"/>
  <c r="CR1630" i="64" s="1"/>
  <c r="CR1639" i="64"/>
  <c r="CR1662" i="64" s="1"/>
  <c r="CR1671" i="64"/>
  <c r="CR1694" i="64" s="1"/>
  <c r="DH910" i="64"/>
  <c r="DH925" i="64" s="1"/>
  <c r="DH1054" i="64"/>
  <c r="DH1069" i="64" s="1"/>
  <c r="DH1602" i="64"/>
  <c r="DH1629" i="64" s="1"/>
  <c r="DH1670" i="64"/>
  <c r="DH1693" i="64" s="1"/>
  <c r="DH1702" i="64"/>
  <c r="DH1727" i="64" s="1"/>
  <c r="DH1184" i="64"/>
  <c r="DH1211" i="64" s="1"/>
  <c r="DH1220" i="64"/>
  <c r="DH1255" i="64" s="1"/>
  <c r="DH1515" i="64"/>
  <c r="DH1528" i="64" s="1"/>
  <c r="DH311" i="64"/>
  <c r="DH2244" i="64"/>
  <c r="DH2258" i="64" s="1"/>
  <c r="DH416" i="64"/>
  <c r="DH436" i="64" s="1"/>
  <c r="DH815" i="64"/>
  <c r="DH831" i="64" s="1"/>
  <c r="DH2160" i="64" s="1"/>
  <c r="DH934" i="64"/>
  <c r="DH949" i="64" s="1"/>
  <c r="DH1736" i="64"/>
  <c r="DH1761" i="64" s="1"/>
  <c r="DH1078" i="64"/>
  <c r="DH1105" i="64" s="1"/>
  <c r="DH1148" i="64"/>
  <c r="DH1175" i="64" s="1"/>
  <c r="DH1264" i="64"/>
  <c r="DH384" i="64"/>
  <c r="DH791" i="64"/>
  <c r="DH806" i="64" s="1"/>
  <c r="CZ311" i="64"/>
  <c r="CZ815" i="64"/>
  <c r="CZ831" i="64" s="1"/>
  <c r="CZ2160" i="64" s="1"/>
  <c r="CZ934" i="64"/>
  <c r="CZ949" i="64" s="1"/>
  <c r="CZ493" i="64"/>
  <c r="CZ791" i="64"/>
  <c r="CZ806" i="64" s="1"/>
  <c r="CZ1113" i="64"/>
  <c r="CZ1140" i="64" s="1"/>
  <c r="CZ384" i="64"/>
  <c r="CZ517" i="64"/>
  <c r="CZ1638" i="64"/>
  <c r="CZ1661" i="64" s="1"/>
  <c r="CZ958" i="64"/>
  <c r="CZ973" i="64" s="1"/>
  <c r="CZ1602" i="64"/>
  <c r="CZ1629" i="64" s="1"/>
  <c r="CZ444" i="64"/>
  <c r="CZ459" i="64" s="1"/>
  <c r="CZ982" i="64"/>
  <c r="CZ995" i="64" s="1"/>
  <c r="CZ1054" i="64"/>
  <c r="CZ1069" i="64" s="1"/>
  <c r="CZ1184" i="64"/>
  <c r="CZ1211" i="64" s="1"/>
  <c r="CZ1670" i="64"/>
  <c r="CZ1693" i="64" s="1"/>
  <c r="CZ1220" i="64"/>
  <c r="CZ1255" i="64" s="1"/>
  <c r="CR384" i="64"/>
  <c r="CR517" i="64"/>
  <c r="CR1702" i="64"/>
  <c r="CR1727" i="64" s="1"/>
  <c r="CR1184" i="64"/>
  <c r="CR1211" i="64" s="1"/>
  <c r="CR1220" i="64"/>
  <c r="CR1255" i="64" s="1"/>
  <c r="CR444" i="64"/>
  <c r="CR459" i="64" s="1"/>
  <c r="CR910" i="64"/>
  <c r="CR925" i="64" s="1"/>
  <c r="CR982" i="64"/>
  <c r="CR995" i="64" s="1"/>
  <c r="CR1054" i="64"/>
  <c r="CR1069" i="64" s="1"/>
  <c r="CR1515" i="64"/>
  <c r="CR1528" i="64" s="1"/>
  <c r="CR1309" i="64"/>
  <c r="CR1322" i="64" s="1"/>
  <c r="CR1078" i="64"/>
  <c r="CR1105" i="64" s="1"/>
  <c r="CR1148" i="64"/>
  <c r="CR1175" i="64" s="1"/>
  <c r="CR1264" i="64"/>
  <c r="CR2244" i="64"/>
  <c r="CR2258" i="64" s="1"/>
  <c r="CR334" i="64"/>
  <c r="CR468" i="64"/>
  <c r="CR1736" i="64"/>
  <c r="CR1761" i="64" s="1"/>
  <c r="CR416" i="64"/>
  <c r="CR436" i="64" s="1"/>
  <c r="CR934" i="64"/>
  <c r="CR949" i="64" s="1"/>
  <c r="BE384" i="64"/>
  <c r="CK316" i="64"/>
  <c r="BE389" i="64"/>
  <c r="CD315" i="64"/>
  <c r="AH315" i="64"/>
  <c r="BG469" i="64"/>
  <c r="S469" i="64"/>
  <c r="CB311" i="64"/>
  <c r="AN493" i="64"/>
  <c r="BL316" i="64"/>
  <c r="AF316" i="64"/>
  <c r="BM388" i="64"/>
  <c r="CL385" i="64"/>
  <c r="AP312" i="64"/>
  <c r="BP1441" i="64"/>
  <c r="BP1456" i="64" s="1"/>
  <c r="AZ1441" i="64"/>
  <c r="AZ1456" i="64" s="1"/>
  <c r="CF316" i="64"/>
  <c r="BH316" i="64"/>
  <c r="AR316" i="64"/>
  <c r="T316" i="64"/>
  <c r="AK448" i="64"/>
  <c r="CE1441" i="64"/>
  <c r="CE1456" i="64" s="1"/>
  <c r="BW468" i="64"/>
  <c r="BO468" i="64"/>
  <c r="BG791" i="64"/>
  <c r="BG806" i="64" s="1"/>
  <c r="AY334" i="64"/>
  <c r="AQ517" i="64"/>
  <c r="AI334" i="64"/>
  <c r="AA334" i="64"/>
  <c r="S1441" i="64"/>
  <c r="S1456" i="64" s="1"/>
  <c r="CE1446" i="64"/>
  <c r="BW1422" i="64"/>
  <c r="BW1437" i="64" s="1"/>
  <c r="BO316" i="64"/>
  <c r="BG316" i="64"/>
  <c r="AY473" i="64"/>
  <c r="AI316" i="64"/>
  <c r="AA316" i="64"/>
  <c r="S1446" i="64"/>
  <c r="CF338" i="64"/>
  <c r="BP315" i="64"/>
  <c r="AZ315" i="64"/>
  <c r="AR315" i="64"/>
  <c r="AB315" i="64"/>
  <c r="T315" i="64"/>
  <c r="BY1418" i="64"/>
  <c r="BY1433" i="64" s="1"/>
  <c r="BQ494" i="64"/>
  <c r="BQ509" i="64" s="1"/>
  <c r="AC494" i="64"/>
  <c r="AC509" i="64" s="1"/>
  <c r="DG316" i="64"/>
  <c r="DG820" i="64"/>
  <c r="DG836" i="64" s="1"/>
  <c r="DG915" i="64"/>
  <c r="DG930" i="64" s="1"/>
  <c r="DG1707" i="64"/>
  <c r="DG1732" i="64" s="1"/>
  <c r="DG1607" i="64"/>
  <c r="DG1634" i="64" s="1"/>
  <c r="DG1643" i="64"/>
  <c r="DG1666" i="64" s="1"/>
  <c r="DG389" i="64"/>
  <c r="DG796" i="64"/>
  <c r="DG1741" i="64"/>
  <c r="DG1766" i="64" s="1"/>
  <c r="DG1189" i="64"/>
  <c r="DG1216" i="64" s="1"/>
  <c r="DG2249" i="64"/>
  <c r="DG2263" i="64" s="1"/>
  <c r="DG498" i="64"/>
  <c r="DG1153" i="64"/>
  <c r="DG1180" i="64" s="1"/>
  <c r="DG1269" i="64"/>
  <c r="DG1304" i="64" s="1"/>
  <c r="DG473" i="64"/>
  <c r="DG963" i="64"/>
  <c r="DG987" i="64"/>
  <c r="DG1000" i="64" s="1"/>
  <c r="DG1083" i="64"/>
  <c r="DG1110" i="64" s="1"/>
  <c r="DG1225" i="64"/>
  <c r="DG1260" i="64" s="1"/>
  <c r="DG1520" i="64"/>
  <c r="DG1533" i="64" s="1"/>
  <c r="DG339" i="64"/>
  <c r="DG349" i="64" s="1"/>
  <c r="DG1118" i="64"/>
  <c r="DG1145" i="64" s="1"/>
  <c r="CY473" i="64"/>
  <c r="CY963" i="64"/>
  <c r="CY987" i="64"/>
  <c r="CY1000" i="64" s="1"/>
  <c r="CY1083" i="64"/>
  <c r="CY1110" i="64" s="1"/>
  <c r="CY1118" i="64"/>
  <c r="CY1145" i="64" s="1"/>
  <c r="CY1225" i="64"/>
  <c r="CY1260" i="64" s="1"/>
  <c r="CY339" i="64"/>
  <c r="CY349" i="64" s="1"/>
  <c r="CY522" i="64"/>
  <c r="CY535" i="64" s="1"/>
  <c r="CY421" i="64"/>
  <c r="CY449" i="64"/>
  <c r="CY939" i="64"/>
  <c r="CY954" i="64" s="1"/>
  <c r="CY1059" i="64"/>
  <c r="CY1675" i="64"/>
  <c r="CY1698" i="64" s="1"/>
  <c r="CQ421" i="64"/>
  <c r="CQ449" i="64"/>
  <c r="CQ820" i="64"/>
  <c r="CQ836" i="64" s="1"/>
  <c r="CQ939" i="64"/>
  <c r="CQ954" i="64" s="1"/>
  <c r="CQ1059" i="64"/>
  <c r="CQ1607" i="64"/>
  <c r="CQ1634" i="64" s="1"/>
  <c r="CQ1643" i="64"/>
  <c r="CQ1666" i="64" s="1"/>
  <c r="CQ1675" i="64"/>
  <c r="CQ1698" i="64" s="1"/>
  <c r="CQ316" i="64"/>
  <c r="CQ389" i="64"/>
  <c r="CQ796" i="64"/>
  <c r="CQ915" i="64"/>
  <c r="CQ930" i="64" s="1"/>
  <c r="CQ1707" i="64"/>
  <c r="CQ1732" i="64" s="1"/>
  <c r="CQ1189" i="64"/>
  <c r="CQ1216" i="64" s="1"/>
  <c r="CQ2249" i="64"/>
  <c r="CQ2263" i="64" s="1"/>
  <c r="CQ1741" i="64"/>
  <c r="CQ1766" i="64" s="1"/>
  <c r="CQ498" i="64"/>
  <c r="CQ963" i="64"/>
  <c r="CQ1083" i="64"/>
  <c r="CQ1110" i="64" s="1"/>
  <c r="CQ1153" i="64"/>
  <c r="CQ1180" i="64" s="1"/>
  <c r="CQ1269" i="64"/>
  <c r="CQ1304" i="64" s="1"/>
  <c r="CQ1520" i="64"/>
  <c r="CQ1533" i="64" s="1"/>
  <c r="DG497" i="64"/>
  <c r="DG962" i="64"/>
  <c r="DG977" i="64" s="1"/>
  <c r="DG1082" i="64"/>
  <c r="DG1152" i="64"/>
  <c r="DG1224" i="64"/>
  <c r="DG1268" i="64"/>
  <c r="DG472" i="64"/>
  <c r="DG986" i="64"/>
  <c r="DG1117" i="64"/>
  <c r="DG338" i="64"/>
  <c r="DG521" i="64"/>
  <c r="DG534" i="64" s="1"/>
  <c r="DG420" i="64"/>
  <c r="DG448" i="64"/>
  <c r="DG1606" i="64"/>
  <c r="CY420" i="64"/>
  <c r="CY1606" i="64"/>
  <c r="CY448" i="64"/>
  <c r="CY819" i="64"/>
  <c r="CY938" i="64"/>
  <c r="CY953" i="64" s="1"/>
  <c r="CY1058" i="64"/>
  <c r="CY1706" i="64"/>
  <c r="CY1188" i="64"/>
  <c r="CY1642" i="64"/>
  <c r="CY1674" i="64"/>
  <c r="CY795" i="64"/>
  <c r="CY2248" i="64"/>
  <c r="CY315" i="64"/>
  <c r="CY388" i="64"/>
  <c r="CY1740" i="64"/>
  <c r="CY1519" i="64"/>
  <c r="CY497" i="64"/>
  <c r="CY962" i="64"/>
  <c r="CY977" i="64" s="1"/>
  <c r="CY1082" i="64"/>
  <c r="CY1152" i="64"/>
  <c r="CY1224" i="64"/>
  <c r="CY1268" i="64"/>
  <c r="CQ315" i="64"/>
  <c r="CQ388" i="64"/>
  <c r="CQ497" i="64"/>
  <c r="CQ962" i="64"/>
  <c r="CQ977" i="64" s="1"/>
  <c r="CQ1082" i="64"/>
  <c r="CQ1152" i="64"/>
  <c r="CQ1224" i="64"/>
  <c r="CQ1268" i="64"/>
  <c r="CQ986" i="64"/>
  <c r="CQ1117" i="64"/>
  <c r="CQ472" i="64"/>
  <c r="CQ521" i="64"/>
  <c r="CQ534" i="64" s="1"/>
  <c r="CQ338" i="64"/>
  <c r="CQ420" i="64"/>
  <c r="CQ1058" i="64"/>
  <c r="CQ1606" i="64"/>
  <c r="DG417" i="64"/>
  <c r="DG1055" i="64"/>
  <c r="DG1070" i="64" s="1"/>
  <c r="DG1603" i="64"/>
  <c r="DG1630" i="64" s="1"/>
  <c r="DG1671" i="64"/>
  <c r="DG1694" i="64" s="1"/>
  <c r="DG469" i="64"/>
  <c r="DG518" i="64"/>
  <c r="DG531" i="64" s="1"/>
  <c r="DG816" i="64"/>
  <c r="DG832" i="64" s="1"/>
  <c r="DG935" i="64"/>
  <c r="DG950" i="64" s="1"/>
  <c r="DG1703" i="64"/>
  <c r="DG1728" i="64" s="1"/>
  <c r="DG1185" i="64"/>
  <c r="DG1212" i="64" s="1"/>
  <c r="DG1639" i="64"/>
  <c r="DG1662" i="64" s="1"/>
  <c r="DG335" i="64"/>
  <c r="DG792" i="64"/>
  <c r="DG807" i="64" s="1"/>
  <c r="DG2245" i="64"/>
  <c r="DG2259" i="64" s="1"/>
  <c r="DG1737" i="64"/>
  <c r="DG1762" i="64" s="1"/>
  <c r="DG1805" i="64" s="1"/>
  <c r="DG1221" i="64"/>
  <c r="DG1256" i="64" s="1"/>
  <c r="DG1265" i="64"/>
  <c r="DG1300" i="64" s="1"/>
  <c r="DG1516" i="64"/>
  <c r="DG1529" i="64" s="1"/>
  <c r="CY518" i="64"/>
  <c r="CY531" i="64" s="1"/>
  <c r="CY816" i="64"/>
  <c r="CY832" i="64" s="1"/>
  <c r="CY1221" i="64"/>
  <c r="CY1256" i="64" s="1"/>
  <c r="CY2245" i="64"/>
  <c r="CY2259" i="64" s="1"/>
  <c r="CY1516" i="64"/>
  <c r="CY1529" i="64" s="1"/>
  <c r="CY469" i="64"/>
  <c r="CY792" i="64"/>
  <c r="CY807" i="64" s="1"/>
  <c r="CY1737" i="64"/>
  <c r="CY1762" i="64" s="1"/>
  <c r="CY1805" i="64" s="1"/>
  <c r="CY1265" i="64"/>
  <c r="CY1300" i="64" s="1"/>
  <c r="CY335" i="64"/>
  <c r="CY445" i="64"/>
  <c r="CY494" i="64"/>
  <c r="CY500" i="64" s="1"/>
  <c r="CY1079" i="64"/>
  <c r="CY1106" i="64" s="1"/>
  <c r="CY1149" i="64"/>
  <c r="CY1176" i="64" s="1"/>
  <c r="CY959" i="64"/>
  <c r="CY974" i="64" s="1"/>
  <c r="CY1114" i="64"/>
  <c r="CY1141" i="64" s="1"/>
  <c r="CY911" i="64"/>
  <c r="CY926" i="64" s="1"/>
  <c r="CY983" i="64"/>
  <c r="CY996" i="64" s="1"/>
  <c r="CQ445" i="64"/>
  <c r="CQ469" i="64"/>
  <c r="CQ494" i="64"/>
  <c r="CQ959" i="64"/>
  <c r="CQ974" i="64" s="1"/>
  <c r="CQ1114" i="64"/>
  <c r="CQ1141" i="64" s="1"/>
  <c r="CQ335" i="64"/>
  <c r="CQ911" i="64"/>
  <c r="CQ926" i="64" s="1"/>
  <c r="CQ983" i="64"/>
  <c r="CQ996" i="64" s="1"/>
  <c r="CQ1603" i="64"/>
  <c r="CQ1630" i="64" s="1"/>
  <c r="CQ1639" i="64"/>
  <c r="CQ1662" i="64" s="1"/>
  <c r="CQ1671" i="64"/>
  <c r="CQ1694" i="64" s="1"/>
  <c r="CQ312" i="64"/>
  <c r="CQ325" i="64" s="1"/>
  <c r="CQ1055" i="64"/>
  <c r="CQ1070" i="64" s="1"/>
  <c r="CQ1703" i="64"/>
  <c r="CQ1728" i="64" s="1"/>
  <c r="CQ1185" i="64"/>
  <c r="CQ1212" i="64" s="1"/>
  <c r="CQ1516" i="64"/>
  <c r="CQ1529" i="64" s="1"/>
  <c r="CQ1310" i="64"/>
  <c r="CQ1323" i="64" s="1"/>
  <c r="DG1702" i="64"/>
  <c r="DG1727" i="64" s="1"/>
  <c r="DG1184" i="64"/>
  <c r="DG1211" i="64" s="1"/>
  <c r="DG1220" i="64"/>
  <c r="DG1255" i="64" s="1"/>
  <c r="DG1515" i="64"/>
  <c r="DG1528" i="64" s="1"/>
  <c r="DG1309" i="64"/>
  <c r="DG1322" i="64" s="1"/>
  <c r="DG2244" i="64"/>
  <c r="DG2258" i="64" s="1"/>
  <c r="DG416" i="64"/>
  <c r="DG436" i="64" s="1"/>
  <c r="DG1736" i="64"/>
  <c r="DG1761" i="64" s="1"/>
  <c r="DG1078" i="64"/>
  <c r="DG1105" i="64" s="1"/>
  <c r="DG1148" i="64"/>
  <c r="DG1175" i="64" s="1"/>
  <c r="DG1264" i="64"/>
  <c r="DG1113" i="64"/>
  <c r="DG1140" i="64" s="1"/>
  <c r="CY1113" i="64"/>
  <c r="CY1140" i="64" s="1"/>
  <c r="CY1638" i="64"/>
  <c r="CY1661" i="64" s="1"/>
  <c r="CY958" i="64"/>
  <c r="CY973" i="64" s="1"/>
  <c r="CY1602" i="64"/>
  <c r="CY1629" i="64" s="1"/>
  <c r="CY444" i="64"/>
  <c r="CY459" i="64" s="1"/>
  <c r="CY1184" i="64"/>
  <c r="CY1211" i="64" s="1"/>
  <c r="CY1670" i="64"/>
  <c r="CY1693" i="64" s="1"/>
  <c r="CY1220" i="64"/>
  <c r="CY1255" i="64" s="1"/>
  <c r="CY910" i="64"/>
  <c r="CY925" i="64" s="1"/>
  <c r="CY1702" i="64"/>
  <c r="CY1727" i="64" s="1"/>
  <c r="CY1515" i="64"/>
  <c r="CY1528" i="64" s="1"/>
  <c r="CY1309" i="64"/>
  <c r="CY1322" i="64" s="1"/>
  <c r="CQ982" i="64"/>
  <c r="CQ995" i="64" s="1"/>
  <c r="CQ1515" i="64"/>
  <c r="CQ1528" i="64" s="1"/>
  <c r="CQ1309" i="64"/>
  <c r="CQ1322" i="64" s="1"/>
  <c r="CQ1078" i="64"/>
  <c r="CQ1105" i="64" s="1"/>
  <c r="CQ1148" i="64"/>
  <c r="CQ1175" i="64" s="1"/>
  <c r="CQ1264" i="64"/>
  <c r="CQ2244" i="64"/>
  <c r="CQ2258" i="64" s="1"/>
  <c r="CQ1736" i="64"/>
  <c r="CQ1761" i="64" s="1"/>
  <c r="CQ1113" i="64"/>
  <c r="CQ1140" i="64" s="1"/>
  <c r="CK311" i="64"/>
  <c r="AW1441" i="64"/>
  <c r="AW1456" i="64" s="1"/>
  <c r="BN472" i="64"/>
  <c r="Z315" i="64"/>
  <c r="BO469" i="64"/>
  <c r="AA335" i="64"/>
  <c r="BL815" i="64"/>
  <c r="BL831" i="64" s="1"/>
  <c r="AV316" i="64"/>
  <c r="BU315" i="64"/>
  <c r="AW315" i="64"/>
  <c r="BV385" i="64"/>
  <c r="AH385" i="64"/>
  <c r="T493" i="64"/>
  <c r="BX316" i="64"/>
  <c r="AZ316" i="64"/>
  <c r="AJ316" i="64"/>
  <c r="CG338" i="64"/>
  <c r="BQ315" i="64"/>
  <c r="BA315" i="64"/>
  <c r="AC448" i="64"/>
  <c r="BB494" i="64"/>
  <c r="BB509" i="64" s="1"/>
  <c r="CL384" i="64"/>
  <c r="CD384" i="64"/>
  <c r="BV334" i="64"/>
  <c r="BN384" i="64"/>
  <c r="AX334" i="64"/>
  <c r="AP384" i="64"/>
  <c r="AH1441" i="64"/>
  <c r="AH1456" i="64" s="1"/>
  <c r="Z384" i="64"/>
  <c r="CL316" i="64"/>
  <c r="CD316" i="64"/>
  <c r="BV316" i="64"/>
  <c r="BN316" i="64"/>
  <c r="BF316" i="64"/>
  <c r="AX316" i="64"/>
  <c r="AP316" i="64"/>
  <c r="AH796" i="64"/>
  <c r="Z316" i="64"/>
  <c r="CE795" i="64"/>
  <c r="BO338" i="64"/>
  <c r="BG338" i="64"/>
  <c r="AY962" i="64"/>
  <c r="AY977" i="64" s="1"/>
  <c r="AQ338" i="64"/>
  <c r="AI1421" i="64"/>
  <c r="S1421" i="64"/>
  <c r="CF335" i="64"/>
  <c r="BP1442" i="64"/>
  <c r="BP1457" i="64" s="1"/>
  <c r="BH335" i="64"/>
  <c r="AZ335" i="64"/>
  <c r="AR335" i="64"/>
  <c r="AJ1442" i="64"/>
  <c r="AJ1457" i="64" s="1"/>
  <c r="AB792" i="64"/>
  <c r="AB807" i="64" s="1"/>
  <c r="T935" i="64"/>
  <c r="T950" i="64" s="1"/>
  <c r="DH1058" i="64"/>
  <c r="DH983" i="64"/>
  <c r="DH996" i="64" s="1"/>
  <c r="CQ938" i="64"/>
  <c r="CQ953" i="64" s="1"/>
  <c r="CY915" i="64"/>
  <c r="CY930" i="64" s="1"/>
  <c r="CQ795" i="64"/>
  <c r="CZ497" i="64"/>
  <c r="DH493" i="64"/>
  <c r="CZ472" i="64"/>
  <c r="DH388" i="64"/>
  <c r="CQ339" i="64"/>
  <c r="CQ349" i="64" s="1"/>
  <c r="DH334" i="64"/>
  <c r="CY316" i="64"/>
  <c r="DE473" i="64"/>
  <c r="CW1707" i="64"/>
  <c r="CW1732" i="64" s="1"/>
  <c r="CO473" i="64"/>
  <c r="DE1152" i="64"/>
  <c r="CW2170" i="64"/>
  <c r="CO1188" i="64"/>
  <c r="DE385" i="64"/>
  <c r="CW417" i="64"/>
  <c r="CO1079" i="64"/>
  <c r="CO1106" i="64" s="1"/>
  <c r="DE416" i="64"/>
  <c r="DE436" i="64" s="1"/>
  <c r="CW493" i="64"/>
  <c r="CO416" i="64"/>
  <c r="CO436" i="64" s="1"/>
  <c r="DD1153" i="64"/>
  <c r="DD1180" i="64" s="1"/>
  <c r="CV1059" i="64"/>
  <c r="DD521" i="64"/>
  <c r="DD534" i="64" s="1"/>
  <c r="CV420" i="64"/>
  <c r="DD385" i="64"/>
  <c r="CV312" i="64"/>
  <c r="CV325" i="64" s="1"/>
  <c r="DD311" i="64"/>
  <c r="CV334" i="64"/>
  <c r="DK1675" i="64"/>
  <c r="DK1698" i="64" s="1"/>
  <c r="DC1335" i="64"/>
  <c r="CU1367" i="64"/>
  <c r="CU518" i="64"/>
  <c r="CU531" i="64" s="1"/>
  <c r="DC910" i="64"/>
  <c r="DC925" i="64" s="1"/>
  <c r="DJ312" i="64"/>
  <c r="DJ325" i="64" s="1"/>
  <c r="DB518" i="64"/>
  <c r="DB531" i="64" s="1"/>
  <c r="CT1079" i="64"/>
  <c r="CT1106" i="64" s="1"/>
  <c r="DE2197" i="64"/>
  <c r="DE2196" i="64"/>
  <c r="CW2171" i="64"/>
  <c r="DE2167" i="64"/>
  <c r="CO2166" i="64"/>
  <c r="CW2116" i="64"/>
  <c r="CO1446" i="64"/>
  <c r="DE1441" i="64"/>
  <c r="DE1456" i="64" s="1"/>
  <c r="CW1422" i="64"/>
  <c r="CW1437" i="64" s="1"/>
  <c r="DE1418" i="64"/>
  <c r="DE1433" i="64" s="1"/>
  <c r="CO1418" i="64"/>
  <c r="CO1433" i="64" s="1"/>
  <c r="CO1386" i="64"/>
  <c r="CO1408" i="64" s="1"/>
  <c r="DE1364" i="64"/>
  <c r="DE1378" i="64" s="1"/>
  <c r="CO1364" i="64"/>
  <c r="CO1378" i="64" s="1"/>
  <c r="DE1332" i="64"/>
  <c r="DE1355" i="64" s="1"/>
  <c r="CO1332" i="64"/>
  <c r="CO1355" i="64" s="1"/>
  <c r="DE1310" i="64"/>
  <c r="DE1323" i="64" s="1"/>
  <c r="CO1310" i="64"/>
  <c r="CO1323" i="64" s="1"/>
  <c r="DE1515" i="64"/>
  <c r="DE1528" i="64" s="1"/>
  <c r="DE2248" i="64"/>
  <c r="CW2244" i="64"/>
  <c r="CW2258" i="64" s="1"/>
  <c r="CW1268" i="64"/>
  <c r="DE1224" i="64"/>
  <c r="CO1674" i="64"/>
  <c r="DE1642" i="64"/>
  <c r="CO1152" i="64"/>
  <c r="CW1149" i="64"/>
  <c r="CW1176" i="64" s="1"/>
  <c r="CW1117" i="64"/>
  <c r="CO1113" i="64"/>
  <c r="CO1140" i="64" s="1"/>
  <c r="DE1082" i="64"/>
  <c r="CW1740" i="64"/>
  <c r="CO1736" i="64"/>
  <c r="CO1761" i="64" s="1"/>
  <c r="DE1055" i="64"/>
  <c r="DE1070" i="64" s="1"/>
  <c r="CW1054" i="64"/>
  <c r="CW1069" i="64" s="1"/>
  <c r="CO959" i="64"/>
  <c r="CO974" i="64" s="1"/>
  <c r="DE939" i="64"/>
  <c r="DE954" i="64" s="1"/>
  <c r="CO939" i="64"/>
  <c r="CO954" i="64" s="1"/>
  <c r="CW915" i="64"/>
  <c r="CW930" i="64" s="1"/>
  <c r="DE468" i="64"/>
  <c r="CW421" i="64"/>
  <c r="CW385" i="64"/>
  <c r="CW384" i="64"/>
  <c r="DE339" i="64"/>
  <c r="DE349" i="64" s="1"/>
  <c r="CO339" i="64"/>
  <c r="CO349" i="64" s="1"/>
  <c r="CO334" i="64"/>
  <c r="CW316" i="64"/>
  <c r="DE312" i="64"/>
  <c r="DE325" i="64" s="1"/>
  <c r="DE311" i="64"/>
  <c r="CW2192" i="64"/>
  <c r="DE2170" i="64"/>
  <c r="CO2167" i="64"/>
  <c r="CW2146" i="64"/>
  <c r="CW2145" i="64"/>
  <c r="CW2119" i="64"/>
  <c r="DE2115" i="64"/>
  <c r="CW1391" i="64"/>
  <c r="DE1387" i="64"/>
  <c r="DE1409" i="64" s="1"/>
  <c r="CO1387" i="64"/>
  <c r="CO1409" i="64" s="1"/>
  <c r="CW1368" i="64"/>
  <c r="CW1382" i="64" s="1"/>
  <c r="CW1336" i="64"/>
  <c r="CW1314" i="64"/>
  <c r="CW1327" i="64" s="1"/>
  <c r="CW1519" i="64"/>
  <c r="CO1264" i="64"/>
  <c r="DE1675" i="64"/>
  <c r="DE1698" i="64" s="1"/>
  <c r="CO1675" i="64"/>
  <c r="CO1698" i="64" s="1"/>
  <c r="CW1671" i="64"/>
  <c r="CW1694" i="64" s="1"/>
  <c r="CW1606" i="64"/>
  <c r="CO1602" i="64"/>
  <c r="CO1629" i="64" s="1"/>
  <c r="CW1188" i="64"/>
  <c r="CO1184" i="64"/>
  <c r="CO1211" i="64" s="1"/>
  <c r="DE1153" i="64"/>
  <c r="DE1180" i="64" s="1"/>
  <c r="CO1153" i="64"/>
  <c r="CO1180" i="64" s="1"/>
  <c r="DE1114" i="64"/>
  <c r="DE1141" i="64" s="1"/>
  <c r="CO1114" i="64"/>
  <c r="CO1141" i="64" s="1"/>
  <c r="CO1706" i="64"/>
  <c r="CW1703" i="64"/>
  <c r="CW1728" i="64" s="1"/>
  <c r="DE1737" i="64"/>
  <c r="DE1762" i="64" s="1"/>
  <c r="DE1805" i="64" s="1"/>
  <c r="CO1737" i="64"/>
  <c r="CO1762" i="64" s="1"/>
  <c r="CO1805" i="64" s="1"/>
  <c r="CW1059" i="64"/>
  <c r="CW983" i="64"/>
  <c r="CW996" i="64" s="1"/>
  <c r="DE982" i="64"/>
  <c r="DE995" i="64" s="1"/>
  <c r="DE963" i="64"/>
  <c r="DE959" i="64"/>
  <c r="DE974" i="64" s="1"/>
  <c r="CW958" i="64"/>
  <c r="CW973" i="64" s="1"/>
  <c r="DE934" i="64"/>
  <c r="DE949" i="64" s="1"/>
  <c r="DE910" i="64"/>
  <c r="DE925" i="64" s="1"/>
  <c r="CO816" i="64"/>
  <c r="CO832" i="64" s="1"/>
  <c r="CW815" i="64"/>
  <c r="CW831" i="64" s="1"/>
  <c r="CW2160" i="64" s="1"/>
  <c r="CO792" i="64"/>
  <c r="CO807" i="64" s="1"/>
  <c r="CW494" i="64"/>
  <c r="DE493" i="64"/>
  <c r="DE469" i="64"/>
  <c r="CW445" i="64"/>
  <c r="CO417" i="64"/>
  <c r="CO2196" i="64"/>
  <c r="CW2193" i="64"/>
  <c r="DE2142" i="64"/>
  <c r="CO2142" i="64"/>
  <c r="CW1445" i="64"/>
  <c r="CO1441" i="64"/>
  <c r="CO1456" i="64" s="1"/>
  <c r="DE1421" i="64"/>
  <c r="CW1417" i="64"/>
  <c r="CW1432" i="64" s="1"/>
  <c r="DE1390" i="64"/>
  <c r="DE1367" i="64"/>
  <c r="CW1363" i="64"/>
  <c r="CW1377" i="64" s="1"/>
  <c r="DE1335" i="64"/>
  <c r="CW1331" i="64"/>
  <c r="CW1354" i="64" s="1"/>
  <c r="DE1313" i="64"/>
  <c r="CW1309" i="64"/>
  <c r="CW1322" i="64" s="1"/>
  <c r="DE1516" i="64"/>
  <c r="DE1529" i="64" s="1"/>
  <c r="CO1515" i="64"/>
  <c r="CO1528" i="64" s="1"/>
  <c r="CO2248" i="64"/>
  <c r="CW2245" i="64"/>
  <c r="CW2259" i="64" s="1"/>
  <c r="CW1269" i="64"/>
  <c r="CW1304" i="64" s="1"/>
  <c r="DE1265" i="64"/>
  <c r="DE1300" i="64" s="1"/>
  <c r="CO1265" i="64"/>
  <c r="CO1300" i="64" s="1"/>
  <c r="DE1225" i="64"/>
  <c r="DE1260" i="64" s="1"/>
  <c r="CO1225" i="64"/>
  <c r="CO1260" i="64" s="1"/>
  <c r="CO1224" i="64"/>
  <c r="CW1220" i="64"/>
  <c r="CW1255" i="64" s="1"/>
  <c r="DE1670" i="64"/>
  <c r="DE1693" i="64" s="1"/>
  <c r="CO1642" i="64"/>
  <c r="CW1638" i="64"/>
  <c r="CW1661" i="64" s="1"/>
  <c r="CW1607" i="64"/>
  <c r="CW1634" i="64" s="1"/>
  <c r="DE1603" i="64"/>
  <c r="DE1630" i="64" s="1"/>
  <c r="CO1603" i="64"/>
  <c r="CO1630" i="64" s="1"/>
  <c r="DE1185" i="64"/>
  <c r="DE1212" i="64" s="1"/>
  <c r="CO1185" i="64"/>
  <c r="CO1212" i="64" s="1"/>
  <c r="DE1148" i="64"/>
  <c r="DE1175" i="64" s="1"/>
  <c r="CW1118" i="64"/>
  <c r="CW1145" i="64" s="1"/>
  <c r="CO1082" i="64"/>
  <c r="CW1079" i="64"/>
  <c r="CW1106" i="64" s="1"/>
  <c r="CW1078" i="64"/>
  <c r="CW1105" i="64" s="1"/>
  <c r="DE1707" i="64"/>
  <c r="DE1732" i="64" s="1"/>
  <c r="CO1707" i="64"/>
  <c r="CO1732" i="64" s="1"/>
  <c r="DE1702" i="64"/>
  <c r="DE1727" i="64" s="1"/>
  <c r="CW1741" i="64"/>
  <c r="CW1766" i="64" s="1"/>
  <c r="DE1058" i="64"/>
  <c r="CW987" i="64"/>
  <c r="CW1000" i="64" s="1"/>
  <c r="CO982" i="64"/>
  <c r="CO995" i="64" s="1"/>
  <c r="CO963" i="64"/>
  <c r="CW935" i="64"/>
  <c r="CW950" i="64" s="1"/>
  <c r="CO934" i="64"/>
  <c r="CO949" i="64" s="1"/>
  <c r="CW911" i="64"/>
  <c r="CW926" i="64" s="1"/>
  <c r="CO910" i="64"/>
  <c r="CO925" i="64" s="1"/>
  <c r="DE816" i="64"/>
  <c r="DE832" i="64" s="1"/>
  <c r="CW791" i="64"/>
  <c r="CW806" i="64" s="1"/>
  <c r="CW518" i="64"/>
  <c r="CW531" i="64" s="1"/>
  <c r="CW517" i="64"/>
  <c r="CW498" i="64"/>
  <c r="CO493" i="64"/>
  <c r="CW473" i="64"/>
  <c r="CW416" i="64"/>
  <c r="CW436" i="64" s="1"/>
  <c r="CO385" i="64"/>
  <c r="DE334" i="64"/>
  <c r="CW312" i="64"/>
  <c r="CW325" i="64" s="1"/>
  <c r="CO2197" i="64"/>
  <c r="DE2192" i="64"/>
  <c r="DE2171" i="64"/>
  <c r="CO2170" i="64"/>
  <c r="CW2166" i="64"/>
  <c r="CO2141" i="64"/>
  <c r="CW2120" i="64"/>
  <c r="DE2116" i="64"/>
  <c r="CO2115" i="64"/>
  <c r="CW1446" i="64"/>
  <c r="DE1442" i="64"/>
  <c r="DE1457" i="64" s="1"/>
  <c r="CO1442" i="64"/>
  <c r="CO1457" i="64" s="1"/>
  <c r="DE1422" i="64"/>
  <c r="DE1437" i="64" s="1"/>
  <c r="CW1386" i="64"/>
  <c r="CW1408" i="64" s="1"/>
  <c r="CW1520" i="64"/>
  <c r="CW1533" i="64" s="1"/>
  <c r="CO1516" i="64"/>
  <c r="CO1529" i="64" s="1"/>
  <c r="DE2249" i="64"/>
  <c r="DE2263" i="64" s="1"/>
  <c r="CO2249" i="64"/>
  <c r="CO2263" i="64" s="1"/>
  <c r="DE2244" i="64"/>
  <c r="DE2258" i="64" s="1"/>
  <c r="DE1268" i="64"/>
  <c r="CW1221" i="64"/>
  <c r="CW1256" i="64" s="1"/>
  <c r="CW1674" i="64"/>
  <c r="DE1643" i="64"/>
  <c r="DE1666" i="64" s="1"/>
  <c r="CO1643" i="64"/>
  <c r="CO1666" i="64" s="1"/>
  <c r="CW1639" i="64"/>
  <c r="CW1662" i="64" s="1"/>
  <c r="CW1189" i="64"/>
  <c r="CW1216" i="64" s="1"/>
  <c r="CW1152" i="64"/>
  <c r="DE1117" i="64"/>
  <c r="CW1113" i="64"/>
  <c r="CW1140" i="64" s="1"/>
  <c r="DE1083" i="64"/>
  <c r="DE1110" i="64" s="1"/>
  <c r="CO1083" i="64"/>
  <c r="CO1110" i="64" s="1"/>
  <c r="DE1740" i="64"/>
  <c r="CW1736" i="64"/>
  <c r="CW1761" i="64" s="1"/>
  <c r="CW1055" i="64"/>
  <c r="CW1070" i="64" s="1"/>
  <c r="DE986" i="64"/>
  <c r="DE820" i="64"/>
  <c r="DE836" i="64" s="1"/>
  <c r="CO820" i="64"/>
  <c r="CO836" i="64" s="1"/>
  <c r="DE796" i="64"/>
  <c r="CO796" i="64"/>
  <c r="DE792" i="64"/>
  <c r="DE807" i="64" s="1"/>
  <c r="DE522" i="64"/>
  <c r="DE535" i="64" s="1"/>
  <c r="CO522" i="64"/>
  <c r="CO535" i="64" s="1"/>
  <c r="CW469" i="64"/>
  <c r="CW468" i="64"/>
  <c r="DE449" i="64"/>
  <c r="CO449" i="64"/>
  <c r="CW444" i="64"/>
  <c r="CW459" i="64" s="1"/>
  <c r="DE417" i="64"/>
  <c r="DE389" i="64"/>
  <c r="CO389" i="64"/>
  <c r="CO384" i="64"/>
  <c r="DE335" i="64"/>
  <c r="CO2171" i="64"/>
  <c r="DE2146" i="64"/>
  <c r="DE2145" i="64"/>
  <c r="DE2119" i="64"/>
  <c r="CO2116" i="64"/>
  <c r="CO1421" i="64"/>
  <c r="CW1418" i="64"/>
  <c r="CW1433" i="64" s="1"/>
  <c r="CO1390" i="64"/>
  <c r="CO1367" i="64"/>
  <c r="CW1364" i="64"/>
  <c r="CW1378" i="64" s="1"/>
  <c r="CO1335" i="64"/>
  <c r="CW1332" i="64"/>
  <c r="CW1355" i="64" s="1"/>
  <c r="CO1313" i="64"/>
  <c r="CW1310" i="64"/>
  <c r="CW1323" i="64" s="1"/>
  <c r="DE1519" i="64"/>
  <c r="CW1264" i="64"/>
  <c r="DE1220" i="64"/>
  <c r="DE1255" i="64" s="1"/>
  <c r="CO1670" i="64"/>
  <c r="CO1693" i="64" s="1"/>
  <c r="DE1606" i="64"/>
  <c r="CW1602" i="64"/>
  <c r="CW1629" i="64" s="1"/>
  <c r="DE1188" i="64"/>
  <c r="CW1184" i="64"/>
  <c r="CW1211" i="64" s="1"/>
  <c r="DE1149" i="64"/>
  <c r="DE1176" i="64" s="1"/>
  <c r="CO1148" i="64"/>
  <c r="CO1175" i="64" s="1"/>
  <c r="DE1078" i="64"/>
  <c r="DE1105" i="64" s="1"/>
  <c r="CW1706" i="64"/>
  <c r="CO1702" i="64"/>
  <c r="CO1727" i="64" s="1"/>
  <c r="CO1058" i="64"/>
  <c r="DE1054" i="64"/>
  <c r="DE1069" i="64" s="1"/>
  <c r="CO1054" i="64"/>
  <c r="CO1069" i="64" s="1"/>
  <c r="DE958" i="64"/>
  <c r="DE973" i="64" s="1"/>
  <c r="CW939" i="64"/>
  <c r="CW954" i="64" s="1"/>
  <c r="DE915" i="64"/>
  <c r="DE930" i="64" s="1"/>
  <c r="CO915" i="64"/>
  <c r="CO930" i="64" s="1"/>
  <c r="CW795" i="64"/>
  <c r="CO518" i="64"/>
  <c r="CO531" i="64" s="1"/>
  <c r="CO445" i="64"/>
  <c r="DE421" i="64"/>
  <c r="CO421" i="64"/>
  <c r="CW339" i="64"/>
  <c r="CW349" i="64" s="1"/>
  <c r="DE316" i="64"/>
  <c r="CO316" i="64"/>
  <c r="CO312" i="64"/>
  <c r="CO325" i="64" s="1"/>
  <c r="CW311" i="64"/>
  <c r="CW2197" i="64"/>
  <c r="CW2196" i="64"/>
  <c r="CW2167" i="64"/>
  <c r="CW2141" i="64"/>
  <c r="DE1445" i="64"/>
  <c r="CW1441" i="64"/>
  <c r="CW1456" i="64" s="1"/>
  <c r="CO1422" i="64"/>
  <c r="CO1437" i="64" s="1"/>
  <c r="DE1417" i="64"/>
  <c r="DE1432" i="64" s="1"/>
  <c r="DE1391" i="64"/>
  <c r="CO1391" i="64"/>
  <c r="CW1387" i="64"/>
  <c r="CW1409" i="64" s="1"/>
  <c r="DE1368" i="64"/>
  <c r="DE1382" i="64" s="1"/>
  <c r="CO1368" i="64"/>
  <c r="CO1382" i="64" s="1"/>
  <c r="DE1363" i="64"/>
  <c r="DE1377" i="64" s="1"/>
  <c r="DE1336" i="64"/>
  <c r="CO1336" i="64"/>
  <c r="DE1331" i="64"/>
  <c r="DE1354" i="64" s="1"/>
  <c r="DE1314" i="64"/>
  <c r="DE1327" i="64" s="1"/>
  <c r="CO1314" i="64"/>
  <c r="CO1327" i="64" s="1"/>
  <c r="DE1309" i="64"/>
  <c r="DE1322" i="64" s="1"/>
  <c r="CW1515" i="64"/>
  <c r="CW1528" i="64" s="1"/>
  <c r="CW2248" i="64"/>
  <c r="CO2244" i="64"/>
  <c r="CO2258" i="64" s="1"/>
  <c r="CO1268" i="64"/>
  <c r="CW1224" i="64"/>
  <c r="CW1675" i="64"/>
  <c r="CW1698" i="64" s="1"/>
  <c r="DE1671" i="64"/>
  <c r="DE1694" i="64" s="1"/>
  <c r="CO1671" i="64"/>
  <c r="CO1694" i="64" s="1"/>
  <c r="CW1642" i="64"/>
  <c r="DE1638" i="64"/>
  <c r="DE1661" i="64" s="1"/>
  <c r="CW1153" i="64"/>
  <c r="CW1180" i="64" s="1"/>
  <c r="CO1149" i="64"/>
  <c r="CO1176" i="64" s="1"/>
  <c r="DE1118" i="64"/>
  <c r="DE1145" i="64" s="1"/>
  <c r="CO1117" i="64"/>
  <c r="CW1114" i="64"/>
  <c r="CW1141" i="64" s="1"/>
  <c r="CW1082" i="64"/>
  <c r="DE1703" i="64"/>
  <c r="DE1728" i="64" s="1"/>
  <c r="CO1703" i="64"/>
  <c r="CO1728" i="64" s="1"/>
  <c r="CO1740" i="64"/>
  <c r="CW1737" i="64"/>
  <c r="CW1762" i="64" s="1"/>
  <c r="CW1805" i="64" s="1"/>
  <c r="DE1059" i="64"/>
  <c r="CO1059" i="64"/>
  <c r="CO983" i="64"/>
  <c r="CO996" i="64" s="1"/>
  <c r="CW982" i="64"/>
  <c r="CW995" i="64" s="1"/>
  <c r="CW963" i="64"/>
  <c r="CW959" i="64"/>
  <c r="CW974" i="64" s="1"/>
  <c r="CO958" i="64"/>
  <c r="CO973" i="64" s="1"/>
  <c r="CO935" i="64"/>
  <c r="CO950" i="64" s="1"/>
  <c r="CO911" i="64"/>
  <c r="CO926" i="64" s="1"/>
  <c r="CW816" i="64"/>
  <c r="CW832" i="64" s="1"/>
  <c r="DE815" i="64"/>
  <c r="DE831" i="64" s="1"/>
  <c r="DE2160" i="64" s="1"/>
  <c r="CO815" i="64"/>
  <c r="CO831" i="64" s="1"/>
  <c r="CO2160" i="64" s="1"/>
  <c r="DE494" i="64"/>
  <c r="DE509" i="64" s="1"/>
  <c r="CO494" i="64"/>
  <c r="CO509" i="64" s="1"/>
  <c r="CO469" i="64"/>
  <c r="DE384" i="64"/>
  <c r="CW335" i="64"/>
  <c r="CW334" i="64"/>
  <c r="DE2193" i="64"/>
  <c r="CO2193" i="64"/>
  <c r="DE2166" i="64"/>
  <c r="CO2145" i="64"/>
  <c r="CW2142" i="64"/>
  <c r="CO2119" i="64"/>
  <c r="CW2115" i="64"/>
  <c r="DE1386" i="64"/>
  <c r="DE1408" i="64" s="1"/>
  <c r="CO1519" i="64"/>
  <c r="DE2245" i="64"/>
  <c r="DE2259" i="64" s="1"/>
  <c r="CO2245" i="64"/>
  <c r="CO2259" i="64" s="1"/>
  <c r="DE1269" i="64"/>
  <c r="DE1304" i="64" s="1"/>
  <c r="CO1269" i="64"/>
  <c r="CO1304" i="64" s="1"/>
  <c r="CW1265" i="64"/>
  <c r="CW1300" i="64" s="1"/>
  <c r="CW1225" i="64"/>
  <c r="CW1260" i="64" s="1"/>
  <c r="DE1674" i="64"/>
  <c r="DE1639" i="64"/>
  <c r="DE1662" i="64" s="1"/>
  <c r="DE1607" i="64"/>
  <c r="DE1634" i="64" s="1"/>
  <c r="CO1606" i="64"/>
  <c r="CW1603" i="64"/>
  <c r="CW1630" i="64" s="1"/>
  <c r="CW1185" i="64"/>
  <c r="CW1212" i="64" s="1"/>
  <c r="CO1118" i="64"/>
  <c r="CO1145" i="64" s="1"/>
  <c r="DE1113" i="64"/>
  <c r="DE1140" i="64" s="1"/>
  <c r="DE1079" i="64"/>
  <c r="DE1106" i="64" s="1"/>
  <c r="DE1741" i="64"/>
  <c r="DE1766" i="64" s="1"/>
  <c r="CO1741" i="64"/>
  <c r="CO1766" i="64" s="1"/>
  <c r="DE1736" i="64"/>
  <c r="DE1761" i="64" s="1"/>
  <c r="DE987" i="64"/>
  <c r="DE1000" i="64" s="1"/>
  <c r="CO987" i="64"/>
  <c r="CO1000" i="64" s="1"/>
  <c r="DE983" i="64"/>
  <c r="DE996" i="64" s="1"/>
  <c r="CW934" i="64"/>
  <c r="CW949" i="64" s="1"/>
  <c r="CW910" i="64"/>
  <c r="CW925" i="64" s="1"/>
  <c r="CW792" i="64"/>
  <c r="CW807" i="64" s="1"/>
  <c r="DE791" i="64"/>
  <c r="DE806" i="64" s="1"/>
  <c r="CO791" i="64"/>
  <c r="CO806" i="64" s="1"/>
  <c r="CO517" i="64"/>
  <c r="DE498" i="64"/>
  <c r="CO498" i="64"/>
  <c r="CO468" i="64"/>
  <c r="CO444" i="64"/>
  <c r="CO459" i="64" s="1"/>
  <c r="DD2142" i="64"/>
  <c r="DD1422" i="64"/>
  <c r="DD1437" i="64" s="1"/>
  <c r="CV1335" i="64"/>
  <c r="DD910" i="64"/>
  <c r="DD925" i="64" s="1"/>
  <c r="DD792" i="64"/>
  <c r="DD807" i="64" s="1"/>
  <c r="CV2249" i="64"/>
  <c r="CV2263" i="64" s="1"/>
  <c r="DD1188" i="64"/>
  <c r="CV962" i="64"/>
  <c r="CV977" i="64" s="1"/>
  <c r="CV816" i="64"/>
  <c r="CV832" i="64" s="1"/>
  <c r="DD417" i="64"/>
  <c r="CV2167" i="64"/>
  <c r="DD1268" i="64"/>
  <c r="DD1220" i="64"/>
  <c r="DD1255" i="64" s="1"/>
  <c r="DD1149" i="64"/>
  <c r="DD1176" i="64" s="1"/>
  <c r="DD493" i="64"/>
  <c r="DD468" i="64"/>
  <c r="CV2120" i="64"/>
  <c r="CV1418" i="64"/>
  <c r="CV1433" i="64" s="1"/>
  <c r="CV1364" i="64"/>
  <c r="CV1378" i="64" s="1"/>
  <c r="DD1189" i="64"/>
  <c r="DD1216" i="64" s="1"/>
  <c r="CV986" i="64"/>
  <c r="CV388" i="64"/>
  <c r="DD1390" i="64"/>
  <c r="DD1519" i="64"/>
  <c r="DD1269" i="64"/>
  <c r="DD1304" i="64" s="1"/>
  <c r="CV1264" i="64"/>
  <c r="DD1221" i="64"/>
  <c r="DD1256" i="64" s="1"/>
  <c r="CV1703" i="64"/>
  <c r="CV1728" i="64" s="1"/>
  <c r="DD2170" i="64"/>
  <c r="CV1421" i="64"/>
  <c r="CV1367" i="64"/>
  <c r="CV987" i="64"/>
  <c r="CV1000" i="64" s="1"/>
  <c r="CV935" i="64"/>
  <c r="CV950" i="64" s="1"/>
  <c r="DD820" i="64"/>
  <c r="DD836" i="64" s="1"/>
  <c r="DD315" i="64"/>
  <c r="DD2141" i="64"/>
  <c r="DD1391" i="64"/>
  <c r="CV1386" i="64"/>
  <c r="CV1408" i="64" s="1"/>
  <c r="CV1332" i="64"/>
  <c r="CV1355" i="64" s="1"/>
  <c r="DD1520" i="64"/>
  <c r="DD1533" i="64" s="1"/>
  <c r="CV1515" i="64"/>
  <c r="CV1528" i="64" s="1"/>
  <c r="CV1706" i="64"/>
  <c r="CV1058" i="64"/>
  <c r="CV497" i="64"/>
  <c r="DD2197" i="64"/>
  <c r="CV2166" i="64"/>
  <c r="CV2119" i="64"/>
  <c r="CV1417" i="64"/>
  <c r="CV1432" i="64" s="1"/>
  <c r="CV1363" i="64"/>
  <c r="CV1377" i="64" s="1"/>
  <c r="CV1331" i="64"/>
  <c r="CV1354" i="64" s="1"/>
  <c r="DD1516" i="64"/>
  <c r="DD1529" i="64" s="1"/>
  <c r="CV2248" i="64"/>
  <c r="CV2245" i="64"/>
  <c r="CV2259" i="64" s="1"/>
  <c r="CV1675" i="64"/>
  <c r="CV1698" i="64" s="1"/>
  <c r="CV1643" i="64"/>
  <c r="CV1666" i="64" s="1"/>
  <c r="DD1185" i="64"/>
  <c r="DD1212" i="64" s="1"/>
  <c r="DD1184" i="64"/>
  <c r="DD1211" i="64" s="1"/>
  <c r="DD1148" i="64"/>
  <c r="DD1175" i="64" s="1"/>
  <c r="CV1118" i="64"/>
  <c r="CV1145" i="64" s="1"/>
  <c r="CV1702" i="64"/>
  <c r="CV1727" i="64" s="1"/>
  <c r="CV1741" i="64"/>
  <c r="CV1766" i="64" s="1"/>
  <c r="DD983" i="64"/>
  <c r="DD996" i="64" s="1"/>
  <c r="DD959" i="64"/>
  <c r="DD974" i="64" s="1"/>
  <c r="DD934" i="64"/>
  <c r="DD949" i="64" s="1"/>
  <c r="DD795" i="64"/>
  <c r="CV517" i="64"/>
  <c r="CV498" i="64"/>
  <c r="DD494" i="64"/>
  <c r="CV469" i="64"/>
  <c r="CV448" i="64"/>
  <c r="DD445" i="64"/>
  <c r="CV444" i="64"/>
  <c r="CV459" i="64" s="1"/>
  <c r="DD384" i="64"/>
  <c r="DD335" i="64"/>
  <c r="CV2196" i="64"/>
  <c r="CV2193" i="64"/>
  <c r="DD2167" i="64"/>
  <c r="CV2146" i="64"/>
  <c r="CV1446" i="64"/>
  <c r="DD1421" i="64"/>
  <c r="DD1387" i="64"/>
  <c r="DD1409" i="64" s="1"/>
  <c r="DD1386" i="64"/>
  <c r="DD1408" i="64" s="1"/>
  <c r="DD1368" i="64"/>
  <c r="DD1382" i="64" s="1"/>
  <c r="DD1367" i="64"/>
  <c r="DD1336" i="64"/>
  <c r="DD1335" i="64"/>
  <c r="CV1314" i="64"/>
  <c r="CV1327" i="64" s="1"/>
  <c r="DD1515" i="64"/>
  <c r="DD1528" i="64" s="1"/>
  <c r="CV2244" i="64"/>
  <c r="CV2258" i="64" s="1"/>
  <c r="DD1265" i="64"/>
  <c r="DD1300" i="64" s="1"/>
  <c r="DD1264" i="64"/>
  <c r="CV1674" i="64"/>
  <c r="CV1671" i="64"/>
  <c r="CV1694" i="64" s="1"/>
  <c r="CV1642" i="64"/>
  <c r="CV1607" i="64"/>
  <c r="CV1634" i="64" s="1"/>
  <c r="CV1117" i="64"/>
  <c r="CV1114" i="64"/>
  <c r="CV1141" i="64" s="1"/>
  <c r="CV1083" i="64"/>
  <c r="CV1110" i="64" s="1"/>
  <c r="DD1707" i="64"/>
  <c r="DD1732" i="64" s="1"/>
  <c r="DD1706" i="64"/>
  <c r="CV1740" i="64"/>
  <c r="CV1737" i="64"/>
  <c r="CV1762" i="64" s="1"/>
  <c r="CV1805" i="64" s="1"/>
  <c r="DD1059" i="64"/>
  <c r="DD1058" i="64"/>
  <c r="DD1054" i="64"/>
  <c r="DD1069" i="64" s="1"/>
  <c r="DD815" i="64"/>
  <c r="DD831" i="64" s="1"/>
  <c r="DD2160" i="64" s="1"/>
  <c r="CV791" i="64"/>
  <c r="CV806" i="64" s="1"/>
  <c r="DD518" i="64"/>
  <c r="DD531" i="64" s="1"/>
  <c r="DD420" i="64"/>
  <c r="CV385" i="64"/>
  <c r="CV338" i="64"/>
  <c r="DD2166" i="64"/>
  <c r="DD2120" i="64"/>
  <c r="DD2119" i="64"/>
  <c r="CV2116" i="64"/>
  <c r="DD1418" i="64"/>
  <c r="DD1433" i="64" s="1"/>
  <c r="DD1417" i="64"/>
  <c r="DD1432" i="64" s="1"/>
  <c r="DD1364" i="64"/>
  <c r="DD1378" i="64" s="1"/>
  <c r="DD1363" i="64"/>
  <c r="DD1377" i="64" s="1"/>
  <c r="DD1332" i="64"/>
  <c r="DD1355" i="64" s="1"/>
  <c r="DD1331" i="64"/>
  <c r="DD1354" i="64" s="1"/>
  <c r="CV1313" i="64"/>
  <c r="CV1310" i="64"/>
  <c r="CV1323" i="64" s="1"/>
  <c r="DD2249" i="64"/>
  <c r="DD2263" i="64" s="1"/>
  <c r="DD2248" i="64"/>
  <c r="CV1225" i="64"/>
  <c r="CV1260" i="64" s="1"/>
  <c r="CV1670" i="64"/>
  <c r="CV1693" i="64" s="1"/>
  <c r="CV1639" i="64"/>
  <c r="CV1662" i="64" s="1"/>
  <c r="DD1118" i="64"/>
  <c r="DD1145" i="64" s="1"/>
  <c r="CV1113" i="64"/>
  <c r="CV1140" i="64" s="1"/>
  <c r="CV1082" i="64"/>
  <c r="CV1079" i="64"/>
  <c r="CV1106" i="64" s="1"/>
  <c r="DD1703" i="64"/>
  <c r="DD1728" i="64" s="1"/>
  <c r="DD1702" i="64"/>
  <c r="DD1727" i="64" s="1"/>
  <c r="CV1736" i="64"/>
  <c r="CV1761" i="64" s="1"/>
  <c r="DD1055" i="64"/>
  <c r="DD1070" i="64" s="1"/>
  <c r="DD986" i="64"/>
  <c r="DD962" i="64"/>
  <c r="DD977" i="64" s="1"/>
  <c r="CV938" i="64"/>
  <c r="CV953" i="64" s="1"/>
  <c r="DD911" i="64"/>
  <c r="DD926" i="64" s="1"/>
  <c r="CV819" i="64"/>
  <c r="CV521" i="64"/>
  <c r="CV534" i="64" s="1"/>
  <c r="DD497" i="64"/>
  <c r="DD472" i="64"/>
  <c r="CV416" i="64"/>
  <c r="CV436" i="64" s="1"/>
  <c r="DD334" i="64"/>
  <c r="DD2196" i="64"/>
  <c r="CV2192" i="64"/>
  <c r="DD2146" i="64"/>
  <c r="CV2115" i="64"/>
  <c r="CV1445" i="64"/>
  <c r="CV1442" i="64"/>
  <c r="CV1457" i="64" s="1"/>
  <c r="CV1309" i="64"/>
  <c r="CV1322" i="64" s="1"/>
  <c r="DD2245" i="64"/>
  <c r="DD2259" i="64" s="1"/>
  <c r="DD2244" i="64"/>
  <c r="DD2258" i="64" s="1"/>
  <c r="CV1224" i="64"/>
  <c r="DD1675" i="64"/>
  <c r="DD1698" i="64" s="1"/>
  <c r="DD1674" i="64"/>
  <c r="DD1643" i="64"/>
  <c r="DD1666" i="64" s="1"/>
  <c r="DD1642" i="64"/>
  <c r="CV1638" i="64"/>
  <c r="CV1661" i="64" s="1"/>
  <c r="CV1606" i="64"/>
  <c r="CV1603" i="64"/>
  <c r="CV1630" i="64" s="1"/>
  <c r="CV1153" i="64"/>
  <c r="CV1180" i="64" s="1"/>
  <c r="DD1117" i="64"/>
  <c r="DD1741" i="64"/>
  <c r="DD1766" i="64" s="1"/>
  <c r="DD1740" i="64"/>
  <c r="CV982" i="64"/>
  <c r="CV995" i="64" s="1"/>
  <c r="DD963" i="64"/>
  <c r="DD935" i="64"/>
  <c r="DD950" i="64" s="1"/>
  <c r="DD816" i="64"/>
  <c r="DD832" i="64" s="1"/>
  <c r="CV792" i="64"/>
  <c r="CV807" i="64" s="1"/>
  <c r="CV468" i="64"/>
  <c r="CV445" i="64"/>
  <c r="DD444" i="64"/>
  <c r="DD459" i="64" s="1"/>
  <c r="CV417" i="64"/>
  <c r="DD388" i="64"/>
  <c r="CV335" i="64"/>
  <c r="CV315" i="64"/>
  <c r="DD312" i="64"/>
  <c r="DD325" i="64" s="1"/>
  <c r="CV311" i="64"/>
  <c r="DD2193" i="64"/>
  <c r="DD2192" i="64"/>
  <c r="CV2171" i="64"/>
  <c r="CV2145" i="64"/>
  <c r="CV2142" i="64"/>
  <c r="DD2116" i="64"/>
  <c r="DD1446" i="64"/>
  <c r="CV1441" i="64"/>
  <c r="CV1456" i="64" s="1"/>
  <c r="CV1391" i="64"/>
  <c r="DD1314" i="64"/>
  <c r="DD1327" i="64" s="1"/>
  <c r="DD1313" i="64"/>
  <c r="CV1520" i="64"/>
  <c r="CV1533" i="64" s="1"/>
  <c r="CV1269" i="64"/>
  <c r="CV1304" i="64" s="1"/>
  <c r="CV1221" i="64"/>
  <c r="CV1256" i="64" s="1"/>
  <c r="DD1671" i="64"/>
  <c r="DD1694" i="64" s="1"/>
  <c r="DD1670" i="64"/>
  <c r="DD1693" i="64" s="1"/>
  <c r="DD1639" i="64"/>
  <c r="DD1662" i="64" s="1"/>
  <c r="DD1607" i="64"/>
  <c r="DD1634" i="64" s="1"/>
  <c r="CV1602" i="64"/>
  <c r="CV1629" i="64" s="1"/>
  <c r="CV1189" i="64"/>
  <c r="CV1216" i="64" s="1"/>
  <c r="CV1152" i="64"/>
  <c r="CV1149" i="64"/>
  <c r="CV1176" i="64" s="1"/>
  <c r="DD1114" i="64"/>
  <c r="DD1141" i="64" s="1"/>
  <c r="DD1113" i="64"/>
  <c r="DD1140" i="64" s="1"/>
  <c r="DD1083" i="64"/>
  <c r="DD1110" i="64" s="1"/>
  <c r="DD1082" i="64"/>
  <c r="CV1078" i="64"/>
  <c r="CV1105" i="64" s="1"/>
  <c r="DD1737" i="64"/>
  <c r="DD1762" i="64" s="1"/>
  <c r="DD1805" i="64" s="1"/>
  <c r="DD1736" i="64"/>
  <c r="DD1761" i="64" s="1"/>
  <c r="CV983" i="64"/>
  <c r="CV996" i="64" s="1"/>
  <c r="CV958" i="64"/>
  <c r="CV973" i="64" s="1"/>
  <c r="DD791" i="64"/>
  <c r="DD806" i="64" s="1"/>
  <c r="DD517" i="64"/>
  <c r="DD448" i="64"/>
  <c r="CV384" i="64"/>
  <c r="CV2170" i="64"/>
  <c r="DD2115" i="64"/>
  <c r="DD1445" i="64"/>
  <c r="CV1422" i="64"/>
  <c r="CV1437" i="64" s="1"/>
  <c r="CV1390" i="64"/>
  <c r="DD1310" i="64"/>
  <c r="DD1323" i="64" s="1"/>
  <c r="DD1309" i="64"/>
  <c r="DD1322" i="64" s="1"/>
  <c r="CV1519" i="64"/>
  <c r="CV1268" i="64"/>
  <c r="DD1225" i="64"/>
  <c r="DD1260" i="64" s="1"/>
  <c r="DD1224" i="64"/>
  <c r="DD1638" i="64"/>
  <c r="DD1661" i="64" s="1"/>
  <c r="DD1606" i="64"/>
  <c r="CV1188" i="64"/>
  <c r="CV1185" i="64"/>
  <c r="CV1212" i="64" s="1"/>
  <c r="DD1079" i="64"/>
  <c r="DD1106" i="64" s="1"/>
  <c r="DD1078" i="64"/>
  <c r="DD1105" i="64" s="1"/>
  <c r="CV959" i="64"/>
  <c r="CV974" i="64" s="1"/>
  <c r="DD938" i="64"/>
  <c r="DD953" i="64" s="1"/>
  <c r="DD915" i="64"/>
  <c r="DD930" i="64" s="1"/>
  <c r="CV910" i="64"/>
  <c r="CV925" i="64" s="1"/>
  <c r="DD819" i="64"/>
  <c r="CV518" i="64"/>
  <c r="CV531" i="64" s="1"/>
  <c r="CV494" i="64"/>
  <c r="CV493" i="64"/>
  <c r="DD469" i="64"/>
  <c r="DD416" i="64"/>
  <c r="DD436" i="64" s="1"/>
  <c r="DD338" i="64"/>
  <c r="CV2197" i="64"/>
  <c r="DD2145" i="64"/>
  <c r="CV2141" i="64"/>
  <c r="DD1442" i="64"/>
  <c r="DD1457" i="64" s="1"/>
  <c r="DD1441" i="64"/>
  <c r="DD1456" i="64" s="1"/>
  <c r="CV1387" i="64"/>
  <c r="CV1409" i="64" s="1"/>
  <c r="CV1368" i="64"/>
  <c r="CV1382" i="64" s="1"/>
  <c r="CV1336" i="64"/>
  <c r="CV1516" i="64"/>
  <c r="CV1529" i="64" s="1"/>
  <c r="CV1265" i="64"/>
  <c r="CV1300" i="64" s="1"/>
  <c r="CV1220" i="64"/>
  <c r="CV1255" i="64" s="1"/>
  <c r="DD1603" i="64"/>
  <c r="DD1630" i="64" s="1"/>
  <c r="DD1602" i="64"/>
  <c r="DD1629" i="64" s="1"/>
  <c r="CV1184" i="64"/>
  <c r="CV1211" i="64" s="1"/>
  <c r="DD1152" i="64"/>
  <c r="CV1148" i="64"/>
  <c r="CV1175" i="64" s="1"/>
  <c r="CV1707" i="64"/>
  <c r="CV1732" i="64" s="1"/>
  <c r="CV1055" i="64"/>
  <c r="CV1070" i="64" s="1"/>
  <c r="CV1054" i="64"/>
  <c r="CV1069" i="64" s="1"/>
  <c r="DD982" i="64"/>
  <c r="DD995" i="64" s="1"/>
  <c r="DD958" i="64"/>
  <c r="DD973" i="64" s="1"/>
  <c r="CV934" i="64"/>
  <c r="CV949" i="64" s="1"/>
  <c r="CV911" i="64"/>
  <c r="CV926" i="64" s="1"/>
  <c r="CV815" i="64"/>
  <c r="CV831" i="64" s="1"/>
  <c r="CV2160" i="64" s="1"/>
  <c r="CV795" i="64"/>
  <c r="CV472" i="64"/>
  <c r="DI2166" i="64"/>
  <c r="DI2115" i="64"/>
  <c r="CS1441" i="64"/>
  <c r="CS1456" i="64" s="1"/>
  <c r="DI1363" i="64"/>
  <c r="DI1377" i="64" s="1"/>
  <c r="DI1309" i="64"/>
  <c r="DI1322" i="64" s="1"/>
  <c r="DA1148" i="64"/>
  <c r="DA1175" i="64" s="1"/>
  <c r="DI1113" i="64"/>
  <c r="DI1140" i="64" s="1"/>
  <c r="DA1703" i="64"/>
  <c r="DA1728" i="64" s="1"/>
  <c r="DI1741" i="64"/>
  <c r="DI1766" i="64" s="1"/>
  <c r="DI1054" i="64"/>
  <c r="DI1069" i="64" s="1"/>
  <c r="DA983" i="64"/>
  <c r="DA996" i="64" s="1"/>
  <c r="CS958" i="64"/>
  <c r="CS973" i="64" s="1"/>
  <c r="CS911" i="64"/>
  <c r="CS926" i="64" s="1"/>
  <c r="CS493" i="64"/>
  <c r="DI2193" i="64"/>
  <c r="DI2171" i="64"/>
  <c r="CS2167" i="64"/>
  <c r="DI2142" i="64"/>
  <c r="DI2120" i="64"/>
  <c r="CS1386" i="64"/>
  <c r="CS1408" i="64" s="1"/>
  <c r="DI1336" i="64"/>
  <c r="CS1314" i="64"/>
  <c r="CS1327" i="64" s="1"/>
  <c r="DI2249" i="64"/>
  <c r="DI2263" i="64" s="1"/>
  <c r="DA987" i="64"/>
  <c r="DA1000" i="64" s="1"/>
  <c r="DA522" i="64"/>
  <c r="DA535" i="64" s="1"/>
  <c r="CU1314" i="64"/>
  <c r="CU1327" i="64" s="1"/>
  <c r="CU1153" i="64"/>
  <c r="CU1180" i="64" s="1"/>
  <c r="CU1446" i="64"/>
  <c r="DI1643" i="64"/>
  <c r="DI1666" i="64" s="1"/>
  <c r="DI1520" i="64"/>
  <c r="DI1533" i="64" s="1"/>
  <c r="DI915" i="64"/>
  <c r="DI930" i="64" s="1"/>
  <c r="DI1607" i="64"/>
  <c r="DI1634" i="64" s="1"/>
  <c r="DI1446" i="64"/>
  <c r="DI473" i="64"/>
  <c r="DI522" i="64"/>
  <c r="DI535" i="64" s="1"/>
  <c r="DI939" i="64"/>
  <c r="DI954" i="64" s="1"/>
  <c r="DI963" i="64"/>
  <c r="DI987" i="64"/>
  <c r="DI1000" i="64" s="1"/>
  <c r="DI1083" i="64"/>
  <c r="DI1110" i="64" s="1"/>
  <c r="DI1189" i="64"/>
  <c r="DI1216" i="64" s="1"/>
  <c r="DI1225" i="64"/>
  <c r="DI1260" i="64" s="1"/>
  <c r="DI1391" i="64"/>
  <c r="DI1422" i="64"/>
  <c r="DI1437" i="64" s="1"/>
  <c r="DI449" i="64"/>
  <c r="DI498" i="64"/>
  <c r="DI796" i="64"/>
  <c r="DI1118" i="64"/>
  <c r="DI1145" i="64" s="1"/>
  <c r="DI339" i="64"/>
  <c r="DI349" i="64" s="1"/>
  <c r="DI389" i="64"/>
  <c r="DI1059" i="64"/>
  <c r="DI1314" i="64"/>
  <c r="DI1327" i="64" s="1"/>
  <c r="DI421" i="64"/>
  <c r="DI1707" i="64"/>
  <c r="DI1732" i="64" s="1"/>
  <c r="DI1675" i="64"/>
  <c r="DI1698" i="64" s="1"/>
  <c r="DI1368" i="64"/>
  <c r="DI1382" i="64" s="1"/>
  <c r="DA1707" i="64"/>
  <c r="DA1732" i="64" s="1"/>
  <c r="DA1675" i="64"/>
  <c r="DA1698" i="64" s="1"/>
  <c r="DA1368" i="64"/>
  <c r="DA1382" i="64" s="1"/>
  <c r="DA421" i="64"/>
  <c r="DA820" i="64"/>
  <c r="DA836" i="64" s="1"/>
  <c r="DA1741" i="64"/>
  <c r="DA1766" i="64" s="1"/>
  <c r="DA2249" i="64"/>
  <c r="DA2263" i="64" s="1"/>
  <c r="DA1336" i="64"/>
  <c r="DA316" i="64"/>
  <c r="DA1643" i="64"/>
  <c r="DA1666" i="64" s="1"/>
  <c r="DA1520" i="64"/>
  <c r="DA1533" i="64" s="1"/>
  <c r="DA915" i="64"/>
  <c r="DA930" i="64" s="1"/>
  <c r="DA1607" i="64"/>
  <c r="DA1634" i="64" s="1"/>
  <c r="DA963" i="64"/>
  <c r="DA1083" i="64"/>
  <c r="DA1110" i="64" s="1"/>
  <c r="DA1189" i="64"/>
  <c r="DA1216" i="64" s="1"/>
  <c r="DA1225" i="64"/>
  <c r="DA1260" i="64" s="1"/>
  <c r="DA1391" i="64"/>
  <c r="DA449" i="64"/>
  <c r="DA498" i="64"/>
  <c r="DA796" i="64"/>
  <c r="DA1059" i="64"/>
  <c r="DA1314" i="64"/>
  <c r="DA1327" i="64" s="1"/>
  <c r="CS473" i="64"/>
  <c r="CS498" i="64"/>
  <c r="CS522" i="64"/>
  <c r="CS535" i="64" s="1"/>
  <c r="CS939" i="64"/>
  <c r="CS954" i="64" s="1"/>
  <c r="CS1059" i="64"/>
  <c r="CS1153" i="64"/>
  <c r="CS1180" i="64" s="1"/>
  <c r="CS449" i="64"/>
  <c r="CS796" i="64"/>
  <c r="CS1269" i="64"/>
  <c r="CS1304" i="64" s="1"/>
  <c r="CS339" i="64"/>
  <c r="CS349" i="64" s="1"/>
  <c r="CS389" i="64"/>
  <c r="CS1707" i="64"/>
  <c r="CS1732" i="64" s="1"/>
  <c r="CS1675" i="64"/>
  <c r="CS1698" i="64" s="1"/>
  <c r="CS1368" i="64"/>
  <c r="CS1382" i="64" s="1"/>
  <c r="CS1741" i="64"/>
  <c r="CS1766" i="64" s="1"/>
  <c r="CS2249" i="64"/>
  <c r="CS2263" i="64" s="1"/>
  <c r="CS1336" i="64"/>
  <c r="CS421" i="64"/>
  <c r="CS820" i="64"/>
  <c r="CS836" i="64" s="1"/>
  <c r="CS1643" i="64"/>
  <c r="CS1666" i="64" s="1"/>
  <c r="CS1520" i="64"/>
  <c r="CS1533" i="64" s="1"/>
  <c r="CS1422" i="64"/>
  <c r="CS1437" i="64" s="1"/>
  <c r="CS915" i="64"/>
  <c r="CS930" i="64" s="1"/>
  <c r="CS1083" i="64"/>
  <c r="CS1110" i="64" s="1"/>
  <c r="CS1189" i="64"/>
  <c r="CS1216" i="64" s="1"/>
  <c r="CS1225" i="64"/>
  <c r="CS1260" i="64" s="1"/>
  <c r="CS1391" i="64"/>
  <c r="DI472" i="64"/>
  <c r="DI1268" i="64"/>
  <c r="DA2196" i="64"/>
  <c r="DA1268" i="64"/>
  <c r="CS2196" i="64"/>
  <c r="DI417" i="64"/>
  <c r="DI445" i="64"/>
  <c r="DI816" i="64"/>
  <c r="DI832" i="64" s="1"/>
  <c r="DI1114" i="64"/>
  <c r="DI1141" i="64" s="1"/>
  <c r="DI1310" i="64"/>
  <c r="DI1323" i="64" s="1"/>
  <c r="DI335" i="64"/>
  <c r="DI385" i="64"/>
  <c r="DI911" i="64"/>
  <c r="DI926" i="64" s="1"/>
  <c r="DI1055" i="64"/>
  <c r="DI1070" i="64" s="1"/>
  <c r="DI1149" i="64"/>
  <c r="DI1176" i="64" s="1"/>
  <c r="DI983" i="64"/>
  <c r="DI996" i="64" s="1"/>
  <c r="DI1364" i="64"/>
  <c r="DI1378" i="64" s="1"/>
  <c r="DI959" i="64"/>
  <c r="DI974" i="64" s="1"/>
  <c r="DI1703" i="64"/>
  <c r="DI1728" i="64" s="1"/>
  <c r="DI1671" i="64"/>
  <c r="DI1694" i="64" s="1"/>
  <c r="DI1332" i="64"/>
  <c r="DI1355" i="64" s="1"/>
  <c r="DI312" i="64"/>
  <c r="DI325" i="64" s="1"/>
  <c r="DI494" i="64"/>
  <c r="DI509" i="64" s="1"/>
  <c r="DI792" i="64"/>
  <c r="DI807" i="64" s="1"/>
  <c r="DI935" i="64"/>
  <c r="DI950" i="64" s="1"/>
  <c r="DI1737" i="64"/>
  <c r="DI1762" i="64" s="1"/>
  <c r="DI1805" i="64" s="1"/>
  <c r="DI2245" i="64"/>
  <c r="DI2259" i="64" s="1"/>
  <c r="DI1418" i="64"/>
  <c r="DI1433" i="64" s="1"/>
  <c r="DI518" i="64"/>
  <c r="DI531" i="64" s="1"/>
  <c r="DI1603" i="64"/>
  <c r="DI1630" i="64" s="1"/>
  <c r="DI1265" i="64"/>
  <c r="DI1300" i="64" s="1"/>
  <c r="DI1387" i="64"/>
  <c r="DI1409" i="64" s="1"/>
  <c r="DA1603" i="64"/>
  <c r="DA1630" i="64" s="1"/>
  <c r="DA1265" i="64"/>
  <c r="DA1300" i="64" s="1"/>
  <c r="DA1387" i="64"/>
  <c r="DA1409" i="64" s="1"/>
  <c r="DA1079" i="64"/>
  <c r="DA1106" i="64" s="1"/>
  <c r="DA1185" i="64"/>
  <c r="DA1212" i="64" s="1"/>
  <c r="DA1221" i="64"/>
  <c r="DA1256" i="64" s="1"/>
  <c r="DA518" i="64"/>
  <c r="DA531" i="64" s="1"/>
  <c r="DA1114" i="64"/>
  <c r="DA1141" i="64" s="1"/>
  <c r="DA1310" i="64"/>
  <c r="DA1323" i="64" s="1"/>
  <c r="DA417" i="64"/>
  <c r="DA445" i="64"/>
  <c r="DA469" i="64"/>
  <c r="DA816" i="64"/>
  <c r="DA832" i="64" s="1"/>
  <c r="DA1055" i="64"/>
  <c r="DA1070" i="64" s="1"/>
  <c r="DA1149" i="64"/>
  <c r="DA1176" i="64" s="1"/>
  <c r="DA911" i="64"/>
  <c r="DA926" i="64" s="1"/>
  <c r="DA1364" i="64"/>
  <c r="DA1378" i="64" s="1"/>
  <c r="DA959" i="64"/>
  <c r="DA974" i="64" s="1"/>
  <c r="DA1737" i="64"/>
  <c r="DA1762" i="64" s="1"/>
  <c r="DA1805" i="64" s="1"/>
  <c r="DA2245" i="64"/>
  <c r="DA2259" i="64" s="1"/>
  <c r="DA1418" i="64"/>
  <c r="DA1433" i="64" s="1"/>
  <c r="CS959" i="64"/>
  <c r="CS974" i="64" s="1"/>
  <c r="CS983" i="64"/>
  <c r="CS996" i="64" s="1"/>
  <c r="CS1737" i="64"/>
  <c r="CS1762" i="64" s="1"/>
  <c r="CS1805" i="64" s="1"/>
  <c r="CS2245" i="64"/>
  <c r="CS2259" i="64" s="1"/>
  <c r="CS1418" i="64"/>
  <c r="CS1433" i="64" s="1"/>
  <c r="CS335" i="64"/>
  <c r="CS385" i="64"/>
  <c r="CS1639" i="64"/>
  <c r="CS1662" i="64" s="1"/>
  <c r="CS1516" i="64"/>
  <c r="CS1529" i="64" s="1"/>
  <c r="CS1442" i="64"/>
  <c r="CS1457" i="64" s="1"/>
  <c r="CS494" i="64"/>
  <c r="CS509" i="64" s="1"/>
  <c r="CS792" i="64"/>
  <c r="CS807" i="64" s="1"/>
  <c r="CS935" i="64"/>
  <c r="CS950" i="64" s="1"/>
  <c r="CS1603" i="64"/>
  <c r="CS1630" i="64" s="1"/>
  <c r="CS1265" i="64"/>
  <c r="CS1300" i="64" s="1"/>
  <c r="CS1387" i="64"/>
  <c r="CS1409" i="64" s="1"/>
  <c r="CS312" i="64"/>
  <c r="CS325" i="64" s="1"/>
  <c r="CS1079" i="64"/>
  <c r="CS1106" i="64" s="1"/>
  <c r="CS1185" i="64"/>
  <c r="CS1212" i="64" s="1"/>
  <c r="CS1221" i="64"/>
  <c r="CS1256" i="64" s="1"/>
  <c r="CS518" i="64"/>
  <c r="CS531" i="64" s="1"/>
  <c r="CS1114" i="64"/>
  <c r="CS1141" i="64" s="1"/>
  <c r="CS1310" i="64"/>
  <c r="CS1323" i="64" s="1"/>
  <c r="CS417" i="64"/>
  <c r="CS816" i="64"/>
  <c r="CS832" i="64" s="1"/>
  <c r="CS1055" i="64"/>
  <c r="CS1070" i="64" s="1"/>
  <c r="CS1364" i="64"/>
  <c r="CS1378" i="64" s="1"/>
  <c r="DI416" i="64"/>
  <c r="DI436" i="64" s="1"/>
  <c r="DI517" i="64"/>
  <c r="DI1702" i="64"/>
  <c r="DI1727" i="64" s="1"/>
  <c r="DI1670" i="64"/>
  <c r="DI1693" i="64" s="1"/>
  <c r="DI1331" i="64"/>
  <c r="DI1354" i="64" s="1"/>
  <c r="DI910" i="64"/>
  <c r="DI925" i="64" s="1"/>
  <c r="DI982" i="64"/>
  <c r="DI995" i="64" s="1"/>
  <c r="DI1736" i="64"/>
  <c r="DI1761" i="64" s="1"/>
  <c r="DI2244" i="64"/>
  <c r="DI2258" i="64" s="1"/>
  <c r="DI1417" i="64"/>
  <c r="DI1432" i="64" s="1"/>
  <c r="DI958" i="64"/>
  <c r="DI973" i="64" s="1"/>
  <c r="DI1638" i="64"/>
  <c r="DI1661" i="64" s="1"/>
  <c r="DI1515" i="64"/>
  <c r="DI1528" i="64" s="1"/>
  <c r="DI1441" i="64"/>
  <c r="DI1456" i="64" s="1"/>
  <c r="DI444" i="64"/>
  <c r="DI459" i="64" s="1"/>
  <c r="DI468" i="64"/>
  <c r="DI493" i="64"/>
  <c r="DI1602" i="64"/>
  <c r="DI1629" i="64" s="1"/>
  <c r="DI1264" i="64"/>
  <c r="DI1386" i="64"/>
  <c r="DI1408" i="64" s="1"/>
  <c r="DI791" i="64"/>
  <c r="DI806" i="64" s="1"/>
  <c r="DI934" i="64"/>
  <c r="DI949" i="64" s="1"/>
  <c r="DI1078" i="64"/>
  <c r="DI1105" i="64" s="1"/>
  <c r="DI1184" i="64"/>
  <c r="DI1211" i="64" s="1"/>
  <c r="DI1220" i="64"/>
  <c r="DI1255" i="64" s="1"/>
  <c r="DI1148" i="64"/>
  <c r="DI1175" i="64" s="1"/>
  <c r="DA334" i="64"/>
  <c r="DA384" i="64"/>
  <c r="DA1054" i="64"/>
  <c r="DA1069" i="64" s="1"/>
  <c r="DA1363" i="64"/>
  <c r="DA1377" i="64" s="1"/>
  <c r="DA416" i="64"/>
  <c r="DA436" i="64" s="1"/>
  <c r="DA815" i="64"/>
  <c r="DA831" i="64" s="1"/>
  <c r="DA2160" i="64" s="1"/>
  <c r="DA1702" i="64"/>
  <c r="DA1727" i="64" s="1"/>
  <c r="DA1670" i="64"/>
  <c r="DA1693" i="64" s="1"/>
  <c r="DA1331" i="64"/>
  <c r="DA1354" i="64" s="1"/>
  <c r="DA311" i="64"/>
  <c r="DA1736" i="64"/>
  <c r="DA1761" i="64" s="1"/>
  <c r="DA2244" i="64"/>
  <c r="DA2258" i="64" s="1"/>
  <c r="DA1417" i="64"/>
  <c r="DA1432" i="64" s="1"/>
  <c r="DA517" i="64"/>
  <c r="DA910" i="64"/>
  <c r="DA925" i="64" s="1"/>
  <c r="DA982" i="64"/>
  <c r="DA995" i="64" s="1"/>
  <c r="DA1638" i="64"/>
  <c r="DA1661" i="64" s="1"/>
  <c r="DA1515" i="64"/>
  <c r="DA1528" i="64" s="1"/>
  <c r="DA958" i="64"/>
  <c r="DA973" i="64" s="1"/>
  <c r="DA1602" i="64"/>
  <c r="DA1629" i="64" s="1"/>
  <c r="DA1264" i="64"/>
  <c r="DA1386" i="64"/>
  <c r="DA1408" i="64" s="1"/>
  <c r="DA444" i="64"/>
  <c r="DA459" i="64" s="1"/>
  <c r="DA468" i="64"/>
  <c r="DA791" i="64"/>
  <c r="DA806" i="64" s="1"/>
  <c r="DA934" i="64"/>
  <c r="DA949" i="64" s="1"/>
  <c r="DA1113" i="64"/>
  <c r="DA1140" i="64" s="1"/>
  <c r="DA1309" i="64"/>
  <c r="DA1322" i="64" s="1"/>
  <c r="CS444" i="64"/>
  <c r="CS459" i="64" s="1"/>
  <c r="CS791" i="64"/>
  <c r="CS806" i="64" s="1"/>
  <c r="CS1148" i="64"/>
  <c r="CS1175" i="64" s="1"/>
  <c r="CS468" i="64"/>
  <c r="CS1363" i="64"/>
  <c r="CS1377" i="64" s="1"/>
  <c r="CS1054" i="64"/>
  <c r="CS1069" i="64" s="1"/>
  <c r="CS1702" i="64"/>
  <c r="CS1727" i="64" s="1"/>
  <c r="CS1670" i="64"/>
  <c r="CS1693" i="64" s="1"/>
  <c r="CS1331" i="64"/>
  <c r="CS1354" i="64" s="1"/>
  <c r="CS334" i="64"/>
  <c r="CS384" i="64"/>
  <c r="CS416" i="64"/>
  <c r="CS436" i="64" s="1"/>
  <c r="CS815" i="64"/>
  <c r="CS831" i="64" s="1"/>
  <c r="CS2160" i="64" s="1"/>
  <c r="CS1736" i="64"/>
  <c r="CS1761" i="64" s="1"/>
  <c r="CS2244" i="64"/>
  <c r="CS2258" i="64" s="1"/>
  <c r="CS311" i="64"/>
  <c r="CS910" i="64"/>
  <c r="CS925" i="64" s="1"/>
  <c r="CS1638" i="64"/>
  <c r="CS1661" i="64" s="1"/>
  <c r="CS1515" i="64"/>
  <c r="CS1528" i="64" s="1"/>
  <c r="CS517" i="64"/>
  <c r="CS1078" i="64"/>
  <c r="CS1105" i="64" s="1"/>
  <c r="CS1184" i="64"/>
  <c r="CS1211" i="64" s="1"/>
  <c r="CS1220" i="64"/>
  <c r="CS1255" i="64" s="1"/>
  <c r="DI2192" i="64"/>
  <c r="DI2141" i="64"/>
  <c r="DA1446" i="64"/>
  <c r="CS1671" i="64"/>
  <c r="CS1694" i="64" s="1"/>
  <c r="DI1639" i="64"/>
  <c r="DI1662" i="64" s="1"/>
  <c r="DA1184" i="64"/>
  <c r="DA1211" i="64" s="1"/>
  <c r="DI1079" i="64"/>
  <c r="DI1106" i="64" s="1"/>
  <c r="DI334" i="64"/>
  <c r="DA312" i="64"/>
  <c r="DA325" i="64" s="1"/>
  <c r="DI2197" i="64"/>
  <c r="CS2193" i="64"/>
  <c r="CS2171" i="64"/>
  <c r="DI2167" i="64"/>
  <c r="DI2146" i="64"/>
  <c r="CS2142" i="64"/>
  <c r="CS2120" i="64"/>
  <c r="DI2116" i="64"/>
  <c r="DA1422" i="64"/>
  <c r="DA1437" i="64" s="1"/>
  <c r="CS1332" i="64"/>
  <c r="CS1355" i="64" s="1"/>
  <c r="CS1309" i="64"/>
  <c r="CS1322" i="64" s="1"/>
  <c r="DI1516" i="64"/>
  <c r="DI1529" i="64" s="1"/>
  <c r="DI1185" i="64"/>
  <c r="DI1212" i="64" s="1"/>
  <c r="DA1153" i="64"/>
  <c r="DA1180" i="64" s="1"/>
  <c r="CS1113" i="64"/>
  <c r="CS1140" i="64" s="1"/>
  <c r="CS982" i="64"/>
  <c r="CS995" i="64" s="1"/>
  <c r="DA939" i="64"/>
  <c r="DA954" i="64" s="1"/>
  <c r="CS469" i="64"/>
  <c r="DA339" i="64"/>
  <c r="DA349" i="64" s="1"/>
  <c r="DA335" i="64"/>
  <c r="CS2166" i="64"/>
  <c r="CS2115" i="64"/>
  <c r="CS1268" i="64"/>
  <c r="DA1671" i="64"/>
  <c r="DA1694" i="64" s="1"/>
  <c r="CS1602" i="64"/>
  <c r="CS1629" i="64" s="1"/>
  <c r="CS1703" i="64"/>
  <c r="CS1728" i="64" s="1"/>
  <c r="CS934" i="64"/>
  <c r="CS949" i="64" s="1"/>
  <c r="DI820" i="64"/>
  <c r="DI836" i="64" s="1"/>
  <c r="DA792" i="64"/>
  <c r="DA807" i="64" s="1"/>
  <c r="DI469" i="64"/>
  <c r="DI384" i="64"/>
  <c r="DI316" i="64"/>
  <c r="DA2193" i="64"/>
  <c r="DA2171" i="64"/>
  <c r="DA2166" i="64"/>
  <c r="DA2142" i="64"/>
  <c r="DA2120" i="64"/>
  <c r="DA2115" i="64"/>
  <c r="DA1442" i="64"/>
  <c r="DA1457" i="64" s="1"/>
  <c r="CS1417" i="64"/>
  <c r="CS1432" i="64" s="1"/>
  <c r="DA1332" i="64"/>
  <c r="DA1355" i="64" s="1"/>
  <c r="DA1269" i="64"/>
  <c r="DA1304" i="64" s="1"/>
  <c r="DI1153" i="64"/>
  <c r="DI1180" i="64" s="1"/>
  <c r="CS987" i="64"/>
  <c r="CS1000" i="64" s="1"/>
  <c r="DA389" i="64"/>
  <c r="DA385" i="64"/>
  <c r="CS316" i="64"/>
  <c r="DK796" i="64"/>
  <c r="DK1741" i="64"/>
  <c r="DK1766" i="64" s="1"/>
  <c r="DK316" i="64"/>
  <c r="DK1059" i="64"/>
  <c r="DK421" i="64"/>
  <c r="DK987" i="64"/>
  <c r="DK1000" i="64" s="1"/>
  <c r="DK1707" i="64"/>
  <c r="DK1732" i="64" s="1"/>
  <c r="DK1083" i="64"/>
  <c r="DK1110" i="64" s="1"/>
  <c r="DK1118" i="64"/>
  <c r="DK1145" i="64" s="1"/>
  <c r="DK1607" i="64"/>
  <c r="DK1634" i="64" s="1"/>
  <c r="DK339" i="64"/>
  <c r="DK349" i="64" s="1"/>
  <c r="DK449" i="64"/>
  <c r="DK915" i="64"/>
  <c r="DK930" i="64" s="1"/>
  <c r="DK963" i="64"/>
  <c r="DK1269" i="64"/>
  <c r="DK1304" i="64" s="1"/>
  <c r="DK1520" i="64"/>
  <c r="DK1533" i="64" s="1"/>
  <c r="DK473" i="64"/>
  <c r="DK939" i="64"/>
  <c r="DK954" i="64" s="1"/>
  <c r="DK1336" i="64"/>
  <c r="DK1368" i="64"/>
  <c r="DK1382" i="64" s="1"/>
  <c r="DK389" i="64"/>
  <c r="DK522" i="64"/>
  <c r="DK535" i="64" s="1"/>
  <c r="DK1153" i="64"/>
  <c r="DK1180" i="64" s="1"/>
  <c r="DK1643" i="64"/>
  <c r="DK1666" i="64" s="1"/>
  <c r="DK1314" i="64"/>
  <c r="DK1327" i="64" s="1"/>
  <c r="DK1391" i="64"/>
  <c r="DK498" i="64"/>
  <c r="DK820" i="64"/>
  <c r="DK836" i="64" s="1"/>
  <c r="DK1189" i="64"/>
  <c r="DK1216" i="64" s="1"/>
  <c r="DC498" i="64"/>
  <c r="DC1741" i="64"/>
  <c r="DC1766" i="64" s="1"/>
  <c r="DC1675" i="64"/>
  <c r="DC1698" i="64" s="1"/>
  <c r="DC1225" i="64"/>
  <c r="DC1260" i="64" s="1"/>
  <c r="DC796" i="64"/>
  <c r="DC1059" i="64"/>
  <c r="DC316" i="64"/>
  <c r="DC1707" i="64"/>
  <c r="DC1732" i="64" s="1"/>
  <c r="DC1083" i="64"/>
  <c r="DC1110" i="64" s="1"/>
  <c r="DC1118" i="64"/>
  <c r="DC1145" i="64" s="1"/>
  <c r="DC1607" i="64"/>
  <c r="DC1634" i="64" s="1"/>
  <c r="DC421" i="64"/>
  <c r="DC915" i="64"/>
  <c r="DC930" i="64" s="1"/>
  <c r="DC963" i="64"/>
  <c r="DC987" i="64"/>
  <c r="DC1000" i="64" s="1"/>
  <c r="DC1269" i="64"/>
  <c r="DC1304" i="64" s="1"/>
  <c r="DC1520" i="64"/>
  <c r="DC1533" i="64" s="1"/>
  <c r="DC339" i="64"/>
  <c r="DC349" i="64" s="1"/>
  <c r="DC449" i="64"/>
  <c r="DC1336" i="64"/>
  <c r="DC1368" i="64"/>
  <c r="DC1382" i="64" s="1"/>
  <c r="DC473" i="64"/>
  <c r="DC939" i="64"/>
  <c r="DC954" i="64" s="1"/>
  <c r="DC1153" i="64"/>
  <c r="DC1180" i="64" s="1"/>
  <c r="DC1643" i="64"/>
  <c r="DC1666" i="64" s="1"/>
  <c r="DC1314" i="64"/>
  <c r="DC1327" i="64" s="1"/>
  <c r="CU473" i="64"/>
  <c r="CU939" i="64"/>
  <c r="CU954" i="64" s="1"/>
  <c r="CU1189" i="64"/>
  <c r="CU1216" i="64" s="1"/>
  <c r="CU389" i="64"/>
  <c r="CU498" i="64"/>
  <c r="CU522" i="64"/>
  <c r="CU535" i="64" s="1"/>
  <c r="CU820" i="64"/>
  <c r="CU836" i="64" s="1"/>
  <c r="CU2249" i="64"/>
  <c r="CU2263" i="64" s="1"/>
  <c r="CU1741" i="64"/>
  <c r="CU1766" i="64" s="1"/>
  <c r="CU1675" i="64"/>
  <c r="CU1698" i="64" s="1"/>
  <c r="CU1225" i="64"/>
  <c r="CU1260" i="64" s="1"/>
  <c r="CU1059" i="64"/>
  <c r="CU796" i="64"/>
  <c r="CU1707" i="64"/>
  <c r="CU1732" i="64" s="1"/>
  <c r="CU1083" i="64"/>
  <c r="CU1110" i="64" s="1"/>
  <c r="CU1118" i="64"/>
  <c r="CU1145" i="64" s="1"/>
  <c r="CU1607" i="64"/>
  <c r="CU1634" i="64" s="1"/>
  <c r="CU316" i="64"/>
  <c r="CU987" i="64"/>
  <c r="CU1000" i="64" s="1"/>
  <c r="CU1269" i="64"/>
  <c r="CU1304" i="64" s="1"/>
  <c r="CU1520" i="64"/>
  <c r="CU1533" i="64" s="1"/>
  <c r="CU421" i="64"/>
  <c r="CU915" i="64"/>
  <c r="CU930" i="64" s="1"/>
  <c r="CU963" i="64"/>
  <c r="CU1336" i="64"/>
  <c r="CU1368" i="64"/>
  <c r="CU1382" i="64" s="1"/>
  <c r="DK338" i="64"/>
  <c r="DK448" i="64"/>
  <c r="DK1152" i="64"/>
  <c r="DK472" i="64"/>
  <c r="DK938" i="64"/>
  <c r="DK953" i="64" s="1"/>
  <c r="DK1188" i="64"/>
  <c r="DK388" i="64"/>
  <c r="DK497" i="64"/>
  <c r="DK521" i="64"/>
  <c r="DK534" i="64" s="1"/>
  <c r="DK819" i="64"/>
  <c r="DK2248" i="64"/>
  <c r="DK1740" i="64"/>
  <c r="DK1674" i="64"/>
  <c r="DK1224" i="64"/>
  <c r="DK1058" i="64"/>
  <c r="DK795" i="64"/>
  <c r="DK1706" i="64"/>
  <c r="DK1082" i="64"/>
  <c r="DK1117" i="64"/>
  <c r="DK1606" i="64"/>
  <c r="DK315" i="64"/>
  <c r="DK986" i="64"/>
  <c r="DK1268" i="64"/>
  <c r="DK1519" i="64"/>
  <c r="DC315" i="64"/>
  <c r="DC420" i="64"/>
  <c r="DC962" i="64"/>
  <c r="DC977" i="64" s="1"/>
  <c r="DC1152" i="64"/>
  <c r="DC1642" i="64"/>
  <c r="DC1188" i="64"/>
  <c r="DC338" i="64"/>
  <c r="DC448" i="64"/>
  <c r="DC938" i="64"/>
  <c r="DC953" i="64" s="1"/>
  <c r="DC2248" i="64"/>
  <c r="DC472" i="64"/>
  <c r="DC497" i="64"/>
  <c r="DC521" i="64"/>
  <c r="DC534" i="64" s="1"/>
  <c r="DC819" i="64"/>
  <c r="DC1740" i="64"/>
  <c r="DC1674" i="64"/>
  <c r="DC1224" i="64"/>
  <c r="DC388" i="64"/>
  <c r="DC1058" i="64"/>
  <c r="DC1706" i="64"/>
  <c r="DC1082" i="64"/>
  <c r="DC1117" i="64"/>
  <c r="DC1606" i="64"/>
  <c r="DC1268" i="64"/>
  <c r="CU388" i="64"/>
  <c r="CU795" i="64"/>
  <c r="CU986" i="64"/>
  <c r="CU1152" i="64"/>
  <c r="CU1642" i="64"/>
  <c r="CU420" i="64"/>
  <c r="CU962" i="64"/>
  <c r="CU977" i="64" s="1"/>
  <c r="CU1188" i="64"/>
  <c r="CU315" i="64"/>
  <c r="CU2248" i="64"/>
  <c r="CU938" i="64"/>
  <c r="CU953" i="64" s="1"/>
  <c r="CU1740" i="64"/>
  <c r="CU1674" i="64"/>
  <c r="CU1224" i="64"/>
  <c r="CU338" i="64"/>
  <c r="CU448" i="64"/>
  <c r="CU497" i="64"/>
  <c r="CU819" i="64"/>
  <c r="CU1058" i="64"/>
  <c r="CU1268" i="64"/>
  <c r="DK494" i="64"/>
  <c r="DK816" i="64"/>
  <c r="DK832" i="64" s="1"/>
  <c r="DK1703" i="64"/>
  <c r="DK1728" i="64" s="1"/>
  <c r="DK1079" i="64"/>
  <c r="DK1106" i="64" s="1"/>
  <c r="DK1114" i="64"/>
  <c r="DK1141" i="64" s="1"/>
  <c r="DK1603" i="64"/>
  <c r="DK1630" i="64" s="1"/>
  <c r="DK335" i="64"/>
  <c r="DK445" i="64"/>
  <c r="DK1516" i="64"/>
  <c r="DK1529" i="64" s="1"/>
  <c r="DK469" i="64"/>
  <c r="DK518" i="64"/>
  <c r="DK531" i="64" s="1"/>
  <c r="DK792" i="64"/>
  <c r="DK807" i="64" s="1"/>
  <c r="DK385" i="64"/>
  <c r="DK983" i="64"/>
  <c r="DK996" i="64" s="1"/>
  <c r="DK1149" i="64"/>
  <c r="DK1176" i="64" s="1"/>
  <c r="DK1639" i="64"/>
  <c r="DK1662" i="64" s="1"/>
  <c r="DK1185" i="64"/>
  <c r="DK1212" i="64" s="1"/>
  <c r="DK417" i="64"/>
  <c r="DK959" i="64"/>
  <c r="DK974" i="64" s="1"/>
  <c r="DK2245" i="64"/>
  <c r="DK2259" i="64" s="1"/>
  <c r="DK1737" i="64"/>
  <c r="DK1762" i="64" s="1"/>
  <c r="DK1805" i="64" s="1"/>
  <c r="DK1671" i="64"/>
  <c r="DK1694" i="64" s="1"/>
  <c r="DK1221" i="64"/>
  <c r="DK1256" i="64" s="1"/>
  <c r="DK1265" i="64"/>
  <c r="DK1300" i="64" s="1"/>
  <c r="DC1055" i="64"/>
  <c r="DC1070" i="64" s="1"/>
  <c r="DC312" i="64"/>
  <c r="DC325" i="64" s="1"/>
  <c r="DC911" i="64"/>
  <c r="DC926" i="64" s="1"/>
  <c r="DC935" i="64"/>
  <c r="DC950" i="64" s="1"/>
  <c r="DC1703" i="64"/>
  <c r="DC1728" i="64" s="1"/>
  <c r="DC1079" i="64"/>
  <c r="DC1106" i="64" s="1"/>
  <c r="DC1114" i="64"/>
  <c r="DC1141" i="64" s="1"/>
  <c r="DC1603" i="64"/>
  <c r="DC1630" i="64" s="1"/>
  <c r="DC494" i="64"/>
  <c r="DC816" i="64"/>
  <c r="DC832" i="64" s="1"/>
  <c r="DC1516" i="64"/>
  <c r="DC1529" i="64" s="1"/>
  <c r="DC445" i="64"/>
  <c r="DC335" i="64"/>
  <c r="DC792" i="64"/>
  <c r="DC807" i="64" s="1"/>
  <c r="DC1149" i="64"/>
  <c r="DC1176" i="64" s="1"/>
  <c r="DC1639" i="64"/>
  <c r="DC1662" i="64" s="1"/>
  <c r="DC1310" i="64"/>
  <c r="DC1323" i="64" s="1"/>
  <c r="DC469" i="64"/>
  <c r="DC518" i="64"/>
  <c r="DC531" i="64" s="1"/>
  <c r="DC983" i="64"/>
  <c r="DC996" i="64" s="1"/>
  <c r="DC1185" i="64"/>
  <c r="DC1212" i="64" s="1"/>
  <c r="DC385" i="64"/>
  <c r="DC1265" i="64"/>
  <c r="DC1300" i="64" s="1"/>
  <c r="DC2245" i="64"/>
  <c r="DC2259" i="64" s="1"/>
  <c r="CU469" i="64"/>
  <c r="CU959" i="64"/>
  <c r="CU974" i="64" s="1"/>
  <c r="CU1737" i="64"/>
  <c r="CU1762" i="64" s="1"/>
  <c r="CU1805" i="64" s="1"/>
  <c r="CU385" i="64"/>
  <c r="CU417" i="64"/>
  <c r="CU1055" i="64"/>
  <c r="CU1070" i="64" s="1"/>
  <c r="CU1703" i="64"/>
  <c r="CU1728" i="64" s="1"/>
  <c r="CU1079" i="64"/>
  <c r="CU1106" i="64" s="1"/>
  <c r="CU1114" i="64"/>
  <c r="CU1141" i="64" s="1"/>
  <c r="CU1603" i="64"/>
  <c r="CU1630" i="64" s="1"/>
  <c r="CU911" i="64"/>
  <c r="CU926" i="64" s="1"/>
  <c r="CU935" i="64"/>
  <c r="CU950" i="64" s="1"/>
  <c r="CU1516" i="64"/>
  <c r="CU1529" i="64" s="1"/>
  <c r="CU312" i="64"/>
  <c r="CU325" i="64" s="1"/>
  <c r="CU494" i="64"/>
  <c r="CU816" i="64"/>
  <c r="CU832" i="64" s="1"/>
  <c r="CU1332" i="64"/>
  <c r="CU1355" i="64" s="1"/>
  <c r="CU1364" i="64"/>
  <c r="CU1378" i="64" s="1"/>
  <c r="CU1149" i="64"/>
  <c r="CU1176" i="64" s="1"/>
  <c r="CU1639" i="64"/>
  <c r="CU1662" i="64" s="1"/>
  <c r="CU1310" i="64"/>
  <c r="CU1323" i="64" s="1"/>
  <c r="CU1387" i="64"/>
  <c r="CU1409" i="64" s="1"/>
  <c r="CU445" i="64"/>
  <c r="CU792" i="64"/>
  <c r="CU807" i="64" s="1"/>
  <c r="CU1185" i="64"/>
  <c r="CU1212" i="64" s="1"/>
  <c r="DC2197" i="64"/>
  <c r="CU2170" i="64"/>
  <c r="DC2146" i="64"/>
  <c r="CU2119" i="64"/>
  <c r="DC1446" i="64"/>
  <c r="CU1390" i="64"/>
  <c r="DC1367" i="64"/>
  <c r="DK1335" i="64"/>
  <c r="DK1225" i="64"/>
  <c r="DK1260" i="64" s="1"/>
  <c r="CU1082" i="64"/>
  <c r="DC795" i="64"/>
  <c r="CU339" i="64"/>
  <c r="CU349" i="64" s="1"/>
  <c r="DK2197" i="64"/>
  <c r="CU2193" i="64"/>
  <c r="DC2170" i="64"/>
  <c r="DK2146" i="64"/>
  <c r="CU2142" i="64"/>
  <c r="DC2119" i="64"/>
  <c r="DK1446" i="64"/>
  <c r="CU1442" i="64"/>
  <c r="CU1457" i="64" s="1"/>
  <c r="CU1418" i="64"/>
  <c r="CU1433" i="64" s="1"/>
  <c r="DC1390" i="64"/>
  <c r="DK1367" i="64"/>
  <c r="DC2249" i="64"/>
  <c r="DC2263" i="64" s="1"/>
  <c r="CU1671" i="64"/>
  <c r="CU1694" i="64" s="1"/>
  <c r="DC986" i="64"/>
  <c r="CU521" i="64"/>
  <c r="CU534" i="64" s="1"/>
  <c r="DK420" i="64"/>
  <c r="DK312" i="64"/>
  <c r="DK325" i="64" s="1"/>
  <c r="DC2193" i="64"/>
  <c r="DK2170" i="64"/>
  <c r="DC2142" i="64"/>
  <c r="DK2119" i="64"/>
  <c r="DC1442" i="64"/>
  <c r="DC1457" i="64" s="1"/>
  <c r="DC1418" i="64"/>
  <c r="DC1433" i="64" s="1"/>
  <c r="DK1390" i="64"/>
  <c r="DK2249" i="64"/>
  <c r="DK2263" i="64" s="1"/>
  <c r="CU1221" i="64"/>
  <c r="CU1256" i="64" s="1"/>
  <c r="DC1671" i="64"/>
  <c r="DC1694" i="64" s="1"/>
  <c r="CU1606" i="64"/>
  <c r="DC1189" i="64"/>
  <c r="DC1216" i="64" s="1"/>
  <c r="DK1055" i="64"/>
  <c r="DK1070" i="64" s="1"/>
  <c r="DC959" i="64"/>
  <c r="DC974" i="64" s="1"/>
  <c r="DC389" i="64"/>
  <c r="DK2193" i="64"/>
  <c r="CU2171" i="64"/>
  <c r="DK2142" i="64"/>
  <c r="CU2120" i="64"/>
  <c r="DK1442" i="64"/>
  <c r="DK1457" i="64" s="1"/>
  <c r="DK1418" i="64"/>
  <c r="DK1433" i="64" s="1"/>
  <c r="CU1391" i="64"/>
  <c r="DK1310" i="64"/>
  <c r="DK1323" i="64" s="1"/>
  <c r="CU1519" i="64"/>
  <c r="DC1221" i="64"/>
  <c r="DC1256" i="64" s="1"/>
  <c r="DC1737" i="64"/>
  <c r="DC1762" i="64" s="1"/>
  <c r="DC1805" i="64" s="1"/>
  <c r="DK911" i="64"/>
  <c r="DK926" i="64" s="1"/>
  <c r="CU472" i="64"/>
  <c r="CU335" i="64"/>
  <c r="CU2196" i="64"/>
  <c r="DC2171" i="64"/>
  <c r="CU2145" i="64"/>
  <c r="DC2120" i="64"/>
  <c r="CU1445" i="64"/>
  <c r="CU1421" i="64"/>
  <c r="DC1391" i="64"/>
  <c r="DC1332" i="64"/>
  <c r="DC1355" i="64" s="1"/>
  <c r="CU1313" i="64"/>
  <c r="DC1519" i="64"/>
  <c r="CU2245" i="64"/>
  <c r="CU2259" i="64" s="1"/>
  <c r="CU1117" i="64"/>
  <c r="DC820" i="64"/>
  <c r="DC836" i="64" s="1"/>
  <c r="DC522" i="64"/>
  <c r="DC535" i="64" s="1"/>
  <c r="DC2196" i="64"/>
  <c r="DK2171" i="64"/>
  <c r="CU2167" i="64"/>
  <c r="DC2145" i="64"/>
  <c r="DK2120" i="64"/>
  <c r="CU2116" i="64"/>
  <c r="DC1445" i="64"/>
  <c r="DC1421" i="64"/>
  <c r="DC1364" i="64"/>
  <c r="DC1378" i="64" s="1"/>
  <c r="DK1332" i="64"/>
  <c r="DK1355" i="64" s="1"/>
  <c r="DC1313" i="64"/>
  <c r="DK1642" i="64"/>
  <c r="DK962" i="64"/>
  <c r="DK977" i="64" s="1"/>
  <c r="CU449" i="64"/>
  <c r="DK2196" i="64"/>
  <c r="DC2167" i="64"/>
  <c r="DK2145" i="64"/>
  <c r="DC2116" i="64"/>
  <c r="DK1445" i="64"/>
  <c r="DK1422" i="64"/>
  <c r="DK1437" i="64" s="1"/>
  <c r="DC1422" i="64"/>
  <c r="DC1437" i="64" s="1"/>
  <c r="CU1422" i="64"/>
  <c r="CU1437" i="64" s="1"/>
  <c r="DK1421" i="64"/>
  <c r="DC1387" i="64"/>
  <c r="DC1409" i="64" s="1"/>
  <c r="DK1364" i="64"/>
  <c r="DK1378" i="64" s="1"/>
  <c r="CU1335" i="64"/>
  <c r="DK1313" i="64"/>
  <c r="CU1265" i="64"/>
  <c r="CU1300" i="64" s="1"/>
  <c r="CU1643" i="64"/>
  <c r="CU1666" i="64" s="1"/>
  <c r="CU1706" i="64"/>
  <c r="CU983" i="64"/>
  <c r="CU996" i="64" s="1"/>
  <c r="DK935" i="64"/>
  <c r="DK950" i="64" s="1"/>
  <c r="DC417" i="64"/>
  <c r="DD796" i="64"/>
  <c r="DD987" i="64"/>
  <c r="DD1000" i="64" s="1"/>
  <c r="DD939" i="64"/>
  <c r="DD954" i="64" s="1"/>
  <c r="DD421" i="64"/>
  <c r="DD498" i="64"/>
  <c r="CV820" i="64"/>
  <c r="CV836" i="64" s="1"/>
  <c r="CV915" i="64"/>
  <c r="CV930" i="64" s="1"/>
  <c r="CV796" i="64"/>
  <c r="CV939" i="64"/>
  <c r="CV954" i="64" s="1"/>
  <c r="CV963" i="64"/>
  <c r="CV421" i="64"/>
  <c r="DE938" i="64"/>
  <c r="DE953" i="64" s="1"/>
  <c r="DE962" i="64"/>
  <c r="DE977" i="64" s="1"/>
  <c r="DE315" i="64"/>
  <c r="DE420" i="64"/>
  <c r="DE448" i="64"/>
  <c r="DE497" i="64"/>
  <c r="DE819" i="64"/>
  <c r="DE338" i="64"/>
  <c r="DE388" i="64"/>
  <c r="DE472" i="64"/>
  <c r="DE795" i="64"/>
  <c r="CW472" i="64"/>
  <c r="CW986" i="64"/>
  <c r="CW521" i="64"/>
  <c r="CW534" i="64" s="1"/>
  <c r="CW938" i="64"/>
  <c r="CW953" i="64" s="1"/>
  <c r="CW962" i="64"/>
  <c r="CW977" i="64" s="1"/>
  <c r="CW420" i="64"/>
  <c r="CW315" i="64"/>
  <c r="CW448" i="64"/>
  <c r="CW497" i="64"/>
  <c r="CW819" i="64"/>
  <c r="CW338" i="64"/>
  <c r="CW388" i="64"/>
  <c r="CO338" i="64"/>
  <c r="CO388" i="64"/>
  <c r="CO795" i="64"/>
  <c r="CO986" i="64"/>
  <c r="CO472" i="64"/>
  <c r="CO938" i="64"/>
  <c r="CO953" i="64" s="1"/>
  <c r="CO962" i="64"/>
  <c r="CO977" i="64" s="1"/>
  <c r="CO420" i="64"/>
  <c r="CO521" i="64"/>
  <c r="CO534" i="64" s="1"/>
  <c r="CO497" i="64"/>
  <c r="CO819" i="64"/>
  <c r="CO315" i="64"/>
  <c r="CO448" i="64"/>
  <c r="DF792" i="64"/>
  <c r="DF807" i="64" s="1"/>
  <c r="DF335" i="64"/>
  <c r="DF385" i="64"/>
  <c r="DF983" i="64"/>
  <c r="DF996" i="64" s="1"/>
  <c r="DF911" i="64"/>
  <c r="DF926" i="64" s="1"/>
  <c r="DF935" i="64"/>
  <c r="DF950" i="64" s="1"/>
  <c r="DF959" i="64"/>
  <c r="DF974" i="64" s="1"/>
  <c r="DF417" i="64"/>
  <c r="DF469" i="64"/>
  <c r="DF494" i="64"/>
  <c r="DF518" i="64"/>
  <c r="DF531" i="64" s="1"/>
  <c r="DF816" i="64"/>
  <c r="DF832" i="64" s="1"/>
  <c r="CX312" i="64"/>
  <c r="CX325" i="64" s="1"/>
  <c r="CX445" i="64"/>
  <c r="CX792" i="64"/>
  <c r="CX807" i="64" s="1"/>
  <c r="CX983" i="64"/>
  <c r="CX996" i="64" s="1"/>
  <c r="CX335" i="64"/>
  <c r="CX385" i="64"/>
  <c r="CX911" i="64"/>
  <c r="CX926" i="64" s="1"/>
  <c r="CX935" i="64"/>
  <c r="CX950" i="64" s="1"/>
  <c r="CX417" i="64"/>
  <c r="CX1055" i="64"/>
  <c r="CX1070" i="64" s="1"/>
  <c r="CX469" i="64"/>
  <c r="CX494" i="64"/>
  <c r="CX816" i="64"/>
  <c r="CX832" i="64" s="1"/>
  <c r="CP469" i="64"/>
  <c r="CP518" i="64"/>
  <c r="CP531" i="64" s="1"/>
  <c r="CP312" i="64"/>
  <c r="CP325" i="64" s="1"/>
  <c r="CP445" i="64"/>
  <c r="CP792" i="64"/>
  <c r="CP807" i="64" s="1"/>
  <c r="CP911" i="64"/>
  <c r="CP926" i="64" s="1"/>
  <c r="CP935" i="64"/>
  <c r="CP950" i="64" s="1"/>
  <c r="CP959" i="64"/>
  <c r="CP974" i="64" s="1"/>
  <c r="CP335" i="64"/>
  <c r="CP385" i="64"/>
  <c r="CP417" i="64"/>
  <c r="DG334" i="64"/>
  <c r="DG384" i="64"/>
  <c r="DG493" i="64"/>
  <c r="DG815" i="64"/>
  <c r="DG831" i="64" s="1"/>
  <c r="DG2160" i="64" s="1"/>
  <c r="DG468" i="64"/>
  <c r="DG517" i="64"/>
  <c r="DG791" i="64"/>
  <c r="DG806" i="64" s="1"/>
  <c r="DG311" i="64"/>
  <c r="DG444" i="64"/>
  <c r="DG459" i="64" s="1"/>
  <c r="DG982" i="64"/>
  <c r="DG995" i="64" s="1"/>
  <c r="DG910" i="64"/>
  <c r="DG925" i="64" s="1"/>
  <c r="DG934" i="64"/>
  <c r="DG949" i="64" s="1"/>
  <c r="DG958" i="64"/>
  <c r="DG973" i="64" s="1"/>
  <c r="CY416" i="64"/>
  <c r="CY436" i="64" s="1"/>
  <c r="CY1054" i="64"/>
  <c r="CY1069" i="64" s="1"/>
  <c r="CY493" i="64"/>
  <c r="CY815" i="64"/>
  <c r="CY831" i="64" s="1"/>
  <c r="CY2160" i="64" s="1"/>
  <c r="CY334" i="64"/>
  <c r="CY384" i="64"/>
  <c r="CY468" i="64"/>
  <c r="CY517" i="64"/>
  <c r="CY791" i="64"/>
  <c r="CY806" i="64" s="1"/>
  <c r="CY982" i="64"/>
  <c r="CY995" i="64" s="1"/>
  <c r="CQ910" i="64"/>
  <c r="CQ925" i="64" s="1"/>
  <c r="CQ934" i="64"/>
  <c r="CQ949" i="64" s="1"/>
  <c r="CQ958" i="64"/>
  <c r="CQ973" i="64" s="1"/>
  <c r="CQ311" i="64"/>
  <c r="CQ416" i="64"/>
  <c r="CQ436" i="64" s="1"/>
  <c r="CQ444" i="64"/>
  <c r="CQ459" i="64" s="1"/>
  <c r="CQ1054" i="64"/>
  <c r="CQ1069" i="64" s="1"/>
  <c r="CQ493" i="64"/>
  <c r="CQ815" i="64"/>
  <c r="CQ831" i="64" s="1"/>
  <c r="CQ2160" i="64" s="1"/>
  <c r="CQ334" i="64"/>
  <c r="CQ384" i="64"/>
  <c r="CQ468" i="64"/>
  <c r="CQ791" i="64"/>
  <c r="CQ806" i="64" s="1"/>
  <c r="CP1685" i="64"/>
  <c r="CZ1118" i="64"/>
  <c r="CZ1145" i="64" s="1"/>
  <c r="CZ1643" i="64"/>
  <c r="CZ1666" i="64" s="1"/>
  <c r="CZ421" i="64"/>
  <c r="CZ522" i="64"/>
  <c r="CZ535" i="64" s="1"/>
  <c r="CZ796" i="64"/>
  <c r="CZ316" i="64"/>
  <c r="CZ1675" i="64"/>
  <c r="CZ1698" i="64" s="1"/>
  <c r="CZ449" i="64"/>
  <c r="CZ987" i="64"/>
  <c r="CZ1000" i="64" s="1"/>
  <c r="CZ1059" i="64"/>
  <c r="CZ1153" i="64"/>
  <c r="CZ1180" i="64" s="1"/>
  <c r="CZ1189" i="64"/>
  <c r="CZ1216" i="64" s="1"/>
  <c r="CZ1607" i="64"/>
  <c r="CZ1634" i="64" s="1"/>
  <c r="CZ1741" i="64"/>
  <c r="CZ1766" i="64" s="1"/>
  <c r="CZ473" i="64"/>
  <c r="CZ939" i="64"/>
  <c r="CZ954" i="64" s="1"/>
  <c r="CZ339" i="64"/>
  <c r="CZ349" i="64" s="1"/>
  <c r="CZ820" i="64"/>
  <c r="CZ836" i="64" s="1"/>
  <c r="CZ915" i="64"/>
  <c r="CZ930" i="64" s="1"/>
  <c r="CZ1225" i="64"/>
  <c r="CZ1260" i="64" s="1"/>
  <c r="CU334" i="64"/>
  <c r="CU493" i="64"/>
  <c r="CU958" i="64"/>
  <c r="CU1702" i="64"/>
  <c r="CU1727" i="64" s="1"/>
  <c r="CU384" i="64"/>
  <c r="CU791" i="64"/>
  <c r="CU806" i="64" s="1"/>
  <c r="CU1113" i="64"/>
  <c r="CU1140" i="64" s="1"/>
  <c r="CU1638" i="64"/>
  <c r="CU1661" i="64" s="1"/>
  <c r="CU416" i="64"/>
  <c r="CU1264" i="64"/>
  <c r="CU517" i="64"/>
  <c r="CU1054" i="64"/>
  <c r="CU1069" i="64" s="1"/>
  <c r="CU1602" i="64"/>
  <c r="CU1629" i="64" s="1"/>
  <c r="CU1670" i="64"/>
  <c r="CU1693" i="64" s="1"/>
  <c r="CU311" i="64"/>
  <c r="CU982" i="64"/>
  <c r="CU1148" i="64"/>
  <c r="CU1184" i="64"/>
  <c r="CU444" i="64"/>
  <c r="CU1736" i="64"/>
  <c r="CU1761" i="64" s="1"/>
  <c r="CU815" i="64"/>
  <c r="CU831" i="64" s="1"/>
  <c r="CU2160" i="64" s="1"/>
  <c r="CU934" i="64"/>
  <c r="CU949" i="64" s="1"/>
  <c r="CU1220" i="64"/>
  <c r="CU1255" i="64" s="1"/>
  <c r="DH1269" i="64"/>
  <c r="DH1304" i="64" s="1"/>
  <c r="CZ1269" i="64"/>
  <c r="CZ1304" i="64" s="1"/>
  <c r="CR1269" i="64"/>
  <c r="CR1304" i="64" s="1"/>
  <c r="CZ963" i="64"/>
  <c r="CR963" i="64"/>
  <c r="DH522" i="64"/>
  <c r="DH535" i="64" s="1"/>
  <c r="DH1118" i="64"/>
  <c r="DH1145" i="64" s="1"/>
  <c r="DH1643" i="64"/>
  <c r="DH1666" i="64" s="1"/>
  <c r="DH316" i="64"/>
  <c r="DH421" i="64"/>
  <c r="DH796" i="64"/>
  <c r="DH449" i="64"/>
  <c r="DH1675" i="64"/>
  <c r="DH1698" i="64" s="1"/>
  <c r="DH987" i="64"/>
  <c r="DH1000" i="64" s="1"/>
  <c r="DH1059" i="64"/>
  <c r="DH1153" i="64"/>
  <c r="DH1180" i="64" s="1"/>
  <c r="DH1189" i="64"/>
  <c r="DH1216" i="64" s="1"/>
  <c r="DH1607" i="64"/>
  <c r="DH1634" i="64" s="1"/>
  <c r="DH473" i="64"/>
  <c r="DH1741" i="64"/>
  <c r="DH1766" i="64" s="1"/>
  <c r="DH339" i="64"/>
  <c r="DH349" i="64" s="1"/>
  <c r="DH939" i="64"/>
  <c r="DH954" i="64" s="1"/>
  <c r="DH389" i="64"/>
  <c r="DH820" i="64"/>
  <c r="DH836" i="64" s="1"/>
  <c r="DH915" i="64"/>
  <c r="DH930" i="64" s="1"/>
  <c r="DH1225" i="64"/>
  <c r="DH1260" i="64" s="1"/>
  <c r="DK493" i="64"/>
  <c r="DK958" i="64"/>
  <c r="DK1702" i="64"/>
  <c r="DK1727" i="64" s="1"/>
  <c r="DK517" i="64"/>
  <c r="DK791" i="64"/>
  <c r="DK806" i="64" s="1"/>
  <c r="DK1113" i="64"/>
  <c r="DK1140" i="64" s="1"/>
  <c r="DK1638" i="64"/>
  <c r="DK1661" i="64" s="1"/>
  <c r="DK311" i="64"/>
  <c r="DK416" i="64"/>
  <c r="DK1264" i="64"/>
  <c r="DK444" i="64"/>
  <c r="DK1054" i="64"/>
  <c r="DK1069" i="64" s="1"/>
  <c r="DK1602" i="64"/>
  <c r="DK1629" i="64" s="1"/>
  <c r="DK1670" i="64"/>
  <c r="DK1693" i="64" s="1"/>
  <c r="DK982" i="64"/>
  <c r="DK1148" i="64"/>
  <c r="DK1184" i="64"/>
  <c r="DK468" i="64"/>
  <c r="DK1736" i="64"/>
  <c r="DK1761" i="64" s="1"/>
  <c r="DK334" i="64"/>
  <c r="DK815" i="64"/>
  <c r="DK831" i="64" s="1"/>
  <c r="DK2160" i="64" s="1"/>
  <c r="DK934" i="64"/>
  <c r="DK949" i="64" s="1"/>
  <c r="DK1220" i="64"/>
  <c r="DK1255" i="64" s="1"/>
  <c r="DH2171" i="64"/>
  <c r="CZ2171" i="64"/>
  <c r="CR2171" i="64"/>
  <c r="DI2170" i="64"/>
  <c r="DA2170" i="64"/>
  <c r="CS2170" i="64"/>
  <c r="DJ2167" i="64"/>
  <c r="DB2167" i="64"/>
  <c r="CT2167" i="64"/>
  <c r="DK2166" i="64"/>
  <c r="DC2166" i="64"/>
  <c r="CU2166" i="64"/>
  <c r="DI1445" i="64"/>
  <c r="DA1445" i="64"/>
  <c r="CS1445" i="64"/>
  <c r="DJ1442" i="64"/>
  <c r="DJ1457" i="64" s="1"/>
  <c r="DB1442" i="64"/>
  <c r="DB1457" i="64" s="1"/>
  <c r="CT1442" i="64"/>
  <c r="CT1457" i="64" s="1"/>
  <c r="DK1441" i="64"/>
  <c r="DC1441" i="64"/>
  <c r="CU1441" i="64"/>
  <c r="DI1390" i="64"/>
  <c r="DA1390" i="64"/>
  <c r="CS1390" i="64"/>
  <c r="DJ1387" i="64"/>
  <c r="DJ1409" i="64" s="1"/>
  <c r="DB1387" i="64"/>
  <c r="DB1409" i="64" s="1"/>
  <c r="CT1387" i="64"/>
  <c r="CT1409" i="64" s="1"/>
  <c r="DK1386" i="64"/>
  <c r="DC1386" i="64"/>
  <c r="CU1386" i="64"/>
  <c r="DH1368" i="64"/>
  <c r="DH1382" i="64" s="1"/>
  <c r="CZ1368" i="64"/>
  <c r="CZ1382" i="64" s="1"/>
  <c r="CR1368" i="64"/>
  <c r="CR1382" i="64" s="1"/>
  <c r="DI1367" i="64"/>
  <c r="DA1367" i="64"/>
  <c r="CS1367" i="64"/>
  <c r="DJ1364" i="64"/>
  <c r="DJ1378" i="64" s="1"/>
  <c r="DB1364" i="64"/>
  <c r="DB1378" i="64" s="1"/>
  <c r="CT1364" i="64"/>
  <c r="CT1378" i="64" s="1"/>
  <c r="DK1363" i="64"/>
  <c r="DC1363" i="64"/>
  <c r="CU1363" i="64"/>
  <c r="DJ911" i="64"/>
  <c r="DJ926" i="64" s="1"/>
  <c r="DB911" i="64"/>
  <c r="DB926" i="64" s="1"/>
  <c r="CT911" i="64"/>
  <c r="CT926" i="64" s="1"/>
  <c r="DK910" i="64"/>
  <c r="DK925" i="64" s="1"/>
  <c r="CU910" i="64"/>
  <c r="CU925" i="64" s="1"/>
  <c r="DH498" i="64"/>
  <c r="CZ498" i="64"/>
  <c r="CR389" i="64"/>
  <c r="CR1118" i="64"/>
  <c r="CR1145" i="64" s="1"/>
  <c r="CR1643" i="64"/>
  <c r="CR1666" i="64" s="1"/>
  <c r="CR421" i="64"/>
  <c r="CR796" i="64"/>
  <c r="CR522" i="64"/>
  <c r="CR535" i="64" s="1"/>
  <c r="CR1675" i="64"/>
  <c r="CR1698" i="64" s="1"/>
  <c r="CR316" i="64"/>
  <c r="CR987" i="64"/>
  <c r="CR1000" i="64" s="1"/>
  <c r="CR1059" i="64"/>
  <c r="CR1153" i="64"/>
  <c r="CR1180" i="64" s="1"/>
  <c r="CR1189" i="64"/>
  <c r="CR1216" i="64" s="1"/>
  <c r="CR1607" i="64"/>
  <c r="CR1634" i="64" s="1"/>
  <c r="CR449" i="64"/>
  <c r="CR1741" i="64"/>
  <c r="CR1766" i="64" s="1"/>
  <c r="CR939" i="64"/>
  <c r="CR954" i="64" s="1"/>
  <c r="CR473" i="64"/>
  <c r="CR820" i="64"/>
  <c r="CR836" i="64" s="1"/>
  <c r="CR915" i="64"/>
  <c r="CR930" i="64" s="1"/>
  <c r="CR1225" i="64"/>
  <c r="CR1260" i="64" s="1"/>
  <c r="DC384" i="64"/>
  <c r="DC493" i="64"/>
  <c r="DC958" i="64"/>
  <c r="DC1702" i="64"/>
  <c r="DC1727" i="64" s="1"/>
  <c r="DC791" i="64"/>
  <c r="DC806" i="64" s="1"/>
  <c r="DC1113" i="64"/>
  <c r="DC1140" i="64" s="1"/>
  <c r="DC1638" i="64"/>
  <c r="DC1661" i="64" s="1"/>
  <c r="DC416" i="64"/>
  <c r="DC517" i="64"/>
  <c r="DC1264" i="64"/>
  <c r="DC311" i="64"/>
  <c r="DC1054" i="64"/>
  <c r="DC1069" i="64" s="1"/>
  <c r="DC1602" i="64"/>
  <c r="DC1629" i="64" s="1"/>
  <c r="DC1670" i="64"/>
  <c r="DC1693" i="64" s="1"/>
  <c r="DC444" i="64"/>
  <c r="DC982" i="64"/>
  <c r="DC1148" i="64"/>
  <c r="DC1184" i="64"/>
  <c r="DC1736" i="64"/>
  <c r="DC1761" i="64" s="1"/>
  <c r="DC468" i="64"/>
  <c r="DC815" i="64"/>
  <c r="DC831" i="64" s="1"/>
  <c r="DC2160" i="64" s="1"/>
  <c r="DC934" i="64"/>
  <c r="DC949" i="64" s="1"/>
  <c r="DC1220" i="64"/>
  <c r="DC1255" i="64" s="1"/>
  <c r="DH2197" i="64"/>
  <c r="CZ2197" i="64"/>
  <c r="CR2197" i="64"/>
  <c r="DI2196" i="64"/>
  <c r="DJ2193" i="64"/>
  <c r="DB2193" i="64"/>
  <c r="CT2193" i="64"/>
  <c r="DK2192" i="64"/>
  <c r="DC2192" i="64"/>
  <c r="CU2192" i="64"/>
  <c r="DH1446" i="64"/>
  <c r="CZ1446" i="64"/>
  <c r="CR1446" i="64"/>
  <c r="DH1391" i="64"/>
  <c r="CZ1391" i="64"/>
  <c r="CR1391" i="64"/>
  <c r="CZ389" i="64"/>
  <c r="DA472" i="64"/>
  <c r="DA497" i="64"/>
  <c r="DA962" i="64"/>
  <c r="DA977" i="64" s="1"/>
  <c r="DA1706" i="64"/>
  <c r="DA338" i="64"/>
  <c r="DA795" i="64"/>
  <c r="DA1117" i="64"/>
  <c r="DA1642" i="64"/>
  <c r="DA388" i="64"/>
  <c r="DA420" i="64"/>
  <c r="DA1058" i="64"/>
  <c r="DA1606" i="64"/>
  <c r="DA1674" i="64"/>
  <c r="DA521" i="64"/>
  <c r="DA534" i="64" s="1"/>
  <c r="DA986" i="64"/>
  <c r="DA1152" i="64"/>
  <c r="DA1188" i="64"/>
  <c r="DA315" i="64"/>
  <c r="DA1740" i="64"/>
  <c r="DA448" i="64"/>
  <c r="DA819" i="64"/>
  <c r="DA938" i="64"/>
  <c r="DA953" i="64" s="1"/>
  <c r="DA1224" i="64"/>
  <c r="CS497" i="64"/>
  <c r="CS962" i="64"/>
  <c r="CS977" i="64" s="1"/>
  <c r="CS1706" i="64"/>
  <c r="CS472" i="64"/>
  <c r="CS795" i="64"/>
  <c r="CS1117" i="64"/>
  <c r="CS1642" i="64"/>
  <c r="CS338" i="64"/>
  <c r="CS420" i="64"/>
  <c r="CS388" i="64"/>
  <c r="CS1058" i="64"/>
  <c r="CS1606" i="64"/>
  <c r="CS1674" i="64"/>
  <c r="CS986" i="64"/>
  <c r="CS1152" i="64"/>
  <c r="CS1188" i="64"/>
  <c r="CS521" i="64"/>
  <c r="CS534" i="64" s="1"/>
  <c r="CS1740" i="64"/>
  <c r="CS315" i="64"/>
  <c r="CS819" i="64"/>
  <c r="CS938" i="64"/>
  <c r="CS953" i="64" s="1"/>
  <c r="CS1224" i="64"/>
  <c r="DI1519" i="64"/>
  <c r="DA1519" i="64"/>
  <c r="CS1519" i="64"/>
  <c r="DJ1516" i="64"/>
  <c r="DJ1529" i="64" s="1"/>
  <c r="DB1516" i="64"/>
  <c r="DB1529" i="64" s="1"/>
  <c r="CT1516" i="64"/>
  <c r="CT1529" i="64" s="1"/>
  <c r="DK1515" i="64"/>
  <c r="DK1528" i="64" s="1"/>
  <c r="DC1515" i="64"/>
  <c r="DC1528" i="64" s="1"/>
  <c r="CU1515" i="64"/>
  <c r="CU1528" i="64" s="1"/>
  <c r="DH1083" i="64"/>
  <c r="DH1110" i="64" s="1"/>
  <c r="CZ1083" i="64"/>
  <c r="CZ1110" i="64" s="1"/>
  <c r="CR1083" i="64"/>
  <c r="CR1110" i="64" s="1"/>
  <c r="DI1082" i="64"/>
  <c r="DA1082" i="64"/>
  <c r="CS1082" i="64"/>
  <c r="DJ1079" i="64"/>
  <c r="DB1079" i="64"/>
  <c r="DK1078" i="64"/>
  <c r="DK1105" i="64" s="1"/>
  <c r="DC1078" i="64"/>
  <c r="DC1105" i="64" s="1"/>
  <c r="CU1078" i="64"/>
  <c r="CU1105" i="64" s="1"/>
  <c r="DH1707" i="64"/>
  <c r="DH1732" i="64" s="1"/>
  <c r="CZ1707" i="64"/>
  <c r="CZ1732" i="64" s="1"/>
  <c r="CR1707" i="64"/>
  <c r="CR1732" i="64" s="1"/>
  <c r="DK384" i="64"/>
  <c r="CT494" i="64"/>
  <c r="CT518" i="64"/>
  <c r="CT959" i="64"/>
  <c r="CT974" i="64" s="1"/>
  <c r="CT1703" i="64"/>
  <c r="CT1728" i="64" s="1"/>
  <c r="CT312" i="64"/>
  <c r="CT792" i="64"/>
  <c r="CT807" i="64" s="1"/>
  <c r="CT1114" i="64"/>
  <c r="CT1639" i="64"/>
  <c r="CT1662" i="64" s="1"/>
  <c r="CT417" i="64"/>
  <c r="CT445" i="64"/>
  <c r="CT1265" i="64"/>
  <c r="CT1300" i="64" s="1"/>
  <c r="CT1055" i="64"/>
  <c r="CT1603" i="64"/>
  <c r="CT1630" i="64" s="1"/>
  <c r="CT1671" i="64"/>
  <c r="CT1694" i="64" s="1"/>
  <c r="CT469" i="64"/>
  <c r="CT983" i="64"/>
  <c r="CT996" i="64" s="1"/>
  <c r="CT1149" i="64"/>
  <c r="CT1176" i="64" s="1"/>
  <c r="CT1185" i="64"/>
  <c r="CT1212" i="64" s="1"/>
  <c r="CT335" i="64"/>
  <c r="CT1737" i="64"/>
  <c r="CT1762" i="64" s="1"/>
  <c r="CT1805" i="64" s="1"/>
  <c r="CT385" i="64"/>
  <c r="CT408" i="64" s="1"/>
  <c r="CT816" i="64"/>
  <c r="CT935" i="64"/>
  <c r="CT1221" i="64"/>
  <c r="DI1335" i="64"/>
  <c r="DA1335" i="64"/>
  <c r="CS1335" i="64"/>
  <c r="DJ1332" i="64"/>
  <c r="DJ1355" i="64" s="1"/>
  <c r="DB1332" i="64"/>
  <c r="DB1355" i="64" s="1"/>
  <c r="CT1332" i="64"/>
  <c r="CT1355" i="64" s="1"/>
  <c r="DK1331" i="64"/>
  <c r="DC1331" i="64"/>
  <c r="CU1331" i="64"/>
  <c r="DH1520" i="64"/>
  <c r="DH1533" i="64" s="1"/>
  <c r="CZ1520" i="64"/>
  <c r="CZ1533" i="64" s="1"/>
  <c r="CR1520" i="64"/>
  <c r="CR1533" i="64" s="1"/>
  <c r="DI2248" i="64"/>
  <c r="DA2248" i="64"/>
  <c r="CS2248" i="64"/>
  <c r="DJ2245" i="64"/>
  <c r="DJ2259" i="64" s="1"/>
  <c r="DB2245" i="64"/>
  <c r="DB2259" i="64" s="1"/>
  <c r="CT2245" i="64"/>
  <c r="CT2259" i="64" s="1"/>
  <c r="DK2244" i="64"/>
  <c r="DK2258" i="64" s="1"/>
  <c r="DC2244" i="64"/>
  <c r="DC2258" i="64" s="1"/>
  <c r="CU2244" i="64"/>
  <c r="CU2258" i="64" s="1"/>
  <c r="DJ445" i="64"/>
  <c r="DJ494" i="64"/>
  <c r="DJ959" i="64"/>
  <c r="DJ974" i="64" s="1"/>
  <c r="DJ1703" i="64"/>
  <c r="DJ1728" i="64" s="1"/>
  <c r="DJ792" i="64"/>
  <c r="DJ807" i="64" s="1"/>
  <c r="DJ1114" i="64"/>
  <c r="DJ1639" i="64"/>
  <c r="DJ1662" i="64" s="1"/>
  <c r="DJ417" i="64"/>
  <c r="DJ469" i="64"/>
  <c r="DJ335" i="64"/>
  <c r="DJ1055" i="64"/>
  <c r="DJ1603" i="64"/>
  <c r="DJ1630" i="64" s="1"/>
  <c r="DJ1671" i="64"/>
  <c r="DJ1694" i="64" s="1"/>
  <c r="DJ385" i="64"/>
  <c r="DJ408" i="64" s="1"/>
  <c r="DJ983" i="64"/>
  <c r="DJ996" i="64" s="1"/>
  <c r="DJ1149" i="64"/>
  <c r="DJ1176" i="64" s="1"/>
  <c r="DJ1185" i="64"/>
  <c r="DJ1212" i="64" s="1"/>
  <c r="DJ1737" i="64"/>
  <c r="DJ1762" i="64" s="1"/>
  <c r="DJ1805" i="64" s="1"/>
  <c r="DJ518" i="64"/>
  <c r="DJ816" i="64"/>
  <c r="DJ935" i="64"/>
  <c r="DJ1221" i="64"/>
  <c r="DH2120" i="64"/>
  <c r="CZ2120" i="64"/>
  <c r="CR2120" i="64"/>
  <c r="DI2119" i="64"/>
  <c r="DA2119" i="64"/>
  <c r="CS2119" i="64"/>
  <c r="DJ2116" i="64"/>
  <c r="DB2116" i="64"/>
  <c r="CT2116" i="64"/>
  <c r="DK2115" i="64"/>
  <c r="DC2115" i="64"/>
  <c r="CU2115" i="64"/>
  <c r="DH1336" i="64"/>
  <c r="CZ1336" i="64"/>
  <c r="CR1336" i="64"/>
  <c r="DH1314" i="64"/>
  <c r="DH1327" i="64" s="1"/>
  <c r="CZ1314" i="64"/>
  <c r="CZ1327" i="64" s="1"/>
  <c r="CR1314" i="64"/>
  <c r="CR1327" i="64" s="1"/>
  <c r="DI1313" i="64"/>
  <c r="DA1313" i="64"/>
  <c r="CS1313" i="64"/>
  <c r="DJ1310" i="64"/>
  <c r="DJ1323" i="64" s="1"/>
  <c r="DB1310" i="64"/>
  <c r="DB1323" i="64" s="1"/>
  <c r="CT1310" i="64"/>
  <c r="CT1323" i="64" s="1"/>
  <c r="DK1309" i="64"/>
  <c r="DK1322" i="64" s="1"/>
  <c r="DC1309" i="64"/>
  <c r="DC1322" i="64" s="1"/>
  <c r="CU1309" i="64"/>
  <c r="CU1322" i="64" s="1"/>
  <c r="DH2249" i="64"/>
  <c r="DH2263" i="64" s="1"/>
  <c r="CZ2249" i="64"/>
  <c r="CZ2263" i="64" s="1"/>
  <c r="CR2249" i="64"/>
  <c r="CR2263" i="64" s="1"/>
  <c r="CS448" i="64"/>
  <c r="CR339" i="64"/>
  <c r="CR349" i="64" s="1"/>
  <c r="DI338" i="64"/>
  <c r="DI497" i="64"/>
  <c r="DI962" i="64"/>
  <c r="DI977" i="64" s="1"/>
  <c r="DI1706" i="64"/>
  <c r="DI388" i="64"/>
  <c r="DI795" i="64"/>
  <c r="DI1117" i="64"/>
  <c r="DI1642" i="64"/>
  <c r="DI420" i="64"/>
  <c r="DI521" i="64"/>
  <c r="DI534" i="64" s="1"/>
  <c r="DI1058" i="64"/>
  <c r="DI1606" i="64"/>
  <c r="DI1674" i="64"/>
  <c r="DI315" i="64"/>
  <c r="DI986" i="64"/>
  <c r="DI1152" i="64"/>
  <c r="DI1188" i="64"/>
  <c r="DI448" i="64"/>
  <c r="DI1740" i="64"/>
  <c r="DI819" i="64"/>
  <c r="DI938" i="64"/>
  <c r="DI953" i="64" s="1"/>
  <c r="DI1224" i="64"/>
  <c r="DB312" i="64"/>
  <c r="DB494" i="64"/>
  <c r="DB959" i="64"/>
  <c r="DB974" i="64" s="1"/>
  <c r="DB1703" i="64"/>
  <c r="DB1728" i="64" s="1"/>
  <c r="DB445" i="64"/>
  <c r="DB792" i="64"/>
  <c r="DB807" i="64" s="1"/>
  <c r="DB1114" i="64"/>
  <c r="DB1639" i="64"/>
  <c r="DB1662" i="64" s="1"/>
  <c r="DB417" i="64"/>
  <c r="DB1265" i="64"/>
  <c r="DB1300" i="64" s="1"/>
  <c r="DB469" i="64"/>
  <c r="DB1055" i="64"/>
  <c r="DB1603" i="64"/>
  <c r="DB1630" i="64" s="1"/>
  <c r="DB1671" i="64"/>
  <c r="DB1694" i="64" s="1"/>
  <c r="DB335" i="64"/>
  <c r="DB983" i="64"/>
  <c r="DB996" i="64" s="1"/>
  <c r="DB1149" i="64"/>
  <c r="DB1176" i="64" s="1"/>
  <c r="DB1185" i="64"/>
  <c r="DB1212" i="64" s="1"/>
  <c r="DB385" i="64"/>
  <c r="DB408" i="64" s="1"/>
  <c r="DB1737" i="64"/>
  <c r="DB1762" i="64" s="1"/>
  <c r="DB1805" i="64" s="1"/>
  <c r="DB816" i="64"/>
  <c r="DB935" i="64"/>
  <c r="DB1221" i="64"/>
  <c r="DH2146" i="64"/>
  <c r="CZ2146" i="64"/>
  <c r="CR2146" i="64"/>
  <c r="DI2145" i="64"/>
  <c r="DA2145" i="64"/>
  <c r="CS2145" i="64"/>
  <c r="DJ2142" i="64"/>
  <c r="DB2142" i="64"/>
  <c r="CT2142" i="64"/>
  <c r="DK2141" i="64"/>
  <c r="DC2141" i="64"/>
  <c r="CU2141" i="64"/>
  <c r="DI1421" i="64"/>
  <c r="DA1421" i="64"/>
  <c r="CS1421" i="64"/>
  <c r="DJ1418" i="64"/>
  <c r="DJ1433" i="64" s="1"/>
  <c r="DB1418" i="64"/>
  <c r="DB1433" i="64" s="1"/>
  <c r="CT1418" i="64"/>
  <c r="CT1433" i="64" s="1"/>
  <c r="DK1417" i="64"/>
  <c r="DK1432" i="64" s="1"/>
  <c r="DC1417" i="64"/>
  <c r="DC1432" i="64" s="1"/>
  <c r="CU1417" i="64"/>
  <c r="CU1432" i="64" s="1"/>
  <c r="CU468" i="64"/>
  <c r="DC334" i="64"/>
  <c r="CO1522" i="64"/>
  <c r="CO1524" i="64" s="1"/>
  <c r="DD339" i="64"/>
  <c r="DD349" i="64" s="1"/>
  <c r="DD316" i="64"/>
  <c r="DD449" i="64"/>
  <c r="DD522" i="64"/>
  <c r="DD535" i="64" s="1"/>
  <c r="DD389" i="64"/>
  <c r="DD473" i="64"/>
  <c r="CV339" i="64"/>
  <c r="CV349" i="64" s="1"/>
  <c r="CV316" i="64"/>
  <c r="CV449" i="64"/>
  <c r="CV522" i="64"/>
  <c r="CV535" i="64" s="1"/>
  <c r="CV389" i="64"/>
  <c r="CV473" i="64"/>
  <c r="DF338" i="64"/>
  <c r="DF315" i="64"/>
  <c r="DF448" i="64"/>
  <c r="DF521" i="64"/>
  <c r="DF534" i="64" s="1"/>
  <c r="DF388" i="64"/>
  <c r="DF472" i="64"/>
  <c r="CX338" i="64"/>
  <c r="CX315" i="64"/>
  <c r="CX448" i="64"/>
  <c r="CX521" i="64"/>
  <c r="CX534" i="64" s="1"/>
  <c r="CX388" i="64"/>
  <c r="CX472" i="64"/>
  <c r="CP338" i="64"/>
  <c r="CP315" i="64"/>
  <c r="CP448" i="64"/>
  <c r="CP521" i="64"/>
  <c r="CP534" i="64" s="1"/>
  <c r="CP388" i="64"/>
  <c r="CP472" i="64"/>
  <c r="DH335" i="64"/>
  <c r="DH312" i="64"/>
  <c r="DH445" i="64"/>
  <c r="DH518" i="64"/>
  <c r="DH531" i="64" s="1"/>
  <c r="DH385" i="64"/>
  <c r="DH469" i="64"/>
  <c r="CZ335" i="64"/>
  <c r="CZ312" i="64"/>
  <c r="CZ445" i="64"/>
  <c r="CZ518" i="64"/>
  <c r="CZ531" i="64" s="1"/>
  <c r="CZ385" i="64"/>
  <c r="CZ469" i="64"/>
  <c r="CR335" i="64"/>
  <c r="CR312" i="64"/>
  <c r="CR445" i="64"/>
  <c r="CR518" i="64"/>
  <c r="CR531" i="64" s="1"/>
  <c r="CR385" i="64"/>
  <c r="CR469" i="64"/>
  <c r="DJ334" i="64"/>
  <c r="DJ311" i="64"/>
  <c r="DJ444" i="64"/>
  <c r="DJ517" i="64"/>
  <c r="DJ384" i="64"/>
  <c r="DJ468" i="64"/>
  <c r="DB334" i="64"/>
  <c r="DB311" i="64"/>
  <c r="DB444" i="64"/>
  <c r="DB517" i="64"/>
  <c r="DB384" i="64"/>
  <c r="DB468" i="64"/>
  <c r="CT334" i="64"/>
  <c r="CT311" i="64"/>
  <c r="CT444" i="64"/>
  <c r="CT517" i="64"/>
  <c r="CT384" i="64"/>
  <c r="CT468" i="64"/>
  <c r="E68" i="64"/>
  <c r="E1379" i="64"/>
  <c r="E1323" i="64"/>
  <c r="E1212" i="64"/>
  <c r="E1630" i="64"/>
  <c r="E1176" i="64"/>
  <c r="E809" i="64"/>
  <c r="E834" i="64"/>
  <c r="E462" i="64"/>
  <c r="E463" i="64"/>
  <c r="E114" i="64"/>
  <c r="E475" i="64"/>
  <c r="E479" i="64"/>
  <c r="E476" i="64"/>
  <c r="B476" i="64" s="1"/>
  <c r="E510" i="64"/>
  <c r="U315" i="64"/>
  <c r="AA1442" i="64"/>
  <c r="AA1457" i="64" s="1"/>
  <c r="BP312" i="64"/>
  <c r="BW311" i="64"/>
  <c r="AH472" i="64"/>
  <c r="BA339" i="64"/>
  <c r="BA349" i="64" s="1"/>
  <c r="CJ316" i="64"/>
  <c r="CJ389" i="64"/>
  <c r="BW1741" i="64"/>
  <c r="BW1766" i="64" s="1"/>
  <c r="AA311" i="64"/>
  <c r="BY384" i="64"/>
  <c r="BQ385" i="64"/>
  <c r="U448" i="64"/>
  <c r="CC334" i="64"/>
  <c r="AT388" i="64"/>
  <c r="AO416" i="64"/>
  <c r="AO436" i="64" s="1"/>
  <c r="BI1418" i="64"/>
  <c r="BI1433" i="64" s="1"/>
  <c r="BI315" i="64"/>
  <c r="BH312" i="64"/>
  <c r="BO311" i="64"/>
  <c r="Y334" i="64"/>
  <c r="CK334" i="64"/>
  <c r="BM339" i="64"/>
  <c r="BM349" i="64" s="1"/>
  <c r="CK384" i="64"/>
  <c r="BE388" i="64"/>
  <c r="AZ1442" i="64"/>
  <c r="AZ1457" i="64" s="1"/>
  <c r="CG448" i="64"/>
  <c r="Z473" i="64"/>
  <c r="AL316" i="64"/>
  <c r="AS315" i="64"/>
  <c r="AZ312" i="64"/>
  <c r="BG311" i="64"/>
  <c r="AG334" i="64"/>
  <c r="BW339" i="64"/>
  <c r="BW349" i="64" s="1"/>
  <c r="AE385" i="64"/>
  <c r="CF1442" i="64"/>
  <c r="CF1457" i="64" s="1"/>
  <c r="BT421" i="64"/>
  <c r="BY449" i="64"/>
  <c r="AA1422" i="64"/>
  <c r="AA1437" i="64" s="1"/>
  <c r="AK315" i="64"/>
  <c r="AR312" i="64"/>
  <c r="AY311" i="64"/>
  <c r="AO334" i="64"/>
  <c r="BU338" i="64"/>
  <c r="AP385" i="64"/>
  <c r="CF388" i="64"/>
  <c r="AC315" i="64"/>
  <c r="AJ312" i="64"/>
  <c r="AQ311" i="64"/>
  <c r="AW334" i="64"/>
  <c r="CE338" i="64"/>
  <c r="X389" i="64"/>
  <c r="AA1441" i="64"/>
  <c r="BO1445" i="64"/>
  <c r="CG315" i="64"/>
  <c r="AB312" i="64"/>
  <c r="AB325" i="64" s="1"/>
  <c r="AI311" i="64"/>
  <c r="BE334" i="64"/>
  <c r="U339" i="64"/>
  <c r="U349" i="64" s="1"/>
  <c r="Y384" i="64"/>
  <c r="AO1441" i="64"/>
  <c r="BG1446" i="64"/>
  <c r="AY468" i="64"/>
  <c r="S795" i="64"/>
  <c r="CF312" i="64"/>
  <c r="T312" i="64"/>
  <c r="T325" i="64" s="1"/>
  <c r="BM334" i="64"/>
  <c r="AG339" i="64"/>
  <c r="AG349" i="64" s="1"/>
  <c r="AX384" i="64"/>
  <c r="AW389" i="64"/>
  <c r="AQ469" i="64"/>
  <c r="BJ316" i="64"/>
  <c r="BX312" i="64"/>
  <c r="CE311" i="64"/>
  <c r="BU334" i="64"/>
  <c r="AQ339" i="64"/>
  <c r="AQ349" i="64" s="1"/>
  <c r="BL384" i="64"/>
  <c r="T388" i="64"/>
  <c r="BX389" i="64"/>
  <c r="BN1441" i="64"/>
  <c r="CA1386" i="64"/>
  <c r="CA2141" i="64"/>
  <c r="CA2158" i="64" s="1"/>
  <c r="CA2192" i="64"/>
  <c r="CA2209" i="64" s="1"/>
  <c r="CA2166" i="64"/>
  <c r="CA2183" i="64" s="1"/>
  <c r="CA2115" i="64"/>
  <c r="CA2132" i="64" s="1"/>
  <c r="CA1331" i="64"/>
  <c r="CA1354" i="64" s="1"/>
  <c r="CA1515" i="64"/>
  <c r="CA1528" i="64" s="1"/>
  <c r="CA1220" i="64"/>
  <c r="CA1255" i="64" s="1"/>
  <c r="CA1363" i="64"/>
  <c r="CA1377" i="64" s="1"/>
  <c r="CA1309" i="64"/>
  <c r="CA1322" i="64" s="1"/>
  <c r="CA2244" i="64"/>
  <c r="CA2258" i="64" s="1"/>
  <c r="CA1264" i="64"/>
  <c r="CA1113" i="64"/>
  <c r="CA1140" i="64" s="1"/>
  <c r="CA1602" i="64"/>
  <c r="CA1629" i="64" s="1"/>
  <c r="CA1184" i="64"/>
  <c r="CA1211" i="64" s="1"/>
  <c r="CA1148" i="64"/>
  <c r="CA1175" i="64" s="1"/>
  <c r="CA1702" i="64"/>
  <c r="CA1727" i="64" s="1"/>
  <c r="CA1736" i="64"/>
  <c r="CA1761" i="64" s="1"/>
  <c r="CA1670" i="64"/>
  <c r="CA1693" i="64" s="1"/>
  <c r="CA1638" i="64"/>
  <c r="CA1661" i="64" s="1"/>
  <c r="CA1078" i="64"/>
  <c r="CA1105" i="64" s="1"/>
  <c r="CA982" i="64"/>
  <c r="CA995" i="64" s="1"/>
  <c r="CA934" i="64"/>
  <c r="CA949" i="64" s="1"/>
  <c r="CA815" i="64"/>
  <c r="CA831" i="64" s="1"/>
  <c r="CA958" i="64"/>
  <c r="CA973" i="64" s="1"/>
  <c r="CA910" i="64"/>
  <c r="CA925" i="64" s="1"/>
  <c r="CA791" i="64"/>
  <c r="CA806" i="64" s="1"/>
  <c r="CA1417" i="64"/>
  <c r="CA1432" i="64" s="1"/>
  <c r="CA1054" i="64"/>
  <c r="CA1069" i="64" s="1"/>
  <c r="CA517" i="64"/>
  <c r="CA416" i="64"/>
  <c r="CA436" i="64" s="1"/>
  <c r="CA468" i="64"/>
  <c r="CA493" i="64"/>
  <c r="CA444" i="64"/>
  <c r="CA459" i="64" s="1"/>
  <c r="AE1386" i="64"/>
  <c r="AE2192" i="64"/>
  <c r="AE2209" i="64" s="1"/>
  <c r="AE2166" i="64"/>
  <c r="AE2183" i="64" s="1"/>
  <c r="AE1363" i="64"/>
  <c r="AE1377" i="64" s="1"/>
  <c r="AE1331" i="64"/>
  <c r="AE1354" i="64" s="1"/>
  <c r="AE1515" i="64"/>
  <c r="AE1528" i="64" s="1"/>
  <c r="AE2141" i="64"/>
  <c r="AE2158" i="64" s="1"/>
  <c r="AE2115" i="64"/>
  <c r="AE2132" i="64" s="1"/>
  <c r="AE1309" i="64"/>
  <c r="AE1322" i="64" s="1"/>
  <c r="AE1220" i="64"/>
  <c r="AE1255" i="64" s="1"/>
  <c r="AE2244" i="64"/>
  <c r="AE2258" i="64" s="1"/>
  <c r="AE1264" i="64"/>
  <c r="AE1602" i="64"/>
  <c r="AE1629" i="64" s="1"/>
  <c r="AE1670" i="64"/>
  <c r="AE1693" i="64" s="1"/>
  <c r="AE1638" i="64"/>
  <c r="AE1661" i="64" s="1"/>
  <c r="AE1184" i="64"/>
  <c r="AE1211" i="64" s="1"/>
  <c r="AE1702" i="64"/>
  <c r="AE1727" i="64" s="1"/>
  <c r="AE1736" i="64"/>
  <c r="AE1761" i="64" s="1"/>
  <c r="AE1078" i="64"/>
  <c r="AE1105" i="64" s="1"/>
  <c r="AE1148" i="64"/>
  <c r="AE1175" i="64" s="1"/>
  <c r="AE1113" i="64"/>
  <c r="AE1140" i="64" s="1"/>
  <c r="AE1054" i="64"/>
  <c r="AE1069" i="64" s="1"/>
  <c r="AE958" i="64"/>
  <c r="AE973" i="64" s="1"/>
  <c r="AE815" i="64"/>
  <c r="AE831" i="64" s="1"/>
  <c r="AE910" i="64"/>
  <c r="AE925" i="64" s="1"/>
  <c r="AE791" i="64"/>
  <c r="AE806" i="64" s="1"/>
  <c r="AE934" i="64"/>
  <c r="AE949" i="64" s="1"/>
  <c r="AE1417" i="64"/>
  <c r="AE1432" i="64" s="1"/>
  <c r="AE517" i="64"/>
  <c r="AE982" i="64"/>
  <c r="AE995" i="64" s="1"/>
  <c r="AE416" i="64"/>
  <c r="AE436" i="64" s="1"/>
  <c r="AE468" i="64"/>
  <c r="AE493" i="64"/>
  <c r="AE444" i="64"/>
  <c r="AE459" i="64" s="1"/>
  <c r="AM1391" i="64"/>
  <c r="AM2197" i="64"/>
  <c r="AM2171" i="64"/>
  <c r="AM2146" i="64"/>
  <c r="AM1336" i="64"/>
  <c r="AM1368" i="64"/>
  <c r="AM1382" i="64" s="1"/>
  <c r="AM1314" i="64"/>
  <c r="AM1327" i="64" s="1"/>
  <c r="AM1520" i="64"/>
  <c r="AM1533" i="64" s="1"/>
  <c r="AM2120" i="64"/>
  <c r="AM2137" i="64" s="1"/>
  <c r="AM2249" i="64"/>
  <c r="AM2263" i="64" s="1"/>
  <c r="AM1225" i="64"/>
  <c r="AM1260" i="64" s="1"/>
  <c r="AM1269" i="64"/>
  <c r="AM1304" i="64" s="1"/>
  <c r="AM1675" i="64"/>
  <c r="AM1698" i="64" s="1"/>
  <c r="AM1607" i="64"/>
  <c r="AM1634" i="64" s="1"/>
  <c r="AM1189" i="64"/>
  <c r="AM1216" i="64" s="1"/>
  <c r="AM1707" i="64"/>
  <c r="AM1732" i="64" s="1"/>
  <c r="AM1643" i="64"/>
  <c r="AM1666" i="64" s="1"/>
  <c r="AM1118" i="64"/>
  <c r="AM1145" i="64" s="1"/>
  <c r="AM1741" i="64"/>
  <c r="AM1766" i="64" s="1"/>
  <c r="AM1083" i="64"/>
  <c r="AM1110" i="64" s="1"/>
  <c r="AM1153" i="64"/>
  <c r="AM1180" i="64" s="1"/>
  <c r="AM1059" i="64"/>
  <c r="AM963" i="64"/>
  <c r="AM939" i="64"/>
  <c r="AM954" i="64" s="1"/>
  <c r="AM987" i="64"/>
  <c r="AM1000" i="64" s="1"/>
  <c r="AM796" i="64"/>
  <c r="AM1422" i="64"/>
  <c r="AM1437" i="64" s="1"/>
  <c r="AM522" i="64"/>
  <c r="AM535" i="64" s="1"/>
  <c r="AM421" i="64"/>
  <c r="AM473" i="64"/>
  <c r="AM1446" i="64"/>
  <c r="AM915" i="64"/>
  <c r="AM930" i="64" s="1"/>
  <c r="AM498" i="64"/>
  <c r="AM449" i="64"/>
  <c r="AM820" i="64"/>
  <c r="AM836" i="64" s="1"/>
  <c r="BL1390" i="64"/>
  <c r="BL2196" i="64"/>
  <c r="BL2145" i="64"/>
  <c r="BL2170" i="64"/>
  <c r="BL2119" i="64"/>
  <c r="BL1367" i="64"/>
  <c r="BL1335" i="64"/>
  <c r="BL1313" i="64"/>
  <c r="BL1519" i="64"/>
  <c r="BL2248" i="64"/>
  <c r="BL1224" i="64"/>
  <c r="BL1606" i="64"/>
  <c r="BL1188" i="64"/>
  <c r="BL1674" i="64"/>
  <c r="BL1268" i="64"/>
  <c r="BL1642" i="64"/>
  <c r="BL1740" i="64"/>
  <c r="BL1082" i="64"/>
  <c r="BL1152" i="64"/>
  <c r="BL1706" i="64"/>
  <c r="BL986" i="64"/>
  <c r="BL962" i="64"/>
  <c r="BL977" i="64" s="1"/>
  <c r="BL1117" i="64"/>
  <c r="BL1058" i="64"/>
  <c r="BL938" i="64"/>
  <c r="BL953" i="64" s="1"/>
  <c r="BL1421" i="64"/>
  <c r="BL521" i="64"/>
  <c r="BL534" i="64" s="1"/>
  <c r="BL472" i="64"/>
  <c r="BL1445" i="64"/>
  <c r="BL497" i="64"/>
  <c r="BL448" i="64"/>
  <c r="CC1387" i="64"/>
  <c r="CC1409" i="64" s="1"/>
  <c r="CC2193" i="64"/>
  <c r="CC2210" i="64" s="1"/>
  <c r="CC2167" i="64"/>
  <c r="CC2184" i="64" s="1"/>
  <c r="CC2142" i="64"/>
  <c r="CC2159" i="64" s="1"/>
  <c r="CC2116" i="64"/>
  <c r="CC2133" i="64" s="1"/>
  <c r="CC1364" i="64"/>
  <c r="CC1378" i="64" s="1"/>
  <c r="CC1332" i="64"/>
  <c r="CC1355" i="64" s="1"/>
  <c r="CC2245" i="64"/>
  <c r="CC2259" i="64" s="1"/>
  <c r="CC1310" i="64"/>
  <c r="CC1323" i="64" s="1"/>
  <c r="CC1516" i="64"/>
  <c r="CC1529" i="64" s="1"/>
  <c r="CC1265" i="64"/>
  <c r="CC1300" i="64" s="1"/>
  <c r="CC1603" i="64"/>
  <c r="CC1630" i="64" s="1"/>
  <c r="CC1221" i="64"/>
  <c r="CC1256" i="64" s="1"/>
  <c r="CC1671" i="64"/>
  <c r="CC1694" i="64" s="1"/>
  <c r="CC1639" i="64"/>
  <c r="CC1662" i="64" s="1"/>
  <c r="CC1185" i="64"/>
  <c r="CC1212" i="64" s="1"/>
  <c r="CC1114" i="64"/>
  <c r="CC1141" i="64" s="1"/>
  <c r="CC1737" i="64"/>
  <c r="CC1762" i="64" s="1"/>
  <c r="CC1149" i="64"/>
  <c r="CC1176" i="64" s="1"/>
  <c r="CC1079" i="64"/>
  <c r="CC1106" i="64" s="1"/>
  <c r="CC1703" i="64"/>
  <c r="CC1728" i="64" s="1"/>
  <c r="CC959" i="64"/>
  <c r="CC974" i="64" s="1"/>
  <c r="CC983" i="64"/>
  <c r="CC996" i="64" s="1"/>
  <c r="CC935" i="64"/>
  <c r="CC950" i="64" s="1"/>
  <c r="CC911" i="64"/>
  <c r="CC926" i="64" s="1"/>
  <c r="CC1418" i="64"/>
  <c r="CC1433" i="64" s="1"/>
  <c r="CC518" i="64"/>
  <c r="CC531" i="64" s="1"/>
  <c r="CC494" i="64"/>
  <c r="CC469" i="64"/>
  <c r="CC1442" i="64"/>
  <c r="CC1457" i="64" s="1"/>
  <c r="CC792" i="64"/>
  <c r="CC807" i="64" s="1"/>
  <c r="CC445" i="64"/>
  <c r="CC816" i="64"/>
  <c r="CC832" i="64" s="1"/>
  <c r="CC1055" i="64"/>
  <c r="AW1387" i="64"/>
  <c r="AW1409" i="64" s="1"/>
  <c r="AW2193" i="64"/>
  <c r="AW2210" i="64" s="1"/>
  <c r="AW2167" i="64"/>
  <c r="AW2184" i="64" s="1"/>
  <c r="AW2142" i="64"/>
  <c r="AW2159" i="64" s="1"/>
  <c r="AW2116" i="64"/>
  <c r="AW2133" i="64" s="1"/>
  <c r="AW1364" i="64"/>
  <c r="AW1378" i="64" s="1"/>
  <c r="AW1332" i="64"/>
  <c r="AW1355" i="64" s="1"/>
  <c r="AW1310" i="64"/>
  <c r="AW1323" i="64" s="1"/>
  <c r="AW1516" i="64"/>
  <c r="AW1529" i="64" s="1"/>
  <c r="AW2245" i="64"/>
  <c r="AW2259" i="64" s="1"/>
  <c r="AW1265" i="64"/>
  <c r="AW1300" i="64" s="1"/>
  <c r="AW1603" i="64"/>
  <c r="AW1630" i="64" s="1"/>
  <c r="AW1671" i="64"/>
  <c r="AW1694" i="64" s="1"/>
  <c r="AW1221" i="64"/>
  <c r="AW1256" i="64" s="1"/>
  <c r="AW1185" i="64"/>
  <c r="AW1212" i="64" s="1"/>
  <c r="AW1639" i="64"/>
  <c r="AW1662" i="64" s="1"/>
  <c r="AW1149" i="64"/>
  <c r="AW1176" i="64" s="1"/>
  <c r="AW1737" i="64"/>
  <c r="AW1762" i="64" s="1"/>
  <c r="AW1079" i="64"/>
  <c r="AW1106" i="64" s="1"/>
  <c r="AW1114" i="64"/>
  <c r="AW1141" i="64" s="1"/>
  <c r="AW959" i="64"/>
  <c r="AW974" i="64" s="1"/>
  <c r="AW983" i="64"/>
  <c r="AW996" i="64" s="1"/>
  <c r="AW1703" i="64"/>
  <c r="AW1728" i="64" s="1"/>
  <c r="AW935" i="64"/>
  <c r="AW950" i="64" s="1"/>
  <c r="AW911" i="64"/>
  <c r="AW926" i="64" s="1"/>
  <c r="AW1055" i="64"/>
  <c r="AW1418" i="64"/>
  <c r="AW1433" i="64" s="1"/>
  <c r="AW518" i="64"/>
  <c r="AW531" i="64" s="1"/>
  <c r="AW792" i="64"/>
  <c r="AW807" i="64" s="1"/>
  <c r="AW816" i="64"/>
  <c r="AW832" i="64" s="1"/>
  <c r="AW494" i="64"/>
  <c r="AW469" i="64"/>
  <c r="AW1442" i="64"/>
  <c r="AW1457" i="64" s="1"/>
  <c r="AW445" i="64"/>
  <c r="AO335" i="64"/>
  <c r="CC335" i="64"/>
  <c r="AN338" i="64"/>
  <c r="CB420" i="64"/>
  <c r="CH2192" i="64"/>
  <c r="CH2209" i="64" s="1"/>
  <c r="CH1386" i="64"/>
  <c r="CH2166" i="64"/>
  <c r="CH2183" i="64" s="1"/>
  <c r="CH2115" i="64"/>
  <c r="CH2132" i="64" s="1"/>
  <c r="CH2141" i="64"/>
  <c r="CH2158" i="64" s="1"/>
  <c r="CH1363" i="64"/>
  <c r="CH1377" i="64" s="1"/>
  <c r="CH1331" i="64"/>
  <c r="CH1354" i="64" s="1"/>
  <c r="CH1309" i="64"/>
  <c r="CH1322" i="64" s="1"/>
  <c r="CH1220" i="64"/>
  <c r="CH1255" i="64" s="1"/>
  <c r="CH1515" i="64"/>
  <c r="CH1528" i="64" s="1"/>
  <c r="CH2244" i="64"/>
  <c r="CH2258" i="64" s="1"/>
  <c r="CH1264" i="64"/>
  <c r="CH1638" i="64"/>
  <c r="CH1661" i="64" s="1"/>
  <c r="CH1602" i="64"/>
  <c r="CH1629" i="64" s="1"/>
  <c r="CH1670" i="64"/>
  <c r="CH1693" i="64" s="1"/>
  <c r="CH1113" i="64"/>
  <c r="CH1140" i="64" s="1"/>
  <c r="CH1702" i="64"/>
  <c r="CH1727" i="64" s="1"/>
  <c r="CH982" i="64"/>
  <c r="CH995" i="64" s="1"/>
  <c r="CH1184" i="64"/>
  <c r="CH1211" i="64" s="1"/>
  <c r="CH1148" i="64"/>
  <c r="CH1175" i="64" s="1"/>
  <c r="CH934" i="64"/>
  <c r="CH949" i="64" s="1"/>
  <c r="CH1078" i="64"/>
  <c r="CH1105" i="64" s="1"/>
  <c r="CH1054" i="64"/>
  <c r="CH1069" i="64" s="1"/>
  <c r="CH1736" i="64"/>
  <c r="CH1761" i="64" s="1"/>
  <c r="CH958" i="64"/>
  <c r="CH973" i="64" s="1"/>
  <c r="CH910" i="64"/>
  <c r="CH925" i="64" s="1"/>
  <c r="CH791" i="64"/>
  <c r="CH806" i="64" s="1"/>
  <c r="CH493" i="64"/>
  <c r="CH416" i="64"/>
  <c r="CH436" i="64" s="1"/>
  <c r="CH384" i="64"/>
  <c r="CH468" i="64"/>
  <c r="CH1441" i="64"/>
  <c r="CH517" i="64"/>
  <c r="CH1417" i="64"/>
  <c r="CH1432" i="64" s="1"/>
  <c r="BZ2192" i="64"/>
  <c r="BZ2209" i="64" s="1"/>
  <c r="BZ1386" i="64"/>
  <c r="BZ2166" i="64"/>
  <c r="BZ2183" i="64" s="1"/>
  <c r="BZ2141" i="64"/>
  <c r="BZ2158" i="64" s="1"/>
  <c r="BZ1363" i="64"/>
  <c r="BZ1377" i="64" s="1"/>
  <c r="BZ2115" i="64"/>
  <c r="BZ2132" i="64" s="1"/>
  <c r="BZ1331" i="64"/>
  <c r="BZ1354" i="64" s="1"/>
  <c r="BZ1515" i="64"/>
  <c r="BZ1528" i="64" s="1"/>
  <c r="BZ1309" i="64"/>
  <c r="BZ1322" i="64" s="1"/>
  <c r="BZ2244" i="64"/>
  <c r="BZ2258" i="64" s="1"/>
  <c r="BZ1638" i="64"/>
  <c r="BZ1661" i="64" s="1"/>
  <c r="BZ1264" i="64"/>
  <c r="BZ1220" i="64"/>
  <c r="BZ1255" i="64" s="1"/>
  <c r="BZ1602" i="64"/>
  <c r="BZ1629" i="64" s="1"/>
  <c r="BZ1113" i="64"/>
  <c r="BZ1140" i="64" s="1"/>
  <c r="BZ1148" i="64"/>
  <c r="BZ1175" i="64" s="1"/>
  <c r="BZ1702" i="64"/>
  <c r="BZ1727" i="64" s="1"/>
  <c r="BZ982" i="64"/>
  <c r="BZ995" i="64" s="1"/>
  <c r="BZ1670" i="64"/>
  <c r="BZ1693" i="64" s="1"/>
  <c r="BZ1054" i="64"/>
  <c r="BZ1069" i="64" s="1"/>
  <c r="BZ934" i="64"/>
  <c r="BZ949" i="64" s="1"/>
  <c r="BZ1736" i="64"/>
  <c r="BZ1761" i="64" s="1"/>
  <c r="BZ1078" i="64"/>
  <c r="BZ1105" i="64" s="1"/>
  <c r="BZ958" i="64"/>
  <c r="BZ973" i="64" s="1"/>
  <c r="BZ1184" i="64"/>
  <c r="BZ1211" i="64" s="1"/>
  <c r="BZ910" i="64"/>
  <c r="BZ925" i="64" s="1"/>
  <c r="BZ791" i="64"/>
  <c r="BZ806" i="64" s="1"/>
  <c r="BZ517" i="64"/>
  <c r="BZ815" i="64"/>
  <c r="BZ831" i="64" s="1"/>
  <c r="BZ1417" i="64"/>
  <c r="BZ1432" i="64" s="1"/>
  <c r="BZ416" i="64"/>
  <c r="BZ436" i="64" s="1"/>
  <c r="BZ384" i="64"/>
  <c r="BZ468" i="64"/>
  <c r="BZ493" i="64"/>
  <c r="BZ1441" i="64"/>
  <c r="BR2192" i="64"/>
  <c r="BR2209" i="64" s="1"/>
  <c r="BR1386" i="64"/>
  <c r="BR2166" i="64"/>
  <c r="BR2183" i="64" s="1"/>
  <c r="BR2141" i="64"/>
  <c r="BR2158" i="64" s="1"/>
  <c r="BR1363" i="64"/>
  <c r="BR1377" i="64" s="1"/>
  <c r="BR1331" i="64"/>
  <c r="BR1354" i="64" s="1"/>
  <c r="BR2115" i="64"/>
  <c r="BR2132" i="64" s="1"/>
  <c r="BR1515" i="64"/>
  <c r="BR1528" i="64" s="1"/>
  <c r="BR1309" i="64"/>
  <c r="BR1322" i="64" s="1"/>
  <c r="BR1220" i="64"/>
  <c r="BR1255" i="64" s="1"/>
  <c r="BR1264" i="64"/>
  <c r="BR1638" i="64"/>
  <c r="BR1661" i="64" s="1"/>
  <c r="BR2244" i="64"/>
  <c r="BR2258" i="64" s="1"/>
  <c r="BR1602" i="64"/>
  <c r="BR1629" i="64" s="1"/>
  <c r="BR1670" i="64"/>
  <c r="BR1693" i="64" s="1"/>
  <c r="BR1113" i="64"/>
  <c r="BR1140" i="64" s="1"/>
  <c r="BR1184" i="64"/>
  <c r="BR1211" i="64" s="1"/>
  <c r="BR1702" i="64"/>
  <c r="BR1727" i="64" s="1"/>
  <c r="BR982" i="64"/>
  <c r="BR995" i="64" s="1"/>
  <c r="BR934" i="64"/>
  <c r="BR949" i="64" s="1"/>
  <c r="BR1078" i="64"/>
  <c r="BR1105" i="64" s="1"/>
  <c r="BR1736" i="64"/>
  <c r="BR1761" i="64" s="1"/>
  <c r="BR958" i="64"/>
  <c r="BR973" i="64" s="1"/>
  <c r="BR1148" i="64"/>
  <c r="BR1175" i="64" s="1"/>
  <c r="BR1054" i="64"/>
  <c r="BR1069" i="64" s="1"/>
  <c r="BR910" i="64"/>
  <c r="BR925" i="64" s="1"/>
  <c r="BR791" i="64"/>
  <c r="BR806" i="64" s="1"/>
  <c r="BR493" i="64"/>
  <c r="BR416" i="64"/>
  <c r="BR436" i="64" s="1"/>
  <c r="BR384" i="64"/>
  <c r="BR517" i="64"/>
  <c r="BR468" i="64"/>
  <c r="BR815" i="64"/>
  <c r="BR831" i="64" s="1"/>
  <c r="BR1441" i="64"/>
  <c r="BR1417" i="64"/>
  <c r="BR1432" i="64" s="1"/>
  <c r="BJ2192" i="64"/>
  <c r="BJ2209" i="64" s="1"/>
  <c r="BJ1386" i="64"/>
  <c r="BJ2166" i="64"/>
  <c r="BJ2183" i="64" s="1"/>
  <c r="BJ1363" i="64"/>
  <c r="BJ1377" i="64" s="1"/>
  <c r="BJ2115" i="64"/>
  <c r="BJ2132" i="64" s="1"/>
  <c r="BJ1331" i="64"/>
  <c r="BJ1354" i="64" s="1"/>
  <c r="BJ1309" i="64"/>
  <c r="BJ1322" i="64" s="1"/>
  <c r="BJ2141" i="64"/>
  <c r="BJ2158" i="64" s="1"/>
  <c r="BJ1515" i="64"/>
  <c r="BJ1528" i="64" s="1"/>
  <c r="BJ1264" i="64"/>
  <c r="BJ1638" i="64"/>
  <c r="BJ1661" i="64" s="1"/>
  <c r="BJ1602" i="64"/>
  <c r="BJ1629" i="64" s="1"/>
  <c r="BJ1670" i="64"/>
  <c r="BJ1693" i="64" s="1"/>
  <c r="BJ2244" i="64"/>
  <c r="BJ2258" i="64" s="1"/>
  <c r="BJ1113" i="64"/>
  <c r="BJ1140" i="64" s="1"/>
  <c r="BJ1220" i="64"/>
  <c r="BJ1255" i="64" s="1"/>
  <c r="BJ1702" i="64"/>
  <c r="BJ1727" i="64" s="1"/>
  <c r="BJ1184" i="64"/>
  <c r="BJ1211" i="64" s="1"/>
  <c r="BJ982" i="64"/>
  <c r="BJ995" i="64" s="1"/>
  <c r="BJ1148" i="64"/>
  <c r="BJ1175" i="64" s="1"/>
  <c r="BJ934" i="64"/>
  <c r="BJ949" i="64" s="1"/>
  <c r="BJ1736" i="64"/>
  <c r="BJ1761" i="64" s="1"/>
  <c r="BJ1054" i="64"/>
  <c r="BJ1069" i="64" s="1"/>
  <c r="BJ1078" i="64"/>
  <c r="BJ1105" i="64" s="1"/>
  <c r="BJ958" i="64"/>
  <c r="BJ973" i="64" s="1"/>
  <c r="BJ910" i="64"/>
  <c r="BJ925" i="64" s="1"/>
  <c r="BJ791" i="64"/>
  <c r="BJ806" i="64" s="1"/>
  <c r="BJ815" i="64"/>
  <c r="BJ831" i="64" s="1"/>
  <c r="BJ1417" i="64"/>
  <c r="BJ1432" i="64" s="1"/>
  <c r="BJ416" i="64"/>
  <c r="BJ436" i="64" s="1"/>
  <c r="BJ384" i="64"/>
  <c r="BJ468" i="64"/>
  <c r="BJ1441" i="64"/>
  <c r="BB2192" i="64"/>
  <c r="BB2209" i="64" s="1"/>
  <c r="BB1386" i="64"/>
  <c r="BB2166" i="64"/>
  <c r="BB2183" i="64" s="1"/>
  <c r="BB2141" i="64"/>
  <c r="BB2158" i="64" s="1"/>
  <c r="BB2115" i="64"/>
  <c r="BB2132" i="64" s="1"/>
  <c r="BB1363" i="64"/>
  <c r="BB1377" i="64" s="1"/>
  <c r="BB1331" i="64"/>
  <c r="BB1354" i="64" s="1"/>
  <c r="BB1515" i="64"/>
  <c r="BB1528" i="64" s="1"/>
  <c r="BB1309" i="64"/>
  <c r="BB1322" i="64" s="1"/>
  <c r="BB1220" i="64"/>
  <c r="BB1255" i="64" s="1"/>
  <c r="BB2244" i="64"/>
  <c r="BB2258" i="64" s="1"/>
  <c r="BB1264" i="64"/>
  <c r="BB1638" i="64"/>
  <c r="BB1661" i="64" s="1"/>
  <c r="BB1602" i="64"/>
  <c r="BB1629" i="64" s="1"/>
  <c r="BB1113" i="64"/>
  <c r="BB1140" i="64" s="1"/>
  <c r="BB1670" i="64"/>
  <c r="BB1693" i="64" s="1"/>
  <c r="BB1148" i="64"/>
  <c r="BB1175" i="64" s="1"/>
  <c r="BB1702" i="64"/>
  <c r="BB1727" i="64" s="1"/>
  <c r="BB982" i="64"/>
  <c r="BB995" i="64" s="1"/>
  <c r="BB1184" i="64"/>
  <c r="BB1211" i="64" s="1"/>
  <c r="BB934" i="64"/>
  <c r="BB949" i="64" s="1"/>
  <c r="BB1054" i="64"/>
  <c r="BB1069" i="64" s="1"/>
  <c r="BB1736" i="64"/>
  <c r="BB1761" i="64" s="1"/>
  <c r="BB958" i="64"/>
  <c r="BB973" i="64" s="1"/>
  <c r="BB1078" i="64"/>
  <c r="BB1105" i="64" s="1"/>
  <c r="BB910" i="64"/>
  <c r="BB925" i="64" s="1"/>
  <c r="BB791" i="64"/>
  <c r="BB806" i="64" s="1"/>
  <c r="BB517" i="64"/>
  <c r="BB416" i="64"/>
  <c r="BB436" i="64" s="1"/>
  <c r="BB815" i="64"/>
  <c r="BB831" i="64" s="1"/>
  <c r="BB384" i="64"/>
  <c r="BB468" i="64"/>
  <c r="BB493" i="64"/>
  <c r="BB1441" i="64"/>
  <c r="BB1417" i="64"/>
  <c r="BB1432" i="64" s="1"/>
  <c r="AT2192" i="64"/>
  <c r="AT2209" i="64" s="1"/>
  <c r="AT1386" i="64"/>
  <c r="AT2166" i="64"/>
  <c r="AT2183" i="64" s="1"/>
  <c r="AT2141" i="64"/>
  <c r="AT2158" i="64" s="1"/>
  <c r="AT2115" i="64"/>
  <c r="AT2132" i="64" s="1"/>
  <c r="AT1331" i="64"/>
  <c r="AT1354" i="64" s="1"/>
  <c r="AT1363" i="64"/>
  <c r="AT1377" i="64" s="1"/>
  <c r="AT1309" i="64"/>
  <c r="AT1322" i="64" s="1"/>
  <c r="AT1638" i="64"/>
  <c r="AT1661" i="64" s="1"/>
  <c r="AT2244" i="64"/>
  <c r="AT2258" i="64" s="1"/>
  <c r="AT1515" i="64"/>
  <c r="AT1528" i="64" s="1"/>
  <c r="AT1264" i="64"/>
  <c r="AT1602" i="64"/>
  <c r="AT1629" i="64" s="1"/>
  <c r="AT1220" i="64"/>
  <c r="AT1255" i="64" s="1"/>
  <c r="AT1670" i="64"/>
  <c r="AT1693" i="64" s="1"/>
  <c r="AT1113" i="64"/>
  <c r="AT1140" i="64" s="1"/>
  <c r="AT1702" i="64"/>
  <c r="AT1727" i="64" s="1"/>
  <c r="AT982" i="64"/>
  <c r="AT995" i="64" s="1"/>
  <c r="AT1148" i="64"/>
  <c r="AT1175" i="64" s="1"/>
  <c r="AT1054" i="64"/>
  <c r="AT1069" i="64" s="1"/>
  <c r="AT934" i="64"/>
  <c r="AT949" i="64" s="1"/>
  <c r="AT1736" i="64"/>
  <c r="AT1761" i="64" s="1"/>
  <c r="AT958" i="64"/>
  <c r="AT973" i="64" s="1"/>
  <c r="AT1184" i="64"/>
  <c r="AT1211" i="64" s="1"/>
  <c r="AT910" i="64"/>
  <c r="AT925" i="64" s="1"/>
  <c r="AT1078" i="64"/>
  <c r="AT1105" i="64" s="1"/>
  <c r="AT791" i="64"/>
  <c r="AT806" i="64" s="1"/>
  <c r="AT1417" i="64"/>
  <c r="AT1432" i="64" s="1"/>
  <c r="AT416" i="64"/>
  <c r="AT436" i="64" s="1"/>
  <c r="AT493" i="64"/>
  <c r="AT384" i="64"/>
  <c r="AT468" i="64"/>
  <c r="AT517" i="64"/>
  <c r="AT1441" i="64"/>
  <c r="AT815" i="64"/>
  <c r="AT831" i="64" s="1"/>
  <c r="AL2192" i="64"/>
  <c r="AL2209" i="64" s="1"/>
  <c r="AL1386" i="64"/>
  <c r="AL2166" i="64"/>
  <c r="AL2183" i="64" s="1"/>
  <c r="AL2115" i="64"/>
  <c r="AL2132" i="64" s="1"/>
  <c r="AL2141" i="64"/>
  <c r="AL2158" i="64" s="1"/>
  <c r="AL1363" i="64"/>
  <c r="AL1377" i="64" s="1"/>
  <c r="AL1331" i="64"/>
  <c r="AL1354" i="64" s="1"/>
  <c r="AL2244" i="64"/>
  <c r="AL2258" i="64" s="1"/>
  <c r="AL1309" i="64"/>
  <c r="AL1322" i="64" s="1"/>
  <c r="AL1515" i="64"/>
  <c r="AL1528" i="64" s="1"/>
  <c r="AL1220" i="64"/>
  <c r="AL1255" i="64" s="1"/>
  <c r="AL1638" i="64"/>
  <c r="AL1661" i="64" s="1"/>
  <c r="AL1602" i="64"/>
  <c r="AL1629" i="64" s="1"/>
  <c r="AL1670" i="64"/>
  <c r="AL1693" i="64" s="1"/>
  <c r="AL1113" i="64"/>
  <c r="AL1140" i="64" s="1"/>
  <c r="AL1264" i="64"/>
  <c r="AL1184" i="64"/>
  <c r="AL1211" i="64" s="1"/>
  <c r="AL1702" i="64"/>
  <c r="AL1727" i="64" s="1"/>
  <c r="AL1148" i="64"/>
  <c r="AL1175" i="64" s="1"/>
  <c r="AL982" i="64"/>
  <c r="AL995" i="64" s="1"/>
  <c r="AL1078" i="64"/>
  <c r="AL1105" i="64" s="1"/>
  <c r="AL934" i="64"/>
  <c r="AL949" i="64" s="1"/>
  <c r="AL1736" i="64"/>
  <c r="AL1761" i="64" s="1"/>
  <c r="AL958" i="64"/>
  <c r="AL973" i="64" s="1"/>
  <c r="AL1054" i="64"/>
  <c r="AL1069" i="64" s="1"/>
  <c r="AL910" i="64"/>
  <c r="AL925" i="64" s="1"/>
  <c r="AL791" i="64"/>
  <c r="AL806" i="64" s="1"/>
  <c r="AL517" i="64"/>
  <c r="AL815" i="64"/>
  <c r="AL831" i="64" s="1"/>
  <c r="AL493" i="64"/>
  <c r="AL416" i="64"/>
  <c r="AL436" i="64" s="1"/>
  <c r="AL384" i="64"/>
  <c r="AL468" i="64"/>
  <c r="AL1441" i="64"/>
  <c r="AL1417" i="64"/>
  <c r="AL1432" i="64" s="1"/>
  <c r="AD2192" i="64"/>
  <c r="AD2209" i="64" s="1"/>
  <c r="AD1386" i="64"/>
  <c r="AD2166" i="64"/>
  <c r="AD2183" i="64" s="1"/>
  <c r="AD1363" i="64"/>
  <c r="AD1377" i="64" s="1"/>
  <c r="AD1331" i="64"/>
  <c r="AD1354" i="64" s="1"/>
  <c r="AD2141" i="64"/>
  <c r="AD2158" i="64" s="1"/>
  <c r="AD1515" i="64"/>
  <c r="AD1528" i="64" s="1"/>
  <c r="AD2115" i="64"/>
  <c r="AD2132" i="64" s="1"/>
  <c r="AD1309" i="64"/>
  <c r="AD1322" i="64" s="1"/>
  <c r="AD1264" i="64"/>
  <c r="AD2244" i="64"/>
  <c r="AD2258" i="64" s="1"/>
  <c r="AD1638" i="64"/>
  <c r="AD1661" i="64" s="1"/>
  <c r="AD1602" i="64"/>
  <c r="AD1629" i="64" s="1"/>
  <c r="AD1113" i="64"/>
  <c r="AD1140" i="64" s="1"/>
  <c r="AD1670" i="64"/>
  <c r="AD1693" i="64" s="1"/>
  <c r="AD1148" i="64"/>
  <c r="AD1175" i="64" s="1"/>
  <c r="AD1702" i="64"/>
  <c r="AD1727" i="64" s="1"/>
  <c r="AD1220" i="64"/>
  <c r="AD1255" i="64" s="1"/>
  <c r="AD1184" i="64"/>
  <c r="AD1211" i="64" s="1"/>
  <c r="AD982" i="64"/>
  <c r="AD995" i="64" s="1"/>
  <c r="AD934" i="64"/>
  <c r="AD949" i="64" s="1"/>
  <c r="AD1078" i="64"/>
  <c r="AD1105" i="64" s="1"/>
  <c r="AD1736" i="64"/>
  <c r="AD1761" i="64" s="1"/>
  <c r="AD1054" i="64"/>
  <c r="AD1069" i="64" s="1"/>
  <c r="AD958" i="64"/>
  <c r="AD973" i="64" s="1"/>
  <c r="AD910" i="64"/>
  <c r="AD925" i="64" s="1"/>
  <c r="AD791" i="64"/>
  <c r="AD806" i="64" s="1"/>
  <c r="AD1417" i="64"/>
  <c r="AD1432" i="64" s="1"/>
  <c r="AD416" i="64"/>
  <c r="AD436" i="64" s="1"/>
  <c r="AD517" i="64"/>
  <c r="AD384" i="64"/>
  <c r="AD815" i="64"/>
  <c r="AD831" i="64" s="1"/>
  <c r="AD468" i="64"/>
  <c r="AD1441" i="64"/>
  <c r="V2192" i="64"/>
  <c r="V2209" i="64" s="1"/>
  <c r="V1386" i="64"/>
  <c r="V2166" i="64"/>
  <c r="V2183" i="64" s="1"/>
  <c r="V2115" i="64"/>
  <c r="V2132" i="64" s="1"/>
  <c r="V2141" i="64"/>
  <c r="V2158" i="64" s="1"/>
  <c r="V1363" i="64"/>
  <c r="V1377" i="64" s="1"/>
  <c r="V1331" i="64"/>
  <c r="V1354" i="64" s="1"/>
  <c r="V1309" i="64"/>
  <c r="V1322" i="64" s="1"/>
  <c r="V1515" i="64"/>
  <c r="V1528" i="64" s="1"/>
  <c r="V1220" i="64"/>
  <c r="V1255" i="64" s="1"/>
  <c r="V1638" i="64"/>
  <c r="V1661" i="64" s="1"/>
  <c r="V2244" i="64"/>
  <c r="V2258" i="64" s="1"/>
  <c r="V1602" i="64"/>
  <c r="V1629" i="64" s="1"/>
  <c r="V1670" i="64"/>
  <c r="V1693" i="64" s="1"/>
  <c r="V1113" i="64"/>
  <c r="V1140" i="64" s="1"/>
  <c r="V1702" i="64"/>
  <c r="V1727" i="64" s="1"/>
  <c r="V982" i="64"/>
  <c r="V995" i="64" s="1"/>
  <c r="V1184" i="64"/>
  <c r="V1211" i="64" s="1"/>
  <c r="V1148" i="64"/>
  <c r="V1175" i="64" s="1"/>
  <c r="V1264" i="64"/>
  <c r="V934" i="64"/>
  <c r="V949" i="64" s="1"/>
  <c r="V1078" i="64"/>
  <c r="V1105" i="64" s="1"/>
  <c r="V1054" i="64"/>
  <c r="V1069" i="64" s="1"/>
  <c r="V958" i="64"/>
  <c r="V973" i="64" s="1"/>
  <c r="V1736" i="64"/>
  <c r="V1761" i="64" s="1"/>
  <c r="V910" i="64"/>
  <c r="V925" i="64" s="1"/>
  <c r="V791" i="64"/>
  <c r="V806" i="64" s="1"/>
  <c r="V416" i="64"/>
  <c r="V436" i="64" s="1"/>
  <c r="V384" i="64"/>
  <c r="V468" i="64"/>
  <c r="V493" i="64"/>
  <c r="V1441" i="64"/>
  <c r="V517" i="64"/>
  <c r="V1417" i="64"/>
  <c r="V1432" i="64" s="1"/>
  <c r="CH1391" i="64"/>
  <c r="CH2171" i="64"/>
  <c r="CH2146" i="64"/>
  <c r="CH1368" i="64"/>
  <c r="CH1382" i="64" s="1"/>
  <c r="CH2197" i="64"/>
  <c r="CH2120" i="64"/>
  <c r="CH2137" i="64" s="1"/>
  <c r="CH1336" i="64"/>
  <c r="CH1314" i="64"/>
  <c r="CH1327" i="64" s="1"/>
  <c r="CH1520" i="64"/>
  <c r="CH1533" i="64" s="1"/>
  <c r="CH1225" i="64"/>
  <c r="CH1260" i="64" s="1"/>
  <c r="CH1675" i="64"/>
  <c r="CH1698" i="64" s="1"/>
  <c r="CH2249" i="64"/>
  <c r="CH2263" i="64" s="1"/>
  <c r="CH1269" i="64"/>
  <c r="CH1304" i="64" s="1"/>
  <c r="CH1607" i="64"/>
  <c r="CH1634" i="64" s="1"/>
  <c r="CH1153" i="64"/>
  <c r="CH1180" i="64" s="1"/>
  <c r="CH1643" i="64"/>
  <c r="CH1666" i="64" s="1"/>
  <c r="CH1118" i="64"/>
  <c r="CH1145" i="64" s="1"/>
  <c r="CH1707" i="64"/>
  <c r="CH1732" i="64" s="1"/>
  <c r="CH1189" i="64"/>
  <c r="CH1216" i="64" s="1"/>
  <c r="CH1741" i="64"/>
  <c r="CH1766" i="64" s="1"/>
  <c r="CH1083" i="64"/>
  <c r="CH1110" i="64" s="1"/>
  <c r="CH987" i="64"/>
  <c r="CH1000" i="64" s="1"/>
  <c r="CH963" i="64"/>
  <c r="CH1059" i="64"/>
  <c r="CH820" i="64"/>
  <c r="CH836" i="64" s="1"/>
  <c r="CH915" i="64"/>
  <c r="CH930" i="64" s="1"/>
  <c r="CH796" i="64"/>
  <c r="CH939" i="64"/>
  <c r="CH954" i="64" s="1"/>
  <c r="CH1422" i="64"/>
  <c r="CH1437" i="64" s="1"/>
  <c r="CH522" i="64"/>
  <c r="CH535" i="64" s="1"/>
  <c r="CH421" i="64"/>
  <c r="CH1446" i="64"/>
  <c r="CH498" i="64"/>
  <c r="CH339" i="64"/>
  <c r="CH349" i="64" s="1"/>
  <c r="CH473" i="64"/>
  <c r="CH449" i="64"/>
  <c r="BZ1391" i="64"/>
  <c r="BZ2197" i="64"/>
  <c r="BZ2146" i="64"/>
  <c r="BZ2171" i="64"/>
  <c r="BZ1368" i="64"/>
  <c r="BZ1382" i="64" s="1"/>
  <c r="BZ1314" i="64"/>
  <c r="BZ1327" i="64" s="1"/>
  <c r="BZ1520" i="64"/>
  <c r="BZ1533" i="64" s="1"/>
  <c r="BZ2120" i="64"/>
  <c r="BZ2137" i="64" s="1"/>
  <c r="BZ1336" i="64"/>
  <c r="BZ2249" i="64"/>
  <c r="BZ2263" i="64" s="1"/>
  <c r="BZ1225" i="64"/>
  <c r="BZ1260" i="64" s="1"/>
  <c r="BZ1269" i="64"/>
  <c r="BZ1304" i="64" s="1"/>
  <c r="BZ1675" i="64"/>
  <c r="BZ1698" i="64" s="1"/>
  <c r="BZ1153" i="64"/>
  <c r="BZ1180" i="64" s="1"/>
  <c r="BZ1118" i="64"/>
  <c r="BZ1145" i="64" s="1"/>
  <c r="BZ1189" i="64"/>
  <c r="BZ1216" i="64" s="1"/>
  <c r="BZ1607" i="64"/>
  <c r="BZ1634" i="64" s="1"/>
  <c r="BZ1707" i="64"/>
  <c r="BZ1732" i="64" s="1"/>
  <c r="BZ1643" i="64"/>
  <c r="BZ1666" i="64" s="1"/>
  <c r="BZ1741" i="64"/>
  <c r="BZ1766" i="64" s="1"/>
  <c r="BZ1083" i="64"/>
  <c r="BZ1110" i="64" s="1"/>
  <c r="BZ987" i="64"/>
  <c r="BZ1000" i="64" s="1"/>
  <c r="BZ1059" i="64"/>
  <c r="BZ963" i="64"/>
  <c r="BZ820" i="64"/>
  <c r="BZ836" i="64" s="1"/>
  <c r="BZ939" i="64"/>
  <c r="BZ954" i="64" s="1"/>
  <c r="BZ915" i="64"/>
  <c r="BZ930" i="64" s="1"/>
  <c r="BZ796" i="64"/>
  <c r="BZ1422" i="64"/>
  <c r="BZ1437" i="64" s="1"/>
  <c r="BZ522" i="64"/>
  <c r="BZ535" i="64" s="1"/>
  <c r="BZ498" i="64"/>
  <c r="BZ421" i="64"/>
  <c r="BZ473" i="64"/>
  <c r="BZ1446" i="64"/>
  <c r="BZ339" i="64"/>
  <c r="BZ349" i="64" s="1"/>
  <c r="BZ449" i="64"/>
  <c r="BR1391" i="64"/>
  <c r="BR2171" i="64"/>
  <c r="BR2197" i="64"/>
  <c r="BR2146" i="64"/>
  <c r="BR1368" i="64"/>
  <c r="BR1382" i="64" s="1"/>
  <c r="BR2120" i="64"/>
  <c r="BR2137" i="64" s="1"/>
  <c r="BR1336" i="64"/>
  <c r="BR1520" i="64"/>
  <c r="BR1533" i="64" s="1"/>
  <c r="BR1225" i="64"/>
  <c r="BR1260" i="64" s="1"/>
  <c r="BR1314" i="64"/>
  <c r="BR1327" i="64" s="1"/>
  <c r="BR2249" i="64"/>
  <c r="BR2263" i="64" s="1"/>
  <c r="BR1269" i="64"/>
  <c r="BR1304" i="64" s="1"/>
  <c r="BR1153" i="64"/>
  <c r="BR1180" i="64" s="1"/>
  <c r="BR1189" i="64"/>
  <c r="BR1216" i="64" s="1"/>
  <c r="BR1607" i="64"/>
  <c r="BR1634" i="64" s="1"/>
  <c r="BR1118" i="64"/>
  <c r="BR1145" i="64" s="1"/>
  <c r="BR1643" i="64"/>
  <c r="BR1666" i="64" s="1"/>
  <c r="BR1707" i="64"/>
  <c r="BR1732" i="64" s="1"/>
  <c r="BR1741" i="64"/>
  <c r="BR1766" i="64" s="1"/>
  <c r="BR1083" i="64"/>
  <c r="BR1110" i="64" s="1"/>
  <c r="BR1675" i="64"/>
  <c r="BR1698" i="64" s="1"/>
  <c r="BR1059" i="64"/>
  <c r="BR963" i="64"/>
  <c r="BR987" i="64"/>
  <c r="BR1000" i="64" s="1"/>
  <c r="BR915" i="64"/>
  <c r="BR930" i="64" s="1"/>
  <c r="BR820" i="64"/>
  <c r="BR836" i="64" s="1"/>
  <c r="BR796" i="64"/>
  <c r="BR1422" i="64"/>
  <c r="BR1437" i="64" s="1"/>
  <c r="BR522" i="64"/>
  <c r="BR535" i="64" s="1"/>
  <c r="BR421" i="64"/>
  <c r="BR473" i="64"/>
  <c r="BR1446" i="64"/>
  <c r="BR498" i="64"/>
  <c r="BR339" i="64"/>
  <c r="BR349" i="64" s="1"/>
  <c r="BR939" i="64"/>
  <c r="BR954" i="64" s="1"/>
  <c r="BR449" i="64"/>
  <c r="BJ1391" i="64"/>
  <c r="BJ2197" i="64"/>
  <c r="BJ2146" i="64"/>
  <c r="BJ2171" i="64"/>
  <c r="BJ1368" i="64"/>
  <c r="BJ1382" i="64" s="1"/>
  <c r="BJ2120" i="64"/>
  <c r="BJ2137" i="64" s="1"/>
  <c r="BJ1520" i="64"/>
  <c r="BJ1533" i="64" s="1"/>
  <c r="BJ1336" i="64"/>
  <c r="BJ1314" i="64"/>
  <c r="BJ1327" i="64" s="1"/>
  <c r="BJ2249" i="64"/>
  <c r="BJ2263" i="64" s="1"/>
  <c r="BJ1225" i="64"/>
  <c r="BJ1260" i="64" s="1"/>
  <c r="BJ1269" i="64"/>
  <c r="BJ1304" i="64" s="1"/>
  <c r="BJ1675" i="64"/>
  <c r="BJ1698" i="64" s="1"/>
  <c r="BJ1153" i="64"/>
  <c r="BJ1180" i="64" s="1"/>
  <c r="BJ1643" i="64"/>
  <c r="BJ1666" i="64" s="1"/>
  <c r="BJ1118" i="64"/>
  <c r="BJ1145" i="64" s="1"/>
  <c r="BJ1707" i="64"/>
  <c r="BJ1732" i="64" s="1"/>
  <c r="BJ1741" i="64"/>
  <c r="BJ1766" i="64" s="1"/>
  <c r="BJ1607" i="64"/>
  <c r="BJ1634" i="64" s="1"/>
  <c r="BJ1189" i="64"/>
  <c r="BJ1216" i="64" s="1"/>
  <c r="BJ1083" i="64"/>
  <c r="BJ1110" i="64" s="1"/>
  <c r="BJ1059" i="64"/>
  <c r="BJ963" i="64"/>
  <c r="BJ987" i="64"/>
  <c r="BJ1000" i="64" s="1"/>
  <c r="BJ820" i="64"/>
  <c r="BJ836" i="64" s="1"/>
  <c r="BJ939" i="64"/>
  <c r="BJ954" i="64" s="1"/>
  <c r="BJ796" i="64"/>
  <c r="BJ1422" i="64"/>
  <c r="BJ1437" i="64" s="1"/>
  <c r="BJ915" i="64"/>
  <c r="BJ930" i="64" s="1"/>
  <c r="BJ522" i="64"/>
  <c r="BJ535" i="64" s="1"/>
  <c r="BJ473" i="64"/>
  <c r="BJ498" i="64"/>
  <c r="BJ421" i="64"/>
  <c r="BJ1446" i="64"/>
  <c r="BJ339" i="64"/>
  <c r="BJ349" i="64" s="1"/>
  <c r="BJ449" i="64"/>
  <c r="BB1391" i="64"/>
  <c r="BB2171" i="64"/>
  <c r="BB2146" i="64"/>
  <c r="BB2197" i="64"/>
  <c r="BB1368" i="64"/>
  <c r="BB1382" i="64" s="1"/>
  <c r="BB2120" i="64"/>
  <c r="BB2137" i="64" s="1"/>
  <c r="BB1520" i="64"/>
  <c r="BB1533" i="64" s="1"/>
  <c r="BB2249" i="64"/>
  <c r="BB2263" i="64" s="1"/>
  <c r="BB1336" i="64"/>
  <c r="BB1314" i="64"/>
  <c r="BB1327" i="64" s="1"/>
  <c r="BB1225" i="64"/>
  <c r="BB1260" i="64" s="1"/>
  <c r="BB1675" i="64"/>
  <c r="BB1698" i="64" s="1"/>
  <c r="BB1269" i="64"/>
  <c r="BB1304" i="64" s="1"/>
  <c r="BB1153" i="64"/>
  <c r="BB1180" i="64" s="1"/>
  <c r="BB1189" i="64"/>
  <c r="BB1216" i="64" s="1"/>
  <c r="BB1118" i="64"/>
  <c r="BB1145" i="64" s="1"/>
  <c r="BB1607" i="64"/>
  <c r="BB1634" i="64" s="1"/>
  <c r="BB1707" i="64"/>
  <c r="BB1732" i="64" s="1"/>
  <c r="BB1741" i="64"/>
  <c r="BB1766" i="64" s="1"/>
  <c r="BB1643" i="64"/>
  <c r="BB1666" i="64" s="1"/>
  <c r="BB1083" i="64"/>
  <c r="BB1110" i="64" s="1"/>
  <c r="BB987" i="64"/>
  <c r="BB1000" i="64" s="1"/>
  <c r="BB963" i="64"/>
  <c r="BB1059" i="64"/>
  <c r="BB939" i="64"/>
  <c r="BB954" i="64" s="1"/>
  <c r="BB820" i="64"/>
  <c r="BB836" i="64" s="1"/>
  <c r="BB915" i="64"/>
  <c r="BB930" i="64" s="1"/>
  <c r="BB796" i="64"/>
  <c r="BB1422" i="64"/>
  <c r="BB1437" i="64" s="1"/>
  <c r="BB522" i="64"/>
  <c r="BB535" i="64" s="1"/>
  <c r="BB421" i="64"/>
  <c r="BB1446" i="64"/>
  <c r="BB498" i="64"/>
  <c r="BB339" i="64"/>
  <c r="BB349" i="64" s="1"/>
  <c r="BB473" i="64"/>
  <c r="BB449" i="64"/>
  <c r="AT1391" i="64"/>
  <c r="AT2146" i="64"/>
  <c r="AT2197" i="64"/>
  <c r="AT2171" i="64"/>
  <c r="AT1368" i="64"/>
  <c r="AT1382" i="64" s="1"/>
  <c r="AT2120" i="64"/>
  <c r="AT2137" i="64" s="1"/>
  <c r="AT1336" i="64"/>
  <c r="AT1520" i="64"/>
  <c r="AT1533" i="64" s="1"/>
  <c r="AT1225" i="64"/>
  <c r="AT1260" i="64" s="1"/>
  <c r="AT1314" i="64"/>
  <c r="AT1327" i="64" s="1"/>
  <c r="AT2249" i="64"/>
  <c r="AT2263" i="64" s="1"/>
  <c r="AT1269" i="64"/>
  <c r="AT1304" i="64" s="1"/>
  <c r="AT1189" i="64"/>
  <c r="AT1216" i="64" s="1"/>
  <c r="AT1153" i="64"/>
  <c r="AT1180" i="64" s="1"/>
  <c r="AT1607" i="64"/>
  <c r="AT1634" i="64" s="1"/>
  <c r="AT1643" i="64"/>
  <c r="AT1666" i="64" s="1"/>
  <c r="AT1118" i="64"/>
  <c r="AT1145" i="64" s="1"/>
  <c r="AT1675" i="64"/>
  <c r="AT1698" i="64" s="1"/>
  <c r="AT1707" i="64"/>
  <c r="AT1732" i="64" s="1"/>
  <c r="AT1741" i="64"/>
  <c r="AT1766" i="64" s="1"/>
  <c r="AT1083" i="64"/>
  <c r="AT1110" i="64" s="1"/>
  <c r="AT987" i="64"/>
  <c r="AT1000" i="64" s="1"/>
  <c r="AT1059" i="64"/>
  <c r="AT963" i="64"/>
  <c r="AT820" i="64"/>
  <c r="AT836" i="64" s="1"/>
  <c r="AT915" i="64"/>
  <c r="AT930" i="64" s="1"/>
  <c r="AT796" i="64"/>
  <c r="AT1422" i="64"/>
  <c r="AT1437" i="64" s="1"/>
  <c r="AT939" i="64"/>
  <c r="AT954" i="64" s="1"/>
  <c r="AT522" i="64"/>
  <c r="AT535" i="64" s="1"/>
  <c r="AT498" i="64"/>
  <c r="AT421" i="64"/>
  <c r="AT473" i="64"/>
  <c r="AT1446" i="64"/>
  <c r="AT339" i="64"/>
  <c r="AT349" i="64" s="1"/>
  <c r="AT449" i="64"/>
  <c r="AL1391" i="64"/>
  <c r="AL2171" i="64"/>
  <c r="AL2146" i="64"/>
  <c r="AL2197" i="64"/>
  <c r="AL1368" i="64"/>
  <c r="AL1382" i="64" s="1"/>
  <c r="AL1520" i="64"/>
  <c r="AL1533" i="64" s="1"/>
  <c r="AL1336" i="64"/>
  <c r="AL1314" i="64"/>
  <c r="AL1327" i="64" s="1"/>
  <c r="AL2120" i="64"/>
  <c r="AL2137" i="64" s="1"/>
  <c r="AL2249" i="64"/>
  <c r="AL2263" i="64" s="1"/>
  <c r="AL1225" i="64"/>
  <c r="AL1260" i="64" s="1"/>
  <c r="AL1269" i="64"/>
  <c r="AL1304" i="64" s="1"/>
  <c r="AL1675" i="64"/>
  <c r="AL1698" i="64" s="1"/>
  <c r="AL1643" i="64"/>
  <c r="AL1666" i="64" s="1"/>
  <c r="AL1153" i="64"/>
  <c r="AL1180" i="64" s="1"/>
  <c r="AL1118" i="64"/>
  <c r="AL1145" i="64" s="1"/>
  <c r="AL1189" i="64"/>
  <c r="AL1216" i="64" s="1"/>
  <c r="AL1607" i="64"/>
  <c r="AL1634" i="64" s="1"/>
  <c r="AL1707" i="64"/>
  <c r="AL1732" i="64" s="1"/>
  <c r="AL1741" i="64"/>
  <c r="AL1766" i="64" s="1"/>
  <c r="AL1083" i="64"/>
  <c r="AL1110" i="64" s="1"/>
  <c r="AL1059" i="64"/>
  <c r="AL963" i="64"/>
  <c r="AL915" i="64"/>
  <c r="AL930" i="64" s="1"/>
  <c r="AL820" i="64"/>
  <c r="AL836" i="64" s="1"/>
  <c r="AL939" i="64"/>
  <c r="AL954" i="64" s="1"/>
  <c r="AL987" i="64"/>
  <c r="AL1000" i="64" s="1"/>
  <c r="AL796" i="64"/>
  <c r="AL1422" i="64"/>
  <c r="AL1437" i="64" s="1"/>
  <c r="AL522" i="64"/>
  <c r="AL535" i="64" s="1"/>
  <c r="AL421" i="64"/>
  <c r="AL473" i="64"/>
  <c r="AL1446" i="64"/>
  <c r="AL498" i="64"/>
  <c r="AL339" i="64"/>
  <c r="AL349" i="64" s="1"/>
  <c r="AL449" i="64"/>
  <c r="AD1391" i="64"/>
  <c r="AD2146" i="64"/>
  <c r="AD2197" i="64"/>
  <c r="AD2171" i="64"/>
  <c r="AD1368" i="64"/>
  <c r="AD1382" i="64" s="1"/>
  <c r="AD2120" i="64"/>
  <c r="AD2137" i="64" s="1"/>
  <c r="AD1336" i="64"/>
  <c r="AD1520" i="64"/>
  <c r="AD1533" i="64" s="1"/>
  <c r="AD1314" i="64"/>
  <c r="AD1327" i="64" s="1"/>
  <c r="AD1225" i="64"/>
  <c r="AD1260" i="64" s="1"/>
  <c r="AD1269" i="64"/>
  <c r="AD1304" i="64" s="1"/>
  <c r="AD2249" i="64"/>
  <c r="AD2263" i="64" s="1"/>
  <c r="AD1189" i="64"/>
  <c r="AD1216" i="64" s="1"/>
  <c r="AD1675" i="64"/>
  <c r="AD1698" i="64" s="1"/>
  <c r="AD1607" i="64"/>
  <c r="AD1634" i="64" s="1"/>
  <c r="AD1118" i="64"/>
  <c r="AD1145" i="64" s="1"/>
  <c r="AD1643" i="64"/>
  <c r="AD1666" i="64" s="1"/>
  <c r="AD1153" i="64"/>
  <c r="AD1180" i="64" s="1"/>
  <c r="AD1707" i="64"/>
  <c r="AD1732" i="64" s="1"/>
  <c r="AD1741" i="64"/>
  <c r="AD1766" i="64" s="1"/>
  <c r="AD1083" i="64"/>
  <c r="AD1110" i="64" s="1"/>
  <c r="AD1059" i="64"/>
  <c r="AD963" i="64"/>
  <c r="AD987" i="64"/>
  <c r="AD1000" i="64" s="1"/>
  <c r="AD939" i="64"/>
  <c r="AD954" i="64" s="1"/>
  <c r="AD820" i="64"/>
  <c r="AD836" i="64" s="1"/>
  <c r="AD796" i="64"/>
  <c r="AD1422" i="64"/>
  <c r="AD1437" i="64" s="1"/>
  <c r="AD915" i="64"/>
  <c r="AD930" i="64" s="1"/>
  <c r="AD522" i="64"/>
  <c r="AD535" i="64" s="1"/>
  <c r="AD498" i="64"/>
  <c r="AD421" i="64"/>
  <c r="AD473" i="64"/>
  <c r="AD1446" i="64"/>
  <c r="AD339" i="64"/>
  <c r="AD349" i="64" s="1"/>
  <c r="AD449" i="64"/>
  <c r="V1391" i="64"/>
  <c r="V2146" i="64"/>
  <c r="V2171" i="64"/>
  <c r="V1368" i="64"/>
  <c r="V1382" i="64" s="1"/>
  <c r="V2197" i="64"/>
  <c r="V1336" i="64"/>
  <c r="V2120" i="64"/>
  <c r="V2137" i="64" s="1"/>
  <c r="V1520" i="64"/>
  <c r="V1533" i="64" s="1"/>
  <c r="V1225" i="64"/>
  <c r="V1260" i="64" s="1"/>
  <c r="V2249" i="64"/>
  <c r="V2263" i="64" s="1"/>
  <c r="V1675" i="64"/>
  <c r="V1698" i="64" s="1"/>
  <c r="V1314" i="64"/>
  <c r="V1327" i="64" s="1"/>
  <c r="V1269" i="64"/>
  <c r="V1304" i="64" s="1"/>
  <c r="V1607" i="64"/>
  <c r="V1634" i="64" s="1"/>
  <c r="V1643" i="64"/>
  <c r="V1666" i="64" s="1"/>
  <c r="V1118" i="64"/>
  <c r="V1145" i="64" s="1"/>
  <c r="V1707" i="64"/>
  <c r="V1732" i="64" s="1"/>
  <c r="V1153" i="64"/>
  <c r="V1180" i="64" s="1"/>
  <c r="V1741" i="64"/>
  <c r="V1766" i="64" s="1"/>
  <c r="V1189" i="64"/>
  <c r="V1216" i="64" s="1"/>
  <c r="V1083" i="64"/>
  <c r="V1110" i="64" s="1"/>
  <c r="V987" i="64"/>
  <c r="V1000" i="64" s="1"/>
  <c r="V963" i="64"/>
  <c r="V1059" i="64"/>
  <c r="V820" i="64"/>
  <c r="V836" i="64" s="1"/>
  <c r="V915" i="64"/>
  <c r="V930" i="64" s="1"/>
  <c r="V796" i="64"/>
  <c r="V939" i="64"/>
  <c r="V954" i="64" s="1"/>
  <c r="V1422" i="64"/>
  <c r="V1437" i="64" s="1"/>
  <c r="V522" i="64"/>
  <c r="V535" i="64" s="1"/>
  <c r="V421" i="64"/>
  <c r="V473" i="64"/>
  <c r="V1446" i="64"/>
  <c r="V498" i="64"/>
  <c r="V339" i="64"/>
  <c r="V349" i="64" s="1"/>
  <c r="V449" i="64"/>
  <c r="CI1390" i="64"/>
  <c r="CI2196" i="64"/>
  <c r="CI2170" i="64"/>
  <c r="CI2145" i="64"/>
  <c r="CI1335" i="64"/>
  <c r="CI1367" i="64"/>
  <c r="CI1313" i="64"/>
  <c r="CI1519" i="64"/>
  <c r="CI2119" i="64"/>
  <c r="CI1224" i="64"/>
  <c r="CI1674" i="64"/>
  <c r="CI1606" i="64"/>
  <c r="CI2248" i="64"/>
  <c r="CI1268" i="64"/>
  <c r="CI1188" i="64"/>
  <c r="CI1706" i="64"/>
  <c r="CI1117" i="64"/>
  <c r="CI1740" i="64"/>
  <c r="CI1642" i="64"/>
  <c r="CI1082" i="64"/>
  <c r="CI1152" i="64"/>
  <c r="CI986" i="64"/>
  <c r="CI1058" i="64"/>
  <c r="CI962" i="64"/>
  <c r="CI977" i="64" s="1"/>
  <c r="CI938" i="64"/>
  <c r="CI953" i="64" s="1"/>
  <c r="CI795" i="64"/>
  <c r="CI1421" i="64"/>
  <c r="CI521" i="64"/>
  <c r="CI534" i="64" s="1"/>
  <c r="CI497" i="64"/>
  <c r="CI420" i="64"/>
  <c r="CI472" i="64"/>
  <c r="CI1445" i="64"/>
  <c r="CI448" i="64"/>
  <c r="CA1390" i="64"/>
  <c r="CA2196" i="64"/>
  <c r="CA2170" i="64"/>
  <c r="CA2145" i="64"/>
  <c r="CA1335" i="64"/>
  <c r="CA2119" i="64"/>
  <c r="CA1367" i="64"/>
  <c r="CA1313" i="64"/>
  <c r="CA1519" i="64"/>
  <c r="CA1224" i="64"/>
  <c r="CA2248" i="64"/>
  <c r="CA1268" i="64"/>
  <c r="CA1606" i="64"/>
  <c r="CA1188" i="64"/>
  <c r="CA1674" i="64"/>
  <c r="CA1642" i="64"/>
  <c r="CA1706" i="64"/>
  <c r="CA1152" i="64"/>
  <c r="CA1740" i="64"/>
  <c r="CA1082" i="64"/>
  <c r="CA1117" i="64"/>
  <c r="CA1058" i="64"/>
  <c r="CA962" i="64"/>
  <c r="CA977" i="64" s="1"/>
  <c r="CA986" i="64"/>
  <c r="CA795" i="64"/>
  <c r="CA1421" i="64"/>
  <c r="CA521" i="64"/>
  <c r="CA534" i="64" s="1"/>
  <c r="CA938" i="64"/>
  <c r="CA953" i="64" s="1"/>
  <c r="CA420" i="64"/>
  <c r="CA819" i="64"/>
  <c r="CA472" i="64"/>
  <c r="CA1445" i="64"/>
  <c r="CA497" i="64"/>
  <c r="CA448" i="64"/>
  <c r="BS1390" i="64"/>
  <c r="BS2196" i="64"/>
  <c r="BS2145" i="64"/>
  <c r="BS1367" i="64"/>
  <c r="BS1335" i="64"/>
  <c r="BS2170" i="64"/>
  <c r="BS2119" i="64"/>
  <c r="BS1313" i="64"/>
  <c r="BS1519" i="64"/>
  <c r="BS1224" i="64"/>
  <c r="BS1268" i="64"/>
  <c r="BS2248" i="64"/>
  <c r="BS1606" i="64"/>
  <c r="BS1674" i="64"/>
  <c r="BS1642" i="64"/>
  <c r="BS1188" i="64"/>
  <c r="BS1706" i="64"/>
  <c r="BS1117" i="64"/>
  <c r="BS1740" i="64"/>
  <c r="BS1152" i="64"/>
  <c r="BS1082" i="64"/>
  <c r="BS962" i="64"/>
  <c r="BS977" i="64" s="1"/>
  <c r="BS986" i="64"/>
  <c r="BS1058" i="64"/>
  <c r="BS938" i="64"/>
  <c r="BS953" i="64" s="1"/>
  <c r="BS795" i="64"/>
  <c r="BS1421" i="64"/>
  <c r="BS521" i="64"/>
  <c r="BS534" i="64" s="1"/>
  <c r="BS497" i="64"/>
  <c r="BS420" i="64"/>
  <c r="BS472" i="64"/>
  <c r="BS1445" i="64"/>
  <c r="BS819" i="64"/>
  <c r="BS448" i="64"/>
  <c r="BK1390" i="64"/>
  <c r="BK2196" i="64"/>
  <c r="BK2145" i="64"/>
  <c r="BK2170" i="64"/>
  <c r="BK1335" i="64"/>
  <c r="BK2119" i="64"/>
  <c r="BK1313" i="64"/>
  <c r="BK1367" i="64"/>
  <c r="BK1519" i="64"/>
  <c r="BK1224" i="64"/>
  <c r="BK1268" i="64"/>
  <c r="BK1674" i="64"/>
  <c r="BK2248" i="64"/>
  <c r="BK1606" i="64"/>
  <c r="BK1188" i="64"/>
  <c r="BK1642" i="64"/>
  <c r="BK1117" i="64"/>
  <c r="BK1706" i="64"/>
  <c r="BK1740" i="64"/>
  <c r="BK1082" i="64"/>
  <c r="BK986" i="64"/>
  <c r="BK962" i="64"/>
  <c r="BK977" i="64" s="1"/>
  <c r="BK1152" i="64"/>
  <c r="BK1058" i="64"/>
  <c r="BK938" i="64"/>
  <c r="BK953" i="64" s="1"/>
  <c r="BK795" i="64"/>
  <c r="BK1421" i="64"/>
  <c r="BK521" i="64"/>
  <c r="BK534" i="64" s="1"/>
  <c r="BK819" i="64"/>
  <c r="BK420" i="64"/>
  <c r="BK472" i="64"/>
  <c r="BK1445" i="64"/>
  <c r="BK497" i="64"/>
  <c r="BK448" i="64"/>
  <c r="BC1390" i="64"/>
  <c r="BC2196" i="64"/>
  <c r="BC2145" i="64"/>
  <c r="BC2170" i="64"/>
  <c r="BC1335" i="64"/>
  <c r="BC1367" i="64"/>
  <c r="BC1313" i="64"/>
  <c r="BC2119" i="64"/>
  <c r="BC1519" i="64"/>
  <c r="BC1224" i="64"/>
  <c r="BC1268" i="64"/>
  <c r="BC1606" i="64"/>
  <c r="BC2248" i="64"/>
  <c r="BC1642" i="64"/>
  <c r="BC1674" i="64"/>
  <c r="BC1706" i="64"/>
  <c r="BC1152" i="64"/>
  <c r="BC1188" i="64"/>
  <c r="BC1740" i="64"/>
  <c r="BC1117" i="64"/>
  <c r="BC1082" i="64"/>
  <c r="BC986" i="64"/>
  <c r="BC1058" i="64"/>
  <c r="BC962" i="64"/>
  <c r="BC977" i="64" s="1"/>
  <c r="BC795" i="64"/>
  <c r="BC1421" i="64"/>
  <c r="BC938" i="64"/>
  <c r="BC953" i="64" s="1"/>
  <c r="BC521" i="64"/>
  <c r="BC534" i="64" s="1"/>
  <c r="BC497" i="64"/>
  <c r="BC420" i="64"/>
  <c r="BC472" i="64"/>
  <c r="BC819" i="64"/>
  <c r="BC1445" i="64"/>
  <c r="BC448" i="64"/>
  <c r="AU1390" i="64"/>
  <c r="AU2196" i="64"/>
  <c r="AU2145" i="64"/>
  <c r="AU2170" i="64"/>
  <c r="AU1335" i="64"/>
  <c r="AU1367" i="64"/>
  <c r="AU1519" i="64"/>
  <c r="AU2119" i="64"/>
  <c r="AU1313" i="64"/>
  <c r="AU1224" i="64"/>
  <c r="AU1268" i="64"/>
  <c r="AU1606" i="64"/>
  <c r="AU1188" i="64"/>
  <c r="AU2248" i="64"/>
  <c r="AU1674" i="64"/>
  <c r="AU1706" i="64"/>
  <c r="AU1117" i="64"/>
  <c r="AU1642" i="64"/>
  <c r="AU1740" i="64"/>
  <c r="AU1152" i="64"/>
  <c r="AU1082" i="64"/>
  <c r="AU1058" i="64"/>
  <c r="AU962" i="64"/>
  <c r="AU977" i="64" s="1"/>
  <c r="AU938" i="64"/>
  <c r="AU953" i="64" s="1"/>
  <c r="AU795" i="64"/>
  <c r="AU1421" i="64"/>
  <c r="AU521" i="64"/>
  <c r="AU534" i="64" s="1"/>
  <c r="AU420" i="64"/>
  <c r="AU472" i="64"/>
  <c r="AU1445" i="64"/>
  <c r="AU986" i="64"/>
  <c r="AU497" i="64"/>
  <c r="AU448" i="64"/>
  <c r="AU819" i="64"/>
  <c r="AM1390" i="64"/>
  <c r="AM2196" i="64"/>
  <c r="AM2145" i="64"/>
  <c r="AM2170" i="64"/>
  <c r="AM1335" i="64"/>
  <c r="AM2119" i="64"/>
  <c r="AM1367" i="64"/>
  <c r="AM1519" i="64"/>
  <c r="AM1224" i="64"/>
  <c r="AM1313" i="64"/>
  <c r="AM2248" i="64"/>
  <c r="AM1606" i="64"/>
  <c r="AM1674" i="64"/>
  <c r="AM1188" i="64"/>
  <c r="AM1642" i="64"/>
  <c r="AM1268" i="64"/>
  <c r="AM1152" i="64"/>
  <c r="AM1706" i="64"/>
  <c r="AM1740" i="64"/>
  <c r="AM1082" i="64"/>
  <c r="AM962" i="64"/>
  <c r="AM977" i="64" s="1"/>
  <c r="AM986" i="64"/>
  <c r="AM1117" i="64"/>
  <c r="AM1058" i="64"/>
  <c r="AM795" i="64"/>
  <c r="AM1421" i="64"/>
  <c r="AM521" i="64"/>
  <c r="AM534" i="64" s="1"/>
  <c r="AM497" i="64"/>
  <c r="AM420" i="64"/>
  <c r="AM819" i="64"/>
  <c r="AM472" i="64"/>
  <c r="AM1445" i="64"/>
  <c r="AM448" i="64"/>
  <c r="AM938" i="64"/>
  <c r="AM953" i="64" s="1"/>
  <c r="AE1390" i="64"/>
  <c r="AE2196" i="64"/>
  <c r="AE2145" i="64"/>
  <c r="AE2170" i="64"/>
  <c r="AE2119" i="64"/>
  <c r="AE1335" i="64"/>
  <c r="AE1367" i="64"/>
  <c r="AE1519" i="64"/>
  <c r="AE1313" i="64"/>
  <c r="AE1224" i="64"/>
  <c r="AE2248" i="64"/>
  <c r="AE1268" i="64"/>
  <c r="AE1606" i="64"/>
  <c r="AE1674" i="64"/>
  <c r="AE1642" i="64"/>
  <c r="AE1706" i="64"/>
  <c r="AE1152" i="64"/>
  <c r="AE1740" i="64"/>
  <c r="AE1117" i="64"/>
  <c r="AE1082" i="64"/>
  <c r="AE1188" i="64"/>
  <c r="AE986" i="64"/>
  <c r="AE962" i="64"/>
  <c r="AE977" i="64" s="1"/>
  <c r="AE1058" i="64"/>
  <c r="AE795" i="64"/>
  <c r="AE938" i="64"/>
  <c r="AE953" i="64" s="1"/>
  <c r="AE1421" i="64"/>
  <c r="AE521" i="64"/>
  <c r="AE534" i="64" s="1"/>
  <c r="AE420" i="64"/>
  <c r="AE472" i="64"/>
  <c r="AE1445" i="64"/>
  <c r="AE819" i="64"/>
  <c r="AE497" i="64"/>
  <c r="AE448" i="64"/>
  <c r="W1390" i="64"/>
  <c r="W2196" i="64"/>
  <c r="W2145" i="64"/>
  <c r="W2170" i="64"/>
  <c r="W1335" i="64"/>
  <c r="W2119" i="64"/>
  <c r="W1519" i="64"/>
  <c r="W1367" i="64"/>
  <c r="W1224" i="64"/>
  <c r="W1313" i="64"/>
  <c r="W1268" i="64"/>
  <c r="W1606" i="64"/>
  <c r="W2248" i="64"/>
  <c r="W1674" i="64"/>
  <c r="W1188" i="64"/>
  <c r="W1706" i="64"/>
  <c r="W1117" i="64"/>
  <c r="W1740" i="64"/>
  <c r="W1082" i="64"/>
  <c r="W1642" i="64"/>
  <c r="W1152" i="64"/>
  <c r="W986" i="64"/>
  <c r="W1058" i="64"/>
  <c r="W962" i="64"/>
  <c r="W977" i="64" s="1"/>
  <c r="W938" i="64"/>
  <c r="W953" i="64" s="1"/>
  <c r="W795" i="64"/>
  <c r="W1421" i="64"/>
  <c r="W521" i="64"/>
  <c r="W534" i="64" s="1"/>
  <c r="W497" i="64"/>
  <c r="W420" i="64"/>
  <c r="W472" i="64"/>
  <c r="W1445" i="64"/>
  <c r="W448" i="64"/>
  <c r="CJ1387" i="64"/>
  <c r="CJ1409" i="64" s="1"/>
  <c r="CJ2193" i="64"/>
  <c r="CJ2210" i="64" s="1"/>
  <c r="CJ2142" i="64"/>
  <c r="CJ2159" i="64" s="1"/>
  <c r="CJ2167" i="64"/>
  <c r="CJ2184" i="64" s="1"/>
  <c r="CJ1332" i="64"/>
  <c r="CJ1355" i="64" s="1"/>
  <c r="CJ2116" i="64"/>
  <c r="CJ2133" i="64" s="1"/>
  <c r="CJ1364" i="64"/>
  <c r="CJ1378" i="64" s="1"/>
  <c r="CJ1516" i="64"/>
  <c r="CJ1529" i="64" s="1"/>
  <c r="CJ1310" i="64"/>
  <c r="CJ1323" i="64" s="1"/>
  <c r="CJ1221" i="64"/>
  <c r="CJ1256" i="64" s="1"/>
  <c r="CJ1265" i="64"/>
  <c r="CJ1300" i="64" s="1"/>
  <c r="CJ2245" i="64"/>
  <c r="CJ2259" i="64" s="1"/>
  <c r="CJ1603" i="64"/>
  <c r="CJ1630" i="64" s="1"/>
  <c r="CJ1671" i="64"/>
  <c r="CJ1694" i="64" s="1"/>
  <c r="CJ1639" i="64"/>
  <c r="CJ1662" i="64" s="1"/>
  <c r="CJ1185" i="64"/>
  <c r="CJ1212" i="64" s="1"/>
  <c r="CJ1703" i="64"/>
  <c r="CJ1728" i="64" s="1"/>
  <c r="CJ1149" i="64"/>
  <c r="CJ1176" i="64" s="1"/>
  <c r="CJ1737" i="64"/>
  <c r="CJ1762" i="64" s="1"/>
  <c r="CJ1079" i="64"/>
  <c r="CJ1106" i="64" s="1"/>
  <c r="CJ1114" i="64"/>
  <c r="CJ1141" i="64" s="1"/>
  <c r="CJ1055" i="64"/>
  <c r="CJ959" i="64"/>
  <c r="CJ974" i="64" s="1"/>
  <c r="CJ911" i="64"/>
  <c r="CJ926" i="64" s="1"/>
  <c r="CJ792" i="64"/>
  <c r="CJ807" i="64" s="1"/>
  <c r="CJ1418" i="64"/>
  <c r="CJ1433" i="64" s="1"/>
  <c r="CJ518" i="64"/>
  <c r="CJ531" i="64" s="1"/>
  <c r="CJ983" i="64"/>
  <c r="CJ996" i="64" s="1"/>
  <c r="CJ417" i="64"/>
  <c r="CJ935" i="64"/>
  <c r="CJ950" i="64" s="1"/>
  <c r="CJ469" i="64"/>
  <c r="CJ816" i="64"/>
  <c r="CJ832" i="64" s="1"/>
  <c r="CJ1442" i="64"/>
  <c r="CJ1457" i="64" s="1"/>
  <c r="CJ494" i="64"/>
  <c r="CJ445" i="64"/>
  <c r="CB1387" i="64"/>
  <c r="CB1409" i="64" s="1"/>
  <c r="CB2193" i="64"/>
  <c r="CB2210" i="64" s="1"/>
  <c r="CB2142" i="64"/>
  <c r="CB2159" i="64" s="1"/>
  <c r="CB2167" i="64"/>
  <c r="CB2184" i="64" s="1"/>
  <c r="CB2116" i="64"/>
  <c r="CB2133" i="64" s="1"/>
  <c r="CB1364" i="64"/>
  <c r="CB1378" i="64" s="1"/>
  <c r="CB1332" i="64"/>
  <c r="CB1355" i="64" s="1"/>
  <c r="CB1516" i="64"/>
  <c r="CB1529" i="64" s="1"/>
  <c r="CB1221" i="64"/>
  <c r="CB1256" i="64" s="1"/>
  <c r="CB1310" i="64"/>
  <c r="CB1323" i="64" s="1"/>
  <c r="CB1265" i="64"/>
  <c r="CB1300" i="64" s="1"/>
  <c r="CB2245" i="64"/>
  <c r="CB2259" i="64" s="1"/>
  <c r="CB1603" i="64"/>
  <c r="CB1630" i="64" s="1"/>
  <c r="CB1671" i="64"/>
  <c r="CB1694" i="64" s="1"/>
  <c r="CB1639" i="64"/>
  <c r="CB1662" i="64" s="1"/>
  <c r="CB1185" i="64"/>
  <c r="CB1212" i="64" s="1"/>
  <c r="CB1703" i="64"/>
  <c r="CB1728" i="64" s="1"/>
  <c r="CB1114" i="64"/>
  <c r="CB1141" i="64" s="1"/>
  <c r="CB1737" i="64"/>
  <c r="CB1762" i="64" s="1"/>
  <c r="CB1149" i="64"/>
  <c r="CB1176" i="64" s="1"/>
  <c r="CB1079" i="64"/>
  <c r="CB1106" i="64" s="1"/>
  <c r="CB1055" i="64"/>
  <c r="CB959" i="64"/>
  <c r="CB974" i="64" s="1"/>
  <c r="CB983" i="64"/>
  <c r="CB996" i="64" s="1"/>
  <c r="CB911" i="64"/>
  <c r="CB926" i="64" s="1"/>
  <c r="CB792" i="64"/>
  <c r="CB807" i="64" s="1"/>
  <c r="CB935" i="64"/>
  <c r="CB950" i="64" s="1"/>
  <c r="CB1418" i="64"/>
  <c r="CB1433" i="64" s="1"/>
  <c r="CB518" i="64"/>
  <c r="CB531" i="64" s="1"/>
  <c r="CB417" i="64"/>
  <c r="CB494" i="64"/>
  <c r="CB469" i="64"/>
  <c r="CB1442" i="64"/>
  <c r="CB1457" i="64" s="1"/>
  <c r="CB445" i="64"/>
  <c r="CB816" i="64"/>
  <c r="CB832" i="64" s="1"/>
  <c r="BT1387" i="64"/>
  <c r="BT1409" i="64" s="1"/>
  <c r="BT2193" i="64"/>
  <c r="BT2210" i="64" s="1"/>
  <c r="BT2142" i="64"/>
  <c r="BT2159" i="64" s="1"/>
  <c r="BT2167" i="64"/>
  <c r="BT2184" i="64" s="1"/>
  <c r="BT1332" i="64"/>
  <c r="BT1355" i="64" s="1"/>
  <c r="BT2116" i="64"/>
  <c r="BT2133" i="64" s="1"/>
  <c r="BT1516" i="64"/>
  <c r="BT1529" i="64" s="1"/>
  <c r="BT1364" i="64"/>
  <c r="BT1378" i="64" s="1"/>
  <c r="BT1221" i="64"/>
  <c r="BT1256" i="64" s="1"/>
  <c r="BT1310" i="64"/>
  <c r="BT1323" i="64" s="1"/>
  <c r="BT1603" i="64"/>
  <c r="BT1630" i="64" s="1"/>
  <c r="BT2245" i="64"/>
  <c r="BT2259" i="64" s="1"/>
  <c r="BT1671" i="64"/>
  <c r="BT1694" i="64" s="1"/>
  <c r="BT1265" i="64"/>
  <c r="BT1300" i="64" s="1"/>
  <c r="BT1185" i="64"/>
  <c r="BT1212" i="64" s="1"/>
  <c r="BT1149" i="64"/>
  <c r="BT1176" i="64" s="1"/>
  <c r="BT1114" i="64"/>
  <c r="BT1141" i="64" s="1"/>
  <c r="BT1703" i="64"/>
  <c r="BT1728" i="64" s="1"/>
  <c r="BT1639" i="64"/>
  <c r="BT1662" i="64" s="1"/>
  <c r="BT1737" i="64"/>
  <c r="BT1762" i="64" s="1"/>
  <c r="BT1079" i="64"/>
  <c r="BT1106" i="64" s="1"/>
  <c r="BT983" i="64"/>
  <c r="BT996" i="64" s="1"/>
  <c r="BT959" i="64"/>
  <c r="BT974" i="64" s="1"/>
  <c r="BT1055" i="64"/>
  <c r="BT935" i="64"/>
  <c r="BT950" i="64" s="1"/>
  <c r="BT911" i="64"/>
  <c r="BT926" i="64" s="1"/>
  <c r="BT792" i="64"/>
  <c r="BT807" i="64" s="1"/>
  <c r="BT1418" i="64"/>
  <c r="BT1433" i="64" s="1"/>
  <c r="BT518" i="64"/>
  <c r="BT531" i="64" s="1"/>
  <c r="BT417" i="64"/>
  <c r="BT816" i="64"/>
  <c r="BT832" i="64" s="1"/>
  <c r="BT469" i="64"/>
  <c r="BT1442" i="64"/>
  <c r="BT1457" i="64" s="1"/>
  <c r="BT494" i="64"/>
  <c r="BT445" i="64"/>
  <c r="BL1387" i="64"/>
  <c r="BL1409" i="64" s="1"/>
  <c r="BL2193" i="64"/>
  <c r="BL2210" i="64" s="1"/>
  <c r="BL2142" i="64"/>
  <c r="BL2159" i="64" s="1"/>
  <c r="BL2167" i="64"/>
  <c r="BL2184" i="64" s="1"/>
  <c r="BL1332" i="64"/>
  <c r="BL1355" i="64" s="1"/>
  <c r="BL2116" i="64"/>
  <c r="BL2133" i="64" s="1"/>
  <c r="BL1364" i="64"/>
  <c r="BL1378" i="64" s="1"/>
  <c r="BL1516" i="64"/>
  <c r="BL1529" i="64" s="1"/>
  <c r="BL1310" i="64"/>
  <c r="BL1323" i="64" s="1"/>
  <c r="BL1221" i="64"/>
  <c r="BL1256" i="64" s="1"/>
  <c r="BL2245" i="64"/>
  <c r="BL2259" i="64" s="1"/>
  <c r="BL1265" i="64"/>
  <c r="BL1300" i="64" s="1"/>
  <c r="BL1603" i="64"/>
  <c r="BL1630" i="64" s="1"/>
  <c r="BL1671" i="64"/>
  <c r="BL1694" i="64" s="1"/>
  <c r="BL1639" i="64"/>
  <c r="BL1662" i="64" s="1"/>
  <c r="BL1185" i="64"/>
  <c r="BL1212" i="64" s="1"/>
  <c r="BL1703" i="64"/>
  <c r="BL1728" i="64" s="1"/>
  <c r="BL1149" i="64"/>
  <c r="BL1176" i="64" s="1"/>
  <c r="BL1737" i="64"/>
  <c r="BL1762" i="64" s="1"/>
  <c r="BL1114" i="64"/>
  <c r="BL1141" i="64" s="1"/>
  <c r="BL1079" i="64"/>
  <c r="BL1106" i="64" s="1"/>
  <c r="BL983" i="64"/>
  <c r="BL996" i="64" s="1"/>
  <c r="BL959" i="64"/>
  <c r="BL974" i="64" s="1"/>
  <c r="BL1055" i="64"/>
  <c r="BL911" i="64"/>
  <c r="BL926" i="64" s="1"/>
  <c r="BL792" i="64"/>
  <c r="BL807" i="64" s="1"/>
  <c r="BL1418" i="64"/>
  <c r="BL1433" i="64" s="1"/>
  <c r="BL518" i="64"/>
  <c r="BL531" i="64" s="1"/>
  <c r="BL935" i="64"/>
  <c r="BL950" i="64" s="1"/>
  <c r="BL417" i="64"/>
  <c r="BL494" i="64"/>
  <c r="BL469" i="64"/>
  <c r="BL1442" i="64"/>
  <c r="BL1457" i="64" s="1"/>
  <c r="BL816" i="64"/>
  <c r="BL832" i="64" s="1"/>
  <c r="BL445" i="64"/>
  <c r="BD1387" i="64"/>
  <c r="BD1409" i="64" s="1"/>
  <c r="BD2193" i="64"/>
  <c r="BD2210" i="64" s="1"/>
  <c r="BD2142" i="64"/>
  <c r="BD2159" i="64" s="1"/>
  <c r="BD2167" i="64"/>
  <c r="BD2184" i="64" s="1"/>
  <c r="BD1332" i="64"/>
  <c r="BD1355" i="64" s="1"/>
  <c r="BD2116" i="64"/>
  <c r="BD2133" i="64" s="1"/>
  <c r="BD1364" i="64"/>
  <c r="BD1378" i="64" s="1"/>
  <c r="BD1516" i="64"/>
  <c r="BD1529" i="64" s="1"/>
  <c r="BD1221" i="64"/>
  <c r="BD1256" i="64" s="1"/>
  <c r="BD1310" i="64"/>
  <c r="BD1323" i="64" s="1"/>
  <c r="BD1265" i="64"/>
  <c r="BD1300" i="64" s="1"/>
  <c r="BD2245" i="64"/>
  <c r="BD2259" i="64" s="1"/>
  <c r="BD1603" i="64"/>
  <c r="BD1630" i="64" s="1"/>
  <c r="BD1671" i="64"/>
  <c r="BD1694" i="64" s="1"/>
  <c r="BD1639" i="64"/>
  <c r="BD1662" i="64" s="1"/>
  <c r="BD1185" i="64"/>
  <c r="BD1212" i="64" s="1"/>
  <c r="BD1703" i="64"/>
  <c r="BD1728" i="64" s="1"/>
  <c r="BD1114" i="64"/>
  <c r="BD1141" i="64" s="1"/>
  <c r="BD1737" i="64"/>
  <c r="BD1762" i="64" s="1"/>
  <c r="BD1079" i="64"/>
  <c r="BD1106" i="64" s="1"/>
  <c r="BD1149" i="64"/>
  <c r="BD1176" i="64" s="1"/>
  <c r="BD1055" i="64"/>
  <c r="BD959" i="64"/>
  <c r="BD974" i="64" s="1"/>
  <c r="BD911" i="64"/>
  <c r="BD926" i="64" s="1"/>
  <c r="BD792" i="64"/>
  <c r="BD807" i="64" s="1"/>
  <c r="BD983" i="64"/>
  <c r="BD996" i="64" s="1"/>
  <c r="BD935" i="64"/>
  <c r="BD950" i="64" s="1"/>
  <c r="BD1418" i="64"/>
  <c r="BD1433" i="64" s="1"/>
  <c r="BD518" i="64"/>
  <c r="BD531" i="64" s="1"/>
  <c r="BD417" i="64"/>
  <c r="BD469" i="64"/>
  <c r="BD1442" i="64"/>
  <c r="BD1457" i="64" s="1"/>
  <c r="BD494" i="64"/>
  <c r="BD445" i="64"/>
  <c r="AV1387" i="64"/>
  <c r="AV1409" i="64" s="1"/>
  <c r="AV2193" i="64"/>
  <c r="AV2210" i="64" s="1"/>
  <c r="AV2142" i="64"/>
  <c r="AV2159" i="64" s="1"/>
  <c r="AV2167" i="64"/>
  <c r="AV2184" i="64" s="1"/>
  <c r="AV2116" i="64"/>
  <c r="AV2133" i="64" s="1"/>
  <c r="AV1364" i="64"/>
  <c r="AV1378" i="64" s="1"/>
  <c r="AV1332" i="64"/>
  <c r="AV1355" i="64" s="1"/>
  <c r="AV1516" i="64"/>
  <c r="AV1529" i="64" s="1"/>
  <c r="AV1310" i="64"/>
  <c r="AV1323" i="64" s="1"/>
  <c r="AV1221" i="64"/>
  <c r="AV1256" i="64" s="1"/>
  <c r="AV1265" i="64"/>
  <c r="AV1300" i="64" s="1"/>
  <c r="AV1603" i="64"/>
  <c r="AV1630" i="64" s="1"/>
  <c r="AV2245" i="64"/>
  <c r="AV2259" i="64" s="1"/>
  <c r="AV1671" i="64"/>
  <c r="AV1694" i="64" s="1"/>
  <c r="AV1185" i="64"/>
  <c r="AV1212" i="64" s="1"/>
  <c r="AV1639" i="64"/>
  <c r="AV1662" i="64" s="1"/>
  <c r="AV1703" i="64"/>
  <c r="AV1728" i="64" s="1"/>
  <c r="AV1149" i="64"/>
  <c r="AV1176" i="64" s="1"/>
  <c r="AV1737" i="64"/>
  <c r="AV1762" i="64" s="1"/>
  <c r="AV1079" i="64"/>
  <c r="AV1106" i="64" s="1"/>
  <c r="AV1055" i="64"/>
  <c r="AV1114" i="64"/>
  <c r="AV1141" i="64" s="1"/>
  <c r="AV959" i="64"/>
  <c r="AV974" i="64" s="1"/>
  <c r="AV983" i="64"/>
  <c r="AV996" i="64" s="1"/>
  <c r="AV935" i="64"/>
  <c r="AV950" i="64" s="1"/>
  <c r="AV911" i="64"/>
  <c r="AV926" i="64" s="1"/>
  <c r="AV792" i="64"/>
  <c r="AV807" i="64" s="1"/>
  <c r="AV1418" i="64"/>
  <c r="AV1433" i="64" s="1"/>
  <c r="AV518" i="64"/>
  <c r="AV531" i="64" s="1"/>
  <c r="AV417" i="64"/>
  <c r="AV816" i="64"/>
  <c r="AV832" i="64" s="1"/>
  <c r="AV494" i="64"/>
  <c r="AV469" i="64"/>
  <c r="AV1442" i="64"/>
  <c r="AV1457" i="64" s="1"/>
  <c r="AV445" i="64"/>
  <c r="AN1387" i="64"/>
  <c r="AN1409" i="64" s="1"/>
  <c r="AN2193" i="64"/>
  <c r="AN2210" i="64" s="1"/>
  <c r="AN2142" i="64"/>
  <c r="AN2159" i="64" s="1"/>
  <c r="AN2167" i="64"/>
  <c r="AN2184" i="64" s="1"/>
  <c r="AN1364" i="64"/>
  <c r="AN1378" i="64" s="1"/>
  <c r="AN1332" i="64"/>
  <c r="AN1355" i="64" s="1"/>
  <c r="AN2116" i="64"/>
  <c r="AN2133" i="64" s="1"/>
  <c r="AN1516" i="64"/>
  <c r="AN1529" i="64" s="1"/>
  <c r="AN1310" i="64"/>
  <c r="AN1323" i="64" s="1"/>
  <c r="AN1221" i="64"/>
  <c r="AN1256" i="64" s="1"/>
  <c r="AN1603" i="64"/>
  <c r="AN1630" i="64" s="1"/>
  <c r="AN1265" i="64"/>
  <c r="AN1300" i="64" s="1"/>
  <c r="AN1671" i="64"/>
  <c r="AN1694" i="64" s="1"/>
  <c r="AN2245" i="64"/>
  <c r="AN2259" i="64" s="1"/>
  <c r="AN1639" i="64"/>
  <c r="AN1662" i="64" s="1"/>
  <c r="AN1185" i="64"/>
  <c r="AN1212" i="64" s="1"/>
  <c r="AN1703" i="64"/>
  <c r="AN1728" i="64" s="1"/>
  <c r="AN1737" i="64"/>
  <c r="AN1762" i="64" s="1"/>
  <c r="AN1114" i="64"/>
  <c r="AN1141" i="64" s="1"/>
  <c r="AN1149" i="64"/>
  <c r="AN1176" i="64" s="1"/>
  <c r="AN1079" i="64"/>
  <c r="AN1106" i="64" s="1"/>
  <c r="AN983" i="64"/>
  <c r="AN996" i="64" s="1"/>
  <c r="AN959" i="64"/>
  <c r="AN974" i="64" s="1"/>
  <c r="AN1055" i="64"/>
  <c r="AN935" i="64"/>
  <c r="AN950" i="64" s="1"/>
  <c r="AN911" i="64"/>
  <c r="AN926" i="64" s="1"/>
  <c r="AN792" i="64"/>
  <c r="AN807" i="64" s="1"/>
  <c r="AN1418" i="64"/>
  <c r="AN1433" i="64" s="1"/>
  <c r="AN518" i="64"/>
  <c r="AN531" i="64" s="1"/>
  <c r="AN417" i="64"/>
  <c r="AN469" i="64"/>
  <c r="AN1442" i="64"/>
  <c r="AN1457" i="64" s="1"/>
  <c r="AN816" i="64"/>
  <c r="AN832" i="64" s="1"/>
  <c r="AN445" i="64"/>
  <c r="AF1387" i="64"/>
  <c r="AF1409" i="64" s="1"/>
  <c r="AF2193" i="64"/>
  <c r="AF2210" i="64" s="1"/>
  <c r="AF2142" i="64"/>
  <c r="AF2159" i="64" s="1"/>
  <c r="AF2167" i="64"/>
  <c r="AF2184" i="64" s="1"/>
  <c r="AF1332" i="64"/>
  <c r="AF1355" i="64" s="1"/>
  <c r="AF1516" i="64"/>
  <c r="AF1529" i="64" s="1"/>
  <c r="AF2116" i="64"/>
  <c r="AF2133" i="64" s="1"/>
  <c r="AF1364" i="64"/>
  <c r="AF1378" i="64" s="1"/>
  <c r="AF1221" i="64"/>
  <c r="AF1256" i="64" s="1"/>
  <c r="AF1310" i="64"/>
  <c r="AF1323" i="64" s="1"/>
  <c r="AF1265" i="64"/>
  <c r="AF1300" i="64" s="1"/>
  <c r="AF2245" i="64"/>
  <c r="AF2259" i="64" s="1"/>
  <c r="AF1603" i="64"/>
  <c r="AF1630" i="64" s="1"/>
  <c r="AF1671" i="64"/>
  <c r="AF1694" i="64" s="1"/>
  <c r="AF1185" i="64"/>
  <c r="AF1212" i="64" s="1"/>
  <c r="AF1703" i="64"/>
  <c r="AF1728" i="64" s="1"/>
  <c r="AF1149" i="64"/>
  <c r="AF1176" i="64" s="1"/>
  <c r="AF1114" i="64"/>
  <c r="AF1141" i="64" s="1"/>
  <c r="AF1639" i="64"/>
  <c r="AF1662" i="64" s="1"/>
  <c r="AF1737" i="64"/>
  <c r="AF1762" i="64" s="1"/>
  <c r="AF1079" i="64"/>
  <c r="AF1106" i="64" s="1"/>
  <c r="AF983" i="64"/>
  <c r="AF996" i="64" s="1"/>
  <c r="AF959" i="64"/>
  <c r="AF974" i="64" s="1"/>
  <c r="AF1055" i="64"/>
  <c r="AF911" i="64"/>
  <c r="AF926" i="64" s="1"/>
  <c r="AF792" i="64"/>
  <c r="AF807" i="64" s="1"/>
  <c r="AF1418" i="64"/>
  <c r="AF1433" i="64" s="1"/>
  <c r="AF518" i="64"/>
  <c r="AF531" i="64" s="1"/>
  <c r="AF935" i="64"/>
  <c r="AF950" i="64" s="1"/>
  <c r="AF816" i="64"/>
  <c r="AF832" i="64" s="1"/>
  <c r="AF417" i="64"/>
  <c r="AF469" i="64"/>
  <c r="AF1442" i="64"/>
  <c r="AF1457" i="64" s="1"/>
  <c r="AF494" i="64"/>
  <c r="AF445" i="64"/>
  <c r="X1387" i="64"/>
  <c r="X1409" i="64" s="1"/>
  <c r="X2193" i="64"/>
  <c r="X2210" i="64" s="1"/>
  <c r="X2142" i="64"/>
  <c r="X2159" i="64" s="1"/>
  <c r="X2167" i="64"/>
  <c r="X2184" i="64" s="1"/>
  <c r="X2116" i="64"/>
  <c r="X2133" i="64" s="1"/>
  <c r="X1332" i="64"/>
  <c r="X1355" i="64" s="1"/>
  <c r="X1364" i="64"/>
  <c r="X1378" i="64" s="1"/>
  <c r="X1516" i="64"/>
  <c r="X1529" i="64" s="1"/>
  <c r="X1310" i="64"/>
  <c r="X1323" i="64" s="1"/>
  <c r="X1221" i="64"/>
  <c r="X1256" i="64" s="1"/>
  <c r="X2245" i="64"/>
  <c r="X2259" i="64" s="1"/>
  <c r="X1603" i="64"/>
  <c r="X1630" i="64" s="1"/>
  <c r="X1265" i="64"/>
  <c r="X1300" i="64" s="1"/>
  <c r="X1671" i="64"/>
  <c r="X1694" i="64" s="1"/>
  <c r="X1639" i="64"/>
  <c r="X1662" i="64" s="1"/>
  <c r="X1185" i="64"/>
  <c r="X1212" i="64" s="1"/>
  <c r="X1703" i="64"/>
  <c r="X1728" i="64" s="1"/>
  <c r="X1737" i="64"/>
  <c r="X1762" i="64" s="1"/>
  <c r="X1079" i="64"/>
  <c r="X1106" i="64" s="1"/>
  <c r="X1149" i="64"/>
  <c r="X1176" i="64" s="1"/>
  <c r="X1114" i="64"/>
  <c r="X1141" i="64" s="1"/>
  <c r="X1055" i="64"/>
  <c r="X959" i="64"/>
  <c r="X974" i="64" s="1"/>
  <c r="X983" i="64"/>
  <c r="X996" i="64" s="1"/>
  <c r="X911" i="64"/>
  <c r="X926" i="64" s="1"/>
  <c r="X792" i="64"/>
  <c r="X807" i="64" s="1"/>
  <c r="X935" i="64"/>
  <c r="X950" i="64" s="1"/>
  <c r="X1418" i="64"/>
  <c r="X1433" i="64" s="1"/>
  <c r="X518" i="64"/>
  <c r="X531" i="64" s="1"/>
  <c r="X417" i="64"/>
  <c r="X494" i="64"/>
  <c r="X469" i="64"/>
  <c r="X816" i="64"/>
  <c r="X832" i="64" s="1"/>
  <c r="X1442" i="64"/>
  <c r="X1457" i="64" s="1"/>
  <c r="X445" i="64"/>
  <c r="CG316" i="64"/>
  <c r="BY316" i="64"/>
  <c r="U316" i="64"/>
  <c r="CF315" i="64"/>
  <c r="BX315" i="64"/>
  <c r="BH315" i="64"/>
  <c r="AJ315" i="64"/>
  <c r="CE312" i="64"/>
  <c r="BW312" i="64"/>
  <c r="BO312" i="64"/>
  <c r="BG312" i="64"/>
  <c r="AY312" i="64"/>
  <c r="AQ312" i="64"/>
  <c r="AI312" i="64"/>
  <c r="AA312" i="64"/>
  <c r="AA325" i="64" s="1"/>
  <c r="CL311" i="64"/>
  <c r="CD311" i="64"/>
  <c r="BV311" i="64"/>
  <c r="BN311" i="64"/>
  <c r="BF311" i="64"/>
  <c r="AX311" i="64"/>
  <c r="AP311" i="64"/>
  <c r="AH311" i="64"/>
  <c r="Z311" i="64"/>
  <c r="Z334" i="64"/>
  <c r="AH334" i="64"/>
  <c r="AP334" i="64"/>
  <c r="BF334" i="64"/>
  <c r="BN334" i="64"/>
  <c r="CD334" i="64"/>
  <c r="CL334" i="64"/>
  <c r="Z335" i="64"/>
  <c r="AH335" i="64"/>
  <c r="AP335" i="64"/>
  <c r="AX335" i="64"/>
  <c r="BF335" i="64"/>
  <c r="BN335" i="64"/>
  <c r="BV335" i="64"/>
  <c r="CD335" i="64"/>
  <c r="CL335" i="64"/>
  <c r="Y338" i="64"/>
  <c r="AG338" i="64"/>
  <c r="AO338" i="64"/>
  <c r="AW338" i="64"/>
  <c r="BE338" i="64"/>
  <c r="BM338" i="64"/>
  <c r="BV338" i="64"/>
  <c r="AH339" i="64"/>
  <c r="AH349" i="64" s="1"/>
  <c r="AR339" i="64"/>
  <c r="AR349" i="64" s="1"/>
  <c r="BC339" i="64"/>
  <c r="BC349" i="64" s="1"/>
  <c r="BN339" i="64"/>
  <c r="BN349" i="64" s="1"/>
  <c r="BX339" i="64"/>
  <c r="BX349" i="64" s="1"/>
  <c r="CK339" i="64"/>
  <c r="CK349" i="64" s="1"/>
  <c r="AN384" i="64"/>
  <c r="BA384" i="64"/>
  <c r="BM384" i="64"/>
  <c r="CA384" i="64"/>
  <c r="AF385" i="64"/>
  <c r="AS385" i="64"/>
  <c r="BE385" i="64"/>
  <c r="CD385" i="64"/>
  <c r="AG388" i="64"/>
  <c r="AU388" i="64"/>
  <c r="BH388" i="64"/>
  <c r="BT388" i="64"/>
  <c r="Y389" i="64"/>
  <c r="AM389" i="64"/>
  <c r="AZ389" i="64"/>
  <c r="BL389" i="64"/>
  <c r="BZ389" i="64"/>
  <c r="CK389" i="64"/>
  <c r="AP1441" i="64"/>
  <c r="BC1441" i="64"/>
  <c r="BO1441" i="64"/>
  <c r="CC1441" i="64"/>
  <c r="AB1442" i="64"/>
  <c r="AB1457" i="64" s="1"/>
  <c r="BG1442" i="64"/>
  <c r="BG1457" i="64" s="1"/>
  <c r="BW1445" i="64"/>
  <c r="BO1446" i="64"/>
  <c r="AW416" i="64"/>
  <c r="AW436" i="64" s="1"/>
  <c r="AO417" i="64"/>
  <c r="X420" i="64"/>
  <c r="CB421" i="64"/>
  <c r="BB444" i="64"/>
  <c r="BB459" i="64" s="1"/>
  <c r="AT445" i="64"/>
  <c r="BG468" i="64"/>
  <c r="AY469" i="64"/>
  <c r="AP472" i="64"/>
  <c r="AH473" i="64"/>
  <c r="AN494" i="64"/>
  <c r="BT497" i="64"/>
  <c r="AQ1422" i="64"/>
  <c r="AQ1437" i="64" s="1"/>
  <c r="AJ791" i="64"/>
  <c r="AJ806" i="64" s="1"/>
  <c r="AP795" i="64"/>
  <c r="V815" i="64"/>
  <c r="V831" i="64" s="1"/>
  <c r="W819" i="64"/>
  <c r="BI521" i="64"/>
  <c r="BI534" i="64" s="1"/>
  <c r="BK1386" i="64"/>
  <c r="BK2141" i="64"/>
  <c r="BK2158" i="64" s="1"/>
  <c r="BK2192" i="64"/>
  <c r="BK2209" i="64" s="1"/>
  <c r="BK2115" i="64"/>
  <c r="BK2132" i="64" s="1"/>
  <c r="BK2166" i="64"/>
  <c r="BK2183" i="64" s="1"/>
  <c r="BK1515" i="64"/>
  <c r="BK1528" i="64" s="1"/>
  <c r="BK1363" i="64"/>
  <c r="BK1377" i="64" s="1"/>
  <c r="BK1331" i="64"/>
  <c r="BK1354" i="64" s="1"/>
  <c r="BK1220" i="64"/>
  <c r="BK1255" i="64" s="1"/>
  <c r="BK2244" i="64"/>
  <c r="BK2258" i="64" s="1"/>
  <c r="BK1309" i="64"/>
  <c r="BK1322" i="64" s="1"/>
  <c r="BK1264" i="64"/>
  <c r="BK1670" i="64"/>
  <c r="BK1693" i="64" s="1"/>
  <c r="BK1638" i="64"/>
  <c r="BK1661" i="64" s="1"/>
  <c r="BK1113" i="64"/>
  <c r="BK1140" i="64" s="1"/>
  <c r="BK1184" i="64"/>
  <c r="BK1211" i="64" s="1"/>
  <c r="BK1602" i="64"/>
  <c r="BK1629" i="64" s="1"/>
  <c r="BK1702" i="64"/>
  <c r="BK1727" i="64" s="1"/>
  <c r="BK1148" i="64"/>
  <c r="BK1175" i="64" s="1"/>
  <c r="BK1736" i="64"/>
  <c r="BK1761" i="64" s="1"/>
  <c r="BK1078" i="64"/>
  <c r="BK1105" i="64" s="1"/>
  <c r="BK1054" i="64"/>
  <c r="BK1069" i="64" s="1"/>
  <c r="BK982" i="64"/>
  <c r="BK995" i="64" s="1"/>
  <c r="BK815" i="64"/>
  <c r="BK831" i="64" s="1"/>
  <c r="BK910" i="64"/>
  <c r="BK925" i="64" s="1"/>
  <c r="BK791" i="64"/>
  <c r="BK806" i="64" s="1"/>
  <c r="BK958" i="64"/>
  <c r="BK973" i="64" s="1"/>
  <c r="BK934" i="64"/>
  <c r="BK949" i="64" s="1"/>
  <c r="BK1417" i="64"/>
  <c r="BK1432" i="64" s="1"/>
  <c r="BK517" i="64"/>
  <c r="BK416" i="64"/>
  <c r="BK436" i="64" s="1"/>
  <c r="BK468" i="64"/>
  <c r="BK493" i="64"/>
  <c r="BK444" i="64"/>
  <c r="BK459" i="64" s="1"/>
  <c r="BS1391" i="64"/>
  <c r="BS2197" i="64"/>
  <c r="BS2146" i="64"/>
  <c r="BS2171" i="64"/>
  <c r="BS1336" i="64"/>
  <c r="BS2120" i="64"/>
  <c r="BS2137" i="64" s="1"/>
  <c r="BS1368" i="64"/>
  <c r="BS1382" i="64" s="1"/>
  <c r="BS1314" i="64"/>
  <c r="BS1327" i="64" s="1"/>
  <c r="BS1520" i="64"/>
  <c r="BS1533" i="64" s="1"/>
  <c r="BS2249" i="64"/>
  <c r="BS2263" i="64" s="1"/>
  <c r="BS1225" i="64"/>
  <c r="BS1260" i="64" s="1"/>
  <c r="BS1269" i="64"/>
  <c r="BS1304" i="64" s="1"/>
  <c r="BS1607" i="64"/>
  <c r="BS1634" i="64" s="1"/>
  <c r="BS1675" i="64"/>
  <c r="BS1698" i="64" s="1"/>
  <c r="BS1189" i="64"/>
  <c r="BS1216" i="64" s="1"/>
  <c r="BS1643" i="64"/>
  <c r="BS1666" i="64" s="1"/>
  <c r="BS1707" i="64"/>
  <c r="BS1732" i="64" s="1"/>
  <c r="BS1741" i="64"/>
  <c r="BS1766" i="64" s="1"/>
  <c r="BS1083" i="64"/>
  <c r="BS1110" i="64" s="1"/>
  <c r="BS1153" i="64"/>
  <c r="BS1180" i="64" s="1"/>
  <c r="BS1118" i="64"/>
  <c r="BS1145" i="64" s="1"/>
  <c r="BS1059" i="64"/>
  <c r="BS963" i="64"/>
  <c r="BS987" i="64"/>
  <c r="BS1000" i="64" s="1"/>
  <c r="BS796" i="64"/>
  <c r="BS1422" i="64"/>
  <c r="BS1437" i="64" s="1"/>
  <c r="BS522" i="64"/>
  <c r="BS535" i="64" s="1"/>
  <c r="BS939" i="64"/>
  <c r="BS954" i="64" s="1"/>
  <c r="BS421" i="64"/>
  <c r="BS915" i="64"/>
  <c r="BS930" i="64" s="1"/>
  <c r="BS473" i="64"/>
  <c r="BS820" i="64"/>
  <c r="BS836" i="64" s="1"/>
  <c r="BS1446" i="64"/>
  <c r="BS498" i="64"/>
  <c r="BS449" i="64"/>
  <c r="CJ1390" i="64"/>
  <c r="CJ2196" i="64"/>
  <c r="CJ2170" i="64"/>
  <c r="CJ2145" i="64"/>
  <c r="CJ2119" i="64"/>
  <c r="CJ1367" i="64"/>
  <c r="CJ1335" i="64"/>
  <c r="CJ1313" i="64"/>
  <c r="CJ1519" i="64"/>
  <c r="CJ2248" i="64"/>
  <c r="CJ1606" i="64"/>
  <c r="CJ1268" i="64"/>
  <c r="CJ1188" i="64"/>
  <c r="CJ1674" i="64"/>
  <c r="CJ1224" i="64"/>
  <c r="CJ1642" i="64"/>
  <c r="CJ1117" i="64"/>
  <c r="CJ1740" i="64"/>
  <c r="CJ1082" i="64"/>
  <c r="CJ1152" i="64"/>
  <c r="CJ1058" i="64"/>
  <c r="CJ962" i="64"/>
  <c r="CJ977" i="64" s="1"/>
  <c r="CJ938" i="64"/>
  <c r="CJ953" i="64" s="1"/>
  <c r="CJ1706" i="64"/>
  <c r="CJ986" i="64"/>
  <c r="CJ1421" i="64"/>
  <c r="CJ521" i="64"/>
  <c r="CJ534" i="64" s="1"/>
  <c r="CJ472" i="64"/>
  <c r="CJ1445" i="64"/>
  <c r="CJ338" i="64"/>
  <c r="CJ448" i="64"/>
  <c r="CJ819" i="64"/>
  <c r="CJ795" i="64"/>
  <c r="AV1390" i="64"/>
  <c r="AV2196" i="64"/>
  <c r="AV2145" i="64"/>
  <c r="AV2170" i="64"/>
  <c r="AV2119" i="64"/>
  <c r="AV1335" i="64"/>
  <c r="AV1313" i="64"/>
  <c r="AV1367" i="64"/>
  <c r="AV2248" i="64"/>
  <c r="AV1519" i="64"/>
  <c r="AV1224" i="64"/>
  <c r="AV1606" i="64"/>
  <c r="AV1268" i="64"/>
  <c r="AV1674" i="64"/>
  <c r="AV1188" i="64"/>
  <c r="AV1117" i="64"/>
  <c r="AV1642" i="64"/>
  <c r="AV1740" i="64"/>
  <c r="AV1152" i="64"/>
  <c r="AV1082" i="64"/>
  <c r="AV1058" i="64"/>
  <c r="AV962" i="64"/>
  <c r="AV977" i="64" s="1"/>
  <c r="AV1706" i="64"/>
  <c r="AV986" i="64"/>
  <c r="AV938" i="64"/>
  <c r="AV953" i="64" s="1"/>
  <c r="AV1421" i="64"/>
  <c r="AV521" i="64"/>
  <c r="AV534" i="64" s="1"/>
  <c r="AV472" i="64"/>
  <c r="AV1445" i="64"/>
  <c r="AV497" i="64"/>
  <c r="AV448" i="64"/>
  <c r="AV819" i="64"/>
  <c r="AV795" i="64"/>
  <c r="Y1387" i="64"/>
  <c r="Y1409" i="64" s="1"/>
  <c r="Y2193" i="64"/>
  <c r="Y2210" i="64" s="1"/>
  <c r="Y2167" i="64"/>
  <c r="Y2184" i="64" s="1"/>
  <c r="Y2142" i="64"/>
  <c r="Y2159" i="64" s="1"/>
  <c r="Y2116" i="64"/>
  <c r="Y2133" i="64" s="1"/>
  <c r="Y1364" i="64"/>
  <c r="Y1378" i="64" s="1"/>
  <c r="Y1332" i="64"/>
  <c r="Y1355" i="64" s="1"/>
  <c r="Y1310" i="64"/>
  <c r="Y1323" i="64" s="1"/>
  <c r="Y1516" i="64"/>
  <c r="Y1529" i="64" s="1"/>
  <c r="Y2245" i="64"/>
  <c r="Y2259" i="64" s="1"/>
  <c r="Y1603" i="64"/>
  <c r="Y1630" i="64" s="1"/>
  <c r="Y1221" i="64"/>
  <c r="Y1256" i="64" s="1"/>
  <c r="Y1265" i="64"/>
  <c r="Y1300" i="64" s="1"/>
  <c r="Y1671" i="64"/>
  <c r="Y1694" i="64" s="1"/>
  <c r="Y1639" i="64"/>
  <c r="Y1662" i="64" s="1"/>
  <c r="Y1185" i="64"/>
  <c r="Y1212" i="64" s="1"/>
  <c r="Y1737" i="64"/>
  <c r="Y1762" i="64" s="1"/>
  <c r="Y1079" i="64"/>
  <c r="Y1106" i="64" s="1"/>
  <c r="Y1149" i="64"/>
  <c r="Y1176" i="64" s="1"/>
  <c r="Y1114" i="64"/>
  <c r="Y1141" i="64" s="1"/>
  <c r="Y1703" i="64"/>
  <c r="Y1728" i="64" s="1"/>
  <c r="Y1055" i="64"/>
  <c r="Y959" i="64"/>
  <c r="Y974" i="64" s="1"/>
  <c r="Y983" i="64"/>
  <c r="Y996" i="64" s="1"/>
  <c r="Y935" i="64"/>
  <c r="Y950" i="64" s="1"/>
  <c r="Y911" i="64"/>
  <c r="Y926" i="64" s="1"/>
  <c r="Y1418" i="64"/>
  <c r="Y1433" i="64" s="1"/>
  <c r="Y518" i="64"/>
  <c r="Y531" i="64" s="1"/>
  <c r="Y494" i="64"/>
  <c r="Y792" i="64"/>
  <c r="Y807" i="64" s="1"/>
  <c r="Y469" i="64"/>
  <c r="Y816" i="64"/>
  <c r="Y832" i="64" s="1"/>
  <c r="Y1442" i="64"/>
  <c r="Y1457" i="64" s="1"/>
  <c r="Y445" i="64"/>
  <c r="CG1386" i="64"/>
  <c r="CG2166" i="64"/>
  <c r="CG2183" i="64" s="1"/>
  <c r="CG2192" i="64"/>
  <c r="CG2209" i="64" s="1"/>
  <c r="CG2141" i="64"/>
  <c r="CG2158" i="64" s="1"/>
  <c r="CG1363" i="64"/>
  <c r="CG1377" i="64" s="1"/>
  <c r="CG2115" i="64"/>
  <c r="CG2132" i="64" s="1"/>
  <c r="CG1331" i="64"/>
  <c r="CG1354" i="64" s="1"/>
  <c r="CG1309" i="64"/>
  <c r="CG1322" i="64" s="1"/>
  <c r="CG1515" i="64"/>
  <c r="CG1528" i="64" s="1"/>
  <c r="CG1264" i="64"/>
  <c r="CG2244" i="64"/>
  <c r="CG2258" i="64" s="1"/>
  <c r="CG1220" i="64"/>
  <c r="CG1255" i="64" s="1"/>
  <c r="CG1638" i="64"/>
  <c r="CG1661" i="64" s="1"/>
  <c r="CG1602" i="64"/>
  <c r="CG1629" i="64" s="1"/>
  <c r="CG1670" i="64"/>
  <c r="CG1693" i="64" s="1"/>
  <c r="CG1113" i="64"/>
  <c r="CG1140" i="64" s="1"/>
  <c r="CG1078" i="64"/>
  <c r="CG1105" i="64" s="1"/>
  <c r="CG1702" i="64"/>
  <c r="CG1727" i="64" s="1"/>
  <c r="CG982" i="64"/>
  <c r="CG995" i="64" s="1"/>
  <c r="CG1184" i="64"/>
  <c r="CG1211" i="64" s="1"/>
  <c r="CG1148" i="64"/>
  <c r="CG1175" i="64" s="1"/>
  <c r="CG1054" i="64"/>
  <c r="CG1069" i="64" s="1"/>
  <c r="CG1736" i="64"/>
  <c r="CG1761" i="64" s="1"/>
  <c r="CG815" i="64"/>
  <c r="CG831" i="64" s="1"/>
  <c r="CG934" i="64"/>
  <c r="CG949" i="64" s="1"/>
  <c r="CG910" i="64"/>
  <c r="CG925" i="64" s="1"/>
  <c r="CG791" i="64"/>
  <c r="CG806" i="64" s="1"/>
  <c r="CG444" i="64"/>
  <c r="CG459" i="64" s="1"/>
  <c r="CG493" i="64"/>
  <c r="CG416" i="64"/>
  <c r="CG436" i="64" s="1"/>
  <c r="CG958" i="64"/>
  <c r="CG973" i="64" s="1"/>
  <c r="CG468" i="64"/>
  <c r="CG1441" i="64"/>
  <c r="BY1386" i="64"/>
  <c r="BY2166" i="64"/>
  <c r="BY2183" i="64" s="1"/>
  <c r="BY2141" i="64"/>
  <c r="BY2158" i="64" s="1"/>
  <c r="BY2192" i="64"/>
  <c r="BY2209" i="64" s="1"/>
  <c r="BY2115" i="64"/>
  <c r="BY2132" i="64" s="1"/>
  <c r="BY1363" i="64"/>
  <c r="BY1377" i="64" s="1"/>
  <c r="BY1309" i="64"/>
  <c r="BY1322" i="64" s="1"/>
  <c r="BY1331" i="64"/>
  <c r="BY1354" i="64" s="1"/>
  <c r="BY1515" i="64"/>
  <c r="BY1528" i="64" s="1"/>
  <c r="BY1264" i="64"/>
  <c r="BY2244" i="64"/>
  <c r="BY2258" i="64" s="1"/>
  <c r="BY1638" i="64"/>
  <c r="BY1661" i="64" s="1"/>
  <c r="BY1670" i="64"/>
  <c r="BY1693" i="64" s="1"/>
  <c r="BY1220" i="64"/>
  <c r="BY1255" i="64" s="1"/>
  <c r="BY1602" i="64"/>
  <c r="BY1629" i="64" s="1"/>
  <c r="BY1113" i="64"/>
  <c r="BY1140" i="64" s="1"/>
  <c r="BY1184" i="64"/>
  <c r="BY1211" i="64" s="1"/>
  <c r="BY1078" i="64"/>
  <c r="BY1105" i="64" s="1"/>
  <c r="BY1148" i="64"/>
  <c r="BY1175" i="64" s="1"/>
  <c r="BY1702" i="64"/>
  <c r="BY1727" i="64" s="1"/>
  <c r="BY982" i="64"/>
  <c r="BY995" i="64" s="1"/>
  <c r="BY1054" i="64"/>
  <c r="BY1069" i="64" s="1"/>
  <c r="BY1736" i="64"/>
  <c r="BY1761" i="64" s="1"/>
  <c r="BY934" i="64"/>
  <c r="BY949" i="64" s="1"/>
  <c r="BY815" i="64"/>
  <c r="BY831" i="64" s="1"/>
  <c r="BY958" i="64"/>
  <c r="BY973" i="64" s="1"/>
  <c r="BY910" i="64"/>
  <c r="BY925" i="64" s="1"/>
  <c r="BY791" i="64"/>
  <c r="BY806" i="64" s="1"/>
  <c r="BY444" i="64"/>
  <c r="BY459" i="64" s="1"/>
  <c r="BY517" i="64"/>
  <c r="BY1417" i="64"/>
  <c r="BY1432" i="64" s="1"/>
  <c r="BY416" i="64"/>
  <c r="BY436" i="64" s="1"/>
  <c r="BY468" i="64"/>
  <c r="BY493" i="64"/>
  <c r="BY1441" i="64"/>
  <c r="BQ1386" i="64"/>
  <c r="BQ2166" i="64"/>
  <c r="BQ2183" i="64" s="1"/>
  <c r="BQ2192" i="64"/>
  <c r="BQ2209" i="64" s="1"/>
  <c r="BQ1363" i="64"/>
  <c r="BQ1377" i="64" s="1"/>
  <c r="BQ2115" i="64"/>
  <c r="BQ2132" i="64" s="1"/>
  <c r="BQ1331" i="64"/>
  <c r="BQ1354" i="64" s="1"/>
  <c r="BQ1309" i="64"/>
  <c r="BQ1322" i="64" s="1"/>
  <c r="BQ2141" i="64"/>
  <c r="BQ2158" i="64" s="1"/>
  <c r="BQ1515" i="64"/>
  <c r="BQ1528" i="64" s="1"/>
  <c r="BQ1264" i="64"/>
  <c r="BQ2244" i="64"/>
  <c r="BQ2258" i="64" s="1"/>
  <c r="BQ1220" i="64"/>
  <c r="BQ1255" i="64" s="1"/>
  <c r="BQ1638" i="64"/>
  <c r="BQ1661" i="64" s="1"/>
  <c r="BQ1602" i="64"/>
  <c r="BQ1629" i="64" s="1"/>
  <c r="BQ1670" i="64"/>
  <c r="BQ1693" i="64" s="1"/>
  <c r="BQ1113" i="64"/>
  <c r="BQ1140" i="64" s="1"/>
  <c r="BQ1148" i="64"/>
  <c r="BQ1175" i="64" s="1"/>
  <c r="BQ1078" i="64"/>
  <c r="BQ1105" i="64" s="1"/>
  <c r="BQ1184" i="64"/>
  <c r="BQ1211" i="64" s="1"/>
  <c r="BQ1702" i="64"/>
  <c r="BQ1727" i="64" s="1"/>
  <c r="BQ982" i="64"/>
  <c r="BQ995" i="64" s="1"/>
  <c r="BQ1736" i="64"/>
  <c r="BQ1761" i="64" s="1"/>
  <c r="BQ934" i="64"/>
  <c r="BQ949" i="64" s="1"/>
  <c r="BQ958" i="64"/>
  <c r="BQ973" i="64" s="1"/>
  <c r="BQ815" i="64"/>
  <c r="BQ831" i="64" s="1"/>
  <c r="BQ910" i="64"/>
  <c r="BQ925" i="64" s="1"/>
  <c r="BQ791" i="64"/>
  <c r="BQ806" i="64" s="1"/>
  <c r="BQ444" i="64"/>
  <c r="BQ459" i="64" s="1"/>
  <c r="BQ493" i="64"/>
  <c r="BQ416" i="64"/>
  <c r="BQ436" i="64" s="1"/>
  <c r="BQ517" i="64"/>
  <c r="BQ468" i="64"/>
  <c r="BQ1441" i="64"/>
  <c r="BI1386" i="64"/>
  <c r="BI2166" i="64"/>
  <c r="BI2183" i="64" s="1"/>
  <c r="BI2192" i="64"/>
  <c r="BI2209" i="64" s="1"/>
  <c r="BI2141" i="64"/>
  <c r="BI2158" i="64" s="1"/>
  <c r="BI1363" i="64"/>
  <c r="BI1377" i="64" s="1"/>
  <c r="BI2115" i="64"/>
  <c r="BI2132" i="64" s="1"/>
  <c r="BI1331" i="64"/>
  <c r="BI1354" i="64" s="1"/>
  <c r="BI1309" i="64"/>
  <c r="BI1322" i="64" s="1"/>
  <c r="BI1515" i="64"/>
  <c r="BI1528" i="64" s="1"/>
  <c r="BI1264" i="64"/>
  <c r="BI2244" i="64"/>
  <c r="BI2258" i="64" s="1"/>
  <c r="BI1638" i="64"/>
  <c r="BI1661" i="64" s="1"/>
  <c r="BI1220" i="64"/>
  <c r="BI1255" i="64" s="1"/>
  <c r="BI1670" i="64"/>
  <c r="BI1693" i="64" s="1"/>
  <c r="BI1113" i="64"/>
  <c r="BI1140" i="64" s="1"/>
  <c r="BI1078" i="64"/>
  <c r="BI1105" i="64" s="1"/>
  <c r="BI1602" i="64"/>
  <c r="BI1629" i="64" s="1"/>
  <c r="BI1702" i="64"/>
  <c r="BI1727" i="64" s="1"/>
  <c r="BI1184" i="64"/>
  <c r="BI1211" i="64" s="1"/>
  <c r="BI982" i="64"/>
  <c r="BI995" i="64" s="1"/>
  <c r="BI1148" i="64"/>
  <c r="BI1175" i="64" s="1"/>
  <c r="BI1736" i="64"/>
  <c r="BI1761" i="64" s="1"/>
  <c r="BI1054" i="64"/>
  <c r="BI1069" i="64" s="1"/>
  <c r="BI815" i="64"/>
  <c r="BI831" i="64" s="1"/>
  <c r="BI910" i="64"/>
  <c r="BI925" i="64" s="1"/>
  <c r="BI958" i="64"/>
  <c r="BI973" i="64" s="1"/>
  <c r="BI934" i="64"/>
  <c r="BI949" i="64" s="1"/>
  <c r="BI791" i="64"/>
  <c r="BI806" i="64" s="1"/>
  <c r="BI517" i="64"/>
  <c r="BI493" i="64"/>
  <c r="BI444" i="64"/>
  <c r="BI459" i="64" s="1"/>
  <c r="BI1417" i="64"/>
  <c r="BI1432" i="64" s="1"/>
  <c r="BI416" i="64"/>
  <c r="BI436" i="64" s="1"/>
  <c r="BI468" i="64"/>
  <c r="BI1441" i="64"/>
  <c r="BA1386" i="64"/>
  <c r="BA2192" i="64"/>
  <c r="BA2209" i="64" s="1"/>
  <c r="BA2166" i="64"/>
  <c r="BA2183" i="64" s="1"/>
  <c r="BA2141" i="64"/>
  <c r="BA2158" i="64" s="1"/>
  <c r="BA1363" i="64"/>
  <c r="BA1377" i="64" s="1"/>
  <c r="BA2115" i="64"/>
  <c r="BA2132" i="64" s="1"/>
  <c r="BA1309" i="64"/>
  <c r="BA1322" i="64" s="1"/>
  <c r="BA1331" i="64"/>
  <c r="BA1354" i="64" s="1"/>
  <c r="BA1515" i="64"/>
  <c r="BA1528" i="64" s="1"/>
  <c r="BA1264" i="64"/>
  <c r="BA2244" i="64"/>
  <c r="BA2258" i="64" s="1"/>
  <c r="BA1220" i="64"/>
  <c r="BA1255" i="64" s="1"/>
  <c r="BA1638" i="64"/>
  <c r="BA1661" i="64" s="1"/>
  <c r="BA1602" i="64"/>
  <c r="BA1629" i="64" s="1"/>
  <c r="BA1113" i="64"/>
  <c r="BA1140" i="64" s="1"/>
  <c r="BA1078" i="64"/>
  <c r="BA1105" i="64" s="1"/>
  <c r="BA1670" i="64"/>
  <c r="BA1693" i="64" s="1"/>
  <c r="BA1148" i="64"/>
  <c r="BA1175" i="64" s="1"/>
  <c r="BA1702" i="64"/>
  <c r="BA1727" i="64" s="1"/>
  <c r="BA982" i="64"/>
  <c r="BA995" i="64" s="1"/>
  <c r="BA1184" i="64"/>
  <c r="BA1211" i="64" s="1"/>
  <c r="BA1054" i="64"/>
  <c r="BA1069" i="64" s="1"/>
  <c r="BA1736" i="64"/>
  <c r="BA1761" i="64" s="1"/>
  <c r="BA958" i="64"/>
  <c r="BA973" i="64" s="1"/>
  <c r="BA815" i="64"/>
  <c r="BA831" i="64" s="1"/>
  <c r="BA934" i="64"/>
  <c r="BA949" i="64" s="1"/>
  <c r="BA910" i="64"/>
  <c r="BA925" i="64" s="1"/>
  <c r="BA791" i="64"/>
  <c r="BA806" i="64" s="1"/>
  <c r="BA444" i="64"/>
  <c r="BA459" i="64" s="1"/>
  <c r="BA517" i="64"/>
  <c r="BA416" i="64"/>
  <c r="BA436" i="64" s="1"/>
  <c r="BA468" i="64"/>
  <c r="BA493" i="64"/>
  <c r="BA1441" i="64"/>
  <c r="AS1386" i="64"/>
  <c r="AS2166" i="64"/>
  <c r="AS2183" i="64" s="1"/>
  <c r="AS2192" i="64"/>
  <c r="AS2209" i="64" s="1"/>
  <c r="AS2141" i="64"/>
  <c r="AS2158" i="64" s="1"/>
  <c r="AS1363" i="64"/>
  <c r="AS1377" i="64" s="1"/>
  <c r="AS2115" i="64"/>
  <c r="AS2132" i="64" s="1"/>
  <c r="AS1331" i="64"/>
  <c r="AS1354" i="64" s="1"/>
  <c r="AS1309" i="64"/>
  <c r="AS1322" i="64" s="1"/>
  <c r="AS1515" i="64"/>
  <c r="AS1528" i="64" s="1"/>
  <c r="AS1264" i="64"/>
  <c r="AS2244" i="64"/>
  <c r="AS2258" i="64" s="1"/>
  <c r="AS1638" i="64"/>
  <c r="AS1661" i="64" s="1"/>
  <c r="AS1602" i="64"/>
  <c r="AS1629" i="64" s="1"/>
  <c r="AS1220" i="64"/>
  <c r="AS1255" i="64" s="1"/>
  <c r="AS1670" i="64"/>
  <c r="AS1693" i="64" s="1"/>
  <c r="AS1113" i="64"/>
  <c r="AS1140" i="64" s="1"/>
  <c r="AS1184" i="64"/>
  <c r="AS1211" i="64" s="1"/>
  <c r="AS1078" i="64"/>
  <c r="AS1105" i="64" s="1"/>
  <c r="AS1702" i="64"/>
  <c r="AS1727" i="64" s="1"/>
  <c r="AS982" i="64"/>
  <c r="AS995" i="64" s="1"/>
  <c r="AS1148" i="64"/>
  <c r="AS1175" i="64" s="1"/>
  <c r="AS1054" i="64"/>
  <c r="AS1069" i="64" s="1"/>
  <c r="AS1736" i="64"/>
  <c r="AS1761" i="64" s="1"/>
  <c r="AS958" i="64"/>
  <c r="AS973" i="64" s="1"/>
  <c r="AS934" i="64"/>
  <c r="AS949" i="64" s="1"/>
  <c r="AS815" i="64"/>
  <c r="AS831" i="64" s="1"/>
  <c r="AS910" i="64"/>
  <c r="AS925" i="64" s="1"/>
  <c r="AS791" i="64"/>
  <c r="AS806" i="64" s="1"/>
  <c r="AS444" i="64"/>
  <c r="AS459" i="64" s="1"/>
  <c r="AS1417" i="64"/>
  <c r="AS1432" i="64" s="1"/>
  <c r="AS416" i="64"/>
  <c r="AS436" i="64" s="1"/>
  <c r="AS493" i="64"/>
  <c r="AS468" i="64"/>
  <c r="AS517" i="64"/>
  <c r="AS1441" i="64"/>
  <c r="AK1386" i="64"/>
  <c r="AK2166" i="64"/>
  <c r="AK2183" i="64" s="1"/>
  <c r="AK2192" i="64"/>
  <c r="AK2209" i="64" s="1"/>
  <c r="AK2141" i="64"/>
  <c r="AK2158" i="64" s="1"/>
  <c r="AK1363" i="64"/>
  <c r="AK1377" i="64" s="1"/>
  <c r="AK1309" i="64"/>
  <c r="AK1322" i="64" s="1"/>
  <c r="AK2115" i="64"/>
  <c r="AK2132" i="64" s="1"/>
  <c r="AK1515" i="64"/>
  <c r="AK1528" i="64" s="1"/>
  <c r="AK1331" i="64"/>
  <c r="AK1354" i="64" s="1"/>
  <c r="AK1264" i="64"/>
  <c r="AK2244" i="64"/>
  <c r="AK2258" i="64" s="1"/>
  <c r="AK1638" i="64"/>
  <c r="AK1661" i="64" s="1"/>
  <c r="AK1220" i="64"/>
  <c r="AK1255" i="64" s="1"/>
  <c r="AK1670" i="64"/>
  <c r="AK1693" i="64" s="1"/>
  <c r="AK1113" i="64"/>
  <c r="AK1140" i="64" s="1"/>
  <c r="AK1078" i="64"/>
  <c r="AK1105" i="64" s="1"/>
  <c r="AK1184" i="64"/>
  <c r="AK1211" i="64" s="1"/>
  <c r="AK1702" i="64"/>
  <c r="AK1727" i="64" s="1"/>
  <c r="AK1602" i="64"/>
  <c r="AK1629" i="64" s="1"/>
  <c r="AK1148" i="64"/>
  <c r="AK1175" i="64" s="1"/>
  <c r="AK982" i="64"/>
  <c r="AK995" i="64" s="1"/>
  <c r="AK1736" i="64"/>
  <c r="AK1761" i="64" s="1"/>
  <c r="AK934" i="64"/>
  <c r="AK949" i="64" s="1"/>
  <c r="AK1054" i="64"/>
  <c r="AK1069" i="64" s="1"/>
  <c r="AK815" i="64"/>
  <c r="AK831" i="64" s="1"/>
  <c r="AK958" i="64"/>
  <c r="AK973" i="64" s="1"/>
  <c r="AK910" i="64"/>
  <c r="AK925" i="64" s="1"/>
  <c r="AK791" i="64"/>
  <c r="AK806" i="64" s="1"/>
  <c r="AK444" i="64"/>
  <c r="AK459" i="64" s="1"/>
  <c r="AK517" i="64"/>
  <c r="AK493" i="64"/>
  <c r="AK416" i="64"/>
  <c r="AK436" i="64" s="1"/>
  <c r="AK468" i="64"/>
  <c r="AK1441" i="64"/>
  <c r="AC1386" i="64"/>
  <c r="AC2192" i="64"/>
  <c r="AC2209" i="64" s="1"/>
  <c r="AC2166" i="64"/>
  <c r="AC2183" i="64" s="1"/>
  <c r="AC2141" i="64"/>
  <c r="AC2158" i="64" s="1"/>
  <c r="AC1363" i="64"/>
  <c r="AC1377" i="64" s="1"/>
  <c r="AC2115" i="64"/>
  <c r="AC2132" i="64" s="1"/>
  <c r="AC1309" i="64"/>
  <c r="AC1322" i="64" s="1"/>
  <c r="AC1331" i="64"/>
  <c r="AC1354" i="64" s="1"/>
  <c r="AC1515" i="64"/>
  <c r="AC1528" i="64" s="1"/>
  <c r="AC1264" i="64"/>
  <c r="AC1220" i="64"/>
  <c r="AC1255" i="64" s="1"/>
  <c r="AC2244" i="64"/>
  <c r="AC2258" i="64" s="1"/>
  <c r="AC1638" i="64"/>
  <c r="AC1661" i="64" s="1"/>
  <c r="AC1602" i="64"/>
  <c r="AC1629" i="64" s="1"/>
  <c r="AC1113" i="64"/>
  <c r="AC1140" i="64" s="1"/>
  <c r="AC1078" i="64"/>
  <c r="AC1105" i="64" s="1"/>
  <c r="AC1148" i="64"/>
  <c r="AC1175" i="64" s="1"/>
  <c r="AC1702" i="64"/>
  <c r="AC1727" i="64" s="1"/>
  <c r="AC1184" i="64"/>
  <c r="AC1211" i="64" s="1"/>
  <c r="AC982" i="64"/>
  <c r="AC995" i="64" s="1"/>
  <c r="AC1670" i="64"/>
  <c r="AC1693" i="64" s="1"/>
  <c r="AC1736" i="64"/>
  <c r="AC1761" i="64" s="1"/>
  <c r="AC1054" i="64"/>
  <c r="AC1069" i="64" s="1"/>
  <c r="AC958" i="64"/>
  <c r="AC973" i="64" s="1"/>
  <c r="AC815" i="64"/>
  <c r="AC831" i="64" s="1"/>
  <c r="AC910" i="64"/>
  <c r="AC925" i="64" s="1"/>
  <c r="AC934" i="64"/>
  <c r="AC949" i="64" s="1"/>
  <c r="AC791" i="64"/>
  <c r="AC806" i="64" s="1"/>
  <c r="AC493" i="64"/>
  <c r="AC444" i="64"/>
  <c r="AC459" i="64" s="1"/>
  <c r="AC1417" i="64"/>
  <c r="AC1432" i="64" s="1"/>
  <c r="AC416" i="64"/>
  <c r="AC436" i="64" s="1"/>
  <c r="AC517" i="64"/>
  <c r="AC468" i="64"/>
  <c r="AC1441" i="64"/>
  <c r="U1386" i="64"/>
  <c r="U2166" i="64"/>
  <c r="U2183" i="64" s="1"/>
  <c r="U2192" i="64"/>
  <c r="U2209" i="64" s="1"/>
  <c r="U1363" i="64"/>
  <c r="U1377" i="64" s="1"/>
  <c r="U2115" i="64"/>
  <c r="U2132" i="64" s="1"/>
  <c r="U2141" i="64"/>
  <c r="U2158" i="64" s="1"/>
  <c r="U1331" i="64"/>
  <c r="U1354" i="64" s="1"/>
  <c r="U1309" i="64"/>
  <c r="U1322" i="64" s="1"/>
  <c r="U1515" i="64"/>
  <c r="U1528" i="64" s="1"/>
  <c r="U1264" i="64"/>
  <c r="U1638" i="64"/>
  <c r="U1661" i="64" s="1"/>
  <c r="U2244" i="64"/>
  <c r="U2258" i="64" s="1"/>
  <c r="U1220" i="64"/>
  <c r="U1255" i="64" s="1"/>
  <c r="U1602" i="64"/>
  <c r="U1629" i="64" s="1"/>
  <c r="U1670" i="64"/>
  <c r="U1693" i="64" s="1"/>
  <c r="U1078" i="64"/>
  <c r="U1105" i="64" s="1"/>
  <c r="U1702" i="64"/>
  <c r="U1727" i="64" s="1"/>
  <c r="U982" i="64"/>
  <c r="U995" i="64" s="1"/>
  <c r="U1184" i="64"/>
  <c r="U1211" i="64" s="1"/>
  <c r="U1148" i="64"/>
  <c r="U1175" i="64" s="1"/>
  <c r="U1113" i="64"/>
  <c r="U1140" i="64" s="1"/>
  <c r="U1054" i="64"/>
  <c r="U1069" i="64" s="1"/>
  <c r="U815" i="64"/>
  <c r="U831" i="64" s="1"/>
  <c r="U934" i="64"/>
  <c r="U949" i="64" s="1"/>
  <c r="U1736" i="64"/>
  <c r="U1761" i="64" s="1"/>
  <c r="U910" i="64"/>
  <c r="U925" i="64" s="1"/>
  <c r="U791" i="64"/>
  <c r="U806" i="64" s="1"/>
  <c r="U444" i="64"/>
  <c r="U459" i="64" s="1"/>
  <c r="U958" i="64"/>
  <c r="U973" i="64" s="1"/>
  <c r="U416" i="64"/>
  <c r="U436" i="64" s="1"/>
  <c r="U468" i="64"/>
  <c r="U493" i="64"/>
  <c r="U1441" i="64"/>
  <c r="CG2197" i="64"/>
  <c r="CG2171" i="64"/>
  <c r="CG1391" i="64"/>
  <c r="CG2146" i="64"/>
  <c r="CG1368" i="64"/>
  <c r="CG1382" i="64" s="1"/>
  <c r="CG1336" i="64"/>
  <c r="CG2120" i="64"/>
  <c r="CG2137" i="64" s="1"/>
  <c r="CG1520" i="64"/>
  <c r="CG1533" i="64" s="1"/>
  <c r="CG1314" i="64"/>
  <c r="CG1327" i="64" s="1"/>
  <c r="CG2249" i="64"/>
  <c r="CG2263" i="64" s="1"/>
  <c r="CG1269" i="64"/>
  <c r="CG1304" i="64" s="1"/>
  <c r="CG1643" i="64"/>
  <c r="CG1666" i="64" s="1"/>
  <c r="CG1675" i="64"/>
  <c r="CG1698" i="64" s="1"/>
  <c r="CG1225" i="64"/>
  <c r="CG1260" i="64" s="1"/>
  <c r="CG1607" i="64"/>
  <c r="CG1634" i="64" s="1"/>
  <c r="CG1189" i="64"/>
  <c r="CG1216" i="64" s="1"/>
  <c r="CG1153" i="64"/>
  <c r="CG1180" i="64" s="1"/>
  <c r="CG1118" i="64"/>
  <c r="CG1145" i="64" s="1"/>
  <c r="CG1707" i="64"/>
  <c r="CG1732" i="64" s="1"/>
  <c r="CG987" i="64"/>
  <c r="CG1000" i="64" s="1"/>
  <c r="CG939" i="64"/>
  <c r="CG954" i="64" s="1"/>
  <c r="CG1741" i="64"/>
  <c r="CG1766" i="64" s="1"/>
  <c r="CG963" i="64"/>
  <c r="CG1083" i="64"/>
  <c r="CG1110" i="64" s="1"/>
  <c r="CG1059" i="64"/>
  <c r="CG498" i="64"/>
  <c r="CG473" i="64"/>
  <c r="CG915" i="64"/>
  <c r="CG930" i="64" s="1"/>
  <c r="CG796" i="64"/>
  <c r="CG1422" i="64"/>
  <c r="CG1437" i="64" s="1"/>
  <c r="CG421" i="64"/>
  <c r="CG522" i="64"/>
  <c r="CG535" i="64" s="1"/>
  <c r="CG389" i="64"/>
  <c r="CG820" i="64"/>
  <c r="CG836" i="64" s="1"/>
  <c r="CG1446" i="64"/>
  <c r="CG339" i="64"/>
  <c r="CG349" i="64" s="1"/>
  <c r="BY2197" i="64"/>
  <c r="BY2171" i="64"/>
  <c r="BY1391" i="64"/>
  <c r="BY2146" i="64"/>
  <c r="BY1368" i="64"/>
  <c r="BY1382" i="64" s="1"/>
  <c r="BY1336" i="64"/>
  <c r="BY2120" i="64"/>
  <c r="BY2137" i="64" s="1"/>
  <c r="BY1314" i="64"/>
  <c r="BY1327" i="64" s="1"/>
  <c r="BY2249" i="64"/>
  <c r="BY2263" i="64" s="1"/>
  <c r="BY1520" i="64"/>
  <c r="BY1533" i="64" s="1"/>
  <c r="BY1269" i="64"/>
  <c r="BY1304" i="64" s="1"/>
  <c r="BY1225" i="64"/>
  <c r="BY1260" i="64" s="1"/>
  <c r="BY1675" i="64"/>
  <c r="BY1698" i="64" s="1"/>
  <c r="BY1643" i="64"/>
  <c r="BY1666" i="64" s="1"/>
  <c r="BY1607" i="64"/>
  <c r="BY1634" i="64" s="1"/>
  <c r="BY1153" i="64"/>
  <c r="BY1180" i="64" s="1"/>
  <c r="BY1118" i="64"/>
  <c r="BY1145" i="64" s="1"/>
  <c r="BY1189" i="64"/>
  <c r="BY1216" i="64" s="1"/>
  <c r="BY1707" i="64"/>
  <c r="BY1732" i="64" s="1"/>
  <c r="BY987" i="64"/>
  <c r="BY1000" i="64" s="1"/>
  <c r="BY939" i="64"/>
  <c r="BY954" i="64" s="1"/>
  <c r="BY1059" i="64"/>
  <c r="BY963" i="64"/>
  <c r="BY1741" i="64"/>
  <c r="BY1766" i="64" s="1"/>
  <c r="BY1083" i="64"/>
  <c r="BY1110" i="64" s="1"/>
  <c r="BY498" i="64"/>
  <c r="BY915" i="64"/>
  <c r="BY930" i="64" s="1"/>
  <c r="BY473" i="64"/>
  <c r="BY796" i="64"/>
  <c r="BY820" i="64"/>
  <c r="BY836" i="64" s="1"/>
  <c r="BY421" i="64"/>
  <c r="BY389" i="64"/>
  <c r="BY522" i="64"/>
  <c r="BY535" i="64" s="1"/>
  <c r="BY1422" i="64"/>
  <c r="BY1437" i="64" s="1"/>
  <c r="BY1446" i="64"/>
  <c r="BQ2197" i="64"/>
  <c r="BQ2171" i="64"/>
  <c r="BQ1391" i="64"/>
  <c r="BQ2146" i="64"/>
  <c r="BQ1368" i="64"/>
  <c r="BQ1382" i="64" s="1"/>
  <c r="BQ1336" i="64"/>
  <c r="BQ2120" i="64"/>
  <c r="BQ2137" i="64" s="1"/>
  <c r="BQ1520" i="64"/>
  <c r="BQ1533" i="64" s="1"/>
  <c r="BQ1314" i="64"/>
  <c r="BQ1327" i="64" s="1"/>
  <c r="BQ2249" i="64"/>
  <c r="BQ2263" i="64" s="1"/>
  <c r="BQ1269" i="64"/>
  <c r="BQ1304" i="64" s="1"/>
  <c r="BQ1643" i="64"/>
  <c r="BQ1666" i="64" s="1"/>
  <c r="BQ1225" i="64"/>
  <c r="BQ1260" i="64" s="1"/>
  <c r="BQ1607" i="64"/>
  <c r="BQ1634" i="64" s="1"/>
  <c r="BQ1675" i="64"/>
  <c r="BQ1698" i="64" s="1"/>
  <c r="BQ1153" i="64"/>
  <c r="BQ1180" i="64" s="1"/>
  <c r="BQ1189" i="64"/>
  <c r="BQ1216" i="64" s="1"/>
  <c r="BQ1118" i="64"/>
  <c r="BQ1145" i="64" s="1"/>
  <c r="BQ1707" i="64"/>
  <c r="BQ1732" i="64" s="1"/>
  <c r="BQ987" i="64"/>
  <c r="BQ1000" i="64" s="1"/>
  <c r="BQ1083" i="64"/>
  <c r="BQ1110" i="64" s="1"/>
  <c r="BQ1741" i="64"/>
  <c r="BQ1766" i="64" s="1"/>
  <c r="BQ939" i="64"/>
  <c r="BQ954" i="64" s="1"/>
  <c r="BQ1059" i="64"/>
  <c r="BQ963" i="64"/>
  <c r="BQ915" i="64"/>
  <c r="BQ930" i="64" s="1"/>
  <c r="BQ498" i="64"/>
  <c r="BQ473" i="64"/>
  <c r="BQ796" i="64"/>
  <c r="BQ1422" i="64"/>
  <c r="BQ1437" i="64" s="1"/>
  <c r="BQ421" i="64"/>
  <c r="BQ820" i="64"/>
  <c r="BQ836" i="64" s="1"/>
  <c r="BQ389" i="64"/>
  <c r="BQ522" i="64"/>
  <c r="BQ535" i="64" s="1"/>
  <c r="BQ1446" i="64"/>
  <c r="BI2197" i="64"/>
  <c r="BI2171" i="64"/>
  <c r="BI1391" i="64"/>
  <c r="BI2146" i="64"/>
  <c r="BI1368" i="64"/>
  <c r="BI1382" i="64" s="1"/>
  <c r="BI1336" i="64"/>
  <c r="BI2120" i="64"/>
  <c r="BI2137" i="64" s="1"/>
  <c r="BI1314" i="64"/>
  <c r="BI1327" i="64" s="1"/>
  <c r="BI1225" i="64"/>
  <c r="BI1260" i="64" s="1"/>
  <c r="BI1643" i="64"/>
  <c r="BI1666" i="64" s="1"/>
  <c r="BI1269" i="64"/>
  <c r="BI1304" i="64" s="1"/>
  <c r="BI1675" i="64"/>
  <c r="BI1698" i="64" s="1"/>
  <c r="BI2249" i="64"/>
  <c r="BI2263" i="64" s="1"/>
  <c r="BI1607" i="64"/>
  <c r="BI1634" i="64" s="1"/>
  <c r="BI1153" i="64"/>
  <c r="BI1180" i="64" s="1"/>
  <c r="BI1520" i="64"/>
  <c r="BI1533" i="64" s="1"/>
  <c r="BI1118" i="64"/>
  <c r="BI1145" i="64" s="1"/>
  <c r="BI1707" i="64"/>
  <c r="BI1732" i="64" s="1"/>
  <c r="BI987" i="64"/>
  <c r="BI1000" i="64" s="1"/>
  <c r="BI1189" i="64"/>
  <c r="BI1216" i="64" s="1"/>
  <c r="BI939" i="64"/>
  <c r="BI954" i="64" s="1"/>
  <c r="BI1083" i="64"/>
  <c r="BI1110" i="64" s="1"/>
  <c r="BI1059" i="64"/>
  <c r="BI1741" i="64"/>
  <c r="BI1766" i="64" s="1"/>
  <c r="BI963" i="64"/>
  <c r="BI498" i="64"/>
  <c r="BI473" i="64"/>
  <c r="BI796" i="64"/>
  <c r="BI915" i="64"/>
  <c r="BI930" i="64" s="1"/>
  <c r="BI421" i="64"/>
  <c r="BI389" i="64"/>
  <c r="BI1422" i="64"/>
  <c r="BI1437" i="64" s="1"/>
  <c r="BI1446" i="64"/>
  <c r="BI522" i="64"/>
  <c r="BI535" i="64" s="1"/>
  <c r="BI820" i="64"/>
  <c r="BI836" i="64" s="1"/>
  <c r="BA2197" i="64"/>
  <c r="BA2171" i="64"/>
  <c r="BA1391" i="64"/>
  <c r="BA2146" i="64"/>
  <c r="BA1368" i="64"/>
  <c r="BA1382" i="64" s="1"/>
  <c r="BA1336" i="64"/>
  <c r="BA2120" i="64"/>
  <c r="BA2137" i="64" s="1"/>
  <c r="BA2249" i="64"/>
  <c r="BA2263" i="64" s="1"/>
  <c r="BA1314" i="64"/>
  <c r="BA1327" i="64" s="1"/>
  <c r="BA1520" i="64"/>
  <c r="BA1533" i="64" s="1"/>
  <c r="BA1269" i="64"/>
  <c r="BA1304" i="64" s="1"/>
  <c r="BA1675" i="64"/>
  <c r="BA1698" i="64" s="1"/>
  <c r="BA1643" i="64"/>
  <c r="BA1666" i="64" s="1"/>
  <c r="BA1225" i="64"/>
  <c r="BA1260" i="64" s="1"/>
  <c r="BA1607" i="64"/>
  <c r="BA1634" i="64" s="1"/>
  <c r="BA1153" i="64"/>
  <c r="BA1180" i="64" s="1"/>
  <c r="BA1189" i="64"/>
  <c r="BA1216" i="64" s="1"/>
  <c r="BA1118" i="64"/>
  <c r="BA1145" i="64" s="1"/>
  <c r="BA1707" i="64"/>
  <c r="BA1732" i="64" s="1"/>
  <c r="BA987" i="64"/>
  <c r="BA1000" i="64" s="1"/>
  <c r="BA939" i="64"/>
  <c r="BA954" i="64" s="1"/>
  <c r="BA1083" i="64"/>
  <c r="BA1110" i="64" s="1"/>
  <c r="BA1741" i="64"/>
  <c r="BA1766" i="64" s="1"/>
  <c r="BA963" i="64"/>
  <c r="BA498" i="64"/>
  <c r="BA1059" i="64"/>
  <c r="BA473" i="64"/>
  <c r="BA915" i="64"/>
  <c r="BA930" i="64" s="1"/>
  <c r="BA796" i="64"/>
  <c r="BA820" i="64"/>
  <c r="BA836" i="64" s="1"/>
  <c r="BA1422" i="64"/>
  <c r="BA1437" i="64" s="1"/>
  <c r="BA421" i="64"/>
  <c r="BA389" i="64"/>
  <c r="BA1446" i="64"/>
  <c r="AS2197" i="64"/>
  <c r="AS2171" i="64"/>
  <c r="AS1391" i="64"/>
  <c r="AS2146" i="64"/>
  <c r="AS1368" i="64"/>
  <c r="AS1382" i="64" s="1"/>
  <c r="AS1336" i="64"/>
  <c r="AS2120" i="64"/>
  <c r="AS2137" i="64" s="1"/>
  <c r="AS1520" i="64"/>
  <c r="AS1533" i="64" s="1"/>
  <c r="AS1314" i="64"/>
  <c r="AS1327" i="64" s="1"/>
  <c r="AS1225" i="64"/>
  <c r="AS1260" i="64" s="1"/>
  <c r="AS2249" i="64"/>
  <c r="AS2263" i="64" s="1"/>
  <c r="AS1269" i="64"/>
  <c r="AS1304" i="64" s="1"/>
  <c r="AS1643" i="64"/>
  <c r="AS1666" i="64" s="1"/>
  <c r="AS1607" i="64"/>
  <c r="AS1634" i="64" s="1"/>
  <c r="AS1189" i="64"/>
  <c r="AS1216" i="64" s="1"/>
  <c r="AS1153" i="64"/>
  <c r="AS1180" i="64" s="1"/>
  <c r="AS1118" i="64"/>
  <c r="AS1145" i="64" s="1"/>
  <c r="AS1675" i="64"/>
  <c r="AS1698" i="64" s="1"/>
  <c r="AS1707" i="64"/>
  <c r="AS1732" i="64" s="1"/>
  <c r="AS987" i="64"/>
  <c r="AS1000" i="64" s="1"/>
  <c r="AS939" i="64"/>
  <c r="AS954" i="64" s="1"/>
  <c r="AS1083" i="64"/>
  <c r="AS1110" i="64" s="1"/>
  <c r="AS1059" i="64"/>
  <c r="AS963" i="64"/>
  <c r="AS1741" i="64"/>
  <c r="AS1766" i="64" s="1"/>
  <c r="AS498" i="64"/>
  <c r="AS915" i="64"/>
  <c r="AS930" i="64" s="1"/>
  <c r="AS796" i="64"/>
  <c r="AS522" i="64"/>
  <c r="AS535" i="64" s="1"/>
  <c r="AS421" i="64"/>
  <c r="AS389" i="64"/>
  <c r="AS820" i="64"/>
  <c r="AS836" i="64" s="1"/>
  <c r="AS1422" i="64"/>
  <c r="AS1437" i="64" s="1"/>
  <c r="AS473" i="64"/>
  <c r="AS1446" i="64"/>
  <c r="AK2197" i="64"/>
  <c r="AK2171" i="64"/>
  <c r="AK1391" i="64"/>
  <c r="AK2146" i="64"/>
  <c r="AK1368" i="64"/>
  <c r="AK1382" i="64" s="1"/>
  <c r="AK2120" i="64"/>
  <c r="AK2137" i="64" s="1"/>
  <c r="AK1336" i="64"/>
  <c r="AK1314" i="64"/>
  <c r="AK1327" i="64" s="1"/>
  <c r="AK2249" i="64"/>
  <c r="AK2263" i="64" s="1"/>
  <c r="AK1520" i="64"/>
  <c r="AK1533" i="64" s="1"/>
  <c r="AK1643" i="64"/>
  <c r="AK1666" i="64" s="1"/>
  <c r="AK1225" i="64"/>
  <c r="AK1260" i="64" s="1"/>
  <c r="AK1675" i="64"/>
  <c r="AK1698" i="64" s="1"/>
  <c r="AK1269" i="64"/>
  <c r="AK1304" i="64" s="1"/>
  <c r="AK1607" i="64"/>
  <c r="AK1634" i="64" s="1"/>
  <c r="AK1153" i="64"/>
  <c r="AK1180" i="64" s="1"/>
  <c r="AK1118" i="64"/>
  <c r="AK1145" i="64" s="1"/>
  <c r="AK1189" i="64"/>
  <c r="AK1216" i="64" s="1"/>
  <c r="AK1707" i="64"/>
  <c r="AK1732" i="64" s="1"/>
  <c r="AK987" i="64"/>
  <c r="AK1000" i="64" s="1"/>
  <c r="AK1741" i="64"/>
  <c r="AK1766" i="64" s="1"/>
  <c r="AK939" i="64"/>
  <c r="AK954" i="64" s="1"/>
  <c r="AK1059" i="64"/>
  <c r="AK1083" i="64"/>
  <c r="AK1110" i="64" s="1"/>
  <c r="AK963" i="64"/>
  <c r="AK915" i="64"/>
  <c r="AK930" i="64" s="1"/>
  <c r="AK498" i="64"/>
  <c r="AK796" i="64"/>
  <c r="AK522" i="64"/>
  <c r="AK535" i="64" s="1"/>
  <c r="AK1422" i="64"/>
  <c r="AK1437" i="64" s="1"/>
  <c r="AK421" i="64"/>
  <c r="AK389" i="64"/>
  <c r="AK473" i="64"/>
  <c r="AK1446" i="64"/>
  <c r="AC2197" i="64"/>
  <c r="AC2171" i="64"/>
  <c r="AC1391" i="64"/>
  <c r="AC2146" i="64"/>
  <c r="AC1368" i="64"/>
  <c r="AC1382" i="64" s="1"/>
  <c r="AC1336" i="64"/>
  <c r="AC2120" i="64"/>
  <c r="AC2137" i="64" s="1"/>
  <c r="AC2249" i="64"/>
  <c r="AC2263" i="64" s="1"/>
  <c r="AC1520" i="64"/>
  <c r="AC1533" i="64" s="1"/>
  <c r="AC1314" i="64"/>
  <c r="AC1327" i="64" s="1"/>
  <c r="AC1225" i="64"/>
  <c r="AC1260" i="64" s="1"/>
  <c r="AC1269" i="64"/>
  <c r="AC1304" i="64" s="1"/>
  <c r="AC1643" i="64"/>
  <c r="AC1666" i="64" s="1"/>
  <c r="AC1607" i="64"/>
  <c r="AC1634" i="64" s="1"/>
  <c r="AC1153" i="64"/>
  <c r="AC1180" i="64" s="1"/>
  <c r="AC1189" i="64"/>
  <c r="AC1216" i="64" s="1"/>
  <c r="AC1675" i="64"/>
  <c r="AC1698" i="64" s="1"/>
  <c r="AC1118" i="64"/>
  <c r="AC1145" i="64" s="1"/>
  <c r="AC1707" i="64"/>
  <c r="AC1732" i="64" s="1"/>
  <c r="AC987" i="64"/>
  <c r="AC1000" i="64" s="1"/>
  <c r="AC939" i="64"/>
  <c r="AC954" i="64" s="1"/>
  <c r="AC1059" i="64"/>
  <c r="AC1741" i="64"/>
  <c r="AC1766" i="64" s="1"/>
  <c r="AC1083" i="64"/>
  <c r="AC1110" i="64" s="1"/>
  <c r="AC963" i="64"/>
  <c r="AC498" i="64"/>
  <c r="AC796" i="64"/>
  <c r="AC522" i="64"/>
  <c r="AC535" i="64" s="1"/>
  <c r="AC820" i="64"/>
  <c r="AC836" i="64" s="1"/>
  <c r="AC421" i="64"/>
  <c r="AC389" i="64"/>
  <c r="AC473" i="64"/>
  <c r="AC915" i="64"/>
  <c r="AC930" i="64" s="1"/>
  <c r="AC1422" i="64"/>
  <c r="AC1437" i="64" s="1"/>
  <c r="AC1446" i="64"/>
  <c r="U2197" i="64"/>
  <c r="U2171" i="64"/>
  <c r="U1391" i="64"/>
  <c r="U2146" i="64"/>
  <c r="U1368" i="64"/>
  <c r="U1382" i="64" s="1"/>
  <c r="U2120" i="64"/>
  <c r="U2137" i="64" s="1"/>
  <c r="U1336" i="64"/>
  <c r="U1314" i="64"/>
  <c r="U1327" i="64" s="1"/>
  <c r="U1520" i="64"/>
  <c r="U1533" i="64" s="1"/>
  <c r="U2249" i="64"/>
  <c r="U2263" i="64" s="1"/>
  <c r="U1269" i="64"/>
  <c r="U1304" i="64" s="1"/>
  <c r="U1643" i="64"/>
  <c r="U1666" i="64" s="1"/>
  <c r="U1225" i="64"/>
  <c r="U1260" i="64" s="1"/>
  <c r="U1607" i="64"/>
  <c r="U1634" i="64" s="1"/>
  <c r="U1189" i="64"/>
  <c r="U1216" i="64" s="1"/>
  <c r="U1153" i="64"/>
  <c r="U1180" i="64" s="1"/>
  <c r="U1118" i="64"/>
  <c r="U1145" i="64" s="1"/>
  <c r="U1675" i="64"/>
  <c r="U1698" i="64" s="1"/>
  <c r="U1707" i="64"/>
  <c r="U1732" i="64" s="1"/>
  <c r="U987" i="64"/>
  <c r="U1000" i="64" s="1"/>
  <c r="U939" i="64"/>
  <c r="U954" i="64" s="1"/>
  <c r="U1741" i="64"/>
  <c r="U1766" i="64" s="1"/>
  <c r="U963" i="64"/>
  <c r="U1083" i="64"/>
  <c r="U1110" i="64" s="1"/>
  <c r="U498" i="64"/>
  <c r="U915" i="64"/>
  <c r="U930" i="64" s="1"/>
  <c r="U796" i="64"/>
  <c r="U1059" i="64"/>
  <c r="U1422" i="64"/>
  <c r="U1437" i="64" s="1"/>
  <c r="U421" i="64"/>
  <c r="U522" i="64"/>
  <c r="U535" i="64" s="1"/>
  <c r="U389" i="64"/>
  <c r="U473" i="64"/>
  <c r="U820" i="64"/>
  <c r="U836" i="64" s="1"/>
  <c r="U1446" i="64"/>
  <c r="CH1390" i="64"/>
  <c r="CH2196" i="64"/>
  <c r="CH2170" i="64"/>
  <c r="CH2145" i="64"/>
  <c r="CH1367" i="64"/>
  <c r="CH2119" i="64"/>
  <c r="CH1519" i="64"/>
  <c r="CH1313" i="64"/>
  <c r="CH1224" i="64"/>
  <c r="CH1335" i="64"/>
  <c r="CH2248" i="64"/>
  <c r="CH1268" i="64"/>
  <c r="CH1674" i="64"/>
  <c r="CH1117" i="64"/>
  <c r="CH1188" i="64"/>
  <c r="CH1606" i="64"/>
  <c r="CH1706" i="64"/>
  <c r="CH1740" i="64"/>
  <c r="CH1642" i="64"/>
  <c r="CH1082" i="64"/>
  <c r="CH986" i="64"/>
  <c r="CH1152" i="64"/>
  <c r="CH1058" i="64"/>
  <c r="CH962" i="64"/>
  <c r="CH977" i="64" s="1"/>
  <c r="CH819" i="64"/>
  <c r="CH938" i="64"/>
  <c r="CH953" i="64" s="1"/>
  <c r="CH795" i="64"/>
  <c r="CH1421" i="64"/>
  <c r="CH521" i="64"/>
  <c r="CH534" i="64" s="1"/>
  <c r="CH497" i="64"/>
  <c r="CH420" i="64"/>
  <c r="CH472" i="64"/>
  <c r="CH1445" i="64"/>
  <c r="CH338" i="64"/>
  <c r="CH448" i="64"/>
  <c r="BZ1390" i="64"/>
  <c r="BZ2196" i="64"/>
  <c r="BZ2170" i="64"/>
  <c r="BZ2145" i="64"/>
  <c r="BZ1367" i="64"/>
  <c r="BZ2119" i="64"/>
  <c r="BZ1335" i="64"/>
  <c r="BZ1519" i="64"/>
  <c r="BZ1224" i="64"/>
  <c r="BZ1313" i="64"/>
  <c r="BZ2248" i="64"/>
  <c r="BZ1268" i="64"/>
  <c r="BZ1188" i="64"/>
  <c r="BZ1606" i="64"/>
  <c r="BZ1674" i="64"/>
  <c r="BZ1117" i="64"/>
  <c r="BZ1642" i="64"/>
  <c r="BZ1706" i="64"/>
  <c r="BZ1152" i="64"/>
  <c r="BZ1740" i="64"/>
  <c r="BZ1082" i="64"/>
  <c r="BZ1058" i="64"/>
  <c r="BZ962" i="64"/>
  <c r="BZ977" i="64" s="1"/>
  <c r="BZ819" i="64"/>
  <c r="BZ986" i="64"/>
  <c r="BZ795" i="64"/>
  <c r="BZ1421" i="64"/>
  <c r="BZ521" i="64"/>
  <c r="BZ534" i="64" s="1"/>
  <c r="BZ420" i="64"/>
  <c r="BZ938" i="64"/>
  <c r="BZ953" i="64" s="1"/>
  <c r="BZ472" i="64"/>
  <c r="BZ1445" i="64"/>
  <c r="BZ497" i="64"/>
  <c r="BZ338" i="64"/>
  <c r="BZ448" i="64"/>
  <c r="BR1390" i="64"/>
  <c r="BR2170" i="64"/>
  <c r="BR2196" i="64"/>
  <c r="BR2145" i="64"/>
  <c r="BR1367" i="64"/>
  <c r="BR2119" i="64"/>
  <c r="BR1519" i="64"/>
  <c r="BR1335" i="64"/>
  <c r="BR1313" i="64"/>
  <c r="BR1224" i="64"/>
  <c r="BR2248" i="64"/>
  <c r="BR1268" i="64"/>
  <c r="BR1674" i="64"/>
  <c r="BR1642" i="64"/>
  <c r="BR1117" i="64"/>
  <c r="BR1606" i="64"/>
  <c r="BR1188" i="64"/>
  <c r="BR1706" i="64"/>
  <c r="BR1740" i="64"/>
  <c r="BR1152" i="64"/>
  <c r="BR1082" i="64"/>
  <c r="BR1058" i="64"/>
  <c r="BR962" i="64"/>
  <c r="BR977" i="64" s="1"/>
  <c r="BR986" i="64"/>
  <c r="BR819" i="64"/>
  <c r="BR938" i="64"/>
  <c r="BR953" i="64" s="1"/>
  <c r="BR795" i="64"/>
  <c r="BR1421" i="64"/>
  <c r="BR521" i="64"/>
  <c r="BR534" i="64" s="1"/>
  <c r="BR497" i="64"/>
  <c r="BR420" i="64"/>
  <c r="BR472" i="64"/>
  <c r="BR1445" i="64"/>
  <c r="BR338" i="64"/>
  <c r="BR448" i="64"/>
  <c r="BJ1390" i="64"/>
  <c r="BJ2145" i="64"/>
  <c r="BJ2196" i="64"/>
  <c r="BJ1367" i="64"/>
  <c r="BJ2170" i="64"/>
  <c r="BJ2119" i="64"/>
  <c r="BJ1335" i="64"/>
  <c r="BJ1519" i="64"/>
  <c r="BJ1313" i="64"/>
  <c r="BJ1224" i="64"/>
  <c r="BJ2248" i="64"/>
  <c r="BJ1268" i="64"/>
  <c r="BJ1674" i="64"/>
  <c r="BJ1188" i="64"/>
  <c r="BJ1117" i="64"/>
  <c r="BJ1606" i="64"/>
  <c r="BJ1642" i="64"/>
  <c r="BJ1152" i="64"/>
  <c r="BJ1706" i="64"/>
  <c r="BJ1740" i="64"/>
  <c r="BJ1082" i="64"/>
  <c r="BJ986" i="64"/>
  <c r="BJ962" i="64"/>
  <c r="BJ977" i="64" s="1"/>
  <c r="BJ1058" i="64"/>
  <c r="BJ938" i="64"/>
  <c r="BJ953" i="64" s="1"/>
  <c r="BJ819" i="64"/>
  <c r="BJ795" i="64"/>
  <c r="BJ1421" i="64"/>
  <c r="BJ521" i="64"/>
  <c r="BJ534" i="64" s="1"/>
  <c r="BJ420" i="64"/>
  <c r="BJ472" i="64"/>
  <c r="BJ1445" i="64"/>
  <c r="BJ497" i="64"/>
  <c r="BJ448" i="64"/>
  <c r="BB1390" i="64"/>
  <c r="BB2145" i="64"/>
  <c r="BB2196" i="64"/>
  <c r="BB2170" i="64"/>
  <c r="BB1367" i="64"/>
  <c r="BB2119" i="64"/>
  <c r="BB1335" i="64"/>
  <c r="BB1519" i="64"/>
  <c r="BB1224" i="64"/>
  <c r="BB1313" i="64"/>
  <c r="BB2248" i="64"/>
  <c r="BB1268" i="64"/>
  <c r="BB1188" i="64"/>
  <c r="BB1606" i="64"/>
  <c r="BB1642" i="64"/>
  <c r="BB1117" i="64"/>
  <c r="BB1674" i="64"/>
  <c r="BB1706" i="64"/>
  <c r="BB1152" i="64"/>
  <c r="BB1740" i="64"/>
  <c r="BB1082" i="64"/>
  <c r="BB986" i="64"/>
  <c r="BB1058" i="64"/>
  <c r="BB962" i="64"/>
  <c r="BB977" i="64" s="1"/>
  <c r="BB819" i="64"/>
  <c r="BB795" i="64"/>
  <c r="BB1421" i="64"/>
  <c r="BB938" i="64"/>
  <c r="BB953" i="64" s="1"/>
  <c r="BB521" i="64"/>
  <c r="BB534" i="64" s="1"/>
  <c r="BB497" i="64"/>
  <c r="BB420" i="64"/>
  <c r="BB472" i="64"/>
  <c r="BB1445" i="64"/>
  <c r="BB448" i="64"/>
  <c r="AT1390" i="64"/>
  <c r="AT2145" i="64"/>
  <c r="AT2196" i="64"/>
  <c r="AT1367" i="64"/>
  <c r="AT2170" i="64"/>
  <c r="AT2119" i="64"/>
  <c r="AT1519" i="64"/>
  <c r="AT1313" i="64"/>
  <c r="AT1224" i="64"/>
  <c r="AT2248" i="64"/>
  <c r="AT1268" i="64"/>
  <c r="AT1335" i="64"/>
  <c r="AT1642" i="64"/>
  <c r="AT1117" i="64"/>
  <c r="AT1188" i="64"/>
  <c r="AT1706" i="64"/>
  <c r="AT1606" i="64"/>
  <c r="AT1740" i="64"/>
  <c r="AT1674" i="64"/>
  <c r="AT1152" i="64"/>
  <c r="AT1082" i="64"/>
  <c r="AT1058" i="64"/>
  <c r="AT962" i="64"/>
  <c r="AT977" i="64" s="1"/>
  <c r="AT986" i="64"/>
  <c r="AT819" i="64"/>
  <c r="AT938" i="64"/>
  <c r="AT953" i="64" s="1"/>
  <c r="AT795" i="64"/>
  <c r="AT1421" i="64"/>
  <c r="AT521" i="64"/>
  <c r="AT534" i="64" s="1"/>
  <c r="AT420" i="64"/>
  <c r="AT472" i="64"/>
  <c r="AT1445" i="64"/>
  <c r="AT497" i="64"/>
  <c r="AT448" i="64"/>
  <c r="AL1390" i="64"/>
  <c r="AL2145" i="64"/>
  <c r="AL2196" i="64"/>
  <c r="AL1367" i="64"/>
  <c r="AL2170" i="64"/>
  <c r="AL1335" i="64"/>
  <c r="AL1519" i="64"/>
  <c r="AL1224" i="64"/>
  <c r="AL2119" i="64"/>
  <c r="AL1313" i="64"/>
  <c r="AL2248" i="64"/>
  <c r="AL1268" i="64"/>
  <c r="AL1674" i="64"/>
  <c r="AL1188" i="64"/>
  <c r="AL1606" i="64"/>
  <c r="AL1117" i="64"/>
  <c r="AL1642" i="64"/>
  <c r="AL1152" i="64"/>
  <c r="AL1706" i="64"/>
  <c r="AL1740" i="64"/>
  <c r="AL1082" i="64"/>
  <c r="AL1058" i="64"/>
  <c r="AL962" i="64"/>
  <c r="AL977" i="64" s="1"/>
  <c r="AL986" i="64"/>
  <c r="AL938" i="64"/>
  <c r="AL953" i="64" s="1"/>
  <c r="AL819" i="64"/>
  <c r="AL795" i="64"/>
  <c r="AL1421" i="64"/>
  <c r="AL521" i="64"/>
  <c r="AL534" i="64" s="1"/>
  <c r="AL497" i="64"/>
  <c r="AL420" i="64"/>
  <c r="AL472" i="64"/>
  <c r="AL1445" i="64"/>
  <c r="AL448" i="64"/>
  <c r="AD1390" i="64"/>
  <c r="AD2196" i="64"/>
  <c r="AD2145" i="64"/>
  <c r="AD1367" i="64"/>
  <c r="AD2170" i="64"/>
  <c r="AD1335" i="64"/>
  <c r="AD2119" i="64"/>
  <c r="AD1519" i="64"/>
  <c r="AD1313" i="64"/>
  <c r="AD1224" i="64"/>
  <c r="AD2248" i="64"/>
  <c r="AD1268" i="64"/>
  <c r="AD1606" i="64"/>
  <c r="AD1642" i="64"/>
  <c r="AD1117" i="64"/>
  <c r="AD1674" i="64"/>
  <c r="AD1706" i="64"/>
  <c r="AD1152" i="64"/>
  <c r="AD1740" i="64"/>
  <c r="AD1082" i="64"/>
  <c r="AD1188" i="64"/>
  <c r="AD986" i="64"/>
  <c r="AD962" i="64"/>
  <c r="AD977" i="64" s="1"/>
  <c r="AD1058" i="64"/>
  <c r="AD819" i="64"/>
  <c r="AD795" i="64"/>
  <c r="AD938" i="64"/>
  <c r="AD953" i="64" s="1"/>
  <c r="AD1421" i="64"/>
  <c r="AD521" i="64"/>
  <c r="AD534" i="64" s="1"/>
  <c r="AD420" i="64"/>
  <c r="AD472" i="64"/>
  <c r="AD1445" i="64"/>
  <c r="AD497" i="64"/>
  <c r="AD448" i="64"/>
  <c r="V1390" i="64"/>
  <c r="V2145" i="64"/>
  <c r="V2196" i="64"/>
  <c r="V1367" i="64"/>
  <c r="V2119" i="64"/>
  <c r="V1335" i="64"/>
  <c r="V2170" i="64"/>
  <c r="V1519" i="64"/>
  <c r="V1224" i="64"/>
  <c r="V1313" i="64"/>
  <c r="V2248" i="64"/>
  <c r="V1268" i="64"/>
  <c r="V1674" i="64"/>
  <c r="V1117" i="64"/>
  <c r="V1606" i="64"/>
  <c r="V1188" i="64"/>
  <c r="V1706" i="64"/>
  <c r="V1740" i="64"/>
  <c r="V1082" i="64"/>
  <c r="V1642" i="64"/>
  <c r="V986" i="64"/>
  <c r="V1058" i="64"/>
  <c r="V962" i="64"/>
  <c r="V977" i="64" s="1"/>
  <c r="V819" i="64"/>
  <c r="V938" i="64"/>
  <c r="V953" i="64" s="1"/>
  <c r="V795" i="64"/>
  <c r="V1421" i="64"/>
  <c r="V1152" i="64"/>
  <c r="V521" i="64"/>
  <c r="V534" i="64" s="1"/>
  <c r="V497" i="64"/>
  <c r="V420" i="64"/>
  <c r="V472" i="64"/>
  <c r="V1445" i="64"/>
  <c r="V448" i="64"/>
  <c r="CI1387" i="64"/>
  <c r="CI1409" i="64" s="1"/>
  <c r="CI2193" i="64"/>
  <c r="CI2210" i="64" s="1"/>
  <c r="CI2142" i="64"/>
  <c r="CI2159" i="64" s="1"/>
  <c r="CI1364" i="64"/>
  <c r="CI1378" i="64" s="1"/>
  <c r="CI2167" i="64"/>
  <c r="CI2184" i="64" s="1"/>
  <c r="CI1332" i="64"/>
  <c r="CI1355" i="64" s="1"/>
  <c r="CI1516" i="64"/>
  <c r="CI1529" i="64" s="1"/>
  <c r="CI2116" i="64"/>
  <c r="CI2133" i="64" s="1"/>
  <c r="CI1310" i="64"/>
  <c r="CI1323" i="64" s="1"/>
  <c r="CI1221" i="64"/>
  <c r="CI1256" i="64" s="1"/>
  <c r="CI2245" i="64"/>
  <c r="CI2259" i="64" s="1"/>
  <c r="CI1265" i="64"/>
  <c r="CI1300" i="64" s="1"/>
  <c r="CI1603" i="64"/>
  <c r="CI1630" i="64" s="1"/>
  <c r="CI1114" i="64"/>
  <c r="CI1141" i="64" s="1"/>
  <c r="CI1639" i="64"/>
  <c r="CI1662" i="64" s="1"/>
  <c r="CI1185" i="64"/>
  <c r="CI1212" i="64" s="1"/>
  <c r="CI1703" i="64"/>
  <c r="CI1728" i="64" s="1"/>
  <c r="CI1671" i="64"/>
  <c r="CI1694" i="64" s="1"/>
  <c r="CI1149" i="64"/>
  <c r="CI1176" i="64" s="1"/>
  <c r="CI1737" i="64"/>
  <c r="CI1762" i="64" s="1"/>
  <c r="CI1079" i="64"/>
  <c r="CI1106" i="64" s="1"/>
  <c r="CI1055" i="64"/>
  <c r="CI959" i="64"/>
  <c r="CI974" i="64" s="1"/>
  <c r="CI935" i="64"/>
  <c r="CI950" i="64" s="1"/>
  <c r="CI816" i="64"/>
  <c r="CI832" i="64" s="1"/>
  <c r="CI911" i="64"/>
  <c r="CI926" i="64" s="1"/>
  <c r="CI792" i="64"/>
  <c r="CI807" i="64" s="1"/>
  <c r="CI1418" i="64"/>
  <c r="CI1433" i="64" s="1"/>
  <c r="CI518" i="64"/>
  <c r="CI531" i="64" s="1"/>
  <c r="CI417" i="64"/>
  <c r="CI469" i="64"/>
  <c r="CI1442" i="64"/>
  <c r="CI1457" i="64" s="1"/>
  <c r="CI983" i="64"/>
  <c r="CI996" i="64" s="1"/>
  <c r="CI494" i="64"/>
  <c r="CI445" i="64"/>
  <c r="CA1387" i="64"/>
  <c r="CA1409" i="64" s="1"/>
  <c r="CA2142" i="64"/>
  <c r="CA2159" i="64" s="1"/>
  <c r="CA2193" i="64"/>
  <c r="CA2210" i="64" s="1"/>
  <c r="CA1364" i="64"/>
  <c r="CA1378" i="64" s="1"/>
  <c r="CA2116" i="64"/>
  <c r="CA2133" i="64" s="1"/>
  <c r="CA1516" i="64"/>
  <c r="CA1529" i="64" s="1"/>
  <c r="CA2167" i="64"/>
  <c r="CA2184" i="64" s="1"/>
  <c r="CA1310" i="64"/>
  <c r="CA1323" i="64" s="1"/>
  <c r="CA1332" i="64"/>
  <c r="CA1355" i="64" s="1"/>
  <c r="CA1221" i="64"/>
  <c r="CA1256" i="64" s="1"/>
  <c r="CA2245" i="64"/>
  <c r="CA2259" i="64" s="1"/>
  <c r="CA1265" i="64"/>
  <c r="CA1300" i="64" s="1"/>
  <c r="CA1671" i="64"/>
  <c r="CA1694" i="64" s="1"/>
  <c r="CA1639" i="64"/>
  <c r="CA1662" i="64" s="1"/>
  <c r="CA1114" i="64"/>
  <c r="CA1141" i="64" s="1"/>
  <c r="CA1185" i="64"/>
  <c r="CA1212" i="64" s="1"/>
  <c r="CA1703" i="64"/>
  <c r="CA1728" i="64" s="1"/>
  <c r="CA1603" i="64"/>
  <c r="CA1630" i="64" s="1"/>
  <c r="CA1737" i="64"/>
  <c r="CA1762" i="64" s="1"/>
  <c r="CA1149" i="64"/>
  <c r="CA1176" i="64" s="1"/>
  <c r="CA1079" i="64"/>
  <c r="CA1106" i="64" s="1"/>
  <c r="CA1055" i="64"/>
  <c r="CA959" i="64"/>
  <c r="CA974" i="64" s="1"/>
  <c r="CA983" i="64"/>
  <c r="CA996" i="64" s="1"/>
  <c r="CA816" i="64"/>
  <c r="CA832" i="64" s="1"/>
  <c r="CA911" i="64"/>
  <c r="CA926" i="64" s="1"/>
  <c r="CA792" i="64"/>
  <c r="CA807" i="64" s="1"/>
  <c r="CA935" i="64"/>
  <c r="CA950" i="64" s="1"/>
  <c r="CA1418" i="64"/>
  <c r="CA1433" i="64" s="1"/>
  <c r="CA518" i="64"/>
  <c r="CA531" i="64" s="1"/>
  <c r="CA417" i="64"/>
  <c r="CA494" i="64"/>
  <c r="CA469" i="64"/>
  <c r="CA1442" i="64"/>
  <c r="CA1457" i="64" s="1"/>
  <c r="CA445" i="64"/>
  <c r="BS1387" i="64"/>
  <c r="BS1409" i="64" s="1"/>
  <c r="BS2142" i="64"/>
  <c r="BS2159" i="64" s="1"/>
  <c r="BS2193" i="64"/>
  <c r="BS2210" i="64" s="1"/>
  <c r="BS2167" i="64"/>
  <c r="BS2184" i="64" s="1"/>
  <c r="BS1364" i="64"/>
  <c r="BS1378" i="64" s="1"/>
  <c r="BS2116" i="64"/>
  <c r="BS2133" i="64" s="1"/>
  <c r="BS1332" i="64"/>
  <c r="BS1355" i="64" s="1"/>
  <c r="BS1516" i="64"/>
  <c r="BS1529" i="64" s="1"/>
  <c r="BS1221" i="64"/>
  <c r="BS1256" i="64" s="1"/>
  <c r="BS1310" i="64"/>
  <c r="BS1323" i="64" s="1"/>
  <c r="BS2245" i="64"/>
  <c r="BS2259" i="64" s="1"/>
  <c r="BS1265" i="64"/>
  <c r="BS1300" i="64" s="1"/>
  <c r="BS1114" i="64"/>
  <c r="BS1141" i="64" s="1"/>
  <c r="BS1603" i="64"/>
  <c r="BS1630" i="64" s="1"/>
  <c r="BS1185" i="64"/>
  <c r="BS1212" i="64" s="1"/>
  <c r="BS1149" i="64"/>
  <c r="BS1176" i="64" s="1"/>
  <c r="BS1703" i="64"/>
  <c r="BS1728" i="64" s="1"/>
  <c r="BS1639" i="64"/>
  <c r="BS1662" i="64" s="1"/>
  <c r="BS1737" i="64"/>
  <c r="BS1762" i="64" s="1"/>
  <c r="BS1671" i="64"/>
  <c r="BS1694" i="64" s="1"/>
  <c r="BS1079" i="64"/>
  <c r="BS1106" i="64" s="1"/>
  <c r="BS983" i="64"/>
  <c r="BS996" i="64" s="1"/>
  <c r="BS959" i="64"/>
  <c r="BS974" i="64" s="1"/>
  <c r="BS1055" i="64"/>
  <c r="BS816" i="64"/>
  <c r="BS832" i="64" s="1"/>
  <c r="BS935" i="64"/>
  <c r="BS950" i="64" s="1"/>
  <c r="BS911" i="64"/>
  <c r="BS926" i="64" s="1"/>
  <c r="BS792" i="64"/>
  <c r="BS807" i="64" s="1"/>
  <c r="BS1418" i="64"/>
  <c r="BS1433" i="64" s="1"/>
  <c r="BS518" i="64"/>
  <c r="BS531" i="64" s="1"/>
  <c r="BS417" i="64"/>
  <c r="BS469" i="64"/>
  <c r="BS1442" i="64"/>
  <c r="BS1457" i="64" s="1"/>
  <c r="BS494" i="64"/>
  <c r="BS445" i="64"/>
  <c r="BK1387" i="64"/>
  <c r="BK1409" i="64" s="1"/>
  <c r="BK2193" i="64"/>
  <c r="BK2210" i="64" s="1"/>
  <c r="BK2142" i="64"/>
  <c r="BK2159" i="64" s="1"/>
  <c r="BK1364" i="64"/>
  <c r="BK1378" i="64" s="1"/>
  <c r="BK2167" i="64"/>
  <c r="BK2184" i="64" s="1"/>
  <c r="BK2116" i="64"/>
  <c r="BK2133" i="64" s="1"/>
  <c r="BK1332" i="64"/>
  <c r="BK1355" i="64" s="1"/>
  <c r="BK1516" i="64"/>
  <c r="BK1529" i="64" s="1"/>
  <c r="BK1310" i="64"/>
  <c r="BK1323" i="64" s="1"/>
  <c r="BK1221" i="64"/>
  <c r="BK1256" i="64" s="1"/>
  <c r="BK2245" i="64"/>
  <c r="BK2259" i="64" s="1"/>
  <c r="BK1265" i="64"/>
  <c r="BK1300" i="64" s="1"/>
  <c r="BK1603" i="64"/>
  <c r="BK1630" i="64" s="1"/>
  <c r="BK1671" i="64"/>
  <c r="BK1694" i="64" s="1"/>
  <c r="BK1114" i="64"/>
  <c r="BK1141" i="64" s="1"/>
  <c r="BK1639" i="64"/>
  <c r="BK1662" i="64" s="1"/>
  <c r="BK1185" i="64"/>
  <c r="BK1212" i="64" s="1"/>
  <c r="BK1703" i="64"/>
  <c r="BK1728" i="64" s="1"/>
  <c r="BK1149" i="64"/>
  <c r="BK1176" i="64" s="1"/>
  <c r="BK1737" i="64"/>
  <c r="BK1762" i="64" s="1"/>
  <c r="BK1079" i="64"/>
  <c r="BK1106" i="64" s="1"/>
  <c r="BK983" i="64"/>
  <c r="BK996" i="64" s="1"/>
  <c r="BK959" i="64"/>
  <c r="BK974" i="64" s="1"/>
  <c r="BK1055" i="64"/>
  <c r="BK816" i="64"/>
  <c r="BK832" i="64" s="1"/>
  <c r="BK911" i="64"/>
  <c r="BK926" i="64" s="1"/>
  <c r="BK792" i="64"/>
  <c r="BK807" i="64" s="1"/>
  <c r="BK1418" i="64"/>
  <c r="BK1433" i="64" s="1"/>
  <c r="BK518" i="64"/>
  <c r="BK531" i="64" s="1"/>
  <c r="BK417" i="64"/>
  <c r="BK494" i="64"/>
  <c r="BK935" i="64"/>
  <c r="BK950" i="64" s="1"/>
  <c r="BK469" i="64"/>
  <c r="BK1442" i="64"/>
  <c r="BK1457" i="64" s="1"/>
  <c r="BK445" i="64"/>
  <c r="BC1387" i="64"/>
  <c r="BC1409" i="64" s="1"/>
  <c r="BC2142" i="64"/>
  <c r="BC2159" i="64" s="1"/>
  <c r="BC2193" i="64"/>
  <c r="BC2210" i="64" s="1"/>
  <c r="BC1364" i="64"/>
  <c r="BC1378" i="64" s="1"/>
  <c r="BC2116" i="64"/>
  <c r="BC2133" i="64" s="1"/>
  <c r="BC1332" i="64"/>
  <c r="BC1355" i="64" s="1"/>
  <c r="BC1516" i="64"/>
  <c r="BC1529" i="64" s="1"/>
  <c r="BC2167" i="64"/>
  <c r="BC2184" i="64" s="1"/>
  <c r="BC1221" i="64"/>
  <c r="BC1256" i="64" s="1"/>
  <c r="BC2245" i="64"/>
  <c r="BC2259" i="64" s="1"/>
  <c r="BC1265" i="64"/>
  <c r="BC1300" i="64" s="1"/>
  <c r="BC1310" i="64"/>
  <c r="BC1323" i="64" s="1"/>
  <c r="BC1639" i="64"/>
  <c r="BC1662" i="64" s="1"/>
  <c r="BC1114" i="64"/>
  <c r="BC1141" i="64" s="1"/>
  <c r="BC1185" i="64"/>
  <c r="BC1212" i="64" s="1"/>
  <c r="BC1703" i="64"/>
  <c r="BC1728" i="64" s="1"/>
  <c r="BC1737" i="64"/>
  <c r="BC1762" i="64" s="1"/>
  <c r="BC1603" i="64"/>
  <c r="BC1630" i="64" s="1"/>
  <c r="BC1079" i="64"/>
  <c r="BC1106" i="64" s="1"/>
  <c r="BC1149" i="64"/>
  <c r="BC1176" i="64" s="1"/>
  <c r="BC1671" i="64"/>
  <c r="BC1694" i="64" s="1"/>
  <c r="BC1055" i="64"/>
  <c r="BC959" i="64"/>
  <c r="BC974" i="64" s="1"/>
  <c r="BC816" i="64"/>
  <c r="BC832" i="64" s="1"/>
  <c r="BC911" i="64"/>
  <c r="BC926" i="64" s="1"/>
  <c r="BC792" i="64"/>
  <c r="BC807" i="64" s="1"/>
  <c r="BC983" i="64"/>
  <c r="BC996" i="64" s="1"/>
  <c r="BC935" i="64"/>
  <c r="BC950" i="64" s="1"/>
  <c r="BC1418" i="64"/>
  <c r="BC1433" i="64" s="1"/>
  <c r="BC518" i="64"/>
  <c r="BC531" i="64" s="1"/>
  <c r="BC417" i="64"/>
  <c r="BC469" i="64"/>
  <c r="BC1442" i="64"/>
  <c r="BC1457" i="64" s="1"/>
  <c r="BC494" i="64"/>
  <c r="BC445" i="64"/>
  <c r="AU1387" i="64"/>
  <c r="AU1409" i="64" s="1"/>
  <c r="AU2142" i="64"/>
  <c r="AU2159" i="64" s="1"/>
  <c r="AU1364" i="64"/>
  <c r="AU1378" i="64" s="1"/>
  <c r="AU2193" i="64"/>
  <c r="AU2210" i="64" s="1"/>
  <c r="AU2167" i="64"/>
  <c r="AU2184" i="64" s="1"/>
  <c r="AU2116" i="64"/>
  <c r="AU2133" i="64" s="1"/>
  <c r="AU1332" i="64"/>
  <c r="AU1355" i="64" s="1"/>
  <c r="AU1516" i="64"/>
  <c r="AU1529" i="64" s="1"/>
  <c r="AU1310" i="64"/>
  <c r="AU1323" i="64" s="1"/>
  <c r="AU1221" i="64"/>
  <c r="AU1256" i="64" s="1"/>
  <c r="AU2245" i="64"/>
  <c r="AU2259" i="64" s="1"/>
  <c r="AU1265" i="64"/>
  <c r="AU1300" i="64" s="1"/>
  <c r="AU1671" i="64"/>
  <c r="AU1694" i="64" s="1"/>
  <c r="AU1603" i="64"/>
  <c r="AU1630" i="64" s="1"/>
  <c r="AU1114" i="64"/>
  <c r="AU1141" i="64" s="1"/>
  <c r="AU1185" i="64"/>
  <c r="AU1212" i="64" s="1"/>
  <c r="AU1703" i="64"/>
  <c r="AU1728" i="64" s="1"/>
  <c r="AU1149" i="64"/>
  <c r="AU1176" i="64" s="1"/>
  <c r="AU1737" i="64"/>
  <c r="AU1762" i="64" s="1"/>
  <c r="AU1079" i="64"/>
  <c r="AU1106" i="64" s="1"/>
  <c r="AU1055" i="64"/>
  <c r="AU1639" i="64"/>
  <c r="AU1662" i="64" s="1"/>
  <c r="AU959" i="64"/>
  <c r="AU974" i="64" s="1"/>
  <c r="AU983" i="64"/>
  <c r="AU996" i="64" s="1"/>
  <c r="AU816" i="64"/>
  <c r="AU832" i="64" s="1"/>
  <c r="AU935" i="64"/>
  <c r="AU950" i="64" s="1"/>
  <c r="AU911" i="64"/>
  <c r="AU926" i="64" s="1"/>
  <c r="AU792" i="64"/>
  <c r="AU807" i="64" s="1"/>
  <c r="AU1418" i="64"/>
  <c r="AU1433" i="64" s="1"/>
  <c r="AU518" i="64"/>
  <c r="AU531" i="64" s="1"/>
  <c r="AU417" i="64"/>
  <c r="AU494" i="64"/>
  <c r="AU469" i="64"/>
  <c r="AU1442" i="64"/>
  <c r="AU1457" i="64" s="1"/>
  <c r="AU445" i="64"/>
  <c r="AM1387" i="64"/>
  <c r="AM1409" i="64" s="1"/>
  <c r="AM2193" i="64"/>
  <c r="AM2210" i="64" s="1"/>
  <c r="AM2142" i="64"/>
  <c r="AM2159" i="64" s="1"/>
  <c r="AM1364" i="64"/>
  <c r="AM1378" i="64" s="1"/>
  <c r="AM2116" i="64"/>
  <c r="AM2133" i="64" s="1"/>
  <c r="AM1332" i="64"/>
  <c r="AM1355" i="64" s="1"/>
  <c r="AM1516" i="64"/>
  <c r="AM1529" i="64" s="1"/>
  <c r="AM2167" i="64"/>
  <c r="AM2184" i="64" s="1"/>
  <c r="AM1310" i="64"/>
  <c r="AM1323" i="64" s="1"/>
  <c r="AM1221" i="64"/>
  <c r="AM1256" i="64" s="1"/>
  <c r="AM2245" i="64"/>
  <c r="AM2259" i="64" s="1"/>
  <c r="AM1265" i="64"/>
  <c r="AM1300" i="64" s="1"/>
  <c r="AM1603" i="64"/>
  <c r="AM1630" i="64" s="1"/>
  <c r="AM1639" i="64"/>
  <c r="AM1662" i="64" s="1"/>
  <c r="AM1114" i="64"/>
  <c r="AM1141" i="64" s="1"/>
  <c r="AM1185" i="64"/>
  <c r="AM1212" i="64" s="1"/>
  <c r="AM1671" i="64"/>
  <c r="AM1694" i="64" s="1"/>
  <c r="AM1703" i="64"/>
  <c r="AM1728" i="64" s="1"/>
  <c r="AM1737" i="64"/>
  <c r="AM1762" i="64" s="1"/>
  <c r="AM1149" i="64"/>
  <c r="AM1176" i="64" s="1"/>
  <c r="AM1079" i="64"/>
  <c r="AM1106" i="64" s="1"/>
  <c r="AM983" i="64"/>
  <c r="AM996" i="64" s="1"/>
  <c r="AM959" i="64"/>
  <c r="AM974" i="64" s="1"/>
  <c r="AM935" i="64"/>
  <c r="AM950" i="64" s="1"/>
  <c r="AM816" i="64"/>
  <c r="AM832" i="64" s="1"/>
  <c r="AM1055" i="64"/>
  <c r="AM911" i="64"/>
  <c r="AM926" i="64" s="1"/>
  <c r="AM792" i="64"/>
  <c r="AM807" i="64" s="1"/>
  <c r="AM1418" i="64"/>
  <c r="AM1433" i="64" s="1"/>
  <c r="AM518" i="64"/>
  <c r="AM531" i="64" s="1"/>
  <c r="AM494" i="64"/>
  <c r="AM417" i="64"/>
  <c r="AM469" i="64"/>
  <c r="AM1442" i="64"/>
  <c r="AM1457" i="64" s="1"/>
  <c r="AM445" i="64"/>
  <c r="AE1387" i="64"/>
  <c r="AE1409" i="64" s="1"/>
  <c r="AE2142" i="64"/>
  <c r="AE2159" i="64" s="1"/>
  <c r="AE2193" i="64"/>
  <c r="AE2210" i="64" s="1"/>
  <c r="AE1364" i="64"/>
  <c r="AE1378" i="64" s="1"/>
  <c r="AE2167" i="64"/>
  <c r="AE2184" i="64" s="1"/>
  <c r="AE2116" i="64"/>
  <c r="AE2133" i="64" s="1"/>
  <c r="AE1516" i="64"/>
  <c r="AE1529" i="64" s="1"/>
  <c r="AE1332" i="64"/>
  <c r="AE1355" i="64" s="1"/>
  <c r="AE1221" i="64"/>
  <c r="AE1256" i="64" s="1"/>
  <c r="AE1310" i="64"/>
  <c r="AE1323" i="64" s="1"/>
  <c r="AE2245" i="64"/>
  <c r="AE2259" i="64" s="1"/>
  <c r="AE1265" i="64"/>
  <c r="AE1300" i="64" s="1"/>
  <c r="AE1639" i="64"/>
  <c r="AE1662" i="64" s="1"/>
  <c r="AE1671" i="64"/>
  <c r="AE1694" i="64" s="1"/>
  <c r="AE1114" i="64"/>
  <c r="AE1141" i="64" s="1"/>
  <c r="AE1603" i="64"/>
  <c r="AE1630" i="64" s="1"/>
  <c r="AE1185" i="64"/>
  <c r="AE1212" i="64" s="1"/>
  <c r="AE1703" i="64"/>
  <c r="AE1728" i="64" s="1"/>
  <c r="AE1149" i="64"/>
  <c r="AE1176" i="64" s="1"/>
  <c r="AE1737" i="64"/>
  <c r="AE1762" i="64" s="1"/>
  <c r="AE1079" i="64"/>
  <c r="AE1106" i="64" s="1"/>
  <c r="AE983" i="64"/>
  <c r="AE996" i="64" s="1"/>
  <c r="AE959" i="64"/>
  <c r="AE974" i="64" s="1"/>
  <c r="AE1055" i="64"/>
  <c r="AE816" i="64"/>
  <c r="AE832" i="64" s="1"/>
  <c r="AE911" i="64"/>
  <c r="AE926" i="64" s="1"/>
  <c r="AE792" i="64"/>
  <c r="AE807" i="64" s="1"/>
  <c r="AE1418" i="64"/>
  <c r="AE1433" i="64" s="1"/>
  <c r="AE518" i="64"/>
  <c r="AE531" i="64" s="1"/>
  <c r="AE417" i="64"/>
  <c r="AE469" i="64"/>
  <c r="AE494" i="64"/>
  <c r="AE935" i="64"/>
  <c r="AE950" i="64" s="1"/>
  <c r="AE445" i="64"/>
  <c r="W1387" i="64"/>
  <c r="W1409" i="64" s="1"/>
  <c r="W2193" i="64"/>
  <c r="W2210" i="64" s="1"/>
  <c r="W2142" i="64"/>
  <c r="W2159" i="64" s="1"/>
  <c r="W2167" i="64"/>
  <c r="W2184" i="64" s="1"/>
  <c r="W1364" i="64"/>
  <c r="W1378" i="64" s="1"/>
  <c r="W1332" i="64"/>
  <c r="W1355" i="64" s="1"/>
  <c r="W1516" i="64"/>
  <c r="W1529" i="64" s="1"/>
  <c r="W2116" i="64"/>
  <c r="W2133" i="64" s="1"/>
  <c r="W1310" i="64"/>
  <c r="W1323" i="64" s="1"/>
  <c r="W1221" i="64"/>
  <c r="W1256" i="64" s="1"/>
  <c r="W2245" i="64"/>
  <c r="W2259" i="64" s="1"/>
  <c r="W1265" i="64"/>
  <c r="W1300" i="64" s="1"/>
  <c r="W1603" i="64"/>
  <c r="W1630" i="64" s="1"/>
  <c r="W1114" i="64"/>
  <c r="W1141" i="64" s="1"/>
  <c r="W1639" i="64"/>
  <c r="W1662" i="64" s="1"/>
  <c r="W1185" i="64"/>
  <c r="W1212" i="64" s="1"/>
  <c r="W1703" i="64"/>
  <c r="W1728" i="64" s="1"/>
  <c r="W1671" i="64"/>
  <c r="W1694" i="64" s="1"/>
  <c r="W1737" i="64"/>
  <c r="W1762" i="64" s="1"/>
  <c r="W1079" i="64"/>
  <c r="W1106" i="64" s="1"/>
  <c r="W1055" i="64"/>
  <c r="W1149" i="64"/>
  <c r="W1176" i="64" s="1"/>
  <c r="W959" i="64"/>
  <c r="W974" i="64" s="1"/>
  <c r="W816" i="64"/>
  <c r="W832" i="64" s="1"/>
  <c r="W983" i="64"/>
  <c r="W996" i="64" s="1"/>
  <c r="W911" i="64"/>
  <c r="W926" i="64" s="1"/>
  <c r="W792" i="64"/>
  <c r="W807" i="64" s="1"/>
  <c r="W935" i="64"/>
  <c r="W950" i="64" s="1"/>
  <c r="W1418" i="64"/>
  <c r="W1433" i="64" s="1"/>
  <c r="W518" i="64"/>
  <c r="W531" i="64" s="1"/>
  <c r="W417" i="64"/>
  <c r="W494" i="64"/>
  <c r="W469" i="64"/>
  <c r="W445" i="64"/>
  <c r="AB316" i="64"/>
  <c r="CE315" i="64"/>
  <c r="BW315" i="64"/>
  <c r="BO315" i="64"/>
  <c r="BG315" i="64"/>
  <c r="AY315" i="64"/>
  <c r="AQ315" i="64"/>
  <c r="AI315" i="64"/>
  <c r="AA315" i="64"/>
  <c r="CL312" i="64"/>
  <c r="BV312" i="64"/>
  <c r="BN312" i="64"/>
  <c r="BF312" i="64"/>
  <c r="AX312" i="64"/>
  <c r="AH312" i="64"/>
  <c r="Z312" i="64"/>
  <c r="Z325" i="64" s="1"/>
  <c r="CC311" i="64"/>
  <c r="BU311" i="64"/>
  <c r="BM311" i="64"/>
  <c r="BE311" i="64"/>
  <c r="AW311" i="64"/>
  <c r="AO311" i="64"/>
  <c r="AG311" i="64"/>
  <c r="S334" i="64"/>
  <c r="AQ334" i="64"/>
  <c r="BG334" i="64"/>
  <c r="BO334" i="64"/>
  <c r="BW334" i="64"/>
  <c r="CE334" i="64"/>
  <c r="S335" i="64"/>
  <c r="AI335" i="64"/>
  <c r="AQ335" i="64"/>
  <c r="AY335" i="64"/>
  <c r="BG335" i="64"/>
  <c r="BO335" i="64"/>
  <c r="BW335" i="64"/>
  <c r="CE335" i="64"/>
  <c r="Z338" i="64"/>
  <c r="AH338" i="64"/>
  <c r="AP338" i="64"/>
  <c r="AX338" i="64"/>
  <c r="BF338" i="64"/>
  <c r="BN338" i="64"/>
  <c r="BW338" i="64"/>
  <c r="Y339" i="64"/>
  <c r="Y349" i="64" s="1"/>
  <c r="AI339" i="64"/>
  <c r="AI349" i="64" s="1"/>
  <c r="AS339" i="64"/>
  <c r="AS349" i="64" s="1"/>
  <c r="BE339" i="64"/>
  <c r="BE349" i="64" s="1"/>
  <c r="BO339" i="64"/>
  <c r="BO349" i="64" s="1"/>
  <c r="BY339" i="64"/>
  <c r="BY349" i="64" s="1"/>
  <c r="CL339" i="64"/>
  <c r="CL349" i="64" s="1"/>
  <c r="AC384" i="64"/>
  <c r="AO384" i="64"/>
  <c r="BC384" i="64"/>
  <c r="CB384" i="64"/>
  <c r="U385" i="64"/>
  <c r="AG385" i="64"/>
  <c r="AU385" i="64"/>
  <c r="BT385" i="64"/>
  <c r="CG385" i="64"/>
  <c r="W388" i="64"/>
  <c r="AJ388" i="64"/>
  <c r="AV388" i="64"/>
  <c r="BJ388" i="64"/>
  <c r="BU388" i="64"/>
  <c r="CI388" i="64"/>
  <c r="AB389" i="64"/>
  <c r="AN389" i="64"/>
  <c r="BB389" i="64"/>
  <c r="BM389" i="64"/>
  <c r="CA389" i="64"/>
  <c r="AE1441" i="64"/>
  <c r="AQ1441" i="64"/>
  <c r="BE1441" i="64"/>
  <c r="AE1442" i="64"/>
  <c r="AE1457" i="64" s="1"/>
  <c r="BH1442" i="64"/>
  <c r="BH1457" i="64" s="1"/>
  <c r="S1445" i="64"/>
  <c r="CE1445" i="64"/>
  <c r="BW1446" i="64"/>
  <c r="BE416" i="64"/>
  <c r="BE436" i="64" s="1"/>
  <c r="AW417" i="64"/>
  <c r="AF420" i="64"/>
  <c r="X421" i="64"/>
  <c r="CJ421" i="64"/>
  <c r="BJ444" i="64"/>
  <c r="BJ459" i="64" s="1"/>
  <c r="BB445" i="64"/>
  <c r="AC449" i="64"/>
  <c r="AX472" i="64"/>
  <c r="AP473" i="64"/>
  <c r="AD493" i="64"/>
  <c r="CJ497" i="64"/>
  <c r="AK1417" i="64"/>
  <c r="AK1432" i="64" s="1"/>
  <c r="BG1422" i="64"/>
  <c r="BG1437" i="64" s="1"/>
  <c r="BL795" i="64"/>
  <c r="U517" i="64"/>
  <c r="BA522" i="64"/>
  <c r="BA535" i="64" s="1"/>
  <c r="CI1386" i="64"/>
  <c r="CI2141" i="64"/>
  <c r="CI2158" i="64" s="1"/>
  <c r="CI2192" i="64"/>
  <c r="CI2209" i="64" s="1"/>
  <c r="CI1363" i="64"/>
  <c r="CI1377" i="64" s="1"/>
  <c r="CI2115" i="64"/>
  <c r="CI2132" i="64" s="1"/>
  <c r="CI2166" i="64"/>
  <c r="CI2183" i="64" s="1"/>
  <c r="CI1515" i="64"/>
  <c r="CI1528" i="64" s="1"/>
  <c r="CI1309" i="64"/>
  <c r="CI1322" i="64" s="1"/>
  <c r="CI1220" i="64"/>
  <c r="CI1255" i="64" s="1"/>
  <c r="CI1331" i="64"/>
  <c r="CI1354" i="64" s="1"/>
  <c r="CI2244" i="64"/>
  <c r="CI2258" i="64" s="1"/>
  <c r="CI1264" i="64"/>
  <c r="CI1670" i="64"/>
  <c r="CI1693" i="64" s="1"/>
  <c r="CI1638" i="64"/>
  <c r="CI1661" i="64" s="1"/>
  <c r="CI1113" i="64"/>
  <c r="CI1140" i="64" s="1"/>
  <c r="CI1184" i="64"/>
  <c r="CI1211" i="64" s="1"/>
  <c r="CI1702" i="64"/>
  <c r="CI1727" i="64" s="1"/>
  <c r="CI1148" i="64"/>
  <c r="CI1175" i="64" s="1"/>
  <c r="CI1736" i="64"/>
  <c r="CI1761" i="64" s="1"/>
  <c r="CI1602" i="64"/>
  <c r="CI1629" i="64" s="1"/>
  <c r="CI1078" i="64"/>
  <c r="CI1105" i="64" s="1"/>
  <c r="CI1054" i="64"/>
  <c r="CI1069" i="64" s="1"/>
  <c r="CI958" i="64"/>
  <c r="CI973" i="64" s="1"/>
  <c r="CI982" i="64"/>
  <c r="CI995" i="64" s="1"/>
  <c r="CI815" i="64"/>
  <c r="CI831" i="64" s="1"/>
  <c r="CI934" i="64"/>
  <c r="CI949" i="64" s="1"/>
  <c r="CI910" i="64"/>
  <c r="CI925" i="64" s="1"/>
  <c r="CI791" i="64"/>
  <c r="CI806" i="64" s="1"/>
  <c r="CI1417" i="64"/>
  <c r="CI1432" i="64" s="1"/>
  <c r="CI517" i="64"/>
  <c r="CI416" i="64"/>
  <c r="CI436" i="64" s="1"/>
  <c r="CI468" i="64"/>
  <c r="CI444" i="64"/>
  <c r="CI459" i="64" s="1"/>
  <c r="AU1386" i="64"/>
  <c r="AU2192" i="64"/>
  <c r="AU2209" i="64" s="1"/>
  <c r="AU2141" i="64"/>
  <c r="AU2158" i="64" s="1"/>
  <c r="AU2115" i="64"/>
  <c r="AU2132" i="64" s="1"/>
  <c r="AU2166" i="64"/>
  <c r="AU2183" i="64" s="1"/>
  <c r="AU1363" i="64"/>
  <c r="AU1377" i="64" s="1"/>
  <c r="AU1331" i="64"/>
  <c r="AU1354" i="64" s="1"/>
  <c r="AU1515" i="64"/>
  <c r="AU1528" i="64" s="1"/>
  <c r="AU1309" i="64"/>
  <c r="AU1322" i="64" s="1"/>
  <c r="AU1220" i="64"/>
  <c r="AU1255" i="64" s="1"/>
  <c r="AU2244" i="64"/>
  <c r="AU2258" i="64" s="1"/>
  <c r="AU1264" i="64"/>
  <c r="AU1602" i="64"/>
  <c r="AU1629" i="64" s="1"/>
  <c r="AU1670" i="64"/>
  <c r="AU1693" i="64" s="1"/>
  <c r="AU1638" i="64"/>
  <c r="AU1661" i="64" s="1"/>
  <c r="AU1113" i="64"/>
  <c r="AU1140" i="64" s="1"/>
  <c r="AU1184" i="64"/>
  <c r="AU1211" i="64" s="1"/>
  <c r="AU1702" i="64"/>
  <c r="AU1727" i="64" s="1"/>
  <c r="AU1736" i="64"/>
  <c r="AU1761" i="64" s="1"/>
  <c r="AU1148" i="64"/>
  <c r="AU1175" i="64" s="1"/>
  <c r="AU1078" i="64"/>
  <c r="AU1105" i="64" s="1"/>
  <c r="AU982" i="64"/>
  <c r="AU995" i="64" s="1"/>
  <c r="AU1054" i="64"/>
  <c r="AU1069" i="64" s="1"/>
  <c r="AU934" i="64"/>
  <c r="AU949" i="64" s="1"/>
  <c r="AU815" i="64"/>
  <c r="AU831" i="64" s="1"/>
  <c r="AU910" i="64"/>
  <c r="AU925" i="64" s="1"/>
  <c r="AU791" i="64"/>
  <c r="AU806" i="64" s="1"/>
  <c r="AU1417" i="64"/>
  <c r="AU1432" i="64" s="1"/>
  <c r="AU517" i="64"/>
  <c r="AU958" i="64"/>
  <c r="AU973" i="64" s="1"/>
  <c r="AU416" i="64"/>
  <c r="AU436" i="64" s="1"/>
  <c r="AU493" i="64"/>
  <c r="AU468" i="64"/>
  <c r="AU444" i="64"/>
  <c r="AU459" i="64" s="1"/>
  <c r="AU1391" i="64"/>
  <c r="AU2197" i="64"/>
  <c r="AU2146" i="64"/>
  <c r="AU2171" i="64"/>
  <c r="AU1336" i="64"/>
  <c r="AU1368" i="64"/>
  <c r="AU1382" i="64" s="1"/>
  <c r="AU2120" i="64"/>
  <c r="AU2137" i="64" s="1"/>
  <c r="AU1314" i="64"/>
  <c r="AU1327" i="64" s="1"/>
  <c r="AU1520" i="64"/>
  <c r="AU1533" i="64" s="1"/>
  <c r="AU2249" i="64"/>
  <c r="AU2263" i="64" s="1"/>
  <c r="AU1225" i="64"/>
  <c r="AU1260" i="64" s="1"/>
  <c r="AU1269" i="64"/>
  <c r="AU1304" i="64" s="1"/>
  <c r="AU1607" i="64"/>
  <c r="AU1634" i="64" s="1"/>
  <c r="AU1675" i="64"/>
  <c r="AU1698" i="64" s="1"/>
  <c r="AU1643" i="64"/>
  <c r="AU1666" i="64" s="1"/>
  <c r="AU1707" i="64"/>
  <c r="AU1732" i="64" s="1"/>
  <c r="AU1189" i="64"/>
  <c r="AU1216" i="64" s="1"/>
  <c r="AU1741" i="64"/>
  <c r="AU1766" i="64" s="1"/>
  <c r="AU1153" i="64"/>
  <c r="AU1180" i="64" s="1"/>
  <c r="AU1118" i="64"/>
  <c r="AU1145" i="64" s="1"/>
  <c r="AU1083" i="64"/>
  <c r="AU1110" i="64" s="1"/>
  <c r="AU987" i="64"/>
  <c r="AU1000" i="64" s="1"/>
  <c r="AU1059" i="64"/>
  <c r="AU963" i="64"/>
  <c r="AU915" i="64"/>
  <c r="AU930" i="64" s="1"/>
  <c r="AU796" i="64"/>
  <c r="AU1422" i="64"/>
  <c r="AU1437" i="64" s="1"/>
  <c r="AU939" i="64"/>
  <c r="AU954" i="64" s="1"/>
  <c r="AU522" i="64"/>
  <c r="AU535" i="64" s="1"/>
  <c r="AU498" i="64"/>
  <c r="AU421" i="64"/>
  <c r="AU820" i="64"/>
  <c r="AU836" i="64" s="1"/>
  <c r="AU473" i="64"/>
  <c r="AU1446" i="64"/>
  <c r="AU449" i="64"/>
  <c r="BD1390" i="64"/>
  <c r="BD2196" i="64"/>
  <c r="BD2145" i="64"/>
  <c r="BD2170" i="64"/>
  <c r="BD2119" i="64"/>
  <c r="BD1335" i="64"/>
  <c r="BD1367" i="64"/>
  <c r="BD1519" i="64"/>
  <c r="BD2248" i="64"/>
  <c r="BD1313" i="64"/>
  <c r="BD1268" i="64"/>
  <c r="BD1606" i="64"/>
  <c r="BD1224" i="64"/>
  <c r="BD1188" i="64"/>
  <c r="BD1642" i="64"/>
  <c r="BD1674" i="64"/>
  <c r="BD1152" i="64"/>
  <c r="BD1740" i="64"/>
  <c r="BD1117" i="64"/>
  <c r="BD1082" i="64"/>
  <c r="BD1706" i="64"/>
  <c r="BD1058" i="64"/>
  <c r="BD962" i="64"/>
  <c r="BD977" i="64" s="1"/>
  <c r="BD938" i="64"/>
  <c r="BD953" i="64" s="1"/>
  <c r="BD1421" i="64"/>
  <c r="BD521" i="64"/>
  <c r="BD534" i="64" s="1"/>
  <c r="BD986" i="64"/>
  <c r="BD472" i="64"/>
  <c r="BD819" i="64"/>
  <c r="BD795" i="64"/>
  <c r="BD1445" i="64"/>
  <c r="BD448" i="64"/>
  <c r="AW335" i="64"/>
  <c r="CK335" i="64"/>
  <c r="AF388" i="64"/>
  <c r="CF2166" i="64"/>
  <c r="CF2183" i="64" s="1"/>
  <c r="CF1386" i="64"/>
  <c r="CF2192" i="64"/>
  <c r="CF2209" i="64" s="1"/>
  <c r="CF2115" i="64"/>
  <c r="CF2132" i="64" s="1"/>
  <c r="CF1331" i="64"/>
  <c r="CF1354" i="64" s="1"/>
  <c r="CF2141" i="64"/>
  <c r="CF2158" i="64" s="1"/>
  <c r="CF1309" i="64"/>
  <c r="CF1322" i="64" s="1"/>
  <c r="CF1363" i="64"/>
  <c r="CF1377" i="64" s="1"/>
  <c r="CF2244" i="64"/>
  <c r="CF2258" i="64" s="1"/>
  <c r="CF1264" i="64"/>
  <c r="CF1220" i="64"/>
  <c r="CF1255" i="64" s="1"/>
  <c r="CF1184" i="64"/>
  <c r="CF1211" i="64" s="1"/>
  <c r="CF1602" i="64"/>
  <c r="CF1629" i="64" s="1"/>
  <c r="CF1638" i="64"/>
  <c r="CF1661" i="64" s="1"/>
  <c r="CF1148" i="64"/>
  <c r="CF1175" i="64" s="1"/>
  <c r="CF1670" i="64"/>
  <c r="CF1693" i="64" s="1"/>
  <c r="CF1078" i="64"/>
  <c r="CF1105" i="64" s="1"/>
  <c r="CF1515" i="64"/>
  <c r="CF1528" i="64" s="1"/>
  <c r="CF1113" i="64"/>
  <c r="CF1140" i="64" s="1"/>
  <c r="CF1702" i="64"/>
  <c r="CF1727" i="64" s="1"/>
  <c r="CF1054" i="64"/>
  <c r="CF1069" i="64" s="1"/>
  <c r="CF958" i="64"/>
  <c r="CF973" i="64" s="1"/>
  <c r="CF1736" i="64"/>
  <c r="CF1761" i="64" s="1"/>
  <c r="CF517" i="64"/>
  <c r="CF493" i="64"/>
  <c r="CF982" i="64"/>
  <c r="CF995" i="64" s="1"/>
  <c r="CF815" i="64"/>
  <c r="CF831" i="64" s="1"/>
  <c r="CF934" i="64"/>
  <c r="CF949" i="64" s="1"/>
  <c r="CF910" i="64"/>
  <c r="CF925" i="64" s="1"/>
  <c r="CF1417" i="64"/>
  <c r="CF1432" i="64" s="1"/>
  <c r="CF444" i="64"/>
  <c r="CF459" i="64" s="1"/>
  <c r="CF416" i="64"/>
  <c r="CF436" i="64" s="1"/>
  <c r="CF791" i="64"/>
  <c r="CF806" i="64" s="1"/>
  <c r="CF384" i="64"/>
  <c r="CF468" i="64"/>
  <c r="BX2192" i="64"/>
  <c r="BX2209" i="64" s="1"/>
  <c r="BX2166" i="64"/>
  <c r="BX2183" i="64" s="1"/>
  <c r="BX1386" i="64"/>
  <c r="BX2115" i="64"/>
  <c r="BX2132" i="64" s="1"/>
  <c r="BX2141" i="64"/>
  <c r="BX2158" i="64" s="1"/>
  <c r="BX1363" i="64"/>
  <c r="BX1377" i="64" s="1"/>
  <c r="BX1309" i="64"/>
  <c r="BX1322" i="64" s="1"/>
  <c r="BX2244" i="64"/>
  <c r="BX2258" i="64" s="1"/>
  <c r="BX1264" i="64"/>
  <c r="BX1220" i="64"/>
  <c r="BX1255" i="64" s="1"/>
  <c r="BX1515" i="64"/>
  <c r="BX1528" i="64" s="1"/>
  <c r="BX1331" i="64"/>
  <c r="BX1354" i="64" s="1"/>
  <c r="BX1638" i="64"/>
  <c r="BX1661" i="64" s="1"/>
  <c r="BX1184" i="64"/>
  <c r="BX1211" i="64" s="1"/>
  <c r="BX1670" i="64"/>
  <c r="BX1693" i="64" s="1"/>
  <c r="BX1148" i="64"/>
  <c r="BX1175" i="64" s="1"/>
  <c r="BX1113" i="64"/>
  <c r="BX1140" i="64" s="1"/>
  <c r="BX1078" i="64"/>
  <c r="BX1105" i="64" s="1"/>
  <c r="BX1702" i="64"/>
  <c r="BX1727" i="64" s="1"/>
  <c r="BX1602" i="64"/>
  <c r="BX1629" i="64" s="1"/>
  <c r="BX1054" i="64"/>
  <c r="BX1069" i="64" s="1"/>
  <c r="BX1736" i="64"/>
  <c r="BX1761" i="64" s="1"/>
  <c r="BX982" i="64"/>
  <c r="BX995" i="64" s="1"/>
  <c r="BX517" i="64"/>
  <c r="BX934" i="64"/>
  <c r="BX949" i="64" s="1"/>
  <c r="BX493" i="64"/>
  <c r="BX815" i="64"/>
  <c r="BX831" i="64" s="1"/>
  <c r="BX958" i="64"/>
  <c r="BX973" i="64" s="1"/>
  <c r="BX910" i="64"/>
  <c r="BX925" i="64" s="1"/>
  <c r="BX791" i="64"/>
  <c r="BX806" i="64" s="1"/>
  <c r="BX444" i="64"/>
  <c r="BX459" i="64" s="1"/>
  <c r="BX1417" i="64"/>
  <c r="BX1432" i="64" s="1"/>
  <c r="BX416" i="64"/>
  <c r="BX436" i="64" s="1"/>
  <c r="BX384" i="64"/>
  <c r="BX468" i="64"/>
  <c r="BP2166" i="64"/>
  <c r="BP2183" i="64" s="1"/>
  <c r="BP2192" i="64"/>
  <c r="BP2209" i="64" s="1"/>
  <c r="BP1386" i="64"/>
  <c r="BP2141" i="64"/>
  <c r="BP2158" i="64" s="1"/>
  <c r="BP2115" i="64"/>
  <c r="BP2132" i="64" s="1"/>
  <c r="BP1363" i="64"/>
  <c r="BP1377" i="64" s="1"/>
  <c r="BP1331" i="64"/>
  <c r="BP1354" i="64" s="1"/>
  <c r="BP1309" i="64"/>
  <c r="BP1322" i="64" s="1"/>
  <c r="BP2244" i="64"/>
  <c r="BP2258" i="64" s="1"/>
  <c r="BP1515" i="64"/>
  <c r="BP1528" i="64" s="1"/>
  <c r="BP1264" i="64"/>
  <c r="BP1220" i="64"/>
  <c r="BP1255" i="64" s="1"/>
  <c r="BP1184" i="64"/>
  <c r="BP1211" i="64" s="1"/>
  <c r="BP1602" i="64"/>
  <c r="BP1629" i="64" s="1"/>
  <c r="BP1148" i="64"/>
  <c r="BP1175" i="64" s="1"/>
  <c r="BP1638" i="64"/>
  <c r="BP1661" i="64" s="1"/>
  <c r="BP1078" i="64"/>
  <c r="BP1105" i="64" s="1"/>
  <c r="BP1702" i="64"/>
  <c r="BP1727" i="64" s="1"/>
  <c r="BP1113" i="64"/>
  <c r="BP1140" i="64" s="1"/>
  <c r="BP1054" i="64"/>
  <c r="BP1069" i="64" s="1"/>
  <c r="BP982" i="64"/>
  <c r="BP995" i="64" s="1"/>
  <c r="BP1670" i="64"/>
  <c r="BP1693" i="64" s="1"/>
  <c r="BP934" i="64"/>
  <c r="BP949" i="64" s="1"/>
  <c r="BP517" i="64"/>
  <c r="BP1736" i="64"/>
  <c r="BP1761" i="64" s="1"/>
  <c r="BP958" i="64"/>
  <c r="BP973" i="64" s="1"/>
  <c r="BP493" i="64"/>
  <c r="BP815" i="64"/>
  <c r="BP831" i="64" s="1"/>
  <c r="BP910" i="64"/>
  <c r="BP925" i="64" s="1"/>
  <c r="BP1417" i="64"/>
  <c r="BP1432" i="64" s="1"/>
  <c r="BP444" i="64"/>
  <c r="BP459" i="64" s="1"/>
  <c r="BP791" i="64"/>
  <c r="BP806" i="64" s="1"/>
  <c r="BP416" i="64"/>
  <c r="BP436" i="64" s="1"/>
  <c r="BP384" i="64"/>
  <c r="BP468" i="64"/>
  <c r="BH2166" i="64"/>
  <c r="BH2183" i="64" s="1"/>
  <c r="BH2192" i="64"/>
  <c r="BH2209" i="64" s="1"/>
  <c r="BH2115" i="64"/>
  <c r="BH2132" i="64" s="1"/>
  <c r="BH1386" i="64"/>
  <c r="BH2141" i="64"/>
  <c r="BH2158" i="64" s="1"/>
  <c r="BH1363" i="64"/>
  <c r="BH1377" i="64" s="1"/>
  <c r="BH1331" i="64"/>
  <c r="BH1354" i="64" s="1"/>
  <c r="BH1309" i="64"/>
  <c r="BH1322" i="64" s="1"/>
  <c r="BH2244" i="64"/>
  <c r="BH2258" i="64" s="1"/>
  <c r="BH1264" i="64"/>
  <c r="BH1220" i="64"/>
  <c r="BH1255" i="64" s="1"/>
  <c r="BH1515" i="64"/>
  <c r="BH1528" i="64" s="1"/>
  <c r="BH1602" i="64"/>
  <c r="BH1629" i="64" s="1"/>
  <c r="BH1184" i="64"/>
  <c r="BH1211" i="64" s="1"/>
  <c r="BH1638" i="64"/>
  <c r="BH1661" i="64" s="1"/>
  <c r="BH1670" i="64"/>
  <c r="BH1693" i="64" s="1"/>
  <c r="BH1148" i="64"/>
  <c r="BH1175" i="64" s="1"/>
  <c r="BH1078" i="64"/>
  <c r="BH1105" i="64" s="1"/>
  <c r="BH1113" i="64"/>
  <c r="BH1140" i="64" s="1"/>
  <c r="BH1702" i="64"/>
  <c r="BH1727" i="64" s="1"/>
  <c r="BH982" i="64"/>
  <c r="BH995" i="64" s="1"/>
  <c r="BH1736" i="64"/>
  <c r="BH1761" i="64" s="1"/>
  <c r="BH1054" i="64"/>
  <c r="BH1069" i="64" s="1"/>
  <c r="BH517" i="64"/>
  <c r="BH815" i="64"/>
  <c r="BH831" i="64" s="1"/>
  <c r="BH910" i="64"/>
  <c r="BH925" i="64" s="1"/>
  <c r="BH493" i="64"/>
  <c r="BH444" i="64"/>
  <c r="BH459" i="64" s="1"/>
  <c r="BH934" i="64"/>
  <c r="BH949" i="64" s="1"/>
  <c r="BH1417" i="64"/>
  <c r="BH1432" i="64" s="1"/>
  <c r="BH416" i="64"/>
  <c r="BH436" i="64" s="1"/>
  <c r="BH384" i="64"/>
  <c r="BH791" i="64"/>
  <c r="BH806" i="64" s="1"/>
  <c r="BH468" i="64"/>
  <c r="AZ1386" i="64"/>
  <c r="AZ2192" i="64"/>
  <c r="AZ2209" i="64" s="1"/>
  <c r="AZ2166" i="64"/>
  <c r="AZ2183" i="64" s="1"/>
  <c r="AZ2115" i="64"/>
  <c r="AZ2132" i="64" s="1"/>
  <c r="AZ2141" i="64"/>
  <c r="AZ2158" i="64" s="1"/>
  <c r="AZ1363" i="64"/>
  <c r="AZ1377" i="64" s="1"/>
  <c r="AZ1309" i="64"/>
  <c r="AZ1322" i="64" s="1"/>
  <c r="AZ1331" i="64"/>
  <c r="AZ1354" i="64" s="1"/>
  <c r="AZ2244" i="64"/>
  <c r="AZ2258" i="64" s="1"/>
  <c r="AZ1515" i="64"/>
  <c r="AZ1528" i="64" s="1"/>
  <c r="AZ1264" i="64"/>
  <c r="AZ1220" i="64"/>
  <c r="AZ1255" i="64" s="1"/>
  <c r="AZ1670" i="64"/>
  <c r="AZ1693" i="64" s="1"/>
  <c r="AZ1184" i="64"/>
  <c r="AZ1211" i="64" s="1"/>
  <c r="AZ1148" i="64"/>
  <c r="AZ1175" i="64" s="1"/>
  <c r="AZ1602" i="64"/>
  <c r="AZ1629" i="64" s="1"/>
  <c r="AZ1113" i="64"/>
  <c r="AZ1140" i="64" s="1"/>
  <c r="AZ1078" i="64"/>
  <c r="AZ1105" i="64" s="1"/>
  <c r="AZ1638" i="64"/>
  <c r="AZ1661" i="64" s="1"/>
  <c r="AZ1702" i="64"/>
  <c r="AZ1727" i="64" s="1"/>
  <c r="AZ1054" i="64"/>
  <c r="AZ1069" i="64" s="1"/>
  <c r="AZ517" i="64"/>
  <c r="AZ982" i="64"/>
  <c r="AZ995" i="64" s="1"/>
  <c r="AZ1736" i="64"/>
  <c r="AZ1761" i="64" s="1"/>
  <c r="AZ958" i="64"/>
  <c r="AZ973" i="64" s="1"/>
  <c r="AZ815" i="64"/>
  <c r="AZ831" i="64" s="1"/>
  <c r="AZ934" i="64"/>
  <c r="AZ949" i="64" s="1"/>
  <c r="AZ910" i="64"/>
  <c r="AZ925" i="64" s="1"/>
  <c r="AZ1417" i="64"/>
  <c r="AZ1432" i="64" s="1"/>
  <c r="AZ791" i="64"/>
  <c r="AZ806" i="64" s="1"/>
  <c r="AZ444" i="64"/>
  <c r="AZ459" i="64" s="1"/>
  <c r="AZ416" i="64"/>
  <c r="AZ436" i="64" s="1"/>
  <c r="AZ384" i="64"/>
  <c r="AZ468" i="64"/>
  <c r="AR1386" i="64"/>
  <c r="AR2166" i="64"/>
  <c r="AR2183" i="64" s="1"/>
  <c r="AR2192" i="64"/>
  <c r="AR2209" i="64" s="1"/>
  <c r="AR2115" i="64"/>
  <c r="AR2132" i="64" s="1"/>
  <c r="AR2141" i="64"/>
  <c r="AR2158" i="64" s="1"/>
  <c r="AR1363" i="64"/>
  <c r="AR1377" i="64" s="1"/>
  <c r="AR1331" i="64"/>
  <c r="AR1354" i="64" s="1"/>
  <c r="AR1309" i="64"/>
  <c r="AR1322" i="64" s="1"/>
  <c r="AR1515" i="64"/>
  <c r="AR1528" i="64" s="1"/>
  <c r="AR1264" i="64"/>
  <c r="AR1220" i="64"/>
  <c r="AR1255" i="64" s="1"/>
  <c r="AR2244" i="64"/>
  <c r="AR2258" i="64" s="1"/>
  <c r="AR1184" i="64"/>
  <c r="AR1211" i="64" s="1"/>
  <c r="AR1602" i="64"/>
  <c r="AR1629" i="64" s="1"/>
  <c r="AR1148" i="64"/>
  <c r="AR1175" i="64" s="1"/>
  <c r="AR1638" i="64"/>
  <c r="AR1661" i="64" s="1"/>
  <c r="AR1670" i="64"/>
  <c r="AR1693" i="64" s="1"/>
  <c r="AR1078" i="64"/>
  <c r="AR1105" i="64" s="1"/>
  <c r="AR1702" i="64"/>
  <c r="AR1727" i="64" s="1"/>
  <c r="AR1113" i="64"/>
  <c r="AR1140" i="64" s="1"/>
  <c r="AR1054" i="64"/>
  <c r="AR1069" i="64" s="1"/>
  <c r="AR1736" i="64"/>
  <c r="AR1761" i="64" s="1"/>
  <c r="AR982" i="64"/>
  <c r="AR995" i="64" s="1"/>
  <c r="AR958" i="64"/>
  <c r="AR973" i="64" s="1"/>
  <c r="AR517" i="64"/>
  <c r="AR934" i="64"/>
  <c r="AR949" i="64" s="1"/>
  <c r="AR815" i="64"/>
  <c r="AR831" i="64" s="1"/>
  <c r="AR910" i="64"/>
  <c r="AR925" i="64" s="1"/>
  <c r="AR444" i="64"/>
  <c r="AR459" i="64" s="1"/>
  <c r="AR791" i="64"/>
  <c r="AR806" i="64" s="1"/>
  <c r="AR1417" i="64"/>
  <c r="AR1432" i="64" s="1"/>
  <c r="AR416" i="64"/>
  <c r="AR436" i="64" s="1"/>
  <c r="AR493" i="64"/>
  <c r="AR384" i="64"/>
  <c r="AR468" i="64"/>
  <c r="AJ1386" i="64"/>
  <c r="AJ2166" i="64"/>
  <c r="AJ2183" i="64" s="1"/>
  <c r="AJ2115" i="64"/>
  <c r="AJ2132" i="64" s="1"/>
  <c r="AJ2141" i="64"/>
  <c r="AJ2158" i="64" s="1"/>
  <c r="AJ2192" i="64"/>
  <c r="AJ2209" i="64" s="1"/>
  <c r="AJ1363" i="64"/>
  <c r="AJ1377" i="64" s="1"/>
  <c r="AJ1331" i="64"/>
  <c r="AJ1354" i="64" s="1"/>
  <c r="AJ1309" i="64"/>
  <c r="AJ1322" i="64" s="1"/>
  <c r="AJ1264" i="64"/>
  <c r="AJ1515" i="64"/>
  <c r="AJ1528" i="64" s="1"/>
  <c r="AJ2244" i="64"/>
  <c r="AJ2258" i="64" s="1"/>
  <c r="AJ1220" i="64"/>
  <c r="AJ1255" i="64" s="1"/>
  <c r="AJ1184" i="64"/>
  <c r="AJ1211" i="64" s="1"/>
  <c r="AJ1638" i="64"/>
  <c r="AJ1661" i="64" s="1"/>
  <c r="AJ1670" i="64"/>
  <c r="AJ1693" i="64" s="1"/>
  <c r="AJ1148" i="64"/>
  <c r="AJ1175" i="64" s="1"/>
  <c r="AJ1078" i="64"/>
  <c r="AJ1105" i="64" s="1"/>
  <c r="AJ1113" i="64"/>
  <c r="AJ1140" i="64" s="1"/>
  <c r="AJ1702" i="64"/>
  <c r="AJ1727" i="64" s="1"/>
  <c r="AJ1602" i="64"/>
  <c r="AJ1629" i="64" s="1"/>
  <c r="AJ1054" i="64"/>
  <c r="AJ1069" i="64" s="1"/>
  <c r="AJ982" i="64"/>
  <c r="AJ995" i="64" s="1"/>
  <c r="AJ934" i="64"/>
  <c r="AJ949" i="64" s="1"/>
  <c r="AJ517" i="64"/>
  <c r="AJ1736" i="64"/>
  <c r="AJ1761" i="64" s="1"/>
  <c r="AJ815" i="64"/>
  <c r="AJ831" i="64" s="1"/>
  <c r="AJ958" i="64"/>
  <c r="AJ973" i="64" s="1"/>
  <c r="AJ910" i="64"/>
  <c r="AJ925" i="64" s="1"/>
  <c r="AJ1417" i="64"/>
  <c r="AJ1432" i="64" s="1"/>
  <c r="AJ444" i="64"/>
  <c r="AJ459" i="64" s="1"/>
  <c r="AJ493" i="64"/>
  <c r="AJ416" i="64"/>
  <c r="AJ436" i="64" s="1"/>
  <c r="AJ384" i="64"/>
  <c r="AJ468" i="64"/>
  <c r="AB2192" i="64"/>
  <c r="AB2209" i="64" s="1"/>
  <c r="AB2166" i="64"/>
  <c r="AB2183" i="64" s="1"/>
  <c r="AB1386" i="64"/>
  <c r="AB2141" i="64"/>
  <c r="AB2158" i="64" s="1"/>
  <c r="AB2115" i="64"/>
  <c r="AB2132" i="64" s="1"/>
  <c r="AB1363" i="64"/>
  <c r="AB1377" i="64" s="1"/>
  <c r="AB1309" i="64"/>
  <c r="AB1322" i="64" s="1"/>
  <c r="AB1331" i="64"/>
  <c r="AB1354" i="64" s="1"/>
  <c r="AB1515" i="64"/>
  <c r="AB1528" i="64" s="1"/>
  <c r="AB1264" i="64"/>
  <c r="AB1220" i="64"/>
  <c r="AB1255" i="64" s="1"/>
  <c r="AB2244" i="64"/>
  <c r="AB2258" i="64" s="1"/>
  <c r="AB1184" i="64"/>
  <c r="AB1211" i="64" s="1"/>
  <c r="AB1148" i="64"/>
  <c r="AB1175" i="64" s="1"/>
  <c r="AB1602" i="64"/>
  <c r="AB1629" i="64" s="1"/>
  <c r="AB1113" i="64"/>
  <c r="AB1140" i="64" s="1"/>
  <c r="AB1078" i="64"/>
  <c r="AB1105" i="64" s="1"/>
  <c r="AB1702" i="64"/>
  <c r="AB1727" i="64" s="1"/>
  <c r="AB1638" i="64"/>
  <c r="AB1661" i="64" s="1"/>
  <c r="AB1670" i="64"/>
  <c r="AB1693" i="64" s="1"/>
  <c r="AB982" i="64"/>
  <c r="AB995" i="64" s="1"/>
  <c r="AB1736" i="64"/>
  <c r="AB1761" i="64" s="1"/>
  <c r="AB1054" i="64"/>
  <c r="AB1069" i="64" s="1"/>
  <c r="AB517" i="64"/>
  <c r="AB958" i="64"/>
  <c r="AB973" i="64" s="1"/>
  <c r="AB815" i="64"/>
  <c r="AB831" i="64" s="1"/>
  <c r="AB910" i="64"/>
  <c r="AB925" i="64" s="1"/>
  <c r="AB493" i="64"/>
  <c r="AB444" i="64"/>
  <c r="AB459" i="64" s="1"/>
  <c r="AB791" i="64"/>
  <c r="AB806" i="64" s="1"/>
  <c r="AB1417" i="64"/>
  <c r="AB1432" i="64" s="1"/>
  <c r="AB416" i="64"/>
  <c r="AB436" i="64" s="1"/>
  <c r="AB934" i="64"/>
  <c r="AB949" i="64" s="1"/>
  <c r="AB384" i="64"/>
  <c r="AB468" i="64"/>
  <c r="T2166" i="64"/>
  <c r="T2183" i="64" s="1"/>
  <c r="T1386" i="64"/>
  <c r="T2192" i="64"/>
  <c r="T2209" i="64" s="1"/>
  <c r="T2115" i="64"/>
  <c r="T2132" i="64" s="1"/>
  <c r="T2141" i="64"/>
  <c r="T2158" i="64" s="1"/>
  <c r="T1331" i="64"/>
  <c r="T1354" i="64" s="1"/>
  <c r="T1309" i="64"/>
  <c r="T1322" i="64" s="1"/>
  <c r="T1363" i="64"/>
  <c r="T1377" i="64" s="1"/>
  <c r="T1264" i="64"/>
  <c r="T1515" i="64"/>
  <c r="T1528" i="64" s="1"/>
  <c r="T2244" i="64"/>
  <c r="T2258" i="64" s="1"/>
  <c r="T1220" i="64"/>
  <c r="T1255" i="64" s="1"/>
  <c r="T1184" i="64"/>
  <c r="T1211" i="64" s="1"/>
  <c r="T1602" i="64"/>
  <c r="T1629" i="64" s="1"/>
  <c r="T1638" i="64"/>
  <c r="T1661" i="64" s="1"/>
  <c r="T1148" i="64"/>
  <c r="T1175" i="64" s="1"/>
  <c r="T1670" i="64"/>
  <c r="T1693" i="64" s="1"/>
  <c r="T1078" i="64"/>
  <c r="T1105" i="64" s="1"/>
  <c r="T1702" i="64"/>
  <c r="T1727" i="64" s="1"/>
  <c r="T1736" i="64"/>
  <c r="T1761" i="64" s="1"/>
  <c r="T1113" i="64"/>
  <c r="T1140" i="64" s="1"/>
  <c r="T1054" i="64"/>
  <c r="T1069" i="64" s="1"/>
  <c r="T982" i="64"/>
  <c r="T995" i="64" s="1"/>
  <c r="T958" i="64"/>
  <c r="T973" i="64" s="1"/>
  <c r="T517" i="64"/>
  <c r="T815" i="64"/>
  <c r="T831" i="64" s="1"/>
  <c r="T934" i="64"/>
  <c r="T949" i="64" s="1"/>
  <c r="T910" i="64"/>
  <c r="T925" i="64" s="1"/>
  <c r="T1417" i="64"/>
  <c r="T1432" i="64" s="1"/>
  <c r="T444" i="64"/>
  <c r="T459" i="64" s="1"/>
  <c r="T416" i="64"/>
  <c r="T436" i="64" s="1"/>
  <c r="T791" i="64"/>
  <c r="T806" i="64" s="1"/>
  <c r="T384" i="64"/>
  <c r="T468" i="64"/>
  <c r="CF2197" i="64"/>
  <c r="CF2171" i="64"/>
  <c r="CF1391" i="64"/>
  <c r="CF2146" i="64"/>
  <c r="CF2120" i="64"/>
  <c r="CF2137" i="64" s="1"/>
  <c r="CF1368" i="64"/>
  <c r="CF1382" i="64" s="1"/>
  <c r="CF1336" i="64"/>
  <c r="CF1314" i="64"/>
  <c r="CF1327" i="64" s="1"/>
  <c r="CF1520" i="64"/>
  <c r="CF1533" i="64" s="1"/>
  <c r="CF1269" i="64"/>
  <c r="CF1304" i="64" s="1"/>
  <c r="CF2249" i="64"/>
  <c r="CF2263" i="64" s="1"/>
  <c r="CF1643" i="64"/>
  <c r="CF1666" i="64" s="1"/>
  <c r="CF1675" i="64"/>
  <c r="CF1698" i="64" s="1"/>
  <c r="CF1607" i="64"/>
  <c r="CF1634" i="64" s="1"/>
  <c r="CF1189" i="64"/>
  <c r="CF1216" i="64" s="1"/>
  <c r="CF1225" i="64"/>
  <c r="CF1260" i="64" s="1"/>
  <c r="CF1153" i="64"/>
  <c r="CF1180" i="64" s="1"/>
  <c r="CF1118" i="64"/>
  <c r="CF1145" i="64" s="1"/>
  <c r="CF1083" i="64"/>
  <c r="CF1110" i="64" s="1"/>
  <c r="CF1707" i="64"/>
  <c r="CF1732" i="64" s="1"/>
  <c r="CF987" i="64"/>
  <c r="CF1000" i="64" s="1"/>
  <c r="CF1741" i="64"/>
  <c r="CF1766" i="64" s="1"/>
  <c r="CF1059" i="64"/>
  <c r="CF522" i="64"/>
  <c r="CF535" i="64" s="1"/>
  <c r="CF820" i="64"/>
  <c r="CF836" i="64" s="1"/>
  <c r="CF963" i="64"/>
  <c r="CF473" i="64"/>
  <c r="CF939" i="64"/>
  <c r="CF954" i="64" s="1"/>
  <c r="CF915" i="64"/>
  <c r="CF930" i="64" s="1"/>
  <c r="CF796" i="64"/>
  <c r="CF449" i="64"/>
  <c r="CF1422" i="64"/>
  <c r="CF1437" i="64" s="1"/>
  <c r="CF421" i="64"/>
  <c r="CF498" i="64"/>
  <c r="CF1446" i="64"/>
  <c r="BX2197" i="64"/>
  <c r="BX2171" i="64"/>
  <c r="BX1391" i="64"/>
  <c r="BX2146" i="64"/>
  <c r="BX2120" i="64"/>
  <c r="BX2137" i="64" s="1"/>
  <c r="BX1336" i="64"/>
  <c r="BX1368" i="64"/>
  <c r="BX1382" i="64" s="1"/>
  <c r="BX1314" i="64"/>
  <c r="BX1327" i="64" s="1"/>
  <c r="BX1520" i="64"/>
  <c r="BX1533" i="64" s="1"/>
  <c r="BX1269" i="64"/>
  <c r="BX1304" i="64" s="1"/>
  <c r="BX2249" i="64"/>
  <c r="BX2263" i="64" s="1"/>
  <c r="BX1675" i="64"/>
  <c r="BX1698" i="64" s="1"/>
  <c r="BX1225" i="64"/>
  <c r="BX1260" i="64" s="1"/>
  <c r="BX1643" i="64"/>
  <c r="BX1666" i="64" s="1"/>
  <c r="BX1153" i="64"/>
  <c r="BX1180" i="64" s="1"/>
  <c r="BX1118" i="64"/>
  <c r="BX1145" i="64" s="1"/>
  <c r="BX1083" i="64"/>
  <c r="BX1110" i="64" s="1"/>
  <c r="BX1607" i="64"/>
  <c r="BX1634" i="64" s="1"/>
  <c r="BX1707" i="64"/>
  <c r="BX1732" i="64" s="1"/>
  <c r="BX1189" i="64"/>
  <c r="BX1216" i="64" s="1"/>
  <c r="BX987" i="64"/>
  <c r="BX1000" i="64" s="1"/>
  <c r="BX1741" i="64"/>
  <c r="BX1766" i="64" s="1"/>
  <c r="BX1059" i="64"/>
  <c r="BX522" i="64"/>
  <c r="BX535" i="64" s="1"/>
  <c r="BX939" i="64"/>
  <c r="BX954" i="64" s="1"/>
  <c r="BX820" i="64"/>
  <c r="BX836" i="64" s="1"/>
  <c r="BX915" i="64"/>
  <c r="BX930" i="64" s="1"/>
  <c r="BX473" i="64"/>
  <c r="BX963" i="64"/>
  <c r="BX796" i="64"/>
  <c r="BX449" i="64"/>
  <c r="BX498" i="64"/>
  <c r="BX421" i="64"/>
  <c r="BX1422" i="64"/>
  <c r="BX1437" i="64" s="1"/>
  <c r="BX1446" i="64"/>
  <c r="BP2197" i="64"/>
  <c r="BP2171" i="64"/>
  <c r="BP1391" i="64"/>
  <c r="BP2146" i="64"/>
  <c r="BP1336" i="64"/>
  <c r="BP2120" i="64"/>
  <c r="BP2137" i="64" s="1"/>
  <c r="BP1368" i="64"/>
  <c r="BP1382" i="64" s="1"/>
  <c r="BP1314" i="64"/>
  <c r="BP1327" i="64" s="1"/>
  <c r="BP1520" i="64"/>
  <c r="BP1533" i="64" s="1"/>
  <c r="BP2249" i="64"/>
  <c r="BP2263" i="64" s="1"/>
  <c r="BP1269" i="64"/>
  <c r="BP1304" i="64" s="1"/>
  <c r="BP1643" i="64"/>
  <c r="BP1666" i="64" s="1"/>
  <c r="BP1225" i="64"/>
  <c r="BP1260" i="64" s="1"/>
  <c r="BP1675" i="64"/>
  <c r="BP1698" i="64" s="1"/>
  <c r="BP1153" i="64"/>
  <c r="BP1180" i="64" s="1"/>
  <c r="BP1607" i="64"/>
  <c r="BP1634" i="64" s="1"/>
  <c r="BP1189" i="64"/>
  <c r="BP1216" i="64" s="1"/>
  <c r="BP1118" i="64"/>
  <c r="BP1145" i="64" s="1"/>
  <c r="BP1083" i="64"/>
  <c r="BP1110" i="64" s="1"/>
  <c r="BP1707" i="64"/>
  <c r="BP1732" i="64" s="1"/>
  <c r="BP987" i="64"/>
  <c r="BP1000" i="64" s="1"/>
  <c r="BP1741" i="64"/>
  <c r="BP1766" i="64" s="1"/>
  <c r="BP1059" i="64"/>
  <c r="BP963" i="64"/>
  <c r="BP939" i="64"/>
  <c r="BP954" i="64" s="1"/>
  <c r="BP522" i="64"/>
  <c r="BP535" i="64" s="1"/>
  <c r="BP915" i="64"/>
  <c r="BP930" i="64" s="1"/>
  <c r="BP820" i="64"/>
  <c r="BP836" i="64" s="1"/>
  <c r="BP473" i="64"/>
  <c r="BP796" i="64"/>
  <c r="BP449" i="64"/>
  <c r="BP1422" i="64"/>
  <c r="BP1437" i="64" s="1"/>
  <c r="BP421" i="64"/>
  <c r="BP498" i="64"/>
  <c r="BP1446" i="64"/>
  <c r="BH2197" i="64"/>
  <c r="BH2171" i="64"/>
  <c r="BH1391" i="64"/>
  <c r="BH2146" i="64"/>
  <c r="BH2120" i="64"/>
  <c r="BH2137" i="64" s="1"/>
  <c r="BH1336" i="64"/>
  <c r="BH1368" i="64"/>
  <c r="BH1382" i="64" s="1"/>
  <c r="BH1314" i="64"/>
  <c r="BH1327" i="64" s="1"/>
  <c r="BH1520" i="64"/>
  <c r="BH1533" i="64" s="1"/>
  <c r="BH1269" i="64"/>
  <c r="BH1304" i="64" s="1"/>
  <c r="BH2249" i="64"/>
  <c r="BH2263" i="64" s="1"/>
  <c r="BH1225" i="64"/>
  <c r="BH1260" i="64" s="1"/>
  <c r="BH1643" i="64"/>
  <c r="BH1666" i="64" s="1"/>
  <c r="BH1675" i="64"/>
  <c r="BH1698" i="64" s="1"/>
  <c r="BH1607" i="64"/>
  <c r="BH1634" i="64" s="1"/>
  <c r="BH1189" i="64"/>
  <c r="BH1216" i="64" s="1"/>
  <c r="BH1153" i="64"/>
  <c r="BH1180" i="64" s="1"/>
  <c r="BH1118" i="64"/>
  <c r="BH1145" i="64" s="1"/>
  <c r="BH1083" i="64"/>
  <c r="BH1110" i="64" s="1"/>
  <c r="BH1707" i="64"/>
  <c r="BH1732" i="64" s="1"/>
  <c r="BH987" i="64"/>
  <c r="BH1000" i="64" s="1"/>
  <c r="BH1741" i="64"/>
  <c r="BH1766" i="64" s="1"/>
  <c r="BH1059" i="64"/>
  <c r="BH915" i="64"/>
  <c r="BH930" i="64" s="1"/>
  <c r="BH522" i="64"/>
  <c r="BH535" i="64" s="1"/>
  <c r="BH963" i="64"/>
  <c r="BH820" i="64"/>
  <c r="BH836" i="64" s="1"/>
  <c r="BH939" i="64"/>
  <c r="BH954" i="64" s="1"/>
  <c r="BH473" i="64"/>
  <c r="BH796" i="64"/>
  <c r="BH449" i="64"/>
  <c r="BH498" i="64"/>
  <c r="BH421" i="64"/>
  <c r="BH1422" i="64"/>
  <c r="BH1437" i="64" s="1"/>
  <c r="BH1446" i="64"/>
  <c r="AZ2197" i="64"/>
  <c r="AZ2171" i="64"/>
  <c r="AZ1391" i="64"/>
  <c r="AZ2146" i="64"/>
  <c r="AZ1336" i="64"/>
  <c r="AZ2120" i="64"/>
  <c r="AZ2137" i="64" s="1"/>
  <c r="AZ1314" i="64"/>
  <c r="AZ1327" i="64" s="1"/>
  <c r="AZ1368" i="64"/>
  <c r="AZ1382" i="64" s="1"/>
  <c r="AZ1520" i="64"/>
  <c r="AZ1533" i="64" s="1"/>
  <c r="AZ2249" i="64"/>
  <c r="AZ2263" i="64" s="1"/>
  <c r="AZ1269" i="64"/>
  <c r="AZ1304" i="64" s="1"/>
  <c r="AZ1675" i="64"/>
  <c r="AZ1698" i="64" s="1"/>
  <c r="AZ1643" i="64"/>
  <c r="AZ1666" i="64" s="1"/>
  <c r="AZ1225" i="64"/>
  <c r="AZ1260" i="64" s="1"/>
  <c r="AZ1153" i="64"/>
  <c r="AZ1180" i="64" s="1"/>
  <c r="AZ1607" i="64"/>
  <c r="AZ1634" i="64" s="1"/>
  <c r="AZ1189" i="64"/>
  <c r="AZ1216" i="64" s="1"/>
  <c r="AZ1118" i="64"/>
  <c r="AZ1145" i="64" s="1"/>
  <c r="AZ1083" i="64"/>
  <c r="AZ1110" i="64" s="1"/>
  <c r="AZ1707" i="64"/>
  <c r="AZ1732" i="64" s="1"/>
  <c r="AZ987" i="64"/>
  <c r="AZ1000" i="64" s="1"/>
  <c r="AZ1741" i="64"/>
  <c r="AZ1766" i="64" s="1"/>
  <c r="AZ1059" i="64"/>
  <c r="AZ522" i="64"/>
  <c r="AZ535" i="64" s="1"/>
  <c r="AZ939" i="64"/>
  <c r="AZ954" i="64" s="1"/>
  <c r="AZ820" i="64"/>
  <c r="AZ836" i="64" s="1"/>
  <c r="AZ963" i="64"/>
  <c r="AZ473" i="64"/>
  <c r="AZ915" i="64"/>
  <c r="AZ930" i="64" s="1"/>
  <c r="AZ796" i="64"/>
  <c r="AZ449" i="64"/>
  <c r="AZ1422" i="64"/>
  <c r="AZ1437" i="64" s="1"/>
  <c r="AZ421" i="64"/>
  <c r="AZ498" i="64"/>
  <c r="AZ1446" i="64"/>
  <c r="AR2197" i="64"/>
  <c r="AR2171" i="64"/>
  <c r="AR1391" i="64"/>
  <c r="AR2146" i="64"/>
  <c r="AR1368" i="64"/>
  <c r="AR1382" i="64" s="1"/>
  <c r="AR1336" i="64"/>
  <c r="AR1314" i="64"/>
  <c r="AR1327" i="64" s="1"/>
  <c r="AR2120" i="64"/>
  <c r="AR2137" i="64" s="1"/>
  <c r="AR1520" i="64"/>
  <c r="AR1533" i="64" s="1"/>
  <c r="AR1269" i="64"/>
  <c r="AR1304" i="64" s="1"/>
  <c r="AR1675" i="64"/>
  <c r="AR1698" i="64" s="1"/>
  <c r="AR2249" i="64"/>
  <c r="AR2263" i="64" s="1"/>
  <c r="AR1643" i="64"/>
  <c r="AR1666" i="64" s="1"/>
  <c r="AR1607" i="64"/>
  <c r="AR1634" i="64" s="1"/>
  <c r="AR1189" i="64"/>
  <c r="AR1216" i="64" s="1"/>
  <c r="AR1153" i="64"/>
  <c r="AR1180" i="64" s="1"/>
  <c r="AR1118" i="64"/>
  <c r="AR1145" i="64" s="1"/>
  <c r="AR1083" i="64"/>
  <c r="AR1110" i="64" s="1"/>
  <c r="AR1225" i="64"/>
  <c r="AR1260" i="64" s="1"/>
  <c r="AR1707" i="64"/>
  <c r="AR1732" i="64" s="1"/>
  <c r="AR987" i="64"/>
  <c r="AR1000" i="64" s="1"/>
  <c r="AR1741" i="64"/>
  <c r="AR1766" i="64" s="1"/>
  <c r="AR1059" i="64"/>
  <c r="AR522" i="64"/>
  <c r="AR535" i="64" s="1"/>
  <c r="AR820" i="64"/>
  <c r="AR836" i="64" s="1"/>
  <c r="AR915" i="64"/>
  <c r="AR930" i="64" s="1"/>
  <c r="AR473" i="64"/>
  <c r="AR963" i="64"/>
  <c r="AR796" i="64"/>
  <c r="AR939" i="64"/>
  <c r="AR954" i="64" s="1"/>
  <c r="AR449" i="64"/>
  <c r="AR498" i="64"/>
  <c r="AR421" i="64"/>
  <c r="AR1422" i="64"/>
  <c r="AR1437" i="64" s="1"/>
  <c r="AR1446" i="64"/>
  <c r="AJ2197" i="64"/>
  <c r="AJ2171" i="64"/>
  <c r="AJ1391" i="64"/>
  <c r="AJ2146" i="64"/>
  <c r="AJ1368" i="64"/>
  <c r="AJ1382" i="64" s="1"/>
  <c r="AJ1336" i="64"/>
  <c r="AJ2120" i="64"/>
  <c r="AJ2137" i="64" s="1"/>
  <c r="AJ1314" i="64"/>
  <c r="AJ1327" i="64" s="1"/>
  <c r="AJ1520" i="64"/>
  <c r="AJ1533" i="64" s="1"/>
  <c r="AJ1269" i="64"/>
  <c r="AJ1304" i="64" s="1"/>
  <c r="AJ2249" i="64"/>
  <c r="AJ2263" i="64" s="1"/>
  <c r="AJ1643" i="64"/>
  <c r="AJ1666" i="64" s="1"/>
  <c r="AJ1225" i="64"/>
  <c r="AJ1260" i="64" s="1"/>
  <c r="AJ1675" i="64"/>
  <c r="AJ1698" i="64" s="1"/>
  <c r="AJ1153" i="64"/>
  <c r="AJ1180" i="64" s="1"/>
  <c r="AJ1118" i="64"/>
  <c r="AJ1145" i="64" s="1"/>
  <c r="AJ1083" i="64"/>
  <c r="AJ1110" i="64" s="1"/>
  <c r="AJ1607" i="64"/>
  <c r="AJ1634" i="64" s="1"/>
  <c r="AJ1189" i="64"/>
  <c r="AJ1216" i="64" s="1"/>
  <c r="AJ1707" i="64"/>
  <c r="AJ1732" i="64" s="1"/>
  <c r="AJ987" i="64"/>
  <c r="AJ1000" i="64" s="1"/>
  <c r="AJ1741" i="64"/>
  <c r="AJ1766" i="64" s="1"/>
  <c r="AJ1059" i="64"/>
  <c r="AJ963" i="64"/>
  <c r="AJ522" i="64"/>
  <c r="AJ535" i="64" s="1"/>
  <c r="AJ915" i="64"/>
  <c r="AJ930" i="64" s="1"/>
  <c r="AJ820" i="64"/>
  <c r="AJ836" i="64" s="1"/>
  <c r="AJ939" i="64"/>
  <c r="AJ954" i="64" s="1"/>
  <c r="AJ796" i="64"/>
  <c r="AJ449" i="64"/>
  <c r="AJ1422" i="64"/>
  <c r="AJ1437" i="64" s="1"/>
  <c r="AJ421" i="64"/>
  <c r="AJ473" i="64"/>
  <c r="AJ498" i="64"/>
  <c r="AJ1446" i="64"/>
  <c r="AB2197" i="64"/>
  <c r="AB1391" i="64"/>
  <c r="AB2146" i="64"/>
  <c r="AB2171" i="64"/>
  <c r="AB1336" i="64"/>
  <c r="AB2120" i="64"/>
  <c r="AB2137" i="64" s="1"/>
  <c r="AB1368" i="64"/>
  <c r="AB1382" i="64" s="1"/>
  <c r="AB1314" i="64"/>
  <c r="AB1327" i="64" s="1"/>
  <c r="AB1520" i="64"/>
  <c r="AB1533" i="64" s="1"/>
  <c r="AB2249" i="64"/>
  <c r="AB2263" i="64" s="1"/>
  <c r="AB1269" i="64"/>
  <c r="AB1304" i="64" s="1"/>
  <c r="AB1225" i="64"/>
  <c r="AB1260" i="64" s="1"/>
  <c r="AB1675" i="64"/>
  <c r="AB1698" i="64" s="1"/>
  <c r="AB1643" i="64"/>
  <c r="AB1666" i="64" s="1"/>
  <c r="AB1153" i="64"/>
  <c r="AB1180" i="64" s="1"/>
  <c r="AB1607" i="64"/>
  <c r="AB1634" i="64" s="1"/>
  <c r="AB1189" i="64"/>
  <c r="AB1216" i="64" s="1"/>
  <c r="AB1118" i="64"/>
  <c r="AB1145" i="64" s="1"/>
  <c r="AB1083" i="64"/>
  <c r="AB1110" i="64" s="1"/>
  <c r="AB1707" i="64"/>
  <c r="AB1732" i="64" s="1"/>
  <c r="AB987" i="64"/>
  <c r="AB1000" i="64" s="1"/>
  <c r="AB1741" i="64"/>
  <c r="AB1766" i="64" s="1"/>
  <c r="AB1059" i="64"/>
  <c r="AB915" i="64"/>
  <c r="AB930" i="64" s="1"/>
  <c r="AB522" i="64"/>
  <c r="AB535" i="64" s="1"/>
  <c r="AB939" i="64"/>
  <c r="AB954" i="64" s="1"/>
  <c r="AB963" i="64"/>
  <c r="AB820" i="64"/>
  <c r="AB836" i="64" s="1"/>
  <c r="AB796" i="64"/>
  <c r="AB449" i="64"/>
  <c r="AB498" i="64"/>
  <c r="AB421" i="64"/>
  <c r="AB473" i="64"/>
  <c r="AB1422" i="64"/>
  <c r="AB1437" i="64" s="1"/>
  <c r="AB1446" i="64"/>
  <c r="T2197" i="64"/>
  <c r="T1391" i="64"/>
  <c r="T2146" i="64"/>
  <c r="T2171" i="64"/>
  <c r="T1368" i="64"/>
  <c r="T1382" i="64" s="1"/>
  <c r="T2120" i="64"/>
  <c r="T2137" i="64" s="1"/>
  <c r="T1336" i="64"/>
  <c r="T1314" i="64"/>
  <c r="T1327" i="64" s="1"/>
  <c r="T1520" i="64"/>
  <c r="T1533" i="64" s="1"/>
  <c r="T1269" i="64"/>
  <c r="T1304" i="64" s="1"/>
  <c r="T1643" i="64"/>
  <c r="T1666" i="64" s="1"/>
  <c r="T2249" i="64"/>
  <c r="T2263" i="64" s="1"/>
  <c r="T1225" i="64"/>
  <c r="T1260" i="64" s="1"/>
  <c r="T1607" i="64"/>
  <c r="T1634" i="64" s="1"/>
  <c r="T1189" i="64"/>
  <c r="T1216" i="64" s="1"/>
  <c r="T1153" i="64"/>
  <c r="T1180" i="64" s="1"/>
  <c r="T1118" i="64"/>
  <c r="T1145" i="64" s="1"/>
  <c r="T1083" i="64"/>
  <c r="T1110" i="64" s="1"/>
  <c r="T1675" i="64"/>
  <c r="T1698" i="64" s="1"/>
  <c r="T1707" i="64"/>
  <c r="T1732" i="64" s="1"/>
  <c r="T987" i="64"/>
  <c r="T1000" i="64" s="1"/>
  <c r="T1741" i="64"/>
  <c r="T1766" i="64" s="1"/>
  <c r="T1059" i="64"/>
  <c r="T522" i="64"/>
  <c r="T535" i="64" s="1"/>
  <c r="T820" i="64"/>
  <c r="T836" i="64" s="1"/>
  <c r="T963" i="64"/>
  <c r="T939" i="64"/>
  <c r="T954" i="64" s="1"/>
  <c r="T915" i="64"/>
  <c r="T930" i="64" s="1"/>
  <c r="T796" i="64"/>
  <c r="T449" i="64"/>
  <c r="T1422" i="64"/>
  <c r="T1437" i="64" s="1"/>
  <c r="T421" i="64"/>
  <c r="T473" i="64"/>
  <c r="T498" i="64"/>
  <c r="T1446" i="64"/>
  <c r="CG2196" i="64"/>
  <c r="CG1390" i="64"/>
  <c r="CG2170" i="64"/>
  <c r="CG2145" i="64"/>
  <c r="CG1367" i="64"/>
  <c r="CG1335" i="64"/>
  <c r="CG2119" i="64"/>
  <c r="CG1313" i="64"/>
  <c r="CG1519" i="64"/>
  <c r="CG1268" i="64"/>
  <c r="CG1224" i="64"/>
  <c r="CG1642" i="64"/>
  <c r="CG1674" i="64"/>
  <c r="CG1606" i="64"/>
  <c r="CG1152" i="64"/>
  <c r="CG2248" i="64"/>
  <c r="CG1117" i="64"/>
  <c r="CG1188" i="64"/>
  <c r="CG1706" i="64"/>
  <c r="CG986" i="64"/>
  <c r="CG938" i="64"/>
  <c r="CG953" i="64" s="1"/>
  <c r="CG1058" i="64"/>
  <c r="CG962" i="64"/>
  <c r="CG977" i="64" s="1"/>
  <c r="CG1740" i="64"/>
  <c r="CG1082" i="64"/>
  <c r="CG497" i="64"/>
  <c r="CG795" i="64"/>
  <c r="CG819" i="64"/>
  <c r="CG420" i="64"/>
  <c r="CG388" i="64"/>
  <c r="CG521" i="64"/>
  <c r="CG534" i="64" s="1"/>
  <c r="CG472" i="64"/>
  <c r="CG1421" i="64"/>
  <c r="CG1445" i="64"/>
  <c r="BY2196" i="64"/>
  <c r="BY1390" i="64"/>
  <c r="BY2170" i="64"/>
  <c r="BY2145" i="64"/>
  <c r="BY1367" i="64"/>
  <c r="BY1335" i="64"/>
  <c r="BY2119" i="64"/>
  <c r="BY1519" i="64"/>
  <c r="BY1313" i="64"/>
  <c r="BY2248" i="64"/>
  <c r="BY1268" i="64"/>
  <c r="BY1224" i="64"/>
  <c r="BY1642" i="64"/>
  <c r="BY1606" i="64"/>
  <c r="BY1152" i="64"/>
  <c r="BY1188" i="64"/>
  <c r="BY1674" i="64"/>
  <c r="BY1117" i="64"/>
  <c r="BY1706" i="64"/>
  <c r="BY986" i="64"/>
  <c r="BY1082" i="64"/>
  <c r="BY1740" i="64"/>
  <c r="BY938" i="64"/>
  <c r="BY953" i="64" s="1"/>
  <c r="BY1058" i="64"/>
  <c r="BY962" i="64"/>
  <c r="BY977" i="64" s="1"/>
  <c r="BY497" i="64"/>
  <c r="BY795" i="64"/>
  <c r="BY1421" i="64"/>
  <c r="BY420" i="64"/>
  <c r="BY819" i="64"/>
  <c r="BY388" i="64"/>
  <c r="BY472" i="64"/>
  <c r="BY521" i="64"/>
  <c r="BY534" i="64" s="1"/>
  <c r="BY1445" i="64"/>
  <c r="BQ2196" i="64"/>
  <c r="BQ1390" i="64"/>
  <c r="BQ2170" i="64"/>
  <c r="BQ2145" i="64"/>
  <c r="BQ1367" i="64"/>
  <c r="BQ1335" i="64"/>
  <c r="BQ2119" i="64"/>
  <c r="BQ1313" i="64"/>
  <c r="BQ1224" i="64"/>
  <c r="BQ1519" i="64"/>
  <c r="BQ2248" i="64"/>
  <c r="BQ1642" i="64"/>
  <c r="BQ1268" i="64"/>
  <c r="BQ1606" i="64"/>
  <c r="BQ1152" i="64"/>
  <c r="BQ1117" i="64"/>
  <c r="BQ1674" i="64"/>
  <c r="BQ1188" i="64"/>
  <c r="BQ1706" i="64"/>
  <c r="BQ986" i="64"/>
  <c r="BQ938" i="64"/>
  <c r="BQ953" i="64" s="1"/>
  <c r="BQ1082" i="64"/>
  <c r="BQ1058" i="64"/>
  <c r="BQ1740" i="64"/>
  <c r="BQ962" i="64"/>
  <c r="BQ977" i="64" s="1"/>
  <c r="BQ497" i="64"/>
  <c r="BQ795" i="64"/>
  <c r="BQ420" i="64"/>
  <c r="BQ388" i="64"/>
  <c r="BQ472" i="64"/>
  <c r="BQ1421" i="64"/>
  <c r="BQ1445" i="64"/>
  <c r="BQ521" i="64"/>
  <c r="BQ534" i="64" s="1"/>
  <c r="BQ819" i="64"/>
  <c r="BI2196" i="64"/>
  <c r="BI1390" i="64"/>
  <c r="BI2170" i="64"/>
  <c r="BI2145" i="64"/>
  <c r="BI1367" i="64"/>
  <c r="BI1335" i="64"/>
  <c r="BI2119" i="64"/>
  <c r="BI1313" i="64"/>
  <c r="BI1519" i="64"/>
  <c r="BI2248" i="64"/>
  <c r="BI1268" i="64"/>
  <c r="BI1224" i="64"/>
  <c r="BI1642" i="64"/>
  <c r="BI1674" i="64"/>
  <c r="BI1606" i="64"/>
  <c r="BI1152" i="64"/>
  <c r="BI1188" i="64"/>
  <c r="BI1117" i="64"/>
  <c r="BI1706" i="64"/>
  <c r="BI986" i="64"/>
  <c r="BI938" i="64"/>
  <c r="BI953" i="64" s="1"/>
  <c r="BI1082" i="64"/>
  <c r="BI1740" i="64"/>
  <c r="BI962" i="64"/>
  <c r="BI977" i="64" s="1"/>
  <c r="BI1058" i="64"/>
  <c r="BI497" i="64"/>
  <c r="BI795" i="64"/>
  <c r="BI819" i="64"/>
  <c r="BI1421" i="64"/>
  <c r="BI420" i="64"/>
  <c r="BI388" i="64"/>
  <c r="BI472" i="64"/>
  <c r="BI1445" i="64"/>
  <c r="BA2196" i="64"/>
  <c r="BA1390" i="64"/>
  <c r="BA2170" i="64"/>
  <c r="BA2145" i="64"/>
  <c r="BA1367" i="64"/>
  <c r="BA1335" i="64"/>
  <c r="BA2119" i="64"/>
  <c r="BA1519" i="64"/>
  <c r="BA1313" i="64"/>
  <c r="BA1224" i="64"/>
  <c r="BA1674" i="64"/>
  <c r="BA1642" i="64"/>
  <c r="BA1268" i="64"/>
  <c r="BA2248" i="64"/>
  <c r="BA1606" i="64"/>
  <c r="BA1188" i="64"/>
  <c r="BA1152" i="64"/>
  <c r="BA1117" i="64"/>
  <c r="BA1706" i="64"/>
  <c r="BA986" i="64"/>
  <c r="BA1740" i="64"/>
  <c r="BA938" i="64"/>
  <c r="BA953" i="64" s="1"/>
  <c r="BA1082" i="64"/>
  <c r="BA1058" i="64"/>
  <c r="BA962" i="64"/>
  <c r="BA977" i="64" s="1"/>
  <c r="BA497" i="64"/>
  <c r="BA795" i="64"/>
  <c r="BA521" i="64"/>
  <c r="BA534" i="64" s="1"/>
  <c r="BA420" i="64"/>
  <c r="BA388" i="64"/>
  <c r="BA819" i="64"/>
  <c r="BA472" i="64"/>
  <c r="BA1421" i="64"/>
  <c r="BA1445" i="64"/>
  <c r="AS2196" i="64"/>
  <c r="AS1390" i="64"/>
  <c r="AS2170" i="64"/>
  <c r="AS2145" i="64"/>
  <c r="AS1367" i="64"/>
  <c r="AS2119" i="64"/>
  <c r="AS1335" i="64"/>
  <c r="AS1313" i="64"/>
  <c r="AS1519" i="64"/>
  <c r="AS2248" i="64"/>
  <c r="AS1224" i="64"/>
  <c r="AS1642" i="64"/>
  <c r="AS1606" i="64"/>
  <c r="AS1152" i="64"/>
  <c r="AS1268" i="64"/>
  <c r="AS1117" i="64"/>
  <c r="AS1706" i="64"/>
  <c r="AS986" i="64"/>
  <c r="AS1188" i="64"/>
  <c r="AS938" i="64"/>
  <c r="AS953" i="64" s="1"/>
  <c r="AS1674" i="64"/>
  <c r="AS1740" i="64"/>
  <c r="AS1058" i="64"/>
  <c r="AS1082" i="64"/>
  <c r="AS962" i="64"/>
  <c r="AS977" i="64" s="1"/>
  <c r="AS497" i="64"/>
  <c r="AS795" i="64"/>
  <c r="AS521" i="64"/>
  <c r="AS534" i="64" s="1"/>
  <c r="AS1421" i="64"/>
  <c r="AS420" i="64"/>
  <c r="AS388" i="64"/>
  <c r="AS472" i="64"/>
  <c r="AS1445" i="64"/>
  <c r="AK2196" i="64"/>
  <c r="AK1390" i="64"/>
  <c r="AK2170" i="64"/>
  <c r="AK2145" i="64"/>
  <c r="AK1367" i="64"/>
  <c r="AK1335" i="64"/>
  <c r="AK2119" i="64"/>
  <c r="AK1519" i="64"/>
  <c r="AK1224" i="64"/>
  <c r="AK2248" i="64"/>
  <c r="AK1268" i="64"/>
  <c r="AK1642" i="64"/>
  <c r="AK1313" i="64"/>
  <c r="AK1606" i="64"/>
  <c r="AK1152" i="64"/>
  <c r="AK1674" i="64"/>
  <c r="AK1188" i="64"/>
  <c r="AK1117" i="64"/>
  <c r="AK1706" i="64"/>
  <c r="AK986" i="64"/>
  <c r="AK938" i="64"/>
  <c r="AK953" i="64" s="1"/>
  <c r="AK1058" i="64"/>
  <c r="AK1082" i="64"/>
  <c r="AK962" i="64"/>
  <c r="AK977" i="64" s="1"/>
  <c r="AK1740" i="64"/>
  <c r="AK497" i="64"/>
  <c r="AK795" i="64"/>
  <c r="AK521" i="64"/>
  <c r="AK534" i="64" s="1"/>
  <c r="AK819" i="64"/>
  <c r="AK420" i="64"/>
  <c r="AK388" i="64"/>
  <c r="AK472" i="64"/>
  <c r="AK1421" i="64"/>
  <c r="AK1445" i="64"/>
  <c r="AC2196" i="64"/>
  <c r="AC1390" i="64"/>
  <c r="AC2170" i="64"/>
  <c r="AC2145" i="64"/>
  <c r="AC1367" i="64"/>
  <c r="AC2119" i="64"/>
  <c r="AC1335" i="64"/>
  <c r="AC1519" i="64"/>
  <c r="AC1313" i="64"/>
  <c r="AC2248" i="64"/>
  <c r="AC1268" i="64"/>
  <c r="AC1224" i="64"/>
  <c r="AC1642" i="64"/>
  <c r="AC1606" i="64"/>
  <c r="AC1188" i="64"/>
  <c r="AC1152" i="64"/>
  <c r="AC1117" i="64"/>
  <c r="AC1674" i="64"/>
  <c r="AC1706" i="64"/>
  <c r="AC986" i="64"/>
  <c r="AC938" i="64"/>
  <c r="AC953" i="64" s="1"/>
  <c r="AC1740" i="64"/>
  <c r="AC962" i="64"/>
  <c r="AC977" i="64" s="1"/>
  <c r="AC1082" i="64"/>
  <c r="AC497" i="64"/>
  <c r="AC1058" i="64"/>
  <c r="AC795" i="64"/>
  <c r="AC1421" i="64"/>
  <c r="AC420" i="64"/>
  <c r="AC521" i="64"/>
  <c r="AC534" i="64" s="1"/>
  <c r="AC388" i="64"/>
  <c r="AC472" i="64"/>
  <c r="AC819" i="64"/>
  <c r="AC1445" i="64"/>
  <c r="U2196" i="64"/>
  <c r="U1390" i="64"/>
  <c r="U2170" i="64"/>
  <c r="U2145" i="64"/>
  <c r="U1367" i="64"/>
  <c r="U1335" i="64"/>
  <c r="U2119" i="64"/>
  <c r="U1519" i="64"/>
  <c r="U1268" i="64"/>
  <c r="U1224" i="64"/>
  <c r="U1642" i="64"/>
  <c r="U1313" i="64"/>
  <c r="U2248" i="64"/>
  <c r="U1606" i="64"/>
  <c r="U1152" i="64"/>
  <c r="U1674" i="64"/>
  <c r="U1117" i="64"/>
  <c r="U1188" i="64"/>
  <c r="U1706" i="64"/>
  <c r="U986" i="64"/>
  <c r="U938" i="64"/>
  <c r="U953" i="64" s="1"/>
  <c r="U1740" i="64"/>
  <c r="U1058" i="64"/>
  <c r="U962" i="64"/>
  <c r="U977" i="64" s="1"/>
  <c r="U497" i="64"/>
  <c r="U1082" i="64"/>
  <c r="U795" i="64"/>
  <c r="U819" i="64"/>
  <c r="U420" i="64"/>
  <c r="U388" i="64"/>
  <c r="U521" i="64"/>
  <c r="U534" i="64" s="1"/>
  <c r="U472" i="64"/>
  <c r="U1421" i="64"/>
  <c r="U1445" i="64"/>
  <c r="CH2193" i="64"/>
  <c r="CH2210" i="64" s="1"/>
  <c r="CH1387" i="64"/>
  <c r="CH1409" i="64" s="1"/>
  <c r="CH2167" i="64"/>
  <c r="CH2184" i="64" s="1"/>
  <c r="CH2142" i="64"/>
  <c r="CH2159" i="64" s="1"/>
  <c r="CH1364" i="64"/>
  <c r="CH1378" i="64" s="1"/>
  <c r="CH1332" i="64"/>
  <c r="CH1355" i="64" s="1"/>
  <c r="CH1516" i="64"/>
  <c r="CH1529" i="64" s="1"/>
  <c r="CH1310" i="64"/>
  <c r="CH1323" i="64" s="1"/>
  <c r="CH2116" i="64"/>
  <c r="CH2133" i="64" s="1"/>
  <c r="CH2245" i="64"/>
  <c r="CH2259" i="64" s="1"/>
  <c r="CH1639" i="64"/>
  <c r="CH1662" i="64" s="1"/>
  <c r="CH1265" i="64"/>
  <c r="CH1300" i="64" s="1"/>
  <c r="CH1603" i="64"/>
  <c r="CH1630" i="64" s="1"/>
  <c r="CH1149" i="64"/>
  <c r="CH1176" i="64" s="1"/>
  <c r="CH1221" i="64"/>
  <c r="CH1256" i="64" s="1"/>
  <c r="CH1114" i="64"/>
  <c r="CH1141" i="64" s="1"/>
  <c r="CH1703" i="64"/>
  <c r="CH1728" i="64" s="1"/>
  <c r="CH1185" i="64"/>
  <c r="CH1212" i="64" s="1"/>
  <c r="CH983" i="64"/>
  <c r="CH996" i="64" s="1"/>
  <c r="CH1671" i="64"/>
  <c r="CH1694" i="64" s="1"/>
  <c r="CH935" i="64"/>
  <c r="CH950" i="64" s="1"/>
  <c r="CH1079" i="64"/>
  <c r="CH1106" i="64" s="1"/>
  <c r="CH1055" i="64"/>
  <c r="CH959" i="64"/>
  <c r="CH974" i="64" s="1"/>
  <c r="CH494" i="64"/>
  <c r="CH911" i="64"/>
  <c r="CH926" i="64" s="1"/>
  <c r="CH1737" i="64"/>
  <c r="CH1762" i="64" s="1"/>
  <c r="CH792" i="64"/>
  <c r="CH807" i="64" s="1"/>
  <c r="CH1418" i="64"/>
  <c r="CH1433" i="64" s="1"/>
  <c r="CH417" i="64"/>
  <c r="CH385" i="64"/>
  <c r="CH816" i="64"/>
  <c r="CH832" i="64" s="1"/>
  <c r="CH469" i="64"/>
  <c r="CH1442" i="64"/>
  <c r="CH1457" i="64" s="1"/>
  <c r="CH518" i="64"/>
  <c r="CH531" i="64" s="1"/>
  <c r="BZ2193" i="64"/>
  <c r="BZ2210" i="64" s="1"/>
  <c r="BZ1387" i="64"/>
  <c r="BZ1409" i="64" s="1"/>
  <c r="BZ2167" i="64"/>
  <c r="BZ2184" i="64" s="1"/>
  <c r="BZ1364" i="64"/>
  <c r="BZ1378" i="64" s="1"/>
  <c r="BZ2116" i="64"/>
  <c r="BZ2133" i="64" s="1"/>
  <c r="BZ1332" i="64"/>
  <c r="BZ1355" i="64" s="1"/>
  <c r="BZ2142" i="64"/>
  <c r="BZ2159" i="64" s="1"/>
  <c r="BZ1310" i="64"/>
  <c r="BZ1323" i="64" s="1"/>
  <c r="BZ1221" i="64"/>
  <c r="BZ1256" i="64" s="1"/>
  <c r="BZ1639" i="64"/>
  <c r="BZ1662" i="64" s="1"/>
  <c r="BZ2245" i="64"/>
  <c r="BZ2259" i="64" s="1"/>
  <c r="BZ1516" i="64"/>
  <c r="BZ1529" i="64" s="1"/>
  <c r="BZ1603" i="64"/>
  <c r="BZ1630" i="64" s="1"/>
  <c r="BZ1265" i="64"/>
  <c r="BZ1300" i="64" s="1"/>
  <c r="BZ1149" i="64"/>
  <c r="BZ1176" i="64" s="1"/>
  <c r="BZ1671" i="64"/>
  <c r="BZ1694" i="64" s="1"/>
  <c r="BZ1114" i="64"/>
  <c r="BZ1141" i="64" s="1"/>
  <c r="BZ1703" i="64"/>
  <c r="BZ1728" i="64" s="1"/>
  <c r="BZ983" i="64"/>
  <c r="BZ996" i="64" s="1"/>
  <c r="BZ1185" i="64"/>
  <c r="BZ1212" i="64" s="1"/>
  <c r="BZ935" i="64"/>
  <c r="BZ950" i="64" s="1"/>
  <c r="BZ1079" i="64"/>
  <c r="BZ1106" i="64" s="1"/>
  <c r="BZ1737" i="64"/>
  <c r="BZ1762" i="64" s="1"/>
  <c r="BZ1055" i="64"/>
  <c r="BZ959" i="64"/>
  <c r="BZ974" i="64" s="1"/>
  <c r="BZ494" i="64"/>
  <c r="BZ911" i="64"/>
  <c r="BZ926" i="64" s="1"/>
  <c r="BZ792" i="64"/>
  <c r="BZ807" i="64" s="1"/>
  <c r="BZ417" i="64"/>
  <c r="BZ385" i="64"/>
  <c r="BZ469" i="64"/>
  <c r="BZ1442" i="64"/>
  <c r="BZ1457" i="64" s="1"/>
  <c r="BZ1418" i="64"/>
  <c r="BZ1433" i="64" s="1"/>
  <c r="BR2193" i="64"/>
  <c r="BR2210" i="64" s="1"/>
  <c r="BR1387" i="64"/>
  <c r="BR1409" i="64" s="1"/>
  <c r="BR2167" i="64"/>
  <c r="BR2184" i="64" s="1"/>
  <c r="BR2142" i="64"/>
  <c r="BR2159" i="64" s="1"/>
  <c r="BR1364" i="64"/>
  <c r="BR1378" i="64" s="1"/>
  <c r="BR1332" i="64"/>
  <c r="BR1355" i="64" s="1"/>
  <c r="BR2116" i="64"/>
  <c r="BR2133" i="64" s="1"/>
  <c r="BR1516" i="64"/>
  <c r="BR1529" i="64" s="1"/>
  <c r="BR1310" i="64"/>
  <c r="BR1323" i="64" s="1"/>
  <c r="BR1265" i="64"/>
  <c r="BR1300" i="64" s="1"/>
  <c r="BR1221" i="64"/>
  <c r="BR1256" i="64" s="1"/>
  <c r="BR1639" i="64"/>
  <c r="BR1662" i="64" s="1"/>
  <c r="BR2245" i="64"/>
  <c r="BR2259" i="64" s="1"/>
  <c r="BR1603" i="64"/>
  <c r="BR1630" i="64" s="1"/>
  <c r="BR1149" i="64"/>
  <c r="BR1176" i="64" s="1"/>
  <c r="BR1114" i="64"/>
  <c r="BR1141" i="64" s="1"/>
  <c r="BR1703" i="64"/>
  <c r="BR1728" i="64" s="1"/>
  <c r="BR983" i="64"/>
  <c r="BR996" i="64" s="1"/>
  <c r="BR1671" i="64"/>
  <c r="BR1694" i="64" s="1"/>
  <c r="BR1055" i="64"/>
  <c r="BR935" i="64"/>
  <c r="BR950" i="64" s="1"/>
  <c r="BR1079" i="64"/>
  <c r="BR1106" i="64" s="1"/>
  <c r="BR1185" i="64"/>
  <c r="BR1212" i="64" s="1"/>
  <c r="BR1737" i="64"/>
  <c r="BR1762" i="64" s="1"/>
  <c r="BR959" i="64"/>
  <c r="BR974" i="64" s="1"/>
  <c r="BR494" i="64"/>
  <c r="BR911" i="64"/>
  <c r="BR926" i="64" s="1"/>
  <c r="BR792" i="64"/>
  <c r="BR807" i="64" s="1"/>
  <c r="BR518" i="64"/>
  <c r="BR531" i="64" s="1"/>
  <c r="BR816" i="64"/>
  <c r="BR832" i="64" s="1"/>
  <c r="BR1418" i="64"/>
  <c r="BR1433" i="64" s="1"/>
  <c r="BR417" i="64"/>
  <c r="BR385" i="64"/>
  <c r="BR469" i="64"/>
  <c r="BR1442" i="64"/>
  <c r="BR1457" i="64" s="1"/>
  <c r="BJ2193" i="64"/>
  <c r="BJ2210" i="64" s="1"/>
  <c r="BJ1387" i="64"/>
  <c r="BJ1409" i="64" s="1"/>
  <c r="BJ2167" i="64"/>
  <c r="BJ2184" i="64" s="1"/>
  <c r="BJ1364" i="64"/>
  <c r="BJ1378" i="64" s="1"/>
  <c r="BJ1332" i="64"/>
  <c r="BJ1355" i="64" s="1"/>
  <c r="BJ2142" i="64"/>
  <c r="BJ2159" i="64" s="1"/>
  <c r="BJ2116" i="64"/>
  <c r="BJ2133" i="64" s="1"/>
  <c r="BJ1516" i="64"/>
  <c r="BJ1529" i="64" s="1"/>
  <c r="BJ1310" i="64"/>
  <c r="BJ1323" i="64" s="1"/>
  <c r="BJ1221" i="64"/>
  <c r="BJ1256" i="64" s="1"/>
  <c r="BJ2245" i="64"/>
  <c r="BJ2259" i="64" s="1"/>
  <c r="BJ1639" i="64"/>
  <c r="BJ1662" i="64" s="1"/>
  <c r="BJ1265" i="64"/>
  <c r="BJ1300" i="64" s="1"/>
  <c r="BJ1603" i="64"/>
  <c r="BJ1630" i="64" s="1"/>
  <c r="BJ1149" i="64"/>
  <c r="BJ1176" i="64" s="1"/>
  <c r="BJ1671" i="64"/>
  <c r="BJ1694" i="64" s="1"/>
  <c r="BJ1114" i="64"/>
  <c r="BJ1141" i="64" s="1"/>
  <c r="BJ1185" i="64"/>
  <c r="BJ1212" i="64" s="1"/>
  <c r="BJ1703" i="64"/>
  <c r="BJ1728" i="64" s="1"/>
  <c r="BJ983" i="64"/>
  <c r="BJ996" i="64" s="1"/>
  <c r="BJ1737" i="64"/>
  <c r="BJ1762" i="64" s="1"/>
  <c r="BJ935" i="64"/>
  <c r="BJ950" i="64" s="1"/>
  <c r="BJ1079" i="64"/>
  <c r="BJ1106" i="64" s="1"/>
  <c r="BJ959" i="64"/>
  <c r="BJ974" i="64" s="1"/>
  <c r="BJ1055" i="64"/>
  <c r="BJ494" i="64"/>
  <c r="BJ911" i="64"/>
  <c r="BJ926" i="64" s="1"/>
  <c r="BJ792" i="64"/>
  <c r="BJ807" i="64" s="1"/>
  <c r="BJ518" i="64"/>
  <c r="BJ531" i="64" s="1"/>
  <c r="BJ417" i="64"/>
  <c r="BJ385" i="64"/>
  <c r="BJ469" i="64"/>
  <c r="BJ816" i="64"/>
  <c r="BJ832" i="64" s="1"/>
  <c r="BJ1442" i="64"/>
  <c r="BJ1457" i="64" s="1"/>
  <c r="BJ1418" i="64"/>
  <c r="BJ1433" i="64" s="1"/>
  <c r="BB2193" i="64"/>
  <c r="BB2210" i="64" s="1"/>
  <c r="BB1387" i="64"/>
  <c r="BB1409" i="64" s="1"/>
  <c r="BB2167" i="64"/>
  <c r="BB2184" i="64" s="1"/>
  <c r="BB1364" i="64"/>
  <c r="BB1378" i="64" s="1"/>
  <c r="BB2142" i="64"/>
  <c r="BB2159" i="64" s="1"/>
  <c r="BB1332" i="64"/>
  <c r="BB1355" i="64" s="1"/>
  <c r="BB2116" i="64"/>
  <c r="BB2133" i="64" s="1"/>
  <c r="BB1310" i="64"/>
  <c r="BB1323" i="64" s="1"/>
  <c r="BB1516" i="64"/>
  <c r="BB1529" i="64" s="1"/>
  <c r="BB1265" i="64"/>
  <c r="BB1300" i="64" s="1"/>
  <c r="BB2245" i="64"/>
  <c r="BB2259" i="64" s="1"/>
  <c r="BB1221" i="64"/>
  <c r="BB1256" i="64" s="1"/>
  <c r="BB1639" i="64"/>
  <c r="BB1662" i="64" s="1"/>
  <c r="BB1603" i="64"/>
  <c r="BB1630" i="64" s="1"/>
  <c r="BB1149" i="64"/>
  <c r="BB1176" i="64" s="1"/>
  <c r="BB1114" i="64"/>
  <c r="BB1141" i="64" s="1"/>
  <c r="BB1671" i="64"/>
  <c r="BB1694" i="64" s="1"/>
  <c r="BB1703" i="64"/>
  <c r="BB1728" i="64" s="1"/>
  <c r="BB1185" i="64"/>
  <c r="BB1212" i="64" s="1"/>
  <c r="BB983" i="64"/>
  <c r="BB996" i="64" s="1"/>
  <c r="BB935" i="64"/>
  <c r="BB950" i="64" s="1"/>
  <c r="BB1737" i="64"/>
  <c r="BB1762" i="64" s="1"/>
  <c r="BB1055" i="64"/>
  <c r="BB1079" i="64"/>
  <c r="BB1106" i="64" s="1"/>
  <c r="BB959" i="64"/>
  <c r="BB974" i="64" s="1"/>
  <c r="BB911" i="64"/>
  <c r="BB926" i="64" s="1"/>
  <c r="BB792" i="64"/>
  <c r="BB807" i="64" s="1"/>
  <c r="BB816" i="64"/>
  <c r="BB832" i="64" s="1"/>
  <c r="BB518" i="64"/>
  <c r="BB531" i="64" s="1"/>
  <c r="BB1418" i="64"/>
  <c r="BB1433" i="64" s="1"/>
  <c r="BB417" i="64"/>
  <c r="BB385" i="64"/>
  <c r="BB469" i="64"/>
  <c r="BB1442" i="64"/>
  <c r="BB1457" i="64" s="1"/>
  <c r="AT2193" i="64"/>
  <c r="AT2210" i="64" s="1"/>
  <c r="AT1387" i="64"/>
  <c r="AT1409" i="64" s="1"/>
  <c r="AT2167" i="64"/>
  <c r="AT2184" i="64" s="1"/>
  <c r="AT1364" i="64"/>
  <c r="AT1378" i="64" s="1"/>
  <c r="AT2116" i="64"/>
  <c r="AT2133" i="64" s="1"/>
  <c r="AT1332" i="64"/>
  <c r="AT1355" i="64" s="1"/>
  <c r="AT1516" i="64"/>
  <c r="AT1529" i="64" s="1"/>
  <c r="AT2142" i="64"/>
  <c r="AT2159" i="64" s="1"/>
  <c r="AT1310" i="64"/>
  <c r="AT1323" i="64" s="1"/>
  <c r="AT1221" i="64"/>
  <c r="AT1256" i="64" s="1"/>
  <c r="AT1639" i="64"/>
  <c r="AT1662" i="64" s="1"/>
  <c r="AT1265" i="64"/>
  <c r="AT1300" i="64" s="1"/>
  <c r="AT2245" i="64"/>
  <c r="AT2259" i="64" s="1"/>
  <c r="AT1603" i="64"/>
  <c r="AT1630" i="64" s="1"/>
  <c r="AT1671" i="64"/>
  <c r="AT1694" i="64" s="1"/>
  <c r="AT1114" i="64"/>
  <c r="AT1141" i="64" s="1"/>
  <c r="AT1703" i="64"/>
  <c r="AT1728" i="64" s="1"/>
  <c r="AT1149" i="64"/>
  <c r="AT1176" i="64" s="1"/>
  <c r="AT983" i="64"/>
  <c r="AT996" i="64" s="1"/>
  <c r="AT1185" i="64"/>
  <c r="AT1212" i="64" s="1"/>
  <c r="AT935" i="64"/>
  <c r="AT950" i="64" s="1"/>
  <c r="AT1055" i="64"/>
  <c r="AT959" i="64"/>
  <c r="AT974" i="64" s="1"/>
  <c r="AT1079" i="64"/>
  <c r="AT1106" i="64" s="1"/>
  <c r="AT1737" i="64"/>
  <c r="AT1762" i="64" s="1"/>
  <c r="AT911" i="64"/>
  <c r="AT926" i="64" s="1"/>
  <c r="AT792" i="64"/>
  <c r="AT807" i="64" s="1"/>
  <c r="AT417" i="64"/>
  <c r="AT816" i="64"/>
  <c r="AT832" i="64" s="1"/>
  <c r="AT385" i="64"/>
  <c r="AT518" i="64"/>
  <c r="AT531" i="64" s="1"/>
  <c r="AT494" i="64"/>
  <c r="AT469" i="64"/>
  <c r="AT1442" i="64"/>
  <c r="AT1457" i="64" s="1"/>
  <c r="AT1418" i="64"/>
  <c r="AT1433" i="64" s="1"/>
  <c r="AL2193" i="64"/>
  <c r="AL2210" i="64" s="1"/>
  <c r="AL1387" i="64"/>
  <c r="AL1409" i="64" s="1"/>
  <c r="AL2167" i="64"/>
  <c r="AL2184" i="64" s="1"/>
  <c r="AL2142" i="64"/>
  <c r="AL2159" i="64" s="1"/>
  <c r="AL1364" i="64"/>
  <c r="AL1378" i="64" s="1"/>
  <c r="AL2116" i="64"/>
  <c r="AL2133" i="64" s="1"/>
  <c r="AL1332" i="64"/>
  <c r="AL1355" i="64" s="1"/>
  <c r="AL1310" i="64"/>
  <c r="AL1323" i="64" s="1"/>
  <c r="AL1516" i="64"/>
  <c r="AL1529" i="64" s="1"/>
  <c r="AL2245" i="64"/>
  <c r="AL2259" i="64" s="1"/>
  <c r="AL1639" i="64"/>
  <c r="AL1662" i="64" s="1"/>
  <c r="AL1221" i="64"/>
  <c r="AL1256" i="64" s="1"/>
  <c r="AL1603" i="64"/>
  <c r="AL1630" i="64" s="1"/>
  <c r="AL1265" i="64"/>
  <c r="AL1300" i="64" s="1"/>
  <c r="AL1114" i="64"/>
  <c r="AL1141" i="64" s="1"/>
  <c r="AL1671" i="64"/>
  <c r="AL1694" i="64" s="1"/>
  <c r="AL1703" i="64"/>
  <c r="AL1728" i="64" s="1"/>
  <c r="AL983" i="64"/>
  <c r="AL996" i="64" s="1"/>
  <c r="AL1055" i="64"/>
  <c r="AL935" i="64"/>
  <c r="AL950" i="64" s="1"/>
  <c r="AL1737" i="64"/>
  <c r="AL1762" i="64" s="1"/>
  <c r="AL1149" i="64"/>
  <c r="AL1176" i="64" s="1"/>
  <c r="AL1185" i="64"/>
  <c r="AL1212" i="64" s="1"/>
  <c r="AL959" i="64"/>
  <c r="AL974" i="64" s="1"/>
  <c r="AL1079" i="64"/>
  <c r="AL1106" i="64" s="1"/>
  <c r="AL911" i="64"/>
  <c r="AL926" i="64" s="1"/>
  <c r="AL792" i="64"/>
  <c r="AL807" i="64" s="1"/>
  <c r="AL494" i="64"/>
  <c r="AL1418" i="64"/>
  <c r="AL1433" i="64" s="1"/>
  <c r="AL417" i="64"/>
  <c r="AL385" i="64"/>
  <c r="AL469" i="64"/>
  <c r="AL1442" i="64"/>
  <c r="AL1457" i="64" s="1"/>
  <c r="AL518" i="64"/>
  <c r="AL531" i="64" s="1"/>
  <c r="AL816" i="64"/>
  <c r="AL832" i="64" s="1"/>
  <c r="AD2193" i="64"/>
  <c r="AD2210" i="64" s="1"/>
  <c r="AD1387" i="64"/>
  <c r="AD1409" i="64" s="1"/>
  <c r="AD2167" i="64"/>
  <c r="AD2184" i="64" s="1"/>
  <c r="AD2116" i="64"/>
  <c r="AD2133" i="64" s="1"/>
  <c r="AD2142" i="64"/>
  <c r="AD2159" i="64" s="1"/>
  <c r="AD1332" i="64"/>
  <c r="AD1355" i="64" s="1"/>
  <c r="AD1364" i="64"/>
  <c r="AD1378" i="64" s="1"/>
  <c r="AD1310" i="64"/>
  <c r="AD1323" i="64" s="1"/>
  <c r="AD1221" i="64"/>
  <c r="AD1256" i="64" s="1"/>
  <c r="AD2245" i="64"/>
  <c r="AD2259" i="64" s="1"/>
  <c r="AD1265" i="64"/>
  <c r="AD1300" i="64" s="1"/>
  <c r="AD1639" i="64"/>
  <c r="AD1662" i="64" s="1"/>
  <c r="AD1516" i="64"/>
  <c r="AD1529" i="64" s="1"/>
  <c r="AD1603" i="64"/>
  <c r="AD1630" i="64" s="1"/>
  <c r="AD1671" i="64"/>
  <c r="AD1694" i="64" s="1"/>
  <c r="AD1114" i="64"/>
  <c r="AD1141" i="64" s="1"/>
  <c r="AD1185" i="64"/>
  <c r="AD1212" i="64" s="1"/>
  <c r="AD1703" i="64"/>
  <c r="AD1728" i="64" s="1"/>
  <c r="AD1149" i="64"/>
  <c r="AD1176" i="64" s="1"/>
  <c r="AD983" i="64"/>
  <c r="AD996" i="64" s="1"/>
  <c r="AD1079" i="64"/>
  <c r="AD1106" i="64" s="1"/>
  <c r="AD935" i="64"/>
  <c r="AD950" i="64" s="1"/>
  <c r="AD1737" i="64"/>
  <c r="AD1762" i="64" s="1"/>
  <c r="AD959" i="64"/>
  <c r="AD974" i="64" s="1"/>
  <c r="AD1055" i="64"/>
  <c r="AD911" i="64"/>
  <c r="AD926" i="64" s="1"/>
  <c r="AD792" i="64"/>
  <c r="AD807" i="64" s="1"/>
  <c r="AD518" i="64"/>
  <c r="AD531" i="64" s="1"/>
  <c r="AD816" i="64"/>
  <c r="AD832" i="64" s="1"/>
  <c r="AD417" i="64"/>
  <c r="AD385" i="64"/>
  <c r="AD469" i="64"/>
  <c r="AD1442" i="64"/>
  <c r="AD1457" i="64" s="1"/>
  <c r="AD1418" i="64"/>
  <c r="AD1433" i="64" s="1"/>
  <c r="AD494" i="64"/>
  <c r="V2193" i="64"/>
  <c r="V2210" i="64" s="1"/>
  <c r="V1387" i="64"/>
  <c r="V1409" i="64" s="1"/>
  <c r="V2167" i="64"/>
  <c r="V2184" i="64" s="1"/>
  <c r="V2142" i="64"/>
  <c r="V2159" i="64" s="1"/>
  <c r="V1364" i="64"/>
  <c r="V1378" i="64" s="1"/>
  <c r="V1332" i="64"/>
  <c r="V1355" i="64" s="1"/>
  <c r="V2116" i="64"/>
  <c r="V2133" i="64" s="1"/>
  <c r="V1516" i="64"/>
  <c r="V1529" i="64" s="1"/>
  <c r="V1310" i="64"/>
  <c r="V1323" i="64" s="1"/>
  <c r="V1265" i="64"/>
  <c r="V1300" i="64" s="1"/>
  <c r="V1639" i="64"/>
  <c r="V1662" i="64" s="1"/>
  <c r="V2245" i="64"/>
  <c r="V2259" i="64" s="1"/>
  <c r="V1221" i="64"/>
  <c r="V1256" i="64" s="1"/>
  <c r="V1603" i="64"/>
  <c r="V1630" i="64" s="1"/>
  <c r="V1114" i="64"/>
  <c r="V1141" i="64" s="1"/>
  <c r="V1149" i="64"/>
  <c r="V1176" i="64" s="1"/>
  <c r="V1703" i="64"/>
  <c r="V1728" i="64" s="1"/>
  <c r="V1185" i="64"/>
  <c r="V1212" i="64" s="1"/>
  <c r="V983" i="64"/>
  <c r="V996" i="64" s="1"/>
  <c r="V1671" i="64"/>
  <c r="V1694" i="64" s="1"/>
  <c r="V935" i="64"/>
  <c r="V950" i="64" s="1"/>
  <c r="V1079" i="64"/>
  <c r="V1106" i="64" s="1"/>
  <c r="V1737" i="64"/>
  <c r="V1762" i="64" s="1"/>
  <c r="V1055" i="64"/>
  <c r="V959" i="64"/>
  <c r="V974" i="64" s="1"/>
  <c r="V911" i="64"/>
  <c r="V926" i="64" s="1"/>
  <c r="V792" i="64"/>
  <c r="V807" i="64" s="1"/>
  <c r="V1418" i="64"/>
  <c r="V1433" i="64" s="1"/>
  <c r="V417" i="64"/>
  <c r="V518" i="64"/>
  <c r="V531" i="64" s="1"/>
  <c r="V494" i="64"/>
  <c r="V385" i="64"/>
  <c r="V816" i="64"/>
  <c r="V832" i="64" s="1"/>
  <c r="V469" i="64"/>
  <c r="V1442" i="64"/>
  <c r="V1457" i="64" s="1"/>
  <c r="CE316" i="64"/>
  <c r="BW316" i="64"/>
  <c r="AY316" i="64"/>
  <c r="AQ316" i="64"/>
  <c r="CL315" i="64"/>
  <c r="BV315" i="64"/>
  <c r="BN315" i="64"/>
  <c r="BF315" i="64"/>
  <c r="CC312" i="64"/>
  <c r="BU312" i="64"/>
  <c r="BM312" i="64"/>
  <c r="BE312" i="64"/>
  <c r="AW312" i="64"/>
  <c r="AO312" i="64"/>
  <c r="AG312" i="64"/>
  <c r="Y312" i="64"/>
  <c r="Y325" i="64" s="1"/>
  <c r="BT311" i="64"/>
  <c r="BL311" i="64"/>
  <c r="BD311" i="64"/>
  <c r="AV311" i="64"/>
  <c r="AN311" i="64"/>
  <c r="AF311" i="64"/>
  <c r="T334" i="64"/>
  <c r="AB334" i="64"/>
  <c r="AJ334" i="64"/>
  <c r="AR334" i="64"/>
  <c r="AZ334" i="64"/>
  <c r="BH334" i="64"/>
  <c r="BP334" i="64"/>
  <c r="BX334" i="64"/>
  <c r="CF334" i="64"/>
  <c r="T335" i="64"/>
  <c r="AB335" i="64"/>
  <c r="AJ335" i="64"/>
  <c r="BP335" i="64"/>
  <c r="BX335" i="64"/>
  <c r="S338" i="64"/>
  <c r="AA338" i="64"/>
  <c r="AI338" i="64"/>
  <c r="AY338" i="64"/>
  <c r="BX338" i="64"/>
  <c r="CI338" i="64"/>
  <c r="Z339" i="64"/>
  <c r="Z349" i="64" s="1"/>
  <c r="AJ339" i="64"/>
  <c r="AJ349" i="64" s="1"/>
  <c r="AU339" i="64"/>
  <c r="AU349" i="64" s="1"/>
  <c r="BF339" i="64"/>
  <c r="BF349" i="64" s="1"/>
  <c r="BP339" i="64"/>
  <c r="BP349" i="64" s="1"/>
  <c r="AE384" i="64"/>
  <c r="BQ384" i="64"/>
  <c r="CC384" i="64"/>
  <c r="W385" i="64"/>
  <c r="AV385" i="64"/>
  <c r="BI385" i="64"/>
  <c r="BU385" i="64"/>
  <c r="CI385" i="64"/>
  <c r="AL388" i="64"/>
  <c r="AW388" i="64"/>
  <c r="BK388" i="64"/>
  <c r="BX388" i="64"/>
  <c r="CJ388" i="64"/>
  <c r="AD389" i="64"/>
  <c r="AO389" i="64"/>
  <c r="BP389" i="64"/>
  <c r="CB389" i="64"/>
  <c r="AG1441" i="64"/>
  <c r="AR1441" i="64"/>
  <c r="BF1441" i="64"/>
  <c r="BS1441" i="64"/>
  <c r="CF1441" i="64"/>
  <c r="BO1442" i="64"/>
  <c r="BO1457" i="64" s="1"/>
  <c r="AA1445" i="64"/>
  <c r="BE417" i="64"/>
  <c r="AN420" i="64"/>
  <c r="AF421" i="64"/>
  <c r="BR444" i="64"/>
  <c r="BR459" i="64" s="1"/>
  <c r="BJ445" i="64"/>
  <c r="AS448" i="64"/>
  <c r="AK449" i="64"/>
  <c r="AF498" i="64"/>
  <c r="BA1417" i="64"/>
  <c r="BA1432" i="64" s="1"/>
  <c r="CC791" i="64"/>
  <c r="CC806" i="64" s="1"/>
  <c r="BL819" i="64"/>
  <c r="BQ1054" i="64"/>
  <c r="BQ1069" i="64" s="1"/>
  <c r="AM1386" i="64"/>
  <c r="AM2192" i="64"/>
  <c r="AM2209" i="64" s="1"/>
  <c r="AM2141" i="64"/>
  <c r="AM2158" i="64" s="1"/>
  <c r="AM2166" i="64"/>
  <c r="AM2183" i="64" s="1"/>
  <c r="AM2115" i="64"/>
  <c r="AM2132" i="64" s="1"/>
  <c r="AM1515" i="64"/>
  <c r="AM1528" i="64" s="1"/>
  <c r="AM1331" i="64"/>
  <c r="AM1354" i="64" s="1"/>
  <c r="AM1220" i="64"/>
  <c r="AM1255" i="64" s="1"/>
  <c r="AM1309" i="64"/>
  <c r="AM1322" i="64" s="1"/>
  <c r="AM2244" i="64"/>
  <c r="AM2258" i="64" s="1"/>
  <c r="AM1363" i="64"/>
  <c r="AM1377" i="64" s="1"/>
  <c r="AM1264" i="64"/>
  <c r="AM1638" i="64"/>
  <c r="AM1661" i="64" s="1"/>
  <c r="AM1113" i="64"/>
  <c r="AM1140" i="64" s="1"/>
  <c r="AM1602" i="64"/>
  <c r="AM1629" i="64" s="1"/>
  <c r="AM1184" i="64"/>
  <c r="AM1211" i="64" s="1"/>
  <c r="AM1702" i="64"/>
  <c r="AM1727" i="64" s="1"/>
  <c r="AM1148" i="64"/>
  <c r="AM1175" i="64" s="1"/>
  <c r="AM1670" i="64"/>
  <c r="AM1693" i="64" s="1"/>
  <c r="AM1736" i="64"/>
  <c r="AM1761" i="64" s="1"/>
  <c r="AM1078" i="64"/>
  <c r="AM1105" i="64" s="1"/>
  <c r="AM982" i="64"/>
  <c r="AM995" i="64" s="1"/>
  <c r="AM1054" i="64"/>
  <c r="AM1069" i="64" s="1"/>
  <c r="AM815" i="64"/>
  <c r="AM831" i="64" s="1"/>
  <c r="AM910" i="64"/>
  <c r="AM925" i="64" s="1"/>
  <c r="AM958" i="64"/>
  <c r="AM973" i="64" s="1"/>
  <c r="AM791" i="64"/>
  <c r="AM806" i="64" s="1"/>
  <c r="AM1417" i="64"/>
  <c r="AM1432" i="64" s="1"/>
  <c r="AM517" i="64"/>
  <c r="AM493" i="64"/>
  <c r="AM416" i="64"/>
  <c r="AM436" i="64" s="1"/>
  <c r="AM468" i="64"/>
  <c r="AM934" i="64"/>
  <c r="AM949" i="64" s="1"/>
  <c r="AM444" i="64"/>
  <c r="AM459" i="64" s="1"/>
  <c r="BK1391" i="64"/>
  <c r="BK2197" i="64"/>
  <c r="BK2146" i="64"/>
  <c r="BK2171" i="64"/>
  <c r="BK1368" i="64"/>
  <c r="BK1382" i="64" s="1"/>
  <c r="BK1336" i="64"/>
  <c r="BK2120" i="64"/>
  <c r="BK2137" i="64" s="1"/>
  <c r="BK1314" i="64"/>
  <c r="BK1327" i="64" s="1"/>
  <c r="BK1520" i="64"/>
  <c r="BK1533" i="64" s="1"/>
  <c r="BK2249" i="64"/>
  <c r="BK2263" i="64" s="1"/>
  <c r="BK1225" i="64"/>
  <c r="BK1260" i="64" s="1"/>
  <c r="BK1269" i="64"/>
  <c r="BK1304" i="64" s="1"/>
  <c r="BK1675" i="64"/>
  <c r="BK1698" i="64" s="1"/>
  <c r="BK1607" i="64"/>
  <c r="BK1634" i="64" s="1"/>
  <c r="BK1643" i="64"/>
  <c r="BK1666" i="64" s="1"/>
  <c r="BK1189" i="64"/>
  <c r="BK1216" i="64" s="1"/>
  <c r="BK1153" i="64"/>
  <c r="BK1180" i="64" s="1"/>
  <c r="BK1707" i="64"/>
  <c r="BK1732" i="64" s="1"/>
  <c r="BK1118" i="64"/>
  <c r="BK1145" i="64" s="1"/>
  <c r="BK1741" i="64"/>
  <c r="BK1766" i="64" s="1"/>
  <c r="BK1083" i="64"/>
  <c r="BK1110" i="64" s="1"/>
  <c r="BK963" i="64"/>
  <c r="BK987" i="64"/>
  <c r="BK1000" i="64" s="1"/>
  <c r="BK1059" i="64"/>
  <c r="BK939" i="64"/>
  <c r="BK954" i="64" s="1"/>
  <c r="BK796" i="64"/>
  <c r="BK1422" i="64"/>
  <c r="BK1437" i="64" s="1"/>
  <c r="BK915" i="64"/>
  <c r="BK930" i="64" s="1"/>
  <c r="BK522" i="64"/>
  <c r="BK535" i="64" s="1"/>
  <c r="BK498" i="64"/>
  <c r="BK421" i="64"/>
  <c r="BK1446" i="64"/>
  <c r="BK820" i="64"/>
  <c r="BK836" i="64" s="1"/>
  <c r="BK449" i="64"/>
  <c r="CB1390" i="64"/>
  <c r="CB2196" i="64"/>
  <c r="CB2145" i="64"/>
  <c r="CB2119" i="64"/>
  <c r="CB1367" i="64"/>
  <c r="CB2170" i="64"/>
  <c r="CB1335" i="64"/>
  <c r="CB1519" i="64"/>
  <c r="CB1313" i="64"/>
  <c r="CB2248" i="64"/>
  <c r="CB1224" i="64"/>
  <c r="CB1268" i="64"/>
  <c r="CB1606" i="64"/>
  <c r="CB1188" i="64"/>
  <c r="CB1674" i="64"/>
  <c r="CB1642" i="64"/>
  <c r="CB1152" i="64"/>
  <c r="CB1740" i="64"/>
  <c r="CB1082" i="64"/>
  <c r="CB1117" i="64"/>
  <c r="CB1058" i="64"/>
  <c r="CB962" i="64"/>
  <c r="CB977" i="64" s="1"/>
  <c r="CB986" i="64"/>
  <c r="CB938" i="64"/>
  <c r="CB953" i="64" s="1"/>
  <c r="CB1706" i="64"/>
  <c r="CB1421" i="64"/>
  <c r="CB521" i="64"/>
  <c r="CB534" i="64" s="1"/>
  <c r="CB819" i="64"/>
  <c r="CB795" i="64"/>
  <c r="CB472" i="64"/>
  <c r="CB1445" i="64"/>
  <c r="CB497" i="64"/>
  <c r="CB338" i="64"/>
  <c r="CB448" i="64"/>
  <c r="CK1387" i="64"/>
  <c r="CK1409" i="64" s="1"/>
  <c r="CK2193" i="64"/>
  <c r="CK2210" i="64" s="1"/>
  <c r="CK2142" i="64"/>
  <c r="CK2159" i="64" s="1"/>
  <c r="CK2167" i="64"/>
  <c r="CK2184" i="64" s="1"/>
  <c r="CK2116" i="64"/>
  <c r="CK2133" i="64" s="1"/>
  <c r="CK1364" i="64"/>
  <c r="CK1378" i="64" s="1"/>
  <c r="CK1332" i="64"/>
  <c r="CK1355" i="64" s="1"/>
  <c r="CK1310" i="64"/>
  <c r="CK1323" i="64" s="1"/>
  <c r="CK1516" i="64"/>
  <c r="CK1529" i="64" s="1"/>
  <c r="CK2245" i="64"/>
  <c r="CK2259" i="64" s="1"/>
  <c r="CK1221" i="64"/>
  <c r="CK1256" i="64" s="1"/>
  <c r="CK1265" i="64"/>
  <c r="CK1300" i="64" s="1"/>
  <c r="CK1603" i="64"/>
  <c r="CK1630" i="64" s="1"/>
  <c r="CK1671" i="64"/>
  <c r="CK1694" i="64" s="1"/>
  <c r="CK1639" i="64"/>
  <c r="CK1662" i="64" s="1"/>
  <c r="CK1185" i="64"/>
  <c r="CK1212" i="64" s="1"/>
  <c r="CK1149" i="64"/>
  <c r="CK1176" i="64" s="1"/>
  <c r="CK1737" i="64"/>
  <c r="CK1762" i="64" s="1"/>
  <c r="CK1079" i="64"/>
  <c r="CK1106" i="64" s="1"/>
  <c r="CK1114" i="64"/>
  <c r="CK1141" i="64" s="1"/>
  <c r="CK1703" i="64"/>
  <c r="CK1728" i="64" s="1"/>
  <c r="CK1055" i="64"/>
  <c r="CK959" i="64"/>
  <c r="CK974" i="64" s="1"/>
  <c r="CK983" i="64"/>
  <c r="CK996" i="64" s="1"/>
  <c r="CK935" i="64"/>
  <c r="CK950" i="64" s="1"/>
  <c r="CK911" i="64"/>
  <c r="CK926" i="64" s="1"/>
  <c r="CK1418" i="64"/>
  <c r="CK1433" i="64" s="1"/>
  <c r="CK518" i="64"/>
  <c r="CK531" i="64" s="1"/>
  <c r="CK792" i="64"/>
  <c r="CK807" i="64" s="1"/>
  <c r="CK469" i="64"/>
  <c r="CK816" i="64"/>
  <c r="CK832" i="64" s="1"/>
  <c r="CK1442" i="64"/>
  <c r="CK1457" i="64" s="1"/>
  <c r="CK494" i="64"/>
  <c r="CK445" i="64"/>
  <c r="AO1387" i="64"/>
  <c r="AO1409" i="64" s="1"/>
  <c r="AO2193" i="64"/>
  <c r="AO2210" i="64" s="1"/>
  <c r="AO2167" i="64"/>
  <c r="AO2184" i="64" s="1"/>
  <c r="AO2116" i="64"/>
  <c r="AO2133" i="64" s="1"/>
  <c r="AO2142" i="64"/>
  <c r="AO2159" i="64" s="1"/>
  <c r="AO1364" i="64"/>
  <c r="AO1378" i="64" s="1"/>
  <c r="AO1332" i="64"/>
  <c r="AO1355" i="64" s="1"/>
  <c r="AO2245" i="64"/>
  <c r="AO2259" i="64" s="1"/>
  <c r="AO1310" i="64"/>
  <c r="AO1323" i="64" s="1"/>
  <c r="AO1516" i="64"/>
  <c r="AO1529" i="64" s="1"/>
  <c r="AO1221" i="64"/>
  <c r="AO1256" i="64" s="1"/>
  <c r="AO1603" i="64"/>
  <c r="AO1630" i="64" s="1"/>
  <c r="AO1265" i="64"/>
  <c r="AO1300" i="64" s="1"/>
  <c r="AO1671" i="64"/>
  <c r="AO1694" i="64" s="1"/>
  <c r="AO1639" i="64"/>
  <c r="AO1662" i="64" s="1"/>
  <c r="AO1185" i="64"/>
  <c r="AO1212" i="64" s="1"/>
  <c r="AO1737" i="64"/>
  <c r="AO1762" i="64" s="1"/>
  <c r="AO1114" i="64"/>
  <c r="AO1141" i="64" s="1"/>
  <c r="AO1149" i="64"/>
  <c r="AO1176" i="64" s="1"/>
  <c r="AO1079" i="64"/>
  <c r="AO1106" i="64" s="1"/>
  <c r="AO983" i="64"/>
  <c r="AO996" i="64" s="1"/>
  <c r="AO959" i="64"/>
  <c r="AO974" i="64" s="1"/>
  <c r="AO1055" i="64"/>
  <c r="AO935" i="64"/>
  <c r="AO950" i="64" s="1"/>
  <c r="AO1703" i="64"/>
  <c r="AO1728" i="64" s="1"/>
  <c r="AO911" i="64"/>
  <c r="AO926" i="64" s="1"/>
  <c r="AO1418" i="64"/>
  <c r="AO1433" i="64" s="1"/>
  <c r="AO518" i="64"/>
  <c r="AO531" i="64" s="1"/>
  <c r="AO469" i="64"/>
  <c r="AO1442" i="64"/>
  <c r="AO1457" i="64" s="1"/>
  <c r="AO792" i="64"/>
  <c r="AO807" i="64" s="1"/>
  <c r="AO816" i="64"/>
  <c r="AO832" i="64" s="1"/>
  <c r="AO445" i="64"/>
  <c r="AO494" i="64"/>
  <c r="BU335" i="64"/>
  <c r="AV338" i="64"/>
  <c r="CC385" i="64"/>
  <c r="CE1386" i="64"/>
  <c r="CE2192" i="64"/>
  <c r="CE2209" i="64" s="1"/>
  <c r="CE2166" i="64"/>
  <c r="CE2183" i="64" s="1"/>
  <c r="CE2115" i="64"/>
  <c r="CE2132" i="64" s="1"/>
  <c r="CE1363" i="64"/>
  <c r="CE1377" i="64" s="1"/>
  <c r="CE1331" i="64"/>
  <c r="CE1354" i="64" s="1"/>
  <c r="CE2141" i="64"/>
  <c r="CE2158" i="64" s="1"/>
  <c r="CE1515" i="64"/>
  <c r="CE1528" i="64" s="1"/>
  <c r="CE1309" i="64"/>
  <c r="CE1322" i="64" s="1"/>
  <c r="CE1264" i="64"/>
  <c r="CE2244" i="64"/>
  <c r="CE2258" i="64" s="1"/>
  <c r="CE1670" i="64"/>
  <c r="CE1693" i="64" s="1"/>
  <c r="CE1220" i="64"/>
  <c r="CE1255" i="64" s="1"/>
  <c r="CE1638" i="64"/>
  <c r="CE1661" i="64" s="1"/>
  <c r="CE1184" i="64"/>
  <c r="CE1211" i="64" s="1"/>
  <c r="CE1602" i="64"/>
  <c r="CE1629" i="64" s="1"/>
  <c r="CE1148" i="64"/>
  <c r="CE1175" i="64" s="1"/>
  <c r="CE1078" i="64"/>
  <c r="CE1105" i="64" s="1"/>
  <c r="CE1054" i="64"/>
  <c r="CE1069" i="64" s="1"/>
  <c r="CE1113" i="64"/>
  <c r="CE1140" i="64" s="1"/>
  <c r="CE1702" i="64"/>
  <c r="CE1727" i="64" s="1"/>
  <c r="CE1736" i="64"/>
  <c r="CE1761" i="64" s="1"/>
  <c r="CE958" i="64"/>
  <c r="CE973" i="64" s="1"/>
  <c r="CE1417" i="64"/>
  <c r="CE1432" i="64" s="1"/>
  <c r="CE493" i="64"/>
  <c r="CE982" i="64"/>
  <c r="CE995" i="64" s="1"/>
  <c r="CE815" i="64"/>
  <c r="CE831" i="64" s="1"/>
  <c r="CE934" i="64"/>
  <c r="CE949" i="64" s="1"/>
  <c r="CE910" i="64"/>
  <c r="CE925" i="64" s="1"/>
  <c r="CE517" i="64"/>
  <c r="CE444" i="64"/>
  <c r="CE459" i="64" s="1"/>
  <c r="CE416" i="64"/>
  <c r="CE436" i="64" s="1"/>
  <c r="CE791" i="64"/>
  <c r="CE806" i="64" s="1"/>
  <c r="CE384" i="64"/>
  <c r="BW1386" i="64"/>
  <c r="BW2192" i="64"/>
  <c r="BW2209" i="64" s="1"/>
  <c r="BW2166" i="64"/>
  <c r="BW2183" i="64" s="1"/>
  <c r="BW2115" i="64"/>
  <c r="BW2132" i="64" s="1"/>
  <c r="BW2141" i="64"/>
  <c r="BW2158" i="64" s="1"/>
  <c r="BW1363" i="64"/>
  <c r="BW1377" i="64" s="1"/>
  <c r="BW1331" i="64"/>
  <c r="BW1354" i="64" s="1"/>
  <c r="BW1515" i="64"/>
  <c r="BW1528" i="64" s="1"/>
  <c r="BW1309" i="64"/>
  <c r="BW1322" i="64" s="1"/>
  <c r="BW2244" i="64"/>
  <c r="BW2258" i="64" s="1"/>
  <c r="BW1670" i="64"/>
  <c r="BW1693" i="64" s="1"/>
  <c r="BW1638" i="64"/>
  <c r="BW1661" i="64" s="1"/>
  <c r="BW1264" i="64"/>
  <c r="BW1184" i="64"/>
  <c r="BW1211" i="64" s="1"/>
  <c r="BW1148" i="64"/>
  <c r="BW1175" i="64" s="1"/>
  <c r="BW1220" i="64"/>
  <c r="BW1255" i="64" s="1"/>
  <c r="BW1113" i="64"/>
  <c r="BW1140" i="64" s="1"/>
  <c r="BW1078" i="64"/>
  <c r="BW1105" i="64" s="1"/>
  <c r="BW1054" i="64"/>
  <c r="BW1069" i="64" s="1"/>
  <c r="BW1702" i="64"/>
  <c r="BW1727" i="64" s="1"/>
  <c r="BW958" i="64"/>
  <c r="BW973" i="64" s="1"/>
  <c r="BW1602" i="64"/>
  <c r="BW1629" i="64" s="1"/>
  <c r="BW1736" i="64"/>
  <c r="BW1761" i="64" s="1"/>
  <c r="BW982" i="64"/>
  <c r="BW995" i="64" s="1"/>
  <c r="BW1417" i="64"/>
  <c r="BW1432" i="64" s="1"/>
  <c r="BW934" i="64"/>
  <c r="BW949" i="64" s="1"/>
  <c r="BW493" i="64"/>
  <c r="BW815" i="64"/>
  <c r="BW831" i="64" s="1"/>
  <c r="BW910" i="64"/>
  <c r="BW925" i="64" s="1"/>
  <c r="BW791" i="64"/>
  <c r="BW806" i="64" s="1"/>
  <c r="BW444" i="64"/>
  <c r="BW459" i="64" s="1"/>
  <c r="BW517" i="64"/>
  <c r="BW416" i="64"/>
  <c r="BW436" i="64" s="1"/>
  <c r="BW384" i="64"/>
  <c r="BO1386" i="64"/>
  <c r="BO2192" i="64"/>
  <c r="BO2209" i="64" s="1"/>
  <c r="BO2166" i="64"/>
  <c r="BO2183" i="64" s="1"/>
  <c r="BO2141" i="64"/>
  <c r="BO2158" i="64" s="1"/>
  <c r="BO2115" i="64"/>
  <c r="BO2132" i="64" s="1"/>
  <c r="BO1363" i="64"/>
  <c r="BO1377" i="64" s="1"/>
  <c r="BO1331" i="64"/>
  <c r="BO1354" i="64" s="1"/>
  <c r="BO1515" i="64"/>
  <c r="BO1528" i="64" s="1"/>
  <c r="BO1309" i="64"/>
  <c r="BO1322" i="64" s="1"/>
  <c r="BO2244" i="64"/>
  <c r="BO2258" i="64" s="1"/>
  <c r="BO1264" i="64"/>
  <c r="BO1670" i="64"/>
  <c r="BO1693" i="64" s="1"/>
  <c r="BO1220" i="64"/>
  <c r="BO1255" i="64" s="1"/>
  <c r="BO1638" i="64"/>
  <c r="BO1661" i="64" s="1"/>
  <c r="BO1184" i="64"/>
  <c r="BO1211" i="64" s="1"/>
  <c r="BO1602" i="64"/>
  <c r="BO1629" i="64" s="1"/>
  <c r="BO1148" i="64"/>
  <c r="BO1175" i="64" s="1"/>
  <c r="BO1078" i="64"/>
  <c r="BO1105" i="64" s="1"/>
  <c r="BO1054" i="64"/>
  <c r="BO1069" i="64" s="1"/>
  <c r="BO1702" i="64"/>
  <c r="BO1727" i="64" s="1"/>
  <c r="BO1736" i="64"/>
  <c r="BO1761" i="64" s="1"/>
  <c r="BO958" i="64"/>
  <c r="BO973" i="64" s="1"/>
  <c r="BO982" i="64"/>
  <c r="BO995" i="64" s="1"/>
  <c r="BO1417" i="64"/>
  <c r="BO1432" i="64" s="1"/>
  <c r="BO934" i="64"/>
  <c r="BO949" i="64" s="1"/>
  <c r="BO493" i="64"/>
  <c r="BO1113" i="64"/>
  <c r="BO1140" i="64" s="1"/>
  <c r="BO815" i="64"/>
  <c r="BO831" i="64" s="1"/>
  <c r="BO910" i="64"/>
  <c r="BO925" i="64" s="1"/>
  <c r="BO444" i="64"/>
  <c r="BO459" i="64" s="1"/>
  <c r="BO791" i="64"/>
  <c r="BO806" i="64" s="1"/>
  <c r="BO416" i="64"/>
  <c r="BO436" i="64" s="1"/>
  <c r="BO517" i="64"/>
  <c r="BO384" i="64"/>
  <c r="BG1386" i="64"/>
  <c r="BG2192" i="64"/>
  <c r="BG2209" i="64" s="1"/>
  <c r="BG2166" i="64"/>
  <c r="BG2183" i="64" s="1"/>
  <c r="BG2115" i="64"/>
  <c r="BG2132" i="64" s="1"/>
  <c r="BG1363" i="64"/>
  <c r="BG1377" i="64" s="1"/>
  <c r="BG1331" i="64"/>
  <c r="BG1354" i="64" s="1"/>
  <c r="BG2141" i="64"/>
  <c r="BG2158" i="64" s="1"/>
  <c r="BG1309" i="64"/>
  <c r="BG1322" i="64" s="1"/>
  <c r="BG1515" i="64"/>
  <c r="BG1528" i="64" s="1"/>
  <c r="BG2244" i="64"/>
  <c r="BG2258" i="64" s="1"/>
  <c r="BG1670" i="64"/>
  <c r="BG1693" i="64" s="1"/>
  <c r="BG1264" i="64"/>
  <c r="BG1638" i="64"/>
  <c r="BG1661" i="64" s="1"/>
  <c r="BG1220" i="64"/>
  <c r="BG1255" i="64" s="1"/>
  <c r="BG1602" i="64"/>
  <c r="BG1629" i="64" s="1"/>
  <c r="BG1184" i="64"/>
  <c r="BG1211" i="64" s="1"/>
  <c r="BG1148" i="64"/>
  <c r="BG1175" i="64" s="1"/>
  <c r="BG1078" i="64"/>
  <c r="BG1105" i="64" s="1"/>
  <c r="BG1054" i="64"/>
  <c r="BG1069" i="64" s="1"/>
  <c r="BG1113" i="64"/>
  <c r="BG1140" i="64" s="1"/>
  <c r="BG1702" i="64"/>
  <c r="BG1727" i="64" s="1"/>
  <c r="BG958" i="64"/>
  <c r="BG973" i="64" s="1"/>
  <c r="BG982" i="64"/>
  <c r="BG995" i="64" s="1"/>
  <c r="BG1736" i="64"/>
  <c r="BG1761" i="64" s="1"/>
  <c r="BG934" i="64"/>
  <c r="BG949" i="64" s="1"/>
  <c r="BG1417" i="64"/>
  <c r="BG1432" i="64" s="1"/>
  <c r="BG493" i="64"/>
  <c r="BG815" i="64"/>
  <c r="BG831" i="64" s="1"/>
  <c r="BG517" i="64"/>
  <c r="BG444" i="64"/>
  <c r="BG459" i="64" s="1"/>
  <c r="BG910" i="64"/>
  <c r="BG925" i="64" s="1"/>
  <c r="BG416" i="64"/>
  <c r="BG436" i="64" s="1"/>
  <c r="BG384" i="64"/>
  <c r="AY1386" i="64"/>
  <c r="AY2192" i="64"/>
  <c r="AY2209" i="64" s="1"/>
  <c r="AY2166" i="64"/>
  <c r="AY2183" i="64" s="1"/>
  <c r="AY2115" i="64"/>
  <c r="AY2132" i="64" s="1"/>
  <c r="AY1363" i="64"/>
  <c r="AY1377" i="64" s="1"/>
  <c r="AY1331" i="64"/>
  <c r="AY1354" i="64" s="1"/>
  <c r="AY2141" i="64"/>
  <c r="AY2158" i="64" s="1"/>
  <c r="AY1309" i="64"/>
  <c r="AY1322" i="64" s="1"/>
  <c r="AY1264" i="64"/>
  <c r="AY1515" i="64"/>
  <c r="AY1528" i="64" s="1"/>
  <c r="AY2244" i="64"/>
  <c r="AY2258" i="64" s="1"/>
  <c r="AY1670" i="64"/>
  <c r="AY1693" i="64" s="1"/>
  <c r="AY1220" i="64"/>
  <c r="AY1255" i="64" s="1"/>
  <c r="AY1638" i="64"/>
  <c r="AY1661" i="64" s="1"/>
  <c r="AY1184" i="64"/>
  <c r="AY1211" i="64" s="1"/>
  <c r="AY1148" i="64"/>
  <c r="AY1175" i="64" s="1"/>
  <c r="AY1113" i="64"/>
  <c r="AY1140" i="64" s="1"/>
  <c r="AY1602" i="64"/>
  <c r="AY1629" i="64" s="1"/>
  <c r="AY1078" i="64"/>
  <c r="AY1105" i="64" s="1"/>
  <c r="AY1054" i="64"/>
  <c r="AY1069" i="64" s="1"/>
  <c r="AY1702" i="64"/>
  <c r="AY1727" i="64" s="1"/>
  <c r="AY1736" i="64"/>
  <c r="AY1761" i="64" s="1"/>
  <c r="AY958" i="64"/>
  <c r="AY973" i="64" s="1"/>
  <c r="AY1417" i="64"/>
  <c r="AY1432" i="64" s="1"/>
  <c r="AY982" i="64"/>
  <c r="AY995" i="64" s="1"/>
  <c r="AY493" i="64"/>
  <c r="AY815" i="64"/>
  <c r="AY831" i="64" s="1"/>
  <c r="AY934" i="64"/>
  <c r="AY949" i="64" s="1"/>
  <c r="AY791" i="64"/>
  <c r="AY806" i="64" s="1"/>
  <c r="AY444" i="64"/>
  <c r="AY459" i="64" s="1"/>
  <c r="AY910" i="64"/>
  <c r="AY925" i="64" s="1"/>
  <c r="AY517" i="64"/>
  <c r="AY416" i="64"/>
  <c r="AY436" i="64" s="1"/>
  <c r="AY384" i="64"/>
  <c r="AQ1386" i="64"/>
  <c r="AQ2192" i="64"/>
  <c r="AQ2209" i="64" s="1"/>
  <c r="AQ2166" i="64"/>
  <c r="AQ2183" i="64" s="1"/>
  <c r="AQ2115" i="64"/>
  <c r="AQ2132" i="64" s="1"/>
  <c r="AQ2141" i="64"/>
  <c r="AQ2158" i="64" s="1"/>
  <c r="AQ1363" i="64"/>
  <c r="AQ1377" i="64" s="1"/>
  <c r="AQ1331" i="64"/>
  <c r="AQ1354" i="64" s="1"/>
  <c r="AQ1515" i="64"/>
  <c r="AQ1528" i="64" s="1"/>
  <c r="AQ1309" i="64"/>
  <c r="AQ1322" i="64" s="1"/>
  <c r="AQ1220" i="64"/>
  <c r="AQ1255" i="64" s="1"/>
  <c r="AQ1670" i="64"/>
  <c r="AQ1693" i="64" s="1"/>
  <c r="AQ2244" i="64"/>
  <c r="AQ2258" i="64" s="1"/>
  <c r="AQ1264" i="64"/>
  <c r="AQ1638" i="64"/>
  <c r="AQ1661" i="64" s="1"/>
  <c r="AQ1184" i="64"/>
  <c r="AQ1211" i="64" s="1"/>
  <c r="AQ1602" i="64"/>
  <c r="AQ1629" i="64" s="1"/>
  <c r="AQ1148" i="64"/>
  <c r="AQ1175" i="64" s="1"/>
  <c r="AQ1078" i="64"/>
  <c r="AQ1105" i="64" s="1"/>
  <c r="AQ1054" i="64"/>
  <c r="AQ1069" i="64" s="1"/>
  <c r="AQ1702" i="64"/>
  <c r="AQ1727" i="64" s="1"/>
  <c r="AQ1113" i="64"/>
  <c r="AQ1140" i="64" s="1"/>
  <c r="AQ958" i="64"/>
  <c r="AQ973" i="64" s="1"/>
  <c r="AQ1736" i="64"/>
  <c r="AQ1761" i="64" s="1"/>
  <c r="AQ982" i="64"/>
  <c r="AQ995" i="64" s="1"/>
  <c r="AQ1417" i="64"/>
  <c r="AQ1432" i="64" s="1"/>
  <c r="AQ934" i="64"/>
  <c r="AQ949" i="64" s="1"/>
  <c r="AQ493" i="64"/>
  <c r="AQ815" i="64"/>
  <c r="AQ831" i="64" s="1"/>
  <c r="AQ444" i="64"/>
  <c r="AQ459" i="64" s="1"/>
  <c r="AQ910" i="64"/>
  <c r="AQ925" i="64" s="1"/>
  <c r="AQ791" i="64"/>
  <c r="AQ806" i="64" s="1"/>
  <c r="AQ416" i="64"/>
  <c r="AQ436" i="64" s="1"/>
  <c r="AQ384" i="64"/>
  <c r="AI1386" i="64"/>
  <c r="AI2192" i="64"/>
  <c r="AI2209" i="64" s="1"/>
  <c r="AI2166" i="64"/>
  <c r="AI2183" i="64" s="1"/>
  <c r="AI2115" i="64"/>
  <c r="AI2132" i="64" s="1"/>
  <c r="AI1363" i="64"/>
  <c r="AI1377" i="64" s="1"/>
  <c r="AI1331" i="64"/>
  <c r="AI1354" i="64" s="1"/>
  <c r="AI2141" i="64"/>
  <c r="AI2158" i="64" s="1"/>
  <c r="AI1309" i="64"/>
  <c r="AI1322" i="64" s="1"/>
  <c r="AI1264" i="64"/>
  <c r="AI2244" i="64"/>
  <c r="AI2258" i="64" s="1"/>
  <c r="AI1670" i="64"/>
  <c r="AI1693" i="64" s="1"/>
  <c r="AI1515" i="64"/>
  <c r="AI1528" i="64" s="1"/>
  <c r="AI1638" i="64"/>
  <c r="AI1661" i="64" s="1"/>
  <c r="AI1602" i="64"/>
  <c r="AI1629" i="64" s="1"/>
  <c r="AI1184" i="64"/>
  <c r="AI1211" i="64" s="1"/>
  <c r="AI1148" i="64"/>
  <c r="AI1175" i="64" s="1"/>
  <c r="AI1220" i="64"/>
  <c r="AI1255" i="64" s="1"/>
  <c r="AI1078" i="64"/>
  <c r="AI1105" i="64" s="1"/>
  <c r="AI1113" i="64"/>
  <c r="AI1140" i="64" s="1"/>
  <c r="AI1054" i="64"/>
  <c r="AI1069" i="64" s="1"/>
  <c r="AI1702" i="64"/>
  <c r="AI1727" i="64" s="1"/>
  <c r="AI1736" i="64"/>
  <c r="AI1761" i="64" s="1"/>
  <c r="AI958" i="64"/>
  <c r="AI973" i="64" s="1"/>
  <c r="AI982" i="64"/>
  <c r="AI995" i="64" s="1"/>
  <c r="AI1417" i="64"/>
  <c r="AI1432" i="64" s="1"/>
  <c r="AI934" i="64"/>
  <c r="AI949" i="64" s="1"/>
  <c r="AI493" i="64"/>
  <c r="AI815" i="64"/>
  <c r="AI831" i="64" s="1"/>
  <c r="AI791" i="64"/>
  <c r="AI806" i="64" s="1"/>
  <c r="AI517" i="64"/>
  <c r="AI444" i="64"/>
  <c r="AI459" i="64" s="1"/>
  <c r="AI416" i="64"/>
  <c r="AI436" i="64" s="1"/>
  <c r="AI910" i="64"/>
  <c r="AI925" i="64" s="1"/>
  <c r="AI384" i="64"/>
  <c r="AA1386" i="64"/>
  <c r="AA2192" i="64"/>
  <c r="AA2209" i="64" s="1"/>
  <c r="AA2166" i="64"/>
  <c r="AA2183" i="64" s="1"/>
  <c r="AA2141" i="64"/>
  <c r="AA2158" i="64" s="1"/>
  <c r="AA2115" i="64"/>
  <c r="AA2132" i="64" s="1"/>
  <c r="AA1363" i="64"/>
  <c r="AA1377" i="64" s="1"/>
  <c r="AA1331" i="64"/>
  <c r="AA1354" i="64" s="1"/>
  <c r="AA1515" i="64"/>
  <c r="AA1528" i="64" s="1"/>
  <c r="AA1309" i="64"/>
  <c r="AA1322" i="64" s="1"/>
  <c r="AA2244" i="64"/>
  <c r="AA2258" i="64" s="1"/>
  <c r="AA1220" i="64"/>
  <c r="AA1255" i="64" s="1"/>
  <c r="AA1670" i="64"/>
  <c r="AA1693" i="64" s="1"/>
  <c r="AA1264" i="64"/>
  <c r="AA1638" i="64"/>
  <c r="AA1661" i="64" s="1"/>
  <c r="AA1184" i="64"/>
  <c r="AA1211" i="64" s="1"/>
  <c r="AA1148" i="64"/>
  <c r="AA1175" i="64" s="1"/>
  <c r="AA1602" i="64"/>
  <c r="AA1629" i="64" s="1"/>
  <c r="AA1113" i="64"/>
  <c r="AA1140" i="64" s="1"/>
  <c r="AA1078" i="64"/>
  <c r="AA1105" i="64" s="1"/>
  <c r="AA1054" i="64"/>
  <c r="AA1069" i="64" s="1"/>
  <c r="AA1702" i="64"/>
  <c r="AA1727" i="64" s="1"/>
  <c r="AA958" i="64"/>
  <c r="AA973" i="64" s="1"/>
  <c r="AA982" i="64"/>
  <c r="AA995" i="64" s="1"/>
  <c r="AA1736" i="64"/>
  <c r="AA1761" i="64" s="1"/>
  <c r="AA934" i="64"/>
  <c r="AA949" i="64" s="1"/>
  <c r="AA1417" i="64"/>
  <c r="AA1432" i="64" s="1"/>
  <c r="AA493" i="64"/>
  <c r="AA815" i="64"/>
  <c r="AA831" i="64" s="1"/>
  <c r="AA444" i="64"/>
  <c r="AA459" i="64" s="1"/>
  <c r="AA791" i="64"/>
  <c r="AA806" i="64" s="1"/>
  <c r="AA517" i="64"/>
  <c r="AA416" i="64"/>
  <c r="AA436" i="64" s="1"/>
  <c r="AA384" i="64"/>
  <c r="S1386" i="64"/>
  <c r="S2192" i="64"/>
  <c r="S2209" i="64" s="1"/>
  <c r="S2166" i="64"/>
  <c r="S2183" i="64" s="1"/>
  <c r="S2141" i="64"/>
  <c r="S2158" i="64" s="1"/>
  <c r="S2115" i="64"/>
  <c r="S2132" i="64" s="1"/>
  <c r="S1363" i="64"/>
  <c r="S1377" i="64" s="1"/>
  <c r="S1331" i="64"/>
  <c r="S1354" i="64" s="1"/>
  <c r="S1515" i="64"/>
  <c r="S1528" i="64" s="1"/>
  <c r="S1309" i="64"/>
  <c r="S1322" i="64" s="1"/>
  <c r="S1264" i="64"/>
  <c r="S1670" i="64"/>
  <c r="S1693" i="64" s="1"/>
  <c r="S1638" i="64"/>
  <c r="S1661" i="64" s="1"/>
  <c r="S1220" i="64"/>
  <c r="S1255" i="64" s="1"/>
  <c r="S1184" i="64"/>
  <c r="S1211" i="64" s="1"/>
  <c r="S1602" i="64"/>
  <c r="S1629" i="64" s="1"/>
  <c r="S2244" i="64"/>
  <c r="S2258" i="64" s="1"/>
  <c r="S1148" i="64"/>
  <c r="S1175" i="64" s="1"/>
  <c r="S1113" i="64"/>
  <c r="S1140" i="64" s="1"/>
  <c r="S1078" i="64"/>
  <c r="S1105" i="64" s="1"/>
  <c r="S1054" i="64"/>
  <c r="S1069" i="64" s="1"/>
  <c r="S1702" i="64"/>
  <c r="S1727" i="64" s="1"/>
  <c r="S958" i="64"/>
  <c r="S973" i="64" s="1"/>
  <c r="S1736" i="64"/>
  <c r="S1761" i="64" s="1"/>
  <c r="S982" i="64"/>
  <c r="S995" i="64" s="1"/>
  <c r="S1417" i="64"/>
  <c r="S1432" i="64" s="1"/>
  <c r="S493" i="64"/>
  <c r="S815" i="64"/>
  <c r="S831" i="64" s="1"/>
  <c r="S934" i="64"/>
  <c r="S949" i="64" s="1"/>
  <c r="S910" i="64"/>
  <c r="S925" i="64" s="1"/>
  <c r="S517" i="64"/>
  <c r="S444" i="64"/>
  <c r="S459" i="64" s="1"/>
  <c r="S416" i="64"/>
  <c r="S436" i="64" s="1"/>
  <c r="S791" i="64"/>
  <c r="S806" i="64" s="1"/>
  <c r="S384" i="64"/>
  <c r="CE2197" i="64"/>
  <c r="CE2171" i="64"/>
  <c r="CE1391" i="64"/>
  <c r="CE2146" i="64"/>
  <c r="CE2120" i="64"/>
  <c r="CE2137" i="64" s="1"/>
  <c r="CE1368" i="64"/>
  <c r="CE1382" i="64" s="1"/>
  <c r="CE1336" i="64"/>
  <c r="CE1314" i="64"/>
  <c r="CE1327" i="64" s="1"/>
  <c r="CE1520" i="64"/>
  <c r="CE1533" i="64" s="1"/>
  <c r="CE1269" i="64"/>
  <c r="CE1304" i="64" s="1"/>
  <c r="CE1225" i="64"/>
  <c r="CE1260" i="64" s="1"/>
  <c r="CE1189" i="64"/>
  <c r="CE1216" i="64" s="1"/>
  <c r="CE2249" i="64"/>
  <c r="CE2263" i="64" s="1"/>
  <c r="CE1607" i="64"/>
  <c r="CE1634" i="64" s="1"/>
  <c r="CE1643" i="64"/>
  <c r="CE1666" i="64" s="1"/>
  <c r="CE1153" i="64"/>
  <c r="CE1180" i="64" s="1"/>
  <c r="CE1675" i="64"/>
  <c r="CE1698" i="64" s="1"/>
  <c r="CE1083" i="64"/>
  <c r="CE1110" i="64" s="1"/>
  <c r="CE1707" i="64"/>
  <c r="CE1732" i="64" s="1"/>
  <c r="CE1118" i="64"/>
  <c r="CE1145" i="64" s="1"/>
  <c r="CE1059" i="64"/>
  <c r="CE987" i="64"/>
  <c r="CE1000" i="64" s="1"/>
  <c r="CE1741" i="64"/>
  <c r="CE1766" i="64" s="1"/>
  <c r="CE915" i="64"/>
  <c r="CE930" i="64" s="1"/>
  <c r="CE522" i="64"/>
  <c r="CE535" i="64" s="1"/>
  <c r="CE498" i="64"/>
  <c r="CE820" i="64"/>
  <c r="CE836" i="64" s="1"/>
  <c r="CE963" i="64"/>
  <c r="CE449" i="64"/>
  <c r="CE1422" i="64"/>
  <c r="CE1437" i="64" s="1"/>
  <c r="CE796" i="64"/>
  <c r="CE421" i="64"/>
  <c r="CE939" i="64"/>
  <c r="CE954" i="64" s="1"/>
  <c r="CE389" i="64"/>
  <c r="BW2197" i="64"/>
  <c r="BW2171" i="64"/>
  <c r="BW1391" i="64"/>
  <c r="BW2146" i="64"/>
  <c r="BW2120" i="64"/>
  <c r="BW2137" i="64" s="1"/>
  <c r="BW1368" i="64"/>
  <c r="BW1382" i="64" s="1"/>
  <c r="BW1314" i="64"/>
  <c r="BW1327" i="64" s="1"/>
  <c r="BW1336" i="64"/>
  <c r="BW1269" i="64"/>
  <c r="BW1304" i="64" s="1"/>
  <c r="BW1520" i="64"/>
  <c r="BW1533" i="64" s="1"/>
  <c r="BW1225" i="64"/>
  <c r="BW1260" i="64" s="1"/>
  <c r="BW1189" i="64"/>
  <c r="BW1216" i="64" s="1"/>
  <c r="BW1675" i="64"/>
  <c r="BW1698" i="64" s="1"/>
  <c r="BW2249" i="64"/>
  <c r="BW2263" i="64" s="1"/>
  <c r="BW1643" i="64"/>
  <c r="BW1666" i="64" s="1"/>
  <c r="BW1153" i="64"/>
  <c r="BW1180" i="64" s="1"/>
  <c r="BW1083" i="64"/>
  <c r="BW1110" i="64" s="1"/>
  <c r="BW1118" i="64"/>
  <c r="BW1145" i="64" s="1"/>
  <c r="BW1607" i="64"/>
  <c r="BW1634" i="64" s="1"/>
  <c r="BW1707" i="64"/>
  <c r="BW1732" i="64" s="1"/>
  <c r="BW987" i="64"/>
  <c r="BW1000" i="64" s="1"/>
  <c r="BW915" i="64"/>
  <c r="BW930" i="64" s="1"/>
  <c r="BW1059" i="64"/>
  <c r="BW522" i="64"/>
  <c r="BW535" i="64" s="1"/>
  <c r="BW498" i="64"/>
  <c r="BW939" i="64"/>
  <c r="BW954" i="64" s="1"/>
  <c r="BW820" i="64"/>
  <c r="BW836" i="64" s="1"/>
  <c r="BW449" i="64"/>
  <c r="BW963" i="64"/>
  <c r="BW421" i="64"/>
  <c r="BW473" i="64"/>
  <c r="BW389" i="64"/>
  <c r="BO2197" i="64"/>
  <c r="BO2171" i="64"/>
  <c r="BO1391" i="64"/>
  <c r="BO2146" i="64"/>
  <c r="BO2120" i="64"/>
  <c r="BO2137" i="64" s="1"/>
  <c r="BO1368" i="64"/>
  <c r="BO1382" i="64" s="1"/>
  <c r="BO1336" i="64"/>
  <c r="BO1314" i="64"/>
  <c r="BO1327" i="64" s="1"/>
  <c r="BO2249" i="64"/>
  <c r="BO2263" i="64" s="1"/>
  <c r="BO1520" i="64"/>
  <c r="BO1533" i="64" s="1"/>
  <c r="BO1269" i="64"/>
  <c r="BO1304" i="64" s="1"/>
  <c r="BO1225" i="64"/>
  <c r="BO1260" i="64" s="1"/>
  <c r="BO1675" i="64"/>
  <c r="BO1698" i="64" s="1"/>
  <c r="BO1189" i="64"/>
  <c r="BO1216" i="64" s="1"/>
  <c r="BO1153" i="64"/>
  <c r="BO1180" i="64" s="1"/>
  <c r="BO1607" i="64"/>
  <c r="BO1634" i="64" s="1"/>
  <c r="BO1643" i="64"/>
  <c r="BO1666" i="64" s="1"/>
  <c r="BO1083" i="64"/>
  <c r="BO1110" i="64" s="1"/>
  <c r="BO1707" i="64"/>
  <c r="BO1732" i="64" s="1"/>
  <c r="BO987" i="64"/>
  <c r="BO1000" i="64" s="1"/>
  <c r="BO1741" i="64"/>
  <c r="BO1766" i="64" s="1"/>
  <c r="BO1118" i="64"/>
  <c r="BO1145" i="64" s="1"/>
  <c r="BO1059" i="64"/>
  <c r="BO915" i="64"/>
  <c r="BO930" i="64" s="1"/>
  <c r="BO963" i="64"/>
  <c r="BO939" i="64"/>
  <c r="BO954" i="64" s="1"/>
  <c r="BO522" i="64"/>
  <c r="BO535" i="64" s="1"/>
  <c r="BO498" i="64"/>
  <c r="BO820" i="64"/>
  <c r="BO836" i="64" s="1"/>
  <c r="BO449" i="64"/>
  <c r="BO796" i="64"/>
  <c r="BO1422" i="64"/>
  <c r="BO1437" i="64" s="1"/>
  <c r="BO473" i="64"/>
  <c r="BO421" i="64"/>
  <c r="BO389" i="64"/>
  <c r="BG2197" i="64"/>
  <c r="BG2171" i="64"/>
  <c r="BG1391" i="64"/>
  <c r="BG2146" i="64"/>
  <c r="BG2120" i="64"/>
  <c r="BG2137" i="64" s="1"/>
  <c r="BG1368" i="64"/>
  <c r="BG1382" i="64" s="1"/>
  <c r="BG1336" i="64"/>
  <c r="BG1314" i="64"/>
  <c r="BG1327" i="64" s="1"/>
  <c r="BG1520" i="64"/>
  <c r="BG1533" i="64" s="1"/>
  <c r="BG1269" i="64"/>
  <c r="BG1304" i="64" s="1"/>
  <c r="BG1225" i="64"/>
  <c r="BG1260" i="64" s="1"/>
  <c r="BG1189" i="64"/>
  <c r="BG1216" i="64" s="1"/>
  <c r="BG1607" i="64"/>
  <c r="BG1634" i="64" s="1"/>
  <c r="BG1675" i="64"/>
  <c r="BG1698" i="64" s="1"/>
  <c r="BG1643" i="64"/>
  <c r="BG1666" i="64" s="1"/>
  <c r="BG2249" i="64"/>
  <c r="BG2263" i="64" s="1"/>
  <c r="BG1153" i="64"/>
  <c r="BG1180" i="64" s="1"/>
  <c r="BG1083" i="64"/>
  <c r="BG1110" i="64" s="1"/>
  <c r="BG1118" i="64"/>
  <c r="BG1145" i="64" s="1"/>
  <c r="BG1707" i="64"/>
  <c r="BG1732" i="64" s="1"/>
  <c r="BG1741" i="64"/>
  <c r="BG1766" i="64" s="1"/>
  <c r="BG1059" i="64"/>
  <c r="BG915" i="64"/>
  <c r="BG930" i="64" s="1"/>
  <c r="BG987" i="64"/>
  <c r="BG1000" i="64" s="1"/>
  <c r="BG522" i="64"/>
  <c r="BG535" i="64" s="1"/>
  <c r="BG963" i="64"/>
  <c r="BG498" i="64"/>
  <c r="BG820" i="64"/>
  <c r="BG836" i="64" s="1"/>
  <c r="BG939" i="64"/>
  <c r="BG954" i="64" s="1"/>
  <c r="BG473" i="64"/>
  <c r="BG449" i="64"/>
  <c r="BG421" i="64"/>
  <c r="BG796" i="64"/>
  <c r="BG389" i="64"/>
  <c r="AY2197" i="64"/>
  <c r="AY2171" i="64"/>
  <c r="AY1391" i="64"/>
  <c r="AY2146" i="64"/>
  <c r="AY2120" i="64"/>
  <c r="AY2137" i="64" s="1"/>
  <c r="AY1368" i="64"/>
  <c r="AY1382" i="64" s="1"/>
  <c r="AY1336" i="64"/>
  <c r="AY1314" i="64"/>
  <c r="AY1327" i="64" s="1"/>
  <c r="AY2249" i="64"/>
  <c r="AY2263" i="64" s="1"/>
  <c r="AY1269" i="64"/>
  <c r="AY1304" i="64" s="1"/>
  <c r="AY1520" i="64"/>
  <c r="AY1533" i="64" s="1"/>
  <c r="AY1225" i="64"/>
  <c r="AY1260" i="64" s="1"/>
  <c r="AY1189" i="64"/>
  <c r="AY1216" i="64" s="1"/>
  <c r="AY1675" i="64"/>
  <c r="AY1698" i="64" s="1"/>
  <c r="AY1153" i="64"/>
  <c r="AY1180" i="64" s="1"/>
  <c r="AY1118" i="64"/>
  <c r="AY1145" i="64" s="1"/>
  <c r="AY1083" i="64"/>
  <c r="AY1110" i="64" s="1"/>
  <c r="AY1707" i="64"/>
  <c r="AY1732" i="64" s="1"/>
  <c r="AY1059" i="64"/>
  <c r="AY987" i="64"/>
  <c r="AY1000" i="64" s="1"/>
  <c r="AY1741" i="64"/>
  <c r="AY1766" i="64" s="1"/>
  <c r="AY915" i="64"/>
  <c r="AY930" i="64" s="1"/>
  <c r="AY522" i="64"/>
  <c r="AY535" i="64" s="1"/>
  <c r="AY1643" i="64"/>
  <c r="AY1666" i="64" s="1"/>
  <c r="AY939" i="64"/>
  <c r="AY954" i="64" s="1"/>
  <c r="AY498" i="64"/>
  <c r="AY820" i="64"/>
  <c r="AY836" i="64" s="1"/>
  <c r="AY963" i="64"/>
  <c r="AY1607" i="64"/>
  <c r="AY1634" i="64" s="1"/>
  <c r="AY796" i="64"/>
  <c r="AY449" i="64"/>
  <c r="AY1422" i="64"/>
  <c r="AY1437" i="64" s="1"/>
  <c r="AY421" i="64"/>
  <c r="AY389" i="64"/>
  <c r="AQ2197" i="64"/>
  <c r="AQ1391" i="64"/>
  <c r="AQ2171" i="64"/>
  <c r="AQ2146" i="64"/>
  <c r="AQ2120" i="64"/>
  <c r="AQ2137" i="64" s="1"/>
  <c r="AQ1368" i="64"/>
  <c r="AQ1382" i="64" s="1"/>
  <c r="AQ1336" i="64"/>
  <c r="AQ1314" i="64"/>
  <c r="AQ1327" i="64" s="1"/>
  <c r="AQ2249" i="64"/>
  <c r="AQ2263" i="64" s="1"/>
  <c r="AQ1520" i="64"/>
  <c r="AQ1533" i="64" s="1"/>
  <c r="AQ1269" i="64"/>
  <c r="AQ1304" i="64" s="1"/>
  <c r="AQ1225" i="64"/>
  <c r="AQ1260" i="64" s="1"/>
  <c r="AQ1189" i="64"/>
  <c r="AQ1216" i="64" s="1"/>
  <c r="AQ1607" i="64"/>
  <c r="AQ1634" i="64" s="1"/>
  <c r="AQ1153" i="64"/>
  <c r="AQ1180" i="64" s="1"/>
  <c r="AQ1643" i="64"/>
  <c r="AQ1666" i="64" s="1"/>
  <c r="AQ1675" i="64"/>
  <c r="AQ1698" i="64" s="1"/>
  <c r="AQ1083" i="64"/>
  <c r="AQ1110" i="64" s="1"/>
  <c r="AQ1707" i="64"/>
  <c r="AQ1732" i="64" s="1"/>
  <c r="AQ1118" i="64"/>
  <c r="AQ1145" i="64" s="1"/>
  <c r="AQ987" i="64"/>
  <c r="AQ1000" i="64" s="1"/>
  <c r="AQ915" i="64"/>
  <c r="AQ930" i="64" s="1"/>
  <c r="AQ1741" i="64"/>
  <c r="AQ1766" i="64" s="1"/>
  <c r="AQ939" i="64"/>
  <c r="AQ954" i="64" s="1"/>
  <c r="AQ522" i="64"/>
  <c r="AQ535" i="64" s="1"/>
  <c r="AQ498" i="64"/>
  <c r="AQ1059" i="64"/>
  <c r="AQ820" i="64"/>
  <c r="AQ836" i="64" s="1"/>
  <c r="AQ449" i="64"/>
  <c r="AQ796" i="64"/>
  <c r="AQ421" i="64"/>
  <c r="AQ963" i="64"/>
  <c r="AQ389" i="64"/>
  <c r="AQ473" i="64"/>
  <c r="AI2197" i="64"/>
  <c r="AI2171" i="64"/>
  <c r="AI2146" i="64"/>
  <c r="AI1391" i="64"/>
  <c r="AI2120" i="64"/>
  <c r="AI2137" i="64" s="1"/>
  <c r="AI1368" i="64"/>
  <c r="AI1382" i="64" s="1"/>
  <c r="AI1314" i="64"/>
  <c r="AI1327" i="64" s="1"/>
  <c r="AI1336" i="64"/>
  <c r="AI1269" i="64"/>
  <c r="AI1304" i="64" s="1"/>
  <c r="AI2249" i="64"/>
  <c r="AI2263" i="64" s="1"/>
  <c r="AI1520" i="64"/>
  <c r="AI1533" i="64" s="1"/>
  <c r="AI1225" i="64"/>
  <c r="AI1260" i="64" s="1"/>
  <c r="AI1189" i="64"/>
  <c r="AI1216" i="64" s="1"/>
  <c r="AI1607" i="64"/>
  <c r="AI1634" i="64" s="1"/>
  <c r="AI1675" i="64"/>
  <c r="AI1698" i="64" s="1"/>
  <c r="AI1643" i="64"/>
  <c r="AI1666" i="64" s="1"/>
  <c r="AI1153" i="64"/>
  <c r="AI1180" i="64" s="1"/>
  <c r="AI1083" i="64"/>
  <c r="AI1110" i="64" s="1"/>
  <c r="AI1118" i="64"/>
  <c r="AI1145" i="64" s="1"/>
  <c r="AI1707" i="64"/>
  <c r="AI1732" i="64" s="1"/>
  <c r="AI987" i="64"/>
  <c r="AI1000" i="64" s="1"/>
  <c r="AI1741" i="64"/>
  <c r="AI1766" i="64" s="1"/>
  <c r="AI1059" i="64"/>
  <c r="AI915" i="64"/>
  <c r="AI930" i="64" s="1"/>
  <c r="AI963" i="64"/>
  <c r="AI522" i="64"/>
  <c r="AI535" i="64" s="1"/>
  <c r="AI498" i="64"/>
  <c r="AI820" i="64"/>
  <c r="AI836" i="64" s="1"/>
  <c r="AI939" i="64"/>
  <c r="AI954" i="64" s="1"/>
  <c r="AI449" i="64"/>
  <c r="AI1422" i="64"/>
  <c r="AI1437" i="64" s="1"/>
  <c r="AI421" i="64"/>
  <c r="AI389" i="64"/>
  <c r="AI796" i="64"/>
  <c r="AI473" i="64"/>
  <c r="AA2197" i="64"/>
  <c r="AA2171" i="64"/>
  <c r="AA2146" i="64"/>
  <c r="AA2120" i="64"/>
  <c r="AA2137" i="64" s="1"/>
  <c r="AA1368" i="64"/>
  <c r="AA1382" i="64" s="1"/>
  <c r="AA1391" i="64"/>
  <c r="AA1336" i="64"/>
  <c r="AA1314" i="64"/>
  <c r="AA1327" i="64" s="1"/>
  <c r="AA2249" i="64"/>
  <c r="AA2263" i="64" s="1"/>
  <c r="AA1520" i="64"/>
  <c r="AA1533" i="64" s="1"/>
  <c r="AA1269" i="64"/>
  <c r="AA1304" i="64" s="1"/>
  <c r="AA1189" i="64"/>
  <c r="AA1216" i="64" s="1"/>
  <c r="AA1675" i="64"/>
  <c r="AA1698" i="64" s="1"/>
  <c r="AA1225" i="64"/>
  <c r="AA1260" i="64" s="1"/>
  <c r="AA1153" i="64"/>
  <c r="AA1180" i="64" s="1"/>
  <c r="AA1607" i="64"/>
  <c r="AA1634" i="64" s="1"/>
  <c r="AA1118" i="64"/>
  <c r="AA1145" i="64" s="1"/>
  <c r="AA1083" i="64"/>
  <c r="AA1110" i="64" s="1"/>
  <c r="AA1643" i="64"/>
  <c r="AA1666" i="64" s="1"/>
  <c r="AA1707" i="64"/>
  <c r="AA1732" i="64" s="1"/>
  <c r="AA1741" i="64"/>
  <c r="AA1766" i="64" s="1"/>
  <c r="AA1059" i="64"/>
  <c r="AA915" i="64"/>
  <c r="AA930" i="64" s="1"/>
  <c r="AA522" i="64"/>
  <c r="AA535" i="64" s="1"/>
  <c r="AA939" i="64"/>
  <c r="AA954" i="64" s="1"/>
  <c r="AA963" i="64"/>
  <c r="AA498" i="64"/>
  <c r="AA820" i="64"/>
  <c r="AA836" i="64" s="1"/>
  <c r="AA987" i="64"/>
  <c r="AA1000" i="64" s="1"/>
  <c r="AA796" i="64"/>
  <c r="AA449" i="64"/>
  <c r="AA421" i="64"/>
  <c r="AA389" i="64"/>
  <c r="AA473" i="64"/>
  <c r="S2197" i="64"/>
  <c r="S1391" i="64"/>
  <c r="S2146" i="64"/>
  <c r="S2171" i="64"/>
  <c r="S2120" i="64"/>
  <c r="S2137" i="64" s="1"/>
  <c r="S1368" i="64"/>
  <c r="S1382" i="64" s="1"/>
  <c r="S1336" i="64"/>
  <c r="S1314" i="64"/>
  <c r="S1327" i="64" s="1"/>
  <c r="S1520" i="64"/>
  <c r="S1533" i="64" s="1"/>
  <c r="S2249" i="64"/>
  <c r="S2263" i="64" s="1"/>
  <c r="S1269" i="64"/>
  <c r="S1304" i="64" s="1"/>
  <c r="S1225" i="64"/>
  <c r="S1260" i="64" s="1"/>
  <c r="S1189" i="64"/>
  <c r="S1216" i="64" s="1"/>
  <c r="S1607" i="64"/>
  <c r="S1634" i="64" s="1"/>
  <c r="S1643" i="64"/>
  <c r="S1666" i="64" s="1"/>
  <c r="S1153" i="64"/>
  <c r="S1180" i="64" s="1"/>
  <c r="S1083" i="64"/>
  <c r="S1110" i="64" s="1"/>
  <c r="S1675" i="64"/>
  <c r="S1698" i="64" s="1"/>
  <c r="S1707" i="64"/>
  <c r="S1732" i="64" s="1"/>
  <c r="S1118" i="64"/>
  <c r="S1145" i="64" s="1"/>
  <c r="S1059" i="64"/>
  <c r="S987" i="64"/>
  <c r="S1000" i="64" s="1"/>
  <c r="S1741" i="64"/>
  <c r="S1766" i="64" s="1"/>
  <c r="S915" i="64"/>
  <c r="S930" i="64" s="1"/>
  <c r="S522" i="64"/>
  <c r="S535" i="64" s="1"/>
  <c r="S498" i="64"/>
  <c r="S820" i="64"/>
  <c r="S836" i="64" s="1"/>
  <c r="S963" i="64"/>
  <c r="S449" i="64"/>
  <c r="S939" i="64"/>
  <c r="S954" i="64" s="1"/>
  <c r="S1422" i="64"/>
  <c r="S1437" i="64" s="1"/>
  <c r="S796" i="64"/>
  <c r="S421" i="64"/>
  <c r="S389" i="64"/>
  <c r="S473" i="64"/>
  <c r="CF2196" i="64"/>
  <c r="CF1390" i="64"/>
  <c r="CF2170" i="64"/>
  <c r="CF2145" i="64"/>
  <c r="CF2119" i="64"/>
  <c r="CF1335" i="64"/>
  <c r="CF1313" i="64"/>
  <c r="CF1367" i="64"/>
  <c r="CF1519" i="64"/>
  <c r="CF1268" i="64"/>
  <c r="CF2248" i="64"/>
  <c r="CF1674" i="64"/>
  <c r="CF1224" i="64"/>
  <c r="CF1642" i="64"/>
  <c r="CF1152" i="64"/>
  <c r="CF1117" i="64"/>
  <c r="CF1082" i="64"/>
  <c r="CF1706" i="64"/>
  <c r="CF986" i="64"/>
  <c r="CF1606" i="64"/>
  <c r="CF1188" i="64"/>
  <c r="CF1740" i="64"/>
  <c r="CF1058" i="64"/>
  <c r="CF521" i="64"/>
  <c r="CF534" i="64" s="1"/>
  <c r="CF938" i="64"/>
  <c r="CF953" i="64" s="1"/>
  <c r="CF819" i="64"/>
  <c r="CF962" i="64"/>
  <c r="CF977" i="64" s="1"/>
  <c r="CF795" i="64"/>
  <c r="CF448" i="64"/>
  <c r="CF497" i="64"/>
  <c r="CF420" i="64"/>
  <c r="CF472" i="64"/>
  <c r="CF1421" i="64"/>
  <c r="CF1445" i="64"/>
  <c r="BX2196" i="64"/>
  <c r="BX1390" i="64"/>
  <c r="BX2170" i="64"/>
  <c r="BX2145" i="64"/>
  <c r="BX1335" i="64"/>
  <c r="BX1367" i="64"/>
  <c r="BX1313" i="64"/>
  <c r="BX2119" i="64"/>
  <c r="BX1519" i="64"/>
  <c r="BX1268" i="64"/>
  <c r="BX2248" i="64"/>
  <c r="BX1674" i="64"/>
  <c r="BX1224" i="64"/>
  <c r="BX1642" i="64"/>
  <c r="BX1152" i="64"/>
  <c r="BX1606" i="64"/>
  <c r="BX1188" i="64"/>
  <c r="BX1117" i="64"/>
  <c r="BX1082" i="64"/>
  <c r="BX1706" i="64"/>
  <c r="BX986" i="64"/>
  <c r="BX1740" i="64"/>
  <c r="BX1058" i="64"/>
  <c r="BX962" i="64"/>
  <c r="BX977" i="64" s="1"/>
  <c r="BX938" i="64"/>
  <c r="BX953" i="64" s="1"/>
  <c r="BX521" i="64"/>
  <c r="BX534" i="64" s="1"/>
  <c r="BX819" i="64"/>
  <c r="BX795" i="64"/>
  <c r="BX448" i="64"/>
  <c r="BX1421" i="64"/>
  <c r="BX420" i="64"/>
  <c r="BX472" i="64"/>
  <c r="BX497" i="64"/>
  <c r="BX1445" i="64"/>
  <c r="BP2196" i="64"/>
  <c r="BP1390" i="64"/>
  <c r="BP2170" i="64"/>
  <c r="BP2145" i="64"/>
  <c r="BP2119" i="64"/>
  <c r="BP1335" i="64"/>
  <c r="BP1367" i="64"/>
  <c r="BP1313" i="64"/>
  <c r="BP1519" i="64"/>
  <c r="BP1268" i="64"/>
  <c r="BP1224" i="64"/>
  <c r="BP2248" i="64"/>
  <c r="BP1642" i="64"/>
  <c r="BP1606" i="64"/>
  <c r="BP1188" i="64"/>
  <c r="BP1152" i="64"/>
  <c r="BP1117" i="64"/>
  <c r="BP1082" i="64"/>
  <c r="BP1706" i="64"/>
  <c r="BP1674" i="64"/>
  <c r="BP986" i="64"/>
  <c r="BP1740" i="64"/>
  <c r="BP1058" i="64"/>
  <c r="BP521" i="64"/>
  <c r="BP534" i="64" s="1"/>
  <c r="BP962" i="64"/>
  <c r="BP977" i="64" s="1"/>
  <c r="BP819" i="64"/>
  <c r="BP938" i="64"/>
  <c r="BP953" i="64" s="1"/>
  <c r="BP795" i="64"/>
  <c r="BP448" i="64"/>
  <c r="BP497" i="64"/>
  <c r="BP420" i="64"/>
  <c r="BP472" i="64"/>
  <c r="BP1421" i="64"/>
  <c r="BP1445" i="64"/>
  <c r="BH2196" i="64"/>
  <c r="BH1390" i="64"/>
  <c r="BH2170" i="64"/>
  <c r="BH2145" i="64"/>
  <c r="BH1335" i="64"/>
  <c r="BH2119" i="64"/>
  <c r="BH1313" i="64"/>
  <c r="BH1367" i="64"/>
  <c r="BH1519" i="64"/>
  <c r="BH1268" i="64"/>
  <c r="BH2248" i="64"/>
  <c r="BH1224" i="64"/>
  <c r="BH1642" i="64"/>
  <c r="BH1674" i="64"/>
  <c r="BH1152" i="64"/>
  <c r="BH1606" i="64"/>
  <c r="BH1188" i="64"/>
  <c r="BH1117" i="64"/>
  <c r="BH1082" i="64"/>
  <c r="BH1706" i="64"/>
  <c r="BH986" i="64"/>
  <c r="BH1740" i="64"/>
  <c r="BH1058" i="64"/>
  <c r="BH521" i="64"/>
  <c r="BH534" i="64" s="1"/>
  <c r="BH938" i="64"/>
  <c r="BH953" i="64" s="1"/>
  <c r="BH819" i="64"/>
  <c r="BH962" i="64"/>
  <c r="BH977" i="64" s="1"/>
  <c r="BH795" i="64"/>
  <c r="BH448" i="64"/>
  <c r="BH1421" i="64"/>
  <c r="BH420" i="64"/>
  <c r="BH472" i="64"/>
  <c r="BH497" i="64"/>
  <c r="BH1445" i="64"/>
  <c r="AZ2196" i="64"/>
  <c r="AZ1390" i="64"/>
  <c r="AZ2170" i="64"/>
  <c r="AZ2145" i="64"/>
  <c r="AZ1367" i="64"/>
  <c r="AZ1335" i="64"/>
  <c r="AZ1313" i="64"/>
  <c r="AZ2119" i="64"/>
  <c r="AZ1519" i="64"/>
  <c r="AZ1268" i="64"/>
  <c r="AZ2248" i="64"/>
  <c r="AZ1674" i="64"/>
  <c r="AZ1642" i="64"/>
  <c r="AZ1606" i="64"/>
  <c r="AZ1188" i="64"/>
  <c r="AZ1152" i="64"/>
  <c r="AZ1117" i="64"/>
  <c r="AZ1224" i="64"/>
  <c r="AZ1082" i="64"/>
  <c r="AZ1706" i="64"/>
  <c r="AZ986" i="64"/>
  <c r="AZ1740" i="64"/>
  <c r="AZ1058" i="64"/>
  <c r="AZ521" i="64"/>
  <c r="AZ534" i="64" s="1"/>
  <c r="AZ819" i="64"/>
  <c r="AZ962" i="64"/>
  <c r="AZ977" i="64" s="1"/>
  <c r="AZ795" i="64"/>
  <c r="AZ448" i="64"/>
  <c r="AZ497" i="64"/>
  <c r="AZ420" i="64"/>
  <c r="AZ938" i="64"/>
  <c r="AZ953" i="64" s="1"/>
  <c r="AZ472" i="64"/>
  <c r="AZ1421" i="64"/>
  <c r="AZ1445" i="64"/>
  <c r="AR2196" i="64"/>
  <c r="AR1390" i="64"/>
  <c r="AR2170" i="64"/>
  <c r="AR1367" i="64"/>
  <c r="AR1335" i="64"/>
  <c r="AR2119" i="64"/>
  <c r="AR2145" i="64"/>
  <c r="AR1313" i="64"/>
  <c r="AR1519" i="64"/>
  <c r="AR1268" i="64"/>
  <c r="AR2248" i="64"/>
  <c r="AR1224" i="64"/>
  <c r="AR1642" i="64"/>
  <c r="AR1674" i="64"/>
  <c r="AR1152" i="64"/>
  <c r="AR1117" i="64"/>
  <c r="AR1082" i="64"/>
  <c r="AR1706" i="64"/>
  <c r="AR1606" i="64"/>
  <c r="AR986" i="64"/>
  <c r="AR1188" i="64"/>
  <c r="AR1740" i="64"/>
  <c r="AR1058" i="64"/>
  <c r="AR962" i="64"/>
  <c r="AR977" i="64" s="1"/>
  <c r="AR521" i="64"/>
  <c r="AR534" i="64" s="1"/>
  <c r="AR819" i="64"/>
  <c r="AR938" i="64"/>
  <c r="AR953" i="64" s="1"/>
  <c r="AR795" i="64"/>
  <c r="AR448" i="64"/>
  <c r="AR1421" i="64"/>
  <c r="AR420" i="64"/>
  <c r="AR472" i="64"/>
  <c r="AR497" i="64"/>
  <c r="AR1445" i="64"/>
  <c r="AJ1390" i="64"/>
  <c r="AJ2170" i="64"/>
  <c r="AJ2145" i="64"/>
  <c r="AJ1335" i="64"/>
  <c r="AJ2119" i="64"/>
  <c r="AJ1367" i="64"/>
  <c r="AJ1313" i="64"/>
  <c r="AJ2196" i="64"/>
  <c r="AJ1519" i="64"/>
  <c r="AJ1268" i="64"/>
  <c r="AJ1224" i="64"/>
  <c r="AJ2248" i="64"/>
  <c r="AJ1642" i="64"/>
  <c r="AJ1152" i="64"/>
  <c r="AJ1674" i="64"/>
  <c r="AJ1606" i="64"/>
  <c r="AJ1188" i="64"/>
  <c r="AJ1117" i="64"/>
  <c r="AJ1082" i="64"/>
  <c r="AJ1706" i="64"/>
  <c r="AJ986" i="64"/>
  <c r="AJ1740" i="64"/>
  <c r="AJ1058" i="64"/>
  <c r="AJ521" i="64"/>
  <c r="AJ534" i="64" s="1"/>
  <c r="AJ938" i="64"/>
  <c r="AJ953" i="64" s="1"/>
  <c r="AJ962" i="64"/>
  <c r="AJ977" i="64" s="1"/>
  <c r="AJ819" i="64"/>
  <c r="AJ795" i="64"/>
  <c r="AJ448" i="64"/>
  <c r="AJ497" i="64"/>
  <c r="AJ420" i="64"/>
  <c r="AJ472" i="64"/>
  <c r="AJ1421" i="64"/>
  <c r="AJ1445" i="64"/>
  <c r="AB1390" i="64"/>
  <c r="AB2170" i="64"/>
  <c r="AB2196" i="64"/>
  <c r="AB2145" i="64"/>
  <c r="AB1367" i="64"/>
  <c r="AB2119" i="64"/>
  <c r="AB1335" i="64"/>
  <c r="AB1313" i="64"/>
  <c r="AB1519" i="64"/>
  <c r="AB1268" i="64"/>
  <c r="AB1224" i="64"/>
  <c r="AB2248" i="64"/>
  <c r="AB1642" i="64"/>
  <c r="AB1606" i="64"/>
  <c r="AB1188" i="64"/>
  <c r="AB1152" i="64"/>
  <c r="AB1117" i="64"/>
  <c r="AB1082" i="64"/>
  <c r="AB1674" i="64"/>
  <c r="AB1706" i="64"/>
  <c r="AB986" i="64"/>
  <c r="AB1740" i="64"/>
  <c r="AB1058" i="64"/>
  <c r="AB521" i="64"/>
  <c r="AB534" i="64" s="1"/>
  <c r="AB819" i="64"/>
  <c r="AB962" i="64"/>
  <c r="AB977" i="64" s="1"/>
  <c r="AB938" i="64"/>
  <c r="AB953" i="64" s="1"/>
  <c r="AB795" i="64"/>
  <c r="AB448" i="64"/>
  <c r="AB1421" i="64"/>
  <c r="AB420" i="64"/>
  <c r="AB472" i="64"/>
  <c r="AB497" i="64"/>
  <c r="AB1445" i="64"/>
  <c r="T1390" i="64"/>
  <c r="T2170" i="64"/>
  <c r="T2196" i="64"/>
  <c r="T2145" i="64"/>
  <c r="T2119" i="64"/>
  <c r="T1335" i="64"/>
  <c r="T1313" i="64"/>
  <c r="T1367" i="64"/>
  <c r="T1519" i="64"/>
  <c r="T1268" i="64"/>
  <c r="T2248" i="64"/>
  <c r="T1642" i="64"/>
  <c r="T1224" i="64"/>
  <c r="T1152" i="64"/>
  <c r="T1674" i="64"/>
  <c r="T1117" i="64"/>
  <c r="T1082" i="64"/>
  <c r="T1188" i="64"/>
  <c r="T1706" i="64"/>
  <c r="T986" i="64"/>
  <c r="T1740" i="64"/>
  <c r="T1606" i="64"/>
  <c r="T1058" i="64"/>
  <c r="T962" i="64"/>
  <c r="T977" i="64" s="1"/>
  <c r="T521" i="64"/>
  <c r="T534" i="64" s="1"/>
  <c r="T938" i="64"/>
  <c r="T953" i="64" s="1"/>
  <c r="T819" i="64"/>
  <c r="T795" i="64"/>
  <c r="T448" i="64"/>
  <c r="T497" i="64"/>
  <c r="T420" i="64"/>
  <c r="T472" i="64"/>
  <c r="T1421" i="64"/>
  <c r="T1445" i="64"/>
  <c r="CG1387" i="64"/>
  <c r="CG1409" i="64" s="1"/>
  <c r="CG2193" i="64"/>
  <c r="CG2210" i="64" s="1"/>
  <c r="CG2167" i="64"/>
  <c r="CG2184" i="64" s="1"/>
  <c r="CG2142" i="64"/>
  <c r="CG2159" i="64" s="1"/>
  <c r="CG1332" i="64"/>
  <c r="CG1355" i="64" s="1"/>
  <c r="CG1364" i="64"/>
  <c r="CG1378" i="64" s="1"/>
  <c r="CG2116" i="64"/>
  <c r="CG2133" i="64" s="1"/>
  <c r="CG1310" i="64"/>
  <c r="CG1323" i="64" s="1"/>
  <c r="CG1516" i="64"/>
  <c r="CG1529" i="64" s="1"/>
  <c r="CG1265" i="64"/>
  <c r="CG1300" i="64" s="1"/>
  <c r="CG2245" i="64"/>
  <c r="CG2259" i="64" s="1"/>
  <c r="CG1221" i="64"/>
  <c r="CG1256" i="64" s="1"/>
  <c r="CG1639" i="64"/>
  <c r="CG1662" i="64" s="1"/>
  <c r="CG1671" i="64"/>
  <c r="CG1694" i="64" s="1"/>
  <c r="CG1149" i="64"/>
  <c r="CG1176" i="64" s="1"/>
  <c r="CG1603" i="64"/>
  <c r="CG1630" i="64" s="1"/>
  <c r="CG1114" i="64"/>
  <c r="CG1141" i="64" s="1"/>
  <c r="CG1079" i="64"/>
  <c r="CG1106" i="64" s="1"/>
  <c r="CG1703" i="64"/>
  <c r="CG1728" i="64" s="1"/>
  <c r="CG1185" i="64"/>
  <c r="CG1212" i="64" s="1"/>
  <c r="CG983" i="64"/>
  <c r="CG996" i="64" s="1"/>
  <c r="CG1737" i="64"/>
  <c r="CG1762" i="64" s="1"/>
  <c r="CG1055" i="64"/>
  <c r="CG518" i="64"/>
  <c r="CG531" i="64" s="1"/>
  <c r="CG935" i="64"/>
  <c r="CG950" i="64" s="1"/>
  <c r="CG816" i="64"/>
  <c r="CG832" i="64" s="1"/>
  <c r="CG959" i="64"/>
  <c r="CG974" i="64" s="1"/>
  <c r="CG911" i="64"/>
  <c r="CG926" i="64" s="1"/>
  <c r="CG792" i="64"/>
  <c r="CG807" i="64" s="1"/>
  <c r="CG445" i="64"/>
  <c r="CG1418" i="64"/>
  <c r="CG1433" i="64" s="1"/>
  <c r="CG417" i="64"/>
  <c r="CG469" i="64"/>
  <c r="CG1442" i="64"/>
  <c r="CG1457" i="64" s="1"/>
  <c r="BY1387" i="64"/>
  <c r="BY1409" i="64" s="1"/>
  <c r="BY2167" i="64"/>
  <c r="BY2184" i="64" s="1"/>
  <c r="BY2193" i="64"/>
  <c r="BY2210" i="64" s="1"/>
  <c r="BY2142" i="64"/>
  <c r="BY2159" i="64" s="1"/>
  <c r="BY2116" i="64"/>
  <c r="BY2133" i="64" s="1"/>
  <c r="BY1332" i="64"/>
  <c r="BY1355" i="64" s="1"/>
  <c r="BY1364" i="64"/>
  <c r="BY1378" i="64" s="1"/>
  <c r="BY1310" i="64"/>
  <c r="BY1323" i="64" s="1"/>
  <c r="BY1516" i="64"/>
  <c r="BY1529" i="64" s="1"/>
  <c r="BY1265" i="64"/>
  <c r="BY1300" i="64" s="1"/>
  <c r="BY2245" i="64"/>
  <c r="BY2259" i="64" s="1"/>
  <c r="BY1639" i="64"/>
  <c r="BY1662" i="64" s="1"/>
  <c r="BY1221" i="64"/>
  <c r="BY1256" i="64" s="1"/>
  <c r="BY1603" i="64"/>
  <c r="BY1630" i="64" s="1"/>
  <c r="BY1149" i="64"/>
  <c r="BY1176" i="64" s="1"/>
  <c r="BY1671" i="64"/>
  <c r="BY1694" i="64" s="1"/>
  <c r="BY1114" i="64"/>
  <c r="BY1141" i="64" s="1"/>
  <c r="BY1079" i="64"/>
  <c r="BY1106" i="64" s="1"/>
  <c r="BY1703" i="64"/>
  <c r="BY1728" i="64" s="1"/>
  <c r="BY983" i="64"/>
  <c r="BY996" i="64" s="1"/>
  <c r="BY1185" i="64"/>
  <c r="BY1212" i="64" s="1"/>
  <c r="BY1737" i="64"/>
  <c r="BY1762" i="64" s="1"/>
  <c r="BY1055" i="64"/>
  <c r="BY518" i="64"/>
  <c r="BY531" i="64" s="1"/>
  <c r="BY816" i="64"/>
  <c r="BY832" i="64" s="1"/>
  <c r="BY911" i="64"/>
  <c r="BY926" i="64" s="1"/>
  <c r="BY935" i="64"/>
  <c r="BY950" i="64" s="1"/>
  <c r="BY792" i="64"/>
  <c r="BY807" i="64" s="1"/>
  <c r="BY445" i="64"/>
  <c r="BY959" i="64"/>
  <c r="BY974" i="64" s="1"/>
  <c r="BY494" i="64"/>
  <c r="BY417" i="64"/>
  <c r="BY469" i="64"/>
  <c r="BY1442" i="64"/>
  <c r="BY1457" i="64" s="1"/>
  <c r="BQ1387" i="64"/>
  <c r="BQ1409" i="64" s="1"/>
  <c r="BQ2167" i="64"/>
  <c r="BQ2184" i="64" s="1"/>
  <c r="BQ2193" i="64"/>
  <c r="BQ2210" i="64" s="1"/>
  <c r="BQ2142" i="64"/>
  <c r="BQ2159" i="64" s="1"/>
  <c r="BQ2116" i="64"/>
  <c r="BQ2133" i="64" s="1"/>
  <c r="BQ1332" i="64"/>
  <c r="BQ1355" i="64" s="1"/>
  <c r="BQ1310" i="64"/>
  <c r="BQ1323" i="64" s="1"/>
  <c r="BQ1364" i="64"/>
  <c r="BQ1378" i="64" s="1"/>
  <c r="BQ1516" i="64"/>
  <c r="BQ1529" i="64" s="1"/>
  <c r="BQ1265" i="64"/>
  <c r="BQ1300" i="64" s="1"/>
  <c r="BQ2245" i="64"/>
  <c r="BQ2259" i="64" s="1"/>
  <c r="BQ1221" i="64"/>
  <c r="BQ1256" i="64" s="1"/>
  <c r="BQ1639" i="64"/>
  <c r="BQ1662" i="64" s="1"/>
  <c r="BQ1671" i="64"/>
  <c r="BQ1694" i="64" s="1"/>
  <c r="BQ1149" i="64"/>
  <c r="BQ1176" i="64" s="1"/>
  <c r="BQ1603" i="64"/>
  <c r="BQ1630" i="64" s="1"/>
  <c r="BQ1114" i="64"/>
  <c r="BQ1141" i="64" s="1"/>
  <c r="BQ1185" i="64"/>
  <c r="BQ1212" i="64" s="1"/>
  <c r="BQ1079" i="64"/>
  <c r="BQ1106" i="64" s="1"/>
  <c r="BQ1703" i="64"/>
  <c r="BQ1728" i="64" s="1"/>
  <c r="BQ983" i="64"/>
  <c r="BQ996" i="64" s="1"/>
  <c r="BQ1737" i="64"/>
  <c r="BQ1762" i="64" s="1"/>
  <c r="BQ1055" i="64"/>
  <c r="BQ518" i="64"/>
  <c r="BQ531" i="64" s="1"/>
  <c r="BQ959" i="64"/>
  <c r="BQ974" i="64" s="1"/>
  <c r="BQ935" i="64"/>
  <c r="BQ950" i="64" s="1"/>
  <c r="BQ816" i="64"/>
  <c r="BQ832" i="64" s="1"/>
  <c r="BQ911" i="64"/>
  <c r="BQ926" i="64" s="1"/>
  <c r="BQ792" i="64"/>
  <c r="BQ807" i="64" s="1"/>
  <c r="BQ445" i="64"/>
  <c r="BQ1418" i="64"/>
  <c r="BQ1433" i="64" s="1"/>
  <c r="BQ417" i="64"/>
  <c r="BQ469" i="64"/>
  <c r="BQ1442" i="64"/>
  <c r="BQ1457" i="64" s="1"/>
  <c r="BI1387" i="64"/>
  <c r="BI1409" i="64" s="1"/>
  <c r="BI2167" i="64"/>
  <c r="BI2184" i="64" s="1"/>
  <c r="BI2193" i="64"/>
  <c r="BI2210" i="64" s="1"/>
  <c r="BI1364" i="64"/>
  <c r="BI1378" i="64" s="1"/>
  <c r="BI1332" i="64"/>
  <c r="BI1355" i="64" s="1"/>
  <c r="BI1310" i="64"/>
  <c r="BI1323" i="64" s="1"/>
  <c r="BI2142" i="64"/>
  <c r="BI2159" i="64" s="1"/>
  <c r="BI2116" i="64"/>
  <c r="BI2133" i="64" s="1"/>
  <c r="BI1516" i="64"/>
  <c r="BI1529" i="64" s="1"/>
  <c r="BI1265" i="64"/>
  <c r="BI1300" i="64" s="1"/>
  <c r="BI2245" i="64"/>
  <c r="BI2259" i="64" s="1"/>
  <c r="BI1639" i="64"/>
  <c r="BI1662" i="64" s="1"/>
  <c r="BI1221" i="64"/>
  <c r="BI1256" i="64" s="1"/>
  <c r="BI1603" i="64"/>
  <c r="BI1630" i="64" s="1"/>
  <c r="BI1149" i="64"/>
  <c r="BI1176" i="64" s="1"/>
  <c r="BI1671" i="64"/>
  <c r="BI1694" i="64" s="1"/>
  <c r="BI1114" i="64"/>
  <c r="BI1141" i="64" s="1"/>
  <c r="BI1079" i="64"/>
  <c r="BI1106" i="64" s="1"/>
  <c r="BI1185" i="64"/>
  <c r="BI1212" i="64" s="1"/>
  <c r="BI1703" i="64"/>
  <c r="BI1728" i="64" s="1"/>
  <c r="BI983" i="64"/>
  <c r="BI996" i="64" s="1"/>
  <c r="BI1737" i="64"/>
  <c r="BI1762" i="64" s="1"/>
  <c r="BI935" i="64"/>
  <c r="BI950" i="64" s="1"/>
  <c r="BI518" i="64"/>
  <c r="BI531" i="64" s="1"/>
  <c r="BI1055" i="64"/>
  <c r="BI816" i="64"/>
  <c r="BI832" i="64" s="1"/>
  <c r="BI959" i="64"/>
  <c r="BI974" i="64" s="1"/>
  <c r="BI911" i="64"/>
  <c r="BI926" i="64" s="1"/>
  <c r="BI792" i="64"/>
  <c r="BI807" i="64" s="1"/>
  <c r="BI445" i="64"/>
  <c r="BI494" i="64"/>
  <c r="BI417" i="64"/>
  <c r="BI469" i="64"/>
  <c r="BI1442" i="64"/>
  <c r="BI1457" i="64" s="1"/>
  <c r="BA1387" i="64"/>
  <c r="BA1409" i="64" s="1"/>
  <c r="BA2167" i="64"/>
  <c r="BA2184" i="64" s="1"/>
  <c r="BA2193" i="64"/>
  <c r="BA2210" i="64" s="1"/>
  <c r="BA1364" i="64"/>
  <c r="BA1378" i="64" s="1"/>
  <c r="BA2116" i="64"/>
  <c r="BA2133" i="64" s="1"/>
  <c r="BA1332" i="64"/>
  <c r="BA1355" i="64" s="1"/>
  <c r="BA1310" i="64"/>
  <c r="BA1323" i="64" s="1"/>
  <c r="BA2142" i="64"/>
  <c r="BA2159" i="64" s="1"/>
  <c r="BA1516" i="64"/>
  <c r="BA1529" i="64" s="1"/>
  <c r="BA1265" i="64"/>
  <c r="BA1300" i="64" s="1"/>
  <c r="BA2245" i="64"/>
  <c r="BA2259" i="64" s="1"/>
  <c r="BA1221" i="64"/>
  <c r="BA1256" i="64" s="1"/>
  <c r="BA1639" i="64"/>
  <c r="BA1662" i="64" s="1"/>
  <c r="BA1671" i="64"/>
  <c r="BA1694" i="64" s="1"/>
  <c r="BA1149" i="64"/>
  <c r="BA1176" i="64" s="1"/>
  <c r="BA1114" i="64"/>
  <c r="BA1141" i="64" s="1"/>
  <c r="BA1079" i="64"/>
  <c r="BA1106" i="64" s="1"/>
  <c r="BA1703" i="64"/>
  <c r="BA1728" i="64" s="1"/>
  <c r="BA1185" i="64"/>
  <c r="BA1212" i="64" s="1"/>
  <c r="BA983" i="64"/>
  <c r="BA996" i="64" s="1"/>
  <c r="BA1737" i="64"/>
  <c r="BA1762" i="64" s="1"/>
  <c r="BA1603" i="64"/>
  <c r="BA1630" i="64" s="1"/>
  <c r="BA1055" i="64"/>
  <c r="BA959" i="64"/>
  <c r="BA974" i="64" s="1"/>
  <c r="BA518" i="64"/>
  <c r="BA531" i="64" s="1"/>
  <c r="BA816" i="64"/>
  <c r="BA832" i="64" s="1"/>
  <c r="BA911" i="64"/>
  <c r="BA926" i="64" s="1"/>
  <c r="BA935" i="64"/>
  <c r="BA950" i="64" s="1"/>
  <c r="BA792" i="64"/>
  <c r="BA807" i="64" s="1"/>
  <c r="BA494" i="64"/>
  <c r="BA445" i="64"/>
  <c r="BA1418" i="64"/>
  <c r="BA1433" i="64" s="1"/>
  <c r="BA417" i="64"/>
  <c r="BA469" i="64"/>
  <c r="BA1442" i="64"/>
  <c r="BA1457" i="64" s="1"/>
  <c r="AS1387" i="64"/>
  <c r="AS1409" i="64" s="1"/>
  <c r="AS2193" i="64"/>
  <c r="AS2210" i="64" s="1"/>
  <c r="AS2167" i="64"/>
  <c r="AS2184" i="64" s="1"/>
  <c r="AS2142" i="64"/>
  <c r="AS2159" i="64" s="1"/>
  <c r="AS1332" i="64"/>
  <c r="AS1355" i="64" s="1"/>
  <c r="AS1364" i="64"/>
  <c r="AS1378" i="64" s="1"/>
  <c r="AS2116" i="64"/>
  <c r="AS2133" i="64" s="1"/>
  <c r="AS1310" i="64"/>
  <c r="AS1323" i="64" s="1"/>
  <c r="AS1516" i="64"/>
  <c r="AS1529" i="64" s="1"/>
  <c r="AS1265" i="64"/>
  <c r="AS1300" i="64" s="1"/>
  <c r="AS2245" i="64"/>
  <c r="AS2259" i="64" s="1"/>
  <c r="AS1639" i="64"/>
  <c r="AS1662" i="64" s="1"/>
  <c r="AS1149" i="64"/>
  <c r="AS1176" i="64" s="1"/>
  <c r="AS1221" i="64"/>
  <c r="AS1256" i="64" s="1"/>
  <c r="AS1671" i="64"/>
  <c r="AS1694" i="64" s="1"/>
  <c r="AS1603" i="64"/>
  <c r="AS1630" i="64" s="1"/>
  <c r="AS1114" i="64"/>
  <c r="AS1141" i="64" s="1"/>
  <c r="AS1079" i="64"/>
  <c r="AS1106" i="64" s="1"/>
  <c r="AS1703" i="64"/>
  <c r="AS1728" i="64" s="1"/>
  <c r="AS983" i="64"/>
  <c r="AS996" i="64" s="1"/>
  <c r="AS1185" i="64"/>
  <c r="AS1212" i="64" s="1"/>
  <c r="AS1737" i="64"/>
  <c r="AS1762" i="64" s="1"/>
  <c r="AS1055" i="64"/>
  <c r="AS518" i="64"/>
  <c r="AS531" i="64" s="1"/>
  <c r="AS959" i="64"/>
  <c r="AS974" i="64" s="1"/>
  <c r="AS816" i="64"/>
  <c r="AS832" i="64" s="1"/>
  <c r="AS935" i="64"/>
  <c r="AS950" i="64" s="1"/>
  <c r="AS911" i="64"/>
  <c r="AS926" i="64" s="1"/>
  <c r="AS792" i="64"/>
  <c r="AS807" i="64" s="1"/>
  <c r="AS445" i="64"/>
  <c r="AS417" i="64"/>
  <c r="AS494" i="64"/>
  <c r="AS469" i="64"/>
  <c r="AS1442" i="64"/>
  <c r="AS1457" i="64" s="1"/>
  <c r="AK1387" i="64"/>
  <c r="AK1409" i="64" s="1"/>
  <c r="AK2167" i="64"/>
  <c r="AK2184" i="64" s="1"/>
  <c r="AK2193" i="64"/>
  <c r="AK2210" i="64" s="1"/>
  <c r="AK2142" i="64"/>
  <c r="AK2159" i="64" s="1"/>
  <c r="AK1364" i="64"/>
  <c r="AK1378" i="64" s="1"/>
  <c r="AK2116" i="64"/>
  <c r="AK2133" i="64" s="1"/>
  <c r="AK1332" i="64"/>
  <c r="AK1355" i="64" s="1"/>
  <c r="AK1310" i="64"/>
  <c r="AK1323" i="64" s="1"/>
  <c r="AK1516" i="64"/>
  <c r="AK1529" i="64" s="1"/>
  <c r="AK1265" i="64"/>
  <c r="AK1300" i="64" s="1"/>
  <c r="AK2245" i="64"/>
  <c r="AK2259" i="64" s="1"/>
  <c r="AK1639" i="64"/>
  <c r="AK1662" i="64" s="1"/>
  <c r="AK1221" i="64"/>
  <c r="AK1256" i="64" s="1"/>
  <c r="AK1671" i="64"/>
  <c r="AK1694" i="64" s="1"/>
  <c r="AK1603" i="64"/>
  <c r="AK1630" i="64" s="1"/>
  <c r="AK1149" i="64"/>
  <c r="AK1176" i="64" s="1"/>
  <c r="AK1114" i="64"/>
  <c r="AK1141" i="64" s="1"/>
  <c r="AK1185" i="64"/>
  <c r="AK1212" i="64" s="1"/>
  <c r="AK1079" i="64"/>
  <c r="AK1106" i="64" s="1"/>
  <c r="AK1703" i="64"/>
  <c r="AK1728" i="64" s="1"/>
  <c r="AK983" i="64"/>
  <c r="AK996" i="64" s="1"/>
  <c r="AK1055" i="64"/>
  <c r="AK1737" i="64"/>
  <c r="AK1762" i="64" s="1"/>
  <c r="AK518" i="64"/>
  <c r="AK531" i="64" s="1"/>
  <c r="AK935" i="64"/>
  <c r="AK950" i="64" s="1"/>
  <c r="AK816" i="64"/>
  <c r="AK832" i="64" s="1"/>
  <c r="AK911" i="64"/>
  <c r="AK926" i="64" s="1"/>
  <c r="AK959" i="64"/>
  <c r="AK974" i="64" s="1"/>
  <c r="AK792" i="64"/>
  <c r="AK807" i="64" s="1"/>
  <c r="AK445" i="64"/>
  <c r="AK494" i="64"/>
  <c r="AK1418" i="64"/>
  <c r="AK1433" i="64" s="1"/>
  <c r="AK417" i="64"/>
  <c r="AK469" i="64"/>
  <c r="AK1442" i="64"/>
  <c r="AK1457" i="64" s="1"/>
  <c r="AC1387" i="64"/>
  <c r="AC1409" i="64" s="1"/>
  <c r="AC2167" i="64"/>
  <c r="AC2184" i="64" s="1"/>
  <c r="AC2193" i="64"/>
  <c r="AC2210" i="64" s="1"/>
  <c r="AC1364" i="64"/>
  <c r="AC1378" i="64" s="1"/>
  <c r="AC2142" i="64"/>
  <c r="AC2159" i="64" s="1"/>
  <c r="AC1310" i="64"/>
  <c r="AC1323" i="64" s="1"/>
  <c r="AC2116" i="64"/>
  <c r="AC2133" i="64" s="1"/>
  <c r="AC1516" i="64"/>
  <c r="AC1529" i="64" s="1"/>
  <c r="AC1265" i="64"/>
  <c r="AC1300" i="64" s="1"/>
  <c r="AC1332" i="64"/>
  <c r="AC1355" i="64" s="1"/>
  <c r="AC2245" i="64"/>
  <c r="AC2259" i="64" s="1"/>
  <c r="AC1639" i="64"/>
  <c r="AC1662" i="64" s="1"/>
  <c r="AC1221" i="64"/>
  <c r="AC1256" i="64" s="1"/>
  <c r="AC1671" i="64"/>
  <c r="AC1694" i="64" s="1"/>
  <c r="AC1114" i="64"/>
  <c r="AC1141" i="64" s="1"/>
  <c r="AC1079" i="64"/>
  <c r="AC1106" i="64" s="1"/>
  <c r="AC1603" i="64"/>
  <c r="AC1630" i="64" s="1"/>
  <c r="AC1185" i="64"/>
  <c r="AC1212" i="64" s="1"/>
  <c r="AC1703" i="64"/>
  <c r="AC1728" i="64" s="1"/>
  <c r="AC1149" i="64"/>
  <c r="AC1176" i="64" s="1"/>
  <c r="AC983" i="64"/>
  <c r="AC996" i="64" s="1"/>
  <c r="AC1737" i="64"/>
  <c r="AC1762" i="64" s="1"/>
  <c r="AC935" i="64"/>
  <c r="AC950" i="64" s="1"/>
  <c r="AC959" i="64"/>
  <c r="AC974" i="64" s="1"/>
  <c r="AC816" i="64"/>
  <c r="AC832" i="64" s="1"/>
  <c r="AC1055" i="64"/>
  <c r="AC911" i="64"/>
  <c r="AC926" i="64" s="1"/>
  <c r="AC792" i="64"/>
  <c r="AC807" i="64" s="1"/>
  <c r="AC445" i="64"/>
  <c r="AC518" i="64"/>
  <c r="AC531" i="64" s="1"/>
  <c r="AC417" i="64"/>
  <c r="AC469" i="64"/>
  <c r="AC1442" i="64"/>
  <c r="AC1457" i="64" s="1"/>
  <c r="U1387" i="64"/>
  <c r="U1409" i="64" s="1"/>
  <c r="U2193" i="64"/>
  <c r="U2210" i="64" s="1"/>
  <c r="U2167" i="64"/>
  <c r="U2184" i="64" s="1"/>
  <c r="U2142" i="64"/>
  <c r="U2159" i="64" s="1"/>
  <c r="U1364" i="64"/>
  <c r="U1378" i="64" s="1"/>
  <c r="U2116" i="64"/>
  <c r="U2133" i="64" s="1"/>
  <c r="U1310" i="64"/>
  <c r="U1323" i="64" s="1"/>
  <c r="U1332" i="64"/>
  <c r="U1355" i="64" s="1"/>
  <c r="U1516" i="64"/>
  <c r="U1529" i="64" s="1"/>
  <c r="U1265" i="64"/>
  <c r="U1300" i="64" s="1"/>
  <c r="U2245" i="64"/>
  <c r="U2259" i="64" s="1"/>
  <c r="U1639" i="64"/>
  <c r="U1662" i="64" s="1"/>
  <c r="U1221" i="64"/>
  <c r="U1256" i="64" s="1"/>
  <c r="U1671" i="64"/>
  <c r="U1694" i="64" s="1"/>
  <c r="U1603" i="64"/>
  <c r="U1630" i="64" s="1"/>
  <c r="U1114" i="64"/>
  <c r="U1141" i="64" s="1"/>
  <c r="U1079" i="64"/>
  <c r="U1106" i="64" s="1"/>
  <c r="U1149" i="64"/>
  <c r="U1176" i="64" s="1"/>
  <c r="U1703" i="64"/>
  <c r="U1728" i="64" s="1"/>
  <c r="U1185" i="64"/>
  <c r="U1212" i="64" s="1"/>
  <c r="U983" i="64"/>
  <c r="U996" i="64" s="1"/>
  <c r="U1737" i="64"/>
  <c r="U1762" i="64" s="1"/>
  <c r="U1055" i="64"/>
  <c r="U816" i="64"/>
  <c r="U832" i="64" s="1"/>
  <c r="U959" i="64"/>
  <c r="U974" i="64" s="1"/>
  <c r="U911" i="64"/>
  <c r="U926" i="64" s="1"/>
  <c r="U935" i="64"/>
  <c r="U950" i="64" s="1"/>
  <c r="U792" i="64"/>
  <c r="U807" i="64" s="1"/>
  <c r="U445" i="64"/>
  <c r="U1418" i="64"/>
  <c r="U1433" i="64" s="1"/>
  <c r="U417" i="64"/>
  <c r="U518" i="64"/>
  <c r="U531" i="64" s="1"/>
  <c r="U494" i="64"/>
  <c r="U469" i="64"/>
  <c r="U1442" i="64"/>
  <c r="U1457" i="64" s="1"/>
  <c r="AH316" i="64"/>
  <c r="CK315" i="64"/>
  <c r="CC315" i="64"/>
  <c r="BM315" i="64"/>
  <c r="AO315" i="64"/>
  <c r="Y315" i="64"/>
  <c r="CJ312" i="64"/>
  <c r="CB312" i="64"/>
  <c r="BT312" i="64"/>
  <c r="BL312" i="64"/>
  <c r="BD312" i="64"/>
  <c r="AV312" i="64"/>
  <c r="AN312" i="64"/>
  <c r="AF312" i="64"/>
  <c r="X312" i="64"/>
  <c r="X325" i="64" s="1"/>
  <c r="CI311" i="64"/>
  <c r="CA311" i="64"/>
  <c r="BS311" i="64"/>
  <c r="BK311" i="64"/>
  <c r="AU311" i="64"/>
  <c r="AM311" i="64"/>
  <c r="AE311" i="64"/>
  <c r="W311" i="64"/>
  <c r="U334" i="64"/>
  <c r="AC334" i="64"/>
  <c r="AK334" i="64"/>
  <c r="AS334" i="64"/>
  <c r="BA334" i="64"/>
  <c r="BI334" i="64"/>
  <c r="BQ334" i="64"/>
  <c r="BY334" i="64"/>
  <c r="BY348" i="64" s="1"/>
  <c r="CG334" i="64"/>
  <c r="U335" i="64"/>
  <c r="AC335" i="64"/>
  <c r="AK335" i="64"/>
  <c r="AS335" i="64"/>
  <c r="BA335" i="64"/>
  <c r="BI335" i="64"/>
  <c r="BQ335" i="64"/>
  <c r="BY335" i="64"/>
  <c r="CG335" i="64"/>
  <c r="T338" i="64"/>
  <c r="AB338" i="64"/>
  <c r="AJ338" i="64"/>
  <c r="AR338" i="64"/>
  <c r="AZ338" i="64"/>
  <c r="BH338" i="64"/>
  <c r="BP338" i="64"/>
  <c r="BY338" i="64"/>
  <c r="CK338" i="64"/>
  <c r="AA339" i="64"/>
  <c r="AA349" i="64" s="1"/>
  <c r="AK339" i="64"/>
  <c r="AK349" i="64" s="1"/>
  <c r="AW339" i="64"/>
  <c r="AW349" i="64" s="1"/>
  <c r="BG339" i="64"/>
  <c r="BG349" i="64" s="1"/>
  <c r="BQ339" i="64"/>
  <c r="BQ349" i="64" s="1"/>
  <c r="CC339" i="64"/>
  <c r="CC349" i="64" s="1"/>
  <c r="AS384" i="64"/>
  <c r="BS384" i="64"/>
  <c r="X385" i="64"/>
  <c r="AK385" i="64"/>
  <c r="AW385" i="64"/>
  <c r="BK385" i="64"/>
  <c r="CJ385" i="64"/>
  <c r="AM388" i="64"/>
  <c r="AZ388" i="64"/>
  <c r="BL388" i="64"/>
  <c r="BZ388" i="64"/>
  <c r="AR389" i="64"/>
  <c r="BD389" i="64"/>
  <c r="BR389" i="64"/>
  <c r="CC389" i="64"/>
  <c r="T1441" i="64"/>
  <c r="AU1441" i="64"/>
  <c r="BG1441" i="64"/>
  <c r="BU1441" i="64"/>
  <c r="CI1441" i="64"/>
  <c r="AI1445" i="64"/>
  <c r="AA1446" i="64"/>
  <c r="AV420" i="64"/>
  <c r="AN421" i="64"/>
  <c r="BZ444" i="64"/>
  <c r="BZ459" i="64" s="1"/>
  <c r="BR445" i="64"/>
  <c r="BA448" i="64"/>
  <c r="AS449" i="64"/>
  <c r="S468" i="64"/>
  <c r="CE468" i="64"/>
  <c r="BW469" i="64"/>
  <c r="BK473" i="64"/>
  <c r="AZ493" i="64"/>
  <c r="CG494" i="64"/>
  <c r="AV498" i="64"/>
  <c r="BQ1417" i="64"/>
  <c r="BQ1432" i="64" s="1"/>
  <c r="CH815" i="64"/>
  <c r="CH831" i="64" s="1"/>
  <c r="CI819" i="64"/>
  <c r="BJ517" i="64"/>
  <c r="BC1386" i="64"/>
  <c r="BC2141" i="64"/>
  <c r="BC2158" i="64" s="1"/>
  <c r="BC2166" i="64"/>
  <c r="BC2183" i="64" s="1"/>
  <c r="BC2192" i="64"/>
  <c r="BC2209" i="64" s="1"/>
  <c r="BC2115" i="64"/>
  <c r="BC2132" i="64" s="1"/>
  <c r="BC1363" i="64"/>
  <c r="BC1377" i="64" s="1"/>
  <c r="BC1331" i="64"/>
  <c r="BC1354" i="64" s="1"/>
  <c r="BC1515" i="64"/>
  <c r="BC1528" i="64" s="1"/>
  <c r="BC1309" i="64"/>
  <c r="BC1322" i="64" s="1"/>
  <c r="BC1220" i="64"/>
  <c r="BC1255" i="64" s="1"/>
  <c r="BC2244" i="64"/>
  <c r="BC2258" i="64" s="1"/>
  <c r="BC1264" i="64"/>
  <c r="BC1602" i="64"/>
  <c r="BC1629" i="64" s="1"/>
  <c r="BC1113" i="64"/>
  <c r="BC1140" i="64" s="1"/>
  <c r="BC1670" i="64"/>
  <c r="BC1693" i="64" s="1"/>
  <c r="BC1184" i="64"/>
  <c r="BC1211" i="64" s="1"/>
  <c r="BC1148" i="64"/>
  <c r="BC1175" i="64" s="1"/>
  <c r="BC1638" i="64"/>
  <c r="BC1661" i="64" s="1"/>
  <c r="BC1702" i="64"/>
  <c r="BC1727" i="64" s="1"/>
  <c r="BC1736" i="64"/>
  <c r="BC1761" i="64" s="1"/>
  <c r="BC1078" i="64"/>
  <c r="BC1105" i="64" s="1"/>
  <c r="BC1054" i="64"/>
  <c r="BC1069" i="64" s="1"/>
  <c r="BC982" i="64"/>
  <c r="BC995" i="64" s="1"/>
  <c r="BC815" i="64"/>
  <c r="BC831" i="64" s="1"/>
  <c r="BC958" i="64"/>
  <c r="BC973" i="64" s="1"/>
  <c r="BC934" i="64"/>
  <c r="BC949" i="64" s="1"/>
  <c r="BC910" i="64"/>
  <c r="BC925" i="64" s="1"/>
  <c r="BC791" i="64"/>
  <c r="BC806" i="64" s="1"/>
  <c r="BC1417" i="64"/>
  <c r="BC1432" i="64" s="1"/>
  <c r="BC517" i="64"/>
  <c r="BC416" i="64"/>
  <c r="BC436" i="64" s="1"/>
  <c r="BC468" i="64"/>
  <c r="BC493" i="64"/>
  <c r="BC444" i="64"/>
  <c r="BC459" i="64" s="1"/>
  <c r="CI1391" i="64"/>
  <c r="CI2197" i="64"/>
  <c r="CI2171" i="64"/>
  <c r="CI2146" i="64"/>
  <c r="CI1336" i="64"/>
  <c r="CI1314" i="64"/>
  <c r="CI1327" i="64" s="1"/>
  <c r="CI2120" i="64"/>
  <c r="CI2137" i="64" s="1"/>
  <c r="CI1520" i="64"/>
  <c r="CI1533" i="64" s="1"/>
  <c r="CI1368" i="64"/>
  <c r="CI1382" i="64" s="1"/>
  <c r="CI2249" i="64"/>
  <c r="CI2263" i="64" s="1"/>
  <c r="CI1225" i="64"/>
  <c r="CI1260" i="64" s="1"/>
  <c r="CI1269" i="64"/>
  <c r="CI1304" i="64" s="1"/>
  <c r="CI1675" i="64"/>
  <c r="CI1698" i="64" s="1"/>
  <c r="CI1607" i="64"/>
  <c r="CI1634" i="64" s="1"/>
  <c r="CI1643" i="64"/>
  <c r="CI1666" i="64" s="1"/>
  <c r="CI1707" i="64"/>
  <c r="CI1732" i="64" s="1"/>
  <c r="CI1189" i="64"/>
  <c r="CI1216" i="64" s="1"/>
  <c r="CI1153" i="64"/>
  <c r="CI1180" i="64" s="1"/>
  <c r="CI1741" i="64"/>
  <c r="CI1766" i="64" s="1"/>
  <c r="CI1118" i="64"/>
  <c r="CI1145" i="64" s="1"/>
  <c r="CI963" i="64"/>
  <c r="CI1083" i="64"/>
  <c r="CI1110" i="64" s="1"/>
  <c r="CI987" i="64"/>
  <c r="CI1000" i="64" s="1"/>
  <c r="CI1059" i="64"/>
  <c r="CI915" i="64"/>
  <c r="CI930" i="64" s="1"/>
  <c r="CI796" i="64"/>
  <c r="CI939" i="64"/>
  <c r="CI954" i="64" s="1"/>
  <c r="CI1422" i="64"/>
  <c r="CI1437" i="64" s="1"/>
  <c r="CI522" i="64"/>
  <c r="CI535" i="64" s="1"/>
  <c r="CI421" i="64"/>
  <c r="CI1446" i="64"/>
  <c r="CI820" i="64"/>
  <c r="CI836" i="64" s="1"/>
  <c r="CI498" i="64"/>
  <c r="CI473" i="64"/>
  <c r="CI449" i="64"/>
  <c r="AE1391" i="64"/>
  <c r="AE2197" i="64"/>
  <c r="AE2146" i="64"/>
  <c r="AE2171" i="64"/>
  <c r="AE1336" i="64"/>
  <c r="AE2120" i="64"/>
  <c r="AE2137" i="64" s="1"/>
  <c r="AE1314" i="64"/>
  <c r="AE1327" i="64" s="1"/>
  <c r="AE1368" i="64"/>
  <c r="AE1382" i="64" s="1"/>
  <c r="AE1520" i="64"/>
  <c r="AE1533" i="64" s="1"/>
  <c r="AE2249" i="64"/>
  <c r="AE2263" i="64" s="1"/>
  <c r="AE1225" i="64"/>
  <c r="AE1260" i="64" s="1"/>
  <c r="AE1269" i="64"/>
  <c r="AE1304" i="64" s="1"/>
  <c r="AE1607" i="64"/>
  <c r="AE1634" i="64" s="1"/>
  <c r="AE1189" i="64"/>
  <c r="AE1216" i="64" s="1"/>
  <c r="AE1675" i="64"/>
  <c r="AE1698" i="64" s="1"/>
  <c r="AE1643" i="64"/>
  <c r="AE1666" i="64" s="1"/>
  <c r="AE1153" i="64"/>
  <c r="AE1180" i="64" s="1"/>
  <c r="AE1707" i="64"/>
  <c r="AE1732" i="64" s="1"/>
  <c r="AE1741" i="64"/>
  <c r="AE1766" i="64" s="1"/>
  <c r="AE1083" i="64"/>
  <c r="AE1110" i="64" s="1"/>
  <c r="AE1118" i="64"/>
  <c r="AE1145" i="64" s="1"/>
  <c r="AE963" i="64"/>
  <c r="AE987" i="64"/>
  <c r="AE1000" i="64" s="1"/>
  <c r="AE796" i="64"/>
  <c r="AE1422" i="64"/>
  <c r="AE1437" i="64" s="1"/>
  <c r="AE1059" i="64"/>
  <c r="AE915" i="64"/>
  <c r="AE930" i="64" s="1"/>
  <c r="AE522" i="64"/>
  <c r="AE535" i="64" s="1"/>
  <c r="AE498" i="64"/>
  <c r="AE421" i="64"/>
  <c r="AE939" i="64"/>
  <c r="AE954" i="64" s="1"/>
  <c r="AE820" i="64"/>
  <c r="AE836" i="64" s="1"/>
  <c r="AE473" i="64"/>
  <c r="AE1446" i="64"/>
  <c r="AE449" i="64"/>
  <c r="X1390" i="64"/>
  <c r="X2196" i="64"/>
  <c r="X2145" i="64"/>
  <c r="X2170" i="64"/>
  <c r="X2119" i="64"/>
  <c r="X1367" i="64"/>
  <c r="X1335" i="64"/>
  <c r="X1313" i="64"/>
  <c r="X1519" i="64"/>
  <c r="X2248" i="64"/>
  <c r="X1606" i="64"/>
  <c r="X1224" i="64"/>
  <c r="X1674" i="64"/>
  <c r="X1188" i="64"/>
  <c r="X1642" i="64"/>
  <c r="X1268" i="64"/>
  <c r="X1117" i="64"/>
  <c r="X1740" i="64"/>
  <c r="X1082" i="64"/>
  <c r="X1152" i="64"/>
  <c r="X1058" i="64"/>
  <c r="X962" i="64"/>
  <c r="X977" i="64" s="1"/>
  <c r="X938" i="64"/>
  <c r="X953" i="64" s="1"/>
  <c r="X1706" i="64"/>
  <c r="X1421" i="64"/>
  <c r="X986" i="64"/>
  <c r="X521" i="64"/>
  <c r="X534" i="64" s="1"/>
  <c r="X472" i="64"/>
  <c r="X1445" i="64"/>
  <c r="X448" i="64"/>
  <c r="X819" i="64"/>
  <c r="X795" i="64"/>
  <c r="AG1387" i="64"/>
  <c r="AG1409" i="64" s="1"/>
  <c r="AG2193" i="64"/>
  <c r="AG2210" i="64" s="1"/>
  <c r="AG2167" i="64"/>
  <c r="AG2184" i="64" s="1"/>
  <c r="AG2116" i="64"/>
  <c r="AG2133" i="64" s="1"/>
  <c r="AG2142" i="64"/>
  <c r="AG2159" i="64" s="1"/>
  <c r="AG1332" i="64"/>
  <c r="AG1355" i="64" s="1"/>
  <c r="AG1364" i="64"/>
  <c r="AG1378" i="64" s="1"/>
  <c r="AG1310" i="64"/>
  <c r="AG1323" i="64" s="1"/>
  <c r="AG1516" i="64"/>
  <c r="AG1529" i="64" s="1"/>
  <c r="AG2245" i="64"/>
  <c r="AG2259" i="64" s="1"/>
  <c r="AG1265" i="64"/>
  <c r="AG1300" i="64" s="1"/>
  <c r="AG1603" i="64"/>
  <c r="AG1630" i="64" s="1"/>
  <c r="AG1671" i="64"/>
  <c r="AG1694" i="64" s="1"/>
  <c r="AG1185" i="64"/>
  <c r="AG1212" i="64" s="1"/>
  <c r="AG1149" i="64"/>
  <c r="AG1176" i="64" s="1"/>
  <c r="AG1114" i="64"/>
  <c r="AG1141" i="64" s="1"/>
  <c r="AG1639" i="64"/>
  <c r="AG1662" i="64" s="1"/>
  <c r="AG1737" i="64"/>
  <c r="AG1762" i="64" s="1"/>
  <c r="AG1079" i="64"/>
  <c r="AG1106" i="64" s="1"/>
  <c r="AG959" i="64"/>
  <c r="AG974" i="64" s="1"/>
  <c r="AG1055" i="64"/>
  <c r="AG1221" i="64"/>
  <c r="AG1256" i="64" s="1"/>
  <c r="AG935" i="64"/>
  <c r="AG950" i="64" s="1"/>
  <c r="AG983" i="64"/>
  <c r="AG996" i="64" s="1"/>
  <c r="AG911" i="64"/>
  <c r="AG926" i="64" s="1"/>
  <c r="AG1703" i="64"/>
  <c r="AG1728" i="64" s="1"/>
  <c r="AG1418" i="64"/>
  <c r="AG1433" i="64" s="1"/>
  <c r="AG518" i="64"/>
  <c r="AG531" i="64" s="1"/>
  <c r="AG469" i="64"/>
  <c r="AG1442" i="64"/>
  <c r="AG1457" i="64" s="1"/>
  <c r="AG494" i="64"/>
  <c r="AG445" i="64"/>
  <c r="AG792" i="64"/>
  <c r="AG807" i="64" s="1"/>
  <c r="X338" i="64"/>
  <c r="BD338" i="64"/>
  <c r="BK389" i="64"/>
  <c r="CL1386" i="64"/>
  <c r="CL2192" i="64"/>
  <c r="CL2209" i="64" s="1"/>
  <c r="CL2166" i="64"/>
  <c r="CL2183" i="64" s="1"/>
  <c r="CL2141" i="64"/>
  <c r="CL2158" i="64" s="1"/>
  <c r="CL1363" i="64"/>
  <c r="CL1377" i="64" s="1"/>
  <c r="CL2115" i="64"/>
  <c r="CL2132" i="64" s="1"/>
  <c r="CL1331" i="64"/>
  <c r="CL1354" i="64" s="1"/>
  <c r="CL1309" i="64"/>
  <c r="CL1322" i="64" s="1"/>
  <c r="CL2244" i="64"/>
  <c r="CL2258" i="64" s="1"/>
  <c r="CL1515" i="64"/>
  <c r="CL1528" i="64" s="1"/>
  <c r="CL1264" i="64"/>
  <c r="CL1670" i="64"/>
  <c r="CL1693" i="64" s="1"/>
  <c r="CL1220" i="64"/>
  <c r="CL1255" i="64" s="1"/>
  <c r="CL1184" i="64"/>
  <c r="CL1211" i="64" s="1"/>
  <c r="CL1148" i="64"/>
  <c r="CL1175" i="64" s="1"/>
  <c r="CL1113" i="64"/>
  <c r="CL1140" i="64" s="1"/>
  <c r="CL1736" i="64"/>
  <c r="CL1761" i="64" s="1"/>
  <c r="CL1078" i="64"/>
  <c r="CL1105" i="64" s="1"/>
  <c r="CL1638" i="64"/>
  <c r="CL1661" i="64" s="1"/>
  <c r="CL1602" i="64"/>
  <c r="CL1629" i="64" s="1"/>
  <c r="CL1054" i="64"/>
  <c r="CL1069" i="64" s="1"/>
  <c r="CL1702" i="64"/>
  <c r="CL1727" i="64" s="1"/>
  <c r="CL982" i="64"/>
  <c r="CL995" i="64" s="1"/>
  <c r="CL910" i="64"/>
  <c r="CL925" i="64" s="1"/>
  <c r="CL934" i="64"/>
  <c r="CL949" i="64" s="1"/>
  <c r="CL791" i="64"/>
  <c r="CL806" i="64" s="1"/>
  <c r="CL517" i="64"/>
  <c r="CL493" i="64"/>
  <c r="CL958" i="64"/>
  <c r="CL973" i="64" s="1"/>
  <c r="CL815" i="64"/>
  <c r="CL831" i="64" s="1"/>
  <c r="CL468" i="64"/>
  <c r="CL1441" i="64"/>
  <c r="CL444" i="64"/>
  <c r="CL459" i="64" s="1"/>
  <c r="CL1417" i="64"/>
  <c r="CL1432" i="64" s="1"/>
  <c r="CL416" i="64"/>
  <c r="CL436" i="64" s="1"/>
  <c r="CD1386" i="64"/>
  <c r="CD2192" i="64"/>
  <c r="CD2209" i="64" s="1"/>
  <c r="CD2166" i="64"/>
  <c r="CD2183" i="64" s="1"/>
  <c r="CD1363" i="64"/>
  <c r="CD1377" i="64" s="1"/>
  <c r="CD2141" i="64"/>
  <c r="CD2158" i="64" s="1"/>
  <c r="CD1331" i="64"/>
  <c r="CD1354" i="64" s="1"/>
  <c r="CD2115" i="64"/>
  <c r="CD2132" i="64" s="1"/>
  <c r="CD1309" i="64"/>
  <c r="CD1322" i="64" s="1"/>
  <c r="CD1515" i="64"/>
  <c r="CD1528" i="64" s="1"/>
  <c r="CD2244" i="64"/>
  <c r="CD2258" i="64" s="1"/>
  <c r="CD1264" i="64"/>
  <c r="CD1220" i="64"/>
  <c r="CD1255" i="64" s="1"/>
  <c r="CD1670" i="64"/>
  <c r="CD1693" i="64" s="1"/>
  <c r="CD1184" i="64"/>
  <c r="CD1211" i="64" s="1"/>
  <c r="CD1602" i="64"/>
  <c r="CD1629" i="64" s="1"/>
  <c r="CD1638" i="64"/>
  <c r="CD1661" i="64" s="1"/>
  <c r="CD1148" i="64"/>
  <c r="CD1175" i="64" s="1"/>
  <c r="CD1736" i="64"/>
  <c r="CD1761" i="64" s="1"/>
  <c r="CD1078" i="64"/>
  <c r="CD1105" i="64" s="1"/>
  <c r="CD1054" i="64"/>
  <c r="CD1069" i="64" s="1"/>
  <c r="CD1113" i="64"/>
  <c r="CD1140" i="64" s="1"/>
  <c r="CD1702" i="64"/>
  <c r="CD1727" i="64" s="1"/>
  <c r="CD982" i="64"/>
  <c r="CD995" i="64" s="1"/>
  <c r="CD910" i="64"/>
  <c r="CD925" i="64" s="1"/>
  <c r="CD958" i="64"/>
  <c r="CD973" i="64" s="1"/>
  <c r="CD791" i="64"/>
  <c r="CD806" i="64" s="1"/>
  <c r="CD517" i="64"/>
  <c r="CD493" i="64"/>
  <c r="CD815" i="64"/>
  <c r="CD831" i="64" s="1"/>
  <c r="CD934" i="64"/>
  <c r="CD949" i="64" s="1"/>
  <c r="CD468" i="64"/>
  <c r="CD1417" i="64"/>
  <c r="CD1432" i="64" s="1"/>
  <c r="CD1441" i="64"/>
  <c r="CD444" i="64"/>
  <c r="CD459" i="64" s="1"/>
  <c r="CD416" i="64"/>
  <c r="CD436" i="64" s="1"/>
  <c r="BV1386" i="64"/>
  <c r="BV2192" i="64"/>
  <c r="BV2209" i="64" s="1"/>
  <c r="BV2166" i="64"/>
  <c r="BV2183" i="64" s="1"/>
  <c r="BV1363" i="64"/>
  <c r="BV1377" i="64" s="1"/>
  <c r="BV2141" i="64"/>
  <c r="BV2158" i="64" s="1"/>
  <c r="BV1331" i="64"/>
  <c r="BV1354" i="64" s="1"/>
  <c r="BV2115" i="64"/>
  <c r="BV2132" i="64" s="1"/>
  <c r="BV1309" i="64"/>
  <c r="BV1322" i="64" s="1"/>
  <c r="BV2244" i="64"/>
  <c r="BV2258" i="64" s="1"/>
  <c r="BV1515" i="64"/>
  <c r="BV1528" i="64" s="1"/>
  <c r="BV1264" i="64"/>
  <c r="BV1670" i="64"/>
  <c r="BV1693" i="64" s="1"/>
  <c r="BV1602" i="64"/>
  <c r="BV1629" i="64" s="1"/>
  <c r="BV1638" i="64"/>
  <c r="BV1661" i="64" s="1"/>
  <c r="BV1184" i="64"/>
  <c r="BV1211" i="64" s="1"/>
  <c r="BV1148" i="64"/>
  <c r="BV1175" i="64" s="1"/>
  <c r="BV1220" i="64"/>
  <c r="BV1255" i="64" s="1"/>
  <c r="BV1736" i="64"/>
  <c r="BV1761" i="64" s="1"/>
  <c r="BV1113" i="64"/>
  <c r="BV1140" i="64" s="1"/>
  <c r="BV1078" i="64"/>
  <c r="BV1105" i="64" s="1"/>
  <c r="BV1054" i="64"/>
  <c r="BV1069" i="64" s="1"/>
  <c r="BV1702" i="64"/>
  <c r="BV1727" i="64" s="1"/>
  <c r="BV910" i="64"/>
  <c r="BV925" i="64" s="1"/>
  <c r="BV791" i="64"/>
  <c r="BV806" i="64" s="1"/>
  <c r="BV517" i="64"/>
  <c r="BV934" i="64"/>
  <c r="BV949" i="64" s="1"/>
  <c r="BV493" i="64"/>
  <c r="BV982" i="64"/>
  <c r="BV995" i="64" s="1"/>
  <c r="BV958" i="64"/>
  <c r="BV973" i="64" s="1"/>
  <c r="BV815" i="64"/>
  <c r="BV831" i="64" s="1"/>
  <c r="BV468" i="64"/>
  <c r="BV444" i="64"/>
  <c r="BV459" i="64" s="1"/>
  <c r="BV1417" i="64"/>
  <c r="BV1432" i="64" s="1"/>
  <c r="BV416" i="64"/>
  <c r="BV436" i="64" s="1"/>
  <c r="BN1386" i="64"/>
  <c r="BN2192" i="64"/>
  <c r="BN2209" i="64" s="1"/>
  <c r="BN2166" i="64"/>
  <c r="BN2183" i="64" s="1"/>
  <c r="BN1363" i="64"/>
  <c r="BN1377" i="64" s="1"/>
  <c r="BN2115" i="64"/>
  <c r="BN2132" i="64" s="1"/>
  <c r="BN1331" i="64"/>
  <c r="BN1354" i="64" s="1"/>
  <c r="BN2141" i="64"/>
  <c r="BN2158" i="64" s="1"/>
  <c r="BN1309" i="64"/>
  <c r="BN1322" i="64" s="1"/>
  <c r="BN2244" i="64"/>
  <c r="BN2258" i="64" s="1"/>
  <c r="BN1515" i="64"/>
  <c r="BN1528" i="64" s="1"/>
  <c r="BN1220" i="64"/>
  <c r="BN1255" i="64" s="1"/>
  <c r="BN1264" i="64"/>
  <c r="BN1670" i="64"/>
  <c r="BN1693" i="64" s="1"/>
  <c r="BN1184" i="64"/>
  <c r="BN1211" i="64" s="1"/>
  <c r="BN1602" i="64"/>
  <c r="BN1629" i="64" s="1"/>
  <c r="BN1148" i="64"/>
  <c r="BN1175" i="64" s="1"/>
  <c r="BN1113" i="64"/>
  <c r="BN1140" i="64" s="1"/>
  <c r="BN1736" i="64"/>
  <c r="BN1761" i="64" s="1"/>
  <c r="BN1078" i="64"/>
  <c r="BN1105" i="64" s="1"/>
  <c r="BN1054" i="64"/>
  <c r="BN1069" i="64" s="1"/>
  <c r="BN1702" i="64"/>
  <c r="BN1727" i="64" s="1"/>
  <c r="BN1638" i="64"/>
  <c r="BN1661" i="64" s="1"/>
  <c r="BN982" i="64"/>
  <c r="BN995" i="64" s="1"/>
  <c r="BN910" i="64"/>
  <c r="BN925" i="64" s="1"/>
  <c r="BN791" i="64"/>
  <c r="BN806" i="64" s="1"/>
  <c r="BN958" i="64"/>
  <c r="BN973" i="64" s="1"/>
  <c r="BN934" i="64"/>
  <c r="BN949" i="64" s="1"/>
  <c r="BN517" i="64"/>
  <c r="BN493" i="64"/>
  <c r="BN815" i="64"/>
  <c r="BN831" i="64" s="1"/>
  <c r="BN468" i="64"/>
  <c r="BN1417" i="64"/>
  <c r="BN1432" i="64" s="1"/>
  <c r="BN444" i="64"/>
  <c r="BN459" i="64" s="1"/>
  <c r="BN416" i="64"/>
  <c r="BN436" i="64" s="1"/>
  <c r="BF1386" i="64"/>
  <c r="BF2192" i="64"/>
  <c r="BF2209" i="64" s="1"/>
  <c r="BF2166" i="64"/>
  <c r="BF2183" i="64" s="1"/>
  <c r="BF2141" i="64"/>
  <c r="BF2158" i="64" s="1"/>
  <c r="BF2115" i="64"/>
  <c r="BF2132" i="64" s="1"/>
  <c r="BF1363" i="64"/>
  <c r="BF1377" i="64" s="1"/>
  <c r="BF1331" i="64"/>
  <c r="BF1354" i="64" s="1"/>
  <c r="BF1309" i="64"/>
  <c r="BF1322" i="64" s="1"/>
  <c r="BF1515" i="64"/>
  <c r="BF1528" i="64" s="1"/>
  <c r="BF2244" i="64"/>
  <c r="BF2258" i="64" s="1"/>
  <c r="BF1220" i="64"/>
  <c r="BF1255" i="64" s="1"/>
  <c r="BF1670" i="64"/>
  <c r="BF1693" i="64" s="1"/>
  <c r="BF1264" i="64"/>
  <c r="BF1602" i="64"/>
  <c r="BF1629" i="64" s="1"/>
  <c r="BF1184" i="64"/>
  <c r="BF1211" i="64" s="1"/>
  <c r="BF1638" i="64"/>
  <c r="BF1661" i="64" s="1"/>
  <c r="BF1148" i="64"/>
  <c r="BF1175" i="64" s="1"/>
  <c r="BF1736" i="64"/>
  <c r="BF1761" i="64" s="1"/>
  <c r="BF1078" i="64"/>
  <c r="BF1105" i="64" s="1"/>
  <c r="BF1054" i="64"/>
  <c r="BF1069" i="64" s="1"/>
  <c r="BF1113" i="64"/>
  <c r="BF1140" i="64" s="1"/>
  <c r="BF1702" i="64"/>
  <c r="BF1727" i="64" s="1"/>
  <c r="BF982" i="64"/>
  <c r="BF995" i="64" s="1"/>
  <c r="BF958" i="64"/>
  <c r="BF973" i="64" s="1"/>
  <c r="BF910" i="64"/>
  <c r="BF925" i="64" s="1"/>
  <c r="BF934" i="64"/>
  <c r="BF949" i="64" s="1"/>
  <c r="BF791" i="64"/>
  <c r="BF806" i="64" s="1"/>
  <c r="BF517" i="64"/>
  <c r="BF493" i="64"/>
  <c r="BF815" i="64"/>
  <c r="BF831" i="64" s="1"/>
  <c r="BF468" i="64"/>
  <c r="BF444" i="64"/>
  <c r="BF459" i="64" s="1"/>
  <c r="BF1417" i="64"/>
  <c r="BF1432" i="64" s="1"/>
  <c r="BF416" i="64"/>
  <c r="BF436" i="64" s="1"/>
  <c r="AX1386" i="64"/>
  <c r="AX2192" i="64"/>
  <c r="AX2209" i="64" s="1"/>
  <c r="AX2166" i="64"/>
  <c r="AX2183" i="64" s="1"/>
  <c r="AX2115" i="64"/>
  <c r="AX2132" i="64" s="1"/>
  <c r="AX1363" i="64"/>
  <c r="AX1377" i="64" s="1"/>
  <c r="AX1331" i="64"/>
  <c r="AX1354" i="64" s="1"/>
  <c r="AX2141" i="64"/>
  <c r="AX2158" i="64" s="1"/>
  <c r="AX1309" i="64"/>
  <c r="AX1322" i="64" s="1"/>
  <c r="AX2244" i="64"/>
  <c r="AX2258" i="64" s="1"/>
  <c r="AX1515" i="64"/>
  <c r="AX1528" i="64" s="1"/>
  <c r="AX1264" i="64"/>
  <c r="AX1220" i="64"/>
  <c r="AX1255" i="64" s="1"/>
  <c r="AX1670" i="64"/>
  <c r="AX1693" i="64" s="1"/>
  <c r="AX1638" i="64"/>
  <c r="AX1661" i="64" s="1"/>
  <c r="AX1184" i="64"/>
  <c r="AX1211" i="64" s="1"/>
  <c r="AX1148" i="64"/>
  <c r="AX1175" i="64" s="1"/>
  <c r="AX1736" i="64"/>
  <c r="AX1761" i="64" s="1"/>
  <c r="AX1113" i="64"/>
  <c r="AX1140" i="64" s="1"/>
  <c r="AX1602" i="64"/>
  <c r="AX1629" i="64" s="1"/>
  <c r="AX1078" i="64"/>
  <c r="AX1105" i="64" s="1"/>
  <c r="AX1054" i="64"/>
  <c r="AX1069" i="64" s="1"/>
  <c r="AX1702" i="64"/>
  <c r="AX1727" i="64" s="1"/>
  <c r="AX982" i="64"/>
  <c r="AX995" i="64" s="1"/>
  <c r="AX910" i="64"/>
  <c r="AX925" i="64" s="1"/>
  <c r="AX791" i="64"/>
  <c r="AX806" i="64" s="1"/>
  <c r="AX517" i="64"/>
  <c r="AX958" i="64"/>
  <c r="AX973" i="64" s="1"/>
  <c r="AX493" i="64"/>
  <c r="AX815" i="64"/>
  <c r="AX831" i="64" s="1"/>
  <c r="AX468" i="64"/>
  <c r="AX1417" i="64"/>
  <c r="AX1432" i="64" s="1"/>
  <c r="AX934" i="64"/>
  <c r="AX949" i="64" s="1"/>
  <c r="AX444" i="64"/>
  <c r="AX459" i="64" s="1"/>
  <c r="AX416" i="64"/>
  <c r="AX436" i="64" s="1"/>
  <c r="AP1386" i="64"/>
  <c r="AP2192" i="64"/>
  <c r="AP2209" i="64" s="1"/>
  <c r="AP2166" i="64"/>
  <c r="AP2183" i="64" s="1"/>
  <c r="AP2141" i="64"/>
  <c r="AP2158" i="64" s="1"/>
  <c r="AP1363" i="64"/>
  <c r="AP1377" i="64" s="1"/>
  <c r="AP1331" i="64"/>
  <c r="AP1354" i="64" s="1"/>
  <c r="AP2115" i="64"/>
  <c r="AP2132" i="64" s="1"/>
  <c r="AP1309" i="64"/>
  <c r="AP1322" i="64" s="1"/>
  <c r="AP1515" i="64"/>
  <c r="AP1528" i="64" s="1"/>
  <c r="AP2244" i="64"/>
  <c r="AP2258" i="64" s="1"/>
  <c r="AP1220" i="64"/>
  <c r="AP1255" i="64" s="1"/>
  <c r="AP1670" i="64"/>
  <c r="AP1693" i="64" s="1"/>
  <c r="AP1184" i="64"/>
  <c r="AP1211" i="64" s="1"/>
  <c r="AP1264" i="64"/>
  <c r="AP1602" i="64"/>
  <c r="AP1629" i="64" s="1"/>
  <c r="AP1638" i="64"/>
  <c r="AP1661" i="64" s="1"/>
  <c r="AP1148" i="64"/>
  <c r="AP1175" i="64" s="1"/>
  <c r="AP1736" i="64"/>
  <c r="AP1761" i="64" s="1"/>
  <c r="AP1078" i="64"/>
  <c r="AP1105" i="64" s="1"/>
  <c r="AP1054" i="64"/>
  <c r="AP1069" i="64" s="1"/>
  <c r="AP1702" i="64"/>
  <c r="AP1727" i="64" s="1"/>
  <c r="AP1113" i="64"/>
  <c r="AP1140" i="64" s="1"/>
  <c r="AP910" i="64"/>
  <c r="AP925" i="64" s="1"/>
  <c r="AP791" i="64"/>
  <c r="AP806" i="64" s="1"/>
  <c r="AP958" i="64"/>
  <c r="AP973" i="64" s="1"/>
  <c r="AP517" i="64"/>
  <c r="AP982" i="64"/>
  <c r="AP995" i="64" s="1"/>
  <c r="AP934" i="64"/>
  <c r="AP949" i="64" s="1"/>
  <c r="AP493" i="64"/>
  <c r="AP815" i="64"/>
  <c r="AP831" i="64" s="1"/>
  <c r="AP468" i="64"/>
  <c r="AP444" i="64"/>
  <c r="AP459" i="64" s="1"/>
  <c r="AP1417" i="64"/>
  <c r="AP1432" i="64" s="1"/>
  <c r="AP416" i="64"/>
  <c r="AP436" i="64" s="1"/>
  <c r="AH1386" i="64"/>
  <c r="AH2192" i="64"/>
  <c r="AH2209" i="64" s="1"/>
  <c r="AH2166" i="64"/>
  <c r="AH2183" i="64" s="1"/>
  <c r="AH2141" i="64"/>
  <c r="AH2158" i="64" s="1"/>
  <c r="AH2115" i="64"/>
  <c r="AH2132" i="64" s="1"/>
  <c r="AH1363" i="64"/>
  <c r="AH1377" i="64" s="1"/>
  <c r="AH1331" i="64"/>
  <c r="AH1354" i="64" s="1"/>
  <c r="AH1309" i="64"/>
  <c r="AH1322" i="64" s="1"/>
  <c r="AH2244" i="64"/>
  <c r="AH2258" i="64" s="1"/>
  <c r="AH1220" i="64"/>
  <c r="AH1255" i="64" s="1"/>
  <c r="AH1264" i="64"/>
  <c r="AH1670" i="64"/>
  <c r="AH1693" i="64" s="1"/>
  <c r="AH1515" i="64"/>
  <c r="AH1528" i="64" s="1"/>
  <c r="AH1602" i="64"/>
  <c r="AH1629" i="64" s="1"/>
  <c r="AH1638" i="64"/>
  <c r="AH1661" i="64" s="1"/>
  <c r="AH1184" i="64"/>
  <c r="AH1211" i="64" s="1"/>
  <c r="AH1148" i="64"/>
  <c r="AH1175" i="64" s="1"/>
  <c r="AH1736" i="64"/>
  <c r="AH1761" i="64" s="1"/>
  <c r="AH1078" i="64"/>
  <c r="AH1105" i="64" s="1"/>
  <c r="AH1113" i="64"/>
  <c r="AH1140" i="64" s="1"/>
  <c r="AH1054" i="64"/>
  <c r="AH1069" i="64" s="1"/>
  <c r="AH1702" i="64"/>
  <c r="AH1727" i="64" s="1"/>
  <c r="AH982" i="64"/>
  <c r="AH995" i="64" s="1"/>
  <c r="AH910" i="64"/>
  <c r="AH925" i="64" s="1"/>
  <c r="AH791" i="64"/>
  <c r="AH806" i="64" s="1"/>
  <c r="AH934" i="64"/>
  <c r="AH949" i="64" s="1"/>
  <c r="AH517" i="64"/>
  <c r="AH493" i="64"/>
  <c r="AH815" i="64"/>
  <c r="AH831" i="64" s="1"/>
  <c r="AH468" i="64"/>
  <c r="AH958" i="64"/>
  <c r="AH973" i="64" s="1"/>
  <c r="AH1417" i="64"/>
  <c r="AH1432" i="64" s="1"/>
  <c r="AH444" i="64"/>
  <c r="AH459" i="64" s="1"/>
  <c r="AH416" i="64"/>
  <c r="AH436" i="64" s="1"/>
  <c r="Z1386" i="64"/>
  <c r="Z2192" i="64"/>
  <c r="Z2209" i="64" s="1"/>
  <c r="Z2166" i="64"/>
  <c r="Z2183" i="64" s="1"/>
  <c r="Z1363" i="64"/>
  <c r="Z1377" i="64" s="1"/>
  <c r="Z2115" i="64"/>
  <c r="Z2132" i="64" s="1"/>
  <c r="Z1331" i="64"/>
  <c r="Z1354" i="64" s="1"/>
  <c r="Z1309" i="64"/>
  <c r="Z1322" i="64" s="1"/>
  <c r="Z2244" i="64"/>
  <c r="Z2258" i="64" s="1"/>
  <c r="Z2141" i="64"/>
  <c r="Z2158" i="64" s="1"/>
  <c r="Z1515" i="64"/>
  <c r="Z1528" i="64" s="1"/>
  <c r="Z1220" i="64"/>
  <c r="Z1255" i="64" s="1"/>
  <c r="Z1670" i="64"/>
  <c r="Z1693" i="64" s="1"/>
  <c r="Z1264" i="64"/>
  <c r="Z1184" i="64"/>
  <c r="Z1211" i="64" s="1"/>
  <c r="Z1148" i="64"/>
  <c r="Z1175" i="64" s="1"/>
  <c r="Z1113" i="64"/>
  <c r="Z1140" i="64" s="1"/>
  <c r="Z1078" i="64"/>
  <c r="Z1105" i="64" s="1"/>
  <c r="Z1054" i="64"/>
  <c r="Z1069" i="64" s="1"/>
  <c r="Z1638" i="64"/>
  <c r="Z1661" i="64" s="1"/>
  <c r="Z1602" i="64"/>
  <c r="Z1629" i="64" s="1"/>
  <c r="Z1702" i="64"/>
  <c r="Z1727" i="64" s="1"/>
  <c r="Z982" i="64"/>
  <c r="Z995" i="64" s="1"/>
  <c r="Z1736" i="64"/>
  <c r="Z1761" i="64" s="1"/>
  <c r="Z910" i="64"/>
  <c r="Z925" i="64" s="1"/>
  <c r="Z934" i="64"/>
  <c r="Z949" i="64" s="1"/>
  <c r="Z791" i="64"/>
  <c r="Z806" i="64" s="1"/>
  <c r="Z517" i="64"/>
  <c r="Z958" i="64"/>
  <c r="Z973" i="64" s="1"/>
  <c r="Z493" i="64"/>
  <c r="Z815" i="64"/>
  <c r="Z831" i="64" s="1"/>
  <c r="Z468" i="64"/>
  <c r="Z444" i="64"/>
  <c r="Z459" i="64" s="1"/>
  <c r="Z1417" i="64"/>
  <c r="Z1432" i="64" s="1"/>
  <c r="Z416" i="64"/>
  <c r="Z436" i="64" s="1"/>
  <c r="CL1391" i="64"/>
  <c r="CL2197" i="64"/>
  <c r="CL2171" i="64"/>
  <c r="CL2120" i="64"/>
  <c r="CL2137" i="64" s="1"/>
  <c r="CL2146" i="64"/>
  <c r="CL1336" i="64"/>
  <c r="CL1368" i="64"/>
  <c r="CL1382" i="64" s="1"/>
  <c r="CL2249" i="64"/>
  <c r="CL2263" i="64" s="1"/>
  <c r="CL1314" i="64"/>
  <c r="CL1327" i="64" s="1"/>
  <c r="CL1675" i="64"/>
  <c r="CL1698" i="64" s="1"/>
  <c r="CL1520" i="64"/>
  <c r="CL1533" i="64" s="1"/>
  <c r="CL1269" i="64"/>
  <c r="CL1304" i="64" s="1"/>
  <c r="CL1225" i="64"/>
  <c r="CL1260" i="64" s="1"/>
  <c r="CL1189" i="64"/>
  <c r="CL1216" i="64" s="1"/>
  <c r="CL1643" i="64"/>
  <c r="CL1666" i="64" s="1"/>
  <c r="CL1153" i="64"/>
  <c r="CL1180" i="64" s="1"/>
  <c r="CL1741" i="64"/>
  <c r="CL1766" i="64" s="1"/>
  <c r="CL1607" i="64"/>
  <c r="CL1634" i="64" s="1"/>
  <c r="CL1118" i="64"/>
  <c r="CL1145" i="64" s="1"/>
  <c r="CL1083" i="64"/>
  <c r="CL1110" i="64" s="1"/>
  <c r="CL1059" i="64"/>
  <c r="CL1707" i="64"/>
  <c r="CL1732" i="64" s="1"/>
  <c r="CL963" i="64"/>
  <c r="CL939" i="64"/>
  <c r="CL954" i="64" s="1"/>
  <c r="CL915" i="64"/>
  <c r="CL930" i="64" s="1"/>
  <c r="CL1422" i="64"/>
  <c r="CL1437" i="64" s="1"/>
  <c r="CL522" i="64"/>
  <c r="CL535" i="64" s="1"/>
  <c r="CL498" i="64"/>
  <c r="CL820" i="64"/>
  <c r="CL836" i="64" s="1"/>
  <c r="CL987" i="64"/>
  <c r="CL1000" i="64" s="1"/>
  <c r="CL1446" i="64"/>
  <c r="CL796" i="64"/>
  <c r="CL473" i="64"/>
  <c r="CL449" i="64"/>
  <c r="CL421" i="64"/>
  <c r="CL389" i="64"/>
  <c r="CD1391" i="64"/>
  <c r="CD2197" i="64"/>
  <c r="CD2171" i="64"/>
  <c r="CD2120" i="64"/>
  <c r="CD2137" i="64" s="1"/>
  <c r="CD2146" i="64"/>
  <c r="CD1368" i="64"/>
  <c r="CD1382" i="64" s="1"/>
  <c r="CD2249" i="64"/>
  <c r="CD2263" i="64" s="1"/>
  <c r="CD1336" i="64"/>
  <c r="CD1314" i="64"/>
  <c r="CD1327" i="64" s="1"/>
  <c r="CD1520" i="64"/>
  <c r="CD1533" i="64" s="1"/>
  <c r="CD1675" i="64"/>
  <c r="CD1698" i="64" s="1"/>
  <c r="CD1225" i="64"/>
  <c r="CD1260" i="64" s="1"/>
  <c r="CD1269" i="64"/>
  <c r="CD1304" i="64" s="1"/>
  <c r="CD1189" i="64"/>
  <c r="CD1216" i="64" s="1"/>
  <c r="CD1643" i="64"/>
  <c r="CD1666" i="64" s="1"/>
  <c r="CD1607" i="64"/>
  <c r="CD1634" i="64" s="1"/>
  <c r="CD1153" i="64"/>
  <c r="CD1180" i="64" s="1"/>
  <c r="CD1741" i="64"/>
  <c r="CD1766" i="64" s="1"/>
  <c r="CD1083" i="64"/>
  <c r="CD1110" i="64" s="1"/>
  <c r="CD1059" i="64"/>
  <c r="CD1707" i="64"/>
  <c r="CD1732" i="64" s="1"/>
  <c r="CD1118" i="64"/>
  <c r="CD1145" i="64" s="1"/>
  <c r="CD963" i="64"/>
  <c r="CD939" i="64"/>
  <c r="CD954" i="64" s="1"/>
  <c r="CD987" i="64"/>
  <c r="CD1000" i="64" s="1"/>
  <c r="CD1422" i="64"/>
  <c r="CD1437" i="64" s="1"/>
  <c r="CD522" i="64"/>
  <c r="CD535" i="64" s="1"/>
  <c r="CD498" i="64"/>
  <c r="CD820" i="64"/>
  <c r="CD836" i="64" s="1"/>
  <c r="CD915" i="64"/>
  <c r="CD930" i="64" s="1"/>
  <c r="CD473" i="64"/>
  <c r="CD1446" i="64"/>
  <c r="CD449" i="64"/>
  <c r="CD796" i="64"/>
  <c r="CD421" i="64"/>
  <c r="CD389" i="64"/>
  <c r="BV1391" i="64"/>
  <c r="BV2197" i="64"/>
  <c r="BV2171" i="64"/>
  <c r="BV2146" i="64"/>
  <c r="BV2120" i="64"/>
  <c r="BV2137" i="64" s="1"/>
  <c r="BV1368" i="64"/>
  <c r="BV1382" i="64" s="1"/>
  <c r="BV1336" i="64"/>
  <c r="BV2249" i="64"/>
  <c r="BV2263" i="64" s="1"/>
  <c r="BV1314" i="64"/>
  <c r="BV1327" i="64" s="1"/>
  <c r="BV1675" i="64"/>
  <c r="BV1698" i="64" s="1"/>
  <c r="BV1225" i="64"/>
  <c r="BV1260" i="64" s="1"/>
  <c r="BV1189" i="64"/>
  <c r="BV1216" i="64" s="1"/>
  <c r="BV1520" i="64"/>
  <c r="BV1533" i="64" s="1"/>
  <c r="BV1643" i="64"/>
  <c r="BV1666" i="64" s="1"/>
  <c r="BV1607" i="64"/>
  <c r="BV1634" i="64" s="1"/>
  <c r="BV1153" i="64"/>
  <c r="BV1180" i="64" s="1"/>
  <c r="BV1741" i="64"/>
  <c r="BV1766" i="64" s="1"/>
  <c r="BV1083" i="64"/>
  <c r="BV1110" i="64" s="1"/>
  <c r="BV1269" i="64"/>
  <c r="BV1304" i="64" s="1"/>
  <c r="BV1118" i="64"/>
  <c r="BV1145" i="64" s="1"/>
  <c r="BV1059" i="64"/>
  <c r="BV1707" i="64"/>
  <c r="BV1732" i="64" s="1"/>
  <c r="BV963" i="64"/>
  <c r="BV987" i="64"/>
  <c r="BV1000" i="64" s="1"/>
  <c r="BV939" i="64"/>
  <c r="BV954" i="64" s="1"/>
  <c r="BV1422" i="64"/>
  <c r="BV1437" i="64" s="1"/>
  <c r="BV522" i="64"/>
  <c r="BV535" i="64" s="1"/>
  <c r="BV498" i="64"/>
  <c r="BV915" i="64"/>
  <c r="BV930" i="64" s="1"/>
  <c r="BV820" i="64"/>
  <c r="BV836" i="64" s="1"/>
  <c r="BV796" i="64"/>
  <c r="BV1446" i="64"/>
  <c r="BV449" i="64"/>
  <c r="BV421" i="64"/>
  <c r="BV473" i="64"/>
  <c r="BV389" i="64"/>
  <c r="BN1391" i="64"/>
  <c r="BN2197" i="64"/>
  <c r="BN2171" i="64"/>
  <c r="BN2146" i="64"/>
  <c r="BN2120" i="64"/>
  <c r="BN2137" i="64" s="1"/>
  <c r="BN1368" i="64"/>
  <c r="BN1382" i="64" s="1"/>
  <c r="BN1336" i="64"/>
  <c r="BN2249" i="64"/>
  <c r="BN2263" i="64" s="1"/>
  <c r="BN1314" i="64"/>
  <c r="BN1327" i="64" s="1"/>
  <c r="BN1675" i="64"/>
  <c r="BN1698" i="64" s="1"/>
  <c r="BN1520" i="64"/>
  <c r="BN1533" i="64" s="1"/>
  <c r="BN1269" i="64"/>
  <c r="BN1304" i="64" s="1"/>
  <c r="BN1189" i="64"/>
  <c r="BN1216" i="64" s="1"/>
  <c r="BN1643" i="64"/>
  <c r="BN1666" i="64" s="1"/>
  <c r="BN1225" i="64"/>
  <c r="BN1260" i="64" s="1"/>
  <c r="BN1153" i="64"/>
  <c r="BN1180" i="64" s="1"/>
  <c r="BN1607" i="64"/>
  <c r="BN1634" i="64" s="1"/>
  <c r="BN1118" i="64"/>
  <c r="BN1145" i="64" s="1"/>
  <c r="BN1741" i="64"/>
  <c r="BN1766" i="64" s="1"/>
  <c r="BN1083" i="64"/>
  <c r="BN1110" i="64" s="1"/>
  <c r="BN1059" i="64"/>
  <c r="BN1707" i="64"/>
  <c r="BN1732" i="64" s="1"/>
  <c r="BN963" i="64"/>
  <c r="BN987" i="64"/>
  <c r="BN1000" i="64" s="1"/>
  <c r="BN939" i="64"/>
  <c r="BN954" i="64" s="1"/>
  <c r="BN1422" i="64"/>
  <c r="BN1437" i="64" s="1"/>
  <c r="BN522" i="64"/>
  <c r="BN535" i="64" s="1"/>
  <c r="BN915" i="64"/>
  <c r="BN930" i="64" s="1"/>
  <c r="BN498" i="64"/>
  <c r="BN820" i="64"/>
  <c r="BN836" i="64" s="1"/>
  <c r="BN1446" i="64"/>
  <c r="BN449" i="64"/>
  <c r="BN796" i="64"/>
  <c r="BN473" i="64"/>
  <c r="BN421" i="64"/>
  <c r="BN389" i="64"/>
  <c r="BF1391" i="64"/>
  <c r="BF2197" i="64"/>
  <c r="BF2171" i="64"/>
  <c r="BF2146" i="64"/>
  <c r="BF2120" i="64"/>
  <c r="BF2137" i="64" s="1"/>
  <c r="BF1368" i="64"/>
  <c r="BF1382" i="64" s="1"/>
  <c r="BF1336" i="64"/>
  <c r="BF2249" i="64"/>
  <c r="BF2263" i="64" s="1"/>
  <c r="BF1314" i="64"/>
  <c r="BF1327" i="64" s="1"/>
  <c r="BF1520" i="64"/>
  <c r="BF1533" i="64" s="1"/>
  <c r="BF1675" i="64"/>
  <c r="BF1698" i="64" s="1"/>
  <c r="BF1269" i="64"/>
  <c r="BF1304" i="64" s="1"/>
  <c r="BF1225" i="64"/>
  <c r="BF1260" i="64" s="1"/>
  <c r="BF1189" i="64"/>
  <c r="BF1216" i="64" s="1"/>
  <c r="BF1643" i="64"/>
  <c r="BF1666" i="64" s="1"/>
  <c r="BF1607" i="64"/>
  <c r="BF1634" i="64" s="1"/>
  <c r="BF1153" i="64"/>
  <c r="BF1180" i="64" s="1"/>
  <c r="BF1741" i="64"/>
  <c r="BF1766" i="64" s="1"/>
  <c r="BF1083" i="64"/>
  <c r="BF1110" i="64" s="1"/>
  <c r="BF1059" i="64"/>
  <c r="BF1118" i="64"/>
  <c r="BF1145" i="64" s="1"/>
  <c r="BF1707" i="64"/>
  <c r="BF1732" i="64" s="1"/>
  <c r="BF963" i="64"/>
  <c r="BF939" i="64"/>
  <c r="BF954" i="64" s="1"/>
  <c r="BF987" i="64"/>
  <c r="BF1000" i="64" s="1"/>
  <c r="BF915" i="64"/>
  <c r="BF930" i="64" s="1"/>
  <c r="BF1422" i="64"/>
  <c r="BF1437" i="64" s="1"/>
  <c r="BF522" i="64"/>
  <c r="BF535" i="64" s="1"/>
  <c r="BF498" i="64"/>
  <c r="BF820" i="64"/>
  <c r="BF836" i="64" s="1"/>
  <c r="BF1446" i="64"/>
  <c r="BF473" i="64"/>
  <c r="BF449" i="64"/>
  <c r="BF421" i="64"/>
  <c r="BF796" i="64"/>
  <c r="BF389" i="64"/>
  <c r="AX1391" i="64"/>
  <c r="AX2197" i="64"/>
  <c r="AX2171" i="64"/>
  <c r="AX2146" i="64"/>
  <c r="AX2120" i="64"/>
  <c r="AX2137" i="64" s="1"/>
  <c r="AX1336" i="64"/>
  <c r="AX2249" i="64"/>
  <c r="AX2263" i="64" s="1"/>
  <c r="AX1368" i="64"/>
  <c r="AX1382" i="64" s="1"/>
  <c r="AX1314" i="64"/>
  <c r="AX1327" i="64" s="1"/>
  <c r="AX1675" i="64"/>
  <c r="AX1698" i="64" s="1"/>
  <c r="AX1520" i="64"/>
  <c r="AX1533" i="64" s="1"/>
  <c r="AX1269" i="64"/>
  <c r="AX1304" i="64" s="1"/>
  <c r="AX1225" i="64"/>
  <c r="AX1260" i="64" s="1"/>
  <c r="AX1189" i="64"/>
  <c r="AX1216" i="64" s="1"/>
  <c r="AX1643" i="64"/>
  <c r="AX1666" i="64" s="1"/>
  <c r="AX1153" i="64"/>
  <c r="AX1180" i="64" s="1"/>
  <c r="AX1607" i="64"/>
  <c r="AX1634" i="64" s="1"/>
  <c r="AX1741" i="64"/>
  <c r="AX1766" i="64" s="1"/>
  <c r="AX1118" i="64"/>
  <c r="AX1145" i="64" s="1"/>
  <c r="AX1083" i="64"/>
  <c r="AX1110" i="64" s="1"/>
  <c r="AX1059" i="64"/>
  <c r="AX1707" i="64"/>
  <c r="AX1732" i="64" s="1"/>
  <c r="AX963" i="64"/>
  <c r="AX939" i="64"/>
  <c r="AX954" i="64" s="1"/>
  <c r="AX987" i="64"/>
  <c r="AX1000" i="64" s="1"/>
  <c r="AX1422" i="64"/>
  <c r="AX1437" i="64" s="1"/>
  <c r="AX522" i="64"/>
  <c r="AX535" i="64" s="1"/>
  <c r="AX498" i="64"/>
  <c r="AX820" i="64"/>
  <c r="AX836" i="64" s="1"/>
  <c r="AX473" i="64"/>
  <c r="AX1446" i="64"/>
  <c r="AX796" i="64"/>
  <c r="AX449" i="64"/>
  <c r="AX915" i="64"/>
  <c r="AX930" i="64" s="1"/>
  <c r="AX421" i="64"/>
  <c r="AX389" i="64"/>
  <c r="AP1391" i="64"/>
  <c r="AP2197" i="64"/>
  <c r="AP2171" i="64"/>
  <c r="AP2146" i="64"/>
  <c r="AP2120" i="64"/>
  <c r="AP2137" i="64" s="1"/>
  <c r="AP1336" i="64"/>
  <c r="AP2249" i="64"/>
  <c r="AP2263" i="64" s="1"/>
  <c r="AP1314" i="64"/>
  <c r="AP1327" i="64" s="1"/>
  <c r="AP1520" i="64"/>
  <c r="AP1533" i="64" s="1"/>
  <c r="AP1675" i="64"/>
  <c r="AP1698" i="64" s="1"/>
  <c r="AP1368" i="64"/>
  <c r="AP1382" i="64" s="1"/>
  <c r="AP1225" i="64"/>
  <c r="AP1260" i="64" s="1"/>
  <c r="AP1269" i="64"/>
  <c r="AP1304" i="64" s="1"/>
  <c r="AP1189" i="64"/>
  <c r="AP1216" i="64" s="1"/>
  <c r="AP1643" i="64"/>
  <c r="AP1666" i="64" s="1"/>
  <c r="AP1607" i="64"/>
  <c r="AP1634" i="64" s="1"/>
  <c r="AP1153" i="64"/>
  <c r="AP1180" i="64" s="1"/>
  <c r="AP1741" i="64"/>
  <c r="AP1766" i="64" s="1"/>
  <c r="AP1083" i="64"/>
  <c r="AP1110" i="64" s="1"/>
  <c r="AP1059" i="64"/>
  <c r="AP1707" i="64"/>
  <c r="AP1732" i="64" s="1"/>
  <c r="AP963" i="64"/>
  <c r="AP987" i="64"/>
  <c r="AP1000" i="64" s="1"/>
  <c r="AP939" i="64"/>
  <c r="AP954" i="64" s="1"/>
  <c r="AP1422" i="64"/>
  <c r="AP1437" i="64" s="1"/>
  <c r="AP522" i="64"/>
  <c r="AP535" i="64" s="1"/>
  <c r="AP1118" i="64"/>
  <c r="AP1145" i="64" s="1"/>
  <c r="AP498" i="64"/>
  <c r="AP915" i="64"/>
  <c r="AP930" i="64" s="1"/>
  <c r="AP820" i="64"/>
  <c r="AP836" i="64" s="1"/>
  <c r="AP1446" i="64"/>
  <c r="AP449" i="64"/>
  <c r="AP796" i="64"/>
  <c r="AP421" i="64"/>
  <c r="AP389" i="64"/>
  <c r="AH1391" i="64"/>
  <c r="AH2197" i="64"/>
  <c r="AH2171" i="64"/>
  <c r="AH2146" i="64"/>
  <c r="AH2120" i="64"/>
  <c r="AH2137" i="64" s="1"/>
  <c r="AH1336" i="64"/>
  <c r="AH1368" i="64"/>
  <c r="AH1382" i="64" s="1"/>
  <c r="AH2249" i="64"/>
  <c r="AH2263" i="64" s="1"/>
  <c r="AH1314" i="64"/>
  <c r="AH1327" i="64" s="1"/>
  <c r="AH1520" i="64"/>
  <c r="AH1533" i="64" s="1"/>
  <c r="AH1675" i="64"/>
  <c r="AH1698" i="64" s="1"/>
  <c r="AH1189" i="64"/>
  <c r="AH1216" i="64" s="1"/>
  <c r="AH1225" i="64"/>
  <c r="AH1260" i="64" s="1"/>
  <c r="AH1643" i="64"/>
  <c r="AH1666" i="64" s="1"/>
  <c r="AH1269" i="64"/>
  <c r="AH1304" i="64" s="1"/>
  <c r="AH1607" i="64"/>
  <c r="AH1634" i="64" s="1"/>
  <c r="AH1153" i="64"/>
  <c r="AH1180" i="64" s="1"/>
  <c r="AH1741" i="64"/>
  <c r="AH1766" i="64" s="1"/>
  <c r="AH1083" i="64"/>
  <c r="AH1110" i="64" s="1"/>
  <c r="AH1059" i="64"/>
  <c r="AH1118" i="64"/>
  <c r="AH1145" i="64" s="1"/>
  <c r="AH1707" i="64"/>
  <c r="AH1732" i="64" s="1"/>
  <c r="AH963" i="64"/>
  <c r="AH987" i="64"/>
  <c r="AH1000" i="64" s="1"/>
  <c r="AH939" i="64"/>
  <c r="AH954" i="64" s="1"/>
  <c r="AH1422" i="64"/>
  <c r="AH1437" i="64" s="1"/>
  <c r="AH522" i="64"/>
  <c r="AH535" i="64" s="1"/>
  <c r="AH915" i="64"/>
  <c r="AH930" i="64" s="1"/>
  <c r="AH498" i="64"/>
  <c r="AH820" i="64"/>
  <c r="AH836" i="64" s="1"/>
  <c r="AH1446" i="64"/>
  <c r="AH449" i="64"/>
  <c r="AH421" i="64"/>
  <c r="AH389" i="64"/>
  <c r="Z1391" i="64"/>
  <c r="Z2197" i="64"/>
  <c r="Z2171" i="64"/>
  <c r="Z2146" i="64"/>
  <c r="Z2120" i="64"/>
  <c r="Z2137" i="64" s="1"/>
  <c r="Z1336" i="64"/>
  <c r="Z1368" i="64"/>
  <c r="Z1382" i="64" s="1"/>
  <c r="Z1314" i="64"/>
  <c r="Z1327" i="64" s="1"/>
  <c r="Z1675" i="64"/>
  <c r="Z1698" i="64" s="1"/>
  <c r="Z2249" i="64"/>
  <c r="Z2263" i="64" s="1"/>
  <c r="Z1520" i="64"/>
  <c r="Z1533" i="64" s="1"/>
  <c r="Z1269" i="64"/>
  <c r="Z1304" i="64" s="1"/>
  <c r="Z1225" i="64"/>
  <c r="Z1260" i="64" s="1"/>
  <c r="Z1189" i="64"/>
  <c r="Z1216" i="64" s="1"/>
  <c r="Z1643" i="64"/>
  <c r="Z1666" i="64" s="1"/>
  <c r="Z1153" i="64"/>
  <c r="Z1180" i="64" s="1"/>
  <c r="Z1741" i="64"/>
  <c r="Z1766" i="64" s="1"/>
  <c r="Z1118" i="64"/>
  <c r="Z1145" i="64" s="1"/>
  <c r="Z1083" i="64"/>
  <c r="Z1110" i="64" s="1"/>
  <c r="Z1607" i="64"/>
  <c r="Z1634" i="64" s="1"/>
  <c r="Z1059" i="64"/>
  <c r="Z1707" i="64"/>
  <c r="Z1732" i="64" s="1"/>
  <c r="Z963" i="64"/>
  <c r="Z939" i="64"/>
  <c r="Z954" i="64" s="1"/>
  <c r="Z915" i="64"/>
  <c r="Z930" i="64" s="1"/>
  <c r="Z1422" i="64"/>
  <c r="Z1437" i="64" s="1"/>
  <c r="Z522" i="64"/>
  <c r="Z535" i="64" s="1"/>
  <c r="Z498" i="64"/>
  <c r="Z820" i="64"/>
  <c r="Z836" i="64" s="1"/>
  <c r="Z987" i="64"/>
  <c r="Z1000" i="64" s="1"/>
  <c r="Z1446" i="64"/>
  <c r="Z796" i="64"/>
  <c r="Z449" i="64"/>
  <c r="Z421" i="64"/>
  <c r="Z389" i="64"/>
  <c r="CE2196" i="64"/>
  <c r="CE1390" i="64"/>
  <c r="CE2170" i="64"/>
  <c r="CE2145" i="64"/>
  <c r="CE2119" i="64"/>
  <c r="CE1367" i="64"/>
  <c r="CE1335" i="64"/>
  <c r="CE1313" i="64"/>
  <c r="CE2248" i="64"/>
  <c r="CE1268" i="64"/>
  <c r="CE1519" i="64"/>
  <c r="CE1188" i="64"/>
  <c r="CE1674" i="64"/>
  <c r="CE1642" i="64"/>
  <c r="CE1224" i="64"/>
  <c r="CE1152" i="64"/>
  <c r="CE1082" i="64"/>
  <c r="CE1117" i="64"/>
  <c r="CE1706" i="64"/>
  <c r="CE1606" i="64"/>
  <c r="CE986" i="64"/>
  <c r="CE1740" i="64"/>
  <c r="CE521" i="64"/>
  <c r="CE534" i="64" s="1"/>
  <c r="CE497" i="64"/>
  <c r="CE938" i="64"/>
  <c r="CE953" i="64" s="1"/>
  <c r="CE819" i="64"/>
  <c r="CE448" i="64"/>
  <c r="CE1058" i="64"/>
  <c r="CE420" i="64"/>
  <c r="CE388" i="64"/>
  <c r="CE962" i="64"/>
  <c r="CE977" i="64" s="1"/>
  <c r="CE472" i="64"/>
  <c r="BW2196" i="64"/>
  <c r="BW1390" i="64"/>
  <c r="BW2170" i="64"/>
  <c r="BW2145" i="64"/>
  <c r="BW2119" i="64"/>
  <c r="BW1367" i="64"/>
  <c r="BW1335" i="64"/>
  <c r="BW1313" i="64"/>
  <c r="BW2248" i="64"/>
  <c r="BW1519" i="64"/>
  <c r="BW1268" i="64"/>
  <c r="BW1224" i="64"/>
  <c r="BW1188" i="64"/>
  <c r="BW1674" i="64"/>
  <c r="BW1152" i="64"/>
  <c r="BW1606" i="64"/>
  <c r="BW1642" i="64"/>
  <c r="BW1082" i="64"/>
  <c r="BW1706" i="64"/>
  <c r="BW986" i="64"/>
  <c r="BW1740" i="64"/>
  <c r="BW1117" i="64"/>
  <c r="BW1058" i="64"/>
  <c r="BW962" i="64"/>
  <c r="BW977" i="64" s="1"/>
  <c r="BW938" i="64"/>
  <c r="BW953" i="64" s="1"/>
  <c r="BW521" i="64"/>
  <c r="BW534" i="64" s="1"/>
  <c r="BW497" i="64"/>
  <c r="BW819" i="64"/>
  <c r="BW448" i="64"/>
  <c r="BW795" i="64"/>
  <c r="BW1421" i="64"/>
  <c r="BW420" i="64"/>
  <c r="BW388" i="64"/>
  <c r="BW472" i="64"/>
  <c r="BO2196" i="64"/>
  <c r="BO1390" i="64"/>
  <c r="BO2170" i="64"/>
  <c r="BO2145" i="64"/>
  <c r="BO2119" i="64"/>
  <c r="BO1367" i="64"/>
  <c r="BO1335" i="64"/>
  <c r="BO1313" i="64"/>
  <c r="BO1519" i="64"/>
  <c r="BO2248" i="64"/>
  <c r="BO1268" i="64"/>
  <c r="BO1224" i="64"/>
  <c r="BO1188" i="64"/>
  <c r="BO1606" i="64"/>
  <c r="BO1642" i="64"/>
  <c r="BO1152" i="64"/>
  <c r="BO1082" i="64"/>
  <c r="BO1117" i="64"/>
  <c r="BO1706" i="64"/>
  <c r="BO1674" i="64"/>
  <c r="BO1740" i="64"/>
  <c r="BO1058" i="64"/>
  <c r="BO521" i="64"/>
  <c r="BO534" i="64" s="1"/>
  <c r="BO986" i="64"/>
  <c r="BO962" i="64"/>
  <c r="BO977" i="64" s="1"/>
  <c r="BO497" i="64"/>
  <c r="BO819" i="64"/>
  <c r="BO938" i="64"/>
  <c r="BO953" i="64" s="1"/>
  <c r="BO448" i="64"/>
  <c r="BO420" i="64"/>
  <c r="BO795" i="64"/>
  <c r="BO388" i="64"/>
  <c r="BO472" i="64"/>
  <c r="BG2196" i="64"/>
  <c r="BG2170" i="64"/>
  <c r="BG1390" i="64"/>
  <c r="BG2145" i="64"/>
  <c r="BG2119" i="64"/>
  <c r="BG1367" i="64"/>
  <c r="BG1335" i="64"/>
  <c r="BG1313" i="64"/>
  <c r="BG2248" i="64"/>
  <c r="BG1268" i="64"/>
  <c r="BG1519" i="64"/>
  <c r="BG1224" i="64"/>
  <c r="BG1188" i="64"/>
  <c r="BG1674" i="64"/>
  <c r="BG1152" i="64"/>
  <c r="BG1642" i="64"/>
  <c r="BG1606" i="64"/>
  <c r="BG1117" i="64"/>
  <c r="BG1082" i="64"/>
  <c r="BG1706" i="64"/>
  <c r="BG1058" i="64"/>
  <c r="BG986" i="64"/>
  <c r="BG1740" i="64"/>
  <c r="BG521" i="64"/>
  <c r="BG534" i="64" s="1"/>
  <c r="BG938" i="64"/>
  <c r="BG953" i="64" s="1"/>
  <c r="BG497" i="64"/>
  <c r="BG819" i="64"/>
  <c r="BG962" i="64"/>
  <c r="BG977" i="64" s="1"/>
  <c r="BG795" i="64"/>
  <c r="BG448" i="64"/>
  <c r="BG1421" i="64"/>
  <c r="BG420" i="64"/>
  <c r="BG388" i="64"/>
  <c r="BG472" i="64"/>
  <c r="AY2196" i="64"/>
  <c r="AY2170" i="64"/>
  <c r="AY1390" i="64"/>
  <c r="AY2145" i="64"/>
  <c r="AY2119" i="64"/>
  <c r="AY1367" i="64"/>
  <c r="AY1335" i="64"/>
  <c r="AY1313" i="64"/>
  <c r="AY2248" i="64"/>
  <c r="AY1519" i="64"/>
  <c r="AY1268" i="64"/>
  <c r="AY1224" i="64"/>
  <c r="AY1188" i="64"/>
  <c r="AY1674" i="64"/>
  <c r="AY1606" i="64"/>
  <c r="AY1152" i="64"/>
  <c r="AY1642" i="64"/>
  <c r="AY1082" i="64"/>
  <c r="AY1706" i="64"/>
  <c r="AY1117" i="64"/>
  <c r="AY1740" i="64"/>
  <c r="AY986" i="64"/>
  <c r="AY938" i="64"/>
  <c r="AY953" i="64" s="1"/>
  <c r="AY521" i="64"/>
  <c r="AY534" i="64" s="1"/>
  <c r="AY1058" i="64"/>
  <c r="AY497" i="64"/>
  <c r="AY819" i="64"/>
  <c r="AY448" i="64"/>
  <c r="AY795" i="64"/>
  <c r="AY420" i="64"/>
  <c r="AY388" i="64"/>
  <c r="AY472" i="64"/>
  <c r="AQ2196" i="64"/>
  <c r="AQ2170" i="64"/>
  <c r="AQ2145" i="64"/>
  <c r="AQ1390" i="64"/>
  <c r="AQ2119" i="64"/>
  <c r="AQ1367" i="64"/>
  <c r="AQ1335" i="64"/>
  <c r="AQ1313" i="64"/>
  <c r="AQ2248" i="64"/>
  <c r="AQ1268" i="64"/>
  <c r="AQ1224" i="64"/>
  <c r="AQ1519" i="64"/>
  <c r="AQ1674" i="64"/>
  <c r="AQ1188" i="64"/>
  <c r="AQ1606" i="64"/>
  <c r="AQ1642" i="64"/>
  <c r="AQ1152" i="64"/>
  <c r="AQ1082" i="64"/>
  <c r="AQ1117" i="64"/>
  <c r="AQ1706" i="64"/>
  <c r="AQ986" i="64"/>
  <c r="AQ1740" i="64"/>
  <c r="AQ1058" i="64"/>
  <c r="AQ962" i="64"/>
  <c r="AQ977" i="64" s="1"/>
  <c r="AQ521" i="64"/>
  <c r="AQ534" i="64" s="1"/>
  <c r="AQ497" i="64"/>
  <c r="AQ819" i="64"/>
  <c r="AQ938" i="64"/>
  <c r="AQ953" i="64" s="1"/>
  <c r="AQ448" i="64"/>
  <c r="AQ1421" i="64"/>
  <c r="AQ420" i="64"/>
  <c r="AQ388" i="64"/>
  <c r="AQ795" i="64"/>
  <c r="AQ472" i="64"/>
  <c r="AI2196" i="64"/>
  <c r="AI2170" i="64"/>
  <c r="AI2145" i="64"/>
  <c r="AI2119" i="64"/>
  <c r="AI1367" i="64"/>
  <c r="AI1390" i="64"/>
  <c r="AI1335" i="64"/>
  <c r="AI1313" i="64"/>
  <c r="AI2248" i="64"/>
  <c r="AI1519" i="64"/>
  <c r="AI1268" i="64"/>
  <c r="AI1188" i="64"/>
  <c r="AI1224" i="64"/>
  <c r="AI1152" i="64"/>
  <c r="AI1674" i="64"/>
  <c r="AI1606" i="64"/>
  <c r="AI1117" i="64"/>
  <c r="AI1082" i="64"/>
  <c r="AI1642" i="64"/>
  <c r="AI1706" i="64"/>
  <c r="AI1058" i="64"/>
  <c r="AI986" i="64"/>
  <c r="AI521" i="64"/>
  <c r="AI534" i="64" s="1"/>
  <c r="AI938" i="64"/>
  <c r="AI953" i="64" s="1"/>
  <c r="AI1740" i="64"/>
  <c r="AI962" i="64"/>
  <c r="AI977" i="64" s="1"/>
  <c r="AI497" i="64"/>
  <c r="AI819" i="64"/>
  <c r="AI795" i="64"/>
  <c r="AI448" i="64"/>
  <c r="AI420" i="64"/>
  <c r="AI388" i="64"/>
  <c r="AI472" i="64"/>
  <c r="AA1390" i="64"/>
  <c r="AA2170" i="64"/>
  <c r="AA2196" i="64"/>
  <c r="AA2145" i="64"/>
  <c r="AA2119" i="64"/>
  <c r="AA1367" i="64"/>
  <c r="AA1335" i="64"/>
  <c r="AA1313" i="64"/>
  <c r="AA1519" i="64"/>
  <c r="AA2248" i="64"/>
  <c r="AA1268" i="64"/>
  <c r="AA1224" i="64"/>
  <c r="AA1674" i="64"/>
  <c r="AA1606" i="64"/>
  <c r="AA1188" i="64"/>
  <c r="AA1642" i="64"/>
  <c r="AA1152" i="64"/>
  <c r="AA1082" i="64"/>
  <c r="AA1706" i="64"/>
  <c r="AA1117" i="64"/>
  <c r="AA1058" i="64"/>
  <c r="AA1740" i="64"/>
  <c r="AA986" i="64"/>
  <c r="AA521" i="64"/>
  <c r="AA534" i="64" s="1"/>
  <c r="AA497" i="64"/>
  <c r="AA819" i="64"/>
  <c r="AA962" i="64"/>
  <c r="AA977" i="64" s="1"/>
  <c r="AA448" i="64"/>
  <c r="AA1421" i="64"/>
  <c r="AA795" i="64"/>
  <c r="AA420" i="64"/>
  <c r="AA388" i="64"/>
  <c r="AA472" i="64"/>
  <c r="S1390" i="64"/>
  <c r="S2170" i="64"/>
  <c r="S2145" i="64"/>
  <c r="S2196" i="64"/>
  <c r="S2119" i="64"/>
  <c r="S1367" i="64"/>
  <c r="S1335" i="64"/>
  <c r="S1313" i="64"/>
  <c r="S2248" i="64"/>
  <c r="S1268" i="64"/>
  <c r="S1519" i="64"/>
  <c r="S1642" i="64"/>
  <c r="S1188" i="64"/>
  <c r="S1224" i="64"/>
  <c r="S1152" i="64"/>
  <c r="S1674" i="64"/>
  <c r="S1606" i="64"/>
  <c r="S1082" i="64"/>
  <c r="S1117" i="64"/>
  <c r="S1706" i="64"/>
  <c r="S986" i="64"/>
  <c r="S1740" i="64"/>
  <c r="S962" i="64"/>
  <c r="S521" i="64"/>
  <c r="S534" i="64" s="1"/>
  <c r="S497" i="64"/>
  <c r="S938" i="64"/>
  <c r="S953" i="64" s="1"/>
  <c r="S819" i="64"/>
  <c r="S1058" i="64"/>
  <c r="S448" i="64"/>
  <c r="S420" i="64"/>
  <c r="S388" i="64"/>
  <c r="S472" i="64"/>
  <c r="CF2193" i="64"/>
  <c r="CF2210" i="64" s="1"/>
  <c r="CF2167" i="64"/>
  <c r="CF2184" i="64" s="1"/>
  <c r="CF1387" i="64"/>
  <c r="CF1409" i="64" s="1"/>
  <c r="CF2142" i="64"/>
  <c r="CF2159" i="64" s="1"/>
  <c r="CF2116" i="64"/>
  <c r="CF2133" i="64" s="1"/>
  <c r="CF1364" i="64"/>
  <c r="CF1378" i="64" s="1"/>
  <c r="CF1332" i="64"/>
  <c r="CF1355" i="64" s="1"/>
  <c r="CF1310" i="64"/>
  <c r="CF1323" i="64" s="1"/>
  <c r="CF2245" i="64"/>
  <c r="CF2259" i="64" s="1"/>
  <c r="CF1516" i="64"/>
  <c r="CF1529" i="64" s="1"/>
  <c r="CF1265" i="64"/>
  <c r="CF1300" i="64" s="1"/>
  <c r="CF1221" i="64"/>
  <c r="CF1256" i="64" s="1"/>
  <c r="CF1185" i="64"/>
  <c r="CF1212" i="64" s="1"/>
  <c r="CF1671" i="64"/>
  <c r="CF1694" i="64" s="1"/>
  <c r="CF1149" i="64"/>
  <c r="CF1176" i="64" s="1"/>
  <c r="CF1603" i="64"/>
  <c r="CF1630" i="64" s="1"/>
  <c r="CF1639" i="64"/>
  <c r="CF1662" i="64" s="1"/>
  <c r="CF1079" i="64"/>
  <c r="CF1106" i="64" s="1"/>
  <c r="CF1703" i="64"/>
  <c r="CF1728" i="64" s="1"/>
  <c r="CF1114" i="64"/>
  <c r="CF1141" i="64" s="1"/>
  <c r="CF1737" i="64"/>
  <c r="CF1762" i="64" s="1"/>
  <c r="CF983" i="64"/>
  <c r="CF996" i="64" s="1"/>
  <c r="CF1055" i="64"/>
  <c r="CF518" i="64"/>
  <c r="CF531" i="64" s="1"/>
  <c r="CF935" i="64"/>
  <c r="CF950" i="64" s="1"/>
  <c r="CF494" i="64"/>
  <c r="CF816" i="64"/>
  <c r="CF832" i="64" s="1"/>
  <c r="CF959" i="64"/>
  <c r="CF974" i="64" s="1"/>
  <c r="CF911" i="64"/>
  <c r="CF926" i="64" s="1"/>
  <c r="CF445" i="64"/>
  <c r="CF792" i="64"/>
  <c r="CF807" i="64" s="1"/>
  <c r="CF1418" i="64"/>
  <c r="CF1433" i="64" s="1"/>
  <c r="CF417" i="64"/>
  <c r="CF385" i="64"/>
  <c r="CF469" i="64"/>
  <c r="BX2167" i="64"/>
  <c r="BX2184" i="64" s="1"/>
  <c r="BX1387" i="64"/>
  <c r="BX1409" i="64" s="1"/>
  <c r="BX2193" i="64"/>
  <c r="BX2210" i="64" s="1"/>
  <c r="BX2116" i="64"/>
  <c r="BX2133" i="64" s="1"/>
  <c r="BX1364" i="64"/>
  <c r="BX1378" i="64" s="1"/>
  <c r="BX2142" i="64"/>
  <c r="BX2159" i="64" s="1"/>
  <c r="BX1332" i="64"/>
  <c r="BX1355" i="64" s="1"/>
  <c r="BX1310" i="64"/>
  <c r="BX1323" i="64" s="1"/>
  <c r="BX2245" i="64"/>
  <c r="BX2259" i="64" s="1"/>
  <c r="BX1265" i="64"/>
  <c r="BX1300" i="64" s="1"/>
  <c r="BX1516" i="64"/>
  <c r="BX1529" i="64" s="1"/>
  <c r="BX1185" i="64"/>
  <c r="BX1212" i="64" s="1"/>
  <c r="BX1603" i="64"/>
  <c r="BX1630" i="64" s="1"/>
  <c r="BX1639" i="64"/>
  <c r="BX1662" i="64" s="1"/>
  <c r="BX1149" i="64"/>
  <c r="BX1176" i="64" s="1"/>
  <c r="BX1221" i="64"/>
  <c r="BX1256" i="64" s="1"/>
  <c r="BX1671" i="64"/>
  <c r="BX1694" i="64" s="1"/>
  <c r="BX1079" i="64"/>
  <c r="BX1106" i="64" s="1"/>
  <c r="BX1114" i="64"/>
  <c r="BX1141" i="64" s="1"/>
  <c r="BX1703" i="64"/>
  <c r="BX1728" i="64" s="1"/>
  <c r="BX1737" i="64"/>
  <c r="BX1762" i="64" s="1"/>
  <c r="BX1055" i="64"/>
  <c r="BX983" i="64"/>
  <c r="BX996" i="64" s="1"/>
  <c r="BX959" i="64"/>
  <c r="BX974" i="64" s="1"/>
  <c r="BX518" i="64"/>
  <c r="BX531" i="64" s="1"/>
  <c r="BX494" i="64"/>
  <c r="BX816" i="64"/>
  <c r="BX832" i="64" s="1"/>
  <c r="BX911" i="64"/>
  <c r="BX926" i="64" s="1"/>
  <c r="BX1418" i="64"/>
  <c r="BX1433" i="64" s="1"/>
  <c r="BX445" i="64"/>
  <c r="BX935" i="64"/>
  <c r="BX950" i="64" s="1"/>
  <c r="BX417" i="64"/>
  <c r="BX792" i="64"/>
  <c r="BX807" i="64" s="1"/>
  <c r="BX385" i="64"/>
  <c r="BX469" i="64"/>
  <c r="BP2193" i="64"/>
  <c r="BP2210" i="64" s="1"/>
  <c r="BP2167" i="64"/>
  <c r="BP2184" i="64" s="1"/>
  <c r="BP1387" i="64"/>
  <c r="BP1409" i="64" s="1"/>
  <c r="BP2116" i="64"/>
  <c r="BP2133" i="64" s="1"/>
  <c r="BP1364" i="64"/>
  <c r="BP1378" i="64" s="1"/>
  <c r="BP2142" i="64"/>
  <c r="BP2159" i="64" s="1"/>
  <c r="BP1332" i="64"/>
  <c r="BP1355" i="64" s="1"/>
  <c r="BP1310" i="64"/>
  <c r="BP1323" i="64" s="1"/>
  <c r="BP2245" i="64"/>
  <c r="BP2259" i="64" s="1"/>
  <c r="BP1265" i="64"/>
  <c r="BP1300" i="64" s="1"/>
  <c r="BP1221" i="64"/>
  <c r="BP1256" i="64" s="1"/>
  <c r="BP1516" i="64"/>
  <c r="BP1529" i="64" s="1"/>
  <c r="BP1639" i="64"/>
  <c r="BP1662" i="64" s="1"/>
  <c r="BP1185" i="64"/>
  <c r="BP1212" i="64" s="1"/>
  <c r="BP1671" i="64"/>
  <c r="BP1694" i="64" s="1"/>
  <c r="BP1149" i="64"/>
  <c r="BP1176" i="64" s="1"/>
  <c r="BP1114" i="64"/>
  <c r="BP1141" i="64" s="1"/>
  <c r="BP1079" i="64"/>
  <c r="BP1106" i="64" s="1"/>
  <c r="BP1603" i="64"/>
  <c r="BP1630" i="64" s="1"/>
  <c r="BP1703" i="64"/>
  <c r="BP1728" i="64" s="1"/>
  <c r="BP1055" i="64"/>
  <c r="BP983" i="64"/>
  <c r="BP996" i="64" s="1"/>
  <c r="BP1737" i="64"/>
  <c r="BP1762" i="64" s="1"/>
  <c r="BP518" i="64"/>
  <c r="BP531" i="64" s="1"/>
  <c r="BP959" i="64"/>
  <c r="BP974" i="64" s="1"/>
  <c r="BP494" i="64"/>
  <c r="BP935" i="64"/>
  <c r="BP950" i="64" s="1"/>
  <c r="BP816" i="64"/>
  <c r="BP832" i="64" s="1"/>
  <c r="BP911" i="64"/>
  <c r="BP926" i="64" s="1"/>
  <c r="BP792" i="64"/>
  <c r="BP807" i="64" s="1"/>
  <c r="BP445" i="64"/>
  <c r="BP1418" i="64"/>
  <c r="BP1433" i="64" s="1"/>
  <c r="BP417" i="64"/>
  <c r="BP385" i="64"/>
  <c r="BP469" i="64"/>
  <c r="BH2167" i="64"/>
  <c r="BH2184" i="64" s="1"/>
  <c r="BH2193" i="64"/>
  <c r="BH2210" i="64" s="1"/>
  <c r="BH1387" i="64"/>
  <c r="BH1409" i="64" s="1"/>
  <c r="BH2142" i="64"/>
  <c r="BH2159" i="64" s="1"/>
  <c r="BH2116" i="64"/>
  <c r="BH2133" i="64" s="1"/>
  <c r="BH1364" i="64"/>
  <c r="BH1378" i="64" s="1"/>
  <c r="BH1310" i="64"/>
  <c r="BH1323" i="64" s="1"/>
  <c r="BH1332" i="64"/>
  <c r="BH1355" i="64" s="1"/>
  <c r="BH2245" i="64"/>
  <c r="BH2259" i="64" s="1"/>
  <c r="BH1516" i="64"/>
  <c r="BH1529" i="64" s="1"/>
  <c r="BH1265" i="64"/>
  <c r="BH1300" i="64" s="1"/>
  <c r="BH1185" i="64"/>
  <c r="BH1212" i="64" s="1"/>
  <c r="BH1221" i="64"/>
  <c r="BH1256" i="64" s="1"/>
  <c r="BH1603" i="64"/>
  <c r="BH1630" i="64" s="1"/>
  <c r="BH1149" i="64"/>
  <c r="BH1176" i="64" s="1"/>
  <c r="BH1671" i="64"/>
  <c r="BH1694" i="64" s="1"/>
  <c r="BH1639" i="64"/>
  <c r="BH1662" i="64" s="1"/>
  <c r="BH1079" i="64"/>
  <c r="BH1106" i="64" s="1"/>
  <c r="BH1703" i="64"/>
  <c r="BH1728" i="64" s="1"/>
  <c r="BH1114" i="64"/>
  <c r="BH1141" i="64" s="1"/>
  <c r="BH1055" i="64"/>
  <c r="BH1737" i="64"/>
  <c r="BH1762" i="64" s="1"/>
  <c r="BH983" i="64"/>
  <c r="BH996" i="64" s="1"/>
  <c r="BH935" i="64"/>
  <c r="BH950" i="64" s="1"/>
  <c r="BH518" i="64"/>
  <c r="BH531" i="64" s="1"/>
  <c r="BH494" i="64"/>
  <c r="BH816" i="64"/>
  <c r="BH832" i="64" s="1"/>
  <c r="BH959" i="64"/>
  <c r="BH974" i="64" s="1"/>
  <c r="BH911" i="64"/>
  <c r="BH926" i="64" s="1"/>
  <c r="BH1418" i="64"/>
  <c r="BH1433" i="64" s="1"/>
  <c r="BH445" i="64"/>
  <c r="BH792" i="64"/>
  <c r="BH807" i="64" s="1"/>
  <c r="BH417" i="64"/>
  <c r="BH385" i="64"/>
  <c r="BH469" i="64"/>
  <c r="AZ2167" i="64"/>
  <c r="AZ2184" i="64" s="1"/>
  <c r="AZ2193" i="64"/>
  <c r="AZ2210" i="64" s="1"/>
  <c r="AZ1387" i="64"/>
  <c r="AZ1409" i="64" s="1"/>
  <c r="AZ2116" i="64"/>
  <c r="AZ2133" i="64" s="1"/>
  <c r="AZ1364" i="64"/>
  <c r="AZ1378" i="64" s="1"/>
  <c r="AZ2142" i="64"/>
  <c r="AZ2159" i="64" s="1"/>
  <c r="AZ1332" i="64"/>
  <c r="AZ1355" i="64" s="1"/>
  <c r="AZ1310" i="64"/>
  <c r="AZ1323" i="64" s="1"/>
  <c r="AZ2245" i="64"/>
  <c r="AZ2259" i="64" s="1"/>
  <c r="AZ1265" i="64"/>
  <c r="AZ1300" i="64" s="1"/>
  <c r="AZ1516" i="64"/>
  <c r="AZ1529" i="64" s="1"/>
  <c r="AZ1221" i="64"/>
  <c r="AZ1256" i="64" s="1"/>
  <c r="AZ1603" i="64"/>
  <c r="AZ1630" i="64" s="1"/>
  <c r="AZ1185" i="64"/>
  <c r="AZ1212" i="64" s="1"/>
  <c r="AZ1671" i="64"/>
  <c r="AZ1694" i="64" s="1"/>
  <c r="AZ1639" i="64"/>
  <c r="AZ1662" i="64" s="1"/>
  <c r="AZ1149" i="64"/>
  <c r="AZ1176" i="64" s="1"/>
  <c r="AZ1079" i="64"/>
  <c r="AZ1106" i="64" s="1"/>
  <c r="AZ1114" i="64"/>
  <c r="AZ1141" i="64" s="1"/>
  <c r="AZ1703" i="64"/>
  <c r="AZ1728" i="64" s="1"/>
  <c r="AZ983" i="64"/>
  <c r="AZ996" i="64" s="1"/>
  <c r="AZ1737" i="64"/>
  <c r="AZ1762" i="64" s="1"/>
  <c r="AZ1055" i="64"/>
  <c r="AZ959" i="64"/>
  <c r="AZ974" i="64" s="1"/>
  <c r="AZ518" i="64"/>
  <c r="AZ531" i="64" s="1"/>
  <c r="AZ494" i="64"/>
  <c r="AZ816" i="64"/>
  <c r="AZ832" i="64" s="1"/>
  <c r="AZ911" i="64"/>
  <c r="AZ926" i="64" s="1"/>
  <c r="AZ445" i="64"/>
  <c r="AZ935" i="64"/>
  <c r="AZ950" i="64" s="1"/>
  <c r="AZ1418" i="64"/>
  <c r="AZ1433" i="64" s="1"/>
  <c r="AZ417" i="64"/>
  <c r="AZ385" i="64"/>
  <c r="AZ792" i="64"/>
  <c r="AZ807" i="64" s="1"/>
  <c r="AZ469" i="64"/>
  <c r="AR1387" i="64"/>
  <c r="AR1409" i="64" s="1"/>
  <c r="AR2193" i="64"/>
  <c r="AR2210" i="64" s="1"/>
  <c r="AR2167" i="64"/>
  <c r="AR2184" i="64" s="1"/>
  <c r="AR2116" i="64"/>
  <c r="AR2133" i="64" s="1"/>
  <c r="AR1364" i="64"/>
  <c r="AR1378" i="64" s="1"/>
  <c r="AR2142" i="64"/>
  <c r="AR2159" i="64" s="1"/>
  <c r="AR1310" i="64"/>
  <c r="AR1323" i="64" s="1"/>
  <c r="AR1332" i="64"/>
  <c r="AR1355" i="64" s="1"/>
  <c r="AR2245" i="64"/>
  <c r="AR2259" i="64" s="1"/>
  <c r="AR1516" i="64"/>
  <c r="AR1529" i="64" s="1"/>
  <c r="AR1265" i="64"/>
  <c r="AR1300" i="64" s="1"/>
  <c r="AR1185" i="64"/>
  <c r="AR1212" i="64" s="1"/>
  <c r="AR1149" i="64"/>
  <c r="AR1176" i="64" s="1"/>
  <c r="AR1221" i="64"/>
  <c r="AR1256" i="64" s="1"/>
  <c r="AR1671" i="64"/>
  <c r="AR1694" i="64" s="1"/>
  <c r="AR1603" i="64"/>
  <c r="AR1630" i="64" s="1"/>
  <c r="AR1639" i="64"/>
  <c r="AR1662" i="64" s="1"/>
  <c r="AR1114" i="64"/>
  <c r="AR1141" i="64" s="1"/>
  <c r="AR1079" i="64"/>
  <c r="AR1106" i="64" s="1"/>
  <c r="AR1703" i="64"/>
  <c r="AR1728" i="64" s="1"/>
  <c r="AR1055" i="64"/>
  <c r="AR518" i="64"/>
  <c r="AR531" i="64" s="1"/>
  <c r="AR494" i="64"/>
  <c r="AR959" i="64"/>
  <c r="AR974" i="64" s="1"/>
  <c r="AR816" i="64"/>
  <c r="AR832" i="64" s="1"/>
  <c r="AR935" i="64"/>
  <c r="AR950" i="64" s="1"/>
  <c r="AR983" i="64"/>
  <c r="AR996" i="64" s="1"/>
  <c r="AR911" i="64"/>
  <c r="AR926" i="64" s="1"/>
  <c r="AR1418" i="64"/>
  <c r="AR1433" i="64" s="1"/>
  <c r="AR1737" i="64"/>
  <c r="AR1762" i="64" s="1"/>
  <c r="AR792" i="64"/>
  <c r="AR807" i="64" s="1"/>
  <c r="AR445" i="64"/>
  <c r="AR417" i="64"/>
  <c r="AR385" i="64"/>
  <c r="AR469" i="64"/>
  <c r="AJ1387" i="64"/>
  <c r="AJ1409" i="64" s="1"/>
  <c r="AJ2167" i="64"/>
  <c r="AJ2184" i="64" s="1"/>
  <c r="AJ2193" i="64"/>
  <c r="AJ2210" i="64" s="1"/>
  <c r="AJ2116" i="64"/>
  <c r="AJ2133" i="64" s="1"/>
  <c r="AJ1364" i="64"/>
  <c r="AJ1378" i="64" s="1"/>
  <c r="AJ2142" i="64"/>
  <c r="AJ2159" i="64" s="1"/>
  <c r="AJ1332" i="64"/>
  <c r="AJ1355" i="64" s="1"/>
  <c r="AJ1310" i="64"/>
  <c r="AJ1323" i="64" s="1"/>
  <c r="AJ1516" i="64"/>
  <c r="AJ1529" i="64" s="1"/>
  <c r="AJ2245" i="64"/>
  <c r="AJ2259" i="64" s="1"/>
  <c r="AJ1265" i="64"/>
  <c r="AJ1300" i="64" s="1"/>
  <c r="AJ1221" i="64"/>
  <c r="AJ1256" i="64" s="1"/>
  <c r="AJ1185" i="64"/>
  <c r="AJ1212" i="64" s="1"/>
  <c r="AJ1671" i="64"/>
  <c r="AJ1694" i="64" s="1"/>
  <c r="AJ1603" i="64"/>
  <c r="AJ1630" i="64" s="1"/>
  <c r="AJ1149" i="64"/>
  <c r="AJ1176" i="64" s="1"/>
  <c r="AJ1639" i="64"/>
  <c r="AJ1662" i="64" s="1"/>
  <c r="AJ1079" i="64"/>
  <c r="AJ1106" i="64" s="1"/>
  <c r="AJ1703" i="64"/>
  <c r="AJ1728" i="64" s="1"/>
  <c r="AJ1114" i="64"/>
  <c r="AJ1141" i="64" s="1"/>
  <c r="AJ1055" i="64"/>
  <c r="AJ1737" i="64"/>
  <c r="AJ1762" i="64" s="1"/>
  <c r="AJ983" i="64"/>
  <c r="AJ996" i="64" s="1"/>
  <c r="AJ518" i="64"/>
  <c r="AJ531" i="64" s="1"/>
  <c r="AJ935" i="64"/>
  <c r="AJ950" i="64" s="1"/>
  <c r="AJ494" i="64"/>
  <c r="AJ816" i="64"/>
  <c r="AJ832" i="64" s="1"/>
  <c r="AJ911" i="64"/>
  <c r="AJ926" i="64" s="1"/>
  <c r="AJ445" i="64"/>
  <c r="AJ959" i="64"/>
  <c r="AJ974" i="64" s="1"/>
  <c r="AJ792" i="64"/>
  <c r="AJ807" i="64" s="1"/>
  <c r="AJ1418" i="64"/>
  <c r="AJ1433" i="64" s="1"/>
  <c r="AJ417" i="64"/>
  <c r="AJ385" i="64"/>
  <c r="AJ469" i="64"/>
  <c r="AB1387" i="64"/>
  <c r="AB1409" i="64" s="1"/>
  <c r="AB2167" i="64"/>
  <c r="AB2184" i="64" s="1"/>
  <c r="AB2142" i="64"/>
  <c r="AB2159" i="64" s="1"/>
  <c r="AB2116" i="64"/>
  <c r="AB2133" i="64" s="1"/>
  <c r="AB1364" i="64"/>
  <c r="AB1378" i="64" s="1"/>
  <c r="AB1332" i="64"/>
  <c r="AB1355" i="64" s="1"/>
  <c r="AB1310" i="64"/>
  <c r="AB1323" i="64" s="1"/>
  <c r="AB2245" i="64"/>
  <c r="AB2259" i="64" s="1"/>
  <c r="AB2193" i="64"/>
  <c r="AB2210" i="64" s="1"/>
  <c r="AB1265" i="64"/>
  <c r="AB1300" i="64" s="1"/>
  <c r="AB1516" i="64"/>
  <c r="AB1529" i="64" s="1"/>
  <c r="AB1221" i="64"/>
  <c r="AB1256" i="64" s="1"/>
  <c r="AB1185" i="64"/>
  <c r="AB1212" i="64" s="1"/>
  <c r="AB1639" i="64"/>
  <c r="AB1662" i="64" s="1"/>
  <c r="AB1149" i="64"/>
  <c r="AB1176" i="64" s="1"/>
  <c r="AB1671" i="64"/>
  <c r="AB1694" i="64" s="1"/>
  <c r="AB1079" i="64"/>
  <c r="AB1106" i="64" s="1"/>
  <c r="AB1114" i="64"/>
  <c r="AB1141" i="64" s="1"/>
  <c r="AB1603" i="64"/>
  <c r="AB1630" i="64" s="1"/>
  <c r="AB1703" i="64"/>
  <c r="AB1728" i="64" s="1"/>
  <c r="AB1055" i="64"/>
  <c r="AB983" i="64"/>
  <c r="AB996" i="64" s="1"/>
  <c r="AB1737" i="64"/>
  <c r="AB1762" i="64" s="1"/>
  <c r="AB935" i="64"/>
  <c r="AB950" i="64" s="1"/>
  <c r="AB518" i="64"/>
  <c r="AB531" i="64" s="1"/>
  <c r="AB959" i="64"/>
  <c r="AB974" i="64" s="1"/>
  <c r="AB494" i="64"/>
  <c r="AB816" i="64"/>
  <c r="AB832" i="64" s="1"/>
  <c r="AB911" i="64"/>
  <c r="AB926" i="64" s="1"/>
  <c r="AB1418" i="64"/>
  <c r="AB1433" i="64" s="1"/>
  <c r="AB445" i="64"/>
  <c r="AB417" i="64"/>
  <c r="AB385" i="64"/>
  <c r="AB469" i="64"/>
  <c r="T2193" i="64"/>
  <c r="T2210" i="64" s="1"/>
  <c r="T2167" i="64"/>
  <c r="T2184" i="64" s="1"/>
  <c r="T1387" i="64"/>
  <c r="T1409" i="64" s="1"/>
  <c r="T2116" i="64"/>
  <c r="T2133" i="64" s="1"/>
  <c r="T1364" i="64"/>
  <c r="T1378" i="64" s="1"/>
  <c r="T2142" i="64"/>
  <c r="T2159" i="64" s="1"/>
  <c r="T1310" i="64"/>
  <c r="T1323" i="64" s="1"/>
  <c r="T1332" i="64"/>
  <c r="T1355" i="64" s="1"/>
  <c r="T2245" i="64"/>
  <c r="T2259" i="64" s="1"/>
  <c r="T1516" i="64"/>
  <c r="T1529" i="64" s="1"/>
  <c r="T1265" i="64"/>
  <c r="T1300" i="64" s="1"/>
  <c r="T1221" i="64"/>
  <c r="T1256" i="64" s="1"/>
  <c r="T1185" i="64"/>
  <c r="T1212" i="64" s="1"/>
  <c r="T1671" i="64"/>
  <c r="T1694" i="64" s="1"/>
  <c r="T1149" i="64"/>
  <c r="T1176" i="64" s="1"/>
  <c r="T1603" i="64"/>
  <c r="T1630" i="64" s="1"/>
  <c r="T1079" i="64"/>
  <c r="T1106" i="64" s="1"/>
  <c r="T1639" i="64"/>
  <c r="T1662" i="64" s="1"/>
  <c r="T1703" i="64"/>
  <c r="T1728" i="64" s="1"/>
  <c r="T983" i="64"/>
  <c r="T996" i="64" s="1"/>
  <c r="T1737" i="64"/>
  <c r="T1762" i="64" s="1"/>
  <c r="T1114" i="64"/>
  <c r="T1141" i="64" s="1"/>
  <c r="T1055" i="64"/>
  <c r="T518" i="64"/>
  <c r="T531" i="64" s="1"/>
  <c r="T494" i="64"/>
  <c r="T816" i="64"/>
  <c r="T832" i="64" s="1"/>
  <c r="T959" i="64"/>
  <c r="T974" i="64" s="1"/>
  <c r="T911" i="64"/>
  <c r="T926" i="64" s="1"/>
  <c r="T445" i="64"/>
  <c r="T792" i="64"/>
  <c r="T807" i="64" s="1"/>
  <c r="T1418" i="64"/>
  <c r="T1433" i="64" s="1"/>
  <c r="T417" i="64"/>
  <c r="T385" i="64"/>
  <c r="T469" i="64"/>
  <c r="BU316" i="64"/>
  <c r="BE316" i="64"/>
  <c r="AG316" i="64"/>
  <c r="CJ315" i="64"/>
  <c r="CB315" i="64"/>
  <c r="BL315" i="64"/>
  <c r="BD315" i="64"/>
  <c r="AV315" i="64"/>
  <c r="AN315" i="64"/>
  <c r="X315" i="64"/>
  <c r="CI312" i="64"/>
  <c r="CA312" i="64"/>
  <c r="BS312" i="64"/>
  <c r="BK312" i="64"/>
  <c r="BC312" i="64"/>
  <c r="AU312" i="64"/>
  <c r="AM312" i="64"/>
  <c r="AE312" i="64"/>
  <c r="W312" i="64"/>
  <c r="W325" i="64" s="1"/>
  <c r="CH311" i="64"/>
  <c r="BZ311" i="64"/>
  <c r="BR311" i="64"/>
  <c r="BJ311" i="64"/>
  <c r="BB311" i="64"/>
  <c r="AT311" i="64"/>
  <c r="AL311" i="64"/>
  <c r="AD311" i="64"/>
  <c r="V311" i="64"/>
  <c r="V334" i="64"/>
  <c r="AD334" i="64"/>
  <c r="AL334" i="64"/>
  <c r="AT334" i="64"/>
  <c r="BB334" i="64"/>
  <c r="BJ334" i="64"/>
  <c r="BR334" i="64"/>
  <c r="BZ334" i="64"/>
  <c r="CH334" i="64"/>
  <c r="V335" i="64"/>
  <c r="AD335" i="64"/>
  <c r="AL335" i="64"/>
  <c r="AT335" i="64"/>
  <c r="BB335" i="64"/>
  <c r="BJ335" i="64"/>
  <c r="BR335" i="64"/>
  <c r="BZ335" i="64"/>
  <c r="CH335" i="64"/>
  <c r="U338" i="64"/>
  <c r="AC338" i="64"/>
  <c r="AK338" i="64"/>
  <c r="AS338" i="64"/>
  <c r="BA338" i="64"/>
  <c r="BI338" i="64"/>
  <c r="BQ338" i="64"/>
  <c r="CA338" i="64"/>
  <c r="AB339" i="64"/>
  <c r="AB349" i="64" s="1"/>
  <c r="AM339" i="64"/>
  <c r="AM349" i="64" s="1"/>
  <c r="AX339" i="64"/>
  <c r="AX349" i="64" s="1"/>
  <c r="BH339" i="64"/>
  <c r="BH349" i="64" s="1"/>
  <c r="BS339" i="64"/>
  <c r="BS349" i="64" s="1"/>
  <c r="CD339" i="64"/>
  <c r="CD349" i="64" s="1"/>
  <c r="U384" i="64"/>
  <c r="AU384" i="64"/>
  <c r="BF384" i="64"/>
  <c r="CG384" i="64"/>
  <c r="Y385" i="64"/>
  <c r="AM385" i="64"/>
  <c r="BL385" i="64"/>
  <c r="BY385" i="64"/>
  <c r="CK385" i="64"/>
  <c r="AB388" i="64"/>
  <c r="BB388" i="64"/>
  <c r="CA388" i="64"/>
  <c r="T389" i="64"/>
  <c r="AF389" i="64"/>
  <c r="AT389" i="64"/>
  <c r="BS389" i="64"/>
  <c r="CF389" i="64"/>
  <c r="AI1441" i="64"/>
  <c r="BH1441" i="64"/>
  <c r="BV1441" i="64"/>
  <c r="S1442" i="64"/>
  <c r="S1457" i="64" s="1"/>
  <c r="AQ1445" i="64"/>
  <c r="AI1446" i="64"/>
  <c r="BU417" i="64"/>
  <c r="BD420" i="64"/>
  <c r="AV421" i="64"/>
  <c r="V444" i="64"/>
  <c r="V459" i="64" s="1"/>
  <c r="CH444" i="64"/>
  <c r="CH459" i="64" s="1"/>
  <c r="BZ445" i="64"/>
  <c r="BI448" i="64"/>
  <c r="BA449" i="64"/>
  <c r="AA468" i="64"/>
  <c r="BJ493" i="64"/>
  <c r="BL498" i="64"/>
  <c r="CG1417" i="64"/>
  <c r="CG1432" i="64" s="1"/>
  <c r="AY1421" i="64"/>
  <c r="BD796" i="64"/>
  <c r="AG816" i="64"/>
  <c r="AG832" i="64" s="1"/>
  <c r="AK820" i="64"/>
  <c r="AK836" i="64" s="1"/>
  <c r="CG517" i="64"/>
  <c r="AA910" i="64"/>
  <c r="AA925" i="64" s="1"/>
  <c r="W1386" i="64"/>
  <c r="W2192" i="64"/>
  <c r="W2209" i="64" s="1"/>
  <c r="W2141" i="64"/>
  <c r="W2158" i="64" s="1"/>
  <c r="W1363" i="64"/>
  <c r="W1377" i="64" s="1"/>
  <c r="W2115" i="64"/>
  <c r="W2132" i="64" s="1"/>
  <c r="W2166" i="64"/>
  <c r="W2183" i="64" s="1"/>
  <c r="W1515" i="64"/>
  <c r="W1528" i="64" s="1"/>
  <c r="W1309" i="64"/>
  <c r="W1322" i="64" s="1"/>
  <c r="W1331" i="64"/>
  <c r="W1354" i="64" s="1"/>
  <c r="W1220" i="64"/>
  <c r="W1255" i="64" s="1"/>
  <c r="W2244" i="64"/>
  <c r="W2258" i="64" s="1"/>
  <c r="W1264" i="64"/>
  <c r="W1670" i="64"/>
  <c r="W1693" i="64" s="1"/>
  <c r="W1638" i="64"/>
  <c r="W1661" i="64" s="1"/>
  <c r="W1184" i="64"/>
  <c r="W1211" i="64" s="1"/>
  <c r="W1702" i="64"/>
  <c r="W1727" i="64" s="1"/>
  <c r="W1148" i="64"/>
  <c r="W1175" i="64" s="1"/>
  <c r="W1736" i="64"/>
  <c r="W1761" i="64" s="1"/>
  <c r="W1113" i="64"/>
  <c r="W1140" i="64" s="1"/>
  <c r="W1078" i="64"/>
  <c r="W1105" i="64" s="1"/>
  <c r="W1054" i="64"/>
  <c r="W1069" i="64" s="1"/>
  <c r="W1602" i="64"/>
  <c r="W1629" i="64" s="1"/>
  <c r="W982" i="64"/>
  <c r="W995" i="64" s="1"/>
  <c r="W815" i="64"/>
  <c r="W831" i="64" s="1"/>
  <c r="W934" i="64"/>
  <c r="W949" i="64" s="1"/>
  <c r="W910" i="64"/>
  <c r="W925" i="64" s="1"/>
  <c r="W791" i="64"/>
  <c r="W806" i="64" s="1"/>
  <c r="W1417" i="64"/>
  <c r="W1432" i="64" s="1"/>
  <c r="W958" i="64"/>
  <c r="W973" i="64" s="1"/>
  <c r="W517" i="64"/>
  <c r="W416" i="64"/>
  <c r="W436" i="64" s="1"/>
  <c r="W468" i="64"/>
  <c r="W493" i="64"/>
  <c r="W444" i="64"/>
  <c r="W459" i="64" s="1"/>
  <c r="BC1391" i="64"/>
  <c r="BC2197" i="64"/>
  <c r="BC2146" i="64"/>
  <c r="BC2171" i="64"/>
  <c r="BC1336" i="64"/>
  <c r="BC1368" i="64"/>
  <c r="BC1382" i="64" s="1"/>
  <c r="BC1314" i="64"/>
  <c r="BC1327" i="64" s="1"/>
  <c r="BC2120" i="64"/>
  <c r="BC2137" i="64" s="1"/>
  <c r="BC1520" i="64"/>
  <c r="BC1533" i="64" s="1"/>
  <c r="BC2249" i="64"/>
  <c r="BC2263" i="64" s="1"/>
  <c r="BC1225" i="64"/>
  <c r="BC1260" i="64" s="1"/>
  <c r="BC1607" i="64"/>
  <c r="BC1634" i="64" s="1"/>
  <c r="BC1269" i="64"/>
  <c r="BC1304" i="64" s="1"/>
  <c r="BC1189" i="64"/>
  <c r="BC1216" i="64" s="1"/>
  <c r="BC1675" i="64"/>
  <c r="BC1698" i="64" s="1"/>
  <c r="BC1643" i="64"/>
  <c r="BC1666" i="64" s="1"/>
  <c r="BC1118" i="64"/>
  <c r="BC1145" i="64" s="1"/>
  <c r="BC1707" i="64"/>
  <c r="BC1732" i="64" s="1"/>
  <c r="BC1153" i="64"/>
  <c r="BC1180" i="64" s="1"/>
  <c r="BC1741" i="64"/>
  <c r="BC1766" i="64" s="1"/>
  <c r="BC1083" i="64"/>
  <c r="BC1110" i="64" s="1"/>
  <c r="BC987" i="64"/>
  <c r="BC1000" i="64" s="1"/>
  <c r="BC963" i="64"/>
  <c r="BC1059" i="64"/>
  <c r="BC939" i="64"/>
  <c r="BC954" i="64" s="1"/>
  <c r="BC915" i="64"/>
  <c r="BC930" i="64" s="1"/>
  <c r="BC796" i="64"/>
  <c r="BC1422" i="64"/>
  <c r="BC1437" i="64" s="1"/>
  <c r="BC522" i="64"/>
  <c r="BC535" i="64" s="1"/>
  <c r="BC820" i="64"/>
  <c r="BC836" i="64" s="1"/>
  <c r="BC421" i="64"/>
  <c r="BC1446" i="64"/>
  <c r="BC498" i="64"/>
  <c r="BC473" i="64"/>
  <c r="BC449" i="64"/>
  <c r="BT1390" i="64"/>
  <c r="BT2196" i="64"/>
  <c r="BT2145" i="64"/>
  <c r="BT2170" i="64"/>
  <c r="BT2119" i="64"/>
  <c r="BT1367" i="64"/>
  <c r="BT1335" i="64"/>
  <c r="BT2248" i="64"/>
  <c r="BT1519" i="64"/>
  <c r="BT1268" i="64"/>
  <c r="BT1674" i="64"/>
  <c r="BT1313" i="64"/>
  <c r="BT1606" i="64"/>
  <c r="BT1188" i="64"/>
  <c r="BT1224" i="64"/>
  <c r="BT1117" i="64"/>
  <c r="BT1740" i="64"/>
  <c r="BT1152" i="64"/>
  <c r="BT1082" i="64"/>
  <c r="BT1642" i="64"/>
  <c r="BT1706" i="64"/>
  <c r="BT962" i="64"/>
  <c r="BT977" i="64" s="1"/>
  <c r="BT986" i="64"/>
  <c r="BT938" i="64"/>
  <c r="BT953" i="64" s="1"/>
  <c r="BT1058" i="64"/>
  <c r="BT1421" i="64"/>
  <c r="BT521" i="64"/>
  <c r="BT534" i="64" s="1"/>
  <c r="BT472" i="64"/>
  <c r="BT1445" i="64"/>
  <c r="BT819" i="64"/>
  <c r="BT795" i="64"/>
  <c r="BT448" i="64"/>
  <c r="AN1390" i="64"/>
  <c r="AN2196" i="64"/>
  <c r="AN2145" i="64"/>
  <c r="AN2170" i="64"/>
  <c r="AN2119" i="64"/>
  <c r="AN1367" i="64"/>
  <c r="AN1335" i="64"/>
  <c r="AN1519" i="64"/>
  <c r="AN1313" i="64"/>
  <c r="AN2248" i="64"/>
  <c r="AN1268" i="64"/>
  <c r="AN1606" i="64"/>
  <c r="AN1674" i="64"/>
  <c r="AN1224" i="64"/>
  <c r="AN1188" i="64"/>
  <c r="AN1642" i="64"/>
  <c r="AN1740" i="64"/>
  <c r="AN1082" i="64"/>
  <c r="AN1117" i="64"/>
  <c r="AN962" i="64"/>
  <c r="AN977" i="64" s="1"/>
  <c r="AN986" i="64"/>
  <c r="AN1706" i="64"/>
  <c r="AN938" i="64"/>
  <c r="AN953" i="64" s="1"/>
  <c r="AN1152" i="64"/>
  <c r="AN1058" i="64"/>
  <c r="AN1421" i="64"/>
  <c r="AN521" i="64"/>
  <c r="AN534" i="64" s="1"/>
  <c r="AN819" i="64"/>
  <c r="AN795" i="64"/>
  <c r="AN472" i="64"/>
  <c r="AN1445" i="64"/>
  <c r="AN448" i="64"/>
  <c r="BU1387" i="64"/>
  <c r="BU1409" i="64" s="1"/>
  <c r="BU2193" i="64"/>
  <c r="BU2210" i="64" s="1"/>
  <c r="BU2167" i="64"/>
  <c r="BU2184" i="64" s="1"/>
  <c r="BU2116" i="64"/>
  <c r="BU2133" i="64" s="1"/>
  <c r="BU2142" i="64"/>
  <c r="BU2159" i="64" s="1"/>
  <c r="BU1332" i="64"/>
  <c r="BU1355" i="64" s="1"/>
  <c r="BU1364" i="64"/>
  <c r="BU1378" i="64" s="1"/>
  <c r="BU1310" i="64"/>
  <c r="BU1323" i="64" s="1"/>
  <c r="BU1516" i="64"/>
  <c r="BU1529" i="64" s="1"/>
  <c r="BU2245" i="64"/>
  <c r="BU2259" i="64" s="1"/>
  <c r="BU1265" i="64"/>
  <c r="BU1300" i="64" s="1"/>
  <c r="BU1603" i="64"/>
  <c r="BU1630" i="64" s="1"/>
  <c r="BU1671" i="64"/>
  <c r="BU1694" i="64" s="1"/>
  <c r="BU1185" i="64"/>
  <c r="BU1212" i="64" s="1"/>
  <c r="BU1639" i="64"/>
  <c r="BU1662" i="64" s="1"/>
  <c r="BU1737" i="64"/>
  <c r="BU1762" i="64" s="1"/>
  <c r="BU1079" i="64"/>
  <c r="BU1106" i="64" s="1"/>
  <c r="BU1221" i="64"/>
  <c r="BU1256" i="64" s="1"/>
  <c r="BU1149" i="64"/>
  <c r="BU1176" i="64" s="1"/>
  <c r="BU1114" i="64"/>
  <c r="BU1141" i="64" s="1"/>
  <c r="BU983" i="64"/>
  <c r="BU996" i="64" s="1"/>
  <c r="BU1703" i="64"/>
  <c r="BU1728" i="64" s="1"/>
  <c r="BU959" i="64"/>
  <c r="BU974" i="64" s="1"/>
  <c r="BU1055" i="64"/>
  <c r="BU935" i="64"/>
  <c r="BU950" i="64" s="1"/>
  <c r="BU911" i="64"/>
  <c r="BU926" i="64" s="1"/>
  <c r="BU1418" i="64"/>
  <c r="BU1433" i="64" s="1"/>
  <c r="BU518" i="64"/>
  <c r="BU531" i="64" s="1"/>
  <c r="BU816" i="64"/>
  <c r="BU832" i="64" s="1"/>
  <c r="BU469" i="64"/>
  <c r="BU1442" i="64"/>
  <c r="BU1457" i="64" s="1"/>
  <c r="BU494" i="64"/>
  <c r="BU445" i="64"/>
  <c r="BM1387" i="64"/>
  <c r="BM1409" i="64" s="1"/>
  <c r="BM2193" i="64"/>
  <c r="BM2210" i="64" s="1"/>
  <c r="BM2167" i="64"/>
  <c r="BM2184" i="64" s="1"/>
  <c r="BM2116" i="64"/>
  <c r="BM2133" i="64" s="1"/>
  <c r="BM1332" i="64"/>
  <c r="BM1355" i="64" s="1"/>
  <c r="BM1364" i="64"/>
  <c r="BM1378" i="64" s="1"/>
  <c r="BM2142" i="64"/>
  <c r="BM2159" i="64" s="1"/>
  <c r="BM1310" i="64"/>
  <c r="BM1323" i="64" s="1"/>
  <c r="BM2245" i="64"/>
  <c r="BM2259" i="64" s="1"/>
  <c r="BM1516" i="64"/>
  <c r="BM1529" i="64" s="1"/>
  <c r="BM1265" i="64"/>
  <c r="BM1300" i="64" s="1"/>
  <c r="BM1603" i="64"/>
  <c r="BM1630" i="64" s="1"/>
  <c r="BM1671" i="64"/>
  <c r="BM1694" i="64" s="1"/>
  <c r="BM1221" i="64"/>
  <c r="BM1256" i="64" s="1"/>
  <c r="BM1639" i="64"/>
  <c r="BM1662" i="64" s="1"/>
  <c r="BM1185" i="64"/>
  <c r="BM1212" i="64" s="1"/>
  <c r="BM1149" i="64"/>
  <c r="BM1176" i="64" s="1"/>
  <c r="BM1737" i="64"/>
  <c r="BM1762" i="64" s="1"/>
  <c r="BM1114" i="64"/>
  <c r="BM1141" i="64" s="1"/>
  <c r="BM1079" i="64"/>
  <c r="BM1106" i="64" s="1"/>
  <c r="BM959" i="64"/>
  <c r="BM974" i="64" s="1"/>
  <c r="BM1703" i="64"/>
  <c r="BM1728" i="64" s="1"/>
  <c r="BM1055" i="64"/>
  <c r="BM935" i="64"/>
  <c r="BM950" i="64" s="1"/>
  <c r="BM911" i="64"/>
  <c r="BM926" i="64" s="1"/>
  <c r="BM983" i="64"/>
  <c r="BM996" i="64" s="1"/>
  <c r="BM1418" i="64"/>
  <c r="BM1433" i="64" s="1"/>
  <c r="BM518" i="64"/>
  <c r="BM531" i="64" s="1"/>
  <c r="BM494" i="64"/>
  <c r="BM469" i="64"/>
  <c r="BM792" i="64"/>
  <c r="BM807" i="64" s="1"/>
  <c r="BM1442" i="64"/>
  <c r="BM1457" i="64" s="1"/>
  <c r="BM816" i="64"/>
  <c r="BM832" i="64" s="1"/>
  <c r="BM445" i="64"/>
  <c r="Y335" i="64"/>
  <c r="BM335" i="64"/>
  <c r="BL338" i="64"/>
  <c r="CA1441" i="64"/>
  <c r="CK1386" i="64"/>
  <c r="CK2192" i="64"/>
  <c r="CK2209" i="64" s="1"/>
  <c r="CK2166" i="64"/>
  <c r="CK2183" i="64" s="1"/>
  <c r="CK2141" i="64"/>
  <c r="CK2158" i="64" s="1"/>
  <c r="CK2115" i="64"/>
  <c r="CK2132" i="64" s="1"/>
  <c r="CK1363" i="64"/>
  <c r="CK1377" i="64" s="1"/>
  <c r="CK1331" i="64"/>
  <c r="CK1354" i="64" s="1"/>
  <c r="CK2244" i="64"/>
  <c r="CK2258" i="64" s="1"/>
  <c r="CK1309" i="64"/>
  <c r="CK1322" i="64" s="1"/>
  <c r="CK1515" i="64"/>
  <c r="CK1528" i="64" s="1"/>
  <c r="CK1264" i="64"/>
  <c r="CK1602" i="64"/>
  <c r="CK1629" i="64" s="1"/>
  <c r="CK1670" i="64"/>
  <c r="CK1693" i="64" s="1"/>
  <c r="CK1638" i="64"/>
  <c r="CK1661" i="64" s="1"/>
  <c r="CK1220" i="64"/>
  <c r="CK1255" i="64" s="1"/>
  <c r="CK1184" i="64"/>
  <c r="CK1211" i="64" s="1"/>
  <c r="CK1148" i="64"/>
  <c r="CK1175" i="64" s="1"/>
  <c r="CK1113" i="64"/>
  <c r="CK1140" i="64" s="1"/>
  <c r="CK1736" i="64"/>
  <c r="CK1761" i="64" s="1"/>
  <c r="CK1078" i="64"/>
  <c r="CK1105" i="64" s="1"/>
  <c r="CK1702" i="64"/>
  <c r="CK1727" i="64" s="1"/>
  <c r="CK958" i="64"/>
  <c r="CK973" i="64" s="1"/>
  <c r="CK982" i="64"/>
  <c r="CK995" i="64" s="1"/>
  <c r="CK934" i="64"/>
  <c r="CK949" i="64" s="1"/>
  <c r="CK910" i="64"/>
  <c r="CK925" i="64" s="1"/>
  <c r="CK1417" i="64"/>
  <c r="CK1432" i="64" s="1"/>
  <c r="CK517" i="64"/>
  <c r="CK1054" i="64"/>
  <c r="CK1069" i="64" s="1"/>
  <c r="CK468" i="64"/>
  <c r="CK1441" i="64"/>
  <c r="CK791" i="64"/>
  <c r="CK806" i="64" s="1"/>
  <c r="CK444" i="64"/>
  <c r="CK459" i="64" s="1"/>
  <c r="CK815" i="64"/>
  <c r="CK831" i="64" s="1"/>
  <c r="CK493" i="64"/>
  <c r="CC1386" i="64"/>
  <c r="CC2192" i="64"/>
  <c r="CC2209" i="64" s="1"/>
  <c r="CC2166" i="64"/>
  <c r="CC2183" i="64" s="1"/>
  <c r="CC2115" i="64"/>
  <c r="CC2132" i="64" s="1"/>
  <c r="CC2141" i="64"/>
  <c r="CC2158" i="64" s="1"/>
  <c r="CC1363" i="64"/>
  <c r="CC1377" i="64" s="1"/>
  <c r="CC1331" i="64"/>
  <c r="CC1354" i="64" s="1"/>
  <c r="CC1309" i="64"/>
  <c r="CC1322" i="64" s="1"/>
  <c r="CC1515" i="64"/>
  <c r="CC1528" i="64" s="1"/>
  <c r="CC2244" i="64"/>
  <c r="CC2258" i="64" s="1"/>
  <c r="CC1602" i="64"/>
  <c r="CC1629" i="64" s="1"/>
  <c r="CC1264" i="64"/>
  <c r="CC1220" i="64"/>
  <c r="CC1255" i="64" s="1"/>
  <c r="CC1670" i="64"/>
  <c r="CC1693" i="64" s="1"/>
  <c r="CC1184" i="64"/>
  <c r="CC1211" i="64" s="1"/>
  <c r="CC1638" i="64"/>
  <c r="CC1661" i="64" s="1"/>
  <c r="CC1736" i="64"/>
  <c r="CC1761" i="64" s="1"/>
  <c r="CC1078" i="64"/>
  <c r="CC1105" i="64" s="1"/>
  <c r="CC982" i="64"/>
  <c r="CC995" i="64" s="1"/>
  <c r="CC1702" i="64"/>
  <c r="CC1727" i="64" s="1"/>
  <c r="CC1148" i="64"/>
  <c r="CC1175" i="64" s="1"/>
  <c r="CC1054" i="64"/>
  <c r="CC1069" i="64" s="1"/>
  <c r="CC934" i="64"/>
  <c r="CC949" i="64" s="1"/>
  <c r="CC1113" i="64"/>
  <c r="CC1140" i="64" s="1"/>
  <c r="CC910" i="64"/>
  <c r="CC925" i="64" s="1"/>
  <c r="CC958" i="64"/>
  <c r="CC973" i="64" s="1"/>
  <c r="CC1417" i="64"/>
  <c r="CC1432" i="64" s="1"/>
  <c r="CC517" i="64"/>
  <c r="CC815" i="64"/>
  <c r="CC831" i="64" s="1"/>
  <c r="CC468" i="64"/>
  <c r="CC493" i="64"/>
  <c r="CC444" i="64"/>
  <c r="CC459" i="64" s="1"/>
  <c r="BU1386" i="64"/>
  <c r="BU2192" i="64"/>
  <c r="BU2209" i="64" s="1"/>
  <c r="BU2166" i="64"/>
  <c r="BU2183" i="64" s="1"/>
  <c r="BU2115" i="64"/>
  <c r="BU2132" i="64" s="1"/>
  <c r="BU2141" i="64"/>
  <c r="BU2158" i="64" s="1"/>
  <c r="BU1363" i="64"/>
  <c r="BU1377" i="64" s="1"/>
  <c r="BU1331" i="64"/>
  <c r="BU1354" i="64" s="1"/>
  <c r="BU1309" i="64"/>
  <c r="BU1322" i="64" s="1"/>
  <c r="BU2244" i="64"/>
  <c r="BU2258" i="64" s="1"/>
  <c r="BU1264" i="64"/>
  <c r="BU1515" i="64"/>
  <c r="BU1528" i="64" s="1"/>
  <c r="BU1220" i="64"/>
  <c r="BU1255" i="64" s="1"/>
  <c r="BU1602" i="64"/>
  <c r="BU1629" i="64" s="1"/>
  <c r="BU1670" i="64"/>
  <c r="BU1693" i="64" s="1"/>
  <c r="BU1638" i="64"/>
  <c r="BU1661" i="64" s="1"/>
  <c r="BU1184" i="64"/>
  <c r="BU1211" i="64" s="1"/>
  <c r="BU1736" i="64"/>
  <c r="BU1761" i="64" s="1"/>
  <c r="BU1148" i="64"/>
  <c r="BU1175" i="64" s="1"/>
  <c r="BU1113" i="64"/>
  <c r="BU1140" i="64" s="1"/>
  <c r="BU1078" i="64"/>
  <c r="BU1105" i="64" s="1"/>
  <c r="BU1702" i="64"/>
  <c r="BU1727" i="64" s="1"/>
  <c r="BU1054" i="64"/>
  <c r="BU1069" i="64" s="1"/>
  <c r="BU934" i="64"/>
  <c r="BU949" i="64" s="1"/>
  <c r="BU910" i="64"/>
  <c r="BU925" i="64" s="1"/>
  <c r="BU1417" i="64"/>
  <c r="BU1432" i="64" s="1"/>
  <c r="BU517" i="64"/>
  <c r="BU982" i="64"/>
  <c r="BU995" i="64" s="1"/>
  <c r="BU468" i="64"/>
  <c r="BU791" i="64"/>
  <c r="BU806" i="64" s="1"/>
  <c r="BU815" i="64"/>
  <c r="BU831" i="64" s="1"/>
  <c r="BU444" i="64"/>
  <c r="BU459" i="64" s="1"/>
  <c r="BU958" i="64"/>
  <c r="BU973" i="64" s="1"/>
  <c r="BM1386" i="64"/>
  <c r="BM2192" i="64"/>
  <c r="BM2209" i="64" s="1"/>
  <c r="BM2166" i="64"/>
  <c r="BM2183" i="64" s="1"/>
  <c r="BM2141" i="64"/>
  <c r="BM2158" i="64" s="1"/>
  <c r="BM2115" i="64"/>
  <c r="BM2132" i="64" s="1"/>
  <c r="BM1363" i="64"/>
  <c r="BM1377" i="64" s="1"/>
  <c r="BM1331" i="64"/>
  <c r="BM1354" i="64" s="1"/>
  <c r="BM2244" i="64"/>
  <c r="BM2258" i="64" s="1"/>
  <c r="BM1309" i="64"/>
  <c r="BM1322" i="64" s="1"/>
  <c r="BM1515" i="64"/>
  <c r="BM1528" i="64" s="1"/>
  <c r="BM1602" i="64"/>
  <c r="BM1629" i="64" s="1"/>
  <c r="BM1264" i="64"/>
  <c r="BM1220" i="64"/>
  <c r="BM1255" i="64" s="1"/>
  <c r="BM1184" i="64"/>
  <c r="BM1211" i="64" s="1"/>
  <c r="BM1670" i="64"/>
  <c r="BM1693" i="64" s="1"/>
  <c r="BM1638" i="64"/>
  <c r="BM1661" i="64" s="1"/>
  <c r="BM1148" i="64"/>
  <c r="BM1175" i="64" s="1"/>
  <c r="BM1113" i="64"/>
  <c r="BM1140" i="64" s="1"/>
  <c r="BM1736" i="64"/>
  <c r="BM1761" i="64" s="1"/>
  <c r="BM1078" i="64"/>
  <c r="BM1105" i="64" s="1"/>
  <c r="BM1054" i="64"/>
  <c r="BM1069" i="64" s="1"/>
  <c r="BM1702" i="64"/>
  <c r="BM1727" i="64" s="1"/>
  <c r="BM982" i="64"/>
  <c r="BM995" i="64" s="1"/>
  <c r="BM934" i="64"/>
  <c r="BM949" i="64" s="1"/>
  <c r="BM910" i="64"/>
  <c r="BM925" i="64" s="1"/>
  <c r="BM1417" i="64"/>
  <c r="BM1432" i="64" s="1"/>
  <c r="BM958" i="64"/>
  <c r="BM973" i="64" s="1"/>
  <c r="BM517" i="64"/>
  <c r="BM468" i="64"/>
  <c r="BM493" i="64"/>
  <c r="BM444" i="64"/>
  <c r="BM459" i="64" s="1"/>
  <c r="BM791" i="64"/>
  <c r="BM806" i="64" s="1"/>
  <c r="BM815" i="64"/>
  <c r="BM831" i="64" s="1"/>
  <c r="BE1386" i="64"/>
  <c r="BE2192" i="64"/>
  <c r="BE2209" i="64" s="1"/>
  <c r="BE2166" i="64"/>
  <c r="BE2183" i="64" s="1"/>
  <c r="BE2141" i="64"/>
  <c r="BE2158" i="64" s="1"/>
  <c r="BE2115" i="64"/>
  <c r="BE2132" i="64" s="1"/>
  <c r="BE1331" i="64"/>
  <c r="BE1354" i="64" s="1"/>
  <c r="BE1309" i="64"/>
  <c r="BE1322" i="64" s="1"/>
  <c r="BE1515" i="64"/>
  <c r="BE1528" i="64" s="1"/>
  <c r="BE2244" i="64"/>
  <c r="BE2258" i="64" s="1"/>
  <c r="BE1363" i="64"/>
  <c r="BE1377" i="64" s="1"/>
  <c r="BE1264" i="64"/>
  <c r="BE1220" i="64"/>
  <c r="BE1255" i="64" s="1"/>
  <c r="BE1602" i="64"/>
  <c r="BE1629" i="64" s="1"/>
  <c r="BE1184" i="64"/>
  <c r="BE1211" i="64" s="1"/>
  <c r="BE1670" i="64"/>
  <c r="BE1693" i="64" s="1"/>
  <c r="BE1638" i="64"/>
  <c r="BE1661" i="64" s="1"/>
  <c r="BE1736" i="64"/>
  <c r="BE1761" i="64" s="1"/>
  <c r="BE1078" i="64"/>
  <c r="BE1105" i="64" s="1"/>
  <c r="BE1148" i="64"/>
  <c r="BE1175" i="64" s="1"/>
  <c r="BE1113" i="64"/>
  <c r="BE1140" i="64" s="1"/>
  <c r="BE982" i="64"/>
  <c r="BE995" i="64" s="1"/>
  <c r="BE1702" i="64"/>
  <c r="BE1727" i="64" s="1"/>
  <c r="BE934" i="64"/>
  <c r="BE949" i="64" s="1"/>
  <c r="BE1054" i="64"/>
  <c r="BE1069" i="64" s="1"/>
  <c r="BE958" i="64"/>
  <c r="BE973" i="64" s="1"/>
  <c r="BE910" i="64"/>
  <c r="BE925" i="64" s="1"/>
  <c r="BE1417" i="64"/>
  <c r="BE1432" i="64" s="1"/>
  <c r="BE517" i="64"/>
  <c r="BE791" i="64"/>
  <c r="BE806" i="64" s="1"/>
  <c r="BE815" i="64"/>
  <c r="BE831" i="64" s="1"/>
  <c r="BE468" i="64"/>
  <c r="BE493" i="64"/>
  <c r="BE444" i="64"/>
  <c r="BE459" i="64" s="1"/>
  <c r="AW1386" i="64"/>
  <c r="AW2192" i="64"/>
  <c r="AW2209" i="64" s="1"/>
  <c r="AW2166" i="64"/>
  <c r="AW2183" i="64" s="1"/>
  <c r="AW2115" i="64"/>
  <c r="AW2132" i="64" s="1"/>
  <c r="AW2141" i="64"/>
  <c r="AW2158" i="64" s="1"/>
  <c r="AW1363" i="64"/>
  <c r="AW1377" i="64" s="1"/>
  <c r="AW1331" i="64"/>
  <c r="AW1354" i="64" s="1"/>
  <c r="AW2244" i="64"/>
  <c r="AW2258" i="64" s="1"/>
  <c r="AW1309" i="64"/>
  <c r="AW1322" i="64" s="1"/>
  <c r="AW1264" i="64"/>
  <c r="AW1602" i="64"/>
  <c r="AW1629" i="64" s="1"/>
  <c r="AW1515" i="64"/>
  <c r="AW1528" i="64" s="1"/>
  <c r="AW1670" i="64"/>
  <c r="AW1693" i="64" s="1"/>
  <c r="AW1638" i="64"/>
  <c r="AW1661" i="64" s="1"/>
  <c r="AW1220" i="64"/>
  <c r="AW1255" i="64" s="1"/>
  <c r="AW1184" i="64"/>
  <c r="AW1211" i="64" s="1"/>
  <c r="AW1736" i="64"/>
  <c r="AW1761" i="64" s="1"/>
  <c r="AW1148" i="64"/>
  <c r="AW1175" i="64" s="1"/>
  <c r="AW1113" i="64"/>
  <c r="AW1140" i="64" s="1"/>
  <c r="AW1078" i="64"/>
  <c r="AW1105" i="64" s="1"/>
  <c r="AW982" i="64"/>
  <c r="AW995" i="64" s="1"/>
  <c r="AW1054" i="64"/>
  <c r="AW1069" i="64" s="1"/>
  <c r="AW934" i="64"/>
  <c r="AW949" i="64" s="1"/>
  <c r="AW1702" i="64"/>
  <c r="AW1727" i="64" s="1"/>
  <c r="AW910" i="64"/>
  <c r="AW925" i="64" s="1"/>
  <c r="AW1417" i="64"/>
  <c r="AW1432" i="64" s="1"/>
  <c r="AW517" i="64"/>
  <c r="AW958" i="64"/>
  <c r="AW973" i="64" s="1"/>
  <c r="AW493" i="64"/>
  <c r="AW468" i="64"/>
  <c r="AW791" i="64"/>
  <c r="AW806" i="64" s="1"/>
  <c r="AW815" i="64"/>
  <c r="AW831" i="64" s="1"/>
  <c r="AW444" i="64"/>
  <c r="AW459" i="64" s="1"/>
  <c r="AO1386" i="64"/>
  <c r="AO2192" i="64"/>
  <c r="AO2209" i="64" s="1"/>
  <c r="AO2166" i="64"/>
  <c r="AO2183" i="64" s="1"/>
  <c r="AO2115" i="64"/>
  <c r="AO2132" i="64" s="1"/>
  <c r="AO2141" i="64"/>
  <c r="AO2158" i="64" s="1"/>
  <c r="AO1331" i="64"/>
  <c r="AO1354" i="64" s="1"/>
  <c r="AO1363" i="64"/>
  <c r="AO1377" i="64" s="1"/>
  <c r="AO1309" i="64"/>
  <c r="AO1322" i="64" s="1"/>
  <c r="AO1515" i="64"/>
  <c r="AO1528" i="64" s="1"/>
  <c r="AO2244" i="64"/>
  <c r="AO2258" i="64" s="1"/>
  <c r="AO1264" i="64"/>
  <c r="AO1602" i="64"/>
  <c r="AO1629" i="64" s="1"/>
  <c r="AO1220" i="64"/>
  <c r="AO1255" i="64" s="1"/>
  <c r="AO1184" i="64"/>
  <c r="AO1211" i="64" s="1"/>
  <c r="AO1148" i="64"/>
  <c r="AO1175" i="64" s="1"/>
  <c r="AO1113" i="64"/>
  <c r="AO1140" i="64" s="1"/>
  <c r="AO1736" i="64"/>
  <c r="AO1761" i="64" s="1"/>
  <c r="AO1670" i="64"/>
  <c r="AO1693" i="64" s="1"/>
  <c r="AO1638" i="64"/>
  <c r="AO1661" i="64" s="1"/>
  <c r="AO1078" i="64"/>
  <c r="AO1105" i="64" s="1"/>
  <c r="AO1054" i="64"/>
  <c r="AO1069" i="64" s="1"/>
  <c r="AO934" i="64"/>
  <c r="AO949" i="64" s="1"/>
  <c r="AO910" i="64"/>
  <c r="AO925" i="64" s="1"/>
  <c r="AO958" i="64"/>
  <c r="AO973" i="64" s="1"/>
  <c r="AO1417" i="64"/>
  <c r="AO1432" i="64" s="1"/>
  <c r="AO1702" i="64"/>
  <c r="AO1727" i="64" s="1"/>
  <c r="AO517" i="64"/>
  <c r="AO982" i="64"/>
  <c r="AO995" i="64" s="1"/>
  <c r="AO468" i="64"/>
  <c r="AO444" i="64"/>
  <c r="AO459" i="64" s="1"/>
  <c r="AO791" i="64"/>
  <c r="AO806" i="64" s="1"/>
  <c r="AO493" i="64"/>
  <c r="AG1386" i="64"/>
  <c r="AG2192" i="64"/>
  <c r="AG2209" i="64" s="1"/>
  <c r="AG2166" i="64"/>
  <c r="AG2183" i="64" s="1"/>
  <c r="AG2115" i="64"/>
  <c r="AG2132" i="64" s="1"/>
  <c r="AG1363" i="64"/>
  <c r="AG1377" i="64" s="1"/>
  <c r="AG1331" i="64"/>
  <c r="AG1354" i="64" s="1"/>
  <c r="AG2141" i="64"/>
  <c r="AG2158" i="64" s="1"/>
  <c r="AG1309" i="64"/>
  <c r="AG1322" i="64" s="1"/>
  <c r="AG1515" i="64"/>
  <c r="AG1528" i="64" s="1"/>
  <c r="AG2244" i="64"/>
  <c r="AG2258" i="64" s="1"/>
  <c r="AG1264" i="64"/>
  <c r="AG1602" i="64"/>
  <c r="AG1629" i="64" s="1"/>
  <c r="AG1670" i="64"/>
  <c r="AG1693" i="64" s="1"/>
  <c r="AG1638" i="64"/>
  <c r="AG1661" i="64" s="1"/>
  <c r="AG1184" i="64"/>
  <c r="AG1211" i="64" s="1"/>
  <c r="AG1220" i="64"/>
  <c r="AG1255" i="64" s="1"/>
  <c r="AG1736" i="64"/>
  <c r="AG1761" i="64" s="1"/>
  <c r="AG1078" i="64"/>
  <c r="AG1105" i="64" s="1"/>
  <c r="AG1148" i="64"/>
  <c r="AG1175" i="64" s="1"/>
  <c r="AG1113" i="64"/>
  <c r="AG1140" i="64" s="1"/>
  <c r="AG1702" i="64"/>
  <c r="AG1727" i="64" s="1"/>
  <c r="AG1054" i="64"/>
  <c r="AG1069" i="64" s="1"/>
  <c r="AG982" i="64"/>
  <c r="AG995" i="64" s="1"/>
  <c r="AG934" i="64"/>
  <c r="AG949" i="64" s="1"/>
  <c r="AG958" i="64"/>
  <c r="AG973" i="64" s="1"/>
  <c r="AG910" i="64"/>
  <c r="AG925" i="64" s="1"/>
  <c r="AG1417" i="64"/>
  <c r="AG1432" i="64" s="1"/>
  <c r="AG517" i="64"/>
  <c r="AG791" i="64"/>
  <c r="AG806" i="64" s="1"/>
  <c r="AG468" i="64"/>
  <c r="AG815" i="64"/>
  <c r="AG831" i="64" s="1"/>
  <c r="AG493" i="64"/>
  <c r="AG444" i="64"/>
  <c r="AG459" i="64" s="1"/>
  <c r="Y1386" i="64"/>
  <c r="Y2192" i="64"/>
  <c r="Y2209" i="64" s="1"/>
  <c r="Y2166" i="64"/>
  <c r="Y2183" i="64" s="1"/>
  <c r="Y2141" i="64"/>
  <c r="Y2158" i="64" s="1"/>
  <c r="Y2115" i="64"/>
  <c r="Y2132" i="64" s="1"/>
  <c r="Y1363" i="64"/>
  <c r="Y1377" i="64" s="1"/>
  <c r="Y1331" i="64"/>
  <c r="Y1354" i="64" s="1"/>
  <c r="Y2244" i="64"/>
  <c r="Y2258" i="64" s="1"/>
  <c r="Y1309" i="64"/>
  <c r="Y1322" i="64" s="1"/>
  <c r="Y1515" i="64"/>
  <c r="Y1528" i="64" s="1"/>
  <c r="Y1264" i="64"/>
  <c r="Y1602" i="64"/>
  <c r="Y1629" i="64" s="1"/>
  <c r="Y1220" i="64"/>
  <c r="Y1255" i="64" s="1"/>
  <c r="Y1670" i="64"/>
  <c r="Y1693" i="64" s="1"/>
  <c r="Y1638" i="64"/>
  <c r="Y1661" i="64" s="1"/>
  <c r="Y1184" i="64"/>
  <c r="Y1211" i="64" s="1"/>
  <c r="Y1148" i="64"/>
  <c r="Y1175" i="64" s="1"/>
  <c r="Y1736" i="64"/>
  <c r="Y1761" i="64" s="1"/>
  <c r="Y1113" i="64"/>
  <c r="Y1140" i="64" s="1"/>
  <c r="Y1078" i="64"/>
  <c r="Y1105" i="64" s="1"/>
  <c r="Y1702" i="64"/>
  <c r="Y1727" i="64" s="1"/>
  <c r="Y982" i="64"/>
  <c r="Y995" i="64" s="1"/>
  <c r="Y934" i="64"/>
  <c r="Y949" i="64" s="1"/>
  <c r="Y910" i="64"/>
  <c r="Y925" i="64" s="1"/>
  <c r="Y1054" i="64"/>
  <c r="Y1069" i="64" s="1"/>
  <c r="Y1417" i="64"/>
  <c r="Y1432" i="64" s="1"/>
  <c r="Y517" i="64"/>
  <c r="Y958" i="64"/>
  <c r="Y973" i="64" s="1"/>
  <c r="Y468" i="64"/>
  <c r="Y493" i="64"/>
  <c r="Y791" i="64"/>
  <c r="Y806" i="64" s="1"/>
  <c r="Y444" i="64"/>
  <c r="Y459" i="64" s="1"/>
  <c r="Y815" i="64"/>
  <c r="Y831" i="64" s="1"/>
  <c r="CK1391" i="64"/>
  <c r="CK2197" i="64"/>
  <c r="CK2171" i="64"/>
  <c r="CK2120" i="64"/>
  <c r="CK2137" i="64" s="1"/>
  <c r="CK1336" i="64"/>
  <c r="CK2146" i="64"/>
  <c r="CK1368" i="64"/>
  <c r="CK1382" i="64" s="1"/>
  <c r="CK2249" i="64"/>
  <c r="CK2263" i="64" s="1"/>
  <c r="CK1314" i="64"/>
  <c r="CK1327" i="64" s="1"/>
  <c r="CK1675" i="64"/>
  <c r="CK1698" i="64" s="1"/>
  <c r="CK1520" i="64"/>
  <c r="CK1533" i="64" s="1"/>
  <c r="CK1269" i="64"/>
  <c r="CK1304" i="64" s="1"/>
  <c r="CK1225" i="64"/>
  <c r="CK1260" i="64" s="1"/>
  <c r="CK1189" i="64"/>
  <c r="CK1216" i="64" s="1"/>
  <c r="CK1153" i="64"/>
  <c r="CK1180" i="64" s="1"/>
  <c r="CK1643" i="64"/>
  <c r="CK1666" i="64" s="1"/>
  <c r="CK1741" i="64"/>
  <c r="CK1766" i="64" s="1"/>
  <c r="CK1607" i="64"/>
  <c r="CK1634" i="64" s="1"/>
  <c r="CK1118" i="64"/>
  <c r="CK1145" i="64" s="1"/>
  <c r="CK1083" i="64"/>
  <c r="CK1110" i="64" s="1"/>
  <c r="CK1059" i="64"/>
  <c r="CK1707" i="64"/>
  <c r="CK1732" i="64" s="1"/>
  <c r="CK987" i="64"/>
  <c r="CK1000" i="64" s="1"/>
  <c r="CK963" i="64"/>
  <c r="CK796" i="64"/>
  <c r="CK915" i="64"/>
  <c r="CK930" i="64" s="1"/>
  <c r="CK939" i="64"/>
  <c r="CK954" i="64" s="1"/>
  <c r="CK522" i="64"/>
  <c r="CK535" i="64" s="1"/>
  <c r="CK498" i="64"/>
  <c r="CK820" i="64"/>
  <c r="CK836" i="64" s="1"/>
  <c r="CK1422" i="64"/>
  <c r="CK1437" i="64" s="1"/>
  <c r="CK1446" i="64"/>
  <c r="CK473" i="64"/>
  <c r="CK449" i="64"/>
  <c r="CK421" i="64"/>
  <c r="CC1391" i="64"/>
  <c r="CC2197" i="64"/>
  <c r="CC2171" i="64"/>
  <c r="CC2146" i="64"/>
  <c r="CC1368" i="64"/>
  <c r="CC1382" i="64" s="1"/>
  <c r="CC1336" i="64"/>
  <c r="CC2120" i="64"/>
  <c r="CC2137" i="64" s="1"/>
  <c r="CC2249" i="64"/>
  <c r="CC2263" i="64" s="1"/>
  <c r="CC1314" i="64"/>
  <c r="CC1327" i="64" s="1"/>
  <c r="CC1520" i="64"/>
  <c r="CC1533" i="64" s="1"/>
  <c r="CC1675" i="64"/>
  <c r="CC1698" i="64" s="1"/>
  <c r="CC1269" i="64"/>
  <c r="CC1304" i="64" s="1"/>
  <c r="CC1225" i="64"/>
  <c r="CC1260" i="64" s="1"/>
  <c r="CC1189" i="64"/>
  <c r="CC1216" i="64" s="1"/>
  <c r="CC1643" i="64"/>
  <c r="CC1666" i="64" s="1"/>
  <c r="CC1607" i="64"/>
  <c r="CC1634" i="64" s="1"/>
  <c r="CC1153" i="64"/>
  <c r="CC1180" i="64" s="1"/>
  <c r="CC1741" i="64"/>
  <c r="CC1766" i="64" s="1"/>
  <c r="CC1083" i="64"/>
  <c r="CC1110" i="64" s="1"/>
  <c r="CC1059" i="64"/>
  <c r="CC1707" i="64"/>
  <c r="CC1732" i="64" s="1"/>
  <c r="CC963" i="64"/>
  <c r="CC1118" i="64"/>
  <c r="CC1145" i="64" s="1"/>
  <c r="CC987" i="64"/>
  <c r="CC1000" i="64" s="1"/>
  <c r="CC939" i="64"/>
  <c r="CC954" i="64" s="1"/>
  <c r="CC915" i="64"/>
  <c r="CC930" i="64" s="1"/>
  <c r="CC796" i="64"/>
  <c r="CC522" i="64"/>
  <c r="CC535" i="64" s="1"/>
  <c r="CC498" i="64"/>
  <c r="CC820" i="64"/>
  <c r="CC836" i="64" s="1"/>
  <c r="CC473" i="64"/>
  <c r="CC1446" i="64"/>
  <c r="CC449" i="64"/>
  <c r="CC1422" i="64"/>
  <c r="CC1437" i="64" s="1"/>
  <c r="CC421" i="64"/>
  <c r="BU1391" i="64"/>
  <c r="BU2197" i="64"/>
  <c r="BU2171" i="64"/>
  <c r="BU2146" i="64"/>
  <c r="BU1336" i="64"/>
  <c r="BU2120" i="64"/>
  <c r="BU2137" i="64" s="1"/>
  <c r="BU2249" i="64"/>
  <c r="BU2263" i="64" s="1"/>
  <c r="BU1314" i="64"/>
  <c r="BU1327" i="64" s="1"/>
  <c r="BU1520" i="64"/>
  <c r="BU1533" i="64" s="1"/>
  <c r="BU1675" i="64"/>
  <c r="BU1698" i="64" s="1"/>
  <c r="BU1368" i="64"/>
  <c r="BU1382" i="64" s="1"/>
  <c r="BU1269" i="64"/>
  <c r="BU1304" i="64" s="1"/>
  <c r="BU1225" i="64"/>
  <c r="BU1260" i="64" s="1"/>
  <c r="BU1643" i="64"/>
  <c r="BU1666" i="64" s="1"/>
  <c r="BU1607" i="64"/>
  <c r="BU1634" i="64" s="1"/>
  <c r="BU1153" i="64"/>
  <c r="BU1180" i="64" s="1"/>
  <c r="BU1741" i="64"/>
  <c r="BU1766" i="64" s="1"/>
  <c r="BU1083" i="64"/>
  <c r="BU1110" i="64" s="1"/>
  <c r="BU1118" i="64"/>
  <c r="BU1145" i="64" s="1"/>
  <c r="BU1059" i="64"/>
  <c r="BU1189" i="64"/>
  <c r="BU1216" i="64" s="1"/>
  <c r="BU1707" i="64"/>
  <c r="BU1732" i="64" s="1"/>
  <c r="BU963" i="64"/>
  <c r="BU987" i="64"/>
  <c r="BU1000" i="64" s="1"/>
  <c r="BU796" i="64"/>
  <c r="BU522" i="64"/>
  <c r="BU535" i="64" s="1"/>
  <c r="BU939" i="64"/>
  <c r="BU954" i="64" s="1"/>
  <c r="BU498" i="64"/>
  <c r="BU915" i="64"/>
  <c r="BU930" i="64" s="1"/>
  <c r="BU820" i="64"/>
  <c r="BU836" i="64" s="1"/>
  <c r="BU1422" i="64"/>
  <c r="BU1437" i="64" s="1"/>
  <c r="BU1446" i="64"/>
  <c r="BU449" i="64"/>
  <c r="BU421" i="64"/>
  <c r="BM1391" i="64"/>
  <c r="BM2197" i="64"/>
  <c r="BM2171" i="64"/>
  <c r="BM2146" i="64"/>
  <c r="BM1368" i="64"/>
  <c r="BM1382" i="64" s="1"/>
  <c r="BM1336" i="64"/>
  <c r="BM2249" i="64"/>
  <c r="BM2263" i="64" s="1"/>
  <c r="BM1314" i="64"/>
  <c r="BM1327" i="64" s="1"/>
  <c r="BM2120" i="64"/>
  <c r="BM2137" i="64" s="1"/>
  <c r="BM1675" i="64"/>
  <c r="BM1698" i="64" s="1"/>
  <c r="BM1520" i="64"/>
  <c r="BM1533" i="64" s="1"/>
  <c r="BM1269" i="64"/>
  <c r="BM1304" i="64" s="1"/>
  <c r="BM1225" i="64"/>
  <c r="BM1260" i="64" s="1"/>
  <c r="BM1189" i="64"/>
  <c r="BM1216" i="64" s="1"/>
  <c r="BM1153" i="64"/>
  <c r="BM1180" i="64" s="1"/>
  <c r="BM1118" i="64"/>
  <c r="BM1145" i="64" s="1"/>
  <c r="BM1741" i="64"/>
  <c r="BM1766" i="64" s="1"/>
  <c r="BM1083" i="64"/>
  <c r="BM1110" i="64" s="1"/>
  <c r="BM1643" i="64"/>
  <c r="BM1666" i="64" s="1"/>
  <c r="BM1059" i="64"/>
  <c r="BM1607" i="64"/>
  <c r="BM1634" i="64" s="1"/>
  <c r="BM1707" i="64"/>
  <c r="BM1732" i="64" s="1"/>
  <c r="BM963" i="64"/>
  <c r="BM987" i="64"/>
  <c r="BM1000" i="64" s="1"/>
  <c r="BM796" i="64"/>
  <c r="BM939" i="64"/>
  <c r="BM954" i="64" s="1"/>
  <c r="BM522" i="64"/>
  <c r="BM535" i="64" s="1"/>
  <c r="BM915" i="64"/>
  <c r="BM930" i="64" s="1"/>
  <c r="BM498" i="64"/>
  <c r="BM820" i="64"/>
  <c r="BM836" i="64" s="1"/>
  <c r="BM1446" i="64"/>
  <c r="BM449" i="64"/>
  <c r="BM1422" i="64"/>
  <c r="BM1437" i="64" s="1"/>
  <c r="BM473" i="64"/>
  <c r="BM421" i="64"/>
  <c r="BE1391" i="64"/>
  <c r="BE2197" i="64"/>
  <c r="BE2171" i="64"/>
  <c r="BE2120" i="64"/>
  <c r="BE2137" i="64" s="1"/>
  <c r="BE1368" i="64"/>
  <c r="BE1382" i="64" s="1"/>
  <c r="BE2249" i="64"/>
  <c r="BE2263" i="64" s="1"/>
  <c r="BE2146" i="64"/>
  <c r="BE1336" i="64"/>
  <c r="BE1314" i="64"/>
  <c r="BE1327" i="64" s="1"/>
  <c r="BE1520" i="64"/>
  <c r="BE1533" i="64" s="1"/>
  <c r="BE1675" i="64"/>
  <c r="BE1698" i="64" s="1"/>
  <c r="BE1269" i="64"/>
  <c r="BE1304" i="64" s="1"/>
  <c r="BE1225" i="64"/>
  <c r="BE1260" i="64" s="1"/>
  <c r="BE1189" i="64"/>
  <c r="BE1216" i="64" s="1"/>
  <c r="BE1643" i="64"/>
  <c r="BE1666" i="64" s="1"/>
  <c r="BE1607" i="64"/>
  <c r="BE1634" i="64" s="1"/>
  <c r="BE1153" i="64"/>
  <c r="BE1180" i="64" s="1"/>
  <c r="BE1741" i="64"/>
  <c r="BE1766" i="64" s="1"/>
  <c r="BE1083" i="64"/>
  <c r="BE1110" i="64" s="1"/>
  <c r="BE1059" i="64"/>
  <c r="BE1118" i="64"/>
  <c r="BE1145" i="64" s="1"/>
  <c r="BE1707" i="64"/>
  <c r="BE1732" i="64" s="1"/>
  <c r="BE987" i="64"/>
  <c r="BE1000" i="64" s="1"/>
  <c r="BE963" i="64"/>
  <c r="BE796" i="64"/>
  <c r="BE915" i="64"/>
  <c r="BE930" i="64" s="1"/>
  <c r="BE522" i="64"/>
  <c r="BE535" i="64" s="1"/>
  <c r="BE498" i="64"/>
  <c r="BE820" i="64"/>
  <c r="BE836" i="64" s="1"/>
  <c r="BE1422" i="64"/>
  <c r="BE1437" i="64" s="1"/>
  <c r="BE1446" i="64"/>
  <c r="BE473" i="64"/>
  <c r="BE449" i="64"/>
  <c r="BE421" i="64"/>
  <c r="AW1391" i="64"/>
  <c r="AW2197" i="64"/>
  <c r="AW2171" i="64"/>
  <c r="AW2120" i="64"/>
  <c r="AW2137" i="64" s="1"/>
  <c r="AW1368" i="64"/>
  <c r="AW1382" i="64" s="1"/>
  <c r="AW1336" i="64"/>
  <c r="AW2249" i="64"/>
  <c r="AW2263" i="64" s="1"/>
  <c r="AW2146" i="64"/>
  <c r="AW1314" i="64"/>
  <c r="AW1327" i="64" s="1"/>
  <c r="AW1675" i="64"/>
  <c r="AW1698" i="64" s="1"/>
  <c r="AW1269" i="64"/>
  <c r="AW1304" i="64" s="1"/>
  <c r="AW1520" i="64"/>
  <c r="AW1533" i="64" s="1"/>
  <c r="AW1643" i="64"/>
  <c r="AW1666" i="64" s="1"/>
  <c r="AW1607" i="64"/>
  <c r="AW1634" i="64" s="1"/>
  <c r="AW1153" i="64"/>
  <c r="AW1180" i="64" s="1"/>
  <c r="AW1225" i="64"/>
  <c r="AW1260" i="64" s="1"/>
  <c r="AW1189" i="64"/>
  <c r="AW1216" i="64" s="1"/>
  <c r="AW1741" i="64"/>
  <c r="AW1766" i="64" s="1"/>
  <c r="AW1118" i="64"/>
  <c r="AW1145" i="64" s="1"/>
  <c r="AW1083" i="64"/>
  <c r="AW1110" i="64" s="1"/>
  <c r="AW1059" i="64"/>
  <c r="AW1707" i="64"/>
  <c r="AW1732" i="64" s="1"/>
  <c r="AW963" i="64"/>
  <c r="AW987" i="64"/>
  <c r="AW1000" i="64" s="1"/>
  <c r="AW915" i="64"/>
  <c r="AW930" i="64" s="1"/>
  <c r="AW796" i="64"/>
  <c r="AW522" i="64"/>
  <c r="AW535" i="64" s="1"/>
  <c r="AW939" i="64"/>
  <c r="AW954" i="64" s="1"/>
  <c r="AW498" i="64"/>
  <c r="AW820" i="64"/>
  <c r="AW836" i="64" s="1"/>
  <c r="AW473" i="64"/>
  <c r="AW1446" i="64"/>
  <c r="AW449" i="64"/>
  <c r="AW1422" i="64"/>
  <c r="AW1437" i="64" s="1"/>
  <c r="AW421" i="64"/>
  <c r="AO1391" i="64"/>
  <c r="AO2197" i="64"/>
  <c r="AO2171" i="64"/>
  <c r="AO2146" i="64"/>
  <c r="AO1368" i="64"/>
  <c r="AO1382" i="64" s="1"/>
  <c r="AO1336" i="64"/>
  <c r="AO2249" i="64"/>
  <c r="AO2263" i="64" s="1"/>
  <c r="AO2120" i="64"/>
  <c r="AO2137" i="64" s="1"/>
  <c r="AO1314" i="64"/>
  <c r="AO1327" i="64" s="1"/>
  <c r="AO1520" i="64"/>
  <c r="AO1533" i="64" s="1"/>
  <c r="AO1675" i="64"/>
  <c r="AO1698" i="64" s="1"/>
  <c r="AO1269" i="64"/>
  <c r="AO1304" i="64" s="1"/>
  <c r="AO1225" i="64"/>
  <c r="AO1260" i="64" s="1"/>
  <c r="AO1189" i="64"/>
  <c r="AO1216" i="64" s="1"/>
  <c r="AO1643" i="64"/>
  <c r="AO1666" i="64" s="1"/>
  <c r="AO1607" i="64"/>
  <c r="AO1634" i="64" s="1"/>
  <c r="AO1153" i="64"/>
  <c r="AO1180" i="64" s="1"/>
  <c r="AO1118" i="64"/>
  <c r="AO1145" i="64" s="1"/>
  <c r="AO1741" i="64"/>
  <c r="AO1766" i="64" s="1"/>
  <c r="AO1083" i="64"/>
  <c r="AO1110" i="64" s="1"/>
  <c r="AO1059" i="64"/>
  <c r="AO1707" i="64"/>
  <c r="AO1732" i="64" s="1"/>
  <c r="AO963" i="64"/>
  <c r="AO987" i="64"/>
  <c r="AO1000" i="64" s="1"/>
  <c r="AO939" i="64"/>
  <c r="AO954" i="64" s="1"/>
  <c r="AO796" i="64"/>
  <c r="AO522" i="64"/>
  <c r="AO535" i="64" s="1"/>
  <c r="AO498" i="64"/>
  <c r="AO915" i="64"/>
  <c r="AO930" i="64" s="1"/>
  <c r="AO820" i="64"/>
  <c r="AO836" i="64" s="1"/>
  <c r="AO1422" i="64"/>
  <c r="AO1437" i="64" s="1"/>
  <c r="AO473" i="64"/>
  <c r="AO1446" i="64"/>
  <c r="AO449" i="64"/>
  <c r="AO421" i="64"/>
  <c r="AG1391" i="64"/>
  <c r="AG2197" i="64"/>
  <c r="AG2171" i="64"/>
  <c r="AG2146" i="64"/>
  <c r="AG2120" i="64"/>
  <c r="AG2137" i="64" s="1"/>
  <c r="AG1368" i="64"/>
  <c r="AG1382" i="64" s="1"/>
  <c r="AG1336" i="64"/>
  <c r="AG2249" i="64"/>
  <c r="AG2263" i="64" s="1"/>
  <c r="AG1314" i="64"/>
  <c r="AG1327" i="64" s="1"/>
  <c r="AG1520" i="64"/>
  <c r="AG1533" i="64" s="1"/>
  <c r="AG1675" i="64"/>
  <c r="AG1698" i="64" s="1"/>
  <c r="AG1269" i="64"/>
  <c r="AG1304" i="64" s="1"/>
  <c r="AG1225" i="64"/>
  <c r="AG1260" i="64" s="1"/>
  <c r="AG1189" i="64"/>
  <c r="AG1216" i="64" s="1"/>
  <c r="AG1643" i="64"/>
  <c r="AG1666" i="64" s="1"/>
  <c r="AG1607" i="64"/>
  <c r="AG1634" i="64" s="1"/>
  <c r="AG1153" i="64"/>
  <c r="AG1180" i="64" s="1"/>
  <c r="AG1741" i="64"/>
  <c r="AG1766" i="64" s="1"/>
  <c r="AG1083" i="64"/>
  <c r="AG1110" i="64" s="1"/>
  <c r="AG1059" i="64"/>
  <c r="AG1118" i="64"/>
  <c r="AG1145" i="64" s="1"/>
  <c r="AG1707" i="64"/>
  <c r="AG1732" i="64" s="1"/>
  <c r="AG963" i="64"/>
  <c r="AG987" i="64"/>
  <c r="AG1000" i="64" s="1"/>
  <c r="AG796" i="64"/>
  <c r="AG522" i="64"/>
  <c r="AG535" i="64" s="1"/>
  <c r="AG915" i="64"/>
  <c r="AG930" i="64" s="1"/>
  <c r="AG498" i="64"/>
  <c r="AG939" i="64"/>
  <c r="AG954" i="64" s="1"/>
  <c r="AG820" i="64"/>
  <c r="AG836" i="64" s="1"/>
  <c r="AG473" i="64"/>
  <c r="AG1446" i="64"/>
  <c r="AG449" i="64"/>
  <c r="AG1422" i="64"/>
  <c r="AG1437" i="64" s="1"/>
  <c r="AG421" i="64"/>
  <c r="Y1391" i="64"/>
  <c r="Y2197" i="64"/>
  <c r="Y2171" i="64"/>
  <c r="Y2146" i="64"/>
  <c r="Y2120" i="64"/>
  <c r="Y2137" i="64" s="1"/>
  <c r="Y1336" i="64"/>
  <c r="Y1368" i="64"/>
  <c r="Y1382" i="64" s="1"/>
  <c r="Y2249" i="64"/>
  <c r="Y2263" i="64" s="1"/>
  <c r="Y1314" i="64"/>
  <c r="Y1327" i="64" s="1"/>
  <c r="Y1675" i="64"/>
  <c r="Y1698" i="64" s="1"/>
  <c r="Y1520" i="64"/>
  <c r="Y1533" i="64" s="1"/>
  <c r="Y1269" i="64"/>
  <c r="Y1304" i="64" s="1"/>
  <c r="Y1225" i="64"/>
  <c r="Y1260" i="64" s="1"/>
  <c r="Y1189" i="64"/>
  <c r="Y1216" i="64" s="1"/>
  <c r="Y1153" i="64"/>
  <c r="Y1180" i="64" s="1"/>
  <c r="Y1741" i="64"/>
  <c r="Y1766" i="64" s="1"/>
  <c r="Y1118" i="64"/>
  <c r="Y1145" i="64" s="1"/>
  <c r="Y1643" i="64"/>
  <c r="Y1666" i="64" s="1"/>
  <c r="Y1083" i="64"/>
  <c r="Y1110" i="64" s="1"/>
  <c r="Y1607" i="64"/>
  <c r="Y1634" i="64" s="1"/>
  <c r="Y1059" i="64"/>
  <c r="Y1707" i="64"/>
  <c r="Y1732" i="64" s="1"/>
  <c r="Y987" i="64"/>
  <c r="Y1000" i="64" s="1"/>
  <c r="Y963" i="64"/>
  <c r="Y796" i="64"/>
  <c r="Y915" i="64"/>
  <c r="Y930" i="64" s="1"/>
  <c r="Y939" i="64"/>
  <c r="Y954" i="64" s="1"/>
  <c r="Y522" i="64"/>
  <c r="Y535" i="64" s="1"/>
  <c r="Y498" i="64"/>
  <c r="Y820" i="64"/>
  <c r="Y836" i="64" s="1"/>
  <c r="Y1422" i="64"/>
  <c r="Y1437" i="64" s="1"/>
  <c r="Y473" i="64"/>
  <c r="Y1446" i="64"/>
  <c r="Y449" i="64"/>
  <c r="Y421" i="64"/>
  <c r="CL1390" i="64"/>
  <c r="CL2196" i="64"/>
  <c r="CL2170" i="64"/>
  <c r="CL2145" i="64"/>
  <c r="CL2119" i="64"/>
  <c r="CL1367" i="64"/>
  <c r="CL1335" i="64"/>
  <c r="CL1313" i="64"/>
  <c r="CL1519" i="64"/>
  <c r="CL2248" i="64"/>
  <c r="CL1674" i="64"/>
  <c r="CL1224" i="64"/>
  <c r="CL1188" i="64"/>
  <c r="CL1268" i="64"/>
  <c r="CL1642" i="64"/>
  <c r="CL1606" i="64"/>
  <c r="CL1152" i="64"/>
  <c r="CL1740" i="64"/>
  <c r="CL1082" i="64"/>
  <c r="CL1058" i="64"/>
  <c r="CL1706" i="64"/>
  <c r="CL1117" i="64"/>
  <c r="CL962" i="64"/>
  <c r="CL977" i="64" s="1"/>
  <c r="CL938" i="64"/>
  <c r="CL953" i="64" s="1"/>
  <c r="CL986" i="64"/>
  <c r="CL1421" i="64"/>
  <c r="CL521" i="64"/>
  <c r="CL534" i="64" s="1"/>
  <c r="CL497" i="64"/>
  <c r="CL819" i="64"/>
  <c r="CL1445" i="64"/>
  <c r="CL448" i="64"/>
  <c r="CL795" i="64"/>
  <c r="CL420" i="64"/>
  <c r="CL388" i="64"/>
  <c r="CD1390" i="64"/>
  <c r="CD2196" i="64"/>
  <c r="CD2170" i="64"/>
  <c r="CD2145" i="64"/>
  <c r="CD2119" i="64"/>
  <c r="CD1367" i="64"/>
  <c r="CD1335" i="64"/>
  <c r="CD1313" i="64"/>
  <c r="CD2248" i="64"/>
  <c r="CD1674" i="64"/>
  <c r="CD1519" i="64"/>
  <c r="CD1268" i="64"/>
  <c r="CD1224" i="64"/>
  <c r="CD1188" i="64"/>
  <c r="CD1642" i="64"/>
  <c r="CD1606" i="64"/>
  <c r="CD1152" i="64"/>
  <c r="CD1740" i="64"/>
  <c r="CD1082" i="64"/>
  <c r="CD1117" i="64"/>
  <c r="CD1058" i="64"/>
  <c r="CD1706" i="64"/>
  <c r="CD962" i="64"/>
  <c r="CD977" i="64" s="1"/>
  <c r="CD986" i="64"/>
  <c r="CD938" i="64"/>
  <c r="CD953" i="64" s="1"/>
  <c r="CD1421" i="64"/>
  <c r="CD521" i="64"/>
  <c r="CD534" i="64" s="1"/>
  <c r="CD497" i="64"/>
  <c r="CD819" i="64"/>
  <c r="CD795" i="64"/>
  <c r="CD1445" i="64"/>
  <c r="CD448" i="64"/>
  <c r="CD420" i="64"/>
  <c r="CD388" i="64"/>
  <c r="BV1390" i="64"/>
  <c r="BV2196" i="64"/>
  <c r="BV2170" i="64"/>
  <c r="BV2145" i="64"/>
  <c r="BV2119" i="64"/>
  <c r="BV1367" i="64"/>
  <c r="BV1335" i="64"/>
  <c r="BV1313" i="64"/>
  <c r="BV2248" i="64"/>
  <c r="BV1674" i="64"/>
  <c r="BV1519" i="64"/>
  <c r="BV1268" i="64"/>
  <c r="BV1188" i="64"/>
  <c r="BV1224" i="64"/>
  <c r="BV1642" i="64"/>
  <c r="BV1152" i="64"/>
  <c r="BV1606" i="64"/>
  <c r="BV1117" i="64"/>
  <c r="BV1740" i="64"/>
  <c r="BV1082" i="64"/>
  <c r="BV1058" i="64"/>
  <c r="BV1706" i="64"/>
  <c r="BV962" i="64"/>
  <c r="BV977" i="64" s="1"/>
  <c r="BV986" i="64"/>
  <c r="BV938" i="64"/>
  <c r="BV953" i="64" s="1"/>
  <c r="BV1421" i="64"/>
  <c r="BV521" i="64"/>
  <c r="BV534" i="64" s="1"/>
  <c r="BV497" i="64"/>
  <c r="BV819" i="64"/>
  <c r="BV1445" i="64"/>
  <c r="BV448" i="64"/>
  <c r="BV795" i="64"/>
  <c r="BV420" i="64"/>
  <c r="BV388" i="64"/>
  <c r="BN1390" i="64"/>
  <c r="BN2196" i="64"/>
  <c r="BN2170" i="64"/>
  <c r="BN2145" i="64"/>
  <c r="BN2119" i="64"/>
  <c r="BN1367" i="64"/>
  <c r="BN1335" i="64"/>
  <c r="BN1313" i="64"/>
  <c r="BN1519" i="64"/>
  <c r="BN2248" i="64"/>
  <c r="BN1674" i="64"/>
  <c r="BN1268" i="64"/>
  <c r="BN1188" i="64"/>
  <c r="BN1642" i="64"/>
  <c r="BN1606" i="64"/>
  <c r="BN1152" i="64"/>
  <c r="BN1224" i="64"/>
  <c r="BN1082" i="64"/>
  <c r="BN1058" i="64"/>
  <c r="BN1117" i="64"/>
  <c r="BN1706" i="64"/>
  <c r="BN962" i="64"/>
  <c r="BN977" i="64" s="1"/>
  <c r="BN938" i="64"/>
  <c r="BN953" i="64" s="1"/>
  <c r="BN1740" i="64"/>
  <c r="BN1421" i="64"/>
  <c r="BN521" i="64"/>
  <c r="BN534" i="64" s="1"/>
  <c r="BN986" i="64"/>
  <c r="BN497" i="64"/>
  <c r="BN819" i="64"/>
  <c r="BN1445" i="64"/>
  <c r="BN448" i="64"/>
  <c r="BN420" i="64"/>
  <c r="BN795" i="64"/>
  <c r="BN388" i="64"/>
  <c r="BF1390" i="64"/>
  <c r="BF2196" i="64"/>
  <c r="BF2170" i="64"/>
  <c r="BF2145" i="64"/>
  <c r="BF2119" i="64"/>
  <c r="BF1335" i="64"/>
  <c r="BF1367" i="64"/>
  <c r="BF1313" i="64"/>
  <c r="BF2248" i="64"/>
  <c r="BF1674" i="64"/>
  <c r="BF1519" i="64"/>
  <c r="BF1268" i="64"/>
  <c r="BF1224" i="64"/>
  <c r="BF1188" i="64"/>
  <c r="BF1642" i="64"/>
  <c r="BF1152" i="64"/>
  <c r="BF1606" i="64"/>
  <c r="BF1117" i="64"/>
  <c r="BF1082" i="64"/>
  <c r="BF1058" i="64"/>
  <c r="BF1706" i="64"/>
  <c r="BF962" i="64"/>
  <c r="BF977" i="64" s="1"/>
  <c r="BF938" i="64"/>
  <c r="BF953" i="64" s="1"/>
  <c r="BF986" i="64"/>
  <c r="BF1421" i="64"/>
  <c r="BF1740" i="64"/>
  <c r="BF521" i="64"/>
  <c r="BF534" i="64" s="1"/>
  <c r="BF497" i="64"/>
  <c r="BF819" i="64"/>
  <c r="BF1445" i="64"/>
  <c r="BF795" i="64"/>
  <c r="BF448" i="64"/>
  <c r="BF420" i="64"/>
  <c r="BF388" i="64"/>
  <c r="AX1390" i="64"/>
  <c r="AX2196" i="64"/>
  <c r="AX2170" i="64"/>
  <c r="AX2145" i="64"/>
  <c r="AX2119" i="64"/>
  <c r="AX1367" i="64"/>
  <c r="AX1335" i="64"/>
  <c r="AX1313" i="64"/>
  <c r="AX2248" i="64"/>
  <c r="AX1519" i="64"/>
  <c r="AX1674" i="64"/>
  <c r="AX1188" i="64"/>
  <c r="AX1268" i="64"/>
  <c r="AX1642" i="64"/>
  <c r="AX1606" i="64"/>
  <c r="AX1152" i="64"/>
  <c r="AX1224" i="64"/>
  <c r="AX1082" i="64"/>
  <c r="AX1058" i="64"/>
  <c r="AX1706" i="64"/>
  <c r="AX962" i="64"/>
  <c r="AX977" i="64" s="1"/>
  <c r="AX1740" i="64"/>
  <c r="AX986" i="64"/>
  <c r="AX938" i="64"/>
  <c r="AX953" i="64" s="1"/>
  <c r="AX1117" i="64"/>
  <c r="AX1421" i="64"/>
  <c r="AX521" i="64"/>
  <c r="AX534" i="64" s="1"/>
  <c r="AX497" i="64"/>
  <c r="AX819" i="64"/>
  <c r="AX1445" i="64"/>
  <c r="AX448" i="64"/>
  <c r="AX795" i="64"/>
  <c r="AX420" i="64"/>
  <c r="AX388" i="64"/>
  <c r="AP1390" i="64"/>
  <c r="AP2196" i="64"/>
  <c r="AP2170" i="64"/>
  <c r="AP2145" i="64"/>
  <c r="AP2119" i="64"/>
  <c r="AP1335" i="64"/>
  <c r="AP1367" i="64"/>
  <c r="AP1313" i="64"/>
  <c r="AP1519" i="64"/>
  <c r="AP2248" i="64"/>
  <c r="AP1268" i="64"/>
  <c r="AP1224" i="64"/>
  <c r="AP1674" i="64"/>
  <c r="AP1188" i="64"/>
  <c r="AP1642" i="64"/>
  <c r="AP1606" i="64"/>
  <c r="AP1152" i="64"/>
  <c r="AP1082" i="64"/>
  <c r="AP1058" i="64"/>
  <c r="AP1117" i="64"/>
  <c r="AP1706" i="64"/>
  <c r="AP962" i="64"/>
  <c r="AP977" i="64" s="1"/>
  <c r="AP986" i="64"/>
  <c r="AP938" i="64"/>
  <c r="AP953" i="64" s="1"/>
  <c r="AP1740" i="64"/>
  <c r="AP1421" i="64"/>
  <c r="AP521" i="64"/>
  <c r="AP534" i="64" s="1"/>
  <c r="AP497" i="64"/>
  <c r="AP819" i="64"/>
  <c r="AP1445" i="64"/>
  <c r="AP448" i="64"/>
  <c r="AP420" i="64"/>
  <c r="AP388" i="64"/>
  <c r="AH1390" i="64"/>
  <c r="AH2196" i="64"/>
  <c r="AH2170" i="64"/>
  <c r="AH2145" i="64"/>
  <c r="AH2119" i="64"/>
  <c r="AH1367" i="64"/>
  <c r="AH1335" i="64"/>
  <c r="AH1313" i="64"/>
  <c r="AH2248" i="64"/>
  <c r="AH1519" i="64"/>
  <c r="AH1268" i="64"/>
  <c r="AH1224" i="64"/>
  <c r="AH1674" i="64"/>
  <c r="AH1188" i="64"/>
  <c r="AH1642" i="64"/>
  <c r="AH1152" i="64"/>
  <c r="AH1117" i="64"/>
  <c r="AH1082" i="64"/>
  <c r="AH1058" i="64"/>
  <c r="AH1606" i="64"/>
  <c r="AH1706" i="64"/>
  <c r="AH1740" i="64"/>
  <c r="AH962" i="64"/>
  <c r="AH977" i="64" s="1"/>
  <c r="AH938" i="64"/>
  <c r="AH953" i="64" s="1"/>
  <c r="AH1421" i="64"/>
  <c r="AH986" i="64"/>
  <c r="AH521" i="64"/>
  <c r="AH534" i="64" s="1"/>
  <c r="AH497" i="64"/>
  <c r="AH819" i="64"/>
  <c r="AH1445" i="64"/>
  <c r="AH795" i="64"/>
  <c r="AH448" i="64"/>
  <c r="AH420" i="64"/>
  <c r="AH388" i="64"/>
  <c r="Z1390" i="64"/>
  <c r="Z2196" i="64"/>
  <c r="Z2170" i="64"/>
  <c r="Z2145" i="64"/>
  <c r="Z2119" i="64"/>
  <c r="Z1367" i="64"/>
  <c r="Z1313" i="64"/>
  <c r="Z1335" i="64"/>
  <c r="Z1519" i="64"/>
  <c r="Z2248" i="64"/>
  <c r="Z1224" i="64"/>
  <c r="Z1674" i="64"/>
  <c r="Z1188" i="64"/>
  <c r="Z1268" i="64"/>
  <c r="Z1642" i="64"/>
  <c r="Z1606" i="64"/>
  <c r="Z1152" i="64"/>
  <c r="Z1082" i="64"/>
  <c r="Z1058" i="64"/>
  <c r="Z1706" i="64"/>
  <c r="Z1117" i="64"/>
  <c r="Z962" i="64"/>
  <c r="Z977" i="64" s="1"/>
  <c r="Z1740" i="64"/>
  <c r="Z938" i="64"/>
  <c r="Z953" i="64" s="1"/>
  <c r="Z986" i="64"/>
  <c r="Z1421" i="64"/>
  <c r="Z521" i="64"/>
  <c r="Z534" i="64" s="1"/>
  <c r="Z497" i="64"/>
  <c r="Z819" i="64"/>
  <c r="Z1445" i="64"/>
  <c r="Z448" i="64"/>
  <c r="Z795" i="64"/>
  <c r="Z420" i="64"/>
  <c r="Z388" i="64"/>
  <c r="CE1387" i="64"/>
  <c r="CE1409" i="64" s="1"/>
  <c r="CE2193" i="64"/>
  <c r="CE2210" i="64" s="1"/>
  <c r="CE2167" i="64"/>
  <c r="CE2184" i="64" s="1"/>
  <c r="CE2116" i="64"/>
  <c r="CE2133" i="64" s="1"/>
  <c r="CE1364" i="64"/>
  <c r="CE1378" i="64" s="1"/>
  <c r="CE2142" i="64"/>
  <c r="CE2159" i="64" s="1"/>
  <c r="CE1332" i="64"/>
  <c r="CE1355" i="64" s="1"/>
  <c r="CE1516" i="64"/>
  <c r="CE1529" i="64" s="1"/>
  <c r="CE1310" i="64"/>
  <c r="CE1323" i="64" s="1"/>
  <c r="CE2245" i="64"/>
  <c r="CE2259" i="64" s="1"/>
  <c r="CE1221" i="64"/>
  <c r="CE1256" i="64" s="1"/>
  <c r="CE1671" i="64"/>
  <c r="CE1694" i="64" s="1"/>
  <c r="CE1265" i="64"/>
  <c r="CE1300" i="64" s="1"/>
  <c r="CE1639" i="64"/>
  <c r="CE1662" i="64" s="1"/>
  <c r="CE1185" i="64"/>
  <c r="CE1212" i="64" s="1"/>
  <c r="CE1149" i="64"/>
  <c r="CE1176" i="64" s="1"/>
  <c r="CE1603" i="64"/>
  <c r="CE1630" i="64" s="1"/>
  <c r="CE1114" i="64"/>
  <c r="CE1141" i="64" s="1"/>
  <c r="CE1079" i="64"/>
  <c r="CE1106" i="64" s="1"/>
  <c r="CE1055" i="64"/>
  <c r="CE1703" i="64"/>
  <c r="CE1728" i="64" s="1"/>
  <c r="CE959" i="64"/>
  <c r="CE974" i="64" s="1"/>
  <c r="CE1737" i="64"/>
  <c r="CE1762" i="64" s="1"/>
  <c r="CE983" i="64"/>
  <c r="CE996" i="64" s="1"/>
  <c r="CE935" i="64"/>
  <c r="CE950" i="64" s="1"/>
  <c r="CE1418" i="64"/>
  <c r="CE1433" i="64" s="1"/>
  <c r="CE518" i="64"/>
  <c r="CE531" i="64" s="1"/>
  <c r="CE494" i="64"/>
  <c r="CE816" i="64"/>
  <c r="CE832" i="64" s="1"/>
  <c r="CE445" i="64"/>
  <c r="CE792" i="64"/>
  <c r="CE807" i="64" s="1"/>
  <c r="CE417" i="64"/>
  <c r="CE385" i="64"/>
  <c r="BW1387" i="64"/>
  <c r="BW1409" i="64" s="1"/>
  <c r="BW2193" i="64"/>
  <c r="BW2210" i="64" s="1"/>
  <c r="BW2167" i="64"/>
  <c r="BW2184" i="64" s="1"/>
  <c r="BW2116" i="64"/>
  <c r="BW2133" i="64" s="1"/>
  <c r="BW2142" i="64"/>
  <c r="BW2159" i="64" s="1"/>
  <c r="BW1364" i="64"/>
  <c r="BW1378" i="64" s="1"/>
  <c r="BW1332" i="64"/>
  <c r="BW1355" i="64" s="1"/>
  <c r="BW1516" i="64"/>
  <c r="BW1529" i="64" s="1"/>
  <c r="BW1310" i="64"/>
  <c r="BW1323" i="64" s="1"/>
  <c r="BW2245" i="64"/>
  <c r="BW2259" i="64" s="1"/>
  <c r="BW1265" i="64"/>
  <c r="BW1300" i="64" s="1"/>
  <c r="BW1671" i="64"/>
  <c r="BW1694" i="64" s="1"/>
  <c r="BW1639" i="64"/>
  <c r="BW1662" i="64" s="1"/>
  <c r="BW1185" i="64"/>
  <c r="BW1212" i="64" s="1"/>
  <c r="BW1603" i="64"/>
  <c r="BW1630" i="64" s="1"/>
  <c r="BW1149" i="64"/>
  <c r="BW1176" i="64" s="1"/>
  <c r="BW1079" i="64"/>
  <c r="BW1106" i="64" s="1"/>
  <c r="BW1055" i="64"/>
  <c r="BW1221" i="64"/>
  <c r="BW1256" i="64" s="1"/>
  <c r="BW1114" i="64"/>
  <c r="BW1141" i="64" s="1"/>
  <c r="BW1703" i="64"/>
  <c r="BW1728" i="64" s="1"/>
  <c r="BW959" i="64"/>
  <c r="BW974" i="64" s="1"/>
  <c r="BW935" i="64"/>
  <c r="BW950" i="64" s="1"/>
  <c r="BW1737" i="64"/>
  <c r="BW1762" i="64" s="1"/>
  <c r="BW983" i="64"/>
  <c r="BW996" i="64" s="1"/>
  <c r="BW1418" i="64"/>
  <c r="BW1433" i="64" s="1"/>
  <c r="BW518" i="64"/>
  <c r="BW531" i="64" s="1"/>
  <c r="BW494" i="64"/>
  <c r="BW816" i="64"/>
  <c r="BW832" i="64" s="1"/>
  <c r="BW911" i="64"/>
  <c r="BW926" i="64" s="1"/>
  <c r="BW445" i="64"/>
  <c r="BW417" i="64"/>
  <c r="BW792" i="64"/>
  <c r="BW807" i="64" s="1"/>
  <c r="BW385" i="64"/>
  <c r="BO1387" i="64"/>
  <c r="BO1409" i="64" s="1"/>
  <c r="BO2193" i="64"/>
  <c r="BO2210" i="64" s="1"/>
  <c r="BO2167" i="64"/>
  <c r="BO2184" i="64" s="1"/>
  <c r="BO2116" i="64"/>
  <c r="BO2133" i="64" s="1"/>
  <c r="BO2142" i="64"/>
  <c r="BO2159" i="64" s="1"/>
  <c r="BO1364" i="64"/>
  <c r="BO1378" i="64" s="1"/>
  <c r="BO1332" i="64"/>
  <c r="BO1355" i="64" s="1"/>
  <c r="BO1516" i="64"/>
  <c r="BO1529" i="64" s="1"/>
  <c r="BO1310" i="64"/>
  <c r="BO1323" i="64" s="1"/>
  <c r="BO1265" i="64"/>
  <c r="BO1300" i="64" s="1"/>
  <c r="BO1671" i="64"/>
  <c r="BO1694" i="64" s="1"/>
  <c r="BO1221" i="64"/>
  <c r="BO1256" i="64" s="1"/>
  <c r="BO1639" i="64"/>
  <c r="BO1662" i="64" s="1"/>
  <c r="BO1185" i="64"/>
  <c r="BO1212" i="64" s="1"/>
  <c r="BO1149" i="64"/>
  <c r="BO1176" i="64" s="1"/>
  <c r="BO2245" i="64"/>
  <c r="BO2259" i="64" s="1"/>
  <c r="BO1114" i="64"/>
  <c r="BO1141" i="64" s="1"/>
  <c r="BO1079" i="64"/>
  <c r="BO1106" i="64" s="1"/>
  <c r="BO1055" i="64"/>
  <c r="BO1603" i="64"/>
  <c r="BO1630" i="64" s="1"/>
  <c r="BO1703" i="64"/>
  <c r="BO1728" i="64" s="1"/>
  <c r="BO959" i="64"/>
  <c r="BO974" i="64" s="1"/>
  <c r="BO935" i="64"/>
  <c r="BO950" i="64" s="1"/>
  <c r="BO983" i="64"/>
  <c r="BO996" i="64" s="1"/>
  <c r="BO1418" i="64"/>
  <c r="BO1433" i="64" s="1"/>
  <c r="BO518" i="64"/>
  <c r="BO531" i="64" s="1"/>
  <c r="BO494" i="64"/>
  <c r="BO816" i="64"/>
  <c r="BO832" i="64" s="1"/>
  <c r="BO1737" i="64"/>
  <c r="BO1762" i="64" s="1"/>
  <c r="BO911" i="64"/>
  <c r="BO926" i="64" s="1"/>
  <c r="BO792" i="64"/>
  <c r="BO807" i="64" s="1"/>
  <c r="BO445" i="64"/>
  <c r="BO417" i="64"/>
  <c r="BO385" i="64"/>
  <c r="BG1387" i="64"/>
  <c r="BG1409" i="64" s="1"/>
  <c r="BG2193" i="64"/>
  <c r="BG2210" i="64" s="1"/>
  <c r="BG2167" i="64"/>
  <c r="BG2184" i="64" s="1"/>
  <c r="BG2142" i="64"/>
  <c r="BG2159" i="64" s="1"/>
  <c r="BG2116" i="64"/>
  <c r="BG2133" i="64" s="1"/>
  <c r="BG1332" i="64"/>
  <c r="BG1355" i="64" s="1"/>
  <c r="BG1364" i="64"/>
  <c r="BG1378" i="64" s="1"/>
  <c r="BG1516" i="64"/>
  <c r="BG1529" i="64" s="1"/>
  <c r="BG1310" i="64"/>
  <c r="BG1323" i="64" s="1"/>
  <c r="BG2245" i="64"/>
  <c r="BG2259" i="64" s="1"/>
  <c r="BG1671" i="64"/>
  <c r="BG1694" i="64" s="1"/>
  <c r="BG1265" i="64"/>
  <c r="BG1300" i="64" s="1"/>
  <c r="BG1639" i="64"/>
  <c r="BG1662" i="64" s="1"/>
  <c r="BG1185" i="64"/>
  <c r="BG1212" i="64" s="1"/>
  <c r="BG1221" i="64"/>
  <c r="BG1256" i="64" s="1"/>
  <c r="BG1603" i="64"/>
  <c r="BG1630" i="64" s="1"/>
  <c r="BG1149" i="64"/>
  <c r="BG1176" i="64" s="1"/>
  <c r="BG1079" i="64"/>
  <c r="BG1106" i="64" s="1"/>
  <c r="BG1055" i="64"/>
  <c r="BG1703" i="64"/>
  <c r="BG1728" i="64" s="1"/>
  <c r="BG959" i="64"/>
  <c r="BG974" i="64" s="1"/>
  <c r="BG1114" i="64"/>
  <c r="BG1141" i="64" s="1"/>
  <c r="BG1737" i="64"/>
  <c r="BG1762" i="64" s="1"/>
  <c r="BG983" i="64"/>
  <c r="BG996" i="64" s="1"/>
  <c r="BG1418" i="64"/>
  <c r="BG1433" i="64" s="1"/>
  <c r="BG935" i="64"/>
  <c r="BG950" i="64" s="1"/>
  <c r="BG518" i="64"/>
  <c r="BG531" i="64" s="1"/>
  <c r="BG494" i="64"/>
  <c r="BG816" i="64"/>
  <c r="BG832" i="64" s="1"/>
  <c r="BG911" i="64"/>
  <c r="BG926" i="64" s="1"/>
  <c r="BG445" i="64"/>
  <c r="BG792" i="64"/>
  <c r="BG807" i="64" s="1"/>
  <c r="BG417" i="64"/>
  <c r="BG385" i="64"/>
  <c r="AY1387" i="64"/>
  <c r="AY1409" i="64" s="1"/>
  <c r="AY2193" i="64"/>
  <c r="AY2210" i="64" s="1"/>
  <c r="AY2167" i="64"/>
  <c r="AY2184" i="64" s="1"/>
  <c r="AY2116" i="64"/>
  <c r="AY2133" i="64" s="1"/>
  <c r="AY2142" i="64"/>
  <c r="AY2159" i="64" s="1"/>
  <c r="AY1332" i="64"/>
  <c r="AY1355" i="64" s="1"/>
  <c r="AY1364" i="64"/>
  <c r="AY1378" i="64" s="1"/>
  <c r="AY1310" i="64"/>
  <c r="AY1323" i="64" s="1"/>
  <c r="AY1516" i="64"/>
  <c r="AY1529" i="64" s="1"/>
  <c r="AY1671" i="64"/>
  <c r="AY1694" i="64" s="1"/>
  <c r="AY2245" i="64"/>
  <c r="AY2259" i="64" s="1"/>
  <c r="AY1221" i="64"/>
  <c r="AY1256" i="64" s="1"/>
  <c r="AY1639" i="64"/>
  <c r="AY1662" i="64" s="1"/>
  <c r="AY1603" i="64"/>
  <c r="AY1630" i="64" s="1"/>
  <c r="AY1185" i="64"/>
  <c r="AY1212" i="64" s="1"/>
  <c r="AY1265" i="64"/>
  <c r="AY1300" i="64" s="1"/>
  <c r="AY1149" i="64"/>
  <c r="AY1176" i="64" s="1"/>
  <c r="AY1079" i="64"/>
  <c r="AY1106" i="64" s="1"/>
  <c r="AY1055" i="64"/>
  <c r="AY1114" i="64"/>
  <c r="AY1141" i="64" s="1"/>
  <c r="AY1703" i="64"/>
  <c r="AY1728" i="64" s="1"/>
  <c r="AY959" i="64"/>
  <c r="AY974" i="64" s="1"/>
  <c r="AY983" i="64"/>
  <c r="AY996" i="64" s="1"/>
  <c r="AY1737" i="64"/>
  <c r="AY1762" i="64" s="1"/>
  <c r="AY935" i="64"/>
  <c r="AY950" i="64" s="1"/>
  <c r="AY1418" i="64"/>
  <c r="AY1433" i="64" s="1"/>
  <c r="AY494" i="64"/>
  <c r="AY816" i="64"/>
  <c r="AY832" i="64" s="1"/>
  <c r="AY445" i="64"/>
  <c r="AY911" i="64"/>
  <c r="AY926" i="64" s="1"/>
  <c r="AY518" i="64"/>
  <c r="AY531" i="64" s="1"/>
  <c r="AY417" i="64"/>
  <c r="AY385" i="64"/>
  <c r="AQ1387" i="64"/>
  <c r="AQ1409" i="64" s="1"/>
  <c r="AQ2193" i="64"/>
  <c r="AQ2210" i="64" s="1"/>
  <c r="AQ2167" i="64"/>
  <c r="AQ2184" i="64" s="1"/>
  <c r="AQ2116" i="64"/>
  <c r="AQ2133" i="64" s="1"/>
  <c r="AQ2142" i="64"/>
  <c r="AQ2159" i="64" s="1"/>
  <c r="AQ1332" i="64"/>
  <c r="AQ1355" i="64" s="1"/>
  <c r="AQ1364" i="64"/>
  <c r="AQ1378" i="64" s="1"/>
  <c r="AQ1310" i="64"/>
  <c r="AQ1323" i="64" s="1"/>
  <c r="AQ1265" i="64"/>
  <c r="AQ1300" i="64" s="1"/>
  <c r="AQ2245" i="64"/>
  <c r="AQ2259" i="64" s="1"/>
  <c r="AQ1516" i="64"/>
  <c r="AQ1529" i="64" s="1"/>
  <c r="AQ1221" i="64"/>
  <c r="AQ1256" i="64" s="1"/>
  <c r="AQ1671" i="64"/>
  <c r="AQ1694" i="64" s="1"/>
  <c r="AQ1639" i="64"/>
  <c r="AQ1662" i="64" s="1"/>
  <c r="AQ1185" i="64"/>
  <c r="AQ1212" i="64" s="1"/>
  <c r="AQ1149" i="64"/>
  <c r="AQ1176" i="64" s="1"/>
  <c r="AQ1603" i="64"/>
  <c r="AQ1630" i="64" s="1"/>
  <c r="AQ1114" i="64"/>
  <c r="AQ1141" i="64" s="1"/>
  <c r="AQ1079" i="64"/>
  <c r="AQ1106" i="64" s="1"/>
  <c r="AQ1055" i="64"/>
  <c r="AQ1703" i="64"/>
  <c r="AQ1728" i="64" s="1"/>
  <c r="AQ1737" i="64"/>
  <c r="AQ1762" i="64" s="1"/>
  <c r="AQ959" i="64"/>
  <c r="AQ974" i="64" s="1"/>
  <c r="AQ1418" i="64"/>
  <c r="AQ1433" i="64" s="1"/>
  <c r="AQ494" i="64"/>
  <c r="AQ816" i="64"/>
  <c r="AQ832" i="64" s="1"/>
  <c r="AQ935" i="64"/>
  <c r="AQ950" i="64" s="1"/>
  <c r="AQ792" i="64"/>
  <c r="AQ807" i="64" s="1"/>
  <c r="AQ445" i="64"/>
  <c r="AQ911" i="64"/>
  <c r="AQ926" i="64" s="1"/>
  <c r="AQ518" i="64"/>
  <c r="AQ531" i="64" s="1"/>
  <c r="AQ417" i="64"/>
  <c r="AQ385" i="64"/>
  <c r="AI1387" i="64"/>
  <c r="AI1409" i="64" s="1"/>
  <c r="AI2193" i="64"/>
  <c r="AI2210" i="64" s="1"/>
  <c r="AI2167" i="64"/>
  <c r="AI2184" i="64" s="1"/>
  <c r="AI2116" i="64"/>
  <c r="AI2133" i="64" s="1"/>
  <c r="AI2142" i="64"/>
  <c r="AI2159" i="64" s="1"/>
  <c r="AI1364" i="64"/>
  <c r="AI1378" i="64" s="1"/>
  <c r="AI1332" i="64"/>
  <c r="AI1355" i="64" s="1"/>
  <c r="AI1516" i="64"/>
  <c r="AI1529" i="64" s="1"/>
  <c r="AI1310" i="64"/>
  <c r="AI1323" i="64" s="1"/>
  <c r="AI1265" i="64"/>
  <c r="AI1300" i="64" s="1"/>
  <c r="AI2245" i="64"/>
  <c r="AI2259" i="64" s="1"/>
  <c r="AI1671" i="64"/>
  <c r="AI1694" i="64" s="1"/>
  <c r="AI1221" i="64"/>
  <c r="AI1256" i="64" s="1"/>
  <c r="AI1639" i="64"/>
  <c r="AI1662" i="64" s="1"/>
  <c r="AI1185" i="64"/>
  <c r="AI1212" i="64" s="1"/>
  <c r="AI1603" i="64"/>
  <c r="AI1630" i="64" s="1"/>
  <c r="AI1149" i="64"/>
  <c r="AI1176" i="64" s="1"/>
  <c r="AI1079" i="64"/>
  <c r="AI1106" i="64" s="1"/>
  <c r="AI1055" i="64"/>
  <c r="AI1703" i="64"/>
  <c r="AI1728" i="64" s="1"/>
  <c r="AI1114" i="64"/>
  <c r="AI1141" i="64" s="1"/>
  <c r="AI959" i="64"/>
  <c r="AI974" i="64" s="1"/>
  <c r="AI1737" i="64"/>
  <c r="AI1762" i="64" s="1"/>
  <c r="AI983" i="64"/>
  <c r="AI996" i="64" s="1"/>
  <c r="AI1418" i="64"/>
  <c r="AI1433" i="64" s="1"/>
  <c r="AI935" i="64"/>
  <c r="AI950" i="64" s="1"/>
  <c r="AI494" i="64"/>
  <c r="AI816" i="64"/>
  <c r="AI832" i="64" s="1"/>
  <c r="AI445" i="64"/>
  <c r="AI911" i="64"/>
  <c r="AI926" i="64" s="1"/>
  <c r="AI792" i="64"/>
  <c r="AI807" i="64" s="1"/>
  <c r="AI417" i="64"/>
  <c r="AI385" i="64"/>
  <c r="AA1387" i="64"/>
  <c r="AA1409" i="64" s="1"/>
  <c r="AA2193" i="64"/>
  <c r="AA2210" i="64" s="1"/>
  <c r="AA2167" i="64"/>
  <c r="AA2184" i="64" s="1"/>
  <c r="AA2142" i="64"/>
  <c r="AA2159" i="64" s="1"/>
  <c r="AA2116" i="64"/>
  <c r="AA2133" i="64" s="1"/>
  <c r="AA1364" i="64"/>
  <c r="AA1378" i="64" s="1"/>
  <c r="AA1332" i="64"/>
  <c r="AA1355" i="64" s="1"/>
  <c r="AA1310" i="64"/>
  <c r="AA1323" i="64" s="1"/>
  <c r="AA2245" i="64"/>
  <c r="AA2259" i="64" s="1"/>
  <c r="AA1265" i="64"/>
  <c r="AA1300" i="64" s="1"/>
  <c r="AA1221" i="64"/>
  <c r="AA1256" i="64" s="1"/>
  <c r="AA1671" i="64"/>
  <c r="AA1694" i="64" s="1"/>
  <c r="AA1516" i="64"/>
  <c r="AA1529" i="64" s="1"/>
  <c r="AA1639" i="64"/>
  <c r="AA1662" i="64" s="1"/>
  <c r="AA1603" i="64"/>
  <c r="AA1630" i="64" s="1"/>
  <c r="AA1185" i="64"/>
  <c r="AA1212" i="64" s="1"/>
  <c r="AA1149" i="64"/>
  <c r="AA1176" i="64" s="1"/>
  <c r="AA1079" i="64"/>
  <c r="AA1106" i="64" s="1"/>
  <c r="AA1114" i="64"/>
  <c r="AA1141" i="64" s="1"/>
  <c r="AA1055" i="64"/>
  <c r="AA1703" i="64"/>
  <c r="AA1728" i="64" s="1"/>
  <c r="AA1737" i="64"/>
  <c r="AA1762" i="64" s="1"/>
  <c r="AA959" i="64"/>
  <c r="AA974" i="64" s="1"/>
  <c r="AA983" i="64"/>
  <c r="AA996" i="64" s="1"/>
  <c r="AA1418" i="64"/>
  <c r="AA1433" i="64" s="1"/>
  <c r="AA935" i="64"/>
  <c r="AA950" i="64" s="1"/>
  <c r="AA494" i="64"/>
  <c r="AA816" i="64"/>
  <c r="AA832" i="64" s="1"/>
  <c r="AA792" i="64"/>
  <c r="AA807" i="64" s="1"/>
  <c r="AA518" i="64"/>
  <c r="AA531" i="64" s="1"/>
  <c r="AA445" i="64"/>
  <c r="AA417" i="64"/>
  <c r="AA911" i="64"/>
  <c r="AA926" i="64" s="1"/>
  <c r="AA385" i="64"/>
  <c r="S1387" i="64"/>
  <c r="S1409" i="64" s="1"/>
  <c r="S2193" i="64"/>
  <c r="S2210" i="64" s="1"/>
  <c r="S2167" i="64"/>
  <c r="S2184" i="64" s="1"/>
  <c r="S2116" i="64"/>
  <c r="S2133" i="64" s="1"/>
  <c r="S2142" i="64"/>
  <c r="S2159" i="64" s="1"/>
  <c r="S1364" i="64"/>
  <c r="S1378" i="64" s="1"/>
  <c r="S1332" i="64"/>
  <c r="S1355" i="64" s="1"/>
  <c r="S1516" i="64"/>
  <c r="S1529" i="64" s="1"/>
  <c r="S1310" i="64"/>
  <c r="S1323" i="64" s="1"/>
  <c r="S1671" i="64"/>
  <c r="S1694" i="64" s="1"/>
  <c r="S2245" i="64"/>
  <c r="S2259" i="64" s="1"/>
  <c r="S1639" i="64"/>
  <c r="S1662" i="64" s="1"/>
  <c r="S1221" i="64"/>
  <c r="S1256" i="64" s="1"/>
  <c r="S1185" i="64"/>
  <c r="S1212" i="64" s="1"/>
  <c r="S1149" i="64"/>
  <c r="S1176" i="64" s="1"/>
  <c r="S1603" i="64"/>
  <c r="S1630" i="64" s="1"/>
  <c r="S1265" i="64"/>
  <c r="S1300" i="64" s="1"/>
  <c r="S1114" i="64"/>
  <c r="S1141" i="64" s="1"/>
  <c r="S1079" i="64"/>
  <c r="S1106" i="64" s="1"/>
  <c r="S1055" i="64"/>
  <c r="S1703" i="64"/>
  <c r="S1728" i="64" s="1"/>
  <c r="S959" i="64"/>
  <c r="S974" i="64" s="1"/>
  <c r="S983" i="64"/>
  <c r="S996" i="64" s="1"/>
  <c r="S1737" i="64"/>
  <c r="S1762" i="64" s="1"/>
  <c r="S935" i="64"/>
  <c r="S950" i="64" s="1"/>
  <c r="S1418" i="64"/>
  <c r="S1433" i="64" s="1"/>
  <c r="S494" i="64"/>
  <c r="S816" i="64"/>
  <c r="S832" i="64" s="1"/>
  <c r="S445" i="64"/>
  <c r="S792" i="64"/>
  <c r="S807" i="64" s="1"/>
  <c r="S518" i="64"/>
  <c r="S531" i="64" s="1"/>
  <c r="S417" i="64"/>
  <c r="S385" i="64"/>
  <c r="CB316" i="64"/>
  <c r="BT316" i="64"/>
  <c r="BD316" i="64"/>
  <c r="CI315" i="64"/>
  <c r="CA315" i="64"/>
  <c r="BS315" i="64"/>
  <c r="BK315" i="64"/>
  <c r="BC315" i="64"/>
  <c r="AU315" i="64"/>
  <c r="AM315" i="64"/>
  <c r="AE315" i="64"/>
  <c r="W315" i="64"/>
  <c r="CH312" i="64"/>
  <c r="BZ312" i="64"/>
  <c r="BR312" i="64"/>
  <c r="BJ312" i="64"/>
  <c r="BB312" i="64"/>
  <c r="AT312" i="64"/>
  <c r="AL312" i="64"/>
  <c r="AD312" i="64"/>
  <c r="V312" i="64"/>
  <c r="V325" i="64" s="1"/>
  <c r="CG311" i="64"/>
  <c r="BY311" i="64"/>
  <c r="BQ311" i="64"/>
  <c r="BI311" i="64"/>
  <c r="BA311" i="64"/>
  <c r="AS311" i="64"/>
  <c r="AK311" i="64"/>
  <c r="AC311" i="64"/>
  <c r="U311" i="64"/>
  <c r="W334" i="64"/>
  <c r="AE334" i="64"/>
  <c r="AM334" i="64"/>
  <c r="AU334" i="64"/>
  <c r="BC334" i="64"/>
  <c r="BK334" i="64"/>
  <c r="CA334" i="64"/>
  <c r="CI334" i="64"/>
  <c r="W335" i="64"/>
  <c r="AE335" i="64"/>
  <c r="AM335" i="64"/>
  <c r="AU335" i="64"/>
  <c r="BC335" i="64"/>
  <c r="BK335" i="64"/>
  <c r="BS335" i="64"/>
  <c r="CA335" i="64"/>
  <c r="CI335" i="64"/>
  <c r="V338" i="64"/>
  <c r="AD338" i="64"/>
  <c r="AL338" i="64"/>
  <c r="AT338" i="64"/>
  <c r="BB338" i="64"/>
  <c r="BJ338" i="64"/>
  <c r="BS338" i="64"/>
  <c r="CC338" i="64"/>
  <c r="S339" i="64"/>
  <c r="S349" i="64" s="1"/>
  <c r="AC339" i="64"/>
  <c r="AC349" i="64" s="1"/>
  <c r="AO339" i="64"/>
  <c r="AO349" i="64" s="1"/>
  <c r="AY339" i="64"/>
  <c r="AY349" i="64" s="1"/>
  <c r="BI339" i="64"/>
  <c r="BI349" i="64" s="1"/>
  <c r="BU339" i="64"/>
  <c r="BU349" i="64" s="1"/>
  <c r="CE339" i="64"/>
  <c r="CE349" i="64" s="1"/>
  <c r="W384" i="64"/>
  <c r="AH384" i="64"/>
  <c r="BI384" i="64"/>
  <c r="BU384" i="64"/>
  <c r="CI384" i="64"/>
  <c r="AN385" i="64"/>
  <c r="BA385" i="64"/>
  <c r="BM385" i="64"/>
  <c r="CA385" i="64"/>
  <c r="AD388" i="64"/>
  <c r="BC388" i="64"/>
  <c r="BP388" i="64"/>
  <c r="CB388" i="64"/>
  <c r="V389" i="64"/>
  <c r="AG389" i="64"/>
  <c r="AU389" i="64"/>
  <c r="BH389" i="64"/>
  <c r="CH389" i="64"/>
  <c r="Y1441" i="64"/>
  <c r="AJ1441" i="64"/>
  <c r="AX1441" i="64"/>
  <c r="BK1441" i="64"/>
  <c r="BW1441" i="64"/>
  <c r="T1442" i="64"/>
  <c r="T1457" i="64" s="1"/>
  <c r="AR1442" i="64"/>
  <c r="AR1457" i="64" s="1"/>
  <c r="BX1442" i="64"/>
  <c r="BX1457" i="64" s="1"/>
  <c r="AY1445" i="64"/>
  <c r="AQ1446" i="64"/>
  <c r="Y416" i="64"/>
  <c r="Y436" i="64" s="1"/>
  <c r="CK416" i="64"/>
  <c r="CK436" i="64" s="1"/>
  <c r="CC417" i="64"/>
  <c r="BL420" i="64"/>
  <c r="BD421" i="64"/>
  <c r="AD444" i="64"/>
  <c r="AD459" i="64" s="1"/>
  <c r="V445" i="64"/>
  <c r="CH445" i="64"/>
  <c r="BQ448" i="64"/>
  <c r="BI449" i="64"/>
  <c r="AI468" i="64"/>
  <c r="AA469" i="64"/>
  <c r="CD472" i="64"/>
  <c r="CE473" i="64"/>
  <c r="BU493" i="64"/>
  <c r="X497" i="64"/>
  <c r="AC1418" i="64"/>
  <c r="AC1433" i="64" s="1"/>
  <c r="BO1421" i="64"/>
  <c r="BU792" i="64"/>
  <c r="BU807" i="64" s="1"/>
  <c r="BW796" i="64"/>
  <c r="BD816" i="64"/>
  <c r="BD832" i="64" s="1"/>
  <c r="AI518" i="64"/>
  <c r="AI531" i="64" s="1"/>
  <c r="S911" i="64"/>
  <c r="S926" i="64" s="1"/>
  <c r="AA938" i="64"/>
  <c r="AA953" i="64" s="1"/>
  <c r="BS1386" i="64"/>
  <c r="BS2192" i="64"/>
  <c r="BS2209" i="64" s="1"/>
  <c r="BS2141" i="64"/>
  <c r="BS2158" i="64" s="1"/>
  <c r="BS2166" i="64"/>
  <c r="BS2183" i="64" s="1"/>
  <c r="BS2115" i="64"/>
  <c r="BS2132" i="64" s="1"/>
  <c r="BS1331" i="64"/>
  <c r="BS1354" i="64" s="1"/>
  <c r="BS1363" i="64"/>
  <c r="BS1377" i="64" s="1"/>
  <c r="BS1515" i="64"/>
  <c r="BS1528" i="64" s="1"/>
  <c r="BS1309" i="64"/>
  <c r="BS1322" i="64" s="1"/>
  <c r="BS1220" i="64"/>
  <c r="BS1255" i="64" s="1"/>
  <c r="BS2244" i="64"/>
  <c r="BS2258" i="64" s="1"/>
  <c r="BS1264" i="64"/>
  <c r="BS1602" i="64"/>
  <c r="BS1629" i="64" s="1"/>
  <c r="BS1670" i="64"/>
  <c r="BS1693" i="64" s="1"/>
  <c r="BS1113" i="64"/>
  <c r="BS1140" i="64" s="1"/>
  <c r="BS1638" i="64"/>
  <c r="BS1661" i="64" s="1"/>
  <c r="BS1184" i="64"/>
  <c r="BS1211" i="64" s="1"/>
  <c r="BS1702" i="64"/>
  <c r="BS1727" i="64" s="1"/>
  <c r="BS1736" i="64"/>
  <c r="BS1761" i="64" s="1"/>
  <c r="BS1148" i="64"/>
  <c r="BS1175" i="64" s="1"/>
  <c r="BS1078" i="64"/>
  <c r="BS1105" i="64" s="1"/>
  <c r="BS982" i="64"/>
  <c r="BS995" i="64" s="1"/>
  <c r="BS1054" i="64"/>
  <c r="BS1069" i="64" s="1"/>
  <c r="BS958" i="64"/>
  <c r="BS973" i="64" s="1"/>
  <c r="BS815" i="64"/>
  <c r="BS831" i="64" s="1"/>
  <c r="BS910" i="64"/>
  <c r="BS925" i="64" s="1"/>
  <c r="BS791" i="64"/>
  <c r="BS806" i="64" s="1"/>
  <c r="BS1417" i="64"/>
  <c r="BS1432" i="64" s="1"/>
  <c r="BS517" i="64"/>
  <c r="BS934" i="64"/>
  <c r="BS949" i="64" s="1"/>
  <c r="BS493" i="64"/>
  <c r="BS416" i="64"/>
  <c r="BS436" i="64" s="1"/>
  <c r="BS468" i="64"/>
  <c r="BS444" i="64"/>
  <c r="BS459" i="64" s="1"/>
  <c r="CA1391" i="64"/>
  <c r="CA2197" i="64"/>
  <c r="CA2146" i="64"/>
  <c r="CA2171" i="64"/>
  <c r="CA1336" i="64"/>
  <c r="CA1314" i="64"/>
  <c r="CA1327" i="64" s="1"/>
  <c r="CA1520" i="64"/>
  <c r="CA1533" i="64" s="1"/>
  <c r="CA2120" i="64"/>
  <c r="CA2137" i="64" s="1"/>
  <c r="CA1368" i="64"/>
  <c r="CA1382" i="64" s="1"/>
  <c r="CA2249" i="64"/>
  <c r="CA2263" i="64" s="1"/>
  <c r="CA1225" i="64"/>
  <c r="CA1260" i="64" s="1"/>
  <c r="CA1607" i="64"/>
  <c r="CA1634" i="64" s="1"/>
  <c r="CA1269" i="64"/>
  <c r="CA1304" i="64" s="1"/>
  <c r="CA1189" i="64"/>
  <c r="CA1216" i="64" s="1"/>
  <c r="CA1707" i="64"/>
  <c r="CA1732" i="64" s="1"/>
  <c r="CA1118" i="64"/>
  <c r="CA1145" i="64" s="1"/>
  <c r="CA1643" i="64"/>
  <c r="CA1666" i="64" s="1"/>
  <c r="CA1741" i="64"/>
  <c r="CA1766" i="64" s="1"/>
  <c r="CA1153" i="64"/>
  <c r="CA1180" i="64" s="1"/>
  <c r="CA1083" i="64"/>
  <c r="CA1110" i="64" s="1"/>
  <c r="CA1675" i="64"/>
  <c r="CA1698" i="64" s="1"/>
  <c r="CA987" i="64"/>
  <c r="CA1000" i="64" s="1"/>
  <c r="CA1059" i="64"/>
  <c r="CA963" i="64"/>
  <c r="CA939" i="64"/>
  <c r="CA954" i="64" s="1"/>
  <c r="CA915" i="64"/>
  <c r="CA930" i="64" s="1"/>
  <c r="CA796" i="64"/>
  <c r="CA1422" i="64"/>
  <c r="CA1437" i="64" s="1"/>
  <c r="CA522" i="64"/>
  <c r="CA535" i="64" s="1"/>
  <c r="CA498" i="64"/>
  <c r="CA421" i="64"/>
  <c r="CA473" i="64"/>
  <c r="CA1446" i="64"/>
  <c r="CA449" i="64"/>
  <c r="W1391" i="64"/>
  <c r="W2197" i="64"/>
  <c r="W2146" i="64"/>
  <c r="W2171" i="64"/>
  <c r="W2120" i="64"/>
  <c r="W2137" i="64" s="1"/>
  <c r="W1336" i="64"/>
  <c r="W1368" i="64"/>
  <c r="W1382" i="64" s="1"/>
  <c r="W1314" i="64"/>
  <c r="W1327" i="64" s="1"/>
  <c r="W1520" i="64"/>
  <c r="W1533" i="64" s="1"/>
  <c r="W2249" i="64"/>
  <c r="W2263" i="64" s="1"/>
  <c r="W1225" i="64"/>
  <c r="W1260" i="64" s="1"/>
  <c r="W1269" i="64"/>
  <c r="W1304" i="64" s="1"/>
  <c r="W1607" i="64"/>
  <c r="W1634" i="64" s="1"/>
  <c r="W1675" i="64"/>
  <c r="W1698" i="64" s="1"/>
  <c r="W1643" i="64"/>
  <c r="W1666" i="64" s="1"/>
  <c r="W1707" i="64"/>
  <c r="W1732" i="64" s="1"/>
  <c r="W1153" i="64"/>
  <c r="W1180" i="64" s="1"/>
  <c r="W1741" i="64"/>
  <c r="W1766" i="64" s="1"/>
  <c r="W1189" i="64"/>
  <c r="W1216" i="64" s="1"/>
  <c r="W1118" i="64"/>
  <c r="W1145" i="64" s="1"/>
  <c r="W1083" i="64"/>
  <c r="W1110" i="64" s="1"/>
  <c r="W987" i="64"/>
  <c r="W1000" i="64" s="1"/>
  <c r="W963" i="64"/>
  <c r="W1059" i="64"/>
  <c r="W915" i="64"/>
  <c r="W930" i="64" s="1"/>
  <c r="W796" i="64"/>
  <c r="W939" i="64"/>
  <c r="W954" i="64" s="1"/>
  <c r="W1422" i="64"/>
  <c r="W1437" i="64" s="1"/>
  <c r="W522" i="64"/>
  <c r="W535" i="64" s="1"/>
  <c r="W421" i="64"/>
  <c r="W473" i="64"/>
  <c r="W1446" i="64"/>
  <c r="W820" i="64"/>
  <c r="W836" i="64" s="1"/>
  <c r="W498" i="64"/>
  <c r="W449" i="64"/>
  <c r="AF1390" i="64"/>
  <c r="AF2196" i="64"/>
  <c r="AF2145" i="64"/>
  <c r="AF2170" i="64"/>
  <c r="AF2119" i="64"/>
  <c r="AF1367" i="64"/>
  <c r="AF1335" i="64"/>
  <c r="AF1313" i="64"/>
  <c r="AF2248" i="64"/>
  <c r="AF1268" i="64"/>
  <c r="AF1519" i="64"/>
  <c r="AF1606" i="64"/>
  <c r="AF1674" i="64"/>
  <c r="AF1188" i="64"/>
  <c r="AF1642" i="64"/>
  <c r="AF1224" i="64"/>
  <c r="AF1152" i="64"/>
  <c r="AF1740" i="64"/>
  <c r="AF1117" i="64"/>
  <c r="AF1082" i="64"/>
  <c r="AF986" i="64"/>
  <c r="AF962" i="64"/>
  <c r="AF977" i="64" s="1"/>
  <c r="AF1058" i="64"/>
  <c r="AF1706" i="64"/>
  <c r="AF938" i="64"/>
  <c r="AF953" i="64" s="1"/>
  <c r="AF1421" i="64"/>
  <c r="AF521" i="64"/>
  <c r="AF534" i="64" s="1"/>
  <c r="AF472" i="64"/>
  <c r="AF1445" i="64"/>
  <c r="AF819" i="64"/>
  <c r="AF795" i="64"/>
  <c r="AF497" i="64"/>
  <c r="AF448" i="64"/>
  <c r="BE1387" i="64"/>
  <c r="BE1409" i="64" s="1"/>
  <c r="BE2193" i="64"/>
  <c r="BE2210" i="64" s="1"/>
  <c r="BE2167" i="64"/>
  <c r="BE2184" i="64" s="1"/>
  <c r="BE2142" i="64"/>
  <c r="BE2159" i="64" s="1"/>
  <c r="BE2116" i="64"/>
  <c r="BE2133" i="64" s="1"/>
  <c r="BE1364" i="64"/>
  <c r="BE1378" i="64" s="1"/>
  <c r="BE1332" i="64"/>
  <c r="BE1355" i="64" s="1"/>
  <c r="BE2245" i="64"/>
  <c r="BE2259" i="64" s="1"/>
  <c r="BE1310" i="64"/>
  <c r="BE1323" i="64" s="1"/>
  <c r="BE1516" i="64"/>
  <c r="BE1529" i="64" s="1"/>
  <c r="BE1221" i="64"/>
  <c r="BE1256" i="64" s="1"/>
  <c r="BE1603" i="64"/>
  <c r="BE1630" i="64" s="1"/>
  <c r="BE1671" i="64"/>
  <c r="BE1694" i="64" s="1"/>
  <c r="BE1265" i="64"/>
  <c r="BE1300" i="64" s="1"/>
  <c r="BE1185" i="64"/>
  <c r="BE1212" i="64" s="1"/>
  <c r="BE1114" i="64"/>
  <c r="BE1141" i="64" s="1"/>
  <c r="BE1737" i="64"/>
  <c r="BE1762" i="64" s="1"/>
  <c r="BE1079" i="64"/>
  <c r="BE1106" i="64" s="1"/>
  <c r="BE1149" i="64"/>
  <c r="BE1176" i="64" s="1"/>
  <c r="BE1639" i="64"/>
  <c r="BE1662" i="64" s="1"/>
  <c r="BE1055" i="64"/>
  <c r="BE959" i="64"/>
  <c r="BE974" i="64" s="1"/>
  <c r="BE1703" i="64"/>
  <c r="BE1728" i="64" s="1"/>
  <c r="BE983" i="64"/>
  <c r="BE996" i="64" s="1"/>
  <c r="BE935" i="64"/>
  <c r="BE950" i="64" s="1"/>
  <c r="BE911" i="64"/>
  <c r="BE926" i="64" s="1"/>
  <c r="BE1418" i="64"/>
  <c r="BE1433" i="64" s="1"/>
  <c r="BE518" i="64"/>
  <c r="BE531" i="64" s="1"/>
  <c r="BE469" i="64"/>
  <c r="BE1442" i="64"/>
  <c r="BE1457" i="64" s="1"/>
  <c r="BE494" i="64"/>
  <c r="BE445" i="64"/>
  <c r="BE792" i="64"/>
  <c r="BE807" i="64" s="1"/>
  <c r="BE816" i="64"/>
  <c r="BE832" i="64" s="1"/>
  <c r="AF338" i="64"/>
  <c r="AG417" i="64"/>
  <c r="BD497" i="64"/>
  <c r="CJ1386" i="64"/>
  <c r="CJ2192" i="64"/>
  <c r="CJ2209" i="64" s="1"/>
  <c r="CJ2141" i="64"/>
  <c r="CJ2158" i="64" s="1"/>
  <c r="CJ2166" i="64"/>
  <c r="CJ2183" i="64" s="1"/>
  <c r="CJ2115" i="64"/>
  <c r="CJ2132" i="64" s="1"/>
  <c r="CJ1331" i="64"/>
  <c r="CJ1354" i="64" s="1"/>
  <c r="CJ1515" i="64"/>
  <c r="CJ1528" i="64" s="1"/>
  <c r="CJ1363" i="64"/>
  <c r="CJ1377" i="64" s="1"/>
  <c r="CJ1220" i="64"/>
  <c r="CJ1255" i="64" s="1"/>
  <c r="CJ1309" i="64"/>
  <c r="CJ1322" i="64" s="1"/>
  <c r="CJ1602" i="64"/>
  <c r="CJ1629" i="64" s="1"/>
  <c r="CJ1670" i="64"/>
  <c r="CJ1693" i="64" s="1"/>
  <c r="CJ2244" i="64"/>
  <c r="CJ2258" i="64" s="1"/>
  <c r="CJ1638" i="64"/>
  <c r="CJ1661" i="64" s="1"/>
  <c r="CJ1184" i="64"/>
  <c r="CJ1211" i="64" s="1"/>
  <c r="CJ1702" i="64"/>
  <c r="CJ1727" i="64" s="1"/>
  <c r="CJ1148" i="64"/>
  <c r="CJ1175" i="64" s="1"/>
  <c r="CJ1113" i="64"/>
  <c r="CJ1140" i="64" s="1"/>
  <c r="CJ1736" i="64"/>
  <c r="CJ1761" i="64" s="1"/>
  <c r="CJ1264" i="64"/>
  <c r="CJ1078" i="64"/>
  <c r="CJ1105" i="64" s="1"/>
  <c r="CJ1054" i="64"/>
  <c r="CJ1069" i="64" s="1"/>
  <c r="CJ958" i="64"/>
  <c r="CJ973" i="64" s="1"/>
  <c r="CJ982" i="64"/>
  <c r="CJ995" i="64" s="1"/>
  <c r="CJ934" i="64"/>
  <c r="CJ949" i="64" s="1"/>
  <c r="CJ910" i="64"/>
  <c r="CJ925" i="64" s="1"/>
  <c r="CJ791" i="64"/>
  <c r="CJ806" i="64" s="1"/>
  <c r="CJ1417" i="64"/>
  <c r="CJ1432" i="64" s="1"/>
  <c r="CJ517" i="64"/>
  <c r="CJ416" i="64"/>
  <c r="CJ436" i="64" s="1"/>
  <c r="CJ468" i="64"/>
  <c r="CJ1441" i="64"/>
  <c r="CJ444" i="64"/>
  <c r="CJ459" i="64" s="1"/>
  <c r="CJ815" i="64"/>
  <c r="CJ831" i="64" s="1"/>
  <c r="CJ493" i="64"/>
  <c r="CB1386" i="64"/>
  <c r="CB2192" i="64"/>
  <c r="CB2209" i="64" s="1"/>
  <c r="CB2141" i="64"/>
  <c r="CB2158" i="64" s="1"/>
  <c r="CB2166" i="64"/>
  <c r="CB2183" i="64" s="1"/>
  <c r="CB2115" i="64"/>
  <c r="CB2132" i="64" s="1"/>
  <c r="CB1331" i="64"/>
  <c r="CB1354" i="64" s="1"/>
  <c r="CB1515" i="64"/>
  <c r="CB1528" i="64" s="1"/>
  <c r="CB1363" i="64"/>
  <c r="CB1377" i="64" s="1"/>
  <c r="CB1220" i="64"/>
  <c r="CB1255" i="64" s="1"/>
  <c r="CB1309" i="64"/>
  <c r="CB1322" i="64" s="1"/>
  <c r="CB2244" i="64"/>
  <c r="CB2258" i="64" s="1"/>
  <c r="CB1602" i="64"/>
  <c r="CB1629" i="64" s="1"/>
  <c r="CB1264" i="64"/>
  <c r="CB1670" i="64"/>
  <c r="CB1693" i="64" s="1"/>
  <c r="CB1184" i="64"/>
  <c r="CB1211" i="64" s="1"/>
  <c r="CB1148" i="64"/>
  <c r="CB1175" i="64" s="1"/>
  <c r="CB1113" i="64"/>
  <c r="CB1140" i="64" s="1"/>
  <c r="CB1702" i="64"/>
  <c r="CB1727" i="64" s="1"/>
  <c r="CB1736" i="64"/>
  <c r="CB1761" i="64" s="1"/>
  <c r="CB1638" i="64"/>
  <c r="CB1661" i="64" s="1"/>
  <c r="CB1078" i="64"/>
  <c r="CB1105" i="64" s="1"/>
  <c r="CB982" i="64"/>
  <c r="CB995" i="64" s="1"/>
  <c r="CB958" i="64"/>
  <c r="CB973" i="64" s="1"/>
  <c r="CB1054" i="64"/>
  <c r="CB1069" i="64" s="1"/>
  <c r="CB934" i="64"/>
  <c r="CB949" i="64" s="1"/>
  <c r="CB910" i="64"/>
  <c r="CB925" i="64" s="1"/>
  <c r="CB791" i="64"/>
  <c r="CB806" i="64" s="1"/>
  <c r="CB1417" i="64"/>
  <c r="CB1432" i="64" s="1"/>
  <c r="CB517" i="64"/>
  <c r="CB416" i="64"/>
  <c r="CB436" i="64" s="1"/>
  <c r="CB815" i="64"/>
  <c r="CB831" i="64" s="1"/>
  <c r="CB468" i="64"/>
  <c r="CB493" i="64"/>
  <c r="CB1441" i="64"/>
  <c r="CB444" i="64"/>
  <c r="CB459" i="64" s="1"/>
  <c r="BT1386" i="64"/>
  <c r="BT2192" i="64"/>
  <c r="BT2209" i="64" s="1"/>
  <c r="BT2141" i="64"/>
  <c r="BT2158" i="64" s="1"/>
  <c r="BT2166" i="64"/>
  <c r="BT2183" i="64" s="1"/>
  <c r="BT2115" i="64"/>
  <c r="BT2132" i="64" s="1"/>
  <c r="BT1363" i="64"/>
  <c r="BT1377" i="64" s="1"/>
  <c r="BT1331" i="64"/>
  <c r="BT1354" i="64" s="1"/>
  <c r="BT1515" i="64"/>
  <c r="BT1528" i="64" s="1"/>
  <c r="BT1309" i="64"/>
  <c r="BT1322" i="64" s="1"/>
  <c r="BT1220" i="64"/>
  <c r="BT1255" i="64" s="1"/>
  <c r="BT1264" i="64"/>
  <c r="BT2244" i="64"/>
  <c r="BT2258" i="64" s="1"/>
  <c r="BT1602" i="64"/>
  <c r="BT1629" i="64" s="1"/>
  <c r="BT1670" i="64"/>
  <c r="BT1693" i="64" s="1"/>
  <c r="BT1638" i="64"/>
  <c r="BT1661" i="64" s="1"/>
  <c r="BT1184" i="64"/>
  <c r="BT1211" i="64" s="1"/>
  <c r="BT1702" i="64"/>
  <c r="BT1727" i="64" s="1"/>
  <c r="BT1736" i="64"/>
  <c r="BT1761" i="64" s="1"/>
  <c r="BT1148" i="64"/>
  <c r="BT1175" i="64" s="1"/>
  <c r="BT1113" i="64"/>
  <c r="BT1140" i="64" s="1"/>
  <c r="BT1078" i="64"/>
  <c r="BT1105" i="64" s="1"/>
  <c r="BT982" i="64"/>
  <c r="BT995" i="64" s="1"/>
  <c r="BT958" i="64"/>
  <c r="BT973" i="64" s="1"/>
  <c r="BT1054" i="64"/>
  <c r="BT1069" i="64" s="1"/>
  <c r="BT910" i="64"/>
  <c r="BT925" i="64" s="1"/>
  <c r="BT791" i="64"/>
  <c r="BT806" i="64" s="1"/>
  <c r="BT1417" i="64"/>
  <c r="BT1432" i="64" s="1"/>
  <c r="BT517" i="64"/>
  <c r="BT934" i="64"/>
  <c r="BT949" i="64" s="1"/>
  <c r="BT493" i="64"/>
  <c r="BT416" i="64"/>
  <c r="BT436" i="64" s="1"/>
  <c r="BT468" i="64"/>
  <c r="BT1441" i="64"/>
  <c r="BT815" i="64"/>
  <c r="BT831" i="64" s="1"/>
  <c r="BT444" i="64"/>
  <c r="BT459" i="64" s="1"/>
  <c r="BL1386" i="64"/>
  <c r="BL2192" i="64"/>
  <c r="BL2209" i="64" s="1"/>
  <c r="BL2141" i="64"/>
  <c r="BL2158" i="64" s="1"/>
  <c r="BL2166" i="64"/>
  <c r="BL2183" i="64" s="1"/>
  <c r="BL1331" i="64"/>
  <c r="BL1354" i="64" s="1"/>
  <c r="BL1515" i="64"/>
  <c r="BL1528" i="64" s="1"/>
  <c r="BL1363" i="64"/>
  <c r="BL1377" i="64" s="1"/>
  <c r="BL2115" i="64"/>
  <c r="BL2132" i="64" s="1"/>
  <c r="BL1220" i="64"/>
  <c r="BL1255" i="64" s="1"/>
  <c r="BL1309" i="64"/>
  <c r="BL1322" i="64" s="1"/>
  <c r="BL1602" i="64"/>
  <c r="BL1629" i="64" s="1"/>
  <c r="BL1264" i="64"/>
  <c r="BL2244" i="64"/>
  <c r="BL2258" i="64" s="1"/>
  <c r="BL1670" i="64"/>
  <c r="BL1693" i="64" s="1"/>
  <c r="BL1638" i="64"/>
  <c r="BL1661" i="64" s="1"/>
  <c r="BL1184" i="64"/>
  <c r="BL1211" i="64" s="1"/>
  <c r="BL1702" i="64"/>
  <c r="BL1727" i="64" s="1"/>
  <c r="BL1148" i="64"/>
  <c r="BL1175" i="64" s="1"/>
  <c r="BL1113" i="64"/>
  <c r="BL1140" i="64" s="1"/>
  <c r="BL1736" i="64"/>
  <c r="BL1761" i="64" s="1"/>
  <c r="BL1078" i="64"/>
  <c r="BL1105" i="64" s="1"/>
  <c r="BL1054" i="64"/>
  <c r="BL1069" i="64" s="1"/>
  <c r="BL958" i="64"/>
  <c r="BL973" i="64" s="1"/>
  <c r="BL982" i="64"/>
  <c r="BL995" i="64" s="1"/>
  <c r="BL910" i="64"/>
  <c r="BL925" i="64" s="1"/>
  <c r="BL791" i="64"/>
  <c r="BL806" i="64" s="1"/>
  <c r="BL934" i="64"/>
  <c r="BL949" i="64" s="1"/>
  <c r="BL1417" i="64"/>
  <c r="BL1432" i="64" s="1"/>
  <c r="BL517" i="64"/>
  <c r="BL416" i="64"/>
  <c r="BL436" i="64" s="1"/>
  <c r="BL468" i="64"/>
  <c r="BL1441" i="64"/>
  <c r="BL493" i="64"/>
  <c r="BL444" i="64"/>
  <c r="BL459" i="64" s="1"/>
  <c r="BD1386" i="64"/>
  <c r="BD2192" i="64"/>
  <c r="BD2209" i="64" s="1"/>
  <c r="BD2141" i="64"/>
  <c r="BD2158" i="64" s="1"/>
  <c r="BD2166" i="64"/>
  <c r="BD2183" i="64" s="1"/>
  <c r="BD1363" i="64"/>
  <c r="BD1377" i="64" s="1"/>
  <c r="BD1331" i="64"/>
  <c r="BD1354" i="64" s="1"/>
  <c r="BD1515" i="64"/>
  <c r="BD1528" i="64" s="1"/>
  <c r="BD2115" i="64"/>
  <c r="BD2132" i="64" s="1"/>
  <c r="BD1309" i="64"/>
  <c r="BD1322" i="64" s="1"/>
  <c r="BD1220" i="64"/>
  <c r="BD1255" i="64" s="1"/>
  <c r="BD1264" i="64"/>
  <c r="BD2244" i="64"/>
  <c r="BD2258" i="64" s="1"/>
  <c r="BD1602" i="64"/>
  <c r="BD1629" i="64" s="1"/>
  <c r="BD1670" i="64"/>
  <c r="BD1693" i="64" s="1"/>
  <c r="BD1184" i="64"/>
  <c r="BD1211" i="64" s="1"/>
  <c r="BD1638" i="64"/>
  <c r="BD1661" i="64" s="1"/>
  <c r="BD1702" i="64"/>
  <c r="BD1727" i="64" s="1"/>
  <c r="BD1736" i="64"/>
  <c r="BD1761" i="64" s="1"/>
  <c r="BD1078" i="64"/>
  <c r="BD1105" i="64" s="1"/>
  <c r="BD1113" i="64"/>
  <c r="BD1140" i="64" s="1"/>
  <c r="BD1054" i="64"/>
  <c r="BD1069" i="64" s="1"/>
  <c r="BD958" i="64"/>
  <c r="BD973" i="64" s="1"/>
  <c r="BD982" i="64"/>
  <c r="BD995" i="64" s="1"/>
  <c r="BD1148" i="64"/>
  <c r="BD1175" i="64" s="1"/>
  <c r="BD934" i="64"/>
  <c r="BD949" i="64" s="1"/>
  <c r="BD910" i="64"/>
  <c r="BD925" i="64" s="1"/>
  <c r="BD791" i="64"/>
  <c r="BD806" i="64" s="1"/>
  <c r="BD1417" i="64"/>
  <c r="BD1432" i="64" s="1"/>
  <c r="BD517" i="64"/>
  <c r="BD416" i="64"/>
  <c r="BD436" i="64" s="1"/>
  <c r="BD815" i="64"/>
  <c r="BD831" i="64" s="1"/>
  <c r="BD468" i="64"/>
  <c r="BD493" i="64"/>
  <c r="BD1441" i="64"/>
  <c r="BD444" i="64"/>
  <c r="BD459" i="64" s="1"/>
  <c r="AV1386" i="64"/>
  <c r="AV2192" i="64"/>
  <c r="AV2209" i="64" s="1"/>
  <c r="AV2141" i="64"/>
  <c r="AV2158" i="64" s="1"/>
  <c r="AV2166" i="64"/>
  <c r="AV2183" i="64" s="1"/>
  <c r="AV2115" i="64"/>
  <c r="AV2132" i="64" s="1"/>
  <c r="AV1363" i="64"/>
  <c r="AV1377" i="64" s="1"/>
  <c r="AV1331" i="64"/>
  <c r="AV1354" i="64" s="1"/>
  <c r="AV1515" i="64"/>
  <c r="AV1528" i="64" s="1"/>
  <c r="AV1309" i="64"/>
  <c r="AV1322" i="64" s="1"/>
  <c r="AV1220" i="64"/>
  <c r="AV1255" i="64" s="1"/>
  <c r="AV2244" i="64"/>
  <c r="AV2258" i="64" s="1"/>
  <c r="AV1264" i="64"/>
  <c r="AV1602" i="64"/>
  <c r="AV1629" i="64" s="1"/>
  <c r="AV1670" i="64"/>
  <c r="AV1693" i="64" s="1"/>
  <c r="AV1638" i="64"/>
  <c r="AV1661" i="64" s="1"/>
  <c r="AV1184" i="64"/>
  <c r="AV1211" i="64" s="1"/>
  <c r="AV1702" i="64"/>
  <c r="AV1727" i="64" s="1"/>
  <c r="AV1736" i="64"/>
  <c r="AV1761" i="64" s="1"/>
  <c r="AV1148" i="64"/>
  <c r="AV1175" i="64" s="1"/>
  <c r="AV1113" i="64"/>
  <c r="AV1140" i="64" s="1"/>
  <c r="AV1078" i="64"/>
  <c r="AV1105" i="64" s="1"/>
  <c r="AV982" i="64"/>
  <c r="AV995" i="64" s="1"/>
  <c r="AV958" i="64"/>
  <c r="AV973" i="64" s="1"/>
  <c r="AV1054" i="64"/>
  <c r="AV1069" i="64" s="1"/>
  <c r="AV934" i="64"/>
  <c r="AV949" i="64" s="1"/>
  <c r="AV910" i="64"/>
  <c r="AV925" i="64" s="1"/>
  <c r="AV791" i="64"/>
  <c r="AV806" i="64" s="1"/>
  <c r="AV1417" i="64"/>
  <c r="AV1432" i="64" s="1"/>
  <c r="AV517" i="64"/>
  <c r="AV416" i="64"/>
  <c r="AV436" i="64" s="1"/>
  <c r="AV493" i="64"/>
  <c r="AV468" i="64"/>
  <c r="AV1441" i="64"/>
  <c r="AV815" i="64"/>
  <c r="AV831" i="64" s="1"/>
  <c r="AV444" i="64"/>
  <c r="AV459" i="64" s="1"/>
  <c r="AN1386" i="64"/>
  <c r="AN2192" i="64"/>
  <c r="AN2209" i="64" s="1"/>
  <c r="AN2141" i="64"/>
  <c r="AN2158" i="64" s="1"/>
  <c r="AN2166" i="64"/>
  <c r="AN2183" i="64" s="1"/>
  <c r="AN2115" i="64"/>
  <c r="AN2132" i="64" s="1"/>
  <c r="AN1331" i="64"/>
  <c r="AN1354" i="64" s="1"/>
  <c r="AN1515" i="64"/>
  <c r="AN1528" i="64" s="1"/>
  <c r="AN1363" i="64"/>
  <c r="AN1377" i="64" s="1"/>
  <c r="AN1220" i="64"/>
  <c r="AN1255" i="64" s="1"/>
  <c r="AN1309" i="64"/>
  <c r="AN1322" i="64" s="1"/>
  <c r="AN1264" i="64"/>
  <c r="AN1602" i="64"/>
  <c r="AN1629" i="64" s="1"/>
  <c r="AN1670" i="64"/>
  <c r="AN1693" i="64" s="1"/>
  <c r="AN2244" i="64"/>
  <c r="AN2258" i="64" s="1"/>
  <c r="AN1184" i="64"/>
  <c r="AN1211" i="64" s="1"/>
  <c r="AN1702" i="64"/>
  <c r="AN1727" i="64" s="1"/>
  <c r="AN1148" i="64"/>
  <c r="AN1175" i="64" s="1"/>
  <c r="AN1113" i="64"/>
  <c r="AN1140" i="64" s="1"/>
  <c r="AN1736" i="64"/>
  <c r="AN1761" i="64" s="1"/>
  <c r="AN1638" i="64"/>
  <c r="AN1661" i="64" s="1"/>
  <c r="AN1078" i="64"/>
  <c r="AN1105" i="64" s="1"/>
  <c r="AN982" i="64"/>
  <c r="AN995" i="64" s="1"/>
  <c r="AN958" i="64"/>
  <c r="AN973" i="64" s="1"/>
  <c r="AN1054" i="64"/>
  <c r="AN1069" i="64" s="1"/>
  <c r="AN910" i="64"/>
  <c r="AN925" i="64" s="1"/>
  <c r="AN791" i="64"/>
  <c r="AN806" i="64" s="1"/>
  <c r="AN1417" i="64"/>
  <c r="AN1432" i="64" s="1"/>
  <c r="AN517" i="64"/>
  <c r="AN934" i="64"/>
  <c r="AN949" i="64" s="1"/>
  <c r="AN815" i="64"/>
  <c r="AN831" i="64" s="1"/>
  <c r="AN416" i="64"/>
  <c r="AN436" i="64" s="1"/>
  <c r="AN468" i="64"/>
  <c r="AN1441" i="64"/>
  <c r="AN444" i="64"/>
  <c r="AN459" i="64" s="1"/>
  <c r="AF1386" i="64"/>
  <c r="AF2192" i="64"/>
  <c r="AF2209" i="64" s="1"/>
  <c r="AF2141" i="64"/>
  <c r="AF2158" i="64" s="1"/>
  <c r="AF2166" i="64"/>
  <c r="AF2183" i="64" s="1"/>
  <c r="AF2115" i="64"/>
  <c r="AF2132" i="64" s="1"/>
  <c r="AF1331" i="64"/>
  <c r="AF1354" i="64" s="1"/>
  <c r="AF1363" i="64"/>
  <c r="AF1377" i="64" s="1"/>
  <c r="AF1515" i="64"/>
  <c r="AF1528" i="64" s="1"/>
  <c r="AF1309" i="64"/>
  <c r="AF1322" i="64" s="1"/>
  <c r="AF1220" i="64"/>
  <c r="AF1255" i="64" s="1"/>
  <c r="AF2244" i="64"/>
  <c r="AF2258" i="64" s="1"/>
  <c r="AF1264" i="64"/>
  <c r="AF1602" i="64"/>
  <c r="AF1629" i="64" s="1"/>
  <c r="AF1670" i="64"/>
  <c r="AF1693" i="64" s="1"/>
  <c r="AF1638" i="64"/>
  <c r="AF1661" i="64" s="1"/>
  <c r="AF1184" i="64"/>
  <c r="AF1211" i="64" s="1"/>
  <c r="AF1702" i="64"/>
  <c r="AF1727" i="64" s="1"/>
  <c r="AF1736" i="64"/>
  <c r="AF1761" i="64" s="1"/>
  <c r="AF1078" i="64"/>
  <c r="AF1105" i="64" s="1"/>
  <c r="AF1148" i="64"/>
  <c r="AF1175" i="64" s="1"/>
  <c r="AF1113" i="64"/>
  <c r="AF1140" i="64" s="1"/>
  <c r="AF1054" i="64"/>
  <c r="AF1069" i="64" s="1"/>
  <c r="AF958" i="64"/>
  <c r="AF973" i="64" s="1"/>
  <c r="AF910" i="64"/>
  <c r="AF925" i="64" s="1"/>
  <c r="AF791" i="64"/>
  <c r="AF806" i="64" s="1"/>
  <c r="AF934" i="64"/>
  <c r="AF949" i="64" s="1"/>
  <c r="AF1417" i="64"/>
  <c r="AF1432" i="64" s="1"/>
  <c r="AF517" i="64"/>
  <c r="AF982" i="64"/>
  <c r="AF995" i="64" s="1"/>
  <c r="AF416" i="64"/>
  <c r="AF436" i="64" s="1"/>
  <c r="AF468" i="64"/>
  <c r="AF815" i="64"/>
  <c r="AF831" i="64" s="1"/>
  <c r="AF1441" i="64"/>
  <c r="AF493" i="64"/>
  <c r="AF444" i="64"/>
  <c r="AF459" i="64" s="1"/>
  <c r="X1386" i="64"/>
  <c r="X2192" i="64"/>
  <c r="X2209" i="64" s="1"/>
  <c r="X2141" i="64"/>
  <c r="X2158" i="64" s="1"/>
  <c r="X2166" i="64"/>
  <c r="X2183" i="64" s="1"/>
  <c r="X2115" i="64"/>
  <c r="X2132" i="64" s="1"/>
  <c r="X1331" i="64"/>
  <c r="X1354" i="64" s="1"/>
  <c r="X1515" i="64"/>
  <c r="X1528" i="64" s="1"/>
  <c r="X1363" i="64"/>
  <c r="X1377" i="64" s="1"/>
  <c r="X1220" i="64"/>
  <c r="X1255" i="64" s="1"/>
  <c r="X2244" i="64"/>
  <c r="X2258" i="64" s="1"/>
  <c r="X1309" i="64"/>
  <c r="X1322" i="64" s="1"/>
  <c r="X1602" i="64"/>
  <c r="X1629" i="64" s="1"/>
  <c r="X1670" i="64"/>
  <c r="X1693" i="64" s="1"/>
  <c r="X1638" i="64"/>
  <c r="X1661" i="64" s="1"/>
  <c r="X1184" i="64"/>
  <c r="X1211" i="64" s="1"/>
  <c r="X1264" i="64"/>
  <c r="X1702" i="64"/>
  <c r="X1727" i="64" s="1"/>
  <c r="X1148" i="64"/>
  <c r="X1175" i="64" s="1"/>
  <c r="X1736" i="64"/>
  <c r="X1761" i="64" s="1"/>
  <c r="X1113" i="64"/>
  <c r="X1140" i="64" s="1"/>
  <c r="X1078" i="64"/>
  <c r="X1105" i="64" s="1"/>
  <c r="X1054" i="64"/>
  <c r="X1069" i="64" s="1"/>
  <c r="X958" i="64"/>
  <c r="X973" i="64" s="1"/>
  <c r="X982" i="64"/>
  <c r="X995" i="64" s="1"/>
  <c r="X934" i="64"/>
  <c r="X949" i="64" s="1"/>
  <c r="X910" i="64"/>
  <c r="X925" i="64" s="1"/>
  <c r="X791" i="64"/>
  <c r="X806" i="64" s="1"/>
  <c r="X1417" i="64"/>
  <c r="X1432" i="64" s="1"/>
  <c r="X517" i="64"/>
  <c r="X416" i="64"/>
  <c r="X436" i="64" s="1"/>
  <c r="X468" i="64"/>
  <c r="X493" i="64"/>
  <c r="X1441" i="64"/>
  <c r="X444" i="64"/>
  <c r="X459" i="64" s="1"/>
  <c r="X815" i="64"/>
  <c r="X831" i="64" s="1"/>
  <c r="CJ2171" i="64"/>
  <c r="CJ1391" i="64"/>
  <c r="CJ2197" i="64"/>
  <c r="CJ2146" i="64"/>
  <c r="CJ2120" i="64"/>
  <c r="CJ2137" i="64" s="1"/>
  <c r="CJ1368" i="64"/>
  <c r="CJ1382" i="64" s="1"/>
  <c r="CJ1336" i="64"/>
  <c r="CJ1314" i="64"/>
  <c r="CJ1327" i="64" s="1"/>
  <c r="CJ2249" i="64"/>
  <c r="CJ2263" i="64" s="1"/>
  <c r="CJ1269" i="64"/>
  <c r="CJ1304" i="64" s="1"/>
  <c r="CJ1675" i="64"/>
  <c r="CJ1698" i="64" s="1"/>
  <c r="CJ1607" i="64"/>
  <c r="CJ1634" i="64" s="1"/>
  <c r="CJ1520" i="64"/>
  <c r="CJ1533" i="64" s="1"/>
  <c r="CJ1225" i="64"/>
  <c r="CJ1260" i="64" s="1"/>
  <c r="CJ1189" i="64"/>
  <c r="CJ1216" i="64" s="1"/>
  <c r="CJ1643" i="64"/>
  <c r="CJ1666" i="64" s="1"/>
  <c r="CJ1083" i="64"/>
  <c r="CJ1110" i="64" s="1"/>
  <c r="CJ1153" i="64"/>
  <c r="CJ1180" i="64" s="1"/>
  <c r="CJ1741" i="64"/>
  <c r="CJ1766" i="64" s="1"/>
  <c r="CJ1118" i="64"/>
  <c r="CJ1145" i="64" s="1"/>
  <c r="CJ963" i="64"/>
  <c r="CJ915" i="64"/>
  <c r="CJ930" i="64" s="1"/>
  <c r="CJ987" i="64"/>
  <c r="CJ1000" i="64" s="1"/>
  <c r="CJ1059" i="64"/>
  <c r="CJ1707" i="64"/>
  <c r="CJ1732" i="64" s="1"/>
  <c r="CJ939" i="64"/>
  <c r="CJ954" i="64" s="1"/>
  <c r="CJ1422" i="64"/>
  <c r="CJ1437" i="64" s="1"/>
  <c r="CJ522" i="64"/>
  <c r="CJ535" i="64" s="1"/>
  <c r="CJ1446" i="64"/>
  <c r="CJ820" i="64"/>
  <c r="CJ836" i="64" s="1"/>
  <c r="CJ796" i="64"/>
  <c r="CJ498" i="64"/>
  <c r="CJ339" i="64"/>
  <c r="CJ349" i="64" s="1"/>
  <c r="CJ473" i="64"/>
  <c r="CJ449" i="64"/>
  <c r="CB2171" i="64"/>
  <c r="CB1391" i="64"/>
  <c r="CB2197" i="64"/>
  <c r="CB2146" i="64"/>
  <c r="CB2120" i="64"/>
  <c r="CB2137" i="64" s="1"/>
  <c r="CB1368" i="64"/>
  <c r="CB1382" i="64" s="1"/>
  <c r="CB1336" i="64"/>
  <c r="CB2249" i="64"/>
  <c r="CB2263" i="64" s="1"/>
  <c r="CB1314" i="64"/>
  <c r="CB1327" i="64" s="1"/>
  <c r="CB1520" i="64"/>
  <c r="CB1533" i="64" s="1"/>
  <c r="CB1607" i="64"/>
  <c r="CB1634" i="64" s="1"/>
  <c r="CB1269" i="64"/>
  <c r="CB1304" i="64" s="1"/>
  <c r="CB1189" i="64"/>
  <c r="CB1216" i="64" s="1"/>
  <c r="CB1225" i="64"/>
  <c r="CB1260" i="64" s="1"/>
  <c r="CB1675" i="64"/>
  <c r="CB1698" i="64" s="1"/>
  <c r="CB1643" i="64"/>
  <c r="CB1666" i="64" s="1"/>
  <c r="CB1118" i="64"/>
  <c r="CB1145" i="64" s="1"/>
  <c r="CB1741" i="64"/>
  <c r="CB1766" i="64" s="1"/>
  <c r="CB1153" i="64"/>
  <c r="CB1180" i="64" s="1"/>
  <c r="CB1083" i="64"/>
  <c r="CB1110" i="64" s="1"/>
  <c r="CB915" i="64"/>
  <c r="CB930" i="64" s="1"/>
  <c r="CB1059" i="64"/>
  <c r="CB963" i="64"/>
  <c r="CB939" i="64"/>
  <c r="CB954" i="64" s="1"/>
  <c r="CB1707" i="64"/>
  <c r="CB1732" i="64" s="1"/>
  <c r="CB1422" i="64"/>
  <c r="CB1437" i="64" s="1"/>
  <c r="CB522" i="64"/>
  <c r="CB535" i="64" s="1"/>
  <c r="CB987" i="64"/>
  <c r="CB1000" i="64" s="1"/>
  <c r="CB473" i="64"/>
  <c r="CB1446" i="64"/>
  <c r="CB339" i="64"/>
  <c r="CB349" i="64" s="1"/>
  <c r="CB449" i="64"/>
  <c r="CB820" i="64"/>
  <c r="CB836" i="64" s="1"/>
  <c r="CB796" i="64"/>
  <c r="BT2171" i="64"/>
  <c r="BT1391" i="64"/>
  <c r="BT2197" i="64"/>
  <c r="BT2146" i="64"/>
  <c r="BT2120" i="64"/>
  <c r="BT2137" i="64" s="1"/>
  <c r="BT1368" i="64"/>
  <c r="BT1382" i="64" s="1"/>
  <c r="BT1336" i="64"/>
  <c r="BT1520" i="64"/>
  <c r="BT1533" i="64" s="1"/>
  <c r="BT1314" i="64"/>
  <c r="BT1327" i="64" s="1"/>
  <c r="BT2249" i="64"/>
  <c r="BT2263" i="64" s="1"/>
  <c r="BT1225" i="64"/>
  <c r="BT1260" i="64" s="1"/>
  <c r="BT1269" i="64"/>
  <c r="BT1304" i="64" s="1"/>
  <c r="BT1607" i="64"/>
  <c r="BT1634" i="64" s="1"/>
  <c r="BT1675" i="64"/>
  <c r="BT1698" i="64" s="1"/>
  <c r="BT1189" i="64"/>
  <c r="BT1216" i="64" s="1"/>
  <c r="BT1643" i="64"/>
  <c r="BT1666" i="64" s="1"/>
  <c r="BT1741" i="64"/>
  <c r="BT1766" i="64" s="1"/>
  <c r="BT1083" i="64"/>
  <c r="BT1110" i="64" s="1"/>
  <c r="BT1153" i="64"/>
  <c r="BT1180" i="64" s="1"/>
  <c r="BT1118" i="64"/>
  <c r="BT1145" i="64" s="1"/>
  <c r="BT1059" i="64"/>
  <c r="BT915" i="64"/>
  <c r="BT930" i="64" s="1"/>
  <c r="BT963" i="64"/>
  <c r="BT987" i="64"/>
  <c r="BT1000" i="64" s="1"/>
  <c r="BT939" i="64"/>
  <c r="BT954" i="64" s="1"/>
  <c r="BT1707" i="64"/>
  <c r="BT1732" i="64" s="1"/>
  <c r="BT1422" i="64"/>
  <c r="BT1437" i="64" s="1"/>
  <c r="BT522" i="64"/>
  <c r="BT535" i="64" s="1"/>
  <c r="BT473" i="64"/>
  <c r="BT820" i="64"/>
  <c r="BT836" i="64" s="1"/>
  <c r="BT796" i="64"/>
  <c r="BT1446" i="64"/>
  <c r="BT498" i="64"/>
  <c r="BT339" i="64"/>
  <c r="BT349" i="64" s="1"/>
  <c r="BT449" i="64"/>
  <c r="BL1391" i="64"/>
  <c r="BL2197" i="64"/>
  <c r="BL2146" i="64"/>
  <c r="BL2171" i="64"/>
  <c r="BL2120" i="64"/>
  <c r="BL2137" i="64" s="1"/>
  <c r="BL1368" i="64"/>
  <c r="BL1382" i="64" s="1"/>
  <c r="BL1336" i="64"/>
  <c r="BL2249" i="64"/>
  <c r="BL2263" i="64" s="1"/>
  <c r="BL1520" i="64"/>
  <c r="BL1533" i="64" s="1"/>
  <c r="BL1314" i="64"/>
  <c r="BL1327" i="64" s="1"/>
  <c r="BL1269" i="64"/>
  <c r="BL1304" i="64" s="1"/>
  <c r="BL1675" i="64"/>
  <c r="BL1698" i="64" s="1"/>
  <c r="BL1607" i="64"/>
  <c r="BL1634" i="64" s="1"/>
  <c r="BL1189" i="64"/>
  <c r="BL1216" i="64" s="1"/>
  <c r="BL1225" i="64"/>
  <c r="BL1260" i="64" s="1"/>
  <c r="BL1118" i="64"/>
  <c r="BL1145" i="64" s="1"/>
  <c r="BL1741" i="64"/>
  <c r="BL1766" i="64" s="1"/>
  <c r="BL1083" i="64"/>
  <c r="BL1110" i="64" s="1"/>
  <c r="BL1643" i="64"/>
  <c r="BL1666" i="64" s="1"/>
  <c r="BL1707" i="64"/>
  <c r="BL1732" i="64" s="1"/>
  <c r="BL915" i="64"/>
  <c r="BL930" i="64" s="1"/>
  <c r="BL1153" i="64"/>
  <c r="BL1180" i="64" s="1"/>
  <c r="BL963" i="64"/>
  <c r="BL987" i="64"/>
  <c r="BL1000" i="64" s="1"/>
  <c r="BL939" i="64"/>
  <c r="BL954" i="64" s="1"/>
  <c r="BL1059" i="64"/>
  <c r="BL1422" i="64"/>
  <c r="BL1437" i="64" s="1"/>
  <c r="BL522" i="64"/>
  <c r="BL535" i="64" s="1"/>
  <c r="BL1446" i="64"/>
  <c r="BL339" i="64"/>
  <c r="BL349" i="64" s="1"/>
  <c r="BL820" i="64"/>
  <c r="BL836" i="64" s="1"/>
  <c r="BL796" i="64"/>
  <c r="BL449" i="64"/>
  <c r="BL473" i="64"/>
  <c r="BD1391" i="64"/>
  <c r="BD2197" i="64"/>
  <c r="BD2146" i="64"/>
  <c r="BD2171" i="64"/>
  <c r="BD2120" i="64"/>
  <c r="BD2137" i="64" s="1"/>
  <c r="BD1336" i="64"/>
  <c r="BD1368" i="64"/>
  <c r="BD1382" i="64" s="1"/>
  <c r="BD1314" i="64"/>
  <c r="BD1327" i="64" s="1"/>
  <c r="BD1520" i="64"/>
  <c r="BD1533" i="64" s="1"/>
  <c r="BD2249" i="64"/>
  <c r="BD2263" i="64" s="1"/>
  <c r="BD1607" i="64"/>
  <c r="BD1634" i="64" s="1"/>
  <c r="BD1225" i="64"/>
  <c r="BD1260" i="64" s="1"/>
  <c r="BD1269" i="64"/>
  <c r="BD1304" i="64" s="1"/>
  <c r="BD1189" i="64"/>
  <c r="BD1216" i="64" s="1"/>
  <c r="BD1675" i="64"/>
  <c r="BD1698" i="64" s="1"/>
  <c r="BD1643" i="64"/>
  <c r="BD1666" i="64" s="1"/>
  <c r="BD1153" i="64"/>
  <c r="BD1180" i="64" s="1"/>
  <c r="BD1741" i="64"/>
  <c r="BD1766" i="64" s="1"/>
  <c r="BD1083" i="64"/>
  <c r="BD1110" i="64" s="1"/>
  <c r="BD915" i="64"/>
  <c r="BD930" i="64" s="1"/>
  <c r="BD1707" i="64"/>
  <c r="BD1732" i="64" s="1"/>
  <c r="BD987" i="64"/>
  <c r="BD1000" i="64" s="1"/>
  <c r="BD963" i="64"/>
  <c r="BD1059" i="64"/>
  <c r="BD939" i="64"/>
  <c r="BD954" i="64" s="1"/>
  <c r="BD1118" i="64"/>
  <c r="BD1145" i="64" s="1"/>
  <c r="BD1422" i="64"/>
  <c r="BD1437" i="64" s="1"/>
  <c r="BD522" i="64"/>
  <c r="BD535" i="64" s="1"/>
  <c r="BD1446" i="64"/>
  <c r="BD498" i="64"/>
  <c r="BD339" i="64"/>
  <c r="BD349" i="64" s="1"/>
  <c r="BD473" i="64"/>
  <c r="BD449" i="64"/>
  <c r="AV1391" i="64"/>
  <c r="AV2197" i="64"/>
  <c r="AV2146" i="64"/>
  <c r="AV2171" i="64"/>
  <c r="AV2120" i="64"/>
  <c r="AV2137" i="64" s="1"/>
  <c r="AV1336" i="64"/>
  <c r="AV1368" i="64"/>
  <c r="AV1382" i="64" s="1"/>
  <c r="AV1520" i="64"/>
  <c r="AV1533" i="64" s="1"/>
  <c r="AV1314" i="64"/>
  <c r="AV1327" i="64" s="1"/>
  <c r="AV2249" i="64"/>
  <c r="AV2263" i="64" s="1"/>
  <c r="AV1225" i="64"/>
  <c r="AV1260" i="64" s="1"/>
  <c r="AV1269" i="64"/>
  <c r="AV1304" i="64" s="1"/>
  <c r="AV1607" i="64"/>
  <c r="AV1634" i="64" s="1"/>
  <c r="AV1675" i="64"/>
  <c r="AV1698" i="64" s="1"/>
  <c r="AV1189" i="64"/>
  <c r="AV1216" i="64" s="1"/>
  <c r="AV1643" i="64"/>
  <c r="AV1666" i="64" s="1"/>
  <c r="AV1741" i="64"/>
  <c r="AV1766" i="64" s="1"/>
  <c r="AV1153" i="64"/>
  <c r="AV1180" i="64" s="1"/>
  <c r="AV1118" i="64"/>
  <c r="AV1145" i="64" s="1"/>
  <c r="AV1083" i="64"/>
  <c r="AV1110" i="64" s="1"/>
  <c r="AV915" i="64"/>
  <c r="AV930" i="64" s="1"/>
  <c r="AV1707" i="64"/>
  <c r="AV1732" i="64" s="1"/>
  <c r="AV1059" i="64"/>
  <c r="AV963" i="64"/>
  <c r="AV939" i="64"/>
  <c r="AV954" i="64" s="1"/>
  <c r="AV987" i="64"/>
  <c r="AV1000" i="64" s="1"/>
  <c r="AV1422" i="64"/>
  <c r="AV1437" i="64" s="1"/>
  <c r="AV522" i="64"/>
  <c r="AV535" i="64" s="1"/>
  <c r="AV820" i="64"/>
  <c r="AV836" i="64" s="1"/>
  <c r="AV796" i="64"/>
  <c r="AV473" i="64"/>
  <c r="AV1446" i="64"/>
  <c r="AV339" i="64"/>
  <c r="AV349" i="64" s="1"/>
  <c r="AV449" i="64"/>
  <c r="AN1391" i="64"/>
  <c r="AN2197" i="64"/>
  <c r="AN2146" i="64"/>
  <c r="AN2120" i="64"/>
  <c r="AN2137" i="64" s="1"/>
  <c r="AN2171" i="64"/>
  <c r="AN1368" i="64"/>
  <c r="AN1382" i="64" s="1"/>
  <c r="AN1336" i="64"/>
  <c r="AN1314" i="64"/>
  <c r="AN1327" i="64" s="1"/>
  <c r="AN2249" i="64"/>
  <c r="AN2263" i="64" s="1"/>
  <c r="AN1520" i="64"/>
  <c r="AN1533" i="64" s="1"/>
  <c r="AN1225" i="64"/>
  <c r="AN1260" i="64" s="1"/>
  <c r="AN1607" i="64"/>
  <c r="AN1634" i="64" s="1"/>
  <c r="AN1269" i="64"/>
  <c r="AN1304" i="64" s="1"/>
  <c r="AN1189" i="64"/>
  <c r="AN1216" i="64" s="1"/>
  <c r="AN1675" i="64"/>
  <c r="AN1698" i="64" s="1"/>
  <c r="AN1643" i="64"/>
  <c r="AN1666" i="64" s="1"/>
  <c r="AN1118" i="64"/>
  <c r="AN1145" i="64" s="1"/>
  <c r="AN1741" i="64"/>
  <c r="AN1766" i="64" s="1"/>
  <c r="AN1083" i="64"/>
  <c r="AN1110" i="64" s="1"/>
  <c r="AN1153" i="64"/>
  <c r="AN1180" i="64" s="1"/>
  <c r="AN1059" i="64"/>
  <c r="AN915" i="64"/>
  <c r="AN930" i="64" s="1"/>
  <c r="AN963" i="64"/>
  <c r="AN1707" i="64"/>
  <c r="AN1732" i="64" s="1"/>
  <c r="AN987" i="64"/>
  <c r="AN1000" i="64" s="1"/>
  <c r="AN939" i="64"/>
  <c r="AN954" i="64" s="1"/>
  <c r="AN1422" i="64"/>
  <c r="AN1437" i="64" s="1"/>
  <c r="AN522" i="64"/>
  <c r="AN535" i="64" s="1"/>
  <c r="AN473" i="64"/>
  <c r="AN1446" i="64"/>
  <c r="AN498" i="64"/>
  <c r="AN339" i="64"/>
  <c r="AN349" i="64" s="1"/>
  <c r="AN449" i="64"/>
  <c r="AN820" i="64"/>
  <c r="AN836" i="64" s="1"/>
  <c r="AN796" i="64"/>
  <c r="AF1391" i="64"/>
  <c r="AF2197" i="64"/>
  <c r="AF2146" i="64"/>
  <c r="AF2171" i="64"/>
  <c r="AF2120" i="64"/>
  <c r="AF2137" i="64" s="1"/>
  <c r="AF1368" i="64"/>
  <c r="AF1382" i="64" s="1"/>
  <c r="AF1336" i="64"/>
  <c r="AF1520" i="64"/>
  <c r="AF1533" i="64" s="1"/>
  <c r="AF1314" i="64"/>
  <c r="AF1327" i="64" s="1"/>
  <c r="AF1675" i="64"/>
  <c r="AF1698" i="64" s="1"/>
  <c r="AF2249" i="64"/>
  <c r="AF2263" i="64" s="1"/>
  <c r="AF1269" i="64"/>
  <c r="AF1304" i="64" s="1"/>
  <c r="AF1225" i="64"/>
  <c r="AF1260" i="64" s="1"/>
  <c r="AF1607" i="64"/>
  <c r="AF1634" i="64" s="1"/>
  <c r="AF1189" i="64"/>
  <c r="AF1216" i="64" s="1"/>
  <c r="AF1643" i="64"/>
  <c r="AF1666" i="64" s="1"/>
  <c r="AF1741" i="64"/>
  <c r="AF1766" i="64" s="1"/>
  <c r="AF1083" i="64"/>
  <c r="AF1110" i="64" s="1"/>
  <c r="AF1118" i="64"/>
  <c r="AF1145" i="64" s="1"/>
  <c r="AF915" i="64"/>
  <c r="AF930" i="64" s="1"/>
  <c r="AF963" i="64"/>
  <c r="AF1153" i="64"/>
  <c r="AF1180" i="64" s="1"/>
  <c r="AF987" i="64"/>
  <c r="AF1000" i="64" s="1"/>
  <c r="AF1707" i="64"/>
  <c r="AF1732" i="64" s="1"/>
  <c r="AF939" i="64"/>
  <c r="AF954" i="64" s="1"/>
  <c r="AF1059" i="64"/>
  <c r="AF1422" i="64"/>
  <c r="AF1437" i="64" s="1"/>
  <c r="AF522" i="64"/>
  <c r="AF535" i="64" s="1"/>
  <c r="AF820" i="64"/>
  <c r="AF836" i="64" s="1"/>
  <c r="AF796" i="64"/>
  <c r="AF473" i="64"/>
  <c r="AF1446" i="64"/>
  <c r="AF339" i="64"/>
  <c r="AF349" i="64" s="1"/>
  <c r="AF449" i="64"/>
  <c r="X1391" i="64"/>
  <c r="X2197" i="64"/>
  <c r="X2146" i="64"/>
  <c r="X2171" i="64"/>
  <c r="X2120" i="64"/>
  <c r="X2137" i="64" s="1"/>
  <c r="X1368" i="64"/>
  <c r="X1382" i="64" s="1"/>
  <c r="X1336" i="64"/>
  <c r="X1314" i="64"/>
  <c r="X1327" i="64" s="1"/>
  <c r="X1269" i="64"/>
  <c r="X1304" i="64" s="1"/>
  <c r="X1520" i="64"/>
  <c r="X1533" i="64" s="1"/>
  <c r="X1225" i="64"/>
  <c r="X1260" i="64" s="1"/>
  <c r="X1607" i="64"/>
  <c r="X1634" i="64" s="1"/>
  <c r="X2249" i="64"/>
  <c r="X2263" i="64" s="1"/>
  <c r="X1675" i="64"/>
  <c r="X1698" i="64" s="1"/>
  <c r="X1189" i="64"/>
  <c r="X1216" i="64" s="1"/>
  <c r="X1643" i="64"/>
  <c r="X1666" i="64" s="1"/>
  <c r="X1153" i="64"/>
  <c r="X1180" i="64" s="1"/>
  <c r="X1741" i="64"/>
  <c r="X1766" i="64" s="1"/>
  <c r="X1118" i="64"/>
  <c r="X1145" i="64" s="1"/>
  <c r="X1083" i="64"/>
  <c r="X1110" i="64" s="1"/>
  <c r="X915" i="64"/>
  <c r="X930" i="64" s="1"/>
  <c r="X987" i="64"/>
  <c r="X1000" i="64" s="1"/>
  <c r="X963" i="64"/>
  <c r="X1059" i="64"/>
  <c r="X1707" i="64"/>
  <c r="X1732" i="64" s="1"/>
  <c r="X939" i="64"/>
  <c r="X954" i="64" s="1"/>
  <c r="X1422" i="64"/>
  <c r="X1437" i="64" s="1"/>
  <c r="X522" i="64"/>
  <c r="X535" i="64" s="1"/>
  <c r="X473" i="64"/>
  <c r="X1446" i="64"/>
  <c r="X820" i="64"/>
  <c r="X836" i="64" s="1"/>
  <c r="X796" i="64"/>
  <c r="X498" i="64"/>
  <c r="X339" i="64"/>
  <c r="X349" i="64" s="1"/>
  <c r="X449" i="64"/>
  <c r="CK1390" i="64"/>
  <c r="CK2196" i="64"/>
  <c r="CK2145" i="64"/>
  <c r="CK1367" i="64"/>
  <c r="CK1335" i="64"/>
  <c r="CK2170" i="64"/>
  <c r="CK2119" i="64"/>
  <c r="CK1313" i="64"/>
  <c r="CK1519" i="64"/>
  <c r="CK2248" i="64"/>
  <c r="CK1674" i="64"/>
  <c r="CK1268" i="64"/>
  <c r="CK1224" i="64"/>
  <c r="CK1188" i="64"/>
  <c r="CK1642" i="64"/>
  <c r="CK1606" i="64"/>
  <c r="CK1152" i="64"/>
  <c r="CK1740" i="64"/>
  <c r="CK1082" i="64"/>
  <c r="CK1058" i="64"/>
  <c r="CK1706" i="64"/>
  <c r="CK1117" i="64"/>
  <c r="CK962" i="64"/>
  <c r="CK977" i="64" s="1"/>
  <c r="CK938" i="64"/>
  <c r="CK953" i="64" s="1"/>
  <c r="CK795" i="64"/>
  <c r="CK521" i="64"/>
  <c r="CK534" i="64" s="1"/>
  <c r="CK497" i="64"/>
  <c r="CK819" i="64"/>
  <c r="CK472" i="64"/>
  <c r="CK1445" i="64"/>
  <c r="CK986" i="64"/>
  <c r="CK448" i="64"/>
  <c r="CK1421" i="64"/>
  <c r="CK420" i="64"/>
  <c r="CC1390" i="64"/>
  <c r="CC2196" i="64"/>
  <c r="CC2170" i="64"/>
  <c r="CC2145" i="64"/>
  <c r="CC1335" i="64"/>
  <c r="CC2119" i="64"/>
  <c r="CC1313" i="64"/>
  <c r="CC1367" i="64"/>
  <c r="CC1519" i="64"/>
  <c r="CC2248" i="64"/>
  <c r="CC1674" i="64"/>
  <c r="CC1268" i="64"/>
  <c r="CC1224" i="64"/>
  <c r="CC1642" i="64"/>
  <c r="CC1606" i="64"/>
  <c r="CC1152" i="64"/>
  <c r="CC1740" i="64"/>
  <c r="CC1082" i="64"/>
  <c r="CC1117" i="64"/>
  <c r="CC1058" i="64"/>
  <c r="CC1706" i="64"/>
  <c r="CC1188" i="64"/>
  <c r="CC962" i="64"/>
  <c r="CC977" i="64" s="1"/>
  <c r="CC986" i="64"/>
  <c r="CC795" i="64"/>
  <c r="CC521" i="64"/>
  <c r="CC534" i="64" s="1"/>
  <c r="CC938" i="64"/>
  <c r="CC953" i="64" s="1"/>
  <c r="CC497" i="64"/>
  <c r="CC819" i="64"/>
  <c r="CC1421" i="64"/>
  <c r="CC472" i="64"/>
  <c r="CC1445" i="64"/>
  <c r="CC448" i="64"/>
  <c r="CC420" i="64"/>
  <c r="BU1390" i="64"/>
  <c r="BU2196" i="64"/>
  <c r="BU2170" i="64"/>
  <c r="BU1367" i="64"/>
  <c r="BU2145" i="64"/>
  <c r="BU1335" i="64"/>
  <c r="BU1313" i="64"/>
  <c r="BU2248" i="64"/>
  <c r="BU2119" i="64"/>
  <c r="BU1674" i="64"/>
  <c r="BU1519" i="64"/>
  <c r="BU1268" i="64"/>
  <c r="BU1224" i="64"/>
  <c r="BU1188" i="64"/>
  <c r="BU1152" i="64"/>
  <c r="BU1117" i="64"/>
  <c r="BU1740" i="64"/>
  <c r="BU1082" i="64"/>
  <c r="BU1058" i="64"/>
  <c r="BU1642" i="64"/>
  <c r="BU1706" i="64"/>
  <c r="BU1606" i="64"/>
  <c r="BU962" i="64"/>
  <c r="BU977" i="64" s="1"/>
  <c r="BU986" i="64"/>
  <c r="BU795" i="64"/>
  <c r="BU938" i="64"/>
  <c r="BU953" i="64" s="1"/>
  <c r="BU521" i="64"/>
  <c r="BU534" i="64" s="1"/>
  <c r="BU497" i="64"/>
  <c r="BU819" i="64"/>
  <c r="BU472" i="64"/>
  <c r="BU1445" i="64"/>
  <c r="BU448" i="64"/>
  <c r="BU1421" i="64"/>
  <c r="BU420" i="64"/>
  <c r="BM1390" i="64"/>
  <c r="BM2196" i="64"/>
  <c r="BM2170" i="64"/>
  <c r="BM2145" i="64"/>
  <c r="BM2119" i="64"/>
  <c r="BM1367" i="64"/>
  <c r="BM1313" i="64"/>
  <c r="BM1519" i="64"/>
  <c r="BM2248" i="64"/>
  <c r="BM1674" i="64"/>
  <c r="BM1335" i="64"/>
  <c r="BM1268" i="64"/>
  <c r="BM1224" i="64"/>
  <c r="BM1188" i="64"/>
  <c r="BM1642" i="64"/>
  <c r="BM1606" i="64"/>
  <c r="BM1152" i="64"/>
  <c r="BM1740" i="64"/>
  <c r="BM1082" i="64"/>
  <c r="BM1058" i="64"/>
  <c r="BM1117" i="64"/>
  <c r="BM1706" i="64"/>
  <c r="BM986" i="64"/>
  <c r="BM962" i="64"/>
  <c r="BM977" i="64" s="1"/>
  <c r="BM795" i="64"/>
  <c r="BM521" i="64"/>
  <c r="BM534" i="64" s="1"/>
  <c r="BM497" i="64"/>
  <c r="BM819" i="64"/>
  <c r="BM1421" i="64"/>
  <c r="BM472" i="64"/>
  <c r="BM1445" i="64"/>
  <c r="BM448" i="64"/>
  <c r="BM938" i="64"/>
  <c r="BM953" i="64" s="1"/>
  <c r="BM420" i="64"/>
  <c r="BE1390" i="64"/>
  <c r="BE2196" i="64"/>
  <c r="BE2170" i="64"/>
  <c r="BE2119" i="64"/>
  <c r="BE1367" i="64"/>
  <c r="BE2145" i="64"/>
  <c r="BE1335" i="64"/>
  <c r="BE1313" i="64"/>
  <c r="BE2248" i="64"/>
  <c r="BE1674" i="64"/>
  <c r="BE1268" i="64"/>
  <c r="BE1519" i="64"/>
  <c r="BE1224" i="64"/>
  <c r="BE1642" i="64"/>
  <c r="BE1606" i="64"/>
  <c r="BE1152" i="64"/>
  <c r="BE1740" i="64"/>
  <c r="BE1188" i="64"/>
  <c r="BE1117" i="64"/>
  <c r="BE1082" i="64"/>
  <c r="BE1058" i="64"/>
  <c r="BE1706" i="64"/>
  <c r="BE962" i="64"/>
  <c r="BE977" i="64" s="1"/>
  <c r="BE795" i="64"/>
  <c r="BE521" i="64"/>
  <c r="BE534" i="64" s="1"/>
  <c r="BE938" i="64"/>
  <c r="BE953" i="64" s="1"/>
  <c r="BE986" i="64"/>
  <c r="BE497" i="64"/>
  <c r="BE819" i="64"/>
  <c r="BE472" i="64"/>
  <c r="BE1445" i="64"/>
  <c r="BE448" i="64"/>
  <c r="BE1421" i="64"/>
  <c r="BE420" i="64"/>
  <c r="AW1390" i="64"/>
  <c r="AW2196" i="64"/>
  <c r="AW2170" i="64"/>
  <c r="AW1367" i="64"/>
  <c r="AW2119" i="64"/>
  <c r="AW1335" i="64"/>
  <c r="AW1313" i="64"/>
  <c r="AW2145" i="64"/>
  <c r="AW2248" i="64"/>
  <c r="AW1519" i="64"/>
  <c r="AW1674" i="64"/>
  <c r="AW1268" i="64"/>
  <c r="AW1224" i="64"/>
  <c r="AW1188" i="64"/>
  <c r="AW1642" i="64"/>
  <c r="AW1606" i="64"/>
  <c r="AW1152" i="64"/>
  <c r="AW1117" i="64"/>
  <c r="AW1740" i="64"/>
  <c r="AW1082" i="64"/>
  <c r="AW1058" i="64"/>
  <c r="AW1706" i="64"/>
  <c r="AW962" i="64"/>
  <c r="AW977" i="64" s="1"/>
  <c r="AW986" i="64"/>
  <c r="AW938" i="64"/>
  <c r="AW953" i="64" s="1"/>
  <c r="AW795" i="64"/>
  <c r="AW521" i="64"/>
  <c r="AW534" i="64" s="1"/>
  <c r="AW497" i="64"/>
  <c r="AW819" i="64"/>
  <c r="AW1421" i="64"/>
  <c r="AW472" i="64"/>
  <c r="AW1445" i="64"/>
  <c r="AW448" i="64"/>
  <c r="AW420" i="64"/>
  <c r="AO1390" i="64"/>
  <c r="AO2196" i="64"/>
  <c r="AO2170" i="64"/>
  <c r="AO2119" i="64"/>
  <c r="AO1367" i="64"/>
  <c r="AO1335" i="64"/>
  <c r="AO2145" i="64"/>
  <c r="AO1313" i="64"/>
  <c r="AO1519" i="64"/>
  <c r="AO2248" i="64"/>
  <c r="AO1674" i="64"/>
  <c r="AO1268" i="64"/>
  <c r="AO1224" i="64"/>
  <c r="AO1188" i="64"/>
  <c r="AO1642" i="64"/>
  <c r="AO1606" i="64"/>
  <c r="AO1152" i="64"/>
  <c r="AO1740" i="64"/>
  <c r="AO1082" i="64"/>
  <c r="AO1058" i="64"/>
  <c r="AO1117" i="64"/>
  <c r="AO1706" i="64"/>
  <c r="AO962" i="64"/>
  <c r="AO977" i="64" s="1"/>
  <c r="AO986" i="64"/>
  <c r="AO795" i="64"/>
  <c r="AO521" i="64"/>
  <c r="AO534" i="64" s="1"/>
  <c r="AO497" i="64"/>
  <c r="AO938" i="64"/>
  <c r="AO953" i="64" s="1"/>
  <c r="AO819" i="64"/>
  <c r="AO472" i="64"/>
  <c r="AO1445" i="64"/>
  <c r="AO448" i="64"/>
  <c r="AO1421" i="64"/>
  <c r="AO420" i="64"/>
  <c r="AG1390" i="64"/>
  <c r="AG2196" i="64"/>
  <c r="AG2170" i="64"/>
  <c r="AG2145" i="64"/>
  <c r="AG1367" i="64"/>
  <c r="AG2119" i="64"/>
  <c r="AG1335" i="64"/>
  <c r="AG1313" i="64"/>
  <c r="AG2248" i="64"/>
  <c r="AG1519" i="64"/>
  <c r="AG1268" i="64"/>
  <c r="AG1224" i="64"/>
  <c r="AG1674" i="64"/>
  <c r="AG1188" i="64"/>
  <c r="AG1152" i="64"/>
  <c r="AG1740" i="64"/>
  <c r="AG1117" i="64"/>
  <c r="AG1082" i="64"/>
  <c r="AG1058" i="64"/>
  <c r="AG1642" i="64"/>
  <c r="AG1606" i="64"/>
  <c r="AG1706" i="64"/>
  <c r="AG986" i="64"/>
  <c r="AG795" i="64"/>
  <c r="AG938" i="64"/>
  <c r="AG953" i="64" s="1"/>
  <c r="AG521" i="64"/>
  <c r="AG534" i="64" s="1"/>
  <c r="AG962" i="64"/>
  <c r="AG977" i="64" s="1"/>
  <c r="AG497" i="64"/>
  <c r="AG819" i="64"/>
  <c r="AG1421" i="64"/>
  <c r="AG472" i="64"/>
  <c r="AG1445" i="64"/>
  <c r="AG448" i="64"/>
  <c r="AG420" i="64"/>
  <c r="Y1390" i="64"/>
  <c r="Y2196" i="64"/>
  <c r="Y2170" i="64"/>
  <c r="Y2145" i="64"/>
  <c r="Y1335" i="64"/>
  <c r="Y2119" i="64"/>
  <c r="Y1367" i="64"/>
  <c r="Y1313" i="64"/>
  <c r="Y1519" i="64"/>
  <c r="Y2248" i="64"/>
  <c r="Y1268" i="64"/>
  <c r="Y1224" i="64"/>
  <c r="Y1674" i="64"/>
  <c r="Y1188" i="64"/>
  <c r="Y1642" i="64"/>
  <c r="Y1606" i="64"/>
  <c r="Y1152" i="64"/>
  <c r="Y1740" i="64"/>
  <c r="Y1082" i="64"/>
  <c r="Y1058" i="64"/>
  <c r="Y1706" i="64"/>
  <c r="Y1117" i="64"/>
  <c r="Y938" i="64"/>
  <c r="Y953" i="64" s="1"/>
  <c r="Y795" i="64"/>
  <c r="Y986" i="64"/>
  <c r="Y521" i="64"/>
  <c r="Y534" i="64" s="1"/>
  <c r="Y497" i="64"/>
  <c r="Y819" i="64"/>
  <c r="Y962" i="64"/>
  <c r="Y977" i="64" s="1"/>
  <c r="Y472" i="64"/>
  <c r="Y1445" i="64"/>
  <c r="Y448" i="64"/>
  <c r="Y1421" i="64"/>
  <c r="Y420" i="64"/>
  <c r="CL1387" i="64"/>
  <c r="CL1409" i="64" s="1"/>
  <c r="CL2193" i="64"/>
  <c r="CL2210" i="64" s="1"/>
  <c r="CL2167" i="64"/>
  <c r="CL2184" i="64" s="1"/>
  <c r="CL2142" i="64"/>
  <c r="CL2159" i="64" s="1"/>
  <c r="CL2116" i="64"/>
  <c r="CL2133" i="64" s="1"/>
  <c r="CL1332" i="64"/>
  <c r="CL1355" i="64" s="1"/>
  <c r="CL1364" i="64"/>
  <c r="CL1378" i="64" s="1"/>
  <c r="CL1310" i="64"/>
  <c r="CL1323" i="64" s="1"/>
  <c r="CL1516" i="64"/>
  <c r="CL1529" i="64" s="1"/>
  <c r="CL2245" i="64"/>
  <c r="CL2259" i="64" s="1"/>
  <c r="CL1265" i="64"/>
  <c r="CL1300" i="64" s="1"/>
  <c r="CL1221" i="64"/>
  <c r="CL1256" i="64" s="1"/>
  <c r="CL1671" i="64"/>
  <c r="CL1694" i="64" s="1"/>
  <c r="CL1603" i="64"/>
  <c r="CL1630" i="64" s="1"/>
  <c r="CL1639" i="64"/>
  <c r="CL1662" i="64" s="1"/>
  <c r="CL1185" i="64"/>
  <c r="CL1212" i="64" s="1"/>
  <c r="CL1149" i="64"/>
  <c r="CL1176" i="64" s="1"/>
  <c r="CL1737" i="64"/>
  <c r="CL1762" i="64" s="1"/>
  <c r="CL1079" i="64"/>
  <c r="CL1106" i="64" s="1"/>
  <c r="CL1114" i="64"/>
  <c r="CL1141" i="64" s="1"/>
  <c r="CL1055" i="64"/>
  <c r="CL1703" i="64"/>
  <c r="CL1728" i="64" s="1"/>
  <c r="CL983" i="64"/>
  <c r="CL996" i="64" s="1"/>
  <c r="CL911" i="64"/>
  <c r="CL926" i="64" s="1"/>
  <c r="CL792" i="64"/>
  <c r="CL807" i="64" s="1"/>
  <c r="CL959" i="64"/>
  <c r="CL974" i="64" s="1"/>
  <c r="CL518" i="64"/>
  <c r="CL531" i="64" s="1"/>
  <c r="CL494" i="64"/>
  <c r="CL935" i="64"/>
  <c r="CL950" i="64" s="1"/>
  <c r="CL816" i="64"/>
  <c r="CL832" i="64" s="1"/>
  <c r="CL469" i="64"/>
  <c r="CL1418" i="64"/>
  <c r="CL1433" i="64" s="1"/>
  <c r="CL1442" i="64"/>
  <c r="CL1457" i="64" s="1"/>
  <c r="CL445" i="64"/>
  <c r="CL417" i="64"/>
  <c r="CD1387" i="64"/>
  <c r="CD1409" i="64" s="1"/>
  <c r="CD2193" i="64"/>
  <c r="CD2210" i="64" s="1"/>
  <c r="CD2167" i="64"/>
  <c r="CD2184" i="64" s="1"/>
  <c r="CD2142" i="64"/>
  <c r="CD2159" i="64" s="1"/>
  <c r="CD2116" i="64"/>
  <c r="CD2133" i="64" s="1"/>
  <c r="CD1364" i="64"/>
  <c r="CD1378" i="64" s="1"/>
  <c r="CD1332" i="64"/>
  <c r="CD1355" i="64" s="1"/>
  <c r="CD1310" i="64"/>
  <c r="CD1323" i="64" s="1"/>
  <c r="CD2245" i="64"/>
  <c r="CD2259" i="64" s="1"/>
  <c r="CD1265" i="64"/>
  <c r="CD1300" i="64" s="1"/>
  <c r="CD1516" i="64"/>
  <c r="CD1529" i="64" s="1"/>
  <c r="CD1221" i="64"/>
  <c r="CD1256" i="64" s="1"/>
  <c r="CD1671" i="64"/>
  <c r="CD1694" i="64" s="1"/>
  <c r="CD1185" i="64"/>
  <c r="CD1212" i="64" s="1"/>
  <c r="CD1149" i="64"/>
  <c r="CD1176" i="64" s="1"/>
  <c r="CD1114" i="64"/>
  <c r="CD1141" i="64" s="1"/>
  <c r="CD1737" i="64"/>
  <c r="CD1762" i="64" s="1"/>
  <c r="CD1639" i="64"/>
  <c r="CD1662" i="64" s="1"/>
  <c r="CD1603" i="64"/>
  <c r="CD1630" i="64" s="1"/>
  <c r="CD1079" i="64"/>
  <c r="CD1106" i="64" s="1"/>
  <c r="CD1055" i="64"/>
  <c r="CD1703" i="64"/>
  <c r="CD1728" i="64" s="1"/>
  <c r="CD983" i="64"/>
  <c r="CD996" i="64" s="1"/>
  <c r="CD911" i="64"/>
  <c r="CD926" i="64" s="1"/>
  <c r="CD792" i="64"/>
  <c r="CD807" i="64" s="1"/>
  <c r="CD935" i="64"/>
  <c r="CD950" i="64" s="1"/>
  <c r="CD518" i="64"/>
  <c r="CD531" i="64" s="1"/>
  <c r="CD494" i="64"/>
  <c r="CD959" i="64"/>
  <c r="CD974" i="64" s="1"/>
  <c r="CD816" i="64"/>
  <c r="CD832" i="64" s="1"/>
  <c r="CD469" i="64"/>
  <c r="CD1442" i="64"/>
  <c r="CD1457" i="64" s="1"/>
  <c r="CD445" i="64"/>
  <c r="CD1418" i="64"/>
  <c r="CD1433" i="64" s="1"/>
  <c r="CD417" i="64"/>
  <c r="BV1387" i="64"/>
  <c r="BV1409" i="64" s="1"/>
  <c r="BV2193" i="64"/>
  <c r="BV2210" i="64" s="1"/>
  <c r="BV2167" i="64"/>
  <c r="BV2184" i="64" s="1"/>
  <c r="BV2142" i="64"/>
  <c r="BV2159" i="64" s="1"/>
  <c r="BV1364" i="64"/>
  <c r="BV1378" i="64" s="1"/>
  <c r="BV2116" i="64"/>
  <c r="BV2133" i="64" s="1"/>
  <c r="BV1332" i="64"/>
  <c r="BV1355" i="64" s="1"/>
  <c r="BV1310" i="64"/>
  <c r="BV1323" i="64" s="1"/>
  <c r="BV1516" i="64"/>
  <c r="BV1529" i="64" s="1"/>
  <c r="BV2245" i="64"/>
  <c r="BV2259" i="64" s="1"/>
  <c r="BV1265" i="64"/>
  <c r="BV1300" i="64" s="1"/>
  <c r="BV1221" i="64"/>
  <c r="BV1256" i="64" s="1"/>
  <c r="BV1671" i="64"/>
  <c r="BV1694" i="64" s="1"/>
  <c r="BV1185" i="64"/>
  <c r="BV1212" i="64" s="1"/>
  <c r="BV1603" i="64"/>
  <c r="BV1630" i="64" s="1"/>
  <c r="BV1639" i="64"/>
  <c r="BV1662" i="64" s="1"/>
  <c r="BV1149" i="64"/>
  <c r="BV1176" i="64" s="1"/>
  <c r="BV1737" i="64"/>
  <c r="BV1762" i="64" s="1"/>
  <c r="BV1079" i="64"/>
  <c r="BV1106" i="64" s="1"/>
  <c r="BV1055" i="64"/>
  <c r="BV1114" i="64"/>
  <c r="BV1141" i="64" s="1"/>
  <c r="BV1703" i="64"/>
  <c r="BV1728" i="64" s="1"/>
  <c r="BV983" i="64"/>
  <c r="BV996" i="64" s="1"/>
  <c r="BV935" i="64"/>
  <c r="BV950" i="64" s="1"/>
  <c r="BV911" i="64"/>
  <c r="BV926" i="64" s="1"/>
  <c r="BV959" i="64"/>
  <c r="BV974" i="64" s="1"/>
  <c r="BV792" i="64"/>
  <c r="BV807" i="64" s="1"/>
  <c r="BV518" i="64"/>
  <c r="BV531" i="64" s="1"/>
  <c r="BV494" i="64"/>
  <c r="BV816" i="64"/>
  <c r="BV832" i="64" s="1"/>
  <c r="BV469" i="64"/>
  <c r="BV1418" i="64"/>
  <c r="BV1433" i="64" s="1"/>
  <c r="BV1442" i="64"/>
  <c r="BV1457" i="64" s="1"/>
  <c r="BV445" i="64"/>
  <c r="BV417" i="64"/>
  <c r="BN1387" i="64"/>
  <c r="BN1409" i="64" s="1"/>
  <c r="BN2193" i="64"/>
  <c r="BN2210" i="64" s="1"/>
  <c r="BN2167" i="64"/>
  <c r="BN2184" i="64" s="1"/>
  <c r="BN1364" i="64"/>
  <c r="BN1378" i="64" s="1"/>
  <c r="BN2142" i="64"/>
  <c r="BN2159" i="64" s="1"/>
  <c r="BN2116" i="64"/>
  <c r="BN2133" i="64" s="1"/>
  <c r="BN1332" i="64"/>
  <c r="BN1355" i="64" s="1"/>
  <c r="BN1310" i="64"/>
  <c r="BN1323" i="64" s="1"/>
  <c r="BN2245" i="64"/>
  <c r="BN2259" i="64" s="1"/>
  <c r="BN1265" i="64"/>
  <c r="BN1300" i="64" s="1"/>
  <c r="BN1671" i="64"/>
  <c r="BN1694" i="64" s="1"/>
  <c r="BN1221" i="64"/>
  <c r="BN1256" i="64" s="1"/>
  <c r="BN1603" i="64"/>
  <c r="BN1630" i="64" s="1"/>
  <c r="BN1639" i="64"/>
  <c r="BN1662" i="64" s="1"/>
  <c r="BN1185" i="64"/>
  <c r="BN1212" i="64" s="1"/>
  <c r="BN1149" i="64"/>
  <c r="BN1176" i="64" s="1"/>
  <c r="BN1516" i="64"/>
  <c r="BN1529" i="64" s="1"/>
  <c r="BN1737" i="64"/>
  <c r="BN1762" i="64" s="1"/>
  <c r="BN1114" i="64"/>
  <c r="BN1141" i="64" s="1"/>
  <c r="BN1079" i="64"/>
  <c r="BN1106" i="64" s="1"/>
  <c r="BN1055" i="64"/>
  <c r="BN1703" i="64"/>
  <c r="BN1728" i="64" s="1"/>
  <c r="BN911" i="64"/>
  <c r="BN926" i="64" s="1"/>
  <c r="BN792" i="64"/>
  <c r="BN807" i="64" s="1"/>
  <c r="BN983" i="64"/>
  <c r="BN996" i="64" s="1"/>
  <c r="BN518" i="64"/>
  <c r="BN531" i="64" s="1"/>
  <c r="BN959" i="64"/>
  <c r="BN974" i="64" s="1"/>
  <c r="BN935" i="64"/>
  <c r="BN950" i="64" s="1"/>
  <c r="BN494" i="64"/>
  <c r="BN816" i="64"/>
  <c r="BN832" i="64" s="1"/>
  <c r="BN469" i="64"/>
  <c r="BN1442" i="64"/>
  <c r="BN1457" i="64" s="1"/>
  <c r="BN445" i="64"/>
  <c r="BN1418" i="64"/>
  <c r="BN1433" i="64" s="1"/>
  <c r="BN417" i="64"/>
  <c r="BF1387" i="64"/>
  <c r="BF1409" i="64" s="1"/>
  <c r="BF2193" i="64"/>
  <c r="BF2210" i="64" s="1"/>
  <c r="BF2167" i="64"/>
  <c r="BF2184" i="64" s="1"/>
  <c r="BF2142" i="64"/>
  <c r="BF2159" i="64" s="1"/>
  <c r="BF2116" i="64"/>
  <c r="BF2133" i="64" s="1"/>
  <c r="BF1364" i="64"/>
  <c r="BF1378" i="64" s="1"/>
  <c r="BF1332" i="64"/>
  <c r="BF1355" i="64" s="1"/>
  <c r="BF1310" i="64"/>
  <c r="BF1323" i="64" s="1"/>
  <c r="BF2245" i="64"/>
  <c r="BF2259" i="64" s="1"/>
  <c r="BF1516" i="64"/>
  <c r="BF1529" i="64" s="1"/>
  <c r="BF1265" i="64"/>
  <c r="BF1300" i="64" s="1"/>
  <c r="BF1221" i="64"/>
  <c r="BF1256" i="64" s="1"/>
  <c r="BF1671" i="64"/>
  <c r="BF1694" i="64" s="1"/>
  <c r="BF1185" i="64"/>
  <c r="BF1212" i="64" s="1"/>
  <c r="BF1603" i="64"/>
  <c r="BF1630" i="64" s="1"/>
  <c r="BF1149" i="64"/>
  <c r="BF1176" i="64" s="1"/>
  <c r="BF1114" i="64"/>
  <c r="BF1141" i="64" s="1"/>
  <c r="BF1737" i="64"/>
  <c r="BF1762" i="64" s="1"/>
  <c r="BF1079" i="64"/>
  <c r="BF1106" i="64" s="1"/>
  <c r="BF1055" i="64"/>
  <c r="BF1639" i="64"/>
  <c r="BF1662" i="64" s="1"/>
  <c r="BF1703" i="64"/>
  <c r="BF1728" i="64" s="1"/>
  <c r="BF983" i="64"/>
  <c r="BF996" i="64" s="1"/>
  <c r="BF911" i="64"/>
  <c r="BF926" i="64" s="1"/>
  <c r="BF792" i="64"/>
  <c r="BF807" i="64" s="1"/>
  <c r="BF935" i="64"/>
  <c r="BF950" i="64" s="1"/>
  <c r="BF518" i="64"/>
  <c r="BF531" i="64" s="1"/>
  <c r="BF494" i="64"/>
  <c r="BF816" i="64"/>
  <c r="BF832" i="64" s="1"/>
  <c r="BF469" i="64"/>
  <c r="BF1418" i="64"/>
  <c r="BF1433" i="64" s="1"/>
  <c r="BF1442" i="64"/>
  <c r="BF1457" i="64" s="1"/>
  <c r="BF959" i="64"/>
  <c r="BF974" i="64" s="1"/>
  <c r="BF445" i="64"/>
  <c r="BF417" i="64"/>
  <c r="AX1387" i="64"/>
  <c r="AX1409" i="64" s="1"/>
  <c r="AX2193" i="64"/>
  <c r="AX2210" i="64" s="1"/>
  <c r="AX2167" i="64"/>
  <c r="AX2184" i="64" s="1"/>
  <c r="AX2142" i="64"/>
  <c r="AX2159" i="64" s="1"/>
  <c r="AX1364" i="64"/>
  <c r="AX1378" i="64" s="1"/>
  <c r="AX2116" i="64"/>
  <c r="AX2133" i="64" s="1"/>
  <c r="AX1332" i="64"/>
  <c r="AX1355" i="64" s="1"/>
  <c r="AX1310" i="64"/>
  <c r="AX1323" i="64" s="1"/>
  <c r="AX1516" i="64"/>
  <c r="AX1529" i="64" s="1"/>
  <c r="AX2245" i="64"/>
  <c r="AX2259" i="64" s="1"/>
  <c r="AX1265" i="64"/>
  <c r="AX1300" i="64" s="1"/>
  <c r="AX1671" i="64"/>
  <c r="AX1694" i="64" s="1"/>
  <c r="AX1221" i="64"/>
  <c r="AX1256" i="64" s="1"/>
  <c r="AX1603" i="64"/>
  <c r="AX1630" i="64" s="1"/>
  <c r="AX1185" i="64"/>
  <c r="AX1212" i="64" s="1"/>
  <c r="AX1639" i="64"/>
  <c r="AX1662" i="64" s="1"/>
  <c r="AX1149" i="64"/>
  <c r="AX1176" i="64" s="1"/>
  <c r="AX1737" i="64"/>
  <c r="AX1762" i="64" s="1"/>
  <c r="AX1079" i="64"/>
  <c r="AX1106" i="64" s="1"/>
  <c r="AX1055" i="64"/>
  <c r="AX1114" i="64"/>
  <c r="AX1141" i="64" s="1"/>
  <c r="AX1703" i="64"/>
  <c r="AX1728" i="64" s="1"/>
  <c r="AX983" i="64"/>
  <c r="AX996" i="64" s="1"/>
  <c r="AX911" i="64"/>
  <c r="AX926" i="64" s="1"/>
  <c r="AX935" i="64"/>
  <c r="AX950" i="64" s="1"/>
  <c r="AX792" i="64"/>
  <c r="AX807" i="64" s="1"/>
  <c r="AX959" i="64"/>
  <c r="AX974" i="64" s="1"/>
  <c r="AX518" i="64"/>
  <c r="AX531" i="64" s="1"/>
  <c r="AX494" i="64"/>
  <c r="AX816" i="64"/>
  <c r="AX832" i="64" s="1"/>
  <c r="AX469" i="64"/>
  <c r="AX1442" i="64"/>
  <c r="AX1457" i="64" s="1"/>
  <c r="AX445" i="64"/>
  <c r="AX1418" i="64"/>
  <c r="AX1433" i="64" s="1"/>
  <c r="AX417" i="64"/>
  <c r="AP1387" i="64"/>
  <c r="AP1409" i="64" s="1"/>
  <c r="AP2193" i="64"/>
  <c r="AP2210" i="64" s="1"/>
  <c r="AP2167" i="64"/>
  <c r="AP2184" i="64" s="1"/>
  <c r="AP2142" i="64"/>
  <c r="AP2159" i="64" s="1"/>
  <c r="AP2116" i="64"/>
  <c r="AP2133" i="64" s="1"/>
  <c r="AP1332" i="64"/>
  <c r="AP1355" i="64" s="1"/>
  <c r="AP1364" i="64"/>
  <c r="AP1378" i="64" s="1"/>
  <c r="AP1310" i="64"/>
  <c r="AP1323" i="64" s="1"/>
  <c r="AP2245" i="64"/>
  <c r="AP2259" i="64" s="1"/>
  <c r="AP1516" i="64"/>
  <c r="AP1529" i="64" s="1"/>
  <c r="AP1265" i="64"/>
  <c r="AP1300" i="64" s="1"/>
  <c r="AP1221" i="64"/>
  <c r="AP1256" i="64" s="1"/>
  <c r="AP1671" i="64"/>
  <c r="AP1694" i="64" s="1"/>
  <c r="AP1639" i="64"/>
  <c r="AP1662" i="64" s="1"/>
  <c r="AP1185" i="64"/>
  <c r="AP1212" i="64" s="1"/>
  <c r="AP1149" i="64"/>
  <c r="AP1176" i="64" s="1"/>
  <c r="AP1603" i="64"/>
  <c r="AP1630" i="64" s="1"/>
  <c r="AP1737" i="64"/>
  <c r="AP1762" i="64" s="1"/>
  <c r="AP1114" i="64"/>
  <c r="AP1141" i="64" s="1"/>
  <c r="AP1079" i="64"/>
  <c r="AP1106" i="64" s="1"/>
  <c r="AP1055" i="64"/>
  <c r="AP1703" i="64"/>
  <c r="AP1728" i="64" s="1"/>
  <c r="AP983" i="64"/>
  <c r="AP996" i="64" s="1"/>
  <c r="AP911" i="64"/>
  <c r="AP926" i="64" s="1"/>
  <c r="AP792" i="64"/>
  <c r="AP807" i="64" s="1"/>
  <c r="AP518" i="64"/>
  <c r="AP531" i="64" s="1"/>
  <c r="AP959" i="64"/>
  <c r="AP974" i="64" s="1"/>
  <c r="AP494" i="64"/>
  <c r="AP816" i="64"/>
  <c r="AP832" i="64" s="1"/>
  <c r="AP469" i="64"/>
  <c r="AP1418" i="64"/>
  <c r="AP1433" i="64" s="1"/>
  <c r="AP1442" i="64"/>
  <c r="AP1457" i="64" s="1"/>
  <c r="AP445" i="64"/>
  <c r="AP935" i="64"/>
  <c r="AP950" i="64" s="1"/>
  <c r="AP417" i="64"/>
  <c r="AH1387" i="64"/>
  <c r="AH1409" i="64" s="1"/>
  <c r="AH2193" i="64"/>
  <c r="AH2210" i="64" s="1"/>
  <c r="AH2167" i="64"/>
  <c r="AH2184" i="64" s="1"/>
  <c r="AH2142" i="64"/>
  <c r="AH2159" i="64" s="1"/>
  <c r="AH2116" i="64"/>
  <c r="AH2133" i="64" s="1"/>
  <c r="AH1332" i="64"/>
  <c r="AH1355" i="64" s="1"/>
  <c r="AH1364" i="64"/>
  <c r="AH1378" i="64" s="1"/>
  <c r="AH1310" i="64"/>
  <c r="AH1323" i="64" s="1"/>
  <c r="AH1516" i="64"/>
  <c r="AH1529" i="64" s="1"/>
  <c r="AH2245" i="64"/>
  <c r="AH2259" i="64" s="1"/>
  <c r="AH1671" i="64"/>
  <c r="AH1694" i="64" s="1"/>
  <c r="AH1185" i="64"/>
  <c r="AH1212" i="64" s="1"/>
  <c r="AH1603" i="64"/>
  <c r="AH1630" i="64" s="1"/>
  <c r="AH1265" i="64"/>
  <c r="AH1300" i="64" s="1"/>
  <c r="AH1639" i="64"/>
  <c r="AH1662" i="64" s="1"/>
  <c r="AH1149" i="64"/>
  <c r="AH1176" i="64" s="1"/>
  <c r="AH1737" i="64"/>
  <c r="AH1762" i="64" s="1"/>
  <c r="AH1079" i="64"/>
  <c r="AH1106" i="64" s="1"/>
  <c r="AH1055" i="64"/>
  <c r="AH1221" i="64"/>
  <c r="AH1256" i="64" s="1"/>
  <c r="AH1703" i="64"/>
  <c r="AH1728" i="64" s="1"/>
  <c r="AH1114" i="64"/>
  <c r="AH1141" i="64" s="1"/>
  <c r="AH983" i="64"/>
  <c r="AH996" i="64" s="1"/>
  <c r="AH959" i="64"/>
  <c r="AH974" i="64" s="1"/>
  <c r="AH911" i="64"/>
  <c r="AH926" i="64" s="1"/>
  <c r="AH792" i="64"/>
  <c r="AH807" i="64" s="1"/>
  <c r="AH518" i="64"/>
  <c r="AH531" i="64" s="1"/>
  <c r="AH935" i="64"/>
  <c r="AH950" i="64" s="1"/>
  <c r="AH494" i="64"/>
  <c r="AH816" i="64"/>
  <c r="AH832" i="64" s="1"/>
  <c r="AH469" i="64"/>
  <c r="AH1442" i="64"/>
  <c r="AH1457" i="64" s="1"/>
  <c r="AH445" i="64"/>
  <c r="AH1418" i="64"/>
  <c r="AH1433" i="64" s="1"/>
  <c r="AH417" i="64"/>
  <c r="Z1387" i="64"/>
  <c r="Z1409" i="64" s="1"/>
  <c r="Z2193" i="64"/>
  <c r="Z2210" i="64" s="1"/>
  <c r="Z2167" i="64"/>
  <c r="Z2184" i="64" s="1"/>
  <c r="Z2116" i="64"/>
  <c r="Z2133" i="64" s="1"/>
  <c r="Z1364" i="64"/>
  <c r="Z1378" i="64" s="1"/>
  <c r="Z1332" i="64"/>
  <c r="Z1355" i="64" s="1"/>
  <c r="Z2142" i="64"/>
  <c r="Z2159" i="64" s="1"/>
  <c r="Z1310" i="64"/>
  <c r="Z1323" i="64" s="1"/>
  <c r="Z2245" i="64"/>
  <c r="Z2259" i="64" s="1"/>
  <c r="Z1221" i="64"/>
  <c r="Z1256" i="64" s="1"/>
  <c r="Z1265" i="64"/>
  <c r="Z1300" i="64" s="1"/>
  <c r="Z1671" i="64"/>
  <c r="Z1694" i="64" s="1"/>
  <c r="Z1516" i="64"/>
  <c r="Z1529" i="64" s="1"/>
  <c r="Z1603" i="64"/>
  <c r="Z1630" i="64" s="1"/>
  <c r="Z1639" i="64"/>
  <c r="Z1662" i="64" s="1"/>
  <c r="Z1185" i="64"/>
  <c r="Z1212" i="64" s="1"/>
  <c r="Z1149" i="64"/>
  <c r="Z1176" i="64" s="1"/>
  <c r="Z1737" i="64"/>
  <c r="Z1762" i="64" s="1"/>
  <c r="Z1079" i="64"/>
  <c r="Z1106" i="64" s="1"/>
  <c r="Z1114" i="64"/>
  <c r="Z1141" i="64" s="1"/>
  <c r="Z1055" i="64"/>
  <c r="Z1703" i="64"/>
  <c r="Z1728" i="64" s="1"/>
  <c r="Z983" i="64"/>
  <c r="Z996" i="64" s="1"/>
  <c r="Z911" i="64"/>
  <c r="Z926" i="64" s="1"/>
  <c r="Z792" i="64"/>
  <c r="Z807" i="64" s="1"/>
  <c r="Z959" i="64"/>
  <c r="Z974" i="64" s="1"/>
  <c r="Z935" i="64"/>
  <c r="Z950" i="64" s="1"/>
  <c r="Z518" i="64"/>
  <c r="Z531" i="64" s="1"/>
  <c r="Z494" i="64"/>
  <c r="Z816" i="64"/>
  <c r="Z832" i="64" s="1"/>
  <c r="Z469" i="64"/>
  <c r="Z1418" i="64"/>
  <c r="Z1433" i="64" s="1"/>
  <c r="Z1442" i="64"/>
  <c r="Z1457" i="64" s="1"/>
  <c r="Z445" i="64"/>
  <c r="Z417" i="64"/>
  <c r="CI316" i="64"/>
  <c r="CA316" i="64"/>
  <c r="BS316" i="64"/>
  <c r="BK316" i="64"/>
  <c r="BC316" i="64"/>
  <c r="AU316" i="64"/>
  <c r="AM316" i="64"/>
  <c r="AE316" i="64"/>
  <c r="W316" i="64"/>
  <c r="CH315" i="64"/>
  <c r="BZ315" i="64"/>
  <c r="BR315" i="64"/>
  <c r="BJ315" i="64"/>
  <c r="BB315" i="64"/>
  <c r="AT315" i="64"/>
  <c r="AL315" i="64"/>
  <c r="AD315" i="64"/>
  <c r="V315" i="64"/>
  <c r="CG312" i="64"/>
  <c r="BY312" i="64"/>
  <c r="BQ312" i="64"/>
  <c r="BI312" i="64"/>
  <c r="BA312" i="64"/>
  <c r="AS312" i="64"/>
  <c r="AK312" i="64"/>
  <c r="AC312" i="64"/>
  <c r="AC325" i="64" s="1"/>
  <c r="U312" i="64"/>
  <c r="U325" i="64" s="1"/>
  <c r="CF311" i="64"/>
  <c r="BX311" i="64"/>
  <c r="BP311" i="64"/>
  <c r="BH311" i="64"/>
  <c r="AZ311" i="64"/>
  <c r="AR311" i="64"/>
  <c r="AJ311" i="64"/>
  <c r="AB311" i="64"/>
  <c r="T311" i="64"/>
  <c r="X334" i="64"/>
  <c r="AF334" i="64"/>
  <c r="AN334" i="64"/>
  <c r="AV334" i="64"/>
  <c r="BD334" i="64"/>
  <c r="BL334" i="64"/>
  <c r="BT334" i="64"/>
  <c r="CB334" i="64"/>
  <c r="CJ334" i="64"/>
  <c r="X335" i="64"/>
  <c r="AF335" i="64"/>
  <c r="AN335" i="64"/>
  <c r="AV335" i="64"/>
  <c r="BD335" i="64"/>
  <c r="BL335" i="64"/>
  <c r="BT335" i="64"/>
  <c r="CB335" i="64"/>
  <c r="CJ335" i="64"/>
  <c r="W338" i="64"/>
  <c r="AE338" i="64"/>
  <c r="AM338" i="64"/>
  <c r="AU338" i="64"/>
  <c r="BC338" i="64"/>
  <c r="BK338" i="64"/>
  <c r="BT338" i="64"/>
  <c r="CD338" i="64"/>
  <c r="T339" i="64"/>
  <c r="T349" i="64" s="1"/>
  <c r="AE339" i="64"/>
  <c r="AE349" i="64" s="1"/>
  <c r="AP339" i="64"/>
  <c r="AP349" i="64" s="1"/>
  <c r="AZ339" i="64"/>
  <c r="AZ349" i="64" s="1"/>
  <c r="BK339" i="64"/>
  <c r="BK349" i="64" s="1"/>
  <c r="BV339" i="64"/>
  <c r="BV349" i="64" s="1"/>
  <c r="CF339" i="64"/>
  <c r="CF349" i="64" s="1"/>
  <c r="X384" i="64"/>
  <c r="AK384" i="64"/>
  <c r="AW384" i="64"/>
  <c r="BK384" i="64"/>
  <c r="BV384" i="64"/>
  <c r="CJ384" i="64"/>
  <c r="AC385" i="64"/>
  <c r="AO385" i="64"/>
  <c r="BC385" i="64"/>
  <c r="BN385" i="64"/>
  <c r="CB385" i="64"/>
  <c r="AE388" i="64"/>
  <c r="AR388" i="64"/>
  <c r="BD388" i="64"/>
  <c r="BR388" i="64"/>
  <c r="CC388" i="64"/>
  <c r="W389" i="64"/>
  <c r="AJ389" i="64"/>
  <c r="AV389" i="64"/>
  <c r="BJ389" i="64"/>
  <c r="BU389" i="64"/>
  <c r="CI389" i="64"/>
  <c r="Z1441" i="64"/>
  <c r="AM1441" i="64"/>
  <c r="AY1441" i="64"/>
  <c r="BM1441" i="64"/>
  <c r="BX1441" i="64"/>
  <c r="W1442" i="64"/>
  <c r="W1457" i="64" s="1"/>
  <c r="AY1442" i="64"/>
  <c r="AY1457" i="64" s="1"/>
  <c r="CE1442" i="64"/>
  <c r="CE1457" i="64" s="1"/>
  <c r="BG1445" i="64"/>
  <c r="AY1446" i="64"/>
  <c r="AG416" i="64"/>
  <c r="AG436" i="64" s="1"/>
  <c r="Y417" i="64"/>
  <c r="CK417" i="64"/>
  <c r="BT420" i="64"/>
  <c r="BL421" i="64"/>
  <c r="AL444" i="64"/>
  <c r="AL459" i="64" s="1"/>
  <c r="AD445" i="64"/>
  <c r="BY448" i="64"/>
  <c r="BQ449" i="64"/>
  <c r="AQ468" i="64"/>
  <c r="AI469" i="64"/>
  <c r="Z472" i="64"/>
  <c r="CL472" i="64"/>
  <c r="CI493" i="64"/>
  <c r="AN497" i="64"/>
  <c r="AS1418" i="64"/>
  <c r="AS1433" i="64" s="1"/>
  <c r="CE1421" i="64"/>
  <c r="BZ816" i="64"/>
  <c r="BZ832" i="64" s="1"/>
  <c r="CA820" i="64"/>
  <c r="CA836" i="64" s="1"/>
  <c r="BZ518" i="64"/>
  <c r="BZ531" i="64" s="1"/>
  <c r="CE911" i="64"/>
  <c r="CE926" i="64" s="1"/>
  <c r="BE939" i="64"/>
  <c r="BE954" i="64" s="1"/>
  <c r="AQ983" i="64"/>
  <c r="AQ996" i="64" s="1"/>
  <c r="S315" i="64"/>
  <c r="S316" i="64"/>
  <c r="S311" i="64"/>
  <c r="S312" i="64"/>
  <c r="S325" i="64" s="1"/>
  <c r="E183" i="64"/>
  <c r="E2132" i="64"/>
  <c r="E532" i="64"/>
  <c r="E1175" i="64"/>
  <c r="E808" i="64"/>
  <c r="E512" i="64"/>
  <c r="E83" i="64"/>
  <c r="E1325" i="64"/>
  <c r="E1324" i="64"/>
  <c r="E811" i="64"/>
  <c r="E810" i="64"/>
  <c r="E440" i="64"/>
  <c r="E534" i="64"/>
  <c r="E1322" i="64"/>
  <c r="E2183" i="64"/>
  <c r="E1211" i="64"/>
  <c r="E1632" i="64"/>
  <c r="E70" i="64"/>
  <c r="E833" i="64"/>
  <c r="E927" i="64"/>
  <c r="E132" i="64"/>
  <c r="E131" i="64"/>
  <c r="E461" i="64"/>
  <c r="E1214" i="64"/>
  <c r="E1213" i="64"/>
  <c r="E1178" i="64"/>
  <c r="E1177" i="64"/>
  <c r="E2184" i="64"/>
  <c r="E2160" i="64"/>
  <c r="E2159" i="64"/>
  <c r="E2209" i="64"/>
  <c r="E2158" i="64"/>
  <c r="E353" i="64"/>
  <c r="E101" i="64"/>
  <c r="E100" i="64"/>
  <c r="E412" i="64"/>
  <c r="AR666" i="64" a="1"/>
  <c r="CJ666" i="64" a="1"/>
  <c r="AM666" i="64" a="1"/>
  <c r="V666" i="64" a="1"/>
  <c r="AQ666" i="64" a="1"/>
  <c r="BV2060" i="64" a="1"/>
  <c r="BZ2060" i="64" a="1"/>
  <c r="DD395" i="64" a="1"/>
  <c r="AK2060" i="64" a="1"/>
  <c r="BT586" i="64" a="1"/>
  <c r="BU395" i="64" a="1"/>
  <c r="AT2060" i="64" a="1"/>
  <c r="CU586" i="64" a="1"/>
  <c r="BK1281" i="64" a="1"/>
  <c r="BJ395" i="64" a="1"/>
  <c r="AG586" i="64" a="1"/>
  <c r="Z395" i="64" a="1"/>
  <c r="AW395" i="64" a="1"/>
  <c r="CA395" i="64" a="1"/>
  <c r="CV852" i="64" a="1"/>
  <c r="BG1281" i="64" a="1"/>
  <c r="BJ2060" i="64" a="1"/>
  <c r="X2060" i="64" a="1"/>
  <c r="BL395" i="64" a="1"/>
  <c r="BY395" i="64" a="1"/>
  <c r="DC395" i="64" a="1"/>
  <c r="AI2060" i="64" a="1"/>
  <c r="BC395" i="64" a="1"/>
  <c r="CT586" i="64" a="1"/>
  <c r="BL2060" i="64" a="1"/>
  <c r="BF586" i="64" a="1"/>
  <c r="DB549" i="64" a="1"/>
  <c r="CG666" i="64" a="1"/>
  <c r="X666" i="64" a="1"/>
  <c r="CC666" i="64" a="1"/>
  <c r="BM666" i="64" a="1"/>
  <c r="CD666" i="64" a="1"/>
  <c r="CZ549" i="64" a="1"/>
  <c r="V588" i="64" a="1"/>
  <c r="BY586" i="64" a="1"/>
  <c r="AP586" i="64" a="1"/>
  <c r="CW549" i="64" a="1"/>
  <c r="AD2060" i="64" a="1"/>
  <c r="BP2060" i="64" a="1"/>
  <c r="CK586" i="64" a="1"/>
  <c r="BW2060" i="64" a="1"/>
  <c r="CH2060" i="64" a="1"/>
  <c r="CY549" i="64" a="1"/>
  <c r="CU588" i="64" a="1"/>
  <c r="AR1281" i="64" a="1"/>
  <c r="BN2060" i="64" a="1"/>
  <c r="AX395" i="64" a="1"/>
  <c r="CC2060" i="64" a="1"/>
  <c r="BU2060" i="64" a="1"/>
  <c r="CT588" i="64" a="1"/>
  <c r="BS395" i="64" a="1"/>
  <c r="BG586" i="64" a="1"/>
  <c r="BE1281" i="64" a="1"/>
  <c r="CY588" i="64" a="1"/>
  <c r="CO588" i="64" a="1"/>
  <c r="CO395" i="64" a="1"/>
  <c r="BX395" i="64" a="1"/>
  <c r="CC395" i="64" a="1"/>
  <c r="AL2060" i="64" a="1"/>
  <c r="AZ666" i="64" a="1"/>
  <c r="AI666" i="64" a="1"/>
  <c r="AT666" i="64" a="1"/>
  <c r="BJ666" i="64" a="1"/>
  <c r="U666" i="64" a="1"/>
  <c r="BV666" i="64" a="1"/>
  <c r="CB2060" i="64" a="1"/>
  <c r="CQ549" i="64" a="1"/>
  <c r="AK1281" i="64" a="1"/>
  <c r="DK549" i="64" a="1"/>
  <c r="BB586" i="64" a="1"/>
  <c r="AH2060" i="64" a="1"/>
  <c r="DI547" i="64" a="1"/>
  <c r="CB586" i="64" a="1"/>
  <c r="DB395" i="64" a="1"/>
  <c r="AA2060" i="64" a="1"/>
  <c r="DA850" i="64" a="1"/>
  <c r="S852" i="64" a="1"/>
  <c r="CA586" i="64" a="1"/>
  <c r="CW588" i="64" a="1"/>
  <c r="CL2060" i="64" a="1"/>
  <c r="CZ852" i="64" a="1"/>
  <c r="DI395" i="64" a="1"/>
  <c r="CW852" i="64" a="1"/>
  <c r="CL586" i="64" a="1"/>
  <c r="CQ852" i="64" a="1"/>
  <c r="AJ586" i="64" a="1"/>
  <c r="CV547" i="64" a="1"/>
  <c r="BC586" i="64" a="1"/>
  <c r="DA547" i="64" a="1"/>
  <c r="AG1281" i="64" a="1"/>
  <c r="BV1281" i="64" a="1"/>
  <c r="BD2060" i="64" a="1"/>
  <c r="BW666" i="64" a="1"/>
  <c r="U588" i="64" a="1"/>
  <c r="DB586" i="64" a="1"/>
  <c r="AU395" i="64" a="1"/>
  <c r="AG666" i="64" a="1"/>
  <c r="CP2005" i="64" a="1"/>
  <c r="U1281" i="64" a="1"/>
  <c r="AR2060" i="64" a="1"/>
  <c r="BF395" i="64" a="1"/>
  <c r="DF547" i="64" a="1"/>
  <c r="BF666" i="64" a="1"/>
  <c r="AK666" i="64" a="1"/>
  <c r="BT666" i="64" a="1"/>
  <c r="BD666" i="64" a="1"/>
  <c r="AW666" i="64" a="1"/>
  <c r="CU852" i="64" a="1"/>
  <c r="CH395" i="64" a="1"/>
  <c r="BR586" i="64" a="1"/>
  <c r="BT395" i="64" a="1"/>
  <c r="CF2060" i="64" a="1"/>
  <c r="DC547" i="64" a="1"/>
  <c r="BT1281" i="64" a="1"/>
  <c r="BP1281" i="64" a="1"/>
  <c r="CJ2060" i="64" a="1"/>
  <c r="BH1281" i="64" a="1"/>
  <c r="DH549" i="64" a="1"/>
  <c r="CF586" i="64" a="1"/>
  <c r="BS586" i="64" a="1"/>
  <c r="AG2060" i="64" a="1"/>
  <c r="CP547" i="64" a="1"/>
  <c r="CQ2032" i="64" a="1"/>
  <c r="CJ395" i="64" a="1"/>
  <c r="AT586" i="64" a="1"/>
  <c r="AO1281" i="64" a="1"/>
  <c r="BU586" i="64" a="1"/>
  <c r="CB395" i="64" a="1"/>
  <c r="U852" i="64" a="1"/>
  <c r="CO1281" i="64" a="1"/>
  <c r="DH586" i="64" a="1"/>
  <c r="AO2060" i="64" a="1"/>
  <c r="AH1281" i="64" a="1"/>
  <c r="AL586" i="64" a="1"/>
  <c r="BG666" i="64" a="1"/>
  <c r="CS395" i="64" a="1"/>
  <c r="CX852" i="64" a="1"/>
  <c r="DG549" i="64" a="1"/>
  <c r="CF395" i="64" a="1"/>
  <c r="DD586" i="64" a="1"/>
  <c r="BF2060" i="64" a="1"/>
  <c r="BC2060" i="64" a="1"/>
  <c r="AV586" i="64" a="1"/>
  <c r="BQ395" i="64" a="1"/>
  <c r="AX666" i="64" a="1"/>
  <c r="AB666" i="64" a="1"/>
  <c r="BX666" i="64" a="1"/>
  <c r="CA666" i="64" a="1"/>
  <c r="BN666" i="64" a="1"/>
  <c r="BO2060" i="64" a="1"/>
  <c r="CI2060" i="64" a="1"/>
  <c r="T2060" i="64" a="1"/>
  <c r="AA395" i="64" a="1"/>
  <c r="BL1281" i="64" a="1"/>
  <c r="CQ588" i="64" a="1"/>
  <c r="AM586" i="64" a="1"/>
  <c r="AB2060" i="64" a="1"/>
  <c r="AW586" i="64" a="1"/>
  <c r="BJ1281" i="64" a="1"/>
  <c r="AX1281" i="64" a="1"/>
  <c r="DC586" i="64" a="1"/>
  <c r="BD395" i="64" a="1"/>
  <c r="BI1281" i="64" a="1"/>
  <c r="S395" i="64" a="1"/>
  <c r="AS1281" i="64" a="1"/>
  <c r="AI586" i="64" a="1"/>
  <c r="X588" i="64" a="1"/>
  <c r="BA586" i="64" a="1"/>
  <c r="AD586" i="64" a="1"/>
  <c r="DI586" i="64" a="1"/>
  <c r="AZ586" i="64" a="1"/>
  <c r="AZ1281" i="64" a="1"/>
  <c r="BM395" i="64" a="1"/>
  <c r="T1281" i="64" a="1"/>
  <c r="AS586" i="64" a="1"/>
  <c r="S666" i="64" a="1"/>
  <c r="AN1281" i="64" a="1"/>
  <c r="V852" i="64" a="1"/>
  <c r="CY586" i="64" a="1"/>
  <c r="U395" i="64" a="1"/>
  <c r="AO666" i="64" a="1"/>
  <c r="CE666" i="64" a="1"/>
  <c r="CI666" i="64" a="1"/>
  <c r="BH666" i="64" a="1"/>
  <c r="AN666" i="64" a="1"/>
  <c r="AT1281" i="64" a="1"/>
  <c r="BI2060" i="64" a="1"/>
  <c r="AQ395" i="64" a="1"/>
  <c r="CS588" i="64" a="1"/>
  <c r="AI395" i="64" a="1"/>
  <c r="DD547" i="64" a="1"/>
  <c r="AX586" i="64" a="1"/>
  <c r="CS549" i="64" a="1"/>
  <c r="BK395" i="64" a="1"/>
  <c r="AO586" i="64" a="1"/>
  <c r="DJ549" i="64" a="1"/>
  <c r="AV395" i="64" a="1"/>
  <c r="AV2060" i="64" a="1"/>
  <c r="CG395" i="64" a="1"/>
  <c r="CJ1281" i="64" a="1"/>
  <c r="AE586" i="64" a="1"/>
  <c r="CV395" i="64" a="1"/>
  <c r="BG395" i="64" a="1"/>
  <c r="CU547" i="64" a="1"/>
  <c r="DK586" i="64" a="1"/>
  <c r="Z1281" i="64" a="1"/>
  <c r="AA588" i="64" a="1"/>
  <c r="CG1281" i="64" a="1"/>
  <c r="CS852" i="64" a="1"/>
  <c r="CX588" i="64" a="1"/>
  <c r="CD2060" i="64" a="1"/>
  <c r="S2060" i="64" a="1"/>
  <c r="BN1281" i="64" a="1"/>
  <c r="CD586" i="64" a="1"/>
  <c r="CT852" i="64" a="1"/>
  <c r="AD666" i="64" a="1"/>
  <c r="CL395" i="64" a="1"/>
  <c r="BX2060" i="64" a="1"/>
  <c r="CE2060" i="64" a="1"/>
  <c r="AP666" i="64" a="1"/>
  <c r="BS666" i="64" a="1"/>
  <c r="BO666" i="64" a="1"/>
  <c r="CH666" i="64" a="1"/>
  <c r="BM586" i="64" a="1"/>
  <c r="CP588" i="64" a="1"/>
  <c r="BJ586" i="64" a="1"/>
  <c r="BM2060" i="64" a="1"/>
  <c r="AB395" i="64" a="1"/>
  <c r="CV586" i="64" a="1"/>
  <c r="CS547" i="64" a="1"/>
  <c r="AS395" i="64" a="1"/>
  <c r="AL395" i="64" a="1"/>
  <c r="BH395" i="64" a="1"/>
  <c r="S1281" i="64" a="1"/>
  <c r="CW395" i="64" a="1"/>
  <c r="DE549" i="64" a="1"/>
  <c r="BP586" i="64" a="1"/>
  <c r="CP395" i="64" a="1"/>
  <c r="CU395" i="64" a="1"/>
  <c r="BO1281" i="64" a="1"/>
  <c r="AK395" i="64" a="1"/>
  <c r="AC850" i="64" a="1"/>
  <c r="DA586" i="64" a="1"/>
  <c r="BK586" i="64" a="1"/>
  <c r="CK1281" i="64" a="1"/>
  <c r="DD549" i="64" a="1"/>
  <c r="AS2060" i="64" a="1"/>
  <c r="CE1281" i="64" a="1"/>
  <c r="W586" i="64" a="1"/>
  <c r="CH1281" i="64" a="1"/>
  <c r="AP2060" i="64" a="1"/>
  <c r="AH666" i="64" a="1"/>
  <c r="BY1281" i="64" a="1"/>
  <c r="BR395" i="64" a="1"/>
  <c r="BW1281" i="64" a="1"/>
  <c r="U2060" i="64" a="1"/>
  <c r="DK547" i="64" a="1"/>
  <c r="BC666" i="64" a="1"/>
  <c r="Z588" i="64" a="1"/>
  <c r="X395" i="64" a="1"/>
  <c r="AA852" i="64" a="1"/>
  <c r="AF666" i="64" a="1"/>
  <c r="CK666" i="64" a="1"/>
  <c r="BB666" i="64" a="1"/>
  <c r="AY666" i="64" a="1"/>
  <c r="T395" i="64" a="1"/>
  <c r="CY547" i="64" a="1"/>
  <c r="X586" i="64" a="1"/>
  <c r="AE395" i="64" a="1"/>
  <c r="AP1281" i="64" a="1"/>
  <c r="BS1281" i="64" a="1"/>
  <c r="BA2060" i="64" a="1"/>
  <c r="CO852" i="64" a="1"/>
  <c r="CC1281" i="64" a="1"/>
  <c r="BN586" i="64" a="1"/>
  <c r="Z2060" i="64" a="1"/>
  <c r="V395" i="64" a="1"/>
  <c r="AA1281" i="64" a="1"/>
  <c r="AT395" i="64" a="1"/>
  <c r="CU549" i="64" a="1"/>
  <c r="AW2060" i="64" a="1"/>
  <c r="CD395" i="64" a="1"/>
  <c r="AF1281" i="64" a="1"/>
  <c r="Y395" i="64" a="1"/>
  <c r="CY852" i="64" a="1"/>
  <c r="Z852" i="64" a="1"/>
  <c r="CY395" i="64" a="1"/>
  <c r="AM1281" i="64" a="1"/>
  <c r="BU1281" i="64" a="1"/>
  <c r="CV549" i="64" a="1"/>
  <c r="AN2060" i="64" a="1"/>
  <c r="BR1281" i="64" a="1"/>
  <c r="AN395" i="64" a="1"/>
  <c r="BW395" i="64" a="1"/>
  <c r="AH586" i="64" a="1"/>
  <c r="Y586" i="64" a="1"/>
  <c r="Y852" i="64" a="1"/>
  <c r="AE666" i="64" a="1"/>
  <c r="Y666" i="64" a="1"/>
  <c r="BR666" i="64" a="1"/>
  <c r="AC666" i="64" a="1"/>
  <c r="DC549" i="64" a="1"/>
  <c r="CP549" i="64" a="1"/>
  <c r="CR549" i="64" a="1"/>
  <c r="CE586" i="64" a="1"/>
  <c r="CI395" i="64" a="1"/>
  <c r="AY2060" i="64" a="1"/>
  <c r="V586" i="64" a="1"/>
  <c r="AZ395" i="64" a="1"/>
  <c r="AU2060" i="64" a="1"/>
  <c r="BM1281" i="64" a="1"/>
  <c r="DG547" i="64" a="1"/>
  <c r="CE395" i="64" a="1"/>
  <c r="BW586" i="64" a="1"/>
  <c r="AQ586" i="64" a="1"/>
  <c r="CJ586" i="64" a="1"/>
  <c r="BO395" i="64" a="1"/>
  <c r="BB2060" i="64" a="1"/>
  <c r="AP395" i="64" a="1"/>
  <c r="AC588" i="64" a="1"/>
  <c r="BD586" i="64" a="1"/>
  <c r="BI395" i="64" a="1"/>
  <c r="AG395" i="64" a="1"/>
  <c r="AO395" i="64" a="1"/>
  <c r="CF1281" i="64" a="1"/>
  <c r="CO547" i="64" a="1"/>
  <c r="W2060" i="64" a="1"/>
  <c r="X1281" i="64" a="1"/>
  <c r="BG2060" i="64" a="1"/>
  <c r="AL666" i="64" a="1"/>
  <c r="CB666" i="64" a="1"/>
  <c r="BU666" i="64" a="1"/>
  <c r="BA666" i="64" a="1"/>
  <c r="DE395" i="64" a="1"/>
  <c r="CS586" i="64" a="1"/>
  <c r="BV395" i="64" a="1"/>
  <c r="T852" i="64" a="1"/>
  <c r="CR586" i="64" a="1"/>
  <c r="BC1281" i="64" a="1"/>
  <c r="BX586" i="64" a="1"/>
  <c r="CB1281" i="64" a="1"/>
  <c r="BE2060" i="64" a="1"/>
  <c r="BQ2060" i="64" a="1"/>
  <c r="CG2060" i="64" a="1"/>
  <c r="AJ2060" i="64" a="1"/>
  <c r="CO2032" i="64" a="1"/>
  <c r="CI1281" i="64" a="1"/>
  <c r="AF586" i="64" a="1"/>
  <c r="Y2060" i="64" a="1"/>
  <c r="Y588" i="64" a="1"/>
  <c r="BA395" i="64" a="1"/>
  <c r="CI586" i="64" a="1"/>
  <c r="BZ1281" i="64" a="1"/>
  <c r="AQ1281" i="64" a="1"/>
  <c r="Z586" i="64" a="1"/>
  <c r="AK586" i="64" a="1"/>
  <c r="T588" i="64" a="1"/>
  <c r="X852" i="64" a="1"/>
  <c r="CX586" i="64" a="1"/>
  <c r="S586" i="64" a="1"/>
  <c r="AJ666" i="64" a="1"/>
  <c r="CV666" i="64" a="1"/>
  <c r="BY666" i="64" a="1"/>
  <c r="BE666" i="64" a="1"/>
  <c r="CW547" i="64" a="1"/>
  <c r="DA395" i="64" a="1"/>
  <c r="CD1281" i="64" a="1"/>
  <c r="BH586" i="64" a="1"/>
  <c r="CQ586" i="64" a="1"/>
  <c r="BI586" i="64" a="1"/>
  <c r="AY1281" i="64" a="1"/>
  <c r="AV1281" i="64" a="1"/>
  <c r="BQ586" i="64" a="1"/>
  <c r="AB588" i="64" a="1"/>
  <c r="CZ547" i="64" a="1"/>
  <c r="BZ586" i="64" a="1"/>
  <c r="AM395" i="64" a="1"/>
  <c r="BB395" i="64" a="1"/>
  <c r="DE586" i="64" a="1"/>
  <c r="W1281" i="64" a="1"/>
  <c r="CX395" i="64" a="1"/>
  <c r="BA1281" i="64" a="1"/>
  <c r="BN395" i="64" a="1"/>
  <c r="AA586" i="64" a="1"/>
  <c r="BK2060" i="64" a="1"/>
  <c r="BP395" i="64" a="1"/>
  <c r="CO2005" i="64" a="1"/>
  <c r="DF549" i="64" a="1"/>
  <c r="CT547" i="64" a="1"/>
  <c r="U586" i="64" a="1"/>
  <c r="AY586" i="64" a="1"/>
  <c r="AS666" i="64" a="1"/>
  <c r="BI666" i="64" a="1"/>
  <c r="BL666" i="64" a="1"/>
  <c r="CL666" i="64" a="1"/>
  <c r="CC586" i="64" a="1"/>
  <c r="DJ395" i="64" a="1"/>
  <c r="BV586" i="64" a="1"/>
  <c r="AD395" i="64" a="1"/>
  <c r="AZ2060" i="64" a="1"/>
  <c r="DF586" i="64" a="1"/>
  <c r="DJ586" i="64" a="1"/>
  <c r="CW586" i="64" a="1"/>
  <c r="AF395" i="64" a="1"/>
  <c r="AE2060" i="64" a="1"/>
  <c r="CL1281" i="64" a="1"/>
  <c r="W852" i="64" a="1"/>
  <c r="CZ586" i="64" a="1"/>
  <c r="AN586" i="64" a="1"/>
  <c r="DG586" i="64" a="1"/>
  <c r="BE586" i="64" a="1"/>
  <c r="W395" i="64" a="1"/>
  <c r="CZ588" i="64" a="1"/>
  <c r="BY2060" i="64" a="1"/>
  <c r="V1281" i="64" a="1"/>
  <c r="BX1281" i="64" a="1"/>
  <c r="AQ2060" i="64" a="1"/>
  <c r="BS2060" i="64" a="1"/>
  <c r="CQ2005" i="64" a="1"/>
  <c r="CQ395" i="64" a="1"/>
  <c r="AB1281" i="64" a="1"/>
  <c r="CP586" i="64" a="1"/>
  <c r="AA666" i="64" a="1"/>
  <c r="CF666" i="64" a="1"/>
  <c r="BP666" i="64" a="1"/>
  <c r="AV666" i="64" a="1"/>
  <c r="AX2060" i="64" a="1"/>
  <c r="CK395" i="64" a="1"/>
  <c r="DF395" i="64" a="1"/>
  <c r="CH586" i="64" a="1"/>
  <c r="AR586" i="64" a="1"/>
  <c r="CG586" i="64" a="1"/>
  <c r="AD1281" i="64" a="1"/>
  <c r="BZ395" i="64" a="1"/>
  <c r="AB852" i="64" a="1"/>
  <c r="DI549" i="64" a="1"/>
  <c r="AC1281" i="64" a="1"/>
  <c r="AE1281" i="64" a="1"/>
  <c r="AC395" i="64" a="1"/>
  <c r="CO586" i="64" a="1"/>
  <c r="V2060" i="64" a="1"/>
  <c r="Y1281" i="64" a="1"/>
  <c r="BB1281" i="64" a="1"/>
  <c r="AB586" i="64" a="1"/>
  <c r="CQ547" i="64" a="1"/>
  <c r="CR852" i="64" a="1"/>
  <c r="S588" i="64" a="1"/>
  <c r="DG395" i="64" a="1"/>
  <c r="BQ1281" i="64" a="1"/>
  <c r="DK395" i="64" a="1"/>
  <c r="AC586" i="64" a="1"/>
  <c r="AL1281" i="64" a="1"/>
  <c r="BE395" i="64" a="1"/>
  <c r="DJ547" i="64" a="1"/>
  <c r="DH547" i="64" a="1"/>
  <c r="DA588" i="64" a="1"/>
  <c r="AC2060" i="64" a="1"/>
  <c r="BQ666" i="64" a="1"/>
  <c r="AR395" i="64" a="1"/>
  <c r="CR588" i="64" a="1"/>
  <c r="CX547" i="64" a="1"/>
  <c r="BR2060" i="64" a="1"/>
  <c r="Z666" i="64" a="1"/>
  <c r="T666" i="64" a="1"/>
  <c r="AU666" i="64" a="1"/>
  <c r="W666" i="64" a="1"/>
  <c r="CP852" i="64" a="1"/>
  <c r="BD1281" i="64" a="1"/>
  <c r="BL586" i="64" a="1"/>
  <c r="AC628" i="64" a="1"/>
  <c r="CT395" i="64" a="1"/>
  <c r="CO549" i="64" a="1"/>
  <c r="CV588" i="64" a="1"/>
  <c r="AU586" i="64" a="1"/>
  <c r="AM2060" i="64" a="1"/>
  <c r="BH2060" i="64" a="1"/>
  <c r="CP2032" i="64" a="1"/>
  <c r="BF1281" i="64" a="1"/>
  <c r="BO586" i="64" a="1"/>
  <c r="CA2060" i="64" a="1"/>
  <c r="CR547" i="64" a="1"/>
  <c r="CT549" i="64" a="1"/>
  <c r="T586" i="64" a="1"/>
  <c r="W588" i="64" a="1"/>
  <c r="AU1281" i="64" a="1"/>
  <c r="DA628" i="64" a="1"/>
  <c r="BT2060" i="64" a="1"/>
  <c r="DB547" i="64" a="1"/>
  <c r="AY395" i="64" a="1"/>
  <c r="CK2060" i="64" a="1"/>
  <c r="AJ395" i="64" a="1"/>
  <c r="AJ1281" i="64" a="1"/>
  <c r="CA1281" i="64" a="1"/>
  <c r="BK666" i="64" a="1"/>
  <c r="AW1281" i="64" a="1"/>
  <c r="DE547" i="64" a="1"/>
  <c r="CX549" i="64" a="1"/>
  <c r="BZ666" i="64" a="1"/>
  <c r="DA549" i="64" a="1"/>
  <c r="AI1281" i="64" a="1"/>
  <c r="AH395" i="64" a="1"/>
  <c r="AF2060" i="64" a="1"/>
  <c r="AC36" i="1151" l="1"/>
  <c r="CU68" i="1151"/>
  <c r="CU69" i="1151" s="1"/>
  <c r="CY15" i="1151"/>
  <c r="CX18" i="1151"/>
  <c r="CX20" i="1151" s="1"/>
  <c r="CX36" i="1151" s="1"/>
  <c r="AF15" i="1151"/>
  <c r="CW33" i="1151"/>
  <c r="CW32" i="1151"/>
  <c r="CW31" i="1151"/>
  <c r="CW35" i="1151"/>
  <c r="CW34" i="1151"/>
  <c r="Z47" i="1151"/>
  <c r="Z62" i="1151"/>
  <c r="AE18" i="1151"/>
  <c r="Z65" i="1151"/>
  <c r="Z50" i="1151"/>
  <c r="AB36" i="1151"/>
  <c r="CV22" i="861"/>
  <c r="CV17" i="861"/>
  <c r="Z49" i="1151"/>
  <c r="Z64" i="1151"/>
  <c r="AG58" i="1151"/>
  <c r="AG54" i="1151"/>
  <c r="AG4" i="1151"/>
  <c r="AG56" i="1151"/>
  <c r="AG23" i="1151"/>
  <c r="AG24" i="1151"/>
  <c r="AG42" i="1151"/>
  <c r="AG17" i="1151"/>
  <c r="AG16" i="1151"/>
  <c r="AG26" i="1151"/>
  <c r="AG39" i="1151"/>
  <c r="AG27" i="1151"/>
  <c r="AG40" i="1151"/>
  <c r="AG43" i="1151"/>
  <c r="AG41" i="1151"/>
  <c r="AG57" i="1151"/>
  <c r="AG55" i="1151"/>
  <c r="AG25" i="1151"/>
  <c r="CV47" i="1151"/>
  <c r="CV62" i="1151"/>
  <c r="Z61" i="1151"/>
  <c r="Z46" i="1151"/>
  <c r="AA33" i="1151"/>
  <c r="AA32" i="1151"/>
  <c r="AA34" i="1151"/>
  <c r="AA35" i="1151"/>
  <c r="AA31" i="1151"/>
  <c r="AI2" i="1151"/>
  <c r="AH3" i="1151"/>
  <c r="AH7" i="1151"/>
  <c r="AH1" i="1151"/>
  <c r="CV50" i="1151"/>
  <c r="CV65" i="1151"/>
  <c r="Y66" i="1151"/>
  <c r="Y22" i="861" s="1"/>
  <c r="X68" i="1151"/>
  <c r="CV46" i="1151"/>
  <c r="CV51" i="1151" s="1"/>
  <c r="CV61" i="1151"/>
  <c r="CV66" i="1151" s="1"/>
  <c r="Z48" i="1151"/>
  <c r="Z63" i="1151"/>
  <c r="Y51" i="1151"/>
  <c r="Y17" i="861" s="1"/>
  <c r="AD20" i="1151"/>
  <c r="CV49" i="1151"/>
  <c r="CV64" i="1151"/>
  <c r="W69" i="1151"/>
  <c r="CV63" i="1151"/>
  <c r="CV48" i="1151"/>
  <c r="DG4" i="1151"/>
  <c r="DG16" i="1151"/>
  <c r="DG25" i="1151"/>
  <c r="DG17" i="1151"/>
  <c r="DG26" i="1151"/>
  <c r="DG23" i="1151"/>
  <c r="DG27" i="1151"/>
  <c r="DG24" i="1151"/>
  <c r="DG41" i="1151"/>
  <c r="DG43" i="1151"/>
  <c r="DG39" i="1151"/>
  <c r="DG42" i="1151"/>
  <c r="DG55" i="1151"/>
  <c r="DG40" i="1151"/>
  <c r="DG56" i="1151"/>
  <c r="DG54" i="1151"/>
  <c r="DG57" i="1151"/>
  <c r="DG58" i="1151"/>
  <c r="DH3" i="1151"/>
  <c r="DH7" i="1151"/>
  <c r="DH8" i="1151"/>
  <c r="DI2" i="1151"/>
  <c r="DG1" i="1151"/>
  <c r="DB684" i="64" a="1"/>
  <c r="DB684" i="64" s="1"/>
  <c r="DB688" i="64" a="1"/>
  <c r="DB688" i="64" s="1"/>
  <c r="DB687" i="64" a="1"/>
  <c r="DB687" i="64" s="1"/>
  <c r="DB686" i="64" a="1"/>
  <c r="DB686" i="64" s="1"/>
  <c r="DB685" i="64" a="1"/>
  <c r="DB685" i="64" s="1"/>
  <c r="AD687" i="64" a="1"/>
  <c r="AD687" i="64" s="1"/>
  <c r="AD686" i="64" a="1"/>
  <c r="AD686" i="64" s="1"/>
  <c r="AD685" i="64" a="1"/>
  <c r="AD685" i="64" s="1"/>
  <c r="AD688" i="64" a="1"/>
  <c r="AD688" i="64" s="1"/>
  <c r="AD684" i="64" a="1"/>
  <c r="AD684" i="64" s="1"/>
  <c r="AN666" i="64"/>
  <c r="BN666" i="64"/>
  <c r="AW666" i="64"/>
  <c r="BV666" i="64"/>
  <c r="CD666" i="64"/>
  <c r="AQ666" i="64"/>
  <c r="AD666" i="64"/>
  <c r="AZ666" i="64"/>
  <c r="W666" i="64"/>
  <c r="AV666" i="64"/>
  <c r="CL666" i="64"/>
  <c r="BE666" i="64"/>
  <c r="BA666" i="64"/>
  <c r="AC666" i="64"/>
  <c r="AC665" i="64" s="1"/>
  <c r="AY666" i="64"/>
  <c r="CH666" i="64"/>
  <c r="BH666" i="64"/>
  <c r="CA666" i="64"/>
  <c r="BD666" i="64"/>
  <c r="U666" i="64"/>
  <c r="BM666" i="64"/>
  <c r="V666" i="64"/>
  <c r="BQ666" i="64"/>
  <c r="BG666" i="64"/>
  <c r="AU666" i="64"/>
  <c r="BP666" i="64"/>
  <c r="BL666" i="64"/>
  <c r="BY666" i="64"/>
  <c r="BU666" i="64"/>
  <c r="BR666" i="64"/>
  <c r="BB666" i="64"/>
  <c r="BO666" i="64"/>
  <c r="CI666" i="64"/>
  <c r="BX666" i="64"/>
  <c r="BT666" i="64"/>
  <c r="BJ666" i="64"/>
  <c r="CC666" i="64"/>
  <c r="AM666" i="64"/>
  <c r="BC666" i="64"/>
  <c r="BW666" i="64"/>
  <c r="T666" i="64"/>
  <c r="CF666" i="64"/>
  <c r="BI666" i="64"/>
  <c r="CV666" i="64"/>
  <c r="CB666" i="64"/>
  <c r="Y666" i="64"/>
  <c r="CK666" i="64"/>
  <c r="BS666" i="64"/>
  <c r="CE666" i="64"/>
  <c r="AB666" i="64"/>
  <c r="AK666" i="64"/>
  <c r="AT666" i="64"/>
  <c r="X666" i="64"/>
  <c r="CJ666" i="64"/>
  <c r="AG666" i="64"/>
  <c r="AH666" i="64"/>
  <c r="Z666" i="64"/>
  <c r="AA666" i="64"/>
  <c r="AS666" i="64"/>
  <c r="AJ666" i="64"/>
  <c r="AL666" i="64"/>
  <c r="AE666" i="64"/>
  <c r="AF666" i="64"/>
  <c r="AP666" i="64"/>
  <c r="AO666" i="64"/>
  <c r="AX666" i="64"/>
  <c r="BF666" i="64"/>
  <c r="AI666" i="64"/>
  <c r="CG666" i="64"/>
  <c r="AR666" i="64"/>
  <c r="BZ666" i="64"/>
  <c r="BK666" i="64"/>
  <c r="AN702" i="64"/>
  <c r="BN702" i="64"/>
  <c r="AW702" i="64"/>
  <c r="BV702" i="64"/>
  <c r="CD702" i="64"/>
  <c r="AQ702" i="64"/>
  <c r="AD702" i="64"/>
  <c r="AZ702" i="64"/>
  <c r="AV702" i="64"/>
  <c r="CL702" i="64"/>
  <c r="BE702" i="64"/>
  <c r="BA702" i="64"/>
  <c r="AC702" i="64"/>
  <c r="AY702" i="64"/>
  <c r="CH702" i="64"/>
  <c r="BH702" i="64"/>
  <c r="CA702" i="64"/>
  <c r="DB671" i="64" a="1"/>
  <c r="DB671" i="64" s="1"/>
  <c r="DB672" i="64" a="1"/>
  <c r="DB672" i="64" s="1"/>
  <c r="DB657" i="64" a="1"/>
  <c r="DB657" i="64" s="1"/>
  <c r="DB673" i="64" a="1"/>
  <c r="DB673" i="64" s="1"/>
  <c r="DB653" i="64" a="1"/>
  <c r="DB653" i="64" s="1"/>
  <c r="DB654" i="64" a="1"/>
  <c r="DB654" i="64" s="1"/>
  <c r="DB670" i="64" a="1"/>
  <c r="DB670" i="64" s="1"/>
  <c r="DB669" i="64" a="1"/>
  <c r="DB669" i="64" s="1"/>
  <c r="DB655" i="64" a="1"/>
  <c r="DB655" i="64" s="1"/>
  <c r="DB656" i="64" a="1"/>
  <c r="DB656" i="64" s="1"/>
  <c r="BD702" i="64"/>
  <c r="BM702" i="64"/>
  <c r="BQ702" i="64"/>
  <c r="BG702" i="64"/>
  <c r="AU702" i="64"/>
  <c r="BP702" i="64"/>
  <c r="BL702" i="64"/>
  <c r="BY702" i="64"/>
  <c r="BU702" i="64"/>
  <c r="BR702" i="64"/>
  <c r="BB702" i="64"/>
  <c r="BO702" i="64"/>
  <c r="CI702" i="64"/>
  <c r="BX702" i="64"/>
  <c r="BT702" i="64"/>
  <c r="BJ702" i="64"/>
  <c r="CC702" i="64"/>
  <c r="AM702" i="64"/>
  <c r="BC702" i="64"/>
  <c r="BW702" i="64"/>
  <c r="CF702" i="64"/>
  <c r="BI702" i="64"/>
  <c r="AD670" i="64" a="1"/>
  <c r="AD670" i="64" s="1"/>
  <c r="AD654" i="64" a="1"/>
  <c r="AD654" i="64" s="1"/>
  <c r="AD655" i="64" a="1"/>
  <c r="AD655" i="64" s="1"/>
  <c r="AD656" i="64" a="1"/>
  <c r="AD656" i="64" s="1"/>
  <c r="AD657" i="64" a="1"/>
  <c r="AD657" i="64" s="1"/>
  <c r="AD671" i="64" a="1"/>
  <c r="AD671" i="64" s="1"/>
  <c r="AD672" i="64" a="1"/>
  <c r="AD672" i="64" s="1"/>
  <c r="AD653" i="64" a="1"/>
  <c r="AD653" i="64" s="1"/>
  <c r="AD669" i="64" a="1"/>
  <c r="AD669" i="64" s="1"/>
  <c r="AD673" i="64" a="1"/>
  <c r="AD673" i="64" s="1"/>
  <c r="CB702" i="64"/>
  <c r="CK702" i="64"/>
  <c r="BS702" i="64"/>
  <c r="CE702" i="64"/>
  <c r="AK702" i="64"/>
  <c r="AT702" i="64"/>
  <c r="CJ702" i="64"/>
  <c r="AG702" i="64"/>
  <c r="AH702" i="64"/>
  <c r="AS702" i="64"/>
  <c r="AJ702" i="64"/>
  <c r="AL702" i="64"/>
  <c r="AE702" i="64"/>
  <c r="AF702" i="64"/>
  <c r="AP702" i="64"/>
  <c r="AO702" i="64"/>
  <c r="AX702" i="64"/>
  <c r="BF702" i="64"/>
  <c r="AI702" i="64"/>
  <c r="CG702" i="64"/>
  <c r="AR702" i="64"/>
  <c r="BZ702" i="64"/>
  <c r="BK702" i="64"/>
  <c r="S666" i="64"/>
  <c r="DC601" i="64"/>
  <c r="DC644" i="64"/>
  <c r="CX601" i="64"/>
  <c r="CX644" i="64"/>
  <c r="X702" i="64"/>
  <c r="V702" i="64"/>
  <c r="Z702" i="64"/>
  <c r="DK601" i="64"/>
  <c r="DK644" i="64"/>
  <c r="CO601" i="64"/>
  <c r="CO644" i="64"/>
  <c r="DF601" i="64"/>
  <c r="DF644" i="64"/>
  <c r="CW601" i="64"/>
  <c r="CW644" i="64"/>
  <c r="CR601" i="64"/>
  <c r="CR644" i="64"/>
  <c r="DE601" i="64"/>
  <c r="DE644" i="64"/>
  <c r="CQ601" i="64"/>
  <c r="CQ644" i="64"/>
  <c r="CZ601" i="64"/>
  <c r="CZ644" i="64"/>
  <c r="AA702" i="64"/>
  <c r="T702" i="64"/>
  <c r="W702" i="64"/>
  <c r="CV702" i="64"/>
  <c r="CY601" i="64"/>
  <c r="CY644" i="64"/>
  <c r="DH601" i="64"/>
  <c r="DH644" i="64"/>
  <c r="CT601" i="64"/>
  <c r="CT644" i="64"/>
  <c r="DD601" i="64"/>
  <c r="DD644" i="64"/>
  <c r="DG601" i="64"/>
  <c r="DG644" i="64"/>
  <c r="CS601" i="64"/>
  <c r="CS644" i="64"/>
  <c r="DB601" i="64"/>
  <c r="DB644" i="64"/>
  <c r="U702" i="64"/>
  <c r="Y702" i="64"/>
  <c r="S702" i="64"/>
  <c r="AB702" i="64"/>
  <c r="DA601" i="64"/>
  <c r="DA644" i="64"/>
  <c r="DJ601" i="64"/>
  <c r="DJ644" i="64"/>
  <c r="CU601" i="64"/>
  <c r="CU644" i="64"/>
  <c r="CP601" i="64"/>
  <c r="CP644" i="64"/>
  <c r="DI601" i="64"/>
  <c r="DI644" i="64"/>
  <c r="CZ138" i="64"/>
  <c r="CZ141" i="64" s="1"/>
  <c r="CZ143" i="64" s="1"/>
  <c r="AC141" i="64"/>
  <c r="AC143" i="64" s="1"/>
  <c r="AD139" i="64" a="1"/>
  <c r="AD139" i="64" s="1"/>
  <c r="AD138" i="64" s="1"/>
  <c r="AD140" i="64" a="1"/>
  <c r="AD140" i="64" s="1"/>
  <c r="DB140" i="64" a="1"/>
  <c r="DB140" i="64" s="1"/>
  <c r="DB139" i="64" a="1"/>
  <c r="DB139" i="64" s="1"/>
  <c r="CO852" i="64"/>
  <c r="CY852" i="64"/>
  <c r="CW852" i="64"/>
  <c r="W852" i="64"/>
  <c r="U852" i="64"/>
  <c r="CR852" i="64"/>
  <c r="CU852" i="64"/>
  <c r="X852" i="64"/>
  <c r="CS852" i="64"/>
  <c r="CV852" i="64"/>
  <c r="CP852" i="64"/>
  <c r="Y852" i="64"/>
  <c r="T852" i="64"/>
  <c r="CX852" i="64"/>
  <c r="S852" i="64"/>
  <c r="Z852" i="64"/>
  <c r="V852" i="64"/>
  <c r="CT852" i="64"/>
  <c r="AA852" i="64"/>
  <c r="CQ852" i="64"/>
  <c r="CU23" i="861"/>
  <c r="AC628" i="64"/>
  <c r="AC630" i="64" s="1"/>
  <c r="DA850" i="64"/>
  <c r="CZ852" i="64"/>
  <c r="AC850" i="64"/>
  <c r="AB852" i="64"/>
  <c r="DB262" i="64" a="1"/>
  <c r="DB262" i="64" s="1"/>
  <c r="DB849" i="64" a="1"/>
  <c r="DB849" i="64" s="1"/>
  <c r="AD262" i="64" a="1"/>
  <c r="AD262" i="64" s="1"/>
  <c r="AD849" i="64" a="1"/>
  <c r="AD849" i="64" s="1"/>
  <c r="DA628" i="64"/>
  <c r="DA630" i="64" s="1"/>
  <c r="DC586" i="64"/>
  <c r="DE586" i="64"/>
  <c r="CP588" i="64"/>
  <c r="CP596" i="64" s="1"/>
  <c r="CP586" i="64"/>
  <c r="CR588" i="64"/>
  <c r="CR596" i="64" s="1"/>
  <c r="CR586" i="64"/>
  <c r="DI586" i="64"/>
  <c r="DK586" i="64"/>
  <c r="CV588" i="64"/>
  <c r="CV596" i="64" s="1"/>
  <c r="CV586" i="64"/>
  <c r="CX588" i="64"/>
  <c r="CX596" i="64" s="1"/>
  <c r="CX586" i="64"/>
  <c r="CQ588" i="64"/>
  <c r="CQ596" i="64" s="1"/>
  <c r="CQ586" i="64"/>
  <c r="CZ586" i="64"/>
  <c r="CZ588" i="64"/>
  <c r="CZ596" i="64" s="1"/>
  <c r="CT588" i="64"/>
  <c r="CT596" i="64" s="1"/>
  <c r="CT586" i="64"/>
  <c r="DD586" i="64"/>
  <c r="CO588" i="64"/>
  <c r="CO592" i="64" s="1"/>
  <c r="CO586" i="64"/>
  <c r="DF586" i="64"/>
  <c r="CY588" i="64"/>
  <c r="CY596" i="64" s="1"/>
  <c r="CY586" i="64"/>
  <c r="DH586" i="64"/>
  <c r="CS588" i="64"/>
  <c r="CS596" i="64" s="1"/>
  <c r="CS586" i="64"/>
  <c r="DB586" i="64"/>
  <c r="CU588" i="64"/>
  <c r="CU596" i="64" s="1"/>
  <c r="CU586" i="64"/>
  <c r="CW588" i="64"/>
  <c r="CW596" i="64" s="1"/>
  <c r="CW586" i="64"/>
  <c r="DG586" i="64"/>
  <c r="DA586" i="64"/>
  <c r="DJ586" i="64"/>
  <c r="AD243" i="64" a="1"/>
  <c r="AD243" i="64" s="1"/>
  <c r="AD629" i="64" a="1"/>
  <c r="AD629" i="64" s="1"/>
  <c r="DB243" i="64" a="1"/>
  <c r="DB243" i="64" s="1"/>
  <c r="DB629" i="64" a="1"/>
  <c r="DB629" i="64" s="1"/>
  <c r="CV601" i="64"/>
  <c r="AD595" i="64" a="1"/>
  <c r="AD595" i="64" s="1"/>
  <c r="AD230" i="64" a="1"/>
  <c r="AD230" i="64" s="1"/>
  <c r="DB595" i="64" a="1"/>
  <c r="DB595" i="64" s="1"/>
  <c r="DB230" i="64" a="1"/>
  <c r="DB230" i="64" s="1"/>
  <c r="X586" i="64"/>
  <c r="X588" i="64"/>
  <c r="BD586" i="64"/>
  <c r="CJ586" i="64"/>
  <c r="U586" i="64"/>
  <c r="U588" i="64"/>
  <c r="Y586" i="64"/>
  <c r="Y588" i="64"/>
  <c r="BE586" i="64"/>
  <c r="CK586" i="64"/>
  <c r="BA586" i="64"/>
  <c r="BS586" i="64"/>
  <c r="AQ586" i="64"/>
  <c r="BW586" i="64"/>
  <c r="AD586" i="64"/>
  <c r="AR586" i="64"/>
  <c r="BX586" i="64"/>
  <c r="BZ586" i="64"/>
  <c r="AE586" i="64"/>
  <c r="AC586" i="64"/>
  <c r="AF586" i="64"/>
  <c r="BL586" i="64"/>
  <c r="AP586" i="64"/>
  <c r="BY586" i="64"/>
  <c r="AG586" i="64"/>
  <c r="BM586" i="64"/>
  <c r="AH586" i="64"/>
  <c r="V586" i="64"/>
  <c r="V588" i="64"/>
  <c r="S586" i="64"/>
  <c r="S588" i="64"/>
  <c r="AY586" i="64"/>
  <c r="CE586" i="64"/>
  <c r="CH586" i="64"/>
  <c r="T586" i="64"/>
  <c r="T588" i="64"/>
  <c r="AZ586" i="64"/>
  <c r="CF586" i="64"/>
  <c r="W586" i="64"/>
  <c r="W588" i="64"/>
  <c r="BK586" i="64"/>
  <c r="Z586" i="64"/>
  <c r="Z588" i="64"/>
  <c r="BQ586" i="64"/>
  <c r="AN586" i="64"/>
  <c r="BT586" i="64"/>
  <c r="BN586" i="64"/>
  <c r="BJ586" i="64"/>
  <c r="AO586" i="64"/>
  <c r="BU586" i="64"/>
  <c r="AX586" i="64"/>
  <c r="BR586" i="64"/>
  <c r="AA586" i="64"/>
  <c r="AA588" i="64"/>
  <c r="BG586" i="64"/>
  <c r="AS586" i="64"/>
  <c r="AU586" i="64"/>
  <c r="AB586" i="64"/>
  <c r="AB588" i="64"/>
  <c r="AB596" i="64" s="1"/>
  <c r="BH586" i="64"/>
  <c r="AK586" i="64"/>
  <c r="CA586" i="64"/>
  <c r="BI586" i="64"/>
  <c r="BF586" i="64"/>
  <c r="BB586" i="64"/>
  <c r="AV586" i="64"/>
  <c r="CB586" i="64"/>
  <c r="CL586" i="64"/>
  <c r="AW586" i="64"/>
  <c r="CC586" i="64"/>
  <c r="BV586" i="64"/>
  <c r="AM586" i="64"/>
  <c r="AI586" i="64"/>
  <c r="BO586" i="64"/>
  <c r="CG586" i="64"/>
  <c r="CI586" i="64"/>
  <c r="AJ586" i="64"/>
  <c r="BP586" i="64"/>
  <c r="AL586" i="64"/>
  <c r="AT586" i="64"/>
  <c r="CD586" i="64"/>
  <c r="BC586" i="64"/>
  <c r="BD601" i="64"/>
  <c r="CJ601" i="64"/>
  <c r="BE601" i="64"/>
  <c r="CK601" i="64"/>
  <c r="BA601" i="64"/>
  <c r="BS601" i="64"/>
  <c r="AQ601" i="64"/>
  <c r="BW601" i="64"/>
  <c r="AD601" i="64"/>
  <c r="AR601" i="64"/>
  <c r="BX601" i="64"/>
  <c r="BZ601" i="64"/>
  <c r="AE601" i="64"/>
  <c r="AC601" i="64"/>
  <c r="AF601" i="64"/>
  <c r="BL601" i="64"/>
  <c r="AP601" i="64"/>
  <c r="BY601" i="64"/>
  <c r="AG601" i="64"/>
  <c r="BM601" i="64"/>
  <c r="AH601" i="64"/>
  <c r="AY601" i="64"/>
  <c r="CE601" i="64"/>
  <c r="CH601" i="64"/>
  <c r="AZ601" i="64"/>
  <c r="CF601" i="64"/>
  <c r="BK601" i="64"/>
  <c r="BQ601" i="64"/>
  <c r="AN601" i="64"/>
  <c r="BT601" i="64"/>
  <c r="BN601" i="64"/>
  <c r="BJ601" i="64"/>
  <c r="AO601" i="64"/>
  <c r="BU601" i="64"/>
  <c r="AX601" i="64"/>
  <c r="BR601" i="64"/>
  <c r="BG601" i="64"/>
  <c r="AS601" i="64"/>
  <c r="AU601" i="64"/>
  <c r="BH601" i="64"/>
  <c r="AK601" i="64"/>
  <c r="CA601" i="64"/>
  <c r="BI601" i="64"/>
  <c r="BF601" i="64"/>
  <c r="BB601" i="64"/>
  <c r="AV601" i="64"/>
  <c r="CB601" i="64"/>
  <c r="CL601" i="64"/>
  <c r="AW601" i="64"/>
  <c r="CC601" i="64"/>
  <c r="BV601" i="64"/>
  <c r="AM601" i="64"/>
  <c r="AI601" i="64"/>
  <c r="BO601" i="64"/>
  <c r="CG601" i="64"/>
  <c r="CI601" i="64"/>
  <c r="AJ601" i="64"/>
  <c r="BP601" i="64"/>
  <c r="AL601" i="64"/>
  <c r="AT601" i="64"/>
  <c r="CD601" i="64"/>
  <c r="BC601" i="64"/>
  <c r="AC588" i="64"/>
  <c r="AC596" i="64" s="1"/>
  <c r="DA588" i="64"/>
  <c r="DA596" i="64" s="1"/>
  <c r="AD591" i="64" a="1"/>
  <c r="AD591" i="64" s="1"/>
  <c r="DB591" i="64" a="1"/>
  <c r="DB591" i="64" s="1"/>
  <c r="DB4" i="64"/>
  <c r="DB587" i="64" a="1"/>
  <c r="DB587" i="64" s="1"/>
  <c r="AA601" i="64"/>
  <c r="X601" i="64"/>
  <c r="U601" i="64"/>
  <c r="Y601" i="64"/>
  <c r="AB601" i="64"/>
  <c r="AD4" i="64"/>
  <c r="AD587" i="64" a="1"/>
  <c r="AD587" i="64" s="1"/>
  <c r="V601" i="64"/>
  <c r="S601" i="64"/>
  <c r="T601" i="64"/>
  <c r="W601" i="64"/>
  <c r="Z601" i="64"/>
  <c r="DC41" i="863"/>
  <c r="DC40" i="863"/>
  <c r="AE190" i="64"/>
  <c r="AE7" i="64"/>
  <c r="X46" i="861"/>
  <c r="X87" i="861" s="1"/>
  <c r="CT67" i="861"/>
  <c r="DB42" i="863"/>
  <c r="DB21" i="863" s="1"/>
  <c r="DB32"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194" i="64"/>
  <c r="DB212" i="64"/>
  <c r="DC8" i="64"/>
  <c r="DC208" i="64"/>
  <c r="DC3" i="64"/>
  <c r="DC190" i="64"/>
  <c r="DC7" i="64"/>
  <c r="DD2" i="64"/>
  <c r="DC191" i="64"/>
  <c r="DC209" i="64"/>
  <c r="DC192" i="64"/>
  <c r="DC210" i="64"/>
  <c r="DC211" i="64"/>
  <c r="DC193" i="64"/>
  <c r="DB1" i="64"/>
  <c r="DB24" i="864"/>
  <c r="DB1" i="864"/>
  <c r="AD24" i="864"/>
  <c r="AD94"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2"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547" i="64"/>
  <c r="CO549" i="64"/>
  <c r="DF547" i="64"/>
  <c r="DF549" i="64"/>
  <c r="CQ549" i="64"/>
  <c r="CQ547" i="64"/>
  <c r="CS547" i="64"/>
  <c r="CS549" i="64"/>
  <c r="DB547" i="64"/>
  <c r="DB549" i="64"/>
  <c r="DD549" i="64"/>
  <c r="DD547" i="64"/>
  <c r="CW547" i="64"/>
  <c r="CW549" i="64"/>
  <c r="CY549" i="64"/>
  <c r="CY547" i="64"/>
  <c r="CR549" i="64"/>
  <c r="CR547" i="64"/>
  <c r="DA547" i="64"/>
  <c r="DA549" i="64"/>
  <c r="DJ547" i="64"/>
  <c r="DJ549" i="64"/>
  <c r="CU549" i="64"/>
  <c r="CU547" i="64"/>
  <c r="DE547" i="64"/>
  <c r="DE549" i="64"/>
  <c r="CP547" i="64"/>
  <c r="CP549" i="64"/>
  <c r="DG549" i="64"/>
  <c r="DG547" i="64"/>
  <c r="CZ549" i="64"/>
  <c r="CZ547" i="64"/>
  <c r="DI547" i="64"/>
  <c r="DI549" i="64"/>
  <c r="DC549" i="64"/>
  <c r="DC547" i="64"/>
  <c r="CX547" i="64"/>
  <c r="CX549" i="64"/>
  <c r="DH549" i="64"/>
  <c r="DH547" i="64"/>
  <c r="CT547" i="64"/>
  <c r="CT549" i="64"/>
  <c r="DK549" i="64"/>
  <c r="DK547" i="64"/>
  <c r="CV549" i="64"/>
  <c r="CV547" i="64"/>
  <c r="CO569" i="64"/>
  <c r="DF569" i="64"/>
  <c r="CQ569" i="64"/>
  <c r="DG569" i="64"/>
  <c r="CS569" i="64"/>
  <c r="AI2060" i="64"/>
  <c r="AX2060" i="64"/>
  <c r="BQ2060" i="64"/>
  <c r="CB2060" i="64"/>
  <c r="BV2060" i="64"/>
  <c r="BR2060" i="64"/>
  <c r="BD2060" i="64"/>
  <c r="AP2060" i="64"/>
  <c r="BS2060" i="64"/>
  <c r="BE2060" i="64"/>
  <c r="BG2060" i="64"/>
  <c r="BL2060" i="64"/>
  <c r="BX2060" i="64"/>
  <c r="AC2060" i="64"/>
  <c r="AD2060" i="64"/>
  <c r="AE2060" i="64"/>
  <c r="CC2060" i="64"/>
  <c r="S2060" i="64"/>
  <c r="CE2060" i="64"/>
  <c r="AJ2060" i="64"/>
  <c r="BA2060" i="64"/>
  <c r="BB2060" i="64"/>
  <c r="BC2060" i="64"/>
  <c r="CJ2060" i="64"/>
  <c r="AO2060" i="64"/>
  <c r="BM2060" i="64"/>
  <c r="AQ2060" i="64"/>
  <c r="BH2060" i="64"/>
  <c r="AF2060" i="64"/>
  <c r="CL2060" i="64"/>
  <c r="BY2060" i="64"/>
  <c r="BZ2060" i="64"/>
  <c r="CA2060" i="64"/>
  <c r="AH2060" i="64"/>
  <c r="BO2060" i="64"/>
  <c r="T2060" i="64"/>
  <c r="CF2060" i="64"/>
  <c r="AK2060" i="64"/>
  <c r="AL2060" i="64"/>
  <c r="AM2060" i="64"/>
  <c r="BF2060" i="64"/>
  <c r="Y2060" i="64"/>
  <c r="CK2060" i="64"/>
  <c r="AA2060" i="64"/>
  <c r="AR2060" i="64"/>
  <c r="BP2060" i="64"/>
  <c r="BI2060" i="64"/>
  <c r="AV2060" i="64"/>
  <c r="Z2060" i="64"/>
  <c r="BJ2060" i="64"/>
  <c r="CH2060" i="64"/>
  <c r="X2060" i="64"/>
  <c r="BK2060" i="64"/>
  <c r="AW2060" i="64"/>
  <c r="AY2060" i="64"/>
  <c r="AN2060" i="64"/>
  <c r="BN2060" i="64"/>
  <c r="BT2060" i="64"/>
  <c r="U2060" i="64"/>
  <c r="CG2060" i="64"/>
  <c r="V2060" i="64"/>
  <c r="W2060" i="64"/>
  <c r="CI2060" i="64"/>
  <c r="BU2060" i="64"/>
  <c r="CD2060" i="64"/>
  <c r="BW2060" i="64"/>
  <c r="AB2060" i="64"/>
  <c r="AZ2060" i="64"/>
  <c r="AS2060" i="64"/>
  <c r="AT2060" i="64"/>
  <c r="AU2060" i="64"/>
  <c r="AG2060" i="64"/>
  <c r="AI372" i="64"/>
  <c r="AX372" i="64"/>
  <c r="BQ372" i="64"/>
  <c r="CB372" i="64"/>
  <c r="BV372" i="64"/>
  <c r="BR372" i="64"/>
  <c r="BD372" i="64"/>
  <c r="AP372" i="64"/>
  <c r="BS372" i="64"/>
  <c r="DJ372" i="64"/>
  <c r="BE372" i="64"/>
  <c r="BG372" i="64"/>
  <c r="BL372" i="64"/>
  <c r="CP372" i="64"/>
  <c r="AZ372" i="64"/>
  <c r="BX372" i="64"/>
  <c r="DG372" i="64"/>
  <c r="AC372" i="64"/>
  <c r="DH372" i="64"/>
  <c r="AD372" i="64"/>
  <c r="DI372" i="64"/>
  <c r="AE372" i="64"/>
  <c r="CC372" i="64"/>
  <c r="CW372" i="64"/>
  <c r="S372" i="64"/>
  <c r="CE372" i="64"/>
  <c r="AJ372" i="64"/>
  <c r="BA372" i="64"/>
  <c r="BB372" i="64"/>
  <c r="BC372" i="64"/>
  <c r="CT372" i="64"/>
  <c r="CJ372" i="64"/>
  <c r="DK372" i="64"/>
  <c r="AO372" i="64"/>
  <c r="AQ372" i="64"/>
  <c r="BH372" i="64"/>
  <c r="AF372" i="64"/>
  <c r="CL372" i="64"/>
  <c r="CQ372" i="64"/>
  <c r="BY372" i="64"/>
  <c r="CR372" i="64"/>
  <c r="BZ372" i="64"/>
  <c r="CS372" i="64"/>
  <c r="CA372" i="64"/>
  <c r="CV372" i="64"/>
  <c r="AH372" i="64"/>
  <c r="BO372" i="64"/>
  <c r="CX372" i="64"/>
  <c r="T372" i="64"/>
  <c r="CF372" i="64"/>
  <c r="AK372" i="64"/>
  <c r="AL372" i="64"/>
  <c r="AM372" i="64"/>
  <c r="BF372" i="64"/>
  <c r="CU372" i="64"/>
  <c r="Y372" i="64"/>
  <c r="BM372" i="64"/>
  <c r="CK372" i="64"/>
  <c r="DE372" i="64"/>
  <c r="AA372" i="64"/>
  <c r="AR372" i="64"/>
  <c r="BI372" i="64"/>
  <c r="AV372" i="64"/>
  <c r="Z372" i="64"/>
  <c r="BJ372" i="64"/>
  <c r="X372" i="64"/>
  <c r="BK372" i="64"/>
  <c r="DB372" i="64"/>
  <c r="AW372" i="64"/>
  <c r="AY372" i="64"/>
  <c r="AN372" i="64"/>
  <c r="BN372" i="64"/>
  <c r="BT372" i="64"/>
  <c r="CY372" i="64"/>
  <c r="U372" i="64"/>
  <c r="CG372" i="64"/>
  <c r="CZ372" i="64"/>
  <c r="V372" i="64"/>
  <c r="DA372" i="64"/>
  <c r="W372" i="64"/>
  <c r="CI372" i="64"/>
  <c r="BU372" i="64"/>
  <c r="DD372" i="64"/>
  <c r="CD372" i="64"/>
  <c r="CO372" i="64"/>
  <c r="BW372" i="64"/>
  <c r="DF372" i="64"/>
  <c r="AB372" i="64"/>
  <c r="BP372" i="64"/>
  <c r="AS372" i="64"/>
  <c r="AT372" i="64"/>
  <c r="CH372" i="64"/>
  <c r="AU372" i="64"/>
  <c r="DC372" i="64"/>
  <c r="AG372" i="64"/>
  <c r="CO2032" i="64"/>
  <c r="CO2043" i="64"/>
  <c r="CP2032" i="64"/>
  <c r="CQ2032" i="64"/>
  <c r="CO2005" i="64"/>
  <c r="CQ2005" i="64"/>
  <c r="CP2005" i="64"/>
  <c r="X1544" i="64"/>
  <c r="X1546" i="64" s="1"/>
  <c r="W1589" i="64"/>
  <c r="X1587" i="64"/>
  <c r="CX1587" i="64"/>
  <c r="CX1589" i="64" s="1"/>
  <c r="X1566" i="64"/>
  <c r="CU1566" i="64"/>
  <c r="W1568" i="64"/>
  <c r="CT1544" i="64"/>
  <c r="CT1546" i="64" s="1"/>
  <c r="CT1299" i="64"/>
  <c r="DG395" i="64"/>
  <c r="DE1299" i="64"/>
  <c r="DH509" i="64"/>
  <c r="DG408" i="64"/>
  <c r="AC500" i="64"/>
  <c r="CP509" i="64"/>
  <c r="DA509" i="64"/>
  <c r="BB500" i="64"/>
  <c r="CS500" i="64"/>
  <c r="CP1299" i="64"/>
  <c r="CO500" i="64"/>
  <c r="CX1299" i="64"/>
  <c r="DF1299" i="64"/>
  <c r="CY1299" i="64"/>
  <c r="DI500" i="64"/>
  <c r="CZ1299" i="64"/>
  <c r="DE500" i="64"/>
  <c r="CR509" i="64"/>
  <c r="CZ509" i="64"/>
  <c r="DB1299" i="64"/>
  <c r="DJ1299" i="64"/>
  <c r="CQ395" i="64"/>
  <c r="CY395" i="64"/>
  <c r="CQ408" i="64"/>
  <c r="CY408" i="64"/>
  <c r="DG500" i="64"/>
  <c r="DG509" i="64"/>
  <c r="DE395" i="64"/>
  <c r="BF395" i="64"/>
  <c r="BV395" i="64"/>
  <c r="CL395" i="64"/>
  <c r="BD395" i="64"/>
  <c r="BS395" i="64"/>
  <c r="Z395" i="64"/>
  <c r="AH395" i="64"/>
  <c r="AX395" i="64"/>
  <c r="DD395" i="64"/>
  <c r="DE408" i="64"/>
  <c r="BF408" i="64"/>
  <c r="BV408" i="64"/>
  <c r="CY509" i="64"/>
  <c r="CR1299" i="64"/>
  <c r="CQ1299" i="64"/>
  <c r="CL408" i="64"/>
  <c r="BD408" i="64"/>
  <c r="DG1299" i="64"/>
  <c r="BS408" i="64"/>
  <c r="Z408" i="64"/>
  <c r="AH408" i="64"/>
  <c r="DH1299" i="64"/>
  <c r="CS1299" i="64"/>
  <c r="AX408" i="64"/>
  <c r="BQ500" i="64"/>
  <c r="DD408" i="64"/>
  <c r="CQ509" i="64"/>
  <c r="CQ500" i="64"/>
  <c r="CO395" i="64"/>
  <c r="CO1281" i="64"/>
  <c r="CW395" i="64"/>
  <c r="CO408" i="64"/>
  <c r="CW500" i="64"/>
  <c r="CW509" i="64"/>
  <c r="CO1299" i="64"/>
  <c r="CW408" i="64"/>
  <c r="CW1299" i="64"/>
  <c r="CV1299" i="64"/>
  <c r="CV395" i="64"/>
  <c r="CV500" i="64"/>
  <c r="CV509" i="64"/>
  <c r="CV408" i="64"/>
  <c r="DD500" i="64"/>
  <c r="DD509" i="64"/>
  <c r="DD1299" i="64"/>
  <c r="CS395" i="64"/>
  <c r="DI395" i="64"/>
  <c r="DA395" i="64"/>
  <c r="DI1299" i="64"/>
  <c r="CS408" i="64"/>
  <c r="DI408" i="64"/>
  <c r="DA408" i="64"/>
  <c r="DA1299" i="64"/>
  <c r="DC395" i="64"/>
  <c r="DK395" i="64"/>
  <c r="CU395" i="64"/>
  <c r="DC500" i="64"/>
  <c r="DC509" i="64"/>
  <c r="DK509" i="64"/>
  <c r="DK500" i="64"/>
  <c r="CU500" i="64"/>
  <c r="CU509" i="64"/>
  <c r="DC408" i="64"/>
  <c r="DK408" i="64"/>
  <c r="CU408" i="64"/>
  <c r="CP395" i="64"/>
  <c r="DF395" i="64"/>
  <c r="CX395" i="64"/>
  <c r="CP408" i="64"/>
  <c r="DF408" i="64"/>
  <c r="CX408" i="64"/>
  <c r="DF500" i="64"/>
  <c r="DF509" i="64"/>
  <c r="CX500" i="64"/>
  <c r="CX509" i="64"/>
  <c r="CQ1685" i="64"/>
  <c r="DK459" i="64"/>
  <c r="DB509" i="64"/>
  <c r="DB500" i="64"/>
  <c r="DK1354" i="64"/>
  <c r="CT950" i="64"/>
  <c r="CT1141" i="64"/>
  <c r="DB1106" i="64"/>
  <c r="DK1456" i="64"/>
  <c r="DK1299" i="64"/>
  <c r="DK973" i="64"/>
  <c r="CU459" i="64"/>
  <c r="CU973" i="64"/>
  <c r="DC1354" i="64"/>
  <c r="DK1408" i="64"/>
  <c r="DB325" i="64"/>
  <c r="CT832" i="64"/>
  <c r="DJ1106" i="64"/>
  <c r="CU1377" i="64"/>
  <c r="DK1211" i="64"/>
  <c r="DK436" i="64"/>
  <c r="CU1211" i="64"/>
  <c r="CU1299" i="64"/>
  <c r="CT1256" i="64"/>
  <c r="DJ1256" i="64"/>
  <c r="DJ1141" i="64"/>
  <c r="CT325" i="64"/>
  <c r="DC1377" i="64"/>
  <c r="DK1175" i="64"/>
  <c r="CU1175" i="64"/>
  <c r="CU436" i="64"/>
  <c r="DB1256" i="64"/>
  <c r="DB1141" i="64"/>
  <c r="DJ950" i="64"/>
  <c r="CT1070" i="64"/>
  <c r="DC973" i="64"/>
  <c r="DK1377" i="64"/>
  <c r="DK995" i="64"/>
  <c r="CU995" i="64"/>
  <c r="DB950" i="64"/>
  <c r="DJ832" i="64"/>
  <c r="DC1211" i="64"/>
  <c r="DC1299" i="64"/>
  <c r="DC459" i="64"/>
  <c r="DB832" i="64"/>
  <c r="DJ531" i="64"/>
  <c r="DJ1070" i="64"/>
  <c r="CT531" i="64"/>
  <c r="DC1175" i="64"/>
  <c r="CU1408" i="64"/>
  <c r="DC1456" i="64"/>
  <c r="DB1070" i="64"/>
  <c r="DJ500" i="64"/>
  <c r="DJ509" i="64"/>
  <c r="CU1354" i="64"/>
  <c r="CT509" i="64"/>
  <c r="CT500" i="64"/>
  <c r="DC995" i="64"/>
  <c r="DC436" i="64"/>
  <c r="DC1408" i="64"/>
  <c r="CU1456" i="64"/>
  <c r="DJ395" i="64"/>
  <c r="DB395" i="64"/>
  <c r="CT395" i="64"/>
  <c r="CZ325" i="64"/>
  <c r="CR325" i="64"/>
  <c r="CP1522" i="64"/>
  <c r="CP1524" i="64" s="1"/>
  <c r="DJ459" i="64"/>
  <c r="DH408" i="64"/>
  <c r="DB459" i="64"/>
  <c r="CZ408" i="64"/>
  <c r="DH325" i="64"/>
  <c r="CT459" i="64"/>
  <c r="CR408" i="64"/>
  <c r="BH1281" i="64"/>
  <c r="BH1294" i="64" s="1"/>
  <c r="X1281" i="64"/>
  <c r="X1294" i="64" s="1"/>
  <c r="AF1281" i="64"/>
  <c r="AF1294" i="64" s="1"/>
  <c r="AO1281" i="64"/>
  <c r="AO1294" i="64" s="1"/>
  <c r="BU1281" i="64"/>
  <c r="BU1294" i="64" s="1"/>
  <c r="Z1281" i="64"/>
  <c r="Z1294" i="64" s="1"/>
  <c r="BN1281" i="64"/>
  <c r="BN1294" i="64" s="1"/>
  <c r="CD1281" i="64"/>
  <c r="CD1294" i="64" s="1"/>
  <c r="AQ1281" i="64"/>
  <c r="AQ1294" i="64" s="1"/>
  <c r="T1281" i="64"/>
  <c r="T1294" i="64" s="1"/>
  <c r="BX1281" i="64"/>
  <c r="BX1294" i="64" s="1"/>
  <c r="AL1281" i="64"/>
  <c r="AL1294" i="64" s="1"/>
  <c r="AT1281" i="64"/>
  <c r="AT1294" i="64" s="1"/>
  <c r="BJ1281" i="64"/>
  <c r="BJ1294" i="64" s="1"/>
  <c r="CH1281" i="64"/>
  <c r="CH1294" i="64" s="1"/>
  <c r="CE1281" i="64"/>
  <c r="CE1294" i="64" s="1"/>
  <c r="AM1281" i="64"/>
  <c r="AM1294" i="64" s="1"/>
  <c r="AR1281" i="64"/>
  <c r="AR1294" i="64" s="1"/>
  <c r="AG1281" i="64"/>
  <c r="AG1294" i="64" s="1"/>
  <c r="CJ1281" i="64"/>
  <c r="CJ1294" i="64" s="1"/>
  <c r="AI1281" i="64"/>
  <c r="AI1294" i="64" s="1"/>
  <c r="BO1281" i="64"/>
  <c r="BO1294" i="64" s="1"/>
  <c r="BP1281" i="64"/>
  <c r="BP1294" i="64" s="1"/>
  <c r="AY1281" i="64"/>
  <c r="AY1294" i="64" s="1"/>
  <c r="BT1281" i="64"/>
  <c r="BT1294" i="64" s="1"/>
  <c r="AW1281" i="64"/>
  <c r="AW1294" i="64" s="1"/>
  <c r="CK1281" i="64"/>
  <c r="CK1294" i="64" s="1"/>
  <c r="AX1281" i="64"/>
  <c r="AX1294" i="64" s="1"/>
  <c r="BC1281" i="64"/>
  <c r="BC1294" i="64" s="1"/>
  <c r="AA1281" i="64"/>
  <c r="AA1294" i="64" s="1"/>
  <c r="BW1281" i="64"/>
  <c r="BW1294" i="64" s="1"/>
  <c r="AB1281" i="64"/>
  <c r="AB1294" i="64" s="1"/>
  <c r="AZ1281" i="64"/>
  <c r="AZ1294" i="64" s="1"/>
  <c r="CF1281" i="64"/>
  <c r="CF1294" i="64" s="1"/>
  <c r="AV1281" i="64"/>
  <c r="AV1294" i="64" s="1"/>
  <c r="AN1281" i="64"/>
  <c r="AN1294" i="64" s="1"/>
  <c r="BD1281" i="64"/>
  <c r="BD1294" i="64" s="1"/>
  <c r="BS1281" i="64"/>
  <c r="BS1294" i="64" s="1"/>
  <c r="BE1281" i="64"/>
  <c r="BE1294" i="64" s="1"/>
  <c r="W1281" i="64"/>
  <c r="W1294" i="64" s="1"/>
  <c r="BF1281" i="64"/>
  <c r="BF1294" i="64" s="1"/>
  <c r="BV1281" i="64"/>
  <c r="BV1294" i="64" s="1"/>
  <c r="CL1281" i="64"/>
  <c r="CL1294" i="64" s="1"/>
  <c r="S1281" i="64"/>
  <c r="AU1281" i="64"/>
  <c r="AU1294" i="64" s="1"/>
  <c r="CB1281" i="64"/>
  <c r="CB1294" i="64" s="1"/>
  <c r="Y1281" i="64"/>
  <c r="Y1294" i="64" s="1"/>
  <c r="BM1281" i="64"/>
  <c r="BM1294" i="64" s="1"/>
  <c r="AH1281" i="64"/>
  <c r="AH1294" i="64" s="1"/>
  <c r="AP1281" i="64"/>
  <c r="AP1294" i="64" s="1"/>
  <c r="CC1281" i="64"/>
  <c r="CC1294" i="64" s="1"/>
  <c r="BL1281" i="64"/>
  <c r="BL1294" i="64" s="1"/>
  <c r="BG1281" i="64"/>
  <c r="BG1294" i="64" s="1"/>
  <c r="AJ1281" i="64"/>
  <c r="AJ1294" i="64" s="1"/>
  <c r="BA1281" i="64"/>
  <c r="BA1294" i="64" s="1"/>
  <c r="BK1281" i="64"/>
  <c r="BK1294" i="64" s="1"/>
  <c r="AE1281" i="64"/>
  <c r="AE1294" i="64" s="1"/>
  <c r="AK1281" i="64"/>
  <c r="AK1294" i="64" s="1"/>
  <c r="AD1281" i="64"/>
  <c r="AD1294" i="64" s="1"/>
  <c r="U1281" i="64"/>
  <c r="U1294" i="64" s="1"/>
  <c r="BY1281" i="64"/>
  <c r="BY1294" i="64" s="1"/>
  <c r="BR1281" i="64"/>
  <c r="BR1294" i="64" s="1"/>
  <c r="BB1281" i="64"/>
  <c r="BB1294" i="64" s="1"/>
  <c r="CA1281" i="64"/>
  <c r="CA1294" i="64" s="1"/>
  <c r="BI1281" i="64"/>
  <c r="BI1294" i="64" s="1"/>
  <c r="CG1281" i="64"/>
  <c r="CG1294" i="64" s="1"/>
  <c r="V1281" i="64"/>
  <c r="V1294" i="64" s="1"/>
  <c r="BZ1281" i="64"/>
  <c r="BZ1294" i="64" s="1"/>
  <c r="CI1281" i="64"/>
  <c r="CI1294" i="64" s="1"/>
  <c r="AS1281" i="64"/>
  <c r="AS1294" i="64" s="1"/>
  <c r="AC1281" i="64"/>
  <c r="AC1294" i="64" s="1"/>
  <c r="BQ1281" i="64"/>
  <c r="BQ1294" i="64" s="1"/>
  <c r="T1408" i="64"/>
  <c r="BH1299" i="64"/>
  <c r="AU1408" i="64"/>
  <c r="W1408" i="64"/>
  <c r="BH1070" i="64"/>
  <c r="X1299" i="64"/>
  <c r="AF1299" i="64"/>
  <c r="AI1070" i="64"/>
  <c r="AO1299" i="64"/>
  <c r="BM1408" i="64"/>
  <c r="BU1299" i="64"/>
  <c r="Z1299" i="64"/>
  <c r="BF1408" i="64"/>
  <c r="BN1299" i="64"/>
  <c r="CD1299" i="64"/>
  <c r="BQ1070" i="64"/>
  <c r="AQ1299" i="64"/>
  <c r="BJ1070" i="64"/>
  <c r="BR1070" i="64"/>
  <c r="T1299" i="64"/>
  <c r="BX1299" i="64"/>
  <c r="BK1070" i="64"/>
  <c r="AC1408" i="64"/>
  <c r="BQ1408" i="64"/>
  <c r="AL1299" i="64"/>
  <c r="AT1299" i="64"/>
  <c r="BJ1299" i="64"/>
  <c r="BJ1408" i="64"/>
  <c r="CH1299" i="64"/>
  <c r="AQ1070" i="64"/>
  <c r="AG1408" i="64"/>
  <c r="BU1408" i="64"/>
  <c r="AZ1070" i="64"/>
  <c r="CF1070" i="64"/>
  <c r="BG1408" i="64"/>
  <c r="CE1299" i="64"/>
  <c r="AM1299" i="64"/>
  <c r="AD1070" i="64"/>
  <c r="AR1299" i="64"/>
  <c r="BF1070" i="64"/>
  <c r="AG1299" i="64"/>
  <c r="BN1070" i="64"/>
  <c r="CD1070" i="64"/>
  <c r="AV1408" i="64"/>
  <c r="CJ1299" i="64"/>
  <c r="S1070" i="64"/>
  <c r="BO1070" i="64"/>
  <c r="AO1408" i="64"/>
  <c r="CC1408" i="64"/>
  <c r="AP1408" i="64"/>
  <c r="CD1408" i="64"/>
  <c r="BA1070" i="64"/>
  <c r="AI1299" i="64"/>
  <c r="AI1408" i="64"/>
  <c r="BO1299" i="64"/>
  <c r="CE1408" i="64"/>
  <c r="AO1070" i="64"/>
  <c r="AB1408" i="64"/>
  <c r="AR1408" i="64"/>
  <c r="BP1299" i="64"/>
  <c r="BP1408" i="64"/>
  <c r="Y1408" i="64"/>
  <c r="BU1070" i="64"/>
  <c r="AR1070" i="64"/>
  <c r="AY1299" i="64"/>
  <c r="AX1070" i="64"/>
  <c r="AF1408" i="64"/>
  <c r="BT1299" i="64"/>
  <c r="AW1299" i="64"/>
  <c r="CK1299" i="64"/>
  <c r="T1070" i="64"/>
  <c r="AJ1070" i="64"/>
  <c r="BP1070" i="64"/>
  <c r="AX1299" i="64"/>
  <c r="BN1408" i="64"/>
  <c r="BC1299" i="64"/>
  <c r="AC1070" i="64"/>
  <c r="BI1070" i="64"/>
  <c r="BY1070" i="64"/>
  <c r="AA1299" i="64"/>
  <c r="BW1299" i="64"/>
  <c r="AL1070" i="64"/>
  <c r="CH1070" i="64"/>
  <c r="AB1299" i="64"/>
  <c r="AZ1299" i="64"/>
  <c r="CF1299" i="64"/>
  <c r="CF1408" i="64"/>
  <c r="X1408" i="64"/>
  <c r="AV1299" i="64"/>
  <c r="BG1070" i="64"/>
  <c r="AA1408" i="64"/>
  <c r="AY1408" i="64"/>
  <c r="CB1408" i="64"/>
  <c r="AH1070" i="64"/>
  <c r="AN1299" i="64"/>
  <c r="BD1299" i="64"/>
  <c r="BS1299" i="64"/>
  <c r="AY1070" i="64"/>
  <c r="AW1408" i="64"/>
  <c r="BE1299" i="64"/>
  <c r="W1299" i="64"/>
  <c r="Z1408" i="64"/>
  <c r="BF1299" i="64"/>
  <c r="BV1299" i="64"/>
  <c r="CL1299" i="64"/>
  <c r="AK1070" i="64"/>
  <c r="S1299" i="64"/>
  <c r="AQ1408" i="64"/>
  <c r="BO1408" i="64"/>
  <c r="AM1408" i="64"/>
  <c r="AT1070" i="64"/>
  <c r="AU1299" i="64"/>
  <c r="BV1070" i="64"/>
  <c r="BE1070" i="64"/>
  <c r="AG1070" i="64"/>
  <c r="BW1408" i="64"/>
  <c r="BT1408" i="64"/>
  <c r="CB1299" i="64"/>
  <c r="CJ1408" i="64"/>
  <c r="AA1070" i="64"/>
  <c r="Y1299" i="64"/>
  <c r="BM1299" i="64"/>
  <c r="CK1408" i="64"/>
  <c r="AH1299" i="64"/>
  <c r="AP1299" i="64"/>
  <c r="AX1408" i="64"/>
  <c r="U1070" i="64"/>
  <c r="S1408" i="64"/>
  <c r="AZ1408" i="64"/>
  <c r="BH1408" i="64"/>
  <c r="BS1408" i="64"/>
  <c r="CC1299" i="64"/>
  <c r="AB1070" i="64"/>
  <c r="AH1408" i="64"/>
  <c r="BL1408" i="64"/>
  <c r="Z1070" i="64"/>
  <c r="AP1070" i="64"/>
  <c r="CL1070" i="64"/>
  <c r="AN1408" i="64"/>
  <c r="BD1408" i="64"/>
  <c r="BL1299" i="64"/>
  <c r="BW1070" i="64"/>
  <c r="CE1070" i="64"/>
  <c r="BE1408" i="64"/>
  <c r="BM1070" i="64"/>
  <c r="BX1070" i="64"/>
  <c r="BV1408" i="64"/>
  <c r="CL1408" i="64"/>
  <c r="BC1408" i="64"/>
  <c r="AS1070" i="64"/>
  <c r="CG1070" i="64"/>
  <c r="BG1299" i="64"/>
  <c r="CK1070" i="64"/>
  <c r="V1070" i="64"/>
  <c r="BB1070" i="64"/>
  <c r="BZ1070" i="64"/>
  <c r="AJ1299" i="64"/>
  <c r="AJ1408" i="64"/>
  <c r="BX1408" i="64"/>
  <c r="CI1408" i="64"/>
  <c r="W1070" i="64"/>
  <c r="AE1070" i="64"/>
  <c r="BA1299" i="64"/>
  <c r="BK1299" i="64"/>
  <c r="AV1070" i="64"/>
  <c r="BT1070" i="64"/>
  <c r="AW1070" i="64"/>
  <c r="AE1299" i="64"/>
  <c r="CA1070" i="64"/>
  <c r="AK1299" i="64"/>
  <c r="BA1408" i="64"/>
  <c r="AN1070" i="64"/>
  <c r="AD1299" i="64"/>
  <c r="AD1408" i="64"/>
  <c r="AT1408" i="64"/>
  <c r="CH1408" i="64"/>
  <c r="AM1070" i="64"/>
  <c r="AU1070" i="64"/>
  <c r="U1299" i="64"/>
  <c r="AK1408" i="64"/>
  <c r="BY1299" i="64"/>
  <c r="BD1070" i="64"/>
  <c r="CJ1070" i="64"/>
  <c r="BR1299" i="64"/>
  <c r="CC1070" i="64"/>
  <c r="BS1070" i="64"/>
  <c r="U1408" i="64"/>
  <c r="BY1408" i="64"/>
  <c r="Y1070" i="64"/>
  <c r="BK1408" i="64"/>
  <c r="BB1299" i="64"/>
  <c r="BR1408" i="64"/>
  <c r="AE1408" i="64"/>
  <c r="CA1299" i="64"/>
  <c r="BI1299" i="64"/>
  <c r="CG1299" i="64"/>
  <c r="X1070" i="64"/>
  <c r="BL1070" i="64"/>
  <c r="V1299" i="64"/>
  <c r="BZ1299" i="64"/>
  <c r="CI1299" i="64"/>
  <c r="BC1070" i="64"/>
  <c r="CI1070" i="64"/>
  <c r="AS1299" i="64"/>
  <c r="BI1408" i="64"/>
  <c r="CG1408" i="64"/>
  <c r="AL1408" i="64"/>
  <c r="BB1408" i="64"/>
  <c r="AC1299" i="64"/>
  <c r="AS1408" i="64"/>
  <c r="BQ1299" i="64"/>
  <c r="AF1070" i="64"/>
  <c r="CB1070" i="64"/>
  <c r="V1408" i="64"/>
  <c r="BZ1408" i="64"/>
  <c r="CA1408" i="64"/>
  <c r="E2185" i="64"/>
  <c r="E2186" i="64"/>
  <c r="E2134" i="64"/>
  <c r="E2135" i="64"/>
  <c r="Z1456" i="64"/>
  <c r="BR1456" i="64"/>
  <c r="BD1456" i="64"/>
  <c r="BT1456" i="64"/>
  <c r="CI1456" i="64"/>
  <c r="AS1456" i="64"/>
  <c r="CC1456" i="64"/>
  <c r="CH1456" i="64"/>
  <c r="AA1456" i="64"/>
  <c r="AN1456" i="64"/>
  <c r="CJ1456" i="64"/>
  <c r="BU1456" i="64"/>
  <c r="CF1456" i="64"/>
  <c r="AC1456" i="64"/>
  <c r="CG1456" i="64"/>
  <c r="BO1456" i="64"/>
  <c r="BB1456" i="64"/>
  <c r="Y1456" i="64"/>
  <c r="X1456" i="64"/>
  <c r="CA1456" i="64"/>
  <c r="CL1456" i="64"/>
  <c r="BG1456" i="64"/>
  <c r="BS1456" i="64"/>
  <c r="BC1456" i="64"/>
  <c r="AL1456" i="64"/>
  <c r="BZ1456" i="64"/>
  <c r="BI1456" i="64"/>
  <c r="BX1456" i="64"/>
  <c r="CB1456" i="64"/>
  <c r="BW1456" i="64"/>
  <c r="CK1456" i="64"/>
  <c r="BV1456" i="64"/>
  <c r="AU1456" i="64"/>
  <c r="BF1456" i="64"/>
  <c r="BQ1456" i="64"/>
  <c r="AP1456" i="64"/>
  <c r="U1456" i="64"/>
  <c r="AO1456" i="64"/>
  <c r="BM1456" i="64"/>
  <c r="BK1456" i="64"/>
  <c r="BH1456" i="64"/>
  <c r="T1456" i="64"/>
  <c r="AR1456" i="64"/>
  <c r="BA1456" i="64"/>
  <c r="V1456" i="64"/>
  <c r="BJ1456" i="64"/>
  <c r="BN1456" i="64"/>
  <c r="AY1456" i="64"/>
  <c r="AV1456" i="64"/>
  <c r="BL1456" i="64"/>
  <c r="AX1456" i="64"/>
  <c r="AI1456" i="64"/>
  <c r="CD1456" i="64"/>
  <c r="AG1456" i="64"/>
  <c r="BE1456" i="64"/>
  <c r="AK1456" i="64"/>
  <c r="BY1456" i="64"/>
  <c r="AD1456" i="64"/>
  <c r="AT1456" i="64"/>
  <c r="AE1456" i="64"/>
  <c r="AM1456" i="64"/>
  <c r="AF1456" i="64"/>
  <c r="AJ1456" i="64"/>
  <c r="AQ1456" i="64"/>
  <c r="E464" i="64"/>
  <c r="BN395" i="64"/>
  <c r="BX395" i="64"/>
  <c r="BM395" i="64"/>
  <c r="AQ395" i="64"/>
  <c r="CI395" i="64"/>
  <c r="AU395" i="64"/>
  <c r="AS395" i="64"/>
  <c r="BA395" i="64"/>
  <c r="AA395" i="64"/>
  <c r="CK395" i="64"/>
  <c r="BU395" i="64"/>
  <c r="AD395" i="64"/>
  <c r="AG395" i="64"/>
  <c r="AF395" i="64"/>
  <c r="AC395" i="64"/>
  <c r="AN395" i="64"/>
  <c r="BO395" i="64"/>
  <c r="CE395" i="64"/>
  <c r="BY395" i="64"/>
  <c r="AZ395" i="64"/>
  <c r="BP395" i="64"/>
  <c r="CC395" i="64"/>
  <c r="BI395" i="64"/>
  <c r="V395" i="64"/>
  <c r="U395" i="64"/>
  <c r="AP395" i="64"/>
  <c r="AY395" i="64"/>
  <c r="BL395" i="64"/>
  <c r="AB395" i="64"/>
  <c r="AR395" i="64"/>
  <c r="CJ395" i="64"/>
  <c r="AV395" i="64"/>
  <c r="AT395" i="64"/>
  <c r="BJ395" i="64"/>
  <c r="BQ395" i="64"/>
  <c r="AM395" i="64"/>
  <c r="CF395" i="64"/>
  <c r="BK395" i="64"/>
  <c r="W395" i="64"/>
  <c r="BZ395" i="64"/>
  <c r="AE395" i="64"/>
  <c r="T395" i="64"/>
  <c r="X395" i="64"/>
  <c r="BT395" i="64"/>
  <c r="AO395" i="64"/>
  <c r="AI395" i="64"/>
  <c r="Y395" i="64"/>
  <c r="BH395" i="64"/>
  <c r="AW395" i="64"/>
  <c r="AL395" i="64"/>
  <c r="CA395" i="64"/>
  <c r="CH395" i="64"/>
  <c r="BE395" i="64"/>
  <c r="BC395" i="64"/>
  <c r="CB395" i="64"/>
  <c r="S395" i="64"/>
  <c r="BG395" i="64"/>
  <c r="BW395" i="64"/>
  <c r="AJ395" i="64"/>
  <c r="AK395" i="64"/>
  <c r="BB395" i="64"/>
  <c r="BR395" i="64"/>
  <c r="CG395" i="64"/>
  <c r="CD395" i="64"/>
  <c r="BN408" i="64"/>
  <c r="BX408" i="64"/>
  <c r="AM509" i="64"/>
  <c r="AM500" i="64"/>
  <c r="BE509" i="64"/>
  <c r="BE500" i="64"/>
  <c r="BM408" i="64"/>
  <c r="AA509" i="64"/>
  <c r="AA500" i="64"/>
  <c r="AQ408" i="64"/>
  <c r="AQ509" i="64"/>
  <c r="AQ500" i="64"/>
  <c r="T509" i="64"/>
  <c r="T500" i="64"/>
  <c r="BX509" i="64"/>
  <c r="BX500" i="64"/>
  <c r="AG509" i="64"/>
  <c r="AG500" i="64"/>
  <c r="CG509" i="64"/>
  <c r="CG500" i="64"/>
  <c r="BA509" i="64"/>
  <c r="BA500" i="64"/>
  <c r="CI408" i="64"/>
  <c r="BZ509" i="64"/>
  <c r="BZ500" i="64"/>
  <c r="AU408" i="64"/>
  <c r="AE509" i="64"/>
  <c r="AE500" i="64"/>
  <c r="CI509" i="64"/>
  <c r="CI500" i="64"/>
  <c r="Y509" i="64"/>
  <c r="Y500" i="64"/>
  <c r="AS408" i="64"/>
  <c r="BT509" i="64"/>
  <c r="BT500" i="64"/>
  <c r="CB509" i="64"/>
  <c r="CB500" i="64"/>
  <c r="AR509" i="64"/>
  <c r="AR500" i="64"/>
  <c r="BA408" i="64"/>
  <c r="AA408" i="64"/>
  <c r="AY509" i="64"/>
  <c r="AY500" i="64"/>
  <c r="BO509" i="64"/>
  <c r="BO500" i="64"/>
  <c r="CK408" i="64"/>
  <c r="AB509" i="64"/>
  <c r="AB500" i="64"/>
  <c r="AZ509" i="64"/>
  <c r="AZ500" i="64"/>
  <c r="AS509" i="64"/>
  <c r="AS500" i="64"/>
  <c r="BU408" i="64"/>
  <c r="AD408" i="64"/>
  <c r="AL509" i="64"/>
  <c r="AL500" i="64"/>
  <c r="AT509" i="64"/>
  <c r="AT500" i="64"/>
  <c r="BJ509" i="64"/>
  <c r="BJ500" i="64"/>
  <c r="AG408" i="64"/>
  <c r="AN509" i="64"/>
  <c r="AN500" i="64"/>
  <c r="AF408" i="64"/>
  <c r="AF509" i="64"/>
  <c r="AF500" i="64"/>
  <c r="CE509" i="64"/>
  <c r="CE500" i="64"/>
  <c r="AH509" i="64"/>
  <c r="AH500" i="64"/>
  <c r="AC408" i="64"/>
  <c r="BV509" i="64"/>
  <c r="BV500" i="64"/>
  <c r="AN408" i="64"/>
  <c r="BO408" i="64"/>
  <c r="CE408" i="64"/>
  <c r="BY408" i="64"/>
  <c r="AZ408" i="64"/>
  <c r="BP408" i="64"/>
  <c r="CC408" i="64"/>
  <c r="CK509" i="64"/>
  <c r="CK500" i="64"/>
  <c r="BI408" i="64"/>
  <c r="V408" i="64"/>
  <c r="U408" i="64"/>
  <c r="AU509" i="64"/>
  <c r="AU500" i="64"/>
  <c r="CJ509" i="64"/>
  <c r="CJ500" i="64"/>
  <c r="CC509" i="64"/>
  <c r="CC500" i="64"/>
  <c r="AP408" i="64"/>
  <c r="AI509" i="64"/>
  <c r="AI500" i="64"/>
  <c r="AY408" i="64"/>
  <c r="BL408" i="64"/>
  <c r="AB408" i="64"/>
  <c r="AR408" i="64"/>
  <c r="BP509" i="64"/>
  <c r="BP500" i="64"/>
  <c r="CJ408" i="64"/>
  <c r="BI509" i="64"/>
  <c r="BI500" i="64"/>
  <c r="BY509" i="64"/>
  <c r="BY500" i="64"/>
  <c r="AV408" i="64"/>
  <c r="V509" i="64"/>
  <c r="V500" i="64"/>
  <c r="AT408" i="64"/>
  <c r="BJ408" i="64"/>
  <c r="AW509" i="64"/>
  <c r="AW500" i="64"/>
  <c r="BQ408" i="64"/>
  <c r="AP509" i="64"/>
  <c r="AP500" i="64"/>
  <c r="X509" i="64"/>
  <c r="X500" i="64"/>
  <c r="BD509" i="64"/>
  <c r="BD500" i="64"/>
  <c r="AX509" i="64"/>
  <c r="AX500" i="64"/>
  <c r="Z509" i="64"/>
  <c r="Z500" i="64"/>
  <c r="S509" i="64"/>
  <c r="S500" i="64"/>
  <c r="BG509" i="64"/>
  <c r="BG500" i="64"/>
  <c r="BW509" i="64"/>
  <c r="BW500" i="64"/>
  <c r="AM408" i="64"/>
  <c r="CF408" i="64"/>
  <c r="BK408" i="64"/>
  <c r="U509" i="64"/>
  <c r="U500" i="64"/>
  <c r="W408" i="64"/>
  <c r="AD509" i="64"/>
  <c r="AD500" i="64"/>
  <c r="BZ408" i="64"/>
  <c r="W509" i="64"/>
  <c r="W500" i="64"/>
  <c r="BC509" i="64"/>
  <c r="BC500" i="64"/>
  <c r="BK509" i="64"/>
  <c r="BK500" i="64"/>
  <c r="AV509" i="64"/>
  <c r="AV500" i="64"/>
  <c r="AE408" i="64"/>
  <c r="T408" i="64"/>
  <c r="X408" i="64"/>
  <c r="BT408" i="64"/>
  <c r="AO408" i="64"/>
  <c r="BN509" i="64"/>
  <c r="BN500" i="64"/>
  <c r="CL509" i="64"/>
  <c r="CL500" i="64"/>
  <c r="AI408" i="64"/>
  <c r="Y408" i="64"/>
  <c r="BH408" i="64"/>
  <c r="CF509" i="64"/>
  <c r="CF500" i="64"/>
  <c r="AW408" i="64"/>
  <c r="AO509" i="64"/>
  <c r="AO500" i="64"/>
  <c r="AL408" i="64"/>
  <c r="BR509" i="64"/>
  <c r="BR500" i="64"/>
  <c r="CA408" i="64"/>
  <c r="AJ509" i="64"/>
  <c r="AJ500" i="64"/>
  <c r="CH408" i="64"/>
  <c r="BE408" i="64"/>
  <c r="BC408" i="64"/>
  <c r="CD509" i="64"/>
  <c r="CD500" i="64"/>
  <c r="BF509" i="64"/>
  <c r="BF500" i="64"/>
  <c r="CB408" i="64"/>
  <c r="S408" i="64"/>
  <c r="BG408" i="64"/>
  <c r="BW408" i="64"/>
  <c r="BM509" i="64"/>
  <c r="BM500" i="64"/>
  <c r="BU509" i="64"/>
  <c r="BU500" i="64"/>
  <c r="AJ408" i="64"/>
  <c r="BH509" i="64"/>
  <c r="BH500" i="64"/>
  <c r="AK408" i="64"/>
  <c r="AK509" i="64"/>
  <c r="AK500" i="64"/>
  <c r="BB408" i="64"/>
  <c r="BR408" i="64"/>
  <c r="CH509" i="64"/>
  <c r="CH500" i="64"/>
  <c r="CG408" i="64"/>
  <c r="BS509" i="64"/>
  <c r="BS500" i="64"/>
  <c r="CA509" i="64"/>
  <c r="CA500" i="64"/>
  <c r="CD408" i="64"/>
  <c r="BL509" i="64"/>
  <c r="BL500" i="64"/>
  <c r="E477" i="64"/>
  <c r="B477" i="64" s="1"/>
  <c r="E1380" i="64"/>
  <c r="E184" i="64"/>
  <c r="E513" i="64"/>
  <c r="E1631" i="64"/>
  <c r="E69" i="64"/>
  <c r="E115" i="64"/>
  <c r="E116" i="64"/>
  <c r="E835" i="64"/>
  <c r="E836" i="64"/>
  <c r="E2210" i="64"/>
  <c r="E929" i="64"/>
  <c r="E930" i="64"/>
  <c r="E454" i="64"/>
  <c r="E455" i="64"/>
  <c r="E458" i="64"/>
  <c r="G454" i="64"/>
  <c r="E451" i="64"/>
  <c r="E457" i="64"/>
  <c r="E459" i="64"/>
  <c r="E460" i="64"/>
  <c r="E450" i="64"/>
  <c r="G2177" i="64"/>
  <c r="G2179" i="64" s="1"/>
  <c r="E2208" i="64"/>
  <c r="E2207" i="64"/>
  <c r="E2206" i="64"/>
  <c r="E2205" i="64"/>
  <c r="E2204" i="64"/>
  <c r="B2204" i="64" s="1"/>
  <c r="E2203" i="64"/>
  <c r="B2203" i="64" s="1"/>
  <c r="E2202" i="64"/>
  <c r="B2202" i="64" s="1"/>
  <c r="G2205" i="64"/>
  <c r="E2201" i="64"/>
  <c r="B2201" i="64" s="1"/>
  <c r="E2200" i="64"/>
  <c r="B2200" i="64" s="1"/>
  <c r="G2201" i="64"/>
  <c r="E2199" i="64"/>
  <c r="B2199" i="64" s="1"/>
  <c r="E2198" i="64"/>
  <c r="B2198" i="64" s="1"/>
  <c r="E2197" i="64"/>
  <c r="B2197" i="64" s="1"/>
  <c r="E2196" i="64"/>
  <c r="E2182" i="64"/>
  <c r="E2181" i="64"/>
  <c r="E2180" i="64"/>
  <c r="E2179" i="64"/>
  <c r="E2178" i="64"/>
  <c r="B2178" i="64" s="1"/>
  <c r="E2177" i="64"/>
  <c r="B2177" i="64" s="1"/>
  <c r="E2176" i="64"/>
  <c r="B2176" i="64" s="1"/>
  <c r="E2175" i="64"/>
  <c r="B2175" i="64" s="1"/>
  <c r="E2174" i="64"/>
  <c r="B2174" i="64" s="1"/>
  <c r="E2173" i="64"/>
  <c r="B2173" i="64" s="1"/>
  <c r="E2172" i="64"/>
  <c r="B2172" i="64" s="1"/>
  <c r="E2171" i="64"/>
  <c r="B2171" i="64" s="1"/>
  <c r="E2170" i="64"/>
  <c r="E2157" i="64"/>
  <c r="E2156" i="64"/>
  <c r="E2155" i="64"/>
  <c r="E2154" i="64"/>
  <c r="E2153" i="64"/>
  <c r="B2153" i="64" s="1"/>
  <c r="G2154" i="64"/>
  <c r="E2152" i="64"/>
  <c r="B2152" i="64" s="1"/>
  <c r="E2151" i="64"/>
  <c r="B2151" i="64" s="1"/>
  <c r="E2150" i="64"/>
  <c r="B2150" i="64" s="1"/>
  <c r="E2149" i="64"/>
  <c r="B2149" i="64" s="1"/>
  <c r="E2148" i="64"/>
  <c r="B2148" i="64" s="1"/>
  <c r="E2147" i="64"/>
  <c r="B2147" i="64" s="1"/>
  <c r="E2146" i="64"/>
  <c r="B2146" i="64" s="1"/>
  <c r="G2126" i="64"/>
  <c r="E2120" i="64"/>
  <c r="B2120" i="64" s="1"/>
  <c r="E2121" i="64"/>
  <c r="B2121" i="64" s="1"/>
  <c r="E2131" i="64"/>
  <c r="E2130" i="64"/>
  <c r="E2129" i="64"/>
  <c r="E2128" i="64"/>
  <c r="E2127" i="64"/>
  <c r="B2127" i="64" s="1"/>
  <c r="E2126" i="64"/>
  <c r="B2126" i="64" s="1"/>
  <c r="E2125" i="64"/>
  <c r="B2125" i="64" s="1"/>
  <c r="E2124" i="64"/>
  <c r="B2124" i="64" s="1"/>
  <c r="E2123" i="64"/>
  <c r="B2123" i="64" s="1"/>
  <c r="E2122" i="64"/>
  <c r="B2122" i="64" s="1"/>
  <c r="E2119" i="64"/>
  <c r="E1373" i="64"/>
  <c r="E1372" i="64"/>
  <c r="E1371" i="64"/>
  <c r="B1371" i="64" s="1"/>
  <c r="E1370" i="64"/>
  <c r="B1370" i="64" s="1"/>
  <c r="E1369" i="64"/>
  <c r="CX666" i="64" a="1"/>
  <c r="DB850" i="64" a="1"/>
  <c r="CZ853" i="64" a="1"/>
  <c r="CV853" i="64" a="1"/>
  <c r="AA853" i="64" a="1"/>
  <c r="AB853" i="64" a="1"/>
  <c r="CS853" i="64" a="1"/>
  <c r="CQ666" i="64" a="1"/>
  <c r="AC852" i="64" a="1"/>
  <c r="CS666" i="64" a="1"/>
  <c r="DG666" i="64" a="1"/>
  <c r="CU853" i="64" a="1"/>
  <c r="CP853" i="64" a="1"/>
  <c r="CP666" i="64" a="1"/>
  <c r="S853" i="64" a="1"/>
  <c r="X853" i="64" a="1"/>
  <c r="CZ666" i="64" a="1"/>
  <c r="V853" i="64" a="1"/>
  <c r="CX853" i="64" a="1"/>
  <c r="CU666" i="64" a="1"/>
  <c r="CW666" i="64" a="1"/>
  <c r="DI666" i="64" a="1"/>
  <c r="CO853" i="64" a="1"/>
  <c r="AD628" i="64" a="1"/>
  <c r="DH666" i="64" a="1"/>
  <c r="DK666" i="64" a="1"/>
  <c r="DA852" i="64" a="1"/>
  <c r="Z853" i="64" a="1"/>
  <c r="CO666" i="64" a="1"/>
  <c r="W853" i="64" a="1"/>
  <c r="DA666" i="64" a="1"/>
  <c r="DB666" i="64" a="1"/>
  <c r="CR853" i="64" a="1"/>
  <c r="CR666" i="64" a="1"/>
  <c r="CT666" i="64" a="1"/>
  <c r="DF666" i="64" a="1"/>
  <c r="AD850" i="64" a="1"/>
  <c r="DJ666" i="64" a="1"/>
  <c r="CY666" i="64" a="1"/>
  <c r="DB628" i="64" a="1"/>
  <c r="DC666" i="64" a="1"/>
  <c r="CQ853" i="64" a="1"/>
  <c r="CT853" i="64" a="1"/>
  <c r="DE666" i="64" a="1"/>
  <c r="CY853" i="64" a="1"/>
  <c r="Y853" i="64" a="1"/>
  <c r="DD666" i="64" a="1"/>
  <c r="CW853" i="64" a="1"/>
  <c r="T853" i="64" a="1"/>
  <c r="U853" i="64" a="1"/>
  <c r="CV68" i="1151" l="1"/>
  <c r="CV69" i="1151" s="1"/>
  <c r="X69" i="1151"/>
  <c r="AA48" i="1151"/>
  <c r="AA63" i="1151"/>
  <c r="AG8" i="1151"/>
  <c r="Z51" i="1151"/>
  <c r="Z17" i="861" s="1"/>
  <c r="AG15" i="1151"/>
  <c r="CW49" i="1151"/>
  <c r="CW64" i="1151"/>
  <c r="Z66" i="1151"/>
  <c r="Z22" i="861" s="1"/>
  <c r="CW50" i="1151"/>
  <c r="CW65" i="1151"/>
  <c r="AC34" i="1151"/>
  <c r="AC31" i="1151"/>
  <c r="AC33" i="1151"/>
  <c r="AC32" i="1151"/>
  <c r="AC35" i="1151"/>
  <c r="AB35" i="1151"/>
  <c r="AB32" i="1151"/>
  <c r="AB34" i="1151"/>
  <c r="AB31" i="1151"/>
  <c r="AB33" i="1151"/>
  <c r="CW46" i="1151"/>
  <c r="CW51" i="1151" s="1"/>
  <c r="CW61" i="1151"/>
  <c r="CW66" i="1151" s="1"/>
  <c r="CW47" i="1151"/>
  <c r="CW62" i="1151"/>
  <c r="CW48" i="1151"/>
  <c r="CW63" i="1151"/>
  <c r="CW22" i="861"/>
  <c r="CW17" i="861"/>
  <c r="AE20" i="1151"/>
  <c r="AD36" i="1151"/>
  <c r="AH17" i="1151"/>
  <c r="AH16" i="1151"/>
  <c r="AH26" i="1151"/>
  <c r="AH23" i="1151"/>
  <c r="AH25" i="1151"/>
  <c r="AH27" i="1151"/>
  <c r="AH40" i="1151"/>
  <c r="AH39" i="1151"/>
  <c r="AH42" i="1151"/>
  <c r="AH54" i="1151"/>
  <c r="AH43" i="1151"/>
  <c r="AH41" i="1151"/>
  <c r="AH57" i="1151"/>
  <c r="AH55" i="1151"/>
  <c r="AH4" i="1151"/>
  <c r="AH58" i="1151"/>
  <c r="AH24" i="1151"/>
  <c r="AH56" i="1151"/>
  <c r="AF18" i="1151"/>
  <c r="Y68" i="1151"/>
  <c r="AJ2" i="1151"/>
  <c r="AI3" i="1151"/>
  <c r="AI7" i="1151"/>
  <c r="AI1" i="1151"/>
  <c r="CX31" i="1151"/>
  <c r="CX33" i="1151"/>
  <c r="CX34" i="1151"/>
  <c r="CX35" i="1151"/>
  <c r="CX32" i="1151"/>
  <c r="AA46" i="1151"/>
  <c r="AA61" i="1151"/>
  <c r="CZ15" i="1151"/>
  <c r="CY18" i="1151"/>
  <c r="CY20" i="1151" s="1"/>
  <c r="CY36" i="1151" s="1"/>
  <c r="AA65" i="1151"/>
  <c r="AA50" i="1151"/>
  <c r="AA64" i="1151"/>
  <c r="AA49" i="1151"/>
  <c r="AA62" i="1151"/>
  <c r="AA47" i="1151"/>
  <c r="DH1" i="1151"/>
  <c r="DJ2" i="1151"/>
  <c r="DI3" i="1151"/>
  <c r="DI7" i="1151"/>
  <c r="DI8" i="1151"/>
  <c r="DH4" i="1151"/>
  <c r="DH16" i="1151"/>
  <c r="DH26" i="1151"/>
  <c r="DH27" i="1151"/>
  <c r="DH17" i="1151"/>
  <c r="DH23" i="1151"/>
  <c r="DH25" i="1151"/>
  <c r="DH24" i="1151"/>
  <c r="DH43" i="1151"/>
  <c r="DH41" i="1151"/>
  <c r="DH39" i="1151"/>
  <c r="DH42" i="1151"/>
  <c r="DH40" i="1151"/>
  <c r="DH56" i="1151"/>
  <c r="DH54" i="1151"/>
  <c r="DH57" i="1151"/>
  <c r="DH55" i="1151"/>
  <c r="DH58" i="1151"/>
  <c r="AD661" i="64"/>
  <c r="AD691" i="64" s="1"/>
  <c r="AD665" i="64"/>
  <c r="AD695" i="64" s="1"/>
  <c r="AD664" i="64"/>
  <c r="AD694" i="64" s="1"/>
  <c r="AD663" i="64"/>
  <c r="AD693" i="64" s="1"/>
  <c r="AD662" i="64"/>
  <c r="AD692" i="64" s="1"/>
  <c r="AC664" i="64"/>
  <c r="AC694" i="64" s="1"/>
  <c r="AC662" i="64"/>
  <c r="AC692" i="64" s="1"/>
  <c r="AA664" i="64"/>
  <c r="AA694" i="64" s="1"/>
  <c r="AA665" i="64"/>
  <c r="AA695" i="64" s="1"/>
  <c r="AA663" i="64"/>
  <c r="AA693" i="64" s="1"/>
  <c r="AA662" i="64"/>
  <c r="AA692" i="64" s="1"/>
  <c r="AA661" i="64"/>
  <c r="AA691" i="64" s="1"/>
  <c r="Z661" i="64"/>
  <c r="Z691" i="64" s="1"/>
  <c r="Z665" i="64"/>
  <c r="Z695" i="64" s="1"/>
  <c r="Z664" i="64"/>
  <c r="Z694" i="64" s="1"/>
  <c r="Z663" i="64"/>
  <c r="Z693" i="64" s="1"/>
  <c r="Z662" i="64"/>
  <c r="Z692" i="64" s="1"/>
  <c r="T665" i="64"/>
  <c r="T695" i="64" s="1"/>
  <c r="T664" i="64"/>
  <c r="T694" i="64" s="1"/>
  <c r="T663" i="64"/>
  <c r="T693" i="64" s="1"/>
  <c r="T662" i="64"/>
  <c r="T692" i="64" s="1"/>
  <c r="T661" i="64"/>
  <c r="T691" i="64" s="1"/>
  <c r="W663" i="64"/>
  <c r="W693" i="64" s="1"/>
  <c r="W661" i="64"/>
  <c r="W691" i="64" s="1"/>
  <c r="W665" i="64"/>
  <c r="W695" i="64" s="1"/>
  <c r="W664" i="64"/>
  <c r="W694" i="64" s="1"/>
  <c r="W662" i="64"/>
  <c r="W692" i="64" s="1"/>
  <c r="V665" i="64"/>
  <c r="V695" i="64" s="1"/>
  <c r="V664" i="64"/>
  <c r="V694" i="64" s="1"/>
  <c r="V663" i="64"/>
  <c r="V693" i="64" s="1"/>
  <c r="V662" i="64"/>
  <c r="V692" i="64" s="1"/>
  <c r="V661" i="64"/>
  <c r="V691" i="64" s="1"/>
  <c r="X665" i="64"/>
  <c r="X695" i="64" s="1"/>
  <c r="X664" i="64"/>
  <c r="X694" i="64" s="1"/>
  <c r="X662" i="64"/>
  <c r="X692" i="64" s="1"/>
  <c r="X663" i="64"/>
  <c r="X693" i="64" s="1"/>
  <c r="X661" i="64"/>
  <c r="X691" i="64" s="1"/>
  <c r="U662" i="64"/>
  <c r="U692" i="64" s="1"/>
  <c r="U661" i="64"/>
  <c r="U691" i="64" s="1"/>
  <c r="U665" i="64"/>
  <c r="U695" i="64" s="1"/>
  <c r="U664" i="64"/>
  <c r="U694" i="64" s="1"/>
  <c r="U663" i="64"/>
  <c r="U693" i="64" s="1"/>
  <c r="AC663" i="64"/>
  <c r="AC693" i="64" s="1"/>
  <c r="AB662" i="64"/>
  <c r="AB692" i="64" s="1"/>
  <c r="AB661" i="64"/>
  <c r="AB691" i="64" s="1"/>
  <c r="AB663" i="64"/>
  <c r="AB693" i="64" s="1"/>
  <c r="AB665" i="64"/>
  <c r="AB695" i="64" s="1"/>
  <c r="AB664" i="64"/>
  <c r="AB694" i="64" s="1"/>
  <c r="Y665" i="64"/>
  <c r="Y695" i="64" s="1"/>
  <c r="Y664" i="64"/>
  <c r="Y694" i="64" s="1"/>
  <c r="Y663" i="64"/>
  <c r="Y693" i="64" s="1"/>
  <c r="Y661" i="64"/>
  <c r="Y691" i="64" s="1"/>
  <c r="Y662" i="64"/>
  <c r="Y692" i="64" s="1"/>
  <c r="AC661" i="64"/>
  <c r="AC676" i="64" s="1"/>
  <c r="CV662" i="64"/>
  <c r="CV692" i="64" s="1"/>
  <c r="CV661" i="64"/>
  <c r="CV691" i="64" s="1"/>
  <c r="CV696" i="64" s="1"/>
  <c r="CV665" i="64"/>
  <c r="CV695" i="64" s="1"/>
  <c r="CV664" i="64"/>
  <c r="CV694" i="64" s="1"/>
  <c r="CV663" i="64"/>
  <c r="CV693" i="64" s="1"/>
  <c r="S665" i="64"/>
  <c r="S695" i="64" s="1"/>
  <c r="S664" i="64"/>
  <c r="S694" i="64" s="1"/>
  <c r="S663" i="64"/>
  <c r="S693" i="64" s="1"/>
  <c r="S662" i="64"/>
  <c r="S692" i="64" s="1"/>
  <c r="S661" i="64"/>
  <c r="S691" i="64" s="1"/>
  <c r="DC688" i="64" a="1"/>
  <c r="DC688" i="64" s="1"/>
  <c r="DC687" i="64" a="1"/>
  <c r="DC687" i="64" s="1"/>
  <c r="DC686" i="64" a="1"/>
  <c r="DC686" i="64" s="1"/>
  <c r="DC684" i="64" a="1"/>
  <c r="DC684" i="64" s="1"/>
  <c r="DC685" i="64" a="1"/>
  <c r="DC685" i="64" s="1"/>
  <c r="AE687" i="64" a="1"/>
  <c r="AE687" i="64" s="1"/>
  <c r="AE686" i="64" a="1"/>
  <c r="AE686" i="64" s="1"/>
  <c r="AE685" i="64" a="1"/>
  <c r="AE685" i="64" s="1"/>
  <c r="AE688" i="64" a="1"/>
  <c r="AE688" i="64" s="1"/>
  <c r="AE684" i="64" a="1"/>
  <c r="AE684" i="64" s="1"/>
  <c r="AC695" i="64"/>
  <c r="CY666" i="64"/>
  <c r="DF666" i="64"/>
  <c r="CO666" i="64"/>
  <c r="DB666" i="64"/>
  <c r="DK666" i="64"/>
  <c r="DI666" i="64"/>
  <c r="CS666" i="64"/>
  <c r="CZ666" i="64"/>
  <c r="CP666" i="64"/>
  <c r="DG666" i="64"/>
  <c r="CQ666" i="64"/>
  <c r="CX666" i="64"/>
  <c r="CU666" i="64"/>
  <c r="DD666" i="64"/>
  <c r="DE666" i="64"/>
  <c r="DC666" i="64"/>
  <c r="DJ666" i="64"/>
  <c r="CT666" i="64"/>
  <c r="CR666" i="64"/>
  <c r="DA666" i="64"/>
  <c r="DH666" i="64"/>
  <c r="CW666" i="64"/>
  <c r="DF702" i="64"/>
  <c r="DC657" i="64" a="1"/>
  <c r="DC657" i="64" s="1"/>
  <c r="DC671" i="64" a="1"/>
  <c r="DC671" i="64" s="1"/>
  <c r="DC656" i="64" a="1"/>
  <c r="DC656" i="64" s="1"/>
  <c r="DC672" i="64" a="1"/>
  <c r="DC672" i="64" s="1"/>
  <c r="DC673" i="64" a="1"/>
  <c r="DC673" i="64" s="1"/>
  <c r="DC669" i="64" a="1"/>
  <c r="DC669" i="64" s="1"/>
  <c r="DC653" i="64" a="1"/>
  <c r="DC653" i="64" s="1"/>
  <c r="DC654" i="64" a="1"/>
  <c r="DC654" i="64" s="1"/>
  <c r="DC670" i="64" a="1"/>
  <c r="DC670" i="64" s="1"/>
  <c r="DC655" i="64" a="1"/>
  <c r="DC655" i="64" s="1"/>
  <c r="DB702" i="64"/>
  <c r="DK702" i="64"/>
  <c r="DI702" i="64"/>
  <c r="AE653" i="64" a="1"/>
  <c r="AE653" i="64" s="1"/>
  <c r="AE661" i="64" s="1"/>
  <c r="AE670" i="64" a="1"/>
  <c r="AE670" i="64" s="1"/>
  <c r="AE654" i="64" a="1"/>
  <c r="AE654" i="64" s="1"/>
  <c r="AE662" i="64" s="1"/>
  <c r="AE655" i="64" a="1"/>
  <c r="AE655" i="64" s="1"/>
  <c r="AE663" i="64" s="1"/>
  <c r="AE656" i="64" a="1"/>
  <c r="AE656" i="64" s="1"/>
  <c r="AE664" i="64" s="1"/>
  <c r="AE657" i="64" a="1"/>
  <c r="AE657" i="64" s="1"/>
  <c r="AE665" i="64" s="1"/>
  <c r="AE671" i="64" a="1"/>
  <c r="AE671" i="64" s="1"/>
  <c r="AE672" i="64" a="1"/>
  <c r="AE672" i="64" s="1"/>
  <c r="AE669" i="64" a="1"/>
  <c r="AE669" i="64" s="1"/>
  <c r="AE673" i="64" a="1"/>
  <c r="AE673" i="64" s="1"/>
  <c r="DG702" i="64"/>
  <c r="DD702" i="64"/>
  <c r="DE702" i="64"/>
  <c r="DC702" i="64"/>
  <c r="DJ702" i="64"/>
  <c r="DH702" i="64"/>
  <c r="CX702" i="64"/>
  <c r="CU702" i="64"/>
  <c r="CO702" i="64"/>
  <c r="CY702" i="64"/>
  <c r="CP702" i="64"/>
  <c r="CT702" i="64"/>
  <c r="CR702" i="64"/>
  <c r="CQ702" i="64"/>
  <c r="DA702" i="64"/>
  <c r="CS702" i="64"/>
  <c r="CZ702" i="64"/>
  <c r="CW702" i="64"/>
  <c r="DA138" i="64"/>
  <c r="DA141" i="64" s="1"/>
  <c r="DA143" i="64" s="1"/>
  <c r="AE139" i="64" a="1"/>
  <c r="AE139" i="64" s="1"/>
  <c r="AE138" i="64" s="1"/>
  <c r="AE140" i="64" a="1"/>
  <c r="AE140" i="64" s="1"/>
  <c r="AD141" i="64"/>
  <c r="AD143" i="64" s="1"/>
  <c r="DC140" i="64" a="1"/>
  <c r="DC140" i="64" s="1"/>
  <c r="DC139" i="64" a="1"/>
  <c r="DC139" i="64" s="1"/>
  <c r="Z853" i="64"/>
  <c r="X853" i="64"/>
  <c r="S853" i="64"/>
  <c r="CU853" i="64"/>
  <c r="CS853" i="64"/>
  <c r="CX853" i="64"/>
  <c r="CR853" i="64"/>
  <c r="T853" i="64"/>
  <c r="U853" i="64"/>
  <c r="CQ853" i="64"/>
  <c r="Y853" i="64"/>
  <c r="W853" i="64"/>
  <c r="V853" i="64"/>
  <c r="AA853" i="64"/>
  <c r="CP853" i="64"/>
  <c r="CW853" i="64"/>
  <c r="CO853" i="64"/>
  <c r="CT853" i="64"/>
  <c r="CV853" i="64"/>
  <c r="CY853" i="64"/>
  <c r="CV23" i="861"/>
  <c r="AB853" i="64"/>
  <c r="AC852" i="64"/>
  <c r="AD850" i="64"/>
  <c r="CZ853" i="64"/>
  <c r="AD628" i="64"/>
  <c r="AD630" i="64" s="1"/>
  <c r="DA852" i="64"/>
  <c r="DB850" i="64"/>
  <c r="DC262" i="64" a="1"/>
  <c r="DC262" i="64" s="1"/>
  <c r="DC849" i="64" a="1"/>
  <c r="DC849" i="64" s="1"/>
  <c r="AE262" i="64" a="1"/>
  <c r="AE262" i="64" s="1"/>
  <c r="AE849" i="64" a="1"/>
  <c r="AE849" i="64" s="1"/>
  <c r="DB628" i="64"/>
  <c r="DB630" i="64" s="1"/>
  <c r="DH395" i="64" a="1"/>
  <c r="CR395" i="64" a="1"/>
  <c r="CZ395" i="64" a="1"/>
  <c r="DB852" i="64" a="1"/>
  <c r="DB588" i="64" a="1"/>
  <c r="AE628" i="64" a="1"/>
  <c r="AD852" i="64" a="1"/>
  <c r="AD588" i="64" a="1"/>
  <c r="DC850" i="64" a="1"/>
  <c r="DA853" i="64" a="1"/>
  <c r="AC853" i="64" a="1"/>
  <c r="AE850" i="64" a="1"/>
  <c r="DA15" i="1151" l="1"/>
  <c r="CZ18" i="1151"/>
  <c r="CZ20" i="1151" s="1"/>
  <c r="CZ36" i="1151" s="1"/>
  <c r="Y69" i="1151"/>
  <c r="AB63" i="1151"/>
  <c r="AB48" i="1151"/>
  <c r="AA66" i="1151"/>
  <c r="AA22" i="861" s="1"/>
  <c r="AB46" i="1151"/>
  <c r="AB61" i="1151"/>
  <c r="AF20" i="1151"/>
  <c r="AB49" i="1151"/>
  <c r="AB64" i="1151"/>
  <c r="AA51" i="1151"/>
  <c r="AA17" i="861" s="1"/>
  <c r="AB62" i="1151"/>
  <c r="AB47" i="1151"/>
  <c r="AH15" i="1151"/>
  <c r="AB50" i="1151"/>
  <c r="AB65" i="1151"/>
  <c r="CX62" i="1151"/>
  <c r="CX47" i="1151"/>
  <c r="AC50" i="1151"/>
  <c r="AC65" i="1151"/>
  <c r="Z68" i="1151"/>
  <c r="CX50" i="1151"/>
  <c r="CX65" i="1151"/>
  <c r="AC62" i="1151"/>
  <c r="AC47" i="1151"/>
  <c r="CX49" i="1151"/>
  <c r="CX64" i="1151"/>
  <c r="AC48" i="1151"/>
  <c r="AC63" i="1151"/>
  <c r="CX48" i="1151"/>
  <c r="CX63" i="1151"/>
  <c r="AD32" i="1151"/>
  <c r="AD34" i="1151"/>
  <c r="AD35" i="1151"/>
  <c r="AD33" i="1151"/>
  <c r="AD31" i="1151"/>
  <c r="AC61" i="1151"/>
  <c r="AC46" i="1151"/>
  <c r="CX46" i="1151"/>
  <c r="CX51" i="1151" s="1"/>
  <c r="CX61" i="1151"/>
  <c r="CX66" i="1151" s="1"/>
  <c r="AC49" i="1151"/>
  <c r="AC64" i="1151"/>
  <c r="CX22" i="861"/>
  <c r="CX17" i="861"/>
  <c r="AH8" i="1151"/>
  <c r="AI23" i="1151"/>
  <c r="AI26" i="1151"/>
  <c r="AI16" i="1151"/>
  <c r="AI27" i="1151"/>
  <c r="AI25" i="1151"/>
  <c r="AI24" i="1151"/>
  <c r="AI41" i="1151"/>
  <c r="AI39" i="1151"/>
  <c r="AI42" i="1151"/>
  <c r="AI40" i="1151"/>
  <c r="AI43" i="1151"/>
  <c r="AI55" i="1151"/>
  <c r="AI54" i="1151"/>
  <c r="AI57" i="1151"/>
  <c r="AI4" i="1151"/>
  <c r="AI58" i="1151"/>
  <c r="AI17" i="1151"/>
  <c r="AI56" i="1151"/>
  <c r="AE36" i="1151"/>
  <c r="AK2" i="1151"/>
  <c r="AJ3" i="1151"/>
  <c r="AJ7" i="1151"/>
  <c r="AJ1" i="1151"/>
  <c r="AG18" i="1151"/>
  <c r="CY34" i="1151"/>
  <c r="CY32" i="1151"/>
  <c r="CY35" i="1151"/>
  <c r="CY31" i="1151"/>
  <c r="CY33" i="1151"/>
  <c r="CW68" i="1151"/>
  <c r="CW69" i="1151" s="1"/>
  <c r="DI1" i="1151"/>
  <c r="DI4" i="1151"/>
  <c r="DI16" i="1151"/>
  <c r="DI17" i="1151"/>
  <c r="DI23" i="1151"/>
  <c r="DI24" i="1151"/>
  <c r="DI27" i="1151"/>
  <c r="DI25" i="1151"/>
  <c r="DI39" i="1151"/>
  <c r="DI43" i="1151"/>
  <c r="DI41" i="1151"/>
  <c r="DI42" i="1151"/>
  <c r="DI26" i="1151"/>
  <c r="DI40" i="1151"/>
  <c r="DI58" i="1151"/>
  <c r="DI56" i="1151"/>
  <c r="DI54" i="1151"/>
  <c r="DI57" i="1151"/>
  <c r="DI55" i="1151"/>
  <c r="DK2" i="1151"/>
  <c r="DJ3" i="1151"/>
  <c r="DJ7" i="1151"/>
  <c r="DJ8" i="1151"/>
  <c r="AC691" i="64"/>
  <c r="AC696" i="64" s="1"/>
  <c r="DC662" i="64"/>
  <c r="DC692" i="64" s="1"/>
  <c r="DC661" i="64"/>
  <c r="DC691" i="64" s="1"/>
  <c r="DC696" i="64" s="1"/>
  <c r="DC664" i="64"/>
  <c r="DC694" i="64" s="1"/>
  <c r="DC665" i="64"/>
  <c r="DC695" i="64" s="1"/>
  <c r="DC663" i="64"/>
  <c r="DC693" i="64" s="1"/>
  <c r="DA665" i="64"/>
  <c r="DA695" i="64" s="1"/>
  <c r="DA664" i="64"/>
  <c r="DA694" i="64" s="1"/>
  <c r="DA663" i="64"/>
  <c r="DA693" i="64" s="1"/>
  <c r="DA662" i="64"/>
  <c r="DA692" i="64" s="1"/>
  <c r="DA661" i="64"/>
  <c r="DA691" i="64" s="1"/>
  <c r="DA696" i="64" s="1"/>
  <c r="CX665" i="64"/>
  <c r="CX695" i="64" s="1"/>
  <c r="CX664" i="64"/>
  <c r="CX694" i="64" s="1"/>
  <c r="CX663" i="64"/>
  <c r="CX693" i="64" s="1"/>
  <c r="CX661" i="64"/>
  <c r="CX691" i="64" s="1"/>
  <c r="CX696" i="64" s="1"/>
  <c r="CX662" i="64"/>
  <c r="CX692" i="64" s="1"/>
  <c r="CQ662" i="64"/>
  <c r="CQ692" i="64" s="1"/>
  <c r="CQ665" i="64"/>
  <c r="CQ695" i="64" s="1"/>
  <c r="CQ661" i="64"/>
  <c r="CQ691" i="64" s="1"/>
  <c r="CQ696" i="64" s="1"/>
  <c r="CQ663" i="64"/>
  <c r="CQ693" i="64" s="1"/>
  <c r="CQ664" i="64"/>
  <c r="CQ694" i="64" s="1"/>
  <c r="CP661" i="64"/>
  <c r="CP691" i="64" s="1"/>
  <c r="CP696" i="64" s="1"/>
  <c r="CP665" i="64"/>
  <c r="CP695" i="64" s="1"/>
  <c r="CP664" i="64"/>
  <c r="CP694" i="64" s="1"/>
  <c r="CP662" i="64"/>
  <c r="CP692" i="64" s="1"/>
  <c r="CP663" i="64"/>
  <c r="CP693" i="64" s="1"/>
  <c r="DB661" i="64"/>
  <c r="DB691" i="64" s="1"/>
  <c r="DB696" i="64" s="1"/>
  <c r="CZ665" i="64"/>
  <c r="CZ695" i="64" s="1"/>
  <c r="CZ664" i="64"/>
  <c r="CZ694" i="64" s="1"/>
  <c r="CZ663" i="64"/>
  <c r="CZ693" i="64" s="1"/>
  <c r="CZ662" i="64"/>
  <c r="CZ692" i="64" s="1"/>
  <c r="CZ661" i="64"/>
  <c r="CZ691" i="64" s="1"/>
  <c r="CZ696" i="64" s="1"/>
  <c r="DB662" i="64"/>
  <c r="DB692" i="64" s="1"/>
  <c r="CS665" i="64"/>
  <c r="CS695" i="64" s="1"/>
  <c r="CS661" i="64"/>
  <c r="CS691" i="64" s="1"/>
  <c r="CS696" i="64" s="1"/>
  <c r="CS664" i="64"/>
  <c r="CS694" i="64" s="1"/>
  <c r="CS662" i="64"/>
  <c r="CS692" i="64" s="1"/>
  <c r="CS663" i="64"/>
  <c r="CS693" i="64" s="1"/>
  <c r="CW665" i="64"/>
  <c r="CW695" i="64" s="1"/>
  <c r="CW663" i="64"/>
  <c r="CW693" i="64" s="1"/>
  <c r="CW664" i="64"/>
  <c r="CW694" i="64" s="1"/>
  <c r="CW662" i="64"/>
  <c r="CW692" i="64" s="1"/>
  <c r="CW661" i="64"/>
  <c r="CW691" i="64" s="1"/>
  <c r="CW696" i="64" s="1"/>
  <c r="CR664" i="64"/>
  <c r="CR694" i="64" s="1"/>
  <c r="CR665" i="64"/>
  <c r="CR695" i="64" s="1"/>
  <c r="CR661" i="64"/>
  <c r="CR691" i="64" s="1"/>
  <c r="CR696" i="64" s="1"/>
  <c r="CR663" i="64"/>
  <c r="CR693" i="64" s="1"/>
  <c r="CR662" i="64"/>
  <c r="CR692" i="64" s="1"/>
  <c r="CO665" i="64"/>
  <c r="CO695" i="64" s="1"/>
  <c r="CO663" i="64"/>
  <c r="CO693" i="64" s="1"/>
  <c r="CO664" i="64"/>
  <c r="CO694" i="64" s="1"/>
  <c r="CO662" i="64"/>
  <c r="CO692" i="64" s="1"/>
  <c r="CO661" i="64"/>
  <c r="CO691" i="64" s="1"/>
  <c r="CO696" i="64" s="1"/>
  <c r="CT664" i="64"/>
  <c r="CT694" i="64" s="1"/>
  <c r="CT665" i="64"/>
  <c r="CT695" i="64" s="1"/>
  <c r="CT663" i="64"/>
  <c r="CT693" i="64" s="1"/>
  <c r="CT661" i="64"/>
  <c r="CT691" i="64" s="1"/>
  <c r="CT696" i="64" s="1"/>
  <c r="CT662" i="64"/>
  <c r="CT692" i="64" s="1"/>
  <c r="DB663" i="64"/>
  <c r="DB693" i="64" s="1"/>
  <c r="CY665" i="64"/>
  <c r="CY695" i="64" s="1"/>
  <c r="CY664" i="64"/>
  <c r="CY694" i="64" s="1"/>
  <c r="CY663" i="64"/>
  <c r="CY693" i="64" s="1"/>
  <c r="CY662" i="64"/>
  <c r="CY692" i="64" s="1"/>
  <c r="CY661" i="64"/>
  <c r="CY691" i="64" s="1"/>
  <c r="CY696" i="64" s="1"/>
  <c r="DB665" i="64"/>
  <c r="DB695" i="64" s="1"/>
  <c r="DB664" i="64"/>
  <c r="DB694" i="64" s="1"/>
  <c r="CU661" i="64"/>
  <c r="CU691" i="64" s="1"/>
  <c r="CU696" i="64" s="1"/>
  <c r="CU663" i="64"/>
  <c r="CU693" i="64" s="1"/>
  <c r="CU665" i="64"/>
  <c r="CU695" i="64" s="1"/>
  <c r="CU664" i="64"/>
  <c r="CU694" i="64" s="1"/>
  <c r="CU662" i="64"/>
  <c r="CU692" i="64" s="1"/>
  <c r="AE692" i="64"/>
  <c r="AE695" i="64"/>
  <c r="AE694" i="64"/>
  <c r="AE691" i="64"/>
  <c r="AE693" i="64"/>
  <c r="AB696" i="64"/>
  <c r="Y696" i="64"/>
  <c r="V696" i="64"/>
  <c r="AA696" i="64"/>
  <c r="U696" i="64"/>
  <c r="W696" i="64"/>
  <c r="AD696" i="64"/>
  <c r="X696" i="64"/>
  <c r="T696" i="64"/>
  <c r="Z696" i="64"/>
  <c r="W677" i="64"/>
  <c r="T679" i="64"/>
  <c r="AD680" i="64"/>
  <c r="AB678" i="64"/>
  <c r="X677" i="64"/>
  <c r="AB676" i="64"/>
  <c r="Z678" i="64"/>
  <c r="Y677" i="64"/>
  <c r="AA679" i="64"/>
  <c r="W679" i="64"/>
  <c r="U676" i="64"/>
  <c r="AC678" i="64"/>
  <c r="X679" i="64"/>
  <c r="CV680" i="64"/>
  <c r="X680" i="64"/>
  <c r="Z680" i="64"/>
  <c r="Z676" i="64"/>
  <c r="AB679" i="64"/>
  <c r="V679" i="64"/>
  <c r="Z679" i="64"/>
  <c r="Y678" i="64"/>
  <c r="U677" i="64"/>
  <c r="U679" i="64"/>
  <c r="AA677" i="64"/>
  <c r="AD678" i="64"/>
  <c r="X678" i="64"/>
  <c r="T676" i="64"/>
  <c r="CV679" i="64"/>
  <c r="AB677" i="64"/>
  <c r="V677" i="64"/>
  <c r="Z677" i="64"/>
  <c r="Y680" i="64"/>
  <c r="AB680" i="64"/>
  <c r="V678" i="64"/>
  <c r="AA680" i="64"/>
  <c r="Y676" i="64"/>
  <c r="V676" i="64"/>
  <c r="W680" i="64"/>
  <c r="AA676" i="64"/>
  <c r="Y679" i="64"/>
  <c r="AD677" i="64"/>
  <c r="AA678" i="64"/>
  <c r="U678" i="64"/>
  <c r="W678" i="64"/>
  <c r="AD679" i="64"/>
  <c r="W676" i="64"/>
  <c r="AD676" i="64"/>
  <c r="U680" i="64"/>
  <c r="T677" i="64"/>
  <c r="CV677" i="64"/>
  <c r="AC680" i="64"/>
  <c r="T678" i="64"/>
  <c r="CV676" i="64"/>
  <c r="AC677" i="64"/>
  <c r="X676" i="64"/>
  <c r="T680" i="64"/>
  <c r="CV678" i="64"/>
  <c r="AC679" i="64"/>
  <c r="V680" i="64"/>
  <c r="S676" i="64"/>
  <c r="AE676" i="64"/>
  <c r="AE679" i="64"/>
  <c r="AE680" i="64"/>
  <c r="AE678" i="64"/>
  <c r="AE677" i="64"/>
  <c r="S677" i="64"/>
  <c r="S680" i="64"/>
  <c r="S678" i="64"/>
  <c r="S679" i="64"/>
  <c r="DB138" i="64"/>
  <c r="DB141" i="64" s="1"/>
  <c r="DB143" i="64" s="1"/>
  <c r="AE141" i="64"/>
  <c r="AE143" i="64" s="1"/>
  <c r="CW23" i="861"/>
  <c r="AE628" i="64"/>
  <c r="DC850" i="64"/>
  <c r="AE850" i="64"/>
  <c r="AD852" i="64"/>
  <c r="AC853" i="64"/>
  <c r="DB852" i="64"/>
  <c r="DA853" i="64"/>
  <c r="CX592" i="64"/>
  <c r="CO596" i="64"/>
  <c r="CR592" i="64"/>
  <c r="CZ592" i="64"/>
  <c r="CS592" i="64"/>
  <c r="CQ592" i="64"/>
  <c r="CY592" i="64"/>
  <c r="CP592" i="64"/>
  <c r="DC243" i="64" a="1"/>
  <c r="DC243" i="64" s="1"/>
  <c r="DC629" i="64" a="1"/>
  <c r="DC629" i="64" s="1"/>
  <c r="CV592" i="64"/>
  <c r="CW592" i="64"/>
  <c r="CT592" i="64"/>
  <c r="CU592" i="64"/>
  <c r="AE243" i="64" a="1"/>
  <c r="AE243" i="64" s="1"/>
  <c r="AE629" i="64" a="1"/>
  <c r="AE629" i="64" s="1"/>
  <c r="DC595" i="64" a="1"/>
  <c r="DC595" i="64" s="1"/>
  <c r="DC230" i="64" a="1"/>
  <c r="DC230" i="64" s="1"/>
  <c r="AE595" i="64" a="1"/>
  <c r="AE595" i="64" s="1"/>
  <c r="AE230" i="64" a="1"/>
  <c r="AE230" i="64" s="1"/>
  <c r="W596" i="64"/>
  <c r="W592" i="64"/>
  <c r="Y596" i="64"/>
  <c r="Y592" i="64"/>
  <c r="S596" i="64"/>
  <c r="S592" i="64"/>
  <c r="AA596" i="64"/>
  <c r="AA592" i="64"/>
  <c r="U596" i="64"/>
  <c r="U592" i="64"/>
  <c r="V596" i="64"/>
  <c r="V592" i="64"/>
  <c r="T596" i="64"/>
  <c r="T592" i="64"/>
  <c r="Z596" i="64"/>
  <c r="Z592" i="64"/>
  <c r="AB592" i="64"/>
  <c r="X596" i="64"/>
  <c r="X592" i="64"/>
  <c r="DA592" i="64"/>
  <c r="AC592" i="64"/>
  <c r="DB588" i="64"/>
  <c r="DB596" i="64" s="1"/>
  <c r="AD588" i="64"/>
  <c r="AD596" i="64" s="1"/>
  <c r="DC591" i="64" a="1"/>
  <c r="DC591" i="64" s="1"/>
  <c r="AE591" i="64" a="1"/>
  <c r="AE591" i="64" s="1"/>
  <c r="DC4" i="64"/>
  <c r="DC587" i="64" a="1"/>
  <c r="DC587" i="64" s="1"/>
  <c r="AE4" i="64"/>
  <c r="AE587" i="64" a="1"/>
  <c r="AE587" i="64" s="1"/>
  <c r="DD52" i="863" a="1"/>
  <c r="DD52" i="863" s="1"/>
  <c r="DD40" i="863"/>
  <c r="U70" i="861"/>
  <c r="AF190" i="64"/>
  <c r="AF7" i="64"/>
  <c r="AE8" i="64" s="1"/>
  <c r="AD8" i="64"/>
  <c r="Y46" i="861"/>
  <c r="Y87" i="861" s="1"/>
  <c r="CU67"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2" i="861" s="1"/>
  <c r="DC4" i="863"/>
  <c r="DC66" i="863" a="1"/>
  <c r="DC66" i="863" s="1"/>
  <c r="DC57" i="863"/>
  <c r="DC68" i="863" a="1"/>
  <c r="DC68" i="863" s="1"/>
  <c r="DC1" i="863"/>
  <c r="DC43" i="863"/>
  <c r="AF1" i="64"/>
  <c r="AG2" i="64"/>
  <c r="AF3" i="64"/>
  <c r="DC1" i="64"/>
  <c r="DC194" i="64"/>
  <c r="DC212" i="64"/>
  <c r="DD8" i="64"/>
  <c r="DD208" i="64"/>
  <c r="DD3" i="64"/>
  <c r="DD190" i="64"/>
  <c r="DD7" i="64"/>
  <c r="DE2" i="64"/>
  <c r="DD209" i="64"/>
  <c r="DD191" i="64"/>
  <c r="DD192" i="64"/>
  <c r="DD210" i="64"/>
  <c r="DD193" i="64"/>
  <c r="DD211" i="64"/>
  <c r="DC1" i="864"/>
  <c r="AD32" i="861"/>
  <c r="DC2" i="861"/>
  <c r="DC1" i="861" s="1"/>
  <c r="DC24" i="864"/>
  <c r="AE43" i="863"/>
  <c r="AE42" i="863"/>
  <c r="AE21" i="863" s="1"/>
  <c r="AE24" i="864"/>
  <c r="AE94"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544" i="64"/>
  <c r="Y1546" i="64" s="1"/>
  <c r="X1589" i="64"/>
  <c r="Y1587" i="64"/>
  <c r="CV1566" i="64"/>
  <c r="Y1566" i="64"/>
  <c r="Y1568" i="64" s="1"/>
  <c r="X1568" i="64"/>
  <c r="CY1587" i="64"/>
  <c r="CY1589" i="64" s="1"/>
  <c r="CU1568" i="64"/>
  <c r="CU1544" i="64"/>
  <c r="CU1546" i="64" s="1"/>
  <c r="CS1685" i="64"/>
  <c r="CR1685" i="64"/>
  <c r="CZ395" i="64"/>
  <c r="CR395" i="64"/>
  <c r="DH395" i="64"/>
  <c r="CQ1522" i="64"/>
  <c r="CQ1524" i="64" s="1"/>
  <c r="E2211" i="64"/>
  <c r="E2212" i="64"/>
  <c r="E480" i="64"/>
  <c r="G2128" i="64"/>
  <c r="G2124" i="64"/>
  <c r="E1374" i="64"/>
  <c r="DB853" i="64" a="1"/>
  <c r="AE852" i="64" a="1"/>
  <c r="DC588" i="64" a="1"/>
  <c r="CS2005" i="64" a="1"/>
  <c r="CS2032" i="64" a="1"/>
  <c r="AD853" i="64" a="1"/>
  <c r="DC628" i="64" a="1"/>
  <c r="DC852" i="64" a="1"/>
  <c r="CR2032" i="64" a="1"/>
  <c r="CR2005" i="64" a="1"/>
  <c r="AE588" i="64" a="1"/>
  <c r="AH18" i="1151" l="1"/>
  <c r="AH20" i="1151" s="1"/>
  <c r="CX68" i="1151"/>
  <c r="CX69" i="1151" s="1"/>
  <c r="AK7" i="1151"/>
  <c r="AJ8" i="1151" s="1"/>
  <c r="AK1" i="1151"/>
  <c r="AL2" i="1151"/>
  <c r="AK3" i="1151"/>
  <c r="AD47" i="1151"/>
  <c r="AD62" i="1151"/>
  <c r="AF36" i="1151"/>
  <c r="AB66" i="1151"/>
  <c r="AB22" i="861" s="1"/>
  <c r="AB51" i="1151"/>
  <c r="AB17" i="861" s="1"/>
  <c r="AE33" i="1151"/>
  <c r="AE34" i="1151"/>
  <c r="AE32" i="1151"/>
  <c r="AE35" i="1151"/>
  <c r="AE31" i="1151"/>
  <c r="AI15" i="1151"/>
  <c r="CY48" i="1151"/>
  <c r="CY63" i="1151"/>
  <c r="CY46" i="1151"/>
  <c r="CY51" i="1151" s="1"/>
  <c r="CY61" i="1151"/>
  <c r="CY66" i="1151" s="1"/>
  <c r="AC51" i="1151"/>
  <c r="AC17" i="861" s="1"/>
  <c r="CY65" i="1151"/>
  <c r="CY50" i="1151"/>
  <c r="AA68" i="1151"/>
  <c r="CY47" i="1151"/>
  <c r="CY62" i="1151"/>
  <c r="AC66" i="1151"/>
  <c r="AC22" i="861" s="1"/>
  <c r="CY49" i="1151"/>
  <c r="CY64" i="1151"/>
  <c r="AD46" i="1151"/>
  <c r="AD61" i="1151"/>
  <c r="AG20" i="1151"/>
  <c r="AD63" i="1151"/>
  <c r="AD48" i="1151"/>
  <c r="AD50" i="1151"/>
  <c r="AD65" i="1151"/>
  <c r="Z69" i="1151"/>
  <c r="AI8" i="1151"/>
  <c r="AD49" i="1151"/>
  <c r="AD64" i="1151"/>
  <c r="CZ34" i="1151"/>
  <c r="CZ32" i="1151"/>
  <c r="CZ35" i="1151"/>
  <c r="CZ33" i="1151"/>
  <c r="CZ31" i="1151"/>
  <c r="AJ42" i="1151"/>
  <c r="AJ40" i="1151"/>
  <c r="AJ43" i="1151"/>
  <c r="AJ54" i="1151"/>
  <c r="AJ57" i="1151"/>
  <c r="AJ55" i="1151"/>
  <c r="AJ17" i="1151"/>
  <c r="AJ58" i="1151"/>
  <c r="AJ4" i="1151"/>
  <c r="AJ56" i="1151"/>
  <c r="AJ16" i="1151"/>
  <c r="AJ25" i="1151"/>
  <c r="AJ24" i="1151"/>
  <c r="AJ27" i="1151"/>
  <c r="AJ26" i="1151"/>
  <c r="AJ23" i="1151"/>
  <c r="AJ41" i="1151"/>
  <c r="AJ39" i="1151"/>
  <c r="CY22" i="861"/>
  <c r="DB15" i="1151"/>
  <c r="DA18" i="1151"/>
  <c r="DA20" i="1151" s="1"/>
  <c r="DA36" i="1151" s="1"/>
  <c r="DJ1" i="1151"/>
  <c r="DJ4" i="1151"/>
  <c r="DJ24" i="1151"/>
  <c r="DJ16" i="1151"/>
  <c r="DJ17" i="1151"/>
  <c r="DJ23" i="1151"/>
  <c r="DJ25" i="1151"/>
  <c r="DJ26" i="1151"/>
  <c r="DJ40" i="1151"/>
  <c r="DJ27" i="1151"/>
  <c r="DJ43" i="1151"/>
  <c r="DJ41" i="1151"/>
  <c r="DJ39" i="1151"/>
  <c r="DJ54" i="1151"/>
  <c r="DJ42" i="1151"/>
  <c r="DJ56" i="1151"/>
  <c r="DJ57" i="1151"/>
  <c r="DJ55" i="1151"/>
  <c r="DJ58" i="1151"/>
  <c r="DL2" i="1151"/>
  <c r="DK3" i="1151"/>
  <c r="DK7" i="1151"/>
  <c r="DK8" i="1151"/>
  <c r="DB677" i="64"/>
  <c r="AE696" i="64"/>
  <c r="DD688" i="64" a="1"/>
  <c r="DD688" i="64" s="1"/>
  <c r="DD687" i="64" a="1"/>
  <c r="DD687" i="64" s="1"/>
  <c r="DD686" i="64" a="1"/>
  <c r="DD686" i="64" s="1"/>
  <c r="DD685" i="64" a="1"/>
  <c r="DD685" i="64" s="1"/>
  <c r="DD684" i="64" a="1"/>
  <c r="DD684" i="64" s="1"/>
  <c r="AF687" i="64" a="1"/>
  <c r="AF687" i="64" s="1"/>
  <c r="AF686" i="64" a="1"/>
  <c r="AF686" i="64" s="1"/>
  <c r="AF685" i="64" a="1"/>
  <c r="AF685" i="64" s="1"/>
  <c r="AF688" i="64" a="1"/>
  <c r="AF688" i="64" s="1"/>
  <c r="AF684" i="64" a="1"/>
  <c r="AF684" i="64" s="1"/>
  <c r="Z681" i="64"/>
  <c r="Z698" i="64" s="1"/>
  <c r="Z699" i="64" s="1"/>
  <c r="AA681" i="64"/>
  <c r="AA698" i="64" s="1"/>
  <c r="AA699" i="64" s="1"/>
  <c r="V681" i="64"/>
  <c r="V698" i="64" s="1"/>
  <c r="V699" i="64" s="1"/>
  <c r="AB681" i="64"/>
  <c r="AB698" i="64" s="1"/>
  <c r="AB699" i="64" s="1"/>
  <c r="Y681" i="64"/>
  <c r="Y698" i="64" s="1"/>
  <c r="Y699" i="64" s="1"/>
  <c r="T681" i="64"/>
  <c r="T698" i="64" s="1"/>
  <c r="T699" i="64" s="1"/>
  <c r="AD681" i="64"/>
  <c r="AD698" i="64" s="1"/>
  <c r="AD699" i="64" s="1"/>
  <c r="W681" i="64"/>
  <c r="W698" i="64" s="1"/>
  <c r="W699" i="64" s="1"/>
  <c r="AC681" i="64"/>
  <c r="AC698" i="64" s="1"/>
  <c r="AC699" i="64" s="1"/>
  <c r="U681" i="64"/>
  <c r="U698" i="64" s="1"/>
  <c r="U699" i="64" s="1"/>
  <c r="X681" i="64"/>
  <c r="X698" i="64" s="1"/>
  <c r="X699" i="64" s="1"/>
  <c r="CS676" i="64"/>
  <c r="CT678" i="64"/>
  <c r="DA676" i="64"/>
  <c r="DA681" i="64" s="1"/>
  <c r="DA698" i="64" s="1"/>
  <c r="DA699" i="64" s="1"/>
  <c r="CQ678" i="64"/>
  <c r="DB679" i="64"/>
  <c r="CQ676" i="64"/>
  <c r="CT680" i="64"/>
  <c r="DA677" i="64"/>
  <c r="CZ677" i="64"/>
  <c r="CQ680" i="64"/>
  <c r="DB678" i="64"/>
  <c r="DA680" i="64"/>
  <c r="CZ679" i="64"/>
  <c r="DB676" i="64"/>
  <c r="DB681" i="64" s="1"/>
  <c r="DB698" i="64" s="1"/>
  <c r="DB699" i="64" s="1"/>
  <c r="DA679" i="64"/>
  <c r="CZ680" i="64"/>
  <c r="CO680" i="64"/>
  <c r="DA678" i="64"/>
  <c r="CZ676" i="64"/>
  <c r="CX676" i="64"/>
  <c r="DC679" i="64"/>
  <c r="CO679" i="64"/>
  <c r="CW676" i="64"/>
  <c r="CZ678" i="64"/>
  <c r="CX677" i="64"/>
  <c r="CY678" i="64"/>
  <c r="CW677" i="64"/>
  <c r="DC677" i="64"/>
  <c r="CX678" i="64"/>
  <c r="CO677" i="64"/>
  <c r="CY679" i="64"/>
  <c r="CO678" i="64"/>
  <c r="CW679" i="64"/>
  <c r="CP676" i="64"/>
  <c r="CP681" i="64" s="1"/>
  <c r="CP698" i="64" s="1"/>
  <c r="CP699" i="64" s="1"/>
  <c r="CX680" i="64"/>
  <c r="DB680" i="64"/>
  <c r="CY677" i="64"/>
  <c r="CO676" i="64"/>
  <c r="CO681" i="64" s="1"/>
  <c r="CO698" i="64" s="1"/>
  <c r="CO699" i="64" s="1"/>
  <c r="CW680" i="64"/>
  <c r="CP680" i="64"/>
  <c r="CX679" i="64"/>
  <c r="CY680" i="64"/>
  <c r="CR680" i="64"/>
  <c r="CW678" i="64"/>
  <c r="CP677" i="64"/>
  <c r="CR678" i="64"/>
  <c r="CS678" i="64"/>
  <c r="CP678" i="64"/>
  <c r="CU679" i="64"/>
  <c r="CY676" i="64"/>
  <c r="CY681" i="64" s="1"/>
  <c r="CY698" i="64" s="1"/>
  <c r="CY699" i="64" s="1"/>
  <c r="DC680" i="64"/>
  <c r="CR677" i="64"/>
  <c r="CS679" i="64"/>
  <c r="CP679" i="64"/>
  <c r="CU680" i="64"/>
  <c r="CV681" i="64"/>
  <c r="CV698" i="64" s="1"/>
  <c r="CV699" i="64" s="1"/>
  <c r="CR676" i="64"/>
  <c r="CS680" i="64"/>
  <c r="DC678" i="64"/>
  <c r="CU677" i="64"/>
  <c r="CT676" i="64"/>
  <c r="CT681" i="64" s="1"/>
  <c r="CT698" i="64" s="1"/>
  <c r="CT699" i="64" s="1"/>
  <c r="CR679" i="64"/>
  <c r="CS677" i="64"/>
  <c r="CQ679" i="64"/>
  <c r="CU678" i="64"/>
  <c r="CT677" i="64"/>
  <c r="CU676" i="64"/>
  <c r="CU681" i="64" s="1"/>
  <c r="CU698" i="64" s="1"/>
  <c r="CU699" i="64" s="1"/>
  <c r="CT679" i="64"/>
  <c r="DC676" i="64"/>
  <c r="CQ677" i="64"/>
  <c r="S696" i="64"/>
  <c r="AE681" i="64"/>
  <c r="DD656" i="64" a="1"/>
  <c r="DD656" i="64" s="1"/>
  <c r="DD664" i="64" s="1"/>
  <c r="DD657" i="64" a="1"/>
  <c r="DD657" i="64" s="1"/>
  <c r="DD665" i="64" s="1"/>
  <c r="DD671" i="64" a="1"/>
  <c r="DD671" i="64" s="1"/>
  <c r="DD672" i="64" a="1"/>
  <c r="DD672" i="64" s="1"/>
  <c r="DD670" i="64" a="1"/>
  <c r="DD670" i="64" s="1"/>
  <c r="DD655" i="64" a="1"/>
  <c r="DD655" i="64" s="1"/>
  <c r="DD673" i="64" a="1"/>
  <c r="DD673" i="64" s="1"/>
  <c r="DD669" i="64" a="1"/>
  <c r="DD669" i="64" s="1"/>
  <c r="DD653" i="64" a="1"/>
  <c r="DD653" i="64" s="1"/>
  <c r="DD661" i="64" s="1"/>
  <c r="DD654" i="64" a="1"/>
  <c r="DD654" i="64" s="1"/>
  <c r="DD662" i="64" s="1"/>
  <c r="AF653" i="64" a="1"/>
  <c r="AF653" i="64" s="1"/>
  <c r="AF661" i="64" s="1"/>
  <c r="AF670" i="64" a="1"/>
  <c r="AF670" i="64" s="1"/>
  <c r="AF654" i="64" a="1"/>
  <c r="AF654" i="64" s="1"/>
  <c r="AF662" i="64" s="1"/>
  <c r="AF655" i="64" a="1"/>
  <c r="AF655" i="64" s="1"/>
  <c r="AF663" i="64" s="1"/>
  <c r="AF656" i="64" a="1"/>
  <c r="AF656" i="64" s="1"/>
  <c r="AF664" i="64" s="1"/>
  <c r="AF657" i="64" a="1"/>
  <c r="AF657" i="64" s="1"/>
  <c r="AF665" i="64" s="1"/>
  <c r="AF671" i="64" a="1"/>
  <c r="AF671" i="64" s="1"/>
  <c r="AF669" i="64" a="1"/>
  <c r="AF669" i="64" s="1"/>
  <c r="AF672" i="64" a="1"/>
  <c r="AF672" i="64" s="1"/>
  <c r="AF673" i="64" a="1"/>
  <c r="AF673" i="64" s="1"/>
  <c r="S681" i="64"/>
  <c r="DC138" i="64"/>
  <c r="DC141" i="64" s="1"/>
  <c r="DC143" i="64" s="1"/>
  <c r="AF139" i="64" a="1"/>
  <c r="AF139" i="64" s="1"/>
  <c r="AF138" i="64" s="1"/>
  <c r="AF140" i="64" a="1"/>
  <c r="AF140" i="64" s="1"/>
  <c r="DD140" i="64" a="1"/>
  <c r="DD140" i="64" s="1"/>
  <c r="DD139" i="64" a="1"/>
  <c r="DD139" i="64" s="1"/>
  <c r="CX23" i="861"/>
  <c r="AE630" i="64"/>
  <c r="DB853" i="64"/>
  <c r="AD853" i="64"/>
  <c r="AE852" i="64"/>
  <c r="DC852" i="64"/>
  <c r="AF262" i="64" a="1"/>
  <c r="AF262" i="64" s="1"/>
  <c r="AF849" i="64" a="1"/>
  <c r="AF849" i="64" s="1"/>
  <c r="DD262" i="64" a="1"/>
  <c r="DD262" i="64" s="1"/>
  <c r="DD849" i="64" a="1"/>
  <c r="DD849" i="64" s="1"/>
  <c r="DC628" i="64"/>
  <c r="DC630" i="64" s="1"/>
  <c r="AF243" i="64" a="1"/>
  <c r="AF243" i="64" s="1"/>
  <c r="AF629" i="64" a="1"/>
  <c r="AF629" i="64" s="1"/>
  <c r="DD243" i="64" a="1"/>
  <c r="DD243" i="64" s="1"/>
  <c r="DD629" i="64" a="1"/>
  <c r="DD629" i="64" s="1"/>
  <c r="AF595" i="64" a="1"/>
  <c r="AF595" i="64" s="1"/>
  <c r="AF230" i="64" a="1"/>
  <c r="AF230" i="64" s="1"/>
  <c r="DD595" i="64" a="1"/>
  <c r="DD595" i="64" s="1"/>
  <c r="DD230" i="64" a="1"/>
  <c r="DD230" i="64" s="1"/>
  <c r="AD592" i="64"/>
  <c r="DB592" i="64"/>
  <c r="AE588" i="64"/>
  <c r="AE596" i="64" s="1"/>
  <c r="DC588" i="64"/>
  <c r="DC596" i="64" s="1"/>
  <c r="AF591" i="64" a="1"/>
  <c r="AF591" i="64" s="1"/>
  <c r="DD591" i="64" a="1"/>
  <c r="DD591" i="64" s="1"/>
  <c r="AF4" i="64"/>
  <c r="AF587" i="64" a="1"/>
  <c r="AF587" i="64" s="1"/>
  <c r="DD4" i="64"/>
  <c r="DD587" i="64" a="1"/>
  <c r="DD587" i="64" s="1"/>
  <c r="DE39" i="863"/>
  <c r="DE40" i="863"/>
  <c r="AG190" i="64"/>
  <c r="AG7" i="64"/>
  <c r="AF8" i="64" s="1"/>
  <c r="Z46" i="861"/>
  <c r="Z87" i="861" s="1"/>
  <c r="CV67"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2" i="861" s="1"/>
  <c r="DD1" i="863"/>
  <c r="DD66" i="863" a="1"/>
  <c r="DD66" i="863" s="1"/>
  <c r="DD70" i="863" a="1"/>
  <c r="DD70" i="863" s="1"/>
  <c r="DD57" i="863"/>
  <c r="DD4" i="863"/>
  <c r="AG3" i="64"/>
  <c r="AH2" i="64"/>
  <c r="AG1" i="64"/>
  <c r="DD1" i="64"/>
  <c r="DD194" i="64"/>
  <c r="DD212" i="64"/>
  <c r="DE3" i="64"/>
  <c r="DE190" i="64"/>
  <c r="DE7" i="64"/>
  <c r="DF2" i="64"/>
  <c r="DE8" i="64"/>
  <c r="DE208" i="64"/>
  <c r="DE209" i="64"/>
  <c r="DE191" i="64"/>
  <c r="DE210" i="64"/>
  <c r="DE192" i="64"/>
  <c r="DE193" i="64"/>
  <c r="DE211"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2" i="861"/>
  <c r="DD24" i="864"/>
  <c r="AF70" i="863" a="1"/>
  <c r="AF70" i="863" s="1"/>
  <c r="AF68" i="863" a="1"/>
  <c r="AF68" i="863" s="1"/>
  <c r="AF66" i="863" a="1"/>
  <c r="AF66" i="863" s="1"/>
  <c r="AF4" i="863"/>
  <c r="AF57" i="863"/>
  <c r="AI1" i="861"/>
  <c r="AI8" i="861"/>
  <c r="AJ3" i="861"/>
  <c r="AI4" i="861"/>
  <c r="AI5" i="861" s="1"/>
  <c r="AF24" i="864"/>
  <c r="AF94"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032" i="64"/>
  <c r="CS2032" i="64"/>
  <c r="CS2005" i="64"/>
  <c r="CR2005" i="64"/>
  <c r="Z1544" i="64"/>
  <c r="Z1546" i="64" s="1"/>
  <c r="Y1589" i="64"/>
  <c r="Z1587" i="64"/>
  <c r="CZ1587" i="64"/>
  <c r="CZ1589" i="64" s="1"/>
  <c r="Z1566" i="64"/>
  <c r="CW1566" i="64"/>
  <c r="CW1568" i="64" s="1"/>
  <c r="CV1568" i="64"/>
  <c r="CV1544" i="64"/>
  <c r="CT1685" i="64"/>
  <c r="CR1522" i="64"/>
  <c r="E481" i="64"/>
  <c r="E483" i="64"/>
  <c r="E1377" i="64"/>
  <c r="E1376" i="64"/>
  <c r="CT2032" i="64" a="1"/>
  <c r="AE853" i="64" a="1"/>
  <c r="DC853" i="64" a="1"/>
  <c r="CT2005" i="64" a="1"/>
  <c r="AF850" i="64" a="1"/>
  <c r="DD588" i="64" a="1"/>
  <c r="DD628" i="64" a="1"/>
  <c r="AF628" i="64" a="1"/>
  <c r="DD850" i="64" a="1"/>
  <c r="AF588" i="64" a="1"/>
  <c r="AI18" i="1151" l="1"/>
  <c r="CY68" i="1151"/>
  <c r="CY69" i="1151" s="1"/>
  <c r="CY17" i="861"/>
  <c r="DA34" i="1151"/>
  <c r="DA32" i="1151"/>
  <c r="DA33" i="1151"/>
  <c r="DA31" i="1151"/>
  <c r="DA35" i="1151"/>
  <c r="AE50" i="1151"/>
  <c r="AE65" i="1151"/>
  <c r="DC15" i="1151"/>
  <c r="DB18" i="1151"/>
  <c r="DB20" i="1151" s="1"/>
  <c r="DB36" i="1151" s="1"/>
  <c r="AG36" i="1151"/>
  <c r="AE47" i="1151"/>
  <c r="AE62" i="1151"/>
  <c r="AE49" i="1151"/>
  <c r="AE64" i="1151"/>
  <c r="AH36" i="1151"/>
  <c r="AD66" i="1151"/>
  <c r="AD22" i="861" s="1"/>
  <c r="AE48" i="1151"/>
  <c r="AE63" i="1151"/>
  <c r="AD51" i="1151"/>
  <c r="AD17" i="861" s="1"/>
  <c r="AB68" i="1151"/>
  <c r="CZ46" i="1151"/>
  <c r="CZ51" i="1151" s="1"/>
  <c r="CZ61" i="1151"/>
  <c r="CZ66" i="1151" s="1"/>
  <c r="AI20" i="1151"/>
  <c r="AF32" i="1151"/>
  <c r="AF33" i="1151"/>
  <c r="AF34" i="1151"/>
  <c r="AF31" i="1151"/>
  <c r="AF35" i="1151"/>
  <c r="CZ48" i="1151"/>
  <c r="CZ63" i="1151"/>
  <c r="CZ50" i="1151"/>
  <c r="CZ65" i="1151"/>
  <c r="AC68" i="1151"/>
  <c r="CZ47" i="1151"/>
  <c r="CZ62" i="1151"/>
  <c r="CZ22" i="861"/>
  <c r="AJ15" i="1151"/>
  <c r="CZ49" i="1151"/>
  <c r="CZ64" i="1151"/>
  <c r="AK26" i="1151"/>
  <c r="AK25" i="1151"/>
  <c r="AK43" i="1151"/>
  <c r="AK39" i="1151"/>
  <c r="AK41" i="1151"/>
  <c r="AK42" i="1151"/>
  <c r="AK40" i="1151"/>
  <c r="AK56" i="1151"/>
  <c r="AK54" i="1151"/>
  <c r="AK57" i="1151"/>
  <c r="AK23" i="1151"/>
  <c r="AK55" i="1151"/>
  <c r="AK4" i="1151"/>
  <c r="AK58" i="1151"/>
  <c r="AK16" i="1151"/>
  <c r="AK27" i="1151"/>
  <c r="AK17" i="1151"/>
  <c r="AK24" i="1151"/>
  <c r="AL7" i="1151"/>
  <c r="AL1" i="1151"/>
  <c r="AM2" i="1151"/>
  <c r="AL3" i="1151"/>
  <c r="AA69" i="1151"/>
  <c r="AE61" i="1151"/>
  <c r="AE46" i="1151"/>
  <c r="DK1" i="1151"/>
  <c r="DL3" i="1151"/>
  <c r="DL7" i="1151"/>
  <c r="DL8" i="1151"/>
  <c r="DK4" i="1151"/>
  <c r="DK24" i="1151"/>
  <c r="DK25" i="1151"/>
  <c r="DK17" i="1151"/>
  <c r="DK26" i="1151"/>
  <c r="DK23" i="1151"/>
  <c r="DK16" i="1151"/>
  <c r="DK27" i="1151"/>
  <c r="DK43" i="1151"/>
  <c r="DK41" i="1151"/>
  <c r="DK39" i="1151"/>
  <c r="DK42" i="1151"/>
  <c r="DK40" i="1151"/>
  <c r="DK55" i="1151"/>
  <c r="DK56" i="1151"/>
  <c r="DK54" i="1151"/>
  <c r="DK57" i="1151"/>
  <c r="DK58" i="1151"/>
  <c r="DD663" i="64"/>
  <c r="DD693" i="64" s="1"/>
  <c r="AE698" i="64"/>
  <c r="S698" i="64"/>
  <c r="DD694" i="64"/>
  <c r="AF694" i="64"/>
  <c r="DD695" i="64"/>
  <c r="AF695" i="64"/>
  <c r="AF693" i="64"/>
  <c r="AF691" i="64"/>
  <c r="AG686" i="64" a="1"/>
  <c r="AG686" i="64" s="1"/>
  <c r="AG685" i="64" a="1"/>
  <c r="AG685" i="64" s="1"/>
  <c r="AG688" i="64" a="1"/>
  <c r="AG688" i="64" s="1"/>
  <c r="AG684" i="64" a="1"/>
  <c r="AG684" i="64" s="1"/>
  <c r="AG687" i="64" a="1"/>
  <c r="AG687" i="64" s="1"/>
  <c r="AF692" i="64"/>
  <c r="DD692" i="64"/>
  <c r="DD691" i="64"/>
  <c r="DD696" i="64" s="1"/>
  <c r="DE687" i="64" a="1"/>
  <c r="DE687" i="64" s="1"/>
  <c r="DE686" i="64" a="1"/>
  <c r="DE686" i="64" s="1"/>
  <c r="DE688" i="64" a="1"/>
  <c r="DE688" i="64" s="1"/>
  <c r="DE685" i="64" a="1"/>
  <c r="DE685" i="64" s="1"/>
  <c r="DE684" i="64" a="1"/>
  <c r="DE684" i="64" s="1"/>
  <c r="CZ681" i="64"/>
  <c r="CZ698" i="64" s="1"/>
  <c r="CZ699" i="64" s="1"/>
  <c r="CW681" i="64"/>
  <c r="CW698" i="64" s="1"/>
  <c r="CW699" i="64" s="1"/>
  <c r="CX681" i="64"/>
  <c r="CX698" i="64" s="1"/>
  <c r="CX699" i="64" s="1"/>
  <c r="DC681" i="64"/>
  <c r="DC698" i="64" s="1"/>
  <c r="DC699" i="64" s="1"/>
  <c r="CQ681" i="64"/>
  <c r="CQ698" i="64" s="1"/>
  <c r="CQ699" i="64" s="1"/>
  <c r="CS681" i="64"/>
  <c r="CS698" i="64" s="1"/>
  <c r="CS699" i="64" s="1"/>
  <c r="CR681" i="64"/>
  <c r="CR698" i="64" s="1"/>
  <c r="CR699" i="64" s="1"/>
  <c r="AF677" i="64"/>
  <c r="AF679" i="64"/>
  <c r="DD679" i="64"/>
  <c r="AF678" i="64"/>
  <c r="AF676" i="64"/>
  <c r="DD677" i="64"/>
  <c r="DD676" i="64"/>
  <c r="DE670" i="64" a="1"/>
  <c r="DE670" i="64" s="1"/>
  <c r="DE655" i="64" a="1"/>
  <c r="DE655" i="64" s="1"/>
  <c r="DE663" i="64" s="1"/>
  <c r="DE654" i="64" a="1"/>
  <c r="DE654" i="64" s="1"/>
  <c r="DE662" i="64" s="1"/>
  <c r="DE656" i="64" a="1"/>
  <c r="DE656" i="64" s="1"/>
  <c r="DE664" i="64" s="1"/>
  <c r="DE657" i="64" a="1"/>
  <c r="DE657" i="64" s="1"/>
  <c r="DE665" i="64" s="1"/>
  <c r="DE671" i="64" a="1"/>
  <c r="DE671" i="64" s="1"/>
  <c r="DE672" i="64" a="1"/>
  <c r="DE672" i="64" s="1"/>
  <c r="DE669" i="64" a="1"/>
  <c r="DE669" i="64" s="1"/>
  <c r="DE673" i="64" a="1"/>
  <c r="DE673" i="64" s="1"/>
  <c r="DE653" i="64" a="1"/>
  <c r="DE653" i="64" s="1"/>
  <c r="DE661" i="64" s="1"/>
  <c r="AG653" i="64" a="1"/>
  <c r="AG653" i="64" s="1"/>
  <c r="AG661" i="64" s="1"/>
  <c r="AG670" i="64" a="1"/>
  <c r="AG670" i="64" s="1"/>
  <c r="AG654" i="64" a="1"/>
  <c r="AG654" i="64" s="1"/>
  <c r="AG662" i="64" s="1"/>
  <c r="AG655" i="64" a="1"/>
  <c r="AG655" i="64" s="1"/>
  <c r="AG663" i="64" s="1"/>
  <c r="AG656" i="64" a="1"/>
  <c r="AG656" i="64" s="1"/>
  <c r="AG664" i="64" s="1"/>
  <c r="AG669" i="64" a="1"/>
  <c r="AG669" i="64" s="1"/>
  <c r="AG657" i="64" a="1"/>
  <c r="AG657" i="64" s="1"/>
  <c r="AG665" i="64" s="1"/>
  <c r="AG671" i="64" a="1"/>
  <c r="AG671" i="64" s="1"/>
  <c r="AG672" i="64" a="1"/>
  <c r="AG672" i="64" s="1"/>
  <c r="AG673" i="64" a="1"/>
  <c r="AG673" i="64" s="1"/>
  <c r="AF680" i="64"/>
  <c r="DD680" i="64"/>
  <c r="DD138" i="64"/>
  <c r="DD141" i="64" s="1"/>
  <c r="DD143" i="64" s="1"/>
  <c r="AF141" i="64"/>
  <c r="AF143" i="64" s="1"/>
  <c r="AG139" i="64" a="1"/>
  <c r="AG139" i="64" s="1"/>
  <c r="AG138" i="64" s="1"/>
  <c r="AG140" i="64" a="1"/>
  <c r="AG140" i="64" s="1"/>
  <c r="DE140" i="64" a="1"/>
  <c r="DE140" i="64" s="1"/>
  <c r="DE139" i="64" a="1"/>
  <c r="DE139" i="64" s="1"/>
  <c r="CY23" i="861"/>
  <c r="AE853" i="64"/>
  <c r="DD850" i="64"/>
  <c r="AF850" i="64"/>
  <c r="AF628" i="64"/>
  <c r="AF630" i="64" s="1"/>
  <c r="DC853" i="64"/>
  <c r="AG262" i="64" a="1"/>
  <c r="AG262" i="64" s="1"/>
  <c r="AG849" i="64" a="1"/>
  <c r="AG849" i="64" s="1"/>
  <c r="DE262" i="64" a="1"/>
  <c r="DE262" i="64" s="1"/>
  <c r="DE849" i="64" a="1"/>
  <c r="DE849" i="64" s="1"/>
  <c r="DD628" i="64"/>
  <c r="DD630" i="64" s="1"/>
  <c r="AG243" i="64" a="1"/>
  <c r="AG243" i="64" s="1"/>
  <c r="AG629" i="64" a="1"/>
  <c r="AG629" i="64" s="1"/>
  <c r="DE243" i="64" a="1"/>
  <c r="DE243" i="64" s="1"/>
  <c r="DE629" i="64" a="1"/>
  <c r="DE629" i="64" s="1"/>
  <c r="AG595" i="64" a="1"/>
  <c r="AG595" i="64" s="1"/>
  <c r="AG230" i="64" a="1"/>
  <c r="AG230" i="64" s="1"/>
  <c r="DE595" i="64" a="1"/>
  <c r="DE595" i="64" s="1"/>
  <c r="DE230" i="64" a="1"/>
  <c r="DE230" i="64" s="1"/>
  <c r="DC592" i="64"/>
  <c r="AE592" i="64"/>
  <c r="AF588" i="64"/>
  <c r="AF596" i="64" s="1"/>
  <c r="DD588" i="64"/>
  <c r="DD596" i="64" s="1"/>
  <c r="DE591" i="64" a="1"/>
  <c r="DE591" i="64" s="1"/>
  <c r="AG591" i="64" a="1"/>
  <c r="AG591" i="64" s="1"/>
  <c r="DE4" i="64"/>
  <c r="DE587" i="64" a="1"/>
  <c r="DE587" i="64" s="1"/>
  <c r="AG4" i="64"/>
  <c r="AG587" i="64" a="1"/>
  <c r="AG587" i="64" s="1"/>
  <c r="DF56" i="863" a="1"/>
  <c r="DF56" i="863" s="1"/>
  <c r="DF40" i="863"/>
  <c r="V95" i="861"/>
  <c r="V43" i="861"/>
  <c r="AH190" i="64"/>
  <c r="AH7" i="64"/>
  <c r="AG8" i="64" s="1"/>
  <c r="AA46" i="861"/>
  <c r="AA87" i="861" s="1"/>
  <c r="CW67"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2" i="861" s="1"/>
  <c r="AI2" i="64"/>
  <c r="AH1" i="64"/>
  <c r="AH3" i="64"/>
  <c r="DE194" i="64"/>
  <c r="DE212" i="64"/>
  <c r="DE1" i="64"/>
  <c r="DF7" i="64"/>
  <c r="DG2" i="64"/>
  <c r="DF8" i="64"/>
  <c r="DF208" i="64"/>
  <c r="DF190" i="64"/>
  <c r="DF3" i="64"/>
  <c r="DF209" i="64"/>
  <c r="DF191" i="64"/>
  <c r="DF192" i="64"/>
  <c r="DF210" i="64"/>
  <c r="DF211" i="64"/>
  <c r="DF193" i="64"/>
  <c r="DE1" i="864"/>
  <c r="DE24" i="864"/>
  <c r="AG43" i="863"/>
  <c r="AG42" i="863"/>
  <c r="AG21" i="863" s="1"/>
  <c r="AJ8" i="861"/>
  <c r="AJ4" i="861"/>
  <c r="AJ5" i="861" s="1"/>
  <c r="AK3" i="861"/>
  <c r="AJ1" i="861"/>
  <c r="AG24" i="864"/>
  <c r="AG94" i="861" s="1"/>
  <c r="DF22" i="864"/>
  <c r="DF21" i="864"/>
  <c r="DF20" i="864"/>
  <c r="DF8" i="864"/>
  <c r="DG2" i="864"/>
  <c r="DG23" i="864" s="1"/>
  <c r="DF3" i="864"/>
  <c r="DF4" i="864" s="1"/>
  <c r="DF7" i="864"/>
  <c r="DE2" i="861"/>
  <c r="DE1" i="861" s="1"/>
  <c r="AH22" i="864"/>
  <c r="AH21" i="864"/>
  <c r="AH20" i="864"/>
  <c r="AH3" i="864"/>
  <c r="AI2" i="864"/>
  <c r="AI23" i="864" s="1"/>
  <c r="AH1" i="864"/>
  <c r="AG57" i="863"/>
  <c r="AF32"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032" i="64"/>
  <c r="AA1544" i="64"/>
  <c r="AA1546" i="64" s="1"/>
  <c r="CT2005" i="64"/>
  <c r="Z1589" i="64"/>
  <c r="AA1587" i="64"/>
  <c r="AA1566" i="64"/>
  <c r="AA1568" i="64" s="1"/>
  <c r="Z1568" i="64"/>
  <c r="CX1566" i="64"/>
  <c r="CX1568" i="64" s="1"/>
  <c r="DA1587" i="64"/>
  <c r="DA1589" i="64" s="1"/>
  <c r="CW1544" i="64"/>
  <c r="CW1546" i="64" s="1"/>
  <c r="CV1546" i="64"/>
  <c r="CU1685" i="64"/>
  <c r="CS1522" i="64"/>
  <c r="CR1524" i="64"/>
  <c r="E482" i="64"/>
  <c r="E1405" i="64"/>
  <c r="E1452" i="64"/>
  <c r="E1457" i="64"/>
  <c r="E952" i="64"/>
  <c r="E976" i="64"/>
  <c r="E998" i="64"/>
  <c r="E1070" i="64"/>
  <c r="E1762" i="64"/>
  <c r="E1728" i="64"/>
  <c r="E1106" i="64"/>
  <c r="E1141" i="64"/>
  <c r="E1662" i="64"/>
  <c r="E1694" i="64"/>
  <c r="E1256" i="64"/>
  <c r="E1300" i="64"/>
  <c r="E2259" i="64"/>
  <c r="E1529" i="64"/>
  <c r="E1355" i="64"/>
  <c r="E830" i="64"/>
  <c r="E805" i="64"/>
  <c r="DD852" i="64" a="1"/>
  <c r="CU2032" i="64" a="1"/>
  <c r="CU2005" i="64" a="1"/>
  <c r="AG628" i="64" a="1"/>
  <c r="AF852" i="64" a="1"/>
  <c r="AG850" i="64" a="1"/>
  <c r="DE628" i="64" a="1"/>
  <c r="AG588" i="64" a="1"/>
  <c r="DE588" i="64" a="1"/>
  <c r="DE850" i="64" a="1"/>
  <c r="AJ18" i="1151" l="1"/>
  <c r="AJ20" i="1151" s="1"/>
  <c r="CZ17" i="861"/>
  <c r="AG35" i="1151"/>
  <c r="AG32" i="1151"/>
  <c r="AG34" i="1151"/>
  <c r="AG31" i="1151"/>
  <c r="AG33" i="1151"/>
  <c r="AC69" i="1151"/>
  <c r="AF47" i="1151"/>
  <c r="AF62" i="1151"/>
  <c r="DB34" i="1151"/>
  <c r="DB35" i="1151"/>
  <c r="DB33" i="1151"/>
  <c r="DB31" i="1151"/>
  <c r="DB32" i="1151"/>
  <c r="DD15" i="1151"/>
  <c r="DC18" i="1151"/>
  <c r="DC20" i="1151" s="1"/>
  <c r="DC36" i="1151" s="1"/>
  <c r="AK15" i="1151"/>
  <c r="AE51" i="1151"/>
  <c r="AE17" i="861" s="1"/>
  <c r="AE66" i="1151"/>
  <c r="AE22" i="861" s="1"/>
  <c r="AI36" i="1151"/>
  <c r="DA22" i="861"/>
  <c r="AH32" i="1151"/>
  <c r="AH33" i="1151"/>
  <c r="AH31" i="1151"/>
  <c r="AH35" i="1151"/>
  <c r="AH34" i="1151"/>
  <c r="CZ68" i="1151"/>
  <c r="CZ69" i="1151" s="1"/>
  <c r="AL24" i="1151"/>
  <c r="AL43" i="1151"/>
  <c r="AL27" i="1151"/>
  <c r="AL41" i="1151"/>
  <c r="AL39" i="1151"/>
  <c r="AL42" i="1151"/>
  <c r="AL58" i="1151"/>
  <c r="AL40" i="1151"/>
  <c r="AL54" i="1151"/>
  <c r="AL56" i="1151"/>
  <c r="AL16" i="1151"/>
  <c r="AL57" i="1151"/>
  <c r="AL4" i="1151"/>
  <c r="AL55" i="1151"/>
  <c r="AL17" i="1151"/>
  <c r="AL23" i="1151"/>
  <c r="AL26" i="1151"/>
  <c r="AL25" i="1151"/>
  <c r="DA50" i="1151"/>
  <c r="DA65" i="1151"/>
  <c r="AN2" i="1151"/>
  <c r="AM3" i="1151"/>
  <c r="AM7" i="1151"/>
  <c r="AM1" i="1151"/>
  <c r="AF50" i="1151"/>
  <c r="AF65" i="1151"/>
  <c r="AB69" i="1151"/>
  <c r="DA46" i="1151"/>
  <c r="DA51" i="1151" s="1"/>
  <c r="DA61" i="1151"/>
  <c r="DA66" i="1151" s="1"/>
  <c r="AF46" i="1151"/>
  <c r="AF61" i="1151"/>
  <c r="DA63" i="1151"/>
  <c r="DA48" i="1151"/>
  <c r="AK8" i="1151"/>
  <c r="AF64" i="1151"/>
  <c r="AF49" i="1151"/>
  <c r="AD68" i="1151"/>
  <c r="DA47" i="1151"/>
  <c r="DA62" i="1151"/>
  <c r="AF48" i="1151"/>
  <c r="AF63" i="1151"/>
  <c r="DA49" i="1151"/>
  <c r="DA64" i="1151"/>
  <c r="DL1" i="1151"/>
  <c r="DL4" i="1151"/>
  <c r="DL17" i="1151"/>
  <c r="DL16" i="1151"/>
  <c r="DL23" i="1151"/>
  <c r="DL26" i="1151"/>
  <c r="DL27" i="1151"/>
  <c r="DL25" i="1151"/>
  <c r="DL24" i="1151"/>
  <c r="DL40" i="1151"/>
  <c r="DL43" i="1151"/>
  <c r="DL41" i="1151"/>
  <c r="DL39" i="1151"/>
  <c r="DL42" i="1151"/>
  <c r="DL58" i="1151"/>
  <c r="DL56" i="1151"/>
  <c r="DL54" i="1151"/>
  <c r="DL57" i="1151"/>
  <c r="DL55" i="1151"/>
  <c r="DD678" i="64"/>
  <c r="S699" i="64"/>
  <c r="AE699" i="64"/>
  <c r="DE692" i="64"/>
  <c r="AG694" i="64"/>
  <c r="AG693" i="64"/>
  <c r="AG691" i="64"/>
  <c r="DE693" i="64"/>
  <c r="AF696" i="64"/>
  <c r="DF687" i="64" a="1"/>
  <c r="DF687" i="64" s="1"/>
  <c r="DF686" i="64" a="1"/>
  <c r="DF686" i="64" s="1"/>
  <c r="DF685" i="64" a="1"/>
  <c r="DF685" i="64" s="1"/>
  <c r="DF684" i="64" a="1"/>
  <c r="DF684" i="64" s="1"/>
  <c r="DF688" i="64" a="1"/>
  <c r="DF688" i="64" s="1"/>
  <c r="AG692" i="64"/>
  <c r="DE691" i="64"/>
  <c r="DE696" i="64" s="1"/>
  <c r="DE695" i="64"/>
  <c r="AH686" i="64" a="1"/>
  <c r="AH686" i="64" s="1"/>
  <c r="AH685" i="64" a="1"/>
  <c r="AH685" i="64" s="1"/>
  <c r="AH688" i="64" a="1"/>
  <c r="AH688" i="64" s="1"/>
  <c r="AH684" i="64" a="1"/>
  <c r="AH684" i="64" s="1"/>
  <c r="AH687" i="64" a="1"/>
  <c r="AH687" i="64" s="1"/>
  <c r="DE694" i="64"/>
  <c r="AG695" i="64"/>
  <c r="DD681" i="64"/>
  <c r="DD698" i="64" s="1"/>
  <c r="DD699" i="64" s="1"/>
  <c r="DE676" i="64"/>
  <c r="DE678" i="64"/>
  <c r="AG676" i="64"/>
  <c r="DE677" i="64"/>
  <c r="AG677" i="64"/>
  <c r="DE680" i="64"/>
  <c r="DE679" i="64"/>
  <c r="DF654" i="64" a="1"/>
  <c r="DF654" i="64" s="1"/>
  <c r="DF662" i="64" s="1"/>
  <c r="DF670" i="64" a="1"/>
  <c r="DF670" i="64" s="1"/>
  <c r="DF655" i="64" a="1"/>
  <c r="DF655" i="64" s="1"/>
  <c r="DF663" i="64" s="1"/>
  <c r="DF656" i="64" a="1"/>
  <c r="DF656" i="64" s="1"/>
  <c r="DF664" i="64" s="1"/>
  <c r="DF653" i="64" a="1"/>
  <c r="DF653" i="64" s="1"/>
  <c r="DF661" i="64" s="1"/>
  <c r="DF657" i="64" a="1"/>
  <c r="DF657" i="64" s="1"/>
  <c r="DF665" i="64" s="1"/>
  <c r="DF671" i="64" a="1"/>
  <c r="DF671" i="64" s="1"/>
  <c r="DF672" i="64" a="1"/>
  <c r="DF672" i="64" s="1"/>
  <c r="DF669" i="64" a="1"/>
  <c r="DF669" i="64" s="1"/>
  <c r="DF673" i="64" a="1"/>
  <c r="DF673" i="64" s="1"/>
  <c r="AG680" i="64"/>
  <c r="AG679" i="64"/>
  <c r="AG678" i="64"/>
  <c r="AH653" i="64" a="1"/>
  <c r="AH653" i="64" s="1"/>
  <c r="AH661" i="64" s="1"/>
  <c r="AH670" i="64" a="1"/>
  <c r="AH670" i="64" s="1"/>
  <c r="AH654" i="64" a="1"/>
  <c r="AH654" i="64" s="1"/>
  <c r="AH662" i="64" s="1"/>
  <c r="AH669" i="64" a="1"/>
  <c r="AH669" i="64" s="1"/>
  <c r="AH655" i="64" a="1"/>
  <c r="AH655" i="64" s="1"/>
  <c r="AH656" i="64" a="1"/>
  <c r="AH656" i="64" s="1"/>
  <c r="AH664" i="64" s="1"/>
  <c r="AH657" i="64" a="1"/>
  <c r="AH657" i="64" s="1"/>
  <c r="AH671" i="64" a="1"/>
  <c r="AH671" i="64" s="1"/>
  <c r="AH672" i="64" a="1"/>
  <c r="AH672" i="64" s="1"/>
  <c r="AH673" i="64" a="1"/>
  <c r="AH673" i="64" s="1"/>
  <c r="AF681" i="64"/>
  <c r="DE138" i="64"/>
  <c r="DE141" i="64" s="1"/>
  <c r="DE143" i="64" s="1"/>
  <c r="AG141" i="64"/>
  <c r="AG143" i="64" s="1"/>
  <c r="AH139" i="64" a="1"/>
  <c r="AH139" i="64" s="1"/>
  <c r="AH138" i="64" s="1"/>
  <c r="AH140" i="64" a="1"/>
  <c r="AH140" i="64" s="1"/>
  <c r="DF139" i="64" a="1"/>
  <c r="DF139" i="64" s="1"/>
  <c r="DF140" i="64" a="1"/>
  <c r="DF140" i="64" s="1"/>
  <c r="CZ23" i="861"/>
  <c r="DD852" i="64"/>
  <c r="DE850" i="64"/>
  <c r="AG850" i="64"/>
  <c r="AG628" i="64"/>
  <c r="AG630" i="64" s="1"/>
  <c r="AF852" i="64"/>
  <c r="DF262" i="64" a="1"/>
  <c r="DF262" i="64" s="1"/>
  <c r="DF849" i="64" a="1"/>
  <c r="DF849" i="64" s="1"/>
  <c r="AH262" i="64" a="1"/>
  <c r="AH262" i="64" s="1"/>
  <c r="AH849" i="64" a="1"/>
  <c r="AH849" i="64" s="1"/>
  <c r="DE628" i="64"/>
  <c r="DE630" i="64" s="1"/>
  <c r="AH629" i="64" a="1"/>
  <c r="AH629" i="64" s="1"/>
  <c r="DF243" i="64" a="1"/>
  <c r="DF243" i="64" s="1"/>
  <c r="DF629" i="64" a="1"/>
  <c r="DF629" i="64" s="1"/>
  <c r="AH230" i="64" a="1"/>
  <c r="AH230" i="64" s="1"/>
  <c r="AH243" i="64" a="1"/>
  <c r="AH243" i="64" s="1"/>
  <c r="DF595" i="64" a="1"/>
  <c r="DF595" i="64" s="1"/>
  <c r="DF230" i="64" a="1"/>
  <c r="DF230" i="64" s="1"/>
  <c r="DD592" i="64"/>
  <c r="AF592" i="64"/>
  <c r="DE588" i="64"/>
  <c r="DE596" i="64" s="1"/>
  <c r="AG588" i="64"/>
  <c r="AG596" i="64" s="1"/>
  <c r="AH591" i="64" a="1"/>
  <c r="AH591" i="64" s="1"/>
  <c r="AH595" i="64" a="1"/>
  <c r="AH595" i="64" s="1"/>
  <c r="DF591" i="64" a="1"/>
  <c r="DF591" i="64" s="1"/>
  <c r="AH587" i="64" a="1"/>
  <c r="AH587" i="64" s="1"/>
  <c r="DF4" i="64"/>
  <c r="DF587" i="64" a="1"/>
  <c r="DF587" i="64" s="1"/>
  <c r="DG41" i="863"/>
  <c r="DG40" i="863"/>
  <c r="AH4" i="864"/>
  <c r="AI190" i="64"/>
  <c r="AI7" i="64"/>
  <c r="AB46" i="861"/>
  <c r="AB87" i="861" s="1"/>
  <c r="AH4" i="64"/>
  <c r="CX67"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2" i="861" s="1"/>
  <c r="DF57" i="863"/>
  <c r="DF4" i="863"/>
  <c r="DF66" i="863" a="1"/>
  <c r="DF66" i="863" s="1"/>
  <c r="DF70" i="863" a="1"/>
  <c r="DF70" i="863" s="1"/>
  <c r="AJ2" i="64"/>
  <c r="AI1" i="64"/>
  <c r="AI3" i="64"/>
  <c r="DF194" i="64"/>
  <c r="DF212" i="64"/>
  <c r="DF1" i="64"/>
  <c r="DG7" i="64"/>
  <c r="DG8" i="64"/>
  <c r="DG208" i="64"/>
  <c r="DG3" i="64"/>
  <c r="DG190" i="64"/>
  <c r="DH2" i="64"/>
  <c r="DG191" i="64"/>
  <c r="DG209" i="64"/>
  <c r="DG192" i="64"/>
  <c r="DG210" i="64"/>
  <c r="DG211" i="64"/>
  <c r="DG193"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4"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2" i="861"/>
  <c r="V7" i="860"/>
  <c r="V3" i="860"/>
  <c r="V4" i="860" s="1"/>
  <c r="W2" i="860"/>
  <c r="V1" i="860"/>
  <c r="DA3" i="860"/>
  <c r="DB2" i="860"/>
  <c r="DA9" i="860"/>
  <c r="DA8" i="860"/>
  <c r="CZ4" i="860"/>
  <c r="CZ1" i="860"/>
  <c r="CU2032" i="64"/>
  <c r="AB1544" i="64"/>
  <c r="AB1546" i="64" s="1"/>
  <c r="CU2005" i="64"/>
  <c r="AA1589" i="64"/>
  <c r="AB1587" i="64"/>
  <c r="CY1566" i="64"/>
  <c r="DB1587" i="64"/>
  <c r="DB1589" i="64" s="1"/>
  <c r="AB1566" i="64"/>
  <c r="CX1544" i="64"/>
  <c r="CX1546" i="64" s="1"/>
  <c r="CV1685" i="64"/>
  <c r="CT1522" i="64"/>
  <c r="CT1524" i="64" s="1"/>
  <c r="CS1524" i="64"/>
  <c r="E485" i="64"/>
  <c r="E484" i="64"/>
  <c r="E2258" i="64"/>
  <c r="E1140" i="64"/>
  <c r="E1069" i="64"/>
  <c r="E1661" i="64"/>
  <c r="E1299" i="64"/>
  <c r="E1255" i="64"/>
  <c r="E1105" i="64"/>
  <c r="E997" i="64"/>
  <c r="E1456" i="64"/>
  <c r="E1354" i="64"/>
  <c r="E975" i="64"/>
  <c r="E1761" i="64"/>
  <c r="E1528" i="64"/>
  <c r="E1693" i="64"/>
  <c r="E1727" i="64"/>
  <c r="E951" i="64"/>
  <c r="E1408" i="64"/>
  <c r="E1433" i="64"/>
  <c r="AH588" i="64" a="1"/>
  <c r="DF588" i="64" a="1"/>
  <c r="AF853" i="64" a="1"/>
  <c r="AH850" i="64" a="1"/>
  <c r="CV2005" i="64" a="1"/>
  <c r="CV2032" i="64" a="1"/>
  <c r="DE852" i="64" a="1"/>
  <c r="AG852" i="64" a="1"/>
  <c r="DF628" i="64" a="1"/>
  <c r="AH628" i="64" a="1"/>
  <c r="DD853" i="64" a="1"/>
  <c r="DF850" i="64" a="1"/>
  <c r="DA17" i="861" l="1"/>
  <c r="DA68" i="1151"/>
  <c r="DA69" i="1151" s="1"/>
  <c r="AH49" i="1151"/>
  <c r="AH64" i="1151"/>
  <c r="AH50" i="1151"/>
  <c r="AH65" i="1151"/>
  <c r="AH46" i="1151"/>
  <c r="AH61" i="1151"/>
  <c r="AD69" i="1151"/>
  <c r="DB22" i="861"/>
  <c r="AH48" i="1151"/>
  <c r="AH63" i="1151"/>
  <c r="DC35" i="1151"/>
  <c r="DC32" i="1151"/>
  <c r="DC33" i="1151"/>
  <c r="DC34" i="1151"/>
  <c r="DC31" i="1151"/>
  <c r="AK18" i="1151"/>
  <c r="AH62" i="1151"/>
  <c r="AH47" i="1151"/>
  <c r="DD18" i="1151"/>
  <c r="DD20" i="1151" s="1"/>
  <c r="DD36" i="1151" s="1"/>
  <c r="DE15" i="1151"/>
  <c r="AL15" i="1151"/>
  <c r="AG63" i="1151"/>
  <c r="AG48" i="1151"/>
  <c r="AL8" i="1151"/>
  <c r="AG46" i="1151"/>
  <c r="AG61" i="1151"/>
  <c r="AM17" i="1151"/>
  <c r="AM27" i="1151"/>
  <c r="AM23" i="1151"/>
  <c r="AM26" i="1151"/>
  <c r="AM25" i="1151"/>
  <c r="AM43" i="1151"/>
  <c r="AM24" i="1151"/>
  <c r="AM41" i="1151"/>
  <c r="AM39" i="1151"/>
  <c r="AM42" i="1151"/>
  <c r="AM40" i="1151"/>
  <c r="AM56" i="1151"/>
  <c r="AM54" i="1151"/>
  <c r="AM57" i="1151"/>
  <c r="AM16" i="1151"/>
  <c r="AM55" i="1151"/>
  <c r="AM4" i="1151"/>
  <c r="AM58" i="1151"/>
  <c r="DB47" i="1151"/>
  <c r="DB62" i="1151"/>
  <c r="AG49" i="1151"/>
  <c r="AG64" i="1151"/>
  <c r="AO2" i="1151"/>
  <c r="AN3" i="1151"/>
  <c r="AN7" i="1151"/>
  <c r="AN1" i="1151"/>
  <c r="AI35" i="1151"/>
  <c r="AI33" i="1151"/>
  <c r="AI34" i="1151"/>
  <c r="AI31" i="1151"/>
  <c r="AI32" i="1151"/>
  <c r="DB46" i="1151"/>
  <c r="DB51" i="1151" s="1"/>
  <c r="DB61" i="1151"/>
  <c r="DB66" i="1151" s="1"/>
  <c r="AG62" i="1151"/>
  <c r="AG47" i="1151"/>
  <c r="AE68" i="1151"/>
  <c r="DB63" i="1151"/>
  <c r="DB48" i="1151"/>
  <c r="DB50" i="1151"/>
  <c r="DB65" i="1151"/>
  <c r="AG50" i="1151"/>
  <c r="AG65" i="1151"/>
  <c r="AF66" i="1151"/>
  <c r="AF22" i="861" s="1"/>
  <c r="DB49" i="1151"/>
  <c r="DB64" i="1151"/>
  <c r="AF51" i="1151"/>
  <c r="AF17" i="861" s="1"/>
  <c r="AJ36" i="1151"/>
  <c r="AH663" i="64"/>
  <c r="AH693" i="64" s="1"/>
  <c r="AH665" i="64"/>
  <c r="AH695" i="64" s="1"/>
  <c r="AF698" i="64"/>
  <c r="DF693" i="64"/>
  <c r="DF691" i="64"/>
  <c r="DF696" i="64" s="1"/>
  <c r="DF692" i="64"/>
  <c r="DF695" i="64"/>
  <c r="DF694" i="64"/>
  <c r="AH694" i="64"/>
  <c r="AH692" i="64"/>
  <c r="AH691" i="64"/>
  <c r="AG696" i="64"/>
  <c r="DG687" i="64" a="1"/>
  <c r="DG687" i="64" s="1"/>
  <c r="DG686" i="64" a="1"/>
  <c r="DG686" i="64" s="1"/>
  <c r="DG685" i="64" a="1"/>
  <c r="DG685" i="64" s="1"/>
  <c r="DG684" i="64" a="1"/>
  <c r="DG684" i="64" s="1"/>
  <c r="DG688" i="64" a="1"/>
  <c r="DG688" i="64" s="1"/>
  <c r="AI686" i="64" a="1"/>
  <c r="AI686" i="64" s="1"/>
  <c r="AI685" i="64" a="1"/>
  <c r="AI685" i="64" s="1"/>
  <c r="AI688" i="64" a="1"/>
  <c r="AI688" i="64" s="1"/>
  <c r="AI684" i="64" a="1"/>
  <c r="AI684" i="64" s="1"/>
  <c r="AI687" i="64" a="1"/>
  <c r="AI687" i="64" s="1"/>
  <c r="DE681" i="64"/>
  <c r="DE698" i="64" s="1"/>
  <c r="DE699" i="64" s="1"/>
  <c r="AG681" i="64"/>
  <c r="DF680" i="64"/>
  <c r="DF677" i="64"/>
  <c r="AH677" i="64"/>
  <c r="DF676" i="64"/>
  <c r="DG653" i="64" a="1"/>
  <c r="DG653" i="64" s="1"/>
  <c r="DG661" i="64" s="1"/>
  <c r="DG654" i="64" a="1"/>
  <c r="DG654" i="64" s="1"/>
  <c r="DG662" i="64" s="1"/>
  <c r="DG670" i="64" a="1"/>
  <c r="DG670" i="64" s="1"/>
  <c r="DG655" i="64" a="1"/>
  <c r="DG655" i="64" s="1"/>
  <c r="DG663" i="64" s="1"/>
  <c r="DG656" i="64" a="1"/>
  <c r="DG656" i="64" s="1"/>
  <c r="DG664" i="64" s="1"/>
  <c r="DG657" i="64" a="1"/>
  <c r="DG657" i="64" s="1"/>
  <c r="DG665" i="64" s="1"/>
  <c r="DG671" i="64" a="1"/>
  <c r="DG671" i="64" s="1"/>
  <c r="DG669" i="64" a="1"/>
  <c r="DG669" i="64" s="1"/>
  <c r="DG672" i="64" a="1"/>
  <c r="DG672" i="64" s="1"/>
  <c r="DG673" i="64" a="1"/>
  <c r="DG673" i="64" s="1"/>
  <c r="AH679" i="64"/>
  <c r="DF679" i="64"/>
  <c r="DF678" i="64"/>
  <c r="AH676" i="64"/>
  <c r="AI669" i="64" a="1"/>
  <c r="AI669" i="64" s="1"/>
  <c r="AI653" i="64" a="1"/>
  <c r="AI653" i="64" s="1"/>
  <c r="AI661" i="64" s="1"/>
  <c r="AI670" i="64" a="1"/>
  <c r="AI670" i="64" s="1"/>
  <c r="AI654" i="64" a="1"/>
  <c r="AI654" i="64" s="1"/>
  <c r="AI662" i="64" s="1"/>
  <c r="AI655" i="64" a="1"/>
  <c r="AI655" i="64" s="1"/>
  <c r="AI663" i="64" s="1"/>
  <c r="AI656" i="64" a="1"/>
  <c r="AI656" i="64" s="1"/>
  <c r="AI664" i="64" s="1"/>
  <c r="AI657" i="64" a="1"/>
  <c r="AI657" i="64" s="1"/>
  <c r="AI665" i="64" s="1"/>
  <c r="AI671" i="64" a="1"/>
  <c r="AI671" i="64" s="1"/>
  <c r="AI672" i="64" a="1"/>
  <c r="AI672" i="64" s="1"/>
  <c r="AI673" i="64" a="1"/>
  <c r="AI673" i="64" s="1"/>
  <c r="DF138" i="64"/>
  <c r="DF141" i="64" s="1"/>
  <c r="DF143" i="64" s="1"/>
  <c r="AI139" i="64" a="1"/>
  <c r="AI139" i="64" s="1"/>
  <c r="AI138" i="64" s="1"/>
  <c r="AI140" i="64" a="1"/>
  <c r="AI140" i="64" s="1"/>
  <c r="DG139" i="64" a="1"/>
  <c r="DG139" i="64" s="1"/>
  <c r="DG140" i="64" a="1"/>
  <c r="DG140" i="64" s="1"/>
  <c r="AH141" i="64"/>
  <c r="AH143" i="64" s="1"/>
  <c r="DA23" i="861"/>
  <c r="AG852" i="64"/>
  <c r="DE852" i="64"/>
  <c r="AH850" i="64"/>
  <c r="DD853" i="64"/>
  <c r="AH628" i="64"/>
  <c r="AH630" i="64" s="1"/>
  <c r="DF850" i="64"/>
  <c r="AF853" i="64"/>
  <c r="AI262" i="64" a="1"/>
  <c r="AI262" i="64" s="1"/>
  <c r="AI849" i="64" a="1"/>
  <c r="AI849" i="64" s="1"/>
  <c r="DG262" i="64" a="1"/>
  <c r="DG262" i="64" s="1"/>
  <c r="DG849" i="64" a="1"/>
  <c r="DG849" i="64" s="1"/>
  <c r="DF628" i="64"/>
  <c r="DF630" i="64" s="1"/>
  <c r="AI629" i="64" a="1"/>
  <c r="AI629" i="64" s="1"/>
  <c r="DG243" i="64" a="1"/>
  <c r="DG243" i="64" s="1"/>
  <c r="DG629" i="64" a="1"/>
  <c r="DG629" i="64" s="1"/>
  <c r="AI230" i="64" a="1"/>
  <c r="AI230" i="64" s="1"/>
  <c r="AI243" i="64" a="1"/>
  <c r="AI243" i="64" s="1"/>
  <c r="DG595" i="64" a="1"/>
  <c r="DG595" i="64" s="1"/>
  <c r="DG230" i="64" a="1"/>
  <c r="DG230" i="64" s="1"/>
  <c r="AG592" i="64"/>
  <c r="DE592" i="64"/>
  <c r="AH588" i="64"/>
  <c r="AH596" i="64" s="1"/>
  <c r="DF588" i="64"/>
  <c r="DF596" i="64" s="1"/>
  <c r="AI591" i="64" a="1"/>
  <c r="AI591" i="64" s="1"/>
  <c r="AI595" i="64" a="1"/>
  <c r="AI595" i="64" s="1"/>
  <c r="DG591" i="64" a="1"/>
  <c r="DG591" i="64" s="1"/>
  <c r="AI587" i="64" a="1"/>
  <c r="AI587" i="64" s="1"/>
  <c r="DG4" i="64"/>
  <c r="DG587" i="64" a="1"/>
  <c r="DG587" i="64" s="1"/>
  <c r="DH41" i="863"/>
  <c r="DH40" i="863"/>
  <c r="V70" i="861"/>
  <c r="AJ190" i="64"/>
  <c r="AJ7" i="64"/>
  <c r="AI8" i="64" s="1"/>
  <c r="AH8" i="64"/>
  <c r="AC46" i="861"/>
  <c r="AC87" i="861" s="1"/>
  <c r="AI4" i="64"/>
  <c r="CY67" i="861"/>
  <c r="DH54" i="863" a="1"/>
  <c r="DH54" i="863" s="1"/>
  <c r="DG42" i="863"/>
  <c r="DG21" i="863" s="1"/>
  <c r="DG32"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12" i="64"/>
  <c r="DG1" i="64"/>
  <c r="DH8" i="64"/>
  <c r="DH208" i="64"/>
  <c r="DH3" i="64"/>
  <c r="DH190" i="64"/>
  <c r="DH7" i="64"/>
  <c r="DI2" i="64"/>
  <c r="DH191" i="64"/>
  <c r="DH209" i="64"/>
  <c r="DH210" i="64"/>
  <c r="DH192" i="64"/>
  <c r="DH211" i="64"/>
  <c r="DH193" i="64"/>
  <c r="DG194" i="64"/>
  <c r="AI24" i="864"/>
  <c r="AI94"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2"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544" i="64"/>
  <c r="AC1546" i="64" s="1"/>
  <c r="CV2032" i="64"/>
  <c r="CV2005" i="64"/>
  <c r="AC1587" i="64"/>
  <c r="AB1589" i="64"/>
  <c r="AC1566" i="64"/>
  <c r="DC1587" i="64"/>
  <c r="AB1568" i="64"/>
  <c r="CZ1566" i="64"/>
  <c r="CY1568" i="64"/>
  <c r="CY1544" i="64"/>
  <c r="CY1546" i="64" s="1"/>
  <c r="CW1685" i="64"/>
  <c r="CU1522" i="64"/>
  <c r="CU1524" i="64" s="1"/>
  <c r="E954" i="64"/>
  <c r="E953" i="64"/>
  <c r="E1663" i="64"/>
  <c r="E1664" i="64"/>
  <c r="E978" i="64"/>
  <c r="E977" i="64"/>
  <c r="E1696" i="64"/>
  <c r="E1695" i="64"/>
  <c r="E1356" i="64"/>
  <c r="E1357" i="64"/>
  <c r="E1257" i="64"/>
  <c r="E1258" i="64"/>
  <c r="E1072" i="64"/>
  <c r="E1071" i="64"/>
  <c r="E1763" i="64"/>
  <c r="E1764" i="64"/>
  <c r="E1432" i="64"/>
  <c r="E1108" i="64"/>
  <c r="E1107" i="64"/>
  <c r="E1730" i="64"/>
  <c r="E1729" i="64"/>
  <c r="E1531" i="64"/>
  <c r="E1530" i="64"/>
  <c r="E1459" i="64"/>
  <c r="E1458" i="64"/>
  <c r="E1143" i="64"/>
  <c r="E1142" i="64"/>
  <c r="E999" i="64"/>
  <c r="E1301" i="64"/>
  <c r="E1302" i="64"/>
  <c r="E2260" i="64"/>
  <c r="E2261" i="64"/>
  <c r="E1411" i="64"/>
  <c r="E1410" i="64"/>
  <c r="E1428" i="64"/>
  <c r="E1351" i="64"/>
  <c r="E1319" i="64"/>
  <c r="E1525" i="64"/>
  <c r="E2255" i="64"/>
  <c r="E1296" i="64"/>
  <c r="E1252" i="64"/>
  <c r="E1690" i="64"/>
  <c r="E1658" i="64"/>
  <c r="E1626" i="64"/>
  <c r="E1208" i="64"/>
  <c r="E1172" i="64"/>
  <c r="E1137" i="64"/>
  <c r="E1102" i="64"/>
  <c r="E1724" i="64"/>
  <c r="E1758" i="64"/>
  <c r="DF852" i="64" a="1"/>
  <c r="AH852" i="64" a="1"/>
  <c r="DG628" i="64" a="1"/>
  <c r="AI850" i="64" a="1"/>
  <c r="AI628" i="64" a="1"/>
  <c r="DE853" i="64" a="1"/>
  <c r="AG853" i="64" a="1"/>
  <c r="DG850" i="64" a="1"/>
  <c r="DB17" i="861" l="1"/>
  <c r="DB68" i="1151"/>
  <c r="DB69" i="1151" s="1"/>
  <c r="DF15" i="1151"/>
  <c r="DE18" i="1151"/>
  <c r="DE20" i="1151" s="1"/>
  <c r="DE36" i="1151" s="1"/>
  <c r="AI47" i="1151"/>
  <c r="AI62" i="1151"/>
  <c r="DD31" i="1151"/>
  <c r="DD32" i="1151"/>
  <c r="DD34" i="1151"/>
  <c r="DD33" i="1151"/>
  <c r="DD35" i="1151"/>
  <c r="AI46" i="1151"/>
  <c r="AI61" i="1151"/>
  <c r="AI49" i="1151"/>
  <c r="AI64" i="1151"/>
  <c r="AI63" i="1151"/>
  <c r="AI48" i="1151"/>
  <c r="AM15" i="1151"/>
  <c r="AG66" i="1151"/>
  <c r="AG22" i="861" s="1"/>
  <c r="AG51" i="1151"/>
  <c r="AG17" i="861" s="1"/>
  <c r="AI50" i="1151"/>
  <c r="AI65" i="1151"/>
  <c r="AH66" i="1151"/>
  <c r="AH22" i="861" s="1"/>
  <c r="AJ33" i="1151"/>
  <c r="AJ31" i="1151"/>
  <c r="AJ35" i="1151"/>
  <c r="AJ34" i="1151"/>
  <c r="AJ32" i="1151"/>
  <c r="AK20" i="1151"/>
  <c r="AM8" i="1151"/>
  <c r="DC46" i="1151"/>
  <c r="DC51" i="1151" s="1"/>
  <c r="DC61" i="1151"/>
  <c r="DC66" i="1151" s="1"/>
  <c r="AH51" i="1151"/>
  <c r="AH17" i="861" s="1"/>
  <c r="AN16" i="1151"/>
  <c r="AN55" i="1151"/>
  <c r="AN23" i="1151"/>
  <c r="AN26" i="1151"/>
  <c r="AN27" i="1151"/>
  <c r="AN17" i="1151"/>
  <c r="AN24" i="1151"/>
  <c r="AN25" i="1151"/>
  <c r="AN42" i="1151"/>
  <c r="AN43" i="1151"/>
  <c r="AN41" i="1151"/>
  <c r="AN39" i="1151"/>
  <c r="AN40" i="1151"/>
  <c r="AN58" i="1151"/>
  <c r="AN56" i="1151"/>
  <c r="AN54" i="1151"/>
  <c r="AN4" i="1151"/>
  <c r="AN57" i="1151"/>
  <c r="DC49" i="1151"/>
  <c r="DC64" i="1151"/>
  <c r="DC22" i="861"/>
  <c r="AP2" i="1151"/>
  <c r="AO3" i="1151"/>
  <c r="AO7" i="1151"/>
  <c r="AO1" i="1151"/>
  <c r="DC48" i="1151"/>
  <c r="DC63" i="1151"/>
  <c r="AE69" i="1151"/>
  <c r="DC47" i="1151"/>
  <c r="DC62" i="1151"/>
  <c r="AL18" i="1151"/>
  <c r="DC65" i="1151"/>
  <c r="DC50" i="1151"/>
  <c r="AF68" i="1151"/>
  <c r="AH680" i="64"/>
  <c r="AH678" i="64"/>
  <c r="AF699" i="64"/>
  <c r="AG698" i="64"/>
  <c r="AG699" i="64" s="1"/>
  <c r="DG695" i="64"/>
  <c r="AI693" i="64"/>
  <c r="AI692" i="64"/>
  <c r="AH696" i="64"/>
  <c r="AI694" i="64"/>
  <c r="DG694" i="64"/>
  <c r="DG693" i="64"/>
  <c r="AI691" i="64"/>
  <c r="DH686" i="64" a="1"/>
  <c r="DH686" i="64" s="1"/>
  <c r="DH685" i="64" a="1"/>
  <c r="DH685" i="64" s="1"/>
  <c r="DH684" i="64" a="1"/>
  <c r="DH684" i="64" s="1"/>
  <c r="DH688" i="64" a="1"/>
  <c r="DH688" i="64" s="1"/>
  <c r="DH687" i="64" a="1"/>
  <c r="DH687" i="64" s="1"/>
  <c r="AI695" i="64"/>
  <c r="AJ685" i="64" a="1"/>
  <c r="AJ685" i="64" s="1"/>
  <c r="AJ686" i="64" a="1"/>
  <c r="AJ686" i="64" s="1"/>
  <c r="AJ688" i="64" a="1"/>
  <c r="AJ688" i="64" s="1"/>
  <c r="AJ684" i="64" a="1"/>
  <c r="AJ684" i="64" s="1"/>
  <c r="AJ687" i="64" a="1"/>
  <c r="AJ687" i="64" s="1"/>
  <c r="DG692" i="64"/>
  <c r="DG691" i="64"/>
  <c r="DG696" i="64" s="1"/>
  <c r="AI677" i="64"/>
  <c r="DF681" i="64"/>
  <c r="DF698" i="64" s="1"/>
  <c r="DF699" i="64" s="1"/>
  <c r="DG680" i="64"/>
  <c r="AI679" i="64"/>
  <c r="DG677" i="64"/>
  <c r="AJ673" i="64" a="1"/>
  <c r="AJ673" i="64" s="1"/>
  <c r="AJ669" i="64" a="1"/>
  <c r="AJ669" i="64" s="1"/>
  <c r="AJ653" i="64" a="1"/>
  <c r="AJ653" i="64" s="1"/>
  <c r="AJ661" i="64" s="1"/>
  <c r="AJ670" i="64" a="1"/>
  <c r="AJ670" i="64" s="1"/>
  <c r="AJ654" i="64" a="1"/>
  <c r="AJ654" i="64" s="1"/>
  <c r="AJ662" i="64" s="1"/>
  <c r="AJ655" i="64" a="1"/>
  <c r="AJ655" i="64" s="1"/>
  <c r="AJ663" i="64" s="1"/>
  <c r="AJ656" i="64" a="1"/>
  <c r="AJ656" i="64" s="1"/>
  <c r="AJ664" i="64" s="1"/>
  <c r="AJ657" i="64" a="1"/>
  <c r="AJ657" i="64" s="1"/>
  <c r="AJ665" i="64" s="1"/>
  <c r="AJ671" i="64" a="1"/>
  <c r="AJ671" i="64" s="1"/>
  <c r="AJ672" i="64" a="1"/>
  <c r="AJ672" i="64" s="1"/>
  <c r="AI680" i="64"/>
  <c r="DG679" i="64"/>
  <c r="AI678" i="64"/>
  <c r="DG678" i="64"/>
  <c r="DH653" i="64" a="1"/>
  <c r="DH653" i="64" s="1"/>
  <c r="DH661" i="64" s="1"/>
  <c r="DH654" i="64" a="1"/>
  <c r="DH654" i="64" s="1"/>
  <c r="DH662" i="64" s="1"/>
  <c r="DH670" i="64" a="1"/>
  <c r="DH670" i="64" s="1"/>
  <c r="DH655" i="64" a="1"/>
  <c r="DH655" i="64" s="1"/>
  <c r="DH663" i="64" s="1"/>
  <c r="DH656" i="64" a="1"/>
  <c r="DH656" i="64" s="1"/>
  <c r="DH664" i="64" s="1"/>
  <c r="DH657" i="64" a="1"/>
  <c r="DH657" i="64" s="1"/>
  <c r="DH665" i="64" s="1"/>
  <c r="DH671" i="64" a="1"/>
  <c r="DH671" i="64" s="1"/>
  <c r="DH669" i="64" a="1"/>
  <c r="DH669" i="64" s="1"/>
  <c r="DH672" i="64" a="1"/>
  <c r="DH672" i="64" s="1"/>
  <c r="DH673" i="64" a="1"/>
  <c r="DH673" i="64" s="1"/>
  <c r="AI676" i="64"/>
  <c r="DG676" i="64"/>
  <c r="DG138" i="64"/>
  <c r="DG141" i="64" s="1"/>
  <c r="DG143" i="64" s="1"/>
  <c r="AI141" i="64"/>
  <c r="AI143" i="64" s="1"/>
  <c r="AJ139" i="64" a="1"/>
  <c r="AJ139" i="64" s="1"/>
  <c r="AJ138" i="64" s="1"/>
  <c r="AJ140" i="64" a="1"/>
  <c r="AJ140" i="64" s="1"/>
  <c r="DH140" i="64" a="1"/>
  <c r="DH140" i="64" s="1"/>
  <c r="DH139" i="64" a="1"/>
  <c r="DH139" i="64" s="1"/>
  <c r="DB23" i="861"/>
  <c r="DE853" i="64"/>
  <c r="AI850" i="64"/>
  <c r="AI628" i="64"/>
  <c r="AI630" i="64" s="1"/>
  <c r="DF852" i="64"/>
  <c r="DG850" i="64"/>
  <c r="AH852" i="64"/>
  <c r="AG853" i="64"/>
  <c r="DH262" i="64" a="1"/>
  <c r="DH262" i="64" s="1"/>
  <c r="DH849" i="64" a="1"/>
  <c r="DH849" i="64" s="1"/>
  <c r="AJ262" i="64" a="1"/>
  <c r="AJ262" i="64" s="1"/>
  <c r="AJ849" i="64" a="1"/>
  <c r="AJ849" i="64" s="1"/>
  <c r="DG628" i="64"/>
  <c r="DG630" i="64" s="1"/>
  <c r="CW2032" i="64" a="1"/>
  <c r="DG588" i="64" a="1"/>
  <c r="AJ628" i="64" a="1"/>
  <c r="DH850" i="64" a="1"/>
  <c r="AH853" i="64" a="1"/>
  <c r="AI852" i="64" a="1"/>
  <c r="DG852" i="64" a="1"/>
  <c r="CW2005" i="64" a="1"/>
  <c r="AI588" i="64" a="1"/>
  <c r="AJ850" i="64" a="1"/>
  <c r="DF853" i="64" a="1"/>
  <c r="DC17" i="861" l="1"/>
  <c r="DC68" i="1151"/>
  <c r="DC69" i="1151" s="1"/>
  <c r="DD48" i="1151"/>
  <c r="DD63" i="1151"/>
  <c r="DD49" i="1151"/>
  <c r="DD64" i="1151"/>
  <c r="AL20" i="1151"/>
  <c r="AK36" i="1151"/>
  <c r="DD47" i="1151"/>
  <c r="DD62" i="1151"/>
  <c r="AJ47" i="1151"/>
  <c r="AJ62" i="1151"/>
  <c r="DD46" i="1151"/>
  <c r="DD51" i="1151" s="1"/>
  <c r="DD61" i="1151"/>
  <c r="DD66" i="1151" s="1"/>
  <c r="AJ64" i="1151"/>
  <c r="AJ49" i="1151"/>
  <c r="AF69" i="1151"/>
  <c r="AN15" i="1151"/>
  <c r="AJ65" i="1151"/>
  <c r="AJ50" i="1151"/>
  <c r="AJ61" i="1151"/>
  <c r="AJ46" i="1151"/>
  <c r="DD22" i="861"/>
  <c r="AJ48" i="1151"/>
  <c r="AJ63" i="1151"/>
  <c r="AH68" i="1151"/>
  <c r="DE33" i="1151"/>
  <c r="DE34" i="1151"/>
  <c r="DE31" i="1151"/>
  <c r="DE35" i="1151"/>
  <c r="DE32" i="1151"/>
  <c r="AM18" i="1151"/>
  <c r="DG15" i="1151"/>
  <c r="DF18" i="1151"/>
  <c r="DF20" i="1151" s="1"/>
  <c r="DF36" i="1151" s="1"/>
  <c r="AN8" i="1151"/>
  <c r="AI66" i="1151"/>
  <c r="AI22" i="861" s="1"/>
  <c r="AO39" i="1151"/>
  <c r="AO57" i="1151"/>
  <c r="AO42" i="1151"/>
  <c r="AO40" i="1151"/>
  <c r="AO58" i="1151"/>
  <c r="AO56" i="1151"/>
  <c r="AO4" i="1151"/>
  <c r="AO54" i="1151"/>
  <c r="AO17" i="1151"/>
  <c r="AO55" i="1151"/>
  <c r="AO24" i="1151"/>
  <c r="AO16" i="1151"/>
  <c r="AO23" i="1151"/>
  <c r="AO25" i="1151"/>
  <c r="AO27" i="1151"/>
  <c r="AO26" i="1151"/>
  <c r="AO43" i="1151"/>
  <c r="AO41" i="1151"/>
  <c r="AI51" i="1151"/>
  <c r="AI17" i="861" s="1"/>
  <c r="AP1" i="1151"/>
  <c r="AQ2" i="1151"/>
  <c r="AP3" i="1151"/>
  <c r="AP7" i="1151"/>
  <c r="AO8" i="1151" s="1"/>
  <c r="AG68" i="1151"/>
  <c r="DD65" i="1151"/>
  <c r="DD50" i="1151"/>
  <c r="AH681" i="64"/>
  <c r="AH698" i="64" s="1"/>
  <c r="AH699" i="64" s="1"/>
  <c r="AJ693" i="64"/>
  <c r="AJ695" i="64"/>
  <c r="DH692" i="64"/>
  <c r="DH694" i="64"/>
  <c r="DH693" i="64"/>
  <c r="AJ692" i="64"/>
  <c r="AJ694" i="64"/>
  <c r="DH691" i="64"/>
  <c r="DH696" i="64" s="1"/>
  <c r="DH695" i="64"/>
  <c r="AI696" i="64"/>
  <c r="AJ691" i="64"/>
  <c r="DG681" i="64"/>
  <c r="DG698" i="64" s="1"/>
  <c r="DG699" i="64" s="1"/>
  <c r="AJ680" i="64"/>
  <c r="AJ676" i="64"/>
  <c r="DH677" i="64"/>
  <c r="AI681" i="64"/>
  <c r="DH679" i="64"/>
  <c r="AJ679" i="64"/>
  <c r="DH678" i="64"/>
  <c r="AJ678" i="64"/>
  <c r="AJ677" i="64"/>
  <c r="DH676" i="64"/>
  <c r="DH680" i="64"/>
  <c r="DH138" i="64"/>
  <c r="DH141" i="64" s="1"/>
  <c r="DH143" i="64" s="1"/>
  <c r="AJ141" i="64"/>
  <c r="AJ143" i="64" s="1"/>
  <c r="DC23" i="861"/>
  <c r="AJ628" i="64"/>
  <c r="DH850" i="64"/>
  <c r="AJ850" i="64"/>
  <c r="AI852" i="64"/>
  <c r="AH853" i="64"/>
  <c r="DG852" i="64"/>
  <c r="DF853" i="64"/>
  <c r="DH243" i="64" a="1"/>
  <c r="DH243" i="64" s="1"/>
  <c r="DH629" i="64" a="1"/>
  <c r="DH629" i="64" s="1"/>
  <c r="AJ629" i="64" a="1"/>
  <c r="AJ629" i="64" s="1"/>
  <c r="AJ230" i="64" a="1"/>
  <c r="AJ230" i="64" s="1"/>
  <c r="AJ243" i="64" a="1"/>
  <c r="AJ243" i="64" s="1"/>
  <c r="DH595" i="64" a="1"/>
  <c r="DH595" i="64" s="1"/>
  <c r="DH230" i="64" a="1"/>
  <c r="DH230" i="64" s="1"/>
  <c r="DF592" i="64"/>
  <c r="AH592" i="64"/>
  <c r="DG588" i="64"/>
  <c r="DG596" i="64" s="1"/>
  <c r="AI588" i="64"/>
  <c r="AI596" i="64" s="1"/>
  <c r="AJ591" i="64" a="1"/>
  <c r="AJ591" i="64" s="1"/>
  <c r="AJ595" i="64" a="1"/>
  <c r="AJ595" i="64" s="1"/>
  <c r="DH591" i="64" a="1"/>
  <c r="DH591" i="64" s="1"/>
  <c r="AJ587" i="64" a="1"/>
  <c r="AJ587" i="64" s="1"/>
  <c r="DH4" i="64"/>
  <c r="DH587" i="64" a="1"/>
  <c r="DH587" i="64" s="1"/>
  <c r="DI55" i="863" a="1"/>
  <c r="DI55" i="863" s="1"/>
  <c r="DI40" i="863"/>
  <c r="AJ4" i="864"/>
  <c r="AK190" i="64"/>
  <c r="AK7" i="64"/>
  <c r="AJ8" i="64" s="1"/>
  <c r="AD46" i="861"/>
  <c r="AD87" i="861" s="1"/>
  <c r="AJ4" i="64"/>
  <c r="CZ67"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2" i="861" s="1"/>
  <c r="DH1" i="863"/>
  <c r="DI39" i="863"/>
  <c r="DI3" i="863"/>
  <c r="DH57" i="863"/>
  <c r="AK3" i="64"/>
  <c r="AL2" i="64"/>
  <c r="AK1" i="64"/>
  <c r="DH212" i="64"/>
  <c r="DH194" i="64"/>
  <c r="DH1" i="64"/>
  <c r="DI8" i="64"/>
  <c r="DI208" i="64"/>
  <c r="DI3" i="64"/>
  <c r="DI190" i="64"/>
  <c r="DI7" i="64"/>
  <c r="DJ2" i="64"/>
  <c r="DI209" i="64"/>
  <c r="DI191" i="64"/>
  <c r="DI192" i="64"/>
  <c r="DI210" i="64"/>
  <c r="DI211" i="64"/>
  <c r="DI193"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4" i="861" s="1"/>
  <c r="DH1" i="864"/>
  <c r="DH2" i="861"/>
  <c r="DH1" i="861" s="1"/>
  <c r="AJ70" i="863" a="1"/>
  <c r="AJ70" i="863" s="1"/>
  <c r="AJ68" i="863" a="1"/>
  <c r="AJ68" i="863" s="1"/>
  <c r="AJ66" i="863" a="1"/>
  <c r="AJ66" i="863" s="1"/>
  <c r="AJ4" i="863"/>
  <c r="DH24" i="864"/>
  <c r="DI4" i="861"/>
  <c r="DI5" i="861" s="1"/>
  <c r="DJ3" i="861"/>
  <c r="DI9" i="861"/>
  <c r="DI8" i="861"/>
  <c r="AI32" i="861"/>
  <c r="AK22" i="864"/>
  <c r="AK21" i="864"/>
  <c r="AK20" i="864"/>
  <c r="AK3" i="864"/>
  <c r="AK4" i="864" s="1"/>
  <c r="AL2" i="864"/>
  <c r="AL23" i="864" s="1"/>
  <c r="AK1" i="864"/>
  <c r="X1" i="860"/>
  <c r="X7" i="860"/>
  <c r="X3" i="860"/>
  <c r="X4" i="860" s="1"/>
  <c r="Y2" i="860"/>
  <c r="DB1" i="860"/>
  <c r="DC9" i="860"/>
  <c r="DC8" i="860"/>
  <c r="DC3" i="860"/>
  <c r="DD2" i="860"/>
  <c r="DB4" i="860"/>
  <c r="AD1544" i="64"/>
  <c r="AD1546" i="64" s="1"/>
  <c r="CW2032" i="64"/>
  <c r="CW2005" i="64"/>
  <c r="AC1589" i="64"/>
  <c r="AD1587" i="64"/>
  <c r="DD1587" i="64"/>
  <c r="DC1589" i="64"/>
  <c r="DA1566" i="64"/>
  <c r="AD1566" i="64"/>
  <c r="AD1568" i="64" s="1"/>
  <c r="CZ1568" i="64"/>
  <c r="AC1568" i="64"/>
  <c r="CZ1544" i="64"/>
  <c r="CX1685" i="64"/>
  <c r="CV1522" i="64"/>
  <c r="CV1524" i="64" s="1"/>
  <c r="E1435" i="64"/>
  <c r="E1434" i="64"/>
  <c r="E1059" i="64"/>
  <c r="B1059" i="64" s="1"/>
  <c r="AJ852" i="64" a="1"/>
  <c r="DH852" i="64" a="1"/>
  <c r="CX2032" i="64" a="1"/>
  <c r="CX2005" i="64" a="1"/>
  <c r="DH628" i="64" a="1"/>
  <c r="DH588" i="64" a="1"/>
  <c r="AI853" i="64" a="1"/>
  <c r="DG853" i="64" a="1"/>
  <c r="AJ588" i="64" a="1"/>
  <c r="DD68" i="1151" l="1"/>
  <c r="DD69" i="1151" s="1"/>
  <c r="DD17" i="861"/>
  <c r="AN18" i="1151"/>
  <c r="AN20" i="1151" s="1"/>
  <c r="AQ7" i="1151"/>
  <c r="AP8" i="1151" s="1"/>
  <c r="AQ1" i="1151"/>
  <c r="AR2" i="1151"/>
  <c r="AQ3" i="1151"/>
  <c r="DH15" i="1151"/>
  <c r="DG18" i="1151"/>
  <c r="DG20" i="1151" s="1"/>
  <c r="DG36" i="1151" s="1"/>
  <c r="AM20" i="1151"/>
  <c r="AK33" i="1151"/>
  <c r="AK32" i="1151"/>
  <c r="AK31" i="1151"/>
  <c r="AK35" i="1151"/>
  <c r="AK34" i="1151"/>
  <c r="DF34" i="1151"/>
  <c r="DF35" i="1151"/>
  <c r="DF32" i="1151"/>
  <c r="DF33" i="1151"/>
  <c r="DF31" i="1151"/>
  <c r="AI68" i="1151"/>
  <c r="AP26" i="1151"/>
  <c r="AP40" i="1151"/>
  <c r="AP43" i="1151"/>
  <c r="AP41" i="1151"/>
  <c r="AP39" i="1151"/>
  <c r="AP42" i="1151"/>
  <c r="AP58" i="1151"/>
  <c r="AP56" i="1151"/>
  <c r="AP54" i="1151"/>
  <c r="AP17" i="1151"/>
  <c r="AP57" i="1151"/>
  <c r="AP4" i="1151"/>
  <c r="AP55" i="1151"/>
  <c r="AP24" i="1151"/>
  <c r="AP16" i="1151"/>
  <c r="AP23" i="1151"/>
  <c r="AP25" i="1151"/>
  <c r="AP27" i="1151"/>
  <c r="DE47" i="1151"/>
  <c r="DE62" i="1151"/>
  <c r="AJ51" i="1151"/>
  <c r="AJ17" i="861" s="1"/>
  <c r="DE50" i="1151"/>
  <c r="DE65" i="1151"/>
  <c r="DE22" i="861"/>
  <c r="DE46" i="1151"/>
  <c r="DE51" i="1151" s="1"/>
  <c r="DE61" i="1151"/>
  <c r="DE66" i="1151" s="1"/>
  <c r="AJ66" i="1151"/>
  <c r="AJ22" i="861" s="1"/>
  <c r="AL36" i="1151"/>
  <c r="DE49" i="1151"/>
  <c r="DE64" i="1151"/>
  <c r="DE63" i="1151"/>
  <c r="DE48" i="1151"/>
  <c r="AH69" i="1151"/>
  <c r="AO15" i="1151"/>
  <c r="AG69" i="1151"/>
  <c r="AI698" i="64"/>
  <c r="AJ696" i="64"/>
  <c r="AK685" i="64" a="1"/>
  <c r="AK685" i="64" s="1"/>
  <c r="AK688" i="64" a="1"/>
  <c r="AK688" i="64" s="1"/>
  <c r="AK684" i="64" a="1"/>
  <c r="AK684" i="64" s="1"/>
  <c r="AK687" i="64" a="1"/>
  <c r="AK687" i="64" s="1"/>
  <c r="AK686" i="64" a="1"/>
  <c r="AK686" i="64" s="1"/>
  <c r="DI686" i="64" a="1"/>
  <c r="DI686" i="64" s="1"/>
  <c r="DI685" i="64" a="1"/>
  <c r="DI685" i="64" s="1"/>
  <c r="DI684" i="64" a="1"/>
  <c r="DI684" i="64" s="1"/>
  <c r="DI688" i="64" a="1"/>
  <c r="DI688" i="64" s="1"/>
  <c r="DI687" i="64" a="1"/>
  <c r="DI687" i="64" s="1"/>
  <c r="DH681" i="64"/>
  <c r="DH698" i="64" s="1"/>
  <c r="DH699" i="64" s="1"/>
  <c r="AJ681" i="64"/>
  <c r="DI653" i="64" a="1"/>
  <c r="DI653" i="64" s="1"/>
  <c r="DI661" i="64" s="1"/>
  <c r="DI654" i="64" a="1"/>
  <c r="DI654" i="64" s="1"/>
  <c r="DI662" i="64" s="1"/>
  <c r="DI670" i="64" a="1"/>
  <c r="DI670" i="64" s="1"/>
  <c r="DI655" i="64" a="1"/>
  <c r="DI655" i="64" s="1"/>
  <c r="DI663" i="64" s="1"/>
  <c r="DI656" i="64" a="1"/>
  <c r="DI656" i="64" s="1"/>
  <c r="DI664" i="64" s="1"/>
  <c r="DI669" i="64" a="1"/>
  <c r="DI669" i="64" s="1"/>
  <c r="DI657" i="64" a="1"/>
  <c r="DI657" i="64" s="1"/>
  <c r="DI665" i="64" s="1"/>
  <c r="DI671" i="64" a="1"/>
  <c r="DI671" i="64" s="1"/>
  <c r="DI672" i="64" a="1"/>
  <c r="DI672" i="64" s="1"/>
  <c r="DI673" i="64" a="1"/>
  <c r="DI673" i="64" s="1"/>
  <c r="AK673" i="64" a="1"/>
  <c r="AK673" i="64" s="1"/>
  <c r="AK669" i="64" a="1"/>
  <c r="AK669" i="64" s="1"/>
  <c r="AK653" i="64" a="1"/>
  <c r="AK653" i="64" s="1"/>
  <c r="AK661" i="64" s="1"/>
  <c r="AK670" i="64" a="1"/>
  <c r="AK670" i="64" s="1"/>
  <c r="AK654" i="64" a="1"/>
  <c r="AK654" i="64" s="1"/>
  <c r="AK662" i="64" s="1"/>
  <c r="AK655" i="64" a="1"/>
  <c r="AK655" i="64" s="1"/>
  <c r="AK663" i="64" s="1"/>
  <c r="AK656" i="64" a="1"/>
  <c r="AK656" i="64" s="1"/>
  <c r="AK664" i="64" s="1"/>
  <c r="AK657" i="64" a="1"/>
  <c r="AK657" i="64" s="1"/>
  <c r="AK665" i="64" s="1"/>
  <c r="AK671" i="64" a="1"/>
  <c r="AK671" i="64" s="1"/>
  <c r="AK672" i="64" a="1"/>
  <c r="AK672" i="64" s="1"/>
  <c r="AK139" i="64" a="1"/>
  <c r="AK139" i="64" s="1"/>
  <c r="AK138" i="64" s="1"/>
  <c r="AK140" i="64" a="1"/>
  <c r="AK140" i="64" s="1"/>
  <c r="DI140" i="64" a="1"/>
  <c r="DI140" i="64" s="1"/>
  <c r="DI139" i="64" a="1"/>
  <c r="DI139" i="64" s="1"/>
  <c r="DI138" i="64" s="1"/>
  <c r="DD23" i="861"/>
  <c r="AJ630" i="64"/>
  <c r="DG853" i="64"/>
  <c r="AI853" i="64"/>
  <c r="AJ852" i="64"/>
  <c r="DH852" i="64"/>
  <c r="DI262" i="64" a="1"/>
  <c r="DI262" i="64" s="1"/>
  <c r="DI849" i="64" a="1"/>
  <c r="DI849" i="64" s="1"/>
  <c r="AK262" i="64" a="1"/>
  <c r="AK262" i="64" s="1"/>
  <c r="AK849" i="64" a="1"/>
  <c r="AK849" i="64" s="1"/>
  <c r="DH628" i="64"/>
  <c r="DH630" i="64" s="1"/>
  <c r="DI243" i="64" a="1"/>
  <c r="DI243" i="64" s="1"/>
  <c r="DI629" i="64" a="1"/>
  <c r="DI629" i="64" s="1"/>
  <c r="AK243" i="64" a="1"/>
  <c r="AK243" i="64" s="1"/>
  <c r="AK629" i="64" a="1"/>
  <c r="AK629" i="64" s="1"/>
  <c r="DI595" i="64" a="1"/>
  <c r="DI595" i="64" s="1"/>
  <c r="DI230" i="64" a="1"/>
  <c r="DI230" i="64" s="1"/>
  <c r="AK595" i="64" a="1"/>
  <c r="AK595" i="64" s="1"/>
  <c r="AK230" i="64" a="1"/>
  <c r="AK230" i="64" s="1"/>
  <c r="AI592" i="64"/>
  <c r="DG592" i="64"/>
  <c r="DH588" i="64"/>
  <c r="DH596" i="64" s="1"/>
  <c r="AJ588" i="64"/>
  <c r="AJ596" i="64" s="1"/>
  <c r="DI591" i="64" a="1"/>
  <c r="DI591" i="64" s="1"/>
  <c r="AK591" i="64" a="1"/>
  <c r="AK591" i="64" s="1"/>
  <c r="DI4" i="64"/>
  <c r="DI587" i="64" a="1"/>
  <c r="DI587" i="64" s="1"/>
  <c r="AK4" i="64"/>
  <c r="AK587" i="64" a="1"/>
  <c r="AK587" i="64" s="1"/>
  <c r="DJ55" i="863" a="1"/>
  <c r="DJ55" i="863" s="1"/>
  <c r="DJ40" i="863"/>
  <c r="W43" i="861"/>
  <c r="W95" i="861"/>
  <c r="AL190" i="64"/>
  <c r="AL7" i="64"/>
  <c r="AK8" i="64" s="1"/>
  <c r="AE46" i="861"/>
  <c r="AE87" i="861" s="1"/>
  <c r="DA67" i="861"/>
  <c r="DJ3" i="863"/>
  <c r="DJ39" i="863"/>
  <c r="DJ8" i="863"/>
  <c r="DJ54" i="863" a="1"/>
  <c r="DJ54" i="863" s="1"/>
  <c r="DJ7" i="863"/>
  <c r="DJ56" i="863" a="1"/>
  <c r="DJ56" i="863" s="1"/>
  <c r="DJ38" i="863"/>
  <c r="DJ52" i="863" a="1"/>
  <c r="DJ52" i="863" s="1"/>
  <c r="DJ53" i="863" a="1"/>
  <c r="DJ53" i="863" s="1"/>
  <c r="DJ41" i="863"/>
  <c r="DI43" i="863"/>
  <c r="DI42" i="863"/>
  <c r="DI21" i="863" s="1"/>
  <c r="DI32" i="861" s="1"/>
  <c r="DI1" i="863"/>
  <c r="DI57" i="863"/>
  <c r="DK2" i="863"/>
  <c r="DI70" i="863" a="1"/>
  <c r="DI70" i="863" s="1"/>
  <c r="DI68" i="863" a="1"/>
  <c r="DI68" i="863" s="1"/>
  <c r="DI4" i="863"/>
  <c r="DI66" i="863" a="1"/>
  <c r="DI66" i="863" s="1"/>
  <c r="AL1" i="64"/>
  <c r="AL3" i="64"/>
  <c r="AM2" i="64"/>
  <c r="DI1" i="64"/>
  <c r="DI194" i="64"/>
  <c r="DJ8" i="64"/>
  <c r="DJ208" i="64"/>
  <c r="DJ3" i="64"/>
  <c r="DJ190" i="64"/>
  <c r="DJ7" i="64"/>
  <c r="DK2" i="64"/>
  <c r="DJ191" i="64"/>
  <c r="DJ209" i="64"/>
  <c r="DJ192" i="64"/>
  <c r="DJ210" i="64"/>
  <c r="DJ211" i="64"/>
  <c r="DJ193" i="64"/>
  <c r="DI212"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2" i="861"/>
  <c r="AL56" i="863" a="1"/>
  <c r="AL56" i="863" s="1"/>
  <c r="AL55" i="863" a="1"/>
  <c r="AL55" i="863" s="1"/>
  <c r="AL54" i="863" a="1"/>
  <c r="AL54" i="863" s="1"/>
  <c r="AL38" i="863"/>
  <c r="AL52" i="863" a="1"/>
  <c r="AL52" i="863" s="1"/>
  <c r="AL53" i="863" a="1"/>
  <c r="AL53" i="863" s="1"/>
  <c r="AL39" i="863"/>
  <c r="AL3" i="863"/>
  <c r="AL1" i="863"/>
  <c r="AL41" i="863"/>
  <c r="AM2" i="863"/>
  <c r="AM40" i="863" s="1"/>
  <c r="AK24" i="864"/>
  <c r="AK94"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544" i="64"/>
  <c r="AE1546" i="64" s="1"/>
  <c r="CX2032" i="64"/>
  <c r="CX2005" i="64"/>
  <c r="AE1587" i="64"/>
  <c r="AD1589" i="64"/>
  <c r="DB1566" i="64"/>
  <c r="DA1568" i="64"/>
  <c r="DE1587" i="64"/>
  <c r="AE1566" i="64"/>
  <c r="DD1589" i="64"/>
  <c r="DA1544" i="64"/>
  <c r="CZ1546" i="64"/>
  <c r="CY1685" i="64"/>
  <c r="CW1522" i="64"/>
  <c r="CW1524" i="64" s="1"/>
  <c r="E1066" i="64"/>
  <c r="E507" i="64"/>
  <c r="E965" i="64"/>
  <c r="B965" i="64" s="1"/>
  <c r="E989" i="64"/>
  <c r="B989" i="64" s="1"/>
  <c r="E994" i="64"/>
  <c r="E972" i="64"/>
  <c r="E941" i="64"/>
  <c r="B941" i="64" s="1"/>
  <c r="E948" i="64"/>
  <c r="E924" i="64"/>
  <c r="G944" i="64"/>
  <c r="E529" i="64"/>
  <c r="E1446" i="64"/>
  <c r="E1422" i="64"/>
  <c r="E822" i="64"/>
  <c r="K1280" i="64"/>
  <c r="CY2005" i="64" a="1"/>
  <c r="DI628" i="64" a="1"/>
  <c r="AK628" i="64" a="1"/>
  <c r="DI588" i="64" a="1"/>
  <c r="DI850" i="64" a="1"/>
  <c r="CY2032" i="64" a="1"/>
  <c r="AK850" i="64" a="1"/>
  <c r="AJ853" i="64" a="1"/>
  <c r="DH853" i="64" a="1"/>
  <c r="AK588" i="64" a="1"/>
  <c r="DE68" i="1151" l="1"/>
  <c r="DE69" i="1151" s="1"/>
  <c r="DE17" i="861"/>
  <c r="AL33" i="1151"/>
  <c r="AL35" i="1151"/>
  <c r="AL34" i="1151"/>
  <c r="AL32" i="1151"/>
  <c r="AL31" i="1151"/>
  <c r="AK48" i="1151"/>
  <c r="AK63" i="1151"/>
  <c r="AN36" i="1151"/>
  <c r="AP15" i="1151"/>
  <c r="AI69" i="1151"/>
  <c r="AK62" i="1151"/>
  <c r="AK47" i="1151"/>
  <c r="DF46" i="1151"/>
  <c r="DF51" i="1151" s="1"/>
  <c r="DF61" i="1151"/>
  <c r="DF66" i="1151" s="1"/>
  <c r="AM36" i="1151"/>
  <c r="DF48" i="1151"/>
  <c r="DF63" i="1151"/>
  <c r="DG33" i="1151"/>
  <c r="DG35" i="1151"/>
  <c r="DG31" i="1151"/>
  <c r="DG34" i="1151"/>
  <c r="DG32" i="1151"/>
  <c r="DF62" i="1151"/>
  <c r="DF47" i="1151"/>
  <c r="DI15" i="1151"/>
  <c r="DH18" i="1151"/>
  <c r="DH20" i="1151" s="1"/>
  <c r="DH36" i="1151" s="1"/>
  <c r="DF50" i="1151"/>
  <c r="DF65" i="1151"/>
  <c r="AQ4" i="1151"/>
  <c r="AQ24" i="1151"/>
  <c r="AQ26" i="1151"/>
  <c r="AQ27" i="1151"/>
  <c r="AQ23" i="1151"/>
  <c r="AQ41" i="1151"/>
  <c r="AQ25" i="1151"/>
  <c r="AQ40" i="1151"/>
  <c r="AQ43" i="1151"/>
  <c r="AQ39" i="1151"/>
  <c r="AQ42" i="1151"/>
  <c r="AQ56" i="1151"/>
  <c r="AQ54" i="1151"/>
  <c r="AQ57" i="1151"/>
  <c r="AQ16" i="1151"/>
  <c r="AQ55" i="1151"/>
  <c r="AQ17" i="1151"/>
  <c r="AQ58" i="1151"/>
  <c r="DF49" i="1151"/>
  <c r="DF64" i="1151"/>
  <c r="AR7" i="1151"/>
  <c r="AQ8" i="1151" s="1"/>
  <c r="AR3" i="1151"/>
  <c r="AR1" i="1151"/>
  <c r="AS2" i="1151"/>
  <c r="DF22" i="861"/>
  <c r="AJ68" i="1151"/>
  <c r="AK49" i="1151"/>
  <c r="AK64" i="1151"/>
  <c r="AK65" i="1151"/>
  <c r="AK50" i="1151"/>
  <c r="AO18" i="1151"/>
  <c r="AK61" i="1151"/>
  <c r="AK46" i="1151"/>
  <c r="AI699" i="64"/>
  <c r="AJ698" i="64"/>
  <c r="AJ699" i="64" s="1"/>
  <c r="AK695" i="64"/>
  <c r="AK692" i="64"/>
  <c r="AK691" i="64"/>
  <c r="AK693" i="64"/>
  <c r="DJ686" i="64" a="1"/>
  <c r="DJ686" i="64" s="1"/>
  <c r="DJ685" i="64" a="1"/>
  <c r="DJ685" i="64" s="1"/>
  <c r="DJ684" i="64" a="1"/>
  <c r="DJ684" i="64" s="1"/>
  <c r="DJ688" i="64" a="1"/>
  <c r="DJ688" i="64" s="1"/>
  <c r="DJ687" i="64" a="1"/>
  <c r="DJ687" i="64" s="1"/>
  <c r="AL685" i="64" a="1"/>
  <c r="AL685" i="64" s="1"/>
  <c r="AL688" i="64" a="1"/>
  <c r="AL688" i="64" s="1"/>
  <c r="AL684" i="64" a="1"/>
  <c r="AL684" i="64" s="1"/>
  <c r="AL687" i="64" a="1"/>
  <c r="AL687" i="64" s="1"/>
  <c r="AL686" i="64" a="1"/>
  <c r="AL686" i="64" s="1"/>
  <c r="DI695" i="64"/>
  <c r="DI694" i="64"/>
  <c r="DI693" i="64"/>
  <c r="DI692" i="64"/>
  <c r="AK694" i="64"/>
  <c r="DI691" i="64"/>
  <c r="DI696" i="64" s="1"/>
  <c r="AK676" i="64"/>
  <c r="AK677" i="64"/>
  <c r="DI680" i="64"/>
  <c r="AK678" i="64"/>
  <c r="DI679" i="64"/>
  <c r="DI678" i="64"/>
  <c r="DJ673" i="64" a="1"/>
  <c r="DJ673" i="64" s="1"/>
  <c r="DJ653" i="64" a="1"/>
  <c r="DJ653" i="64" s="1"/>
  <c r="DJ661" i="64" s="1"/>
  <c r="DJ654" i="64" a="1"/>
  <c r="DJ654" i="64" s="1"/>
  <c r="DJ662" i="64" s="1"/>
  <c r="DJ670" i="64" a="1"/>
  <c r="DJ670" i="64" s="1"/>
  <c r="DJ669" i="64" a="1"/>
  <c r="DJ669" i="64" s="1"/>
  <c r="DJ655" i="64" a="1"/>
  <c r="DJ655" i="64" s="1"/>
  <c r="DJ663" i="64" s="1"/>
  <c r="DJ656" i="64" a="1"/>
  <c r="DJ656" i="64" s="1"/>
  <c r="DJ664" i="64" s="1"/>
  <c r="DJ657" i="64" a="1"/>
  <c r="DJ657" i="64" s="1"/>
  <c r="DJ665" i="64" s="1"/>
  <c r="DJ671" i="64" a="1"/>
  <c r="DJ671" i="64" s="1"/>
  <c r="DJ672" i="64" a="1"/>
  <c r="DJ672" i="64" s="1"/>
  <c r="AK680" i="64"/>
  <c r="DI677" i="64"/>
  <c r="AL669" i="64" a="1"/>
  <c r="AL669" i="64" s="1"/>
  <c r="AL673" i="64" a="1"/>
  <c r="AL673" i="64" s="1"/>
  <c r="AL653" i="64" a="1"/>
  <c r="AL653" i="64" s="1"/>
  <c r="AL661" i="64" s="1"/>
  <c r="AL670" i="64" a="1"/>
  <c r="AL670" i="64" s="1"/>
  <c r="AL654" i="64" a="1"/>
  <c r="AL654" i="64" s="1"/>
  <c r="AL662" i="64" s="1"/>
  <c r="AL655" i="64" a="1"/>
  <c r="AL655" i="64" s="1"/>
  <c r="AL663" i="64" s="1"/>
  <c r="AL656" i="64" a="1"/>
  <c r="AL656" i="64" s="1"/>
  <c r="AL664" i="64" s="1"/>
  <c r="AL657" i="64" a="1"/>
  <c r="AL657" i="64" s="1"/>
  <c r="AL665" i="64" s="1"/>
  <c r="AL671" i="64" a="1"/>
  <c r="AL671" i="64" s="1"/>
  <c r="AL672" i="64" a="1"/>
  <c r="AL672" i="64" s="1"/>
  <c r="AK679" i="64"/>
  <c r="DI676" i="64"/>
  <c r="AL139" i="64" a="1"/>
  <c r="AL139" i="64" s="1"/>
  <c r="AL138" i="64" s="1"/>
  <c r="AL140" i="64" a="1"/>
  <c r="AL140" i="64" s="1"/>
  <c r="DJ140" i="64" a="1"/>
  <c r="DJ140" i="64" s="1"/>
  <c r="DJ139" i="64" a="1"/>
  <c r="DJ139" i="64" s="1"/>
  <c r="DJ138" i="64" s="1"/>
  <c r="DI141" i="64"/>
  <c r="DI143" i="64" s="1"/>
  <c r="AK141" i="64"/>
  <c r="AK143" i="64" s="1"/>
  <c r="DE23" i="861"/>
  <c r="AK628" i="64"/>
  <c r="AK630" i="64" s="1"/>
  <c r="AK850" i="64"/>
  <c r="DI850" i="64"/>
  <c r="DH853" i="64"/>
  <c r="AJ853" i="64"/>
  <c r="AL262" i="64" a="1"/>
  <c r="AL262" i="64" s="1"/>
  <c r="AL849" i="64" a="1"/>
  <c r="AL849" i="64" s="1"/>
  <c r="DJ262" i="64" a="1"/>
  <c r="DJ262" i="64" s="1"/>
  <c r="DJ849" i="64" a="1"/>
  <c r="DJ849" i="64" s="1"/>
  <c r="DI628" i="64"/>
  <c r="DI630" i="64" s="1"/>
  <c r="AL243" i="64" a="1"/>
  <c r="AL243" i="64" s="1"/>
  <c r="AL629" i="64" a="1"/>
  <c r="AL629" i="64" s="1"/>
  <c r="DJ243" i="64" a="1"/>
  <c r="DJ243" i="64" s="1"/>
  <c r="DJ629" i="64" a="1"/>
  <c r="DJ629" i="64" s="1"/>
  <c r="DJ595" i="64" a="1"/>
  <c r="DJ595" i="64" s="1"/>
  <c r="DJ230" i="64" a="1"/>
  <c r="DJ230" i="64" s="1"/>
  <c r="AL595" i="64" a="1"/>
  <c r="AL595" i="64" s="1"/>
  <c r="AL230" i="64" a="1"/>
  <c r="AL230" i="64" s="1"/>
  <c r="AJ592" i="64"/>
  <c r="DH592" i="64"/>
  <c r="DI588" i="64"/>
  <c r="DI596" i="64" s="1"/>
  <c r="AK588" i="64"/>
  <c r="AK596" i="64" s="1"/>
  <c r="AL591" i="64" a="1"/>
  <c r="AL591" i="64" s="1"/>
  <c r="DJ591" i="64" a="1"/>
  <c r="DJ591" i="64" s="1"/>
  <c r="AL4" i="64"/>
  <c r="AL587" i="64" a="1"/>
  <c r="AL587" i="64" s="1"/>
  <c r="DJ4" i="64"/>
  <c r="DJ587" i="64" a="1"/>
  <c r="DJ587" i="64" s="1"/>
  <c r="DK39" i="863"/>
  <c r="DK40" i="863"/>
  <c r="AL4" i="864"/>
  <c r="AM190" i="64"/>
  <c r="AM7" i="64"/>
  <c r="AL8" i="64" s="1"/>
  <c r="AF46" i="861"/>
  <c r="AF87" i="861" s="1"/>
  <c r="DB67" i="861"/>
  <c r="DJ1" i="863"/>
  <c r="DJ42" i="863"/>
  <c r="DJ21" i="863" s="1"/>
  <c r="DJ32"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1544" i="64"/>
  <c r="AF1546" i="64" s="1"/>
  <c r="DJ194" i="64"/>
  <c r="DJ212" i="64"/>
  <c r="DK8" i="64"/>
  <c r="DK208" i="64"/>
  <c r="DK190" i="64"/>
  <c r="DK3" i="64"/>
  <c r="DK7" i="64"/>
  <c r="DL2" i="64"/>
  <c r="DK209" i="64"/>
  <c r="DK191" i="64"/>
  <c r="DK210" i="64"/>
  <c r="DK192" i="64"/>
  <c r="DK193" i="64"/>
  <c r="DK211"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2" i="861"/>
  <c r="AL24" i="864"/>
  <c r="AL94"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032" i="64"/>
  <c r="CY2005" i="64"/>
  <c r="AE1589" i="64"/>
  <c r="AF1587" i="64"/>
  <c r="DF1587" i="64"/>
  <c r="DF1589" i="64" s="1"/>
  <c r="AF1566" i="64"/>
  <c r="DC1566" i="64"/>
  <c r="DC1568" i="64" s="1"/>
  <c r="DE1589" i="64"/>
  <c r="AE1568" i="64"/>
  <c r="DB1568" i="64"/>
  <c r="DB1544" i="64"/>
  <c r="DA1546" i="64"/>
  <c r="CZ1685" i="64"/>
  <c r="CX1522" i="64"/>
  <c r="CX1524" i="64" s="1"/>
  <c r="G504" i="64"/>
  <c r="G502" i="64"/>
  <c r="E974" i="64"/>
  <c r="E973" i="64"/>
  <c r="E971" i="64"/>
  <c r="T44" i="64"/>
  <c r="U44" i="64"/>
  <c r="V44" i="64"/>
  <c r="W44" i="64"/>
  <c r="X44" i="64"/>
  <c r="Y44" i="64"/>
  <c r="Z44" i="64"/>
  <c r="AA44" i="64"/>
  <c r="AB44" i="64"/>
  <c r="AC44" i="64"/>
  <c r="AD44" i="64"/>
  <c r="AD325" i="64" s="1"/>
  <c r="AE44" i="64"/>
  <c r="AE325" i="64" s="1"/>
  <c r="AF44" i="64"/>
  <c r="AF325" i="64" s="1"/>
  <c r="AG44" i="64"/>
  <c r="AG325" i="64" s="1"/>
  <c r="AH44" i="64"/>
  <c r="AH325" i="64" s="1"/>
  <c r="AI44" i="64"/>
  <c r="AI325" i="64" s="1"/>
  <c r="AJ44" i="64"/>
  <c r="AJ325" i="64" s="1"/>
  <c r="AK44" i="64"/>
  <c r="AK325" i="64" s="1"/>
  <c r="AL44" i="64"/>
  <c r="AL325" i="64" s="1"/>
  <c r="AM44" i="64"/>
  <c r="AM325" i="64" s="1"/>
  <c r="AN44" i="64"/>
  <c r="AN325" i="64" s="1"/>
  <c r="AO44" i="64"/>
  <c r="AO325" i="64" s="1"/>
  <c r="AP44" i="64"/>
  <c r="AP325" i="64" s="1"/>
  <c r="AQ44" i="64"/>
  <c r="AQ325" i="64" s="1"/>
  <c r="AR44" i="64"/>
  <c r="AR325" i="64" s="1"/>
  <c r="AS44" i="64"/>
  <c r="AS325" i="64" s="1"/>
  <c r="AT44" i="64"/>
  <c r="AT325" i="64" s="1"/>
  <c r="AU44" i="64"/>
  <c r="AU325" i="64" s="1"/>
  <c r="AV44" i="64"/>
  <c r="AV325" i="64" s="1"/>
  <c r="AW44" i="64"/>
  <c r="AW325" i="64" s="1"/>
  <c r="AX44" i="64"/>
  <c r="AX325" i="64" s="1"/>
  <c r="AY44" i="64"/>
  <c r="AY325" i="64" s="1"/>
  <c r="AZ44" i="64"/>
  <c r="AZ325" i="64" s="1"/>
  <c r="BA44" i="64"/>
  <c r="BA325" i="64" s="1"/>
  <c r="BB44" i="64"/>
  <c r="BB325" i="64" s="1"/>
  <c r="BC44" i="64"/>
  <c r="BC325" i="64" s="1"/>
  <c r="BD44" i="64"/>
  <c r="BD325" i="64" s="1"/>
  <c r="BE44" i="64"/>
  <c r="BE325" i="64" s="1"/>
  <c r="BF44" i="64"/>
  <c r="BF325" i="64" s="1"/>
  <c r="BG44" i="64"/>
  <c r="BG325" i="64" s="1"/>
  <c r="BH44" i="64"/>
  <c r="BH325" i="64" s="1"/>
  <c r="BI44" i="64"/>
  <c r="BI325" i="64" s="1"/>
  <c r="BJ44" i="64"/>
  <c r="BJ325" i="64" s="1"/>
  <c r="BK44" i="64"/>
  <c r="BK325" i="64" s="1"/>
  <c r="BL44" i="64"/>
  <c r="BL325" i="64" s="1"/>
  <c r="BM44" i="64"/>
  <c r="BM325" i="64" s="1"/>
  <c r="BN44" i="64"/>
  <c r="BN325" i="64" s="1"/>
  <c r="BO44" i="64"/>
  <c r="BO325" i="64" s="1"/>
  <c r="BP44" i="64"/>
  <c r="BP325" i="64" s="1"/>
  <c r="BQ44" i="64"/>
  <c r="BQ325" i="64" s="1"/>
  <c r="BR44" i="64"/>
  <c r="BR325" i="64" s="1"/>
  <c r="BS44" i="64"/>
  <c r="BS325" i="64" s="1"/>
  <c r="BT44" i="64"/>
  <c r="BT325" i="64" s="1"/>
  <c r="BU44" i="64"/>
  <c r="BU325" i="64" s="1"/>
  <c r="BV44" i="64"/>
  <c r="BV325" i="64" s="1"/>
  <c r="BW44" i="64"/>
  <c r="BW325" i="64" s="1"/>
  <c r="BX44" i="64"/>
  <c r="BX325" i="64" s="1"/>
  <c r="BY44" i="64"/>
  <c r="BY325" i="64" s="1"/>
  <c r="BZ44" i="64"/>
  <c r="BZ325" i="64" s="1"/>
  <c r="CA44" i="64"/>
  <c r="CA325" i="64" s="1"/>
  <c r="CB44" i="64"/>
  <c r="CB325" i="64" s="1"/>
  <c r="CC44" i="64"/>
  <c r="CC325" i="64" s="1"/>
  <c r="CD44" i="64"/>
  <c r="CD325" i="64" s="1"/>
  <c r="CE44" i="64"/>
  <c r="CE325" i="64" s="1"/>
  <c r="CF44" i="64"/>
  <c r="CF325" i="64" s="1"/>
  <c r="CG44" i="64"/>
  <c r="CG325" i="64" s="1"/>
  <c r="CH44" i="64"/>
  <c r="CH325" i="64" s="1"/>
  <c r="CI44" i="64"/>
  <c r="CI325" i="64" s="1"/>
  <c r="CJ44" i="64"/>
  <c r="CJ325" i="64" s="1"/>
  <c r="CK44" i="64"/>
  <c r="CK325" i="64" s="1"/>
  <c r="CL44" i="64"/>
  <c r="CL325" i="64" s="1"/>
  <c r="S44" i="64"/>
  <c r="E43" i="64"/>
  <c r="E42" i="64"/>
  <c r="E41" i="64"/>
  <c r="E94" i="64"/>
  <c r="E1350" i="64"/>
  <c r="E125" i="64"/>
  <c r="E124" i="64"/>
  <c r="B124" i="64" s="1"/>
  <c r="E112" i="64"/>
  <c r="E111" i="64"/>
  <c r="E109" i="64"/>
  <c r="E177" i="64"/>
  <c r="E829" i="64"/>
  <c r="E923" i="64"/>
  <c r="E804" i="64"/>
  <c r="E528" i="64"/>
  <c r="E530" i="64"/>
  <c r="E798" i="64"/>
  <c r="B798" i="64" s="1"/>
  <c r="E1314" i="64"/>
  <c r="G1316" i="64"/>
  <c r="DJ588" i="64" a="1"/>
  <c r="AL850" i="64" a="1"/>
  <c r="DJ850" i="64" a="1"/>
  <c r="DI852" i="64" a="1"/>
  <c r="AK852" i="64" a="1"/>
  <c r="AL588" i="64" a="1"/>
  <c r="AL628" i="64" a="1"/>
  <c r="DJ628" i="64" a="1"/>
  <c r="CZ2032" i="64" a="1"/>
  <c r="CZ2005" i="64" a="1"/>
  <c r="DF17" i="861" l="1"/>
  <c r="DF68" i="1151"/>
  <c r="DF69" i="1151" s="1"/>
  <c r="DG47" i="1151"/>
  <c r="DG62" i="1151"/>
  <c r="AN33" i="1151"/>
  <c r="AN31" i="1151"/>
  <c r="AN32" i="1151"/>
  <c r="AN35" i="1151"/>
  <c r="AN34" i="1151"/>
  <c r="DG49" i="1151"/>
  <c r="DG64" i="1151"/>
  <c r="DG61" i="1151"/>
  <c r="DG66" i="1151" s="1"/>
  <c r="DG46" i="1151"/>
  <c r="DG51" i="1151" s="1"/>
  <c r="AK66" i="1151"/>
  <c r="AK22" i="861" s="1"/>
  <c r="DG50" i="1151"/>
  <c r="DG65" i="1151"/>
  <c r="DG48" i="1151"/>
  <c r="DG63" i="1151"/>
  <c r="AQ15" i="1151"/>
  <c r="AJ69" i="1151"/>
  <c r="AP18" i="1151"/>
  <c r="DG22" i="861"/>
  <c r="AK51" i="1151"/>
  <c r="AK17" i="861" s="1"/>
  <c r="AL61" i="1151"/>
  <c r="AL46" i="1151"/>
  <c r="AL62" i="1151"/>
  <c r="AL47" i="1151"/>
  <c r="AS7" i="1151"/>
  <c r="AS1" i="1151"/>
  <c r="AT2" i="1151"/>
  <c r="AS3" i="1151"/>
  <c r="DH32" i="1151"/>
  <c r="DH33" i="1151"/>
  <c r="DH31" i="1151"/>
  <c r="DH34" i="1151"/>
  <c r="DH35" i="1151"/>
  <c r="AM34" i="1151"/>
  <c r="AM33" i="1151"/>
  <c r="AM32" i="1151"/>
  <c r="AM31" i="1151"/>
  <c r="AM35" i="1151"/>
  <c r="AL49" i="1151"/>
  <c r="AL64" i="1151"/>
  <c r="AO20" i="1151"/>
  <c r="DJ15" i="1151"/>
  <c r="DI18" i="1151"/>
  <c r="DI20" i="1151" s="1"/>
  <c r="DI36" i="1151" s="1"/>
  <c r="AL50" i="1151"/>
  <c r="AL65" i="1151"/>
  <c r="AR43" i="1151"/>
  <c r="AR54" i="1151"/>
  <c r="AR41" i="1151"/>
  <c r="AR40" i="1151"/>
  <c r="AR39" i="1151"/>
  <c r="AR16" i="1151"/>
  <c r="AR57" i="1151"/>
  <c r="AR56" i="1151"/>
  <c r="AR55" i="1151"/>
  <c r="AR58" i="1151"/>
  <c r="AR17" i="1151"/>
  <c r="AR4" i="1151"/>
  <c r="AR23" i="1151"/>
  <c r="AR25" i="1151"/>
  <c r="AR26" i="1151"/>
  <c r="AR27" i="1151"/>
  <c r="AR24" i="1151"/>
  <c r="AR42" i="1151"/>
  <c r="AL48" i="1151"/>
  <c r="AL63" i="1151"/>
  <c r="AL691" i="64"/>
  <c r="DJ693" i="64"/>
  <c r="AL694" i="64"/>
  <c r="DJ691" i="64"/>
  <c r="DJ696" i="64" s="1"/>
  <c r="AK696" i="64"/>
  <c r="AL693" i="64"/>
  <c r="AL692" i="64"/>
  <c r="DJ694" i="64"/>
  <c r="AL695" i="64"/>
  <c r="DJ692" i="64"/>
  <c r="AM685" i="64" a="1"/>
  <c r="AM685" i="64" s="1"/>
  <c r="AM688" i="64" a="1"/>
  <c r="AM688" i="64" s="1"/>
  <c r="AM684" i="64" a="1"/>
  <c r="AM684" i="64" s="1"/>
  <c r="AM687" i="64" a="1"/>
  <c r="AM687" i="64" s="1"/>
  <c r="AM686" i="64" a="1"/>
  <c r="AM686" i="64" s="1"/>
  <c r="DJ695" i="64"/>
  <c r="DK686" i="64" a="1"/>
  <c r="DK686" i="64" s="1"/>
  <c r="DK685" i="64" a="1"/>
  <c r="DK685" i="64" s="1"/>
  <c r="DK684" i="64" a="1"/>
  <c r="DK684" i="64" s="1"/>
  <c r="DK688" i="64" a="1"/>
  <c r="DK688" i="64" s="1"/>
  <c r="DK687" i="64" a="1"/>
  <c r="DK687" i="64" s="1"/>
  <c r="DI681" i="64"/>
  <c r="DI698" i="64" s="1"/>
  <c r="DI699" i="64" s="1"/>
  <c r="DJ680" i="64"/>
  <c r="AL680" i="64"/>
  <c r="DJ679" i="64"/>
  <c r="DJ677" i="64"/>
  <c r="AL678" i="64"/>
  <c r="DJ676" i="64"/>
  <c r="AL677" i="64"/>
  <c r="AL676" i="64"/>
  <c r="AK681" i="64"/>
  <c r="DK673" i="64" a="1"/>
  <c r="DK673" i="64" s="1"/>
  <c r="DK669" i="64" a="1"/>
  <c r="DK669" i="64" s="1"/>
  <c r="DK653" i="64" a="1"/>
  <c r="DK653" i="64" s="1"/>
  <c r="DK661" i="64" s="1"/>
  <c r="DK654" i="64" a="1"/>
  <c r="DK654" i="64" s="1"/>
  <c r="DK662" i="64" s="1"/>
  <c r="DK655" i="64" a="1"/>
  <c r="DK655" i="64" s="1"/>
  <c r="DK663" i="64" s="1"/>
  <c r="DK670" i="64" a="1"/>
  <c r="DK670" i="64" s="1"/>
  <c r="DK656" i="64" a="1"/>
  <c r="DK656" i="64" s="1"/>
  <c r="DK664" i="64" s="1"/>
  <c r="DK657" i="64" a="1"/>
  <c r="DK657" i="64" s="1"/>
  <c r="DK665" i="64" s="1"/>
  <c r="DK671" i="64" a="1"/>
  <c r="DK671" i="64" s="1"/>
  <c r="DK672" i="64" a="1"/>
  <c r="DK672" i="64" s="1"/>
  <c r="DJ678" i="64"/>
  <c r="AL679" i="64"/>
  <c r="AM669" i="64" a="1"/>
  <c r="AM669" i="64" s="1"/>
  <c r="AM673" i="64" a="1"/>
  <c r="AM673" i="64" s="1"/>
  <c r="AM653" i="64" a="1"/>
  <c r="AM653" i="64" s="1"/>
  <c r="AM661" i="64" s="1"/>
  <c r="AM670" i="64" a="1"/>
  <c r="AM670" i="64" s="1"/>
  <c r="AM654" i="64" a="1"/>
  <c r="AM654" i="64" s="1"/>
  <c r="AM662" i="64" s="1"/>
  <c r="AM655" i="64" a="1"/>
  <c r="AM655" i="64" s="1"/>
  <c r="AM663" i="64" s="1"/>
  <c r="AM656" i="64" a="1"/>
  <c r="AM656" i="64" s="1"/>
  <c r="AM664" i="64" s="1"/>
  <c r="AM657" i="64" a="1"/>
  <c r="AM657" i="64" s="1"/>
  <c r="AM665" i="64" s="1"/>
  <c r="AM671" i="64" a="1"/>
  <c r="AM671" i="64" s="1"/>
  <c r="AM672" i="64" a="1"/>
  <c r="AM672" i="64" s="1"/>
  <c r="DJ141" i="64"/>
  <c r="DJ143" i="64" s="1"/>
  <c r="AM139" i="64" a="1"/>
  <c r="AM139" i="64" s="1"/>
  <c r="AM138" i="64" s="1"/>
  <c r="AM140" i="64" a="1"/>
  <c r="AM140" i="64" s="1"/>
  <c r="AL141" i="64"/>
  <c r="AL143" i="64" s="1"/>
  <c r="DK140" i="64" a="1"/>
  <c r="DK140" i="64" s="1"/>
  <c r="DK139" i="64" a="1"/>
  <c r="DK139" i="64" s="1"/>
  <c r="DK138" i="64" s="1"/>
  <c r="DF23" i="861"/>
  <c r="DJ850" i="64"/>
  <c r="AL850" i="64"/>
  <c r="AL628" i="64"/>
  <c r="AL630" i="64" s="1"/>
  <c r="DI852" i="64"/>
  <c r="AK852" i="64"/>
  <c r="DK262" i="64" a="1"/>
  <c r="DK262" i="64" s="1"/>
  <c r="DK849" i="64" a="1"/>
  <c r="DK849" i="64" s="1"/>
  <c r="AM262" i="64" a="1"/>
  <c r="AM262" i="64" s="1"/>
  <c r="AM849" i="64" a="1"/>
  <c r="AM849" i="64" s="1"/>
  <c r="DJ628" i="64"/>
  <c r="DJ630" i="64" s="1"/>
  <c r="AM629" i="64" a="1"/>
  <c r="AM629" i="64" s="1"/>
  <c r="DK243" i="64" a="1"/>
  <c r="DK243" i="64" s="1"/>
  <c r="DK629" i="64" a="1"/>
  <c r="DK629" i="64" s="1"/>
  <c r="AM230" i="64" a="1"/>
  <c r="AM230" i="64" s="1"/>
  <c r="AM243" i="64" a="1"/>
  <c r="AM243" i="64" s="1"/>
  <c r="DK595" i="64" a="1"/>
  <c r="DK595" i="64" s="1"/>
  <c r="DK230" i="64" a="1"/>
  <c r="DK230" i="64" s="1"/>
  <c r="AK592" i="64"/>
  <c r="DI592" i="64"/>
  <c r="AL588" i="64"/>
  <c r="AL596" i="64" s="1"/>
  <c r="DJ588" i="64"/>
  <c r="DJ596" i="64" s="1"/>
  <c r="AM591" i="64" a="1"/>
  <c r="AM591" i="64" s="1"/>
  <c r="AM595" i="64" a="1"/>
  <c r="AM595" i="64" s="1"/>
  <c r="DK591" i="64" a="1"/>
  <c r="DK591" i="64" s="1"/>
  <c r="AM587" i="64" a="1"/>
  <c r="AM587" i="64" s="1"/>
  <c r="DK4" i="64"/>
  <c r="DK587" i="64" a="1"/>
  <c r="DK587" i="64" s="1"/>
  <c r="DL52" i="863" a="1"/>
  <c r="DL52" i="863" s="1"/>
  <c r="DL40" i="863"/>
  <c r="W70" i="861"/>
  <c r="AN190" i="64"/>
  <c r="AN7" i="64"/>
  <c r="AM4" i="64"/>
  <c r="AG46" i="861"/>
  <c r="AG87" i="861" s="1"/>
  <c r="DC67"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2" i="861" s="1"/>
  <c r="DK4" i="863"/>
  <c r="DK43" i="863"/>
  <c r="AN3" i="64"/>
  <c r="AN1" i="64"/>
  <c r="AO2" i="64"/>
  <c r="AG1544" i="64"/>
  <c r="AG1546" i="64" s="1"/>
  <c r="DK24" i="864"/>
  <c r="DK1" i="64"/>
  <c r="DK212" i="64"/>
  <c r="DK194" i="64"/>
  <c r="DL8" i="64"/>
  <c r="DL208" i="64"/>
  <c r="DL3" i="64"/>
  <c r="DL209" i="64"/>
  <c r="DL190" i="64"/>
  <c r="DL7" i="64"/>
  <c r="DL191" i="64"/>
  <c r="DL210" i="64"/>
  <c r="DL192" i="64"/>
  <c r="DL211" i="64"/>
  <c r="DL193"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4" i="861" s="1"/>
  <c r="AN56" i="863" a="1"/>
  <c r="AN56" i="863" s="1"/>
  <c r="AN52" i="863" a="1"/>
  <c r="AN52" i="863" s="1"/>
  <c r="AN39" i="863"/>
  <c r="AN53" i="863" a="1"/>
  <c r="AN53" i="863" s="1"/>
  <c r="AN41" i="863"/>
  <c r="AN55" i="863" a="1"/>
  <c r="AN55" i="863" s="1"/>
  <c r="AN54" i="863" a="1"/>
  <c r="AN54" i="863" s="1"/>
  <c r="AN38" i="863"/>
  <c r="AN3" i="863"/>
  <c r="AN1" i="863"/>
  <c r="AO2" i="863"/>
  <c r="AO40" i="863" s="1"/>
  <c r="AL32" i="861"/>
  <c r="AA1" i="860"/>
  <c r="AA7" i="860"/>
  <c r="AA3" i="860"/>
  <c r="AA4" i="860" s="1"/>
  <c r="AB2" i="860"/>
  <c r="DE1" i="860"/>
  <c r="DF9" i="860"/>
  <c r="DF8" i="860"/>
  <c r="DF3" i="860"/>
  <c r="DG2" i="860"/>
  <c r="DE4" i="860"/>
  <c r="CZ2032" i="64"/>
  <c r="CZ2005" i="64"/>
  <c r="AF1589" i="64"/>
  <c r="AG1587" i="64"/>
  <c r="DD1566" i="64"/>
  <c r="DD1568" i="64" s="1"/>
  <c r="AG1566" i="64"/>
  <c r="AG1568" i="64" s="1"/>
  <c r="AF1568" i="64"/>
  <c r="DG1587" i="64"/>
  <c r="DC1544" i="64"/>
  <c r="DC1546" i="64" s="1"/>
  <c r="DB1546" i="64"/>
  <c r="DA1685" i="64"/>
  <c r="CY1522" i="64"/>
  <c r="CY1524" i="64" s="1"/>
  <c r="E1318" i="64"/>
  <c r="E1657" i="64"/>
  <c r="E1524" i="64"/>
  <c r="E1295" i="64"/>
  <c r="E1321" i="64"/>
  <c r="E1320" i="64"/>
  <c r="E1527" i="64"/>
  <c r="E1526" i="64"/>
  <c r="E1251" i="64"/>
  <c r="E2254" i="64"/>
  <c r="E2257" i="64"/>
  <c r="E2256" i="64"/>
  <c r="E1689" i="64"/>
  <c r="E1298" i="64"/>
  <c r="E1297" i="64"/>
  <c r="E1254" i="64"/>
  <c r="E1253" i="64"/>
  <c r="E1692" i="64"/>
  <c r="E1691" i="64"/>
  <c r="E1757" i="64"/>
  <c r="E1660" i="64"/>
  <c r="E1659" i="64"/>
  <c r="E1628" i="64"/>
  <c r="E1627" i="64"/>
  <c r="E1625" i="64"/>
  <c r="E1136" i="64"/>
  <c r="E1210" i="64"/>
  <c r="E1209" i="64"/>
  <c r="E1207" i="64"/>
  <c r="E1174" i="64"/>
  <c r="E1173" i="64"/>
  <c r="E1171" i="64"/>
  <c r="E1139" i="64"/>
  <c r="E1138" i="64"/>
  <c r="E1104" i="64"/>
  <c r="E1103" i="64"/>
  <c r="E1101" i="64"/>
  <c r="E1726" i="64"/>
  <c r="E1725" i="64"/>
  <c r="E1723" i="64"/>
  <c r="E1065" i="64"/>
  <c r="E1760" i="64"/>
  <c r="E1759" i="64"/>
  <c r="CI524" i="64"/>
  <c r="CA524" i="64"/>
  <c r="BS524" i="64"/>
  <c r="BK524" i="64"/>
  <c r="BC524" i="64"/>
  <c r="AU524" i="64"/>
  <c r="AM524" i="64"/>
  <c r="AE524" i="64"/>
  <c r="W524" i="64"/>
  <c r="E1068" i="64"/>
  <c r="E1067" i="64"/>
  <c r="E509" i="64"/>
  <c r="E508" i="64"/>
  <c r="E506" i="64"/>
  <c r="CJ524" i="64"/>
  <c r="CB524" i="64"/>
  <c r="BT524" i="64"/>
  <c r="BL524" i="64"/>
  <c r="BD524" i="64"/>
  <c r="AV524" i="64"/>
  <c r="AN524" i="64"/>
  <c r="AF524" i="64"/>
  <c r="X524" i="64"/>
  <c r="E996" i="64"/>
  <c r="E995" i="64"/>
  <c r="E993" i="64"/>
  <c r="E1455" i="64"/>
  <c r="E1454" i="64"/>
  <c r="E1453" i="64"/>
  <c r="E322" i="64"/>
  <c r="E1404" i="64"/>
  <c r="E950" i="64"/>
  <c r="E949" i="64"/>
  <c r="E947" i="64"/>
  <c r="CL524" i="64"/>
  <c r="CD524" i="64"/>
  <c r="BV524" i="64"/>
  <c r="BN524" i="64"/>
  <c r="BF524" i="64"/>
  <c r="AX524" i="64"/>
  <c r="AP524" i="64"/>
  <c r="AH524" i="64"/>
  <c r="Z524" i="64"/>
  <c r="AS524" i="64"/>
  <c r="BQ524" i="64"/>
  <c r="AK524" i="64"/>
  <c r="BY524" i="64"/>
  <c r="U524" i="64"/>
  <c r="BA524" i="64"/>
  <c r="BI524" i="64"/>
  <c r="AC524" i="64"/>
  <c r="S524" i="64"/>
  <c r="CE524" i="64"/>
  <c r="BW524" i="64"/>
  <c r="BO524" i="64"/>
  <c r="BG524" i="64"/>
  <c r="AY524" i="64"/>
  <c r="AQ524" i="64"/>
  <c r="AI524" i="64"/>
  <c r="AA524" i="64"/>
  <c r="CH524" i="64"/>
  <c r="BZ524" i="64"/>
  <c r="BR524" i="64"/>
  <c r="BJ524" i="64"/>
  <c r="BB524" i="64"/>
  <c r="AT524" i="64"/>
  <c r="AL524" i="64"/>
  <c r="AD524" i="64"/>
  <c r="V524" i="64"/>
  <c r="CG524" i="64"/>
  <c r="CF524" i="64"/>
  <c r="BX524" i="64"/>
  <c r="BP524" i="64"/>
  <c r="BH524" i="64"/>
  <c r="AZ524" i="64"/>
  <c r="AR524" i="64"/>
  <c r="AJ524" i="64"/>
  <c r="AB524" i="64"/>
  <c r="T524" i="64"/>
  <c r="CK524" i="64"/>
  <c r="CC524" i="64"/>
  <c r="BU524" i="64"/>
  <c r="BM524" i="64"/>
  <c r="BE524" i="64"/>
  <c r="AW524" i="64"/>
  <c r="AO524" i="64"/>
  <c r="AG524" i="64"/>
  <c r="Y524" i="64"/>
  <c r="E1429" i="64"/>
  <c r="E1407" i="64"/>
  <c r="E1406" i="64"/>
  <c r="E1431" i="64"/>
  <c r="E1430" i="64"/>
  <c r="E1317" i="64"/>
  <c r="G1317" i="64"/>
  <c r="T407" i="64"/>
  <c r="U407" i="64"/>
  <c r="V407" i="64"/>
  <c r="W407" i="64"/>
  <c r="X407" i="64"/>
  <c r="Y407" i="64"/>
  <c r="Z407" i="64"/>
  <c r="AA407" i="64"/>
  <c r="AB407" i="64"/>
  <c r="AC407" i="64"/>
  <c r="AD407" i="64"/>
  <c r="AE407" i="64"/>
  <c r="AF407" i="64"/>
  <c r="AG407" i="64"/>
  <c r="AH407" i="64"/>
  <c r="AI407" i="64"/>
  <c r="AJ407" i="64"/>
  <c r="AK407" i="64"/>
  <c r="AL407" i="64"/>
  <c r="AM407" i="64"/>
  <c r="AN407" i="64"/>
  <c r="AO407" i="64"/>
  <c r="AP407" i="64"/>
  <c r="AQ407" i="64"/>
  <c r="AR407" i="64"/>
  <c r="AS407" i="64"/>
  <c r="AT407" i="64"/>
  <c r="AU407" i="64"/>
  <c r="AV407" i="64"/>
  <c r="AW407" i="64"/>
  <c r="AX407" i="64"/>
  <c r="AY407" i="64"/>
  <c r="AZ407" i="64"/>
  <c r="BA407" i="64"/>
  <c r="BB407" i="64"/>
  <c r="BC407" i="64"/>
  <c r="BD407" i="64"/>
  <c r="BE407" i="64"/>
  <c r="BF407" i="64"/>
  <c r="BG407" i="64"/>
  <c r="BH407" i="64"/>
  <c r="BI407" i="64"/>
  <c r="BJ407" i="64"/>
  <c r="BK407" i="64"/>
  <c r="BL407" i="64"/>
  <c r="BM407" i="64"/>
  <c r="BN407" i="64"/>
  <c r="BO407" i="64"/>
  <c r="BP407" i="64"/>
  <c r="BQ407" i="64"/>
  <c r="BR407" i="64"/>
  <c r="BS407" i="64"/>
  <c r="BT407" i="64"/>
  <c r="BU407" i="64"/>
  <c r="BV407" i="64"/>
  <c r="BW407" i="64"/>
  <c r="BX407" i="64"/>
  <c r="BY407" i="64"/>
  <c r="BZ407" i="64"/>
  <c r="CA407" i="64"/>
  <c r="CB407" i="64"/>
  <c r="CC407" i="64"/>
  <c r="CD407" i="64"/>
  <c r="CE407" i="64"/>
  <c r="CF407" i="64"/>
  <c r="CG407" i="64"/>
  <c r="CH407" i="64"/>
  <c r="CI407" i="64"/>
  <c r="CJ407" i="64"/>
  <c r="CK407" i="64"/>
  <c r="CL407" i="64"/>
  <c r="E917" i="64"/>
  <c r="B917" i="64" s="1"/>
  <c r="DJ852" i="64" a="1"/>
  <c r="DK850" i="64" a="1"/>
  <c r="AM850" i="64" a="1"/>
  <c r="AL852" i="64" a="1"/>
  <c r="DA2005" i="64" a="1"/>
  <c r="AM628" i="64" a="1"/>
  <c r="DK628" i="64" a="1"/>
  <c r="DA2032" i="64" a="1"/>
  <c r="AM588" i="64" a="1"/>
  <c r="DK588" i="64" a="1"/>
  <c r="AK853" i="64" a="1"/>
  <c r="DI853" i="64" a="1"/>
  <c r="DG68" i="1151" l="1"/>
  <c r="DG69" i="1151" s="1"/>
  <c r="DG17" i="861"/>
  <c r="AM46" i="1151"/>
  <c r="AM61" i="1151"/>
  <c r="AM47" i="1151"/>
  <c r="AM62" i="1151"/>
  <c r="AM48" i="1151"/>
  <c r="AM63" i="1151"/>
  <c r="DH22" i="861"/>
  <c r="DH17" i="861"/>
  <c r="AM49" i="1151"/>
  <c r="AM64" i="1151"/>
  <c r="AL51" i="1151"/>
  <c r="AL17" i="861" s="1"/>
  <c r="DH50" i="1151"/>
  <c r="DH65" i="1151"/>
  <c r="DI35" i="1151"/>
  <c r="DI33" i="1151"/>
  <c r="DI32" i="1151"/>
  <c r="DI31" i="1151"/>
  <c r="DI34" i="1151"/>
  <c r="DH64" i="1151"/>
  <c r="DH49" i="1151"/>
  <c r="AL66" i="1151"/>
  <c r="AL22" i="861" s="1"/>
  <c r="AQ18" i="1151"/>
  <c r="DK15" i="1151"/>
  <c r="DJ18" i="1151"/>
  <c r="DJ20" i="1151" s="1"/>
  <c r="DJ36" i="1151" s="1"/>
  <c r="DH46" i="1151"/>
  <c r="DH51" i="1151" s="1"/>
  <c r="DH61" i="1151"/>
  <c r="DH66" i="1151" s="1"/>
  <c r="AN49" i="1151"/>
  <c r="AN64" i="1151"/>
  <c r="AM50" i="1151"/>
  <c r="AM65" i="1151"/>
  <c r="AO36" i="1151"/>
  <c r="DH48" i="1151"/>
  <c r="DH63" i="1151"/>
  <c r="AN65" i="1151"/>
  <c r="AN50" i="1151"/>
  <c r="DH62" i="1151"/>
  <c r="DH47" i="1151"/>
  <c r="AK68" i="1151"/>
  <c r="AN47" i="1151"/>
  <c r="AN62" i="1151"/>
  <c r="AS42" i="1151"/>
  <c r="AS57" i="1151"/>
  <c r="AS55" i="1151"/>
  <c r="AS41" i="1151"/>
  <c r="AS58" i="1151"/>
  <c r="AS4" i="1151"/>
  <c r="AS56" i="1151"/>
  <c r="AS16" i="1151"/>
  <c r="AS54" i="1151"/>
  <c r="AS39" i="1151"/>
  <c r="AS23" i="1151"/>
  <c r="AS27" i="1151"/>
  <c r="AS17" i="1151"/>
  <c r="AS24" i="1151"/>
  <c r="AS25" i="1151"/>
  <c r="AS26" i="1151"/>
  <c r="AS40" i="1151"/>
  <c r="AS43" i="1151"/>
  <c r="AN61" i="1151"/>
  <c r="AN46" i="1151"/>
  <c r="AT7" i="1151"/>
  <c r="AT1" i="1151"/>
  <c r="AU2" i="1151"/>
  <c r="AT3" i="1151"/>
  <c r="AR15" i="1151"/>
  <c r="AN48" i="1151"/>
  <c r="AN63" i="1151"/>
  <c r="AR8" i="1151"/>
  <c r="AP20" i="1151"/>
  <c r="AK698" i="64"/>
  <c r="AK699" i="64" s="1"/>
  <c r="AM693" i="64"/>
  <c r="AM691" i="64"/>
  <c r="AM695" i="64"/>
  <c r="AM694" i="64"/>
  <c r="AL696" i="64"/>
  <c r="DK694" i="64"/>
  <c r="DK693" i="64"/>
  <c r="DK692" i="64"/>
  <c r="DK691" i="64"/>
  <c r="DK696" i="64" s="1"/>
  <c r="DK695" i="64"/>
  <c r="DL686" i="64" a="1"/>
  <c r="DL686" i="64" s="1"/>
  <c r="DL685" i="64" a="1"/>
  <c r="DL685" i="64" s="1"/>
  <c r="DL684" i="64" a="1"/>
  <c r="DL684" i="64" s="1"/>
  <c r="DL688" i="64" a="1"/>
  <c r="DL688" i="64" s="1"/>
  <c r="DL687" i="64" a="1"/>
  <c r="DL687" i="64" s="1"/>
  <c r="AM692" i="64"/>
  <c r="AN688" i="64" a="1"/>
  <c r="AN688" i="64" s="1"/>
  <c r="AN684" i="64" a="1"/>
  <c r="AN684" i="64" s="1"/>
  <c r="AN687" i="64" a="1"/>
  <c r="AN687" i="64" s="1"/>
  <c r="AN686" i="64" a="1"/>
  <c r="AN686" i="64" s="1"/>
  <c r="AN685" i="64" a="1"/>
  <c r="AN685" i="64" s="1"/>
  <c r="DJ681" i="64"/>
  <c r="DJ698" i="64" s="1"/>
  <c r="DJ699" i="64" s="1"/>
  <c r="DK680" i="64"/>
  <c r="AM676" i="64"/>
  <c r="AL681" i="64"/>
  <c r="AM677" i="64"/>
  <c r="DK676" i="64"/>
  <c r="AN672" i="64" a="1"/>
  <c r="AN672" i="64" s="1"/>
  <c r="AN673" i="64" a="1"/>
  <c r="AN673" i="64" s="1"/>
  <c r="AN653" i="64" a="1"/>
  <c r="AN653" i="64" s="1"/>
  <c r="AN661" i="64" s="1"/>
  <c r="AN669" i="64" a="1"/>
  <c r="AN669" i="64" s="1"/>
  <c r="AN670" i="64" a="1"/>
  <c r="AN670" i="64" s="1"/>
  <c r="AN654" i="64" a="1"/>
  <c r="AN654" i="64" s="1"/>
  <c r="AN662" i="64" s="1"/>
  <c r="AN655" i="64" a="1"/>
  <c r="AN655" i="64" s="1"/>
  <c r="AN663" i="64" s="1"/>
  <c r="AN656" i="64" a="1"/>
  <c r="AN656" i="64" s="1"/>
  <c r="AN664" i="64" s="1"/>
  <c r="AN657" i="64" a="1"/>
  <c r="AN657" i="64" s="1"/>
  <c r="AN665" i="64" s="1"/>
  <c r="AN671" i="64" a="1"/>
  <c r="AN671" i="64" s="1"/>
  <c r="DK679" i="64"/>
  <c r="DL673" i="64" a="1"/>
  <c r="DL673" i="64" s="1"/>
  <c r="DL669" i="64" a="1"/>
  <c r="DL669" i="64" s="1"/>
  <c r="DL653" i="64" a="1"/>
  <c r="DL653" i="64" s="1"/>
  <c r="DL661" i="64" s="1"/>
  <c r="DL654" i="64" a="1"/>
  <c r="DL654" i="64" s="1"/>
  <c r="DL662" i="64" s="1"/>
  <c r="DL655" i="64" a="1"/>
  <c r="DL655" i="64" s="1"/>
  <c r="DL663" i="64" s="1"/>
  <c r="DL670" i="64" a="1"/>
  <c r="DL670" i="64" s="1"/>
  <c r="DL656" i="64" a="1"/>
  <c r="DL656" i="64" s="1"/>
  <c r="DL664" i="64" s="1"/>
  <c r="DL657" i="64" a="1"/>
  <c r="DL657" i="64" s="1"/>
  <c r="DL665" i="64" s="1"/>
  <c r="DL671" i="64" a="1"/>
  <c r="DL671" i="64" s="1"/>
  <c r="DL672" i="64" a="1"/>
  <c r="DL672" i="64" s="1"/>
  <c r="AM680" i="64"/>
  <c r="DK678" i="64"/>
  <c r="AM679" i="64"/>
  <c r="DK677" i="64"/>
  <c r="AM678" i="64"/>
  <c r="DL140" i="64" a="1"/>
  <c r="DL140" i="64" s="1"/>
  <c r="DL139" i="64" a="1"/>
  <c r="DL139" i="64" s="1"/>
  <c r="DL138" i="64" s="1"/>
  <c r="AN139" i="64" a="1"/>
  <c r="AN139" i="64" s="1"/>
  <c r="AN138" i="64" s="1"/>
  <c r="AN140" i="64" a="1"/>
  <c r="AN140" i="64" s="1"/>
  <c r="AM141" i="64"/>
  <c r="AM143" i="64" s="1"/>
  <c r="DK141" i="64"/>
  <c r="DK143" i="64" s="1"/>
  <c r="DG23" i="861"/>
  <c r="AM850" i="64"/>
  <c r="DJ852" i="64"/>
  <c r="AM628" i="64"/>
  <c r="AM630" i="64" s="1"/>
  <c r="DK850" i="64"/>
  <c r="AK853" i="64"/>
  <c r="DI853" i="64"/>
  <c r="AL852" i="64"/>
  <c r="DL262" i="64" a="1"/>
  <c r="DL262" i="64" s="1"/>
  <c r="DL849" i="64" a="1"/>
  <c r="DL849" i="64" s="1"/>
  <c r="AN262" i="64" a="1"/>
  <c r="AN262" i="64" s="1"/>
  <c r="AN849" i="64" a="1"/>
  <c r="AN849" i="64" s="1"/>
  <c r="DK628" i="64"/>
  <c r="DK630" i="64" s="1"/>
  <c r="DL629" i="64" a="1"/>
  <c r="DL629" i="64" s="1"/>
  <c r="AN243" i="64" a="1"/>
  <c r="AN243" i="64" s="1"/>
  <c r="AN629" i="64" a="1"/>
  <c r="AN629" i="64" s="1"/>
  <c r="DL230" i="64" a="1"/>
  <c r="DL230" i="64" s="1"/>
  <c r="DL243" i="64" a="1"/>
  <c r="DL243" i="64" s="1"/>
  <c r="AN595" i="64" a="1"/>
  <c r="AN595" i="64" s="1"/>
  <c r="AN230" i="64" a="1"/>
  <c r="AN230" i="64" s="1"/>
  <c r="DJ592" i="64"/>
  <c r="AL592" i="64"/>
  <c r="DL595" i="64" a="1"/>
  <c r="DL595" i="64" s="1"/>
  <c r="AM588" i="64"/>
  <c r="AM596" i="64" s="1"/>
  <c r="DK588" i="64"/>
  <c r="DK596" i="64" s="1"/>
  <c r="DL591" i="64" a="1"/>
  <c r="DL591" i="64" s="1"/>
  <c r="AN591" i="64" a="1"/>
  <c r="AN591" i="64" s="1"/>
  <c r="AN4" i="64"/>
  <c r="AN587" i="64" a="1"/>
  <c r="AN587" i="64" s="1"/>
  <c r="DL587" i="64" a="1"/>
  <c r="DL587" i="64" s="1"/>
  <c r="DL66" i="863" a="1"/>
  <c r="DL66" i="863" s="1"/>
  <c r="AO190" i="64"/>
  <c r="AO7" i="64"/>
  <c r="AN8" i="64" s="1"/>
  <c r="AM8" i="64"/>
  <c r="AH46" i="861"/>
  <c r="AH87" i="861" s="1"/>
  <c r="AH1544" i="64"/>
  <c r="AH1546" i="64" s="1"/>
  <c r="DD67" i="861"/>
  <c r="DL42" i="863"/>
  <c r="DL21" i="863" s="1"/>
  <c r="DL32" i="861" s="1"/>
  <c r="DL43" i="863"/>
  <c r="DL68" i="863" a="1"/>
  <c r="DL68" i="863" s="1"/>
  <c r="DL57" i="863"/>
  <c r="DL70" i="863" a="1"/>
  <c r="DL70" i="863" s="1"/>
  <c r="DL1" i="863"/>
  <c r="DL4" i="863"/>
  <c r="AO1" i="64"/>
  <c r="AP2" i="64"/>
  <c r="AO3" i="64"/>
  <c r="DL4" i="64"/>
  <c r="DL212" i="64"/>
  <c r="DL1" i="64"/>
  <c r="DL194" i="64"/>
  <c r="DL1" i="864"/>
  <c r="DL2" i="861"/>
  <c r="DL1" i="861" s="1"/>
  <c r="AN57" i="863"/>
  <c r="AN42" i="863"/>
  <c r="AN21" i="863" s="1"/>
  <c r="AN43" i="863"/>
  <c r="DL5" i="861"/>
  <c r="AN24" i="864"/>
  <c r="AN94" i="861" s="1"/>
  <c r="AM32"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032" i="64"/>
  <c r="DA2005" i="64"/>
  <c r="AG1589" i="64"/>
  <c r="AH1587" i="64"/>
  <c r="DH1587" i="64"/>
  <c r="DH1589" i="64" s="1"/>
  <c r="AH1566" i="64"/>
  <c r="DG1589" i="64"/>
  <c r="DE1566" i="64"/>
  <c r="DE1568" i="64" s="1"/>
  <c r="DD1544" i="64"/>
  <c r="DB1685" i="64"/>
  <c r="CZ1522" i="64"/>
  <c r="G426" i="64"/>
  <c r="G451" i="64"/>
  <c r="G967" i="64"/>
  <c r="G526" i="64"/>
  <c r="E1352" i="64"/>
  <c r="DL628" i="64" a="1"/>
  <c r="DK852" i="64" a="1"/>
  <c r="DJ853" i="64" a="1"/>
  <c r="AM852" i="64" a="1"/>
  <c r="DL850" i="64" a="1"/>
  <c r="DB2032" i="64" a="1"/>
  <c r="DB2005" i="64" a="1"/>
  <c r="DL588" i="64" a="1"/>
  <c r="AN588" i="64" a="1"/>
  <c r="AN850" i="64" a="1"/>
  <c r="AN628" i="64" a="1"/>
  <c r="AL853" i="64" a="1"/>
  <c r="AN51" i="1151" l="1"/>
  <c r="AN17" i="861" s="1"/>
  <c r="DI50" i="1151"/>
  <c r="DI65" i="1151"/>
  <c r="DI63" i="1151"/>
  <c r="DI48" i="1151"/>
  <c r="AN66" i="1151"/>
  <c r="AN22" i="861" s="1"/>
  <c r="DH68" i="1151"/>
  <c r="DH69" i="1151" s="1"/>
  <c r="AP36" i="1151"/>
  <c r="DJ35" i="1151"/>
  <c r="DJ34" i="1151"/>
  <c r="DJ32" i="1151"/>
  <c r="DJ33" i="1151"/>
  <c r="DJ31" i="1151"/>
  <c r="DK18" i="1151"/>
  <c r="DK20" i="1151" s="1"/>
  <c r="DK36" i="1151" s="1"/>
  <c r="DL15" i="1151"/>
  <c r="DL18" i="1151" s="1"/>
  <c r="DL20" i="1151" s="1"/>
  <c r="DL36" i="1151" s="1"/>
  <c r="AR18" i="1151"/>
  <c r="AL68" i="1151"/>
  <c r="AQ20" i="1151"/>
  <c r="AK69" i="1151"/>
  <c r="AO34" i="1151"/>
  <c r="AO35" i="1151"/>
  <c r="AO33" i="1151"/>
  <c r="AO31" i="1151"/>
  <c r="AO32" i="1151"/>
  <c r="AT16" i="1151"/>
  <c r="AT57" i="1151"/>
  <c r="AT17" i="1151"/>
  <c r="AT4" i="1151"/>
  <c r="AT23" i="1151"/>
  <c r="AT26" i="1151"/>
  <c r="AT56" i="1151"/>
  <c r="AT40" i="1151"/>
  <c r="AT24" i="1151"/>
  <c r="AT42" i="1151"/>
  <c r="AT27" i="1151"/>
  <c r="AT25" i="1151"/>
  <c r="AT43" i="1151"/>
  <c r="AT41" i="1151"/>
  <c r="AT39" i="1151"/>
  <c r="AT55" i="1151"/>
  <c r="AT54" i="1151"/>
  <c r="AT58" i="1151"/>
  <c r="AV2" i="1151"/>
  <c r="AU3" i="1151"/>
  <c r="AU7" i="1151"/>
  <c r="AT8" i="1151" s="1"/>
  <c r="AU1" i="1151"/>
  <c r="DI22" i="861"/>
  <c r="DI49" i="1151"/>
  <c r="DI64" i="1151"/>
  <c r="AM66" i="1151"/>
  <c r="AM22" i="861" s="1"/>
  <c r="AS15" i="1151"/>
  <c r="DI46" i="1151"/>
  <c r="DI51" i="1151" s="1"/>
  <c r="DI61" i="1151"/>
  <c r="DI66" i="1151" s="1"/>
  <c r="AS8" i="1151"/>
  <c r="DI47" i="1151"/>
  <c r="DI62" i="1151"/>
  <c r="AM51" i="1151"/>
  <c r="AM17" i="861" s="1"/>
  <c r="AL698" i="64"/>
  <c r="AL699" i="64" s="1"/>
  <c r="DL693" i="64"/>
  <c r="AN694" i="64"/>
  <c r="DL695" i="64"/>
  <c r="AM696" i="64"/>
  <c r="AN693" i="64"/>
  <c r="DL692" i="64"/>
  <c r="DL691" i="64"/>
  <c r="DL696" i="64" s="1"/>
  <c r="AN691" i="64"/>
  <c r="DL694" i="64"/>
  <c r="AN692" i="64"/>
  <c r="AO688" i="64" a="1"/>
  <c r="AO688" i="64" s="1"/>
  <c r="AO684" i="64" a="1"/>
  <c r="AO684" i="64" s="1"/>
  <c r="AO687" i="64" a="1"/>
  <c r="AO687" i="64" s="1"/>
  <c r="AO686" i="64" a="1"/>
  <c r="AO686" i="64" s="1"/>
  <c r="AO685" i="64" a="1"/>
  <c r="AO685" i="64" s="1"/>
  <c r="AN695" i="64"/>
  <c r="DK681" i="64"/>
  <c r="DK698" i="64" s="1"/>
  <c r="DK699" i="64" s="1"/>
  <c r="DL676" i="64"/>
  <c r="AN680" i="64"/>
  <c r="AN679" i="64"/>
  <c r="AN676" i="64"/>
  <c r="AN677" i="64"/>
  <c r="AM681" i="64"/>
  <c r="AO672" i="64" a="1"/>
  <c r="AO672" i="64" s="1"/>
  <c r="AO671" i="64" a="1"/>
  <c r="AO671" i="64" s="1"/>
  <c r="AO673" i="64" a="1"/>
  <c r="AO673" i="64" s="1"/>
  <c r="AO653" i="64" a="1"/>
  <c r="AO653" i="64" s="1"/>
  <c r="AO661" i="64" s="1"/>
  <c r="AO670" i="64" a="1"/>
  <c r="AO670" i="64" s="1"/>
  <c r="AO654" i="64" a="1"/>
  <c r="AO654" i="64" s="1"/>
  <c r="AO662" i="64" s="1"/>
  <c r="AO655" i="64" a="1"/>
  <c r="AO655" i="64" s="1"/>
  <c r="AO663" i="64" s="1"/>
  <c r="AO656" i="64" a="1"/>
  <c r="AO656" i="64" s="1"/>
  <c r="AO664" i="64" s="1"/>
  <c r="AO669" i="64" a="1"/>
  <c r="AO669" i="64" s="1"/>
  <c r="AO657" i="64" a="1"/>
  <c r="AO657" i="64" s="1"/>
  <c r="AO665" i="64" s="1"/>
  <c r="AN678" i="64"/>
  <c r="DL680" i="64"/>
  <c r="DL679" i="64"/>
  <c r="DL678" i="64"/>
  <c r="DL677" i="64"/>
  <c r="AO139" i="64" a="1"/>
  <c r="AO139" i="64" s="1"/>
  <c r="AO138" i="64" s="1"/>
  <c r="AO140" i="64" a="1"/>
  <c r="AO140" i="64" s="1"/>
  <c r="DL141" i="64"/>
  <c r="DL143" i="64" s="1"/>
  <c r="AN141" i="64"/>
  <c r="AN143" i="64" s="1"/>
  <c r="DH23" i="861"/>
  <c r="AM852" i="64"/>
  <c r="AN850" i="64"/>
  <c r="AL853" i="64"/>
  <c r="AN628" i="64"/>
  <c r="AN630" i="64" s="1"/>
  <c r="DK852" i="64"/>
  <c r="DJ853" i="64"/>
  <c r="DL850" i="64"/>
  <c r="AO262" i="64" a="1"/>
  <c r="AO262" i="64" s="1"/>
  <c r="AO849" i="64" a="1"/>
  <c r="AO849" i="64" s="1"/>
  <c r="DL628" i="64"/>
  <c r="DL630" i="64" s="1"/>
  <c r="AO243" i="64" a="1"/>
  <c r="AO243" i="64" s="1"/>
  <c r="AO629" i="64" a="1"/>
  <c r="AO629" i="64" s="1"/>
  <c r="AO595" i="64" a="1"/>
  <c r="AO595" i="64" s="1"/>
  <c r="AO230" i="64" a="1"/>
  <c r="AO230" i="64" s="1"/>
  <c r="AM592" i="64"/>
  <c r="DK592" i="64"/>
  <c r="AN588" i="64"/>
  <c r="AN596" i="64" s="1"/>
  <c r="DL588" i="64"/>
  <c r="DL596" i="64" s="1"/>
  <c r="AO591" i="64" a="1"/>
  <c r="AO591" i="64" s="1"/>
  <c r="AO4" i="64"/>
  <c r="AO587" i="64" a="1"/>
  <c r="AO587" i="64" s="1"/>
  <c r="X43" i="861"/>
  <c r="X95" i="861"/>
  <c r="AP190" i="64"/>
  <c r="AP7" i="64"/>
  <c r="AO8" i="64" s="1"/>
  <c r="AI46" i="861"/>
  <c r="AI87" i="861" s="1"/>
  <c r="AI1544" i="64"/>
  <c r="AI1546" i="64" s="1"/>
  <c r="DE67" i="861"/>
  <c r="AQ2" i="64"/>
  <c r="AP1" i="64"/>
  <c r="AP3" i="64"/>
  <c r="AO24" i="864"/>
  <c r="AO94"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2" i="861"/>
  <c r="AR8" i="861"/>
  <c r="AS3" i="861"/>
  <c r="AR4" i="861"/>
  <c r="AR1" i="861"/>
  <c r="AO57" i="863"/>
  <c r="AD2" i="860"/>
  <c r="AC7" i="860"/>
  <c r="AC1" i="860"/>
  <c r="AC3" i="860"/>
  <c r="AC4" i="860" s="1"/>
  <c r="DG1" i="860"/>
  <c r="DG4" i="860"/>
  <c r="DH9" i="860"/>
  <c r="DH8" i="860"/>
  <c r="DH3" i="860"/>
  <c r="DI2" i="860"/>
  <c r="DB2032" i="64"/>
  <c r="DB2005" i="64"/>
  <c r="AH1589" i="64"/>
  <c r="AI1587" i="64"/>
  <c r="AI1566" i="64"/>
  <c r="AI1568" i="64" s="1"/>
  <c r="AH1568" i="64"/>
  <c r="DI1587" i="64"/>
  <c r="DF1566" i="64"/>
  <c r="DF1568" i="64" s="1"/>
  <c r="DE1544" i="64"/>
  <c r="DE1546" i="64" s="1"/>
  <c r="DD1546" i="64"/>
  <c r="DC1685" i="64"/>
  <c r="DA1522" i="64"/>
  <c r="CZ1524" i="64"/>
  <c r="L93" i="64"/>
  <c r="M93" i="64"/>
  <c r="N93" i="64"/>
  <c r="O93" i="64"/>
  <c r="P93" i="64"/>
  <c r="K93" i="64"/>
  <c r="E1316" i="64"/>
  <c r="E1315" i="64"/>
  <c r="B1315" i="64" s="1"/>
  <c r="E1313" i="64"/>
  <c r="DC2005" i="64" a="1"/>
  <c r="DK853" i="64" a="1"/>
  <c r="DL852" i="64" a="1"/>
  <c r="AM853" i="64" a="1"/>
  <c r="AO628" i="64" a="1"/>
  <c r="AO588" i="64" a="1"/>
  <c r="DC2032" i="64" a="1"/>
  <c r="AN852" i="64" a="1"/>
  <c r="AO850" i="64" a="1"/>
  <c r="DI17" i="861" l="1"/>
  <c r="AO46" i="1151"/>
  <c r="AO61" i="1151"/>
  <c r="DJ48" i="1151"/>
  <c r="DJ63" i="1151"/>
  <c r="AO48" i="1151"/>
  <c r="AO63" i="1151"/>
  <c r="DJ47" i="1151"/>
  <c r="DJ62" i="1151"/>
  <c r="AO65" i="1151"/>
  <c r="AO50" i="1151"/>
  <c r="DJ49" i="1151"/>
  <c r="DJ64" i="1151"/>
  <c r="AU56" i="1151"/>
  <c r="AU54" i="1151"/>
  <c r="AU4" i="1151"/>
  <c r="AU57" i="1151"/>
  <c r="AU25" i="1151"/>
  <c r="AU58" i="1151"/>
  <c r="AU39" i="1151"/>
  <c r="AU16" i="1151"/>
  <c r="AU17" i="1151"/>
  <c r="AU26" i="1151"/>
  <c r="AU24" i="1151"/>
  <c r="AU23" i="1151"/>
  <c r="AU27" i="1151"/>
  <c r="AU41" i="1151"/>
  <c r="AU42" i="1151"/>
  <c r="AU40" i="1151"/>
  <c r="AU43" i="1151"/>
  <c r="AU55" i="1151"/>
  <c r="AO49" i="1151"/>
  <c r="AO64" i="1151"/>
  <c r="DJ50" i="1151"/>
  <c r="DJ65" i="1151"/>
  <c r="AW2" i="1151"/>
  <c r="AV3" i="1151"/>
  <c r="AV7" i="1151"/>
  <c r="AV1" i="1151"/>
  <c r="DJ22" i="861"/>
  <c r="AP33" i="1151"/>
  <c r="AP35" i="1151"/>
  <c r="AP34" i="1151"/>
  <c r="AP32" i="1151"/>
  <c r="AP31" i="1151"/>
  <c r="DI68" i="1151"/>
  <c r="DI69" i="1151" s="1"/>
  <c r="AL69" i="1151"/>
  <c r="AR20" i="1151"/>
  <c r="AT15" i="1151"/>
  <c r="AS18" i="1151"/>
  <c r="AO47" i="1151"/>
  <c r="AO62" i="1151"/>
  <c r="AM68" i="1151"/>
  <c r="AQ36" i="1151"/>
  <c r="AN68" i="1151"/>
  <c r="DJ46" i="1151"/>
  <c r="DJ51" i="1151" s="1"/>
  <c r="DJ61" i="1151"/>
  <c r="DJ66" i="1151" s="1"/>
  <c r="DK32" i="1151"/>
  <c r="DK35" i="1151"/>
  <c r="DK31" i="1151"/>
  <c r="DK34" i="1151"/>
  <c r="DK33" i="1151"/>
  <c r="DL35" i="1151"/>
  <c r="DL32" i="1151"/>
  <c r="DL34" i="1151"/>
  <c r="DL33" i="1151"/>
  <c r="DL31" i="1151"/>
  <c r="AM698" i="64"/>
  <c r="AM699" i="64" s="1"/>
  <c r="AO693" i="64"/>
  <c r="AO691" i="64"/>
  <c r="AO694" i="64"/>
  <c r="AO695" i="64"/>
  <c r="AO692" i="64"/>
  <c r="AN696" i="64"/>
  <c r="AP688" i="64" a="1"/>
  <c r="AP688" i="64" s="1"/>
  <c r="AP684" i="64" a="1"/>
  <c r="AP684" i="64" s="1"/>
  <c r="AP687" i="64" a="1"/>
  <c r="AP687" i="64" s="1"/>
  <c r="AP686" i="64" a="1"/>
  <c r="AP686" i="64" s="1"/>
  <c r="AP685" i="64" a="1"/>
  <c r="AP685" i="64" s="1"/>
  <c r="AO677" i="64"/>
  <c r="DL681" i="64"/>
  <c r="DL698" i="64" s="1"/>
  <c r="AO680" i="64"/>
  <c r="AP671" i="64" a="1"/>
  <c r="AP671" i="64" s="1"/>
  <c r="AP672" i="64" a="1"/>
  <c r="AP672" i="64" s="1"/>
  <c r="AP657" i="64" a="1"/>
  <c r="AP657" i="64" s="1"/>
  <c r="AP665" i="64" s="1"/>
  <c r="AP673" i="64" a="1"/>
  <c r="AP673" i="64" s="1"/>
  <c r="AP653" i="64" a="1"/>
  <c r="AP653" i="64" s="1"/>
  <c r="AP661" i="64" s="1"/>
  <c r="AP670" i="64" a="1"/>
  <c r="AP670" i="64" s="1"/>
  <c r="AP654" i="64" a="1"/>
  <c r="AP654" i="64" s="1"/>
  <c r="AP662" i="64" s="1"/>
  <c r="AP669" i="64" a="1"/>
  <c r="AP669" i="64" s="1"/>
  <c r="AP655" i="64" a="1"/>
  <c r="AP655" i="64" s="1"/>
  <c r="AP663" i="64" s="1"/>
  <c r="AP656" i="64" a="1"/>
  <c r="AP656" i="64" s="1"/>
  <c r="AP664" i="64" s="1"/>
  <c r="AO679" i="64"/>
  <c r="AO678" i="64"/>
  <c r="AN681" i="64"/>
  <c r="AO676" i="64"/>
  <c r="AO141" i="64"/>
  <c r="AO143" i="64" s="1"/>
  <c r="AP139" i="64" a="1"/>
  <c r="AP139" i="64" s="1"/>
  <c r="AP138" i="64" s="1"/>
  <c r="AP140" i="64" a="1"/>
  <c r="AP140" i="64" s="1"/>
  <c r="DI23" i="861"/>
  <c r="AN852" i="64"/>
  <c r="AM853" i="64"/>
  <c r="DL852" i="64"/>
  <c r="DK853" i="64"/>
  <c r="AO850" i="64"/>
  <c r="AO628" i="64"/>
  <c r="AO630" i="64" s="1"/>
  <c r="AP262" i="64" a="1"/>
  <c r="AP262" i="64" s="1"/>
  <c r="AP849" i="64" a="1"/>
  <c r="AP849" i="64" s="1"/>
  <c r="AP243" i="64" a="1"/>
  <c r="AP243" i="64" s="1"/>
  <c r="AP629" i="64" a="1"/>
  <c r="AP629" i="64" s="1"/>
  <c r="AP595" i="64" a="1"/>
  <c r="AP595" i="64" s="1"/>
  <c r="AP230" i="64" a="1"/>
  <c r="AP230" i="64" s="1"/>
  <c r="DL592" i="64"/>
  <c r="AN592" i="64"/>
  <c r="AO588" i="64"/>
  <c r="AO596" i="64" s="1"/>
  <c r="AP591" i="64" a="1"/>
  <c r="AP591" i="64" s="1"/>
  <c r="AP587" i="64" a="1"/>
  <c r="AP587" i="64" s="1"/>
  <c r="AQ190" i="64"/>
  <c r="AQ7" i="64"/>
  <c r="AP8" i="64" s="1"/>
  <c r="AJ46" i="861"/>
  <c r="AJ87" i="861" s="1"/>
  <c r="AP4" i="64"/>
  <c r="AJ1544" i="64"/>
  <c r="AJ1546" i="64" s="1"/>
  <c r="DF67" i="861"/>
  <c r="AQ3" i="64"/>
  <c r="AR2" i="64"/>
  <c r="AQ1" i="64"/>
  <c r="AP68" i="863" a="1"/>
  <c r="AP68" i="863" s="1"/>
  <c r="AP66" i="863" a="1"/>
  <c r="AP66" i="863" s="1"/>
  <c r="AP70" i="863" a="1"/>
  <c r="AP70" i="863" s="1"/>
  <c r="AP4" i="863"/>
  <c r="AP42" i="863"/>
  <c r="AP21" i="863" s="1"/>
  <c r="AP43" i="863"/>
  <c r="AP24" i="864"/>
  <c r="AP94" i="861" s="1"/>
  <c r="AO32"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032" i="64"/>
  <c r="DC2005" i="64"/>
  <c r="AJ1587" i="64"/>
  <c r="AI1589" i="64"/>
  <c r="DJ1587" i="64"/>
  <c r="DJ1589" i="64" s="1"/>
  <c r="DI1589" i="64"/>
  <c r="AJ1566" i="64"/>
  <c r="AJ1568" i="64" s="1"/>
  <c r="DG1566" i="64"/>
  <c r="DG1568" i="64" s="1"/>
  <c r="DF1544" i="64"/>
  <c r="DF1546" i="64" s="1"/>
  <c r="DD1685" i="64"/>
  <c r="DB1522" i="64"/>
  <c r="DA1524" i="64"/>
  <c r="G802" i="64"/>
  <c r="G800" i="64" s="1"/>
  <c r="G919" i="64"/>
  <c r="E318" i="64"/>
  <c r="E320" i="64"/>
  <c r="E319" i="64"/>
  <c r="B319" i="64" s="1"/>
  <c r="E317" i="64"/>
  <c r="E88" i="64"/>
  <c r="B88" i="64" s="1"/>
  <c r="E89" i="64"/>
  <c r="B89" i="64" s="1"/>
  <c r="E90" i="64"/>
  <c r="B90" i="64" s="1"/>
  <c r="E91" i="64"/>
  <c r="B91" i="64" s="1"/>
  <c r="E92" i="64"/>
  <c r="B92" i="64" s="1"/>
  <c r="E93" i="64"/>
  <c r="B93" i="64" s="1"/>
  <c r="E87" i="64"/>
  <c r="AP628" i="64" a="1"/>
  <c r="AO852" i="64" a="1"/>
  <c r="DD2005" i="64" a="1"/>
  <c r="DL853" i="64" a="1"/>
  <c r="AP588" i="64" a="1"/>
  <c r="AN853" i="64" a="1"/>
  <c r="DD2032" i="64" a="1"/>
  <c r="AP850" i="64" a="1"/>
  <c r="DJ17" i="861" l="1"/>
  <c r="AT18" i="1151"/>
  <c r="AT20" i="1151" s="1"/>
  <c r="AV23" i="1151"/>
  <c r="AV42" i="1151"/>
  <c r="AV40" i="1151"/>
  <c r="AV25" i="1151"/>
  <c r="AV43" i="1151"/>
  <c r="AV41" i="1151"/>
  <c r="AV39" i="1151"/>
  <c r="AV24" i="1151"/>
  <c r="AV56" i="1151"/>
  <c r="AV57" i="1151"/>
  <c r="AV55" i="1151"/>
  <c r="AV4" i="1151"/>
  <c r="AV58" i="1151"/>
  <c r="AV16" i="1151"/>
  <c r="AV54" i="1151"/>
  <c r="AV26" i="1151"/>
  <c r="AV27" i="1151"/>
  <c r="AV17" i="1151"/>
  <c r="AM69" i="1151"/>
  <c r="AX2" i="1151"/>
  <c r="AW3" i="1151"/>
  <c r="AW7" i="1151"/>
  <c r="AW1" i="1151"/>
  <c r="AP46" i="1151"/>
  <c r="AP61" i="1151"/>
  <c r="AU15" i="1151"/>
  <c r="DK48" i="1151"/>
  <c r="DK63" i="1151"/>
  <c r="AP47" i="1151"/>
  <c r="AP62" i="1151"/>
  <c r="DK49" i="1151"/>
  <c r="DK64" i="1151"/>
  <c r="AP49" i="1151"/>
  <c r="AP64" i="1151"/>
  <c r="DK46" i="1151"/>
  <c r="DK51" i="1151" s="1"/>
  <c r="DK61" i="1151"/>
  <c r="DK66" i="1151" s="1"/>
  <c r="DK22" i="861"/>
  <c r="DK17" i="861"/>
  <c r="AP65" i="1151"/>
  <c r="AP50" i="1151"/>
  <c r="DK65" i="1151"/>
  <c r="DK50" i="1151"/>
  <c r="DK47" i="1151"/>
  <c r="DK62" i="1151"/>
  <c r="AP48" i="1151"/>
  <c r="AP63" i="1151"/>
  <c r="AS20" i="1151"/>
  <c r="DJ68" i="1151"/>
  <c r="DJ69" i="1151" s="1"/>
  <c r="AN69" i="1151"/>
  <c r="AO66" i="1151"/>
  <c r="AO22" i="861" s="1"/>
  <c r="AQ34" i="1151"/>
  <c r="AQ31" i="1151"/>
  <c r="AQ32" i="1151"/>
  <c r="AQ33" i="1151"/>
  <c r="AQ35" i="1151"/>
  <c r="AR36" i="1151"/>
  <c r="AO51" i="1151"/>
  <c r="AO17" i="861" s="1"/>
  <c r="AU8" i="1151"/>
  <c r="DL22" i="861"/>
  <c r="DL17" i="861"/>
  <c r="DL48" i="1151"/>
  <c r="DL63" i="1151"/>
  <c r="DL64" i="1151"/>
  <c r="DL49" i="1151"/>
  <c r="DL47" i="1151"/>
  <c r="DL62" i="1151"/>
  <c r="DL50" i="1151"/>
  <c r="DL65" i="1151"/>
  <c r="DL46" i="1151"/>
  <c r="DL51" i="1151" s="1"/>
  <c r="DL61" i="1151"/>
  <c r="DL66" i="1151" s="1"/>
  <c r="AN698" i="64"/>
  <c r="AN699" i="64" s="1"/>
  <c r="DL699" i="64"/>
  <c r="AP695" i="64"/>
  <c r="AP691" i="64"/>
  <c r="AP693" i="64"/>
  <c r="AP694" i="64"/>
  <c r="AP692" i="64"/>
  <c r="AO696" i="64"/>
  <c r="AQ688" i="64" a="1"/>
  <c r="AQ688" i="64" s="1"/>
  <c r="AQ684" i="64" a="1"/>
  <c r="AQ684" i="64" s="1"/>
  <c r="AQ687" i="64" a="1"/>
  <c r="AQ687" i="64" s="1"/>
  <c r="AQ686" i="64" a="1"/>
  <c r="AQ686" i="64" s="1"/>
  <c r="AQ685" i="64" a="1"/>
  <c r="AQ685" i="64" s="1"/>
  <c r="AP677" i="64"/>
  <c r="AP678" i="64"/>
  <c r="AP680" i="64"/>
  <c r="AP679" i="64"/>
  <c r="AQ657" i="64" a="1"/>
  <c r="AQ657" i="64" s="1"/>
  <c r="AQ665" i="64" s="1"/>
  <c r="AQ671" i="64" a="1"/>
  <c r="AQ671" i="64" s="1"/>
  <c r="AQ672" i="64" a="1"/>
  <c r="AQ672" i="64" s="1"/>
  <c r="AQ673" i="64" a="1"/>
  <c r="AQ673" i="64" s="1"/>
  <c r="AQ656" i="64" a="1"/>
  <c r="AQ656" i="64" s="1"/>
  <c r="AQ664" i="64" s="1"/>
  <c r="AQ669" i="64" a="1"/>
  <c r="AQ669" i="64" s="1"/>
  <c r="AQ653" i="64" a="1"/>
  <c r="AQ653" i="64" s="1"/>
  <c r="AQ661" i="64" s="1"/>
  <c r="AQ670" i="64" a="1"/>
  <c r="AQ670" i="64" s="1"/>
  <c r="AQ654" i="64" a="1"/>
  <c r="AQ654" i="64" s="1"/>
  <c r="AQ662" i="64" s="1"/>
  <c r="AQ655" i="64" a="1"/>
  <c r="AQ655" i="64" s="1"/>
  <c r="AQ663" i="64" s="1"/>
  <c r="AP676" i="64"/>
  <c r="AO681" i="64"/>
  <c r="AQ139" i="64" a="1"/>
  <c r="AQ139" i="64" s="1"/>
  <c r="AQ138" i="64" s="1"/>
  <c r="AQ140" i="64" a="1"/>
  <c r="AQ140" i="64" s="1"/>
  <c r="AP141" i="64"/>
  <c r="AP143" i="64" s="1"/>
  <c r="DJ23" i="861"/>
  <c r="AO852" i="64"/>
  <c r="AP628" i="64"/>
  <c r="AP630" i="64" s="1"/>
  <c r="AP850" i="64"/>
  <c r="DL853" i="64"/>
  <c r="AN853" i="64"/>
  <c r="AQ262" i="64" a="1"/>
  <c r="AQ262" i="64" s="1"/>
  <c r="AQ849" i="64" a="1"/>
  <c r="AQ849" i="64" s="1"/>
  <c r="AQ629" i="64" a="1"/>
  <c r="AQ629" i="64" s="1"/>
  <c r="AQ230" i="64" a="1"/>
  <c r="AQ230" i="64" s="1"/>
  <c r="AQ243" i="64" a="1"/>
  <c r="AQ243" i="64" s="1"/>
  <c r="AO592" i="64"/>
  <c r="AQ595" i="64" a="1"/>
  <c r="AQ595" i="64" s="1"/>
  <c r="AP588" i="64"/>
  <c r="AP596" i="64" s="1"/>
  <c r="AQ591" i="64" a="1"/>
  <c r="AQ591" i="64" s="1"/>
  <c r="AQ587" i="64" a="1"/>
  <c r="AQ587" i="64" s="1"/>
  <c r="X70" i="861"/>
  <c r="AQ4" i="864"/>
  <c r="AR190" i="64"/>
  <c r="AR7" i="64"/>
  <c r="AQ8" i="64" s="1"/>
  <c r="AK46" i="861"/>
  <c r="AK87" i="861" s="1"/>
  <c r="AQ4" i="64"/>
  <c r="AK1544" i="64"/>
  <c r="AK1546" i="64" s="1"/>
  <c r="DG67"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2" i="861"/>
  <c r="AQ43" i="863"/>
  <c r="AQ42" i="863"/>
  <c r="AQ21" i="863" s="1"/>
  <c r="AR22" i="864"/>
  <c r="AR21" i="864"/>
  <c r="AR3" i="864"/>
  <c r="AS2" i="864"/>
  <c r="AS23" i="864" s="1"/>
  <c r="AR20" i="864"/>
  <c r="AR1" i="864"/>
  <c r="AQ57" i="863"/>
  <c r="AQ24" i="864"/>
  <c r="AQ94" i="861" s="1"/>
  <c r="AS5" i="861"/>
  <c r="AE1" i="860"/>
  <c r="AE7" i="860"/>
  <c r="AF2" i="860"/>
  <c r="AE3" i="860"/>
  <c r="AE4" i="860" s="1"/>
  <c r="DI1" i="860"/>
  <c r="DI4" i="860"/>
  <c r="DJ3" i="860"/>
  <c r="DK2" i="860"/>
  <c r="DJ9" i="860"/>
  <c r="DJ8" i="860"/>
  <c r="DD2032" i="64"/>
  <c r="DD2005" i="64"/>
  <c r="AK1587" i="64"/>
  <c r="AJ1589" i="64"/>
  <c r="DH1566" i="64"/>
  <c r="DK1587" i="64"/>
  <c r="AK1566" i="64"/>
  <c r="AK1568" i="64" s="1"/>
  <c r="DG1544" i="64"/>
  <c r="DG1546" i="64" s="1"/>
  <c r="DE1685" i="64"/>
  <c r="DC1522" i="64"/>
  <c r="DC1524" i="64" s="1"/>
  <c r="DB1524" i="64"/>
  <c r="G824" i="64"/>
  <c r="AQ588" i="64" a="1"/>
  <c r="AP852" i="64" a="1"/>
  <c r="DE2032" i="64" a="1"/>
  <c r="AQ628" i="64" a="1"/>
  <c r="DE2005" i="64" a="1"/>
  <c r="AO853" i="64" a="1"/>
  <c r="AQ850" i="64" a="1"/>
  <c r="AV15" i="1151" l="1"/>
  <c r="AV8" i="1151"/>
  <c r="AO68" i="1151"/>
  <c r="AS36" i="1151"/>
  <c r="AW42" i="1151"/>
  <c r="AW40" i="1151"/>
  <c r="AW43" i="1151"/>
  <c r="AW41" i="1151"/>
  <c r="AW57" i="1151"/>
  <c r="AW55" i="1151"/>
  <c r="AW58" i="1151"/>
  <c r="AW4" i="1151"/>
  <c r="AW56" i="1151"/>
  <c r="AW16" i="1151"/>
  <c r="AW54" i="1151"/>
  <c r="AW39" i="1151"/>
  <c r="AW17" i="1151"/>
  <c r="AW24" i="1151"/>
  <c r="AW23" i="1151"/>
  <c r="AW25" i="1151"/>
  <c r="AW27" i="1151"/>
  <c r="AW26" i="1151"/>
  <c r="AY2" i="1151"/>
  <c r="AX3" i="1151"/>
  <c r="AX7" i="1151"/>
  <c r="AW8" i="1151" s="1"/>
  <c r="AX1" i="1151"/>
  <c r="AR35" i="1151"/>
  <c r="AR34" i="1151"/>
  <c r="AR33" i="1151"/>
  <c r="AR32" i="1151"/>
  <c r="AR31" i="1151"/>
  <c r="AT36" i="1151"/>
  <c r="AQ65" i="1151"/>
  <c r="AQ50" i="1151"/>
  <c r="DK68" i="1151"/>
  <c r="DK69" i="1151" s="1"/>
  <c r="AQ48" i="1151"/>
  <c r="AQ63" i="1151"/>
  <c r="AP66" i="1151"/>
  <c r="AP22" i="861" s="1"/>
  <c r="AQ47" i="1151"/>
  <c r="AQ62" i="1151"/>
  <c r="AP51" i="1151"/>
  <c r="AP17" i="861" s="1"/>
  <c r="AQ46" i="1151"/>
  <c r="AQ61" i="1151"/>
  <c r="AQ49" i="1151"/>
  <c r="AQ64" i="1151"/>
  <c r="AU18" i="1151"/>
  <c r="DL68" i="1151"/>
  <c r="DL69" i="1151" s="1"/>
  <c r="AO698" i="64"/>
  <c r="AQ693" i="64"/>
  <c r="AQ692" i="64"/>
  <c r="AP696" i="64"/>
  <c r="AQ694" i="64"/>
  <c r="AQ691" i="64"/>
  <c r="AQ695" i="64"/>
  <c r="AR688" i="64" a="1"/>
  <c r="AR688" i="64" s="1"/>
  <c r="AR687" i="64" a="1"/>
  <c r="AR687" i="64" s="1"/>
  <c r="AR684" i="64" a="1"/>
  <c r="AR684" i="64" s="1"/>
  <c r="AR686" i="64" a="1"/>
  <c r="AR686" i="64" s="1"/>
  <c r="AR685" i="64" a="1"/>
  <c r="AR685" i="64" s="1"/>
  <c r="AP681" i="64"/>
  <c r="AQ677" i="64"/>
  <c r="AQ679" i="64"/>
  <c r="AQ680" i="64"/>
  <c r="AQ678" i="64"/>
  <c r="AQ676" i="64"/>
  <c r="AR656" i="64" a="1"/>
  <c r="AR656" i="64" s="1"/>
  <c r="AR664" i="64" s="1"/>
  <c r="AR657" i="64" a="1"/>
  <c r="AR657" i="64" s="1"/>
  <c r="AR665" i="64" s="1"/>
  <c r="AR671" i="64" a="1"/>
  <c r="AR671" i="64" s="1"/>
  <c r="AR672" i="64" a="1"/>
  <c r="AR672" i="64" s="1"/>
  <c r="AR655" i="64" a="1"/>
  <c r="AR655" i="64" s="1"/>
  <c r="AR663" i="64" s="1"/>
  <c r="AR673" i="64" a="1"/>
  <c r="AR673" i="64" s="1"/>
  <c r="AR669" i="64" a="1"/>
  <c r="AR669" i="64" s="1"/>
  <c r="AR653" i="64" a="1"/>
  <c r="AR653" i="64" s="1"/>
  <c r="AR661" i="64" s="1"/>
  <c r="AR670" i="64" a="1"/>
  <c r="AR670" i="64" s="1"/>
  <c r="AR654" i="64" a="1"/>
  <c r="AR654" i="64" s="1"/>
  <c r="AR662" i="64" s="1"/>
  <c r="AQ141" i="64"/>
  <c r="AQ143" i="64" s="1"/>
  <c r="AR139" i="64" a="1"/>
  <c r="AR139" i="64" s="1"/>
  <c r="AR138" i="64" s="1"/>
  <c r="AR140" i="64" a="1"/>
  <c r="AR140" i="64" s="1"/>
  <c r="DK23" i="861"/>
  <c r="DL23" i="861"/>
  <c r="AQ850" i="64"/>
  <c r="AQ628" i="64"/>
  <c r="AQ630" i="64" s="1"/>
  <c r="AP852" i="64"/>
  <c r="AO853" i="64"/>
  <c r="AR262" i="64" a="1"/>
  <c r="AR262" i="64" s="1"/>
  <c r="AR849" i="64" a="1"/>
  <c r="AR849" i="64" s="1"/>
  <c r="AR629" i="64" a="1"/>
  <c r="AR629" i="64" s="1"/>
  <c r="AR230" i="64" a="1"/>
  <c r="AR230" i="64" s="1"/>
  <c r="AR243" i="64" a="1"/>
  <c r="AR243" i="64" s="1"/>
  <c r="AP592" i="64"/>
  <c r="AQ588" i="64"/>
  <c r="AQ596" i="64" s="1"/>
  <c r="AR595" i="64" a="1"/>
  <c r="AR595" i="64" s="1"/>
  <c r="AR591" i="64" a="1"/>
  <c r="AR591" i="64" s="1"/>
  <c r="AR587" i="64" a="1"/>
  <c r="AR587" i="64" s="1"/>
  <c r="AS190" i="64"/>
  <c r="AS7" i="64"/>
  <c r="AR8" i="64" s="1"/>
  <c r="AR4" i="64"/>
  <c r="AL1544" i="64"/>
  <c r="AL1546" i="64" s="1"/>
  <c r="AL46" i="861"/>
  <c r="AL87" i="861" s="1"/>
  <c r="DH67" i="861"/>
  <c r="AT2" i="64"/>
  <c r="AS1" i="64"/>
  <c r="AS3" i="64"/>
  <c r="AT5" i="861"/>
  <c r="AS22" i="864"/>
  <c r="AS21" i="864"/>
  <c r="AS20" i="864"/>
  <c r="AT2" i="864"/>
  <c r="AT23" i="864" s="1"/>
  <c r="AS3" i="864"/>
  <c r="AS1" i="864"/>
  <c r="AQ32"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4" i="861" s="1"/>
  <c r="AR57" i="863"/>
  <c r="AF3" i="860"/>
  <c r="AF4" i="860" s="1"/>
  <c r="AG2" i="860"/>
  <c r="AF1" i="860"/>
  <c r="AF7" i="860"/>
  <c r="DJ4" i="860"/>
  <c r="DJ1" i="860"/>
  <c r="DK9" i="860"/>
  <c r="DK8" i="860"/>
  <c r="DK3" i="860"/>
  <c r="DE2032" i="64"/>
  <c r="DE2005" i="64"/>
  <c r="DK1589" i="64"/>
  <c r="DL1587" i="64"/>
  <c r="DL1589" i="64" s="1"/>
  <c r="AK1589" i="64"/>
  <c r="AL1587" i="64"/>
  <c r="DI1566" i="64"/>
  <c r="DH1568" i="64"/>
  <c r="AL1566" i="64"/>
  <c r="AL1568" i="64" s="1"/>
  <c r="DH1544" i="64"/>
  <c r="DH1546" i="64" s="1"/>
  <c r="DF1685" i="64"/>
  <c r="DD1522" i="64"/>
  <c r="DD1524" i="64" s="1"/>
  <c r="G401" i="64"/>
  <c r="G393" i="64"/>
  <c r="DF2005" i="64" a="1"/>
  <c r="AP853" i="64" a="1"/>
  <c r="AR628" i="64" a="1"/>
  <c r="AR850" i="64" a="1"/>
  <c r="DF2032" i="64" a="1"/>
  <c r="AQ852" i="64" a="1"/>
  <c r="AR588" i="64" a="1"/>
  <c r="AV18" i="1151" l="1"/>
  <c r="AX58" i="1151"/>
  <c r="AX4" i="1151"/>
  <c r="AX56" i="1151"/>
  <c r="AX24" i="1151"/>
  <c r="AX57" i="1151"/>
  <c r="AX23" i="1151"/>
  <c r="AX25" i="1151"/>
  <c r="AX16" i="1151"/>
  <c r="AX17" i="1151"/>
  <c r="AX27" i="1151"/>
  <c r="AX26" i="1151"/>
  <c r="AX40" i="1151"/>
  <c r="AX42" i="1151"/>
  <c r="AX43" i="1151"/>
  <c r="AX54" i="1151"/>
  <c r="AX41" i="1151"/>
  <c r="AX39" i="1151"/>
  <c r="AX55" i="1151"/>
  <c r="AQ66" i="1151"/>
  <c r="AQ22" i="861" s="1"/>
  <c r="AZ2" i="1151"/>
  <c r="AY3" i="1151"/>
  <c r="AY7" i="1151"/>
  <c r="AX8" i="1151" s="1"/>
  <c r="AY1" i="1151"/>
  <c r="AQ51" i="1151"/>
  <c r="AQ17" i="861" s="1"/>
  <c r="AR46" i="1151"/>
  <c r="AR61" i="1151"/>
  <c r="AR47" i="1151"/>
  <c r="AR62" i="1151"/>
  <c r="AR63" i="1151"/>
  <c r="AR48" i="1151"/>
  <c r="AS33" i="1151"/>
  <c r="AS31" i="1151"/>
  <c r="AS34" i="1151"/>
  <c r="AS35" i="1151"/>
  <c r="AS32" i="1151"/>
  <c r="AT33" i="1151"/>
  <c r="AT32" i="1151"/>
  <c r="AT34" i="1151"/>
  <c r="AT31" i="1151"/>
  <c r="AT35" i="1151"/>
  <c r="AR49" i="1151"/>
  <c r="AR64" i="1151"/>
  <c r="AO69" i="1151"/>
  <c r="AP68" i="1151"/>
  <c r="AU20" i="1151"/>
  <c r="AR50" i="1151"/>
  <c r="AR65" i="1151"/>
  <c r="AW15" i="1151"/>
  <c r="AV20" i="1151"/>
  <c r="AO699" i="64"/>
  <c r="AP698" i="64"/>
  <c r="AP699" i="64" s="1"/>
  <c r="AR692" i="64"/>
  <c r="AR691" i="64"/>
  <c r="AQ696" i="64"/>
  <c r="AR693" i="64"/>
  <c r="AR695" i="64"/>
  <c r="AR694" i="64"/>
  <c r="AS686" i="64" a="1"/>
  <c r="AS686" i="64" s="1"/>
  <c r="AS687" i="64" a="1"/>
  <c r="AS687" i="64" s="1"/>
  <c r="AS688" i="64" a="1"/>
  <c r="AS688" i="64" s="1"/>
  <c r="AS685" i="64" a="1"/>
  <c r="AS685" i="64" s="1"/>
  <c r="AS684" i="64" a="1"/>
  <c r="AS684" i="64" s="1"/>
  <c r="AR676" i="64"/>
  <c r="AR677" i="64"/>
  <c r="AR680" i="64"/>
  <c r="AR679" i="64"/>
  <c r="AR678" i="64"/>
  <c r="AQ681" i="64"/>
  <c r="AS655" i="64" a="1"/>
  <c r="AS655" i="64" s="1"/>
  <c r="AS663" i="64" s="1"/>
  <c r="AS656" i="64" a="1"/>
  <c r="AS656" i="64" s="1"/>
  <c r="AS664" i="64" s="1"/>
  <c r="AS657" i="64" a="1"/>
  <c r="AS657" i="64" s="1"/>
  <c r="AS665" i="64" s="1"/>
  <c r="AS671" i="64" a="1"/>
  <c r="AS671" i="64" s="1"/>
  <c r="AS654" i="64" a="1"/>
  <c r="AS654" i="64" s="1"/>
  <c r="AS662" i="64" s="1"/>
  <c r="AS672" i="64" a="1"/>
  <c r="AS672" i="64" s="1"/>
  <c r="AS670" i="64" a="1"/>
  <c r="AS670" i="64" s="1"/>
  <c r="AS673" i="64" a="1"/>
  <c r="AS673" i="64" s="1"/>
  <c r="AS669" i="64" a="1"/>
  <c r="AS669" i="64" s="1"/>
  <c r="AS653" i="64" a="1"/>
  <c r="AS653" i="64" s="1"/>
  <c r="AS661" i="64" s="1"/>
  <c r="AR141" i="64"/>
  <c r="AR143" i="64" s="1"/>
  <c r="AS139" i="64" a="1"/>
  <c r="AS139" i="64" s="1"/>
  <c r="AS138" i="64" s="1"/>
  <c r="AS140" i="64" a="1"/>
  <c r="AS140" i="64" s="1"/>
  <c r="AQ852" i="64"/>
  <c r="AR850" i="64"/>
  <c r="AR628" i="64"/>
  <c r="AR630" i="64" s="1"/>
  <c r="AP853" i="64"/>
  <c r="AS262" i="64" a="1"/>
  <c r="AS262" i="64" s="1"/>
  <c r="AS849" i="64" a="1"/>
  <c r="AS849" i="64" s="1"/>
  <c r="AS629" i="64" a="1"/>
  <c r="AS629" i="64" s="1"/>
  <c r="AS230" i="64" a="1"/>
  <c r="AS230" i="64" s="1"/>
  <c r="AS243" i="64" a="1"/>
  <c r="AS243" i="64" s="1"/>
  <c r="AQ592" i="64"/>
  <c r="AS595" i="64" a="1"/>
  <c r="AS595" i="64" s="1"/>
  <c r="AR588" i="64"/>
  <c r="AR596" i="64" s="1"/>
  <c r="AS591" i="64" a="1"/>
  <c r="AS591" i="64" s="1"/>
  <c r="AS587" i="64" a="1"/>
  <c r="AS587" i="64" s="1"/>
  <c r="Y43" i="861"/>
  <c r="Y95" i="861"/>
  <c r="AT190" i="64"/>
  <c r="AT7" i="64"/>
  <c r="AS8" i="64" s="1"/>
  <c r="AM46" i="861"/>
  <c r="AM87" i="861" s="1"/>
  <c r="AS4" i="64"/>
  <c r="AM1544" i="64"/>
  <c r="AM1546" i="64" s="1"/>
  <c r="DI67"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4" i="861" s="1"/>
  <c r="AW3" i="861"/>
  <c r="AV4" i="861"/>
  <c r="AV1" i="861"/>
  <c r="AV8" i="861"/>
  <c r="AS70" i="863" a="1"/>
  <c r="AS70" i="863" s="1"/>
  <c r="AS68" i="863" a="1"/>
  <c r="AS68" i="863" s="1"/>
  <c r="AS66" i="863" a="1"/>
  <c r="AS66" i="863" s="1"/>
  <c r="AS4" i="863"/>
  <c r="AR32" i="861"/>
  <c r="AU5" i="861"/>
  <c r="K2" i="860"/>
  <c r="K1" i="860"/>
  <c r="AG1" i="860"/>
  <c r="AG7" i="860"/>
  <c r="AG3" i="860"/>
  <c r="AG4" i="860" s="1"/>
  <c r="AH2" i="860"/>
  <c r="DK4" i="860"/>
  <c r="DK1" i="860"/>
  <c r="DF2032" i="64"/>
  <c r="DF2005" i="64"/>
  <c r="AL1589" i="64"/>
  <c r="AM1587" i="64"/>
  <c r="AM1566" i="64"/>
  <c r="DJ1566" i="64"/>
  <c r="DI1568" i="64"/>
  <c r="DI1544" i="64"/>
  <c r="DG1685" i="64"/>
  <c r="DE1522" i="64"/>
  <c r="DE1524" i="64" s="1"/>
  <c r="G1424" i="64"/>
  <c r="E1521" i="64"/>
  <c r="E1522" i="64"/>
  <c r="E1520" i="64"/>
  <c r="B1520" i="64" s="1"/>
  <c r="E1519" i="64"/>
  <c r="M3" i="206" a="1"/>
  <c r="G2252" i="64"/>
  <c r="E2253" i="64"/>
  <c r="E2252" i="64"/>
  <c r="E2250" i="64"/>
  <c r="B2250" i="64" s="1"/>
  <c r="E2249" i="64"/>
  <c r="E2248" i="64"/>
  <c r="E1280" i="64"/>
  <c r="E1293" i="64"/>
  <c r="E1292" i="64"/>
  <c r="E1291" i="64"/>
  <c r="E1290" i="64"/>
  <c r="E1289" i="64"/>
  <c r="E1288" i="64"/>
  <c r="CL1290" i="64"/>
  <c r="CK1290" i="64"/>
  <c r="CJ1290" i="64"/>
  <c r="CI1290" i="64"/>
  <c r="CH1290" i="64"/>
  <c r="CG1290" i="64"/>
  <c r="CF1290" i="64"/>
  <c r="CE1290" i="64"/>
  <c r="CD1290" i="64"/>
  <c r="CC1290" i="64"/>
  <c r="CB1290" i="64"/>
  <c r="CA1290" i="64"/>
  <c r="BZ1290" i="64"/>
  <c r="BY1290" i="64"/>
  <c r="BX1290" i="64"/>
  <c r="BW1290" i="64"/>
  <c r="BV1290" i="64"/>
  <c r="BU1290" i="64"/>
  <c r="BT1290" i="64"/>
  <c r="BS1290" i="64"/>
  <c r="BR1290" i="64"/>
  <c r="BQ1290" i="64"/>
  <c r="BP1290" i="64"/>
  <c r="BO1290" i="64"/>
  <c r="BN1290" i="64"/>
  <c r="BM1290" i="64"/>
  <c r="BL1290" i="64"/>
  <c r="BK1290" i="64"/>
  <c r="BJ1290" i="64"/>
  <c r="BI1290" i="64"/>
  <c r="BH1290" i="64"/>
  <c r="BG1290" i="64"/>
  <c r="BF1290" i="64"/>
  <c r="BE1290" i="64"/>
  <c r="BD1290" i="64"/>
  <c r="BC1290" i="64"/>
  <c r="BB1290" i="64"/>
  <c r="BA1290" i="64"/>
  <c r="AZ1290" i="64"/>
  <c r="AY1290" i="64"/>
  <c r="AX1290" i="64"/>
  <c r="AW1290" i="64"/>
  <c r="AV1290" i="64"/>
  <c r="AU1290" i="64"/>
  <c r="AT1290" i="64"/>
  <c r="AS1290" i="64"/>
  <c r="AR1290" i="64"/>
  <c r="AQ1290" i="64"/>
  <c r="AP1290" i="64"/>
  <c r="AO1290" i="64"/>
  <c r="AN1290" i="64"/>
  <c r="AM1290" i="64"/>
  <c r="AL1290" i="64"/>
  <c r="AK1290" i="64"/>
  <c r="AJ1290" i="64"/>
  <c r="AI1290" i="64"/>
  <c r="AH1290" i="64"/>
  <c r="AG1290" i="64"/>
  <c r="AF1290" i="64"/>
  <c r="AE1290" i="64"/>
  <c r="AD1290" i="64"/>
  <c r="AC1290" i="64"/>
  <c r="AB1290" i="64"/>
  <c r="AA1290" i="64"/>
  <c r="Z1290" i="64"/>
  <c r="Y1290" i="64"/>
  <c r="X1290" i="64"/>
  <c r="W1290" i="64"/>
  <c r="V1290" i="64"/>
  <c r="U1290" i="64"/>
  <c r="T1290" i="64"/>
  <c r="S1290" i="64"/>
  <c r="E1287" i="64"/>
  <c r="E1286" i="64"/>
  <c r="E1285" i="64"/>
  <c r="E1284" i="64"/>
  <c r="E1283" i="64"/>
  <c r="E1282" i="64"/>
  <c r="G1289" i="64"/>
  <c r="E1281" i="64"/>
  <c r="E1279" i="64"/>
  <c r="B1279" i="64" s="1"/>
  <c r="E1278" i="64"/>
  <c r="S1280" i="64"/>
  <c r="S1294" i="64" s="1"/>
  <c r="E1277" i="64"/>
  <c r="E1276" i="64"/>
  <c r="E1275" i="64"/>
  <c r="E1274" i="64"/>
  <c r="E1273" i="64"/>
  <c r="E1272" i="64"/>
  <c r="B1272" i="64" s="1"/>
  <c r="E1271" i="64"/>
  <c r="B1271" i="64" s="1"/>
  <c r="E1270" i="64"/>
  <c r="B1270" i="64" s="1"/>
  <c r="T1246" i="64"/>
  <c r="U1246" i="64"/>
  <c r="V1246" i="64"/>
  <c r="W1246" i="64"/>
  <c r="X1246" i="64"/>
  <c r="Y1246" i="64"/>
  <c r="Z1246" i="64"/>
  <c r="AA1246" i="64"/>
  <c r="AB1246" i="64"/>
  <c r="AC1246" i="64"/>
  <c r="AD1246" i="64"/>
  <c r="AE1246" i="64"/>
  <c r="AF1246" i="64"/>
  <c r="AG1246" i="64"/>
  <c r="AH1246" i="64"/>
  <c r="AI1246" i="64"/>
  <c r="AJ1246" i="64"/>
  <c r="AK1246" i="64"/>
  <c r="AL1246" i="64"/>
  <c r="AM1246" i="64"/>
  <c r="AN1246" i="64"/>
  <c r="AO1246" i="64"/>
  <c r="AP1246" i="64"/>
  <c r="AQ1246" i="64"/>
  <c r="AR1246" i="64"/>
  <c r="AS1246" i="64"/>
  <c r="AT1246" i="64"/>
  <c r="AU1246" i="64"/>
  <c r="AV1246" i="64"/>
  <c r="AW1246" i="64"/>
  <c r="AX1246" i="64"/>
  <c r="AY1246" i="64"/>
  <c r="AZ1246" i="64"/>
  <c r="BA1246" i="64"/>
  <c r="BB1246" i="64"/>
  <c r="BC1246" i="64"/>
  <c r="BD1246" i="64"/>
  <c r="BE1246" i="64"/>
  <c r="BF1246" i="64"/>
  <c r="BG1246" i="64"/>
  <c r="BH1246" i="64"/>
  <c r="BI1246" i="64"/>
  <c r="BJ1246" i="64"/>
  <c r="BK1246" i="64"/>
  <c r="BL1246" i="64"/>
  <c r="BM1246" i="64"/>
  <c r="BN1246" i="64"/>
  <c r="BO1246" i="64"/>
  <c r="BP1246" i="64"/>
  <c r="BQ1246" i="64"/>
  <c r="BR1246" i="64"/>
  <c r="BS1246" i="64"/>
  <c r="BT1246" i="64"/>
  <c r="BU1246" i="64"/>
  <c r="BV1246" i="64"/>
  <c r="BW1246" i="64"/>
  <c r="BX1246" i="64"/>
  <c r="BY1246" i="64"/>
  <c r="BZ1246" i="64"/>
  <c r="CA1246" i="64"/>
  <c r="CB1246" i="64"/>
  <c r="CC1246" i="64"/>
  <c r="CD1246" i="64"/>
  <c r="CE1246" i="64"/>
  <c r="CF1246" i="64"/>
  <c r="CG1246" i="64"/>
  <c r="CH1246" i="64"/>
  <c r="CI1246" i="64"/>
  <c r="CJ1246" i="64"/>
  <c r="CK1246" i="64"/>
  <c r="CL1246" i="64"/>
  <c r="S1246" i="64"/>
  <c r="E1226" i="64"/>
  <c r="B1226" i="64" s="1"/>
  <c r="E1227" i="64"/>
  <c r="B1227" i="64" s="1"/>
  <c r="E1228" i="64"/>
  <c r="B1228" i="64" s="1"/>
  <c r="E1229" i="64"/>
  <c r="E1230" i="64"/>
  <c r="E1231" i="64"/>
  <c r="E1232" i="64"/>
  <c r="E1233" i="64"/>
  <c r="E1234" i="64"/>
  <c r="E1235" i="64"/>
  <c r="B1235" i="64" s="1"/>
  <c r="E1236" i="64"/>
  <c r="E1237" i="64"/>
  <c r="E1238" i="64"/>
  <c r="E1239" i="64"/>
  <c r="E1240" i="64"/>
  <c r="E1241" i="64"/>
  <c r="E1242" i="64"/>
  <c r="E1243" i="64"/>
  <c r="E1244" i="64"/>
  <c r="E1245" i="64"/>
  <c r="E1246" i="64"/>
  <c r="E1247" i="64"/>
  <c r="E1248" i="64"/>
  <c r="E1249" i="64"/>
  <c r="E1250" i="64"/>
  <c r="S1235" i="64"/>
  <c r="E1224" i="64"/>
  <c r="DG2032" i="64" a="1"/>
  <c r="AS850" i="64" a="1"/>
  <c r="AR852" i="64" a="1"/>
  <c r="DG2005" i="64" a="1"/>
  <c r="AQ853" i="64" a="1"/>
  <c r="AS628" i="64" a="1"/>
  <c r="AS588" i="64" a="1"/>
  <c r="AW18" i="1151" l="1"/>
  <c r="AW20" i="1151" s="1"/>
  <c r="AT46" i="1151"/>
  <c r="AT61" i="1151"/>
  <c r="AT49" i="1151"/>
  <c r="AT64" i="1151"/>
  <c r="AR66" i="1151"/>
  <c r="AR22" i="861" s="1"/>
  <c r="AT47" i="1151"/>
  <c r="AT62" i="1151"/>
  <c r="AR51" i="1151"/>
  <c r="AR17" i="861" s="1"/>
  <c r="AT48" i="1151"/>
  <c r="AT63" i="1151"/>
  <c r="AQ68" i="1151"/>
  <c r="AU36" i="1151"/>
  <c r="AS62" i="1151"/>
  <c r="AS47" i="1151"/>
  <c r="AP69" i="1151"/>
  <c r="AS50" i="1151"/>
  <c r="AS65" i="1151"/>
  <c r="AS49" i="1151"/>
  <c r="AS64" i="1151"/>
  <c r="AX15" i="1151"/>
  <c r="AS46" i="1151"/>
  <c r="AS61" i="1151"/>
  <c r="AY57" i="1151"/>
  <c r="AY58" i="1151"/>
  <c r="AY4" i="1151"/>
  <c r="AY56" i="1151"/>
  <c r="AY17" i="1151"/>
  <c r="AY54" i="1151"/>
  <c r="AY23" i="1151"/>
  <c r="AY26" i="1151"/>
  <c r="AY16" i="1151"/>
  <c r="AY24" i="1151"/>
  <c r="AY27" i="1151"/>
  <c r="AY25" i="1151"/>
  <c r="AY39" i="1151"/>
  <c r="AY42" i="1151"/>
  <c r="AY40" i="1151"/>
  <c r="AY43" i="1151"/>
  <c r="AY41" i="1151"/>
  <c r="AY55" i="1151"/>
  <c r="BA2" i="1151"/>
  <c r="AZ3" i="1151"/>
  <c r="AZ7" i="1151"/>
  <c r="AZ1" i="1151"/>
  <c r="AS63" i="1151"/>
  <c r="AS48" i="1151"/>
  <c r="AV36" i="1151"/>
  <c r="AT50" i="1151"/>
  <c r="AT65" i="1151"/>
  <c r="AQ698" i="64"/>
  <c r="AS693" i="64"/>
  <c r="AR696" i="64"/>
  <c r="AS694" i="64"/>
  <c r="AS695" i="64"/>
  <c r="AS691" i="64"/>
  <c r="AS692" i="64"/>
  <c r="AT686" i="64" a="1"/>
  <c r="AT686" i="64" s="1"/>
  <c r="AT685" i="64" a="1"/>
  <c r="AT685" i="64" s="1"/>
  <c r="AT688" i="64" a="1"/>
  <c r="AT688" i="64" s="1"/>
  <c r="AT687" i="64" a="1"/>
  <c r="AT687" i="64" s="1"/>
  <c r="AT684" i="64" a="1"/>
  <c r="AT684" i="64" s="1"/>
  <c r="AS676" i="64"/>
  <c r="AR681" i="64"/>
  <c r="AS680" i="64"/>
  <c r="AS678" i="64"/>
  <c r="AS679" i="64"/>
  <c r="AT670" i="64" a="1"/>
  <c r="AT670" i="64" s="1"/>
  <c r="AT654" i="64" a="1"/>
  <c r="AT654" i="64" s="1"/>
  <c r="AT662" i="64" s="1"/>
  <c r="AT655" i="64" a="1"/>
  <c r="AT655" i="64" s="1"/>
  <c r="AT663" i="64" s="1"/>
  <c r="AT656" i="64" a="1"/>
  <c r="AT656" i="64" s="1"/>
  <c r="AT664" i="64" s="1"/>
  <c r="AT657" i="64" a="1"/>
  <c r="AT657" i="64" s="1"/>
  <c r="AT665" i="64" s="1"/>
  <c r="AT671" i="64" a="1"/>
  <c r="AT671" i="64" s="1"/>
  <c r="AT672" i="64" a="1"/>
  <c r="AT672" i="64" s="1"/>
  <c r="AT669" i="64" a="1"/>
  <c r="AT669" i="64" s="1"/>
  <c r="AT673" i="64" a="1"/>
  <c r="AT673" i="64" s="1"/>
  <c r="AT653" i="64" a="1"/>
  <c r="AT653" i="64" s="1"/>
  <c r="AT661" i="64" s="1"/>
  <c r="AS677" i="64"/>
  <c r="AS141" i="64"/>
  <c r="AS143" i="64" s="1"/>
  <c r="AT139" i="64" a="1"/>
  <c r="AT139" i="64" s="1"/>
  <c r="AT138" i="64" s="1"/>
  <c r="AT140" i="64" a="1"/>
  <c r="AT140" i="64" s="1"/>
  <c r="AS850" i="64"/>
  <c r="AS628" i="64"/>
  <c r="AS630" i="64" s="1"/>
  <c r="AR852" i="64"/>
  <c r="AQ853" i="64"/>
  <c r="AT262" i="64" a="1"/>
  <c r="AT262" i="64" s="1"/>
  <c r="AT849" i="64" a="1"/>
  <c r="AT849" i="64" s="1"/>
  <c r="AT629" i="64" a="1"/>
  <c r="AT629" i="64" s="1"/>
  <c r="AT230" i="64" a="1"/>
  <c r="AT230" i="64" s="1"/>
  <c r="AT243" i="64" a="1"/>
  <c r="AT243" i="64" s="1"/>
  <c r="AR592" i="64"/>
  <c r="AS588" i="64"/>
  <c r="AS596" i="64" s="1"/>
  <c r="AT595" i="64" a="1"/>
  <c r="AT595" i="64" s="1"/>
  <c r="AT591" i="64" a="1"/>
  <c r="AT591" i="64" s="1"/>
  <c r="AT587" i="64" a="1"/>
  <c r="AT587" i="64" s="1"/>
  <c r="AU190" i="64"/>
  <c r="AU7" i="64"/>
  <c r="AT8" i="64" s="1"/>
  <c r="AN46" i="861"/>
  <c r="AN87" i="861" s="1"/>
  <c r="AT4" i="64"/>
  <c r="AN1544" i="64"/>
  <c r="AN1546" i="64" s="1"/>
  <c r="DJ67"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2" i="861"/>
  <c r="AT68" i="863" a="1"/>
  <c r="AT68" i="863" s="1"/>
  <c r="AT70" i="863" a="1"/>
  <c r="AT70" i="863" s="1"/>
  <c r="AT66" i="863" a="1"/>
  <c r="AT66" i="863" s="1"/>
  <c r="AT4" i="863"/>
  <c r="AU22" i="864"/>
  <c r="AU21" i="864"/>
  <c r="AU20" i="864"/>
  <c r="AV2" i="864"/>
  <c r="AV23" i="864" s="1"/>
  <c r="AU3" i="864"/>
  <c r="AU1" i="864"/>
  <c r="AV5" i="861"/>
  <c r="AT24" i="864"/>
  <c r="AT94" i="861" s="1"/>
  <c r="AH1" i="860"/>
  <c r="AH7" i="860"/>
  <c r="AH3" i="860"/>
  <c r="AH4" i="860" s="1"/>
  <c r="AI2" i="860"/>
  <c r="L2" i="860"/>
  <c r="L1" i="860"/>
  <c r="DG2032" i="64"/>
  <c r="DG2005" i="64"/>
  <c r="AM1589" i="64"/>
  <c r="AN1587" i="64"/>
  <c r="DK1566" i="64"/>
  <c r="DJ1568" i="64"/>
  <c r="AN1566" i="64"/>
  <c r="AN1568" i="64" s="1"/>
  <c r="AM1568" i="64"/>
  <c r="DJ1544" i="64"/>
  <c r="DI1546" i="64"/>
  <c r="DH1685" i="64"/>
  <c r="DF1522" i="64"/>
  <c r="DF1524" i="64" s="1"/>
  <c r="R1284" i="64"/>
  <c r="M3" i="206"/>
  <c r="R1522" i="64"/>
  <c r="G1290" i="64"/>
  <c r="G1245" i="64"/>
  <c r="G1291" i="64"/>
  <c r="R1240" i="64"/>
  <c r="G1246" i="64"/>
  <c r="G1247" i="64"/>
  <c r="AS852" i="64" a="1"/>
  <c r="DH2005" i="64" a="1"/>
  <c r="DH2032" i="64" a="1"/>
  <c r="AT628" i="64" a="1"/>
  <c r="AR853" i="64" a="1"/>
  <c r="AT850" i="64" a="1"/>
  <c r="AT588" i="64" a="1"/>
  <c r="AX18" i="1151" l="1"/>
  <c r="AX20" i="1151" s="1"/>
  <c r="AR68" i="1151"/>
  <c r="AV31" i="1151"/>
  <c r="AV32" i="1151"/>
  <c r="AV33" i="1151"/>
  <c r="AV35" i="1151"/>
  <c r="AV34" i="1151"/>
  <c r="AS66" i="1151"/>
  <c r="AS22" i="861" s="1"/>
  <c r="AW36" i="1151"/>
  <c r="AS51" i="1151"/>
  <c r="AS17" i="861" s="1"/>
  <c r="AY8" i="1151"/>
  <c r="AY15" i="1151"/>
  <c r="AU31" i="1151"/>
  <c r="AU32" i="1151"/>
  <c r="AU33" i="1151"/>
  <c r="AU35" i="1151"/>
  <c r="AU34" i="1151"/>
  <c r="AT66" i="1151"/>
  <c r="AT22" i="861" s="1"/>
  <c r="AZ58" i="1151"/>
  <c r="AZ17" i="1151"/>
  <c r="AZ56" i="1151"/>
  <c r="AZ16" i="1151"/>
  <c r="AZ4" i="1151"/>
  <c r="AZ54" i="1151"/>
  <c r="AZ24" i="1151"/>
  <c r="AZ40" i="1151"/>
  <c r="AZ25" i="1151"/>
  <c r="AZ23" i="1151"/>
  <c r="AZ27" i="1151"/>
  <c r="AZ39" i="1151"/>
  <c r="AZ26" i="1151"/>
  <c r="AZ42" i="1151"/>
  <c r="AZ43" i="1151"/>
  <c r="AZ41" i="1151"/>
  <c r="AZ57" i="1151"/>
  <c r="AZ55" i="1151"/>
  <c r="AQ69" i="1151"/>
  <c r="AT51" i="1151"/>
  <c r="AT17" i="861" s="1"/>
  <c r="BA7" i="1151"/>
  <c r="BB2" i="1151"/>
  <c r="BA3" i="1151"/>
  <c r="BA1" i="1151"/>
  <c r="AQ699" i="64"/>
  <c r="AR698" i="64"/>
  <c r="AR699" i="64" s="1"/>
  <c r="AT693" i="64"/>
  <c r="AS696" i="64"/>
  <c r="AT692" i="64"/>
  <c r="AT691" i="64"/>
  <c r="AT695" i="64"/>
  <c r="AU686" i="64" a="1"/>
  <c r="AU686" i="64" s="1"/>
  <c r="AU685" i="64" a="1"/>
  <c r="AU685" i="64" s="1"/>
  <c r="AU688" i="64" a="1"/>
  <c r="AU688" i="64" s="1"/>
  <c r="AU687" i="64" a="1"/>
  <c r="AU687" i="64" s="1"/>
  <c r="AU684" i="64" a="1"/>
  <c r="AU684" i="64" s="1"/>
  <c r="AT694" i="64"/>
  <c r="AT677" i="64"/>
  <c r="AS681" i="64"/>
  <c r="AT680" i="64"/>
  <c r="AU653" i="64" a="1"/>
  <c r="AU653" i="64" s="1"/>
  <c r="AU661" i="64" s="1"/>
  <c r="AU670" i="64" a="1"/>
  <c r="AU670" i="64" s="1"/>
  <c r="AU654" i="64" a="1"/>
  <c r="AU654" i="64" s="1"/>
  <c r="AU662" i="64" s="1"/>
  <c r="AU655" i="64" a="1"/>
  <c r="AU655" i="64" s="1"/>
  <c r="AU663" i="64" s="1"/>
  <c r="AU656" i="64" a="1"/>
  <c r="AU656" i="64" s="1"/>
  <c r="AU664" i="64" s="1"/>
  <c r="AU657" i="64" a="1"/>
  <c r="AU657" i="64" s="1"/>
  <c r="AU665" i="64" s="1"/>
  <c r="AU671" i="64" a="1"/>
  <c r="AU671" i="64" s="1"/>
  <c r="AU672" i="64" a="1"/>
  <c r="AU672" i="64" s="1"/>
  <c r="AU669" i="64" a="1"/>
  <c r="AU669" i="64" s="1"/>
  <c r="AU673" i="64" a="1"/>
  <c r="AU673" i="64" s="1"/>
  <c r="AT679" i="64"/>
  <c r="AT678" i="64"/>
  <c r="AT676" i="64"/>
  <c r="AT141" i="64"/>
  <c r="AT143" i="64" s="1"/>
  <c r="AU139" i="64" a="1"/>
  <c r="AU139" i="64" s="1"/>
  <c r="AU138" i="64" s="1"/>
  <c r="AU140" i="64" a="1"/>
  <c r="AU140" i="64" s="1"/>
  <c r="AT850" i="64"/>
  <c r="AT628" i="64"/>
  <c r="AT630" i="64" s="1"/>
  <c r="AR853" i="64"/>
  <c r="AS852" i="64"/>
  <c r="AU262" i="64" a="1"/>
  <c r="AU262" i="64" s="1"/>
  <c r="AU849" i="64" a="1"/>
  <c r="AU849" i="64" s="1"/>
  <c r="AU243" i="64" a="1"/>
  <c r="AU243" i="64" s="1"/>
  <c r="AU629" i="64" a="1"/>
  <c r="AU629" i="64" s="1"/>
  <c r="AU595" i="64" a="1"/>
  <c r="AU595" i="64" s="1"/>
  <c r="AU230" i="64" a="1"/>
  <c r="AU230" i="64" s="1"/>
  <c r="AS592" i="64"/>
  <c r="AT588" i="64"/>
  <c r="AT596" i="64" s="1"/>
  <c r="AU591" i="64" a="1"/>
  <c r="AU591" i="64" s="1"/>
  <c r="AU4" i="64"/>
  <c r="AU587" i="64" a="1"/>
  <c r="AU587" i="64" s="1"/>
  <c r="Y70" i="861"/>
  <c r="AV190" i="64"/>
  <c r="AV7" i="64"/>
  <c r="AU8" i="64" s="1"/>
  <c r="AO46" i="861"/>
  <c r="AO87" i="861" s="1"/>
  <c r="AO1544" i="64"/>
  <c r="AO1546" i="64" s="1"/>
  <c r="DK67"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2" i="861"/>
  <c r="AU24" i="864"/>
  <c r="AU94" i="861" s="1"/>
  <c r="AI7" i="860"/>
  <c r="AI3" i="860"/>
  <c r="AI4" i="860" s="1"/>
  <c r="AJ2" i="860"/>
  <c r="AI1" i="860"/>
  <c r="M2" i="860"/>
  <c r="M1" i="860"/>
  <c r="DH2032" i="64"/>
  <c r="DH2005" i="64"/>
  <c r="DK1568" i="64"/>
  <c r="DL1566" i="64"/>
  <c r="DL1568" i="64" s="1"/>
  <c r="AN1589" i="64"/>
  <c r="AO1587" i="64"/>
  <c r="AO1566" i="64"/>
  <c r="AO1568" i="64" s="1"/>
  <c r="DK1544" i="64"/>
  <c r="DJ1546" i="64"/>
  <c r="DI1685" i="64"/>
  <c r="DG1522" i="64"/>
  <c r="DG1524" i="64" s="1"/>
  <c r="S1522" i="64"/>
  <c r="DI2032" i="64" a="1"/>
  <c r="DI2005" i="64" a="1"/>
  <c r="AU628" i="64" a="1"/>
  <c r="AT852" i="64" a="1"/>
  <c r="AU588" i="64" a="1"/>
  <c r="AU850" i="64" a="1"/>
  <c r="AS853" i="64" a="1"/>
  <c r="BA16" i="1151" l="1"/>
  <c r="BA25" i="1151"/>
  <c r="BA17" i="1151"/>
  <c r="BA27" i="1151"/>
  <c r="BA24" i="1151"/>
  <c r="BA43" i="1151"/>
  <c r="BA39" i="1151"/>
  <c r="BA41" i="1151"/>
  <c r="BA26" i="1151"/>
  <c r="BA42" i="1151"/>
  <c r="BA40" i="1151"/>
  <c r="BA54" i="1151"/>
  <c r="BA57" i="1151"/>
  <c r="BA55" i="1151"/>
  <c r="BA23" i="1151"/>
  <c r="BA58" i="1151"/>
  <c r="BA4" i="1151"/>
  <c r="BA56" i="1151"/>
  <c r="AU50" i="1151"/>
  <c r="AU65" i="1151"/>
  <c r="AW33" i="1151"/>
  <c r="AW31" i="1151"/>
  <c r="AW34" i="1151"/>
  <c r="AW32" i="1151"/>
  <c r="AW35" i="1151"/>
  <c r="BC2" i="1151"/>
  <c r="BB3" i="1151"/>
  <c r="BB7" i="1151"/>
  <c r="BB1" i="1151"/>
  <c r="AU48" i="1151"/>
  <c r="AU63" i="1151"/>
  <c r="AZ8" i="1151"/>
  <c r="AU47" i="1151"/>
  <c r="AU62" i="1151"/>
  <c r="AS68" i="1151"/>
  <c r="AT68" i="1151"/>
  <c r="AU46" i="1151"/>
  <c r="AU61" i="1151"/>
  <c r="AV64" i="1151"/>
  <c r="AV49" i="1151"/>
  <c r="AV50" i="1151"/>
  <c r="AV65" i="1151"/>
  <c r="AV63" i="1151"/>
  <c r="AV48" i="1151"/>
  <c r="AV47" i="1151"/>
  <c r="AV62" i="1151"/>
  <c r="AZ15" i="1151"/>
  <c r="AV46" i="1151"/>
  <c r="AV61" i="1151"/>
  <c r="AR69" i="1151"/>
  <c r="AX36" i="1151"/>
  <c r="AY18" i="1151"/>
  <c r="AU64" i="1151"/>
  <c r="AU49" i="1151"/>
  <c r="AS698" i="64"/>
  <c r="AU692" i="64"/>
  <c r="AU691" i="64"/>
  <c r="AU695" i="64"/>
  <c r="AU694" i="64"/>
  <c r="AU693" i="64"/>
  <c r="AT696" i="64"/>
  <c r="AV686" i="64" a="1"/>
  <c r="AV686" i="64" s="1"/>
  <c r="AV685" i="64" a="1"/>
  <c r="AV685" i="64" s="1"/>
  <c r="AV688" i="64" a="1"/>
  <c r="AV688" i="64" s="1"/>
  <c r="AV687" i="64" a="1"/>
  <c r="AV687" i="64" s="1"/>
  <c r="AV684" i="64" a="1"/>
  <c r="AV684" i="64" s="1"/>
  <c r="AU677" i="64"/>
  <c r="AT681" i="64"/>
  <c r="AU680" i="64"/>
  <c r="AU679" i="64"/>
  <c r="AU678" i="64"/>
  <c r="AV653" i="64" a="1"/>
  <c r="AV653" i="64" s="1"/>
  <c r="AV661" i="64" s="1"/>
  <c r="AV670" i="64" a="1"/>
  <c r="AV670" i="64" s="1"/>
  <c r="AV654" i="64" a="1"/>
  <c r="AV654" i="64" s="1"/>
  <c r="AV662" i="64" s="1"/>
  <c r="AV655" i="64" a="1"/>
  <c r="AV655" i="64" s="1"/>
  <c r="AV663" i="64" s="1"/>
  <c r="AV656" i="64" a="1"/>
  <c r="AV656" i="64" s="1"/>
  <c r="AV664" i="64" s="1"/>
  <c r="AV657" i="64" a="1"/>
  <c r="AV657" i="64" s="1"/>
  <c r="AV665" i="64" s="1"/>
  <c r="AV671" i="64" a="1"/>
  <c r="AV671" i="64" s="1"/>
  <c r="AV669" i="64" a="1"/>
  <c r="AV669" i="64" s="1"/>
  <c r="AV672" i="64" a="1"/>
  <c r="AV672" i="64" s="1"/>
  <c r="AV673" i="64" a="1"/>
  <c r="AV673" i="64" s="1"/>
  <c r="AU676" i="64"/>
  <c r="AU141" i="64"/>
  <c r="AU143" i="64" s="1"/>
  <c r="AV139" i="64" a="1"/>
  <c r="AV139" i="64" s="1"/>
  <c r="AV138" i="64" s="1"/>
  <c r="AV140" i="64" a="1"/>
  <c r="AV140" i="64" s="1"/>
  <c r="AU850" i="64"/>
  <c r="AU628" i="64"/>
  <c r="AU630" i="64" s="1"/>
  <c r="AS853" i="64"/>
  <c r="AT852" i="64"/>
  <c r="AV262" i="64" a="1"/>
  <c r="AV262" i="64" s="1"/>
  <c r="AV849" i="64" a="1"/>
  <c r="AV849" i="64" s="1"/>
  <c r="AV629" i="64" a="1"/>
  <c r="AV629" i="64" s="1"/>
  <c r="AV230" i="64" a="1"/>
  <c r="AV230" i="64" s="1"/>
  <c r="AV243" i="64" a="1"/>
  <c r="AV243" i="64" s="1"/>
  <c r="AT592" i="64"/>
  <c r="AU588" i="64"/>
  <c r="AU596" i="64" s="1"/>
  <c r="AV595" i="64" a="1"/>
  <c r="AV595" i="64" s="1"/>
  <c r="AV591" i="64" a="1"/>
  <c r="AV591" i="64" s="1"/>
  <c r="AV4" i="64"/>
  <c r="AV587" i="64" a="1"/>
  <c r="AV587" i="64" s="1"/>
  <c r="AW190" i="64"/>
  <c r="AW7" i="64"/>
  <c r="AV8" i="64" s="1"/>
  <c r="AP1544" i="64"/>
  <c r="AP1546" i="64" s="1"/>
  <c r="AP46" i="861"/>
  <c r="AP87" i="861" s="1"/>
  <c r="DL67" i="861"/>
  <c r="AW1" i="64"/>
  <c r="AX2" i="64"/>
  <c r="AW3" i="64"/>
  <c r="AV24" i="864"/>
  <c r="AV94"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2" i="861"/>
  <c r="AW20" i="864"/>
  <c r="AW21" i="864"/>
  <c r="AW22" i="864"/>
  <c r="AW3" i="864"/>
  <c r="AW4" i="864" s="1"/>
  <c r="AW1" i="864"/>
  <c r="AX2" i="864"/>
  <c r="AX23" i="864" s="1"/>
  <c r="AV57" i="863"/>
  <c r="AY1" i="861"/>
  <c r="AY8" i="861"/>
  <c r="AZ3" i="861"/>
  <c r="AY4" i="861"/>
  <c r="N2" i="860"/>
  <c r="N1" i="860"/>
  <c r="AJ3" i="860"/>
  <c r="AJ4" i="860" s="1"/>
  <c r="AK2" i="860"/>
  <c r="AJ1" i="860"/>
  <c r="AJ7" i="860"/>
  <c r="DI2032" i="64"/>
  <c r="DI2005" i="64"/>
  <c r="DL1544" i="64"/>
  <c r="DL1546" i="64" s="1"/>
  <c r="AP1587" i="64"/>
  <c r="AO1589" i="64"/>
  <c r="AP1566" i="64"/>
  <c r="AP1568" i="64" s="1"/>
  <c r="DK1546" i="64"/>
  <c r="DJ1685" i="64"/>
  <c r="DH1522" i="64"/>
  <c r="T1522" i="64"/>
  <c r="T1524" i="64" s="1"/>
  <c r="S1524" i="64"/>
  <c r="AU852" i="64" a="1"/>
  <c r="AV588" i="64" a="1"/>
  <c r="DJ2005" i="64" a="1"/>
  <c r="DJ2032" i="64" a="1"/>
  <c r="AV628" i="64" a="1"/>
  <c r="AT853" i="64" a="1"/>
  <c r="AV850" i="64" a="1"/>
  <c r="AY20" i="1151" l="1"/>
  <c r="BB24" i="1151"/>
  <c r="BB25" i="1151"/>
  <c r="BB41" i="1151"/>
  <c r="BB39" i="1151"/>
  <c r="BB27" i="1151"/>
  <c r="BB26" i="1151"/>
  <c r="BB42" i="1151"/>
  <c r="BB40" i="1151"/>
  <c r="BB58" i="1151"/>
  <c r="BB43" i="1151"/>
  <c r="BB54" i="1151"/>
  <c r="BB57" i="1151"/>
  <c r="BB16" i="1151"/>
  <c r="BB55" i="1151"/>
  <c r="BB4" i="1151"/>
  <c r="BB56" i="1151"/>
  <c r="BB23" i="1151"/>
  <c r="BB17" i="1151"/>
  <c r="BC7" i="1151"/>
  <c r="BC1" i="1151"/>
  <c r="BD2" i="1151"/>
  <c r="BC3" i="1151"/>
  <c r="AX34" i="1151"/>
  <c r="AX31" i="1151"/>
  <c r="AX35" i="1151"/>
  <c r="AX33" i="1151"/>
  <c r="AX32" i="1151"/>
  <c r="AV66" i="1151"/>
  <c r="AV22" i="861" s="1"/>
  <c r="AS69" i="1151"/>
  <c r="AW50" i="1151"/>
  <c r="AW65" i="1151"/>
  <c r="AW47" i="1151"/>
  <c r="AW62" i="1151"/>
  <c r="AZ18" i="1151"/>
  <c r="AW49" i="1151"/>
  <c r="AW64" i="1151"/>
  <c r="AW46" i="1151"/>
  <c r="AW61" i="1151"/>
  <c r="AV51" i="1151"/>
  <c r="AV17" i="861" s="1"/>
  <c r="AW48" i="1151"/>
  <c r="AW63" i="1151"/>
  <c r="BA8" i="1151"/>
  <c r="AU66" i="1151"/>
  <c r="AU22" i="861" s="1"/>
  <c r="AU51" i="1151"/>
  <c r="AU17" i="861" s="1"/>
  <c r="AT69" i="1151"/>
  <c r="BA15" i="1151"/>
  <c r="AT698" i="64"/>
  <c r="AT699" i="64" s="1"/>
  <c r="AS699" i="64"/>
  <c r="AU696" i="64"/>
  <c r="AV693" i="64"/>
  <c r="AV692" i="64"/>
  <c r="AV691" i="64"/>
  <c r="AV695" i="64"/>
  <c r="AV694" i="64"/>
  <c r="AW686" i="64" a="1"/>
  <c r="AW686" i="64" s="1"/>
  <c r="AW685" i="64" a="1"/>
  <c r="AW685" i="64" s="1"/>
  <c r="AW688" i="64" a="1"/>
  <c r="AW688" i="64" s="1"/>
  <c r="AW687" i="64" a="1"/>
  <c r="AW687" i="64" s="1"/>
  <c r="AW684" i="64" a="1"/>
  <c r="AW684" i="64" s="1"/>
  <c r="AV677" i="64"/>
  <c r="AU681" i="64"/>
  <c r="AV680" i="64"/>
  <c r="AV679" i="64"/>
  <c r="AV678" i="64"/>
  <c r="AW653" i="64" a="1"/>
  <c r="AW653" i="64" s="1"/>
  <c r="AW661" i="64" s="1"/>
  <c r="AW670" i="64" a="1"/>
  <c r="AW670" i="64" s="1"/>
  <c r="AW654" i="64" a="1"/>
  <c r="AW654" i="64" s="1"/>
  <c r="AW662" i="64" s="1"/>
  <c r="AW655" i="64" a="1"/>
  <c r="AW655" i="64" s="1"/>
  <c r="AW663" i="64" s="1"/>
  <c r="AW656" i="64" a="1"/>
  <c r="AW656" i="64" s="1"/>
  <c r="AW664" i="64" s="1"/>
  <c r="AW669" i="64" a="1"/>
  <c r="AW669" i="64" s="1"/>
  <c r="AW657" i="64" a="1"/>
  <c r="AW657" i="64" s="1"/>
  <c r="AW665" i="64" s="1"/>
  <c r="AW671" i="64" a="1"/>
  <c r="AW671" i="64" s="1"/>
  <c r="AW672" i="64" a="1"/>
  <c r="AW672" i="64" s="1"/>
  <c r="AW673" i="64" a="1"/>
  <c r="AW673" i="64" s="1"/>
  <c r="AV676" i="64"/>
  <c r="AV141" i="64"/>
  <c r="AV143" i="64" s="1"/>
  <c r="AW139" i="64" a="1"/>
  <c r="AW139" i="64" s="1"/>
  <c r="AW138" i="64" s="1"/>
  <c r="AW140" i="64" a="1"/>
  <c r="AW140" i="64" s="1"/>
  <c r="AV850" i="64"/>
  <c r="AV628" i="64"/>
  <c r="AV630" i="64" s="1"/>
  <c r="AT853" i="64"/>
  <c r="AU852" i="64"/>
  <c r="AW262" i="64" a="1"/>
  <c r="AW262" i="64" s="1"/>
  <c r="AW849" i="64" a="1"/>
  <c r="AW849" i="64" s="1"/>
  <c r="AW243" i="64" a="1"/>
  <c r="AW243" i="64" s="1"/>
  <c r="AW629" i="64" a="1"/>
  <c r="AW629" i="64" s="1"/>
  <c r="AW595" i="64" a="1"/>
  <c r="AW595" i="64" s="1"/>
  <c r="AW230" i="64" a="1"/>
  <c r="AW230" i="64" s="1"/>
  <c r="AU592" i="64"/>
  <c r="AV588" i="64"/>
  <c r="AV596" i="64" s="1"/>
  <c r="AW591" i="64" a="1"/>
  <c r="AW591" i="64" s="1"/>
  <c r="AW587" i="64" a="1"/>
  <c r="AW587" i="64" s="1"/>
  <c r="Z43" i="861"/>
  <c r="Z95" i="861"/>
  <c r="AX190" i="64"/>
  <c r="AX7" i="64"/>
  <c r="AW8" i="64" s="1"/>
  <c r="AW4" i="64"/>
  <c r="AQ46" i="861"/>
  <c r="AQ87" i="861" s="1"/>
  <c r="AQ1544" i="64"/>
  <c r="AQ1546" i="64" s="1"/>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4" i="861" s="1"/>
  <c r="AV32"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032" i="64"/>
  <c r="DJ2005" i="64"/>
  <c r="DL1685" i="64"/>
  <c r="AP1589" i="64"/>
  <c r="AQ1587" i="64"/>
  <c r="AQ1566" i="64"/>
  <c r="AQ1568" i="64" s="1"/>
  <c r="DK1685" i="64"/>
  <c r="DI1522" i="64"/>
  <c r="DH1524" i="64"/>
  <c r="U1522" i="64"/>
  <c r="U1524" i="64" s="1"/>
  <c r="E120" i="64"/>
  <c r="E1679" i="64"/>
  <c r="B1679" i="64" s="1"/>
  <c r="E1687" i="64"/>
  <c r="E1686" i="64"/>
  <c r="E1685" i="64"/>
  <c r="G1686" i="64"/>
  <c r="E1684" i="64"/>
  <c r="G1685" i="64"/>
  <c r="E1683" i="64"/>
  <c r="B1683" i="64" s="1"/>
  <c r="S1684" i="64"/>
  <c r="E1682" i="64"/>
  <c r="E1681" i="64"/>
  <c r="E1680" i="64"/>
  <c r="B1680" i="64" s="1"/>
  <c r="E1678" i="64"/>
  <c r="B1678" i="64" s="1"/>
  <c r="E1677" i="64"/>
  <c r="B1677" i="64" s="1"/>
  <c r="E1676" i="64"/>
  <c r="B1676" i="64" s="1"/>
  <c r="E1674" i="64"/>
  <c r="E1655" i="64"/>
  <c r="E1654" i="64"/>
  <c r="E1653" i="64"/>
  <c r="G1654" i="64"/>
  <c r="E1652" i="64"/>
  <c r="R1653" i="64"/>
  <c r="G1653" i="64"/>
  <c r="E1651" i="64"/>
  <c r="B1651" i="64" s="1"/>
  <c r="S1652" i="64"/>
  <c r="K1652" i="64"/>
  <c r="E1650" i="64"/>
  <c r="E1649" i="64"/>
  <c r="E1648" i="64"/>
  <c r="E1647" i="64"/>
  <c r="B1647" i="64" s="1"/>
  <c r="E1646" i="64"/>
  <c r="B1646" i="64" s="1"/>
  <c r="E1645" i="64"/>
  <c r="B1645" i="64" s="1"/>
  <c r="E1644" i="64"/>
  <c r="B1644" i="64" s="1"/>
  <c r="E1642" i="64"/>
  <c r="E1623" i="64"/>
  <c r="E1622" i="64"/>
  <c r="E1621" i="64"/>
  <c r="E1620" i="64"/>
  <c r="E1619" i="64"/>
  <c r="E1618" i="64"/>
  <c r="E1617" i="64"/>
  <c r="E1616" i="64"/>
  <c r="E1615" i="64"/>
  <c r="B1615" i="64" s="1"/>
  <c r="E1614" i="64"/>
  <c r="B1614" i="64" s="1"/>
  <c r="S1615" i="64"/>
  <c r="K1615" i="64"/>
  <c r="E1613" i="64"/>
  <c r="E1612" i="64"/>
  <c r="E1611" i="64"/>
  <c r="E1610" i="64"/>
  <c r="B1610" i="64" s="1"/>
  <c r="E1609" i="64"/>
  <c r="B1609" i="64" s="1"/>
  <c r="E1608" i="64"/>
  <c r="B1608" i="64" s="1"/>
  <c r="DL2032" i="64" a="1"/>
  <c r="DK2032" i="64" a="1"/>
  <c r="AV852" i="64" a="1"/>
  <c r="DK2005" i="64" a="1"/>
  <c r="AW628" i="64" a="1"/>
  <c r="AW850" i="64" a="1"/>
  <c r="AU853" i="64" a="1"/>
  <c r="DL2005" i="64" a="1"/>
  <c r="AW588" i="64" a="1"/>
  <c r="AX50" i="1151" l="1"/>
  <c r="AX65" i="1151"/>
  <c r="AX46" i="1151"/>
  <c r="AX61" i="1151"/>
  <c r="AZ20" i="1151"/>
  <c r="AX49" i="1151"/>
  <c r="AX64" i="1151"/>
  <c r="BC43" i="1151"/>
  <c r="BC56" i="1151"/>
  <c r="BC54" i="1151"/>
  <c r="BC57" i="1151"/>
  <c r="BC16" i="1151"/>
  <c r="BC55" i="1151"/>
  <c r="BC4" i="1151"/>
  <c r="BC58" i="1151"/>
  <c r="BC17" i="1151"/>
  <c r="BC24" i="1151"/>
  <c r="BC25" i="1151"/>
  <c r="BC23" i="1151"/>
  <c r="BC26" i="1151"/>
  <c r="BC41" i="1151"/>
  <c r="BC39" i="1151"/>
  <c r="BC27" i="1151"/>
  <c r="BC42" i="1151"/>
  <c r="BC40" i="1151"/>
  <c r="BE2" i="1151"/>
  <c r="BD3" i="1151"/>
  <c r="BD7" i="1151"/>
  <c r="BD1" i="1151"/>
  <c r="BB8" i="1151"/>
  <c r="BC8" i="1151"/>
  <c r="AV68" i="1151"/>
  <c r="BA18" i="1151"/>
  <c r="AW66" i="1151"/>
  <c r="AW22" i="861" s="1"/>
  <c r="AY36" i="1151"/>
  <c r="AW51" i="1151"/>
  <c r="AW17" i="861" s="1"/>
  <c r="AX62" i="1151"/>
  <c r="AX47" i="1151"/>
  <c r="BB15" i="1151"/>
  <c r="AU68" i="1151"/>
  <c r="AX48" i="1151"/>
  <c r="AX63" i="1151"/>
  <c r="AU698" i="64"/>
  <c r="AW694" i="64"/>
  <c r="AW693" i="64"/>
  <c r="AW692" i="64"/>
  <c r="AV696" i="64"/>
  <c r="AW691" i="64"/>
  <c r="AW695" i="64"/>
  <c r="AX686" i="64" a="1"/>
  <c r="AX686" i="64" s="1"/>
  <c r="AX685" i="64" a="1"/>
  <c r="AX685" i="64" s="1"/>
  <c r="AX688" i="64" a="1"/>
  <c r="AX688" i="64" s="1"/>
  <c r="AX687" i="64" a="1"/>
  <c r="AX687" i="64" s="1"/>
  <c r="AX684" i="64" a="1"/>
  <c r="AX684" i="64" s="1"/>
  <c r="AV681" i="64"/>
  <c r="AW677" i="64"/>
  <c r="AW680" i="64"/>
  <c r="AW679" i="64"/>
  <c r="AW678" i="64"/>
  <c r="AX653" i="64" a="1"/>
  <c r="AX653" i="64" s="1"/>
  <c r="AX661" i="64" s="1"/>
  <c r="AX670" i="64" a="1"/>
  <c r="AX670" i="64" s="1"/>
  <c r="AX654" i="64" a="1"/>
  <c r="AX654" i="64" s="1"/>
  <c r="AX662" i="64" s="1"/>
  <c r="AX669" i="64" a="1"/>
  <c r="AX669" i="64" s="1"/>
  <c r="AX655" i="64" a="1"/>
  <c r="AX655" i="64" s="1"/>
  <c r="AX663" i="64" s="1"/>
  <c r="AX656" i="64" a="1"/>
  <c r="AX656" i="64" s="1"/>
  <c r="AX664" i="64" s="1"/>
  <c r="AX657" i="64" a="1"/>
  <c r="AX657" i="64" s="1"/>
  <c r="AX665" i="64" s="1"/>
  <c r="AX671" i="64" a="1"/>
  <c r="AX671" i="64" s="1"/>
  <c r="AX672" i="64" a="1"/>
  <c r="AX672" i="64" s="1"/>
  <c r="AX673" i="64" a="1"/>
  <c r="AX673" i="64" s="1"/>
  <c r="AW676" i="64"/>
  <c r="AW141" i="64"/>
  <c r="AW143" i="64" s="1"/>
  <c r="AX139" i="64" a="1"/>
  <c r="AX139" i="64" s="1"/>
  <c r="AX138" i="64" s="1"/>
  <c r="AX140" i="64" a="1"/>
  <c r="AX140" i="64" s="1"/>
  <c r="AU853" i="64"/>
  <c r="AW850" i="64"/>
  <c r="AW628" i="64"/>
  <c r="AW630" i="64" s="1"/>
  <c r="AV852" i="64"/>
  <c r="AX262" i="64" a="1"/>
  <c r="AX262" i="64" s="1"/>
  <c r="AX849" i="64" a="1"/>
  <c r="AX849" i="64" s="1"/>
  <c r="AX629" i="64" a="1"/>
  <c r="AX629" i="64" s="1"/>
  <c r="AX230" i="64" a="1"/>
  <c r="AX230" i="64" s="1"/>
  <c r="AX243" i="64" a="1"/>
  <c r="AX243" i="64" s="1"/>
  <c r="AV592" i="64"/>
  <c r="AW588" i="64"/>
  <c r="AW596" i="64" s="1"/>
  <c r="AX595" i="64" a="1"/>
  <c r="AX595" i="64" s="1"/>
  <c r="AX591" i="64" a="1"/>
  <c r="AX591" i="64" s="1"/>
  <c r="AX4" i="64"/>
  <c r="AX587" i="64" a="1"/>
  <c r="AX587" i="64" s="1"/>
  <c r="AY190" i="64"/>
  <c r="AY7" i="64"/>
  <c r="AX8" i="64" s="1"/>
  <c r="AR46" i="861"/>
  <c r="AR87" i="861" s="1"/>
  <c r="AR1544" i="64"/>
  <c r="AR1546" i="64" s="1"/>
  <c r="AY3" i="64"/>
  <c r="AY1" i="64"/>
  <c r="AZ2" i="64"/>
  <c r="AW32"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4" i="861" s="1"/>
  <c r="AX57" i="863"/>
  <c r="DA553" i="64" a="1"/>
  <c r="DA553" i="64" s="1"/>
  <c r="DA555" i="64" s="1"/>
  <c r="AM2" i="860"/>
  <c r="AL1" i="860"/>
  <c r="AL7" i="860"/>
  <c r="AL3" i="860"/>
  <c r="AL4" i="860" s="1"/>
  <c r="CQ553" i="64" a="1"/>
  <c r="CQ553" i="64" s="1"/>
  <c r="CQ555" i="64" s="1"/>
  <c r="CS558" i="64" a="1"/>
  <c r="CS558" i="64" s="1"/>
  <c r="CS559" i="64" s="1"/>
  <c r="DJ558" i="64" a="1"/>
  <c r="DJ558" i="64" s="1"/>
  <c r="DJ559" i="64" s="1"/>
  <c r="CP558" i="64" a="1"/>
  <c r="CP558" i="64" s="1"/>
  <c r="CP559" i="64" s="1"/>
  <c r="CY553" i="64" a="1"/>
  <c r="CY553" i="64" s="1"/>
  <c r="CY555" i="64" s="1"/>
  <c r="DB558" i="64" a="1"/>
  <c r="DB558" i="64" s="1"/>
  <c r="DB559" i="64" s="1"/>
  <c r="CQ558" i="64" a="1"/>
  <c r="CQ558" i="64" s="1"/>
  <c r="CQ559" i="64" s="1"/>
  <c r="CN553" i="64" a="1"/>
  <c r="CN553" i="64" s="1"/>
  <c r="CN555" i="64" s="1"/>
  <c r="CY558" i="64" a="1"/>
  <c r="CY558" i="64" s="1"/>
  <c r="CY559" i="64" s="1"/>
  <c r="CV553" i="64" a="1"/>
  <c r="CV553" i="64" s="1"/>
  <c r="CX553" i="64" a="1"/>
  <c r="CX553" i="64" s="1"/>
  <c r="DJ553" i="64" a="1"/>
  <c r="DJ553" i="64" s="1"/>
  <c r="CW558" i="64" a="1"/>
  <c r="CW558" i="64" s="1"/>
  <c r="CW559" i="64" s="1"/>
  <c r="DC553" i="64" a="1"/>
  <c r="DC553" i="64" s="1"/>
  <c r="CP553" i="64" a="1"/>
  <c r="CP553" i="64" s="1"/>
  <c r="DI553" i="64" a="1"/>
  <c r="DI553" i="64" s="1"/>
  <c r="DE558" i="64" a="1"/>
  <c r="DE558" i="64" s="1"/>
  <c r="DE559" i="64" s="1"/>
  <c r="CN558" i="64" a="1"/>
  <c r="CN558" i="64" s="1"/>
  <c r="CN559" i="64" s="1"/>
  <c r="DA558" i="64" a="1"/>
  <c r="DA558" i="64" s="1"/>
  <c r="DA559" i="64" s="1"/>
  <c r="DH553" i="64" a="1"/>
  <c r="DH553" i="64" s="1"/>
  <c r="DL558" i="64" a="1"/>
  <c r="DL558" i="64" s="1"/>
  <c r="DL559" i="64" s="1"/>
  <c r="DL553" i="64" a="1"/>
  <c r="DL553" i="64" s="1"/>
  <c r="CS553" i="64" a="1"/>
  <c r="CS553" i="64" s="1"/>
  <c r="DE553" i="64" a="1"/>
  <c r="DE553" i="64" s="1"/>
  <c r="CT553" i="64" a="1"/>
  <c r="CT553" i="64" s="1"/>
  <c r="DK553" i="64" a="1"/>
  <c r="DK553" i="64" s="1"/>
  <c r="DK558" i="64" a="1"/>
  <c r="DK558" i="64" s="1"/>
  <c r="DK559" i="64" s="1"/>
  <c r="DG558" i="64" a="1"/>
  <c r="DG558" i="64" s="1"/>
  <c r="DG559" i="64" s="1"/>
  <c r="DC558" i="64" a="1"/>
  <c r="DC558" i="64" s="1"/>
  <c r="DC559" i="64" s="1"/>
  <c r="CW553" i="64" a="1"/>
  <c r="CW553" i="64" s="1"/>
  <c r="DD553" i="64" a="1"/>
  <c r="DD553" i="64" s="1"/>
  <c r="CR553" i="64" a="1"/>
  <c r="CR553" i="64" s="1"/>
  <c r="CO553" i="64" a="1"/>
  <c r="CO553" i="64" s="1"/>
  <c r="CZ553" i="64" a="1"/>
  <c r="CZ553" i="64" s="1"/>
  <c r="DH558" i="64" a="1"/>
  <c r="DH558" i="64" s="1"/>
  <c r="DH559" i="64" s="1"/>
  <c r="CO558" i="64" a="1"/>
  <c r="CO558" i="64" s="1"/>
  <c r="CO559" i="64" s="1"/>
  <c r="CX558" i="64" a="1"/>
  <c r="CX558" i="64" s="1"/>
  <c r="CX559" i="64" s="1"/>
  <c r="CR558" i="64" a="1"/>
  <c r="CR558" i="64" s="1"/>
  <c r="CR559" i="64" s="1"/>
  <c r="CU558" i="64" a="1"/>
  <c r="CU558" i="64" s="1"/>
  <c r="CU559" i="64" s="1"/>
  <c r="CT558" i="64" a="1"/>
  <c r="CT558" i="64" s="1"/>
  <c r="CT559" i="64" s="1"/>
  <c r="CV558" i="64" a="1"/>
  <c r="CV558" i="64" s="1"/>
  <c r="CV559" i="64" s="1"/>
  <c r="DG553" i="64" a="1"/>
  <c r="DG553" i="64" s="1"/>
  <c r="DF558" i="64" a="1"/>
  <c r="DF558" i="64" s="1"/>
  <c r="DF559" i="64" s="1"/>
  <c r="DI558" i="64" a="1"/>
  <c r="DI558" i="64" s="1"/>
  <c r="DI559" i="64" s="1"/>
  <c r="DD558" i="64" a="1"/>
  <c r="DD558" i="64" s="1"/>
  <c r="DD559" i="64" s="1"/>
  <c r="DB553" i="64" a="1"/>
  <c r="DB553" i="64" s="1"/>
  <c r="CZ558" i="64" a="1"/>
  <c r="CZ558" i="64" s="1"/>
  <c r="CZ559" i="64" s="1"/>
  <c r="CU553" i="64" a="1"/>
  <c r="CU553" i="64" s="1"/>
  <c r="DF553" i="64" a="1"/>
  <c r="DF553" i="64" s="1"/>
  <c r="CZ1782" i="64" a="1"/>
  <c r="CZ1782" i="64" s="1"/>
  <c r="CV2059" i="64" a="1"/>
  <c r="CV2059" i="64" s="1"/>
  <c r="DA1787" i="64" a="1"/>
  <c r="DA1787" i="64" s="1"/>
  <c r="CZ1790" i="64" a="1"/>
  <c r="CZ1790" i="64" s="1"/>
  <c r="DJ1790" i="64" a="1"/>
  <c r="DJ1790" i="64" s="1"/>
  <c r="CZ1785" i="64" a="1"/>
  <c r="CZ1785" i="64" s="1"/>
  <c r="DD1782" i="64" a="1"/>
  <c r="DD1782" i="64" s="1"/>
  <c r="DI366" i="64" a="1"/>
  <c r="DI366" i="64" s="1"/>
  <c r="DJ366" i="64" a="1"/>
  <c r="DJ366" i="64" s="1"/>
  <c r="DI1785" i="64" a="1"/>
  <c r="DI1785" i="64" s="1"/>
  <c r="DA1783" i="64" a="1"/>
  <c r="DA1783" i="64" s="1"/>
  <c r="DJ1785" i="64" a="1"/>
  <c r="DJ1785" i="64" s="1"/>
  <c r="DJ1787" i="64" a="1"/>
  <c r="DJ1787" i="64" s="1"/>
  <c r="CX1783" i="64" a="1"/>
  <c r="CX1783" i="64" s="1"/>
  <c r="CQ1789" i="64" a="1"/>
  <c r="CQ1789" i="64" s="1"/>
  <c r="DH366" i="64" a="1"/>
  <c r="DH366" i="64" s="1"/>
  <c r="DJ2059" i="64" a="1"/>
  <c r="DJ2059" i="64" s="1"/>
  <c r="CV1784" i="64" a="1"/>
  <c r="CV1784" i="64" s="1"/>
  <c r="CP1786" i="64" a="1"/>
  <c r="CP1786" i="64" s="1"/>
  <c r="DJ1789" i="64" a="1"/>
  <c r="DJ1789" i="64" s="1"/>
  <c r="DF1785" i="64" a="1"/>
  <c r="DF1785" i="64" s="1"/>
  <c r="CY1784" i="64" a="1"/>
  <c r="CY1784" i="64" s="1"/>
  <c r="CS1790" i="64" a="1"/>
  <c r="CS1790" i="64" s="1"/>
  <c r="CW366" i="64" a="1"/>
  <c r="CW366" i="64" s="1"/>
  <c r="DH1782" i="64" a="1"/>
  <c r="DH1782" i="64" s="1"/>
  <c r="CV1786" i="64" a="1"/>
  <c r="CV1786" i="64" s="1"/>
  <c r="CX1790" i="64" a="1"/>
  <c r="CX1790" i="64" s="1"/>
  <c r="DJ1788" i="64" a="1"/>
  <c r="DJ1788" i="64" s="1"/>
  <c r="DF1784" i="64" a="1"/>
  <c r="DF1784" i="64" s="1"/>
  <c r="CU1785" i="64" a="1"/>
  <c r="CU1785" i="64" s="1"/>
  <c r="CY1789" i="64" a="1"/>
  <c r="CY1789" i="64" s="1"/>
  <c r="DC365" i="64" a="1"/>
  <c r="DC365" i="64" s="1"/>
  <c r="DC1790" i="64" a="1"/>
  <c r="DC1790" i="64" s="1"/>
  <c r="DA1785" i="64" a="1"/>
  <c r="DA1785" i="64" s="1"/>
  <c r="CW1785" i="64" a="1"/>
  <c r="CW1785" i="64" s="1"/>
  <c r="DJ1783" i="64" a="1"/>
  <c r="DJ1783" i="64" s="1"/>
  <c r="CS1782" i="64" a="1"/>
  <c r="CS1782" i="64" s="1"/>
  <c r="CT1783" i="64" a="1"/>
  <c r="CT1783" i="64" s="1"/>
  <c r="DK1783" i="64" a="1"/>
  <c r="DK1783" i="64" s="1"/>
  <c r="DK1784" i="64" a="1"/>
  <c r="DK1784" i="64" s="1"/>
  <c r="DK1785" i="64" a="1"/>
  <c r="DK1785" i="64" s="1"/>
  <c r="DK1786" i="64" a="1"/>
  <c r="DK1786" i="64" s="1"/>
  <c r="DK1782" i="64" a="1"/>
  <c r="DK1782" i="64" s="1"/>
  <c r="DK1790" i="64" a="1"/>
  <c r="DK1790" i="64" s="1"/>
  <c r="DK1788" i="64" a="1"/>
  <c r="DK1788" i="64" s="1"/>
  <c r="DK1789" i="64" a="1"/>
  <c r="DK1789" i="64" s="1"/>
  <c r="DK1787" i="64" a="1"/>
  <c r="DK1787" i="64" s="1"/>
  <c r="CW2059" i="64" a="1"/>
  <c r="CW2059" i="64" s="1"/>
  <c r="DF1783" i="64" a="1"/>
  <c r="DF1783" i="64" s="1"/>
  <c r="CO1782" i="64" a="1"/>
  <c r="CO1782" i="64" s="1"/>
  <c r="CY1785" i="64" a="1"/>
  <c r="CY1785" i="64" s="1"/>
  <c r="CT1786" i="64" a="1"/>
  <c r="CT1786" i="64" s="1"/>
  <c r="CT1784" i="64" a="1"/>
  <c r="CT1784" i="64" s="1"/>
  <c r="CY1786" i="64" a="1"/>
  <c r="CY1786" i="64" s="1"/>
  <c r="CP1785" i="64" a="1"/>
  <c r="CP1785" i="64" s="1"/>
  <c r="CQ1784" i="64" a="1"/>
  <c r="CQ1784" i="64" s="1"/>
  <c r="DI1786" i="64" a="1"/>
  <c r="DI1786" i="64" s="1"/>
  <c r="DH1789" i="64" a="1"/>
  <c r="DH1789" i="64" s="1"/>
  <c r="DE1784" i="64" a="1"/>
  <c r="DE1784" i="64" s="1"/>
  <c r="DG1782" i="64" a="1"/>
  <c r="DG1782" i="64" s="1"/>
  <c r="DB1783" i="64" a="1"/>
  <c r="DB1783" i="64" s="1"/>
  <c r="DA1784" i="64" a="1"/>
  <c r="DA1784" i="64" s="1"/>
  <c r="DC1784" i="64" a="1"/>
  <c r="DC1784" i="64" s="1"/>
  <c r="CQ1790" i="64" a="1"/>
  <c r="CQ1790" i="64" s="1"/>
  <c r="CO1789" i="64" a="1"/>
  <c r="CO1789" i="64" s="1"/>
  <c r="CY1790" i="64" a="1"/>
  <c r="CY1790" i="64" s="1"/>
  <c r="CW1787" i="64" a="1"/>
  <c r="CW1787" i="64" s="1"/>
  <c r="DG1787" i="64" a="1"/>
  <c r="DG1787" i="64" s="1"/>
  <c r="CU1790" i="64" a="1"/>
  <c r="CU1790" i="64" s="1"/>
  <c r="DC1783" i="64" a="1"/>
  <c r="DC1783" i="64" s="1"/>
  <c r="CQ1786" i="64" a="1"/>
  <c r="CQ1786" i="64" s="1"/>
  <c r="DA1788" i="64" a="1"/>
  <c r="DA1788" i="64" s="1"/>
  <c r="DB1787" i="64" a="1"/>
  <c r="DB1787" i="64" s="1"/>
  <c r="DH1787" i="64" a="1"/>
  <c r="DH1787" i="64" s="1"/>
  <c r="CW1784" i="64" a="1"/>
  <c r="CW1784" i="64" s="1"/>
  <c r="CX1789" i="64" a="1"/>
  <c r="CX1789" i="64" s="1"/>
  <c r="DI1784" i="64" a="1"/>
  <c r="DI1784" i="64" s="1"/>
  <c r="DF1786" i="64" a="1"/>
  <c r="DF1786" i="64" s="1"/>
  <c r="CR1786" i="64" a="1"/>
  <c r="CR1786" i="64" s="1"/>
  <c r="CU1789" i="64" a="1"/>
  <c r="CU1789" i="64" s="1"/>
  <c r="CP1790" i="64" a="1"/>
  <c r="CP1790" i="64" s="1"/>
  <c r="CO1784" i="64" a="1"/>
  <c r="CO1784" i="64" s="1"/>
  <c r="DG1783" i="64" a="1"/>
  <c r="DG1783" i="64" s="1"/>
  <c r="CX1782" i="64" a="1"/>
  <c r="CX1782" i="64" s="1"/>
  <c r="CX1788" i="64" a="1"/>
  <c r="CX1788" i="64" s="1"/>
  <c r="CV1782" i="64" a="1"/>
  <c r="CV1782" i="64" s="1"/>
  <c r="DF1790" i="64" a="1"/>
  <c r="DF1790" i="64" s="1"/>
  <c r="DG1790" i="64" a="1"/>
  <c r="DG1790" i="64" s="1"/>
  <c r="DD1783" i="64" a="1"/>
  <c r="DD1783" i="64" s="1"/>
  <c r="CT1785" i="64" a="1"/>
  <c r="CT1785" i="64" s="1"/>
  <c r="CU1788" i="64" a="1"/>
  <c r="CU1788" i="64" s="1"/>
  <c r="DH1783" i="64" a="1"/>
  <c r="DH1783" i="64" s="1"/>
  <c r="DB1786" i="64" a="1"/>
  <c r="DB1786" i="64" s="1"/>
  <c r="DC1782" i="64" a="1"/>
  <c r="DC1782" i="64" s="1"/>
  <c r="CX1786" i="64" a="1"/>
  <c r="CX1786" i="64" s="1"/>
  <c r="CP1788" i="64" a="1"/>
  <c r="CP1788" i="64" s="1"/>
  <c r="CP1783" i="64" a="1"/>
  <c r="CP1783" i="64" s="1"/>
  <c r="DH1790" i="64" a="1"/>
  <c r="DH1790" i="64" s="1"/>
  <c r="DD1787" i="64" a="1"/>
  <c r="DD1787" i="64" s="1"/>
  <c r="DE1788" i="64" a="1"/>
  <c r="DE1788" i="64" s="1"/>
  <c r="DI1788" i="64" a="1"/>
  <c r="DI1788" i="64" s="1"/>
  <c r="CT1782" i="64" a="1"/>
  <c r="CT1782" i="64" s="1"/>
  <c r="DA1790" i="64" a="1"/>
  <c r="DA1790" i="64" s="1"/>
  <c r="DB1782" i="64" a="1"/>
  <c r="DB1782" i="64" s="1"/>
  <c r="CW1783" i="64" a="1"/>
  <c r="CW1783" i="64" s="1"/>
  <c r="CW1786" i="64" a="1"/>
  <c r="CW1786" i="64" s="1"/>
  <c r="CU1784" i="64" a="1"/>
  <c r="CU1784" i="64" s="1"/>
  <c r="DE1783" i="64" a="1"/>
  <c r="DE1783" i="64" s="1"/>
  <c r="DE1786" i="64" a="1"/>
  <c r="DE1786" i="64" s="1"/>
  <c r="DC1785" i="64" a="1"/>
  <c r="DC1785" i="64" s="1"/>
  <c r="CS1789" i="64" a="1"/>
  <c r="CS1789" i="64" s="1"/>
  <c r="CU1783" i="64" a="1"/>
  <c r="CU1783" i="64" s="1"/>
  <c r="DE1790" i="64" a="1"/>
  <c r="DE1790" i="64" s="1"/>
  <c r="CV1785" i="64" a="1"/>
  <c r="CV1785" i="64" s="1"/>
  <c r="CW1788" i="64" a="1"/>
  <c r="CW1788" i="64" s="1"/>
  <c r="CS1788" i="64" a="1"/>
  <c r="CS1788" i="64" s="1"/>
  <c r="CS1785" i="64" a="1"/>
  <c r="CS1785" i="64" s="1"/>
  <c r="CT1788" i="64" a="1"/>
  <c r="CT1788" i="64" s="1"/>
  <c r="DI1789" i="64" a="1"/>
  <c r="DI1789" i="64" s="1"/>
  <c r="DA1786" i="64" a="1"/>
  <c r="DA1786" i="64" s="1"/>
  <c r="CP1789" i="64" a="1"/>
  <c r="CP1789" i="64" s="1"/>
  <c r="CT1790" i="64" a="1"/>
  <c r="CT1790" i="64" s="1"/>
  <c r="DD1785" i="64" a="1"/>
  <c r="DD1785" i="64" s="1"/>
  <c r="DD1788" i="64" a="1"/>
  <c r="DD1788" i="64" s="1"/>
  <c r="DB1784" i="64" a="1"/>
  <c r="DB1784" i="64" s="1"/>
  <c r="CR1785" i="64" a="1"/>
  <c r="CR1785" i="64" s="1"/>
  <c r="CT1789" i="64" a="1"/>
  <c r="CT1789" i="64" s="1"/>
  <c r="DH1785" i="64" a="1"/>
  <c r="DH1785" i="64" s="1"/>
  <c r="CZ1788" i="64" a="1"/>
  <c r="CZ1788" i="64" s="1"/>
  <c r="DB1790" i="64" a="1"/>
  <c r="DB1790" i="64" s="1"/>
  <c r="CO1788" i="64" a="1"/>
  <c r="CO1788" i="64" s="1"/>
  <c r="CP1782" i="64" a="1"/>
  <c r="CP1782" i="64" s="1"/>
  <c r="CQ1785" i="64" a="1"/>
  <c r="CQ1785" i="64" s="1"/>
  <c r="CX1784" i="64" a="1"/>
  <c r="CX1784" i="64" s="1"/>
  <c r="CX1787" i="64" a="1"/>
  <c r="CX1787" i="64" s="1"/>
  <c r="CO1790" i="64" a="1"/>
  <c r="CO1790" i="64" s="1"/>
  <c r="CO1783" i="64" a="1"/>
  <c r="CO1783" i="64" s="1"/>
  <c r="CO1787" i="64" a="1"/>
  <c r="CO1787" i="64" s="1"/>
  <c r="CV1787" i="64" a="1"/>
  <c r="CV1787" i="64" s="1"/>
  <c r="DE1782" i="64" a="1"/>
  <c r="DE1782" i="64" s="1"/>
  <c r="DE1789" i="64" a="1"/>
  <c r="DE1789" i="64" s="1"/>
  <c r="CR1788" i="64" a="1"/>
  <c r="CR1788" i="64" s="1"/>
  <c r="DH1784" i="64" a="1"/>
  <c r="DH1784" i="64" s="1"/>
  <c r="CR1783" i="64" a="1"/>
  <c r="CR1783" i="64" s="1"/>
  <c r="CR1782" i="64" a="1"/>
  <c r="CR1782" i="64" s="1"/>
  <c r="CR1789" i="64" a="1"/>
  <c r="CR1789" i="64" s="1"/>
  <c r="DG1785" i="64" a="1"/>
  <c r="DG1785" i="64" s="1"/>
  <c r="DG1789" i="64" a="1"/>
  <c r="DG1789" i="64" s="1"/>
  <c r="DI1790" i="64" a="1"/>
  <c r="DI1790" i="64" s="1"/>
  <c r="DI1787" i="64" a="1"/>
  <c r="DI1787" i="64" s="1"/>
  <c r="DC1787" i="64" a="1"/>
  <c r="DC1787" i="64" s="1"/>
  <c r="DC1789" i="64" a="1"/>
  <c r="DC1789" i="64" s="1"/>
  <c r="DH1788" i="64" a="1"/>
  <c r="DH1788" i="64" s="1"/>
  <c r="CY1787" i="64" a="1"/>
  <c r="CY1787" i="64" s="1"/>
  <c r="CZ1783" i="64" a="1"/>
  <c r="CZ1783" i="64" s="1"/>
  <c r="DG1788" i="64" a="1"/>
  <c r="DG1788" i="64" s="1"/>
  <c r="CP1784" i="64" a="1"/>
  <c r="CP1784" i="64" s="1"/>
  <c r="CW1782" i="64" a="1"/>
  <c r="CW1782" i="64" s="1"/>
  <c r="CW1789" i="64" a="1"/>
  <c r="CW1789" i="64" s="1"/>
  <c r="DD1786" i="64" a="1"/>
  <c r="DD1786" i="64" s="1"/>
  <c r="CT1787" i="64" a="1"/>
  <c r="CT1787" i="64" s="1"/>
  <c r="CQ1782" i="64" a="1"/>
  <c r="CQ1782" i="64" s="1"/>
  <c r="CY1788" i="64" a="1"/>
  <c r="CY1788" i="64" s="1"/>
  <c r="CY1782" i="64" a="1"/>
  <c r="CY1782" i="64" s="1"/>
  <c r="CZ1784" i="64" a="1"/>
  <c r="CZ1784" i="64" s="1"/>
  <c r="CU1786" i="64" a="1"/>
  <c r="CU1786" i="64" s="1"/>
  <c r="CU1782" i="64" a="1"/>
  <c r="CU1782" i="64" s="1"/>
  <c r="DI1782" i="64" a="1"/>
  <c r="DI1782" i="64" s="1"/>
  <c r="CS1787" i="64" a="1"/>
  <c r="CS1787" i="64" s="1"/>
  <c r="CQ1788" i="64" a="1"/>
  <c r="CQ1788" i="64" s="1"/>
  <c r="CS1786" i="64" a="1"/>
  <c r="CS1786" i="64" s="1"/>
  <c r="DG1784" i="64" a="1"/>
  <c r="DG1784" i="64" s="1"/>
  <c r="DF1788" i="64" a="1"/>
  <c r="DF1788" i="64" s="1"/>
  <c r="DF1787" i="64" a="1"/>
  <c r="DF1787" i="64" s="1"/>
  <c r="CV1783" i="64" a="1"/>
  <c r="CV1783" i="64" s="1"/>
  <c r="CU1787" i="64" a="1"/>
  <c r="CU1787" i="64" s="1"/>
  <c r="CV1789" i="64" a="1"/>
  <c r="CV1789" i="64" s="1"/>
  <c r="DD1784" i="64" a="1"/>
  <c r="DD1784" i="64" s="1"/>
  <c r="DC1788" i="64" a="1"/>
  <c r="DC1788" i="64" s="1"/>
  <c r="DD1789" i="64" a="1"/>
  <c r="DD1789" i="64" s="1"/>
  <c r="CR1784" i="64" a="1"/>
  <c r="CR1784" i="64" s="1"/>
  <c r="CR1787" i="64" a="1"/>
  <c r="CR1787" i="64" s="1"/>
  <c r="CP1787" i="64" a="1"/>
  <c r="CP1787" i="64" s="1"/>
  <c r="CZ1786" i="64" a="1"/>
  <c r="CZ1786" i="64" s="1"/>
  <c r="DA1782" i="64" a="1"/>
  <c r="DA1782" i="64" s="1"/>
  <c r="CQ1787" i="64" a="1"/>
  <c r="CQ1787" i="64" s="1"/>
  <c r="CO1785" i="64" a="1"/>
  <c r="CO1785" i="64" s="1"/>
  <c r="CO1786" i="64" a="1"/>
  <c r="CO1786" i="64" s="1"/>
  <c r="CQ1783" i="64" a="1"/>
  <c r="CQ1783" i="64" s="1"/>
  <c r="CY1783" i="64" a="1"/>
  <c r="CY1783" i="64" s="1"/>
  <c r="DF1789" i="64" a="1"/>
  <c r="DF1789" i="64" s="1"/>
  <c r="DE1787" i="64" a="1"/>
  <c r="DE1787" i="64" s="1"/>
  <c r="CV1788" i="64" a="1"/>
  <c r="CV1788" i="64" s="1"/>
  <c r="DA1789" i="64" a="1"/>
  <c r="DA1789" i="64" s="1"/>
  <c r="DL1790" i="64" a="1"/>
  <c r="DL1790" i="64" s="1"/>
  <c r="DL1782" i="64" a="1"/>
  <c r="DL1782" i="64" s="1"/>
  <c r="DL1783" i="64" a="1"/>
  <c r="DL1783" i="64" s="1"/>
  <c r="DL1784" i="64" a="1"/>
  <c r="DL1784" i="64" s="1"/>
  <c r="DL1785" i="64" a="1"/>
  <c r="DL1785" i="64" s="1"/>
  <c r="DL1787" i="64" a="1"/>
  <c r="DL1787" i="64" s="1"/>
  <c r="DL1786" i="64" a="1"/>
  <c r="DL1786" i="64" s="1"/>
  <c r="DL1788" i="64" a="1"/>
  <c r="DL1788" i="64" s="1"/>
  <c r="DL1789" i="64" a="1"/>
  <c r="DL1789" i="64" s="1"/>
  <c r="DE366" i="64" a="1"/>
  <c r="DE366" i="64" s="1"/>
  <c r="DD1790" i="64" a="1"/>
  <c r="DD1790" i="64" s="1"/>
  <c r="CR1790" i="64" a="1"/>
  <c r="CR1790" i="64" s="1"/>
  <c r="CX1785" i="64" a="1"/>
  <c r="CX1785" i="64" s="1"/>
  <c r="DJ1784" i="64" a="1"/>
  <c r="DJ1784" i="64" s="1"/>
  <c r="DB1785" i="64" a="1"/>
  <c r="DB1785" i="64" s="1"/>
  <c r="CV1790" i="64" a="1"/>
  <c r="CV1790" i="64" s="1"/>
  <c r="CW1790" i="64" a="1"/>
  <c r="CW1790" i="64" s="1"/>
  <c r="CS366" i="64" a="1"/>
  <c r="CS366" i="64" s="1"/>
  <c r="CZ1787" i="64" a="1"/>
  <c r="CZ1787" i="64" s="1"/>
  <c r="CS1784" i="64" a="1"/>
  <c r="CS1784" i="64" s="1"/>
  <c r="DF1782" i="64" a="1"/>
  <c r="DF1782" i="64" s="1"/>
  <c r="DJ1786" i="64" a="1"/>
  <c r="DJ1786" i="64" s="1"/>
  <c r="DB1789" i="64" a="1"/>
  <c r="DB1789" i="64" s="1"/>
  <c r="DC1786" i="64" a="1"/>
  <c r="DC1786" i="64" s="1"/>
  <c r="DG1786" i="64" a="1"/>
  <c r="DG1786" i="64" s="1"/>
  <c r="CZ365" i="64" a="1"/>
  <c r="CZ365" i="64" s="1"/>
  <c r="CZ1789" i="64" a="1"/>
  <c r="CZ1789" i="64" s="1"/>
  <c r="DH1786" i="64" a="1"/>
  <c r="DH1786" i="64" s="1"/>
  <c r="DE1785" i="64" a="1"/>
  <c r="DE1785" i="64" s="1"/>
  <c r="DJ1782" i="64" a="1"/>
  <c r="DJ1782" i="64" s="1"/>
  <c r="DI1783" i="64" a="1"/>
  <c r="DI1783" i="64" s="1"/>
  <c r="DB1788" i="64" a="1"/>
  <c r="DB1788" i="64" s="1"/>
  <c r="CS1783" i="64" a="1"/>
  <c r="CS1783" i="64" s="1"/>
  <c r="DF2059" i="64" a="1"/>
  <c r="DF2059" i="64" s="1"/>
  <c r="DK2059" i="64" a="1"/>
  <c r="DK2059" i="64" s="1"/>
  <c r="DK366" i="64" a="1"/>
  <c r="DK366" i="64" s="1"/>
  <c r="DK365" i="64" a="1"/>
  <c r="DK365" i="64" s="1"/>
  <c r="DE365" i="64" a="1"/>
  <c r="DE365" i="64" s="1"/>
  <c r="DE2059" i="64" a="1"/>
  <c r="DE2059" i="64" s="1"/>
  <c r="CX2059" i="64" a="1"/>
  <c r="CX2059" i="64" s="1"/>
  <c r="DI2059" i="64" a="1"/>
  <c r="DI2059" i="64" s="1"/>
  <c r="CT366" i="64" a="1"/>
  <c r="CT366" i="64" s="1"/>
  <c r="CV365" i="64" a="1"/>
  <c r="CV365" i="64" s="1"/>
  <c r="CU2059" i="64" a="1"/>
  <c r="CU2059" i="64" s="1"/>
  <c r="CO365" i="64" a="1"/>
  <c r="CO365" i="64" s="1"/>
  <c r="DD2059" i="64" a="1"/>
  <c r="DD2059" i="64" s="1"/>
  <c r="DI365" i="64" a="1"/>
  <c r="DI365" i="64" s="1"/>
  <c r="CU365" i="64" a="1"/>
  <c r="CU365" i="64" s="1"/>
  <c r="CS2059" i="64" a="1"/>
  <c r="CS2059" i="64" s="1"/>
  <c r="CQ365" i="64" a="1"/>
  <c r="CQ365" i="64" s="1"/>
  <c r="CY2059" i="64" a="1"/>
  <c r="CY2059" i="64" s="1"/>
  <c r="CV366" i="64" a="1"/>
  <c r="CV366" i="64" s="1"/>
  <c r="CX366" i="64" a="1"/>
  <c r="CX366" i="64" s="1"/>
  <c r="CY366" i="64" a="1"/>
  <c r="CY366" i="64" s="1"/>
  <c r="DA366" i="64" a="1"/>
  <c r="DA366" i="64" s="1"/>
  <c r="CR2059" i="64" a="1"/>
  <c r="CR2059" i="64" s="1"/>
  <c r="CS365" i="64" a="1"/>
  <c r="CS365" i="64" s="1"/>
  <c r="CQ2059" i="64" a="1"/>
  <c r="CQ2059" i="64" s="1"/>
  <c r="DH2059" i="64" a="1"/>
  <c r="DH2059" i="64" s="1"/>
  <c r="CT2059" i="64" a="1"/>
  <c r="CT2059" i="64" s="1"/>
  <c r="CP365" i="64" a="1"/>
  <c r="CP365" i="64" s="1"/>
  <c r="CW365" i="64" a="1"/>
  <c r="CW365" i="64" s="1"/>
  <c r="CQ366" i="64" a="1"/>
  <c r="CQ366" i="64" s="1"/>
  <c r="DG365" i="64" a="1"/>
  <c r="DG365" i="64" s="1"/>
  <c r="DH365" i="64" a="1"/>
  <c r="DH365" i="64" s="1"/>
  <c r="CR365" i="64" a="1"/>
  <c r="CR365" i="64" s="1"/>
  <c r="DA365" i="64" a="1"/>
  <c r="DA365" i="64" s="1"/>
  <c r="CX365" i="64" a="1"/>
  <c r="CX365" i="64" s="1"/>
  <c r="DC2059" i="64" a="1"/>
  <c r="DC2059" i="64" s="1"/>
  <c r="CR366" i="64" a="1"/>
  <c r="CR366" i="64" s="1"/>
  <c r="CZ2059" i="64" a="1"/>
  <c r="CZ2059" i="64" s="1"/>
  <c r="CY365" i="64" a="1"/>
  <c r="CY365" i="64" s="1"/>
  <c r="CP366" i="64" a="1"/>
  <c r="CP366" i="64" s="1"/>
  <c r="DA2059" i="64" a="1"/>
  <c r="DA2059" i="64" s="1"/>
  <c r="DF366" i="64" a="1"/>
  <c r="DF366" i="64" s="1"/>
  <c r="CP2059" i="64" a="1"/>
  <c r="CP2059" i="64" s="1"/>
  <c r="CO2059" i="64" a="1"/>
  <c r="CO2059" i="64" s="1"/>
  <c r="CT365" i="64" a="1"/>
  <c r="CT365" i="64" s="1"/>
  <c r="DG366" i="64" a="1"/>
  <c r="DG366" i="64" s="1"/>
  <c r="DG2059" i="64" a="1"/>
  <c r="DG2059" i="64" s="1"/>
  <c r="DB366" i="64" a="1"/>
  <c r="DB366" i="64" s="1"/>
  <c r="CZ366" i="64" a="1"/>
  <c r="CZ366" i="64" s="1"/>
  <c r="DB2059" i="64" a="1"/>
  <c r="DB2059" i="64" s="1"/>
  <c r="CU366" i="64" a="1"/>
  <c r="CU366" i="64" s="1"/>
  <c r="CO366" i="64" a="1"/>
  <c r="CO366" i="64" s="1"/>
  <c r="DB365" i="64" a="1"/>
  <c r="DB365" i="64" s="1"/>
  <c r="DD366" i="64" a="1"/>
  <c r="DD366" i="64" s="1"/>
  <c r="DL2059" i="64" a="1"/>
  <c r="DL2059" i="64" s="1"/>
  <c r="DL366" i="64" a="1"/>
  <c r="DL366" i="64" s="1"/>
  <c r="DL365" i="64" a="1"/>
  <c r="DL365" i="64" s="1"/>
  <c r="DD365" i="64" a="1"/>
  <c r="DD365" i="64" s="1"/>
  <c r="DC366" i="64" a="1"/>
  <c r="DC366" i="64" s="1"/>
  <c r="DF365" i="64" a="1"/>
  <c r="DF365" i="64" s="1"/>
  <c r="DJ365" i="64" a="1"/>
  <c r="DJ365" i="64" s="1"/>
  <c r="DK2032" i="64"/>
  <c r="DL2032" i="64"/>
  <c r="DK2005" i="64"/>
  <c r="DL2005" i="64"/>
  <c r="CP89" i="64" a="1"/>
  <c r="CP89" i="64" s="1"/>
  <c r="DF1451" i="64" a="1"/>
  <c r="DF1451" i="64" s="1"/>
  <c r="DG1475" i="64" a="1"/>
  <c r="DG1475" i="64" s="1"/>
  <c r="CV1476" i="64" a="1"/>
  <c r="CV1476" i="64" s="1"/>
  <c r="CX1747" i="64" a="1"/>
  <c r="CX1747" i="64" s="1"/>
  <c r="CW176" i="64" a="1"/>
  <c r="CW176" i="64" s="1"/>
  <c r="DH1915" i="64" a="1"/>
  <c r="DH1915" i="64" s="1"/>
  <c r="CT40" i="64" a="1"/>
  <c r="CT40" i="64" s="1"/>
  <c r="CY1449" i="64" a="1"/>
  <c r="CY1449" i="64" s="1"/>
  <c r="CX106" i="64" a="1"/>
  <c r="CX106" i="64" s="1"/>
  <c r="DE1451" i="64" a="1"/>
  <c r="DE1451" i="64" s="1"/>
  <c r="CV40" i="64" a="1"/>
  <c r="CV40" i="64" s="1"/>
  <c r="DA1449" i="64" a="1"/>
  <c r="DA1449" i="64" s="1"/>
  <c r="CO89" i="64" a="1"/>
  <c r="CO89" i="64" s="1"/>
  <c r="CT59" i="64" a="1"/>
  <c r="CT59" i="64" s="1"/>
  <c r="DC40" i="64" a="1"/>
  <c r="DC40" i="64" s="1"/>
  <c r="CW1874" i="64" a="1"/>
  <c r="CW1874" i="64" s="1"/>
  <c r="DF176" i="64" a="1"/>
  <c r="DF176" i="64" s="1"/>
  <c r="DH59" i="64" a="1"/>
  <c r="DH59" i="64" s="1"/>
  <c r="CT90" i="64" a="1"/>
  <c r="CT90" i="64" s="1"/>
  <c r="CS106" i="64" a="1"/>
  <c r="CS106" i="64" s="1"/>
  <c r="CO1485" i="64" a="1"/>
  <c r="CO1485" i="64" s="1"/>
  <c r="CP1494" i="64" a="1"/>
  <c r="CP1494" i="64" s="1"/>
  <c r="CS92" i="64" a="1"/>
  <c r="CS92" i="64" s="1"/>
  <c r="CX966" i="64" a="1"/>
  <c r="CX966" i="64" s="1"/>
  <c r="DG90" i="64" a="1"/>
  <c r="DG90" i="64" s="1"/>
  <c r="DE106" i="64" a="1"/>
  <c r="DE106" i="64" s="1"/>
  <c r="CZ1449" i="64" a="1"/>
  <c r="CZ1449" i="64" s="1"/>
  <c r="CZ1476" i="64" a="1"/>
  <c r="CZ1476" i="64" s="1"/>
  <c r="CO1493" i="64" a="1"/>
  <c r="CO1493" i="64" s="1"/>
  <c r="DA1485" i="64" a="1"/>
  <c r="DA1485" i="64" s="1"/>
  <c r="CR1476" i="64" a="1"/>
  <c r="CR1476" i="64" s="1"/>
  <c r="CY1874" i="64" a="1"/>
  <c r="CY1874" i="64" s="1"/>
  <c r="DF75" i="64" a="1"/>
  <c r="DF75" i="64" s="1"/>
  <c r="DF1485" i="64" a="1"/>
  <c r="DF1485" i="64" s="1"/>
  <c r="DF1616" i="64" a="1"/>
  <c r="DF1616" i="64" s="1"/>
  <c r="DF1624" i="64" s="1"/>
  <c r="CV1451" i="64" a="1"/>
  <c r="CV1451" i="64" s="1"/>
  <c r="CV106" i="64" a="1"/>
  <c r="CV106" i="64" s="1"/>
  <c r="DA1616" i="64" a="1"/>
  <c r="DA1616" i="64" s="1"/>
  <c r="DA1624" i="64" s="1"/>
  <c r="CU91" i="64" a="1"/>
  <c r="CU91" i="64" s="1"/>
  <c r="CO59" i="64" a="1"/>
  <c r="CO59" i="64" s="1"/>
  <c r="CZ176" i="64" a="1"/>
  <c r="CZ176" i="64" s="1"/>
  <c r="DG1915" i="64" a="1"/>
  <c r="DG1915" i="64" s="1"/>
  <c r="DF1494" i="64" a="1"/>
  <c r="DF1494" i="64" s="1"/>
  <c r="DF1475" i="64" a="1"/>
  <c r="DF1475" i="64" s="1"/>
  <c r="CQ1476" i="64" a="1"/>
  <c r="CQ1476" i="64" s="1"/>
  <c r="CT92" i="64" a="1"/>
  <c r="CT92" i="64" s="1"/>
  <c r="DC1475" i="64" a="1"/>
  <c r="DC1475" i="64" s="1"/>
  <c r="CT1475" i="64" a="1"/>
  <c r="CT1475" i="64" s="1"/>
  <c r="CP92" i="64" a="1"/>
  <c r="CP92" i="64" s="1"/>
  <c r="CV1616" i="64" a="1"/>
  <c r="CV1616" i="64" s="1"/>
  <c r="CV1624" i="64" s="1"/>
  <c r="DE176" i="64" a="1"/>
  <c r="DE176" i="64" s="1"/>
  <c r="CW59" i="64" a="1"/>
  <c r="CW59" i="64" s="1"/>
  <c r="CT968" i="64" a="1"/>
  <c r="CT968" i="64" s="1"/>
  <c r="CT1476" i="64" a="1"/>
  <c r="CT1476" i="64" s="1"/>
  <c r="DD1713" i="64" a="1"/>
  <c r="DD1713" i="64" s="1"/>
  <c r="DA968" i="64" a="1"/>
  <c r="DA968" i="64" s="1"/>
  <c r="DH968" i="64" a="1"/>
  <c r="DH968" i="64" s="1"/>
  <c r="CZ75" i="64" a="1"/>
  <c r="CZ75" i="64" s="1"/>
  <c r="CP75" i="64" a="1"/>
  <c r="CP75" i="64" s="1"/>
  <c r="CQ59" i="64" a="1"/>
  <c r="CQ59" i="64" s="1"/>
  <c r="CS89" i="64" a="1"/>
  <c r="CS89" i="64" s="1"/>
  <c r="CZ1485" i="64" a="1"/>
  <c r="CZ1485" i="64" s="1"/>
  <c r="CW968" i="64" a="1"/>
  <c r="CW968" i="64" s="1"/>
  <c r="DG1874" i="64" a="1"/>
  <c r="DG1874" i="64" s="1"/>
  <c r="DE1894" i="64" a="1"/>
  <c r="DE1894" i="64" s="1"/>
  <c r="DH1449" i="64" a="1"/>
  <c r="DH1449" i="64" s="1"/>
  <c r="DE1485" i="64" a="1"/>
  <c r="DE1485" i="64" s="1"/>
  <c r="DE89" i="64" a="1"/>
  <c r="DE89" i="64" s="1"/>
  <c r="DH1485" i="64" a="1"/>
  <c r="DH1485" i="64" s="1"/>
  <c r="DF1484" i="64" a="1"/>
  <c r="DF1484" i="64" s="1"/>
  <c r="DE1449" i="64" a="1"/>
  <c r="DE1449" i="64" s="1"/>
  <c r="DE1484" i="64" a="1"/>
  <c r="DE1484" i="64" s="1"/>
  <c r="DH1747" i="64" a="1"/>
  <c r="DH1747" i="64" s="1"/>
  <c r="DG968" i="64" a="1"/>
  <c r="DG968" i="64" s="1"/>
  <c r="DF91" i="64" a="1"/>
  <c r="DF91" i="64" s="1"/>
  <c r="CQ1874" i="64" a="1"/>
  <c r="CQ1874" i="64" s="1"/>
  <c r="CP1894" i="64" a="1"/>
  <c r="CP1894" i="64" s="1"/>
  <c r="CT1713" i="64" a="1"/>
  <c r="CT1713" i="64" s="1"/>
  <c r="CV176" i="64" a="1"/>
  <c r="CV176" i="64" s="1"/>
  <c r="CX1493" i="64" a="1"/>
  <c r="CX1493" i="64" s="1"/>
  <c r="CS54" i="64" a="1"/>
  <c r="CS54" i="64" s="1"/>
  <c r="CT1494" i="64" a="1"/>
  <c r="CT1494" i="64" s="1"/>
  <c r="CS966" i="64" a="1"/>
  <c r="CS966" i="64" s="1"/>
  <c r="CU92" i="64" a="1"/>
  <c r="CU92" i="64" s="1"/>
  <c r="DA966" i="64" a="1"/>
  <c r="DA966" i="64" s="1"/>
  <c r="CY1915" i="64" a="1"/>
  <c r="CY1915" i="64" s="1"/>
  <c r="CS1616" i="64" a="1"/>
  <c r="CS1616" i="64" s="1"/>
  <c r="CS1624" i="64" s="1"/>
  <c r="CP59" i="64" a="1"/>
  <c r="CP59" i="64" s="1"/>
  <c r="CX1894" i="64" a="1"/>
  <c r="CX1894" i="64" s="1"/>
  <c r="CP1653" i="64" a="1"/>
  <c r="CP1653" i="64" s="1"/>
  <c r="DA1713" i="64" a="1"/>
  <c r="DA1713" i="64" s="1"/>
  <c r="CO176" i="64" a="1"/>
  <c r="CO176" i="64" s="1"/>
  <c r="CX1476" i="64" a="1"/>
  <c r="CX1476" i="64" s="1"/>
  <c r="CW1894" i="64" a="1"/>
  <c r="CW1894" i="64" s="1"/>
  <c r="CP40" i="64" a="1"/>
  <c r="CP40" i="64" s="1"/>
  <c r="CQ1747" i="64" a="1"/>
  <c r="CQ1747" i="64" s="1"/>
  <c r="DA89" i="64" a="1"/>
  <c r="DA89" i="64" s="1"/>
  <c r="DB1894" i="64" a="1"/>
  <c r="DB1894" i="64" s="1"/>
  <c r="CU1449" i="64" a="1"/>
  <c r="CU1449" i="64" s="1"/>
  <c r="CQ1713" i="64" a="1"/>
  <c r="CQ1713" i="64" s="1"/>
  <c r="CY1494" i="64" a="1"/>
  <c r="CY1494" i="64" s="1"/>
  <c r="CQ1485" i="64" a="1"/>
  <c r="CQ1485" i="64" s="1"/>
  <c r="DA1484" i="64" a="1"/>
  <c r="DA1484" i="64" s="1"/>
  <c r="CP968" i="64" a="1"/>
  <c r="CP968" i="64" s="1"/>
  <c r="CX1475" i="64" a="1"/>
  <c r="CX1475" i="64" s="1"/>
  <c r="CZ1475" i="64" a="1"/>
  <c r="CZ1475" i="64" s="1"/>
  <c r="CT91" i="64" a="1"/>
  <c r="CT91" i="64" s="1"/>
  <c r="CR1747" i="64" a="1"/>
  <c r="CR1747" i="64" s="1"/>
  <c r="DB1484" i="64" a="1"/>
  <c r="DB1484" i="64" s="1"/>
  <c r="CZ1494" i="64" a="1"/>
  <c r="CZ1494" i="64" s="1"/>
  <c r="CO54" i="64" a="1"/>
  <c r="CO54" i="64" s="1"/>
  <c r="CO966" i="64" a="1"/>
  <c r="CO966" i="64" s="1"/>
  <c r="CY40" i="64" a="1"/>
  <c r="CY40" i="64" s="1"/>
  <c r="CQ54" i="64" a="1"/>
  <c r="CQ54" i="64" s="1"/>
  <c r="DB176" i="64" a="1"/>
  <c r="DB176" i="64" s="1"/>
  <c r="CZ1915" i="64" a="1"/>
  <c r="CZ1915" i="64" s="1"/>
  <c r="CY1894" i="64" a="1"/>
  <c r="CY1894" i="64" s="1"/>
  <c r="CW1494" i="64" a="1"/>
  <c r="CW1494" i="64" s="1"/>
  <c r="CW1915" i="64" a="1"/>
  <c r="CW1915" i="64" s="1"/>
  <c r="CZ968" i="64" a="1"/>
  <c r="CZ968" i="64" s="1"/>
  <c r="CS40" i="64" a="1"/>
  <c r="CS40" i="64" s="1"/>
  <c r="CP1476" i="64" a="1"/>
  <c r="CP1476" i="64" s="1"/>
  <c r="DE1874" i="64" a="1"/>
  <c r="DE1874" i="64" s="1"/>
  <c r="DF1894" i="64" a="1"/>
  <c r="DF1894" i="64" s="1"/>
  <c r="DG1484" i="64" a="1"/>
  <c r="DG1484" i="64" s="1"/>
  <c r="DE91" i="64" a="1"/>
  <c r="DE91" i="64" s="1"/>
  <c r="DF40" i="64" a="1"/>
  <c r="DF40" i="64" s="1"/>
  <c r="DG59" i="64" a="1"/>
  <c r="DG59" i="64" s="1"/>
  <c r="DG75" i="64" a="1"/>
  <c r="DG75" i="64" s="1"/>
  <c r="DF966" i="64" a="1"/>
  <c r="DF966" i="64" s="1"/>
  <c r="DE92" i="64" a="1"/>
  <c r="DE92" i="64" s="1"/>
  <c r="DE1476" i="64" a="1"/>
  <c r="DE1476" i="64" s="1"/>
  <c r="DG1493" i="64" a="1"/>
  <c r="DG1493" i="64" s="1"/>
  <c r="DG106" i="64" a="1"/>
  <c r="DG106" i="64" s="1"/>
  <c r="DG1485" i="64" a="1"/>
  <c r="DG1485" i="64" s="1"/>
  <c r="CV1713" i="64" a="1"/>
  <c r="CV1713" i="64" s="1"/>
  <c r="CO343" i="64" a="1"/>
  <c r="CO343" i="64" s="1"/>
  <c r="CU1494" i="64" a="1"/>
  <c r="CU1494" i="64" s="1"/>
  <c r="CO106" i="64" a="1"/>
  <c r="CO106" i="64" s="1"/>
  <c r="CP91" i="64" a="1"/>
  <c r="CP91" i="64" s="1"/>
  <c r="CX1713" i="64" a="1"/>
  <c r="CX1713" i="64" s="1"/>
  <c r="CT1915" i="64" a="1"/>
  <c r="CT1915" i="64" s="1"/>
  <c r="CR1485" i="64" a="1"/>
  <c r="CR1485" i="64" s="1"/>
  <c r="CV89" i="64" a="1"/>
  <c r="CV89" i="64" s="1"/>
  <c r="DA1475" i="64" a="1"/>
  <c r="DA1475" i="64" s="1"/>
  <c r="CW90" i="64" a="1"/>
  <c r="CW90" i="64" s="1"/>
  <c r="CS1449" i="64" a="1"/>
  <c r="CS1449" i="64" s="1"/>
  <c r="CS1451" i="64" a="1"/>
  <c r="CS1451" i="64" s="1"/>
  <c r="CX59" i="64" a="1"/>
  <c r="CX59" i="64" s="1"/>
  <c r="CU40" i="64" a="1"/>
  <c r="CU40" i="64" s="1"/>
  <c r="DC90" i="64" a="1"/>
  <c r="DC90" i="64" s="1"/>
  <c r="CU968" i="64" a="1"/>
  <c r="CU968" i="64" s="1"/>
  <c r="CR75" i="64" a="1"/>
  <c r="CR75" i="64" s="1"/>
  <c r="CW75" i="64" a="1"/>
  <c r="CW75" i="64" s="1"/>
  <c r="CP1475" i="64" a="1"/>
  <c r="CP1475" i="64" s="1"/>
  <c r="CO1713" i="64" a="1"/>
  <c r="CO1713" i="64" s="1"/>
  <c r="DB966" i="64" a="1"/>
  <c r="DB966" i="64" s="1"/>
  <c r="DA1874" i="64" a="1"/>
  <c r="DA1874" i="64" s="1"/>
  <c r="CV1449" i="64" a="1"/>
  <c r="CV1449" i="64" s="1"/>
  <c r="CQ1451" i="64" a="1"/>
  <c r="CQ1451" i="64" s="1"/>
  <c r="CZ343" i="64" a="1"/>
  <c r="CZ343" i="64" s="1"/>
  <c r="CP966" i="64" a="1"/>
  <c r="CP966" i="64" s="1"/>
  <c r="DD1616" i="64" a="1"/>
  <c r="DD1616" i="64" s="1"/>
  <c r="DD1624" i="64" s="1"/>
  <c r="CQ1894" i="64" a="1"/>
  <c r="CQ1894" i="64" s="1"/>
  <c r="CO1451" i="64" a="1"/>
  <c r="CO1451" i="64" s="1"/>
  <c r="CX91" i="64" a="1"/>
  <c r="CX91" i="64" s="1"/>
  <c r="CU966" i="64" a="1"/>
  <c r="CU966" i="64" s="1"/>
  <c r="CR1451" i="64" a="1"/>
  <c r="CR1451" i="64" s="1"/>
  <c r="DA92" i="64" a="1"/>
  <c r="DA92" i="64" s="1"/>
  <c r="CZ90" i="64" a="1"/>
  <c r="CZ90" i="64" s="1"/>
  <c r="CS1485" i="64" a="1"/>
  <c r="CS1485" i="64" s="1"/>
  <c r="CP106" i="64" a="1"/>
  <c r="CP106" i="64" s="1"/>
  <c r="CZ89" i="64" a="1"/>
  <c r="CZ89" i="64" s="1"/>
  <c r="DC1449" i="64" a="1"/>
  <c r="DC1449" i="64" s="1"/>
  <c r="DD54" i="64" a="1"/>
  <c r="DD54" i="64" s="1"/>
  <c r="CZ1484" i="64" a="1"/>
  <c r="CZ1484" i="64" s="1"/>
  <c r="CY59" i="64" a="1"/>
  <c r="CY59" i="64" s="1"/>
  <c r="CY1493" i="64" a="1"/>
  <c r="CY1493" i="64" s="1"/>
  <c r="CZ1616" i="64" a="1"/>
  <c r="CZ1616" i="64" s="1"/>
  <c r="CZ1624" i="64" s="1"/>
  <c r="CX968" i="64" a="1"/>
  <c r="CX968" i="64" s="1"/>
  <c r="CS90" i="64" a="1"/>
  <c r="CS90" i="64" s="1"/>
  <c r="CR1915" i="64" a="1"/>
  <c r="CR1915" i="64" s="1"/>
  <c r="DF54" i="64" a="1"/>
  <c r="DF54" i="64" s="1"/>
  <c r="DF90" i="64" a="1"/>
  <c r="DF90" i="64" s="1"/>
  <c r="DF343" i="64" a="1"/>
  <c r="DF343" i="64" s="1"/>
  <c r="DH91" i="64" a="1"/>
  <c r="DH91" i="64" s="1"/>
  <c r="DH1493" i="64" a="1"/>
  <c r="DH1493" i="64" s="1"/>
  <c r="DE968" i="64" a="1"/>
  <c r="DE968" i="64" s="1"/>
  <c r="DE90" i="64" a="1"/>
  <c r="DE90" i="64" s="1"/>
  <c r="DH1616" i="64" a="1"/>
  <c r="DH1616" i="64" s="1"/>
  <c r="DH1624" i="64" s="1"/>
  <c r="DH54" i="64" a="1"/>
  <c r="DH54" i="64" s="1"/>
  <c r="DG89" i="64" a="1"/>
  <c r="DG89" i="64" s="1"/>
  <c r="DF59" i="64" a="1"/>
  <c r="DF59" i="64" s="1"/>
  <c r="CU1747" i="64" a="1"/>
  <c r="CU1747" i="64" s="1"/>
  <c r="CV1747" i="64" a="1"/>
  <c r="CV1747" i="64" s="1"/>
  <c r="CY966" i="64" a="1"/>
  <c r="CY966" i="64" s="1"/>
  <c r="CQ1494" i="64" a="1"/>
  <c r="CQ1494" i="64" s="1"/>
  <c r="CO1494" i="64" a="1"/>
  <c r="CO1494" i="64" s="1"/>
  <c r="CW1484" i="64" a="1"/>
  <c r="CW1484" i="64" s="1"/>
  <c r="CZ59" i="64" a="1"/>
  <c r="CZ59" i="64" s="1"/>
  <c r="CT75" i="64" a="1"/>
  <c r="CT75" i="64" s="1"/>
  <c r="CO968" i="64" a="1"/>
  <c r="CO968" i="64" s="1"/>
  <c r="DD1484" i="64" a="1"/>
  <c r="DD1484" i="64" s="1"/>
  <c r="CO1484" i="64" a="1"/>
  <c r="CO1484" i="64" s="1"/>
  <c r="CT966" i="64" a="1"/>
  <c r="CT966" i="64" s="1"/>
  <c r="CP1713" i="64" a="1"/>
  <c r="CP1713" i="64" s="1"/>
  <c r="CQ1484" i="64" a="1"/>
  <c r="CQ1484" i="64" s="1"/>
  <c r="DB968" i="64" a="1"/>
  <c r="DB968" i="64" s="1"/>
  <c r="DC75" i="64" a="1"/>
  <c r="DC75" i="64" s="1"/>
  <c r="CW1485" i="64" a="1"/>
  <c r="CW1485" i="64" s="1"/>
  <c r="CV1494" i="64" a="1"/>
  <c r="CV1494" i="64" s="1"/>
  <c r="CO1476" i="64" a="1"/>
  <c r="CO1476" i="64" s="1"/>
  <c r="CX343" i="64" a="1"/>
  <c r="CX343" i="64" s="1"/>
  <c r="CR1475" i="64" a="1"/>
  <c r="CR1475" i="64" s="1"/>
  <c r="DD1493" i="64" a="1"/>
  <c r="DD1493" i="64" s="1"/>
  <c r="CQ75" i="64" a="1"/>
  <c r="CQ75" i="64" s="1"/>
  <c r="CT1485" i="64" a="1"/>
  <c r="CT1485" i="64" s="1"/>
  <c r="CR968" i="64" a="1"/>
  <c r="CR968" i="64" s="1"/>
  <c r="CR1713" i="64" a="1"/>
  <c r="CR1713" i="64" s="1"/>
  <c r="CX1484" i="64" a="1"/>
  <c r="CX1484" i="64" s="1"/>
  <c r="DC1747" i="64" a="1"/>
  <c r="DC1747" i="64" s="1"/>
  <c r="CW1713" i="64" a="1"/>
  <c r="CW1713" i="64" s="1"/>
  <c r="CV1484" i="64" a="1"/>
  <c r="CV1484" i="64" s="1"/>
  <c r="CV91" i="64" a="1"/>
  <c r="CV91" i="64" s="1"/>
  <c r="CW343" i="64" a="1"/>
  <c r="CW343" i="64" s="1"/>
  <c r="CS91" i="64" a="1"/>
  <c r="CS91" i="64" s="1"/>
  <c r="DC92" i="64" a="1"/>
  <c r="DC92" i="64" s="1"/>
  <c r="CQ966" i="64" a="1"/>
  <c r="CQ966" i="64" s="1"/>
  <c r="CR1653" i="64" a="1"/>
  <c r="CR1653" i="64" s="1"/>
  <c r="CO1915" i="64" a="1"/>
  <c r="CO1915" i="64" s="1"/>
  <c r="CR92" i="64" a="1"/>
  <c r="CR92" i="64" s="1"/>
  <c r="DB1475" i="64" a="1"/>
  <c r="DB1475" i="64" s="1"/>
  <c r="DA343" i="64" a="1"/>
  <c r="DA343" i="64" s="1"/>
  <c r="CZ54" i="64" a="1"/>
  <c r="CZ54" i="64" s="1"/>
  <c r="CW1616" i="64" a="1"/>
  <c r="CW1616" i="64" s="1"/>
  <c r="CW1624" i="64" s="1"/>
  <c r="CW1449" i="64" a="1"/>
  <c r="CW1449" i="64" s="1"/>
  <c r="CX90" i="64" a="1"/>
  <c r="CX90" i="64" s="1"/>
  <c r="CW89" i="64" a="1"/>
  <c r="CW89" i="64" s="1"/>
  <c r="CT176" i="64" a="1"/>
  <c r="CT176" i="64" s="1"/>
  <c r="DL396" i="64" a="1"/>
  <c r="DL396" i="64" s="1"/>
  <c r="DL397" i="64" s="1"/>
  <c r="DB90" i="64" a="1"/>
  <c r="DB90" i="64" s="1"/>
  <c r="DA54" i="64" a="1"/>
  <c r="DA54" i="64" s="1"/>
  <c r="DB54" i="64" a="1"/>
  <c r="DB54" i="64" s="1"/>
  <c r="DA1894" i="64" a="1"/>
  <c r="DA1894" i="64" s="1"/>
  <c r="DC1874" i="64" a="1"/>
  <c r="DC1874" i="64" s="1"/>
  <c r="DD1485" i="64" a="1"/>
  <c r="DD1485" i="64" s="1"/>
  <c r="DA91" i="64" a="1"/>
  <c r="DA91" i="64" s="1"/>
  <c r="DA1451" i="64" a="1"/>
  <c r="DA1451" i="64" s="1"/>
  <c r="DC1451" i="64" a="1"/>
  <c r="DC1451" i="64" s="1"/>
  <c r="DD40" i="64" a="1"/>
  <c r="DD40" i="64" s="1"/>
  <c r="DC91" i="64" a="1"/>
  <c r="DC91" i="64" s="1"/>
  <c r="DB1874" i="64" a="1"/>
  <c r="DB1874" i="64" s="1"/>
  <c r="DC1915" i="64" a="1"/>
  <c r="DC1915" i="64" s="1"/>
  <c r="DA75" i="64" a="1"/>
  <c r="DA75" i="64" s="1"/>
  <c r="DC1493" i="64" a="1"/>
  <c r="DC1493" i="64" s="1"/>
  <c r="DB1915" i="64" a="1"/>
  <c r="DB1915" i="64" s="1"/>
  <c r="DC1484" i="64" a="1"/>
  <c r="DC1484" i="64" s="1"/>
  <c r="DD1494" i="64" a="1"/>
  <c r="DD1494" i="64" s="1"/>
  <c r="DB40" i="64" a="1"/>
  <c r="DB40" i="64" s="1"/>
  <c r="DB1494" i="64" a="1"/>
  <c r="DB1494" i="64" s="1"/>
  <c r="DB1616" i="64" a="1"/>
  <c r="DB1616" i="64" s="1"/>
  <c r="DB1624" i="64" s="1"/>
  <c r="DC106" i="64" a="1"/>
  <c r="DC106" i="64" s="1"/>
  <c r="DA1747" i="64" a="1"/>
  <c r="DA1747" i="64" s="1"/>
  <c r="DA90" i="64" a="1"/>
  <c r="DA90" i="64" s="1"/>
  <c r="DB1485" i="64" a="1"/>
  <c r="DB1485" i="64" s="1"/>
  <c r="DD1894" i="64" a="1"/>
  <c r="DD1894" i="64" s="1"/>
  <c r="DA1476" i="64" a="1"/>
  <c r="DA1476" i="64" s="1"/>
  <c r="DB1713" i="64" a="1"/>
  <c r="DB1713" i="64" s="1"/>
  <c r="DB1451" i="64" a="1"/>
  <c r="DB1451" i="64" s="1"/>
  <c r="DA1915" i="64" a="1"/>
  <c r="DA1915" i="64" s="1"/>
  <c r="CZ1451" i="64" a="1"/>
  <c r="CZ1451" i="64" s="1"/>
  <c r="CX1449" i="64" a="1"/>
  <c r="CX1449" i="64" s="1"/>
  <c r="CU75" i="64" a="1"/>
  <c r="CU75" i="64" s="1"/>
  <c r="CU1485" i="64" a="1"/>
  <c r="CU1485" i="64" s="1"/>
  <c r="CW1493" i="64" a="1"/>
  <c r="CW1493" i="64" s="1"/>
  <c r="CR1494" i="64" a="1"/>
  <c r="CR1494" i="64" s="1"/>
  <c r="DA106" i="64" a="1"/>
  <c r="DA106" i="64" s="1"/>
  <c r="DD1747" i="64" a="1"/>
  <c r="DD1747" i="64" s="1"/>
  <c r="DD89" i="64" a="1"/>
  <c r="DD89" i="64" s="1"/>
  <c r="DB89" i="64" a="1"/>
  <c r="DB89" i="64" s="1"/>
  <c r="DC968" i="64" a="1"/>
  <c r="DC968" i="64" s="1"/>
  <c r="DD91" i="64" a="1"/>
  <c r="DD91" i="64" s="1"/>
  <c r="CQ1475" i="64" a="1"/>
  <c r="CQ1475" i="64" s="1"/>
  <c r="CQ1449" i="64" a="1"/>
  <c r="CQ1449" i="64" s="1"/>
  <c r="CR966" i="64" a="1"/>
  <c r="CR966" i="64" s="1"/>
  <c r="CR1894" i="64" a="1"/>
  <c r="CR1894" i="64" s="1"/>
  <c r="CS176" i="64" a="1"/>
  <c r="CS176" i="64" s="1"/>
  <c r="CO1894" i="64" a="1"/>
  <c r="CO1894" i="64" s="1"/>
  <c r="CT343" i="64" a="1"/>
  <c r="CT343" i="64" s="1"/>
  <c r="CO1449" i="64" a="1"/>
  <c r="CO1449" i="64" s="1"/>
  <c r="CT54" i="64" a="1"/>
  <c r="CT54" i="64" s="1"/>
  <c r="CR90" i="64" a="1"/>
  <c r="CR90" i="64" s="1"/>
  <c r="CS343" i="64" a="1"/>
  <c r="CS343" i="64" s="1"/>
  <c r="DB1493" i="64" a="1"/>
  <c r="DB1493" i="64" s="1"/>
  <c r="DD343" i="64" a="1"/>
  <c r="DD343" i="64" s="1"/>
  <c r="DA1493" i="64" a="1"/>
  <c r="DA1493" i="64" s="1"/>
  <c r="DC59" i="64" a="1"/>
  <c r="DC59" i="64" s="1"/>
  <c r="DH1874" i="64" a="1"/>
  <c r="DH1874" i="64" s="1"/>
  <c r="DG1894" i="64" a="1"/>
  <c r="DG1894" i="64" s="1"/>
  <c r="DE1494" i="64" a="1"/>
  <c r="DE1494" i="64" s="1"/>
  <c r="DE1915" i="64" a="1"/>
  <c r="DE1915" i="64" s="1"/>
  <c r="DF92" i="64" a="1"/>
  <c r="DF92" i="64" s="1"/>
  <c r="DH1475" i="64" a="1"/>
  <c r="DH1475" i="64" s="1"/>
  <c r="DG54" i="64" a="1"/>
  <c r="DG54" i="64" s="1"/>
  <c r="DG92" i="64" a="1"/>
  <c r="DG92" i="64" s="1"/>
  <c r="DH75" i="64" a="1"/>
  <c r="DH75" i="64" s="1"/>
  <c r="DF1713" i="64" a="1"/>
  <c r="DF1713" i="64" s="1"/>
  <c r="DF1747" i="64" a="1"/>
  <c r="DF1747" i="64" s="1"/>
  <c r="DH1451" i="64" a="1"/>
  <c r="DH1451" i="64" s="1"/>
  <c r="DF1476" i="64" a="1"/>
  <c r="DF1476" i="64" s="1"/>
  <c r="DH106" i="64" a="1"/>
  <c r="DH106" i="64" s="1"/>
  <c r="DH1494" i="64" a="1"/>
  <c r="DH1494" i="64" s="1"/>
  <c r="DE1616" i="64" a="1"/>
  <c r="DE1616" i="64" s="1"/>
  <c r="DE1624" i="64" s="1"/>
  <c r="DH40" i="64" a="1"/>
  <c r="DH40" i="64" s="1"/>
  <c r="CT1874" i="64" a="1"/>
  <c r="CT1874" i="64" s="1"/>
  <c r="CV90" i="64" a="1"/>
  <c r="CV90" i="64" s="1"/>
  <c r="CQ968" i="64" a="1"/>
  <c r="CQ968" i="64" s="1"/>
  <c r="CO75" i="64" a="1"/>
  <c r="CO75" i="64" s="1"/>
  <c r="CQ1493" i="64" a="1"/>
  <c r="CQ1493" i="64" s="1"/>
  <c r="CV92" i="64" a="1"/>
  <c r="CV92" i="64" s="1"/>
  <c r="CQ1915" i="64" a="1"/>
  <c r="CQ1915" i="64" s="1"/>
  <c r="CT1449" i="64" a="1"/>
  <c r="CT1449" i="64" s="1"/>
  <c r="CZ1874" i="64" a="1"/>
  <c r="CZ1874" i="64" s="1"/>
  <c r="CS1475" i="64" a="1"/>
  <c r="CS1475" i="64" s="1"/>
  <c r="DC343" i="64" a="1"/>
  <c r="DC343" i="64" s="1"/>
  <c r="CU59" i="64" a="1"/>
  <c r="CU59" i="64" s="1"/>
  <c r="CU89" i="64" a="1"/>
  <c r="CU89" i="64" s="1"/>
  <c r="CT1451" i="64" a="1"/>
  <c r="CT1451" i="64" s="1"/>
  <c r="CT1616" i="64" a="1"/>
  <c r="CT1616" i="64" s="1"/>
  <c r="CT1624" i="64" s="1"/>
  <c r="DC176" i="64" a="1"/>
  <c r="DC176" i="64" s="1"/>
  <c r="DD968" i="64" a="1"/>
  <c r="DD968" i="64" s="1"/>
  <c r="CZ1747" i="64" a="1"/>
  <c r="CZ1747" i="64" s="1"/>
  <c r="CV1485" i="64" a="1"/>
  <c r="CV1485" i="64" s="1"/>
  <c r="CP1485" i="64" a="1"/>
  <c r="CP1485" i="64" s="1"/>
  <c r="CZ966" i="64" a="1"/>
  <c r="CZ966" i="64" s="1"/>
  <c r="CP343" i="64" a="1"/>
  <c r="CP343" i="64" s="1"/>
  <c r="DC54" i="64" a="1"/>
  <c r="DC54" i="64" s="1"/>
  <c r="CS1494" i="64" a="1"/>
  <c r="CS1494" i="64" s="1"/>
  <c r="CY1484" i="64" a="1"/>
  <c r="CY1484" i="64" s="1"/>
  <c r="CX176" i="64" a="1"/>
  <c r="CX176" i="64" s="1"/>
  <c r="CR343" i="64" a="1"/>
  <c r="CR343" i="64" s="1"/>
  <c r="CS1713" i="64" a="1"/>
  <c r="CS1713" i="64" s="1"/>
  <c r="DD106" i="64" a="1"/>
  <c r="DD106" i="64" s="1"/>
  <c r="CX1616" i="64" a="1"/>
  <c r="CX1616" i="64" s="1"/>
  <c r="CX1624" i="64" s="1"/>
  <c r="CQ343" i="64" a="1"/>
  <c r="CQ343" i="64" s="1"/>
  <c r="CV1874" i="64" a="1"/>
  <c r="CV1874" i="64" s="1"/>
  <c r="CY1616" i="64" a="1"/>
  <c r="CY1616" i="64" s="1"/>
  <c r="CY1624" i="64" s="1"/>
  <c r="DA40" i="64" a="1"/>
  <c r="DA40" i="64" s="1"/>
  <c r="DB1476" i="64" a="1"/>
  <c r="DB1476" i="64" s="1"/>
  <c r="CP90" i="64" a="1"/>
  <c r="CP90" i="64" s="1"/>
  <c r="CV1475" i="64" a="1"/>
  <c r="CV1475" i="64" s="1"/>
  <c r="CW966" i="64" a="1"/>
  <c r="CW966" i="64" s="1"/>
  <c r="CR1449" i="64" a="1"/>
  <c r="CR1449" i="64" s="1"/>
  <c r="DC1713" i="64" a="1"/>
  <c r="DC1713" i="64" s="1"/>
  <c r="DD1475" i="64" a="1"/>
  <c r="DD1475" i="64" s="1"/>
  <c r="CZ1493" i="64" a="1"/>
  <c r="CZ1493" i="64" s="1"/>
  <c r="CX1451" i="64" a="1"/>
  <c r="CX1451" i="64" s="1"/>
  <c r="CW1476" i="64" a="1"/>
  <c r="CW1476" i="64" s="1"/>
  <c r="CX1915" i="64" a="1"/>
  <c r="CX1915" i="64" s="1"/>
  <c r="DE1747" i="64" a="1"/>
  <c r="DE1747" i="64" s="1"/>
  <c r="CW1747" i="64" a="1"/>
  <c r="CW1747" i="64" s="1"/>
  <c r="CS1476" i="64" a="1"/>
  <c r="CS1476" i="64" s="1"/>
  <c r="DF89" i="64" a="1"/>
  <c r="DF89" i="64" s="1"/>
  <c r="DG1449" i="64" a="1"/>
  <c r="DG1449" i="64" s="1"/>
  <c r="DG176" i="64" a="1"/>
  <c r="DG176" i="64" s="1"/>
  <c r="DH1476" i="64" a="1"/>
  <c r="DH1476" i="64" s="1"/>
  <c r="DF106" i="64" a="1"/>
  <c r="DF106" i="64" s="1"/>
  <c r="DG1451" i="64" a="1"/>
  <c r="DG1451" i="64" s="1"/>
  <c r="DH966" i="64" a="1"/>
  <c r="DH966" i="64" s="1"/>
  <c r="DE966" i="64" a="1"/>
  <c r="DE966" i="64" s="1"/>
  <c r="DE59" i="64" a="1"/>
  <c r="DE59" i="64" s="1"/>
  <c r="DG1747" i="64" a="1"/>
  <c r="DG1747" i="64" s="1"/>
  <c r="DH1484" i="64" a="1"/>
  <c r="DH1484" i="64" s="1"/>
  <c r="DH343" i="64" a="1"/>
  <c r="DH343" i="64" s="1"/>
  <c r="DE1713" i="64" a="1"/>
  <c r="DE1713" i="64" s="1"/>
  <c r="DG1616" i="64" a="1"/>
  <c r="DG1616" i="64" s="1"/>
  <c r="DG1624" i="64" s="1"/>
  <c r="CU1493" i="64" a="1"/>
  <c r="CU1493" i="64" s="1"/>
  <c r="CZ1713" i="64" a="1"/>
  <c r="CZ1713" i="64" s="1"/>
  <c r="DB59" i="64" a="1"/>
  <c r="DB59" i="64" s="1"/>
  <c r="CR89" i="64" a="1"/>
  <c r="CR89" i="64" s="1"/>
  <c r="CO1653" i="64" a="1"/>
  <c r="CO1653" i="64" s="1"/>
  <c r="CY968" i="64" a="1"/>
  <c r="CY968" i="64" s="1"/>
  <c r="CQ1616" i="64" a="1"/>
  <c r="CQ1616" i="64" s="1"/>
  <c r="CQ1624" i="64" s="1"/>
  <c r="CV1915" i="64" a="1"/>
  <c r="CV1915" i="64" s="1"/>
  <c r="CY1451" i="64" a="1"/>
  <c r="CY1451" i="64" s="1"/>
  <c r="CQ40" i="64" a="1"/>
  <c r="CQ40" i="64" s="1"/>
  <c r="DB75" i="64" a="1"/>
  <c r="DB75" i="64" s="1"/>
  <c r="CQ90" i="64" a="1"/>
  <c r="CQ90" i="64" s="1"/>
  <c r="CS1894" i="64" a="1"/>
  <c r="CS1894" i="64" s="1"/>
  <c r="CZ106" i="64" a="1"/>
  <c r="CZ106" i="64" s="1"/>
  <c r="CR106" i="64" a="1"/>
  <c r="CR106" i="64" s="1"/>
  <c r="DD90" i="64" a="1"/>
  <c r="DD90" i="64" s="1"/>
  <c r="DD1476" i="64" a="1"/>
  <c r="DD1476" i="64" s="1"/>
  <c r="CQ92" i="64" a="1"/>
  <c r="CQ92" i="64" s="1"/>
  <c r="CU1915" i="64" a="1"/>
  <c r="CU1915" i="64" s="1"/>
  <c r="CR1484" i="64" a="1"/>
  <c r="CR1484" i="64" s="1"/>
  <c r="CS1747" i="64" a="1"/>
  <c r="CS1747" i="64" s="1"/>
  <c r="DC89" i="64" a="1"/>
  <c r="DC89" i="64" s="1"/>
  <c r="DD59" i="64" a="1"/>
  <c r="DD59" i="64" s="1"/>
  <c r="CP54" i="64" a="1"/>
  <c r="CP54" i="64" s="1"/>
  <c r="CU1451" i="64" a="1"/>
  <c r="CU1451" i="64" s="1"/>
  <c r="CZ91" i="64" a="1"/>
  <c r="CZ91" i="64" s="1"/>
  <c r="CR1874" i="64" a="1"/>
  <c r="CR1874" i="64" s="1"/>
  <c r="CT1493" i="64" a="1"/>
  <c r="CT1493" i="64" s="1"/>
  <c r="DB1449" i="64" a="1"/>
  <c r="DB1449" i="64" s="1"/>
  <c r="CU176" i="64" a="1"/>
  <c r="CU176" i="64" s="1"/>
  <c r="CV343" i="64" a="1"/>
  <c r="CV343" i="64" s="1"/>
  <c r="CT1894" i="64" a="1"/>
  <c r="CT1894" i="64" s="1"/>
  <c r="CO91" i="64" a="1"/>
  <c r="CO91" i="64" s="1"/>
  <c r="DC1485" i="64" a="1"/>
  <c r="DC1485" i="64" s="1"/>
  <c r="DA59" i="64" a="1"/>
  <c r="DA59" i="64" s="1"/>
  <c r="CQ176" i="64" a="1"/>
  <c r="CQ176" i="64" s="1"/>
  <c r="CV968" i="64" a="1"/>
  <c r="CV968" i="64" s="1"/>
  <c r="CU1476" i="64" a="1"/>
  <c r="CU1476" i="64" s="1"/>
  <c r="CS59" i="64" a="1"/>
  <c r="CS59" i="64" s="1"/>
  <c r="DB1747" i="64" a="1"/>
  <c r="DB1747" i="64" s="1"/>
  <c r="DD75" i="64" a="1"/>
  <c r="DD75" i="64" s="1"/>
  <c r="CU1894" i="64" a="1"/>
  <c r="CU1894" i="64" s="1"/>
  <c r="CX1494" i="64" a="1"/>
  <c r="CX1494" i="64" s="1"/>
  <c r="CY176" i="64" a="1"/>
  <c r="CY176" i="64" s="1"/>
  <c r="CY92" i="64" a="1"/>
  <c r="CY92" i="64" s="1"/>
  <c r="CU343" i="64" a="1"/>
  <c r="CU343" i="64" s="1"/>
  <c r="CY1476" i="64" a="1"/>
  <c r="CY1476" i="64" s="1"/>
  <c r="CY1713" i="64" a="1"/>
  <c r="CY1713" i="64" s="1"/>
  <c r="DH1894" i="64" a="1"/>
  <c r="DH1894" i="64" s="1"/>
  <c r="DF1493" i="64" a="1"/>
  <c r="DF1493" i="64" s="1"/>
  <c r="DE1475" i="64" a="1"/>
  <c r="DE1475" i="64" s="1"/>
  <c r="DE1493" i="64" a="1"/>
  <c r="DE1493" i="64" s="1"/>
  <c r="DG343" i="64" a="1"/>
  <c r="DG343" i="64" s="1"/>
  <c r="DG1476" i="64" a="1"/>
  <c r="DG1476" i="64" s="1"/>
  <c r="DF968" i="64" a="1"/>
  <c r="DF968" i="64" s="1"/>
  <c r="DE40" i="64" a="1"/>
  <c r="DE40" i="64" s="1"/>
  <c r="DH1713" i="64" a="1"/>
  <c r="DH1713" i="64" s="1"/>
  <c r="DH90" i="64" a="1"/>
  <c r="DH90" i="64" s="1"/>
  <c r="DG966" i="64" a="1"/>
  <c r="DG966" i="64" s="1"/>
  <c r="DE54" i="64" a="1"/>
  <c r="DE54" i="64" s="1"/>
  <c r="CU1475" i="64" a="1"/>
  <c r="CU1475" i="64" s="1"/>
  <c r="CY1485" i="64" a="1"/>
  <c r="CY1485" i="64" s="1"/>
  <c r="CW1475" i="64" a="1"/>
  <c r="CW1475" i="64" s="1"/>
  <c r="CR91" i="64" a="1"/>
  <c r="CR91" i="64" s="1"/>
  <c r="CU90" i="64" a="1"/>
  <c r="CU90" i="64" s="1"/>
  <c r="CS1874" i="64" a="1"/>
  <c r="CS1874" i="64" s="1"/>
  <c r="CR40" i="64" a="1"/>
  <c r="CR40" i="64" s="1"/>
  <c r="CV54" i="64" a="1"/>
  <c r="CV54" i="64" s="1"/>
  <c r="CU1484" i="64" a="1"/>
  <c r="CU1484" i="64" s="1"/>
  <c r="DC966" i="64" a="1"/>
  <c r="DC966" i="64" s="1"/>
  <c r="CY90" i="64" a="1"/>
  <c r="CY90" i="64" s="1"/>
  <c r="CU1616" i="64" a="1"/>
  <c r="CU1616" i="64" s="1"/>
  <c r="CU1624" i="64" s="1"/>
  <c r="CV75" i="64" a="1"/>
  <c r="CV75" i="64" s="1"/>
  <c r="CV1894" i="64" a="1"/>
  <c r="CV1894" i="64" s="1"/>
  <c r="CV1493" i="64" a="1"/>
  <c r="CV1493" i="64" s="1"/>
  <c r="DB106" i="64" a="1"/>
  <c r="DB106" i="64" s="1"/>
  <c r="DD1915" i="64" a="1"/>
  <c r="DD1915" i="64" s="1"/>
  <c r="CP1449" i="64" a="1"/>
  <c r="CP1449" i="64" s="1"/>
  <c r="CO90" i="64" a="1"/>
  <c r="CO90" i="64" s="1"/>
  <c r="CP176" i="64" a="1"/>
  <c r="CP176" i="64" s="1"/>
  <c r="CR59" i="64" a="1"/>
  <c r="CR59" i="64" s="1"/>
  <c r="DA176" i="64" a="1"/>
  <c r="DA176" i="64" s="1"/>
  <c r="DD966" i="64" a="1"/>
  <c r="DD966" i="64" s="1"/>
  <c r="CY106" i="64" a="1"/>
  <c r="CY106" i="64" s="1"/>
  <c r="CQ91" i="64" a="1"/>
  <c r="CQ91" i="64" s="1"/>
  <c r="CR1616" i="64" a="1"/>
  <c r="CR1616" i="64" s="1"/>
  <c r="CR1624" i="64" s="1"/>
  <c r="CY54" i="64" a="1"/>
  <c r="CY54" i="64" s="1"/>
  <c r="CU106" i="64" a="1"/>
  <c r="CU106" i="64" s="1"/>
  <c r="DD1451" i="64" a="1"/>
  <c r="DD1451" i="64" s="1"/>
  <c r="CT1484" i="64" a="1"/>
  <c r="CT1484" i="64" s="1"/>
  <c r="CT106" i="64" a="1"/>
  <c r="CT106" i="64" s="1"/>
  <c r="CY1475" i="64" a="1"/>
  <c r="CY1475" i="64" s="1"/>
  <c r="CP1493" i="64" a="1"/>
  <c r="CP1493" i="64" s="1"/>
  <c r="DD92" i="64" a="1"/>
  <c r="DD92" i="64" s="1"/>
  <c r="CO1616" i="64" a="1"/>
  <c r="CO1616" i="64" s="1"/>
  <c r="CZ1894" i="64" a="1"/>
  <c r="CZ1894" i="64" s="1"/>
  <c r="CP1874" i="64" a="1"/>
  <c r="CP1874" i="64" s="1"/>
  <c r="CU1874" i="64" a="1"/>
  <c r="CU1874" i="64" s="1"/>
  <c r="CW40" i="64" a="1"/>
  <c r="CW40" i="64" s="1"/>
  <c r="DA1494" i="64" a="1"/>
  <c r="DA1494" i="64" s="1"/>
  <c r="DC1894" i="64" a="1"/>
  <c r="DC1894" i="64" s="1"/>
  <c r="CW91" i="64" a="1"/>
  <c r="CW91" i="64" s="1"/>
  <c r="CW1451" i="64" a="1"/>
  <c r="CW1451" i="64" s="1"/>
  <c r="CX1485" i="64" a="1"/>
  <c r="CX1485" i="64" s="1"/>
  <c r="CW54" i="64" a="1"/>
  <c r="CW54" i="64" s="1"/>
  <c r="CV59" i="64" a="1"/>
  <c r="CV59" i="64" s="1"/>
  <c r="CT89" i="64" a="1"/>
  <c r="CT89" i="64" s="1"/>
  <c r="CX75" i="64" a="1"/>
  <c r="CX75" i="64" s="1"/>
  <c r="DE343" i="64" a="1"/>
  <c r="DE343" i="64" s="1"/>
  <c r="DE75" i="64" a="1"/>
  <c r="DE75" i="64" s="1"/>
  <c r="DH176" i="64" a="1"/>
  <c r="DH176" i="64" s="1"/>
  <c r="DG1494" i="64" a="1"/>
  <c r="DG1494" i="64" s="1"/>
  <c r="DG1713" i="64" a="1"/>
  <c r="DG1713" i="64" s="1"/>
  <c r="DH89" i="64" a="1"/>
  <c r="DH89" i="64" s="1"/>
  <c r="DH92" i="64" a="1"/>
  <c r="DH92" i="64" s="1"/>
  <c r="DF1449" i="64" a="1"/>
  <c r="DF1449" i="64" s="1"/>
  <c r="DG91" i="64" a="1"/>
  <c r="DG91" i="64" s="1"/>
  <c r="DG40" i="64" a="1"/>
  <c r="DG40" i="64" s="1"/>
  <c r="CR176" i="64" a="1"/>
  <c r="CR176" i="64" s="1"/>
  <c r="CO1747" i="64" a="1"/>
  <c r="CO1747" i="64" s="1"/>
  <c r="CO92" i="64" a="1"/>
  <c r="CO92" i="64" s="1"/>
  <c r="CQ89" i="64" a="1"/>
  <c r="CQ89" i="64" s="1"/>
  <c r="CU1713" i="64" a="1"/>
  <c r="CU1713" i="64" s="1"/>
  <c r="CQ1653" i="64" a="1"/>
  <c r="CQ1653" i="64" s="1"/>
  <c r="CR1493" i="64" a="1"/>
  <c r="CR1493" i="64" s="1"/>
  <c r="CP1616" i="64" a="1"/>
  <c r="CP1616" i="64" s="1"/>
  <c r="CP1624" i="64" s="1"/>
  <c r="CS968" i="64" a="1"/>
  <c r="CS968" i="64" s="1"/>
  <c r="DB92" i="64" a="1"/>
  <c r="DB92" i="64" s="1"/>
  <c r="CT1747" i="64" a="1"/>
  <c r="CT1747" i="64" s="1"/>
  <c r="CZ40" i="64" a="1"/>
  <c r="CZ40" i="64" s="1"/>
  <c r="CX1874" i="64" a="1"/>
  <c r="CX1874" i="64" s="1"/>
  <c r="CP1484" i="64" a="1"/>
  <c r="CP1484" i="64" s="1"/>
  <c r="CO1475" i="64" a="1"/>
  <c r="CO1475" i="64" s="1"/>
  <c r="DC1616" i="64" a="1"/>
  <c r="DC1616" i="64" s="1"/>
  <c r="DC1624" i="64" s="1"/>
  <c r="DD1874" i="64" a="1"/>
  <c r="DD1874" i="64" s="1"/>
  <c r="CS75" i="64" a="1"/>
  <c r="CS75" i="64" s="1"/>
  <c r="CP1451" i="64" a="1"/>
  <c r="CP1451" i="64" s="1"/>
  <c r="CY75" i="64" a="1"/>
  <c r="CY75" i="64" s="1"/>
  <c r="CU54" i="64" a="1"/>
  <c r="CU54" i="64" s="1"/>
  <c r="DC1476" i="64" a="1"/>
  <c r="DC1476" i="64" s="1"/>
  <c r="DB91" i="64" a="1"/>
  <c r="DB91" i="64" s="1"/>
  <c r="CY91" i="64" a="1"/>
  <c r="CY91" i="64" s="1"/>
  <c r="CX92" i="64" a="1"/>
  <c r="CX92" i="64" s="1"/>
  <c r="CQ106" i="64" a="1"/>
  <c r="CQ106" i="64" s="1"/>
  <c r="CY89" i="64" a="1"/>
  <c r="CY89" i="64" s="1"/>
  <c r="DC1494" i="64" a="1"/>
  <c r="DC1494" i="64" s="1"/>
  <c r="DB343" i="64" a="1"/>
  <c r="DB343" i="64" s="1"/>
  <c r="CP1915" i="64" a="1"/>
  <c r="CP1915" i="64" s="1"/>
  <c r="CS1484" i="64" a="1"/>
  <c r="CS1484" i="64" s="1"/>
  <c r="CO1874" i="64" a="1"/>
  <c r="CO1874" i="64" s="1"/>
  <c r="CP1747" i="64" a="1"/>
  <c r="CP1747" i="64" s="1"/>
  <c r="DD1449" i="64" a="1"/>
  <c r="DD1449" i="64" s="1"/>
  <c r="CR54" i="64" a="1"/>
  <c r="CR54" i="64" s="1"/>
  <c r="CZ92" i="64" a="1"/>
  <c r="CZ92" i="64" s="1"/>
  <c r="CX54" i="64" a="1"/>
  <c r="CX54" i="64" s="1"/>
  <c r="CS1915" i="64" a="1"/>
  <c r="CS1915" i="64" s="1"/>
  <c r="CO40" i="64" a="1"/>
  <c r="CO40" i="64" s="1"/>
  <c r="DD176" i="64" a="1"/>
  <c r="DD176" i="64" s="1"/>
  <c r="CW92" i="64" a="1"/>
  <c r="CW92" i="64" s="1"/>
  <c r="CX89" i="64" a="1"/>
  <c r="CX89" i="64" s="1"/>
  <c r="CY343" i="64" a="1"/>
  <c r="CY343" i="64" s="1"/>
  <c r="CW106" i="64" a="1"/>
  <c r="CW106" i="64" s="1"/>
  <c r="CY1747" i="64" a="1"/>
  <c r="CY1747" i="64" s="1"/>
  <c r="CX40" i="64" a="1"/>
  <c r="CX40" i="64" s="1"/>
  <c r="CV966" i="64" a="1"/>
  <c r="CV966" i="64" s="1"/>
  <c r="CS1493" i="64" a="1"/>
  <c r="CS1493" i="64" s="1"/>
  <c r="DJ1915" i="64" a="1"/>
  <c r="DJ1915" i="64" s="1"/>
  <c r="DJ1713" i="64" a="1"/>
  <c r="DJ1713" i="64" s="1"/>
  <c r="DJ40" i="64" a="1"/>
  <c r="DJ40" i="64" s="1"/>
  <c r="DL54" i="64" a="1"/>
  <c r="DL54" i="64" s="1"/>
  <c r="DJ1894" i="64" a="1"/>
  <c r="DJ1894" i="64" s="1"/>
  <c r="DJ106" i="64" a="1"/>
  <c r="DJ106" i="64" s="1"/>
  <c r="DL1493" i="64" a="1"/>
  <c r="DL1493" i="64" s="1"/>
  <c r="DL2125" i="64" a="1"/>
  <c r="DL2125" i="64" s="1"/>
  <c r="DJ968" i="64" a="1"/>
  <c r="DJ968" i="64" s="1"/>
  <c r="DJ75" i="64" a="1"/>
  <c r="DJ75" i="64" s="1"/>
  <c r="DL1372" i="64" a="1"/>
  <c r="DL1372" i="64" s="1"/>
  <c r="DJ1494" i="64" a="1"/>
  <c r="DJ1494" i="64" s="1"/>
  <c r="DJ89" i="64" a="1"/>
  <c r="DJ89" i="64" s="1"/>
  <c r="DI968" i="64" a="1"/>
  <c r="DI968" i="64" s="1"/>
  <c r="DJ966" i="64" a="1"/>
  <c r="DJ966" i="64" s="1"/>
  <c r="DL1349" i="64" a="1"/>
  <c r="DL1349" i="64" s="1"/>
  <c r="DI59" i="64" a="1"/>
  <c r="DI59" i="64" s="1"/>
  <c r="DL1397" i="64" a="1"/>
  <c r="DL1397" i="64" s="1"/>
  <c r="DJ1493" i="64" a="1"/>
  <c r="DJ1493" i="64" s="1"/>
  <c r="DJ1476" i="64" a="1"/>
  <c r="DJ1476" i="64" s="1"/>
  <c r="DJ1449" i="64" a="1"/>
  <c r="DJ1449" i="64" s="1"/>
  <c r="DL942" i="64" a="1"/>
  <c r="DL942" i="64" s="1"/>
  <c r="DL918" i="64" a="1"/>
  <c r="DL918" i="64" s="1"/>
  <c r="DL1125" i="64" a="1"/>
  <c r="DL1125" i="64" s="1"/>
  <c r="DI40" i="64" a="1"/>
  <c r="DI40" i="64" s="1"/>
  <c r="DI1484" i="64" a="1"/>
  <c r="DI1484" i="64" s="1"/>
  <c r="DL1713" i="64" a="1"/>
  <c r="DL1713" i="64" s="1"/>
  <c r="DL2151" i="64" a="1"/>
  <c r="DL2151" i="64" s="1"/>
  <c r="DL1343" i="64" a="1"/>
  <c r="DL1343" i="64" s="1"/>
  <c r="DL40" i="64" a="1"/>
  <c r="DL40" i="64" s="1"/>
  <c r="DL1616" i="64" a="1"/>
  <c r="DL1616" i="64" s="1"/>
  <c r="DL1624" i="64" s="1"/>
  <c r="DI89" i="64" a="1"/>
  <c r="DI89" i="64" s="1"/>
  <c r="DL501" i="64" a="1"/>
  <c r="DL501" i="64" s="1"/>
  <c r="DL1064" i="64" a="1"/>
  <c r="DL1064" i="64" s="1"/>
  <c r="DI92" i="64" a="1"/>
  <c r="DI92" i="64" s="1"/>
  <c r="DL319" i="64" a="1"/>
  <c r="DL319" i="64" s="1"/>
  <c r="DL944" i="64" a="1"/>
  <c r="DL944" i="64" s="1"/>
  <c r="DL968" i="64" a="1"/>
  <c r="DL968" i="64" s="1"/>
  <c r="DL342" i="64" a="1"/>
  <c r="DL342" i="64" s="1"/>
  <c r="DL2176" i="64" a="1"/>
  <c r="DL2176" i="64" s="1"/>
  <c r="DI176" i="64" a="1"/>
  <c r="DI176" i="64" s="1"/>
  <c r="DL402" i="64" a="1"/>
  <c r="DL402" i="64" s="1"/>
  <c r="DL424" i="64" a="1"/>
  <c r="DL424" i="64" s="1"/>
  <c r="DL1451" i="64" a="1"/>
  <c r="DL1451" i="64" s="1"/>
  <c r="DL60" i="64" a="1"/>
  <c r="DL60" i="64" s="1"/>
  <c r="DL91" i="64" a="1"/>
  <c r="DL91" i="64" s="1"/>
  <c r="DJ176" i="64" a="1"/>
  <c r="DJ176" i="64" s="1"/>
  <c r="DL2202" i="64" a="1"/>
  <c r="DL2202" i="64" s="1"/>
  <c r="DL1317" i="64" a="1"/>
  <c r="DL1317" i="64" s="1"/>
  <c r="DL1318" i="64" s="1"/>
  <c r="DL1476" i="64" a="1"/>
  <c r="DL1476" i="64" s="1"/>
  <c r="DL343" i="64" a="1"/>
  <c r="DL343" i="64" s="1"/>
  <c r="DL429" i="64" a="1"/>
  <c r="DL429" i="64" s="1"/>
  <c r="DL1237" i="64" a="1"/>
  <c r="DL1237" i="64" s="1"/>
  <c r="DL1196" i="64" a="1"/>
  <c r="DL1196" i="64" s="1"/>
  <c r="DL1915" i="64" a="1"/>
  <c r="DL1915" i="64" s="1"/>
  <c r="DL823" i="64" a="1"/>
  <c r="DL823" i="64" s="1"/>
  <c r="DL176" i="64" a="1"/>
  <c r="DL176" i="64" s="1"/>
  <c r="DI1894" i="64" a="1"/>
  <c r="DI1894" i="64" s="1"/>
  <c r="DJ1485" i="64" a="1"/>
  <c r="DJ1485" i="64" s="1"/>
  <c r="DJ1451" i="64" a="1"/>
  <c r="DJ1451" i="64" s="1"/>
  <c r="DJ1484" i="64" a="1"/>
  <c r="DJ1484" i="64" s="1"/>
  <c r="DJ54" i="64" a="1"/>
  <c r="DJ54" i="64" s="1"/>
  <c r="DJ1747" i="64" a="1"/>
  <c r="DJ1747" i="64" s="1"/>
  <c r="DL503" i="64" a="1"/>
  <c r="DL503" i="64" s="1"/>
  <c r="DL89" i="64" a="1"/>
  <c r="DL89" i="64" s="1"/>
  <c r="DL59" i="64" a="1"/>
  <c r="DL59" i="64" s="1"/>
  <c r="DL106" i="64" a="1"/>
  <c r="DL106" i="64" s="1"/>
  <c r="DI106" i="64" a="1"/>
  <c r="DI106" i="64" s="1"/>
  <c r="DL53" i="64" a="1"/>
  <c r="DL53" i="64" s="1"/>
  <c r="DL799" i="64" a="1"/>
  <c r="DL799" i="64" s="1"/>
  <c r="DL1338" i="64" a="1"/>
  <c r="DL1338" i="64" s="1"/>
  <c r="DI1449" i="64" a="1"/>
  <c r="DI1449" i="64" s="1"/>
  <c r="DL1874" i="64" a="1"/>
  <c r="DL1874" i="64" s="1"/>
  <c r="DI54" i="64" a="1"/>
  <c r="DI54" i="64" s="1"/>
  <c r="DL55" i="64" a="1"/>
  <c r="DL55" i="64" s="1"/>
  <c r="DL1062" i="64" a="1"/>
  <c r="DL1062" i="64" s="1"/>
  <c r="DL1449" i="64" a="1"/>
  <c r="DL1449" i="64" s="1"/>
  <c r="DI343" i="64" a="1"/>
  <c r="DI343" i="64" s="1"/>
  <c r="DL1747" i="64" a="1"/>
  <c r="DL1747" i="64" s="1"/>
  <c r="DL1425" i="64" a="1"/>
  <c r="DL1425" i="64" s="1"/>
  <c r="DL2252" i="64" a="1"/>
  <c r="DL2252" i="64" s="1"/>
  <c r="DL107" i="64" a="1"/>
  <c r="DL107" i="64" s="1"/>
  <c r="DI1475" i="64" a="1"/>
  <c r="DI1475" i="64" s="1"/>
  <c r="DL454" i="64" a="1"/>
  <c r="DL454" i="64" s="1"/>
  <c r="DL990" i="64" a="1"/>
  <c r="DL990" i="64" s="1"/>
  <c r="DL1894" i="64" a="1"/>
  <c r="DL1894" i="64" s="1"/>
  <c r="DJ1475" i="64" a="1"/>
  <c r="DJ1475" i="64" s="1"/>
  <c r="DJ1616" i="64" a="1"/>
  <c r="DJ1616" i="64" s="1"/>
  <c r="DJ1624" i="64" s="1"/>
  <c r="DJ343" i="64" a="1"/>
  <c r="DJ343" i="64" s="1"/>
  <c r="DI91" i="64" a="1"/>
  <c r="DI91" i="64" s="1"/>
  <c r="DL2228" i="64" a="1"/>
  <c r="DL2228" i="64" s="1"/>
  <c r="DI966" i="64" a="1"/>
  <c r="DI966" i="64" s="1"/>
  <c r="DI1747" i="64" a="1"/>
  <c r="DI1747" i="64" s="1"/>
  <c r="DL1090" i="64" a="1"/>
  <c r="DL1090" i="64" s="1"/>
  <c r="DL966" i="64" a="1"/>
  <c r="DL966" i="64" s="1"/>
  <c r="DI75" i="64" a="1"/>
  <c r="DI75" i="64" s="1"/>
  <c r="DL1484" i="64" a="1"/>
  <c r="DL1484" i="64" s="1"/>
  <c r="DI1494" i="64" a="1"/>
  <c r="DI1494" i="64" s="1"/>
  <c r="DI1451" i="64" a="1"/>
  <c r="DI1451" i="64" s="1"/>
  <c r="DI90" i="64" a="1"/>
  <c r="DI90" i="64" s="1"/>
  <c r="DL92" i="64" a="1"/>
  <c r="DL92" i="64" s="1"/>
  <c r="DL1494" i="64" a="1"/>
  <c r="DL1494" i="64" s="1"/>
  <c r="DI1476" i="64" a="1"/>
  <c r="DI1476" i="64" s="1"/>
  <c r="DI1713" i="64" a="1"/>
  <c r="DI1713" i="64" s="1"/>
  <c r="DJ91" i="64" a="1"/>
  <c r="DJ91" i="64" s="1"/>
  <c r="DJ92" i="64" a="1"/>
  <c r="DJ92" i="64" s="1"/>
  <c r="DJ59" i="64" a="1"/>
  <c r="DJ59" i="64" s="1"/>
  <c r="DJ90" i="64" a="1"/>
  <c r="DJ90" i="64" s="1"/>
  <c r="DL1485" i="64" a="1"/>
  <c r="DL1485" i="64" s="1"/>
  <c r="DL1403" i="64" a="1"/>
  <c r="DL1403" i="64" s="1"/>
  <c r="DI1616" i="64" a="1"/>
  <c r="DI1616" i="64" s="1"/>
  <c r="DI1624" i="64" s="1"/>
  <c r="DL1395" i="64" a="1"/>
  <c r="DL1395" i="64" s="1"/>
  <c r="DI1485" i="64" a="1"/>
  <c r="DI1485" i="64" s="1"/>
  <c r="DL90" i="64" a="1"/>
  <c r="DL90" i="64" s="1"/>
  <c r="DI1493" i="64" a="1"/>
  <c r="DI1493" i="64" s="1"/>
  <c r="DL525" i="64" a="1"/>
  <c r="DL525" i="64" s="1"/>
  <c r="DL75" i="64" a="1"/>
  <c r="DL75" i="64" s="1"/>
  <c r="DL1475" i="64" a="1"/>
  <c r="DL1475" i="64" s="1"/>
  <c r="DL1160" i="64" a="1"/>
  <c r="DL1160" i="64" s="1"/>
  <c r="DK1475" i="64" a="1"/>
  <c r="DK1475" i="64" s="1"/>
  <c r="DK1476" i="64" a="1"/>
  <c r="DK1476" i="64" s="1"/>
  <c r="DK1484" i="64" a="1"/>
  <c r="DK1484" i="64" s="1"/>
  <c r="DK1485" i="64" a="1"/>
  <c r="DK1485" i="64" s="1"/>
  <c r="DK1493" i="64" a="1"/>
  <c r="DK1493" i="64" s="1"/>
  <c r="DK1494" i="64" a="1"/>
  <c r="DK1494" i="64" s="1"/>
  <c r="DK1616" i="64" a="1"/>
  <c r="DK1616" i="64" s="1"/>
  <c r="DK1624" i="64" s="1"/>
  <c r="DK54" i="64" a="1"/>
  <c r="DK54" i="64" s="1"/>
  <c r="DK1451" i="64" a="1"/>
  <c r="DK1451" i="64" s="1"/>
  <c r="DK106" i="64" a="1"/>
  <c r="DK106" i="64" s="1"/>
  <c r="DK40" i="64" a="1"/>
  <c r="DK40" i="64" s="1"/>
  <c r="DK1449" i="64" a="1"/>
  <c r="DK1449" i="64" s="1"/>
  <c r="DK92" i="64" a="1"/>
  <c r="DK92" i="64" s="1"/>
  <c r="DK968" i="64" a="1"/>
  <c r="DK968" i="64" s="1"/>
  <c r="DK91" i="64" a="1"/>
  <c r="DK91" i="64" s="1"/>
  <c r="DK966" i="64" a="1"/>
  <c r="DK966" i="64" s="1"/>
  <c r="DK90" i="64" a="1"/>
  <c r="DK90" i="64" s="1"/>
  <c r="DK343" i="64" a="1"/>
  <c r="DK343" i="64" s="1"/>
  <c r="DK89" i="64" a="1"/>
  <c r="DK89" i="64" s="1"/>
  <c r="DK1747" i="64" a="1"/>
  <c r="DK1747" i="64" s="1"/>
  <c r="DK176" i="64" a="1"/>
  <c r="DK176" i="64" s="1"/>
  <c r="DK75" i="64" a="1"/>
  <c r="DK75" i="64" s="1"/>
  <c r="DK1713" i="64" a="1"/>
  <c r="DK1713" i="64" s="1"/>
  <c r="DK59" i="64" a="1"/>
  <c r="DK59" i="64" s="1"/>
  <c r="DK1915" i="64" a="1"/>
  <c r="DK1915" i="64" s="1"/>
  <c r="DK1894" i="64" a="1"/>
  <c r="DK1894" i="64" s="1"/>
  <c r="DF1915" i="64" a="1"/>
  <c r="DF1915" i="64" s="1"/>
  <c r="DI1915" i="64" a="1"/>
  <c r="DI1915" i="64" s="1"/>
  <c r="DI1874" i="64" a="1"/>
  <c r="DI1874" i="64" s="1"/>
  <c r="DK1874" i="64" a="1"/>
  <c r="DK1874" i="64" s="1"/>
  <c r="DJ1874" i="64" a="1"/>
  <c r="DJ1874" i="64" s="1"/>
  <c r="DF1874" i="64" a="1"/>
  <c r="DF1874" i="64" s="1"/>
  <c r="AR1587" i="64"/>
  <c r="AQ1589" i="64"/>
  <c r="AR1566" i="64"/>
  <c r="AR1568" i="64" s="1"/>
  <c r="CP2228" i="64" a="1"/>
  <c r="CP2228" i="64" s="1"/>
  <c r="DF2228" i="64" a="1"/>
  <c r="DF2228" i="64" s="1"/>
  <c r="DA2228" i="64" a="1"/>
  <c r="DA2228" i="64" s="1"/>
  <c r="CU2228" i="64" a="1"/>
  <c r="CU2228" i="64" s="1"/>
  <c r="DC2228" i="64" a="1"/>
  <c r="DC2228" i="64" s="1"/>
  <c r="DH2228" i="64" a="1"/>
  <c r="DH2228" i="64" s="1"/>
  <c r="DE2228" i="64" a="1"/>
  <c r="DE2228" i="64" s="1"/>
  <c r="DI2228" i="64" a="1"/>
  <c r="DI2228" i="64" s="1"/>
  <c r="CV2228" i="64" a="1"/>
  <c r="CV2228" i="64" s="1"/>
  <c r="CS2228" i="64" a="1"/>
  <c r="CS2228" i="64" s="1"/>
  <c r="CR2228" i="64" a="1"/>
  <c r="CR2228" i="64" s="1"/>
  <c r="CO2228" i="64" a="1"/>
  <c r="CO2228" i="64" s="1"/>
  <c r="CX2228" i="64" a="1"/>
  <c r="CX2228" i="64" s="1"/>
  <c r="DB2228" i="64" a="1"/>
  <c r="DB2228" i="64" s="1"/>
  <c r="CY2228" i="64" a="1"/>
  <c r="CY2228" i="64" s="1"/>
  <c r="CT2228" i="64" a="1"/>
  <c r="CT2228" i="64" s="1"/>
  <c r="CZ2228" i="64" a="1"/>
  <c r="CZ2228" i="64" s="1"/>
  <c r="CW2228" i="64" a="1"/>
  <c r="CW2228" i="64" s="1"/>
  <c r="DJ2228" i="64" a="1"/>
  <c r="DJ2228" i="64" s="1"/>
  <c r="DG2228" i="64" a="1"/>
  <c r="DG2228" i="64" s="1"/>
  <c r="DK2228" i="64" a="1"/>
  <c r="DK2228" i="64" s="1"/>
  <c r="CQ2228" i="64" a="1"/>
  <c r="CQ2228" i="64" s="1"/>
  <c r="DD2228" i="64" a="1"/>
  <c r="DD2228" i="64" s="1"/>
  <c r="DJ1522" i="64"/>
  <c r="DJ1524" i="64" s="1"/>
  <c r="DI1524" i="64"/>
  <c r="V1522" i="64"/>
  <c r="R1687" i="64"/>
  <c r="R1619" i="64"/>
  <c r="R1655" i="64"/>
  <c r="DI554" i="64" a="1"/>
  <c r="CS1481" i="64" a="1"/>
  <c r="CS554" i="64" a="1"/>
  <c r="DK1450" i="64" a="1"/>
  <c r="DK2060" i="64" a="1"/>
  <c r="DA367" i="64" a="1"/>
  <c r="CW1481" i="64" a="1"/>
  <c r="DL455" i="64" a="1"/>
  <c r="DL943" i="64" a="1"/>
  <c r="DC1481" i="64" a="1"/>
  <c r="DJ1895" i="64" a="1"/>
  <c r="DL1063" i="64" a="1"/>
  <c r="DE554" i="64" a="1"/>
  <c r="AX628" i="64" a="1"/>
  <c r="DE1916" i="64" a="1"/>
  <c r="DL320" i="64" a="1"/>
  <c r="DG1873" i="64" a="1"/>
  <c r="DB1480" i="64" a="1"/>
  <c r="DD1480" i="64" a="1"/>
  <c r="DC1916" i="64" a="1"/>
  <c r="CQ554" i="64" a="1"/>
  <c r="DG1916" i="64" a="1"/>
  <c r="CV2060" i="64" a="1"/>
  <c r="DK1895" i="64" a="1"/>
  <c r="DF1450" i="64" a="1"/>
  <c r="DF554" i="64" a="1"/>
  <c r="DG2060" i="64" a="1"/>
  <c r="CY554" i="64" a="1"/>
  <c r="DB1916" i="64" a="1"/>
  <c r="CZ1873" i="64" a="1"/>
  <c r="DF367" i="64" a="1"/>
  <c r="DL1373" i="64" a="1"/>
  <c r="CU1895" i="64" a="1"/>
  <c r="DL1895" i="64" a="1"/>
  <c r="CW367" i="64" a="1"/>
  <c r="CY1895" i="64" a="1"/>
  <c r="CZ1895" i="64" a="1"/>
  <c r="DL526" i="64" a="1"/>
  <c r="CX1450" i="64" a="1"/>
  <c r="DA1873" i="64" a="1"/>
  <c r="CS1873" i="64" a="1"/>
  <c r="DC1895" i="64" a="1"/>
  <c r="CV1481" i="64" a="1"/>
  <c r="CN554" i="64" a="1"/>
  <c r="DL1197" i="64" a="1"/>
  <c r="CR1895" i="64" a="1"/>
  <c r="CW554" i="64" a="1"/>
  <c r="DL1126" i="64" a="1"/>
  <c r="CX2060" i="64" a="1"/>
  <c r="CW1916" i="64" a="1"/>
  <c r="CY1480" i="64" a="1"/>
  <c r="CT1873" i="64" a="1"/>
  <c r="CT1916" i="64" a="1"/>
  <c r="CZ554" i="64" a="1"/>
  <c r="CX1480" i="64" a="1"/>
  <c r="CY1450" i="64" a="1"/>
  <c r="CX367" i="64" a="1"/>
  <c r="CT1480" i="64" a="1"/>
  <c r="CY1916" i="64" a="1"/>
  <c r="CP1916" i="64" a="1"/>
  <c r="CV1873" i="64" a="1"/>
  <c r="CO554" i="64" a="1"/>
  <c r="DF1916" i="64" a="1"/>
  <c r="AX588" i="64" a="1"/>
  <c r="DK1480" i="64" a="1"/>
  <c r="DC554" i="64" a="1"/>
  <c r="CU1481" i="64" a="1"/>
  <c r="CZ1480" i="64" a="1"/>
  <c r="DK367" i="64" a="1"/>
  <c r="DC1450" i="64" a="1"/>
  <c r="DF1481" i="64" a="1"/>
  <c r="DL344" i="64" a="1"/>
  <c r="CQ1450" i="64" a="1"/>
  <c r="CZ1481" i="64" a="1"/>
  <c r="DH1916" i="64" a="1"/>
  <c r="CU2060" i="64" a="1"/>
  <c r="CO1481" i="64" a="1"/>
  <c r="DK1916" i="64" a="1"/>
  <c r="CW1895" i="64" a="1"/>
  <c r="CS1450" i="64" a="1"/>
  <c r="DL1450" i="64" a="1"/>
  <c r="CQ367" i="64" a="1"/>
  <c r="CU554" i="64" a="1"/>
  <c r="DJ2060" i="64" a="1"/>
  <c r="CT367" i="64" a="1"/>
  <c r="DK554" i="64" a="1"/>
  <c r="CQ1481" i="64" a="1"/>
  <c r="DD1481" i="64" a="1"/>
  <c r="DI1916" i="64" a="1"/>
  <c r="DB1873" i="64" a="1"/>
  <c r="CZ2060" i="64" a="1"/>
  <c r="DL991" i="64" a="1"/>
  <c r="DD1873" i="64" a="1"/>
  <c r="CQ1895" i="64" a="1"/>
  <c r="CT1481" i="64" a="1"/>
  <c r="CQ1873" i="64" a="1"/>
  <c r="CO1450" i="64" a="1"/>
  <c r="CR1480" i="64" a="1"/>
  <c r="DH1450" i="64" a="1"/>
  <c r="CR1873" i="64" a="1"/>
  <c r="CQ2060" i="64" a="1"/>
  <c r="DK1873" i="64" a="1"/>
  <c r="CW1480" i="64" a="1"/>
  <c r="DA1450" i="64" a="1"/>
  <c r="CP554" i="64" a="1"/>
  <c r="CX1481" i="64" a="1"/>
  <c r="DF1895" i="64" a="1"/>
  <c r="DJ367" i="64" a="1"/>
  <c r="CO1873" i="64" a="1"/>
  <c r="DH554" i="64" a="1"/>
  <c r="DK1481" i="64" a="1"/>
  <c r="CR1916" i="64" a="1"/>
  <c r="CT1895" i="64" a="1"/>
  <c r="DI1895" i="64" a="1"/>
  <c r="DG1481" i="64" a="1"/>
  <c r="DB1481" i="64" a="1"/>
  <c r="CX1895" i="64" a="1"/>
  <c r="DC1480" i="64" a="1"/>
  <c r="CU1916" i="64" a="1"/>
  <c r="DL554" i="64" a="1"/>
  <c r="DL1916" i="64" a="1"/>
  <c r="DJ1481" i="64" a="1"/>
  <c r="CT1450" i="64" a="1"/>
  <c r="DL1481" i="64" a="1"/>
  <c r="CP1481" i="64" a="1"/>
  <c r="CV367" i="64" a="1"/>
  <c r="CZ1916" i="64" a="1"/>
  <c r="DI1481" i="64" a="1"/>
  <c r="DG554" i="64" a="1"/>
  <c r="DH2060" i="64" a="1"/>
  <c r="CT2060" i="64" a="1"/>
  <c r="DL1342" i="64" a="1"/>
  <c r="DC367" i="64" a="1"/>
  <c r="CU1873" i="64" a="1"/>
  <c r="DH1895" i="64" a="1"/>
  <c r="DL1873" i="64" a="1"/>
  <c r="DL824" i="64" a="1"/>
  <c r="CV554" i="64" a="1"/>
  <c r="DA554" i="64" a="1"/>
  <c r="CS1916" i="64" a="1"/>
  <c r="DG367" i="64" a="1"/>
  <c r="DB554" i="64" a="1"/>
  <c r="DL1480" i="64" a="1"/>
  <c r="DF1480" i="64" a="1"/>
  <c r="CX554" i="64" a="1"/>
  <c r="DB367" i="64" a="1"/>
  <c r="CR554" i="64" a="1"/>
  <c r="DH1481" i="64" a="1"/>
  <c r="CW1450" i="64" a="1"/>
  <c r="CZ1450" i="64" a="1"/>
  <c r="DE367" i="64" a="1"/>
  <c r="DF2060" i="64" a="1"/>
  <c r="DH1873" i="64" a="1"/>
  <c r="DJ1450" i="64" a="1"/>
  <c r="CO1895" i="64" a="1"/>
  <c r="DI1480" i="64" a="1"/>
  <c r="DL1236" i="64" a="1"/>
  <c r="CO1480" i="64" a="1"/>
  <c r="DF1873" i="64" a="1"/>
  <c r="DE1873" i="64" a="1"/>
  <c r="CY1873" i="64" a="1"/>
  <c r="DC2060" i="64" a="1"/>
  <c r="CO2060" i="64" a="1"/>
  <c r="DD1895" i="64" a="1"/>
  <c r="DH367" i="64" a="1"/>
  <c r="AW852" i="64" a="1"/>
  <c r="CW1873" i="64" a="1"/>
  <c r="DJ1873" i="64" a="1"/>
  <c r="DD554" i="64" a="1"/>
  <c r="CO367" i="64" a="1"/>
  <c r="CX1873" i="64" a="1"/>
  <c r="DE1895" i="64" a="1"/>
  <c r="DD1450" i="64" a="1"/>
  <c r="DC1873" i="64" a="1"/>
  <c r="CV1480" i="64" a="1"/>
  <c r="DB1895" i="64" a="1"/>
  <c r="DB1450" i="64" a="1"/>
  <c r="CX1916" i="64" a="1"/>
  <c r="DJ1480" i="64" a="1"/>
  <c r="DA1481" i="64" a="1"/>
  <c r="CR1481" i="64" a="1"/>
  <c r="CZ367" i="64" a="1"/>
  <c r="DG1450" i="64" a="1"/>
  <c r="DD367" i="64" a="1"/>
  <c r="CY1481" i="64" a="1"/>
  <c r="CS1480" i="64" a="1"/>
  <c r="CV1916" i="64" a="1"/>
  <c r="DD2060" i="64" a="1"/>
  <c r="CS2060" i="64" a="1"/>
  <c r="CT554" i="64" a="1"/>
  <c r="CU1450" i="64" a="1"/>
  <c r="CR367" i="64" a="1"/>
  <c r="CR1450" i="64" a="1"/>
  <c r="DL502" i="64" a="1"/>
  <c r="CP367" i="64" a="1"/>
  <c r="DE1480" i="64" a="1"/>
  <c r="CP1480" i="64" a="1"/>
  <c r="CO1916" i="64" a="1"/>
  <c r="CP1895" i="64" a="1"/>
  <c r="CS367" i="64" a="1"/>
  <c r="CP1873" i="64" a="1"/>
  <c r="CQ1916" i="64" a="1"/>
  <c r="DH1480" i="64" a="1"/>
  <c r="DB2060" i="64" a="1"/>
  <c r="CP2060" i="64" a="1"/>
  <c r="CR2060" i="64" a="1"/>
  <c r="DL1091" i="64" a="1"/>
  <c r="DI1450" i="64" a="1"/>
  <c r="CY2060" i="64" a="1"/>
  <c r="DA1895" i="64" a="1"/>
  <c r="AX850" i="64" a="1"/>
  <c r="CQ1480" i="64" a="1"/>
  <c r="CW2060" i="64" a="1"/>
  <c r="DG1895" i="64" a="1"/>
  <c r="CP1450" i="64" a="1"/>
  <c r="CY367" i="64" a="1"/>
  <c r="AV853" i="64" a="1"/>
  <c r="DE1450" i="64" a="1"/>
  <c r="DJ554" i="64" a="1"/>
  <c r="DI1873" i="64" a="1"/>
  <c r="DG1480" i="64" a="1"/>
  <c r="DE2060" i="64" a="1"/>
  <c r="DA1916" i="64" a="1"/>
  <c r="DI2060" i="64" a="1"/>
  <c r="DA2060" i="64" a="1"/>
  <c r="DE1481" i="64" a="1"/>
  <c r="CV1450" i="64" a="1"/>
  <c r="DD1916" i="64" a="1"/>
  <c r="DL2060" i="64" a="1"/>
  <c r="DI367" i="64" a="1"/>
  <c r="DL1396" i="64" a="1"/>
  <c r="DL431" i="64" a="1"/>
  <c r="DJ1916" i="64" a="1"/>
  <c r="CS1895" i="64" a="1"/>
  <c r="CU1480" i="64" a="1"/>
  <c r="DL367" i="64" a="1"/>
  <c r="DA1480" i="64" a="1"/>
  <c r="CU367" i="64" a="1"/>
  <c r="DL967" i="64" a="1"/>
  <c r="CV1895" i="64" a="1"/>
  <c r="DL1161" i="64" a="1"/>
  <c r="AU69" i="1151" l="1"/>
  <c r="BF2" i="1151"/>
  <c r="BE7" i="1151"/>
  <c r="BE3" i="1151"/>
  <c r="BE1" i="1151"/>
  <c r="BB18" i="1151"/>
  <c r="AW68" i="1151"/>
  <c r="AZ36" i="1151"/>
  <c r="AY35" i="1151"/>
  <c r="AY33" i="1151"/>
  <c r="AY32" i="1151"/>
  <c r="AY31" i="1151"/>
  <c r="AY34" i="1151"/>
  <c r="AX66" i="1151"/>
  <c r="AX22" i="861" s="1"/>
  <c r="AX51" i="1151"/>
  <c r="AX17" i="861" s="1"/>
  <c r="BA20" i="1151"/>
  <c r="AV69" i="1151"/>
  <c r="BD16" i="1151"/>
  <c r="BD58" i="1151"/>
  <c r="BD26" i="1151"/>
  <c r="BD17" i="1151"/>
  <c r="BD27" i="1151"/>
  <c r="BD24" i="1151"/>
  <c r="BD25" i="1151"/>
  <c r="BD23" i="1151"/>
  <c r="BD42" i="1151"/>
  <c r="BD43" i="1151"/>
  <c r="BD41" i="1151"/>
  <c r="BD39" i="1151"/>
  <c r="BD40" i="1151"/>
  <c r="BD56" i="1151"/>
  <c r="BD54" i="1151"/>
  <c r="BD57" i="1151"/>
  <c r="BD4" i="1151"/>
  <c r="BD55" i="1151"/>
  <c r="BC15" i="1151"/>
  <c r="AU699" i="64"/>
  <c r="AV698" i="64"/>
  <c r="AV699" i="64" s="1"/>
  <c r="AW696" i="64"/>
  <c r="AX695" i="64"/>
  <c r="AX693" i="64"/>
  <c r="AX692" i="64"/>
  <c r="AX691" i="64"/>
  <c r="AX694" i="64"/>
  <c r="AY686" i="64" a="1"/>
  <c r="AY686" i="64" s="1"/>
  <c r="AY685" i="64" a="1"/>
  <c r="AY685" i="64" s="1"/>
  <c r="AY688" i="64" a="1"/>
  <c r="AY688" i="64" s="1"/>
  <c r="AY687" i="64" a="1"/>
  <c r="AY687" i="64" s="1"/>
  <c r="AY684" i="64" a="1"/>
  <c r="AY684" i="64" s="1"/>
  <c r="AX677" i="64"/>
  <c r="AW681" i="64"/>
  <c r="AX676" i="64"/>
  <c r="AX680" i="64"/>
  <c r="AX679" i="64"/>
  <c r="AX678" i="64"/>
  <c r="AY669" i="64" a="1"/>
  <c r="AY669" i="64" s="1"/>
  <c r="AY653" i="64" a="1"/>
  <c r="AY653" i="64" s="1"/>
  <c r="AY661" i="64" s="1"/>
  <c r="AY654" i="64" a="1"/>
  <c r="AY654" i="64" s="1"/>
  <c r="AY662" i="64" s="1"/>
  <c r="AY670" i="64" a="1"/>
  <c r="AY670" i="64" s="1"/>
  <c r="AY655" i="64" a="1"/>
  <c r="AY655" i="64" s="1"/>
  <c r="AY663" i="64" s="1"/>
  <c r="AY656" i="64" a="1"/>
  <c r="AY656" i="64" s="1"/>
  <c r="AY664" i="64" s="1"/>
  <c r="AY657" i="64" a="1"/>
  <c r="AY657" i="64" s="1"/>
  <c r="AY665" i="64" s="1"/>
  <c r="AY671" i="64" a="1"/>
  <c r="AY671" i="64" s="1"/>
  <c r="AY672" i="64" a="1"/>
  <c r="AY672" i="64" s="1"/>
  <c r="AY673" i="64" a="1"/>
  <c r="AY673" i="64" s="1"/>
  <c r="AY139" i="64" a="1"/>
  <c r="AY139" i="64" s="1"/>
  <c r="AY138" i="64" s="1"/>
  <c r="AY140" i="64" a="1"/>
  <c r="AY140" i="64" s="1"/>
  <c r="AX141" i="64"/>
  <c r="AX143" i="64" s="1"/>
  <c r="AX850" i="64"/>
  <c r="AX628" i="64"/>
  <c r="AX630" i="64" s="1"/>
  <c r="AV853" i="64"/>
  <c r="AW852" i="64"/>
  <c r="AY262" i="64" a="1"/>
  <c r="AY262" i="64" s="1"/>
  <c r="AY849" i="64" a="1"/>
  <c r="AY849" i="64" s="1"/>
  <c r="AY243" i="64" a="1"/>
  <c r="AY243" i="64" s="1"/>
  <c r="AY629" i="64" a="1"/>
  <c r="AY629" i="64" s="1"/>
  <c r="AY595" i="64" a="1"/>
  <c r="AY595" i="64" s="1"/>
  <c r="AY230" i="64" a="1"/>
  <c r="AY230" i="64" s="1"/>
  <c r="AW592" i="64"/>
  <c r="AX588" i="64"/>
  <c r="AX596" i="64" s="1"/>
  <c r="AY591" i="64" a="1"/>
  <c r="AY591" i="64" s="1"/>
  <c r="AY4" i="64"/>
  <c r="AY587" i="64" a="1"/>
  <c r="AY587" i="64" s="1"/>
  <c r="DL108" i="64"/>
  <c r="Z70" i="861"/>
  <c r="DF1450" i="64"/>
  <c r="DG1450" i="64"/>
  <c r="CQ1450" i="64"/>
  <c r="CW1450" i="64"/>
  <c r="DA1450" i="64"/>
  <c r="DL1450" i="64"/>
  <c r="DL1452" i="64" s="1"/>
  <c r="DJ1450" i="64"/>
  <c r="CS1450" i="64"/>
  <c r="CU1450" i="64"/>
  <c r="CZ1450" i="64"/>
  <c r="CT1450" i="64"/>
  <c r="CO1450" i="64"/>
  <c r="DH1450" i="64"/>
  <c r="DK1450" i="64"/>
  <c r="CR1450" i="64"/>
  <c r="DD1450" i="64"/>
  <c r="CX1450" i="64"/>
  <c r="CY1450" i="64"/>
  <c r="CV1450" i="64"/>
  <c r="DE1450" i="64"/>
  <c r="DI1450" i="64"/>
  <c r="CP1450" i="64"/>
  <c r="DC1450" i="64"/>
  <c r="DB1450" i="64"/>
  <c r="AS1544" i="64"/>
  <c r="AS1546" i="64" s="1"/>
  <c r="AZ190" i="64"/>
  <c r="AZ7" i="64"/>
  <c r="AS46" i="861"/>
  <c r="AS87" i="861" s="1"/>
  <c r="AZ1" i="64"/>
  <c r="AZ3" i="64"/>
  <c r="BA2" i="64"/>
  <c r="CY1791" i="64"/>
  <c r="CW1791" i="64"/>
  <c r="DJ1791" i="64"/>
  <c r="DL1791" i="64"/>
  <c r="DE1791" i="64"/>
  <c r="CP1791" i="64"/>
  <c r="DF1791" i="64"/>
  <c r="CU1791" i="64"/>
  <c r="DD1791" i="64"/>
  <c r="CT1791" i="64"/>
  <c r="DC1791" i="64"/>
  <c r="CV1791" i="64"/>
  <c r="CS1791" i="64"/>
  <c r="CX1791" i="64"/>
  <c r="DG1791" i="64"/>
  <c r="DK1791" i="64"/>
  <c r="CQ1791" i="64"/>
  <c r="DA1791" i="64"/>
  <c r="CR1791" i="64"/>
  <c r="DH1791" i="64"/>
  <c r="CZ1791" i="64"/>
  <c r="DI1791" i="64"/>
  <c r="DB1791" i="64"/>
  <c r="CO1791" i="64"/>
  <c r="AY24" i="864"/>
  <c r="AY94"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2" i="861"/>
  <c r="AY43" i="863"/>
  <c r="AY42" i="863"/>
  <c r="AY21" i="863" s="1"/>
  <c r="DA554" i="64"/>
  <c r="AM3" i="860"/>
  <c r="AM4" i="860" s="1"/>
  <c r="AM1" i="860"/>
  <c r="AN2" i="860"/>
  <c r="AM7" i="860"/>
  <c r="CQ562" i="64"/>
  <c r="CQ554" i="64"/>
  <c r="CN554" i="64"/>
  <c r="CN564" i="64" s="1"/>
  <c r="CY554" i="64"/>
  <c r="CQ563" i="64"/>
  <c r="DB554" i="64"/>
  <c r="CW554" i="64"/>
  <c r="DI554" i="64"/>
  <c r="CV554" i="64"/>
  <c r="CT554" i="64"/>
  <c r="CP554" i="64"/>
  <c r="DE554" i="64"/>
  <c r="DH554" i="64"/>
  <c r="DC554" i="64"/>
  <c r="CS554" i="64"/>
  <c r="DG554" i="64"/>
  <c r="CZ554" i="64"/>
  <c r="DK554" i="64"/>
  <c r="DL554" i="64"/>
  <c r="DF554" i="64"/>
  <c r="CO554" i="64"/>
  <c r="CU554" i="64"/>
  <c r="CR554" i="64"/>
  <c r="DJ554" i="64"/>
  <c r="DD554" i="64"/>
  <c r="CX554" i="64"/>
  <c r="DB555" i="64"/>
  <c r="CW555" i="64"/>
  <c r="CW563" i="64" s="1"/>
  <c r="DI555" i="64"/>
  <c r="DI562" i="64" s="1"/>
  <c r="CV555" i="64"/>
  <c r="CV563" i="64" s="1"/>
  <c r="CT555" i="64"/>
  <c r="CT563" i="64" s="1"/>
  <c r="CP555" i="64"/>
  <c r="CY562" i="64"/>
  <c r="CY563" i="64"/>
  <c r="DE555" i="64"/>
  <c r="DE563" i="64" s="1"/>
  <c r="DH555" i="64"/>
  <c r="DH562" i="64" s="1"/>
  <c r="DC555" i="64"/>
  <c r="DC563" i="64" s="1"/>
  <c r="CS555" i="64"/>
  <c r="DA562" i="64"/>
  <c r="DA563" i="64"/>
  <c r="DG555" i="64"/>
  <c r="DG562" i="64" s="1"/>
  <c r="CZ555" i="64"/>
  <c r="CZ563" i="64" s="1"/>
  <c r="DK555" i="64"/>
  <c r="DK563" i="64" s="1"/>
  <c r="DL555" i="64"/>
  <c r="DL562" i="64" s="1"/>
  <c r="CN563" i="64"/>
  <c r="CN562" i="64"/>
  <c r="DF555" i="64"/>
  <c r="DF563" i="64" s="1"/>
  <c r="CO555" i="64"/>
  <c r="CO562" i="64" s="1"/>
  <c r="CU555" i="64"/>
  <c r="CU562" i="64" s="1"/>
  <c r="CR555" i="64"/>
  <c r="CR563" i="64" s="1"/>
  <c r="DJ555" i="64"/>
  <c r="DD555" i="64"/>
  <c r="DD563" i="64" s="1"/>
  <c r="CX555" i="64"/>
  <c r="CX562" i="64" s="1"/>
  <c r="CX367" i="64"/>
  <c r="DD367" i="64"/>
  <c r="DA367" i="64"/>
  <c r="CV367" i="64"/>
  <c r="DL367" i="64"/>
  <c r="CR367" i="64"/>
  <c r="CQ367" i="64"/>
  <c r="CZ367" i="64"/>
  <c r="DH367" i="64"/>
  <c r="CS367" i="64"/>
  <c r="CY367" i="64"/>
  <c r="DG367" i="64"/>
  <c r="CU367" i="64"/>
  <c r="DI367" i="64"/>
  <c r="DJ367" i="64"/>
  <c r="DB367" i="64"/>
  <c r="CT367" i="64"/>
  <c r="CW367" i="64"/>
  <c r="DE367" i="64"/>
  <c r="DC367" i="64"/>
  <c r="DF367" i="64"/>
  <c r="CP367" i="64"/>
  <c r="CO367" i="64"/>
  <c r="DK367" i="64"/>
  <c r="DJ2060" i="64"/>
  <c r="CW2060" i="64"/>
  <c r="CV2060" i="64"/>
  <c r="CP2060" i="64"/>
  <c r="CZ2060" i="64"/>
  <c r="CR2060" i="64"/>
  <c r="CY2060" i="64"/>
  <c r="CU2060" i="64"/>
  <c r="DC2060" i="64"/>
  <c r="DG2060" i="64"/>
  <c r="CS2060" i="64"/>
  <c r="DF2060" i="64"/>
  <c r="CT2060" i="64"/>
  <c r="DB2060" i="64"/>
  <c r="DA2060" i="64"/>
  <c r="DH2060" i="64"/>
  <c r="DI2060" i="64"/>
  <c r="DL2060" i="64"/>
  <c r="DD2060" i="64"/>
  <c r="CX2060" i="64"/>
  <c r="CO2060" i="64"/>
  <c r="CQ2060" i="64"/>
  <c r="DE2060" i="64"/>
  <c r="DK2060" i="64"/>
  <c r="CV1481" i="64"/>
  <c r="CV1498" i="64" s="1"/>
  <c r="DG1480" i="64"/>
  <c r="DG1497" i="64" s="1"/>
  <c r="DH1916" i="64"/>
  <c r="DC1480" i="64"/>
  <c r="DC1497" i="64" s="1"/>
  <c r="CT1481" i="64"/>
  <c r="CT1489" i="64" s="1"/>
  <c r="CY1873" i="64"/>
  <c r="CW1873" i="64"/>
  <c r="CQ1481" i="64"/>
  <c r="CQ1489" i="64" s="1"/>
  <c r="CR1481" i="64"/>
  <c r="CR1489" i="64" s="1"/>
  <c r="DF1480" i="64"/>
  <c r="DF1497" i="64" s="1"/>
  <c r="DG1916" i="64"/>
  <c r="CZ1481" i="64"/>
  <c r="CZ1498" i="64" s="1"/>
  <c r="CT1480" i="64"/>
  <c r="CT1488" i="64" s="1"/>
  <c r="CU1481" i="64"/>
  <c r="CR1895" i="64"/>
  <c r="CT1916" i="64"/>
  <c r="CW1895" i="64"/>
  <c r="CO1480" i="64"/>
  <c r="DC1895" i="64"/>
  <c r="DD1916" i="64"/>
  <c r="CU1480" i="64"/>
  <c r="CS1895" i="64"/>
  <c r="DB1481" i="64"/>
  <c r="DE1916" i="64"/>
  <c r="DC1916" i="64"/>
  <c r="DC1873" i="64"/>
  <c r="CY1895" i="64"/>
  <c r="CX1481" i="64"/>
  <c r="CP1895" i="64"/>
  <c r="DG1481" i="64"/>
  <c r="DG1489" i="64" s="1"/>
  <c r="DH1481" i="64"/>
  <c r="DH1489" i="64" s="1"/>
  <c r="CO1916" i="64"/>
  <c r="CS1916" i="64"/>
  <c r="CP1916" i="64"/>
  <c r="DC1481" i="64"/>
  <c r="CY1480" i="64"/>
  <c r="CS1480" i="64"/>
  <c r="DB1873" i="64"/>
  <c r="DA1895" i="64"/>
  <c r="CO1481" i="64"/>
  <c r="CQ1895" i="64"/>
  <c r="DE1481" i="64"/>
  <c r="DE1489" i="64" s="1"/>
  <c r="DF1895" i="64"/>
  <c r="CZ1916" i="64"/>
  <c r="CQ1873" i="64"/>
  <c r="DF1481" i="64"/>
  <c r="DF1498" i="64" s="1"/>
  <c r="CR1480" i="64"/>
  <c r="CR1916" i="64"/>
  <c r="CY1916" i="64"/>
  <c r="CX1873" i="64"/>
  <c r="DE1480" i="64"/>
  <c r="DE1488" i="64" s="1"/>
  <c r="CR1873" i="64"/>
  <c r="CU1916" i="64"/>
  <c r="DD1480" i="64"/>
  <c r="CZ1873" i="64"/>
  <c r="CT1873" i="64"/>
  <c r="DG1895" i="64"/>
  <c r="CQ1480" i="64"/>
  <c r="DA1481" i="64"/>
  <c r="CP1480" i="64"/>
  <c r="DE1873" i="64"/>
  <c r="CO1873" i="64"/>
  <c r="CW1481" i="64"/>
  <c r="DA1916" i="64"/>
  <c r="DA1873" i="64"/>
  <c r="CU1873" i="64"/>
  <c r="CV1895" i="64"/>
  <c r="CS1873" i="64"/>
  <c r="CU1895" i="64"/>
  <c r="CS1481" i="64"/>
  <c r="CV1873" i="64"/>
  <c r="DH1873" i="64"/>
  <c r="DD1895" i="64"/>
  <c r="CP1481" i="64"/>
  <c r="CZ1480" i="64"/>
  <c r="DB1895" i="64"/>
  <c r="CP1873" i="64"/>
  <c r="DH1895" i="64"/>
  <c r="DD1481" i="64"/>
  <c r="CQ1916" i="64"/>
  <c r="DA1480" i="64"/>
  <c r="CX1480" i="64"/>
  <c r="CX1895" i="64"/>
  <c r="DE1895" i="64"/>
  <c r="CZ1895" i="64"/>
  <c r="CT1895" i="64"/>
  <c r="CV1916" i="64"/>
  <c r="CO1895" i="64"/>
  <c r="DB1916" i="64"/>
  <c r="DB1480" i="64"/>
  <c r="DG1873" i="64"/>
  <c r="DD1873" i="64"/>
  <c r="CW1480" i="64"/>
  <c r="CY1481" i="64"/>
  <c r="CX1916" i="64"/>
  <c r="CV1480" i="64"/>
  <c r="DH1480" i="64"/>
  <c r="DH1497" i="64" s="1"/>
  <c r="CW1916" i="64"/>
  <c r="CO1624" i="64"/>
  <c r="DL56" i="64"/>
  <c r="DL62" i="64" s="1"/>
  <c r="DJ1916" i="64"/>
  <c r="DJ1481" i="64"/>
  <c r="DJ1498" i="64" s="1"/>
  <c r="DL943" i="64"/>
  <c r="DL945" i="64" s="1"/>
  <c r="DL2209" i="64" s="1"/>
  <c r="DL1373" i="64"/>
  <c r="DJ1895" i="64"/>
  <c r="DI1481" i="64"/>
  <c r="DL1895" i="64"/>
  <c r="DI1480" i="64"/>
  <c r="DL1063" i="64"/>
  <c r="DL1065" i="64" s="1"/>
  <c r="DL502" i="64"/>
  <c r="DL504" i="64" s="1"/>
  <c r="DL1480" i="64"/>
  <c r="DL455" i="64"/>
  <c r="DL824" i="64"/>
  <c r="DL967" i="64"/>
  <c r="DL969" i="64" s="1"/>
  <c r="DL526" i="64"/>
  <c r="DL991" i="64"/>
  <c r="DI1895" i="64"/>
  <c r="DL320" i="64"/>
  <c r="DL1236" i="64"/>
  <c r="DL1126" i="64"/>
  <c r="DL1091" i="64"/>
  <c r="DJ1480" i="64"/>
  <c r="DJ1488" i="64" s="1"/>
  <c r="DL1873" i="64"/>
  <c r="DL1916" i="64"/>
  <c r="DL1197" i="64"/>
  <c r="DL1342" i="64"/>
  <c r="DL1344" i="64" s="1"/>
  <c r="DL1481" i="64"/>
  <c r="DL1396" i="64"/>
  <c r="DL344" i="64"/>
  <c r="DL1161" i="64"/>
  <c r="DL431" i="64"/>
  <c r="DL430" i="64" s="1"/>
  <c r="DL93" i="64"/>
  <c r="DK1481" i="64"/>
  <c r="DK1480" i="64"/>
  <c r="DI1916" i="64"/>
  <c r="DF1916" i="64"/>
  <c r="DK1895" i="64"/>
  <c r="DK1916" i="64"/>
  <c r="DI1873" i="64"/>
  <c r="DK1873" i="64"/>
  <c r="DJ1873" i="64"/>
  <c r="DF1873" i="64"/>
  <c r="AS1587" i="64"/>
  <c r="AR1589" i="64"/>
  <c r="AS1566" i="64"/>
  <c r="AS1568" i="64" s="1"/>
  <c r="DK1522" i="64"/>
  <c r="W1522" i="64"/>
  <c r="W1524" i="64" s="1"/>
  <c r="V1524" i="64"/>
  <c r="E1402" i="64"/>
  <c r="E1401" i="64"/>
  <c r="B1401" i="64" s="1"/>
  <c r="E1400" i="64"/>
  <c r="E1399" i="64"/>
  <c r="E1398" i="64"/>
  <c r="E1397" i="64"/>
  <c r="E1396" i="64"/>
  <c r="E1395" i="64"/>
  <c r="B1395" i="64" s="1"/>
  <c r="E1394" i="64"/>
  <c r="S1394" i="64"/>
  <c r="E1392" i="64"/>
  <c r="E1391" i="64"/>
  <c r="E1393" i="64"/>
  <c r="B1393" i="64" s="1"/>
  <c r="E1390" i="64"/>
  <c r="G969" i="64"/>
  <c r="G1450" i="64"/>
  <c r="S1936" i="64" a="1"/>
  <c r="AY628" i="64" a="1"/>
  <c r="AY588" i="64" a="1"/>
  <c r="AW853" i="64" a="1"/>
  <c r="AX852" i="64" a="1"/>
  <c r="DL826" i="64" a="1"/>
  <c r="AY850" i="64" a="1"/>
  <c r="S1970" i="64" a="1"/>
  <c r="AX68" i="1151" l="1"/>
  <c r="BC18" i="1151"/>
  <c r="AW69" i="1151"/>
  <c r="BB20" i="1151"/>
  <c r="AY49" i="1151"/>
  <c r="AY64" i="1151"/>
  <c r="AY46" i="1151"/>
  <c r="AY61" i="1151"/>
  <c r="BD15" i="1151"/>
  <c r="BD18" i="1151" s="1"/>
  <c r="AY47" i="1151"/>
  <c r="AY62" i="1151"/>
  <c r="BE27" i="1151"/>
  <c r="BE26" i="1151"/>
  <c r="BE24" i="1151"/>
  <c r="BE25" i="1151"/>
  <c r="BE23" i="1151"/>
  <c r="BE43" i="1151"/>
  <c r="BE41" i="1151"/>
  <c r="BE39" i="1151"/>
  <c r="BE42" i="1151"/>
  <c r="BE57" i="1151"/>
  <c r="BE40" i="1151"/>
  <c r="BE56" i="1151"/>
  <c r="BE54" i="1151"/>
  <c r="BE4" i="1151"/>
  <c r="BE55" i="1151"/>
  <c r="BE16" i="1151"/>
  <c r="BE58" i="1151"/>
  <c r="BE17" i="1151"/>
  <c r="AY48" i="1151"/>
  <c r="AY63" i="1151"/>
  <c r="BD8" i="1151"/>
  <c r="BG2" i="1151"/>
  <c r="BF3" i="1151"/>
  <c r="BF7" i="1151"/>
  <c r="BF1" i="1151"/>
  <c r="AY50" i="1151"/>
  <c r="AY65" i="1151"/>
  <c r="BA36" i="1151"/>
  <c r="AZ35" i="1151"/>
  <c r="AZ34" i="1151"/>
  <c r="AZ31" i="1151"/>
  <c r="AZ32" i="1151"/>
  <c r="AZ33" i="1151"/>
  <c r="AW698" i="64"/>
  <c r="AY693" i="64"/>
  <c r="AX696" i="64"/>
  <c r="AY695" i="64"/>
  <c r="AY694" i="64"/>
  <c r="AY692" i="64"/>
  <c r="AY691" i="64"/>
  <c r="AZ685" i="64" a="1"/>
  <c r="AZ685" i="64" s="1"/>
  <c r="AZ686" i="64" a="1"/>
  <c r="AZ686" i="64" s="1"/>
  <c r="AZ687" i="64" a="1"/>
  <c r="AZ687" i="64" s="1"/>
  <c r="AZ688" i="64" a="1"/>
  <c r="AZ688" i="64" s="1"/>
  <c r="AZ684" i="64" a="1"/>
  <c r="AZ684" i="64" s="1"/>
  <c r="AX681" i="64"/>
  <c r="AZ673" i="64" a="1"/>
  <c r="AZ673" i="64" s="1"/>
  <c r="AZ669" i="64" a="1"/>
  <c r="AZ669" i="64" s="1"/>
  <c r="AZ653" i="64" a="1"/>
  <c r="AZ653" i="64" s="1"/>
  <c r="AZ661" i="64" s="1"/>
  <c r="AZ654" i="64" a="1"/>
  <c r="AZ654" i="64" s="1"/>
  <c r="AZ662" i="64" s="1"/>
  <c r="AZ670" i="64" a="1"/>
  <c r="AZ670" i="64" s="1"/>
  <c r="AZ655" i="64" a="1"/>
  <c r="AZ655" i="64" s="1"/>
  <c r="AZ663" i="64" s="1"/>
  <c r="AZ656" i="64" a="1"/>
  <c r="AZ656" i="64" s="1"/>
  <c r="AZ664" i="64" s="1"/>
  <c r="AZ657" i="64" a="1"/>
  <c r="AZ657" i="64" s="1"/>
  <c r="AZ665" i="64" s="1"/>
  <c r="AZ671" i="64" a="1"/>
  <c r="AZ671" i="64" s="1"/>
  <c r="AZ672" i="64" a="1"/>
  <c r="AZ672" i="64" s="1"/>
  <c r="AY680" i="64"/>
  <c r="AY679" i="64"/>
  <c r="AY678" i="64"/>
  <c r="AY677" i="64"/>
  <c r="AY676" i="64"/>
  <c r="AZ139" i="64" a="1"/>
  <c r="AZ139" i="64" s="1"/>
  <c r="AZ138" i="64" s="1"/>
  <c r="AZ140" i="64" a="1"/>
  <c r="AZ140" i="64" s="1"/>
  <c r="AY141" i="64"/>
  <c r="AY143" i="64" s="1"/>
  <c r="AY850" i="64"/>
  <c r="AY628" i="64"/>
  <c r="AY630" i="64" s="1"/>
  <c r="AW853" i="64"/>
  <c r="AX852" i="64"/>
  <c r="AZ262" i="64" a="1"/>
  <c r="AZ262" i="64" s="1"/>
  <c r="AZ849" i="64" a="1"/>
  <c r="AZ849" i="64" s="1"/>
  <c r="AZ243" i="64" a="1"/>
  <c r="AZ243" i="64" s="1"/>
  <c r="AZ629" i="64" a="1"/>
  <c r="AZ629" i="64" s="1"/>
  <c r="AZ595" i="64" a="1"/>
  <c r="AZ595" i="64" s="1"/>
  <c r="AZ230" i="64" a="1"/>
  <c r="AZ230" i="64" s="1"/>
  <c r="AX592" i="64"/>
  <c r="AY588" i="64"/>
  <c r="AY596" i="64" s="1"/>
  <c r="AZ591" i="64" a="1"/>
  <c r="AZ591" i="64" s="1"/>
  <c r="AZ4" i="64"/>
  <c r="AZ587" i="64" a="1"/>
  <c r="AZ587" i="64" s="1"/>
  <c r="AT1544" i="64"/>
  <c r="AT1546" i="64" s="1"/>
  <c r="BA190" i="64"/>
  <c r="BA7" i="64"/>
  <c r="AZ8" i="64" s="1"/>
  <c r="AY8" i="64"/>
  <c r="AT46" i="861"/>
  <c r="AT87" i="861" s="1"/>
  <c r="BB2" i="64"/>
  <c r="BA3" i="64"/>
  <c r="BA1" i="64"/>
  <c r="CO1799" i="64"/>
  <c r="CP1799" i="64" s="1"/>
  <c r="AZ24" i="864"/>
  <c r="AZ94" i="861" s="1"/>
  <c r="AY32"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564" i="64"/>
  <c r="AO2" i="860"/>
  <c r="AN1" i="860"/>
  <c r="AN7" i="860"/>
  <c r="AN3" i="860"/>
  <c r="AN4" i="860" s="1"/>
  <c r="CT562" i="64"/>
  <c r="CY564" i="64"/>
  <c r="CQ564" i="64"/>
  <c r="CN556" i="64"/>
  <c r="CO552" i="64" s="1"/>
  <c r="CO556" i="64" s="1"/>
  <c r="CP552" i="64" s="1"/>
  <c r="CP556" i="64" s="1"/>
  <c r="CQ552" i="64" s="1"/>
  <c r="CQ556" i="64" s="1"/>
  <c r="CR552" i="64" s="1"/>
  <c r="CR556" i="64" s="1"/>
  <c r="CS552" i="64" s="1"/>
  <c r="CS556" i="64" s="1"/>
  <c r="CT552" i="64" s="1"/>
  <c r="CT556" i="64" s="1"/>
  <c r="CU552" i="64" s="1"/>
  <c r="CU556" i="64" s="1"/>
  <c r="CV552" i="64" s="1"/>
  <c r="CV556" i="64" s="1"/>
  <c r="CW552" i="64" s="1"/>
  <c r="CW556" i="64" s="1"/>
  <c r="CX552" i="64" s="1"/>
  <c r="CX556" i="64" s="1"/>
  <c r="CY552" i="64" s="1"/>
  <c r="CY556" i="64" s="1"/>
  <c r="CZ552" i="64" s="1"/>
  <c r="CZ556" i="64" s="1"/>
  <c r="DA552" i="64" s="1"/>
  <c r="DA556" i="64" s="1"/>
  <c r="DB552" i="64" s="1"/>
  <c r="DB556" i="64" s="1"/>
  <c r="DC552" i="64" s="1"/>
  <c r="DC556" i="64" s="1"/>
  <c r="DD552" i="64" s="1"/>
  <c r="DD556" i="64" s="1"/>
  <c r="DE552" i="64" s="1"/>
  <c r="DE556" i="64" s="1"/>
  <c r="DF552" i="64" s="1"/>
  <c r="DF556" i="64" s="1"/>
  <c r="DG552" i="64" s="1"/>
  <c r="DG556" i="64" s="1"/>
  <c r="DH552" i="64" s="1"/>
  <c r="DH556" i="64" s="1"/>
  <c r="DI552" i="64" s="1"/>
  <c r="DI556" i="64" s="1"/>
  <c r="DJ552" i="64" s="1"/>
  <c r="DJ556" i="64" s="1"/>
  <c r="DK552" i="64" s="1"/>
  <c r="DK556" i="64" s="1"/>
  <c r="DL552" i="64" s="1"/>
  <c r="DL556" i="64" s="1"/>
  <c r="CV562" i="64"/>
  <c r="DI563" i="64"/>
  <c r="DF562" i="64"/>
  <c r="DD562" i="64"/>
  <c r="DK562" i="64"/>
  <c r="CW562" i="64"/>
  <c r="DG563" i="64"/>
  <c r="DE562" i="64"/>
  <c r="CO563" i="64"/>
  <c r="DC562" i="64"/>
  <c r="CR562" i="64"/>
  <c r="CO564" i="64"/>
  <c r="DH564" i="64"/>
  <c r="CU563" i="64"/>
  <c r="DL563" i="64"/>
  <c r="CX563" i="64"/>
  <c r="DF564" i="64"/>
  <c r="DE564" i="64"/>
  <c r="DB562" i="64"/>
  <c r="DB563" i="64"/>
  <c r="DL564" i="64"/>
  <c r="CP564" i="64"/>
  <c r="CZ562" i="64"/>
  <c r="CS563" i="64"/>
  <c r="CS562" i="64"/>
  <c r="CX564" i="64"/>
  <c r="DK564" i="64"/>
  <c r="CT564" i="64"/>
  <c r="DD564" i="64"/>
  <c r="CZ564" i="64"/>
  <c r="CV564" i="64"/>
  <c r="CP562" i="64"/>
  <c r="CP563" i="64"/>
  <c r="DJ564" i="64"/>
  <c r="DG564" i="64"/>
  <c r="DI564" i="64"/>
  <c r="DH563" i="64"/>
  <c r="CR564" i="64"/>
  <c r="CS564" i="64"/>
  <c r="CW564" i="64"/>
  <c r="DJ562" i="64"/>
  <c r="DJ563" i="64"/>
  <c r="CU564" i="64"/>
  <c r="DC564" i="64"/>
  <c r="DB564" i="64"/>
  <c r="S558" i="64" a="1"/>
  <c r="S558" i="64" s="1"/>
  <c r="S553" i="64" a="1"/>
  <c r="S553" i="64" s="1"/>
  <c r="S1782" i="64" a="1"/>
  <c r="S1782" i="64" s="1"/>
  <c r="S1783" i="64" a="1"/>
  <c r="S1783" i="64" s="1"/>
  <c r="S1784" i="64" a="1"/>
  <c r="S1784" i="64" s="1"/>
  <c r="S1785" i="64" a="1"/>
  <c r="S1785" i="64" s="1"/>
  <c r="S1786" i="64" a="1"/>
  <c r="S1786" i="64" s="1"/>
  <c r="S1787" i="64" a="1"/>
  <c r="S1787" i="64" s="1"/>
  <c r="S1788" i="64" a="1"/>
  <c r="S1788" i="64" s="1"/>
  <c r="S1789" i="64" a="1"/>
  <c r="S1789" i="64" s="1"/>
  <c r="S1790" i="64" a="1"/>
  <c r="S1790" i="64" s="1"/>
  <c r="S365" i="64" a="1"/>
  <c r="S365" i="64" s="1"/>
  <c r="S343" i="64" a="1"/>
  <c r="S343" i="64" s="1"/>
  <c r="S366" i="64" a="1"/>
  <c r="S366" i="64" s="1"/>
  <c r="S1936" i="64"/>
  <c r="S1970" i="64"/>
  <c r="CT1490" i="64"/>
  <c r="DG1488" i="64"/>
  <c r="DG1490" i="64" s="1"/>
  <c r="CQ1498" i="64"/>
  <c r="CV1489" i="64"/>
  <c r="CT1497" i="64"/>
  <c r="CT1498" i="64"/>
  <c r="DC1488" i="64"/>
  <c r="CZ1489" i="64"/>
  <c r="CR1498" i="64"/>
  <c r="DF1488" i="64"/>
  <c r="DF1489" i="64"/>
  <c r="DE1497" i="64"/>
  <c r="DH1498" i="64"/>
  <c r="DH1499" i="64" s="1"/>
  <c r="DH1488" i="64"/>
  <c r="DH1490" i="64" s="1"/>
  <c r="DG1498" i="64"/>
  <c r="DG1499" i="64" s="1"/>
  <c r="DE1498" i="64"/>
  <c r="CW1497" i="64"/>
  <c r="CW1488" i="64"/>
  <c r="CS1497" i="64"/>
  <c r="CS1488" i="64"/>
  <c r="CU1488" i="64"/>
  <c r="CU1497" i="64"/>
  <c r="CP1497" i="64"/>
  <c r="CP1488" i="64"/>
  <c r="CY1497" i="64"/>
  <c r="CY1488" i="64"/>
  <c r="CX1489" i="64"/>
  <c r="CX1498" i="64"/>
  <c r="CZ1497" i="64"/>
  <c r="CZ1499" i="64" s="1"/>
  <c r="CZ1488" i="64"/>
  <c r="DA1498" i="64"/>
  <c r="DA1489" i="64"/>
  <c r="DC1498" i="64"/>
  <c r="DC1499" i="64" s="1"/>
  <c r="DC1489" i="64"/>
  <c r="DB1497" i="64"/>
  <c r="DB1488" i="64"/>
  <c r="CX1488" i="64"/>
  <c r="CX1497" i="64"/>
  <c r="CP1498" i="64"/>
  <c r="CP1489" i="64"/>
  <c r="CQ1488" i="64"/>
  <c r="CQ1490" i="64" s="1"/>
  <c r="CQ1497" i="64"/>
  <c r="CO1497" i="64"/>
  <c r="CO1488" i="64"/>
  <c r="DA1497" i="64"/>
  <c r="DA1488" i="64"/>
  <c r="CV1488" i="64"/>
  <c r="CV1497" i="64"/>
  <c r="CV1499" i="64" s="1"/>
  <c r="CO1498" i="64"/>
  <c r="CO1489" i="64"/>
  <c r="DD1489" i="64"/>
  <c r="DD1498" i="64"/>
  <c r="CW1489" i="64"/>
  <c r="CW1498" i="64"/>
  <c r="CR1497" i="64"/>
  <c r="CR1488" i="64"/>
  <c r="CR1490" i="64" s="1"/>
  <c r="DB1489" i="64"/>
  <c r="DB1498" i="64"/>
  <c r="CY1498" i="64"/>
  <c r="CY1489" i="64"/>
  <c r="CS1498" i="64"/>
  <c r="CS1489" i="64"/>
  <c r="DD1497" i="64"/>
  <c r="DD1488" i="64"/>
  <c r="CU1498" i="64"/>
  <c r="CU1489" i="64"/>
  <c r="DJ1489" i="64"/>
  <c r="DJ1490" i="64" s="1"/>
  <c r="DJ1497" i="64"/>
  <c r="DJ1499" i="64" s="1"/>
  <c r="DE1490" i="64"/>
  <c r="DL826" i="64"/>
  <c r="DL1498" i="64"/>
  <c r="DL1489" i="64"/>
  <c r="DL1250" i="64"/>
  <c r="DL1245" i="64"/>
  <c r="DL1488" i="64"/>
  <c r="DL1497" i="64"/>
  <c r="DF1499" i="64"/>
  <c r="DI1497" i="64"/>
  <c r="DI1488" i="64"/>
  <c r="DI1489" i="64"/>
  <c r="DI1498" i="64"/>
  <c r="DK1488" i="64"/>
  <c r="DK1497" i="64"/>
  <c r="DK1489" i="64"/>
  <c r="DK1498" i="64"/>
  <c r="DK1524" i="64"/>
  <c r="DL1522" i="64"/>
  <c r="DL1524" i="64" s="1"/>
  <c r="S2228" i="64" a="1"/>
  <c r="S2228" i="64" s="1"/>
  <c r="S1874" i="64" a="1"/>
  <c r="S1874" i="64" s="1"/>
  <c r="S1894" i="64" a="1"/>
  <c r="S1894" i="64" s="1"/>
  <c r="AS1589" i="64"/>
  <c r="AT1587" i="64"/>
  <c r="AT1566" i="64"/>
  <c r="AT1568" i="64" s="1"/>
  <c r="S1494" i="64" a="1"/>
  <c r="S1494" i="64" s="1"/>
  <c r="S1493" i="64" a="1"/>
  <c r="S1493" i="64" s="1"/>
  <c r="S1485" i="64" a="1"/>
  <c r="S1485" i="64" s="1"/>
  <c r="S1484" i="64" a="1"/>
  <c r="S1484" i="64" s="1"/>
  <c r="S1475" i="64" a="1"/>
  <c r="S1475" i="64" s="1"/>
  <c r="S1476" i="64" a="1"/>
  <c r="S1476" i="64" s="1"/>
  <c r="S1915" i="64" a="1"/>
  <c r="S1915" i="64" s="1"/>
  <c r="G88" i="64"/>
  <c r="X1522" i="64"/>
  <c r="X1524" i="64" s="1"/>
  <c r="B8" i="206"/>
  <c r="S1480" i="64" a="1"/>
  <c r="AZ850" i="64" a="1"/>
  <c r="S1916" i="64" a="1"/>
  <c r="AZ588" i="64" a="1"/>
  <c r="AZ628" i="64" a="1"/>
  <c r="S367" i="64" a="1"/>
  <c r="S554" i="64" a="1"/>
  <c r="AX853" i="64" a="1"/>
  <c r="S1895" i="64" a="1"/>
  <c r="S1873" i="64" a="1"/>
  <c r="AY852" i="64" a="1"/>
  <c r="S1481" i="64" a="1"/>
  <c r="DL827" i="64" a="1"/>
  <c r="AZ50" i="1151" l="1"/>
  <c r="AZ65" i="1151"/>
  <c r="BD20" i="1151"/>
  <c r="BA34" i="1151"/>
  <c r="BA31" i="1151"/>
  <c r="BA33" i="1151"/>
  <c r="BA32" i="1151"/>
  <c r="BA35" i="1151"/>
  <c r="BE15" i="1151"/>
  <c r="BB36" i="1151"/>
  <c r="BF43" i="1151"/>
  <c r="BF41" i="1151"/>
  <c r="BF27" i="1151"/>
  <c r="BF39" i="1151"/>
  <c r="BF42" i="1151"/>
  <c r="BF40" i="1151"/>
  <c r="BF58" i="1151"/>
  <c r="BF56" i="1151"/>
  <c r="BF54" i="1151"/>
  <c r="BF17" i="1151"/>
  <c r="BF57" i="1151"/>
  <c r="BF4" i="1151"/>
  <c r="BF55" i="1151"/>
  <c r="BF24" i="1151"/>
  <c r="BF23" i="1151"/>
  <c r="BF16" i="1151"/>
  <c r="BF25" i="1151"/>
  <c r="BF26" i="1151"/>
  <c r="BG7" i="1151"/>
  <c r="BG1" i="1151"/>
  <c r="BH2" i="1151"/>
  <c r="BG3" i="1151"/>
  <c r="AY66" i="1151"/>
  <c r="AY22" i="861" s="1"/>
  <c r="AY51" i="1151"/>
  <c r="AY17" i="861" s="1"/>
  <c r="AZ63" i="1151"/>
  <c r="AZ48" i="1151"/>
  <c r="BE8" i="1151"/>
  <c r="AZ47" i="1151"/>
  <c r="AZ62" i="1151"/>
  <c r="AZ46" i="1151"/>
  <c r="AZ61" i="1151"/>
  <c r="BC20" i="1151"/>
  <c r="AZ64" i="1151"/>
  <c r="AZ49" i="1151"/>
  <c r="AX69" i="1151"/>
  <c r="AW699" i="64"/>
  <c r="AX698" i="64"/>
  <c r="AX699" i="64" s="1"/>
  <c r="AZ692" i="64"/>
  <c r="AZ691" i="64"/>
  <c r="AZ695" i="64"/>
  <c r="AY696" i="64"/>
  <c r="AZ694" i="64"/>
  <c r="AZ693" i="64"/>
  <c r="BA687" i="64" a="1"/>
  <c r="BA687" i="64" s="1"/>
  <c r="BA688" i="64" a="1"/>
  <c r="BA688" i="64" s="1"/>
  <c r="BA684" i="64" a="1"/>
  <c r="BA684" i="64" s="1"/>
  <c r="BA686" i="64" a="1"/>
  <c r="BA686" i="64" s="1"/>
  <c r="BA685" i="64" a="1"/>
  <c r="BA685" i="64" s="1"/>
  <c r="AZ677" i="64"/>
  <c r="AZ676" i="64"/>
  <c r="AY681" i="64"/>
  <c r="AZ680" i="64"/>
  <c r="AZ678" i="64"/>
  <c r="BA673" i="64" a="1"/>
  <c r="BA673" i="64" s="1"/>
  <c r="BA669" i="64" a="1"/>
  <c r="BA669" i="64" s="1"/>
  <c r="BA653" i="64" a="1"/>
  <c r="BA653" i="64" s="1"/>
  <c r="BA661" i="64" s="1"/>
  <c r="BA654" i="64" a="1"/>
  <c r="BA654" i="64" s="1"/>
  <c r="BA662" i="64" s="1"/>
  <c r="BA670" i="64" a="1"/>
  <c r="BA670" i="64" s="1"/>
  <c r="BA655" i="64" a="1"/>
  <c r="BA655" i="64" s="1"/>
  <c r="BA663" i="64" s="1"/>
  <c r="BA656" i="64" a="1"/>
  <c r="BA656" i="64" s="1"/>
  <c r="BA657" i="64" a="1"/>
  <c r="BA657" i="64" s="1"/>
  <c r="BA671" i="64" a="1"/>
  <c r="BA671" i="64" s="1"/>
  <c r="BA672" i="64" a="1"/>
  <c r="BA672" i="64" s="1"/>
  <c r="AZ679" i="64"/>
  <c r="AZ141" i="64"/>
  <c r="AZ143" i="64" s="1"/>
  <c r="BA139" i="64" a="1"/>
  <c r="BA139" i="64" s="1"/>
  <c r="BA138" i="64" s="1"/>
  <c r="BA140" i="64" a="1"/>
  <c r="BA140" i="64" s="1"/>
  <c r="AZ850" i="64"/>
  <c r="AZ628" i="64"/>
  <c r="AZ630" i="64" s="1"/>
  <c r="AX853" i="64"/>
  <c r="AY852" i="64"/>
  <c r="BA262" i="64" a="1"/>
  <c r="BA262" i="64" s="1"/>
  <c r="BA849" i="64" a="1"/>
  <c r="BA849" i="64" s="1"/>
  <c r="BA243" i="64" a="1"/>
  <c r="BA243" i="64" s="1"/>
  <c r="BA629" i="64" a="1"/>
  <c r="BA629" i="64" s="1"/>
  <c r="BA595" i="64" a="1"/>
  <c r="BA595" i="64" s="1"/>
  <c r="BA230" i="64" a="1"/>
  <c r="BA230" i="64" s="1"/>
  <c r="AY592" i="64"/>
  <c r="AZ588" i="64"/>
  <c r="AZ596" i="64" s="1"/>
  <c r="BA591" i="64" a="1"/>
  <c r="BA591" i="64" s="1"/>
  <c r="BA4" i="64"/>
  <c r="BA587" i="64" a="1"/>
  <c r="BA587" i="64" s="1"/>
  <c r="AU1544" i="64"/>
  <c r="AU1546" i="64" s="1"/>
  <c r="AA95" i="861"/>
  <c r="AA43" i="861"/>
  <c r="BB190" i="64"/>
  <c r="BB7" i="64"/>
  <c r="BA8" i="64" s="1"/>
  <c r="AU46" i="861"/>
  <c r="AU87" i="861" s="1"/>
  <c r="BB3" i="64"/>
  <c r="BB1" i="64"/>
  <c r="BC2" i="64"/>
  <c r="CO1801" i="64"/>
  <c r="BA24" i="864"/>
  <c r="BA94"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2" i="861"/>
  <c r="BA57" i="863"/>
  <c r="AO1" i="860"/>
  <c r="AO3" i="860"/>
  <c r="AO4" i="860" s="1"/>
  <c r="AO7" i="860"/>
  <c r="AP2" i="860"/>
  <c r="S554" i="64"/>
  <c r="S367" i="64"/>
  <c r="S1791" i="64"/>
  <c r="S1799" i="64" s="1"/>
  <c r="CP1801" i="64"/>
  <c r="CQ1799" i="64"/>
  <c r="CZ1490" i="64"/>
  <c r="CZ1501" i="64" s="1"/>
  <c r="CZ1502" i="64" s="1"/>
  <c r="CQ1499" i="64"/>
  <c r="CQ1501" i="64" s="1"/>
  <c r="CQ1502" i="64" s="1"/>
  <c r="CY1490" i="64"/>
  <c r="CW1490" i="64"/>
  <c r="CY1499" i="64"/>
  <c r="DD1499" i="64"/>
  <c r="CR1499" i="64"/>
  <c r="CR1501" i="64" s="1"/>
  <c r="CR1502" i="64" s="1"/>
  <c r="DB1499" i="64"/>
  <c r="CV1490" i="64"/>
  <c r="CV1501" i="64" s="1"/>
  <c r="CV1502" i="64" s="1"/>
  <c r="CX1499" i="64"/>
  <c r="CU1490" i="64"/>
  <c r="CP1499" i="64"/>
  <c r="DF1490" i="64"/>
  <c r="DF1501" i="64" s="1"/>
  <c r="DF1502" i="64" s="1"/>
  <c r="DA1490" i="64"/>
  <c r="CU1499" i="64"/>
  <c r="CW1499" i="64"/>
  <c r="CT1499" i="64"/>
  <c r="CT1501" i="64" s="1"/>
  <c r="CT1502" i="64" s="1"/>
  <c r="CX1490" i="64"/>
  <c r="DA1499" i="64"/>
  <c r="DD1490" i="64"/>
  <c r="CO1490" i="64"/>
  <c r="DB1490" i="64"/>
  <c r="CS1490" i="64"/>
  <c r="DE1499" i="64"/>
  <c r="DE1501" i="64" s="1"/>
  <c r="DE1502" i="64" s="1"/>
  <c r="CO1499" i="64"/>
  <c r="CS1499" i="64"/>
  <c r="DC1490" i="64"/>
  <c r="DC1501" i="64" s="1"/>
  <c r="DC1502" i="64" s="1"/>
  <c r="CP1490" i="64"/>
  <c r="DG1501" i="64"/>
  <c r="DG1502" i="64" s="1"/>
  <c r="DL1490" i="64"/>
  <c r="DI1490" i="64"/>
  <c r="DL827" i="64"/>
  <c r="DH1501" i="64"/>
  <c r="DH1502" i="64" s="1"/>
  <c r="DI1499" i="64"/>
  <c r="DL1499" i="64"/>
  <c r="DJ1501" i="64"/>
  <c r="DJ1502" i="64" s="1"/>
  <c r="DK1490" i="64"/>
  <c r="DK1499" i="64"/>
  <c r="S1895" i="64"/>
  <c r="S1873" i="64"/>
  <c r="AT1589" i="64"/>
  <c r="AU1587" i="64"/>
  <c r="AU1566" i="64"/>
  <c r="AU1568" i="64" s="1"/>
  <c r="S1481" i="64"/>
  <c r="S1480" i="64"/>
  <c r="S1497" i="64" s="1"/>
  <c r="S1916" i="64"/>
  <c r="CR2148" i="64"/>
  <c r="CS2148" i="64"/>
  <c r="CO2148" i="64"/>
  <c r="CP2148" i="64"/>
  <c r="Y1522" i="64"/>
  <c r="G1747" i="64"/>
  <c r="BA628" i="64" a="1"/>
  <c r="AY853" i="64" a="1"/>
  <c r="AZ852" i="64" a="1"/>
  <c r="BA850" i="64" a="1"/>
  <c r="BA588" i="64" a="1"/>
  <c r="BE18" i="1151" l="1"/>
  <c r="BG4" i="1151"/>
  <c r="BG23" i="1151"/>
  <c r="BG25" i="1151"/>
  <c r="BG26" i="1151"/>
  <c r="BG24" i="1151"/>
  <c r="BG41" i="1151"/>
  <c r="BG27" i="1151"/>
  <c r="BG43" i="1151"/>
  <c r="BG39" i="1151"/>
  <c r="BG42" i="1151"/>
  <c r="BG40" i="1151"/>
  <c r="BG58" i="1151"/>
  <c r="BG56" i="1151"/>
  <c r="BG54" i="1151"/>
  <c r="BG16" i="1151"/>
  <c r="BG57" i="1151"/>
  <c r="BG17" i="1151"/>
  <c r="BG55" i="1151"/>
  <c r="BA50" i="1151"/>
  <c r="BA65" i="1151"/>
  <c r="BC36" i="1151"/>
  <c r="BH7" i="1151"/>
  <c r="BH1" i="1151"/>
  <c r="BI2" i="1151"/>
  <c r="BH3" i="1151"/>
  <c r="BA47" i="1151"/>
  <c r="BA62" i="1151"/>
  <c r="AZ66" i="1151"/>
  <c r="AZ22" i="861" s="1"/>
  <c r="BA48" i="1151"/>
  <c r="BA63" i="1151"/>
  <c r="BA46" i="1151"/>
  <c r="BA61" i="1151"/>
  <c r="BA49" i="1151"/>
  <c r="BA64" i="1151"/>
  <c r="BF15" i="1151"/>
  <c r="BD36" i="1151"/>
  <c r="BF8" i="1151"/>
  <c r="BE20" i="1151"/>
  <c r="BB34" i="1151"/>
  <c r="BB35" i="1151"/>
  <c r="BB33" i="1151"/>
  <c r="BB31" i="1151"/>
  <c r="BB32" i="1151"/>
  <c r="AZ51" i="1151"/>
  <c r="AZ17" i="861" s="1"/>
  <c r="AY68" i="1151"/>
  <c r="AY698" i="64"/>
  <c r="AY699" i="64" s="1"/>
  <c r="BA665" i="64"/>
  <c r="BA695" i="64" s="1"/>
  <c r="BA664" i="64"/>
  <c r="BA694" i="64" s="1"/>
  <c r="AZ696" i="64"/>
  <c r="BA693" i="64"/>
  <c r="BA691" i="64"/>
  <c r="BA692" i="64"/>
  <c r="BB687" i="64" a="1"/>
  <c r="BB687" i="64" s="1"/>
  <c r="BB688" i="64" a="1"/>
  <c r="BB688" i="64" s="1"/>
  <c r="BB684" i="64" a="1"/>
  <c r="BB684" i="64" s="1"/>
  <c r="BB686" i="64" a="1"/>
  <c r="BB686" i="64" s="1"/>
  <c r="BB685" i="64" a="1"/>
  <c r="BB685" i="64" s="1"/>
  <c r="AZ681" i="64"/>
  <c r="BA676" i="64"/>
  <c r="BA677" i="64"/>
  <c r="BA678" i="64"/>
  <c r="BB669" i="64" a="1"/>
  <c r="BB669" i="64" s="1"/>
  <c r="BB673" i="64" a="1"/>
  <c r="BB673" i="64" s="1"/>
  <c r="BB653" i="64" a="1"/>
  <c r="BB653" i="64" s="1"/>
  <c r="BB661" i="64" s="1"/>
  <c r="BB654" i="64" a="1"/>
  <c r="BB654" i="64" s="1"/>
  <c r="BB662" i="64" s="1"/>
  <c r="BB670" i="64" a="1"/>
  <c r="BB670" i="64" s="1"/>
  <c r="BB655" i="64" a="1"/>
  <c r="BB655" i="64" s="1"/>
  <c r="BB663" i="64" s="1"/>
  <c r="BB656" i="64" a="1"/>
  <c r="BB656" i="64" s="1"/>
  <c r="BB664" i="64" s="1"/>
  <c r="BB657" i="64" a="1"/>
  <c r="BB657" i="64" s="1"/>
  <c r="BB665" i="64" s="1"/>
  <c r="BB671" i="64" a="1"/>
  <c r="BB671" i="64" s="1"/>
  <c r="BB672" i="64" a="1"/>
  <c r="BB672" i="64" s="1"/>
  <c r="BA141" i="64"/>
  <c r="BA143" i="64" s="1"/>
  <c r="BB139" i="64" a="1"/>
  <c r="BB139" i="64" s="1"/>
  <c r="BB138" i="64" s="1"/>
  <c r="BB140" i="64" a="1"/>
  <c r="BB140" i="64" s="1"/>
  <c r="BA850" i="64"/>
  <c r="BA628" i="64"/>
  <c r="BA630" i="64" s="1"/>
  <c r="AY853" i="64"/>
  <c r="AZ852" i="64"/>
  <c r="BB262" i="64" a="1"/>
  <c r="BB262" i="64" s="1"/>
  <c r="BB849" i="64" a="1"/>
  <c r="BB849" i="64" s="1"/>
  <c r="BB243" i="64" a="1"/>
  <c r="BB243" i="64" s="1"/>
  <c r="BB629" i="64" a="1"/>
  <c r="BB629" i="64" s="1"/>
  <c r="BB595" i="64" a="1"/>
  <c r="BB595" i="64" s="1"/>
  <c r="BB230" i="64" a="1"/>
  <c r="BB230" i="64" s="1"/>
  <c r="AZ592" i="64"/>
  <c r="BA588" i="64"/>
  <c r="BA596" i="64" s="1"/>
  <c r="BB591" i="64" a="1"/>
  <c r="BB591" i="64" s="1"/>
  <c r="BB4" i="64"/>
  <c r="BB587" i="64" a="1"/>
  <c r="BB587" i="64" s="1"/>
  <c r="AV1544" i="64"/>
  <c r="AV1546" i="64" s="1"/>
  <c r="BC190" i="64"/>
  <c r="BC7" i="64"/>
  <c r="AV46" i="861"/>
  <c r="AV87" i="861" s="1"/>
  <c r="BC1" i="64"/>
  <c r="BC3" i="64"/>
  <c r="BD2" i="64"/>
  <c r="BB24" i="864"/>
  <c r="BB94"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2"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564" i="64"/>
  <c r="CQ1801" i="64"/>
  <c r="CR1799" i="64"/>
  <c r="DB1501" i="64"/>
  <c r="DB1502" i="64" s="1"/>
  <c r="CY1501" i="64"/>
  <c r="CY1502" i="64" s="1"/>
  <c r="CP1501" i="64"/>
  <c r="CP1502" i="64" s="1"/>
  <c r="DA1501" i="64"/>
  <c r="DA1502" i="64" s="1"/>
  <c r="CU1501" i="64"/>
  <c r="CU1502" i="64" s="1"/>
  <c r="CO1501" i="64"/>
  <c r="CO1502" i="64" s="1"/>
  <c r="CX1501" i="64"/>
  <c r="CX1502" i="64" s="1"/>
  <c r="CW1501" i="64"/>
  <c r="CW1502" i="64" s="1"/>
  <c r="DD1501" i="64"/>
  <c r="DD1502" i="64" s="1"/>
  <c r="CS1501" i="64"/>
  <c r="CS1502" i="64" s="1"/>
  <c r="CX2148" i="64"/>
  <c r="DL1501" i="64"/>
  <c r="DL1502" i="64" s="1"/>
  <c r="DI1501" i="64"/>
  <c r="DI1502" i="64" s="1"/>
  <c r="DK1501" i="64"/>
  <c r="DK1502" i="64" s="1"/>
  <c r="AU1589" i="64"/>
  <c r="AV1587" i="64"/>
  <c r="CQ2148" i="64"/>
  <c r="CT2148" i="64"/>
  <c r="AV1566" i="64"/>
  <c r="AV1568" i="64" s="1"/>
  <c r="CY2148" i="64"/>
  <c r="S1489" i="64"/>
  <c r="S1498" i="64"/>
  <c r="S1488" i="64"/>
  <c r="CU2148" i="64"/>
  <c r="CW2148" i="64"/>
  <c r="CV2148" i="64"/>
  <c r="CZ2148" i="64"/>
  <c r="Z1522" i="64"/>
  <c r="Y1524" i="64"/>
  <c r="BB628" i="64" a="1"/>
  <c r="BA852" i="64" a="1"/>
  <c r="BB850" i="64" a="1"/>
  <c r="BB588" i="64" a="1"/>
  <c r="AZ853" i="64" a="1"/>
  <c r="BF18" i="1151" l="1"/>
  <c r="BB62" i="1151"/>
  <c r="BB47" i="1151"/>
  <c r="BG15" i="1151"/>
  <c r="BB46" i="1151"/>
  <c r="BB61" i="1151"/>
  <c r="BB48" i="1151"/>
  <c r="BB63" i="1151"/>
  <c r="BB50" i="1151"/>
  <c r="BB65" i="1151"/>
  <c r="BH4" i="1151"/>
  <c r="BH24" i="1151"/>
  <c r="BH23" i="1151"/>
  <c r="BH26" i="1151"/>
  <c r="BH27" i="1151"/>
  <c r="BH25" i="1151"/>
  <c r="BH42" i="1151"/>
  <c r="BH40" i="1151"/>
  <c r="BH43" i="1151"/>
  <c r="BH41" i="1151"/>
  <c r="BH39" i="1151"/>
  <c r="BH56" i="1151"/>
  <c r="BH58" i="1151"/>
  <c r="BH54" i="1151"/>
  <c r="BH16" i="1151"/>
  <c r="BH57" i="1151"/>
  <c r="BH17" i="1151"/>
  <c r="BH55" i="1151"/>
  <c r="BI7" i="1151"/>
  <c r="BH8" i="1151" s="1"/>
  <c r="BI1" i="1151"/>
  <c r="BJ2" i="1151"/>
  <c r="BI3" i="1151"/>
  <c r="BB49" i="1151"/>
  <c r="BB64" i="1151"/>
  <c r="BG8" i="1151"/>
  <c r="BA66" i="1151"/>
  <c r="BA22" i="861" s="1"/>
  <c r="BE36" i="1151"/>
  <c r="BA51" i="1151"/>
  <c r="BA17" i="861" s="1"/>
  <c r="BC34" i="1151"/>
  <c r="BC35" i="1151"/>
  <c r="BC32" i="1151"/>
  <c r="BC31" i="1151"/>
  <c r="BC33" i="1151"/>
  <c r="AY69" i="1151"/>
  <c r="BF20" i="1151"/>
  <c r="BD32" i="1151"/>
  <c r="BD34" i="1151"/>
  <c r="BD31" i="1151"/>
  <c r="BD33" i="1151"/>
  <c r="BD35" i="1151"/>
  <c r="BG18" i="1151"/>
  <c r="AZ68" i="1151"/>
  <c r="BA679" i="64"/>
  <c r="BA680" i="64"/>
  <c r="AZ698" i="64"/>
  <c r="AZ699" i="64" s="1"/>
  <c r="BB694" i="64"/>
  <c r="BB695" i="64"/>
  <c r="BB693" i="64"/>
  <c r="BA696" i="64"/>
  <c r="BB692" i="64"/>
  <c r="BB691" i="64"/>
  <c r="BC687" i="64" a="1"/>
  <c r="BC687" i="64" s="1"/>
  <c r="BC688" i="64" a="1"/>
  <c r="BC688" i="64" s="1"/>
  <c r="BC684" i="64" a="1"/>
  <c r="BC684" i="64" s="1"/>
  <c r="BC686" i="64" a="1"/>
  <c r="BC686" i="64" s="1"/>
  <c r="BC685" i="64" a="1"/>
  <c r="BC685" i="64" s="1"/>
  <c r="BB676" i="64"/>
  <c r="BB680" i="64"/>
  <c r="BB679" i="64"/>
  <c r="BB678" i="64"/>
  <c r="BB677" i="64"/>
  <c r="BC672" i="64" a="1"/>
  <c r="BC672" i="64" s="1"/>
  <c r="BC669" i="64" a="1"/>
  <c r="BC669" i="64" s="1"/>
  <c r="BC673" i="64" a="1"/>
  <c r="BC673" i="64" s="1"/>
  <c r="BC653" i="64" a="1"/>
  <c r="BC653" i="64" s="1"/>
  <c r="BC661" i="64" s="1"/>
  <c r="BC654" i="64" a="1"/>
  <c r="BC654" i="64" s="1"/>
  <c r="BC662" i="64" s="1"/>
  <c r="BC670" i="64" a="1"/>
  <c r="BC670" i="64" s="1"/>
  <c r="BC655" i="64" a="1"/>
  <c r="BC655" i="64" s="1"/>
  <c r="BC663" i="64" s="1"/>
  <c r="BC656" i="64" a="1"/>
  <c r="BC656" i="64" s="1"/>
  <c r="BC664" i="64" s="1"/>
  <c r="BC657" i="64" a="1"/>
  <c r="BC657" i="64" s="1"/>
  <c r="BC665" i="64" s="1"/>
  <c r="BC671" i="64" a="1"/>
  <c r="BC671" i="64" s="1"/>
  <c r="BB141" i="64"/>
  <c r="BB143" i="64" s="1"/>
  <c r="BC139" i="64" a="1"/>
  <c r="BC139" i="64" s="1"/>
  <c r="BC138" i="64" s="1"/>
  <c r="BC140" i="64" a="1"/>
  <c r="BC140" i="64" s="1"/>
  <c r="AZ853" i="64"/>
  <c r="BB850" i="64"/>
  <c r="BB628" i="64"/>
  <c r="BB630" i="64" s="1"/>
  <c r="BA852" i="64"/>
  <c r="BC262" i="64" a="1"/>
  <c r="BC262" i="64" s="1"/>
  <c r="BC849" i="64" a="1"/>
  <c r="BC849" i="64" s="1"/>
  <c r="BC243" i="64" a="1"/>
  <c r="BC243" i="64" s="1"/>
  <c r="BC629" i="64" a="1"/>
  <c r="BC629" i="64" s="1"/>
  <c r="BC595" i="64" a="1"/>
  <c r="BC595" i="64" s="1"/>
  <c r="BC230" i="64" a="1"/>
  <c r="BC230" i="64" s="1"/>
  <c r="BA592" i="64"/>
  <c r="BB588" i="64"/>
  <c r="BB596" i="64" s="1"/>
  <c r="BC591" i="64" a="1"/>
  <c r="BC591" i="64" s="1"/>
  <c r="BC4" i="64"/>
  <c r="BC587" i="64" a="1"/>
  <c r="BC587" i="64" s="1"/>
  <c r="AW1544" i="64"/>
  <c r="AW1546" i="64" s="1"/>
  <c r="AA70" i="861"/>
  <c r="BD190" i="64"/>
  <c r="BD7" i="64"/>
  <c r="BC8" i="64" s="1"/>
  <c r="BB8" i="64"/>
  <c r="AW46" i="861"/>
  <c r="AW87" i="861" s="1"/>
  <c r="BD3" i="64"/>
  <c r="BD1" i="64"/>
  <c r="BE2" i="64"/>
  <c r="BC24" i="864"/>
  <c r="BC94" i="861" s="1"/>
  <c r="BC43" i="863"/>
  <c r="BC42" i="863"/>
  <c r="BC21" i="863" s="1"/>
  <c r="BC70" i="863" a="1"/>
  <c r="BC70" i="863" s="1"/>
  <c r="BC66" i="863" a="1"/>
  <c r="BC66" i="863" s="1"/>
  <c r="BC68" i="863" a="1"/>
  <c r="BC68" i="863" s="1"/>
  <c r="BC4" i="863"/>
  <c r="BB32"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148" i="64"/>
  <c r="CR1801" i="64"/>
  <c r="CS1799" i="64"/>
  <c r="DD2148" i="64"/>
  <c r="DA2148" i="64"/>
  <c r="DC2148" i="64"/>
  <c r="AV1589" i="64"/>
  <c r="AW1587" i="64"/>
  <c r="AW1566" i="64"/>
  <c r="AW1568" i="64" s="1"/>
  <c r="S1490" i="64"/>
  <c r="S1499" i="64"/>
  <c r="AA1522" i="64"/>
  <c r="Z1524" i="64"/>
  <c r="BC850" i="64" a="1"/>
  <c r="BB852" i="64" a="1"/>
  <c r="BA853" i="64" a="1"/>
  <c r="BC628" i="64" a="1"/>
  <c r="BC588" i="64" a="1"/>
  <c r="AZ69" i="1151" l="1"/>
  <c r="BH15" i="1151"/>
  <c r="BG20" i="1151"/>
  <c r="BC48" i="1151"/>
  <c r="BC63" i="1151"/>
  <c r="BC46" i="1151"/>
  <c r="BC61" i="1151"/>
  <c r="BD50" i="1151"/>
  <c r="BD65" i="1151"/>
  <c r="BC47" i="1151"/>
  <c r="BC62" i="1151"/>
  <c r="BB66" i="1151"/>
  <c r="BB22" i="861" s="1"/>
  <c r="BD48" i="1151"/>
  <c r="BD63" i="1151"/>
  <c r="BC65" i="1151"/>
  <c r="BC50" i="1151"/>
  <c r="BB51" i="1151"/>
  <c r="BB17" i="861" s="1"/>
  <c r="BD46" i="1151"/>
  <c r="BD61" i="1151"/>
  <c r="BI17" i="1151"/>
  <c r="BI26" i="1151"/>
  <c r="BI40" i="1151"/>
  <c r="BI43" i="1151"/>
  <c r="BI41" i="1151"/>
  <c r="BI39" i="1151"/>
  <c r="BI42" i="1151"/>
  <c r="BI57" i="1151"/>
  <c r="BI56" i="1151"/>
  <c r="BI54" i="1151"/>
  <c r="BI4" i="1151"/>
  <c r="BI55" i="1151"/>
  <c r="BI16" i="1151"/>
  <c r="BI58" i="1151"/>
  <c r="BI23" i="1151"/>
  <c r="BI27" i="1151"/>
  <c r="BI24" i="1151"/>
  <c r="BI25" i="1151"/>
  <c r="BD49" i="1151"/>
  <c r="BD64" i="1151"/>
  <c r="BC49" i="1151"/>
  <c r="BC64" i="1151"/>
  <c r="BJ7" i="1151"/>
  <c r="BJ1" i="1151"/>
  <c r="BK2" i="1151"/>
  <c r="BJ3" i="1151"/>
  <c r="BA68" i="1151"/>
  <c r="BD47" i="1151"/>
  <c r="BD62" i="1151"/>
  <c r="BF36" i="1151"/>
  <c r="BE34" i="1151"/>
  <c r="BE35" i="1151"/>
  <c r="BE31" i="1151"/>
  <c r="BE32" i="1151"/>
  <c r="BE33" i="1151"/>
  <c r="BA681" i="64"/>
  <c r="BA698" i="64" s="1"/>
  <c r="BA699" i="64" s="1"/>
  <c r="BC695" i="64"/>
  <c r="BC694" i="64"/>
  <c r="BC693" i="64"/>
  <c r="BC691" i="64"/>
  <c r="BB696" i="64"/>
  <c r="BD687" i="64" a="1"/>
  <c r="BD687" i="64" s="1"/>
  <c r="BD688" i="64" a="1"/>
  <c r="BD688" i="64" s="1"/>
  <c r="BD684" i="64" a="1"/>
  <c r="BD684" i="64" s="1"/>
  <c r="BD685" i="64" a="1"/>
  <c r="BD685" i="64" s="1"/>
  <c r="BD686" i="64" a="1"/>
  <c r="BD686" i="64" s="1"/>
  <c r="BC692" i="64"/>
  <c r="BC676" i="64"/>
  <c r="BC680" i="64"/>
  <c r="BC679" i="64"/>
  <c r="BB681" i="64"/>
  <c r="BC678" i="64"/>
  <c r="BC677" i="64"/>
  <c r="BD672" i="64" a="1"/>
  <c r="BD672" i="64" s="1"/>
  <c r="BD673" i="64" a="1"/>
  <c r="BD673" i="64" s="1"/>
  <c r="BD653" i="64" a="1"/>
  <c r="BD653" i="64" s="1"/>
  <c r="BD661" i="64" s="1"/>
  <c r="BD654" i="64" a="1"/>
  <c r="BD654" i="64" s="1"/>
  <c r="BD662" i="64" s="1"/>
  <c r="BD670" i="64" a="1"/>
  <c r="BD670" i="64" s="1"/>
  <c r="BD655" i="64" a="1"/>
  <c r="BD655" i="64" s="1"/>
  <c r="BD663" i="64" s="1"/>
  <c r="BD656" i="64" a="1"/>
  <c r="BD656" i="64" s="1"/>
  <c r="BD664" i="64" s="1"/>
  <c r="BD657" i="64" a="1"/>
  <c r="BD657" i="64" s="1"/>
  <c r="BD665" i="64" s="1"/>
  <c r="BD671" i="64" a="1"/>
  <c r="BD671" i="64" s="1"/>
  <c r="BD669" i="64" a="1"/>
  <c r="BD669" i="64" s="1"/>
  <c r="BC141" i="64"/>
  <c r="BC143" i="64" s="1"/>
  <c r="BD139" i="64" a="1"/>
  <c r="BD139" i="64" s="1"/>
  <c r="BD138" i="64" s="1"/>
  <c r="BD140" i="64" a="1"/>
  <c r="BD140" i="64" s="1"/>
  <c r="BA853" i="64"/>
  <c r="BC850" i="64"/>
  <c r="BC628" i="64"/>
  <c r="BC630" i="64" s="1"/>
  <c r="BB852" i="64"/>
  <c r="BD262" i="64" a="1"/>
  <c r="BD262" i="64" s="1"/>
  <c r="BD849" i="64" a="1"/>
  <c r="BD849" i="64" s="1"/>
  <c r="BD243" i="64" a="1"/>
  <c r="BD243" i="64" s="1"/>
  <c r="BD629" i="64" a="1"/>
  <c r="BD629" i="64" s="1"/>
  <c r="BD595" i="64" a="1"/>
  <c r="BD595" i="64" s="1"/>
  <c r="BD230" i="64" a="1"/>
  <c r="BD230" i="64" s="1"/>
  <c r="BB592" i="64"/>
  <c r="BC588" i="64"/>
  <c r="BC596" i="64" s="1"/>
  <c r="BD591" i="64" a="1"/>
  <c r="BD591" i="64" s="1"/>
  <c r="BD4" i="64"/>
  <c r="BD587" i="64" a="1"/>
  <c r="BD587" i="64" s="1"/>
  <c r="AX1544" i="64"/>
  <c r="AX1546" i="64" s="1"/>
  <c r="BE190" i="64"/>
  <c r="BE7" i="64"/>
  <c r="BD8" i="64" s="1"/>
  <c r="AX46" i="861"/>
  <c r="AX87" i="861" s="1"/>
  <c r="BF2" i="64"/>
  <c r="BE3" i="64"/>
  <c r="BE1" i="64"/>
  <c r="BD24" i="864"/>
  <c r="BD94"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2"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148" i="64"/>
  <c r="CS1801" i="64"/>
  <c r="CT1799" i="64"/>
  <c r="DK2148" i="64"/>
  <c r="DG2148" i="64"/>
  <c r="DE2148" i="64"/>
  <c r="DI2148" i="64"/>
  <c r="DF2148" i="64"/>
  <c r="DJ2148" i="64"/>
  <c r="AW1589" i="64"/>
  <c r="AX1587" i="64"/>
  <c r="AX1566" i="64"/>
  <c r="AX1568" i="64" s="1"/>
  <c r="S1501" i="64"/>
  <c r="S1502" i="64" s="1"/>
  <c r="AB1522" i="64"/>
  <c r="AB1524" i="64" s="1"/>
  <c r="AA1524" i="64"/>
  <c r="BD588" i="64" a="1"/>
  <c r="BD628" i="64" a="1"/>
  <c r="BB853" i="64" a="1"/>
  <c r="BC852" i="64" a="1"/>
  <c r="BD850" i="64" a="1"/>
  <c r="BD51" i="1151" l="1"/>
  <c r="BD17" i="861" s="1"/>
  <c r="BE49" i="1151"/>
  <c r="BE64" i="1151"/>
  <c r="BJ17" i="1151"/>
  <c r="BJ27" i="1151"/>
  <c r="BJ26" i="1151"/>
  <c r="BJ24" i="1151"/>
  <c r="BJ40" i="1151"/>
  <c r="BJ43" i="1151"/>
  <c r="BJ41" i="1151"/>
  <c r="BJ39" i="1151"/>
  <c r="BJ23" i="1151"/>
  <c r="BJ42" i="1151"/>
  <c r="BJ55" i="1151"/>
  <c r="BJ58" i="1151"/>
  <c r="BJ56" i="1151"/>
  <c r="BJ4" i="1151"/>
  <c r="BJ54" i="1151"/>
  <c r="BJ16" i="1151"/>
  <c r="BJ57" i="1151"/>
  <c r="BJ25" i="1151"/>
  <c r="BI15" i="1151"/>
  <c r="BL2" i="1151"/>
  <c r="BK3" i="1151"/>
  <c r="BK7" i="1151"/>
  <c r="BK1" i="1151"/>
  <c r="BB68" i="1151"/>
  <c r="BC66" i="1151"/>
  <c r="BC22" i="861" s="1"/>
  <c r="BF31" i="1151"/>
  <c r="BF33" i="1151"/>
  <c r="BF35" i="1151"/>
  <c r="BF32" i="1151"/>
  <c r="BF34" i="1151"/>
  <c r="BC51" i="1151"/>
  <c r="BC17" i="861" s="1"/>
  <c r="BI8" i="1151"/>
  <c r="BG36" i="1151"/>
  <c r="BE48" i="1151"/>
  <c r="BE63" i="1151"/>
  <c r="BE47" i="1151"/>
  <c r="BE62" i="1151"/>
  <c r="BA69" i="1151"/>
  <c r="BI18" i="1151"/>
  <c r="BE46" i="1151"/>
  <c r="BE61" i="1151"/>
  <c r="BH18" i="1151"/>
  <c r="BE50" i="1151"/>
  <c r="BE65" i="1151"/>
  <c r="BD66" i="1151"/>
  <c r="BD22" i="861" s="1"/>
  <c r="BB698" i="64"/>
  <c r="BB699" i="64" s="1"/>
  <c r="BD694" i="64"/>
  <c r="BD695" i="64"/>
  <c r="BC696" i="64"/>
  <c r="BD693" i="64"/>
  <c r="BD691" i="64"/>
  <c r="BE687" i="64" a="1"/>
  <c r="BE687" i="64" s="1"/>
  <c r="BE688" i="64" a="1"/>
  <c r="BE688" i="64" s="1"/>
  <c r="BE684" i="64" a="1"/>
  <c r="BE684" i="64" s="1"/>
  <c r="BE685" i="64" a="1"/>
  <c r="BE685" i="64" s="1"/>
  <c r="BE686" i="64" a="1"/>
  <c r="BE686" i="64" s="1"/>
  <c r="BD692" i="64"/>
  <c r="BD677" i="64"/>
  <c r="BD680" i="64"/>
  <c r="BD679" i="64"/>
  <c r="BC681" i="64"/>
  <c r="BD678" i="64"/>
  <c r="BD676" i="64"/>
  <c r="BE672" i="64" a="1"/>
  <c r="BE672" i="64" s="1"/>
  <c r="BE673" i="64" a="1"/>
  <c r="BE673" i="64" s="1"/>
  <c r="BE653" i="64" a="1"/>
  <c r="BE653" i="64" s="1"/>
  <c r="BE661" i="64" s="1"/>
  <c r="BE654" i="64" a="1"/>
  <c r="BE654" i="64" s="1"/>
  <c r="BE662" i="64" s="1"/>
  <c r="BE670" i="64" a="1"/>
  <c r="BE670" i="64" s="1"/>
  <c r="BE655" i="64" a="1"/>
  <c r="BE655" i="64" s="1"/>
  <c r="BE663" i="64" s="1"/>
  <c r="BE656" i="64" a="1"/>
  <c r="BE656" i="64" s="1"/>
  <c r="BE664" i="64" s="1"/>
  <c r="BE671" i="64" a="1"/>
  <c r="BE671" i="64" s="1"/>
  <c r="BE669" i="64" a="1"/>
  <c r="BE669" i="64" s="1"/>
  <c r="BE657" i="64" a="1"/>
  <c r="BE657" i="64" s="1"/>
  <c r="BE665" i="64" s="1"/>
  <c r="BE139" i="64" a="1"/>
  <c r="BE139" i="64" s="1"/>
  <c r="BE138" i="64" s="1"/>
  <c r="BE140" i="64" a="1"/>
  <c r="BE140" i="64" s="1"/>
  <c r="BD141" i="64"/>
  <c r="BD143" i="64" s="1"/>
  <c r="BD850" i="64"/>
  <c r="BD628" i="64"/>
  <c r="BD630" i="64" s="1"/>
  <c r="BB853" i="64"/>
  <c r="BC852" i="64"/>
  <c r="BE262" i="64" a="1"/>
  <c r="BE262" i="64" s="1"/>
  <c r="BE849" i="64" a="1"/>
  <c r="BE849" i="64" s="1"/>
  <c r="BE243" i="64" a="1"/>
  <c r="BE243" i="64" s="1"/>
  <c r="BE629" i="64" a="1"/>
  <c r="BE629" i="64" s="1"/>
  <c r="BE595" i="64" a="1"/>
  <c r="BE595" i="64" s="1"/>
  <c r="BE230" i="64" a="1"/>
  <c r="BE230" i="64" s="1"/>
  <c r="BC592" i="64"/>
  <c r="BD588" i="64"/>
  <c r="BD596" i="64" s="1"/>
  <c r="BE591" i="64" a="1"/>
  <c r="BE591" i="64" s="1"/>
  <c r="BE4" i="64"/>
  <c r="BE587" i="64" a="1"/>
  <c r="BE587" i="64" s="1"/>
  <c r="AY1544" i="64"/>
  <c r="AY1546" i="64" s="1"/>
  <c r="AB43" i="861"/>
  <c r="AB95" i="861"/>
  <c r="BF190" i="64"/>
  <c r="BF7" i="64"/>
  <c r="BE8" i="64" s="1"/>
  <c r="AY46" i="861"/>
  <c r="AY87" i="861" s="1"/>
  <c r="BF1" i="64"/>
  <c r="BG2" i="64"/>
  <c r="BF3" i="64"/>
  <c r="BE24" i="864"/>
  <c r="BE94" i="861" s="1"/>
  <c r="BF56" i="863" a="1"/>
  <c r="BF56" i="863" s="1"/>
  <c r="BF54" i="863" a="1"/>
  <c r="BF54" i="863" s="1"/>
  <c r="BF55" i="863" a="1"/>
  <c r="BF55" i="863" s="1"/>
  <c r="BF53" i="863" a="1"/>
  <c r="BF53" i="863" s="1"/>
  <c r="BF52" i="863" a="1"/>
  <c r="BF52" i="863" s="1"/>
  <c r="BF39" i="863"/>
  <c r="BF41" i="863"/>
  <c r="BF38" i="863"/>
  <c r="BF3" i="863"/>
  <c r="BF1" i="863"/>
  <c r="BG2" i="863"/>
  <c r="BG40" i="863" s="1"/>
  <c r="BD32"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1801" i="64"/>
  <c r="CU1799" i="64"/>
  <c r="DL2148" i="64"/>
  <c r="AX1589" i="64"/>
  <c r="AY1587" i="64"/>
  <c r="AY1566" i="64"/>
  <c r="AY1568" i="64" s="1"/>
  <c r="AC1522" i="64"/>
  <c r="BC853" i="64" a="1"/>
  <c r="BE628" i="64" a="1"/>
  <c r="BD852" i="64" a="1"/>
  <c r="BE850" i="64" a="1"/>
  <c r="BE588" i="64" a="1"/>
  <c r="BE51" i="1151" l="1"/>
  <c r="BE17" i="861" s="1"/>
  <c r="BI20" i="1151"/>
  <c r="BJ8" i="1151"/>
  <c r="BG33" i="1151"/>
  <c r="BG31" i="1151"/>
  <c r="BG32" i="1151"/>
  <c r="BG35" i="1151"/>
  <c r="BG34" i="1151"/>
  <c r="BK42" i="1151"/>
  <c r="BK58" i="1151"/>
  <c r="BK56" i="1151"/>
  <c r="BK4" i="1151"/>
  <c r="BK54" i="1151"/>
  <c r="BK25" i="1151"/>
  <c r="BK57" i="1151"/>
  <c r="BK16" i="1151"/>
  <c r="BK24" i="1151"/>
  <c r="BK23" i="1151"/>
  <c r="BK17" i="1151"/>
  <c r="BK26" i="1151"/>
  <c r="BK27" i="1151"/>
  <c r="BK41" i="1151"/>
  <c r="BK40" i="1151"/>
  <c r="BK43" i="1151"/>
  <c r="BK39" i="1151"/>
  <c r="BK55" i="1151"/>
  <c r="BM2" i="1151"/>
  <c r="BL3" i="1151"/>
  <c r="BL7" i="1151"/>
  <c r="BL1" i="1151"/>
  <c r="BC68" i="1151"/>
  <c r="BF49" i="1151"/>
  <c r="BF64" i="1151"/>
  <c r="BF47" i="1151"/>
  <c r="BF62" i="1151"/>
  <c r="BF50" i="1151"/>
  <c r="BF65" i="1151"/>
  <c r="BF48" i="1151"/>
  <c r="BF63" i="1151"/>
  <c r="BJ15" i="1151"/>
  <c r="BH20" i="1151"/>
  <c r="BF46" i="1151"/>
  <c r="BF61" i="1151"/>
  <c r="BD68" i="1151"/>
  <c r="BE66" i="1151"/>
  <c r="BE22" i="861" s="1"/>
  <c r="BB69" i="1151"/>
  <c r="BC698" i="64"/>
  <c r="BE695" i="64"/>
  <c r="BE694" i="64"/>
  <c r="BD696" i="64"/>
  <c r="BE693" i="64"/>
  <c r="BE691" i="64"/>
  <c r="BE692" i="64"/>
  <c r="BF687" i="64" a="1"/>
  <c r="BF687" i="64" s="1"/>
  <c r="BF688" i="64" a="1"/>
  <c r="BF688" i="64" s="1"/>
  <c r="BF684" i="64" a="1"/>
  <c r="BF684" i="64" s="1"/>
  <c r="BF685" i="64" a="1"/>
  <c r="BF685" i="64" s="1"/>
  <c r="BF686" i="64" a="1"/>
  <c r="BF686" i="64" s="1"/>
  <c r="BE680" i="64"/>
  <c r="BE679" i="64"/>
  <c r="BD681" i="64"/>
  <c r="BE677" i="64"/>
  <c r="BE678" i="64"/>
  <c r="BE676" i="64"/>
  <c r="BF671" i="64" a="1"/>
  <c r="BF671" i="64" s="1"/>
  <c r="BF672" i="64" a="1"/>
  <c r="BF672" i="64" s="1"/>
  <c r="BF673" i="64" a="1"/>
  <c r="BF673" i="64" s="1"/>
  <c r="BF653" i="64" a="1"/>
  <c r="BF653" i="64" s="1"/>
  <c r="BF661" i="64" s="1"/>
  <c r="BF654" i="64" a="1"/>
  <c r="BF654" i="64" s="1"/>
  <c r="BF662" i="64" s="1"/>
  <c r="BF657" i="64" a="1"/>
  <c r="BF657" i="64" s="1"/>
  <c r="BF665" i="64" s="1"/>
  <c r="BF670" i="64" a="1"/>
  <c r="BF670" i="64" s="1"/>
  <c r="BF669" i="64" a="1"/>
  <c r="BF669" i="64" s="1"/>
  <c r="BF655" i="64" a="1"/>
  <c r="BF655" i="64" s="1"/>
  <c r="BF663" i="64" s="1"/>
  <c r="BF656" i="64" a="1"/>
  <c r="BF656" i="64" s="1"/>
  <c r="BF664" i="64" s="1"/>
  <c r="BF139" i="64" a="1"/>
  <c r="BF139" i="64" s="1"/>
  <c r="BF138" i="64" s="1"/>
  <c r="BF140" i="64" a="1"/>
  <c r="BF140" i="64" s="1"/>
  <c r="BE141" i="64"/>
  <c r="BE143" i="64" s="1"/>
  <c r="BE850" i="64"/>
  <c r="BE628" i="64"/>
  <c r="BE630" i="64" s="1"/>
  <c r="BC853" i="64"/>
  <c r="BD852" i="64"/>
  <c r="BF262" i="64" a="1"/>
  <c r="BF262" i="64" s="1"/>
  <c r="BF849" i="64" a="1"/>
  <c r="BF849" i="64" s="1"/>
  <c r="BF243" i="64" a="1"/>
  <c r="BF243" i="64" s="1"/>
  <c r="BF629" i="64" a="1"/>
  <c r="BF629" i="64" s="1"/>
  <c r="BF595" i="64" a="1"/>
  <c r="BF595" i="64" s="1"/>
  <c r="BF230" i="64" a="1"/>
  <c r="BF230" i="64" s="1"/>
  <c r="BD592" i="64"/>
  <c r="BE588" i="64"/>
  <c r="BE596" i="64" s="1"/>
  <c r="BF591" i="64" a="1"/>
  <c r="BF591" i="64" s="1"/>
  <c r="BF4" i="64"/>
  <c r="BF587" i="64" a="1"/>
  <c r="BF587" i="64" s="1"/>
  <c r="AZ1544" i="64"/>
  <c r="AZ1546" i="64" s="1"/>
  <c r="BF4" i="864"/>
  <c r="BG190" i="64"/>
  <c r="BG7" i="64"/>
  <c r="BF8" i="64" s="1"/>
  <c r="AZ46" i="861"/>
  <c r="AZ87" i="861" s="1"/>
  <c r="BH2" i="64"/>
  <c r="BG3" i="64"/>
  <c r="BG1" i="64"/>
  <c r="BF24" i="864"/>
  <c r="BF94" i="861" s="1"/>
  <c r="BE32"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1801" i="64"/>
  <c r="CV1799" i="64"/>
  <c r="AZ1587" i="64"/>
  <c r="AY1589" i="64"/>
  <c r="AZ1566" i="64"/>
  <c r="AZ1568" i="64" s="1"/>
  <c r="AD1522" i="64"/>
  <c r="AC1524" i="64"/>
  <c r="E832" i="64"/>
  <c r="E831" i="64"/>
  <c r="E827" i="64"/>
  <c r="E826" i="64"/>
  <c r="E825" i="64"/>
  <c r="E824" i="64"/>
  <c r="E823" i="64"/>
  <c r="E821" i="64"/>
  <c r="E12" i="64"/>
  <c r="E11" i="64"/>
  <c r="BF850" i="64" a="1"/>
  <c r="BE852" i="64" a="1"/>
  <c r="BD853" i="64" a="1"/>
  <c r="BF628" i="64" a="1"/>
  <c r="BF588" i="64" a="1"/>
  <c r="BH36" i="1151" l="1"/>
  <c r="BG49" i="1151"/>
  <c r="BG64" i="1151"/>
  <c r="BG65" i="1151"/>
  <c r="BG50" i="1151"/>
  <c r="BG47" i="1151"/>
  <c r="BG62" i="1151"/>
  <c r="BG46" i="1151"/>
  <c r="BG61" i="1151"/>
  <c r="BJ18" i="1151"/>
  <c r="BG48" i="1151"/>
  <c r="BG63" i="1151"/>
  <c r="BE68" i="1151"/>
  <c r="BC69" i="1151"/>
  <c r="BK15" i="1151"/>
  <c r="BD69" i="1151"/>
  <c r="BK8" i="1151"/>
  <c r="BI36" i="1151"/>
  <c r="BL43" i="1151"/>
  <c r="BL41" i="1151"/>
  <c r="BL39" i="1151"/>
  <c r="BL56" i="1151"/>
  <c r="BL55" i="1151"/>
  <c r="BL58" i="1151"/>
  <c r="BL4" i="1151"/>
  <c r="BL54" i="1151"/>
  <c r="BL16" i="1151"/>
  <c r="BL57" i="1151"/>
  <c r="BL26" i="1151"/>
  <c r="BL27" i="1151"/>
  <c r="BL23" i="1151"/>
  <c r="BL17" i="1151"/>
  <c r="BL24" i="1151"/>
  <c r="BL25" i="1151"/>
  <c r="BL42" i="1151"/>
  <c r="BL40" i="1151"/>
  <c r="BF66" i="1151"/>
  <c r="BF22" i="861" s="1"/>
  <c r="BN2" i="1151"/>
  <c r="BM3" i="1151"/>
  <c r="BM7" i="1151"/>
  <c r="BM1" i="1151"/>
  <c r="BF51" i="1151"/>
  <c r="BF17" i="861" s="1"/>
  <c r="BD698" i="64"/>
  <c r="BD699" i="64" s="1"/>
  <c r="BC699" i="64"/>
  <c r="BF694" i="64"/>
  <c r="BF695" i="64"/>
  <c r="BF693" i="64"/>
  <c r="BE696" i="64"/>
  <c r="BF691" i="64"/>
  <c r="BG688" i="64" a="1"/>
  <c r="BG688" i="64" s="1"/>
  <c r="BG684" i="64" a="1"/>
  <c r="BG684" i="64" s="1"/>
  <c r="BG687" i="64" a="1"/>
  <c r="BG687" i="64" s="1"/>
  <c r="BG685" i="64" a="1"/>
  <c r="BG685" i="64" s="1"/>
  <c r="BG686" i="64" a="1"/>
  <c r="BG686" i="64" s="1"/>
  <c r="BF692" i="64"/>
  <c r="BF679" i="64"/>
  <c r="BF678" i="64"/>
  <c r="BF680" i="64"/>
  <c r="BE681" i="64"/>
  <c r="BF677" i="64"/>
  <c r="BF676" i="64"/>
  <c r="BG657" i="64" a="1"/>
  <c r="BG657" i="64" s="1"/>
  <c r="BG665" i="64" s="1"/>
  <c r="BG671" i="64" a="1"/>
  <c r="BG671" i="64" s="1"/>
  <c r="BG672" i="64" a="1"/>
  <c r="BG672" i="64" s="1"/>
  <c r="BG673" i="64" a="1"/>
  <c r="BG673" i="64" s="1"/>
  <c r="BG669" i="64" a="1"/>
  <c r="BG669" i="64" s="1"/>
  <c r="BG653" i="64" a="1"/>
  <c r="BG653" i="64" s="1"/>
  <c r="BG656" i="64" a="1"/>
  <c r="BG656" i="64" s="1"/>
  <c r="BG664" i="64" s="1"/>
  <c r="BG654" i="64" a="1"/>
  <c r="BG654" i="64" s="1"/>
  <c r="BG662" i="64" s="1"/>
  <c r="BG670" i="64" a="1"/>
  <c r="BG670" i="64" s="1"/>
  <c r="BG655" i="64" a="1"/>
  <c r="BG655" i="64" s="1"/>
  <c r="BG663" i="64" s="1"/>
  <c r="BF141" i="64"/>
  <c r="BF143" i="64" s="1"/>
  <c r="BG139" i="64" a="1"/>
  <c r="BG139" i="64" s="1"/>
  <c r="BG138" i="64" s="1"/>
  <c r="BG140" i="64" a="1"/>
  <c r="BG140" i="64" s="1"/>
  <c r="BF850" i="64"/>
  <c r="BF628" i="64"/>
  <c r="BF630" i="64" s="1"/>
  <c r="BD853" i="64"/>
  <c r="BE852" i="64"/>
  <c r="BG262" i="64" a="1"/>
  <c r="BG262" i="64" s="1"/>
  <c r="BG849" i="64" a="1"/>
  <c r="BG849" i="64" s="1"/>
  <c r="BG243" i="64" a="1"/>
  <c r="BG243" i="64" s="1"/>
  <c r="BG629" i="64" a="1"/>
  <c r="BG629" i="64" s="1"/>
  <c r="BG595" i="64" a="1"/>
  <c r="BG595" i="64" s="1"/>
  <c r="BG230" i="64" a="1"/>
  <c r="BG230" i="64" s="1"/>
  <c r="BE592" i="64"/>
  <c r="BF588" i="64"/>
  <c r="BF596" i="64" s="1"/>
  <c r="BG591" i="64" a="1"/>
  <c r="BG591" i="64" s="1"/>
  <c r="BG4" i="64"/>
  <c r="BG587" i="64" a="1"/>
  <c r="BG587" i="64" s="1"/>
  <c r="BA1544" i="64"/>
  <c r="BA1546" i="64" s="1"/>
  <c r="AB70" i="861"/>
  <c r="BH190" i="64"/>
  <c r="BH7" i="64"/>
  <c r="BG8" i="64" s="1"/>
  <c r="BA46" i="861"/>
  <c r="BA87" i="861"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4" i="861" s="1"/>
  <c r="BH55" i="863" a="1"/>
  <c r="BH55" i="863" s="1"/>
  <c r="BH56" i="863" a="1"/>
  <c r="BH56" i="863" s="1"/>
  <c r="BH41" i="863"/>
  <c r="BH54" i="863" a="1"/>
  <c r="BH54" i="863" s="1"/>
  <c r="BH53" i="863" a="1"/>
  <c r="BH53" i="863" s="1"/>
  <c r="BH52" i="863" a="1"/>
  <c r="BH52" i="863" s="1"/>
  <c r="BH39" i="863"/>
  <c r="BH38" i="863"/>
  <c r="BH3" i="863"/>
  <c r="BH1" i="863"/>
  <c r="BI2" i="863"/>
  <c r="BI40" i="863" s="1"/>
  <c r="BF32" i="861"/>
  <c r="AU1" i="860"/>
  <c r="AU7" i="860"/>
  <c r="AU3" i="860"/>
  <c r="AU4" i="860" s="1"/>
  <c r="AV2" i="860"/>
  <c r="CV1801" i="64"/>
  <c r="CW1799" i="64"/>
  <c r="AZ1589" i="64"/>
  <c r="BA1587" i="64"/>
  <c r="BA1566" i="64"/>
  <c r="BA1568" i="64" s="1"/>
  <c r="AE1522" i="64"/>
  <c r="AE1524" i="64" s="1"/>
  <c r="AD1524" i="64"/>
  <c r="B12" i="64"/>
  <c r="B823" i="64"/>
  <c r="S1685" i="64"/>
  <c r="BG628" i="64" a="1"/>
  <c r="BF852" i="64" a="1"/>
  <c r="BE853" i="64" a="1"/>
  <c r="BG588" i="64" a="1"/>
  <c r="BG850" i="64" a="1"/>
  <c r="BM23" i="1151" l="1"/>
  <c r="BM42" i="1151"/>
  <c r="BM40" i="1151"/>
  <c r="BM27" i="1151"/>
  <c r="BM43" i="1151"/>
  <c r="BM41" i="1151"/>
  <c r="BM55" i="1151"/>
  <c r="BM56" i="1151"/>
  <c r="BM54" i="1151"/>
  <c r="BM4" i="1151"/>
  <c r="BM57" i="1151"/>
  <c r="BM17" i="1151"/>
  <c r="BM58" i="1151"/>
  <c r="BM16" i="1151"/>
  <c r="BM26" i="1151"/>
  <c r="BM24" i="1151"/>
  <c r="BM25" i="1151"/>
  <c r="BM39" i="1151"/>
  <c r="BO2" i="1151"/>
  <c r="BN3" i="1151"/>
  <c r="BN7" i="1151"/>
  <c r="BN1" i="1151"/>
  <c r="BE69" i="1151"/>
  <c r="BI31" i="1151"/>
  <c r="BI33" i="1151"/>
  <c r="BI35" i="1151"/>
  <c r="BI34" i="1151"/>
  <c r="BI32" i="1151"/>
  <c r="BJ20" i="1151"/>
  <c r="BK18" i="1151"/>
  <c r="BF68" i="1151"/>
  <c r="BL15" i="1151"/>
  <c r="BG66" i="1151"/>
  <c r="BG22" i="861" s="1"/>
  <c r="BL8" i="1151"/>
  <c r="BG51" i="1151"/>
  <c r="BG17" i="861" s="1"/>
  <c r="BH31" i="1151"/>
  <c r="BH33" i="1151"/>
  <c r="BH35" i="1151"/>
  <c r="BH32" i="1151"/>
  <c r="BH34" i="1151"/>
  <c r="BG661" i="64"/>
  <c r="BG691" i="64" s="1"/>
  <c r="BE698" i="64"/>
  <c r="BG693" i="64"/>
  <c r="BG692" i="64"/>
  <c r="BF696" i="64"/>
  <c r="BG695" i="64"/>
  <c r="BG694" i="64"/>
  <c r="BH688" i="64" a="1"/>
  <c r="BH688" i="64" s="1"/>
  <c r="BH684" i="64" a="1"/>
  <c r="BH684" i="64" s="1"/>
  <c r="BH685" i="64" a="1"/>
  <c r="BH685" i="64" s="1"/>
  <c r="BH686" i="64" a="1"/>
  <c r="BH686" i="64" s="1"/>
  <c r="BH687" i="64" a="1"/>
  <c r="BH687" i="64" s="1"/>
  <c r="BG678" i="64"/>
  <c r="BG679" i="64"/>
  <c r="BF681" i="64"/>
  <c r="BG677" i="64"/>
  <c r="BH656" i="64" a="1"/>
  <c r="BH656" i="64" s="1"/>
  <c r="BH664" i="64" s="1"/>
  <c r="BH670" i="64" a="1"/>
  <c r="BH670" i="64" s="1"/>
  <c r="BH657" i="64" a="1"/>
  <c r="BH657" i="64" s="1"/>
  <c r="BH665" i="64" s="1"/>
  <c r="BH671" i="64" a="1"/>
  <c r="BH671" i="64" s="1"/>
  <c r="BH672" i="64" a="1"/>
  <c r="BH672" i="64" s="1"/>
  <c r="BH673" i="64" a="1"/>
  <c r="BH673" i="64" s="1"/>
  <c r="BH669" i="64" a="1"/>
  <c r="BH669" i="64" s="1"/>
  <c r="BH655" i="64" a="1"/>
  <c r="BH655" i="64" s="1"/>
  <c r="BH663" i="64" s="1"/>
  <c r="BH653" i="64" a="1"/>
  <c r="BH653" i="64" s="1"/>
  <c r="BH654" i="64" a="1"/>
  <c r="BH654" i="64" s="1"/>
  <c r="BH662" i="64" s="1"/>
  <c r="BG680" i="64"/>
  <c r="BG141" i="64"/>
  <c r="BG143" i="64" s="1"/>
  <c r="BH139" i="64" a="1"/>
  <c r="BH139" i="64" s="1"/>
  <c r="BH138" i="64" s="1"/>
  <c r="BH140" i="64" a="1"/>
  <c r="BH140" i="64" s="1"/>
  <c r="BE853" i="64"/>
  <c r="BG850" i="64"/>
  <c r="BG628" i="64"/>
  <c r="BG630" i="64" s="1"/>
  <c r="BF852" i="64"/>
  <c r="BH262" i="64" a="1"/>
  <c r="BH262" i="64" s="1"/>
  <c r="BH849" i="64" a="1"/>
  <c r="BH849" i="64" s="1"/>
  <c r="BH243" i="64" a="1"/>
  <c r="BH243" i="64" s="1"/>
  <c r="BH629" i="64" a="1"/>
  <c r="BH629" i="64" s="1"/>
  <c r="BH595" i="64" a="1"/>
  <c r="BH595" i="64" s="1"/>
  <c r="BH230" i="64" a="1"/>
  <c r="BH230" i="64" s="1"/>
  <c r="BF592" i="64"/>
  <c r="BG588" i="64"/>
  <c r="BG596" i="64" s="1"/>
  <c r="BH591" i="64" a="1"/>
  <c r="BH591" i="64" s="1"/>
  <c r="BB1544" i="64"/>
  <c r="BB1546" i="64" s="1"/>
  <c r="BH4" i="64"/>
  <c r="BH587" i="64" a="1"/>
  <c r="BH587" i="64" s="1"/>
  <c r="BI190" i="64"/>
  <c r="BI7" i="64"/>
  <c r="BH8" i="64" s="1"/>
  <c r="BB46" i="861"/>
  <c r="BB87" i="861" s="1"/>
  <c r="BI3" i="64"/>
  <c r="BI1" i="64"/>
  <c r="BJ2" i="64"/>
  <c r="BH68" i="863" a="1"/>
  <c r="BH68" i="863" s="1"/>
  <c r="BH66" i="863" a="1"/>
  <c r="BH66" i="863" s="1"/>
  <c r="BH70" i="863" a="1"/>
  <c r="BH70" i="863" s="1"/>
  <c r="BH4" i="863"/>
  <c r="BH24" i="864"/>
  <c r="BH94" i="861" s="1"/>
  <c r="BH57" i="863"/>
  <c r="BH42" i="863"/>
  <c r="BH21" i="863" s="1"/>
  <c r="BH43" i="863"/>
  <c r="BJ5" i="861"/>
  <c r="BL3" i="861"/>
  <c r="BK4" i="861"/>
  <c r="BK1" i="861"/>
  <c r="BK8" i="861"/>
  <c r="BG32"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1801" i="64"/>
  <c r="CX1799" i="64"/>
  <c r="BA1589" i="64"/>
  <c r="BB1587" i="64"/>
  <c r="BB1566" i="64"/>
  <c r="BB1568" i="64" s="1"/>
  <c r="AF1522" i="64"/>
  <c r="AF1524" i="64" s="1"/>
  <c r="B1" i="84" a="1"/>
  <c r="E1202" i="64"/>
  <c r="E1201" i="64"/>
  <c r="E1200" i="64"/>
  <c r="E1199" i="64"/>
  <c r="E1198" i="64"/>
  <c r="E1197" i="64"/>
  <c r="E1196" i="64"/>
  <c r="E1195" i="64"/>
  <c r="E1194" i="64"/>
  <c r="E1192" i="64"/>
  <c r="E1191" i="64"/>
  <c r="E1190" i="64"/>
  <c r="E1165" i="64"/>
  <c r="E1164" i="64"/>
  <c r="E1163" i="64"/>
  <c r="E1162" i="64"/>
  <c r="E1161" i="64"/>
  <c r="E1160" i="64"/>
  <c r="E1159" i="64"/>
  <c r="E1158" i="64"/>
  <c r="E1156" i="64"/>
  <c r="E1155" i="64"/>
  <c r="E1154" i="64"/>
  <c r="E1152" i="64"/>
  <c r="E1130" i="64"/>
  <c r="E1129" i="64"/>
  <c r="E1128" i="64"/>
  <c r="E1127" i="64"/>
  <c r="E1126" i="64"/>
  <c r="E1125" i="64"/>
  <c r="E1124" i="64"/>
  <c r="E1123" i="64"/>
  <c r="E1121" i="64"/>
  <c r="E1120" i="64"/>
  <c r="E1119" i="64"/>
  <c r="E1099" i="64"/>
  <c r="B1099" i="64" s="1"/>
  <c r="E1098" i="64"/>
  <c r="B1098" i="64" s="1"/>
  <c r="E1097" i="64"/>
  <c r="B1097" i="64" s="1"/>
  <c r="E1096" i="64"/>
  <c r="B1096" i="64" s="1"/>
  <c r="E1095" i="64"/>
  <c r="B1095" i="64" s="1"/>
  <c r="E1094" i="64"/>
  <c r="E1093" i="64"/>
  <c r="B1093" i="64" s="1"/>
  <c r="E1092" i="64"/>
  <c r="B1092" i="64" s="1"/>
  <c r="E1091" i="64"/>
  <c r="B1091" i="64" s="1"/>
  <c r="E1090" i="64"/>
  <c r="B1090" i="64" s="1"/>
  <c r="E1089" i="64"/>
  <c r="B1089" i="64" s="1"/>
  <c r="E1088" i="64"/>
  <c r="E1086" i="64"/>
  <c r="B1086" i="64" s="1"/>
  <c r="E1085" i="64"/>
  <c r="E1084" i="64"/>
  <c r="E1082" i="64"/>
  <c r="E1721" i="64"/>
  <c r="E1718" i="64"/>
  <c r="E1717" i="64"/>
  <c r="E1716" i="64"/>
  <c r="E1715" i="64"/>
  <c r="E1714" i="64"/>
  <c r="E1713" i="64"/>
  <c r="E1712" i="64"/>
  <c r="E1711" i="64"/>
  <c r="E1710" i="64"/>
  <c r="E1709" i="64"/>
  <c r="E1708" i="64"/>
  <c r="E1706" i="64"/>
  <c r="E1752" i="64"/>
  <c r="E1751" i="64"/>
  <c r="E1750" i="64"/>
  <c r="E1749" i="64"/>
  <c r="E1748" i="64"/>
  <c r="E1747" i="64"/>
  <c r="E1746" i="64"/>
  <c r="E1745" i="64"/>
  <c r="E1744" i="64"/>
  <c r="E1743" i="64"/>
  <c r="E1742" i="64"/>
  <c r="E1740" i="64"/>
  <c r="E1064" i="64"/>
  <c r="E1063" i="64"/>
  <c r="E1062" i="64"/>
  <c r="E1061" i="64"/>
  <c r="E1060" i="64"/>
  <c r="E1058" i="64"/>
  <c r="E504" i="64"/>
  <c r="E503" i="64"/>
  <c r="E502" i="64"/>
  <c r="E501" i="64"/>
  <c r="E500" i="64"/>
  <c r="E499" i="64"/>
  <c r="E992" i="64"/>
  <c r="E991" i="64"/>
  <c r="E990" i="64"/>
  <c r="E988" i="64"/>
  <c r="E969" i="64"/>
  <c r="E968" i="64"/>
  <c r="E967" i="64"/>
  <c r="E966" i="64"/>
  <c r="E964" i="64"/>
  <c r="E1451" i="64"/>
  <c r="E1450" i="64"/>
  <c r="E1449" i="64"/>
  <c r="E1448" i="64"/>
  <c r="E1447" i="64"/>
  <c r="E945" i="64"/>
  <c r="E944" i="64"/>
  <c r="E943" i="64"/>
  <c r="E942" i="64"/>
  <c r="E1427" i="64"/>
  <c r="E1426" i="64"/>
  <c r="E1425" i="64"/>
  <c r="E1424" i="64"/>
  <c r="E1423" i="64"/>
  <c r="E1421" i="64"/>
  <c r="E1353" i="64"/>
  <c r="E1349" i="64"/>
  <c r="E1348" i="64"/>
  <c r="E1347" i="64"/>
  <c r="E1346" i="64"/>
  <c r="E1345" i="64"/>
  <c r="E1344" i="64"/>
  <c r="E1343" i="64"/>
  <c r="E1342" i="64"/>
  <c r="E1341" i="64"/>
  <c r="E1340" i="64"/>
  <c r="E1339" i="64"/>
  <c r="E1338" i="64"/>
  <c r="E1337" i="64"/>
  <c r="E1336" i="64"/>
  <c r="E1335" i="64"/>
  <c r="E403" i="64"/>
  <c r="E402" i="64"/>
  <c r="E401" i="64"/>
  <c r="E400" i="64"/>
  <c r="E399" i="64"/>
  <c r="E398" i="64"/>
  <c r="E397" i="64"/>
  <c r="E396" i="64"/>
  <c r="E395" i="64"/>
  <c r="E394" i="64"/>
  <c r="E393" i="64"/>
  <c r="E392" i="64"/>
  <c r="E391" i="64"/>
  <c r="E926" i="64"/>
  <c r="E925" i="64"/>
  <c r="E921" i="64"/>
  <c r="E920" i="64"/>
  <c r="E919" i="64"/>
  <c r="E918" i="64"/>
  <c r="E807" i="64"/>
  <c r="E806" i="64"/>
  <c r="E802" i="64"/>
  <c r="B802" i="64" s="1"/>
  <c r="E801" i="64"/>
  <c r="B801" i="64" s="1"/>
  <c r="E800" i="64"/>
  <c r="B800" i="64" s="1"/>
  <c r="E799" i="64"/>
  <c r="E797" i="64"/>
  <c r="E531" i="64"/>
  <c r="E526" i="64"/>
  <c r="E525" i="64"/>
  <c r="E524" i="64"/>
  <c r="E123" i="64"/>
  <c r="E122" i="64"/>
  <c r="E121" i="64"/>
  <c r="E107" i="64"/>
  <c r="E106" i="64"/>
  <c r="E105" i="64"/>
  <c r="E176" i="64"/>
  <c r="E175" i="64"/>
  <c r="E40" i="64"/>
  <c r="E39" i="64"/>
  <c r="I1205" i="64"/>
  <c r="R1202" i="64"/>
  <c r="I1169" i="64"/>
  <c r="R1166" i="64"/>
  <c r="R1131" i="64"/>
  <c r="J1099" i="64"/>
  <c r="R1096" i="64"/>
  <c r="J1721" i="64"/>
  <c r="R1718" i="64"/>
  <c r="R1752" i="64"/>
  <c r="BH588" i="64" a="1"/>
  <c r="BH850" i="64" a="1"/>
  <c r="BH628" i="64" a="1"/>
  <c r="BG852" i="64" a="1"/>
  <c r="BF853" i="64" a="1"/>
  <c r="BF69" i="1151" l="1"/>
  <c r="BI46" i="1151"/>
  <c r="BI61" i="1151"/>
  <c r="BM15" i="1151"/>
  <c r="BL18" i="1151"/>
  <c r="BH49" i="1151"/>
  <c r="BH64" i="1151"/>
  <c r="BK20" i="1151"/>
  <c r="BM18" i="1151"/>
  <c r="BH62" i="1151"/>
  <c r="BH47" i="1151"/>
  <c r="BH65" i="1151"/>
  <c r="BH50" i="1151"/>
  <c r="BH48" i="1151"/>
  <c r="BH63" i="1151"/>
  <c r="BJ36" i="1151"/>
  <c r="BH46" i="1151"/>
  <c r="BH61" i="1151"/>
  <c r="BG68" i="1151"/>
  <c r="BM8" i="1151"/>
  <c r="BN55" i="1151"/>
  <c r="BN4" i="1151"/>
  <c r="BN58" i="1151"/>
  <c r="BN24" i="1151"/>
  <c r="BN56" i="1151"/>
  <c r="BN17" i="1151"/>
  <c r="BN16" i="1151"/>
  <c r="BN25" i="1151"/>
  <c r="BN27" i="1151"/>
  <c r="BN26" i="1151"/>
  <c r="BN23" i="1151"/>
  <c r="BN40" i="1151"/>
  <c r="BN42" i="1151"/>
  <c r="BN43" i="1151"/>
  <c r="BN41" i="1151"/>
  <c r="BN54" i="1151"/>
  <c r="BN39" i="1151"/>
  <c r="BN57" i="1151"/>
  <c r="BP2" i="1151"/>
  <c r="BO3" i="1151"/>
  <c r="BO7" i="1151"/>
  <c r="BO1" i="1151"/>
  <c r="BI47" i="1151"/>
  <c r="BI62" i="1151"/>
  <c r="BI49" i="1151"/>
  <c r="BI64" i="1151"/>
  <c r="BI50" i="1151"/>
  <c r="BI65" i="1151"/>
  <c r="BI48" i="1151"/>
  <c r="BI63" i="1151"/>
  <c r="BG676" i="64"/>
  <c r="BG681" i="64" s="1"/>
  <c r="BH661" i="64"/>
  <c r="BH691" i="64" s="1"/>
  <c r="BE699" i="64"/>
  <c r="BF698" i="64"/>
  <c r="BF699" i="64" s="1"/>
  <c r="BH693" i="64"/>
  <c r="BG696" i="64"/>
  <c r="BH694" i="64"/>
  <c r="BH695" i="64"/>
  <c r="BH692" i="64"/>
  <c r="BI684" i="64" a="1"/>
  <c r="BI684" i="64" s="1"/>
  <c r="BI685" i="64" a="1"/>
  <c r="BI685" i="64" s="1"/>
  <c r="BI686" i="64" a="1"/>
  <c r="BI686" i="64" s="1"/>
  <c r="BI688" i="64" a="1"/>
  <c r="BI688" i="64" s="1"/>
  <c r="BI687" i="64" a="1"/>
  <c r="BI687" i="64" s="1"/>
  <c r="BH677" i="64"/>
  <c r="BH678" i="64"/>
  <c r="BI670" i="64" a="1"/>
  <c r="BI670" i="64" s="1"/>
  <c r="BI655" i="64" a="1"/>
  <c r="BI655" i="64" s="1"/>
  <c r="BI663" i="64" s="1"/>
  <c r="BI656" i="64" a="1"/>
  <c r="BI656" i="64" s="1"/>
  <c r="BI664" i="64" s="1"/>
  <c r="BI657" i="64" a="1"/>
  <c r="BI657" i="64" s="1"/>
  <c r="BI665" i="64" s="1"/>
  <c r="BI671" i="64" a="1"/>
  <c r="BI671" i="64" s="1"/>
  <c r="BI672" i="64" a="1"/>
  <c r="BI672" i="64" s="1"/>
  <c r="BI654" i="64" a="1"/>
  <c r="BI654" i="64" s="1"/>
  <c r="BI662" i="64" s="1"/>
  <c r="BI673" i="64" a="1"/>
  <c r="BI673" i="64" s="1"/>
  <c r="BI669" i="64" a="1"/>
  <c r="BI669" i="64" s="1"/>
  <c r="BI653" i="64" a="1"/>
  <c r="BI653" i="64" s="1"/>
  <c r="BI661" i="64" s="1"/>
  <c r="BH680" i="64"/>
  <c r="BH679" i="64"/>
  <c r="BI139" i="64" a="1"/>
  <c r="BI139" i="64" s="1"/>
  <c r="BI138" i="64" s="1"/>
  <c r="BI140" i="64" a="1"/>
  <c r="BI140" i="64" s="1"/>
  <c r="BH141" i="64"/>
  <c r="BH143" i="64" s="1"/>
  <c r="BH850" i="64"/>
  <c r="BF853" i="64"/>
  <c r="BH628" i="64"/>
  <c r="BH630" i="64" s="1"/>
  <c r="BG852" i="64"/>
  <c r="BI262" i="64" a="1"/>
  <c r="BI262" i="64" s="1"/>
  <c r="BI849" i="64" a="1"/>
  <c r="BI849" i="64" s="1"/>
  <c r="BI243" i="64" a="1"/>
  <c r="BI243" i="64" s="1"/>
  <c r="BI629" i="64" a="1"/>
  <c r="BI629" i="64" s="1"/>
  <c r="BI595" i="64" a="1"/>
  <c r="BI595" i="64" s="1"/>
  <c r="BI230" i="64" a="1"/>
  <c r="BI230" i="64" s="1"/>
  <c r="BC1544" i="64"/>
  <c r="BC1546" i="64" s="1"/>
  <c r="BG592" i="64"/>
  <c r="BH588" i="64"/>
  <c r="BH596" i="64" s="1"/>
  <c r="BI591" i="64" a="1"/>
  <c r="BI591" i="64" s="1"/>
  <c r="BI4" i="64"/>
  <c r="BI587" i="64" a="1"/>
  <c r="BI587" i="64" s="1"/>
  <c r="AC43" i="861"/>
  <c r="AC95" i="861"/>
  <c r="BI4" i="864"/>
  <c r="BJ190" i="64"/>
  <c r="BJ7" i="64"/>
  <c r="BC46" i="861"/>
  <c r="BC87" i="861" s="1"/>
  <c r="BJ3" i="64"/>
  <c r="BJ1" i="64"/>
  <c r="BK2" i="64"/>
  <c r="BJ22" i="864"/>
  <c r="BJ21" i="864"/>
  <c r="BJ20" i="864"/>
  <c r="BJ3" i="864"/>
  <c r="BJ4" i="864" s="1"/>
  <c r="BJ1" i="864"/>
  <c r="BK2" i="864"/>
  <c r="BK23" i="864" s="1"/>
  <c r="BH32"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4" i="861" s="1"/>
  <c r="T209" i="64"/>
  <c r="T191" i="64"/>
  <c r="T192" i="64"/>
  <c r="T210" i="64"/>
  <c r="T211" i="64"/>
  <c r="T193" i="64"/>
  <c r="AW1" i="860"/>
  <c r="AW7" i="860"/>
  <c r="AW3" i="860"/>
  <c r="AW4" i="860" s="1"/>
  <c r="AX2" i="860"/>
  <c r="CX1801" i="64"/>
  <c r="CY1799" i="64"/>
  <c r="K42" i="206"/>
  <c r="K47" i="206"/>
  <c r="BB1589" i="64"/>
  <c r="BC1587" i="64"/>
  <c r="BC1566" i="64"/>
  <c r="BC1568" i="64" s="1"/>
  <c r="T1685" i="64"/>
  <c r="R1685" i="64"/>
  <c r="AG1522" i="64"/>
  <c r="AG1524" i="64" s="1"/>
  <c r="B107" i="64"/>
  <c r="B123" i="64"/>
  <c r="B799" i="64"/>
  <c r="B396" i="64"/>
  <c r="B1743" i="64"/>
  <c r="B1709" i="64"/>
  <c r="B1085" i="64"/>
  <c r="B1094" i="64"/>
  <c r="R1169" i="64"/>
  <c r="B525" i="64"/>
  <c r="B40" i="64"/>
  <c r="B918" i="64"/>
  <c r="B1341" i="64"/>
  <c r="B503" i="64"/>
  <c r="B1062" i="64"/>
  <c r="B1154" i="64"/>
  <c r="B1194" i="64"/>
  <c r="B1745" i="64"/>
  <c r="B1155" i="64"/>
  <c r="B942" i="64"/>
  <c r="B1711" i="64"/>
  <c r="B1088" i="64"/>
  <c r="B1164" i="64"/>
  <c r="J1722" i="64"/>
  <c r="J1723" i="64" s="1"/>
  <c r="B1336" i="64"/>
  <c r="B944" i="64"/>
  <c r="B1449" i="64"/>
  <c r="B966" i="64"/>
  <c r="B1119" i="64"/>
  <c r="B1158" i="64"/>
  <c r="B106" i="64"/>
  <c r="B121" i="64"/>
  <c r="B1423" i="64"/>
  <c r="B1120" i="64"/>
  <c r="B1129" i="64"/>
  <c r="B1447" i="64"/>
  <c r="R1205" i="64"/>
  <c r="B122" i="64"/>
  <c r="B402" i="64"/>
  <c r="B968" i="64"/>
  <c r="B990" i="64"/>
  <c r="B1190" i="64"/>
  <c r="J1100" i="64"/>
  <c r="J1101" i="64" s="1"/>
  <c r="B176" i="64"/>
  <c r="B1347" i="64"/>
  <c r="B501" i="64"/>
  <c r="B1060" i="64"/>
  <c r="B1742" i="64"/>
  <c r="B1750" i="64"/>
  <c r="B1708" i="64"/>
  <c r="B1716" i="64"/>
  <c r="B1084" i="64"/>
  <c r="B1123" i="64"/>
  <c r="B1191" i="64"/>
  <c r="B1200" i="64"/>
  <c r="J1794" i="64"/>
  <c r="I1170" i="64"/>
  <c r="I1206" i="64"/>
  <c r="B1" i="84"/>
  <c r="R1099" i="64"/>
  <c r="R1721" i="64"/>
  <c r="BG853" i="64" a="1"/>
  <c r="BI588" i="64" a="1"/>
  <c r="T1936" i="64" a="1"/>
  <c r="BI850" i="64" a="1"/>
  <c r="BI628" i="64" a="1"/>
  <c r="T1970" i="64" a="1"/>
  <c r="BH852" i="64" a="1"/>
  <c r="BG69" i="1151" l="1"/>
  <c r="BM20" i="1151"/>
  <c r="BH51" i="1151"/>
  <c r="BH17" i="861" s="1"/>
  <c r="BK36" i="1151"/>
  <c r="BN15" i="1151"/>
  <c r="BJ35" i="1151"/>
  <c r="BJ31" i="1151"/>
  <c r="BJ33" i="1151"/>
  <c r="BJ32" i="1151"/>
  <c r="BJ34" i="1151"/>
  <c r="BN8" i="1151"/>
  <c r="BH66" i="1151"/>
  <c r="BH22" i="861" s="1"/>
  <c r="BL20" i="1151"/>
  <c r="BO17" i="1151"/>
  <c r="BO54" i="1151"/>
  <c r="BO25" i="1151"/>
  <c r="BO26" i="1151"/>
  <c r="BO16" i="1151"/>
  <c r="BO23" i="1151"/>
  <c r="BO27" i="1151"/>
  <c r="BO24" i="1151"/>
  <c r="BO42" i="1151"/>
  <c r="BO40" i="1151"/>
  <c r="BO43" i="1151"/>
  <c r="BO41" i="1151"/>
  <c r="BO39" i="1151"/>
  <c r="BO55" i="1151"/>
  <c r="BO57" i="1151"/>
  <c r="BO58" i="1151"/>
  <c r="BO4" i="1151"/>
  <c r="BO56" i="1151"/>
  <c r="BQ2" i="1151"/>
  <c r="BP3" i="1151"/>
  <c r="BP7" i="1151"/>
  <c r="BP1" i="1151"/>
  <c r="BI66" i="1151"/>
  <c r="BI22" i="861" s="1"/>
  <c r="BI51" i="1151"/>
  <c r="BI17" i="861" s="1"/>
  <c r="BH676" i="64"/>
  <c r="BH681" i="64" s="1"/>
  <c r="BG698" i="64"/>
  <c r="BI691" i="64"/>
  <c r="BI695" i="64"/>
  <c r="BI693" i="64"/>
  <c r="BH696" i="64"/>
  <c r="BI692" i="64"/>
  <c r="BI694" i="64"/>
  <c r="BJ685" i="64" a="1"/>
  <c r="BJ685" i="64" s="1"/>
  <c r="BJ686" i="64" a="1"/>
  <c r="BJ686" i="64" s="1"/>
  <c r="BJ687" i="64" a="1"/>
  <c r="BJ687" i="64" s="1"/>
  <c r="BJ688" i="64" a="1"/>
  <c r="BJ688" i="64" s="1"/>
  <c r="BJ684" i="64" a="1"/>
  <c r="BJ684" i="64" s="1"/>
  <c r="BI677" i="64"/>
  <c r="BI676" i="64"/>
  <c r="BJ654" i="64" a="1"/>
  <c r="BJ654" i="64" s="1"/>
  <c r="BJ662" i="64" s="1"/>
  <c r="BJ670" i="64" a="1"/>
  <c r="BJ670" i="64" s="1"/>
  <c r="BJ655" i="64" a="1"/>
  <c r="BJ655" i="64" s="1"/>
  <c r="BJ663" i="64" s="1"/>
  <c r="BJ656" i="64" a="1"/>
  <c r="BJ656" i="64" s="1"/>
  <c r="BJ664" i="64" s="1"/>
  <c r="BJ657" i="64" a="1"/>
  <c r="BJ657" i="64" s="1"/>
  <c r="BJ665" i="64" s="1"/>
  <c r="BJ671" i="64" a="1"/>
  <c r="BJ671" i="64" s="1"/>
  <c r="BJ672" i="64" a="1"/>
  <c r="BJ672" i="64" s="1"/>
  <c r="BJ669" i="64" a="1"/>
  <c r="BJ669" i="64" s="1"/>
  <c r="BJ673" i="64" a="1"/>
  <c r="BJ673" i="64" s="1"/>
  <c r="BJ653" i="64" a="1"/>
  <c r="BJ653" i="64" s="1"/>
  <c r="BJ661" i="64" s="1"/>
  <c r="BI680" i="64"/>
  <c r="BI679" i="64"/>
  <c r="BI678" i="64"/>
  <c r="BJ139" i="64" a="1"/>
  <c r="BJ139" i="64" s="1"/>
  <c r="BJ138" i="64" s="1"/>
  <c r="BJ140" i="64" a="1"/>
  <c r="BJ140" i="64" s="1"/>
  <c r="BI141" i="64"/>
  <c r="BI143" i="64" s="1"/>
  <c r="BI850" i="64"/>
  <c r="BI628" i="64"/>
  <c r="BI630" i="64" s="1"/>
  <c r="BG853" i="64"/>
  <c r="BH852" i="64"/>
  <c r="BJ262" i="64" a="1"/>
  <c r="BJ262" i="64" s="1"/>
  <c r="BJ849" i="64" a="1"/>
  <c r="BJ849" i="64" s="1"/>
  <c r="BD1544" i="64"/>
  <c r="BD1546" i="64" s="1"/>
  <c r="BJ243" i="64" a="1"/>
  <c r="BJ243" i="64" s="1"/>
  <c r="BJ629" i="64" a="1"/>
  <c r="BJ629" i="64" s="1"/>
  <c r="BJ595" i="64" a="1"/>
  <c r="BJ595" i="64" s="1"/>
  <c r="BJ230" i="64" a="1"/>
  <c r="BJ230" i="64" s="1"/>
  <c r="BH592" i="64"/>
  <c r="BI588" i="64"/>
  <c r="BI596" i="64" s="1"/>
  <c r="BJ591" i="64" a="1"/>
  <c r="BJ591" i="64" s="1"/>
  <c r="BJ4" i="64"/>
  <c r="BJ587" i="64" a="1"/>
  <c r="BJ587" i="64" s="1"/>
  <c r="BK190" i="64"/>
  <c r="BK7" i="64"/>
  <c r="BI8" i="64"/>
  <c r="BD46" i="861"/>
  <c r="BD87" i="861" s="1"/>
  <c r="BK1" i="64"/>
  <c r="BL2" i="64"/>
  <c r="BK3" i="64"/>
  <c r="BJ24" i="864"/>
  <c r="BJ94" i="861" s="1"/>
  <c r="BI32"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12" i="64"/>
  <c r="T194" i="64"/>
  <c r="U208" i="64"/>
  <c r="U209" i="64"/>
  <c r="U191" i="64"/>
  <c r="U192" i="64"/>
  <c r="U210" i="64"/>
  <c r="U193" i="64"/>
  <c r="U211" i="64"/>
  <c r="AX7" i="860"/>
  <c r="AX3" i="860"/>
  <c r="AX4" i="860" s="1"/>
  <c r="AY2" i="860"/>
  <c r="AX1" i="860"/>
  <c r="K16" i="206"/>
  <c r="K17" i="206"/>
  <c r="K35" i="206"/>
  <c r="K45" i="206"/>
  <c r="K44" i="206"/>
  <c r="K46" i="206"/>
  <c r="K34" i="206"/>
  <c r="K43" i="206"/>
  <c r="T558" i="64" a="1"/>
  <c r="T558" i="64" s="1"/>
  <c r="T553" i="64" a="1"/>
  <c r="T553" i="64" s="1"/>
  <c r="T1782" i="64" a="1"/>
  <c r="T1782" i="64" s="1"/>
  <c r="T1783" i="64" a="1"/>
  <c r="T1783" i="64" s="1"/>
  <c r="T1784" i="64" a="1"/>
  <c r="T1784" i="64" s="1"/>
  <c r="T1788" i="64" a="1"/>
  <c r="T1788" i="64" s="1"/>
  <c r="T1786" i="64" a="1"/>
  <c r="T1786" i="64" s="1"/>
  <c r="T1789" i="64" a="1"/>
  <c r="T1789" i="64" s="1"/>
  <c r="T1790" i="64" a="1"/>
  <c r="T1790" i="64" s="1"/>
  <c r="T1785" i="64" a="1"/>
  <c r="T1785" i="64" s="1"/>
  <c r="T1787" i="64" a="1"/>
  <c r="T1787" i="64" s="1"/>
  <c r="T365" i="64" a="1"/>
  <c r="T365" i="64" s="1"/>
  <c r="T343" i="64" a="1"/>
  <c r="T343" i="64" s="1"/>
  <c r="T366" i="64" a="1"/>
  <c r="T366" i="64" s="1"/>
  <c r="CY1801" i="64"/>
  <c r="CZ1799" i="64"/>
  <c r="T1936" i="64"/>
  <c r="T1970" i="64"/>
  <c r="CO123" i="64" a="1"/>
  <c r="CO123" i="64" s="1"/>
  <c r="CP123" i="64" a="1"/>
  <c r="CP123" i="64" s="1"/>
  <c r="CQ123" i="64" a="1"/>
  <c r="CQ123" i="64" s="1"/>
  <c r="CS123" i="64" a="1"/>
  <c r="CS123" i="64" s="1"/>
  <c r="CR123" i="64" a="1"/>
  <c r="CR123" i="64" s="1"/>
  <c r="CT123" i="64" a="1"/>
  <c r="CT123" i="64" s="1"/>
  <c r="CU123" i="64" a="1"/>
  <c r="CU123" i="64" s="1"/>
  <c r="CV123" i="64" a="1"/>
  <c r="CV123" i="64" s="1"/>
  <c r="CW123" i="64" a="1"/>
  <c r="CW123" i="64" s="1"/>
  <c r="CX123" i="64" a="1"/>
  <c r="CX123" i="64" s="1"/>
  <c r="CY123" i="64" a="1"/>
  <c r="CY123" i="64" s="1"/>
  <c r="CZ123" i="64" a="1"/>
  <c r="CZ123" i="64" s="1"/>
  <c r="DA123" i="64" a="1"/>
  <c r="DA123" i="64" s="1"/>
  <c r="DB123" i="64" a="1"/>
  <c r="DB123" i="64" s="1"/>
  <c r="DC123" i="64" a="1"/>
  <c r="DC123" i="64" s="1"/>
  <c r="DD123" i="64" a="1"/>
  <c r="DD123" i="64" s="1"/>
  <c r="DE123" i="64" a="1"/>
  <c r="DE123" i="64" s="1"/>
  <c r="DF123" i="64" a="1"/>
  <c r="DF123" i="64" s="1"/>
  <c r="DG123" i="64" a="1"/>
  <c r="DG123" i="64" s="1"/>
  <c r="DH123" i="64" a="1"/>
  <c r="DH123" i="64" s="1"/>
  <c r="DI123" i="64" a="1"/>
  <c r="DI123" i="64" s="1"/>
  <c r="DJ123" i="64" a="1"/>
  <c r="DJ123" i="64" s="1"/>
  <c r="DK123" i="64" a="1"/>
  <c r="DK123" i="64" s="1"/>
  <c r="DL123" i="64" a="1"/>
  <c r="DL123" i="64" s="1"/>
  <c r="DL122" i="64" a="1"/>
  <c r="DL122" i="64" s="1"/>
  <c r="CO476" i="64" a="1"/>
  <c r="CO476" i="64" s="1"/>
  <c r="CP476" i="64" s="1" a="1"/>
  <c r="CP476" i="64" s="1"/>
  <c r="CQ476" i="64" s="1" a="1"/>
  <c r="CQ476" i="64" s="1"/>
  <c r="CR476" i="64" s="1" a="1"/>
  <c r="CR476" i="64" s="1"/>
  <c r="CS476" i="64" s="1" a="1"/>
  <c r="CS476" i="64" s="1"/>
  <c r="CT476" i="64" s="1" a="1"/>
  <c r="CT476" i="64" s="1"/>
  <c r="CU476" i="64" s="1" a="1"/>
  <c r="CU476" i="64" s="1"/>
  <c r="CV476" i="64" s="1" a="1"/>
  <c r="CV476" i="64" s="1"/>
  <c r="CW476" i="64" s="1" a="1"/>
  <c r="CW476" i="64" s="1"/>
  <c r="CX476" i="64" s="1" a="1"/>
  <c r="CX476" i="64" s="1"/>
  <c r="CY476" i="64" s="1" a="1"/>
  <c r="CY476" i="64" s="1"/>
  <c r="CZ476" i="64" s="1" a="1"/>
  <c r="CZ476" i="64" s="1"/>
  <c r="DA476" i="64" s="1" a="1"/>
  <c r="DA476" i="64" s="1"/>
  <c r="DB476" i="64" s="1" a="1"/>
  <c r="DB476" i="64" s="1"/>
  <c r="DC476" i="64" s="1" a="1"/>
  <c r="DC476" i="64" s="1"/>
  <c r="DD476" i="64" s="1" a="1"/>
  <c r="DD476" i="64" s="1"/>
  <c r="DE476" i="64" s="1" a="1"/>
  <c r="DE476" i="64" s="1"/>
  <c r="DF476" i="64" s="1" a="1"/>
  <c r="DF476" i="64" s="1"/>
  <c r="DG476" i="64" s="1" a="1"/>
  <c r="DG476" i="64" s="1"/>
  <c r="DH476" i="64" s="1" a="1"/>
  <c r="DH476" i="64" s="1"/>
  <c r="DI476" i="64" s="1" a="1"/>
  <c r="DI476" i="64" s="1"/>
  <c r="DJ476" i="64" s="1" a="1"/>
  <c r="DJ476" i="64" s="1"/>
  <c r="DK476" i="64" s="1" a="1"/>
  <c r="DK476" i="64" s="1"/>
  <c r="DL476" i="64" s="1" a="1"/>
  <c r="DL476" i="64" s="1"/>
  <c r="CO122" i="64" a="1"/>
  <c r="CO122" i="64" s="1"/>
  <c r="CO121" i="64" s="1"/>
  <c r="CP122" i="64" a="1"/>
  <c r="CP122" i="64" s="1"/>
  <c r="CQ122" i="64" a="1"/>
  <c r="CQ122" i="64" s="1"/>
  <c r="CS122" i="64" a="1"/>
  <c r="CS122" i="64" s="1"/>
  <c r="CR122" i="64" a="1"/>
  <c r="CR122" i="64" s="1"/>
  <c r="CT122" i="64" a="1"/>
  <c r="CT122" i="64" s="1"/>
  <c r="CU122" i="64" a="1"/>
  <c r="CU122" i="64" s="1"/>
  <c r="CV122" i="64" a="1"/>
  <c r="CV122" i="64" s="1"/>
  <c r="CW122" i="64" a="1"/>
  <c r="CW122" i="64" s="1"/>
  <c r="CX122" i="64" a="1"/>
  <c r="CX122" i="64" s="1"/>
  <c r="CY122" i="64" a="1"/>
  <c r="CY122" i="64" s="1"/>
  <c r="CZ122" i="64" a="1"/>
  <c r="CZ122" i="64" s="1"/>
  <c r="DA122" i="64" a="1"/>
  <c r="DA122" i="64" s="1"/>
  <c r="DB122" i="64" a="1"/>
  <c r="DB122" i="64" s="1"/>
  <c r="DC122" i="64" a="1"/>
  <c r="DC122" i="64" s="1"/>
  <c r="DD122" i="64" a="1"/>
  <c r="DD122" i="64" s="1"/>
  <c r="DE122" i="64" a="1"/>
  <c r="DE122" i="64" s="1"/>
  <c r="DF122" i="64" a="1"/>
  <c r="DF122" i="64" s="1"/>
  <c r="DG122" i="64" a="1"/>
  <c r="DG122" i="64" s="1"/>
  <c r="DH122" i="64" a="1"/>
  <c r="DH122" i="64" s="1"/>
  <c r="DI122" i="64" a="1"/>
  <c r="DI122" i="64" s="1"/>
  <c r="DJ122" i="64" a="1"/>
  <c r="DJ122" i="64" s="1"/>
  <c r="DK122" i="64" a="1"/>
  <c r="DK122" i="64" s="1"/>
  <c r="S1686" i="64"/>
  <c r="S1687" i="64" s="1"/>
  <c r="T1684" i="64" s="1"/>
  <c r="K37" i="206"/>
  <c r="T2228" i="64" a="1"/>
  <c r="T2228" i="64" s="1"/>
  <c r="T1874" i="64" a="1"/>
  <c r="T1874" i="64" s="1"/>
  <c r="T1894" i="64" a="1"/>
  <c r="T1894" i="64" s="1"/>
  <c r="BD1587" i="64"/>
  <c r="BC1589" i="64"/>
  <c r="BD1566" i="64"/>
  <c r="BD1568" i="64" s="1"/>
  <c r="T1493" i="64" a="1"/>
  <c r="T1493" i="64" s="1"/>
  <c r="T1494" i="64" a="1"/>
  <c r="T1494" i="64" s="1"/>
  <c r="T1485" i="64" a="1"/>
  <c r="T1485" i="64" s="1"/>
  <c r="T1484" i="64" a="1"/>
  <c r="T1484" i="64" s="1"/>
  <c r="T1475" i="64" a="1"/>
  <c r="T1475" i="64" s="1"/>
  <c r="T1476" i="64" a="1"/>
  <c r="T1476" i="64" s="1"/>
  <c r="T1915" i="64" a="1"/>
  <c r="T1915" i="64" s="1"/>
  <c r="T1686" i="64"/>
  <c r="U1685" i="64"/>
  <c r="U1686" i="64" s="1"/>
  <c r="K33" i="206"/>
  <c r="K32" i="206"/>
  <c r="K31" i="206"/>
  <c r="K30" i="206"/>
  <c r="AH1522" i="64"/>
  <c r="AH1524" i="64" s="1"/>
  <c r="S1689" i="64"/>
  <c r="R1101" i="64"/>
  <c r="R1100" i="64"/>
  <c r="R1170" i="64"/>
  <c r="R1723" i="64"/>
  <c r="R1722" i="64"/>
  <c r="R1206" i="64"/>
  <c r="I1207" i="64"/>
  <c r="I1171" i="64"/>
  <c r="T1873" i="64" a="1"/>
  <c r="T1916" i="64" a="1"/>
  <c r="T1895" i="64" a="1"/>
  <c r="BI852" i="64" a="1"/>
  <c r="T554" i="64" a="1"/>
  <c r="BJ628" i="64" a="1"/>
  <c r="BJ588" i="64" a="1"/>
  <c r="T367" i="64" a="1"/>
  <c r="U1936" i="64" a="1"/>
  <c r="BH853" i="64" a="1"/>
  <c r="U1970" i="64" a="1"/>
  <c r="BJ850" i="64" a="1"/>
  <c r="T1480" i="64" a="1"/>
  <c r="DL477" i="64" a="1"/>
  <c r="T1481" i="64" a="1"/>
  <c r="BE1544" i="64" l="1"/>
  <c r="BE1546" i="64" s="1"/>
  <c r="BL36" i="1151"/>
  <c r="BI68" i="1151"/>
  <c r="BK31" i="1151"/>
  <c r="BK33" i="1151"/>
  <c r="BK35" i="1151"/>
  <c r="BK32" i="1151"/>
  <c r="BK34" i="1151"/>
  <c r="BN18" i="1151"/>
  <c r="BH68" i="1151"/>
  <c r="BJ49" i="1151"/>
  <c r="BJ64" i="1151"/>
  <c r="BO8" i="1151"/>
  <c r="BJ62" i="1151"/>
  <c r="BJ47" i="1151"/>
  <c r="BP27" i="1151"/>
  <c r="BP26" i="1151"/>
  <c r="BP25" i="1151"/>
  <c r="BP42" i="1151"/>
  <c r="BP40" i="1151"/>
  <c r="BP43" i="1151"/>
  <c r="BP41" i="1151"/>
  <c r="BP39" i="1151"/>
  <c r="BP55" i="1151"/>
  <c r="BP58" i="1151"/>
  <c r="BP56" i="1151"/>
  <c r="BP17" i="1151"/>
  <c r="BP54" i="1151"/>
  <c r="BP4" i="1151"/>
  <c r="BP57" i="1151"/>
  <c r="BP16" i="1151"/>
  <c r="BP23" i="1151"/>
  <c r="BP24" i="1151"/>
  <c r="BO15" i="1151"/>
  <c r="BJ48" i="1151"/>
  <c r="BJ63" i="1151"/>
  <c r="BQ7" i="1151"/>
  <c r="BP8" i="1151" s="1"/>
  <c r="BQ1" i="1151"/>
  <c r="BR2" i="1151"/>
  <c r="BQ3" i="1151"/>
  <c r="BJ61" i="1151"/>
  <c r="BJ46" i="1151"/>
  <c r="BM36" i="1151"/>
  <c r="BJ50" i="1151"/>
  <c r="BJ65" i="1151"/>
  <c r="BH698" i="64"/>
  <c r="BH699" i="64" s="1"/>
  <c r="BG699" i="64"/>
  <c r="BI696" i="64"/>
  <c r="BJ695" i="64"/>
  <c r="BJ693" i="64"/>
  <c r="BJ691" i="64"/>
  <c r="BJ694" i="64"/>
  <c r="BJ692" i="64"/>
  <c r="BK685" i="64" a="1"/>
  <c r="BK685" i="64" s="1"/>
  <c r="BK686" i="64" a="1"/>
  <c r="BK686" i="64" s="1"/>
  <c r="BK687" i="64" a="1"/>
  <c r="BK687" i="64" s="1"/>
  <c r="BK688" i="64" a="1"/>
  <c r="BK688" i="64" s="1"/>
  <c r="BK684" i="64" a="1"/>
  <c r="BK684" i="64" s="1"/>
  <c r="BJ676" i="64"/>
  <c r="BI681" i="64"/>
  <c r="BK653" i="64" a="1"/>
  <c r="BK653" i="64" s="1"/>
  <c r="BK661" i="64" s="1"/>
  <c r="BK654" i="64" a="1"/>
  <c r="BK654" i="64" s="1"/>
  <c r="BK662" i="64" s="1"/>
  <c r="BK670" i="64" a="1"/>
  <c r="BK670" i="64" s="1"/>
  <c r="BK655" i="64" a="1"/>
  <c r="BK655" i="64" s="1"/>
  <c r="BK663" i="64" s="1"/>
  <c r="BK656" i="64" a="1"/>
  <c r="BK656" i="64" s="1"/>
  <c r="BK664" i="64" s="1"/>
  <c r="BK657" i="64" a="1"/>
  <c r="BK657" i="64" s="1"/>
  <c r="BK665" i="64" s="1"/>
  <c r="BK671" i="64" a="1"/>
  <c r="BK671" i="64" s="1"/>
  <c r="BK672" i="64" a="1"/>
  <c r="BK672" i="64" s="1"/>
  <c r="BK669" i="64" a="1"/>
  <c r="BK669" i="64" s="1"/>
  <c r="BK673" i="64" a="1"/>
  <c r="BK673" i="64" s="1"/>
  <c r="BJ680" i="64"/>
  <c r="BJ679" i="64"/>
  <c r="BJ678" i="64"/>
  <c r="BJ677" i="64"/>
  <c r="BJ141" i="64"/>
  <c r="BJ143" i="64" s="1"/>
  <c r="BK139" i="64" a="1"/>
  <c r="BK139" i="64" s="1"/>
  <c r="BK138" i="64" s="1"/>
  <c r="BK140" i="64" a="1"/>
  <c r="BK140" i="64" s="1"/>
  <c r="BJ850" i="64"/>
  <c r="BJ628" i="64"/>
  <c r="BJ630" i="64" s="1"/>
  <c r="BH853" i="64"/>
  <c r="BI852" i="64"/>
  <c r="BK262" i="64" a="1"/>
  <c r="BK262" i="64" s="1"/>
  <c r="BK849" i="64" a="1"/>
  <c r="BK849" i="64" s="1"/>
  <c r="BK243" i="64" a="1"/>
  <c r="BK243" i="64" s="1"/>
  <c r="BK629" i="64" a="1"/>
  <c r="BK629" i="64" s="1"/>
  <c r="BK595" i="64" a="1"/>
  <c r="BK595" i="64" s="1"/>
  <c r="BK230" i="64" a="1"/>
  <c r="BK230" i="64" s="1"/>
  <c r="BI592" i="64"/>
  <c r="BJ588" i="64"/>
  <c r="BJ596" i="64" s="1"/>
  <c r="BK591" i="64" a="1"/>
  <c r="BK591" i="64" s="1"/>
  <c r="BK4" i="64"/>
  <c r="BK587" i="64" a="1"/>
  <c r="BK587" i="64" s="1"/>
  <c r="AC70" i="861"/>
  <c r="BK4" i="864"/>
  <c r="BL190" i="64"/>
  <c r="BL7" i="64"/>
  <c r="BK8" i="64" s="1"/>
  <c r="BJ8" i="64"/>
  <c r="BE46" i="861"/>
  <c r="BE87" i="861" s="1"/>
  <c r="BL1" i="64"/>
  <c r="BM2" i="64"/>
  <c r="BL3" i="64"/>
  <c r="BK24" i="864"/>
  <c r="BK94"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2" i="861"/>
  <c r="BL20" i="864"/>
  <c r="BL21" i="864"/>
  <c r="BL22" i="864"/>
  <c r="BL1" i="864"/>
  <c r="BM2" i="864"/>
  <c r="BM23" i="864" s="1"/>
  <c r="BL3" i="864"/>
  <c r="BL4" i="864" s="1"/>
  <c r="U212" i="64"/>
  <c r="U194" i="64"/>
  <c r="V208" i="64"/>
  <c r="V191" i="64"/>
  <c r="V209" i="64"/>
  <c r="V192" i="64"/>
  <c r="V210" i="64"/>
  <c r="V211" i="64"/>
  <c r="V193" i="64"/>
  <c r="AY1" i="860"/>
  <c r="AY7" i="860"/>
  <c r="AY3" i="860"/>
  <c r="AY4" i="860" s="1"/>
  <c r="AZ2" i="860"/>
  <c r="T554" i="64"/>
  <c r="U558" i="64" a="1"/>
  <c r="U558" i="64" s="1"/>
  <c r="U553" i="64" a="1"/>
  <c r="U553" i="64" s="1"/>
  <c r="T367" i="64"/>
  <c r="T1791" i="64"/>
  <c r="T1799" i="64" s="1"/>
  <c r="U1782" i="64" a="1"/>
  <c r="U1782" i="64" s="1"/>
  <c r="U1783" i="64" a="1"/>
  <c r="U1783" i="64" s="1"/>
  <c r="U1784" i="64" a="1"/>
  <c r="U1784" i="64" s="1"/>
  <c r="U1785" i="64" a="1"/>
  <c r="U1785" i="64" s="1"/>
  <c r="U1786" i="64" a="1"/>
  <c r="U1786" i="64" s="1"/>
  <c r="U1787" i="64" a="1"/>
  <c r="U1787" i="64" s="1"/>
  <c r="U1788" i="64" a="1"/>
  <c r="U1788" i="64" s="1"/>
  <c r="U1789" i="64" a="1"/>
  <c r="U1789" i="64" s="1"/>
  <c r="U1790" i="64" a="1"/>
  <c r="U1790" i="64" s="1"/>
  <c r="CZ1801" i="64"/>
  <c r="DA1799" i="64"/>
  <c r="U366" i="64" a="1"/>
  <c r="U366" i="64" s="1"/>
  <c r="U365" i="64" a="1"/>
  <c r="U365" i="64" s="1"/>
  <c r="U343" i="64" a="1"/>
  <c r="U343" i="64" s="1"/>
  <c r="U1936" i="64"/>
  <c r="U1970" i="64"/>
  <c r="CO124" i="64"/>
  <c r="CP121" i="64"/>
  <c r="DL477" i="64"/>
  <c r="T1895" i="64"/>
  <c r="T1873" i="64"/>
  <c r="U2228" i="64" a="1"/>
  <c r="U2228" i="64" s="1"/>
  <c r="U1874" i="64" a="1"/>
  <c r="U1874" i="64" s="1"/>
  <c r="U1894" i="64" a="1"/>
  <c r="U1894" i="64" s="1"/>
  <c r="BD1589" i="64"/>
  <c r="BE1587" i="64"/>
  <c r="BE1566" i="64"/>
  <c r="BE1568" i="64" s="1"/>
  <c r="BF1544" i="64"/>
  <c r="BF1546" i="64" s="1"/>
  <c r="U1494" i="64" a="1"/>
  <c r="U1494" i="64" s="1"/>
  <c r="U1493" i="64" a="1"/>
  <c r="U1493" i="64" s="1"/>
  <c r="U1484" i="64" a="1"/>
  <c r="U1484" i="64" s="1"/>
  <c r="U1485" i="64" a="1"/>
  <c r="U1485" i="64" s="1"/>
  <c r="T1481" i="64"/>
  <c r="T1480" i="64"/>
  <c r="U1475" i="64" a="1"/>
  <c r="U1475" i="64" s="1"/>
  <c r="U1476" i="64" a="1"/>
  <c r="U1476" i="64" s="1"/>
  <c r="T1916" i="64"/>
  <c r="U1915" i="64" a="1"/>
  <c r="U1915" i="64" s="1"/>
  <c r="V1685" i="64"/>
  <c r="V1686" i="64" s="1"/>
  <c r="T1689" i="64"/>
  <c r="AI1522" i="64"/>
  <c r="AI1524" i="64" s="1"/>
  <c r="T1687" i="64"/>
  <c r="U1684" i="64" s="1"/>
  <c r="R1171" i="64"/>
  <c r="R1207" i="64"/>
  <c r="V1936" i="64" a="1"/>
  <c r="U367" i="64" a="1"/>
  <c r="U1895" i="64" a="1"/>
  <c r="V1970" i="64" a="1"/>
  <c r="U1873" i="64" a="1"/>
  <c r="BJ852" i="64" a="1"/>
  <c r="U554" i="64" a="1"/>
  <c r="BK850" i="64" a="1"/>
  <c r="U1480" i="64" a="1"/>
  <c r="BK628" i="64" a="1"/>
  <c r="U1916" i="64" a="1"/>
  <c r="BK588" i="64" a="1"/>
  <c r="U1481" i="64" a="1"/>
  <c r="BI853" i="64" a="1"/>
  <c r="BM34" i="1151" l="1"/>
  <c r="BM33" i="1151"/>
  <c r="BM31" i="1151"/>
  <c r="BM35" i="1151"/>
  <c r="BM32" i="1151"/>
  <c r="BP15" i="1151"/>
  <c r="BJ51" i="1151"/>
  <c r="BJ17" i="861" s="1"/>
  <c r="BH69" i="1151"/>
  <c r="BN20" i="1151"/>
  <c r="BJ66" i="1151"/>
  <c r="BJ22" i="861" s="1"/>
  <c r="BK49" i="1151"/>
  <c r="BK64" i="1151"/>
  <c r="BQ26" i="1151"/>
  <c r="BQ25" i="1151"/>
  <c r="BQ43" i="1151"/>
  <c r="BQ39" i="1151"/>
  <c r="BQ42" i="1151"/>
  <c r="BQ40" i="1151"/>
  <c r="BQ41" i="1151"/>
  <c r="BQ57" i="1151"/>
  <c r="BQ55" i="1151"/>
  <c r="BQ58" i="1151"/>
  <c r="BQ23" i="1151"/>
  <c r="BQ56" i="1151"/>
  <c r="BQ4" i="1151"/>
  <c r="BQ54" i="1151"/>
  <c r="BQ16" i="1151"/>
  <c r="BQ17" i="1151"/>
  <c r="BQ24" i="1151"/>
  <c r="BQ27" i="1151"/>
  <c r="BP18" i="1151"/>
  <c r="BK47" i="1151"/>
  <c r="BK62" i="1151"/>
  <c r="BR7" i="1151"/>
  <c r="BQ8" i="1151" s="1"/>
  <c r="BR1" i="1151"/>
  <c r="BS2" i="1151"/>
  <c r="BR3" i="1151"/>
  <c r="BK50" i="1151"/>
  <c r="BK65" i="1151"/>
  <c r="BK48" i="1151"/>
  <c r="BK63" i="1151"/>
  <c r="BK46" i="1151"/>
  <c r="BK61" i="1151"/>
  <c r="BI69" i="1151"/>
  <c r="BL33" i="1151"/>
  <c r="BL31" i="1151"/>
  <c r="BL35" i="1151"/>
  <c r="BL32" i="1151"/>
  <c r="BL34" i="1151"/>
  <c r="BO18" i="1151"/>
  <c r="BI698" i="64"/>
  <c r="BK691" i="64"/>
  <c r="BK695" i="64"/>
  <c r="BK694" i="64"/>
  <c r="BK692" i="64"/>
  <c r="BJ696" i="64"/>
  <c r="BK693" i="64"/>
  <c r="BL685" i="64" a="1"/>
  <c r="BL685" i="64" s="1"/>
  <c r="BL686" i="64" a="1"/>
  <c r="BL686" i="64" s="1"/>
  <c r="BL687" i="64" a="1"/>
  <c r="BL687" i="64" s="1"/>
  <c r="BL688" i="64" a="1"/>
  <c r="BL688" i="64" s="1"/>
  <c r="BL684" i="64" a="1"/>
  <c r="BL684" i="64" s="1"/>
  <c r="BJ681" i="64"/>
  <c r="BL653" i="64" a="1"/>
  <c r="BL653" i="64" s="1"/>
  <c r="BL661" i="64" s="1"/>
  <c r="BL654" i="64" a="1"/>
  <c r="BL654" i="64" s="1"/>
  <c r="BL662" i="64" s="1"/>
  <c r="BL670" i="64" a="1"/>
  <c r="BL670" i="64" s="1"/>
  <c r="BL655" i="64" a="1"/>
  <c r="BL655" i="64" s="1"/>
  <c r="BL663" i="64" s="1"/>
  <c r="BL656" i="64" a="1"/>
  <c r="BL656" i="64" s="1"/>
  <c r="BL664" i="64" s="1"/>
  <c r="BL657" i="64" a="1"/>
  <c r="BL657" i="64" s="1"/>
  <c r="BL665" i="64" s="1"/>
  <c r="BL671" i="64" a="1"/>
  <c r="BL671" i="64" s="1"/>
  <c r="BL669" i="64" a="1"/>
  <c r="BL669" i="64" s="1"/>
  <c r="BL672" i="64" a="1"/>
  <c r="BL672" i="64" s="1"/>
  <c r="BL673" i="64" a="1"/>
  <c r="BL673" i="64" s="1"/>
  <c r="BK680" i="64"/>
  <c r="BK679" i="64"/>
  <c r="BK678" i="64"/>
  <c r="BK677" i="64"/>
  <c r="BK676" i="64"/>
  <c r="BK141" i="64"/>
  <c r="BK143" i="64" s="1"/>
  <c r="BL139" i="64" a="1"/>
  <c r="BL139" i="64" s="1"/>
  <c r="BL138" i="64" s="1"/>
  <c r="BL140" i="64" a="1"/>
  <c r="BL140" i="64" s="1"/>
  <c r="BK850" i="64"/>
  <c r="BK628" i="64"/>
  <c r="BK630" i="64" s="1"/>
  <c r="BI853" i="64"/>
  <c r="BJ852" i="64"/>
  <c r="BL262" i="64" a="1"/>
  <c r="BL262" i="64" s="1"/>
  <c r="BL849" i="64" a="1"/>
  <c r="BL849" i="64" s="1"/>
  <c r="BL243" i="64" a="1"/>
  <c r="BL243" i="64" s="1"/>
  <c r="BL629" i="64" a="1"/>
  <c r="BL629" i="64" s="1"/>
  <c r="BL595" i="64" a="1"/>
  <c r="BL595" i="64" s="1"/>
  <c r="BL230" i="64" a="1"/>
  <c r="BL230" i="64" s="1"/>
  <c r="BJ592" i="64"/>
  <c r="BK588" i="64"/>
  <c r="BK596" i="64" s="1"/>
  <c r="BL591" i="64" a="1"/>
  <c r="BL591" i="64" s="1"/>
  <c r="BL4" i="64"/>
  <c r="BL587" i="64" a="1"/>
  <c r="BL587" i="64" s="1"/>
  <c r="BM190" i="64"/>
  <c r="BM7" i="64"/>
  <c r="BF46" i="861"/>
  <c r="BF87" i="861" s="1"/>
  <c r="BN2" i="64"/>
  <c r="BM1" i="64"/>
  <c r="BM3" i="64"/>
  <c r="BL24" i="864"/>
  <c r="BL94"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2"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12" i="64"/>
  <c r="W208" i="64"/>
  <c r="W191" i="64"/>
  <c r="W209" i="64"/>
  <c r="W210" i="64"/>
  <c r="W192" i="64"/>
  <c r="W193" i="64"/>
  <c r="W211" i="64"/>
  <c r="V194" i="64"/>
  <c r="AZ3" i="860"/>
  <c r="AZ4" i="860" s="1"/>
  <c r="BA2" i="860"/>
  <c r="AZ1" i="860"/>
  <c r="AZ7" i="860"/>
  <c r="U554" i="64"/>
  <c r="U564" i="64" s="1"/>
  <c r="T564" i="64"/>
  <c r="V558" i="64" a="1"/>
  <c r="V558" i="64" s="1"/>
  <c r="V553" i="64" a="1"/>
  <c r="V553" i="64" s="1"/>
  <c r="U367" i="64"/>
  <c r="V1782" i="64" a="1"/>
  <c r="V1782" i="64" s="1"/>
  <c r="V1783" i="64" a="1"/>
  <c r="V1783" i="64" s="1"/>
  <c r="V1784" i="64" a="1"/>
  <c r="V1784" i="64" s="1"/>
  <c r="V1785" i="64" a="1"/>
  <c r="V1785" i="64" s="1"/>
  <c r="V1786" i="64" a="1"/>
  <c r="V1786" i="64" s="1"/>
  <c r="V1788" i="64" a="1"/>
  <c r="V1788" i="64" s="1"/>
  <c r="V1789" i="64" a="1"/>
  <c r="V1789" i="64" s="1"/>
  <c r="V1790" i="64" a="1"/>
  <c r="V1790" i="64" s="1"/>
  <c r="V1787" i="64" a="1"/>
  <c r="V1787" i="64" s="1"/>
  <c r="U1791" i="64"/>
  <c r="U1799" i="64" s="1"/>
  <c r="DA1801" i="64"/>
  <c r="DB1799" i="64"/>
  <c r="V366" i="64" a="1"/>
  <c r="V366" i="64" s="1"/>
  <c r="V365" i="64" a="1"/>
  <c r="V365" i="64" s="1"/>
  <c r="V343" i="64" a="1"/>
  <c r="V343" i="64" s="1"/>
  <c r="V1936" i="64"/>
  <c r="V1970" i="64"/>
  <c r="CQ121" i="64"/>
  <c r="CQ124" i="64" s="1"/>
  <c r="CP124" i="64"/>
  <c r="U1895" i="64"/>
  <c r="U1873" i="64"/>
  <c r="V1874" i="64" a="1"/>
  <c r="V1874" i="64" s="1"/>
  <c r="V1894" i="64" a="1"/>
  <c r="V1894" i="64" s="1"/>
  <c r="BF1587" i="64"/>
  <c r="BE1589" i="64"/>
  <c r="BF1566" i="64"/>
  <c r="BF1568" i="64" s="1"/>
  <c r="V2228" i="64" a="1"/>
  <c r="V2228" i="64" s="1"/>
  <c r="BG1544" i="64"/>
  <c r="BG1546" i="64" s="1"/>
  <c r="T1488" i="64"/>
  <c r="T1497" i="64"/>
  <c r="T1489" i="64"/>
  <c r="T1498" i="64"/>
  <c r="V1494" i="64" a="1"/>
  <c r="V1494" i="64" s="1"/>
  <c r="V1493" i="64" a="1"/>
  <c r="V1493" i="64" s="1"/>
  <c r="V1476" i="64" a="1"/>
  <c r="V1476" i="64" s="1"/>
  <c r="V1484" i="64" a="1"/>
  <c r="V1484" i="64" s="1"/>
  <c r="V1485" i="64" a="1"/>
  <c r="V1485" i="64" s="1"/>
  <c r="U1481" i="64"/>
  <c r="U1480" i="64"/>
  <c r="V1915" i="64" a="1"/>
  <c r="V1915" i="64" s="1"/>
  <c r="V1475" i="64" a="1"/>
  <c r="V1475" i="64" s="1"/>
  <c r="U1916" i="64"/>
  <c r="W1685" i="64"/>
  <c r="W1686" i="64" s="1"/>
  <c r="U1689" i="64"/>
  <c r="AJ1522" i="64"/>
  <c r="AJ1524" i="64" s="1"/>
  <c r="U1687" i="64"/>
  <c r="V1684" i="64" s="1"/>
  <c r="V1895" i="64" a="1"/>
  <c r="V554" i="64" a="1"/>
  <c r="V1873" i="64" a="1"/>
  <c r="BL628" i="64" a="1"/>
  <c r="BJ853" i="64" a="1"/>
  <c r="W1970" i="64" a="1"/>
  <c r="W1936" i="64" a="1"/>
  <c r="BK852" i="64" a="1"/>
  <c r="V367" i="64" a="1"/>
  <c r="V1916" i="64" a="1"/>
  <c r="BL850" i="64" a="1"/>
  <c r="V1481" i="64" a="1"/>
  <c r="V1480" i="64" a="1"/>
  <c r="BL588" i="64" a="1"/>
  <c r="BK66" i="1151" l="1"/>
  <c r="BK22" i="861" s="1"/>
  <c r="BK51" i="1151"/>
  <c r="BK17" i="861" s="1"/>
  <c r="BJ68" i="1151"/>
  <c r="BP20" i="1151"/>
  <c r="BO20" i="1151"/>
  <c r="BM47" i="1151"/>
  <c r="BM62" i="1151"/>
  <c r="BM50" i="1151"/>
  <c r="BM65" i="1151"/>
  <c r="BM46" i="1151"/>
  <c r="BM61" i="1151"/>
  <c r="BL64" i="1151"/>
  <c r="BL49" i="1151"/>
  <c r="BQ15" i="1151"/>
  <c r="BM48" i="1151"/>
  <c r="BM63" i="1151"/>
  <c r="BL47" i="1151"/>
  <c r="BL62" i="1151"/>
  <c r="BL50" i="1151"/>
  <c r="BL65" i="1151"/>
  <c r="BM49" i="1151"/>
  <c r="BM64" i="1151"/>
  <c r="BL46" i="1151"/>
  <c r="BL61" i="1151"/>
  <c r="BR27" i="1151"/>
  <c r="BR40" i="1151"/>
  <c r="BR58" i="1151"/>
  <c r="BR43" i="1151"/>
  <c r="BR41" i="1151"/>
  <c r="BR54" i="1151"/>
  <c r="BR57" i="1151"/>
  <c r="BR16" i="1151"/>
  <c r="BR55" i="1151"/>
  <c r="BR4" i="1151"/>
  <c r="BR56" i="1151"/>
  <c r="BR23" i="1151"/>
  <c r="BR17" i="1151"/>
  <c r="BR25" i="1151"/>
  <c r="BR24" i="1151"/>
  <c r="BR26" i="1151"/>
  <c r="BR39" i="1151"/>
  <c r="BR42" i="1151"/>
  <c r="BT2" i="1151"/>
  <c r="BS3" i="1151"/>
  <c r="BS7" i="1151"/>
  <c r="BR8" i="1151" s="1"/>
  <c r="BS1" i="1151"/>
  <c r="BL63" i="1151"/>
  <c r="BL48" i="1151"/>
  <c r="BN36" i="1151"/>
  <c r="BJ698" i="64"/>
  <c r="BJ699" i="64" s="1"/>
  <c r="BI699" i="64"/>
  <c r="BK696" i="64"/>
  <c r="BL695" i="64"/>
  <c r="BL694" i="64"/>
  <c r="BL693" i="64"/>
  <c r="BL692" i="64"/>
  <c r="BL691" i="64"/>
  <c r="BM686" i="64" a="1"/>
  <c r="BM686" i="64" s="1"/>
  <c r="BM685" i="64" a="1"/>
  <c r="BM685" i="64" s="1"/>
  <c r="BM687" i="64" a="1"/>
  <c r="BM687" i="64" s="1"/>
  <c r="BM688" i="64" a="1"/>
  <c r="BM688" i="64" s="1"/>
  <c r="BM684" i="64" a="1"/>
  <c r="BM684" i="64" s="1"/>
  <c r="BK681" i="64"/>
  <c r="BM653" i="64" a="1"/>
  <c r="BM653" i="64" s="1"/>
  <c r="BM661" i="64" s="1"/>
  <c r="BM654" i="64" a="1"/>
  <c r="BM654" i="64" s="1"/>
  <c r="BM662" i="64" s="1"/>
  <c r="BM670" i="64" a="1"/>
  <c r="BM670" i="64" s="1"/>
  <c r="BM655" i="64" a="1"/>
  <c r="BM655" i="64" s="1"/>
  <c r="BM663" i="64" s="1"/>
  <c r="BM656" i="64" a="1"/>
  <c r="BM656" i="64" s="1"/>
  <c r="BM664" i="64" s="1"/>
  <c r="BM669" i="64" a="1"/>
  <c r="BM669" i="64" s="1"/>
  <c r="BM657" i="64" a="1"/>
  <c r="BM657" i="64" s="1"/>
  <c r="BM665" i="64" s="1"/>
  <c r="BM671" i="64" a="1"/>
  <c r="BM671" i="64" s="1"/>
  <c r="BM672" i="64" a="1"/>
  <c r="BM672" i="64" s="1"/>
  <c r="BM673" i="64" a="1"/>
  <c r="BM673" i="64" s="1"/>
  <c r="BL680" i="64"/>
  <c r="BL679" i="64"/>
  <c r="BL678" i="64"/>
  <c r="BL677" i="64"/>
  <c r="BL676" i="64"/>
  <c r="BM139" i="64" a="1"/>
  <c r="BM139" i="64" s="1"/>
  <c r="BM138" i="64" s="1"/>
  <c r="BM140" i="64" a="1"/>
  <c r="BM140" i="64" s="1"/>
  <c r="BL141" i="64"/>
  <c r="BL143" i="64" s="1"/>
  <c r="BL850" i="64"/>
  <c r="BL628" i="64"/>
  <c r="BL630" i="64" s="1"/>
  <c r="BJ853" i="64"/>
  <c r="BK852" i="64"/>
  <c r="BM262" i="64" a="1"/>
  <c r="BM262" i="64" s="1"/>
  <c r="BM849" i="64" a="1"/>
  <c r="BM849" i="64" s="1"/>
  <c r="BM243" i="64" a="1"/>
  <c r="BM243" i="64" s="1"/>
  <c r="BM629" i="64" a="1"/>
  <c r="BM629" i="64" s="1"/>
  <c r="BM595" i="64" a="1"/>
  <c r="BM595" i="64" s="1"/>
  <c r="BM230" i="64" a="1"/>
  <c r="BM230" i="64" s="1"/>
  <c r="BK592" i="64"/>
  <c r="BL588" i="64"/>
  <c r="BL596" i="64" s="1"/>
  <c r="BM591" i="64" a="1"/>
  <c r="BM591" i="64" s="1"/>
  <c r="BM4" i="64"/>
  <c r="BM587" i="64" a="1"/>
  <c r="BM587" i="64" s="1"/>
  <c r="AD43" i="861"/>
  <c r="AD95" i="861"/>
  <c r="BN190" i="64"/>
  <c r="BN7" i="64"/>
  <c r="BM8" i="64" s="1"/>
  <c r="BL8" i="64"/>
  <c r="BG46" i="861"/>
  <c r="BG87" i="861" s="1"/>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4" i="861" s="1"/>
  <c r="BL32" i="861"/>
  <c r="W212" i="64"/>
  <c r="X208" i="64"/>
  <c r="X209" i="64"/>
  <c r="X191" i="64"/>
  <c r="X192" i="64"/>
  <c r="X210" i="64"/>
  <c r="X193" i="64"/>
  <c r="X211" i="64"/>
  <c r="W194" i="64"/>
  <c r="BA3" i="860"/>
  <c r="BA4" i="860" s="1"/>
  <c r="BB2" i="860"/>
  <c r="BA1" i="860"/>
  <c r="BA7" i="860"/>
  <c r="V554" i="64"/>
  <c r="V564" i="64" s="1"/>
  <c r="W558" i="64" a="1"/>
  <c r="W558" i="64" s="1"/>
  <c r="W553" i="64" a="1"/>
  <c r="W553" i="64" s="1"/>
  <c r="V367" i="64"/>
  <c r="W1782" i="64" a="1"/>
  <c r="W1782" i="64" s="1"/>
  <c r="W1783" i="64" a="1"/>
  <c r="W1783" i="64" s="1"/>
  <c r="W1784" i="64" a="1"/>
  <c r="W1784" i="64" s="1"/>
  <c r="W1786" i="64" a="1"/>
  <c r="W1786" i="64" s="1"/>
  <c r="W1788" i="64" a="1"/>
  <c r="W1788" i="64" s="1"/>
  <c r="W1789" i="64" a="1"/>
  <c r="W1789" i="64" s="1"/>
  <c r="W1790" i="64" a="1"/>
  <c r="W1790" i="64" s="1"/>
  <c r="W1785" i="64" a="1"/>
  <c r="W1785" i="64" s="1"/>
  <c r="W1787" i="64" a="1"/>
  <c r="W1787" i="64" s="1"/>
  <c r="V1791" i="64"/>
  <c r="V1799" i="64" s="1"/>
  <c r="W343" i="64" a="1"/>
  <c r="W343" i="64" s="1"/>
  <c r="W366" i="64" a="1"/>
  <c r="W366" i="64" s="1"/>
  <c r="W365" i="64" a="1"/>
  <c r="W365" i="64" s="1"/>
  <c r="DB1801" i="64"/>
  <c r="DC1799" i="64"/>
  <c r="W1936" i="64"/>
  <c r="W1970" i="64"/>
  <c r="CR121" i="64"/>
  <c r="CR124" i="64" s="1"/>
  <c r="V1873" i="64"/>
  <c r="V1895" i="64"/>
  <c r="W1874" i="64" a="1"/>
  <c r="W1874" i="64" s="1"/>
  <c r="W1894" i="64" a="1"/>
  <c r="W1894" i="64" s="1"/>
  <c r="BF1589" i="64"/>
  <c r="BG1587" i="64"/>
  <c r="W2228" i="64" a="1"/>
  <c r="W2228" i="64" s="1"/>
  <c r="BG1566" i="64"/>
  <c r="BG1568" i="64" s="1"/>
  <c r="BH1544" i="64"/>
  <c r="BH1546" i="64" s="1"/>
  <c r="T1490" i="64"/>
  <c r="U1489" i="64"/>
  <c r="U1498" i="64"/>
  <c r="U1488" i="64"/>
  <c r="U1497" i="64"/>
  <c r="W1494" i="64" a="1"/>
  <c r="W1494" i="64" s="1"/>
  <c r="W1493" i="64" a="1"/>
  <c r="W1493" i="64" s="1"/>
  <c r="V1481" i="64"/>
  <c r="W1484" i="64" a="1"/>
  <c r="W1484" i="64" s="1"/>
  <c r="W1485" i="64" a="1"/>
  <c r="W1485" i="64" s="1"/>
  <c r="V1480" i="64"/>
  <c r="W1475" i="64" a="1"/>
  <c r="W1475" i="64" s="1"/>
  <c r="W1476" i="64" a="1"/>
  <c r="W1476" i="64" s="1"/>
  <c r="V1916" i="64"/>
  <c r="W1915" i="64" a="1"/>
  <c r="W1915" i="64" s="1"/>
  <c r="S476" i="64" a="1"/>
  <c r="S476" i="64" s="1"/>
  <c r="X1685" i="64"/>
  <c r="X1686" i="64" s="1"/>
  <c r="V1689" i="64"/>
  <c r="AK1522" i="64"/>
  <c r="V1687" i="64"/>
  <c r="W1684" i="64" s="1"/>
  <c r="DA2151" i="64" a="1"/>
  <c r="DA2151" i="64" s="1"/>
  <c r="BM628" i="64" a="1"/>
  <c r="BL852" i="64" a="1"/>
  <c r="BK853" i="64" a="1"/>
  <c r="W554" i="64" a="1"/>
  <c r="W1895" i="64" a="1"/>
  <c r="X1970" i="64" a="1"/>
  <c r="W367" i="64" a="1"/>
  <c r="X1936" i="64" a="1"/>
  <c r="BM850" i="64" a="1"/>
  <c r="W1480" i="64" a="1"/>
  <c r="S477" i="64" a="1"/>
  <c r="W1916" i="64" a="1"/>
  <c r="W1873" i="64" a="1"/>
  <c r="BM588" i="64" a="1"/>
  <c r="W1481" i="64" a="1"/>
  <c r="BN33" i="1151" l="1"/>
  <c r="BN31" i="1151"/>
  <c r="BN34" i="1151"/>
  <c r="BN32" i="1151"/>
  <c r="BN35" i="1151"/>
  <c r="BL66" i="1151"/>
  <c r="BL22" i="861" s="1"/>
  <c r="BL51" i="1151"/>
  <c r="BL17" i="861" s="1"/>
  <c r="BM66" i="1151"/>
  <c r="BM22" i="861" s="1"/>
  <c r="BM51" i="1151"/>
  <c r="BM17" i="861" s="1"/>
  <c r="BO36" i="1151"/>
  <c r="BR15" i="1151"/>
  <c r="BR18" i="1151" s="1"/>
  <c r="BQ18" i="1151"/>
  <c r="BP36" i="1151"/>
  <c r="BS42" i="1151"/>
  <c r="BS40" i="1151"/>
  <c r="BS43" i="1151"/>
  <c r="BS57" i="1151"/>
  <c r="BS55" i="1151"/>
  <c r="BS58" i="1151"/>
  <c r="BS16" i="1151"/>
  <c r="BS56" i="1151"/>
  <c r="BS4" i="1151"/>
  <c r="BS54" i="1151"/>
  <c r="BS17" i="1151"/>
  <c r="BS23" i="1151"/>
  <c r="BS27" i="1151"/>
  <c r="BS24" i="1151"/>
  <c r="BS26" i="1151"/>
  <c r="BS25" i="1151"/>
  <c r="BS41" i="1151"/>
  <c r="BS39" i="1151"/>
  <c r="BJ69" i="1151"/>
  <c r="BU2" i="1151"/>
  <c r="BT3" i="1151"/>
  <c r="BT7" i="1151"/>
  <c r="BT1" i="1151"/>
  <c r="BK68" i="1151"/>
  <c r="BK698" i="64"/>
  <c r="BL696" i="64"/>
  <c r="BM694" i="64"/>
  <c r="BM693" i="64"/>
  <c r="BM691" i="64"/>
  <c r="BM695" i="64"/>
  <c r="BM692" i="64"/>
  <c r="BN686" i="64" a="1"/>
  <c r="BN686" i="64" s="1"/>
  <c r="BN687" i="64" a="1"/>
  <c r="BN687" i="64" s="1"/>
  <c r="BN688" i="64" a="1"/>
  <c r="BN688" i="64" s="1"/>
  <c r="BN684" i="64" a="1"/>
  <c r="BN684" i="64" s="1"/>
  <c r="BN685" i="64" a="1"/>
  <c r="BN685" i="64" s="1"/>
  <c r="BL681" i="64"/>
  <c r="BM680" i="64"/>
  <c r="BN653" i="64" a="1"/>
  <c r="BN653" i="64" s="1"/>
  <c r="BN661" i="64" s="1"/>
  <c r="BN654" i="64" a="1"/>
  <c r="BN654" i="64" s="1"/>
  <c r="BN662" i="64" s="1"/>
  <c r="BN670" i="64" a="1"/>
  <c r="BN670" i="64" s="1"/>
  <c r="BN669" i="64" a="1"/>
  <c r="BN669" i="64" s="1"/>
  <c r="BN655" i="64" a="1"/>
  <c r="BN655" i="64" s="1"/>
  <c r="BN663" i="64" s="1"/>
  <c r="BN656" i="64" a="1"/>
  <c r="BN656" i="64" s="1"/>
  <c r="BN664" i="64" s="1"/>
  <c r="BN657" i="64" a="1"/>
  <c r="BN657" i="64" s="1"/>
  <c r="BN665" i="64" s="1"/>
  <c r="BN671" i="64" a="1"/>
  <c r="BN671" i="64" s="1"/>
  <c r="BN672" i="64" a="1"/>
  <c r="BN672" i="64" s="1"/>
  <c r="BN673" i="64" a="1"/>
  <c r="BN673" i="64" s="1"/>
  <c r="BM679" i="64"/>
  <c r="BM678" i="64"/>
  <c r="BM677" i="64"/>
  <c r="BM676" i="64"/>
  <c r="BN139" i="64" a="1"/>
  <c r="BN139" i="64" s="1"/>
  <c r="BN138" i="64" s="1"/>
  <c r="BN140" i="64" a="1"/>
  <c r="BN140" i="64" s="1"/>
  <c r="BM141" i="64"/>
  <c r="BM143" i="64" s="1"/>
  <c r="BM850" i="64"/>
  <c r="BM628" i="64"/>
  <c r="BM630" i="64" s="1"/>
  <c r="BK853" i="64"/>
  <c r="BL852" i="64"/>
  <c r="BN262" i="64" a="1"/>
  <c r="BN262" i="64" s="1"/>
  <c r="BN849" i="64" a="1"/>
  <c r="BN849" i="64" s="1"/>
  <c r="BN243" i="64" a="1"/>
  <c r="BN243" i="64" s="1"/>
  <c r="BN629" i="64" a="1"/>
  <c r="BN629" i="64" s="1"/>
  <c r="BN595" i="64" a="1"/>
  <c r="BN595" i="64" s="1"/>
  <c r="BN230" i="64" a="1"/>
  <c r="BN230" i="64" s="1"/>
  <c r="BL592" i="64"/>
  <c r="BM588" i="64"/>
  <c r="BM596" i="64" s="1"/>
  <c r="BN591" i="64" a="1"/>
  <c r="BN591" i="64" s="1"/>
  <c r="BN4" i="64"/>
  <c r="BN587" i="64" a="1"/>
  <c r="BN587" i="64" s="1"/>
  <c r="BO190" i="64"/>
  <c r="BO7" i="64"/>
  <c r="BN8" i="64" s="1"/>
  <c r="BH46" i="861"/>
  <c r="BH87" i="861" s="1"/>
  <c r="BO3" i="64"/>
  <c r="BP2" i="64"/>
  <c r="BO1" i="64"/>
  <c r="BN24" i="864"/>
  <c r="BN94" i="861" s="1"/>
  <c r="BN57" i="863"/>
  <c r="BN68" i="863" a="1"/>
  <c r="BN68" i="863" s="1"/>
  <c r="BN66" i="863" a="1"/>
  <c r="BN66" i="863" s="1"/>
  <c r="BN70" i="863" a="1"/>
  <c r="BN70" i="863" s="1"/>
  <c r="BN4" i="863"/>
  <c r="BM32"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12" i="64"/>
  <c r="Y208" i="64"/>
  <c r="Y191" i="64"/>
  <c r="Y209" i="64"/>
  <c r="Y210" i="64"/>
  <c r="Y192" i="64"/>
  <c r="Y211" i="64"/>
  <c r="Y193" i="64"/>
  <c r="X194" i="64"/>
  <c r="BB7" i="860"/>
  <c r="BB3" i="860"/>
  <c r="BB4" i="860" s="1"/>
  <c r="BC2" i="860"/>
  <c r="BB1" i="860"/>
  <c r="X553" i="64" a="1"/>
  <c r="X553" i="64" s="1"/>
  <c r="W554" i="64"/>
  <c r="W564" i="64" s="1"/>
  <c r="X558" i="64" a="1"/>
  <c r="X558" i="64" s="1"/>
  <c r="W367" i="64"/>
  <c r="X1788" i="64" a="1"/>
  <c r="X1788" i="64" s="1"/>
  <c r="X1782" i="64" a="1"/>
  <c r="X1782" i="64" s="1"/>
  <c r="X1783" i="64" a="1"/>
  <c r="X1783" i="64" s="1"/>
  <c r="X1786" i="64" a="1"/>
  <c r="X1786" i="64" s="1"/>
  <c r="X1784" i="64" a="1"/>
  <c r="X1784" i="64" s="1"/>
  <c r="X1789" i="64" a="1"/>
  <c r="X1789" i="64" s="1"/>
  <c r="X1790" i="64" a="1"/>
  <c r="X1790" i="64" s="1"/>
  <c r="X1785" i="64" a="1"/>
  <c r="X1785" i="64" s="1"/>
  <c r="X1787" i="64" a="1"/>
  <c r="X1787" i="64" s="1"/>
  <c r="W1791" i="64"/>
  <c r="DC1801" i="64"/>
  <c r="DD1799" i="64"/>
  <c r="X343" i="64" a="1"/>
  <c r="X343" i="64" s="1"/>
  <c r="X366" i="64" a="1"/>
  <c r="X366" i="64" s="1"/>
  <c r="X365" i="64" a="1"/>
  <c r="X365" i="64" s="1"/>
  <c r="X1970" i="64"/>
  <c r="X1936" i="64"/>
  <c r="CS121" i="64"/>
  <c r="CS124" i="64" s="1"/>
  <c r="W1895" i="64"/>
  <c r="W1873" i="64"/>
  <c r="X1874" i="64" a="1"/>
  <c r="X1874" i="64" s="1"/>
  <c r="X1894" i="64" a="1"/>
  <c r="X1894" i="64" s="1"/>
  <c r="BG1589" i="64"/>
  <c r="BH1587" i="64"/>
  <c r="BH1566" i="64"/>
  <c r="BH1568" i="64" s="1"/>
  <c r="BI1544" i="64"/>
  <c r="BI1546" i="64" s="1"/>
  <c r="X2228" i="64" a="1"/>
  <c r="X2228" i="64" s="1"/>
  <c r="U1490" i="64"/>
  <c r="T1499" i="64"/>
  <c r="T1501" i="64" s="1"/>
  <c r="U1499" i="64"/>
  <c r="V1488" i="64"/>
  <c r="V1497" i="64"/>
  <c r="V1489" i="64"/>
  <c r="V1498" i="64"/>
  <c r="X1493" i="64" a="1"/>
  <c r="X1493" i="64" s="1"/>
  <c r="X1494" i="64" a="1"/>
  <c r="X1494" i="64" s="1"/>
  <c r="X1485" i="64" a="1"/>
  <c r="X1485" i="64" s="1"/>
  <c r="X1484" i="64" a="1"/>
  <c r="X1484" i="64" s="1"/>
  <c r="W1481" i="64"/>
  <c r="W1480" i="64"/>
  <c r="X1475" i="64" a="1"/>
  <c r="X1475" i="64" s="1"/>
  <c r="X1476" i="64" a="1"/>
  <c r="X1476" i="64" s="1"/>
  <c r="W1916" i="64"/>
  <c r="X1915" i="64" a="1"/>
  <c r="X1915" i="64" s="1"/>
  <c r="S53" i="64" a="1"/>
  <c r="S53" i="64" s="1"/>
  <c r="CR944" i="64" a="1"/>
  <c r="CR944" i="64" s="1"/>
  <c r="DF60" i="64" a="1"/>
  <c r="DF60" i="64" s="1"/>
  <c r="DE60" i="64" a="1"/>
  <c r="DE60" i="64" s="1"/>
  <c r="CY1125" i="64" a="1"/>
  <c r="CY1125" i="64" s="1"/>
  <c r="CU918" i="64" a="1"/>
  <c r="CU918" i="64" s="1"/>
  <c r="DE1090" i="64" a="1"/>
  <c r="DE1090" i="64" s="1"/>
  <c r="CZ1397" i="64" a="1"/>
  <c r="CZ1397" i="64" s="1"/>
  <c r="DH1349" i="64" a="1"/>
  <c r="DH1349" i="64" s="1"/>
  <c r="DG1237" i="64" a="1"/>
  <c r="DG1237" i="64" s="1"/>
  <c r="DG799" i="64" a="1"/>
  <c r="DG799" i="64" s="1"/>
  <c r="DF1425" i="64" a="1"/>
  <c r="DF1425" i="64" s="1"/>
  <c r="DG2252" i="64" a="1"/>
  <c r="DG2252" i="64" s="1"/>
  <c r="DE2151" i="64" a="1"/>
  <c r="DE2151" i="64" s="1"/>
  <c r="CO53" i="64" a="1"/>
  <c r="CO53" i="64" s="1"/>
  <c r="CS1397" i="64" a="1"/>
  <c r="CS1397" i="64" s="1"/>
  <c r="CP2151" i="64" a="1"/>
  <c r="CP2151" i="64" s="1"/>
  <c r="CO454" i="64" a="1"/>
  <c r="CO454" i="64" s="1"/>
  <c r="DB1160" i="64" a="1"/>
  <c r="DB1160" i="64" s="1"/>
  <c r="DF2202" i="64" a="1"/>
  <c r="DF2202" i="64" s="1"/>
  <c r="DE1372" i="64" a="1"/>
  <c r="DE1372" i="64" s="1"/>
  <c r="DG396" i="64" a="1"/>
  <c r="DG396" i="64" s="1"/>
  <c r="DG397" i="64" s="1"/>
  <c r="DH319" i="64" a="1"/>
  <c r="DH319" i="64" s="1"/>
  <c r="DH2125" i="64" a="1"/>
  <c r="DH2125" i="64" s="1"/>
  <c r="DG1425" i="64" a="1"/>
  <c r="DG1425" i="64" s="1"/>
  <c r="DH503" i="64" a="1"/>
  <c r="DH503" i="64" s="1"/>
  <c r="CV454" i="64" a="1"/>
  <c r="CV454" i="64" s="1"/>
  <c r="CV60" i="64" a="1"/>
  <c r="CV60" i="64" s="1"/>
  <c r="DC1338" i="64" a="1"/>
  <c r="DC1338" i="64" s="1"/>
  <c r="DE342" i="64" a="1"/>
  <c r="DE342" i="64" s="1"/>
  <c r="DF823" i="64" a="1"/>
  <c r="DF823" i="64" s="1"/>
  <c r="DH1062" i="64" a="1"/>
  <c r="DH1062" i="64" s="1"/>
  <c r="DF1064" i="64" a="1"/>
  <c r="DF1064" i="64" s="1"/>
  <c r="DH525" i="64" a="1"/>
  <c r="DH525" i="64" s="1"/>
  <c r="CR454" i="64" a="1"/>
  <c r="CR454" i="64" s="1"/>
  <c r="CP1338" i="64" a="1"/>
  <c r="CP1338" i="64" s="1"/>
  <c r="CR2151" i="64" a="1"/>
  <c r="CR2151" i="64" s="1"/>
  <c r="DF1349" i="64" a="1"/>
  <c r="DF1349" i="64" s="1"/>
  <c r="DE2176" i="64" a="1"/>
  <c r="DE2176" i="64" s="1"/>
  <c r="DF429" i="64" a="1"/>
  <c r="DF429" i="64" s="1"/>
  <c r="DG2202" i="64" a="1"/>
  <c r="DG2202" i="64" s="1"/>
  <c r="DF107" i="64" a="1"/>
  <c r="DF107" i="64" s="1"/>
  <c r="DF108" i="64" s="1"/>
  <c r="CT396" i="64" a="1"/>
  <c r="CT396" i="64" s="1"/>
  <c r="CT397" i="64" s="1"/>
  <c r="CX2125" i="64" a="1"/>
  <c r="CX2125" i="64" s="1"/>
  <c r="CW1395" i="64" a="1"/>
  <c r="CW1395" i="64" s="1"/>
  <c r="DC402" i="64" a="1"/>
  <c r="DC402" i="64" s="1"/>
  <c r="DE503" i="64" a="1"/>
  <c r="DE503" i="64" s="1"/>
  <c r="DG454" i="64" a="1"/>
  <c r="DG454" i="64" s="1"/>
  <c r="CS1196" i="64" a="1"/>
  <c r="CS1196" i="64" s="1"/>
  <c r="CQ918" i="64" a="1"/>
  <c r="CQ918" i="64" s="1"/>
  <c r="CR1338" i="64" a="1"/>
  <c r="CR1338" i="64" s="1"/>
  <c r="CX1062" i="64" a="1"/>
  <c r="CX1062" i="64" s="1"/>
  <c r="DH2252" i="64" a="1"/>
  <c r="DH2252" i="64" s="1"/>
  <c r="DG1160" i="64" a="1"/>
  <c r="DG1160" i="64" s="1"/>
  <c r="DH1403" i="64" a="1"/>
  <c r="DH1403" i="64" s="1"/>
  <c r="DH1343" i="64" a="1"/>
  <c r="DH1343" i="64" s="1"/>
  <c r="DH918" i="64" a="1"/>
  <c r="DH918" i="64" s="1"/>
  <c r="DE1403" i="64" a="1"/>
  <c r="DE1403" i="64" s="1"/>
  <c r="DA1090" i="64" a="1"/>
  <c r="DA1090" i="64" s="1"/>
  <c r="CT1090" i="64" a="1"/>
  <c r="CT1090" i="64" s="1"/>
  <c r="CU107" i="64" a="1"/>
  <c r="CU107" i="64" s="1"/>
  <c r="CU108" i="64" s="1"/>
  <c r="DG53" i="64" a="1"/>
  <c r="DG53" i="64" s="1"/>
  <c r="DE1317" i="64" a="1"/>
  <c r="DE1317" i="64" s="1"/>
  <c r="DE1318" i="64" s="1"/>
  <c r="DG1349" i="64" a="1"/>
  <c r="DG1349" i="64" s="1"/>
  <c r="DH454" i="64" a="1"/>
  <c r="DH454" i="64" s="1"/>
  <c r="DG525" i="64" a="1"/>
  <c r="DG525" i="64" s="1"/>
  <c r="DE1338" i="64" a="1"/>
  <c r="DE1338" i="64" s="1"/>
  <c r="CP1395" i="64" a="1"/>
  <c r="CP1395" i="64" s="1"/>
  <c r="CY55" i="64" a="1"/>
  <c r="CY55" i="64" s="1"/>
  <c r="CY60" i="64" a="1"/>
  <c r="CY60" i="64" s="1"/>
  <c r="CX55" i="64" a="1"/>
  <c r="CX55" i="64" s="1"/>
  <c r="CY1343" i="64" a="1"/>
  <c r="CY1343" i="64" s="1"/>
  <c r="DE944" i="64" a="1"/>
  <c r="DE944" i="64" s="1"/>
  <c r="DH2176" i="64" a="1"/>
  <c r="DH2176" i="64" s="1"/>
  <c r="DH2202" i="64" a="1"/>
  <c r="DH2202" i="64" s="1"/>
  <c r="DE1343" i="64" a="1"/>
  <c r="DE1343" i="64" s="1"/>
  <c r="DH1317" i="64" a="1"/>
  <c r="DH1317" i="64" s="1"/>
  <c r="DH1318" i="64" s="1"/>
  <c r="DF990" i="64" a="1"/>
  <c r="DF990" i="64" s="1"/>
  <c r="DE319" i="64" a="1"/>
  <c r="DE319" i="64" s="1"/>
  <c r="DH429" i="64" a="1"/>
  <c r="DH429" i="64" s="1"/>
  <c r="DG1062" i="64" a="1"/>
  <c r="DG1062" i="64" s="1"/>
  <c r="DH799" i="64" a="1"/>
  <c r="DH799" i="64" s="1"/>
  <c r="DG429" i="64" a="1"/>
  <c r="DG429" i="64" s="1"/>
  <c r="DF55" i="64" a="1"/>
  <c r="DF55" i="64" s="1"/>
  <c r="DE918" i="64" a="1"/>
  <c r="DE918" i="64" s="1"/>
  <c r="DF525" i="64" a="1"/>
  <c r="DF525" i="64" s="1"/>
  <c r="DG424" i="64" a="1"/>
  <c r="DG424" i="64" s="1"/>
  <c r="DH990" i="64" a="1"/>
  <c r="DH990" i="64" s="1"/>
  <c r="DF2252" i="64" a="1"/>
  <c r="DF2252" i="64" s="1"/>
  <c r="DG342" i="64" a="1"/>
  <c r="DG342" i="64" s="1"/>
  <c r="DH2151" i="64" a="1"/>
  <c r="DH2151" i="64" s="1"/>
  <c r="DF1062" i="64" a="1"/>
  <c r="DF1062" i="64" s="1"/>
  <c r="CS454" i="64" a="1"/>
  <c r="CS454" i="64" s="1"/>
  <c r="DA1338" i="64" a="1"/>
  <c r="DA1338" i="64" s="1"/>
  <c r="DD1064" i="64" a="1"/>
  <c r="DD1064" i="64" s="1"/>
  <c r="DD1317" i="64" a="1"/>
  <c r="DD1317" i="64" s="1"/>
  <c r="DD1318" i="64" s="1"/>
  <c r="DB1349" i="64" a="1"/>
  <c r="DB1349" i="64" s="1"/>
  <c r="CT1372" i="64" a="1"/>
  <c r="CT1372" i="64" s="1"/>
  <c r="CS799" i="64" a="1"/>
  <c r="CS799" i="64" s="1"/>
  <c r="CR1343" i="64" a="1"/>
  <c r="CR1343" i="64" s="1"/>
  <c r="CV1425" i="64" a="1"/>
  <c r="CV1425" i="64" s="1"/>
  <c r="CT60" i="64" a="1"/>
  <c r="CT60" i="64" s="1"/>
  <c r="CU1064" i="64" a="1"/>
  <c r="CU1064" i="64" s="1"/>
  <c r="CU1372" i="64" a="1"/>
  <c r="CU1372" i="64" s="1"/>
  <c r="CZ799" i="64" a="1"/>
  <c r="CZ799" i="64" s="1"/>
  <c r="CZ1160" i="64" a="1"/>
  <c r="CZ1160" i="64" s="1"/>
  <c r="CS1090" i="64" a="1"/>
  <c r="CS1090" i="64" s="1"/>
  <c r="CO55" i="64" a="1"/>
  <c r="CO55" i="64" s="1"/>
  <c r="CV1372" i="64" a="1"/>
  <c r="CV1372" i="64" s="1"/>
  <c r="CP501" i="64" a="1"/>
  <c r="CP501" i="64" s="1"/>
  <c r="CW944" i="64" a="1"/>
  <c r="CW944" i="64" s="1"/>
  <c r="CZ1090" i="64" a="1"/>
  <c r="CZ1090" i="64" s="1"/>
  <c r="CP918" i="64" a="1"/>
  <c r="CP918" i="64" s="1"/>
  <c r="CQ429" i="64" a="1"/>
  <c r="CQ429" i="64" s="1"/>
  <c r="CT1397" i="64" a="1"/>
  <c r="CT1397" i="64" s="1"/>
  <c r="CP2176" i="64" a="1"/>
  <c r="CP2176" i="64" s="1"/>
  <c r="CR2202" i="64" a="1"/>
  <c r="CR2202" i="64" s="1"/>
  <c r="CV1062" i="64" a="1"/>
  <c r="CV1062" i="64" s="1"/>
  <c r="DA1372" i="64" a="1"/>
  <c r="DA1372" i="64" s="1"/>
  <c r="CU2151" i="64" a="1"/>
  <c r="CU2151" i="64" s="1"/>
  <c r="CT1160" i="64" a="1"/>
  <c r="CT1160" i="64" s="1"/>
  <c r="DF1372" i="64" a="1"/>
  <c r="DF1372" i="64" s="1"/>
  <c r="DE1062" i="64" a="1"/>
  <c r="DE1062" i="64" s="1"/>
  <c r="DE2202" i="64" a="1"/>
  <c r="DE2202" i="64" s="1"/>
  <c r="DF424" i="64" a="1"/>
  <c r="DF424" i="64" s="1"/>
  <c r="DG1125" i="64" a="1"/>
  <c r="DG1125" i="64" s="1"/>
  <c r="DG1403" i="64" a="1"/>
  <c r="DG1403" i="64" s="1"/>
  <c r="DF2125" i="64" a="1"/>
  <c r="DF2125" i="64" s="1"/>
  <c r="DH1397" i="64" a="1"/>
  <c r="DH1397" i="64" s="1"/>
  <c r="CP1349" i="64" a="1"/>
  <c r="CP1349" i="64" s="1"/>
  <c r="CV1237" i="64" a="1"/>
  <c r="CV1237" i="64" s="1"/>
  <c r="CZ2151" i="64" a="1"/>
  <c r="CZ2151" i="64" s="1"/>
  <c r="DB1064" i="64" a="1"/>
  <c r="DB1064" i="64" s="1"/>
  <c r="DC1160" i="64" a="1"/>
  <c r="DC1160" i="64" s="1"/>
  <c r="DB1237" i="64" a="1"/>
  <c r="DB1237" i="64" s="1"/>
  <c r="DD1403" i="64" a="1"/>
  <c r="DD1403" i="64" s="1"/>
  <c r="CQ1160" i="64" a="1"/>
  <c r="CQ1160" i="64" s="1"/>
  <c r="CV1196" i="64" a="1"/>
  <c r="CV1196" i="64" s="1"/>
  <c r="CP1090" i="64" a="1"/>
  <c r="CP1090" i="64" s="1"/>
  <c r="CR799" i="64" a="1"/>
  <c r="CR799" i="64" s="1"/>
  <c r="CP799" i="64" a="1"/>
  <c r="CP799" i="64" s="1"/>
  <c r="CT342" i="64" a="1"/>
  <c r="CT342" i="64" s="1"/>
  <c r="CP1397" i="64" a="1"/>
  <c r="CP1397" i="64" s="1"/>
  <c r="CZ1196" i="64" a="1"/>
  <c r="CZ1196" i="64" s="1"/>
  <c r="CU1160" i="64" a="1"/>
  <c r="CU1160" i="64" s="1"/>
  <c r="CQ2125" i="64" a="1"/>
  <c r="CQ2125" i="64" s="1"/>
  <c r="CY918" i="64" a="1"/>
  <c r="CY918" i="64" s="1"/>
  <c r="CW402" i="64" a="1"/>
  <c r="CW402" i="64" s="1"/>
  <c r="CQ1372" i="64" a="1"/>
  <c r="CQ1372" i="64" s="1"/>
  <c r="CV1395" i="64" a="1"/>
  <c r="CV1395" i="64" s="1"/>
  <c r="CP1062" i="64" a="1"/>
  <c r="CP1062" i="64" s="1"/>
  <c r="CP107" i="64" a="1"/>
  <c r="CP107" i="64" s="1"/>
  <c r="CP108" i="64" s="1"/>
  <c r="CU1395" i="64" a="1"/>
  <c r="CU1395" i="64" s="1"/>
  <c r="CP1160" i="64" a="1"/>
  <c r="CP1160" i="64" s="1"/>
  <c r="CS396" i="64" a="1"/>
  <c r="CS396" i="64" s="1"/>
  <c r="CS397" i="64" s="1"/>
  <c r="CW1237" i="64" a="1"/>
  <c r="CW1237" i="64" s="1"/>
  <c r="CY944" i="64" a="1"/>
  <c r="CY944" i="64" s="1"/>
  <c r="CS2176" i="64" a="1"/>
  <c r="CS2176" i="64" s="1"/>
  <c r="CP503" i="64" a="1"/>
  <c r="CP503" i="64" s="1"/>
  <c r="CQ55" i="64" a="1"/>
  <c r="CQ55" i="64" s="1"/>
  <c r="CT1317" i="64" a="1"/>
  <c r="CT1317" i="64" s="1"/>
  <c r="CT1318" i="64" s="1"/>
  <c r="CR402" i="64" a="1"/>
  <c r="CR402" i="64" s="1"/>
  <c r="DE429" i="64" a="1"/>
  <c r="DE429" i="64" s="1"/>
  <c r="DG319" i="64" a="1"/>
  <c r="DG319" i="64" s="1"/>
  <c r="DH1196" i="64" a="1"/>
  <c r="DH1196" i="64" s="1"/>
  <c r="DE402" i="64" a="1"/>
  <c r="DE402" i="64" s="1"/>
  <c r="DG2125" i="64" a="1"/>
  <c r="DG2125" i="64" s="1"/>
  <c r="DE1237" i="64" a="1"/>
  <c r="DE1237" i="64" s="1"/>
  <c r="DF1397" i="64" a="1"/>
  <c r="DF1397" i="64" s="1"/>
  <c r="DG1343" i="64" a="1"/>
  <c r="DG1343" i="64" s="1"/>
  <c r="DE107" i="64" a="1"/>
  <c r="DE107" i="64" s="1"/>
  <c r="DE108" i="64" s="1"/>
  <c r="DE55" i="64" a="1"/>
  <c r="DE55" i="64" s="1"/>
  <c r="DE1064" i="64" a="1"/>
  <c r="DE1064" i="64" s="1"/>
  <c r="DF799" i="64" a="1"/>
  <c r="DF799" i="64" s="1"/>
  <c r="DG2151" i="64" a="1"/>
  <c r="DG2151" i="64" s="1"/>
  <c r="DH944" i="64" a="1"/>
  <c r="DH944" i="64" s="1"/>
  <c r="DF501" i="64" a="1"/>
  <c r="DF501" i="64" s="1"/>
  <c r="CS2202" i="64" a="1"/>
  <c r="CS2202" i="64" s="1"/>
  <c r="CU319" i="64" a="1"/>
  <c r="CU319" i="64" s="1"/>
  <c r="CO1237" i="64" a="1"/>
  <c r="CO1237" i="64" s="1"/>
  <c r="CY525" i="64" a="1"/>
  <c r="CY525" i="64" s="1"/>
  <c r="DC1196" i="64" a="1"/>
  <c r="DC1196" i="64" s="1"/>
  <c r="DC60" i="64" a="1"/>
  <c r="DC60" i="64" s="1"/>
  <c r="DA1349" i="64" a="1"/>
  <c r="DA1349" i="64" s="1"/>
  <c r="CT2202" i="64" a="1"/>
  <c r="CT2202" i="64" s="1"/>
  <c r="CR1372" i="64" a="1"/>
  <c r="CR1372" i="64" s="1"/>
  <c r="CR60" i="64" a="1"/>
  <c r="CR60" i="64" s="1"/>
  <c r="CQ1125" i="64" a="1"/>
  <c r="CQ1125" i="64" s="1"/>
  <c r="CP1403" i="64" a="1"/>
  <c r="CP1403" i="64" s="1"/>
  <c r="CZ55" i="64" a="1"/>
  <c r="CZ55" i="64" s="1"/>
  <c r="CY1338" i="64" a="1"/>
  <c r="CY1338" i="64" s="1"/>
  <c r="CQ1403" i="64" a="1"/>
  <c r="CQ1403" i="64" s="1"/>
  <c r="CR1237" i="64" a="1"/>
  <c r="CR1237" i="64" s="1"/>
  <c r="CS1317" i="64" a="1"/>
  <c r="CS1317" i="64" s="1"/>
  <c r="CS1318" i="64" s="1"/>
  <c r="CQ1395" i="64" a="1"/>
  <c r="CQ1395" i="64" s="1"/>
  <c r="CQ402" i="64" a="1"/>
  <c r="CQ402" i="64" s="1"/>
  <c r="CT1196" i="64" a="1"/>
  <c r="CT1196" i="64" s="1"/>
  <c r="CY2151" i="64" a="1"/>
  <c r="CY2151" i="64" s="1"/>
  <c r="CS1425" i="64" a="1"/>
  <c r="CS1425" i="64" s="1"/>
  <c r="CS429" i="64" a="1"/>
  <c r="CS429" i="64" s="1"/>
  <c r="CW1425" i="64" a="1"/>
  <c r="CW1425" i="64" s="1"/>
  <c r="CY1397" i="64" a="1"/>
  <c r="CY1397" i="64" s="1"/>
  <c r="CU525" i="64" a="1"/>
  <c r="CU525" i="64" s="1"/>
  <c r="CR1196" i="64" a="1"/>
  <c r="CR1196" i="64" s="1"/>
  <c r="CU1317" i="64" a="1"/>
  <c r="CU1317" i="64" s="1"/>
  <c r="CU1318" i="64" s="1"/>
  <c r="CP429" i="64" a="1"/>
  <c r="CP429" i="64" s="1"/>
  <c r="CU942" i="64" a="1"/>
  <c r="CU942" i="64" s="1"/>
  <c r="CQ319" i="64" a="1"/>
  <c r="CQ319" i="64" s="1"/>
  <c r="CO990" i="64" a="1"/>
  <c r="CO990" i="64" s="1"/>
  <c r="DE2252" i="64" a="1"/>
  <c r="DE2252" i="64" s="1"/>
  <c r="DF1338" i="64" a="1"/>
  <c r="DF1338" i="64" s="1"/>
  <c r="DG944" i="64" a="1"/>
  <c r="DG944" i="64" s="1"/>
  <c r="DH1395" i="64" a="1"/>
  <c r="DH1395" i="64" s="1"/>
  <c r="DF2176" i="64" a="1"/>
  <c r="DF2176" i="64" s="1"/>
  <c r="DF53" i="64" a="1"/>
  <c r="DF53" i="64" s="1"/>
  <c r="DF918" i="64" a="1"/>
  <c r="DF918" i="64" s="1"/>
  <c r="DH942" i="64" a="1"/>
  <c r="DH942" i="64" s="1"/>
  <c r="DG1064" i="64" a="1"/>
  <c r="DG1064" i="64" s="1"/>
  <c r="DH1160" i="64" a="1"/>
  <c r="DH1160" i="64" s="1"/>
  <c r="DH1064" i="64" a="1"/>
  <c r="DH1064" i="64" s="1"/>
  <c r="DH1372" i="64" a="1"/>
  <c r="DH1372" i="64" s="1"/>
  <c r="DH55" i="64" a="1"/>
  <c r="DH55" i="64" s="1"/>
  <c r="DF396" i="64" a="1"/>
  <c r="DF396" i="64" s="1"/>
  <c r="DF397" i="64" s="1"/>
  <c r="DE1196" i="64" a="1"/>
  <c r="DE1196" i="64" s="1"/>
  <c r="DG60" i="64" a="1"/>
  <c r="DG60" i="64" s="1"/>
  <c r="DG2176" i="64" a="1"/>
  <c r="DG2176" i="64" s="1"/>
  <c r="DF1196" i="64" a="1"/>
  <c r="DF1196" i="64" s="1"/>
  <c r="DE823" i="64" a="1"/>
  <c r="DE823" i="64" s="1"/>
  <c r="DF342" i="64" a="1"/>
  <c r="DF342" i="64" s="1"/>
  <c r="DF1237" i="64" a="1"/>
  <c r="DF1237" i="64" s="1"/>
  <c r="DF1090" i="64" a="1"/>
  <c r="DF1090" i="64" s="1"/>
  <c r="DF319" i="64" a="1"/>
  <c r="DF319" i="64" s="1"/>
  <c r="DH402" i="64" a="1"/>
  <c r="DH402" i="64" s="1"/>
  <c r="CZ942" i="64" a="1"/>
  <c r="CZ942" i="64" s="1"/>
  <c r="CY501" i="64" a="1"/>
  <c r="CY501" i="64" s="1"/>
  <c r="CX942" i="64" a="1"/>
  <c r="CX942" i="64" s="1"/>
  <c r="DB990" i="64" a="1"/>
  <c r="DB990" i="64" s="1"/>
  <c r="DD501" i="64" a="1"/>
  <c r="DD501" i="64" s="1"/>
  <c r="DA823" i="64" a="1"/>
  <c r="DA823" i="64" s="1"/>
  <c r="CQ424" i="64" a="1"/>
  <c r="CQ424" i="64" s="1"/>
  <c r="CQ1338" i="64" a="1"/>
  <c r="CQ1338" i="64" s="1"/>
  <c r="CP1064" i="64" a="1"/>
  <c r="CP1064" i="64" s="1"/>
  <c r="CO60" i="64" a="1"/>
  <c r="CO60" i="64" s="1"/>
  <c r="CO342" i="64" a="1"/>
  <c r="CO342" i="64" s="1"/>
  <c r="CY454" i="64" a="1"/>
  <c r="CY454" i="64" s="1"/>
  <c r="CS503" i="64" a="1"/>
  <c r="CS503" i="64" s="1"/>
  <c r="CU799" i="64" a="1"/>
  <c r="CU799" i="64" s="1"/>
  <c r="CR990" i="64" a="1"/>
  <c r="CR990" i="64" s="1"/>
  <c r="CW1317" i="64" a="1"/>
  <c r="CW1317" i="64" s="1"/>
  <c r="CW1318" i="64" s="1"/>
  <c r="CW107" i="64" a="1"/>
  <c r="CW107" i="64" s="1"/>
  <c r="CW108" i="64" s="1"/>
  <c r="CW1160" i="64" a="1"/>
  <c r="CW1160" i="64" s="1"/>
  <c r="CV55" i="64" a="1"/>
  <c r="CV55" i="64" s="1"/>
  <c r="CU1349" i="64" a="1"/>
  <c r="CU1349" i="64" s="1"/>
  <c r="CZ1338" i="64" a="1"/>
  <c r="CZ1338" i="64" s="1"/>
  <c r="CP319" i="64" a="1"/>
  <c r="CP319" i="64" s="1"/>
  <c r="CT503" i="64" a="1"/>
  <c r="CT503" i="64" s="1"/>
  <c r="CP396" i="64" a="1"/>
  <c r="CP396" i="64" s="1"/>
  <c r="CP397" i="64" s="1"/>
  <c r="CU1237" i="64" a="1"/>
  <c r="CU1237" i="64" s="1"/>
  <c r="CS990" i="64" a="1"/>
  <c r="CS990" i="64" s="1"/>
  <c r="CT799" i="64" a="1"/>
  <c r="CT799" i="64" s="1"/>
  <c r="CP525" i="64" a="1"/>
  <c r="CP525" i="64" s="1"/>
  <c r="CZ990" i="64" a="1"/>
  <c r="CZ990" i="64" s="1"/>
  <c r="DG918" i="64" a="1"/>
  <c r="DG918" i="64" s="1"/>
  <c r="DF942" i="64" a="1"/>
  <c r="DF942" i="64" s="1"/>
  <c r="DE396" i="64" a="1"/>
  <c r="DE396" i="64" s="1"/>
  <c r="DE397" i="64" s="1"/>
  <c r="DF1317" i="64" a="1"/>
  <c r="DF1317" i="64" s="1"/>
  <c r="DF1318" i="64" s="1"/>
  <c r="DE501" i="64" a="1"/>
  <c r="DE501" i="64" s="1"/>
  <c r="DE942" i="64" a="1"/>
  <c r="DE942" i="64" s="1"/>
  <c r="DH501" i="64" a="1"/>
  <c r="DH501" i="64" s="1"/>
  <c r="DE1397" i="64" a="1"/>
  <c r="DE1397" i="64" s="1"/>
  <c r="DE1160" i="64" a="1"/>
  <c r="DE1160" i="64" s="1"/>
  <c r="DH1237" i="64" a="1"/>
  <c r="DH1237" i="64" s="1"/>
  <c r="DH53" i="64" a="1"/>
  <c r="DH53" i="64" s="1"/>
  <c r="DF402" i="64" a="1"/>
  <c r="DF402" i="64" s="1"/>
  <c r="DG107" i="64" a="1"/>
  <c r="DG107" i="64" s="1"/>
  <c r="DG108" i="64" s="1"/>
  <c r="DG942" i="64" a="1"/>
  <c r="DG942" i="64" s="1"/>
  <c r="DG1372" i="64" a="1"/>
  <c r="DG1372" i="64" s="1"/>
  <c r="DH60" i="64" a="1"/>
  <c r="DH60" i="64" s="1"/>
  <c r="DH396" i="64" a="1"/>
  <c r="DH396" i="64" s="1"/>
  <c r="DH397" i="64" s="1"/>
  <c r="DH1090" i="64" a="1"/>
  <c r="DH1090" i="64" s="1"/>
  <c r="DF1160" i="64" a="1"/>
  <c r="DF1160" i="64" s="1"/>
  <c r="DE1395" i="64" a="1"/>
  <c r="DE1395" i="64" s="1"/>
  <c r="DG1338" i="64" a="1"/>
  <c r="DG1338" i="64" s="1"/>
  <c r="DD1372" i="64" a="1"/>
  <c r="DD1372" i="64" s="1"/>
  <c r="DD918" i="64" a="1"/>
  <c r="DD918" i="64" s="1"/>
  <c r="DB396" i="64" a="1"/>
  <c r="DB396" i="64" s="1"/>
  <c r="DB397" i="64" s="1"/>
  <c r="CR53" i="64" a="1"/>
  <c r="CR53" i="64" s="1"/>
  <c r="CR503" i="64" a="1"/>
  <c r="CR503" i="64" s="1"/>
  <c r="CO1125" i="64" a="1"/>
  <c r="CO1125" i="64" s="1"/>
  <c r="CT1403" i="64" a="1"/>
  <c r="CT1403" i="64" s="1"/>
  <c r="CX1064" i="64" a="1"/>
  <c r="CX1064" i="64" s="1"/>
  <c r="CU2125" i="64" a="1"/>
  <c r="CU2125" i="64" s="1"/>
  <c r="CU1196" i="64" a="1"/>
  <c r="CU1196" i="64" s="1"/>
  <c r="CU396" i="64" a="1"/>
  <c r="CU396" i="64" s="1"/>
  <c r="CU397" i="64" s="1"/>
  <c r="CT2252" i="64" a="1"/>
  <c r="CT2252" i="64" s="1"/>
  <c r="CY2125" i="64" a="1"/>
  <c r="CY2125" i="64" s="1"/>
  <c r="CZ53" i="64" a="1"/>
  <c r="CZ53" i="64" s="1"/>
  <c r="CR1397" i="64" a="1"/>
  <c r="CR1397" i="64" s="1"/>
  <c r="CV107" i="64" a="1"/>
  <c r="CV107" i="64" s="1"/>
  <c r="CV108" i="64" s="1"/>
  <c r="CU501" i="64" a="1"/>
  <c r="CU501" i="64" s="1"/>
  <c r="CT944" i="64" a="1"/>
  <c r="CT944" i="64" s="1"/>
  <c r="CO402" i="64" a="1"/>
  <c r="CO402" i="64" s="1"/>
  <c r="CX53" i="64" a="1"/>
  <c r="CX53" i="64" s="1"/>
  <c r="CZ107" i="64" a="1"/>
  <c r="CZ107" i="64" s="1"/>
  <c r="CZ108" i="64" s="1"/>
  <c r="DA990" i="64" a="1"/>
  <c r="DA990" i="64" s="1"/>
  <c r="DC1064" i="64" a="1"/>
  <c r="DC1064" i="64" s="1"/>
  <c r="CQ1425" i="64" a="1"/>
  <c r="CQ1425" i="64" s="1"/>
  <c r="V1403" i="64" a="1"/>
  <c r="V1403" i="64" s="1"/>
  <c r="DB503" i="64" a="1"/>
  <c r="DB503" i="64" s="1"/>
  <c r="DA503" i="64" a="1"/>
  <c r="DA503" i="64" s="1"/>
  <c r="CW942" i="64" a="1"/>
  <c r="CW942" i="64" s="1"/>
  <c r="CS1343" i="64" a="1"/>
  <c r="CS1343" i="64" s="1"/>
  <c r="CW1125" i="64" a="1"/>
  <c r="CW1125" i="64" s="1"/>
  <c r="CU2252" i="64" a="1"/>
  <c r="CU2252" i="64" s="1"/>
  <c r="CX1125" i="64" a="1"/>
  <c r="CX1125" i="64" s="1"/>
  <c r="CY1090" i="64" a="1"/>
  <c r="CY1090" i="64" s="1"/>
  <c r="CU454" i="64" a="1"/>
  <c r="CU454" i="64" s="1"/>
  <c r="CQ1090" i="64" a="1"/>
  <c r="CQ1090" i="64" s="1"/>
  <c r="CR1090" i="64" a="1"/>
  <c r="CR1090" i="64" s="1"/>
  <c r="DB1338" i="64" a="1"/>
  <c r="DB1338" i="64" s="1"/>
  <c r="DD2252" i="64" a="1"/>
  <c r="DD2252" i="64" s="1"/>
  <c r="DA60" i="64" a="1"/>
  <c r="DA60" i="64" s="1"/>
  <c r="DD1425" i="64" a="1"/>
  <c r="DD1425" i="64" s="1"/>
  <c r="CW342" i="64" a="1"/>
  <c r="CW342" i="64" s="1"/>
  <c r="DC107" i="64" a="1"/>
  <c r="DC107" i="64" s="1"/>
  <c r="DC108" i="64" s="1"/>
  <c r="DD454" i="64" a="1"/>
  <c r="DD454" i="64" s="1"/>
  <c r="DC454" i="64" a="1"/>
  <c r="DC454" i="64" s="1"/>
  <c r="DC918" i="64" a="1"/>
  <c r="DC918" i="64" s="1"/>
  <c r="DB402" i="64" a="1"/>
  <c r="DB402" i="64" s="1"/>
  <c r="CO1338" i="64" a="1"/>
  <c r="CO1338" i="64" s="1"/>
  <c r="DB55" i="64" a="1"/>
  <c r="DB55" i="64" s="1"/>
  <c r="DC1343" i="64" a="1"/>
  <c r="DC1343" i="64" s="1"/>
  <c r="CQ1064" i="64" a="1"/>
  <c r="CQ1064" i="64" s="1"/>
  <c r="CY1425" i="64" a="1"/>
  <c r="CY1425" i="64" s="1"/>
  <c r="DC2125" i="64" a="1"/>
  <c r="DC2125" i="64" s="1"/>
  <c r="CW55" i="64" a="1"/>
  <c r="CW55" i="64" s="1"/>
  <c r="CT319" i="64" a="1"/>
  <c r="CT319" i="64" s="1"/>
  <c r="CW1338" i="64" a="1"/>
  <c r="CW1338" i="64" s="1"/>
  <c r="DC1403" i="64" a="1"/>
  <c r="DC1403" i="64" s="1"/>
  <c r="DC990" i="64" a="1"/>
  <c r="DC990" i="64" s="1"/>
  <c r="DA402" i="64" a="1"/>
  <c r="DA402" i="64" s="1"/>
  <c r="DD60" i="64" a="1"/>
  <c r="DD60" i="64" s="1"/>
  <c r="CQ2252" i="64" a="1"/>
  <c r="CQ2252" i="64" s="1"/>
  <c r="CZ525" i="64" a="1"/>
  <c r="CZ525" i="64" s="1"/>
  <c r="DD1397" i="64" a="1"/>
  <c r="DD1397" i="64" s="1"/>
  <c r="DD429" i="64" a="1"/>
  <c r="DD429" i="64" s="1"/>
  <c r="DC55" i="64" a="1"/>
  <c r="DC55" i="64" s="1"/>
  <c r="DA1397" i="64" a="1"/>
  <c r="DA1397" i="64" s="1"/>
  <c r="DB319" i="64" a="1"/>
  <c r="DB319" i="64" s="1"/>
  <c r="CU1125" i="64" a="1"/>
  <c r="CU1125" i="64" s="1"/>
  <c r="CO2202" i="64" a="1"/>
  <c r="CO2202" i="64" s="1"/>
  <c r="CO424" i="64" a="1"/>
  <c r="CO424" i="64" s="1"/>
  <c r="CV1090" i="64" a="1"/>
  <c r="CV1090" i="64" s="1"/>
  <c r="DD53" i="64" a="1"/>
  <c r="DD53" i="64" s="1"/>
  <c r="DA53" i="64" a="1"/>
  <c r="DA53" i="64" s="1"/>
  <c r="DA1317" i="64" a="1"/>
  <c r="DA1317" i="64" s="1"/>
  <c r="DA1318" i="64" s="1"/>
  <c r="DA942" i="64" a="1"/>
  <c r="DA942" i="64" s="1"/>
  <c r="CU342" i="64" a="1"/>
  <c r="CU342" i="64" s="1"/>
  <c r="CS402" i="64" a="1"/>
  <c r="CS402" i="64" s="1"/>
  <c r="DB1196" i="64" a="1"/>
  <c r="DB1196" i="64" s="1"/>
  <c r="DB944" i="64" a="1"/>
  <c r="DB944" i="64" s="1"/>
  <c r="DD342" i="64" a="1"/>
  <c r="DD342" i="64" s="1"/>
  <c r="CR342" i="64" a="1"/>
  <c r="CR342" i="64" s="1"/>
  <c r="CQ990" i="64" a="1"/>
  <c r="CQ990" i="64" s="1"/>
  <c r="CV1349" i="64" a="1"/>
  <c r="CV1349" i="64" s="1"/>
  <c r="CW1062" i="64" a="1"/>
  <c r="CW1062" i="64" s="1"/>
  <c r="DD2176" i="64" a="1"/>
  <c r="DD2176" i="64" s="1"/>
  <c r="DC53" i="64" a="1"/>
  <c r="DC53" i="64" s="1"/>
  <c r="DB918" i="64" a="1"/>
  <c r="DB918" i="64" s="1"/>
  <c r="CQ1196" i="64" a="1"/>
  <c r="CQ1196" i="64" s="1"/>
  <c r="CR2252" i="64" a="1"/>
  <c r="CR2252" i="64" s="1"/>
  <c r="DB942" i="64" a="1"/>
  <c r="DB942" i="64" s="1"/>
  <c r="DB429" i="64" a="1"/>
  <c r="DB429" i="64" s="1"/>
  <c r="DB107" i="64" a="1"/>
  <c r="DB107" i="64" s="1"/>
  <c r="DB108" i="64" s="1"/>
  <c r="CV1397" i="64" a="1"/>
  <c r="CV1397" i="64" s="1"/>
  <c r="CO1395" i="64" a="1"/>
  <c r="CO1395" i="64" s="1"/>
  <c r="DC1372" i="64" a="1"/>
  <c r="DC1372" i="64" s="1"/>
  <c r="DB1395" i="64" a="1"/>
  <c r="DB1395" i="64" s="1"/>
  <c r="CX1196" i="64" a="1"/>
  <c r="CX1196" i="64" s="1"/>
  <c r="CQ1343" i="64" a="1"/>
  <c r="CQ1343" i="64" s="1"/>
  <c r="CX799" i="64" a="1"/>
  <c r="CX799" i="64" s="1"/>
  <c r="CX1425" i="64" a="1"/>
  <c r="CX1425" i="64" s="1"/>
  <c r="CX1160" i="64" a="1"/>
  <c r="CX1160" i="64" s="1"/>
  <c r="CR525" i="64" a="1"/>
  <c r="CR525" i="64" s="1"/>
  <c r="CO1064" i="64" a="1"/>
  <c r="CO1064" i="64" s="1"/>
  <c r="CZ1125" i="64" a="1"/>
  <c r="CZ1125" i="64" s="1"/>
  <c r="CZ2252" i="64" a="1"/>
  <c r="CZ2252" i="64" s="1"/>
  <c r="CT402" i="64" a="1"/>
  <c r="CT402" i="64" s="1"/>
  <c r="CY402" i="64" a="1"/>
  <c r="CY402" i="64" s="1"/>
  <c r="CY1317" i="64" a="1"/>
  <c r="CY1317" i="64" s="1"/>
  <c r="CY1318" i="64" s="1"/>
  <c r="CY990" i="64" a="1"/>
  <c r="CY990" i="64" s="1"/>
  <c r="CW1349" i="64" a="1"/>
  <c r="CW1349" i="64" s="1"/>
  <c r="DA342" i="64" a="1"/>
  <c r="DA342" i="64" s="1"/>
  <c r="DA1160" i="64" a="1"/>
  <c r="DA1160" i="64" s="1"/>
  <c r="DB799" i="64" a="1"/>
  <c r="DB799" i="64" s="1"/>
  <c r="CZ1062" i="64" a="1"/>
  <c r="CZ1062" i="64" s="1"/>
  <c r="CT1237" i="64" a="1"/>
  <c r="CT1237" i="64" s="1"/>
  <c r="DD1062" i="64" a="1"/>
  <c r="DD1062" i="64" s="1"/>
  <c r="DB2151" i="64" a="1"/>
  <c r="DB2151" i="64" s="1"/>
  <c r="CW1343" i="64" a="1"/>
  <c r="CW1343" i="64" s="1"/>
  <c r="CV525" i="64" a="1"/>
  <c r="CV525" i="64" s="1"/>
  <c r="CU944" i="64" a="1"/>
  <c r="CU944" i="64" s="1"/>
  <c r="CZ319" i="64" a="1"/>
  <c r="CZ319" i="64" s="1"/>
  <c r="DD2151" i="64" a="1"/>
  <c r="DD2151" i="64" s="1"/>
  <c r="DB1125" i="64" a="1"/>
  <c r="DB1125" i="64" s="1"/>
  <c r="CX429" i="64" a="1"/>
  <c r="CX429" i="64" s="1"/>
  <c r="CR1064" i="64" a="1"/>
  <c r="CR1064" i="64" s="1"/>
  <c r="CP342" i="64" a="1"/>
  <c r="CP342" i="64" s="1"/>
  <c r="DC503" i="64" a="1"/>
  <c r="DC503" i="64" s="1"/>
  <c r="DC342" i="64" a="1"/>
  <c r="DC342" i="64" s="1"/>
  <c r="DA1403" i="64" a="1"/>
  <c r="DA1403" i="64" s="1"/>
  <c r="CX1397" i="64" a="1"/>
  <c r="CX1397" i="64" s="1"/>
  <c r="CR429" i="64" a="1"/>
  <c r="CR429" i="64" s="1"/>
  <c r="CR1395" i="64" a="1"/>
  <c r="CR1395" i="64" s="1"/>
  <c r="DA55" i="64" a="1"/>
  <c r="DA55" i="64" s="1"/>
  <c r="DC2252" i="64" a="1"/>
  <c r="DC2252" i="64" s="1"/>
  <c r="DD525" i="64" a="1"/>
  <c r="DD525" i="64" s="1"/>
  <c r="CR1125" i="64" a="1"/>
  <c r="CR1125" i="64" s="1"/>
  <c r="CO503" i="64" a="1"/>
  <c r="CO503" i="64" s="1"/>
  <c r="CU990" i="64" a="1"/>
  <c r="CU990" i="64" s="1"/>
  <c r="CQ525" i="64" a="1"/>
  <c r="CQ525" i="64" s="1"/>
  <c r="DC1425" i="64" a="1"/>
  <c r="DC1425" i="64" s="1"/>
  <c r="CW2176" i="64" a="1"/>
  <c r="CW2176" i="64" s="1"/>
  <c r="CT1395" i="64" a="1"/>
  <c r="CT1395" i="64" s="1"/>
  <c r="CV1064" i="64" a="1"/>
  <c r="CV1064" i="64" s="1"/>
  <c r="CY1064" i="64" a="1"/>
  <c r="CY1064" i="64" s="1"/>
  <c r="CZ396" i="64" a="1"/>
  <c r="CZ396" i="64" s="1"/>
  <c r="CZ397" i="64" s="1"/>
  <c r="CY2202" i="64" a="1"/>
  <c r="CY2202" i="64" s="1"/>
  <c r="CP942" i="64" a="1"/>
  <c r="CP942" i="64" s="1"/>
  <c r="CY424" i="64" a="1"/>
  <c r="CY424" i="64" s="1"/>
  <c r="CV396" i="64" a="1"/>
  <c r="CV396" i="64" s="1"/>
  <c r="CV397" i="64" s="1"/>
  <c r="CZ1064" i="64" a="1"/>
  <c r="CZ1064" i="64" s="1"/>
  <c r="CS1338" i="64" a="1"/>
  <c r="CS1338" i="64" s="1"/>
  <c r="CW2125" i="64" a="1"/>
  <c r="CW2125" i="64" s="1"/>
  <c r="CV1125" i="64" a="1"/>
  <c r="CV1125" i="64" s="1"/>
  <c r="CS60" i="64" a="1"/>
  <c r="CS60" i="64" s="1"/>
  <c r="CU823" i="64" a="1"/>
  <c r="CU823" i="64" s="1"/>
  <c r="CV1338" i="64" a="1"/>
  <c r="CV1338" i="64" s="1"/>
  <c r="CT107" i="64" a="1"/>
  <c r="CT107" i="64" s="1"/>
  <c r="CT108" i="64" s="1"/>
  <c r="CY1395" i="64" a="1"/>
  <c r="CY1395" i="64" s="1"/>
  <c r="CT1425" i="64" a="1"/>
  <c r="CT1425" i="64" s="1"/>
  <c r="CZ1372" i="64" a="1"/>
  <c r="CZ1372" i="64" s="1"/>
  <c r="CR1425" i="64" a="1"/>
  <c r="CR1425" i="64" s="1"/>
  <c r="CO1090" i="64" a="1"/>
  <c r="CO1090" i="64" s="1"/>
  <c r="CS823" i="64" a="1"/>
  <c r="CS823" i="64" s="1"/>
  <c r="CW454" i="64" a="1"/>
  <c r="CW454" i="64" s="1"/>
  <c r="CQ342" i="64" a="1"/>
  <c r="CQ342" i="64" s="1"/>
  <c r="CO1196" i="64" a="1"/>
  <c r="CO1196" i="64" s="1"/>
  <c r="CP944" i="64" a="1"/>
  <c r="CP944" i="64" s="1"/>
  <c r="CQ107" i="64" a="1"/>
  <c r="CQ107" i="64" s="1"/>
  <c r="CQ108" i="64" s="1"/>
  <c r="CX1338" i="64" a="1"/>
  <c r="CX1338" i="64" s="1"/>
  <c r="CY107" i="64" a="1"/>
  <c r="CY107" i="64" s="1"/>
  <c r="CY108" i="64" s="1"/>
  <c r="DD799" i="64" a="1"/>
  <c r="DD799" i="64" s="1"/>
  <c r="DD2202" i="64" a="1"/>
  <c r="DD2202" i="64" s="1"/>
  <c r="CW1397" i="64" a="1"/>
  <c r="CW1397" i="64" s="1"/>
  <c r="CO525" i="64" a="1"/>
  <c r="CO525" i="64" s="1"/>
  <c r="CU402" i="64" a="1"/>
  <c r="CU402" i="64" s="1"/>
  <c r="DA2202" i="64" a="1"/>
  <c r="DA2202" i="64" s="1"/>
  <c r="DB1090" i="64" a="1"/>
  <c r="DB1090" i="64" s="1"/>
  <c r="DC429" i="64" a="1"/>
  <c r="DC429" i="64" s="1"/>
  <c r="DC424" i="64" a="1"/>
  <c r="DC424" i="64" s="1"/>
  <c r="CO107" i="64" a="1"/>
  <c r="CO107" i="64" s="1"/>
  <c r="CO108" i="64" s="1"/>
  <c r="CW2252" i="64" a="1"/>
  <c r="CW2252" i="64" s="1"/>
  <c r="DD1090" i="64" a="1"/>
  <c r="DD1090" i="64" s="1"/>
  <c r="CW1403" i="64" a="1"/>
  <c r="CW1403" i="64" s="1"/>
  <c r="CP1196" i="64" a="1"/>
  <c r="CP1196" i="64" s="1"/>
  <c r="CO799" i="64" a="1"/>
  <c r="CO799" i="64" s="1"/>
  <c r="CV2151" i="64" a="1"/>
  <c r="CV2151" i="64" s="1"/>
  <c r="DC319" i="64" a="1"/>
  <c r="DC319" i="64" s="1"/>
  <c r="DD503" i="64" a="1"/>
  <c r="DD503" i="64" s="1"/>
  <c r="CV2252" i="64" a="1"/>
  <c r="CV2252" i="64" s="1"/>
  <c r="DB1372" i="64" a="1"/>
  <c r="DB1372" i="64" s="1"/>
  <c r="DB342" i="64" a="1"/>
  <c r="DB342" i="64" s="1"/>
  <c r="DD1125" i="64" a="1"/>
  <c r="DD1125" i="64" s="1"/>
  <c r="CZ2202" i="64" a="1"/>
  <c r="CZ2202" i="64" s="1"/>
  <c r="CP60" i="64" a="1"/>
  <c r="CP60" i="64" s="1"/>
  <c r="DC2176" i="64" a="1"/>
  <c r="DC2176" i="64" s="1"/>
  <c r="DD424" i="64" a="1"/>
  <c r="DD424" i="64" s="1"/>
  <c r="CS2151" i="64" a="1"/>
  <c r="CS2151" i="64" s="1"/>
  <c r="CW1090" i="64" a="1"/>
  <c r="CW1090" i="64" s="1"/>
  <c r="CW2151" i="64" a="1"/>
  <c r="CW2151" i="64" s="1"/>
  <c r="CW1196" i="64" a="1"/>
  <c r="CW1196" i="64" s="1"/>
  <c r="CU1403" i="64" a="1"/>
  <c r="CU1403" i="64" s="1"/>
  <c r="CS53" i="64" a="1"/>
  <c r="CS53" i="64" s="1"/>
  <c r="CU1062" i="64" a="1"/>
  <c r="CU1062" i="64" s="1"/>
  <c r="CO1343" i="64" a="1"/>
  <c r="CO1343" i="64" s="1"/>
  <c r="CW1372" i="64" a="1"/>
  <c r="CW1372" i="64" s="1"/>
  <c r="CO944" i="64" a="1"/>
  <c r="CO944" i="64" s="1"/>
  <c r="CO1160" i="64" a="1"/>
  <c r="CO1160" i="64" s="1"/>
  <c r="CY2176" i="64" a="1"/>
  <c r="CY2176" i="64" s="1"/>
  <c r="CU1397" i="64" a="1"/>
  <c r="CU1397" i="64" s="1"/>
  <c r="CW823" i="64" a="1"/>
  <c r="CW823" i="64" s="1"/>
  <c r="CW503" i="64" a="1"/>
  <c r="CW503" i="64" s="1"/>
  <c r="CT1349" i="64" a="1"/>
  <c r="CT1349" i="64" s="1"/>
  <c r="CP990" i="64" a="1"/>
  <c r="CP990" i="64" s="1"/>
  <c r="CP1372" i="64" a="1"/>
  <c r="CP1372" i="64" s="1"/>
  <c r="CS107" i="64" a="1"/>
  <c r="CS107" i="64" s="1"/>
  <c r="CS108" i="64" s="1"/>
  <c r="CO1372" i="64" a="1"/>
  <c r="CO1372" i="64" s="1"/>
  <c r="CZ1349" i="64" a="1"/>
  <c r="CZ1349" i="64" s="1"/>
  <c r="CQ60" i="64" a="1"/>
  <c r="CQ60" i="64" s="1"/>
  <c r="CO2176" i="64" a="1"/>
  <c r="CO2176" i="64" s="1"/>
  <c r="CT2176" i="64" a="1"/>
  <c r="CT2176" i="64" s="1"/>
  <c r="CV501" i="64" a="1"/>
  <c r="CV501" i="64" s="1"/>
  <c r="CZ2125" i="64" a="1"/>
  <c r="CZ2125" i="64" s="1"/>
  <c r="CT942" i="64" a="1"/>
  <c r="CT942" i="64" s="1"/>
  <c r="CX1343" i="64" a="1"/>
  <c r="CX1343" i="64" s="1"/>
  <c r="CS1403" i="64" a="1"/>
  <c r="CS1403" i="64" s="1"/>
  <c r="DC799" i="64" a="1"/>
  <c r="DC799" i="64" s="1"/>
  <c r="CX918" i="64" a="1"/>
  <c r="CX918" i="64" s="1"/>
  <c r="DD1237" i="64" a="1"/>
  <c r="DD1237" i="64" s="1"/>
  <c r="DC1237" i="64" a="1"/>
  <c r="DC1237" i="64" s="1"/>
  <c r="DA2176" i="64" a="1"/>
  <c r="DA2176" i="64" s="1"/>
  <c r="CX1317" i="64" a="1"/>
  <c r="CX1317" i="64" s="1"/>
  <c r="CX1318" i="64" s="1"/>
  <c r="CQ501" i="64" a="1"/>
  <c r="CQ501" i="64" s="1"/>
  <c r="DC1090" i="64" a="1"/>
  <c r="DC1090" i="64" s="1"/>
  <c r="DB2202" i="64" a="1"/>
  <c r="DB2202" i="64" s="1"/>
  <c r="CU2176" i="64" a="1"/>
  <c r="CU2176" i="64" s="1"/>
  <c r="CX1403" i="64" a="1"/>
  <c r="CX1403" i="64" s="1"/>
  <c r="DA1062" i="64" a="1"/>
  <c r="DA1062" i="64" s="1"/>
  <c r="DB454" i="64" a="1"/>
  <c r="DB454" i="64" s="1"/>
  <c r="CT429" i="64" a="1"/>
  <c r="CT429" i="64" s="1"/>
  <c r="DA2125" i="64" a="1"/>
  <c r="DA2125" i="64" s="1"/>
  <c r="DB501" i="64" a="1"/>
  <c r="DB501" i="64" s="1"/>
  <c r="CR55" i="64" a="1"/>
  <c r="CR55" i="64" s="1"/>
  <c r="CQ454" i="64" a="1"/>
  <c r="CQ454" i="64" s="1"/>
  <c r="CO918" i="64" a="1"/>
  <c r="CO918" i="64" s="1"/>
  <c r="DD1196" i="64" a="1"/>
  <c r="DD1196" i="64" s="1"/>
  <c r="DD1338" i="64" a="1"/>
  <c r="DD1338" i="64" s="1"/>
  <c r="CW799" i="64" a="1"/>
  <c r="CW799" i="64" s="1"/>
  <c r="CP823" i="64" a="1"/>
  <c r="CP823" i="64" s="1"/>
  <c r="CU424" i="64" a="1"/>
  <c r="CU424" i="64" s="1"/>
  <c r="CY53" i="64" a="1"/>
  <c r="CY53" i="64" s="1"/>
  <c r="CZ1425" i="64" a="1"/>
  <c r="CZ1425" i="64" s="1"/>
  <c r="CX396" i="64" a="1"/>
  <c r="CX396" i="64" s="1"/>
  <c r="CX397" i="64" s="1"/>
  <c r="CW918" i="64" a="1"/>
  <c r="CW918" i="64" s="1"/>
  <c r="CU53" i="64" a="1"/>
  <c r="CU53" i="64" s="1"/>
  <c r="CP1237" i="64" a="1"/>
  <c r="CP1237" i="64" s="1"/>
  <c r="CZ429" i="64" a="1"/>
  <c r="CZ429" i="64" s="1"/>
  <c r="CW501" i="64" a="1"/>
  <c r="CW501" i="64" s="1"/>
  <c r="CX402" i="64" a="1"/>
  <c r="CX402" i="64" s="1"/>
  <c r="CT1125" i="64" a="1"/>
  <c r="CT1125" i="64" s="1"/>
  <c r="CO1317" i="64" a="1"/>
  <c r="CO1317" i="64" s="1"/>
  <c r="CO1318" i="64" s="1"/>
  <c r="CR396" i="64" a="1"/>
  <c r="CR396" i="64" s="1"/>
  <c r="CR397" i="64" s="1"/>
  <c r="CQ53" i="64" a="1"/>
  <c r="CQ53" i="64" s="1"/>
  <c r="CO823" i="64" a="1"/>
  <c r="CO823" i="64" s="1"/>
  <c r="CX2202" i="64" a="1"/>
  <c r="CX2202" i="64" s="1"/>
  <c r="CS1349" i="64" a="1"/>
  <c r="CS1349" i="64" s="1"/>
  <c r="CP2252" i="64" a="1"/>
  <c r="CP2252" i="64" s="1"/>
  <c r="CT454" i="64" a="1"/>
  <c r="CT454" i="64" s="1"/>
  <c r="CZ454" i="64" a="1"/>
  <c r="CZ454" i="64" s="1"/>
  <c r="CZ342" i="64" a="1"/>
  <c r="CZ342" i="64" s="1"/>
  <c r="CP2125" i="64" a="1"/>
  <c r="CP2125" i="64" s="1"/>
  <c r="CV1403" i="64" a="1"/>
  <c r="CV1403" i="64" s="1"/>
  <c r="CX1349" i="64" a="1"/>
  <c r="CX1349" i="64" s="1"/>
  <c r="CT1062" i="64" a="1"/>
  <c r="CT1062" i="64" s="1"/>
  <c r="CV1160" i="64" a="1"/>
  <c r="CV1160" i="64" s="1"/>
  <c r="CX424" i="64" a="1"/>
  <c r="CX424" i="64" s="1"/>
  <c r="CV799" i="64" a="1"/>
  <c r="CV799" i="64" s="1"/>
  <c r="CU503" i="64" a="1"/>
  <c r="CU503" i="64" s="1"/>
  <c r="CU1425" i="64" a="1"/>
  <c r="CU1425" i="64" s="1"/>
  <c r="CT1064" i="64" a="1"/>
  <c r="CT1064" i="64" s="1"/>
  <c r="CO1403" i="64" a="1"/>
  <c r="CO1403" i="64" s="1"/>
  <c r="CX501" i="64" a="1"/>
  <c r="CX501" i="64" s="1"/>
  <c r="DB60" i="64" a="1"/>
  <c r="DB60" i="64" s="1"/>
  <c r="DD396" i="64" a="1"/>
  <c r="DD396" i="64" s="1"/>
  <c r="DD397" i="64" s="1"/>
  <c r="CY396" i="64" a="1"/>
  <c r="CY396" i="64" s="1"/>
  <c r="CY397" i="64" s="1"/>
  <c r="CP53" i="64" a="1"/>
  <c r="CP53" i="64" s="1"/>
  <c r="CZ501" i="64" a="1"/>
  <c r="CZ501" i="64" s="1"/>
  <c r="DC942" i="64" a="1"/>
  <c r="DC942" i="64" s="1"/>
  <c r="DA944" i="64" a="1"/>
  <c r="DA944" i="64" s="1"/>
  <c r="DD944" i="64" a="1"/>
  <c r="DD944" i="64" s="1"/>
  <c r="CV1343" i="64" a="1"/>
  <c r="CV1343" i="64" s="1"/>
  <c r="CT990" i="64" a="1"/>
  <c r="CT990" i="64" s="1"/>
  <c r="CU2202" i="64" a="1"/>
  <c r="CU2202" i="64" s="1"/>
  <c r="DB2176" i="64" a="1"/>
  <c r="DB2176" i="64" s="1"/>
  <c r="DC1395" i="64" a="1"/>
  <c r="DC1395" i="64" s="1"/>
  <c r="CT823" i="64" a="1"/>
  <c r="CT823" i="64" s="1"/>
  <c r="CS2125" i="64" a="1"/>
  <c r="CS2125" i="64" s="1"/>
  <c r="DC1397" i="64" a="1"/>
  <c r="DC1397" i="64" s="1"/>
  <c r="DA501" i="64" a="1"/>
  <c r="DA501" i="64" s="1"/>
  <c r="DB2252" i="64" a="1"/>
  <c r="DB2252" i="64" s="1"/>
  <c r="DC1062" i="64" a="1"/>
  <c r="DC1062" i="64" s="1"/>
  <c r="CY1160" i="64" a="1"/>
  <c r="CY1160" i="64" s="1"/>
  <c r="CP1317" i="64" a="1"/>
  <c r="CP1317" i="64" s="1"/>
  <c r="CP1318" i="64" s="1"/>
  <c r="CY1372" i="64" a="1"/>
  <c r="CY1372" i="64" s="1"/>
  <c r="CZ402" i="64" a="1"/>
  <c r="CZ402" i="64" s="1"/>
  <c r="DD1349" i="64" a="1"/>
  <c r="DD1349" i="64" s="1"/>
  <c r="DA1425" i="64" a="1"/>
  <c r="DA1425" i="64" s="1"/>
  <c r="DB53" i="64" a="1"/>
  <c r="DB53" i="64" s="1"/>
  <c r="DA918" i="64" a="1"/>
  <c r="DA918" i="64" s="1"/>
  <c r="CX1237" i="64" a="1"/>
  <c r="CX1237" i="64" s="1"/>
  <c r="CV319" i="64" a="1"/>
  <c r="CV319" i="64" s="1"/>
  <c r="CX454" i="64" a="1"/>
  <c r="CX454" i="64" s="1"/>
  <c r="DA107" i="64" a="1"/>
  <c r="DA107" i="64" s="1"/>
  <c r="DA108" i="64" s="1"/>
  <c r="DA396" i="64" a="1"/>
  <c r="DA396" i="64" s="1"/>
  <c r="DA397" i="64" s="1"/>
  <c r="CZ918" i="64" a="1"/>
  <c r="CZ918" i="64" s="1"/>
  <c r="CO1397" i="64" a="1"/>
  <c r="CO1397" i="64" s="1"/>
  <c r="CQ503" i="64" a="1"/>
  <c r="CQ503" i="64" s="1"/>
  <c r="CV342" i="64" a="1"/>
  <c r="CV342" i="64" s="1"/>
  <c r="CR107" i="64" a="1"/>
  <c r="CR107" i="64" s="1"/>
  <c r="CR108" i="64" s="1"/>
  <c r="CY1196" i="64" a="1"/>
  <c r="CY1196" i="64" s="1"/>
  <c r="CS2252" i="64" a="1"/>
  <c r="CS2252" i="64" s="1"/>
  <c r="CO396" i="64" a="1"/>
  <c r="CO396" i="64" s="1"/>
  <c r="CO397" i="64" s="1"/>
  <c r="CQ1317" i="64" a="1"/>
  <c r="CQ1317" i="64" s="1"/>
  <c r="CQ1318" i="64" s="1"/>
  <c r="CX1395" i="64" a="1"/>
  <c r="CX1395" i="64" s="1"/>
  <c r="CQ823" i="64" a="1"/>
  <c r="CQ823" i="64" s="1"/>
  <c r="CS1062" i="64" a="1"/>
  <c r="CS1062" i="64" s="1"/>
  <c r="CP402" i="64" a="1"/>
  <c r="CP402" i="64" s="1"/>
  <c r="CO1349" i="64" a="1"/>
  <c r="CO1349" i="64" s="1"/>
  <c r="CR424" i="64" a="1"/>
  <c r="CR424" i="64" s="1"/>
  <c r="CQ2176" i="64" a="1"/>
  <c r="CQ2176" i="64" s="1"/>
  <c r="CR1062" i="64" a="1"/>
  <c r="CR1062" i="64" s="1"/>
  <c r="DC944" i="64" a="1"/>
  <c r="DC944" i="64" s="1"/>
  <c r="DD942" i="64" a="1"/>
  <c r="DD942" i="64" s="1"/>
  <c r="CW396" i="64" a="1"/>
  <c r="CW396" i="64" s="1"/>
  <c r="CW397" i="64" s="1"/>
  <c r="CS1160" i="64" a="1"/>
  <c r="CS1160" i="64" s="1"/>
  <c r="DD319" i="64" a="1"/>
  <c r="DD319" i="64" s="1"/>
  <c r="DA1237" i="64" a="1"/>
  <c r="DA1237" i="64" s="1"/>
  <c r="DD107" i="64" a="1"/>
  <c r="DD107" i="64" s="1"/>
  <c r="DD108" i="64" s="1"/>
  <c r="CS1125" i="64" a="1"/>
  <c r="CS1125" i="64" s="1"/>
  <c r="CR2125" i="64" a="1"/>
  <c r="CR2125" i="64" s="1"/>
  <c r="DC2202" i="64" a="1"/>
  <c r="DC2202" i="64" s="1"/>
  <c r="DD402" i="64" a="1"/>
  <c r="DD402" i="64" s="1"/>
  <c r="DD1395" i="64" a="1"/>
  <c r="DD1395" i="64" s="1"/>
  <c r="CW424" i="64" a="1"/>
  <c r="CW424" i="64" s="1"/>
  <c r="CX944" i="64" a="1"/>
  <c r="CX944" i="64" s="1"/>
  <c r="CZ424" i="64" a="1"/>
  <c r="CZ424" i="64" s="1"/>
  <c r="DA1064" i="64" a="1"/>
  <c r="DA1064" i="64" s="1"/>
  <c r="DA525" i="64" a="1"/>
  <c r="DA525" i="64" s="1"/>
  <c r="DD1160" i="64" a="1"/>
  <c r="DD1160" i="64" s="1"/>
  <c r="CP1125" i="64" a="1"/>
  <c r="CP1125" i="64" s="1"/>
  <c r="CP55" i="64" a="1"/>
  <c r="CP55" i="64" s="1"/>
  <c r="DB823" i="64" a="1"/>
  <c r="DB823" i="64" s="1"/>
  <c r="DB1425" i="64" a="1"/>
  <c r="DB1425" i="64" s="1"/>
  <c r="CT53" i="64" a="1"/>
  <c r="CT53" i="64" s="1"/>
  <c r="CX2252" i="64" a="1"/>
  <c r="CX2252" i="64" s="1"/>
  <c r="DA799" i="64" a="1"/>
  <c r="DA799" i="64" s="1"/>
  <c r="DB1317" i="64" a="1"/>
  <c r="DB1317" i="64" s="1"/>
  <c r="DB1318" i="64" s="1"/>
  <c r="DD55" i="64" a="1"/>
  <c r="DD55" i="64" s="1"/>
  <c r="DC501" i="64" a="1"/>
  <c r="DC501" i="64" s="1"/>
  <c r="CS525" i="64" a="1"/>
  <c r="CS525" i="64" s="1"/>
  <c r="CS1395" i="64" a="1"/>
  <c r="CS1395" i="64" s="1"/>
  <c r="CP1425" i="64" a="1"/>
  <c r="CP1425" i="64" s="1"/>
  <c r="CZ503" i="64" a="1"/>
  <c r="CZ503" i="64" s="1"/>
  <c r="CP424" i="64" a="1"/>
  <c r="CP424" i="64" s="1"/>
  <c r="CV2176" i="64" a="1"/>
  <c r="CV2176" i="64" s="1"/>
  <c r="CX60" i="64" a="1"/>
  <c r="CX60" i="64" s="1"/>
  <c r="CW1064" i="64" a="1"/>
  <c r="CW1064" i="64" s="1"/>
  <c r="CU1338" i="64" a="1"/>
  <c r="CU1338" i="64" s="1"/>
  <c r="CQ1237" i="64" a="1"/>
  <c r="CQ1237" i="64" s="1"/>
  <c r="CZ1317" i="64" a="1"/>
  <c r="CZ1317" i="64" s="1"/>
  <c r="CZ1318" i="64" s="1"/>
  <c r="CX1372" i="64" a="1"/>
  <c r="CX1372" i="64" s="1"/>
  <c r="CS501" i="64" a="1"/>
  <c r="CS501" i="64" s="1"/>
  <c r="CQ944" i="64" a="1"/>
  <c r="CQ944" i="64" s="1"/>
  <c r="CQ396" i="64" a="1"/>
  <c r="CQ396" i="64" s="1"/>
  <c r="CQ397" i="64" s="1"/>
  <c r="CY942" i="64" a="1"/>
  <c r="CY942" i="64" s="1"/>
  <c r="CU1343" i="64" a="1"/>
  <c r="CU1343" i="64" s="1"/>
  <c r="CX990" i="64" a="1"/>
  <c r="CX990" i="64" s="1"/>
  <c r="CX525" i="64" a="1"/>
  <c r="CX525" i="64" s="1"/>
  <c r="DD2125" i="64" a="1"/>
  <c r="DD2125" i="64" s="1"/>
  <c r="DC2151" i="64" a="1"/>
  <c r="DC2151" i="64" s="1"/>
  <c r="DA319" i="64" a="1"/>
  <c r="DA319" i="64" s="1"/>
  <c r="CV942" i="64" a="1"/>
  <c r="CV942" i="64" s="1"/>
  <c r="CS942" i="64" a="1"/>
  <c r="CS942" i="64" s="1"/>
  <c r="CU55" i="64" a="1"/>
  <c r="CU55" i="64" s="1"/>
  <c r="DB1397" i="64" a="1"/>
  <c r="DB1397" i="64" s="1"/>
  <c r="DB2125" i="64" a="1"/>
  <c r="DB2125" i="64" s="1"/>
  <c r="DD823" i="64" a="1"/>
  <c r="DD823" i="64" s="1"/>
  <c r="CQ1397" i="64" a="1"/>
  <c r="CQ1397" i="64" s="1"/>
  <c r="CR501" i="64" a="1"/>
  <c r="CR501" i="64" s="1"/>
  <c r="CV53" i="64" a="1"/>
  <c r="CV53" i="64" s="1"/>
  <c r="DA429" i="64" a="1"/>
  <c r="DA429" i="64" s="1"/>
  <c r="DA1125" i="64" a="1"/>
  <c r="DA1125" i="64" s="1"/>
  <c r="DA2252" i="64" a="1"/>
  <c r="DA2252" i="64" s="1"/>
  <c r="DA424" i="64" a="1"/>
  <c r="DA424" i="64" s="1"/>
  <c r="DA1395" i="64" a="1"/>
  <c r="DA1395" i="64" s="1"/>
  <c r="DB525" i="64" a="1"/>
  <c r="DB525" i="64" s="1"/>
  <c r="CV944" i="64" a="1"/>
  <c r="CV944" i="64" s="1"/>
  <c r="DB1403" i="64" a="1"/>
  <c r="DB1403" i="64" s="1"/>
  <c r="DB1343" i="64" a="1"/>
  <c r="DB1343" i="64" s="1"/>
  <c r="DD1343" i="64" a="1"/>
  <c r="DD1343" i="64" s="1"/>
  <c r="CX342" i="64" a="1"/>
  <c r="CX342" i="64" s="1"/>
  <c r="CQ799" i="64" a="1"/>
  <c r="CQ799" i="64" s="1"/>
  <c r="CW53" i="64" a="1"/>
  <c r="CW53" i="64" s="1"/>
  <c r="CX319" i="64" a="1"/>
  <c r="CX319" i="64" s="1"/>
  <c r="DC1317" i="64" a="1"/>
  <c r="DC1317" i="64" s="1"/>
  <c r="DC1318" i="64" s="1"/>
  <c r="CP454" i="64" a="1"/>
  <c r="CP454" i="64" s="1"/>
  <c r="CY1349" i="64" a="1"/>
  <c r="CY1349" i="64" s="1"/>
  <c r="CY823" i="64" a="1"/>
  <c r="CY823" i="64" s="1"/>
  <c r="CW525" i="64" a="1"/>
  <c r="CW525" i="64" s="1"/>
  <c r="CX823" i="64" a="1"/>
  <c r="CX823" i="64" s="1"/>
  <c r="CT55" i="64" a="1"/>
  <c r="CT55" i="64" s="1"/>
  <c r="CR1160" i="64" a="1"/>
  <c r="CR1160" i="64" s="1"/>
  <c r="CY1062" i="64" a="1"/>
  <c r="CY1062" i="64" s="1"/>
  <c r="CX2176" i="64" a="1"/>
  <c r="CX2176" i="64" s="1"/>
  <c r="CW429" i="64" a="1"/>
  <c r="CW429" i="64" s="1"/>
  <c r="CY1237" i="64" a="1"/>
  <c r="CY1237" i="64" s="1"/>
  <c r="CO2252" i="64" a="1"/>
  <c r="CO2252" i="64" s="1"/>
  <c r="CS424" i="64" a="1"/>
  <c r="CS424" i="64" s="1"/>
  <c r="CS944" i="64" a="1"/>
  <c r="CS944" i="64" s="1"/>
  <c r="CW990" i="64" a="1"/>
  <c r="CW990" i="64" s="1"/>
  <c r="CY429" i="64" a="1"/>
  <c r="CY429" i="64" s="1"/>
  <c r="CV918" i="64" a="1"/>
  <c r="CV918" i="64" s="1"/>
  <c r="CR823" i="64" a="1"/>
  <c r="CR823" i="64" s="1"/>
  <c r="CS1064" i="64" a="1"/>
  <c r="CS1064" i="64" s="1"/>
  <c r="CV1317" i="64" a="1"/>
  <c r="CV1317" i="64" s="1"/>
  <c r="CV1318" i="64" s="1"/>
  <c r="CV429" i="64" a="1"/>
  <c r="CV429" i="64" s="1"/>
  <c r="CS319" i="64" a="1"/>
  <c r="CS319" i="64" s="1"/>
  <c r="CW60" i="64" a="1"/>
  <c r="CW60" i="64" s="1"/>
  <c r="CW2202" i="64" a="1"/>
  <c r="CW2202" i="64" s="1"/>
  <c r="CO429" i="64" a="1"/>
  <c r="CO429" i="64" s="1"/>
  <c r="CV990" i="64" a="1"/>
  <c r="CV990" i="64" s="1"/>
  <c r="CQ942" i="64" a="1"/>
  <c r="CQ942" i="64" s="1"/>
  <c r="CQ2151" i="64" a="1"/>
  <c r="CQ2151" i="64" s="1"/>
  <c r="CO1425" i="64" a="1"/>
  <c r="CO1425" i="64" s="1"/>
  <c r="CV503" i="64" a="1"/>
  <c r="CV503" i="64" s="1"/>
  <c r="CY799" i="64" a="1"/>
  <c r="CY799" i="64" s="1"/>
  <c r="CV2125" i="64" a="1"/>
  <c r="CV2125" i="64" s="1"/>
  <c r="CR1349" i="64" a="1"/>
  <c r="CR1349" i="64" s="1"/>
  <c r="CR1317" i="64" a="1"/>
  <c r="CR1317" i="64" s="1"/>
  <c r="CR1318" i="64" s="1"/>
  <c r="CO1062" i="64" a="1"/>
  <c r="CO1062" i="64" s="1"/>
  <c r="CU60" i="64" a="1"/>
  <c r="CU60" i="64" s="1"/>
  <c r="CO942" i="64" a="1"/>
  <c r="CO942" i="64" s="1"/>
  <c r="CQ1062" i="64" a="1"/>
  <c r="CQ1062" i="64" s="1"/>
  <c r="CY1403" i="64" a="1"/>
  <c r="CY1403" i="64" s="1"/>
  <c r="CZ1237" i="64" a="1"/>
  <c r="CZ1237" i="64" s="1"/>
  <c r="CU1090" i="64" a="1"/>
  <c r="CU1090" i="64" s="1"/>
  <c r="DG402" i="64" a="1"/>
  <c r="DG402" i="64" s="1"/>
  <c r="DG1090" i="64" a="1"/>
  <c r="DG1090" i="64" s="1"/>
  <c r="DG1397" i="64" a="1"/>
  <c r="DG1397" i="64" s="1"/>
  <c r="DG1196" i="64" a="1"/>
  <c r="DG1196" i="64" s="1"/>
  <c r="DE990" i="64" a="1"/>
  <c r="DE990" i="64" s="1"/>
  <c r="DE1349" i="64" a="1"/>
  <c r="DE1349" i="64" s="1"/>
  <c r="DE424" i="64" a="1"/>
  <c r="DE424" i="64" s="1"/>
  <c r="DE2125" i="64" a="1"/>
  <c r="DE2125" i="64" s="1"/>
  <c r="DF1403" i="64" a="1"/>
  <c r="DF1403" i="64" s="1"/>
  <c r="DF1343" i="64" a="1"/>
  <c r="DF1343" i="64" s="1"/>
  <c r="DE53" i="64" a="1"/>
  <c r="DE53" i="64" s="1"/>
  <c r="DE1425" i="64" a="1"/>
  <c r="DE1425" i="64" s="1"/>
  <c r="DH1425" i="64" a="1"/>
  <c r="DH1425" i="64" s="1"/>
  <c r="DH107" i="64" a="1"/>
  <c r="DH107" i="64" s="1"/>
  <c r="DH108" i="64" s="1"/>
  <c r="DE454" i="64" a="1"/>
  <c r="DE454" i="64" s="1"/>
  <c r="DE525" i="64" a="1"/>
  <c r="DE525" i="64" s="1"/>
  <c r="DF1125" i="64" a="1"/>
  <c r="DF1125" i="64" s="1"/>
  <c r="DG990" i="64" a="1"/>
  <c r="DG990" i="64" s="1"/>
  <c r="DH424" i="64" a="1"/>
  <c r="DH424" i="64" s="1"/>
  <c r="DF944" i="64" a="1"/>
  <c r="DF944" i="64" s="1"/>
  <c r="DG55" i="64" a="1"/>
  <c r="DG55" i="64" s="1"/>
  <c r="CO2151" i="64" a="1"/>
  <c r="CO2151" i="64" s="1"/>
  <c r="CO2152" i="64" s="1"/>
  <c r="CX2151" i="64" a="1"/>
  <c r="CX2151" i="64" s="1"/>
  <c r="DC396" i="64" a="1"/>
  <c r="DC396" i="64" s="1"/>
  <c r="DC397" i="64" s="1"/>
  <c r="CO319" i="64" a="1"/>
  <c r="CO319" i="64" s="1"/>
  <c r="CT501" i="64" a="1"/>
  <c r="CT501" i="64" s="1"/>
  <c r="CP2202" i="64" a="1"/>
  <c r="CP2202" i="64" s="1"/>
  <c r="CT424" i="64" a="1"/>
  <c r="CT424" i="64" s="1"/>
  <c r="CR1403" i="64" a="1"/>
  <c r="CR1403" i="64" s="1"/>
  <c r="CT2151" i="64" a="1"/>
  <c r="CT2151" i="64" s="1"/>
  <c r="CS342" i="64" a="1"/>
  <c r="CS342" i="64" s="1"/>
  <c r="CR942" i="64" a="1"/>
  <c r="CR942" i="64" s="1"/>
  <c r="CT2125" i="64" a="1"/>
  <c r="CT2125" i="64" s="1"/>
  <c r="CZ1403" i="64" a="1"/>
  <c r="CZ1403" i="64" s="1"/>
  <c r="CQ1349" i="64" a="1"/>
  <c r="CQ1349" i="64" s="1"/>
  <c r="CT525" i="64" a="1"/>
  <c r="CT525" i="64" s="1"/>
  <c r="CR918" i="64" a="1"/>
  <c r="CR918" i="64" s="1"/>
  <c r="CZ60" i="64" a="1"/>
  <c r="CZ60" i="64" s="1"/>
  <c r="CX107" i="64" a="1"/>
  <c r="CX107" i="64" s="1"/>
  <c r="CX108" i="64" s="1"/>
  <c r="CT1338" i="64" a="1"/>
  <c r="CT1338" i="64" s="1"/>
  <c r="CZ944" i="64" a="1"/>
  <c r="CZ944" i="64" s="1"/>
  <c r="CY342" i="64" a="1"/>
  <c r="CY342" i="64" s="1"/>
  <c r="CO501" i="64" a="1"/>
  <c r="CO501" i="64" s="1"/>
  <c r="CX503" i="64" a="1"/>
  <c r="CX503" i="64" s="1"/>
  <c r="DB424" i="64" a="1"/>
  <c r="DB424" i="64" s="1"/>
  <c r="DA454" i="64" a="1"/>
  <c r="DA454" i="64" s="1"/>
  <c r="DC1125" i="64" a="1"/>
  <c r="DC1125" i="64" s="1"/>
  <c r="DG1395" i="64" a="1"/>
  <c r="DG1395" i="64" s="1"/>
  <c r="DG823" i="64" a="1"/>
  <c r="DG823" i="64" s="1"/>
  <c r="DH1338" i="64" a="1"/>
  <c r="DH1338" i="64" s="1"/>
  <c r="DH823" i="64" a="1"/>
  <c r="DH823" i="64" s="1"/>
  <c r="DH1125" i="64" a="1"/>
  <c r="DH1125" i="64" s="1"/>
  <c r="DF454" i="64" a="1"/>
  <c r="DF454" i="64" s="1"/>
  <c r="DE799" i="64" a="1"/>
  <c r="DE799" i="64" s="1"/>
  <c r="DF2151" i="64" a="1"/>
  <c r="DF2151" i="64" s="1"/>
  <c r="DF503" i="64" a="1"/>
  <c r="DF503" i="64" s="1"/>
  <c r="DG1317" i="64" a="1"/>
  <c r="DG1317" i="64" s="1"/>
  <c r="DG1318" i="64" s="1"/>
  <c r="DG501" i="64" a="1"/>
  <c r="DG501" i="64" s="1"/>
  <c r="DF1395" i="64" a="1"/>
  <c r="DF1395" i="64" s="1"/>
  <c r="DG503" i="64" a="1"/>
  <c r="DG503" i="64" s="1"/>
  <c r="DE1125" i="64" a="1"/>
  <c r="DE1125" i="64" s="1"/>
  <c r="DH342" i="64" a="1"/>
  <c r="DH342" i="64" s="1"/>
  <c r="CU429" i="64" a="1"/>
  <c r="CU429" i="64" s="1"/>
  <c r="CO2125" i="64" a="1"/>
  <c r="CO2125" i="64" s="1"/>
  <c r="CP1343" i="64" a="1"/>
  <c r="CP1343" i="64" s="1"/>
  <c r="DC1349" i="64" a="1"/>
  <c r="DC1349" i="64" s="1"/>
  <c r="DC823" i="64" a="1"/>
  <c r="DC823" i="64" s="1"/>
  <c r="DA1343" i="64" a="1"/>
  <c r="DA1343" i="64" s="1"/>
  <c r="DC525" i="64" a="1"/>
  <c r="DC525" i="64" s="1"/>
  <c r="CT1343" i="64" a="1"/>
  <c r="CT1343" i="64" s="1"/>
  <c r="CS1237" i="64" a="1"/>
  <c r="CS1237" i="64" s="1"/>
  <c r="CV424" i="64" a="1"/>
  <c r="CV424" i="64" s="1"/>
  <c r="CY503" i="64" a="1"/>
  <c r="CY503" i="64" s="1"/>
  <c r="CZ2176" i="64" a="1"/>
  <c r="CZ2176" i="64" s="1"/>
  <c r="CR319" i="64" a="1"/>
  <c r="CR319" i="64" s="1"/>
  <c r="CY319" i="64" a="1"/>
  <c r="CY319" i="64" s="1"/>
  <c r="CR2176" i="64" a="1"/>
  <c r="CR2176" i="64" s="1"/>
  <c r="CT918" i="64" a="1"/>
  <c r="CT918" i="64" s="1"/>
  <c r="CS1372" i="64" a="1"/>
  <c r="CS1372" i="64" s="1"/>
  <c r="CV402" i="64" a="1"/>
  <c r="CV402" i="64" s="1"/>
  <c r="CW319" i="64" a="1"/>
  <c r="CW319" i="64" s="1"/>
  <c r="CZ1395" i="64" a="1"/>
  <c r="CZ1395" i="64" s="1"/>
  <c r="CQ2202" i="64" a="1"/>
  <c r="CQ2202" i="64" s="1"/>
  <c r="CS55" i="64" a="1"/>
  <c r="CS55" i="64" s="1"/>
  <c r="CV2202" i="64" a="1"/>
  <c r="CV2202" i="64" s="1"/>
  <c r="CY2252" i="64" a="1"/>
  <c r="CY2252" i="64" s="1"/>
  <c r="CS918" i="64" a="1"/>
  <c r="CS918" i="64" s="1"/>
  <c r="CV823" i="64" a="1"/>
  <c r="CV823" i="64" s="1"/>
  <c r="CZ1343" i="64" a="1"/>
  <c r="CZ1343" i="64" s="1"/>
  <c r="CZ823" i="64" a="1"/>
  <c r="CZ823" i="64" s="1"/>
  <c r="CX1090" i="64" a="1"/>
  <c r="CX1090" i="64" s="1"/>
  <c r="DB1062" i="64" a="1"/>
  <c r="DB1062" i="64" s="1"/>
  <c r="DA1196" i="64" a="1"/>
  <c r="DA1196" i="64" s="1"/>
  <c r="DD990" i="64" a="1"/>
  <c r="DD990" i="64" s="1"/>
  <c r="W342" i="64" a="1"/>
  <c r="W342" i="64" s="1"/>
  <c r="U342" i="64" a="1"/>
  <c r="U342" i="64" s="1"/>
  <c r="DK1425" i="64" a="1"/>
  <c r="DK1425" i="64" s="1"/>
  <c r="W454" i="64" a="1"/>
  <c r="W454" i="64" s="1"/>
  <c r="W823" i="64" a="1"/>
  <c r="W823" i="64" s="1"/>
  <c r="U59" i="64" a="1"/>
  <c r="U59" i="64" s="1"/>
  <c r="W55" i="64" a="1"/>
  <c r="W55" i="64" s="1"/>
  <c r="DJ918" i="64" a="1"/>
  <c r="DJ918" i="64" s="1"/>
  <c r="W319" i="64" a="1"/>
  <c r="W319" i="64" s="1"/>
  <c r="X429" i="64" a="1"/>
  <c r="X429" i="64" s="1"/>
  <c r="T2176" i="64" a="1"/>
  <c r="T2176" i="64" s="1"/>
  <c r="S477" i="64"/>
  <c r="W942" i="64" a="1"/>
  <c r="W942" i="64" s="1"/>
  <c r="W1317" i="64" a="1"/>
  <c r="W1317" i="64" s="1"/>
  <c r="W1318" i="64" s="1"/>
  <c r="U1653" i="64" a="1"/>
  <c r="U1653" i="64" s="1"/>
  <c r="T2202" i="64" a="1"/>
  <c r="T2202" i="64" s="1"/>
  <c r="W1395" i="64" a="1"/>
  <c r="W1395" i="64" s="1"/>
  <c r="W1372" i="64" a="1"/>
  <c r="W1372" i="64" s="1"/>
  <c r="W75" i="64" a="1"/>
  <c r="W75" i="64" s="1"/>
  <c r="DI2125" i="64" a="1"/>
  <c r="DI2125" i="64" s="1"/>
  <c r="DI1343" i="64" a="1"/>
  <c r="DI1343" i="64" s="1"/>
  <c r="DI53" i="64" a="1"/>
  <c r="DI53" i="64" s="1"/>
  <c r="U1372" i="64" a="1"/>
  <c r="U1372" i="64" s="1"/>
  <c r="DI1160" i="64" a="1"/>
  <c r="DI1160" i="64" s="1"/>
  <c r="DK2151" i="64" a="1"/>
  <c r="DK2151" i="64" s="1"/>
  <c r="DJ2202" i="64" a="1"/>
  <c r="DJ2202" i="64" s="1"/>
  <c r="DJ319" i="64" a="1"/>
  <c r="DJ319" i="64" s="1"/>
  <c r="U823" i="64" a="1"/>
  <c r="U823" i="64" s="1"/>
  <c r="DJ1349" i="64" a="1"/>
  <c r="DJ1349" i="64" s="1"/>
  <c r="W429" i="64" a="1"/>
  <c r="W429" i="64" s="1"/>
  <c r="DK429" i="64" a="1"/>
  <c r="DK429" i="64" s="1"/>
  <c r="DJ402" i="64" a="1"/>
  <c r="DJ402" i="64" s="1"/>
  <c r="DJ2252" i="64" a="1"/>
  <c r="DJ2252" i="64" s="1"/>
  <c r="S1616" i="64" a="1"/>
  <c r="S1616" i="64" s="1"/>
  <c r="DI107" i="64" a="1"/>
  <c r="DI107" i="64" s="1"/>
  <c r="DI108" i="64" s="1"/>
  <c r="T823" i="64" a="1"/>
  <c r="T823" i="64" s="1"/>
  <c r="U75" i="64" a="1"/>
  <c r="U75" i="64" s="1"/>
  <c r="DK823" i="64" a="1"/>
  <c r="DK823" i="64" s="1"/>
  <c r="U90" i="64" a="1"/>
  <c r="U90" i="64" s="1"/>
  <c r="T2125" i="64" a="1"/>
  <c r="T2125" i="64" s="1"/>
  <c r="DK942" i="64" a="1"/>
  <c r="DK942" i="64" s="1"/>
  <c r="DI1403" i="64" a="1"/>
  <c r="DI1403" i="64" s="1"/>
  <c r="V823" i="64" a="1"/>
  <c r="V823" i="64" s="1"/>
  <c r="DJ990" i="64" a="1"/>
  <c r="DJ990" i="64" s="1"/>
  <c r="S1397" i="64" a="1"/>
  <c r="S1397" i="64" s="1"/>
  <c r="DK1349" i="64" a="1"/>
  <c r="DK1349" i="64" s="1"/>
  <c r="T54" i="64" a="1"/>
  <c r="T54" i="64" s="1"/>
  <c r="T1653" i="64" a="1"/>
  <c r="T1653" i="64" s="1"/>
  <c r="DK1125" i="64" a="1"/>
  <c r="DK1125" i="64" s="1"/>
  <c r="DK990" i="64" a="1"/>
  <c r="DK990" i="64" s="1"/>
  <c r="DI1062" i="64" a="1"/>
  <c r="DI1062" i="64" s="1"/>
  <c r="V1372" i="64" a="1"/>
  <c r="V1372" i="64" s="1"/>
  <c r="W54" i="64" a="1"/>
  <c r="W54" i="64" s="1"/>
  <c r="W1397" i="64" a="1"/>
  <c r="W1397" i="64" s="1"/>
  <c r="W1237" i="64" a="1"/>
  <c r="W1237" i="64" s="1"/>
  <c r="W90" i="64" a="1"/>
  <c r="W90" i="64" s="1"/>
  <c r="W2151" i="64" a="1"/>
  <c r="W2151" i="64" s="1"/>
  <c r="W53" i="64" a="1"/>
  <c r="W53" i="64" s="1"/>
  <c r="W424" i="64" a="1"/>
  <c r="W424" i="64" s="1"/>
  <c r="S59" i="64" a="1"/>
  <c r="S59" i="64" s="1"/>
  <c r="U1403" i="64" a="1"/>
  <c r="U1403" i="64" s="1"/>
  <c r="DJ107" i="64" a="1"/>
  <c r="DJ107" i="64" s="1"/>
  <c r="DJ108" i="64" s="1"/>
  <c r="DJ501" i="64" a="1"/>
  <c r="DJ501" i="64" s="1"/>
  <c r="DI1090" i="64" a="1"/>
  <c r="DI1090" i="64" s="1"/>
  <c r="DJ53" i="64" a="1"/>
  <c r="DJ53" i="64" s="1"/>
  <c r="T55" i="64" a="1"/>
  <c r="T55" i="64" s="1"/>
  <c r="DK1160" i="64" a="1"/>
  <c r="DK1160" i="64" s="1"/>
  <c r="T1616" i="64" a="1"/>
  <c r="T1616" i="64" s="1"/>
  <c r="T1624" i="64" s="1"/>
  <c r="DK799" i="64" a="1"/>
  <c r="DK799" i="64" s="1"/>
  <c r="DI1064" i="64" a="1"/>
  <c r="DI1064" i="64" s="1"/>
  <c r="DJ342" i="64" a="1"/>
  <c r="DJ342" i="64" s="1"/>
  <c r="T429" i="64" a="1"/>
  <c r="T429" i="64" s="1"/>
  <c r="U2252" i="64" a="1"/>
  <c r="U2252" i="64" s="1"/>
  <c r="DK2125" i="64" a="1"/>
  <c r="DK2125" i="64" s="1"/>
  <c r="DK1062" i="64" a="1"/>
  <c r="DK1062" i="64" s="1"/>
  <c r="DK319" i="64" a="1"/>
  <c r="DK319" i="64" s="1"/>
  <c r="V60" i="64" a="1"/>
  <c r="V60" i="64" s="1"/>
  <c r="T90" i="64" a="1"/>
  <c r="T90" i="64" s="1"/>
  <c r="DJ1395" i="64" a="1"/>
  <c r="DJ1395" i="64" s="1"/>
  <c r="V2125" i="64" a="1"/>
  <c r="V2125" i="64" s="1"/>
  <c r="U1616" i="64" a="1"/>
  <c r="U1616" i="64" s="1"/>
  <c r="U1624" i="64" s="1"/>
  <c r="S91" i="64" a="1"/>
  <c r="S91" i="64" s="1"/>
  <c r="DK424" i="64" a="1"/>
  <c r="DK424" i="64" s="1"/>
  <c r="DK501" i="64" a="1"/>
  <c r="DK501" i="64" s="1"/>
  <c r="V424" i="64" a="1"/>
  <c r="V424" i="64" s="1"/>
  <c r="DJ1196" i="64" a="1"/>
  <c r="DJ1196" i="64" s="1"/>
  <c r="DI1317" i="64" a="1"/>
  <c r="DI1317" i="64" s="1"/>
  <c r="DI1318" i="64" s="1"/>
  <c r="V1237" i="64" a="1"/>
  <c r="V1237" i="64" s="1"/>
  <c r="U319" i="64" a="1"/>
  <c r="U319" i="64" s="1"/>
  <c r="DK1237" i="64" a="1"/>
  <c r="DK1237" i="64" s="1"/>
  <c r="W1403" i="64" a="1"/>
  <c r="W1403" i="64" s="1"/>
  <c r="W89" i="64" a="1"/>
  <c r="W89" i="64" s="1"/>
  <c r="W2176" i="64" a="1"/>
  <c r="W2176" i="64" s="1"/>
  <c r="DJ1237" i="64" a="1"/>
  <c r="DJ1237" i="64" s="1"/>
  <c r="U1237" i="64" a="1"/>
  <c r="U1237" i="64" s="1"/>
  <c r="DK342" i="64" a="1"/>
  <c r="DK342" i="64" s="1"/>
  <c r="T2151" i="64" a="1"/>
  <c r="T2151" i="64" s="1"/>
  <c r="S1237" i="64" a="1"/>
  <c r="S1237" i="64" s="1"/>
  <c r="DK60" i="64" a="1"/>
  <c r="DK60" i="64" s="1"/>
  <c r="DJ2151" i="64" a="1"/>
  <c r="DJ2151" i="64" s="1"/>
  <c r="V2176" i="64" a="1"/>
  <c r="V2176" i="64" s="1"/>
  <c r="DJ60" i="64" a="1"/>
  <c r="DJ60" i="64" s="1"/>
  <c r="DJ1125" i="64" a="1"/>
  <c r="DJ1125" i="64" s="1"/>
  <c r="T53" i="64" a="1"/>
  <c r="T53" i="64" s="1"/>
  <c r="S2202" i="64" a="1"/>
  <c r="S2202" i="64" s="1"/>
  <c r="V2202" i="64" a="1"/>
  <c r="V2202" i="64" s="1"/>
  <c r="U429" i="64" a="1"/>
  <c r="U429" i="64" s="1"/>
  <c r="U942" i="64" a="1"/>
  <c r="U942" i="64" s="1"/>
  <c r="DI2252" i="64" a="1"/>
  <c r="DI2252" i="64" s="1"/>
  <c r="DK2202" i="64" a="1"/>
  <c r="DK2202" i="64" s="1"/>
  <c r="S75" i="64" a="1"/>
  <c r="S75" i="64" s="1"/>
  <c r="DK918" i="64" a="1"/>
  <c r="DK918" i="64" s="1"/>
  <c r="DK1064" i="64" a="1"/>
  <c r="DK1064" i="64" s="1"/>
  <c r="S2252" i="64" a="1"/>
  <c r="S2252" i="64" s="1"/>
  <c r="T1397" i="64" a="1"/>
  <c r="T1397" i="64" s="1"/>
  <c r="DI55" i="64" a="1"/>
  <c r="DI55" i="64" s="1"/>
  <c r="DJ454" i="64" a="1"/>
  <c r="DJ454" i="64" s="1"/>
  <c r="DK525" i="64" a="1"/>
  <c r="DK525" i="64" s="1"/>
  <c r="DI454" i="64" a="1"/>
  <c r="DI454" i="64" s="1"/>
  <c r="V53" i="64" a="1"/>
  <c r="V53" i="64" s="1"/>
  <c r="S1403" i="64" a="1"/>
  <c r="S1403" i="64" s="1"/>
  <c r="DI342" i="64" a="1"/>
  <c r="DI342" i="64" s="1"/>
  <c r="V342" i="64" a="1"/>
  <c r="V342" i="64" s="1"/>
  <c r="S2176" i="64" a="1"/>
  <c r="S2176" i="64" s="1"/>
  <c r="V1397" i="64" a="1"/>
  <c r="V1397" i="64" s="1"/>
  <c r="DK1397" i="64" a="1"/>
  <c r="DK1397" i="64" s="1"/>
  <c r="V1317" i="64" a="1"/>
  <c r="V1317" i="64" s="1"/>
  <c r="V1318" i="64" s="1"/>
  <c r="W92" i="64" a="1"/>
  <c r="W92" i="64" s="1"/>
  <c r="U2125" i="64" a="1"/>
  <c r="U2125" i="64" s="1"/>
  <c r="DI1196" i="64" a="1"/>
  <c r="DI1196" i="64" s="1"/>
  <c r="DJ1338" i="64" a="1"/>
  <c r="DJ1338" i="64" s="1"/>
  <c r="T59" i="64" a="1"/>
  <c r="T59" i="64" s="1"/>
  <c r="DJ2125" i="64" a="1"/>
  <c r="DJ2125" i="64" s="1"/>
  <c r="V454" i="64" a="1"/>
  <c r="V454" i="64" s="1"/>
  <c r="U91" i="64" a="1"/>
  <c r="U91" i="64" s="1"/>
  <c r="DI402" i="64" a="1"/>
  <c r="DI402" i="64" s="1"/>
  <c r="T454" i="64" a="1"/>
  <c r="T454" i="64" s="1"/>
  <c r="S2151" i="64" a="1"/>
  <c r="S2151" i="64" s="1"/>
  <c r="V89" i="64" a="1"/>
  <c r="V89" i="64" s="1"/>
  <c r="V429" i="64" a="1"/>
  <c r="V429" i="64" s="1"/>
  <c r="DK2176" i="64" a="1"/>
  <c r="DK2176" i="64" s="1"/>
  <c r="T476" i="64" a="1"/>
  <c r="T476" i="64" s="1"/>
  <c r="T91" i="64" a="1"/>
  <c r="T91" i="64" s="1"/>
  <c r="DK1372" i="64" a="1"/>
  <c r="DK1372" i="64" s="1"/>
  <c r="U2202" i="64" a="1"/>
  <c r="U2202" i="64" s="1"/>
  <c r="S89" i="64" a="1"/>
  <c r="S89" i="64" s="1"/>
  <c r="DK1317" i="64" a="1"/>
  <c r="DK1317" i="64" s="1"/>
  <c r="DK1318" i="64" s="1"/>
  <c r="V90" i="64" a="1"/>
  <c r="V90" i="64" s="1"/>
  <c r="DJ1160" i="64" a="1"/>
  <c r="DJ1160" i="64" s="1"/>
  <c r="W1616" i="64" a="1"/>
  <c r="W1616" i="64" s="1"/>
  <c r="W1624" i="64" s="1"/>
  <c r="W2202" i="64" a="1"/>
  <c r="W2202" i="64" s="1"/>
  <c r="W59" i="64" a="1"/>
  <c r="W59" i="64" s="1"/>
  <c r="DI424" i="64" a="1"/>
  <c r="DI424" i="64" s="1"/>
  <c r="T424" i="64" a="1"/>
  <c r="T424" i="64" s="1"/>
  <c r="T2252" i="64" a="1"/>
  <c r="T2252" i="64" s="1"/>
  <c r="Y1685" i="64"/>
  <c r="Y1686" i="64" s="1"/>
  <c r="W1653" i="64" a="1"/>
  <c r="W1653" i="64" s="1"/>
  <c r="W2252" i="64" a="1"/>
  <c r="W2252" i="64" s="1"/>
  <c r="W91" i="64" a="1"/>
  <c r="W91" i="64" s="1"/>
  <c r="W2125" i="64" a="1"/>
  <c r="W2125" i="64" s="1"/>
  <c r="W60" i="64" a="1"/>
  <c r="W60" i="64" s="1"/>
  <c r="DK396" i="64" a="1"/>
  <c r="DK396" i="64" s="1"/>
  <c r="DK397" i="64" s="1"/>
  <c r="DI60" i="64" a="1"/>
  <c r="DI60" i="64" s="1"/>
  <c r="T319" i="64" a="1"/>
  <c r="T319" i="64" s="1"/>
  <c r="U1317" i="64" a="1"/>
  <c r="U1317" i="64" s="1"/>
  <c r="U1318" i="64" s="1"/>
  <c r="T89" i="64" a="1"/>
  <c r="T89" i="64" s="1"/>
  <c r="DI1397" i="64" a="1"/>
  <c r="DI1397" i="64" s="1"/>
  <c r="V319" i="64" a="1"/>
  <c r="V319" i="64" s="1"/>
  <c r="U92" i="64" a="1"/>
  <c r="U92" i="64" s="1"/>
  <c r="DJ503" i="64" a="1"/>
  <c r="DJ503" i="64" s="1"/>
  <c r="S342" i="64" a="1"/>
  <c r="S342" i="64" s="1"/>
  <c r="DK1403" i="64" a="1"/>
  <c r="DK1403" i="64" s="1"/>
  <c r="DI990" i="64" a="1"/>
  <c r="DI990" i="64" s="1"/>
  <c r="U53" i="64" a="1"/>
  <c r="U53" i="64" s="1"/>
  <c r="V1653" i="64" a="1"/>
  <c r="V1653" i="64" s="1"/>
  <c r="U54" i="64" a="1"/>
  <c r="U54" i="64" s="1"/>
  <c r="DK503" i="64" a="1"/>
  <c r="DK503" i="64" s="1"/>
  <c r="S1317" i="64" a="1"/>
  <c r="S1317" i="64" s="1"/>
  <c r="S1318" i="64" s="1"/>
  <c r="DI1372" i="64" a="1"/>
  <c r="DI1372" i="64" s="1"/>
  <c r="DI1425" i="64" a="1"/>
  <c r="DI1425" i="64" s="1"/>
  <c r="DI942" i="64" a="1"/>
  <c r="DI942" i="64" s="1"/>
  <c r="DJ823" i="64" a="1"/>
  <c r="DJ823" i="64" s="1"/>
  <c r="S54" i="64" a="1"/>
  <c r="S54" i="64" s="1"/>
  <c r="DJ525" i="64" a="1"/>
  <c r="DJ525" i="64" s="1"/>
  <c r="DJ429" i="64" a="1"/>
  <c r="DJ429" i="64" s="1"/>
  <c r="DI396" i="64" a="1"/>
  <c r="DI396" i="64" s="1"/>
  <c r="DI397" i="64" s="1"/>
  <c r="U1395" i="64" a="1"/>
  <c r="U1395" i="64" s="1"/>
  <c r="T1237" i="64" a="1"/>
  <c r="T1237" i="64" s="1"/>
  <c r="DK1338" i="64" a="1"/>
  <c r="DK1338" i="64" s="1"/>
  <c r="DI1349" i="64" a="1"/>
  <c r="DI1349" i="64" s="1"/>
  <c r="S1653" i="64" a="1"/>
  <c r="S1653" i="64" s="1"/>
  <c r="S429" i="64" a="1"/>
  <c r="S429" i="64" s="1"/>
  <c r="DK55" i="64" a="1"/>
  <c r="DK55" i="64" s="1"/>
  <c r="DJ1090" i="64" a="1"/>
  <c r="DJ1090" i="64" s="1"/>
  <c r="DJ2176" i="64" a="1"/>
  <c r="DJ2176" i="64" s="1"/>
  <c r="V1395" i="64" a="1"/>
  <c r="V1395" i="64" s="1"/>
  <c r="DJ1317" i="64" a="1"/>
  <c r="DJ1317" i="64" s="1"/>
  <c r="DJ1318" i="64" s="1"/>
  <c r="DI503" i="64" a="1"/>
  <c r="DI503" i="64" s="1"/>
  <c r="V55" i="64" a="1"/>
  <c r="V55" i="64" s="1"/>
  <c r="DI525" i="64" a="1"/>
  <c r="DI525" i="64" s="1"/>
  <c r="DK53" i="64" a="1"/>
  <c r="DK53" i="64" s="1"/>
  <c r="DJ1372" i="64" a="1"/>
  <c r="DJ1372" i="64" s="1"/>
  <c r="S1395" i="64" a="1"/>
  <c r="S1395" i="64" s="1"/>
  <c r="S319" i="64" a="1"/>
  <c r="S319" i="64" s="1"/>
  <c r="S90" i="64" a="1"/>
  <c r="S90" i="64" s="1"/>
  <c r="DK1395" i="64" a="1"/>
  <c r="DK1395" i="64" s="1"/>
  <c r="DJ1403" i="64" a="1"/>
  <c r="DJ1403" i="64" s="1"/>
  <c r="U89" i="64" a="1"/>
  <c r="U89" i="64" s="1"/>
  <c r="DK454" i="64" a="1"/>
  <c r="DK454" i="64" s="1"/>
  <c r="U424" i="64" a="1"/>
  <c r="U424" i="64" s="1"/>
  <c r="DI799" i="64" a="1"/>
  <c r="DI799" i="64" s="1"/>
  <c r="T942" i="64" a="1"/>
  <c r="T942" i="64" s="1"/>
  <c r="DJ1397" i="64" a="1"/>
  <c r="DJ1397" i="64" s="1"/>
  <c r="DI429" i="64" a="1"/>
  <c r="DI429" i="64" s="1"/>
  <c r="U454" i="64" a="1"/>
  <c r="U454" i="64" s="1"/>
  <c r="DI501" i="64" a="1"/>
  <c r="DI501" i="64" s="1"/>
  <c r="S60" i="64" a="1"/>
  <c r="S60" i="64" s="1"/>
  <c r="DK402" i="64" a="1"/>
  <c r="DK402" i="64" s="1"/>
  <c r="S823" i="64" a="1"/>
  <c r="S823" i="64" s="1"/>
  <c r="DI823" i="64" a="1"/>
  <c r="DI823" i="64" s="1"/>
  <c r="DJ944" i="64" a="1"/>
  <c r="DJ944" i="64" s="1"/>
  <c r="V91" i="64" a="1"/>
  <c r="V91" i="64" s="1"/>
  <c r="DJ1425" i="64" a="1"/>
  <c r="DJ1425" i="64" s="1"/>
  <c r="DI319" i="64" a="1"/>
  <c r="DI319" i="64" s="1"/>
  <c r="DI2202" i="64" a="1"/>
  <c r="DI2202" i="64" s="1"/>
  <c r="DJ424" i="64" a="1"/>
  <c r="DJ424" i="64" s="1"/>
  <c r="T92" i="64" a="1"/>
  <c r="T92" i="64" s="1"/>
  <c r="S942" i="64" a="1"/>
  <c r="S942" i="64" s="1"/>
  <c r="T1372" i="64" a="1"/>
  <c r="T1372" i="64" s="1"/>
  <c r="DJ1343" i="64" a="1"/>
  <c r="DJ1343" i="64" s="1"/>
  <c r="DJ942" i="64" a="1"/>
  <c r="DJ942" i="64" s="1"/>
  <c r="V59" i="64" a="1"/>
  <c r="V59" i="64" s="1"/>
  <c r="DJ799" i="64" a="1"/>
  <c r="DJ799" i="64" s="1"/>
  <c r="DK1196" i="64" a="1"/>
  <c r="DK1196" i="64" s="1"/>
  <c r="T1403" i="64" a="1"/>
  <c r="T1403" i="64" s="1"/>
  <c r="V2151" i="64" a="1"/>
  <c r="V2151" i="64" s="1"/>
  <c r="DI2151" i="64" a="1"/>
  <c r="DI2151" i="64" s="1"/>
  <c r="S55" i="64" a="1"/>
  <c r="S55" i="64" s="1"/>
  <c r="U60" i="64" a="1"/>
  <c r="U60" i="64" s="1"/>
  <c r="S92" i="64" a="1"/>
  <c r="S92" i="64" s="1"/>
  <c r="DK1090" i="64" a="1"/>
  <c r="DK1090" i="64" s="1"/>
  <c r="T75" i="64" a="1"/>
  <c r="T75" i="64" s="1"/>
  <c r="DK107" i="64" a="1"/>
  <c r="DK107" i="64" s="1"/>
  <c r="DK108" i="64" s="1"/>
  <c r="V75" i="64" a="1"/>
  <c r="V75" i="64" s="1"/>
  <c r="DI1338" i="64" a="1"/>
  <c r="DI1338" i="64" s="1"/>
  <c r="DI918" i="64" a="1"/>
  <c r="DI918" i="64" s="1"/>
  <c r="DI2176" i="64" a="1"/>
  <c r="DI2176" i="64" s="1"/>
  <c r="V1616" i="64" a="1"/>
  <c r="V1616" i="64" s="1"/>
  <c r="V1624" i="64" s="1"/>
  <c r="DI944" i="64" a="1"/>
  <c r="DI944" i="64" s="1"/>
  <c r="DJ396" i="64" a="1"/>
  <c r="DJ396" i="64" s="1"/>
  <c r="DJ397" i="64" s="1"/>
  <c r="T1317" i="64" a="1"/>
  <c r="T1317" i="64" s="1"/>
  <c r="T1318" i="64" s="1"/>
  <c r="V942" i="64" a="1"/>
  <c r="V942" i="64" s="1"/>
  <c r="DJ1064" i="64" a="1"/>
  <c r="DJ1064" i="64" s="1"/>
  <c r="U2151" i="64" a="1"/>
  <c r="U2151" i="64" s="1"/>
  <c r="DK2252" i="64" a="1"/>
  <c r="DK2252" i="64" s="1"/>
  <c r="DJ1062" i="64" a="1"/>
  <c r="DJ1062" i="64" s="1"/>
  <c r="DI1237" i="64" a="1"/>
  <c r="DI1237" i="64" s="1"/>
  <c r="S2125" i="64" a="1"/>
  <c r="S2125" i="64" s="1"/>
  <c r="DI1125" i="64" a="1"/>
  <c r="DI1125" i="64" s="1"/>
  <c r="U2176" i="64" a="1"/>
  <c r="U2176" i="64" s="1"/>
  <c r="T342" i="64" a="1"/>
  <c r="T342" i="64" s="1"/>
  <c r="DK1343" i="64" a="1"/>
  <c r="DK1343" i="64" s="1"/>
  <c r="V2252" i="64" a="1"/>
  <c r="V2252" i="64" s="1"/>
  <c r="DI1395" i="64" a="1"/>
  <c r="DI1395" i="64" s="1"/>
  <c r="U55" i="64" a="1"/>
  <c r="U55" i="64" s="1"/>
  <c r="T1395" i="64" a="1"/>
  <c r="T1395" i="64" s="1"/>
  <c r="S454" i="64" a="1"/>
  <c r="S454" i="64" s="1"/>
  <c r="DJ55" i="64" a="1"/>
  <c r="DJ55" i="64" s="1"/>
  <c r="V92" i="64" a="1"/>
  <c r="V92" i="64" s="1"/>
  <c r="DK944" i="64" a="1"/>
  <c r="DK944" i="64" s="1"/>
  <c r="U1397" i="64" a="1"/>
  <c r="U1397" i="64" s="1"/>
  <c r="S424" i="64" a="1"/>
  <c r="S424" i="64" s="1"/>
  <c r="S1372" i="64" a="1"/>
  <c r="S1372" i="64" s="1"/>
  <c r="T60" i="64" a="1"/>
  <c r="T60" i="64" s="1"/>
  <c r="V54" i="64" a="1"/>
  <c r="V54" i="64" s="1"/>
  <c r="W1689" i="64"/>
  <c r="X424" i="64" a="1"/>
  <c r="X424" i="64" s="1"/>
  <c r="X75" i="64" a="1"/>
  <c r="X75" i="64" s="1"/>
  <c r="X342" i="64" a="1"/>
  <c r="X342" i="64" s="1"/>
  <c r="X55" i="64" a="1"/>
  <c r="X55" i="64" s="1"/>
  <c r="X60" i="64" a="1"/>
  <c r="X60" i="64" s="1"/>
  <c r="X59" i="64" a="1"/>
  <c r="X59" i="64" s="1"/>
  <c r="X54" i="64" a="1"/>
  <c r="X54" i="64" s="1"/>
  <c r="X53" i="64" a="1"/>
  <c r="X53" i="64" s="1"/>
  <c r="X454" i="64" a="1"/>
  <c r="X454" i="64" s="1"/>
  <c r="X2202" i="64" a="1"/>
  <c r="X2202" i="64" s="1"/>
  <c r="X2176" i="64" a="1"/>
  <c r="X2176" i="64" s="1"/>
  <c r="X2151" i="64" a="1"/>
  <c r="X2151" i="64" s="1"/>
  <c r="X2125" i="64" a="1"/>
  <c r="X2125" i="64" s="1"/>
  <c r="X1372" i="64" a="1"/>
  <c r="X1372" i="64" s="1"/>
  <c r="X90" i="64" a="1"/>
  <c r="X90" i="64" s="1"/>
  <c r="X89" i="64" a="1"/>
  <c r="X89" i="64" s="1"/>
  <c r="X91" i="64" a="1"/>
  <c r="X91" i="64" s="1"/>
  <c r="X92" i="64" a="1"/>
  <c r="X92" i="64" s="1"/>
  <c r="X1317" i="64" a="1"/>
  <c r="X1317" i="64" s="1"/>
  <c r="X1318" i="64" s="1"/>
  <c r="X319" i="64" a="1"/>
  <c r="X319" i="64" s="1"/>
  <c r="AL1522" i="64"/>
  <c r="AL1524" i="64" s="1"/>
  <c r="AK1524" i="64"/>
  <c r="X2252" i="64" a="1"/>
  <c r="X2252" i="64" s="1"/>
  <c r="X1237" i="64" a="1"/>
  <c r="X1237" i="64" s="1"/>
  <c r="W1687" i="64"/>
  <c r="X1684" i="64" s="1"/>
  <c r="X1653" i="64" a="1"/>
  <c r="X1653" i="64" s="1"/>
  <c r="X1616" i="64" a="1"/>
  <c r="X1616" i="64" s="1"/>
  <c r="X1624" i="64" s="1"/>
  <c r="X1403" i="64" a="1"/>
  <c r="X1403" i="64" s="1"/>
  <c r="X1397" i="64" a="1"/>
  <c r="X1397" i="64" s="1"/>
  <c r="X1395" i="64" a="1"/>
  <c r="X1395" i="64" s="1"/>
  <c r="X942" i="64" a="1"/>
  <c r="X942" i="64" s="1"/>
  <c r="X823" i="64" a="1"/>
  <c r="X823" i="64" s="1"/>
  <c r="DA943" i="64" a="1"/>
  <c r="X431" i="64" a="1"/>
  <c r="DF320" i="64" a="1"/>
  <c r="CW1236" i="64" a="1"/>
  <c r="DB1063" i="64" a="1"/>
  <c r="DH967" i="64" a="1"/>
  <c r="CO1161" i="64" a="1"/>
  <c r="DB1161" i="64" a="1"/>
  <c r="CZ967" i="64" a="1"/>
  <c r="CO502" i="64" a="1"/>
  <c r="T477" i="64" a="1"/>
  <c r="CO967" i="64" a="1"/>
  <c r="DJ967" i="64" a="1"/>
  <c r="DD1197" i="64" a="1"/>
  <c r="DB320" i="64" a="1"/>
  <c r="DA1091" i="64" a="1"/>
  <c r="DF967" i="64" a="1"/>
  <c r="CV1373" i="64" a="1"/>
  <c r="DI1197" i="64" a="1"/>
  <c r="X1480" i="64" a="1"/>
  <c r="DC320" i="64" a="1"/>
  <c r="DH526" i="64" a="1"/>
  <c r="CS1373" i="64" a="1"/>
  <c r="DC431" i="64" a="1"/>
  <c r="CV1126" i="64" a="1"/>
  <c r="CX320" i="64" a="1"/>
  <c r="CY1236" i="64" a="1"/>
  <c r="CR1197" i="64" a="1"/>
  <c r="BN850" i="64" a="1"/>
  <c r="CV1236" i="64" a="1"/>
  <c r="V431" i="64" a="1"/>
  <c r="DD1126" i="64" a="1"/>
  <c r="DF1342" i="64" a="1"/>
  <c r="CO320" i="64" a="1"/>
  <c r="CP967" i="64" a="1"/>
  <c r="DJ824" i="64" a="1"/>
  <c r="X1236" i="64" a="1"/>
  <c r="DJ1236" i="64" a="1"/>
  <c r="DI1396" i="64" a="1"/>
  <c r="DK1373" i="64" a="1"/>
  <c r="CR1091" i="64" a="1"/>
  <c r="DE455" i="64" a="1"/>
  <c r="U943" i="64" a="1"/>
  <c r="DA1373" i="64" a="1"/>
  <c r="DI1126" i="64" a="1"/>
  <c r="CY1091" i="64" a="1"/>
  <c r="CO824" i="64" a="1"/>
  <c r="CT967" i="64" a="1"/>
  <c r="T1236" i="64" a="1"/>
  <c r="CU1236" i="64" a="1"/>
  <c r="CQ943" i="64" a="1"/>
  <c r="CW344" i="64" a="1"/>
  <c r="DG502" i="64" a="1"/>
  <c r="CS991" i="64" a="1"/>
  <c r="DF344" i="64" a="1"/>
  <c r="CR502" i="64" a="1"/>
  <c r="DF1063" i="64" a="1"/>
  <c r="X943" i="64" a="1"/>
  <c r="DI991" i="64" a="1"/>
  <c r="CZ526" i="64" a="1"/>
  <c r="CP1373" i="64" a="1"/>
  <c r="CY991" i="64" a="1"/>
  <c r="DE943" i="64" a="1"/>
  <c r="T1373" i="64" a="1"/>
  <c r="CX526" i="64" a="1"/>
  <c r="CZ1091" i="64" a="1"/>
  <c r="DF526" i="64" a="1"/>
  <c r="DH502" i="64" a="1"/>
  <c r="DC1396" i="64" a="1"/>
  <c r="DH1126" i="64" a="1"/>
  <c r="CW991" i="64" a="1"/>
  <c r="CV1342" i="64" a="1"/>
  <c r="CQ526" i="64" a="1"/>
  <c r="CW455" i="64" a="1"/>
  <c r="DH1373" i="64" a="1"/>
  <c r="Y1970" i="64" a="1"/>
  <c r="DG526" i="64" a="1"/>
  <c r="CP526" i="64" a="1"/>
  <c r="DD526" i="64" a="1"/>
  <c r="CV1197" i="64" a="1"/>
  <c r="CT943" i="64" a="1"/>
  <c r="V1396" i="64" a="1"/>
  <c r="DK1396" i="64" a="1"/>
  <c r="U455" i="64" a="1"/>
  <c r="DA344" i="64" a="1"/>
  <c r="BL853" i="64" a="1"/>
  <c r="CP502" i="64" a="1"/>
  <c r="CO1342" i="64" a="1"/>
  <c r="CX1236" i="64" a="1"/>
  <c r="X1873" i="64" a="1"/>
  <c r="CZ991" i="64" a="1"/>
  <c r="CZ1342" i="64" a="1"/>
  <c r="CX824" i="64" a="1"/>
  <c r="DE1126" i="64" a="1"/>
  <c r="DJ1063" i="64" a="1"/>
  <c r="DH824" i="64" a="1"/>
  <c r="U1396" i="64" a="1"/>
  <c r="W320" i="64" a="1"/>
  <c r="CW824" i="64" a="1"/>
  <c r="CU1197" i="64" a="1"/>
  <c r="DI1091" i="64" a="1"/>
  <c r="DC455" i="64" a="1"/>
  <c r="CS1396" i="64" a="1"/>
  <c r="DE1396" i="64" a="1"/>
  <c r="CQ1342" i="64" a="1"/>
  <c r="CY1161" i="64" a="1"/>
  <c r="CV320" i="64" a="1"/>
  <c r="CW1373" i="64" a="1"/>
  <c r="DE1342" i="64" a="1"/>
  <c r="CO1236" i="64" a="1"/>
  <c r="CT1161" i="64" a="1"/>
  <c r="X1895" i="64" a="1"/>
  <c r="S824" i="64" a="1"/>
  <c r="W1373" i="64" a="1"/>
  <c r="DD1373" i="64" a="1"/>
  <c r="W1236" i="64" a="1"/>
  <c r="CT1063" i="64" a="1"/>
  <c r="DK1063" i="64" a="1"/>
  <c r="CY1373" i="64" a="1"/>
  <c r="DE502" i="64" a="1"/>
  <c r="CS526" i="64" a="1"/>
  <c r="CU431" i="64" a="1"/>
  <c r="CQ824" i="64" a="1"/>
  <c r="CY320" i="64" a="1"/>
  <c r="CZ320" i="64" a="1"/>
  <c r="CU967" i="64" a="1"/>
  <c r="DJ1197" i="64" a="1"/>
  <c r="W824" i="64" a="1"/>
  <c r="CU1396" i="64" a="1"/>
  <c r="DA455" i="64" a="1"/>
  <c r="CV1161" i="64" a="1"/>
  <c r="CS1161" i="64" a="1"/>
  <c r="S1373" i="64" a="1"/>
  <c r="CQ320" i="64" a="1"/>
  <c r="DH1342" i="64" a="1"/>
  <c r="DG824" i="64" a="1"/>
  <c r="DC344" i="64" a="1"/>
  <c r="CX502" i="64" a="1"/>
  <c r="V344" i="64" a="1"/>
  <c r="DI967" i="64" a="1"/>
  <c r="CX1126" i="64" a="1"/>
  <c r="DE1063" i="64" a="1"/>
  <c r="S320" i="64" a="1"/>
  <c r="DG344" i="64" a="1"/>
  <c r="CQ431" i="64" a="1"/>
  <c r="DG1063" i="64" a="1"/>
  <c r="DB824" i="64" a="1"/>
  <c r="DI1236" i="64" a="1"/>
  <c r="CS1197" i="64" a="1"/>
  <c r="DG320" i="64" a="1"/>
  <c r="DJ1342" i="64" a="1"/>
  <c r="CW431" i="64" a="1"/>
  <c r="CS344" i="64" a="1"/>
  <c r="CT1373" i="64" a="1"/>
  <c r="CW502" i="64" a="1"/>
  <c r="CP1091" i="64" a="1"/>
  <c r="DI1161" i="64" a="1"/>
  <c r="CU1063" i="64" a="1"/>
  <c r="W943" i="64" a="1"/>
  <c r="CQ1236" i="64" a="1"/>
  <c r="DE824" i="64" a="1"/>
  <c r="DJ1373" i="64" a="1"/>
  <c r="DE431" i="64" a="1"/>
  <c r="DE1236" i="64" a="1"/>
  <c r="DG943" i="64" a="1"/>
  <c r="DE991" i="64" a="1"/>
  <c r="CT431" i="64" a="1"/>
  <c r="CW1342" i="64" a="1"/>
  <c r="CW967" i="64" a="1"/>
  <c r="X1916" i="64" a="1"/>
  <c r="DK344" i="64" a="1"/>
  <c r="W344" i="64" a="1"/>
  <c r="CS320" i="64" a="1"/>
  <c r="DK1126" i="64" a="1"/>
  <c r="CS1236" i="64" a="1"/>
  <c r="CU344" i="64" a="1"/>
  <c r="CV943" i="64" a="1"/>
  <c r="CZ1396" i="64" a="1"/>
  <c r="CX967" i="64" a="1"/>
  <c r="DF431" i="64" a="1"/>
  <c r="V1236" i="64" a="1"/>
  <c r="DD1063" i="64" a="1"/>
  <c r="DE1373" i="64" a="1"/>
  <c r="DC1063" i="64" a="1"/>
  <c r="DJ502" i="64" a="1"/>
  <c r="BN628" i="64" a="1"/>
  <c r="CU1091" i="64" a="1"/>
  <c r="DD431" i="64" a="1"/>
  <c r="CV1091" i="64" a="1"/>
  <c r="CR1126" i="64" a="1"/>
  <c r="DE1197" i="64" a="1"/>
  <c r="DC824" i="64" a="1"/>
  <c r="CP1396" i="64" a="1"/>
  <c r="DD344" i="64" a="1"/>
  <c r="DI320" i="64" a="1"/>
  <c r="CX1161" i="64" a="1"/>
  <c r="DC1197" i="64" a="1"/>
  <c r="CX455" i="64" a="1"/>
  <c r="CU526" i="64" a="1"/>
  <c r="CO1373" i="64" a="1"/>
  <c r="CW1396" i="64" a="1"/>
  <c r="CP991" i="64" a="1"/>
  <c r="BN588" i="64" a="1"/>
  <c r="CS1342" i="64" a="1"/>
  <c r="T943" i="64" a="1"/>
  <c r="DB1126" i="64" a="1"/>
  <c r="X320" i="64" a="1"/>
  <c r="CZ824" i="64" a="1"/>
  <c r="CW1063" i="64" a="1"/>
  <c r="DH1091" i="64" a="1"/>
  <c r="CO1126" i="64" a="1"/>
  <c r="S344" i="64" a="1"/>
  <c r="CV1063" i="64" a="1"/>
  <c r="CP455" i="64" a="1"/>
  <c r="CT502" i="64" a="1"/>
  <c r="DH455" i="64" a="1"/>
  <c r="DF1161" i="64" a="1"/>
  <c r="DJ344" i="64" a="1"/>
  <c r="DI455" i="64" a="1"/>
  <c r="CV344" i="64" a="1"/>
  <c r="DF1126" i="64" a="1"/>
  <c r="CY943" i="64" a="1"/>
  <c r="CX1091" i="64" a="1"/>
  <c r="DA1236" i="64" a="1"/>
  <c r="V320" i="64" a="1"/>
  <c r="CV431" i="64" a="1"/>
  <c r="CR1396" i="64" a="1"/>
  <c r="DD991" i="64" a="1"/>
  <c r="DA320" i="64" a="1"/>
  <c r="DC967" i="64" a="1"/>
  <c r="DF824" i="64" a="1"/>
  <c r="CT344" i="64" a="1"/>
  <c r="T431" i="64" a="1"/>
  <c r="DJ431" i="64" a="1"/>
  <c r="DJ1091" i="64" a="1"/>
  <c r="CZ1236" i="64" a="1"/>
  <c r="DC502" i="64" a="1"/>
  <c r="DG1373" i="64" a="1"/>
  <c r="CO344" i="64" a="1"/>
  <c r="X367" i="64" a="1"/>
  <c r="CZ943" i="64" a="1"/>
  <c r="CV1396" i="64" a="1"/>
  <c r="DK455" i="64" a="1"/>
  <c r="DB1091" i="64" a="1"/>
  <c r="CP1197" i="64" a="1"/>
  <c r="DB344" i="64" a="1"/>
  <c r="CU1373" i="64" a="1"/>
  <c r="DG455" i="64" a="1"/>
  <c r="CU1342" i="64" a="1"/>
  <c r="DG967" i="64" a="1"/>
  <c r="U824" i="64" a="1"/>
  <c r="CR991" i="64" a="1"/>
  <c r="CR431" i="64" a="1"/>
  <c r="CU991" i="64" a="1"/>
  <c r="T320" i="64" a="1"/>
  <c r="DJ1161" i="64" a="1"/>
  <c r="CP943" i="64" a="1"/>
  <c r="V943" i="64" a="1"/>
  <c r="CO943" i="64" a="1"/>
  <c r="CT824" i="64" a="1"/>
  <c r="CQ967" i="64" a="1"/>
  <c r="U320" i="64" a="1"/>
  <c r="CX431" i="64" a="1"/>
  <c r="DF1373" i="64" a="1"/>
  <c r="CT1091" i="64" a="1"/>
  <c r="CZ1063" i="64" a="1"/>
  <c r="CP1342" i="64" a="1"/>
  <c r="CS431" i="64" a="1"/>
  <c r="CU1126" i="64" a="1"/>
  <c r="V824" i="64" a="1"/>
  <c r="DB967" i="64" a="1"/>
  <c r="DJ320" i="64" a="1"/>
  <c r="X344" i="64" a="1"/>
  <c r="CT526" i="64" a="1"/>
  <c r="DE1091" i="64" a="1"/>
  <c r="DB991" i="64" a="1"/>
  <c r="DH431" i="64" a="1"/>
  <c r="CU320" i="64" a="1"/>
  <c r="DC943" i="64" a="1"/>
  <c r="DF943" i="64" a="1"/>
  <c r="DH1161" i="64" a="1"/>
  <c r="DI502" i="64" a="1"/>
  <c r="CZ344" i="64" a="1"/>
  <c r="DA824" i="64" a="1"/>
  <c r="DA1197" i="64" a="1"/>
  <c r="DI431" i="64" a="1"/>
  <c r="DB1396" i="64" a="1"/>
  <c r="DB526" i="64" a="1"/>
  <c r="T1396" i="64" a="1"/>
  <c r="S431" i="64" a="1"/>
  <c r="CO1396" i="64" a="1"/>
  <c r="DG1236" i="64" a="1"/>
  <c r="CP1236" i="64" a="1"/>
  <c r="DK431" i="64" a="1"/>
  <c r="DK320" i="64" a="1"/>
  <c r="X1396" i="64" a="1"/>
  <c r="X1481" i="64" a="1"/>
  <c r="CP1063" i="64" a="1"/>
  <c r="DD502" i="64" a="1"/>
  <c r="DK1236" i="64" a="1"/>
  <c r="CO1197" i="64" a="1"/>
  <c r="CT455" i="64" a="1"/>
  <c r="CS455" i="64" a="1"/>
  <c r="DB1342" i="64" a="1"/>
  <c r="DG1126" i="64" a="1"/>
  <c r="CZ1373" i="64" a="1"/>
  <c r="X824" i="64" a="1"/>
  <c r="DC1236" i="64" a="1"/>
  <c r="S1396" i="64" a="1"/>
  <c r="DB1236" i="64" a="1"/>
  <c r="DD1342" i="64" a="1"/>
  <c r="CS943" i="64" a="1"/>
  <c r="DJ455" i="64" a="1"/>
  <c r="CY1197" i="64" a="1"/>
  <c r="CO1091" i="64" a="1"/>
  <c r="DH1063" i="64" a="1"/>
  <c r="DA1063" i="64" a="1"/>
  <c r="CY824" i="64" a="1"/>
  <c r="DK1161" i="64" a="1"/>
  <c r="DG991" i="64" a="1"/>
  <c r="DJ526" i="64" a="1"/>
  <c r="DE526" i="64" a="1"/>
  <c r="DA967" i="64" a="1"/>
  <c r="DB431" i="64" a="1"/>
  <c r="CT320" i="64" a="1"/>
  <c r="DD320" i="64" a="1"/>
  <c r="CQ1161" i="64" a="1"/>
  <c r="CX1373" i="64" a="1"/>
  <c r="DC1161" i="64" a="1"/>
  <c r="CT1236" i="64" a="1"/>
  <c r="DC526" i="64" a="1"/>
  <c r="CQ1063" i="64" a="1"/>
  <c r="CO455" i="64" a="1"/>
  <c r="CV991" i="64" a="1"/>
  <c r="DH1396" i="64" a="1"/>
  <c r="CU455" i="64" a="1"/>
  <c r="DI344" i="64" a="1"/>
  <c r="CT1197" i="64" a="1"/>
  <c r="DI526" i="64" a="1"/>
  <c r="DH344" i="64" a="1"/>
  <c r="CQ991" i="64" a="1"/>
  <c r="CX943" i="64" a="1"/>
  <c r="DK991" i="64" a="1"/>
  <c r="CP1126" i="64" a="1"/>
  <c r="CO526" i="64" a="1"/>
  <c r="Y1936" i="64" a="1"/>
  <c r="DD455" i="64" a="1"/>
  <c r="DD1236" i="64" a="1"/>
  <c r="CW1197" i="64" a="1"/>
  <c r="T344" i="64" a="1"/>
  <c r="CX1063" i="64" a="1"/>
  <c r="S1236" i="64" a="1"/>
  <c r="CW1126" i="64" a="1"/>
  <c r="DG1342" i="64" a="1"/>
  <c r="CO991" i="64" a="1"/>
  <c r="CR967" i="64" a="1"/>
  <c r="CR455" i="64" a="1"/>
  <c r="CZ1126" i="64" a="1"/>
  <c r="CX1342" i="64" a="1"/>
  <c r="CO1063" i="64" a="1"/>
  <c r="DC1342" i="64" a="1"/>
  <c r="DK1197" i="64" a="1"/>
  <c r="CX991" i="64" a="1"/>
  <c r="DF991" i="64" a="1"/>
  <c r="X1373" i="64" a="1"/>
  <c r="CY967" i="64" a="1"/>
  <c r="DF502" i="64" a="1"/>
  <c r="DK1342" i="64" a="1"/>
  <c r="CS967" i="64" a="1"/>
  <c r="CQ455" i="64" a="1"/>
  <c r="CR1236" i="64" a="1"/>
  <c r="CP320" i="64" a="1"/>
  <c r="X554" i="64" a="1"/>
  <c r="CV967" i="64" a="1"/>
  <c r="DE1161" i="64" a="1"/>
  <c r="DK1091" i="64" a="1"/>
  <c r="CW320" i="64" a="1"/>
  <c r="DK526" i="64" a="1"/>
  <c r="DH320" i="64" a="1"/>
  <c r="CZ431" i="64" a="1"/>
  <c r="DK943" i="64" a="1"/>
  <c r="CY1063" i="64" a="1"/>
  <c r="DD967" i="64" a="1"/>
  <c r="CS824" i="64" a="1"/>
  <c r="DH1236" i="64" a="1"/>
  <c r="CY1126" i="64" a="1"/>
  <c r="CR943" i="64" a="1"/>
  <c r="CR824" i="64" a="1"/>
  <c r="CY431" i="64" a="1"/>
  <c r="DG1161" i="64" a="1"/>
  <c r="DJ943" i="64" a="1"/>
  <c r="CV455" i="64" a="1"/>
  <c r="DB943" i="64" a="1"/>
  <c r="DE344" i="64" a="1"/>
  <c r="DD1396" i="64" a="1"/>
  <c r="CR526" i="64" a="1"/>
  <c r="DB502" i="64" a="1"/>
  <c r="DI1373" i="64" a="1"/>
  <c r="DA502" i="64" a="1"/>
  <c r="CX1197" i="64" a="1"/>
  <c r="CQ1197" i="64" a="1"/>
  <c r="CS1091" i="64" a="1"/>
  <c r="S455" i="64" a="1"/>
  <c r="DH991" i="64" a="1"/>
  <c r="CX344" i="64" a="1"/>
  <c r="DA991" i="64" a="1"/>
  <c r="CP824" i="64" a="1"/>
  <c r="CR1373" i="64" a="1"/>
  <c r="CW943" i="64" a="1"/>
  <c r="CY502" i="64" a="1"/>
  <c r="CW1091" i="64" a="1"/>
  <c r="DA526" i="64" a="1"/>
  <c r="CR1161" i="64" a="1"/>
  <c r="CQ1126" i="64" a="1"/>
  <c r="CY1396" i="64" a="1"/>
  <c r="T455" i="64" a="1"/>
  <c r="T824" i="64" a="1"/>
  <c r="DA431" i="64" a="1"/>
  <c r="DB1197" i="64" a="1"/>
  <c r="V455" i="64" a="1"/>
  <c r="CU1161" i="64" a="1"/>
  <c r="U431" i="64" a="1"/>
  <c r="DG1197" i="64" a="1"/>
  <c r="DA1342" i="64" a="1"/>
  <c r="DC991" i="64" a="1"/>
  <c r="DD1161" i="64" a="1"/>
  <c r="CT1396" i="64" a="1"/>
  <c r="CT1126" i="64" a="1"/>
  <c r="DE320" i="64" a="1"/>
  <c r="W431" i="64" a="1"/>
  <c r="CZ1161" i="64" a="1"/>
  <c r="CP431" i="64" a="1"/>
  <c r="DI824" i="64" a="1"/>
  <c r="DI1342" i="64" a="1"/>
  <c r="CY1342" i="64" a="1"/>
  <c r="U344" i="64" a="1"/>
  <c r="CW1161" i="64" a="1"/>
  <c r="W455" i="64" a="1"/>
  <c r="DF1197" i="64" a="1"/>
  <c r="DD1091" i="64" a="1"/>
  <c r="CZ1197" i="64" a="1"/>
  <c r="CX1396" i="64" a="1"/>
  <c r="CT991" i="64" a="1"/>
  <c r="CY344" i="64" a="1"/>
  <c r="CY455" i="64" a="1"/>
  <c r="CY526" i="64" a="1"/>
  <c r="DA1161" i="64" a="1"/>
  <c r="X455" i="64" a="1"/>
  <c r="DF1396" i="64" a="1"/>
  <c r="CZ455" i="64" a="1"/>
  <c r="CR1342" i="64" a="1"/>
  <c r="CV502" i="64" a="1"/>
  <c r="CV526" i="64" a="1"/>
  <c r="CS1063" i="64" a="1"/>
  <c r="DK502" i="64" a="1"/>
  <c r="DG1396" i="64" a="1"/>
  <c r="DG1091" i="64" a="1"/>
  <c r="DG431" i="64" a="1"/>
  <c r="DA1396" i="64" a="1"/>
  <c r="CQ1091" i="64" a="1"/>
  <c r="DC1091" i="64" a="1"/>
  <c r="CU943" i="64" a="1"/>
  <c r="CS502" i="64" a="1"/>
  <c r="CP344" i="64" a="1"/>
  <c r="CR320" i="64" a="1"/>
  <c r="CP1161" i="64" a="1"/>
  <c r="DF1091" i="64" a="1"/>
  <c r="CT1342" i="64" a="1"/>
  <c r="DJ991" i="64" a="1"/>
  <c r="CQ502" i="64" a="1"/>
  <c r="DJ1396" i="64" a="1"/>
  <c r="CR1063" i="64" a="1"/>
  <c r="S943" i="64" a="1"/>
  <c r="CR344" i="64" a="1"/>
  <c r="DE967" i="64" a="1"/>
  <c r="DH1197" i="64" a="1"/>
  <c r="CV824" i="64" a="1"/>
  <c r="DK967" i="64" a="1"/>
  <c r="CQ1373" i="64" a="1"/>
  <c r="DK824" i="64" a="1"/>
  <c r="CO431" i="64" a="1"/>
  <c r="DF455" i="64" a="1"/>
  <c r="CQ1396" i="64" a="1"/>
  <c r="U1236" i="64" a="1"/>
  <c r="DC1373" i="64" a="1"/>
  <c r="BM852" i="64" a="1"/>
  <c r="DA1126" i="64" a="1"/>
  <c r="DB455" i="64" a="1"/>
  <c r="DC1126" i="64" a="1"/>
  <c r="DD943" i="64" a="1"/>
  <c r="CU502" i="64" a="1"/>
  <c r="CS1126" i="64" a="1"/>
  <c r="DH943" i="64" a="1"/>
  <c r="DJ1126" i="64" a="1"/>
  <c r="DD824" i="64" a="1"/>
  <c r="CQ344" i="64" a="1"/>
  <c r="V1373" i="64" a="1"/>
  <c r="DI1063" i="64" a="1"/>
  <c r="CU824" i="64" a="1"/>
  <c r="W1396" i="64" a="1"/>
  <c r="CZ502" i="64" a="1"/>
  <c r="CW526" i="64" a="1"/>
  <c r="DB1373" i="64" a="1"/>
  <c r="DF1236" i="64" a="1"/>
  <c r="U1373" i="64" a="1"/>
  <c r="DI943" i="64" a="1"/>
  <c r="BR20" i="1151" l="1"/>
  <c r="BL68" i="1151"/>
  <c r="BP32" i="1151"/>
  <c r="BP31" i="1151"/>
  <c r="BP35" i="1151"/>
  <c r="BP33" i="1151"/>
  <c r="BP34" i="1151"/>
  <c r="BQ20" i="1151"/>
  <c r="BK69" i="1151"/>
  <c r="BO34" i="1151"/>
  <c r="BO32" i="1151"/>
  <c r="BO33" i="1151"/>
  <c r="BO35" i="1151"/>
  <c r="BO31" i="1151"/>
  <c r="BS8" i="1151"/>
  <c r="BM68" i="1151"/>
  <c r="BN50" i="1151"/>
  <c r="BN65" i="1151"/>
  <c r="BT25" i="1151"/>
  <c r="BT42" i="1151"/>
  <c r="BT41" i="1151"/>
  <c r="BT39" i="1151"/>
  <c r="BT40" i="1151"/>
  <c r="BT43" i="1151"/>
  <c r="BT54" i="1151"/>
  <c r="BT57" i="1151"/>
  <c r="BT55" i="1151"/>
  <c r="BT4" i="1151"/>
  <c r="BT56" i="1151"/>
  <c r="BT23" i="1151"/>
  <c r="BT58" i="1151"/>
  <c r="BT17" i="1151"/>
  <c r="BT26" i="1151"/>
  <c r="BT24" i="1151"/>
  <c r="BT27" i="1151"/>
  <c r="BT16" i="1151"/>
  <c r="BS15" i="1151"/>
  <c r="BN47" i="1151"/>
  <c r="BN62" i="1151"/>
  <c r="BV2" i="1151"/>
  <c r="BU3" i="1151"/>
  <c r="BU7" i="1151"/>
  <c r="BU1" i="1151"/>
  <c r="BN49" i="1151"/>
  <c r="BN64" i="1151"/>
  <c r="BN46" i="1151"/>
  <c r="BN61" i="1151"/>
  <c r="BN48" i="1151"/>
  <c r="BN63" i="1151"/>
  <c r="BK699" i="64"/>
  <c r="BL698" i="64"/>
  <c r="BL699" i="64" s="1"/>
  <c r="BN694" i="64"/>
  <c r="BN693" i="64"/>
  <c r="BN692" i="64"/>
  <c r="BN691" i="64"/>
  <c r="BM696" i="64"/>
  <c r="BN695" i="64"/>
  <c r="BO686" i="64" a="1"/>
  <c r="BO686" i="64" s="1"/>
  <c r="BO687" i="64" a="1"/>
  <c r="BO687" i="64" s="1"/>
  <c r="BO688" i="64" a="1"/>
  <c r="BO688" i="64" s="1"/>
  <c r="BO684" i="64" a="1"/>
  <c r="BO684" i="64" s="1"/>
  <c r="BO685" i="64" a="1"/>
  <c r="BO685" i="64" s="1"/>
  <c r="BM681" i="64"/>
  <c r="BN680" i="64"/>
  <c r="BO673" i="64" a="1"/>
  <c r="BO673" i="64" s="1"/>
  <c r="BO669" i="64" a="1"/>
  <c r="BO669" i="64" s="1"/>
  <c r="BO653" i="64" a="1"/>
  <c r="BO653" i="64" s="1"/>
  <c r="BO661" i="64" s="1"/>
  <c r="BO654" i="64" a="1"/>
  <c r="BO654" i="64" s="1"/>
  <c r="BO662" i="64" s="1"/>
  <c r="BO670" i="64" a="1"/>
  <c r="BO670" i="64" s="1"/>
  <c r="BO655" i="64" a="1"/>
  <c r="BO655" i="64" s="1"/>
  <c r="BO663" i="64" s="1"/>
  <c r="BO656" i="64" a="1"/>
  <c r="BO656" i="64" s="1"/>
  <c r="BO664" i="64" s="1"/>
  <c r="BO657" i="64" a="1"/>
  <c r="BO657" i="64" s="1"/>
  <c r="BO665" i="64" s="1"/>
  <c r="BO671" i="64" a="1"/>
  <c r="BO671" i="64" s="1"/>
  <c r="BO672" i="64" a="1"/>
  <c r="BO672" i="64" s="1"/>
  <c r="BN679" i="64"/>
  <c r="BN678" i="64"/>
  <c r="BN677" i="64"/>
  <c r="BN676" i="64"/>
  <c r="BO139" i="64" a="1"/>
  <c r="BO139" i="64" s="1"/>
  <c r="BO138" i="64" s="1"/>
  <c r="BO140" i="64" a="1"/>
  <c r="BO140" i="64" s="1"/>
  <c r="BN141" i="64"/>
  <c r="BN143" i="64" s="1"/>
  <c r="BN850" i="64"/>
  <c r="BN628" i="64"/>
  <c r="BN630" i="64" s="1"/>
  <c r="BL853" i="64"/>
  <c r="BM852" i="64"/>
  <c r="BO262" i="64" a="1"/>
  <c r="BO262" i="64" s="1"/>
  <c r="BO849" i="64" a="1"/>
  <c r="BO849" i="64" s="1"/>
  <c r="BO243" i="64" a="1"/>
  <c r="BO243" i="64" s="1"/>
  <c r="BO629" i="64" a="1"/>
  <c r="BO629" i="64" s="1"/>
  <c r="BO595" i="64" a="1"/>
  <c r="BO595" i="64" s="1"/>
  <c r="BO230" i="64" a="1"/>
  <c r="BO230" i="64" s="1"/>
  <c r="BM592" i="64"/>
  <c r="BN588" i="64"/>
  <c r="BN596" i="64" s="1"/>
  <c r="BO591" i="64" a="1"/>
  <c r="BO591" i="64" s="1"/>
  <c r="BO4" i="64"/>
  <c r="BO587" i="64" a="1"/>
  <c r="BO587" i="64" s="1"/>
  <c r="AD70" i="861"/>
  <c r="BP190" i="64"/>
  <c r="BP7" i="64"/>
  <c r="BO8" i="64" s="1"/>
  <c r="BI46" i="861"/>
  <c r="BI87" i="861" s="1"/>
  <c r="BP3" i="64"/>
  <c r="BP1" i="64"/>
  <c r="BQ2" i="64"/>
  <c r="BO43" i="863"/>
  <c r="BO42" i="863"/>
  <c r="BO21" i="863" s="1"/>
  <c r="BP22" i="864"/>
  <c r="BP20" i="864"/>
  <c r="BP3" i="864"/>
  <c r="BP4" i="864" s="1"/>
  <c r="BQ2" i="864"/>
  <c r="BQ23" i="864" s="1"/>
  <c r="BP21" i="864"/>
  <c r="BP1" i="864"/>
  <c r="BN32"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4" i="861" s="1"/>
  <c r="BO70" i="863" a="1"/>
  <c r="BO70" i="863" s="1"/>
  <c r="BO68" i="863" a="1"/>
  <c r="BO68" i="863" s="1"/>
  <c r="BO66" i="863" a="1"/>
  <c r="BO66" i="863" s="1"/>
  <c r="BO4" i="863"/>
  <c r="Y212" i="64"/>
  <c r="Z208" i="64"/>
  <c r="Z209" i="64"/>
  <c r="Z191" i="64"/>
  <c r="Z192" i="64"/>
  <c r="Z210" i="64"/>
  <c r="Z193" i="64"/>
  <c r="Z211" i="64"/>
  <c r="Y194" i="64"/>
  <c r="BC3" i="860"/>
  <c r="BC4" i="860" s="1"/>
  <c r="BC1" i="860"/>
  <c r="BD2" i="860"/>
  <c r="BC7" i="860"/>
  <c r="X554" i="64"/>
  <c r="X564" i="64" s="1"/>
  <c r="Y558" i="64" a="1"/>
  <c r="Y558" i="64" s="1"/>
  <c r="Y553" i="64" a="1"/>
  <c r="Y553" i="64" s="1"/>
  <c r="X367" i="64"/>
  <c r="W1799" i="64"/>
  <c r="Y1784" i="64" a="1"/>
  <c r="Y1784" i="64" s="1"/>
  <c r="Y1785" i="64" a="1"/>
  <c r="Y1785" i="64" s="1"/>
  <c r="Y1786" i="64" a="1"/>
  <c r="Y1786" i="64" s="1"/>
  <c r="Y1787" i="64" a="1"/>
  <c r="Y1787" i="64" s="1"/>
  <c r="Y1783" i="64" a="1"/>
  <c r="Y1783" i="64" s="1"/>
  <c r="Y1788" i="64" a="1"/>
  <c r="Y1788" i="64" s="1"/>
  <c r="Y1782" i="64" a="1"/>
  <c r="Y1782" i="64" s="1"/>
  <c r="Y1789" i="64" a="1"/>
  <c r="Y1789" i="64" s="1"/>
  <c r="Y1790" i="64" a="1"/>
  <c r="Y1790" i="64" s="1"/>
  <c r="X1791" i="64"/>
  <c r="DD1801" i="64"/>
  <c r="DE1799" i="64"/>
  <c r="Y343" i="64" a="1"/>
  <c r="Y343" i="64" s="1"/>
  <c r="Y366" i="64" a="1"/>
  <c r="Y366" i="64" s="1"/>
  <c r="Y365" i="64" a="1"/>
  <c r="Y365" i="64" s="1"/>
  <c r="V344" i="64"/>
  <c r="U344" i="64"/>
  <c r="X344" i="64"/>
  <c r="W344" i="64"/>
  <c r="T344" i="64"/>
  <c r="Y1970" i="64"/>
  <c r="Y1936" i="64"/>
  <c r="CT121" i="64"/>
  <c r="CT124" i="64" s="1"/>
  <c r="CO2154" i="64"/>
  <c r="CP2152" i="64"/>
  <c r="DF1236" i="64"/>
  <c r="DF1250" i="64" s="1"/>
  <c r="CR1236" i="64"/>
  <c r="CR1250" i="64" s="1"/>
  <c r="DI1236" i="64"/>
  <c r="DI1250" i="64" s="1"/>
  <c r="CQ1236" i="64"/>
  <c r="CQ1250" i="64" s="1"/>
  <c r="CV1236" i="64"/>
  <c r="CV1250" i="64" s="1"/>
  <c r="DJ1236" i="64"/>
  <c r="DJ1250" i="64" s="1"/>
  <c r="DA1236" i="64"/>
  <c r="DA1250" i="64" s="1"/>
  <c r="DH1236" i="64"/>
  <c r="DH1250" i="64" s="1"/>
  <c r="DE1236" i="64"/>
  <c r="DE1250" i="64" s="1"/>
  <c r="CP1236" i="64"/>
  <c r="CP1250" i="64" s="1"/>
  <c r="CT1236" i="64"/>
  <c r="CT1250" i="64" s="1"/>
  <c r="CU1236" i="64"/>
  <c r="CU1250" i="64" s="1"/>
  <c r="DG1236" i="64"/>
  <c r="DG1250" i="64" s="1"/>
  <c r="CZ1236" i="64"/>
  <c r="CZ1250" i="64" s="1"/>
  <c r="CY1236" i="64"/>
  <c r="CY1250" i="64" s="1"/>
  <c r="CX1236" i="64"/>
  <c r="CX1250" i="64" s="1"/>
  <c r="CW1236" i="64"/>
  <c r="CW1250" i="64" s="1"/>
  <c r="DB1236" i="64"/>
  <c r="DB1250" i="64" s="1"/>
  <c r="DC1236" i="64"/>
  <c r="DC1250" i="64" s="1"/>
  <c r="DK1236" i="64"/>
  <c r="DK1250" i="64" s="1"/>
  <c r="CS1236" i="64"/>
  <c r="CS1250" i="64" s="1"/>
  <c r="DD1236" i="64"/>
  <c r="DD1250" i="64" s="1"/>
  <c r="CW1197" i="64"/>
  <c r="CX1197" i="64"/>
  <c r="DI1197" i="64"/>
  <c r="CR1197" i="64"/>
  <c r="CZ1197" i="64"/>
  <c r="CS1197" i="64"/>
  <c r="DD1197" i="64"/>
  <c r="DA1197" i="64"/>
  <c r="DB1197" i="64"/>
  <c r="CT1197" i="64"/>
  <c r="DJ1197" i="64"/>
  <c r="DF1197" i="64"/>
  <c r="CY1197" i="64"/>
  <c r="CP1197" i="64"/>
  <c r="CU1197" i="64"/>
  <c r="DE1197" i="64"/>
  <c r="CV1197" i="64"/>
  <c r="DK1197" i="64"/>
  <c r="DG1197" i="64"/>
  <c r="DC1197" i="64"/>
  <c r="CQ1197" i="64"/>
  <c r="DH1197" i="64"/>
  <c r="DF1161" i="64"/>
  <c r="DJ1161" i="64"/>
  <c r="DI1161" i="64"/>
  <c r="DA1161" i="64"/>
  <c r="CU1161" i="64"/>
  <c r="CR1161" i="64"/>
  <c r="DD1161" i="64"/>
  <c r="CX1161" i="64"/>
  <c r="CQ1161" i="64"/>
  <c r="CZ1161" i="64"/>
  <c r="DK1161" i="64"/>
  <c r="CS1161" i="64"/>
  <c r="CY1161" i="64"/>
  <c r="CV1161" i="64"/>
  <c r="DE1161" i="64"/>
  <c r="CW1161" i="64"/>
  <c r="DH1161" i="64"/>
  <c r="DG1161" i="64"/>
  <c r="DC1161" i="64"/>
  <c r="CT1161" i="64"/>
  <c r="CP1161" i="64"/>
  <c r="DB1161" i="64"/>
  <c r="DG1091" i="64"/>
  <c r="CY1091" i="64"/>
  <c r="DH1091" i="64"/>
  <c r="CS1091" i="64"/>
  <c r="CU1091" i="64"/>
  <c r="CW1091" i="64"/>
  <c r="CV1091" i="64"/>
  <c r="CR1091" i="64"/>
  <c r="DK1091" i="64"/>
  <c r="CQ1091" i="64"/>
  <c r="CZ1091" i="64"/>
  <c r="DI1091" i="64"/>
  <c r="CT1091" i="64"/>
  <c r="DJ1091" i="64"/>
  <c r="DA1091" i="64"/>
  <c r="DE1091" i="64"/>
  <c r="DC1091" i="64"/>
  <c r="CX1091" i="64"/>
  <c r="DD1091" i="64"/>
  <c r="DB1091" i="64"/>
  <c r="DF1091" i="64"/>
  <c r="CP1091" i="64"/>
  <c r="X1895" i="64"/>
  <c r="X1873" i="64"/>
  <c r="Y2228" i="64" a="1"/>
  <c r="Y2228" i="64" s="1"/>
  <c r="Y1874" i="64" a="1"/>
  <c r="Y1874" i="64" s="1"/>
  <c r="Y1894" i="64" a="1"/>
  <c r="Y1894" i="64" s="1"/>
  <c r="BI1587" i="64"/>
  <c r="BH1589" i="64"/>
  <c r="BI1566" i="64"/>
  <c r="BI1568" i="64" s="1"/>
  <c r="BJ1544" i="64"/>
  <c r="BJ1546" i="64" s="1"/>
  <c r="U1501" i="64"/>
  <c r="U1502" i="64" s="1"/>
  <c r="T1502" i="64"/>
  <c r="V1490" i="64"/>
  <c r="W1488" i="64"/>
  <c r="W1497" i="64"/>
  <c r="W1489" i="64"/>
  <c r="W1498" i="64"/>
  <c r="Y1494" i="64" a="1"/>
  <c r="Y1494" i="64" s="1"/>
  <c r="Y1493" i="64" a="1"/>
  <c r="Y1493" i="64" s="1"/>
  <c r="V1499" i="64"/>
  <c r="Y1484" i="64" a="1"/>
  <c r="Y1484" i="64" s="1"/>
  <c r="Y1485" i="64" a="1"/>
  <c r="Y1485" i="64" s="1"/>
  <c r="X1481" i="64"/>
  <c r="X1480" i="64"/>
  <c r="Y1475" i="64" a="1"/>
  <c r="Y1475" i="64" s="1"/>
  <c r="Y1476" i="64" a="1"/>
  <c r="Y1476" i="64" s="1"/>
  <c r="X1916" i="64"/>
  <c r="Y1915" i="64" a="1"/>
  <c r="Y1915" i="64" s="1"/>
  <c r="Y429" i="64" a="1"/>
  <c r="Y429"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126" i="64"/>
  <c r="DG1452" i="64"/>
  <c r="DE56" i="64"/>
  <c r="DE62" i="64" s="1"/>
  <c r="CZ56" i="64"/>
  <c r="CZ62" i="64" s="1"/>
  <c r="DA56" i="64"/>
  <c r="DA62" i="64" s="1"/>
  <c r="DG526" i="64"/>
  <c r="CR1342" i="64"/>
  <c r="CR1344" i="64" s="1"/>
  <c r="DE1452" i="64"/>
  <c r="DH320" i="64"/>
  <c r="DH455" i="64"/>
  <c r="DH1063" i="64"/>
  <c r="DH1065" i="64" s="1"/>
  <c r="CV455" i="64"/>
  <c r="DF824" i="64"/>
  <c r="DE1373" i="64"/>
  <c r="CO455" i="64"/>
  <c r="CP1342" i="64"/>
  <c r="CP1344" i="64" s="1"/>
  <c r="DH967" i="64"/>
  <c r="DH969" i="64" s="1"/>
  <c r="CR1452" i="64"/>
  <c r="DF1452" i="64"/>
  <c r="CP1396" i="64"/>
  <c r="DF967" i="64"/>
  <c r="DF969" i="64" s="1"/>
  <c r="CW1396" i="64"/>
  <c r="DE1342" i="64"/>
  <c r="DE1344" i="64" s="1"/>
  <c r="DG455" i="64"/>
  <c r="CR455" i="64"/>
  <c r="CS1452" i="64"/>
  <c r="CX1063" i="64"/>
  <c r="CX1065" i="64" s="1"/>
  <c r="DH526" i="64"/>
  <c r="DC1342" i="64"/>
  <c r="DC1344" i="64" s="1"/>
  <c r="CS56" i="64"/>
  <c r="CS62" i="64" s="1"/>
  <c r="CR320" i="64"/>
  <c r="DF1396" i="64"/>
  <c r="DC1126" i="64"/>
  <c r="CR943" i="64"/>
  <c r="CR945" i="64" s="1"/>
  <c r="CR2209" i="64" s="1"/>
  <c r="DE455" i="64"/>
  <c r="CO1063" i="64"/>
  <c r="CO1065" i="64" s="1"/>
  <c r="CX824" i="64"/>
  <c r="DA1396" i="64"/>
  <c r="DA1126" i="64"/>
  <c r="CU1342" i="64"/>
  <c r="CU1344" i="64" s="1"/>
  <c r="CS526" i="64"/>
  <c r="DA1452" i="64"/>
  <c r="DD1396" i="64"/>
  <c r="DD943" i="64"/>
  <c r="DD945" i="64" s="1"/>
  <c r="DD2209" i="64" s="1"/>
  <c r="CS1063" i="64"/>
  <c r="CS1065" i="64" s="1"/>
  <c r="DC967" i="64"/>
  <c r="DC969" i="64" s="1"/>
  <c r="CX431" i="64"/>
  <c r="DB502" i="64"/>
  <c r="DB504" i="64" s="1"/>
  <c r="CV502" i="64"/>
  <c r="CV504" i="64" s="1"/>
  <c r="CO1373" i="64"/>
  <c r="CV1342" i="64"/>
  <c r="CV1344" i="64" s="1"/>
  <c r="CY431" i="64"/>
  <c r="CU991" i="64"/>
  <c r="CR1396" i="64"/>
  <c r="CP344" i="64"/>
  <c r="CV526" i="64"/>
  <c r="CT967" i="64"/>
  <c r="CT969" i="64" s="1"/>
  <c r="CW1126" i="64"/>
  <c r="DE502" i="64"/>
  <c r="DE504" i="64" s="1"/>
  <c r="CZ1342" i="64"/>
  <c r="CZ1344" i="64" s="1"/>
  <c r="DD502" i="64"/>
  <c r="DD504" i="64" s="1"/>
  <c r="CU943" i="64"/>
  <c r="CU945" i="64" s="1"/>
  <c r="CU2209" i="64" s="1"/>
  <c r="CU526" i="64"/>
  <c r="CO1236" i="64"/>
  <c r="CT344" i="64"/>
  <c r="DE344" i="64"/>
  <c r="DH991" i="64"/>
  <c r="CZ1396" i="64"/>
  <c r="DG502" i="64"/>
  <c r="DG504" i="64" s="1"/>
  <c r="DH1126" i="64"/>
  <c r="CO502" i="64"/>
  <c r="CO504" i="64" s="1"/>
  <c r="CS344" i="64"/>
  <c r="CY967" i="64"/>
  <c r="CY969" i="64" s="1"/>
  <c r="DA431" i="64"/>
  <c r="CS502" i="64"/>
  <c r="CS504" i="64" s="1"/>
  <c r="DC502" i="64"/>
  <c r="DC504" i="64" s="1"/>
  <c r="CW1452" i="64"/>
  <c r="CV344" i="64"/>
  <c r="DC1063" i="64"/>
  <c r="DC1065" i="64" s="1"/>
  <c r="DC1452" i="64"/>
  <c r="CT455" i="64"/>
  <c r="CW502" i="64"/>
  <c r="CW504" i="64" s="1"/>
  <c r="DD1342" i="64"/>
  <c r="DD1344" i="64" s="1"/>
  <c r="DB455" i="64"/>
  <c r="DB1373" i="64"/>
  <c r="DC320" i="64"/>
  <c r="CQ344" i="64"/>
  <c r="CU824" i="64"/>
  <c r="CP943" i="64"/>
  <c r="CP945" i="64" s="1"/>
  <c r="CP2209" i="64" s="1"/>
  <c r="CT1396" i="64"/>
  <c r="CZ1063" i="64"/>
  <c r="CZ1065" i="64" s="1"/>
  <c r="CZ1126" i="64"/>
  <c r="DC1373" i="64"/>
  <c r="DB943" i="64"/>
  <c r="DB945" i="64" s="1"/>
  <c r="DB2209" i="64" s="1"/>
  <c r="CO1342" i="64"/>
  <c r="CO1344" i="64" s="1"/>
  <c r="DB1342" i="64"/>
  <c r="DB1344" i="64" s="1"/>
  <c r="CU455" i="64"/>
  <c r="DG1373" i="64"/>
  <c r="CR991" i="64"/>
  <c r="CO344" i="64"/>
  <c r="DB991" i="64"/>
  <c r="DH1396" i="64"/>
  <c r="CR1373" i="64"/>
  <c r="CU320" i="64"/>
  <c r="DG320" i="64"/>
  <c r="CV1063" i="64"/>
  <c r="CV1065" i="64" s="1"/>
  <c r="DG431" i="64"/>
  <c r="DG430" i="64" s="1"/>
  <c r="DB1063" i="64"/>
  <c r="DB1065" i="64" s="1"/>
  <c r="CV824" i="64"/>
  <c r="CW320" i="64"/>
  <c r="DC526" i="64"/>
  <c r="DH344" i="64"/>
  <c r="DH824" i="64"/>
  <c r="CV1452" i="64"/>
  <c r="CQ1063" i="64"/>
  <c r="CQ1065" i="64" s="1"/>
  <c r="CP1452" i="64"/>
  <c r="CS320" i="64"/>
  <c r="CW526" i="64"/>
  <c r="DB1452" i="64"/>
  <c r="CX526" i="64"/>
  <c r="CX1373" i="64"/>
  <c r="DA526" i="64"/>
  <c r="CQ824" i="64"/>
  <c r="DC1396" i="64"/>
  <c r="CU1063" i="64"/>
  <c r="CU1065" i="64" s="1"/>
  <c r="CW455" i="64"/>
  <c r="CR1126" i="64"/>
  <c r="CO1396" i="64"/>
  <c r="CW1063" i="64"/>
  <c r="CW1065" i="64" s="1"/>
  <c r="CO431" i="64"/>
  <c r="DC991" i="64"/>
  <c r="DD967" i="64"/>
  <c r="DD969" i="64" s="1"/>
  <c r="CW943" i="64"/>
  <c r="CW945" i="64" s="1"/>
  <c r="CW2209" i="64" s="1"/>
  <c r="DA991" i="64"/>
  <c r="DG1342" i="64"/>
  <c r="DG1344" i="64" s="1"/>
  <c r="DG943" i="64"/>
  <c r="DG945" i="64" s="1"/>
  <c r="DG2209" i="64" s="1"/>
  <c r="CZ991" i="64"/>
  <c r="CS991" i="64"/>
  <c r="CX943" i="64"/>
  <c r="CX945" i="64" s="1"/>
  <c r="CX2209" i="64" s="1"/>
  <c r="CY1342" i="64"/>
  <c r="CY1344" i="64" s="1"/>
  <c r="CU1396" i="64"/>
  <c r="CU1373" i="64"/>
  <c r="DA1342" i="64"/>
  <c r="DA1344" i="64" s="1"/>
  <c r="DF526" i="64"/>
  <c r="DG1063" i="64"/>
  <c r="DG1065" i="64" s="1"/>
  <c r="DH1342" i="64"/>
  <c r="DH1344" i="64" s="1"/>
  <c r="CY344" i="64"/>
  <c r="CT526" i="64"/>
  <c r="CT502" i="64"/>
  <c r="CT504" i="64" s="1"/>
  <c r="DH431" i="64"/>
  <c r="DI427" i="64" s="1"/>
  <c r="DE431" i="64"/>
  <c r="DF427" i="64" s="1"/>
  <c r="CQ967" i="64"/>
  <c r="CQ969" i="64" s="1"/>
  <c r="CY824" i="64"/>
  <c r="CX991" i="64"/>
  <c r="CX1452" i="64"/>
  <c r="DB824" i="64"/>
  <c r="DD320" i="64"/>
  <c r="CR1063" i="64"/>
  <c r="CR1065" i="64" s="1"/>
  <c r="DA502" i="64"/>
  <c r="DA504" i="64" s="1"/>
  <c r="DC943" i="64"/>
  <c r="DC945" i="64" s="1"/>
  <c r="DC2209" i="64" s="1"/>
  <c r="CO824" i="64"/>
  <c r="DA1063" i="64"/>
  <c r="DA1065" i="64" s="1"/>
  <c r="CP1373" i="64"/>
  <c r="CO1161" i="64"/>
  <c r="CO526" i="64"/>
  <c r="CV1126" i="64"/>
  <c r="DD526" i="64"/>
  <c r="DB1126" i="64"/>
  <c r="CU344" i="64"/>
  <c r="CX1126" i="64"/>
  <c r="DE1396" i="64"/>
  <c r="DF1342" i="64"/>
  <c r="DF1344" i="64" s="1"/>
  <c r="DF502" i="64"/>
  <c r="DF504" i="64" s="1"/>
  <c r="DF431" i="64"/>
  <c r="DF430" i="64" s="1"/>
  <c r="CP502" i="64"/>
  <c r="CP504" i="64" s="1"/>
  <c r="CT1373" i="64"/>
  <c r="DF1063" i="64"/>
  <c r="DF1065" i="64" s="1"/>
  <c r="CS1373" i="64"/>
  <c r="CV431" i="64"/>
  <c r="DC824" i="64"/>
  <c r="DG824" i="64"/>
  <c r="DA455" i="64"/>
  <c r="CT431" i="64"/>
  <c r="CO320" i="64"/>
  <c r="DG991" i="64"/>
  <c r="CO943" i="64"/>
  <c r="CO945" i="64" s="1"/>
  <c r="CO2209" i="64" s="1"/>
  <c r="CQ943" i="64"/>
  <c r="CQ945" i="64" s="1"/>
  <c r="CQ2209" i="64" s="1"/>
  <c r="CW991" i="64"/>
  <c r="CY1063" i="64"/>
  <c r="CY1065" i="64" s="1"/>
  <c r="CX320" i="64"/>
  <c r="CR502" i="64"/>
  <c r="CR504" i="64" s="1"/>
  <c r="CS943" i="64"/>
  <c r="CS945" i="64" s="1"/>
  <c r="CS2209" i="64" s="1"/>
  <c r="CP431" i="64"/>
  <c r="CZ431" i="64"/>
  <c r="CX1396" i="64"/>
  <c r="CT1063" i="64"/>
  <c r="CT1065" i="64" s="1"/>
  <c r="CQ502" i="64"/>
  <c r="CQ504" i="64" s="1"/>
  <c r="CU967" i="64"/>
  <c r="CU969" i="64" s="1"/>
  <c r="CP991" i="64"/>
  <c r="CS967" i="64"/>
  <c r="CS969" i="64" s="1"/>
  <c r="CX1342" i="64"/>
  <c r="CX1344" i="64" s="1"/>
  <c r="CZ1373" i="64"/>
  <c r="DB967" i="64"/>
  <c r="DB969" i="64" s="1"/>
  <c r="CQ991" i="64"/>
  <c r="CW967" i="64"/>
  <c r="CW969" i="64" s="1"/>
  <c r="CU1126" i="64"/>
  <c r="CW1342" i="64"/>
  <c r="CW1344" i="64" s="1"/>
  <c r="DC455" i="64"/>
  <c r="DD1373" i="64"/>
  <c r="CP526" i="64"/>
  <c r="CQ1342" i="64"/>
  <c r="CQ1344" i="64" s="1"/>
  <c r="CY502" i="64"/>
  <c r="CY504" i="64" s="1"/>
  <c r="DF344" i="64"/>
  <c r="DH943" i="64"/>
  <c r="DH945" i="64" s="1"/>
  <c r="DH2209" i="64" s="1"/>
  <c r="CZ1452" i="64"/>
  <c r="CP1063" i="64"/>
  <c r="CP1065" i="64" s="1"/>
  <c r="CV1373" i="64"/>
  <c r="CS455" i="64"/>
  <c r="DE320" i="64"/>
  <c r="DG967" i="64"/>
  <c r="DG969" i="64" s="1"/>
  <c r="DG1396" i="64"/>
  <c r="DB431" i="64"/>
  <c r="CT1342" i="64"/>
  <c r="CT1344" i="64" s="1"/>
  <c r="CT1452" i="64"/>
  <c r="DF1126" i="64"/>
  <c r="CV991" i="64"/>
  <c r="CP455" i="64"/>
  <c r="CV943" i="64"/>
  <c r="CV945" i="64" s="1"/>
  <c r="CV2209" i="64" s="1"/>
  <c r="CY943" i="64"/>
  <c r="CY945" i="64" s="1"/>
  <c r="CY2209" i="64" s="1"/>
  <c r="CR431" i="64"/>
  <c r="CX455" i="64"/>
  <c r="CZ502" i="64"/>
  <c r="CZ504" i="64" s="1"/>
  <c r="CX502" i="64"/>
  <c r="CX504" i="64" s="1"/>
  <c r="CU431" i="64"/>
  <c r="CQ455" i="64"/>
  <c r="CT943" i="64"/>
  <c r="CT945" i="64" s="1"/>
  <c r="CT2209" i="64" s="1"/>
  <c r="DC431" i="64"/>
  <c r="CO967" i="64"/>
  <c r="CO969" i="64" s="1"/>
  <c r="CS1342" i="64"/>
  <c r="CS1344" i="64" s="1"/>
  <c r="DC344" i="64"/>
  <c r="DD1063" i="64"/>
  <c r="DD1065" i="64" s="1"/>
  <c r="DA344" i="64"/>
  <c r="CR526" i="64"/>
  <c r="CX967" i="64"/>
  <c r="CX969" i="64" s="1"/>
  <c r="CR344" i="64"/>
  <c r="DA943" i="64"/>
  <c r="DA945" i="64" s="1"/>
  <c r="DA2209" i="64" s="1"/>
  <c r="CT320" i="64"/>
  <c r="DD455" i="64"/>
  <c r="CP967" i="64"/>
  <c r="CP969" i="64" s="1"/>
  <c r="CU502" i="64"/>
  <c r="CU504" i="64" s="1"/>
  <c r="DH502" i="64"/>
  <c r="DH504" i="64" s="1"/>
  <c r="DF943" i="64"/>
  <c r="DF945" i="64" s="1"/>
  <c r="DF2209" i="64" s="1"/>
  <c r="CQ431" i="64"/>
  <c r="CZ943" i="64"/>
  <c r="CZ945" i="64" s="1"/>
  <c r="CZ2209" i="64" s="1"/>
  <c r="DE824" i="64"/>
  <c r="CQ1452" i="64"/>
  <c r="CQ1396" i="64"/>
  <c r="CV1396" i="64"/>
  <c r="DG1126" i="64"/>
  <c r="DE1063" i="64"/>
  <c r="DE1065" i="64" s="1"/>
  <c r="DA1373" i="64"/>
  <c r="CV967" i="64"/>
  <c r="CV969" i="64" s="1"/>
  <c r="DE967" i="64"/>
  <c r="DE969" i="64" s="1"/>
  <c r="DF991" i="64"/>
  <c r="DE1126" i="64"/>
  <c r="DE526" i="64"/>
  <c r="DE991" i="64"/>
  <c r="CS431" i="64"/>
  <c r="DA320" i="64"/>
  <c r="CP1126" i="64"/>
  <c r="CV320" i="64"/>
  <c r="CY1373" i="64"/>
  <c r="CT991" i="64"/>
  <c r="CZ344" i="64"/>
  <c r="CP824" i="64"/>
  <c r="DD431" i="64"/>
  <c r="DD1126" i="64"/>
  <c r="CS824" i="64"/>
  <c r="CY1396" i="64"/>
  <c r="CZ320" i="64"/>
  <c r="CY1452" i="64"/>
  <c r="DB1396" i="64"/>
  <c r="DD344" i="64"/>
  <c r="DB320" i="64"/>
  <c r="CZ526" i="64"/>
  <c r="DA967" i="64"/>
  <c r="DA969" i="64" s="1"/>
  <c r="CR967" i="64"/>
  <c r="CR969" i="64" s="1"/>
  <c r="CO1126" i="64"/>
  <c r="CO1134" i="64" s="1"/>
  <c r="CY455" i="64"/>
  <c r="DH1373" i="64"/>
  <c r="CO991" i="64"/>
  <c r="CQ1373" i="64"/>
  <c r="DH1452" i="64"/>
  <c r="CZ967" i="64"/>
  <c r="CZ969" i="64" s="1"/>
  <c r="DG344" i="64"/>
  <c r="DD991" i="64"/>
  <c r="CZ824" i="64"/>
  <c r="CY320" i="64"/>
  <c r="DF455" i="64"/>
  <c r="CR824" i="64"/>
  <c r="CX344" i="64"/>
  <c r="DB526" i="64"/>
  <c r="DD824" i="64"/>
  <c r="CS1396" i="64"/>
  <c r="CW431" i="64"/>
  <c r="CS1126" i="64"/>
  <c r="CO1452" i="64"/>
  <c r="CT824" i="64"/>
  <c r="CZ455" i="64"/>
  <c r="CT1126" i="64"/>
  <c r="CU1452" i="64"/>
  <c r="CW824" i="64"/>
  <c r="CW1373" i="64"/>
  <c r="DB344" i="64"/>
  <c r="CO1197" i="64"/>
  <c r="CO1091" i="64"/>
  <c r="CQ526" i="64"/>
  <c r="CY991" i="64"/>
  <c r="CW344" i="64"/>
  <c r="DD1452" i="64"/>
  <c r="DE943" i="64"/>
  <c r="DE945" i="64" s="1"/>
  <c r="DE2209" i="64" s="1"/>
  <c r="CP320" i="64"/>
  <c r="DA824" i="64"/>
  <c r="DF320" i="64"/>
  <c r="CQ320" i="64"/>
  <c r="CQ1126" i="64"/>
  <c r="CY526" i="64"/>
  <c r="DF1373"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654" i="64"/>
  <c r="W824" i="64"/>
  <c r="W455" i="64"/>
  <c r="W320" i="64"/>
  <c r="V56" i="64"/>
  <c r="V62" i="64" s="1"/>
  <c r="DI344" i="64"/>
  <c r="DJ455" i="64"/>
  <c r="V431" i="64"/>
  <c r="DK1126" i="64"/>
  <c r="T943" i="64"/>
  <c r="U1396" i="64"/>
  <c r="DI991" i="64"/>
  <c r="T320" i="64"/>
  <c r="DJ967" i="64"/>
  <c r="DJ969" i="64" s="1"/>
  <c r="DJ1126" i="64"/>
  <c r="DK502" i="64"/>
  <c r="DK504" i="64" s="1"/>
  <c r="DK431" i="64"/>
  <c r="DL427" i="64" s="1"/>
  <c r="DK320" i="64"/>
  <c r="DJ502" i="64"/>
  <c r="DJ504" i="64" s="1"/>
  <c r="S1373" i="64"/>
  <c r="S455" i="64"/>
  <c r="U455" i="64"/>
  <c r="DK1396" i="64"/>
  <c r="S344" i="64"/>
  <c r="DJ1452" i="64"/>
  <c r="S1236" i="64"/>
  <c r="DK1452" i="64"/>
  <c r="DK991" i="64"/>
  <c r="DK1342" i="64"/>
  <c r="DK1344" i="64" s="1"/>
  <c r="DJ526" i="64"/>
  <c r="T477" i="64"/>
  <c r="DK967" i="64"/>
  <c r="DK969" i="64" s="1"/>
  <c r="U943" i="64"/>
  <c r="U1236" i="64"/>
  <c r="DK1063" i="64"/>
  <c r="DK1065" i="64" s="1"/>
  <c r="DJ344" i="64"/>
  <c r="W1236" i="64"/>
  <c r="W943" i="64"/>
  <c r="DI431" i="64"/>
  <c r="DI1342" i="64"/>
  <c r="DI1344" i="64" s="1"/>
  <c r="DI320" i="64"/>
  <c r="DI824" i="64"/>
  <c r="DI526" i="64"/>
  <c r="T455" i="64"/>
  <c r="DJ1342" i="64"/>
  <c r="DJ1344" i="64" s="1"/>
  <c r="V1373" i="64"/>
  <c r="DJ991" i="64"/>
  <c r="DK824" i="64"/>
  <c r="DI1126" i="64"/>
  <c r="DJ1063" i="64"/>
  <c r="DJ1065" i="64" s="1"/>
  <c r="DJ943" i="64"/>
  <c r="DJ945" i="64" s="1"/>
  <c r="DJ2209" i="64" s="1"/>
  <c r="T1396" i="64"/>
  <c r="DI967" i="64"/>
  <c r="DI969" i="64" s="1"/>
  <c r="S824" i="64"/>
  <c r="S320" i="64"/>
  <c r="DI1373" i="64"/>
  <c r="V320" i="64"/>
  <c r="U320" i="64"/>
  <c r="V824" i="64"/>
  <c r="U824" i="64"/>
  <c r="U1373" i="64"/>
  <c r="W1373" i="64"/>
  <c r="S943" i="64"/>
  <c r="U431" i="64"/>
  <c r="V1396" i="64"/>
  <c r="T1236" i="64"/>
  <c r="V455" i="64"/>
  <c r="DI455" i="64"/>
  <c r="V1236" i="64"/>
  <c r="DI1063" i="64"/>
  <c r="DI1065" i="64" s="1"/>
  <c r="DJ320" i="64"/>
  <c r="W1396" i="64"/>
  <c r="V943" i="64"/>
  <c r="DJ1373" i="64"/>
  <c r="DI943" i="64"/>
  <c r="DI945" i="64" s="1"/>
  <c r="DI2209" i="64" s="1"/>
  <c r="DK1373" i="64"/>
  <c r="S431" i="64"/>
  <c r="DI1396" i="64"/>
  <c r="T1373" i="64"/>
  <c r="DJ431" i="64"/>
  <c r="DI502" i="64"/>
  <c r="DI504" i="64" s="1"/>
  <c r="DK455" i="64"/>
  <c r="S1396" i="64"/>
  <c r="DJ824" i="64"/>
  <c r="T431" i="64"/>
  <c r="DK526" i="64"/>
  <c r="DK344" i="64"/>
  <c r="DJ1396" i="64"/>
  <c r="W431" i="64"/>
  <c r="DK943" i="64"/>
  <c r="DK945" i="64" s="1"/>
  <c r="DK2209" i="64" s="1"/>
  <c r="T824" i="64"/>
  <c r="DI1452" i="64"/>
  <c r="S1624" i="64"/>
  <c r="X1625" i="64" s="1" a="1"/>
  <c r="X1625" i="64" s="1"/>
  <c r="S1621" i="64"/>
  <c r="DJ93" i="64"/>
  <c r="U476" i="64" a="1"/>
  <c r="U476" i="64" s="1"/>
  <c r="DI93" i="64"/>
  <c r="S1657" i="64"/>
  <c r="S1654" i="64"/>
  <c r="S1655" i="64" s="1"/>
  <c r="T1652" i="64" s="1"/>
  <c r="T1654" i="64"/>
  <c r="U1654" i="64"/>
  <c r="V1654" i="64"/>
  <c r="U56" i="64"/>
  <c r="U62" i="64" s="1"/>
  <c r="S56" i="64"/>
  <c r="S62" i="64" s="1"/>
  <c r="DK93" i="64"/>
  <c r="Z1685" i="64"/>
  <c r="Z1686" i="64" s="1"/>
  <c r="DJ56" i="64"/>
  <c r="DJ62" i="64" s="1"/>
  <c r="DI56" i="64"/>
  <c r="DI62" i="64" s="1"/>
  <c r="T56" i="64"/>
  <c r="T62" i="64" s="1"/>
  <c r="X943" i="64"/>
  <c r="X1396" i="64"/>
  <c r="X1236" i="64"/>
  <c r="X1373" i="64"/>
  <c r="X824" i="64"/>
  <c r="X455" i="64"/>
  <c r="X320" i="64"/>
  <c r="X431" i="64"/>
  <c r="X1689" i="64"/>
  <c r="X1654" i="64"/>
  <c r="Y424" i="64" a="1"/>
  <c r="Y424" i="64" s="1"/>
  <c r="Y75" i="64" a="1"/>
  <c r="Y75" i="64" s="1"/>
  <c r="Y342" i="64" a="1"/>
  <c r="Y342" i="64" s="1"/>
  <c r="Y55" i="64" a="1"/>
  <c r="Y55" i="64" s="1"/>
  <c r="Y59" i="64" a="1"/>
  <c r="Y59" i="64" s="1"/>
  <c r="Y60" i="64" a="1"/>
  <c r="Y60" i="64" s="1"/>
  <c r="X56" i="64"/>
  <c r="Y54" i="64" a="1"/>
  <c r="Y54" i="64" s="1"/>
  <c r="Y53" i="64" a="1"/>
  <c r="Y53" i="64" s="1"/>
  <c r="Y454" i="64" a="1"/>
  <c r="Y454" i="64" s="1"/>
  <c r="Y2125" i="64" a="1"/>
  <c r="Y2125" i="64" s="1"/>
  <c r="Y2202" i="64" a="1"/>
  <c r="Y2202" i="64" s="1"/>
  <c r="Y2176" i="64" a="1"/>
  <c r="Y2176" i="64" s="1"/>
  <c r="Y2151" i="64" a="1"/>
  <c r="Y2151" i="64" s="1"/>
  <c r="Y1372" i="64" a="1"/>
  <c r="Y1372" i="64" s="1"/>
  <c r="X93" i="64"/>
  <c r="Y90" i="64" a="1"/>
  <c r="Y90" i="64" s="1"/>
  <c r="Y91" i="64" a="1"/>
  <c r="Y91" i="64" s="1"/>
  <c r="Y92" i="64" a="1"/>
  <c r="Y92" i="64" s="1"/>
  <c r="Y89" i="64" a="1"/>
  <c r="Y89" i="64" s="1"/>
  <c r="Y1317" i="64" a="1"/>
  <c r="Y1317" i="64" s="1"/>
  <c r="Y1318" i="64" s="1"/>
  <c r="Y319" i="64" a="1"/>
  <c r="Y319" i="64" s="1"/>
  <c r="AM1522" i="64"/>
  <c r="AM1524" i="64" s="1"/>
  <c r="Y2252" i="64" a="1"/>
  <c r="Y2252" i="64" s="1"/>
  <c r="Y1237" i="64" a="1"/>
  <c r="Y1237" i="64" s="1"/>
  <c r="X1687" i="64"/>
  <c r="Y1684" i="64" s="1"/>
  <c r="Y1616" i="64" a="1"/>
  <c r="Y1616" i="64" s="1"/>
  <c r="Y1624" i="64" s="1"/>
  <c r="Y1653" i="64" a="1"/>
  <c r="Y1653" i="64" s="1"/>
  <c r="Y1397" i="64" a="1"/>
  <c r="Y1397" i="64" s="1"/>
  <c r="Y1395" i="64" a="1"/>
  <c r="Y1395" i="64" s="1"/>
  <c r="Y1403" i="64" a="1"/>
  <c r="Y1403" i="64" s="1"/>
  <c r="Y942" i="64" a="1"/>
  <c r="Y942" i="64" s="1"/>
  <c r="Y823" i="64" a="1"/>
  <c r="Y823" i="64" s="1"/>
  <c r="CX826" i="64" a="1"/>
  <c r="X826" i="64" a="1"/>
  <c r="BO588" i="64" a="1"/>
  <c r="DI826" i="64" a="1"/>
  <c r="BO628" i="64" a="1"/>
  <c r="DE826" i="64" a="1"/>
  <c r="T826" i="64" a="1"/>
  <c r="Y1873" i="64" a="1"/>
  <c r="Y1396" i="64" a="1"/>
  <c r="Y1480" i="64" a="1"/>
  <c r="Z1936" i="64" a="1"/>
  <c r="CP826" i="64" a="1"/>
  <c r="S826" i="64" a="1"/>
  <c r="DJ826" i="64" a="1"/>
  <c r="U477" i="64" a="1"/>
  <c r="CT826" i="64" a="1"/>
  <c r="DK826" i="64" a="1"/>
  <c r="CR826" i="64" a="1"/>
  <c r="CY826" i="64" a="1"/>
  <c r="Y1481" i="64" a="1"/>
  <c r="DG826" i="64" a="1"/>
  <c r="DB826" i="64" a="1"/>
  <c r="DA826" i="64" a="1"/>
  <c r="CQ826" i="64" a="1"/>
  <c r="Y431" i="64" a="1"/>
  <c r="BM853" i="64" a="1"/>
  <c r="BN852" i="64" a="1"/>
  <c r="Y367" i="64" a="1"/>
  <c r="W826" i="64" a="1"/>
  <c r="CO826" i="64" a="1"/>
  <c r="Y455" i="64" a="1"/>
  <c r="U826" i="64" a="1"/>
  <c r="CV826" i="64" a="1"/>
  <c r="CZ826" i="64" a="1"/>
  <c r="Y554" i="64" a="1"/>
  <c r="Y1895" i="64" a="1"/>
  <c r="DC826" i="64" a="1"/>
  <c r="BO850" i="64" a="1"/>
  <c r="V826" i="64" a="1"/>
  <c r="CW826" i="64" a="1"/>
  <c r="Y344" i="64" a="1"/>
  <c r="DD826" i="64" a="1"/>
  <c r="DF826" i="64" a="1"/>
  <c r="DH826" i="64" a="1"/>
  <c r="Y1916" i="64" a="1"/>
  <c r="CS826" i="64" a="1"/>
  <c r="Z1970" i="64" a="1"/>
  <c r="CU826" i="64" a="1"/>
  <c r="Y943" i="64" a="1"/>
  <c r="Y1373" i="64" a="1"/>
  <c r="Y824" i="64" a="1"/>
  <c r="Y320" i="64" a="1"/>
  <c r="Y1236" i="64" a="1"/>
  <c r="BV1" i="1151" l="1"/>
  <c r="BW2" i="1151"/>
  <c r="BV3" i="1151"/>
  <c r="BV7" i="1151"/>
  <c r="BU8" i="1151" s="1"/>
  <c r="BP64" i="1151"/>
  <c r="BP49" i="1151"/>
  <c r="BP48" i="1151"/>
  <c r="BP63" i="1151"/>
  <c r="BO61" i="1151"/>
  <c r="BO46" i="1151"/>
  <c r="BP50" i="1151"/>
  <c r="BP65" i="1151"/>
  <c r="BO50" i="1151"/>
  <c r="BO65" i="1151"/>
  <c r="BP46" i="1151"/>
  <c r="BP61" i="1151"/>
  <c r="BO48" i="1151"/>
  <c r="BO63" i="1151"/>
  <c r="BO47" i="1151"/>
  <c r="BO62" i="1151"/>
  <c r="BP47" i="1151"/>
  <c r="BP62" i="1151"/>
  <c r="BN66" i="1151"/>
  <c r="BN22" i="861" s="1"/>
  <c r="BT15" i="1151"/>
  <c r="BO64" i="1151"/>
  <c r="BO49" i="1151"/>
  <c r="BN51" i="1151"/>
  <c r="BN17" i="861" s="1"/>
  <c r="BS18" i="1151"/>
  <c r="BL69" i="1151"/>
  <c r="BM69" i="1151"/>
  <c r="BU16" i="1151"/>
  <c r="BU23" i="1151"/>
  <c r="BU26" i="1151"/>
  <c r="BU43" i="1151"/>
  <c r="BU41" i="1151"/>
  <c r="BU39" i="1151"/>
  <c r="BU25" i="1151"/>
  <c r="BU42" i="1151"/>
  <c r="BU40" i="1151"/>
  <c r="BU57" i="1151"/>
  <c r="BU56" i="1151"/>
  <c r="BU54" i="1151"/>
  <c r="BU4" i="1151"/>
  <c r="BU55" i="1151"/>
  <c r="BU17" i="1151"/>
  <c r="BU58" i="1151"/>
  <c r="BU24" i="1151"/>
  <c r="BU27" i="1151"/>
  <c r="BT8" i="1151"/>
  <c r="BQ36" i="1151"/>
  <c r="BR36" i="1151"/>
  <c r="BM698" i="64"/>
  <c r="BM699" i="64" s="1"/>
  <c r="BO692" i="64"/>
  <c r="BN696" i="64"/>
  <c r="BO695" i="64"/>
  <c r="BO694" i="64"/>
  <c r="BO691" i="64"/>
  <c r="BO693" i="64"/>
  <c r="BP687" i="64" a="1"/>
  <c r="BP687" i="64" s="1"/>
  <c r="BP686" i="64" a="1"/>
  <c r="BP686" i="64" s="1"/>
  <c r="BP688" i="64" a="1"/>
  <c r="BP688" i="64" s="1"/>
  <c r="BP684" i="64" a="1"/>
  <c r="BP684" i="64" s="1"/>
  <c r="BP685" i="64" a="1"/>
  <c r="BP685" i="64" s="1"/>
  <c r="BO680" i="64"/>
  <c r="BO677" i="64"/>
  <c r="BN681" i="64"/>
  <c r="BO679" i="64"/>
  <c r="BO678" i="64"/>
  <c r="BP673" i="64" a="1"/>
  <c r="BP673" i="64" s="1"/>
  <c r="BP669" i="64" a="1"/>
  <c r="BP669" i="64" s="1"/>
  <c r="BP653" i="64" a="1"/>
  <c r="BP653" i="64" s="1"/>
  <c r="BP661" i="64" s="1"/>
  <c r="BP654" i="64" a="1"/>
  <c r="BP654" i="64" s="1"/>
  <c r="BP662" i="64" s="1"/>
  <c r="BP670" i="64" a="1"/>
  <c r="BP670" i="64" s="1"/>
  <c r="BP655" i="64" a="1"/>
  <c r="BP655" i="64" s="1"/>
  <c r="BP663" i="64" s="1"/>
  <c r="BP656" i="64" a="1"/>
  <c r="BP656" i="64" s="1"/>
  <c r="BP664" i="64" s="1"/>
  <c r="BP657" i="64" a="1"/>
  <c r="BP657" i="64" s="1"/>
  <c r="BP665" i="64" s="1"/>
  <c r="BP671" i="64" a="1"/>
  <c r="BP671" i="64" s="1"/>
  <c r="BP672" i="64" a="1"/>
  <c r="BP672" i="64" s="1"/>
  <c r="BO676" i="64"/>
  <c r="BP139" i="64" a="1"/>
  <c r="BP139" i="64" s="1"/>
  <c r="BP138" i="64" s="1"/>
  <c r="BP140" i="64" a="1"/>
  <c r="BP140" i="64" s="1"/>
  <c r="BO141" i="64"/>
  <c r="BO143" i="64" s="1"/>
  <c r="BO850" i="64"/>
  <c r="BO628" i="64"/>
  <c r="BO630" i="64" s="1"/>
  <c r="BM853" i="64"/>
  <c r="BN852" i="64"/>
  <c r="BP262" i="64" a="1"/>
  <c r="BP262" i="64" s="1"/>
  <c r="BP849" i="64" a="1"/>
  <c r="BP849" i="64" s="1"/>
  <c r="BP243" i="64" a="1"/>
  <c r="BP243" i="64" s="1"/>
  <c r="BP629" i="64" a="1"/>
  <c r="BP629" i="64" s="1"/>
  <c r="BP595" i="64" a="1"/>
  <c r="BP595" i="64" s="1"/>
  <c r="BP230" i="64" a="1"/>
  <c r="BP230" i="64" s="1"/>
  <c r="BN592" i="64"/>
  <c r="BO588" i="64"/>
  <c r="BO596" i="64" s="1"/>
  <c r="BP591" i="64" a="1"/>
  <c r="BP591" i="64" s="1"/>
  <c r="BP4" i="64"/>
  <c r="BP587" i="64" a="1"/>
  <c r="BP587" i="64" s="1"/>
  <c r="BQ190" i="64"/>
  <c r="BQ7" i="64"/>
  <c r="BP8" i="64" s="1"/>
  <c r="BJ46" i="861"/>
  <c r="BJ87" i="861" s="1"/>
  <c r="BQ3" i="64"/>
  <c r="BR2" i="64"/>
  <c r="BQ1" i="64"/>
  <c r="BP68" i="863" a="1"/>
  <c r="BP68" i="863" s="1"/>
  <c r="BP70" i="863" a="1"/>
  <c r="BP70" i="863" s="1"/>
  <c r="BP66" i="863" a="1"/>
  <c r="BP66" i="863" s="1"/>
  <c r="BP4" i="863"/>
  <c r="BS4" i="861"/>
  <c r="BS5" i="861" s="1"/>
  <c r="BS1" i="861"/>
  <c r="BS8" i="861"/>
  <c r="BT3" i="861"/>
  <c r="BP24" i="864"/>
  <c r="BP94" i="861" s="1"/>
  <c r="BQ22" i="864"/>
  <c r="BQ21" i="864"/>
  <c r="BQ20" i="864"/>
  <c r="BR2" i="864"/>
  <c r="BR23" i="864" s="1"/>
  <c r="BQ1" i="864"/>
  <c r="BQ3" i="864"/>
  <c r="BO32"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12" i="64"/>
  <c r="Z194" i="64"/>
  <c r="AA208" i="64"/>
  <c r="AA209" i="64"/>
  <c r="AA191" i="64"/>
  <c r="AA210" i="64"/>
  <c r="AA192" i="64"/>
  <c r="AA193" i="64"/>
  <c r="AA211" i="64"/>
  <c r="BD3" i="860"/>
  <c r="BD4" i="860" s="1"/>
  <c r="BE2" i="860"/>
  <c r="BD1" i="860"/>
  <c r="BD7" i="860"/>
  <c r="Y554" i="64"/>
  <c r="Y564" i="64" s="1"/>
  <c r="Z558" i="64" a="1"/>
  <c r="Z558" i="64" s="1"/>
  <c r="Z553" i="64" a="1"/>
  <c r="Z553" i="64" s="1"/>
  <c r="Y367" i="64"/>
  <c r="X1799" i="64"/>
  <c r="Y1791" i="64"/>
  <c r="Z1782" i="64" a="1"/>
  <c r="Z1782" i="64" s="1"/>
  <c r="Z1783" i="64" a="1"/>
  <c r="Z1783" i="64" s="1"/>
  <c r="Z1784" i="64" a="1"/>
  <c r="Z1784" i="64" s="1"/>
  <c r="Z1785" i="64" a="1"/>
  <c r="Z1785" i="64" s="1"/>
  <c r="Z1786" i="64" a="1"/>
  <c r="Z1786" i="64" s="1"/>
  <c r="Z1788" i="64" a="1"/>
  <c r="Z1788" i="64" s="1"/>
  <c r="Z1787" i="64" a="1"/>
  <c r="Z1787" i="64" s="1"/>
  <c r="Z1789" i="64" a="1"/>
  <c r="Z1789" i="64" s="1"/>
  <c r="Z1790" i="64" a="1"/>
  <c r="Z1790" i="64" s="1"/>
  <c r="DE1801" i="64"/>
  <c r="DF1799" i="64"/>
  <c r="Z365" i="64" a="1"/>
  <c r="Z365" i="64" s="1"/>
  <c r="Z343" i="64" a="1"/>
  <c r="Z343" i="64" s="1"/>
  <c r="Z366" i="64" a="1"/>
  <c r="Z366" i="64" s="1"/>
  <c r="Y344" i="64"/>
  <c r="Z1936" i="64"/>
  <c r="Z1970" i="64"/>
  <c r="CU121" i="64"/>
  <c r="CU124" i="64" s="1"/>
  <c r="CP1134" i="64"/>
  <c r="CQ2152" i="64"/>
  <c r="CQ2154" i="64" s="1"/>
  <c r="CP2154" i="64"/>
  <c r="CS1251" i="64" a="1"/>
  <c r="CS1251" i="64" s="1"/>
  <c r="CU1251" i="64" a="1"/>
  <c r="CU1251" i="64" s="1"/>
  <c r="DH1251" i="64" a="1"/>
  <c r="DH1251" i="64" s="1"/>
  <c r="DL1251" i="64" a="1"/>
  <c r="DL1251" i="64" s="1"/>
  <c r="DL428" i="64"/>
  <c r="DL432" i="64" s="1"/>
  <c r="DL1129" i="64" a="1"/>
  <c r="DL1129" i="64" s="1"/>
  <c r="DK1251" i="64" a="1"/>
  <c r="DK1251" i="64" s="1"/>
  <c r="DJ1251" i="64" a="1"/>
  <c r="DJ1251" i="64" s="1"/>
  <c r="DI1251" i="64" a="1"/>
  <c r="DI1251" i="64" s="1"/>
  <c r="DG1251" i="64" a="1"/>
  <c r="DG1251" i="64" s="1"/>
  <c r="DE1251" i="64" a="1"/>
  <c r="DE1251" i="64" s="1"/>
  <c r="CZ1251" i="64" a="1"/>
  <c r="CZ1251" i="64" s="1"/>
  <c r="DF1251" i="64" a="1"/>
  <c r="DF1251" i="64" s="1"/>
  <c r="DD1251" i="64" a="1"/>
  <c r="DD1251" i="64" s="1"/>
  <c r="DC1251" i="64" a="1"/>
  <c r="DC1251" i="64" s="1"/>
  <c r="DB1251" i="64" a="1"/>
  <c r="DB1251" i="64" s="1"/>
  <c r="CY1251" i="64" a="1"/>
  <c r="CY1251" i="64" s="1"/>
  <c r="DA1251" i="64" a="1"/>
  <c r="DA1251" i="64" s="1"/>
  <c r="CX1251" i="64" a="1"/>
  <c r="CX1251" i="64" s="1"/>
  <c r="CW1251" i="64" a="1"/>
  <c r="CW1251" i="64" s="1"/>
  <c r="CV1251" i="64" a="1"/>
  <c r="CV1251" i="64" s="1"/>
  <c r="CT1251" i="64" a="1"/>
  <c r="CT1251" i="64" s="1"/>
  <c r="CO1250" i="64"/>
  <c r="CR1251" i="64" s="1" a="1"/>
  <c r="CR1251" i="64" s="1"/>
  <c r="DG1245" i="64"/>
  <c r="CO1205" i="64"/>
  <c r="CO1169" i="64"/>
  <c r="DJ1129" i="64" a="1"/>
  <c r="DJ1129" i="64" s="1"/>
  <c r="CP1129" i="64" a="1"/>
  <c r="CP1129" i="64" s="1"/>
  <c r="CT1129" i="64" a="1"/>
  <c r="CT1129" i="64" s="1"/>
  <c r="CX1129" i="64" a="1"/>
  <c r="CX1129" i="64" s="1"/>
  <c r="DB1129" i="64" a="1"/>
  <c r="DB1129" i="64" s="1"/>
  <c r="DF1129" i="64" a="1"/>
  <c r="DF1129" i="64" s="1"/>
  <c r="CQ1129" i="64" a="1"/>
  <c r="CQ1129" i="64" s="1"/>
  <c r="CU1129" i="64" a="1"/>
  <c r="CU1129" i="64" s="1"/>
  <c r="CY1129" i="64" a="1"/>
  <c r="CY1129" i="64" s="1"/>
  <c r="DC1129" i="64" a="1"/>
  <c r="DC1129" i="64" s="1"/>
  <c r="DG1129" i="64" a="1"/>
  <c r="DG1129" i="64" s="1"/>
  <c r="CR1129" i="64" a="1"/>
  <c r="CR1129" i="64" s="1"/>
  <c r="CV1129" i="64" a="1"/>
  <c r="CV1129" i="64" s="1"/>
  <c r="CZ1129" i="64" a="1"/>
  <c r="CZ1129" i="64" s="1"/>
  <c r="DD1129" i="64" a="1"/>
  <c r="DD1129" i="64" s="1"/>
  <c r="DH1129" i="64" a="1"/>
  <c r="DH1129" i="64" s="1"/>
  <c r="CS1129" i="64" a="1"/>
  <c r="CS1129" i="64" s="1"/>
  <c r="CW1129" i="64" a="1"/>
  <c r="CW1129" i="64" s="1"/>
  <c r="DA1129" i="64" a="1"/>
  <c r="DA1129" i="64" s="1"/>
  <c r="DE1129" i="64" a="1"/>
  <c r="DE1129" i="64" s="1"/>
  <c r="DK1129" i="64" a="1"/>
  <c r="DK1129" i="64" s="1"/>
  <c r="DI1129" i="64" a="1"/>
  <c r="DI1129" i="64" s="1"/>
  <c r="CO1129" i="64" a="1"/>
  <c r="CO1129" i="64" s="1"/>
  <c r="CO1135" i="64" s="1"/>
  <c r="CO1099" i="64"/>
  <c r="Y1895" i="64"/>
  <c r="Y1873" i="64"/>
  <c r="Z2228" i="64" a="1"/>
  <c r="Z2228" i="64" s="1"/>
  <c r="Z1874" i="64" a="1"/>
  <c r="Z1874" i="64" s="1"/>
  <c r="Z1894" i="64" a="1"/>
  <c r="Z1894" i="64" s="1"/>
  <c r="BJ1587" i="64"/>
  <c r="BI1589" i="64"/>
  <c r="BJ1566" i="64"/>
  <c r="BJ1568" i="64" s="1"/>
  <c r="BK1544" i="64"/>
  <c r="BK1546" i="64" s="1"/>
  <c r="W1490" i="64"/>
  <c r="V1501" i="64"/>
  <c r="W1499" i="64"/>
  <c r="X1488" i="64"/>
  <c r="X1497" i="64"/>
  <c r="X1489" i="64"/>
  <c r="X1498" i="64"/>
  <c r="Z1494" i="64" a="1"/>
  <c r="Z1494" i="64" s="1"/>
  <c r="Z1493" i="64" a="1"/>
  <c r="Z1493" i="64" s="1"/>
  <c r="Z1485" i="64" a="1"/>
  <c r="Z1485" i="64" s="1"/>
  <c r="Z1484" i="64" a="1"/>
  <c r="Z1484" i="64" s="1"/>
  <c r="Y1481" i="64"/>
  <c r="Y1480" i="64"/>
  <c r="Z1475" i="64" a="1"/>
  <c r="Z1475" i="64" s="1"/>
  <c r="Z1476" i="64" a="1"/>
  <c r="Z1476" i="64" s="1"/>
  <c r="Y1916" i="64"/>
  <c r="Z1915" i="64" a="1"/>
  <c r="Z1915" i="64" s="1"/>
  <c r="Z429" i="64" a="1"/>
  <c r="Z429" i="64" s="1"/>
  <c r="DF826" i="64"/>
  <c r="DH427" i="64"/>
  <c r="DG427" i="64"/>
  <c r="DG428" i="64" s="1"/>
  <c r="DG432" i="64" s="1"/>
  <c r="DH1245" i="64"/>
  <c r="DF1245" i="64"/>
  <c r="DE430" i="64"/>
  <c r="DH430" i="64"/>
  <c r="DB826" i="64"/>
  <c r="DA826" i="64"/>
  <c r="DD826" i="64"/>
  <c r="CZ826" i="64"/>
  <c r="CX826" i="64"/>
  <c r="CV826" i="64"/>
  <c r="CT826" i="64"/>
  <c r="CS826" i="64"/>
  <c r="DG826" i="64"/>
  <c r="CO826" i="64"/>
  <c r="CY826" i="64"/>
  <c r="CQ826" i="64"/>
  <c r="CR826" i="64"/>
  <c r="DC826" i="64"/>
  <c r="DH826" i="64"/>
  <c r="CU826" i="64"/>
  <c r="CW826" i="64"/>
  <c r="CP826" i="64"/>
  <c r="DE826" i="64"/>
  <c r="CQ1245" i="64"/>
  <c r="CT1245" i="64"/>
  <c r="CS430" i="64"/>
  <c r="CT427" i="64"/>
  <c r="CV427" i="64"/>
  <c r="CU430" i="64"/>
  <c r="CO430" i="64"/>
  <c r="CP427" i="64"/>
  <c r="DB1245" i="64"/>
  <c r="CW1245" i="64"/>
  <c r="CQ430" i="64"/>
  <c r="CR427" i="64"/>
  <c r="CU427" i="64"/>
  <c r="CT430" i="64"/>
  <c r="DA430" i="64"/>
  <c r="DB427" i="64"/>
  <c r="CZ1245" i="64"/>
  <c r="CP1245" i="64"/>
  <c r="CY1245" i="64"/>
  <c r="DC1245" i="64"/>
  <c r="CV1245" i="64"/>
  <c r="DE1245" i="64"/>
  <c r="CR1245" i="64"/>
  <c r="CS1245" i="64"/>
  <c r="DD1245" i="64"/>
  <c r="CY427" i="64"/>
  <c r="CX430" i="64"/>
  <c r="DC430" i="64"/>
  <c r="DD427" i="64"/>
  <c r="CR430" i="64"/>
  <c r="CS427" i="64"/>
  <c r="DA427" i="64"/>
  <c r="CZ430" i="64"/>
  <c r="CW427" i="64"/>
  <c r="CV430" i="64"/>
  <c r="CU1245" i="64"/>
  <c r="DA1245" i="64"/>
  <c r="CW430" i="64"/>
  <c r="CX427" i="64"/>
  <c r="DE427" i="64"/>
  <c r="DD430" i="64"/>
  <c r="DC427" i="64"/>
  <c r="DB430" i="64"/>
  <c r="CP430" i="64"/>
  <c r="CQ427" i="64"/>
  <c r="CO1245" i="64"/>
  <c r="CZ427" i="64"/>
  <c r="CY430" i="64"/>
  <c r="CX1245" i="64"/>
  <c r="DF428" i="64"/>
  <c r="DF432" i="64" s="1"/>
  <c r="W826" i="64"/>
  <c r="U477" i="64"/>
  <c r="U826" i="64"/>
  <c r="V826" i="64"/>
  <c r="DK826" i="64"/>
  <c r="T826" i="64"/>
  <c r="S826" i="64"/>
  <c r="DJ826" i="64"/>
  <c r="DI826" i="64"/>
  <c r="T1657" i="64"/>
  <c r="T1655" i="64"/>
  <c r="U1652" i="64" s="1"/>
  <c r="DK1245" i="64"/>
  <c r="V476" i="64" a="1"/>
  <c r="V476" i="64" s="1"/>
  <c r="DK430" i="64"/>
  <c r="T1625" i="64" a="1"/>
  <c r="T1625" i="64" s="1"/>
  <c r="S1625" i="64" a="1"/>
  <c r="S1625" i="64" s="1"/>
  <c r="S1618" i="64" s="1"/>
  <c r="S1619" i="64" s="1"/>
  <c r="T1615" i="64" s="1"/>
  <c r="T1621" i="64" s="1"/>
  <c r="U1625" i="64" a="1"/>
  <c r="U1625" i="64" s="1"/>
  <c r="V1625" i="64" a="1"/>
  <c r="V1625" i="64" s="1"/>
  <c r="W1625" i="64" a="1"/>
  <c r="W1625" i="64" s="1"/>
  <c r="DI430" i="64"/>
  <c r="DI428" i="64" s="1"/>
  <c r="DI432" i="64" s="1"/>
  <c r="DJ427" i="64"/>
  <c r="DJ430" i="64"/>
  <c r="DK427" i="64"/>
  <c r="AA1685" i="64"/>
  <c r="AA1686" i="64" s="1"/>
  <c r="CO427" i="64"/>
  <c r="DJ1245" i="64"/>
  <c r="DI1245" i="64"/>
  <c r="X826" i="64"/>
  <c r="Y1396" i="64"/>
  <c r="Y943" i="64"/>
  <c r="Y1236" i="64"/>
  <c r="Y1373" i="64"/>
  <c r="Y824" i="64"/>
  <c r="Y455" i="64"/>
  <c r="Y320" i="64"/>
  <c r="Y431" i="64"/>
  <c r="Y1689" i="64"/>
  <c r="X62" i="64"/>
  <c r="Z424" i="64" a="1"/>
  <c r="Z424" i="64" s="1"/>
  <c r="Z75" i="64" a="1"/>
  <c r="Z75" i="64" s="1"/>
  <c r="Z342" i="64" a="1"/>
  <c r="Z342" i="64" s="1"/>
  <c r="Z55" i="64" a="1"/>
  <c r="Z55" i="64" s="1"/>
  <c r="Z59" i="64" a="1"/>
  <c r="Z59" i="64" s="1"/>
  <c r="Z60" i="64" a="1"/>
  <c r="Z60" i="64" s="1"/>
  <c r="Y56" i="64"/>
  <c r="Z53" i="64" a="1"/>
  <c r="Z53" i="64" s="1"/>
  <c r="Z54" i="64" a="1"/>
  <c r="Z54" i="64" s="1"/>
  <c r="Z454" i="64" a="1"/>
  <c r="Z454" i="64" s="1"/>
  <c r="Z2125" i="64" a="1"/>
  <c r="Z2125" i="64" s="1"/>
  <c r="Z2151" i="64" a="1"/>
  <c r="Z2151" i="64" s="1"/>
  <c r="Z2202" i="64" a="1"/>
  <c r="Z2202" i="64" s="1"/>
  <c r="Z2176" i="64" a="1"/>
  <c r="Z2176" i="64" s="1"/>
  <c r="Z1372" i="64" a="1"/>
  <c r="Z1372" i="64" s="1"/>
  <c r="Y93" i="64"/>
  <c r="Z90" i="64" a="1"/>
  <c r="Z90" i="64" s="1"/>
  <c r="Z91" i="64" a="1"/>
  <c r="Z91" i="64" s="1"/>
  <c r="Z92" i="64" a="1"/>
  <c r="Z92" i="64" s="1"/>
  <c r="Z89" i="64" a="1"/>
  <c r="Z89" i="64" s="1"/>
  <c r="Z1317" i="64" a="1"/>
  <c r="Z1317" i="64" s="1"/>
  <c r="Z1318" i="64" s="1"/>
  <c r="Z319" i="64" a="1"/>
  <c r="Z319" i="64" s="1"/>
  <c r="AN1522" i="64"/>
  <c r="AN1524" i="64" s="1"/>
  <c r="Z2252" i="64" a="1"/>
  <c r="Z2252" i="64" s="1"/>
  <c r="Z1237" i="64" a="1"/>
  <c r="Z1237" i="64" s="1"/>
  <c r="Y1687" i="64"/>
  <c r="Z1684" i="64" s="1"/>
  <c r="Z1616" i="64" a="1"/>
  <c r="Z1616" i="64" s="1"/>
  <c r="Z1624" i="64" s="1"/>
  <c r="Z1653" i="64" a="1"/>
  <c r="Z1653" i="64" s="1"/>
  <c r="Y1654" i="64"/>
  <c r="Y1625" i="64" a="1"/>
  <c r="Y1625" i="64" s="1"/>
  <c r="Z1395" i="64" a="1"/>
  <c r="Z1395" i="64" s="1"/>
  <c r="Z1397" i="64" a="1"/>
  <c r="Z1397" i="64" s="1"/>
  <c r="Z1403" i="64" a="1"/>
  <c r="Z1403" i="64" s="1"/>
  <c r="Z942" i="64" a="1"/>
  <c r="Z942" i="64" s="1"/>
  <c r="Z823" i="64" a="1"/>
  <c r="Z823" i="64" s="1"/>
  <c r="CR827" i="64" a="1"/>
  <c r="Z1396" i="64" a="1"/>
  <c r="Z1480" i="64" a="1"/>
  <c r="DI827" i="64" a="1"/>
  <c r="CT827" i="64" a="1"/>
  <c r="CQ827" i="64" a="1"/>
  <c r="BO852" i="64" a="1"/>
  <c r="AA1970" i="64" a="1"/>
  <c r="BN853" i="64" a="1"/>
  <c r="CW827" i="64" a="1"/>
  <c r="CX827" i="64" a="1"/>
  <c r="BP588" i="64" a="1"/>
  <c r="DD827" i="64" a="1"/>
  <c r="AA1936" i="64" a="1"/>
  <c r="DK827" i="64" a="1"/>
  <c r="Z367" i="64" a="1"/>
  <c r="Z1916" i="64" a="1"/>
  <c r="BP628" i="64" a="1"/>
  <c r="CP827" i="64" a="1"/>
  <c r="Z554" i="64" a="1"/>
  <c r="Z431" i="64" a="1"/>
  <c r="Z824" i="64" a="1"/>
  <c r="CZ827" i="64" a="1"/>
  <c r="CS827" i="64" a="1"/>
  <c r="Z455" i="64" a="1"/>
  <c r="DH827" i="64" a="1"/>
  <c r="CO827" i="64" a="1"/>
  <c r="DE827" i="64" a="1"/>
  <c r="X827" i="64" a="1"/>
  <c r="U827" i="64" a="1"/>
  <c r="DF827" i="64" a="1"/>
  <c r="DB827" i="64" a="1"/>
  <c r="Z1895" i="64" a="1"/>
  <c r="Z1873" i="64" a="1"/>
  <c r="DJ827" i="64" a="1"/>
  <c r="CV827" i="64" a="1"/>
  <c r="Z1373" i="64" a="1"/>
  <c r="DA827" i="64" a="1"/>
  <c r="V827" i="64" a="1"/>
  <c r="V477" i="64" a="1"/>
  <c r="Z344" i="64" a="1"/>
  <c r="CY827" i="64" a="1"/>
  <c r="Z1481" i="64" a="1"/>
  <c r="Y826" i="64" a="1"/>
  <c r="T827" i="64" a="1"/>
  <c r="DC827" i="64" a="1"/>
  <c r="W827" i="64" a="1"/>
  <c r="CU827" i="64" a="1"/>
  <c r="BP850" i="64" a="1"/>
  <c r="DG827" i="64" a="1"/>
  <c r="Z1236" i="64" a="1"/>
  <c r="S827" i="64" a="1"/>
  <c r="Z943" i="64" a="1"/>
  <c r="Z320" i="64" a="1"/>
  <c r="BQ34" i="1151" l="1"/>
  <c r="BQ32" i="1151"/>
  <c r="BQ31" i="1151"/>
  <c r="BQ35" i="1151"/>
  <c r="BQ33" i="1151"/>
  <c r="BS20" i="1151"/>
  <c r="BO51" i="1151"/>
  <c r="BO17" i="861" s="1"/>
  <c r="BO66" i="1151"/>
  <c r="BO22" i="861" s="1"/>
  <c r="BU15" i="1151"/>
  <c r="BP66" i="1151"/>
  <c r="BP22" i="861" s="1"/>
  <c r="BP51" i="1151"/>
  <c r="BP17" i="861" s="1"/>
  <c r="BV16" i="1151"/>
  <c r="BV23" i="1151"/>
  <c r="BV27" i="1151"/>
  <c r="BV26" i="1151"/>
  <c r="BV41" i="1151"/>
  <c r="BV39" i="1151"/>
  <c r="BV25" i="1151"/>
  <c r="BV42" i="1151"/>
  <c r="BV40" i="1151"/>
  <c r="BV43" i="1151"/>
  <c r="BV58" i="1151"/>
  <c r="BV56" i="1151"/>
  <c r="BV54" i="1151"/>
  <c r="BV17" i="1151"/>
  <c r="BV57" i="1151"/>
  <c r="BV4" i="1151"/>
  <c r="BV55" i="1151"/>
  <c r="BV24" i="1151"/>
  <c r="BW7" i="1151"/>
  <c r="BV8" i="1151" s="1"/>
  <c r="BW1" i="1151"/>
  <c r="BX2" i="1151"/>
  <c r="BW3" i="1151"/>
  <c r="BT18" i="1151"/>
  <c r="BN68" i="1151"/>
  <c r="BR34" i="1151"/>
  <c r="BR31" i="1151"/>
  <c r="BR32" i="1151"/>
  <c r="BR35" i="1151"/>
  <c r="BR33" i="1151"/>
  <c r="BN698" i="64"/>
  <c r="BN699" i="64" s="1"/>
  <c r="BP695" i="64"/>
  <c r="BP693" i="64"/>
  <c r="BO696" i="64"/>
  <c r="BP692" i="64"/>
  <c r="BP691" i="64"/>
  <c r="BP694" i="64"/>
  <c r="BQ687" i="64" a="1"/>
  <c r="BQ687" i="64" s="1"/>
  <c r="BQ688" i="64" a="1"/>
  <c r="BQ688" i="64" s="1"/>
  <c r="BQ684" i="64" a="1"/>
  <c r="BQ684" i="64" s="1"/>
  <c r="BQ685" i="64" a="1"/>
  <c r="BQ685" i="64" s="1"/>
  <c r="BQ686" i="64" a="1"/>
  <c r="BQ686" i="64" s="1"/>
  <c r="BP676" i="64"/>
  <c r="BP680" i="64"/>
  <c r="BO681" i="64"/>
  <c r="BP679" i="64"/>
  <c r="BP678" i="64"/>
  <c r="BP677" i="64"/>
  <c r="BQ673" i="64" a="1"/>
  <c r="BQ673" i="64" s="1"/>
  <c r="BQ669" i="64" a="1"/>
  <c r="BQ669" i="64" s="1"/>
  <c r="BQ653" i="64" a="1"/>
  <c r="BQ653" i="64" s="1"/>
  <c r="BQ661" i="64" s="1"/>
  <c r="BQ654" i="64" a="1"/>
  <c r="BQ654" i="64" s="1"/>
  <c r="BQ662" i="64" s="1"/>
  <c r="BQ670" i="64" a="1"/>
  <c r="BQ670" i="64" s="1"/>
  <c r="BQ655" i="64" a="1"/>
  <c r="BQ655" i="64" s="1"/>
  <c r="BQ663" i="64" s="1"/>
  <c r="BQ656" i="64" a="1"/>
  <c r="BQ656" i="64" s="1"/>
  <c r="BQ664" i="64" s="1"/>
  <c r="BQ657" i="64" a="1"/>
  <c r="BQ657" i="64" s="1"/>
  <c r="BQ665" i="64" s="1"/>
  <c r="BQ671" i="64" a="1"/>
  <c r="BQ671" i="64" s="1"/>
  <c r="BQ672" i="64" a="1"/>
  <c r="BQ672" i="64" s="1"/>
  <c r="BQ139" i="64" a="1"/>
  <c r="BQ139" i="64" s="1"/>
  <c r="BQ138" i="64" s="1"/>
  <c r="BQ140" i="64" a="1"/>
  <c r="BQ140" i="64" s="1"/>
  <c r="BP141" i="64"/>
  <c r="BP143" i="64" s="1"/>
  <c r="BP850" i="64"/>
  <c r="BP628" i="64"/>
  <c r="BP630" i="64" s="1"/>
  <c r="BN853" i="64"/>
  <c r="BO852" i="64"/>
  <c r="BQ262" i="64" a="1"/>
  <c r="BQ262" i="64" s="1"/>
  <c r="BQ849" i="64" a="1"/>
  <c r="BQ849" i="64" s="1"/>
  <c r="BQ243" i="64" a="1"/>
  <c r="BQ243" i="64" s="1"/>
  <c r="BQ629" i="64" a="1"/>
  <c r="BQ629" i="64" s="1"/>
  <c r="BQ595" i="64" a="1"/>
  <c r="BQ595" i="64" s="1"/>
  <c r="BQ230" i="64" a="1"/>
  <c r="BQ230" i="64" s="1"/>
  <c r="BO592" i="64"/>
  <c r="BP588" i="64"/>
  <c r="BP596" i="64" s="1"/>
  <c r="BQ591" i="64" a="1"/>
  <c r="BQ591" i="64" s="1"/>
  <c r="BQ4" i="64"/>
  <c r="BQ587" i="64" a="1"/>
  <c r="BQ587" i="64" s="1"/>
  <c r="BQ4" i="864"/>
  <c r="BR190" i="64"/>
  <c r="BR7" i="64"/>
  <c r="BQ8" i="64" s="1"/>
  <c r="BK46" i="861"/>
  <c r="BK87" i="861"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4" i="861" s="1"/>
  <c r="BQ42" i="863"/>
  <c r="BQ21" i="863" s="1"/>
  <c r="BQ43" i="863"/>
  <c r="BP32" i="861"/>
  <c r="BR56" i="863" a="1"/>
  <c r="BR56" i="863" s="1"/>
  <c r="BR55" i="863" a="1"/>
  <c r="BR55" i="863" s="1"/>
  <c r="BR54" i="863" a="1"/>
  <c r="BR54" i="863" s="1"/>
  <c r="BR38" i="863"/>
  <c r="BR52" i="863" a="1"/>
  <c r="BR52" i="863" s="1"/>
  <c r="BR53" i="863" a="1"/>
  <c r="BR53" i="863" s="1"/>
  <c r="BR39" i="863"/>
  <c r="BR3" i="863"/>
  <c r="BR1" i="863"/>
  <c r="BR41" i="863"/>
  <c r="BS2" i="863"/>
  <c r="BS40" i="863" s="1"/>
  <c r="AA212" i="64"/>
  <c r="AB208" i="64"/>
  <c r="AB209" i="64"/>
  <c r="AB191" i="64"/>
  <c r="AB192" i="64"/>
  <c r="AB210" i="64"/>
  <c r="AB193" i="64"/>
  <c r="AB211" i="64"/>
  <c r="AA194" i="64"/>
  <c r="BE1" i="860"/>
  <c r="BE7" i="860"/>
  <c r="BF2" i="860"/>
  <c r="BE3" i="860"/>
  <c r="BE4" i="860" s="1"/>
  <c r="Z554" i="64"/>
  <c r="Z564" i="64" s="1"/>
  <c r="AA558" i="64" a="1"/>
  <c r="AA558" i="64" s="1"/>
  <c r="AA553" i="64" a="1"/>
  <c r="AA553" i="64" s="1"/>
  <c r="Z367" i="64"/>
  <c r="Y1799" i="64"/>
  <c r="AA1782" i="64" a="1"/>
  <c r="AA1782" i="64" s="1"/>
  <c r="AA1783" i="64" a="1"/>
  <c r="AA1783" i="64" s="1"/>
  <c r="AA1784" i="64" a="1"/>
  <c r="AA1784" i="64" s="1"/>
  <c r="AA1785" i="64" a="1"/>
  <c r="AA1785" i="64" s="1"/>
  <c r="AA1786" i="64" a="1"/>
  <c r="AA1786" i="64" s="1"/>
  <c r="AA1787" i="64" a="1"/>
  <c r="AA1787" i="64" s="1"/>
  <c r="AA1789" i="64" a="1"/>
  <c r="AA1789" i="64" s="1"/>
  <c r="AA1790" i="64" a="1"/>
  <c r="AA1790" i="64" s="1"/>
  <c r="AA1788" i="64" a="1"/>
  <c r="AA1788" i="64" s="1"/>
  <c r="Z1791" i="64"/>
  <c r="DF1801" i="64"/>
  <c r="DG1799" i="64"/>
  <c r="AA365" i="64" a="1"/>
  <c r="AA365" i="64" s="1"/>
  <c r="AA343" i="64" a="1"/>
  <c r="AA343" i="64" s="1"/>
  <c r="AA366" i="64" a="1"/>
  <c r="AA366" i="64" s="1"/>
  <c r="Z344" i="64"/>
  <c r="AA1970" i="64"/>
  <c r="AA1936" i="64"/>
  <c r="CV121" i="64"/>
  <c r="CV124" i="64" s="1"/>
  <c r="CP1135" i="64"/>
  <c r="CQ1135" i="64" s="1"/>
  <c r="CR1135" i="64" s="1"/>
  <c r="CO1136" i="64"/>
  <c r="CQ1134" i="64"/>
  <c r="CR2152" i="64"/>
  <c r="CR2154" i="64" s="1"/>
  <c r="CP1251" i="64" a="1"/>
  <c r="CP1251" i="64" s="1"/>
  <c r="CQ1251" i="64" a="1"/>
  <c r="CQ1251" i="64" s="1"/>
  <c r="CO1207" i="64"/>
  <c r="CO1171" i="64"/>
  <c r="CO1101" i="64"/>
  <c r="Z1895" i="64"/>
  <c r="Z1873" i="64"/>
  <c r="AA2228" i="64" a="1"/>
  <c r="AA2228" i="64" s="1"/>
  <c r="AA1874" i="64" a="1"/>
  <c r="AA1874" i="64" s="1"/>
  <c r="AA1894" i="64" a="1"/>
  <c r="AA1894" i="64" s="1"/>
  <c r="BJ1589" i="64"/>
  <c r="BK1587" i="64"/>
  <c r="BK1566" i="64"/>
  <c r="BK1568" i="64" s="1"/>
  <c r="BL1544" i="64"/>
  <c r="BL1546" i="64" s="1"/>
  <c r="W1501" i="64"/>
  <c r="W1502" i="64" s="1"/>
  <c r="V1502" i="64"/>
  <c r="X1490" i="64"/>
  <c r="Y1488" i="64"/>
  <c r="Y1497" i="64"/>
  <c r="Y1489" i="64"/>
  <c r="Y1498" i="64"/>
  <c r="AA1494" i="64" a="1"/>
  <c r="AA1494" i="64" s="1"/>
  <c r="AA1493" i="64" a="1"/>
  <c r="AA1493" i="64" s="1"/>
  <c r="AA1485" i="64" a="1"/>
  <c r="AA1485" i="64" s="1"/>
  <c r="AA1484" i="64" a="1"/>
  <c r="AA1484" i="64" s="1"/>
  <c r="Z1481" i="64"/>
  <c r="Z1480" i="64"/>
  <c r="AA1475" i="64" a="1"/>
  <c r="AA1475" i="64" s="1"/>
  <c r="AA1476" i="64" a="1"/>
  <c r="AA1476" i="64" s="1"/>
  <c r="Z1916" i="64"/>
  <c r="AA1915" i="64" a="1"/>
  <c r="AA1915" i="64" s="1"/>
  <c r="AA429" i="64" a="1"/>
  <c r="AA429" i="64" s="1"/>
  <c r="DB428" i="64"/>
  <c r="DB432" i="64" s="1"/>
  <c r="DF827" i="64"/>
  <c r="DH428" i="64"/>
  <c r="DH432" i="64" s="1"/>
  <c r="CT428" i="64"/>
  <c r="CT432" i="64" s="1"/>
  <c r="CV428" i="64"/>
  <c r="CV432" i="64" s="1"/>
  <c r="DE428" i="64"/>
  <c r="DE432" i="64" s="1"/>
  <c r="CP428" i="64"/>
  <c r="CP432" i="64" s="1"/>
  <c r="CU428" i="64"/>
  <c r="CU432" i="64" s="1"/>
  <c r="CQ428" i="64"/>
  <c r="CQ432" i="64" s="1"/>
  <c r="CZ428" i="64"/>
  <c r="CZ432" i="64" s="1"/>
  <c r="CR428" i="64"/>
  <c r="CR432" i="64" s="1"/>
  <c r="CS428" i="64"/>
  <c r="CS432" i="64" s="1"/>
  <c r="DD428" i="64"/>
  <c r="DD432" i="64" s="1"/>
  <c r="DC428" i="64"/>
  <c r="DC432" i="64" s="1"/>
  <c r="CU827" i="64"/>
  <c r="CS827" i="64"/>
  <c r="DH827" i="64"/>
  <c r="CT827" i="64"/>
  <c r="DC827" i="64"/>
  <c r="CV827" i="64"/>
  <c r="CR827" i="64"/>
  <c r="CX827" i="64"/>
  <c r="CQ827" i="64"/>
  <c r="CZ827" i="64"/>
  <c r="DE827" i="64"/>
  <c r="CY827" i="64"/>
  <c r="DD827" i="64"/>
  <c r="CP827" i="64"/>
  <c r="CO827" i="64"/>
  <c r="DA827" i="64"/>
  <c r="CW827" i="64"/>
  <c r="DG827" i="64"/>
  <c r="DB827" i="64"/>
  <c r="CW428" i="64"/>
  <c r="CW432" i="64" s="1"/>
  <c r="DA428" i="64"/>
  <c r="DA432" i="64" s="1"/>
  <c r="CY428" i="64"/>
  <c r="CY432" i="64" s="1"/>
  <c r="CX428" i="64"/>
  <c r="CX432" i="64" s="1"/>
  <c r="DJ428" i="64"/>
  <c r="DJ432" i="64" s="1"/>
  <c r="W827" i="64"/>
  <c r="DK428" i="64"/>
  <c r="DK432" i="64" s="1"/>
  <c r="S827" i="64"/>
  <c r="DI827" i="64"/>
  <c r="T827" i="64"/>
  <c r="DK827" i="64"/>
  <c r="V827" i="64"/>
  <c r="V477" i="64"/>
  <c r="DJ827" i="64"/>
  <c r="U827" i="64"/>
  <c r="AB1685" i="64"/>
  <c r="AB1686" i="64" s="1"/>
  <c r="T1618" i="64"/>
  <c r="T1619" i="64" s="1"/>
  <c r="U1615" i="64" s="1"/>
  <c r="U1621" i="64" s="1"/>
  <c r="CO428" i="64"/>
  <c r="CO432" i="64" s="1"/>
  <c r="W476" i="64" a="1"/>
  <c r="W476" i="64" s="1"/>
  <c r="U1655" i="64"/>
  <c r="V1652" i="64" s="1"/>
  <c r="U1657" i="64"/>
  <c r="X827" i="64"/>
  <c r="Y826" i="64"/>
  <c r="Z943" i="64"/>
  <c r="Z1396" i="64"/>
  <c r="Z1236" i="64"/>
  <c r="Z1373" i="64"/>
  <c r="Z824" i="64"/>
  <c r="Z320" i="64"/>
  <c r="Z455" i="64"/>
  <c r="Z431" i="64"/>
  <c r="Z1654" i="64"/>
  <c r="Z1689" i="64"/>
  <c r="Y62" i="64"/>
  <c r="AA424" i="64" a="1"/>
  <c r="AA424" i="64" s="1"/>
  <c r="AA75" i="64" a="1"/>
  <c r="AA75" i="64" s="1"/>
  <c r="AA342" i="64" a="1"/>
  <c r="AA342" i="64" s="1"/>
  <c r="AA55" i="64" a="1"/>
  <c r="AA55" i="64" s="1"/>
  <c r="AA59" i="64" a="1"/>
  <c r="AA59" i="64" s="1"/>
  <c r="AA60" i="64" a="1"/>
  <c r="AA60" i="64" s="1"/>
  <c r="Z56" i="64"/>
  <c r="AA53" i="64" a="1"/>
  <c r="AA53" i="64" s="1"/>
  <c r="AA54" i="64" a="1"/>
  <c r="AA54" i="64" s="1"/>
  <c r="AA454" i="64" a="1"/>
  <c r="AA454" i="64" s="1"/>
  <c r="AA2125" i="64" a="1"/>
  <c r="AA2125" i="64" s="1"/>
  <c r="AA2151" i="64" a="1"/>
  <c r="AA2151" i="64" s="1"/>
  <c r="AA2202" i="64" a="1"/>
  <c r="AA2202" i="64" s="1"/>
  <c r="AA2176" i="64" a="1"/>
  <c r="AA2176" i="64" s="1"/>
  <c r="AA1372" i="64" a="1"/>
  <c r="AA1372" i="64" s="1"/>
  <c r="Z93" i="64"/>
  <c r="AA90" i="64" a="1"/>
  <c r="AA90" i="64" s="1"/>
  <c r="AA91" i="64" a="1"/>
  <c r="AA91" i="64" s="1"/>
  <c r="AA92" i="64" a="1"/>
  <c r="AA92" i="64" s="1"/>
  <c r="AA89" i="64" a="1"/>
  <c r="AA89" i="64" s="1"/>
  <c r="AA1317" i="64" a="1"/>
  <c r="AA1317" i="64" s="1"/>
  <c r="AA1318" i="64" s="1"/>
  <c r="AA319" i="64" a="1"/>
  <c r="AA319" i="64" s="1"/>
  <c r="AO1522" i="64"/>
  <c r="AO1524" i="64" s="1"/>
  <c r="AA2252" i="64" a="1"/>
  <c r="AA2252" i="64" s="1"/>
  <c r="AA1237" i="64" a="1"/>
  <c r="AA1237" i="64" s="1"/>
  <c r="Z1687" i="64"/>
  <c r="AA1684" i="64" s="1"/>
  <c r="AA1616" i="64" a="1"/>
  <c r="AA1616" i="64" s="1"/>
  <c r="AA1624" i="64" s="1"/>
  <c r="AA1653" i="64" a="1"/>
  <c r="AA1653" i="64" s="1"/>
  <c r="Z1625" i="64" a="1"/>
  <c r="Z1625" i="64" s="1"/>
  <c r="AA1395" i="64" a="1"/>
  <c r="AA1395" i="64" s="1"/>
  <c r="AA1403" i="64" a="1"/>
  <c r="AA1403" i="64" s="1"/>
  <c r="AA1397" i="64" a="1"/>
  <c r="AA1397" i="64" s="1"/>
  <c r="AA942" i="64" a="1"/>
  <c r="AA942" i="64" s="1"/>
  <c r="AA823" i="64" a="1"/>
  <c r="AA823" i="64" s="1"/>
  <c r="AA1481" i="64" a="1"/>
  <c r="BQ850" i="64" a="1"/>
  <c r="AA554" i="64" a="1"/>
  <c r="AA1895" i="64" a="1"/>
  <c r="AA367" i="64" a="1"/>
  <c r="BP852" i="64" a="1"/>
  <c r="BQ588" i="64" a="1"/>
  <c r="AA1873" i="64" a="1"/>
  <c r="BO853" i="64" a="1"/>
  <c r="AA455" i="64" a="1"/>
  <c r="BQ628" i="64" a="1"/>
  <c r="AA1396" i="64" a="1"/>
  <c r="AA431" i="64" a="1"/>
  <c r="AA1373" i="64" a="1"/>
  <c r="AA1916" i="64" a="1"/>
  <c r="AA1480" i="64" a="1"/>
  <c r="AA344" i="64" a="1"/>
  <c r="Z826" i="64" a="1"/>
  <c r="AB1970" i="64" a="1"/>
  <c r="AB1936" i="64" a="1"/>
  <c r="AA1236" i="64" a="1"/>
  <c r="AA943" i="64" a="1"/>
  <c r="W477" i="64" a="1"/>
  <c r="AA824" i="64" a="1"/>
  <c r="Y827" i="64" a="1"/>
  <c r="AA320" i="64" a="1"/>
  <c r="BU18" i="1151" l="1"/>
  <c r="BR48" i="1151"/>
  <c r="BR63" i="1151"/>
  <c r="BR65" i="1151"/>
  <c r="BR50" i="1151"/>
  <c r="BV15" i="1151"/>
  <c r="BR47" i="1151"/>
  <c r="BR62" i="1151"/>
  <c r="BR46" i="1151"/>
  <c r="BR61" i="1151"/>
  <c r="BO68" i="1151"/>
  <c r="BR49" i="1151"/>
  <c r="BR64" i="1151"/>
  <c r="BP68" i="1151"/>
  <c r="BS36" i="1151"/>
  <c r="BN69" i="1151"/>
  <c r="BT20" i="1151"/>
  <c r="BU20" i="1151"/>
  <c r="BQ63" i="1151"/>
  <c r="BQ48" i="1151"/>
  <c r="BQ50" i="1151"/>
  <c r="BQ65" i="1151"/>
  <c r="BW24" i="1151"/>
  <c r="BW41" i="1151"/>
  <c r="BW43" i="1151"/>
  <c r="BW39" i="1151"/>
  <c r="BW42" i="1151"/>
  <c r="BW40" i="1151"/>
  <c r="BW56" i="1151"/>
  <c r="BW54" i="1151"/>
  <c r="BW57" i="1151"/>
  <c r="BW16" i="1151"/>
  <c r="BW55" i="1151"/>
  <c r="BW17" i="1151"/>
  <c r="BW58" i="1151"/>
  <c r="BW4" i="1151"/>
  <c r="BW25" i="1151"/>
  <c r="BW26" i="1151"/>
  <c r="BW23" i="1151"/>
  <c r="BW27" i="1151"/>
  <c r="BQ46" i="1151"/>
  <c r="BQ61" i="1151"/>
  <c r="BX3" i="1151"/>
  <c r="BX7" i="1151"/>
  <c r="BW8" i="1151" s="1"/>
  <c r="BX1" i="1151"/>
  <c r="BY2" i="1151"/>
  <c r="BQ47" i="1151"/>
  <c r="BQ62" i="1151"/>
  <c r="BQ49" i="1151"/>
  <c r="BQ64" i="1151"/>
  <c r="BO698" i="64"/>
  <c r="BQ695" i="64"/>
  <c r="BQ691" i="64"/>
  <c r="BP696" i="64"/>
  <c r="BQ692" i="64"/>
  <c r="BQ694" i="64"/>
  <c r="BR687" i="64" a="1"/>
  <c r="BR687" i="64" s="1"/>
  <c r="BR688" i="64" a="1"/>
  <c r="BR688" i="64" s="1"/>
  <c r="BR684" i="64" a="1"/>
  <c r="BR684" i="64" s="1"/>
  <c r="BR685" i="64" a="1"/>
  <c r="BR685" i="64" s="1"/>
  <c r="BR686" i="64" a="1"/>
  <c r="BR686" i="64" s="1"/>
  <c r="BQ693" i="64"/>
  <c r="BQ676" i="64"/>
  <c r="BP681" i="64"/>
  <c r="BQ680" i="64"/>
  <c r="BQ679" i="64"/>
  <c r="BQ678" i="64"/>
  <c r="BQ677" i="64"/>
  <c r="BR669" i="64" a="1"/>
  <c r="BR669" i="64" s="1"/>
  <c r="BR673" i="64" a="1"/>
  <c r="BR673" i="64" s="1"/>
  <c r="BR653" i="64" a="1"/>
  <c r="BR653" i="64" s="1"/>
  <c r="BR661" i="64" s="1"/>
  <c r="BR654" i="64" a="1"/>
  <c r="BR654" i="64" s="1"/>
  <c r="BR662" i="64" s="1"/>
  <c r="BR670" i="64" a="1"/>
  <c r="BR670" i="64" s="1"/>
  <c r="BR655" i="64" a="1"/>
  <c r="BR655" i="64" s="1"/>
  <c r="BR663" i="64" s="1"/>
  <c r="BR656" i="64" a="1"/>
  <c r="BR656" i="64" s="1"/>
  <c r="BR664" i="64" s="1"/>
  <c r="BR657" i="64" a="1"/>
  <c r="BR657" i="64" s="1"/>
  <c r="BR665" i="64" s="1"/>
  <c r="BR671" i="64" a="1"/>
  <c r="BR671" i="64" s="1"/>
  <c r="BR672" i="64" a="1"/>
  <c r="BR672" i="64" s="1"/>
  <c r="BR139" i="64" a="1"/>
  <c r="BR139" i="64" s="1"/>
  <c r="BR138" i="64" s="1"/>
  <c r="BR140" i="64" a="1"/>
  <c r="BR140" i="64" s="1"/>
  <c r="BQ141" i="64"/>
  <c r="BQ143" i="64" s="1"/>
  <c r="BP852" i="64"/>
  <c r="BQ850" i="64"/>
  <c r="BQ628" i="64"/>
  <c r="BQ630" i="64" s="1"/>
  <c r="BO853" i="64"/>
  <c r="BR262" i="64" a="1"/>
  <c r="BR262" i="64" s="1"/>
  <c r="BR849" i="64" a="1"/>
  <c r="BR849" i="64" s="1"/>
  <c r="BR243" i="64" a="1"/>
  <c r="BR243" i="64" s="1"/>
  <c r="BR629" i="64" a="1"/>
  <c r="BR629" i="64" s="1"/>
  <c r="BR595" i="64" a="1"/>
  <c r="BR595" i="64" s="1"/>
  <c r="BR230" i="64" a="1"/>
  <c r="BR230" i="64" s="1"/>
  <c r="BP592" i="64"/>
  <c r="BQ588" i="64"/>
  <c r="BQ596" i="64" s="1"/>
  <c r="BR591" i="64" a="1"/>
  <c r="BR591" i="64" s="1"/>
  <c r="BR4" i="64"/>
  <c r="BR587" i="64" a="1"/>
  <c r="BR587" i="64" s="1"/>
  <c r="BS190" i="64"/>
  <c r="BS7" i="64"/>
  <c r="BR8" i="64" s="1"/>
  <c r="BM46" i="861"/>
  <c r="BM87" i="861" s="1"/>
  <c r="BL46" i="861"/>
  <c r="BL87" i="861" s="1"/>
  <c r="BS1" i="64"/>
  <c r="BT2" i="64"/>
  <c r="BS3" i="64"/>
  <c r="BR24" i="864"/>
  <c r="BR94" i="861" s="1"/>
  <c r="BV3" i="861"/>
  <c r="BU4" i="861"/>
  <c r="BU5" i="861" s="1"/>
  <c r="BU1" i="861"/>
  <c r="BU8" i="861"/>
  <c r="BR70" i="863" a="1"/>
  <c r="BR70" i="863" s="1"/>
  <c r="BR68" i="863" a="1"/>
  <c r="BR68" i="863" s="1"/>
  <c r="BR66" i="863" a="1"/>
  <c r="BR66" i="863" s="1"/>
  <c r="BR4" i="863"/>
  <c r="BR57" i="863"/>
  <c r="BQ32"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194" i="64"/>
  <c r="AC208" i="64"/>
  <c r="AC191" i="64"/>
  <c r="AC209" i="64"/>
  <c r="AC210" i="64"/>
  <c r="AC192" i="64"/>
  <c r="AC193" i="64"/>
  <c r="AC211" i="64"/>
  <c r="AB212" i="64"/>
  <c r="BF1" i="860"/>
  <c r="BF7" i="860"/>
  <c r="BF3" i="860"/>
  <c r="BF4" i="860" s="1"/>
  <c r="BG2" i="860"/>
  <c r="AA554" i="64"/>
  <c r="AA564" i="64" s="1"/>
  <c r="AB558" i="64" a="1"/>
  <c r="AB558" i="64" s="1"/>
  <c r="AB553" i="64" a="1"/>
  <c r="AB553" i="64" s="1"/>
  <c r="Z1799" i="64"/>
  <c r="AA367" i="64"/>
  <c r="AB1782" i="64" a="1"/>
  <c r="AB1782" i="64" s="1"/>
  <c r="AB1783" i="64" a="1"/>
  <c r="AB1783" i="64" s="1"/>
  <c r="AB1784" i="64" a="1"/>
  <c r="AB1784" i="64" s="1"/>
  <c r="AB1788" i="64" a="1"/>
  <c r="AB1788" i="64" s="1"/>
  <c r="AB1787" i="64" a="1"/>
  <c r="AB1787" i="64" s="1"/>
  <c r="AB1789" i="64" a="1"/>
  <c r="AB1789" i="64" s="1"/>
  <c r="AB1790" i="64" a="1"/>
  <c r="AB1790" i="64" s="1"/>
  <c r="AB1786" i="64" a="1"/>
  <c r="AB1786" i="64" s="1"/>
  <c r="AB1785" i="64" a="1"/>
  <c r="AB1785" i="64" s="1"/>
  <c r="AA1791" i="64"/>
  <c r="AB365" i="64" a="1"/>
  <c r="AB365" i="64" s="1"/>
  <c r="AB343" i="64" a="1"/>
  <c r="AB343" i="64" s="1"/>
  <c r="AB366" i="64" a="1"/>
  <c r="AB366" i="64" s="1"/>
  <c r="DG1801" i="64"/>
  <c r="DH1799" i="64"/>
  <c r="AA344" i="64"/>
  <c r="AB1936" i="64"/>
  <c r="AB1970" i="64"/>
  <c r="CW121" i="64"/>
  <c r="CW124" i="64" s="1"/>
  <c r="CP1136" i="64"/>
  <c r="CQ1136" i="64"/>
  <c r="CR1134" i="64"/>
  <c r="CS1135" i="64"/>
  <c r="CT1135" i="64" s="1"/>
  <c r="CU1135" i="64" s="1"/>
  <c r="CV1135" i="64" s="1"/>
  <c r="CS2152" i="64"/>
  <c r="CS2154" i="64" s="1"/>
  <c r="AA1895" i="64"/>
  <c r="AA1873" i="64"/>
  <c r="AB2228" i="64" a="1"/>
  <c r="AB2228" i="64" s="1"/>
  <c r="AB1874" i="64" a="1"/>
  <c r="AB1874" i="64" s="1"/>
  <c r="AB1894" i="64" a="1"/>
  <c r="AB1894" i="64" s="1"/>
  <c r="BL1587" i="64"/>
  <c r="BK1589" i="64"/>
  <c r="BL1566" i="64"/>
  <c r="BL1568" i="64" s="1"/>
  <c r="BM1544" i="64"/>
  <c r="BM1546" i="64" s="1"/>
  <c r="X1499" i="64"/>
  <c r="X1501" i="64" s="1"/>
  <c r="Y1490" i="64"/>
  <c r="Z1489" i="64"/>
  <c r="Z1498" i="64"/>
  <c r="Z1488" i="64"/>
  <c r="Z1497" i="64"/>
  <c r="AB1493" i="64" a="1"/>
  <c r="AB1493" i="64" s="1"/>
  <c r="AB1494" i="64" a="1"/>
  <c r="AB1494" i="64" s="1"/>
  <c r="AB1484" i="64" a="1"/>
  <c r="AB1484" i="64" s="1"/>
  <c r="AB1485" i="64" a="1"/>
  <c r="AB1485" i="64" s="1"/>
  <c r="AA1481" i="64"/>
  <c r="AA1480" i="64"/>
  <c r="AB1475" i="64" a="1"/>
  <c r="AB1475" i="64" s="1"/>
  <c r="AB1476" i="64" a="1"/>
  <c r="AB1476" i="64" s="1"/>
  <c r="AA1916" i="64"/>
  <c r="AB1915" i="64" a="1"/>
  <c r="AB1915" i="64" s="1"/>
  <c r="AB429" i="64" a="1"/>
  <c r="AB429" i="64" s="1"/>
  <c r="W477" i="64"/>
  <c r="AC1685" i="64"/>
  <c r="AC1686" i="64" s="1"/>
  <c r="V1655" i="64"/>
  <c r="W1652" i="64" s="1"/>
  <c r="V1657" i="64"/>
  <c r="X476" i="64" a="1"/>
  <c r="X476" i="64" s="1"/>
  <c r="Y827" i="64"/>
  <c r="Z826" i="64"/>
  <c r="AA943" i="64"/>
  <c r="AA1236" i="64"/>
  <c r="AA1396" i="64"/>
  <c r="AA1373" i="64"/>
  <c r="AA824" i="64"/>
  <c r="AA320" i="64"/>
  <c r="AA455" i="64"/>
  <c r="AA431" i="64"/>
  <c r="AA1654" i="64"/>
  <c r="U1618" i="64"/>
  <c r="AA1689" i="64"/>
  <c r="Z62" i="64"/>
  <c r="AB424" i="64" a="1"/>
  <c r="AB424" i="64" s="1"/>
  <c r="AB75" i="64" a="1"/>
  <c r="AB75" i="64" s="1"/>
  <c r="AB342" i="64" a="1"/>
  <c r="AB342" i="64" s="1"/>
  <c r="AB55" i="64" a="1"/>
  <c r="AB55" i="64" s="1"/>
  <c r="AB60" i="64" a="1"/>
  <c r="AB60" i="64" s="1"/>
  <c r="AB59" i="64" a="1"/>
  <c r="AB59" i="64" s="1"/>
  <c r="AA56" i="64"/>
  <c r="AB53" i="64" a="1"/>
  <c r="AB53" i="64" s="1"/>
  <c r="AB54" i="64" a="1"/>
  <c r="AB54" i="64" s="1"/>
  <c r="AB454" i="64" a="1"/>
  <c r="AB454" i="64" s="1"/>
  <c r="AB2202" i="64" a="1"/>
  <c r="AB2202" i="64" s="1"/>
  <c r="AB2176" i="64" a="1"/>
  <c r="AB2176" i="64" s="1"/>
  <c r="AB2151" i="64" a="1"/>
  <c r="AB2151" i="64" s="1"/>
  <c r="AB2125" i="64" a="1"/>
  <c r="AB2125" i="64" s="1"/>
  <c r="AB1372" i="64" a="1"/>
  <c r="AB1372" i="64" s="1"/>
  <c r="AB90" i="64" a="1"/>
  <c r="AB90" i="64" s="1"/>
  <c r="AB89" i="64" a="1"/>
  <c r="AB89" i="64" s="1"/>
  <c r="AB91" i="64" a="1"/>
  <c r="AB91" i="64" s="1"/>
  <c r="AB92" i="64" a="1"/>
  <c r="AB92" i="64" s="1"/>
  <c r="AA93" i="64"/>
  <c r="AB1317" i="64" a="1"/>
  <c r="AB1317" i="64" s="1"/>
  <c r="AB1318" i="64" s="1"/>
  <c r="AB319" i="64" a="1"/>
  <c r="AB319" i="64" s="1"/>
  <c r="AP1522" i="64"/>
  <c r="AP1524" i="64" s="1"/>
  <c r="AB2252" i="64" a="1"/>
  <c r="AB2252" i="64" s="1"/>
  <c r="AB1237" i="64" a="1"/>
  <c r="AB1237" i="64" s="1"/>
  <c r="AA1687" i="64"/>
  <c r="AB1684" i="64" s="1"/>
  <c r="AA1625" i="64" a="1"/>
  <c r="AA1625" i="64" s="1"/>
  <c r="AB1616" i="64" a="1"/>
  <c r="AB1616" i="64" s="1"/>
  <c r="AB1624" i="64" s="1"/>
  <c r="AB1653" i="64" a="1"/>
  <c r="AB1653" i="64" s="1"/>
  <c r="AB1403" i="64" a="1"/>
  <c r="AB1403" i="64" s="1"/>
  <c r="AB1397" i="64" a="1"/>
  <c r="AB1397" i="64" s="1"/>
  <c r="AB1395" i="64" a="1"/>
  <c r="AB1395" i="64" s="1"/>
  <c r="AB942" i="64" a="1"/>
  <c r="AB942" i="64" s="1"/>
  <c r="AB823" i="64" a="1"/>
  <c r="AB823" i="64" s="1"/>
  <c r="BR850" i="64" a="1"/>
  <c r="BR628" i="64" a="1"/>
  <c r="AB554" i="64" a="1"/>
  <c r="AB1873" i="64" a="1"/>
  <c r="AB1895" i="64" a="1"/>
  <c r="AB320" i="64" a="1"/>
  <c r="AB1916" i="64" a="1"/>
  <c r="AB1480" i="64" a="1"/>
  <c r="AA826" i="64" a="1"/>
  <c r="BR588" i="64" a="1"/>
  <c r="AC1970" i="64" a="1"/>
  <c r="AB455" i="64" a="1"/>
  <c r="AB1481" i="64" a="1"/>
  <c r="AB1396" i="64" a="1"/>
  <c r="Z827" i="64" a="1"/>
  <c r="AC1936" i="64" a="1"/>
  <c r="BQ852" i="64" a="1"/>
  <c r="AB1236" i="64" a="1"/>
  <c r="AB431" i="64" a="1"/>
  <c r="BP853" i="64" a="1"/>
  <c r="AB344" i="64" a="1"/>
  <c r="AB367" i="64" a="1"/>
  <c r="AB1373" i="64" a="1"/>
  <c r="X477" i="64" a="1"/>
  <c r="AB824" i="64" a="1"/>
  <c r="AB943" i="64" a="1"/>
  <c r="BS35" i="1151" l="1"/>
  <c r="BS33" i="1151"/>
  <c r="BS31" i="1151"/>
  <c r="BS34" i="1151"/>
  <c r="BS32" i="1151"/>
  <c r="BP69" i="1151"/>
  <c r="BY7" i="1151"/>
  <c r="BX8" i="1151" s="1"/>
  <c r="BY1" i="1151"/>
  <c r="BZ2" i="1151"/>
  <c r="BY3" i="1151"/>
  <c r="BV18" i="1151"/>
  <c r="BW15" i="1151"/>
  <c r="BO69" i="1151"/>
  <c r="BX4" i="1151"/>
  <c r="BX23" i="1151"/>
  <c r="BX25" i="1151"/>
  <c r="BX26" i="1151"/>
  <c r="BX27" i="1151"/>
  <c r="BX24" i="1151"/>
  <c r="BX42" i="1151"/>
  <c r="BX43" i="1151"/>
  <c r="BX41" i="1151"/>
  <c r="BX39" i="1151"/>
  <c r="BX56" i="1151"/>
  <c r="BX40" i="1151"/>
  <c r="BX54" i="1151"/>
  <c r="BX57" i="1151"/>
  <c r="BX16" i="1151"/>
  <c r="BX55" i="1151"/>
  <c r="BX17" i="1151"/>
  <c r="BX58" i="1151"/>
  <c r="BU36" i="1151"/>
  <c r="BR66" i="1151"/>
  <c r="BR22" i="861" s="1"/>
  <c r="BQ66" i="1151"/>
  <c r="BQ22" i="861" s="1"/>
  <c r="BR51" i="1151"/>
  <c r="BR17" i="861" s="1"/>
  <c r="BQ51" i="1151"/>
  <c r="BQ17" i="861" s="1"/>
  <c r="BT36" i="1151"/>
  <c r="BO699" i="64"/>
  <c r="BP698" i="64"/>
  <c r="BP699" i="64" s="1"/>
  <c r="BR695" i="64"/>
  <c r="BQ696" i="64"/>
  <c r="BR691" i="64"/>
  <c r="BR694" i="64"/>
  <c r="BR693" i="64"/>
  <c r="BS687" i="64" a="1"/>
  <c r="BS687" i="64" s="1"/>
  <c r="BS688" i="64" a="1"/>
  <c r="BS688" i="64" s="1"/>
  <c r="BS684" i="64" a="1"/>
  <c r="BS684" i="64" s="1"/>
  <c r="BS685" i="64" a="1"/>
  <c r="BS685" i="64" s="1"/>
  <c r="BS686" i="64" a="1"/>
  <c r="BS686" i="64" s="1"/>
  <c r="BR692" i="64"/>
  <c r="BR676" i="64"/>
  <c r="BR680" i="64"/>
  <c r="BQ681" i="64"/>
  <c r="BR679" i="64"/>
  <c r="BR678" i="64"/>
  <c r="BS672" i="64" a="1"/>
  <c r="BS672" i="64" s="1"/>
  <c r="BS669" i="64" a="1"/>
  <c r="BS669" i="64" s="1"/>
  <c r="BS673" i="64" a="1"/>
  <c r="BS673" i="64" s="1"/>
  <c r="BS653" i="64" a="1"/>
  <c r="BS653" i="64" s="1"/>
  <c r="BS661" i="64" s="1"/>
  <c r="BS654" i="64" a="1"/>
  <c r="BS654" i="64" s="1"/>
  <c r="BS662" i="64" s="1"/>
  <c r="BS670" i="64" a="1"/>
  <c r="BS670" i="64" s="1"/>
  <c r="BS655" i="64" a="1"/>
  <c r="BS655" i="64" s="1"/>
  <c r="BS663" i="64" s="1"/>
  <c r="BS656" i="64" a="1"/>
  <c r="BS656" i="64" s="1"/>
  <c r="BS664" i="64" s="1"/>
  <c r="BS657" i="64" a="1"/>
  <c r="BS657" i="64" s="1"/>
  <c r="BS665" i="64" s="1"/>
  <c r="BS671" i="64" a="1"/>
  <c r="BS671" i="64" s="1"/>
  <c r="BR677" i="64"/>
  <c r="BR141" i="64"/>
  <c r="BR143" i="64" s="1"/>
  <c r="BS139" i="64" a="1"/>
  <c r="BS139" i="64" s="1"/>
  <c r="BS138" i="64" s="1"/>
  <c r="BS140" i="64" a="1"/>
  <c r="BS140" i="64" s="1"/>
  <c r="BP853" i="64"/>
  <c r="BR850" i="64"/>
  <c r="BR628" i="64"/>
  <c r="BR630" i="64" s="1"/>
  <c r="BQ852" i="64"/>
  <c r="BS262" i="64" a="1"/>
  <c r="BS262" i="64" s="1"/>
  <c r="BS849" i="64" a="1"/>
  <c r="BS849" i="64" s="1"/>
  <c r="BS243" i="64" a="1"/>
  <c r="BS243" i="64" s="1"/>
  <c r="BS629" i="64" a="1"/>
  <c r="BS629" i="64" s="1"/>
  <c r="BS595" i="64" a="1"/>
  <c r="BS595" i="64" s="1"/>
  <c r="BS230" i="64" a="1"/>
  <c r="BS230" i="64" s="1"/>
  <c r="BQ592" i="64"/>
  <c r="BR588" i="64"/>
  <c r="BR596" i="64" s="1"/>
  <c r="BS591" i="64" a="1"/>
  <c r="BS591" i="64" s="1"/>
  <c r="BS4" i="64"/>
  <c r="BS587" i="64" a="1"/>
  <c r="BS587" i="64" s="1"/>
  <c r="BS4" i="864"/>
  <c r="BT190"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2" i="861"/>
  <c r="BS43" i="863"/>
  <c r="BS42" i="863"/>
  <c r="BS21" i="863" s="1"/>
  <c r="BS24" i="864"/>
  <c r="BS94" i="861" s="1"/>
  <c r="BS68" i="863" a="1"/>
  <c r="BS68" i="863" s="1"/>
  <c r="BS70" i="863" a="1"/>
  <c r="BS70" i="863" s="1"/>
  <c r="BS66" i="863" a="1"/>
  <c r="BS66" i="863" s="1"/>
  <c r="BS4" i="863"/>
  <c r="BV1" i="861"/>
  <c r="BV8" i="861"/>
  <c r="BW3" i="861"/>
  <c r="BV4" i="861"/>
  <c r="BV5" i="861" s="1"/>
  <c r="AC194" i="64"/>
  <c r="AD208" i="64"/>
  <c r="AD209" i="64"/>
  <c r="AD191" i="64"/>
  <c r="AD210" i="64"/>
  <c r="AD192" i="64"/>
  <c r="AD193" i="64"/>
  <c r="AD211" i="64"/>
  <c r="AC212" i="64"/>
  <c r="BG1" i="860"/>
  <c r="BG7" i="860"/>
  <c r="BG3" i="860"/>
  <c r="BG4" i="860" s="1"/>
  <c r="BH2" i="860"/>
  <c r="AB554" i="64"/>
  <c r="AB564" i="64" s="1"/>
  <c r="AC558" i="64" a="1"/>
  <c r="AC558" i="64" s="1"/>
  <c r="AC553" i="64" a="1"/>
  <c r="AC553" i="64" s="1"/>
  <c r="AB367" i="64"/>
  <c r="AA1799" i="64"/>
  <c r="AC1782" i="64" a="1"/>
  <c r="AC1782" i="64" s="1"/>
  <c r="AC1783" i="64" a="1"/>
  <c r="AC1783" i="64" s="1"/>
  <c r="AC1784" i="64" a="1"/>
  <c r="AC1784" i="64" s="1"/>
  <c r="AC1785" i="64" a="1"/>
  <c r="AC1785" i="64" s="1"/>
  <c r="AC1786" i="64" a="1"/>
  <c r="AC1786" i="64" s="1"/>
  <c r="AC1787" i="64" a="1"/>
  <c r="AC1787" i="64" s="1"/>
  <c r="AC1789" i="64" a="1"/>
  <c r="AC1789" i="64" s="1"/>
  <c r="AC1790" i="64" a="1"/>
  <c r="AC1790" i="64" s="1"/>
  <c r="AC1788" i="64" a="1"/>
  <c r="AC1788" i="64" s="1"/>
  <c r="AB1791" i="64"/>
  <c r="DH1801" i="64"/>
  <c r="DI1799" i="64"/>
  <c r="AC343" i="64" a="1"/>
  <c r="AC343" i="64" s="1"/>
  <c r="AC366" i="64" a="1"/>
  <c r="AC366" i="64" s="1"/>
  <c r="AC365" i="64" a="1"/>
  <c r="AC365" i="64" s="1"/>
  <c r="AB344" i="64"/>
  <c r="AC1970" i="64"/>
  <c r="AC1936" i="64"/>
  <c r="CX121" i="64"/>
  <c r="CX124" i="64" s="1"/>
  <c r="CW1135" i="64"/>
  <c r="CX1135" i="64" s="1"/>
  <c r="CY1135" i="64" s="1"/>
  <c r="CZ1135" i="64" s="1"/>
  <c r="CR1136" i="64"/>
  <c r="CS1134" i="64"/>
  <c r="CT2152" i="64"/>
  <c r="CT2154" i="64" s="1"/>
  <c r="AB1895" i="64"/>
  <c r="AB1873" i="64"/>
  <c r="AC2228" i="64" a="1"/>
  <c r="AC2228" i="64" s="1"/>
  <c r="AC1874" i="64" a="1"/>
  <c r="AC1874" i="64" s="1"/>
  <c r="AC1894" i="64" a="1"/>
  <c r="AC1894" i="64" s="1"/>
  <c r="BL1589" i="64"/>
  <c r="BM1587" i="64"/>
  <c r="BM1566" i="64"/>
  <c r="BM1568" i="64" s="1"/>
  <c r="BN1544" i="64"/>
  <c r="BN1546" i="64" s="1"/>
  <c r="Z1490" i="64"/>
  <c r="X1502" i="64"/>
  <c r="Y1499" i="64"/>
  <c r="Y1501" i="64" s="1"/>
  <c r="Y1502" i="64" s="1"/>
  <c r="Z1499" i="64"/>
  <c r="AA1488" i="64"/>
  <c r="AA1497" i="64"/>
  <c r="AA1489" i="64"/>
  <c r="AA1498" i="64"/>
  <c r="AC1494" i="64" a="1"/>
  <c r="AC1494" i="64" s="1"/>
  <c r="AC1493" i="64" a="1"/>
  <c r="AC1493" i="64" s="1"/>
  <c r="AC1484" i="64" a="1"/>
  <c r="AC1484" i="64" s="1"/>
  <c r="AC1485" i="64" a="1"/>
  <c r="AC1485" i="64" s="1"/>
  <c r="AB1481" i="64"/>
  <c r="AB1480" i="64"/>
  <c r="AC1475" i="64" a="1"/>
  <c r="AC1475" i="64" s="1"/>
  <c r="AC1476" i="64" a="1"/>
  <c r="AC1476" i="64" s="1"/>
  <c r="AB1916" i="64"/>
  <c r="AC1915" i="64" a="1"/>
  <c r="AC1915" i="64" s="1"/>
  <c r="AC429" i="64" a="1"/>
  <c r="AC429" i="64" s="1"/>
  <c r="X477" i="64"/>
  <c r="AD1685" i="64"/>
  <c r="AD1686" i="64" s="1"/>
  <c r="Y476" i="64" a="1"/>
  <c r="Y476" i="64" s="1"/>
  <c r="W1655" i="64"/>
  <c r="X1652" i="64" s="1"/>
  <c r="W1657" i="64"/>
  <c r="U1619" i="64"/>
  <c r="V1615" i="64" s="1"/>
  <c r="V1621" i="64" s="1"/>
  <c r="Z827" i="64"/>
  <c r="AA826" i="64"/>
  <c r="AB943" i="64"/>
  <c r="AB1236" i="64"/>
  <c r="AB1396" i="64"/>
  <c r="AB1373" i="64"/>
  <c r="AB824" i="64"/>
  <c r="AB320" i="64"/>
  <c r="AB455" i="64"/>
  <c r="AB431" i="64"/>
  <c r="AB1689" i="64"/>
  <c r="AB1654" i="64"/>
  <c r="AA62" i="64"/>
  <c r="AC424" i="64" a="1"/>
  <c r="AC424" i="64" s="1"/>
  <c r="AC75" i="64" a="1"/>
  <c r="AC75" i="64" s="1"/>
  <c r="AC342" i="64" a="1"/>
  <c r="AC342" i="64" s="1"/>
  <c r="AC55" i="64" a="1"/>
  <c r="AC55" i="64" s="1"/>
  <c r="AC60" i="64" a="1"/>
  <c r="AC60" i="64" s="1"/>
  <c r="AC59" i="64" a="1"/>
  <c r="AC59" i="64" s="1"/>
  <c r="AB56" i="64"/>
  <c r="AC53" i="64" a="1"/>
  <c r="AC53" i="64" s="1"/>
  <c r="AC54" i="64" a="1"/>
  <c r="AC54" i="64" s="1"/>
  <c r="AC454" i="64" a="1"/>
  <c r="AC454" i="64" s="1"/>
  <c r="AC2125" i="64" a="1"/>
  <c r="AC2125" i="64" s="1"/>
  <c r="AC2202" i="64" a="1"/>
  <c r="AC2202" i="64" s="1"/>
  <c r="AC2176" i="64" a="1"/>
  <c r="AC2176" i="64" s="1"/>
  <c r="AC2151" i="64" a="1"/>
  <c r="AC2151" i="64" s="1"/>
  <c r="AC1372" i="64" a="1"/>
  <c r="AC1372" i="64" s="1"/>
  <c r="AB93" i="64"/>
  <c r="AC89" i="64" a="1"/>
  <c r="AC89" i="64" s="1"/>
  <c r="AC90" i="64" a="1"/>
  <c r="AC90" i="64" s="1"/>
  <c r="AC91" i="64" a="1"/>
  <c r="AC91" i="64" s="1"/>
  <c r="AC92" i="64" a="1"/>
  <c r="AC92" i="64" s="1"/>
  <c r="AC1317" i="64" a="1"/>
  <c r="AC1317" i="64" s="1"/>
  <c r="AC1318" i="64" s="1"/>
  <c r="AC319" i="64" a="1"/>
  <c r="AC319" i="64" s="1"/>
  <c r="AQ1522" i="64"/>
  <c r="AQ1524" i="64" s="1"/>
  <c r="AC2252" i="64" a="1"/>
  <c r="AC2252" i="64" s="1"/>
  <c r="AC1237" i="64" a="1"/>
  <c r="AC1237" i="64" s="1"/>
  <c r="AB1687" i="64"/>
  <c r="AC1684" i="64" s="1"/>
  <c r="AC1616" i="64" a="1"/>
  <c r="AC1616" i="64" s="1"/>
  <c r="AC1624" i="64" s="1"/>
  <c r="AC1653" i="64" a="1"/>
  <c r="AC1653" i="64" s="1"/>
  <c r="AB1625" i="64" a="1"/>
  <c r="AB1625" i="64" s="1"/>
  <c r="AC1403" i="64" a="1"/>
  <c r="AC1403" i="64" s="1"/>
  <c r="AC1397" i="64" a="1"/>
  <c r="AC1397" i="64" s="1"/>
  <c r="AC1395" i="64" a="1"/>
  <c r="AC1395" i="64" s="1"/>
  <c r="AC942" i="64" a="1"/>
  <c r="AC942" i="64" s="1"/>
  <c r="AC823" i="64" a="1"/>
  <c r="AC823" i="64" s="1"/>
  <c r="AC367" i="64" a="1"/>
  <c r="AC1373" i="64" a="1"/>
  <c r="AC431" i="64" a="1"/>
  <c r="AC1396" i="64" a="1"/>
  <c r="BS588" i="64" a="1"/>
  <c r="AC554" i="64" a="1"/>
  <c r="AC344" i="64" a="1"/>
  <c r="BR852" i="64" a="1"/>
  <c r="Y477" i="64" a="1"/>
  <c r="AD1936" i="64" a="1"/>
  <c r="AB826" i="64" a="1"/>
  <c r="AC1895" i="64" a="1"/>
  <c r="BQ853" i="64" a="1"/>
  <c r="AC943" i="64" a="1"/>
  <c r="AC455" i="64" a="1"/>
  <c r="BS628" i="64" a="1"/>
  <c r="AC1236" i="64" a="1"/>
  <c r="AA827" i="64" a="1"/>
  <c r="AC1916" i="64" a="1"/>
  <c r="AC1873" i="64" a="1"/>
  <c r="BS850" i="64" a="1"/>
  <c r="AD1970" i="64" a="1"/>
  <c r="AC1481" i="64" a="1"/>
  <c r="AC320" i="64" a="1"/>
  <c r="AC824" i="64" a="1"/>
  <c r="AC1480" i="64" a="1"/>
  <c r="BX15" i="1151" l="1"/>
  <c r="BT32" i="1151"/>
  <c r="BT31" i="1151"/>
  <c r="BT35" i="1151"/>
  <c r="BT33" i="1151"/>
  <c r="BT34" i="1151"/>
  <c r="BQ68" i="1151"/>
  <c r="BR68" i="1151"/>
  <c r="BV20" i="1151"/>
  <c r="BW18" i="1151"/>
  <c r="BS47" i="1151"/>
  <c r="BS62" i="1151"/>
  <c r="BY40" i="1151"/>
  <c r="BY57" i="1151"/>
  <c r="BY58" i="1151"/>
  <c r="BY56" i="1151"/>
  <c r="BY4" i="1151"/>
  <c r="BY54" i="1151"/>
  <c r="BY16" i="1151"/>
  <c r="BY55" i="1151"/>
  <c r="BY23" i="1151"/>
  <c r="BY27" i="1151"/>
  <c r="BY17" i="1151"/>
  <c r="BY24" i="1151"/>
  <c r="BY43" i="1151"/>
  <c r="BY41" i="1151"/>
  <c r="BY26" i="1151"/>
  <c r="BY39" i="1151"/>
  <c r="BY25" i="1151"/>
  <c r="BY42" i="1151"/>
  <c r="BS64" i="1151"/>
  <c r="BS49" i="1151"/>
  <c r="BZ7" i="1151"/>
  <c r="BZ1" i="1151"/>
  <c r="CA2" i="1151"/>
  <c r="BZ3" i="1151"/>
  <c r="BS46" i="1151"/>
  <c r="BS61" i="1151"/>
  <c r="BS48" i="1151"/>
  <c r="BS63" i="1151"/>
  <c r="BU32" i="1151"/>
  <c r="BU33" i="1151"/>
  <c r="BU34" i="1151"/>
  <c r="BU35" i="1151"/>
  <c r="BU31" i="1151"/>
  <c r="BS65" i="1151"/>
  <c r="BS50" i="1151"/>
  <c r="BQ698" i="64"/>
  <c r="BS694" i="64"/>
  <c r="BS695" i="64"/>
  <c r="BS691" i="64"/>
  <c r="BR696" i="64"/>
  <c r="BS693" i="64"/>
  <c r="BT687" i="64" a="1"/>
  <c r="BT687" i="64" s="1"/>
  <c r="BT688" i="64" a="1"/>
  <c r="BT688" i="64" s="1"/>
  <c r="BT684" i="64" a="1"/>
  <c r="BT684" i="64" s="1"/>
  <c r="BT685" i="64" a="1"/>
  <c r="BT685" i="64" s="1"/>
  <c r="BT686" i="64" a="1"/>
  <c r="BT686" i="64" s="1"/>
  <c r="BS692" i="64"/>
  <c r="BS676" i="64"/>
  <c r="BR681" i="64"/>
  <c r="BS680" i="64"/>
  <c r="BS679" i="64"/>
  <c r="BS677" i="64"/>
  <c r="BS678" i="64"/>
  <c r="BT672" i="64" a="1"/>
  <c r="BT672" i="64" s="1"/>
  <c r="BT673" i="64" a="1"/>
  <c r="BT673" i="64" s="1"/>
  <c r="BT653" i="64" a="1"/>
  <c r="BT653" i="64" s="1"/>
  <c r="BT661" i="64" s="1"/>
  <c r="BT654" i="64" a="1"/>
  <c r="BT654" i="64" s="1"/>
  <c r="BT662" i="64" s="1"/>
  <c r="BT669" i="64" a="1"/>
  <c r="BT669" i="64" s="1"/>
  <c r="BT670" i="64" a="1"/>
  <c r="BT670" i="64" s="1"/>
  <c r="BT655" i="64" a="1"/>
  <c r="BT655" i="64" s="1"/>
  <c r="BT663" i="64" s="1"/>
  <c r="BT656" i="64" a="1"/>
  <c r="BT656" i="64" s="1"/>
  <c r="BT657" i="64" a="1"/>
  <c r="BT657" i="64" s="1"/>
  <c r="BT665" i="64" s="1"/>
  <c r="BT671" i="64" a="1"/>
  <c r="BT671" i="64" s="1"/>
  <c r="BT139" i="64" a="1"/>
  <c r="BT139" i="64" s="1"/>
  <c r="BT138" i="64" s="1"/>
  <c r="BT140" i="64" a="1"/>
  <c r="BT140" i="64" s="1"/>
  <c r="BS141" i="64"/>
  <c r="BS143" i="64" s="1"/>
  <c r="BS850" i="64"/>
  <c r="BQ853" i="64"/>
  <c r="BS628" i="64"/>
  <c r="BS630" i="64" s="1"/>
  <c r="BR852" i="64"/>
  <c r="BT262" i="64" a="1"/>
  <c r="BT262" i="64" s="1"/>
  <c r="BT849" i="64" a="1"/>
  <c r="BT849" i="64" s="1"/>
  <c r="BT243" i="64" a="1"/>
  <c r="BT243" i="64" s="1"/>
  <c r="BT629" i="64" a="1"/>
  <c r="BT629" i="64" s="1"/>
  <c r="BT595" i="64" a="1"/>
  <c r="BT595" i="64" s="1"/>
  <c r="BT230" i="64" a="1"/>
  <c r="BT230" i="64" s="1"/>
  <c r="BR592" i="64"/>
  <c r="BS588" i="64"/>
  <c r="BS596" i="64" s="1"/>
  <c r="BT591" i="64" a="1"/>
  <c r="BT591" i="64" s="1"/>
  <c r="BT4" i="64"/>
  <c r="BT587" i="64" a="1"/>
  <c r="BT587" i="64" s="1"/>
  <c r="BU190" i="64"/>
  <c r="BU7" i="64"/>
  <c r="BT8" i="64" s="1"/>
  <c r="BN46" i="861"/>
  <c r="BN87" i="861" s="1"/>
  <c r="BV2" i="64"/>
  <c r="BU1" i="64"/>
  <c r="BU3" i="64"/>
  <c r="BT24" i="864"/>
  <c r="BT94" i="861" s="1"/>
  <c r="BW8" i="861"/>
  <c r="BX3" i="861"/>
  <c r="BW4" i="861"/>
  <c r="BW5" i="861" s="1"/>
  <c r="BW1" i="861"/>
  <c r="BU22" i="864"/>
  <c r="BU21" i="864"/>
  <c r="BU20" i="864"/>
  <c r="BU1" i="864"/>
  <c r="BU3" i="864"/>
  <c r="BU4" i="864" s="1"/>
  <c r="BV2" i="864"/>
  <c r="BV23" i="864" s="1"/>
  <c r="BS32"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194" i="64"/>
  <c r="AE208" i="64"/>
  <c r="AE191" i="64"/>
  <c r="AE209" i="64"/>
  <c r="AE210" i="64"/>
  <c r="AE192" i="64"/>
  <c r="AE193" i="64"/>
  <c r="AE211" i="64"/>
  <c r="AD212" i="64"/>
  <c r="BH7" i="860"/>
  <c r="BH3" i="860"/>
  <c r="BH4" i="860" s="1"/>
  <c r="BI2" i="860"/>
  <c r="BH1" i="860"/>
  <c r="AC554" i="64"/>
  <c r="AC564" i="64" s="1"/>
  <c r="AD558" i="64" a="1"/>
  <c r="AD558" i="64" s="1"/>
  <c r="AD553" i="64" a="1"/>
  <c r="AD553" i="64" s="1"/>
  <c r="AB1799" i="64"/>
  <c r="AC367" i="64"/>
  <c r="AD1782" i="64" a="1"/>
  <c r="AD1782" i="64" s="1"/>
  <c r="AD1783" i="64" a="1"/>
  <c r="AD1783" i="64" s="1"/>
  <c r="AD1784" i="64" a="1"/>
  <c r="AD1784" i="64" s="1"/>
  <c r="AD1785" i="64" a="1"/>
  <c r="AD1785" i="64" s="1"/>
  <c r="AD1786" i="64" a="1"/>
  <c r="AD1786" i="64" s="1"/>
  <c r="AD1787" i="64" a="1"/>
  <c r="AD1787" i="64" s="1"/>
  <c r="AD1789" i="64" a="1"/>
  <c r="AD1789" i="64" s="1"/>
  <c r="AD1790" i="64" a="1"/>
  <c r="AD1790" i="64" s="1"/>
  <c r="AD1788" i="64" a="1"/>
  <c r="AD1788" i="64" s="1"/>
  <c r="AC1791" i="64"/>
  <c r="AD343" i="64" a="1"/>
  <c r="AD343" i="64" s="1"/>
  <c r="AD365" i="64" a="1"/>
  <c r="AD365" i="64" s="1"/>
  <c r="AD366" i="64" a="1"/>
  <c r="AD366" i="64" s="1"/>
  <c r="DI1801" i="64"/>
  <c r="DJ1799" i="64"/>
  <c r="AC344" i="64"/>
  <c r="AD1970" i="64"/>
  <c r="AD1936" i="64"/>
  <c r="CY121" i="64"/>
  <c r="CY124" i="64" s="1"/>
  <c r="DA1135" i="64"/>
  <c r="DB1135" i="64" s="1"/>
  <c r="DC1135" i="64" s="1"/>
  <c r="DD1135" i="64" s="1"/>
  <c r="CS1136" i="64"/>
  <c r="CT1134" i="64"/>
  <c r="CU2152" i="64"/>
  <c r="CU2154" i="64" s="1"/>
  <c r="AC1895" i="64"/>
  <c r="AC1873" i="64"/>
  <c r="AD2228" i="64" a="1"/>
  <c r="AD2228" i="64" s="1"/>
  <c r="AD1874" i="64" a="1"/>
  <c r="AD1874" i="64" s="1"/>
  <c r="AD1894" i="64" a="1"/>
  <c r="AD1894" i="64" s="1"/>
  <c r="BN1587" i="64"/>
  <c r="BM1589" i="64"/>
  <c r="BN1566" i="64"/>
  <c r="BN1568" i="64" s="1"/>
  <c r="BO1544" i="64"/>
  <c r="BO1546" i="64" s="1"/>
  <c r="AA1490" i="64"/>
  <c r="Z1501" i="64"/>
  <c r="Z1502" i="64" s="1"/>
  <c r="AB1488" i="64"/>
  <c r="AB1497" i="64"/>
  <c r="AB1489" i="64"/>
  <c r="AB1498" i="64"/>
  <c r="AA1499" i="64"/>
  <c r="AD1494" i="64" a="1"/>
  <c r="AD1494" i="64" s="1"/>
  <c r="AD1493" i="64" a="1"/>
  <c r="AD1493" i="64" s="1"/>
  <c r="AD1484" i="64" a="1"/>
  <c r="AD1484" i="64" s="1"/>
  <c r="AD1485" i="64" a="1"/>
  <c r="AD1485" i="64" s="1"/>
  <c r="AC1481" i="64"/>
  <c r="AC1480" i="64"/>
  <c r="AD1475" i="64" a="1"/>
  <c r="AD1475" i="64" s="1"/>
  <c r="AD1476" i="64" a="1"/>
  <c r="AD1476" i="64" s="1"/>
  <c r="AC1916" i="64"/>
  <c r="AD1915" i="64" a="1"/>
  <c r="AD1915" i="64" s="1"/>
  <c r="AD429" i="64" a="1"/>
  <c r="AD429" i="64" s="1"/>
  <c r="Y477" i="64"/>
  <c r="Z476" i="64" a="1"/>
  <c r="Z476" i="64" s="1"/>
  <c r="AE1685" i="64"/>
  <c r="AE1686" i="64" s="1"/>
  <c r="X1655" i="64"/>
  <c r="Y1652" i="64" s="1"/>
  <c r="X1657" i="64"/>
  <c r="AA827" i="64"/>
  <c r="AB826" i="64"/>
  <c r="AC943" i="64"/>
  <c r="AC1396" i="64"/>
  <c r="AC1236" i="64"/>
  <c r="AC1373" i="64"/>
  <c r="AC824" i="64"/>
  <c r="AC320" i="64"/>
  <c r="AC431" i="64"/>
  <c r="AC455" i="64"/>
  <c r="V1618" i="64"/>
  <c r="V1619" i="64" s="1"/>
  <c r="AC1654" i="64"/>
  <c r="AC1689" i="64"/>
  <c r="AB62" i="64"/>
  <c r="AD424" i="64" a="1"/>
  <c r="AD424" i="64" s="1"/>
  <c r="AD75" i="64" a="1"/>
  <c r="AD75" i="64" s="1"/>
  <c r="AD342" i="64" a="1"/>
  <c r="AD342" i="64" s="1"/>
  <c r="AD55" i="64" a="1"/>
  <c r="AD55" i="64" s="1"/>
  <c r="AD60" i="64" a="1"/>
  <c r="AD60" i="64" s="1"/>
  <c r="AD59" i="64" a="1"/>
  <c r="AD59" i="64" s="1"/>
  <c r="AC56" i="64"/>
  <c r="AD54" i="64" a="1"/>
  <c r="AD54" i="64" s="1"/>
  <c r="AD53" i="64" a="1"/>
  <c r="AD53" i="64" s="1"/>
  <c r="AD454" i="64" a="1"/>
  <c r="AD454" i="64" s="1"/>
  <c r="AD2125" i="64" a="1"/>
  <c r="AD2125" i="64" s="1"/>
  <c r="AD2202" i="64" a="1"/>
  <c r="AD2202" i="64" s="1"/>
  <c r="AD2176" i="64" a="1"/>
  <c r="AD2176" i="64" s="1"/>
  <c r="AD2151" i="64" a="1"/>
  <c r="AD2151" i="64" s="1"/>
  <c r="AD1372" i="64" a="1"/>
  <c r="AD1372" i="64" s="1"/>
  <c r="AD91" i="64" a="1"/>
  <c r="AD91" i="64" s="1"/>
  <c r="AD92" i="64" a="1"/>
  <c r="AD92" i="64" s="1"/>
  <c r="AD89" i="64" a="1"/>
  <c r="AD89" i="64" s="1"/>
  <c r="AD90" i="64" a="1"/>
  <c r="AD90" i="64" s="1"/>
  <c r="AC93" i="64"/>
  <c r="AD1317" i="64" a="1"/>
  <c r="AD1317" i="64" s="1"/>
  <c r="AD1318" i="64" s="1"/>
  <c r="AD319" i="64" a="1"/>
  <c r="AD319" i="64" s="1"/>
  <c r="AR1522" i="64"/>
  <c r="AR1524" i="64" s="1"/>
  <c r="AD2252" i="64" a="1"/>
  <c r="AD2252" i="64" s="1"/>
  <c r="AD1237" i="64" a="1"/>
  <c r="AD1237" i="64" s="1"/>
  <c r="AC1687" i="64"/>
  <c r="AD1684" i="64" s="1"/>
  <c r="AC1625" i="64" a="1"/>
  <c r="AC1625" i="64" s="1"/>
  <c r="AD1616" i="64" a="1"/>
  <c r="AD1616" i="64" s="1"/>
  <c r="AD1624" i="64" s="1"/>
  <c r="AD1653" i="64" a="1"/>
  <c r="AD1653" i="64" s="1"/>
  <c r="AD1403" i="64" a="1"/>
  <c r="AD1403" i="64" s="1"/>
  <c r="AD1397" i="64" a="1"/>
  <c r="AD1397" i="64" s="1"/>
  <c r="AD1395" i="64" a="1"/>
  <c r="AD1395" i="64" s="1"/>
  <c r="AD942" i="64" a="1"/>
  <c r="AD942" i="64" s="1"/>
  <c r="AD823" i="64" a="1"/>
  <c r="AD823" i="64" s="1"/>
  <c r="AE1970" i="64" a="1"/>
  <c r="AD1916" i="64" a="1"/>
  <c r="BS852" i="64" a="1"/>
  <c r="Z477" i="64" a="1"/>
  <c r="AB827" i="64" a="1"/>
  <c r="BT588" i="64" a="1"/>
  <c r="BR853" i="64" a="1"/>
  <c r="AC826" i="64" a="1"/>
  <c r="AD455" i="64" a="1"/>
  <c r="BT628" i="64" a="1"/>
  <c r="AD943" i="64" a="1"/>
  <c r="AD1480" i="64" a="1"/>
  <c r="AD1895" i="64" a="1"/>
  <c r="AD431" i="64" a="1"/>
  <c r="AD1481" i="64" a="1"/>
  <c r="AD1873" i="64" a="1"/>
  <c r="AD554" i="64" a="1"/>
  <c r="AE1936" i="64" a="1"/>
  <c r="BT850" i="64" a="1"/>
  <c r="AD344" i="64" a="1"/>
  <c r="AD367" i="64" a="1"/>
  <c r="AD1396" i="64" a="1"/>
  <c r="AD824" i="64" a="1"/>
  <c r="AD1236" i="64" a="1"/>
  <c r="AD1373" i="64" a="1"/>
  <c r="AD320" i="64" a="1"/>
  <c r="BU46" i="1151" l="1"/>
  <c r="BU61" i="1151"/>
  <c r="BV36" i="1151"/>
  <c r="BU65" i="1151"/>
  <c r="BU50" i="1151"/>
  <c r="BY15" i="1151"/>
  <c r="BR69" i="1151"/>
  <c r="BU49" i="1151"/>
  <c r="BU64" i="1151"/>
  <c r="BU48" i="1151"/>
  <c r="BU63" i="1151"/>
  <c r="BQ69" i="1151"/>
  <c r="BU47" i="1151"/>
  <c r="BU62" i="1151"/>
  <c r="BT49" i="1151"/>
  <c r="BT64" i="1151"/>
  <c r="BT48" i="1151"/>
  <c r="BT63" i="1151"/>
  <c r="BT50" i="1151"/>
  <c r="BT65" i="1151"/>
  <c r="BT46" i="1151"/>
  <c r="BT61" i="1151"/>
  <c r="BS66" i="1151"/>
  <c r="BS22" i="861" s="1"/>
  <c r="BS51" i="1151"/>
  <c r="BS17" i="861" s="1"/>
  <c r="BT47" i="1151"/>
  <c r="BT62" i="1151"/>
  <c r="BY8" i="1151"/>
  <c r="BZ16" i="1151"/>
  <c r="BZ55" i="1151"/>
  <c r="BZ24" i="1151"/>
  <c r="BZ17" i="1151"/>
  <c r="BZ23" i="1151"/>
  <c r="BZ25" i="1151"/>
  <c r="BZ27" i="1151"/>
  <c r="BZ40" i="1151"/>
  <c r="BZ43" i="1151"/>
  <c r="BZ41" i="1151"/>
  <c r="BZ26" i="1151"/>
  <c r="BZ39" i="1151"/>
  <c r="BZ42" i="1151"/>
  <c r="BZ58" i="1151"/>
  <c r="BZ56" i="1151"/>
  <c r="BZ54" i="1151"/>
  <c r="BZ4" i="1151"/>
  <c r="BZ57" i="1151"/>
  <c r="CB2" i="1151"/>
  <c r="CA3" i="1151"/>
  <c r="CA7" i="1151"/>
  <c r="CA1" i="1151"/>
  <c r="BX18" i="1151"/>
  <c r="BW20" i="1151"/>
  <c r="BR698" i="64"/>
  <c r="BR699" i="64" s="1"/>
  <c r="BT664" i="64"/>
  <c r="BT694" i="64" s="1"/>
  <c r="BQ699" i="64"/>
  <c r="BT695" i="64"/>
  <c r="BS696" i="64"/>
  <c r="BT692" i="64"/>
  <c r="BT691" i="64"/>
  <c r="BT693" i="64"/>
  <c r="BU688" i="64" a="1"/>
  <c r="BU688" i="64" s="1"/>
  <c r="BU684" i="64" a="1"/>
  <c r="BU684" i="64" s="1"/>
  <c r="BU685" i="64" a="1"/>
  <c r="BU685" i="64" s="1"/>
  <c r="BU686" i="64" a="1"/>
  <c r="BU686" i="64" s="1"/>
  <c r="BU687" i="64" a="1"/>
  <c r="BU687" i="64" s="1"/>
  <c r="BS681" i="64"/>
  <c r="BT680" i="64"/>
  <c r="BT677" i="64"/>
  <c r="BT678" i="64"/>
  <c r="BU672" i="64" a="1"/>
  <c r="BU672" i="64" s="1"/>
  <c r="BU671" i="64" a="1"/>
  <c r="BU671" i="64" s="1"/>
  <c r="BU673" i="64" a="1"/>
  <c r="BU673" i="64" s="1"/>
  <c r="BU653" i="64" a="1"/>
  <c r="BU653" i="64" s="1"/>
  <c r="BU661" i="64" s="1"/>
  <c r="BU654" i="64" a="1"/>
  <c r="BU654" i="64" s="1"/>
  <c r="BU662" i="64" s="1"/>
  <c r="BU670" i="64" a="1"/>
  <c r="BU670" i="64" s="1"/>
  <c r="BU655" i="64" a="1"/>
  <c r="BU655" i="64" s="1"/>
  <c r="BU663" i="64" s="1"/>
  <c r="BU656" i="64" a="1"/>
  <c r="BU656" i="64" s="1"/>
  <c r="BU664" i="64" s="1"/>
  <c r="BU669" i="64" a="1"/>
  <c r="BU669" i="64" s="1"/>
  <c r="BU657" i="64" a="1"/>
  <c r="BU657" i="64" s="1"/>
  <c r="BU665" i="64" s="1"/>
  <c r="BT676" i="64"/>
  <c r="BT141" i="64"/>
  <c r="BT143" i="64" s="1"/>
  <c r="BU139" i="64" a="1"/>
  <c r="BU139" i="64" s="1"/>
  <c r="BU138" i="64" s="1"/>
  <c r="BU140" i="64" a="1"/>
  <c r="BU140" i="64" s="1"/>
  <c r="BT850" i="64"/>
  <c r="BT628" i="64"/>
  <c r="BT630" i="64" s="1"/>
  <c r="BR853" i="64"/>
  <c r="BS852" i="64"/>
  <c r="BU262" i="64" a="1"/>
  <c r="BU262" i="64" s="1"/>
  <c r="BU849" i="64" a="1"/>
  <c r="BU849" i="64" s="1"/>
  <c r="BU243" i="64" a="1"/>
  <c r="BU243" i="64" s="1"/>
  <c r="BU629" i="64" a="1"/>
  <c r="BU629" i="64" s="1"/>
  <c r="BU595" i="64" a="1"/>
  <c r="BU595" i="64" s="1"/>
  <c r="BU230" i="64" a="1"/>
  <c r="BU230" i="64" s="1"/>
  <c r="BS592" i="64"/>
  <c r="BT588" i="64"/>
  <c r="BT596" i="64" s="1"/>
  <c r="BU591" i="64" a="1"/>
  <c r="BU591" i="64" s="1"/>
  <c r="BU4" i="64"/>
  <c r="BU587" i="64" a="1"/>
  <c r="BU587" i="64" s="1"/>
  <c r="BV190" i="64"/>
  <c r="BV7" i="64"/>
  <c r="BU8" i="64" s="1"/>
  <c r="BO46" i="861"/>
  <c r="BO87" i="861" s="1"/>
  <c r="BV1" i="64"/>
  <c r="BW2" i="64"/>
  <c r="BV3" i="64"/>
  <c r="BU24" i="864"/>
  <c r="BU94"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2" i="861"/>
  <c r="BX8" i="861"/>
  <c r="BX4" i="861"/>
  <c r="BX5" i="861" s="1"/>
  <c r="BY3" i="861"/>
  <c r="BX1" i="861"/>
  <c r="BU57" i="863"/>
  <c r="BU70" i="863" a="1"/>
  <c r="BU70" i="863" s="1"/>
  <c r="BU68" i="863" a="1"/>
  <c r="BU68" i="863" s="1"/>
  <c r="BU66" i="863" a="1"/>
  <c r="BU66" i="863" s="1"/>
  <c r="BU4" i="863"/>
  <c r="AE194" i="64"/>
  <c r="AF208" i="64"/>
  <c r="AF191" i="64"/>
  <c r="AF209" i="64"/>
  <c r="AF210" i="64"/>
  <c r="AF192" i="64"/>
  <c r="AF193" i="64"/>
  <c r="AF211" i="64"/>
  <c r="AE212" i="64"/>
  <c r="BI7" i="860"/>
  <c r="BI3" i="860"/>
  <c r="BI4" i="860" s="1"/>
  <c r="BJ2" i="860"/>
  <c r="BI1" i="860"/>
  <c r="AD554" i="64"/>
  <c r="AD564" i="64" s="1"/>
  <c r="AC1799" i="64"/>
  <c r="AE558" i="64" a="1"/>
  <c r="AE558" i="64" s="1"/>
  <c r="AE553" i="64" a="1"/>
  <c r="AE553" i="64" s="1"/>
  <c r="AD367" i="64"/>
  <c r="AE1782" i="64" a="1"/>
  <c r="AE1782" i="64" s="1"/>
  <c r="AE1783" i="64" a="1"/>
  <c r="AE1783" i="64" s="1"/>
  <c r="AE1784" i="64" a="1"/>
  <c r="AE1784" i="64" s="1"/>
  <c r="AE1785" i="64" a="1"/>
  <c r="AE1785" i="64" s="1"/>
  <c r="AE1788" i="64" a="1"/>
  <c r="AE1788" i="64" s="1"/>
  <c r="AE1787" i="64" a="1"/>
  <c r="AE1787" i="64" s="1"/>
  <c r="AE1786" i="64" a="1"/>
  <c r="AE1786" i="64" s="1"/>
  <c r="AE1789" i="64" a="1"/>
  <c r="AE1789" i="64" s="1"/>
  <c r="AE1790" i="64" a="1"/>
  <c r="AE1790" i="64" s="1"/>
  <c r="AD1791" i="64"/>
  <c r="AE343" i="64" a="1"/>
  <c r="AE343" i="64" s="1"/>
  <c r="AE366" i="64" a="1"/>
  <c r="AE366" i="64" s="1"/>
  <c r="AE365" i="64" a="1"/>
  <c r="AE365" i="64" s="1"/>
  <c r="DJ1801" i="64"/>
  <c r="DK1799" i="64"/>
  <c r="AD344" i="64"/>
  <c r="AE1936" i="64"/>
  <c r="AE1970" i="64"/>
  <c r="CZ121" i="64"/>
  <c r="CZ124" i="64" s="1"/>
  <c r="DE1135" i="64"/>
  <c r="DF1135" i="64" s="1"/>
  <c r="DG1135" i="64" s="1"/>
  <c r="DH1135" i="64" s="1"/>
  <c r="CT1136" i="64"/>
  <c r="CU1134" i="64"/>
  <c r="CV2152" i="64"/>
  <c r="CV2154" i="64" s="1"/>
  <c r="AD1895" i="64"/>
  <c r="AD1873" i="64"/>
  <c r="AE2228" i="64" a="1"/>
  <c r="AE2228" i="64" s="1"/>
  <c r="AE1874" i="64" a="1"/>
  <c r="AE1874" i="64" s="1"/>
  <c r="AE1894" i="64" a="1"/>
  <c r="AE1894" i="64" s="1"/>
  <c r="BN1589" i="64"/>
  <c r="BO1587" i="64"/>
  <c r="BO1566" i="64"/>
  <c r="BO1568" i="64" s="1"/>
  <c r="BP1544" i="64"/>
  <c r="BP1546" i="64" s="1"/>
  <c r="AA1501" i="64"/>
  <c r="AA1502" i="64" s="1"/>
  <c r="AB1490" i="64"/>
  <c r="AC1489" i="64"/>
  <c r="AC1498" i="64"/>
  <c r="AB1499" i="64"/>
  <c r="AC1488" i="64"/>
  <c r="AC1497" i="64"/>
  <c r="AE1494" i="64" a="1"/>
  <c r="AE1494" i="64" s="1"/>
  <c r="AE1493" i="64" a="1"/>
  <c r="AE1493" i="64" s="1"/>
  <c r="AE1485" i="64" a="1"/>
  <c r="AE1485" i="64" s="1"/>
  <c r="AE1484" i="64" a="1"/>
  <c r="AE1484" i="64" s="1"/>
  <c r="AD1481" i="64"/>
  <c r="AD1480" i="64"/>
  <c r="AE1475" i="64" a="1"/>
  <c r="AE1475" i="64" s="1"/>
  <c r="AE1476" i="64" a="1"/>
  <c r="AE1476" i="64" s="1"/>
  <c r="AD1916" i="64"/>
  <c r="AE1915" i="64" a="1"/>
  <c r="AE1915" i="64" s="1"/>
  <c r="AE429" i="64" a="1"/>
  <c r="AE429" i="64" s="1"/>
  <c r="Z477" i="64"/>
  <c r="AF1685" i="64"/>
  <c r="AF1686" i="64" s="1"/>
  <c r="Y1657" i="64"/>
  <c r="Y1655" i="64"/>
  <c r="Z1652" i="64" s="1"/>
  <c r="AA476" i="64" a="1"/>
  <c r="AA476" i="64" s="1"/>
  <c r="AB827" i="64"/>
  <c r="AC826" i="64"/>
  <c r="AD1396" i="64"/>
  <c r="AD1236" i="64"/>
  <c r="AD943" i="64"/>
  <c r="AD1373" i="64"/>
  <c r="AD824" i="64"/>
  <c r="AD320" i="64"/>
  <c r="AD455" i="64"/>
  <c r="AD431" i="64"/>
  <c r="AD1689" i="64"/>
  <c r="W1615" i="64"/>
  <c r="W1621" i="64" s="1"/>
  <c r="AD1654" i="64"/>
  <c r="AC62" i="64"/>
  <c r="AE424" i="64" a="1"/>
  <c r="AE424" i="64" s="1"/>
  <c r="AE75" i="64" a="1"/>
  <c r="AE75" i="64" s="1"/>
  <c r="AE342" i="64" a="1"/>
  <c r="AE342" i="64" s="1"/>
  <c r="AE55" i="64" a="1"/>
  <c r="AE55" i="64" s="1"/>
  <c r="AE60" i="64" a="1"/>
  <c r="AE60" i="64" s="1"/>
  <c r="AE59" i="64" a="1"/>
  <c r="AE59" i="64" s="1"/>
  <c r="AD56" i="64"/>
  <c r="AE54" i="64" a="1"/>
  <c r="AE54" i="64" s="1"/>
  <c r="AE53" i="64" a="1"/>
  <c r="AE53" i="64" s="1"/>
  <c r="AE454" i="64" a="1"/>
  <c r="AE454" i="64" s="1"/>
  <c r="AE2125" i="64" a="1"/>
  <c r="AE2125" i="64" s="1"/>
  <c r="AE2202" i="64" a="1"/>
  <c r="AE2202" i="64" s="1"/>
  <c r="AE2176" i="64" a="1"/>
  <c r="AE2176" i="64" s="1"/>
  <c r="AE2151" i="64" a="1"/>
  <c r="AE2151" i="64" s="1"/>
  <c r="AE1372" i="64" a="1"/>
  <c r="AE1372" i="64" s="1"/>
  <c r="AD93" i="64"/>
  <c r="AE91" i="64" a="1"/>
  <c r="AE91" i="64" s="1"/>
  <c r="AE92" i="64" a="1"/>
  <c r="AE92" i="64" s="1"/>
  <c r="AE89" i="64" a="1"/>
  <c r="AE89" i="64" s="1"/>
  <c r="AE90" i="64" a="1"/>
  <c r="AE90" i="64" s="1"/>
  <c r="AE1317" i="64" a="1"/>
  <c r="AE1317" i="64" s="1"/>
  <c r="AE1318" i="64" s="1"/>
  <c r="AE319" i="64" a="1"/>
  <c r="AE319" i="64" s="1"/>
  <c r="AS1522" i="64"/>
  <c r="AS1524" i="64" s="1"/>
  <c r="AE2252" i="64" a="1"/>
  <c r="AE2252" i="64" s="1"/>
  <c r="AE1237" i="64" a="1"/>
  <c r="AE1237" i="64" s="1"/>
  <c r="AE1616" i="64" a="1"/>
  <c r="AE1616" i="64" s="1"/>
  <c r="AE1624" i="64" s="1"/>
  <c r="AD1687" i="64"/>
  <c r="AD1625" i="64" a="1"/>
  <c r="AD1625" i="64" s="1"/>
  <c r="AE1397" i="64" a="1"/>
  <c r="AE1397" i="64" s="1"/>
  <c r="AE1395" i="64" a="1"/>
  <c r="AE1395" i="64" s="1"/>
  <c r="AE1403" i="64" a="1"/>
  <c r="AE1403" i="64" s="1"/>
  <c r="AE942" i="64" a="1"/>
  <c r="AE942" i="64" s="1"/>
  <c r="AE823" i="64" a="1"/>
  <c r="AE823" i="64" s="1"/>
  <c r="BT852" i="64" a="1"/>
  <c r="AE1480" i="64" a="1"/>
  <c r="AF1936" i="64" a="1"/>
  <c r="AE367" i="64" a="1"/>
  <c r="BU850" i="64" a="1"/>
  <c r="AD826" i="64" a="1"/>
  <c r="AE1236" i="64" a="1"/>
  <c r="AE455" i="64" a="1"/>
  <c r="AF1970" i="64" a="1"/>
  <c r="BU588" i="64" a="1"/>
  <c r="AE554" i="64" a="1"/>
  <c r="BS853" i="64" a="1"/>
  <c r="AE431" i="64" a="1"/>
  <c r="AE1396" i="64" a="1"/>
  <c r="BU628" i="64" a="1"/>
  <c r="AE1895" i="64" a="1"/>
  <c r="AE1916" i="64" a="1"/>
  <c r="AE320" i="64" a="1"/>
  <c r="AC827" i="64" a="1"/>
  <c r="AE1873" i="64" a="1"/>
  <c r="AE344" i="64" a="1"/>
  <c r="AE824" i="64" a="1"/>
  <c r="AE1481" i="64" a="1"/>
  <c r="AE943" i="64" a="1"/>
  <c r="AE1373" i="64" a="1"/>
  <c r="AA477" i="64" a="1"/>
  <c r="BY18" i="1151" l="1"/>
  <c r="BT51" i="1151"/>
  <c r="BT17" i="861" s="1"/>
  <c r="BX20" i="1151"/>
  <c r="BY20" i="1151"/>
  <c r="BS68" i="1151"/>
  <c r="CA17" i="1151"/>
  <c r="CA23" i="1151"/>
  <c r="CA25" i="1151"/>
  <c r="CA26" i="1151"/>
  <c r="CA27" i="1151"/>
  <c r="CA24" i="1151"/>
  <c r="CA41" i="1151"/>
  <c r="CA40" i="1151"/>
  <c r="CA43" i="1151"/>
  <c r="CA39" i="1151"/>
  <c r="CA55" i="1151"/>
  <c r="CA42" i="1151"/>
  <c r="CA56" i="1151"/>
  <c r="CA54" i="1151"/>
  <c r="CA4" i="1151"/>
  <c r="CA57" i="1151"/>
  <c r="CA16" i="1151"/>
  <c r="CA58" i="1151"/>
  <c r="CC2" i="1151"/>
  <c r="CB3" i="1151"/>
  <c r="CB7" i="1151"/>
  <c r="CB1" i="1151"/>
  <c r="BV34" i="1151"/>
  <c r="BV35" i="1151"/>
  <c r="BV32" i="1151"/>
  <c r="BV31" i="1151"/>
  <c r="BV33" i="1151"/>
  <c r="BT66" i="1151"/>
  <c r="BT22" i="861" s="1"/>
  <c r="BU66" i="1151"/>
  <c r="BU22" i="861" s="1"/>
  <c r="BU51" i="1151"/>
  <c r="BU17" i="861" s="1"/>
  <c r="BZ15" i="1151"/>
  <c r="BZ8" i="1151"/>
  <c r="BW36" i="1151"/>
  <c r="BT679" i="64"/>
  <c r="BT681" i="64" s="1"/>
  <c r="BS698" i="64"/>
  <c r="BT696" i="64"/>
  <c r="BU694" i="64"/>
  <c r="BU692" i="64"/>
  <c r="BU691" i="64"/>
  <c r="BU695" i="64"/>
  <c r="BU693" i="64"/>
  <c r="BV688" i="64" a="1"/>
  <c r="BV688" i="64" s="1"/>
  <c r="BV684" i="64" a="1"/>
  <c r="BV684" i="64" s="1"/>
  <c r="BV685" i="64" a="1"/>
  <c r="BV685" i="64" s="1"/>
  <c r="BV686" i="64" a="1"/>
  <c r="BV686" i="64" s="1"/>
  <c r="BV687" i="64" a="1"/>
  <c r="BV687" i="64" s="1"/>
  <c r="BU678" i="64"/>
  <c r="BU680" i="64"/>
  <c r="BU679" i="64"/>
  <c r="BU677" i="64"/>
  <c r="BU676" i="64"/>
  <c r="BV671" i="64" a="1"/>
  <c r="BV671" i="64" s="1"/>
  <c r="BV672" i="64" a="1"/>
  <c r="BV672" i="64" s="1"/>
  <c r="BV673" i="64" a="1"/>
  <c r="BV673" i="64" s="1"/>
  <c r="BV653" i="64" a="1"/>
  <c r="BV653" i="64" s="1"/>
  <c r="BV661" i="64" s="1"/>
  <c r="BV654" i="64" a="1"/>
  <c r="BV654" i="64" s="1"/>
  <c r="BV662" i="64" s="1"/>
  <c r="BV670" i="64" a="1"/>
  <c r="BV670" i="64" s="1"/>
  <c r="BV669" i="64" a="1"/>
  <c r="BV669" i="64" s="1"/>
  <c r="BV655" i="64" a="1"/>
  <c r="BV655" i="64" s="1"/>
  <c r="BV663" i="64" s="1"/>
  <c r="BV656" i="64" a="1"/>
  <c r="BV656" i="64" s="1"/>
  <c r="BV664" i="64" s="1"/>
  <c r="BV657" i="64" a="1"/>
  <c r="BV657" i="64" s="1"/>
  <c r="BV665" i="64" s="1"/>
  <c r="BV139" i="64" a="1"/>
  <c r="BV139" i="64" s="1"/>
  <c r="BV138" i="64" s="1"/>
  <c r="BV140" i="64" a="1"/>
  <c r="BV140" i="64" s="1"/>
  <c r="BU141" i="64"/>
  <c r="BU143" i="64" s="1"/>
  <c r="BU850" i="64"/>
  <c r="BU628" i="64"/>
  <c r="BU630" i="64" s="1"/>
  <c r="BS853" i="64"/>
  <c r="BT852" i="64"/>
  <c r="BV262" i="64" a="1"/>
  <c r="BV262" i="64" s="1"/>
  <c r="BV849" i="64" a="1"/>
  <c r="BV849" i="64" s="1"/>
  <c r="BV243" i="64" a="1"/>
  <c r="BV243" i="64" s="1"/>
  <c r="BV629" i="64" a="1"/>
  <c r="BV629" i="64" s="1"/>
  <c r="BV595" i="64" a="1"/>
  <c r="BV595" i="64" s="1"/>
  <c r="BV230" i="64" a="1"/>
  <c r="BV230" i="64" s="1"/>
  <c r="BT592" i="64"/>
  <c r="BU588" i="64"/>
  <c r="BU596" i="64" s="1"/>
  <c r="BV591" i="64" a="1"/>
  <c r="BV591" i="64" s="1"/>
  <c r="BV4" i="64"/>
  <c r="BV587" i="64" a="1"/>
  <c r="BV587" i="64" s="1"/>
  <c r="BW190" i="64"/>
  <c r="BW7" i="64"/>
  <c r="BV8" i="64" s="1"/>
  <c r="BP46" i="861"/>
  <c r="BP87" i="861" s="1"/>
  <c r="BW1" i="64"/>
  <c r="BX2" i="64"/>
  <c r="BW3" i="64"/>
  <c r="BV57" i="863"/>
  <c r="BU32"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4" i="861" s="1"/>
  <c r="AG208" i="64"/>
  <c r="AG191" i="64"/>
  <c r="AG209" i="64"/>
  <c r="AG192" i="64"/>
  <c r="AG210" i="64"/>
  <c r="AG211" i="64"/>
  <c r="AG193" i="64"/>
  <c r="AF194" i="64"/>
  <c r="AF212" i="64"/>
  <c r="BJ7" i="860"/>
  <c r="BJ3" i="860"/>
  <c r="BJ4" i="860" s="1"/>
  <c r="BK2" i="860"/>
  <c r="BJ1" i="860"/>
  <c r="AE554" i="64"/>
  <c r="AD1799" i="64"/>
  <c r="AF558" i="64" a="1"/>
  <c r="AF558" i="64" s="1"/>
  <c r="AF553" i="64" a="1"/>
  <c r="AF553" i="64" s="1"/>
  <c r="AE367" i="64"/>
  <c r="AF1788" i="64" a="1"/>
  <c r="AF1788" i="64" s="1"/>
  <c r="AF1782" i="64" a="1"/>
  <c r="AF1782" i="64" s="1"/>
  <c r="AF1783" i="64" a="1"/>
  <c r="AF1783" i="64" s="1"/>
  <c r="AF1785" i="64" a="1"/>
  <c r="AF1785" i="64" s="1"/>
  <c r="AF1787" i="64" a="1"/>
  <c r="AF1787" i="64" s="1"/>
  <c r="AF1786" i="64" a="1"/>
  <c r="AF1786" i="64" s="1"/>
  <c r="AF1789" i="64" a="1"/>
  <c r="AF1789" i="64" s="1"/>
  <c r="AF1790" i="64" a="1"/>
  <c r="AF1790" i="64" s="1"/>
  <c r="AF1784" i="64" a="1"/>
  <c r="AF1784" i="64" s="1"/>
  <c r="AE1791" i="64"/>
  <c r="DK1801" i="64"/>
  <c r="DL1799" i="64"/>
  <c r="DL1801" i="64" s="1"/>
  <c r="AF343" i="64" a="1"/>
  <c r="AF343" i="64" s="1"/>
  <c r="AF366" i="64" a="1"/>
  <c r="AF366" i="64" s="1"/>
  <c r="AF365" i="64" a="1"/>
  <c r="AF365" i="64" s="1"/>
  <c r="AE344" i="64"/>
  <c r="AF1936" i="64"/>
  <c r="AF1970" i="64"/>
  <c r="DA121" i="64"/>
  <c r="DA124" i="64" s="1"/>
  <c r="CU1136" i="64"/>
  <c r="CV1134" i="64"/>
  <c r="DI1135" i="64"/>
  <c r="DJ1135" i="64" s="1"/>
  <c r="DK1135" i="64" s="1"/>
  <c r="DL1135" i="64" s="1"/>
  <c r="CW2152" i="64"/>
  <c r="CW2154" i="64" s="1"/>
  <c r="AE1895" i="64"/>
  <c r="AE1873" i="64"/>
  <c r="AF2228" i="64" a="1"/>
  <c r="AF2228" i="64" s="1"/>
  <c r="AF1874" i="64" a="1"/>
  <c r="AF1874" i="64" s="1"/>
  <c r="AF1894" i="64" a="1"/>
  <c r="AF1894" i="64" s="1"/>
  <c r="BO1589" i="64"/>
  <c r="BP1587" i="64"/>
  <c r="BP1566" i="64"/>
  <c r="BP1568" i="64" s="1"/>
  <c r="BQ1544" i="64"/>
  <c r="BQ1546" i="64" s="1"/>
  <c r="AB1501" i="64"/>
  <c r="AB1502" i="64" s="1"/>
  <c r="AC1490" i="64"/>
  <c r="AD1488" i="64"/>
  <c r="AD1497" i="64"/>
  <c r="AD1489" i="64"/>
  <c r="AD1498" i="64"/>
  <c r="AF1493" i="64" a="1"/>
  <c r="AF1493" i="64" s="1"/>
  <c r="AF1494" i="64" a="1"/>
  <c r="AF1494" i="64" s="1"/>
  <c r="AF1485" i="64" a="1"/>
  <c r="AF1485" i="64" s="1"/>
  <c r="AF1484" i="64" a="1"/>
  <c r="AF1484" i="64" s="1"/>
  <c r="AE1481" i="64"/>
  <c r="AE1480" i="64"/>
  <c r="AF1475" i="64" a="1"/>
  <c r="AF1475" i="64" s="1"/>
  <c r="AF1476" i="64" a="1"/>
  <c r="AF1476" i="64" s="1"/>
  <c r="AE1916" i="64"/>
  <c r="AF1915" i="64" a="1"/>
  <c r="AF1915" i="64" s="1"/>
  <c r="AF429" i="64" a="1"/>
  <c r="AF429" i="64" s="1"/>
  <c r="AA477" i="64"/>
  <c r="Z1655" i="64"/>
  <c r="AA1652" i="64" s="1"/>
  <c r="Z1657" i="64"/>
  <c r="AB476" i="64" a="1"/>
  <c r="AB476" i="64" s="1"/>
  <c r="AG1685" i="64"/>
  <c r="AG1686" i="64" s="1"/>
  <c r="AE1684" i="64"/>
  <c r="AE1689" i="64" s="1"/>
  <c r="AC827" i="64"/>
  <c r="AD826" i="64"/>
  <c r="AE1396" i="64"/>
  <c r="AE1236" i="64"/>
  <c r="AE943" i="64"/>
  <c r="AE1373" i="64"/>
  <c r="AE824" i="64"/>
  <c r="AE320" i="64"/>
  <c r="AE455" i="64"/>
  <c r="AE431" i="64"/>
  <c r="W1618" i="64"/>
  <c r="W1619" i="64" s="1"/>
  <c r="AD62" i="64"/>
  <c r="AF424" i="64" a="1"/>
  <c r="AF424" i="64" s="1"/>
  <c r="AF75" i="64" a="1"/>
  <c r="AF75" i="64" s="1"/>
  <c r="AF342" i="64" a="1"/>
  <c r="AF342" i="64" s="1"/>
  <c r="AF55" i="64" a="1"/>
  <c r="AF55" i="64" s="1"/>
  <c r="AF60" i="64" a="1"/>
  <c r="AF60" i="64" s="1"/>
  <c r="AF59" i="64" a="1"/>
  <c r="AF59" i="64" s="1"/>
  <c r="AE56" i="64"/>
  <c r="AF54" i="64" a="1"/>
  <c r="AF54" i="64" s="1"/>
  <c r="AF53" i="64" a="1"/>
  <c r="AF53" i="64" s="1"/>
  <c r="AF454" i="64" a="1"/>
  <c r="AF454" i="64" s="1"/>
  <c r="AF2125" i="64" a="1"/>
  <c r="AF2125" i="64" s="1"/>
  <c r="AF2202" i="64" a="1"/>
  <c r="AF2202" i="64" s="1"/>
  <c r="AF2176" i="64" a="1"/>
  <c r="AF2176" i="64" s="1"/>
  <c r="AF2151" i="64" a="1"/>
  <c r="AF2151" i="64" s="1"/>
  <c r="AF1372" i="64" a="1"/>
  <c r="AF1372" i="64" s="1"/>
  <c r="AE1625" i="64" a="1"/>
  <c r="AE1625" i="64" s="1"/>
  <c r="AE93" i="64"/>
  <c r="AF90" i="64" a="1"/>
  <c r="AF90" i="64" s="1"/>
  <c r="AF89" i="64" a="1"/>
  <c r="AF89" i="64" s="1"/>
  <c r="AF91" i="64" a="1"/>
  <c r="AF91" i="64" s="1"/>
  <c r="AF92" i="64" a="1"/>
  <c r="AF92" i="64" s="1"/>
  <c r="AF1317" i="64" a="1"/>
  <c r="AF1317" i="64" s="1"/>
  <c r="AF1318" i="64" s="1"/>
  <c r="AF319" i="64" a="1"/>
  <c r="AF319" i="64" s="1"/>
  <c r="AT1522" i="64"/>
  <c r="AT1524" i="64" s="1"/>
  <c r="AF2252" i="64" a="1"/>
  <c r="AF2252" i="64" s="1"/>
  <c r="AF1237" i="64" a="1"/>
  <c r="AF1237" i="64" s="1"/>
  <c r="AF1616" i="64" a="1"/>
  <c r="AF1616" i="64" s="1"/>
  <c r="AF1624" i="64" s="1"/>
  <c r="AF1397" i="64" a="1"/>
  <c r="AF1397" i="64" s="1"/>
  <c r="AF1395" i="64" a="1"/>
  <c r="AF1395" i="64" s="1"/>
  <c r="AF1403" i="64" a="1"/>
  <c r="AF1403" i="64" s="1"/>
  <c r="AF942" i="64" a="1"/>
  <c r="AF942" i="64" s="1"/>
  <c r="AF823" i="64" a="1"/>
  <c r="AF823" i="64" s="1"/>
  <c r="AD827" i="64" a="1"/>
  <c r="AF1481" i="64" a="1"/>
  <c r="BT853" i="64" a="1"/>
  <c r="AE826" i="64" a="1"/>
  <c r="AF344" i="64" a="1"/>
  <c r="AF367" i="64" a="1"/>
  <c r="AF431" i="64" a="1"/>
  <c r="AF1236" i="64" a="1"/>
  <c r="BU852" i="64" a="1"/>
  <c r="AF1480" i="64" a="1"/>
  <c r="BV628" i="64" a="1"/>
  <c r="AF1895" i="64" a="1"/>
  <c r="AF455" i="64" a="1"/>
  <c r="AG1936" i="64" a="1"/>
  <c r="AF320" i="64" a="1"/>
  <c r="AF1396" i="64" a="1"/>
  <c r="AF1916" i="64" a="1"/>
  <c r="AF1373" i="64" a="1"/>
  <c r="AF1873" i="64" a="1"/>
  <c r="AG1970" i="64" a="1"/>
  <c r="AB477" i="64" a="1"/>
  <c r="BV850" i="64" a="1"/>
  <c r="AF554" i="64" a="1"/>
  <c r="BV588" i="64" a="1"/>
  <c r="AF943" i="64" a="1"/>
  <c r="AF824" i="64" a="1"/>
  <c r="CA8" i="1151" l="1"/>
  <c r="CA15" i="1151"/>
  <c r="CA18" i="1151"/>
  <c r="BW35" i="1151"/>
  <c r="BW31" i="1151"/>
  <c r="BW32" i="1151"/>
  <c r="BW34" i="1151"/>
  <c r="BW33" i="1151"/>
  <c r="BV48" i="1151"/>
  <c r="BV63" i="1151"/>
  <c r="BV46" i="1151"/>
  <c r="BV61" i="1151"/>
  <c r="BV47" i="1151"/>
  <c r="BV62" i="1151"/>
  <c r="BV50" i="1151"/>
  <c r="BV65" i="1151"/>
  <c r="BS69" i="1151"/>
  <c r="BV49" i="1151"/>
  <c r="BV64" i="1151"/>
  <c r="BU68" i="1151"/>
  <c r="BY36" i="1151"/>
  <c r="BZ18" i="1151"/>
  <c r="BX36" i="1151"/>
  <c r="CB26" i="1151"/>
  <c r="CB27" i="1151"/>
  <c r="CB17" i="1151"/>
  <c r="CB23" i="1151"/>
  <c r="CB25" i="1151"/>
  <c r="CB40" i="1151"/>
  <c r="CB24" i="1151"/>
  <c r="CB43" i="1151"/>
  <c r="CB41" i="1151"/>
  <c r="CB39" i="1151"/>
  <c r="CB42" i="1151"/>
  <c r="CB56" i="1151"/>
  <c r="CB58" i="1151"/>
  <c r="CB54" i="1151"/>
  <c r="CB4" i="1151"/>
  <c r="CB57" i="1151"/>
  <c r="CB16" i="1151"/>
  <c r="CB55" i="1151"/>
  <c r="CD2" i="1151"/>
  <c r="CC3" i="1151"/>
  <c r="CC7" i="1151"/>
  <c r="CC1" i="1151"/>
  <c r="BT68" i="1151"/>
  <c r="BS699" i="64"/>
  <c r="BT698" i="64"/>
  <c r="BT699" i="64" s="1"/>
  <c r="BV693" i="64"/>
  <c r="BV694" i="64"/>
  <c r="BV695" i="64"/>
  <c r="BU696" i="64"/>
  <c r="BV691" i="64"/>
  <c r="BW688" i="64" a="1"/>
  <c r="BW688" i="64" s="1"/>
  <c r="BW684" i="64" a="1"/>
  <c r="BW684" i="64" s="1"/>
  <c r="BW685" i="64" a="1"/>
  <c r="BW685" i="64" s="1"/>
  <c r="BW686" i="64" a="1"/>
  <c r="BW686" i="64" s="1"/>
  <c r="BW687" i="64" a="1"/>
  <c r="BW687" i="64" s="1"/>
  <c r="BV692" i="64"/>
  <c r="BU681" i="64"/>
  <c r="BV680" i="64"/>
  <c r="BV679" i="64"/>
  <c r="BV678" i="64"/>
  <c r="BV677" i="64"/>
  <c r="BW657" i="64" a="1"/>
  <c r="BW657" i="64" s="1"/>
  <c r="BW665" i="64" s="1"/>
  <c r="BW671" i="64" a="1"/>
  <c r="BW671" i="64" s="1"/>
  <c r="BW672" i="64" a="1"/>
  <c r="BW672" i="64" s="1"/>
  <c r="BW673" i="64" a="1"/>
  <c r="BW673" i="64" s="1"/>
  <c r="BW669" i="64" a="1"/>
  <c r="BW669" i="64" s="1"/>
  <c r="BW653" i="64" a="1"/>
  <c r="BW653" i="64" s="1"/>
  <c r="BW661" i="64" s="1"/>
  <c r="BW654" i="64" a="1"/>
  <c r="BW654" i="64" s="1"/>
  <c r="BW662" i="64" s="1"/>
  <c r="BW670" i="64" a="1"/>
  <c r="BW670" i="64" s="1"/>
  <c r="BW655" i="64" a="1"/>
  <c r="BW655" i="64" s="1"/>
  <c r="BW656" i="64" a="1"/>
  <c r="BW656" i="64" s="1"/>
  <c r="BW664" i="64" s="1"/>
  <c r="BV676" i="64"/>
  <c r="BV141" i="64"/>
  <c r="BV143" i="64" s="1"/>
  <c r="BW139" i="64" a="1"/>
  <c r="BW139" i="64" s="1"/>
  <c r="BW138" i="64" s="1"/>
  <c r="BW140" i="64" a="1"/>
  <c r="BW140" i="64" s="1"/>
  <c r="BV850" i="64"/>
  <c r="BV628" i="64"/>
  <c r="BV630" i="64" s="1"/>
  <c r="BT853" i="64"/>
  <c r="BU852" i="64"/>
  <c r="BW262" i="64" a="1"/>
  <c r="BW262" i="64" s="1"/>
  <c r="BW849" i="64" a="1"/>
  <c r="BW849" i="64" s="1"/>
  <c r="BW243" i="64" a="1"/>
  <c r="BW243" i="64" s="1"/>
  <c r="BW629" i="64" a="1"/>
  <c r="BW629" i="64" s="1"/>
  <c r="BW595" i="64" a="1"/>
  <c r="BW595" i="64" s="1"/>
  <c r="BW230" i="64" a="1"/>
  <c r="BW230" i="64" s="1"/>
  <c r="BU592" i="64"/>
  <c r="BV588" i="64"/>
  <c r="BV596" i="64" s="1"/>
  <c r="BW591" i="64" a="1"/>
  <c r="BW591" i="64" s="1"/>
  <c r="BW4" i="64"/>
  <c r="BW587" i="64" a="1"/>
  <c r="BW587" i="64" s="1"/>
  <c r="BX190" i="64"/>
  <c r="BX7" i="64"/>
  <c r="BW8" i="64" s="1"/>
  <c r="BQ46" i="861"/>
  <c r="BQ87" i="861" s="1"/>
  <c r="BX1" i="64"/>
  <c r="BY2" i="64"/>
  <c r="BX3" i="64"/>
  <c r="CA3" i="861"/>
  <c r="BZ4" i="861"/>
  <c r="BZ5" i="861" s="1"/>
  <c r="BZ1" i="861"/>
  <c r="BZ8" i="861"/>
  <c r="BW43" i="863"/>
  <c r="BW42" i="863"/>
  <c r="BW21" i="863" s="1"/>
  <c r="BW24" i="864"/>
  <c r="BW94" i="861" s="1"/>
  <c r="BW57" i="863"/>
  <c r="BV32"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12" i="64"/>
  <c r="AH209" i="64"/>
  <c r="AH208" i="64"/>
  <c r="AH191" i="64"/>
  <c r="AH192" i="64"/>
  <c r="AH210" i="64"/>
  <c r="AH193" i="64"/>
  <c r="AH211" i="64"/>
  <c r="AG194" i="64"/>
  <c r="BK3" i="860"/>
  <c r="BK4" i="860" s="1"/>
  <c r="BL2" i="860"/>
  <c r="BK1" i="860"/>
  <c r="BK7" i="860"/>
  <c r="AF554" i="64"/>
  <c r="AF564" i="64" s="1"/>
  <c r="AE564" i="64"/>
  <c r="AE1799" i="64"/>
  <c r="AG558" i="64" a="1"/>
  <c r="AG558" i="64" s="1"/>
  <c r="AG553" i="64" a="1"/>
  <c r="AG553" i="64" s="1"/>
  <c r="AF367" i="64"/>
  <c r="AF1791" i="64"/>
  <c r="AG1784" i="64" a="1"/>
  <c r="AG1784" i="64" s="1"/>
  <c r="AG1785" i="64" a="1"/>
  <c r="AG1785" i="64" s="1"/>
  <c r="AG1786" i="64" a="1"/>
  <c r="AG1786" i="64" s="1"/>
  <c r="AG1787" i="64" a="1"/>
  <c r="AG1787" i="64" s="1"/>
  <c r="AG1788" i="64" a="1"/>
  <c r="AG1788" i="64" s="1"/>
  <c r="AG1783" i="64" a="1"/>
  <c r="AG1783" i="64" s="1"/>
  <c r="AG1782" i="64" a="1"/>
  <c r="AG1782" i="64" s="1"/>
  <c r="AG1789" i="64" a="1"/>
  <c r="AG1789" i="64" s="1"/>
  <c r="AG1790" i="64" a="1"/>
  <c r="AG1790" i="64" s="1"/>
  <c r="AG343" i="64" a="1"/>
  <c r="AG343" i="64" s="1"/>
  <c r="AG366" i="64" a="1"/>
  <c r="AG366" i="64" s="1"/>
  <c r="AG365" i="64" a="1"/>
  <c r="AG365" i="64" s="1"/>
  <c r="AF344" i="64"/>
  <c r="AG1970" i="64"/>
  <c r="AG1936" i="64"/>
  <c r="DB121" i="64"/>
  <c r="DB124" i="64" s="1"/>
  <c r="CY2225" i="64"/>
  <c r="CY2199" i="64"/>
  <c r="CY2122" i="64"/>
  <c r="CV1136" i="64"/>
  <c r="CW1134" i="64"/>
  <c r="CX2152" i="64"/>
  <c r="CX2154" i="64" s="1"/>
  <c r="AF1895" i="64"/>
  <c r="AF1873" i="64"/>
  <c r="AG2228" i="64" a="1"/>
  <c r="AG2228" i="64" s="1"/>
  <c r="AG1874" i="64" a="1"/>
  <c r="AG1874" i="64" s="1"/>
  <c r="AG1894" i="64" a="1"/>
  <c r="AG1894" i="64" s="1"/>
  <c r="BQ1587" i="64"/>
  <c r="BP1589" i="64"/>
  <c r="BQ1566" i="64"/>
  <c r="BQ1568" i="64" s="1"/>
  <c r="BR1544" i="64"/>
  <c r="BR1546" i="64" s="1"/>
  <c r="AC1499" i="64"/>
  <c r="AC1501" i="64" s="1"/>
  <c r="AC1502" i="64" s="1"/>
  <c r="AD1490" i="64"/>
  <c r="AE1488" i="64"/>
  <c r="AE1497" i="64"/>
  <c r="AE1489" i="64"/>
  <c r="AE1498" i="64"/>
  <c r="AG1494" i="64" a="1"/>
  <c r="AG1494" i="64" s="1"/>
  <c r="AG1493" i="64" a="1"/>
  <c r="AG1493" i="64" s="1"/>
  <c r="AG1485" i="64" a="1"/>
  <c r="AG1485" i="64" s="1"/>
  <c r="AG1484" i="64" a="1"/>
  <c r="AG1484" i="64" s="1"/>
  <c r="AF1481" i="64"/>
  <c r="AF1480" i="64"/>
  <c r="AG1475" i="64" a="1"/>
  <c r="AG1475" i="64" s="1"/>
  <c r="AG1476" i="64" a="1"/>
  <c r="AG1476" i="64" s="1"/>
  <c r="AF1916" i="64"/>
  <c r="AG1915" i="64" a="1"/>
  <c r="AG1915" i="64" s="1"/>
  <c r="AG429" i="64" a="1"/>
  <c r="AG429" i="64" s="1"/>
  <c r="AB477" i="64"/>
  <c r="AH1685" i="64"/>
  <c r="AH1686" i="64" s="1"/>
  <c r="AC476" i="64" a="1"/>
  <c r="AC476" i="64" s="1"/>
  <c r="AA1655" i="64"/>
  <c r="AB1652" i="64" s="1"/>
  <c r="AA1657" i="64"/>
  <c r="AD827" i="64"/>
  <c r="AE826" i="64"/>
  <c r="AF1236" i="64"/>
  <c r="AF943" i="64"/>
  <c r="AF1396" i="64"/>
  <c r="AF1373" i="64"/>
  <c r="AF824" i="64"/>
  <c r="AF320" i="64"/>
  <c r="AF455" i="64"/>
  <c r="AF431" i="64"/>
  <c r="X1615" i="64"/>
  <c r="X1621" i="64" s="1"/>
  <c r="AE62" i="64"/>
  <c r="AG424" i="64" a="1"/>
  <c r="AG424" i="64" s="1"/>
  <c r="AG75" i="64" a="1"/>
  <c r="AG75" i="64" s="1"/>
  <c r="AG342" i="64" a="1"/>
  <c r="AG342" i="64" s="1"/>
  <c r="AG55" i="64" a="1"/>
  <c r="AG55" i="64" s="1"/>
  <c r="AG59" i="64" a="1"/>
  <c r="AG59" i="64" s="1"/>
  <c r="AG60" i="64" a="1"/>
  <c r="AG60" i="64" s="1"/>
  <c r="AF56" i="64"/>
  <c r="AG53" i="64" a="1"/>
  <c r="AG53" i="64" s="1"/>
  <c r="AG54" i="64" a="1"/>
  <c r="AG54" i="64" s="1"/>
  <c r="AG454" i="64" a="1"/>
  <c r="AG454" i="64" s="1"/>
  <c r="AG2125" i="64" a="1"/>
  <c r="AG2125" i="64" s="1"/>
  <c r="AG2202" i="64" a="1"/>
  <c r="AG2202" i="64" s="1"/>
  <c r="AG2176" i="64" a="1"/>
  <c r="AG2176" i="64" s="1"/>
  <c r="AG2151" i="64" a="1"/>
  <c r="AG2151" i="64" s="1"/>
  <c r="AG1372" i="64" a="1"/>
  <c r="AG1372" i="64" s="1"/>
  <c r="AF1625" i="64" a="1"/>
  <c r="AF1625" i="64" s="1"/>
  <c r="AF93" i="64"/>
  <c r="AG89" i="64" a="1"/>
  <c r="AG89" i="64" s="1"/>
  <c r="AG90" i="64" a="1"/>
  <c r="AG90" i="64" s="1"/>
  <c r="AG91" i="64" a="1"/>
  <c r="AG91" i="64" s="1"/>
  <c r="AG92" i="64" a="1"/>
  <c r="AG92" i="64" s="1"/>
  <c r="AG1317" i="64" a="1"/>
  <c r="AG1317" i="64" s="1"/>
  <c r="AG1318" i="64" s="1"/>
  <c r="AG319" i="64" a="1"/>
  <c r="AG319" i="64" s="1"/>
  <c r="AU1522" i="64"/>
  <c r="AU1524" i="64" s="1"/>
  <c r="AG2252" i="64" a="1"/>
  <c r="AG2252" i="64" s="1"/>
  <c r="AG1237" i="64" a="1"/>
  <c r="AG1237" i="64" s="1"/>
  <c r="AG1616" i="64" a="1"/>
  <c r="AG1616" i="64" s="1"/>
  <c r="AG1624" i="64" s="1"/>
  <c r="AG1395" i="64" a="1"/>
  <c r="AG1395" i="64" s="1"/>
  <c r="AG1397" i="64" a="1"/>
  <c r="AG1397" i="64" s="1"/>
  <c r="AG1403" i="64" a="1"/>
  <c r="AG1403" i="64" s="1"/>
  <c r="AG942" i="64" a="1"/>
  <c r="AG942" i="64" s="1"/>
  <c r="AG823" i="64" a="1"/>
  <c r="AG823" i="64" s="1"/>
  <c r="AH1970" i="64" a="1"/>
  <c r="BW850" i="64" a="1"/>
  <c r="AH1936" i="64" a="1"/>
  <c r="AG344" i="64" a="1"/>
  <c r="AG824" i="64" a="1"/>
  <c r="AG554" i="64" a="1"/>
  <c r="BW588" i="64" a="1"/>
  <c r="AG367" i="64" a="1"/>
  <c r="AG1895" i="64" a="1"/>
  <c r="AG1480" i="64" a="1"/>
  <c r="BV852" i="64" a="1"/>
  <c r="AG431" i="64" a="1"/>
  <c r="AF826" i="64" a="1"/>
  <c r="AG1873" i="64" a="1"/>
  <c r="AG455" i="64" a="1"/>
  <c r="BU853" i="64" a="1"/>
  <c r="AG1481" i="64" a="1"/>
  <c r="BW628" i="64" a="1"/>
  <c r="AG943" i="64" a="1"/>
  <c r="AG1236" i="64" a="1"/>
  <c r="AG1916" i="64" a="1"/>
  <c r="AG1396" i="64" a="1"/>
  <c r="AG1373" i="64" a="1"/>
  <c r="AC477" i="64" a="1"/>
  <c r="AG320" i="64" a="1"/>
  <c r="AE827" i="64" a="1"/>
  <c r="BY33" i="1151" l="1"/>
  <c r="BY31" i="1151"/>
  <c r="BY32" i="1151"/>
  <c r="BY34" i="1151"/>
  <c r="BY35" i="1151"/>
  <c r="CB8" i="1151"/>
  <c r="BU69" i="1151"/>
  <c r="CC56" i="1151"/>
  <c r="CC4" i="1151"/>
  <c r="CC54" i="1151"/>
  <c r="CC24" i="1151"/>
  <c r="CC57" i="1151"/>
  <c r="CC17" i="1151"/>
  <c r="CC23" i="1151"/>
  <c r="CC16" i="1151"/>
  <c r="CC25" i="1151"/>
  <c r="CC39" i="1151"/>
  <c r="CC40" i="1151"/>
  <c r="CC43" i="1151"/>
  <c r="CC26" i="1151"/>
  <c r="CC41" i="1151"/>
  <c r="CC27" i="1151"/>
  <c r="CC42" i="1151"/>
  <c r="CC55" i="1151"/>
  <c r="CC58" i="1151"/>
  <c r="CE2" i="1151"/>
  <c r="CD3" i="1151"/>
  <c r="CD7" i="1151"/>
  <c r="CC8" i="1151" s="1"/>
  <c r="CD1" i="1151"/>
  <c r="BW48" i="1151"/>
  <c r="BW63" i="1151"/>
  <c r="BW49" i="1151"/>
  <c r="BW64" i="1151"/>
  <c r="BW47" i="1151"/>
  <c r="BW62" i="1151"/>
  <c r="BW61" i="1151"/>
  <c r="BW46" i="1151"/>
  <c r="CB15" i="1151"/>
  <c r="CB18" i="1151" s="1"/>
  <c r="BW65" i="1151"/>
  <c r="BW50" i="1151"/>
  <c r="CA20" i="1151"/>
  <c r="BX34" i="1151"/>
  <c r="BX33" i="1151"/>
  <c r="BX31" i="1151"/>
  <c r="BX32" i="1151"/>
  <c r="BX35" i="1151"/>
  <c r="BT69" i="1151"/>
  <c r="BZ20" i="1151"/>
  <c r="BV66" i="1151"/>
  <c r="BV22" i="861" s="1"/>
  <c r="BV51" i="1151"/>
  <c r="BV17" i="861" s="1"/>
  <c r="BW663" i="64"/>
  <c r="BW693" i="64" s="1"/>
  <c r="BU698" i="64"/>
  <c r="BW692" i="64"/>
  <c r="BW694" i="64"/>
  <c r="BW691" i="64"/>
  <c r="BV696" i="64"/>
  <c r="BW695" i="64"/>
  <c r="BX688" i="64" a="1"/>
  <c r="BX688" i="64" s="1"/>
  <c r="BX684" i="64" a="1"/>
  <c r="BX684" i="64" s="1"/>
  <c r="BX685" i="64" a="1"/>
  <c r="BX685" i="64" s="1"/>
  <c r="BX686" i="64" a="1"/>
  <c r="BX686" i="64" s="1"/>
  <c r="BX687" i="64" a="1"/>
  <c r="BX687" i="64" s="1"/>
  <c r="BW676" i="64"/>
  <c r="BV681" i="64"/>
  <c r="BW679" i="64"/>
  <c r="BW677" i="64"/>
  <c r="BX656" i="64" a="1"/>
  <c r="BX656" i="64" s="1"/>
  <c r="BX664" i="64" s="1"/>
  <c r="BX657" i="64" a="1"/>
  <c r="BX657" i="64" s="1"/>
  <c r="BX665" i="64" s="1"/>
  <c r="BX671" i="64" a="1"/>
  <c r="BX671" i="64" s="1"/>
  <c r="BX672" i="64" a="1"/>
  <c r="BX672" i="64" s="1"/>
  <c r="BX673" i="64" a="1"/>
  <c r="BX673" i="64" s="1"/>
  <c r="BX655" i="64" a="1"/>
  <c r="BX655" i="64" s="1"/>
  <c r="BX663" i="64" s="1"/>
  <c r="BX669" i="64" a="1"/>
  <c r="BX669" i="64" s="1"/>
  <c r="BX653" i="64" a="1"/>
  <c r="BX653" i="64" s="1"/>
  <c r="BX654" i="64" a="1"/>
  <c r="BX654" i="64" s="1"/>
  <c r="BX670" i="64" a="1"/>
  <c r="BX670" i="64" s="1"/>
  <c r="BW680" i="64"/>
  <c r="BX139" i="64" a="1"/>
  <c r="BX139" i="64" s="1"/>
  <c r="BX138" i="64" s="1"/>
  <c r="BX140" i="64" a="1"/>
  <c r="BX140" i="64" s="1"/>
  <c r="BW141" i="64"/>
  <c r="BW143" i="64" s="1"/>
  <c r="BW850" i="64"/>
  <c r="BW628" i="64"/>
  <c r="BW630" i="64" s="1"/>
  <c r="BU853" i="64"/>
  <c r="BV852" i="64"/>
  <c r="BX262" i="64" a="1"/>
  <c r="BX262" i="64" s="1"/>
  <c r="BX849" i="64" a="1"/>
  <c r="BX849" i="64" s="1"/>
  <c r="BX243" i="64" a="1"/>
  <c r="BX243" i="64" s="1"/>
  <c r="BX629" i="64" a="1"/>
  <c r="BX629" i="64" s="1"/>
  <c r="BX595" i="64" a="1"/>
  <c r="BX595" i="64" s="1"/>
  <c r="BX230" i="64" a="1"/>
  <c r="BX230" i="64" s="1"/>
  <c r="BV592" i="64"/>
  <c r="BW588" i="64"/>
  <c r="BW596" i="64" s="1"/>
  <c r="BX591" i="64" a="1"/>
  <c r="BX591" i="64" s="1"/>
  <c r="BX4" i="64"/>
  <c r="BX587" i="64" a="1"/>
  <c r="BX587" i="64" s="1"/>
  <c r="BY190" i="64"/>
  <c r="BY7" i="64"/>
  <c r="BX8" i="64" s="1"/>
  <c r="BR46" i="861"/>
  <c r="BR87" i="861"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2" i="861"/>
  <c r="BX68" i="863" a="1"/>
  <c r="BX68" i="863" s="1"/>
  <c r="BX70" i="863" a="1"/>
  <c r="BX70" i="863" s="1"/>
  <c r="BX66" i="863" a="1"/>
  <c r="BX66" i="863" s="1"/>
  <c r="BX4" i="863"/>
  <c r="BX24" i="864"/>
  <c r="BX94" i="861" s="1"/>
  <c r="BX43" i="863"/>
  <c r="BX42" i="863"/>
  <c r="BX21" i="863" s="1"/>
  <c r="BY22" i="864"/>
  <c r="BY21" i="864"/>
  <c r="BY20" i="864"/>
  <c r="BY3" i="864"/>
  <c r="BY4" i="864" s="1"/>
  <c r="BY1" i="864"/>
  <c r="BZ2" i="864"/>
  <c r="BZ23" i="864" s="1"/>
  <c r="CB3" i="861"/>
  <c r="CA4" i="861"/>
  <c r="CA5" i="861" s="1"/>
  <c r="CA1" i="861"/>
  <c r="CA8" i="861"/>
  <c r="BX57" i="863"/>
  <c r="AH194" i="64"/>
  <c r="AI209" i="64"/>
  <c r="AI208" i="64"/>
  <c r="AI191" i="64"/>
  <c r="AI192" i="64"/>
  <c r="AI210" i="64"/>
  <c r="AI193" i="64"/>
  <c r="AI211" i="64"/>
  <c r="AH212" i="64"/>
  <c r="BL3" i="860"/>
  <c r="BL4" i="860" s="1"/>
  <c r="BM2" i="860"/>
  <c r="BL1" i="860"/>
  <c r="BL7" i="860"/>
  <c r="AG554" i="64"/>
  <c r="AG564" i="64" s="1"/>
  <c r="AF1799" i="64"/>
  <c r="AH558" i="64" a="1"/>
  <c r="AH558" i="64" s="1"/>
  <c r="AH553" i="64" a="1"/>
  <c r="AH553" i="64" s="1"/>
  <c r="AG367" i="64"/>
  <c r="AG1791" i="64"/>
  <c r="AH1782" i="64" a="1"/>
  <c r="AH1782" i="64" s="1"/>
  <c r="AH1783" i="64" a="1"/>
  <c r="AH1783" i="64" s="1"/>
  <c r="AH1784" i="64" a="1"/>
  <c r="AH1784" i="64" s="1"/>
  <c r="AH1785" i="64" a="1"/>
  <c r="AH1785" i="64" s="1"/>
  <c r="AH1786" i="64" a="1"/>
  <c r="AH1786" i="64" s="1"/>
  <c r="AH1788" i="64" a="1"/>
  <c r="AH1788" i="64" s="1"/>
  <c r="AH1787" i="64" a="1"/>
  <c r="AH1787" i="64" s="1"/>
  <c r="AH1789" i="64" a="1"/>
  <c r="AH1789" i="64" s="1"/>
  <c r="AH1790" i="64" a="1"/>
  <c r="AH1790" i="64" s="1"/>
  <c r="AH365" i="64" a="1"/>
  <c r="AH365" i="64" s="1"/>
  <c r="AH343" i="64" a="1"/>
  <c r="AH343" i="64" s="1"/>
  <c r="AH366" i="64" a="1"/>
  <c r="AH366" i="64" s="1"/>
  <c r="AG344" i="64"/>
  <c r="AH1936" i="64"/>
  <c r="AH1970" i="64"/>
  <c r="DC121" i="64"/>
  <c r="DC124" i="64" s="1"/>
  <c r="CW1136" i="64"/>
  <c r="CX1134" i="64"/>
  <c r="CY2152" i="64"/>
  <c r="CY2154" i="64" s="1"/>
  <c r="AG1895" i="64"/>
  <c r="AG1873" i="64"/>
  <c r="AH2228" i="64" a="1"/>
  <c r="AH2228" i="64" s="1"/>
  <c r="AH1874" i="64" a="1"/>
  <c r="AH1874" i="64" s="1"/>
  <c r="AH1894" i="64" a="1"/>
  <c r="AH1894" i="64" s="1"/>
  <c r="BQ1589" i="64"/>
  <c r="BR1587" i="64"/>
  <c r="BR1566" i="64"/>
  <c r="BR1568" i="64" s="1"/>
  <c r="BS1544" i="64"/>
  <c r="BS1546" i="64" s="1"/>
  <c r="AD1499" i="64"/>
  <c r="AD1501" i="64" s="1"/>
  <c r="AD1502" i="64" s="1"/>
  <c r="AE1490" i="64"/>
  <c r="AE1499" i="64"/>
  <c r="AF1489" i="64"/>
  <c r="AF1498" i="64"/>
  <c r="AF1488" i="64"/>
  <c r="AF1497" i="64"/>
  <c r="AH1494" i="64" a="1"/>
  <c r="AH1494" i="64" s="1"/>
  <c r="AH1493" i="64" a="1"/>
  <c r="AH1493" i="64" s="1"/>
  <c r="AH1485" i="64" a="1"/>
  <c r="AH1485" i="64" s="1"/>
  <c r="AH1484" i="64" a="1"/>
  <c r="AH1484" i="64" s="1"/>
  <c r="AG1481" i="64"/>
  <c r="AG1480" i="64"/>
  <c r="AH1475" i="64" a="1"/>
  <c r="AH1475" i="64" s="1"/>
  <c r="AH1476" i="64" a="1"/>
  <c r="AH1476" i="64" s="1"/>
  <c r="AG1916" i="64"/>
  <c r="AH1915" i="64" a="1"/>
  <c r="AH1915" i="64" s="1"/>
  <c r="AH429" i="64" a="1"/>
  <c r="AH429" i="64" s="1"/>
  <c r="AC477" i="64"/>
  <c r="AB1657" i="64"/>
  <c r="AB1655" i="64"/>
  <c r="AC1652" i="64" s="1"/>
  <c r="AD476" i="64" a="1"/>
  <c r="AD476" i="64" s="1"/>
  <c r="AI1685" i="64"/>
  <c r="AI1686" i="64" s="1"/>
  <c r="AE827" i="64"/>
  <c r="AF826" i="64"/>
  <c r="AG943" i="64"/>
  <c r="AG1236" i="64"/>
  <c r="AG1396" i="64"/>
  <c r="AG1373" i="64"/>
  <c r="AG824" i="64"/>
  <c r="AG455" i="64"/>
  <c r="AG320" i="64"/>
  <c r="AG431" i="64"/>
  <c r="X1618" i="64"/>
  <c r="X1619" i="64" s="1"/>
  <c r="AF62" i="64"/>
  <c r="AH424" i="64" a="1"/>
  <c r="AH424" i="64" s="1"/>
  <c r="AH75" i="64" a="1"/>
  <c r="AH75" i="64" s="1"/>
  <c r="AH342" i="64" a="1"/>
  <c r="AH342" i="64" s="1"/>
  <c r="AH55" i="64" a="1"/>
  <c r="AH55" i="64" s="1"/>
  <c r="AH59" i="64" a="1"/>
  <c r="AH59" i="64" s="1"/>
  <c r="AH60" i="64" a="1"/>
  <c r="AH60" i="64" s="1"/>
  <c r="AG56" i="64"/>
  <c r="AH53" i="64" a="1"/>
  <c r="AH53" i="64" s="1"/>
  <c r="AH54" i="64" a="1"/>
  <c r="AH54" i="64" s="1"/>
  <c r="AH454" i="64" a="1"/>
  <c r="AH454" i="64" s="1"/>
  <c r="AH2125" i="64" a="1"/>
  <c r="AH2125" i="64" s="1"/>
  <c r="AH2151" i="64" a="1"/>
  <c r="AH2151" i="64" s="1"/>
  <c r="AH2202" i="64" a="1"/>
  <c r="AH2202" i="64" s="1"/>
  <c r="AH2176" i="64" a="1"/>
  <c r="AH2176" i="64" s="1"/>
  <c r="AH1372" i="64" a="1"/>
  <c r="AH1372" i="64" s="1"/>
  <c r="AG1625" i="64" a="1"/>
  <c r="AG1625" i="64" s="1"/>
  <c r="AH90" i="64" a="1"/>
  <c r="AH90" i="64" s="1"/>
  <c r="AH91" i="64" a="1"/>
  <c r="AH91" i="64" s="1"/>
  <c r="AH92" i="64" a="1"/>
  <c r="AH92" i="64" s="1"/>
  <c r="AH89" i="64" a="1"/>
  <c r="AH89" i="64" s="1"/>
  <c r="AG93" i="64"/>
  <c r="AH1317" i="64" a="1"/>
  <c r="AH1317" i="64" s="1"/>
  <c r="AH1318" i="64" s="1"/>
  <c r="AH319" i="64" a="1"/>
  <c r="AH319" i="64" s="1"/>
  <c r="AV1522" i="64"/>
  <c r="AV1524" i="64" s="1"/>
  <c r="AH2252" i="64" a="1"/>
  <c r="AH2252" i="64" s="1"/>
  <c r="AH1237" i="64" a="1"/>
  <c r="AH1237" i="64" s="1"/>
  <c r="AH1616" i="64" a="1"/>
  <c r="AH1616" i="64" s="1"/>
  <c r="AH1624" i="64" s="1"/>
  <c r="AH1395" i="64" a="1"/>
  <c r="AH1395" i="64" s="1"/>
  <c r="AH1403" i="64" a="1"/>
  <c r="AH1403" i="64" s="1"/>
  <c r="AH1397" i="64" a="1"/>
  <c r="AH1397" i="64" s="1"/>
  <c r="AH942" i="64" a="1"/>
  <c r="AH942" i="64" s="1"/>
  <c r="AH823" i="64" a="1"/>
  <c r="AH823" i="64" s="1"/>
  <c r="BX850" i="64" a="1"/>
  <c r="AH1895" i="64" a="1"/>
  <c r="BX588" i="64" a="1"/>
  <c r="BV853" i="64" a="1"/>
  <c r="AH1480" i="64" a="1"/>
  <c r="BW852" i="64" a="1"/>
  <c r="AH1873" i="64" a="1"/>
  <c r="AD477" i="64" a="1"/>
  <c r="AI1970" i="64" a="1"/>
  <c r="BX628" i="64" a="1"/>
  <c r="AH367" i="64" a="1"/>
  <c r="AH1236" i="64" a="1"/>
  <c r="AH554" i="64" a="1"/>
  <c r="AH455" i="64" a="1"/>
  <c r="AH1481" i="64" a="1"/>
  <c r="AI1936" i="64" a="1"/>
  <c r="AH1396" i="64" a="1"/>
  <c r="AG826" i="64" a="1"/>
  <c r="AF827" i="64" a="1"/>
  <c r="AH344" i="64" a="1"/>
  <c r="AH1916" i="64" a="1"/>
  <c r="AH320" i="64" a="1"/>
  <c r="AH943" i="64" a="1"/>
  <c r="AH431" i="64" a="1"/>
  <c r="AH824" i="64" a="1"/>
  <c r="AH1373" i="64" a="1"/>
  <c r="CF2" i="1151" l="1"/>
  <c r="CE3" i="1151"/>
  <c r="CE7" i="1151"/>
  <c r="CE1" i="1151"/>
  <c r="CA36" i="1151"/>
  <c r="CB20" i="1151"/>
  <c r="BV68" i="1151"/>
  <c r="BZ36" i="1151"/>
  <c r="BW51" i="1151"/>
  <c r="BW17" i="861" s="1"/>
  <c r="BX50" i="1151"/>
  <c r="BX65" i="1151"/>
  <c r="BW66" i="1151"/>
  <c r="BW22" i="861" s="1"/>
  <c r="BY50" i="1151"/>
  <c r="BY65" i="1151"/>
  <c r="BX47" i="1151"/>
  <c r="BX62" i="1151"/>
  <c r="BY49" i="1151"/>
  <c r="BY64" i="1151"/>
  <c r="BX46" i="1151"/>
  <c r="BX61" i="1151"/>
  <c r="CC15" i="1151"/>
  <c r="BY47" i="1151"/>
  <c r="BY62" i="1151"/>
  <c r="BX48" i="1151"/>
  <c r="BX63" i="1151"/>
  <c r="BY46" i="1151"/>
  <c r="BY61" i="1151"/>
  <c r="CD8" i="1151"/>
  <c r="BX49" i="1151"/>
  <c r="BX64" i="1151"/>
  <c r="CD58" i="1151"/>
  <c r="CD4" i="1151"/>
  <c r="CD56" i="1151"/>
  <c r="CD24" i="1151"/>
  <c r="CD57" i="1151"/>
  <c r="CD16" i="1151"/>
  <c r="CD17" i="1151"/>
  <c r="CD23" i="1151"/>
  <c r="CD25" i="1151"/>
  <c r="CD26" i="1151"/>
  <c r="CD40" i="1151"/>
  <c r="CD42" i="1151"/>
  <c r="CD43" i="1151"/>
  <c r="CD41" i="1151"/>
  <c r="CD27" i="1151"/>
  <c r="CD39" i="1151"/>
  <c r="CD54" i="1151"/>
  <c r="CD55" i="1151"/>
  <c r="BY63" i="1151"/>
  <c r="BY48" i="1151"/>
  <c r="BW678" i="64"/>
  <c r="BW681" i="64" s="1"/>
  <c r="BX662" i="64"/>
  <c r="BX692" i="64" s="1"/>
  <c r="BX661" i="64"/>
  <c r="BX691" i="64" s="1"/>
  <c r="BV698" i="64"/>
  <c r="BV699" i="64" s="1"/>
  <c r="BU699" i="64"/>
  <c r="BW696" i="64"/>
  <c r="BX693" i="64"/>
  <c r="BX694" i="64"/>
  <c r="BX695" i="64"/>
  <c r="BY685" i="64" a="1"/>
  <c r="BY685" i="64" s="1"/>
  <c r="BY684" i="64" a="1"/>
  <c r="BY684" i="64" s="1"/>
  <c r="BY686" i="64" a="1"/>
  <c r="BY686" i="64" s="1"/>
  <c r="BY687" i="64" a="1"/>
  <c r="BY687" i="64" s="1"/>
  <c r="BY688" i="64" a="1"/>
  <c r="BY688" i="64" s="1"/>
  <c r="BX678" i="64"/>
  <c r="BY670" i="64" a="1"/>
  <c r="BY670" i="64" s="1"/>
  <c r="BY655" i="64" a="1"/>
  <c r="BY655" i="64" s="1"/>
  <c r="BY663" i="64" s="1"/>
  <c r="BY656" i="64" a="1"/>
  <c r="BY656" i="64" s="1"/>
  <c r="BY664" i="64" s="1"/>
  <c r="BY657" i="64" a="1"/>
  <c r="BY657" i="64" s="1"/>
  <c r="BY665" i="64" s="1"/>
  <c r="BY671" i="64" a="1"/>
  <c r="BY671" i="64" s="1"/>
  <c r="BY672" i="64" a="1"/>
  <c r="BY672" i="64" s="1"/>
  <c r="BY669" i="64" a="1"/>
  <c r="BY669" i="64" s="1"/>
  <c r="BY673" i="64" a="1"/>
  <c r="BY673" i="64" s="1"/>
  <c r="BY654" i="64" a="1"/>
  <c r="BY654" i="64" s="1"/>
  <c r="BY662" i="64" s="1"/>
  <c r="BY653" i="64" a="1"/>
  <c r="BY653" i="64" s="1"/>
  <c r="BY661" i="64" s="1"/>
  <c r="BX680" i="64"/>
  <c r="BX679" i="64"/>
  <c r="BY139" i="64" a="1"/>
  <c r="BY139" i="64" s="1"/>
  <c r="BY138" i="64" s="1"/>
  <c r="BY140" i="64" a="1"/>
  <c r="BY140" i="64" s="1"/>
  <c r="BX141" i="64"/>
  <c r="BX143" i="64" s="1"/>
  <c r="BX850" i="64"/>
  <c r="BX628" i="64"/>
  <c r="BX630" i="64" s="1"/>
  <c r="BV853" i="64"/>
  <c r="BW852" i="64"/>
  <c r="BY262" i="64" a="1"/>
  <c r="BY262" i="64" s="1"/>
  <c r="BY849" i="64" a="1"/>
  <c r="BY849" i="64" s="1"/>
  <c r="BY243" i="64" a="1"/>
  <c r="BY243" i="64" s="1"/>
  <c r="BY629" i="64" a="1"/>
  <c r="BY629" i="64" s="1"/>
  <c r="BY595" i="64" a="1"/>
  <c r="BY595" i="64" s="1"/>
  <c r="BY230" i="64" a="1"/>
  <c r="BY230" i="64" s="1"/>
  <c r="BW592" i="64"/>
  <c r="BX588" i="64"/>
  <c r="BX596" i="64" s="1"/>
  <c r="BY591" i="64" a="1"/>
  <c r="BY591" i="64" s="1"/>
  <c r="BY4" i="64"/>
  <c r="BY587" i="64" a="1"/>
  <c r="BY587" i="64" s="1"/>
  <c r="BZ190" i="64"/>
  <c r="BZ7" i="64"/>
  <c r="BY8" i="64" s="1"/>
  <c r="BS46" i="861"/>
  <c r="BS87" i="861" s="1"/>
  <c r="CA2" i="64"/>
  <c r="BZ1" i="64"/>
  <c r="BZ3" i="64"/>
  <c r="BY57" i="863"/>
  <c r="BY24" i="864"/>
  <c r="BY94" i="861" s="1"/>
  <c r="BY70" i="863" a="1"/>
  <c r="BY70" i="863" s="1"/>
  <c r="BY68" i="863" a="1"/>
  <c r="BY68" i="863" s="1"/>
  <c r="BY66" i="863" a="1"/>
  <c r="BY66" i="863" s="1"/>
  <c r="BY4" i="863"/>
  <c r="CC3" i="861"/>
  <c r="CB4" i="861"/>
  <c r="CB5" i="861" s="1"/>
  <c r="CB1" i="861"/>
  <c r="CB8" i="861"/>
  <c r="BX32"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194" i="64"/>
  <c r="AJ208" i="64"/>
  <c r="AJ209" i="64"/>
  <c r="AJ191" i="64"/>
  <c r="AJ210" i="64"/>
  <c r="AJ192" i="64"/>
  <c r="AJ193" i="64"/>
  <c r="AJ211" i="64"/>
  <c r="AI212" i="64"/>
  <c r="BM1" i="860"/>
  <c r="BM7" i="860"/>
  <c r="BM3" i="860"/>
  <c r="BM4" i="860" s="1"/>
  <c r="BN2" i="860"/>
  <c r="AH554" i="64"/>
  <c r="AH564" i="64" s="1"/>
  <c r="AI558" i="64" a="1"/>
  <c r="AI558" i="64" s="1"/>
  <c r="AI553" i="64" a="1"/>
  <c r="AI553" i="64" s="1"/>
  <c r="AH367" i="64"/>
  <c r="AG1799" i="64"/>
  <c r="AI1782" i="64" a="1"/>
  <c r="AI1782" i="64" s="1"/>
  <c r="AI1783" i="64" a="1"/>
  <c r="AI1783" i="64" s="1"/>
  <c r="AI1784" i="64" a="1"/>
  <c r="AI1784" i="64" s="1"/>
  <c r="AI1785" i="64" a="1"/>
  <c r="AI1785" i="64" s="1"/>
  <c r="AI1786" i="64" a="1"/>
  <c r="AI1786" i="64" s="1"/>
  <c r="AI1787" i="64" a="1"/>
  <c r="AI1787" i="64" s="1"/>
  <c r="AI1789" i="64" a="1"/>
  <c r="AI1789" i="64" s="1"/>
  <c r="AI1790" i="64" a="1"/>
  <c r="AI1790" i="64" s="1"/>
  <c r="AI1788" i="64" a="1"/>
  <c r="AI1788" i="64" s="1"/>
  <c r="AH1791" i="64"/>
  <c r="AI365" i="64" a="1"/>
  <c r="AI365" i="64" s="1"/>
  <c r="AI343" i="64" a="1"/>
  <c r="AI343" i="64" s="1"/>
  <c r="AI366" i="64" a="1"/>
  <c r="AI366" i="64" s="1"/>
  <c r="AH344" i="64"/>
  <c r="AI1936" i="64"/>
  <c r="AI1970" i="64"/>
  <c r="DD121" i="64"/>
  <c r="DD124" i="64" s="1"/>
  <c r="CZ2199" i="64"/>
  <c r="CZ2122" i="64"/>
  <c r="CZ2225" i="64"/>
  <c r="CX1136" i="64"/>
  <c r="CY1134" i="64"/>
  <c r="CZ2152" i="64"/>
  <c r="CZ2154" i="64" s="1"/>
  <c r="AH1895" i="64"/>
  <c r="AH1873" i="64"/>
  <c r="AI2228" i="64" a="1"/>
  <c r="AI2228" i="64" s="1"/>
  <c r="AI1874" i="64" a="1"/>
  <c r="AI1874" i="64" s="1"/>
  <c r="AI1894" i="64" a="1"/>
  <c r="AI1894" i="64" s="1"/>
  <c r="BR1589" i="64"/>
  <c r="BS1587" i="64"/>
  <c r="BS1566" i="64"/>
  <c r="BS1568" i="64" s="1"/>
  <c r="BT1544" i="64"/>
  <c r="BT1546" i="64" s="1"/>
  <c r="AE1501" i="64"/>
  <c r="AF1490" i="64"/>
  <c r="AG1488" i="64"/>
  <c r="AG1497" i="64"/>
  <c r="AG1489" i="64"/>
  <c r="AG1498" i="64"/>
  <c r="AI1494" i="64" a="1"/>
  <c r="AI1494" i="64" s="1"/>
  <c r="AI1493" i="64" a="1"/>
  <c r="AI1493" i="64" s="1"/>
  <c r="AI1484" i="64" a="1"/>
  <c r="AI1484" i="64" s="1"/>
  <c r="AI1485" i="64" a="1"/>
  <c r="AI1485" i="64" s="1"/>
  <c r="AH1481" i="64"/>
  <c r="AH1480" i="64"/>
  <c r="AI1475" i="64" a="1"/>
  <c r="AI1475" i="64" s="1"/>
  <c r="AI1476" i="64" a="1"/>
  <c r="AI1476" i="64" s="1"/>
  <c r="AH1916" i="64"/>
  <c r="AI1915" i="64" a="1"/>
  <c r="AI1915" i="64" s="1"/>
  <c r="AI429" i="64" a="1"/>
  <c r="AI429" i="64" s="1"/>
  <c r="AD477" i="64"/>
  <c r="AE476" i="64" a="1"/>
  <c r="AE476" i="64" s="1"/>
  <c r="AC1657" i="64"/>
  <c r="AC1655" i="64"/>
  <c r="AD1652" i="64" s="1"/>
  <c r="AJ1685" i="64"/>
  <c r="AJ1686" i="64" s="1"/>
  <c r="AF827" i="64"/>
  <c r="AG826" i="64"/>
  <c r="AH1396" i="64"/>
  <c r="AH943" i="64"/>
  <c r="AH1236" i="64"/>
  <c r="AH1373" i="64"/>
  <c r="AH824" i="64"/>
  <c r="AH455" i="64"/>
  <c r="AH320" i="64"/>
  <c r="AH431" i="64"/>
  <c r="Y1615" i="64"/>
  <c r="Y1621" i="64" s="1"/>
  <c r="AG62" i="64"/>
  <c r="AI424" i="64" a="1"/>
  <c r="AI424" i="64" s="1"/>
  <c r="AI75" i="64" a="1"/>
  <c r="AI75" i="64" s="1"/>
  <c r="AI342" i="64" a="1"/>
  <c r="AI342" i="64" s="1"/>
  <c r="AI55" i="64" a="1"/>
  <c r="AI55" i="64" s="1"/>
  <c r="AI59" i="64" a="1"/>
  <c r="AI59" i="64" s="1"/>
  <c r="AI60" i="64" a="1"/>
  <c r="AI60" i="64" s="1"/>
  <c r="AH56" i="64"/>
  <c r="AI54" i="64" a="1"/>
  <c r="AI54" i="64" s="1"/>
  <c r="AI53" i="64" a="1"/>
  <c r="AI53" i="64" s="1"/>
  <c r="AI454" i="64" a="1"/>
  <c r="AI454" i="64" s="1"/>
  <c r="AI2125" i="64" a="1"/>
  <c r="AI2125" i="64" s="1"/>
  <c r="AI2151" i="64" a="1"/>
  <c r="AI2151" i="64" s="1"/>
  <c r="AI2202" i="64" a="1"/>
  <c r="AI2202" i="64" s="1"/>
  <c r="AI2176" i="64" a="1"/>
  <c r="AI2176" i="64" s="1"/>
  <c r="AI1372" i="64" a="1"/>
  <c r="AI1372" i="64" s="1"/>
  <c r="AH1625" i="64" a="1"/>
  <c r="AH1625" i="64" s="1"/>
  <c r="AH93" i="64"/>
  <c r="AI90" i="64" a="1"/>
  <c r="AI90" i="64" s="1"/>
  <c r="AI91" i="64" a="1"/>
  <c r="AI91" i="64" s="1"/>
  <c r="AI92" i="64" a="1"/>
  <c r="AI92" i="64" s="1"/>
  <c r="AI89" i="64" a="1"/>
  <c r="AI89" i="64" s="1"/>
  <c r="AI1317" i="64" a="1"/>
  <c r="AI1317" i="64" s="1"/>
  <c r="AI1318" i="64" s="1"/>
  <c r="AI319" i="64" a="1"/>
  <c r="AI319" i="64" s="1"/>
  <c r="AW1522" i="64"/>
  <c r="AW1524" i="64" s="1"/>
  <c r="AI2252" i="64" a="1"/>
  <c r="AI2252" i="64" s="1"/>
  <c r="AI1237" i="64" a="1"/>
  <c r="AI1237" i="64" s="1"/>
  <c r="AI1616" i="64" a="1"/>
  <c r="AI1616" i="64" s="1"/>
  <c r="AI1624" i="64" s="1"/>
  <c r="AI1395" i="64" a="1"/>
  <c r="AI1395" i="64" s="1"/>
  <c r="AI1403" i="64" a="1"/>
  <c r="AI1403" i="64" s="1"/>
  <c r="AI1397" i="64" a="1"/>
  <c r="AI1397" i="64" s="1"/>
  <c r="AI942" i="64" a="1"/>
  <c r="AI942" i="64" s="1"/>
  <c r="AI823" i="64" a="1"/>
  <c r="AI823" i="64" s="1"/>
  <c r="AI1895" i="64" a="1"/>
  <c r="AI1480" i="64" a="1"/>
  <c r="AI1396" i="64" a="1"/>
  <c r="AI824" i="64" a="1"/>
  <c r="AI943" i="64" a="1"/>
  <c r="AI1916" i="64" a="1"/>
  <c r="AE477" i="64" a="1"/>
  <c r="AI554" i="64" a="1"/>
  <c r="AJ1936" i="64" a="1"/>
  <c r="AI1481" i="64" a="1"/>
  <c r="BX852" i="64" a="1"/>
  <c r="AI431" i="64" a="1"/>
  <c r="BY850" i="64" a="1"/>
  <c r="AI1236" i="64" a="1"/>
  <c r="AG827" i="64" a="1"/>
  <c r="AH826" i="64" a="1"/>
  <c r="AI367" i="64" a="1"/>
  <c r="BY628" i="64" a="1"/>
  <c r="BW853" i="64" a="1"/>
  <c r="AJ1970" i="64" a="1"/>
  <c r="AI455" i="64" a="1"/>
  <c r="AI344" i="64" a="1"/>
  <c r="AI1873" i="64" a="1"/>
  <c r="AI1373" i="64" a="1"/>
  <c r="AI320" i="64" a="1"/>
  <c r="BY588" i="64" a="1"/>
  <c r="BZ35" i="1151" l="1"/>
  <c r="BZ33" i="1151"/>
  <c r="BZ34" i="1151"/>
  <c r="BZ32" i="1151"/>
  <c r="BZ31" i="1151"/>
  <c r="BY66" i="1151"/>
  <c r="BY22" i="861" s="1"/>
  <c r="BV69" i="1151"/>
  <c r="BY51" i="1151"/>
  <c r="BY17" i="861" s="1"/>
  <c r="BW68" i="1151"/>
  <c r="CB36" i="1151"/>
  <c r="BX66" i="1151"/>
  <c r="BX22" i="861" s="1"/>
  <c r="CA31" i="1151"/>
  <c r="CA33" i="1151"/>
  <c r="CA34" i="1151"/>
  <c r="CA32" i="1151"/>
  <c r="CA35" i="1151"/>
  <c r="CC18" i="1151"/>
  <c r="BX51" i="1151"/>
  <c r="BX17" i="861" s="1"/>
  <c r="CE42" i="1151"/>
  <c r="CE40" i="1151"/>
  <c r="CE43" i="1151"/>
  <c r="CE41" i="1151"/>
  <c r="CE27" i="1151"/>
  <c r="CE39" i="1151"/>
  <c r="CE55" i="1151"/>
  <c r="CE56" i="1151"/>
  <c r="CE54" i="1151"/>
  <c r="CE4" i="1151"/>
  <c r="CE57" i="1151"/>
  <c r="CE17" i="1151"/>
  <c r="CE58" i="1151"/>
  <c r="CE25" i="1151"/>
  <c r="CE16" i="1151"/>
  <c r="CE26" i="1151"/>
  <c r="CE23" i="1151"/>
  <c r="CE24" i="1151"/>
  <c r="CF7" i="1151"/>
  <c r="CF1" i="1151"/>
  <c r="CG2" i="1151"/>
  <c r="CF3" i="1151"/>
  <c r="CD15" i="1151"/>
  <c r="BX677" i="64"/>
  <c r="BX676" i="64"/>
  <c r="BW698" i="64"/>
  <c r="BW699" i="64" s="1"/>
  <c r="BY691" i="64"/>
  <c r="BY694" i="64"/>
  <c r="BX696" i="64"/>
  <c r="BY695" i="64"/>
  <c r="BY693" i="64"/>
  <c r="BY692" i="64"/>
  <c r="BZ686" i="64" a="1"/>
  <c r="BZ686" i="64" s="1"/>
  <c r="BZ685" i="64" a="1"/>
  <c r="BZ685" i="64" s="1"/>
  <c r="BZ687" i="64" a="1"/>
  <c r="BZ687" i="64" s="1"/>
  <c r="BZ688" i="64" a="1"/>
  <c r="BZ688" i="64" s="1"/>
  <c r="BZ684" i="64" a="1"/>
  <c r="BZ684" i="64" s="1"/>
  <c r="BY676" i="64"/>
  <c r="BY677" i="64"/>
  <c r="BY680" i="64"/>
  <c r="BZ654" i="64" a="1"/>
  <c r="BZ654" i="64" s="1"/>
  <c r="BZ662" i="64" s="1"/>
  <c r="BZ670" i="64" a="1"/>
  <c r="BZ670" i="64" s="1"/>
  <c r="BZ655" i="64" a="1"/>
  <c r="BZ655" i="64" s="1"/>
  <c r="BZ663" i="64" s="1"/>
  <c r="BZ656" i="64" a="1"/>
  <c r="BZ656" i="64" s="1"/>
  <c r="BZ664" i="64" s="1"/>
  <c r="BZ657" i="64" a="1"/>
  <c r="BZ657" i="64" s="1"/>
  <c r="BZ665" i="64" s="1"/>
  <c r="BZ653" i="64" a="1"/>
  <c r="BZ653" i="64" s="1"/>
  <c r="BZ661" i="64" s="1"/>
  <c r="BZ671" i="64" a="1"/>
  <c r="BZ671" i="64" s="1"/>
  <c r="BZ672" i="64" a="1"/>
  <c r="BZ672" i="64" s="1"/>
  <c r="BZ669" i="64" a="1"/>
  <c r="BZ669" i="64" s="1"/>
  <c r="BZ673" i="64" a="1"/>
  <c r="BZ673" i="64" s="1"/>
  <c r="BY679" i="64"/>
  <c r="BY678" i="64"/>
  <c r="BY141" i="64"/>
  <c r="BY143" i="64" s="1"/>
  <c r="BZ139" i="64" a="1"/>
  <c r="BZ139" i="64" s="1"/>
  <c r="BZ138" i="64" s="1"/>
  <c r="BZ140" i="64" a="1"/>
  <c r="BZ140" i="64" s="1"/>
  <c r="BY850" i="64"/>
  <c r="BY628" i="64"/>
  <c r="BY630" i="64" s="1"/>
  <c r="BW853" i="64"/>
  <c r="BX852" i="64"/>
  <c r="BZ262" i="64" a="1"/>
  <c r="BZ262" i="64" s="1"/>
  <c r="BZ849" i="64" a="1"/>
  <c r="BZ849" i="64" s="1"/>
  <c r="BZ243" i="64" a="1"/>
  <c r="BZ243" i="64" s="1"/>
  <c r="BZ629" i="64" a="1"/>
  <c r="BZ629" i="64" s="1"/>
  <c r="BZ595" i="64" a="1"/>
  <c r="BZ595" i="64" s="1"/>
  <c r="BZ230" i="64" a="1"/>
  <c r="BZ230" i="64" s="1"/>
  <c r="BX592" i="64"/>
  <c r="BY588" i="64"/>
  <c r="BY596" i="64" s="1"/>
  <c r="BZ591" i="64" a="1"/>
  <c r="BZ591" i="64" s="1"/>
  <c r="BZ4" i="64"/>
  <c r="BZ587" i="64" a="1"/>
  <c r="BZ587" i="64" s="1"/>
  <c r="CA190" i="64"/>
  <c r="CA7" i="64"/>
  <c r="BZ8" i="64" s="1"/>
  <c r="BT46" i="861"/>
  <c r="BT87" i="861" s="1"/>
  <c r="CA1" i="64"/>
  <c r="CB2" i="64"/>
  <c r="CA3" i="64"/>
  <c r="BZ24" i="864"/>
  <c r="BZ94" i="861" s="1"/>
  <c r="BY32"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194" i="64"/>
  <c r="AJ212" i="64"/>
  <c r="AK208" i="64"/>
  <c r="AK191" i="64"/>
  <c r="AK209" i="64"/>
  <c r="AK210" i="64"/>
  <c r="AK192" i="64"/>
  <c r="AK211" i="64"/>
  <c r="AK193" i="64"/>
  <c r="BN1" i="860"/>
  <c r="BN7" i="860"/>
  <c r="BN3" i="860"/>
  <c r="BN4" i="860" s="1"/>
  <c r="BO2" i="860"/>
  <c r="AI554" i="64"/>
  <c r="AJ558" i="64" a="1"/>
  <c r="AJ558" i="64" s="1"/>
  <c r="AJ553" i="64" a="1"/>
  <c r="AJ553" i="64" s="1"/>
  <c r="AI367" i="64"/>
  <c r="AH1799" i="64"/>
  <c r="AJ1782" i="64" a="1"/>
  <c r="AJ1782" i="64" s="1"/>
  <c r="AJ1783" i="64" a="1"/>
  <c r="AJ1783" i="64" s="1"/>
  <c r="AJ1784" i="64" a="1"/>
  <c r="AJ1784" i="64" s="1"/>
  <c r="AJ1788" i="64" a="1"/>
  <c r="AJ1788" i="64" s="1"/>
  <c r="AJ1789" i="64" a="1"/>
  <c r="AJ1789" i="64" s="1"/>
  <c r="AJ1790" i="64" a="1"/>
  <c r="AJ1790" i="64" s="1"/>
  <c r="AJ1785" i="64" a="1"/>
  <c r="AJ1785" i="64" s="1"/>
  <c r="AJ1786" i="64" a="1"/>
  <c r="AJ1786" i="64" s="1"/>
  <c r="AJ1787" i="64" a="1"/>
  <c r="AJ1787" i="64" s="1"/>
  <c r="AI1791" i="64"/>
  <c r="AJ365" i="64" a="1"/>
  <c r="AJ365" i="64" s="1"/>
  <c r="AJ343" i="64" a="1"/>
  <c r="AJ343" i="64" s="1"/>
  <c r="AJ366" i="64" a="1"/>
  <c r="AJ366" i="64" s="1"/>
  <c r="AI344" i="64"/>
  <c r="AJ1936" i="64"/>
  <c r="AJ1970" i="64"/>
  <c r="DE121" i="64"/>
  <c r="DE124" i="64" s="1"/>
  <c r="CY2173" i="64"/>
  <c r="CY1136" i="64"/>
  <c r="CZ1134" i="64"/>
  <c r="DA2152" i="64"/>
  <c r="DA2154" i="64" s="1"/>
  <c r="AI1895" i="64"/>
  <c r="AI1873" i="64"/>
  <c r="AJ2228" i="64" a="1"/>
  <c r="AJ2228" i="64" s="1"/>
  <c r="AJ1874" i="64" a="1"/>
  <c r="AJ1874" i="64" s="1"/>
  <c r="AJ1894" i="64" a="1"/>
  <c r="AJ1894" i="64" s="1"/>
  <c r="BS1589" i="64"/>
  <c r="BT1587" i="64"/>
  <c r="BT1566" i="64"/>
  <c r="BT1568" i="64" s="1"/>
  <c r="BU1544" i="64"/>
  <c r="BU1546" i="64" s="1"/>
  <c r="AE1502" i="64"/>
  <c r="AF1499" i="64"/>
  <c r="AF1501" i="64" s="1"/>
  <c r="AF1502" i="64" s="1"/>
  <c r="AG1490" i="64"/>
  <c r="AH1488" i="64"/>
  <c r="AH1497" i="64"/>
  <c r="AH1489" i="64"/>
  <c r="AH1498" i="64"/>
  <c r="AJ1493" i="64" a="1"/>
  <c r="AJ1493" i="64" s="1"/>
  <c r="AJ1494" i="64" a="1"/>
  <c r="AJ1494" i="64" s="1"/>
  <c r="AJ1484" i="64" a="1"/>
  <c r="AJ1484" i="64" s="1"/>
  <c r="AJ1485" i="64" a="1"/>
  <c r="AJ1485" i="64" s="1"/>
  <c r="AI1481" i="64"/>
  <c r="AI1480" i="64"/>
  <c r="AJ1475" i="64" a="1"/>
  <c r="AJ1475" i="64" s="1"/>
  <c r="AJ1476" i="64" a="1"/>
  <c r="AJ1476" i="64" s="1"/>
  <c r="AI1916" i="64"/>
  <c r="AJ1915" i="64" a="1"/>
  <c r="AJ1915" i="64" s="1"/>
  <c r="AJ429" i="64" a="1"/>
  <c r="AJ429" i="64" s="1"/>
  <c r="AE477" i="64"/>
  <c r="AD1655" i="64"/>
  <c r="AE1652" i="64" s="1"/>
  <c r="AD1657" i="64"/>
  <c r="AF476" i="64" a="1"/>
  <c r="AF476" i="64" s="1"/>
  <c r="AK1685" i="64"/>
  <c r="AK1686" i="64" s="1"/>
  <c r="AG827" i="64"/>
  <c r="AH826" i="64"/>
  <c r="AI1236" i="64"/>
  <c r="AI1396" i="64"/>
  <c r="AI943" i="64"/>
  <c r="AI1373" i="64"/>
  <c r="AI824" i="64"/>
  <c r="AI431" i="64"/>
  <c r="AI320" i="64"/>
  <c r="AI455" i="64"/>
  <c r="Y1618" i="64"/>
  <c r="Y1619" i="64" s="1"/>
  <c r="AH62" i="64"/>
  <c r="AJ424" i="64" a="1"/>
  <c r="AJ424" i="64" s="1"/>
  <c r="AJ75" i="64" a="1"/>
  <c r="AJ75" i="64" s="1"/>
  <c r="AJ342" i="64" a="1"/>
  <c r="AJ342" i="64" s="1"/>
  <c r="AJ55" i="64" a="1"/>
  <c r="AJ55" i="64" s="1"/>
  <c r="AJ60" i="64" a="1"/>
  <c r="AJ60" i="64" s="1"/>
  <c r="AJ59" i="64" a="1"/>
  <c r="AJ59" i="64" s="1"/>
  <c r="AI56" i="64"/>
  <c r="AJ54" i="64" a="1"/>
  <c r="AJ54" i="64" s="1"/>
  <c r="AJ53" i="64" a="1"/>
  <c r="AJ53" i="64" s="1"/>
  <c r="AJ454" i="64" a="1"/>
  <c r="AJ454" i="64" s="1"/>
  <c r="AJ2125" i="64" a="1"/>
  <c r="AJ2125" i="64" s="1"/>
  <c r="AJ2202" i="64" a="1"/>
  <c r="AJ2202" i="64" s="1"/>
  <c r="AJ2176" i="64" a="1"/>
  <c r="AJ2176" i="64" s="1"/>
  <c r="AJ2151" i="64" a="1"/>
  <c r="AJ2151" i="64" s="1"/>
  <c r="AJ1372" i="64" a="1"/>
  <c r="AJ1372" i="64" s="1"/>
  <c r="AI1625" i="64" a="1"/>
  <c r="AI1625" i="64" s="1"/>
  <c r="AJ90" i="64" a="1"/>
  <c r="AJ90" i="64" s="1"/>
  <c r="AJ89" i="64" a="1"/>
  <c r="AJ89" i="64" s="1"/>
  <c r="AJ91" i="64" a="1"/>
  <c r="AJ91" i="64" s="1"/>
  <c r="AJ92" i="64" a="1"/>
  <c r="AJ92" i="64" s="1"/>
  <c r="AI93" i="64"/>
  <c r="AJ1317" i="64" a="1"/>
  <c r="AJ1317" i="64" s="1"/>
  <c r="AJ1318" i="64" s="1"/>
  <c r="AJ319" i="64" a="1"/>
  <c r="AJ319" i="64" s="1"/>
  <c r="AX1522" i="64"/>
  <c r="AX1524" i="64" s="1"/>
  <c r="AJ2252" i="64" a="1"/>
  <c r="AJ2252" i="64" s="1"/>
  <c r="AJ1237" i="64" a="1"/>
  <c r="AJ1237" i="64" s="1"/>
  <c r="AJ1616" i="64" a="1"/>
  <c r="AJ1616" i="64" s="1"/>
  <c r="AJ1624" i="64" s="1"/>
  <c r="AJ1403" i="64" a="1"/>
  <c r="AJ1403" i="64" s="1"/>
  <c r="AJ1397" i="64" a="1"/>
  <c r="AJ1397" i="64" s="1"/>
  <c r="AJ1395" i="64" a="1"/>
  <c r="AJ1395" i="64" s="1"/>
  <c r="AJ942" i="64" a="1"/>
  <c r="AJ942" i="64" s="1"/>
  <c r="AJ823" i="64" a="1"/>
  <c r="AJ823" i="64" s="1"/>
  <c r="AJ344" i="64" a="1"/>
  <c r="AK1936" i="64" a="1"/>
  <c r="AH827" i="64" a="1"/>
  <c r="AJ367" i="64" a="1"/>
  <c r="AK1970" i="64" a="1"/>
  <c r="AJ1895" i="64" a="1"/>
  <c r="AJ554" i="64" a="1"/>
  <c r="AJ455" i="64" a="1"/>
  <c r="BZ628" i="64" a="1"/>
  <c r="AJ1873" i="64" a="1"/>
  <c r="AJ1396" i="64" a="1"/>
  <c r="BY852" i="64" a="1"/>
  <c r="AJ320" i="64" a="1"/>
  <c r="AF477" i="64" a="1"/>
  <c r="AJ1481" i="64" a="1"/>
  <c r="AI826" i="64" a="1"/>
  <c r="BZ588" i="64" a="1"/>
  <c r="AJ431" i="64" a="1"/>
  <c r="AJ1916" i="64" a="1"/>
  <c r="AJ824" i="64" a="1"/>
  <c r="BZ850" i="64" a="1"/>
  <c r="AJ1236" i="64" a="1"/>
  <c r="AJ943" i="64" a="1"/>
  <c r="AJ1480" i="64" a="1"/>
  <c r="AJ1373" i="64" a="1"/>
  <c r="BX853" i="64" a="1"/>
  <c r="CF24" i="1151" l="1"/>
  <c r="CF27" i="1151"/>
  <c r="CF42" i="1151"/>
  <c r="CF40" i="1151"/>
  <c r="CF43" i="1151"/>
  <c r="CF41" i="1151"/>
  <c r="CF39" i="1151"/>
  <c r="CF57" i="1151"/>
  <c r="CF55" i="1151"/>
  <c r="CF58" i="1151"/>
  <c r="CF17" i="1151"/>
  <c r="CF56" i="1151"/>
  <c r="CF4" i="1151"/>
  <c r="CF54" i="1151"/>
  <c r="CF16" i="1151"/>
  <c r="CF26" i="1151"/>
  <c r="CF25" i="1151"/>
  <c r="CF23" i="1151"/>
  <c r="BX68" i="1151"/>
  <c r="CG1" i="1151"/>
  <c r="CH2" i="1151"/>
  <c r="CG3" i="1151"/>
  <c r="CG7" i="1151"/>
  <c r="CC20" i="1151"/>
  <c r="BY68" i="1151"/>
  <c r="CF8" i="1151"/>
  <c r="CA50" i="1151"/>
  <c r="CA65" i="1151"/>
  <c r="CA62" i="1151"/>
  <c r="CA47" i="1151"/>
  <c r="CD18" i="1151"/>
  <c r="CA49" i="1151"/>
  <c r="CA64" i="1151"/>
  <c r="CA63" i="1151"/>
  <c r="CA48" i="1151"/>
  <c r="CA46" i="1151"/>
  <c r="CA61" i="1151"/>
  <c r="BZ46" i="1151"/>
  <c r="BZ61" i="1151"/>
  <c r="CE15" i="1151"/>
  <c r="CE18" i="1151" s="1"/>
  <c r="BZ47" i="1151"/>
  <c r="BZ62" i="1151"/>
  <c r="BZ49" i="1151"/>
  <c r="BZ64" i="1151"/>
  <c r="CE8" i="1151"/>
  <c r="CB32" i="1151"/>
  <c r="CB35" i="1151"/>
  <c r="CB33" i="1151"/>
  <c r="CB31" i="1151"/>
  <c r="CB34" i="1151"/>
  <c r="BZ48" i="1151"/>
  <c r="BZ63" i="1151"/>
  <c r="BW69" i="1151"/>
  <c r="BZ50" i="1151"/>
  <c r="BZ65" i="1151"/>
  <c r="BX681" i="64"/>
  <c r="BX698" i="64" s="1"/>
  <c r="BX699" i="64" s="1"/>
  <c r="BY696" i="64"/>
  <c r="BZ691" i="64"/>
  <c r="BZ695" i="64"/>
  <c r="BZ694" i="64"/>
  <c r="BZ692" i="64"/>
  <c r="BZ693" i="64"/>
  <c r="CA686" i="64" a="1"/>
  <c r="CA686" i="64" s="1"/>
  <c r="CA687" i="64" a="1"/>
  <c r="CA687" i="64" s="1"/>
  <c r="CA688" i="64" a="1"/>
  <c r="CA688" i="64" s="1"/>
  <c r="CA684" i="64" a="1"/>
  <c r="CA684" i="64" s="1"/>
  <c r="CA685" i="64" a="1"/>
  <c r="CA685" i="64" s="1"/>
  <c r="BY681" i="64"/>
  <c r="BZ676" i="64"/>
  <c r="CA653" i="64" a="1"/>
  <c r="CA653" i="64" s="1"/>
  <c r="CA661" i="64" s="1"/>
  <c r="CA654" i="64" a="1"/>
  <c r="CA654" i="64" s="1"/>
  <c r="CA662" i="64" s="1"/>
  <c r="CA670" i="64" a="1"/>
  <c r="CA670" i="64" s="1"/>
  <c r="CA655" i="64" a="1"/>
  <c r="CA655" i="64" s="1"/>
  <c r="CA663" i="64" s="1"/>
  <c r="CA656" i="64" a="1"/>
  <c r="CA656" i="64" s="1"/>
  <c r="CA664" i="64" s="1"/>
  <c r="CA657" i="64" a="1"/>
  <c r="CA657" i="64" s="1"/>
  <c r="CA665" i="64" s="1"/>
  <c r="CA671" i="64" a="1"/>
  <c r="CA671" i="64" s="1"/>
  <c r="CA672" i="64" a="1"/>
  <c r="CA672" i="64" s="1"/>
  <c r="CA669" i="64" a="1"/>
  <c r="CA669" i="64" s="1"/>
  <c r="CA673" i="64" a="1"/>
  <c r="CA673" i="64" s="1"/>
  <c r="BZ680" i="64"/>
  <c r="BZ679" i="64"/>
  <c r="BZ678" i="64"/>
  <c r="BZ677" i="64"/>
  <c r="BZ141" i="64"/>
  <c r="BZ143" i="64" s="1"/>
  <c r="CA139" i="64" a="1"/>
  <c r="CA139" i="64" s="1"/>
  <c r="CA138" i="64" s="1"/>
  <c r="CA140" i="64" a="1"/>
  <c r="CA140" i="64" s="1"/>
  <c r="BZ850" i="64"/>
  <c r="BZ628" i="64"/>
  <c r="BZ630" i="64" s="1"/>
  <c r="BX853" i="64"/>
  <c r="BY852" i="64"/>
  <c r="CA262" i="64" a="1"/>
  <c r="CA262" i="64" s="1"/>
  <c r="CA849" i="64" a="1"/>
  <c r="CA849" i="64" s="1"/>
  <c r="CA243" i="64" a="1"/>
  <c r="CA243" i="64" s="1"/>
  <c r="CA629" i="64" a="1"/>
  <c r="CA629" i="64" s="1"/>
  <c r="CA595" i="64" a="1"/>
  <c r="CA595" i="64" s="1"/>
  <c r="CA230" i="64" a="1"/>
  <c r="CA230" i="64" s="1"/>
  <c r="BY592" i="64"/>
  <c r="BZ588" i="64"/>
  <c r="BZ596" i="64" s="1"/>
  <c r="CA591" i="64" a="1"/>
  <c r="CA591" i="64" s="1"/>
  <c r="CA4" i="64"/>
  <c r="CA587" i="64" a="1"/>
  <c r="CA587" i="64" s="1"/>
  <c r="CB190" i="64"/>
  <c r="CB7" i="64"/>
  <c r="CA8" i="64" s="1"/>
  <c r="BU46" i="861"/>
  <c r="BU87" i="861"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2" i="861"/>
  <c r="CA24" i="864"/>
  <c r="CA94"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194" i="64"/>
  <c r="AK212" i="64"/>
  <c r="AL208" i="64"/>
  <c r="AL209" i="64"/>
  <c r="AL191" i="64"/>
  <c r="AL210" i="64"/>
  <c r="AL192" i="64"/>
  <c r="AL193" i="64"/>
  <c r="AL211" i="64"/>
  <c r="BO1" i="860"/>
  <c r="BO7" i="860"/>
  <c r="BO3" i="860"/>
  <c r="BO4" i="860" s="1"/>
  <c r="BP2" i="860"/>
  <c r="AJ554" i="64"/>
  <c r="AJ564" i="64" s="1"/>
  <c r="AI564" i="64"/>
  <c r="AK558" i="64" a="1"/>
  <c r="AK558" i="64" s="1"/>
  <c r="AK553" i="64" a="1"/>
  <c r="AK553" i="64" s="1"/>
  <c r="AJ367" i="64"/>
  <c r="AI1799" i="64"/>
  <c r="AK1782" i="64" a="1"/>
  <c r="AK1782" i="64" s="1"/>
  <c r="AK1783" i="64" a="1"/>
  <c r="AK1783" i="64" s="1"/>
  <c r="AK1784" i="64" a="1"/>
  <c r="AK1784" i="64" s="1"/>
  <c r="AK1785" i="64" a="1"/>
  <c r="AK1785" i="64" s="1"/>
  <c r="AK1786" i="64" a="1"/>
  <c r="AK1786" i="64" s="1"/>
  <c r="AK1787" i="64" a="1"/>
  <c r="AK1787" i="64" s="1"/>
  <c r="AK1789" i="64" a="1"/>
  <c r="AK1789" i="64" s="1"/>
  <c r="AK1790" i="64" a="1"/>
  <c r="AK1790" i="64" s="1"/>
  <c r="AK1788" i="64" a="1"/>
  <c r="AK1788" i="64" s="1"/>
  <c r="AJ1791" i="64"/>
  <c r="AK365" i="64" a="1"/>
  <c r="AK365" i="64" s="1"/>
  <c r="AK343" i="64" a="1"/>
  <c r="AK343" i="64" s="1"/>
  <c r="AK366" i="64" a="1"/>
  <c r="AK366" i="64" s="1"/>
  <c r="AJ344" i="64"/>
  <c r="AK1970" i="64"/>
  <c r="AK1936" i="64"/>
  <c r="DF121" i="64"/>
  <c r="DF124" i="64" s="1"/>
  <c r="DA2225" i="64"/>
  <c r="DA2199" i="64"/>
  <c r="DA2122" i="64"/>
  <c r="CZ1136" i="64"/>
  <c r="DA1134" i="64"/>
  <c r="DB2152" i="64"/>
  <c r="DB2154" i="64" s="1"/>
  <c r="AJ1895" i="64"/>
  <c r="AJ1873" i="64"/>
  <c r="AK2228" i="64" a="1"/>
  <c r="AK2228" i="64" s="1"/>
  <c r="AK1874" i="64" a="1"/>
  <c r="AK1874" i="64" s="1"/>
  <c r="AK1894" i="64" a="1"/>
  <c r="AK1894" i="64" s="1"/>
  <c r="BT1589" i="64"/>
  <c r="BU1587" i="64"/>
  <c r="BU1566" i="64"/>
  <c r="BU1568" i="64" s="1"/>
  <c r="BV1544" i="64"/>
  <c r="BV1546" i="64" s="1"/>
  <c r="AG1499" i="64"/>
  <c r="AG1501" i="64" s="1"/>
  <c r="AH1490" i="64"/>
  <c r="AH1499" i="64"/>
  <c r="AI1489" i="64"/>
  <c r="AI1498" i="64"/>
  <c r="AI1488" i="64"/>
  <c r="AI1497" i="64"/>
  <c r="AK1494" i="64" a="1"/>
  <c r="AK1494" i="64" s="1"/>
  <c r="AK1493" i="64" a="1"/>
  <c r="AK1493" i="64" s="1"/>
  <c r="AK1484" i="64" a="1"/>
  <c r="AK1484" i="64" s="1"/>
  <c r="AK1485" i="64" a="1"/>
  <c r="AK1485" i="64" s="1"/>
  <c r="AJ1481" i="64"/>
  <c r="AJ1480" i="64"/>
  <c r="AK1475" i="64" a="1"/>
  <c r="AK1475" i="64" s="1"/>
  <c r="AK1476" i="64" a="1"/>
  <c r="AK1476" i="64" s="1"/>
  <c r="AJ1916" i="64"/>
  <c r="AK1915" i="64" a="1"/>
  <c r="AK1915" i="64" s="1"/>
  <c r="AK429" i="64" a="1"/>
  <c r="AK429" i="64" s="1"/>
  <c r="AF477" i="64"/>
  <c r="AG476" i="64" a="1"/>
  <c r="AG476" i="64" s="1"/>
  <c r="AL1685" i="64"/>
  <c r="AL1686" i="64" s="1"/>
  <c r="AH827" i="64"/>
  <c r="AI826" i="64"/>
  <c r="AJ943" i="64"/>
  <c r="AJ1396" i="64"/>
  <c r="AJ1236" i="64"/>
  <c r="AJ1373" i="64"/>
  <c r="AJ824" i="64"/>
  <c r="AJ431" i="64"/>
  <c r="AJ320" i="64"/>
  <c r="AJ455" i="64"/>
  <c r="Z1615" i="64"/>
  <c r="Z1621" i="64" s="1"/>
  <c r="AI62" i="64"/>
  <c r="AK424" i="64" a="1"/>
  <c r="AK424" i="64" s="1"/>
  <c r="AK75" i="64" a="1"/>
  <c r="AK75" i="64" s="1"/>
  <c r="AK342" i="64" a="1"/>
  <c r="AK342" i="64" s="1"/>
  <c r="AK55" i="64" a="1"/>
  <c r="AK55" i="64" s="1"/>
  <c r="AK60" i="64" a="1"/>
  <c r="AK60" i="64" s="1"/>
  <c r="AK59" i="64" a="1"/>
  <c r="AK59" i="64" s="1"/>
  <c r="AJ56" i="64"/>
  <c r="AK54" i="64" a="1"/>
  <c r="AK54" i="64" s="1"/>
  <c r="AK53" i="64" a="1"/>
  <c r="AK53" i="64" s="1"/>
  <c r="AK454" i="64" a="1"/>
  <c r="AK454" i="64" s="1"/>
  <c r="AK2125" i="64" a="1"/>
  <c r="AK2125" i="64" s="1"/>
  <c r="AK2202" i="64" a="1"/>
  <c r="AK2202" i="64" s="1"/>
  <c r="AK2176" i="64" a="1"/>
  <c r="AK2176" i="64" s="1"/>
  <c r="AK2151" i="64" a="1"/>
  <c r="AK2151" i="64" s="1"/>
  <c r="AK1372" i="64" a="1"/>
  <c r="AK1372" i="64" s="1"/>
  <c r="AJ1625" i="64" a="1"/>
  <c r="AJ1625" i="64" s="1"/>
  <c r="AK89" i="64" a="1"/>
  <c r="AK89" i="64" s="1"/>
  <c r="AK90" i="64" a="1"/>
  <c r="AK90" i="64" s="1"/>
  <c r="AK91" i="64" a="1"/>
  <c r="AK91" i="64" s="1"/>
  <c r="AK92" i="64" a="1"/>
  <c r="AK92" i="64" s="1"/>
  <c r="AJ93" i="64"/>
  <c r="AK1317" i="64" a="1"/>
  <c r="AK1317" i="64" s="1"/>
  <c r="AK1318" i="64" s="1"/>
  <c r="AK319" i="64" a="1"/>
  <c r="AK319" i="64" s="1"/>
  <c r="AY1522" i="64"/>
  <c r="AY1524" i="64" s="1"/>
  <c r="AK2252" i="64" a="1"/>
  <c r="AK2252" i="64" s="1"/>
  <c r="AK1237" i="64" a="1"/>
  <c r="AK1237" i="64" s="1"/>
  <c r="AK1616" i="64" a="1"/>
  <c r="AK1616" i="64" s="1"/>
  <c r="AK1624" i="64" s="1"/>
  <c r="AK1403" i="64" a="1"/>
  <c r="AK1403" i="64" s="1"/>
  <c r="AK1397" i="64" a="1"/>
  <c r="AK1397" i="64" s="1"/>
  <c r="AK1395" i="64" a="1"/>
  <c r="AK1395" i="64" s="1"/>
  <c r="AK942" i="64" a="1"/>
  <c r="AK942" i="64" s="1"/>
  <c r="AK823" i="64" a="1"/>
  <c r="AK823" i="64" s="1"/>
  <c r="AK1916" i="64" a="1"/>
  <c r="AK367" i="64" a="1"/>
  <c r="AK554" i="64" a="1"/>
  <c r="AK455" i="64" a="1"/>
  <c r="BZ852" i="64" a="1"/>
  <c r="AL1936" i="64" a="1"/>
  <c r="AK1873" i="64" a="1"/>
  <c r="AL1970" i="64" a="1"/>
  <c r="AJ826" i="64" a="1"/>
  <c r="AK431" i="64" a="1"/>
  <c r="CA850" i="64" a="1"/>
  <c r="AI827" i="64" a="1"/>
  <c r="AK344" i="64" a="1"/>
  <c r="CA628" i="64" a="1"/>
  <c r="CA588" i="64" a="1"/>
  <c r="AK1895" i="64" a="1"/>
  <c r="AK1396" i="64" a="1"/>
  <c r="AG477" i="64" a="1"/>
  <c r="BY853" i="64" a="1"/>
  <c r="AK1480" i="64" a="1"/>
  <c r="AK1481" i="64" a="1"/>
  <c r="AK943" i="64" a="1"/>
  <c r="AK824" i="64" a="1"/>
  <c r="AK320" i="64" a="1"/>
  <c r="AK1236" i="64" a="1"/>
  <c r="AK1373" i="64" a="1"/>
  <c r="CF15" i="1151" l="1"/>
  <c r="CE20" i="1151"/>
  <c r="BY69" i="1151"/>
  <c r="CF18" i="1151"/>
  <c r="CA51" i="1151"/>
  <c r="CA17" i="861" s="1"/>
  <c r="CC36" i="1151"/>
  <c r="CB64" i="1151"/>
  <c r="CB49" i="1151"/>
  <c r="CB61" i="1151"/>
  <c r="CB46" i="1151"/>
  <c r="BZ66" i="1151"/>
  <c r="BZ22" i="861" s="1"/>
  <c r="CD20" i="1151"/>
  <c r="CG55" i="1151"/>
  <c r="CG58" i="1151"/>
  <c r="CG23" i="1151"/>
  <c r="CG56" i="1151"/>
  <c r="CG4" i="1151"/>
  <c r="CG54" i="1151"/>
  <c r="CG16" i="1151"/>
  <c r="CG27" i="1151"/>
  <c r="CG17" i="1151"/>
  <c r="CG24" i="1151"/>
  <c r="CG26" i="1151"/>
  <c r="CG25" i="1151"/>
  <c r="CG43" i="1151"/>
  <c r="CG39" i="1151"/>
  <c r="CG42" i="1151"/>
  <c r="CG40" i="1151"/>
  <c r="CG41" i="1151"/>
  <c r="CG57" i="1151"/>
  <c r="CB48" i="1151"/>
  <c r="CB63" i="1151"/>
  <c r="BZ51" i="1151"/>
  <c r="BZ17" i="861" s="1"/>
  <c r="CI2" i="1151"/>
  <c r="CH3" i="1151"/>
  <c r="CH7" i="1151"/>
  <c r="CH1" i="1151"/>
  <c r="CB50" i="1151"/>
  <c r="CB65" i="1151"/>
  <c r="CB47" i="1151"/>
  <c r="CB62" i="1151"/>
  <c r="BX69" i="1151"/>
  <c r="CA66" i="1151"/>
  <c r="CA22" i="861" s="1"/>
  <c r="BY698" i="64"/>
  <c r="BY699" i="64" s="1"/>
  <c r="CA692" i="64"/>
  <c r="BZ696" i="64"/>
  <c r="CA695" i="64"/>
  <c r="CA694" i="64"/>
  <c r="CA691" i="64"/>
  <c r="CA693" i="64"/>
  <c r="CB686" i="64" a="1"/>
  <c r="CB686" i="64" s="1"/>
  <c r="CB687" i="64" a="1"/>
  <c r="CB687" i="64" s="1"/>
  <c r="CB688" i="64" a="1"/>
  <c r="CB688" i="64" s="1"/>
  <c r="CB684" i="64" a="1"/>
  <c r="CB684" i="64" s="1"/>
  <c r="CB685" i="64" a="1"/>
  <c r="CB685" i="64" s="1"/>
  <c r="CA677" i="64"/>
  <c r="CA678" i="64"/>
  <c r="CA680" i="64"/>
  <c r="CB653" i="64" a="1"/>
  <c r="CB653" i="64" s="1"/>
  <c r="CB661" i="64" s="1"/>
  <c r="CB654" i="64" a="1"/>
  <c r="CB654" i="64" s="1"/>
  <c r="CB662" i="64" s="1"/>
  <c r="CB670" i="64" a="1"/>
  <c r="CB670" i="64" s="1"/>
  <c r="CB655" i="64" a="1"/>
  <c r="CB655" i="64" s="1"/>
  <c r="CB663" i="64" s="1"/>
  <c r="CB656" i="64" a="1"/>
  <c r="CB656" i="64" s="1"/>
  <c r="CB664" i="64" s="1"/>
  <c r="CB657" i="64" a="1"/>
  <c r="CB657" i="64" s="1"/>
  <c r="CB665" i="64" s="1"/>
  <c r="CB671" i="64" a="1"/>
  <c r="CB671" i="64" s="1"/>
  <c r="CB669" i="64" a="1"/>
  <c r="CB669" i="64" s="1"/>
  <c r="CB672" i="64" a="1"/>
  <c r="CB672" i="64" s="1"/>
  <c r="CB673" i="64" a="1"/>
  <c r="CB673" i="64" s="1"/>
  <c r="CA679" i="64"/>
  <c r="CA676" i="64"/>
  <c r="BZ681" i="64"/>
  <c r="CB139" i="64" a="1"/>
  <c r="CB139" i="64" s="1"/>
  <c r="CB138" i="64" s="1"/>
  <c r="CB140" i="64" a="1"/>
  <c r="CB140" i="64" s="1"/>
  <c r="CA141" i="64"/>
  <c r="CA143" i="64" s="1"/>
  <c r="CA850" i="64"/>
  <c r="CA628" i="64"/>
  <c r="CA630" i="64" s="1"/>
  <c r="BY853" i="64"/>
  <c r="BZ852" i="64"/>
  <c r="CB262" i="64" a="1"/>
  <c r="CB262" i="64" s="1"/>
  <c r="CB849" i="64" a="1"/>
  <c r="CB849" i="64" s="1"/>
  <c r="CB243" i="64" a="1"/>
  <c r="CB243" i="64" s="1"/>
  <c r="CB629" i="64" a="1"/>
  <c r="CB629" i="64" s="1"/>
  <c r="CB595" i="64" a="1"/>
  <c r="CB595" i="64" s="1"/>
  <c r="CB230" i="64" a="1"/>
  <c r="CB230" i="64" s="1"/>
  <c r="BZ592" i="64"/>
  <c r="CA588" i="64"/>
  <c r="CA596" i="64" s="1"/>
  <c r="CB591" i="64" a="1"/>
  <c r="CB591" i="64" s="1"/>
  <c r="CB4" i="64"/>
  <c r="CB587" i="64" a="1"/>
  <c r="CB587" i="64" s="1"/>
  <c r="CC190" i="64"/>
  <c r="CC7" i="64"/>
  <c r="CB8" i="64" s="1"/>
  <c r="BV46" i="861"/>
  <c r="BV87" i="861" s="1"/>
  <c r="CC1" i="64"/>
  <c r="CD2" i="64"/>
  <c r="CC3" i="64"/>
  <c r="CB24" i="864"/>
  <c r="CB94" i="861" s="1"/>
  <c r="CC55" i="863" a="1"/>
  <c r="CC55" i="863" s="1"/>
  <c r="CC53" i="863" a="1"/>
  <c r="CC53" i="863" s="1"/>
  <c r="CC52" i="863" a="1"/>
  <c r="CC52" i="863" s="1"/>
  <c r="CC56" i="863" a="1"/>
  <c r="CC56" i="863" s="1"/>
  <c r="CC54" i="863" a="1"/>
  <c r="CC54" i="863" s="1"/>
  <c r="CC41" i="863"/>
  <c r="CC38" i="863"/>
  <c r="CC39" i="863"/>
  <c r="CD2" i="863"/>
  <c r="CD40" i="863" s="1"/>
  <c r="CC1" i="863"/>
  <c r="CC3" i="863"/>
  <c r="CA32"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12" i="64"/>
  <c r="AL194" i="64"/>
  <c r="AM208" i="64"/>
  <c r="AM191" i="64"/>
  <c r="AM209" i="64"/>
  <c r="AM210" i="64"/>
  <c r="AM192" i="64"/>
  <c r="AM211" i="64"/>
  <c r="AM193" i="64"/>
  <c r="BP7" i="860"/>
  <c r="BP3" i="860"/>
  <c r="BP4" i="860" s="1"/>
  <c r="BQ2" i="860"/>
  <c r="BP1" i="860"/>
  <c r="AK554" i="64"/>
  <c r="AL558" i="64" a="1"/>
  <c r="AL558" i="64" s="1"/>
  <c r="AL553" i="64" a="1"/>
  <c r="AL553" i="64" s="1"/>
  <c r="AK367" i="64"/>
  <c r="AJ1799" i="64"/>
  <c r="AL1782" i="64" a="1"/>
  <c r="AL1782" i="64" s="1"/>
  <c r="AL1783" i="64" a="1"/>
  <c r="AL1783" i="64" s="1"/>
  <c r="AL1784" i="64" a="1"/>
  <c r="AL1784" i="64" s="1"/>
  <c r="AL1785" i="64" a="1"/>
  <c r="AL1785" i="64" s="1"/>
  <c r="AL1789" i="64" a="1"/>
  <c r="AL1789" i="64" s="1"/>
  <c r="AL1790" i="64" a="1"/>
  <c r="AL1790" i="64" s="1"/>
  <c r="AL1788" i="64" a="1"/>
  <c r="AL1788" i="64" s="1"/>
  <c r="AL1786" i="64" a="1"/>
  <c r="AL1786" i="64" s="1"/>
  <c r="AL1787" i="64" a="1"/>
  <c r="AL1787" i="64" s="1"/>
  <c r="AK1791" i="64"/>
  <c r="AL365" i="64" a="1"/>
  <c r="AL365" i="64" s="1"/>
  <c r="AL343" i="64" a="1"/>
  <c r="AL343" i="64" s="1"/>
  <c r="AL366" i="64" a="1"/>
  <c r="AL366" i="64" s="1"/>
  <c r="AK344" i="64"/>
  <c r="AL1936" i="64"/>
  <c r="AL1970" i="64"/>
  <c r="DG121" i="64"/>
  <c r="DG124" i="64" s="1"/>
  <c r="CZ2173" i="64"/>
  <c r="DA1136" i="64"/>
  <c r="DB1134" i="64"/>
  <c r="DC2152" i="64"/>
  <c r="DC2154" i="64" s="1"/>
  <c r="AK1895" i="64"/>
  <c r="AK1873" i="64"/>
  <c r="AL2228" i="64" a="1"/>
  <c r="AL2228" i="64" s="1"/>
  <c r="AL1874" i="64" a="1"/>
  <c r="AL1874" i="64" s="1"/>
  <c r="AL1894" i="64" a="1"/>
  <c r="AL1894" i="64" s="1"/>
  <c r="BV1587" i="64"/>
  <c r="BU1589" i="64"/>
  <c r="BV1566" i="64"/>
  <c r="BV1568" i="64" s="1"/>
  <c r="BW1544" i="64"/>
  <c r="BW1546" i="64" s="1"/>
  <c r="AG1502" i="64"/>
  <c r="AI1490" i="64"/>
  <c r="AH1501" i="64"/>
  <c r="AH1502" i="64" s="1"/>
  <c r="AI1499" i="64"/>
  <c r="AJ1488" i="64"/>
  <c r="AJ1497" i="64"/>
  <c r="AJ1489" i="64"/>
  <c r="AJ1498" i="64"/>
  <c r="AL1494" i="64" a="1"/>
  <c r="AL1494" i="64" s="1"/>
  <c r="AL1493" i="64" a="1"/>
  <c r="AL1493" i="64" s="1"/>
  <c r="AL1484" i="64" a="1"/>
  <c r="AL1484" i="64" s="1"/>
  <c r="AL1485" i="64" a="1"/>
  <c r="AL1485" i="64" s="1"/>
  <c r="AK1481" i="64"/>
  <c r="AK1480" i="64"/>
  <c r="AL1475" i="64" a="1"/>
  <c r="AL1475" i="64" s="1"/>
  <c r="AL1476" i="64" a="1"/>
  <c r="AL1476" i="64" s="1"/>
  <c r="AK1916" i="64"/>
  <c r="AL1915" i="64" a="1"/>
  <c r="AL1915" i="64" s="1"/>
  <c r="AL429" i="64" a="1"/>
  <c r="AL429" i="64" s="1"/>
  <c r="AG477" i="64"/>
  <c r="AM1685" i="64"/>
  <c r="AM1686" i="64" s="1"/>
  <c r="AH476" i="64" a="1"/>
  <c r="AH476" i="64" s="1"/>
  <c r="AI827" i="64"/>
  <c r="AJ826" i="64"/>
  <c r="AK943" i="64"/>
  <c r="AK1236" i="64"/>
  <c r="AK1396" i="64"/>
  <c r="AK1373" i="64"/>
  <c r="AK824" i="64"/>
  <c r="AK320" i="64"/>
  <c r="AK455" i="64"/>
  <c r="AK431" i="64"/>
  <c r="Z1618" i="64"/>
  <c r="Z1619" i="64" s="1"/>
  <c r="AJ62" i="64"/>
  <c r="AL424" i="64" a="1"/>
  <c r="AL424" i="64" s="1"/>
  <c r="AL75" i="64" a="1"/>
  <c r="AL75" i="64" s="1"/>
  <c r="AL342" i="64" a="1"/>
  <c r="AL342" i="64" s="1"/>
  <c r="AL55" i="64" a="1"/>
  <c r="AL55" i="64" s="1"/>
  <c r="AL60" i="64" a="1"/>
  <c r="AL60" i="64" s="1"/>
  <c r="AL59" i="64" a="1"/>
  <c r="AL59" i="64" s="1"/>
  <c r="AK56" i="64"/>
  <c r="AL54" i="64" a="1"/>
  <c r="AL54" i="64" s="1"/>
  <c r="AL53" i="64" a="1"/>
  <c r="AL53" i="64" s="1"/>
  <c r="AL454" i="64" a="1"/>
  <c r="AL454" i="64" s="1"/>
  <c r="AL2125" i="64" a="1"/>
  <c r="AL2125" i="64" s="1"/>
  <c r="AL2202" i="64" a="1"/>
  <c r="AL2202" i="64" s="1"/>
  <c r="AL2176" i="64" a="1"/>
  <c r="AL2176" i="64" s="1"/>
  <c r="AL2151" i="64" a="1"/>
  <c r="AL2151" i="64" s="1"/>
  <c r="AL1372" i="64" a="1"/>
  <c r="AL1372" i="64" s="1"/>
  <c r="AK1625" i="64" a="1"/>
  <c r="AK1625" i="64" s="1"/>
  <c r="AL89" i="64" a="1"/>
  <c r="AL89" i="64" s="1"/>
  <c r="AL91" i="64" a="1"/>
  <c r="AL91" i="64" s="1"/>
  <c r="AL90" i="64" a="1"/>
  <c r="AL90" i="64" s="1"/>
  <c r="AL92" i="64" a="1"/>
  <c r="AL92" i="64" s="1"/>
  <c r="AK93" i="64"/>
  <c r="AL1317" i="64" a="1"/>
  <c r="AL1317" i="64" s="1"/>
  <c r="AL1318" i="64" s="1"/>
  <c r="AL319" i="64" a="1"/>
  <c r="AL319" i="64" s="1"/>
  <c r="AZ1522" i="64"/>
  <c r="AZ1524" i="64" s="1"/>
  <c r="AL2252" i="64" a="1"/>
  <c r="AL2252" i="64" s="1"/>
  <c r="AL1237" i="64" a="1"/>
  <c r="AL1237" i="64" s="1"/>
  <c r="AL1616" i="64" a="1"/>
  <c r="AL1616" i="64" s="1"/>
  <c r="AL1624" i="64" s="1"/>
  <c r="AL1397" i="64" a="1"/>
  <c r="AL1397" i="64" s="1"/>
  <c r="AL1395" i="64" a="1"/>
  <c r="AL1395" i="64" s="1"/>
  <c r="AL1403" i="64" a="1"/>
  <c r="AL1403" i="64" s="1"/>
  <c r="AL942" i="64" a="1"/>
  <c r="AL942" i="64" s="1"/>
  <c r="AL823" i="64" a="1"/>
  <c r="AL823" i="64" s="1"/>
  <c r="AL431" i="64" a="1"/>
  <c r="AL1895" i="64" a="1"/>
  <c r="CB628" i="64" a="1"/>
  <c r="AL455" i="64" a="1"/>
  <c r="AL1873" i="64" a="1"/>
  <c r="AL344" i="64" a="1"/>
  <c r="AL320" i="64" a="1"/>
  <c r="AM1936" i="64" a="1"/>
  <c r="AL554" i="64" a="1"/>
  <c r="AL1396" i="64" a="1"/>
  <c r="AM1970" i="64" a="1"/>
  <c r="AK826" i="64" a="1"/>
  <c r="AL824" i="64" a="1"/>
  <c r="AL1916" i="64" a="1"/>
  <c r="CA852" i="64" a="1"/>
  <c r="AJ827" i="64" a="1"/>
  <c r="AH477" i="64" a="1"/>
  <c r="AL367" i="64" a="1"/>
  <c r="CB588" i="64" a="1"/>
  <c r="BZ853" i="64" a="1"/>
  <c r="AL1480" i="64" a="1"/>
  <c r="CB850" i="64" a="1"/>
  <c r="AL943" i="64" a="1"/>
  <c r="AL1481" i="64" a="1"/>
  <c r="AL1236" i="64" a="1"/>
  <c r="AL1373" i="64" a="1"/>
  <c r="CG15" i="1151" l="1"/>
  <c r="CC31" i="1151"/>
  <c r="CC33" i="1151"/>
  <c r="CC34" i="1151"/>
  <c r="CC32" i="1151"/>
  <c r="CC35" i="1151"/>
  <c r="CA68" i="1151"/>
  <c r="CF20" i="1151"/>
  <c r="CD36" i="1151"/>
  <c r="BZ68" i="1151"/>
  <c r="CB51" i="1151"/>
  <c r="CB17" i="861" s="1"/>
  <c r="CH58" i="1151"/>
  <c r="CH41" i="1151"/>
  <c r="CH39" i="1151"/>
  <c r="CH54" i="1151"/>
  <c r="CH55" i="1151"/>
  <c r="CH16" i="1151"/>
  <c r="CH56" i="1151"/>
  <c r="CH4" i="1151"/>
  <c r="CH57" i="1151"/>
  <c r="CH25" i="1151"/>
  <c r="CH24" i="1151"/>
  <c r="CH17" i="1151"/>
  <c r="CH23" i="1151"/>
  <c r="CH27" i="1151"/>
  <c r="CH26" i="1151"/>
  <c r="CH42" i="1151"/>
  <c r="CH40" i="1151"/>
  <c r="CH43" i="1151"/>
  <c r="CB66" i="1151"/>
  <c r="CB22" i="861" s="1"/>
  <c r="CE36" i="1151"/>
  <c r="CJ2" i="1151"/>
  <c r="CI3" i="1151"/>
  <c r="CI7" i="1151"/>
  <c r="CI1" i="1151"/>
  <c r="CG18" i="1151"/>
  <c r="CG8" i="1151"/>
  <c r="BZ698" i="64"/>
  <c r="BZ699" i="64" s="1"/>
  <c r="CA696" i="64"/>
  <c r="CB695" i="64"/>
  <c r="CB694" i="64"/>
  <c r="CB692" i="64"/>
  <c r="CB691" i="64"/>
  <c r="CB693" i="64"/>
  <c r="CC686" i="64" a="1"/>
  <c r="CC686" i="64" s="1"/>
  <c r="CC687" i="64" a="1"/>
  <c r="CC687" i="64" s="1"/>
  <c r="CC688" i="64" a="1"/>
  <c r="CC688" i="64" s="1"/>
  <c r="CC685" i="64" a="1"/>
  <c r="CC685" i="64" s="1"/>
  <c r="CC684" i="64" a="1"/>
  <c r="CC684" i="64" s="1"/>
  <c r="CB678" i="64"/>
  <c r="CA681" i="64"/>
  <c r="CC653" i="64" a="1"/>
  <c r="CC653" i="64" s="1"/>
  <c r="CC661" i="64" s="1"/>
  <c r="CC654" i="64" a="1"/>
  <c r="CC654" i="64" s="1"/>
  <c r="CC662" i="64" s="1"/>
  <c r="CC670" i="64" a="1"/>
  <c r="CC670" i="64" s="1"/>
  <c r="CC655" i="64" a="1"/>
  <c r="CC655" i="64" s="1"/>
  <c r="CC663" i="64" s="1"/>
  <c r="CC656" i="64" a="1"/>
  <c r="CC656" i="64" s="1"/>
  <c r="CC664" i="64" s="1"/>
  <c r="CC669" i="64" a="1"/>
  <c r="CC669" i="64" s="1"/>
  <c r="CC657" i="64" a="1"/>
  <c r="CC657" i="64" s="1"/>
  <c r="CC665" i="64" s="1"/>
  <c r="CC671" i="64" a="1"/>
  <c r="CC671" i="64" s="1"/>
  <c r="CC672" i="64" a="1"/>
  <c r="CC672" i="64" s="1"/>
  <c r="CC673" i="64" a="1"/>
  <c r="CC673" i="64" s="1"/>
  <c r="CB680" i="64"/>
  <c r="CB679" i="64"/>
  <c r="CB677" i="64"/>
  <c r="CB676" i="64"/>
  <c r="CB141" i="64"/>
  <c r="CB143" i="64" s="1"/>
  <c r="CC139" i="64" a="1"/>
  <c r="CC139" i="64" s="1"/>
  <c r="CC138" i="64" s="1"/>
  <c r="CC140" i="64" a="1"/>
  <c r="CC140" i="64" s="1"/>
  <c r="CB850" i="64"/>
  <c r="CB628" i="64"/>
  <c r="CB630" i="64" s="1"/>
  <c r="BZ853" i="64"/>
  <c r="CA852" i="64"/>
  <c r="CC262" i="64" a="1"/>
  <c r="CC262" i="64" s="1"/>
  <c r="CC849" i="64" a="1"/>
  <c r="CC849" i="64" s="1"/>
  <c r="CC243" i="64" a="1"/>
  <c r="CC243" i="64" s="1"/>
  <c r="CC629" i="64" a="1"/>
  <c r="CC629" i="64" s="1"/>
  <c r="CC595" i="64" a="1"/>
  <c r="CC595" i="64" s="1"/>
  <c r="CC230" i="64" a="1"/>
  <c r="CC230" i="64" s="1"/>
  <c r="CA592" i="64"/>
  <c r="CB588" i="64"/>
  <c r="CB596" i="64" s="1"/>
  <c r="CC591" i="64" a="1"/>
  <c r="CC591" i="64" s="1"/>
  <c r="CC4" i="64"/>
  <c r="CC587" i="64" a="1"/>
  <c r="CC587" i="64" s="1"/>
  <c r="CD190" i="64"/>
  <c r="CD7" i="64"/>
  <c r="CC8" i="64" s="1"/>
  <c r="BW46" i="861"/>
  <c r="BW87" i="861" s="1"/>
  <c r="CD1" i="64"/>
  <c r="CE2" i="64"/>
  <c r="CD3" i="64"/>
  <c r="CC24" i="864"/>
  <c r="CC94"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2" i="861"/>
  <c r="CC43" i="863"/>
  <c r="CC42" i="863"/>
  <c r="CC21" i="863" s="1"/>
  <c r="CD22" i="864"/>
  <c r="CD21" i="864"/>
  <c r="CD20" i="864"/>
  <c r="CD3" i="864"/>
  <c r="CD4" i="864" s="1"/>
  <c r="CE2" i="864"/>
  <c r="CE23" i="864" s="1"/>
  <c r="CD1" i="864"/>
  <c r="CF8" i="861"/>
  <c r="CG3" i="861"/>
  <c r="CF4" i="861"/>
  <c r="CF5" i="861" s="1"/>
  <c r="CF1" i="861"/>
  <c r="AM212" i="64"/>
  <c r="AM194" i="64"/>
  <c r="AN208" i="64"/>
  <c r="AN191" i="64"/>
  <c r="AN209" i="64"/>
  <c r="AN192" i="64"/>
  <c r="AN210" i="64"/>
  <c r="AN193" i="64"/>
  <c r="AN211" i="64"/>
  <c r="BQ7" i="860"/>
  <c r="BQ3" i="860"/>
  <c r="BQ4" i="860" s="1"/>
  <c r="BR2" i="860"/>
  <c r="BQ1" i="860"/>
  <c r="AL554" i="64"/>
  <c r="AL564" i="64" s="1"/>
  <c r="AK564" i="64"/>
  <c r="AM558" i="64" a="1"/>
  <c r="AM558" i="64" s="1"/>
  <c r="AM553" i="64" a="1"/>
  <c r="AM553" i="64" s="1"/>
  <c r="AL367" i="64"/>
  <c r="AK1799" i="64"/>
  <c r="AM1782" i="64" a="1"/>
  <c r="AM1782" i="64" s="1"/>
  <c r="AM1783" i="64" a="1"/>
  <c r="AM1783" i="64" s="1"/>
  <c r="AM1786" i="64" a="1"/>
  <c r="AM1786" i="64" s="1"/>
  <c r="AM1787" i="64" a="1"/>
  <c r="AM1787" i="64" s="1"/>
  <c r="AM1785" i="64" a="1"/>
  <c r="AM1785" i="64" s="1"/>
  <c r="AM1789" i="64" a="1"/>
  <c r="AM1789" i="64" s="1"/>
  <c r="AM1790" i="64" a="1"/>
  <c r="AM1790" i="64" s="1"/>
  <c r="AM1788" i="64" a="1"/>
  <c r="AM1788" i="64" s="1"/>
  <c r="AM1784" i="64" a="1"/>
  <c r="AM1784" i="64" s="1"/>
  <c r="AL1791" i="64"/>
  <c r="AM343" i="64" a="1"/>
  <c r="AM343" i="64" s="1"/>
  <c r="AM366" i="64" a="1"/>
  <c r="AM366" i="64" s="1"/>
  <c r="AM365" i="64" a="1"/>
  <c r="AM365" i="64" s="1"/>
  <c r="AL344" i="64"/>
  <c r="AM1970" i="64"/>
  <c r="AM1936" i="64"/>
  <c r="DH121" i="64"/>
  <c r="DH124" i="64" s="1"/>
  <c r="DB2122" i="64"/>
  <c r="DB2199" i="64"/>
  <c r="DB2225" i="64"/>
  <c r="DB1136" i="64"/>
  <c r="DC1134" i="64"/>
  <c r="DD2152" i="64"/>
  <c r="DD2154" i="64" s="1"/>
  <c r="AL1895" i="64"/>
  <c r="AL1873" i="64"/>
  <c r="AM2228" i="64" a="1"/>
  <c r="AM2228" i="64" s="1"/>
  <c r="AM1874" i="64" a="1"/>
  <c r="AM1874" i="64" s="1"/>
  <c r="AM1894" i="64" a="1"/>
  <c r="AM1894" i="64" s="1"/>
  <c r="BV1589" i="64"/>
  <c r="BW1587" i="64"/>
  <c r="BW1566" i="64"/>
  <c r="BW1568" i="64" s="1"/>
  <c r="BX1544" i="64"/>
  <c r="BX1546" i="64" s="1"/>
  <c r="AI1501" i="64"/>
  <c r="AJ1490" i="64"/>
  <c r="AK1489" i="64"/>
  <c r="AK1498" i="64"/>
  <c r="AK1488" i="64"/>
  <c r="AK1497" i="64"/>
  <c r="AM1494" i="64" a="1"/>
  <c r="AM1494" i="64" s="1"/>
  <c r="AM1493" i="64" a="1"/>
  <c r="AM1493" i="64" s="1"/>
  <c r="AM1485" i="64" a="1"/>
  <c r="AM1485" i="64" s="1"/>
  <c r="AM1484" i="64" a="1"/>
  <c r="AM1484" i="64" s="1"/>
  <c r="AL1481" i="64"/>
  <c r="AL1480" i="64"/>
  <c r="AM1475" i="64" a="1"/>
  <c r="AM1475" i="64" s="1"/>
  <c r="AM1476" i="64" a="1"/>
  <c r="AM1476" i="64" s="1"/>
  <c r="AL1916" i="64"/>
  <c r="AM1915" i="64" a="1"/>
  <c r="AM1915" i="64" s="1"/>
  <c r="AM429" i="64" a="1"/>
  <c r="AM429" i="64" s="1"/>
  <c r="AH477" i="64"/>
  <c r="AN1685" i="64"/>
  <c r="AN1686" i="64" s="1"/>
  <c r="AI476" i="64" a="1"/>
  <c r="AI476" i="64" s="1"/>
  <c r="AJ827" i="64"/>
  <c r="AK826" i="64"/>
  <c r="AL1396" i="64"/>
  <c r="AL943" i="64"/>
  <c r="AL1236" i="64"/>
  <c r="AL1373" i="64"/>
  <c r="AL824" i="64"/>
  <c r="AL431" i="64"/>
  <c r="AL455" i="64"/>
  <c r="AL320" i="64"/>
  <c r="AA1615" i="64"/>
  <c r="AA1621" i="64" s="1"/>
  <c r="AK62" i="64"/>
  <c r="AM424" i="64" a="1"/>
  <c r="AM424" i="64" s="1"/>
  <c r="AM75" i="64" a="1"/>
  <c r="AM75" i="64" s="1"/>
  <c r="AM342" i="64" a="1"/>
  <c r="AM342" i="64" s="1"/>
  <c r="AM55" i="64" a="1"/>
  <c r="AM55" i="64" s="1"/>
  <c r="AM60" i="64" a="1"/>
  <c r="AM60" i="64" s="1"/>
  <c r="AM59" i="64" a="1"/>
  <c r="AM59" i="64" s="1"/>
  <c r="AL56" i="64"/>
  <c r="AM53" i="64" a="1"/>
  <c r="AM53" i="64" s="1"/>
  <c r="AM54" i="64" a="1"/>
  <c r="AM54" i="64" s="1"/>
  <c r="AM454" i="64" a="1"/>
  <c r="AM454" i="64" s="1"/>
  <c r="AM2125" i="64" a="1"/>
  <c r="AM2125" i="64" s="1"/>
  <c r="AM2202" i="64" a="1"/>
  <c r="AM2202" i="64" s="1"/>
  <c r="AM2176" i="64" a="1"/>
  <c r="AM2176" i="64" s="1"/>
  <c r="AM2151" i="64" a="1"/>
  <c r="AM2151" i="64" s="1"/>
  <c r="AM1372" i="64" a="1"/>
  <c r="AM1372" i="64" s="1"/>
  <c r="AL1625" i="64" a="1"/>
  <c r="AL1625" i="64" s="1"/>
  <c r="AM91" i="64" a="1"/>
  <c r="AM91" i="64" s="1"/>
  <c r="AM92" i="64" a="1"/>
  <c r="AM92" i="64" s="1"/>
  <c r="AM89" i="64" a="1"/>
  <c r="AM89" i="64" s="1"/>
  <c r="AM90" i="64" a="1"/>
  <c r="AM90" i="64" s="1"/>
  <c r="AL93" i="64"/>
  <c r="AM1317" i="64" a="1"/>
  <c r="AM1317" i="64" s="1"/>
  <c r="AM1318" i="64" s="1"/>
  <c r="AM319" i="64" a="1"/>
  <c r="AM319" i="64" s="1"/>
  <c r="BA1522" i="64"/>
  <c r="BA1524" i="64" s="1"/>
  <c r="AM2252" i="64" a="1"/>
  <c r="AM2252" i="64" s="1"/>
  <c r="AM1237" i="64" a="1"/>
  <c r="AM1237" i="64" s="1"/>
  <c r="AM1616" i="64" a="1"/>
  <c r="AM1616" i="64" s="1"/>
  <c r="AM1624" i="64" s="1"/>
  <c r="AM1397" i="64" a="1"/>
  <c r="AM1397" i="64" s="1"/>
  <c r="AM1395" i="64" a="1"/>
  <c r="AM1395" i="64" s="1"/>
  <c r="AM1403" i="64" a="1"/>
  <c r="AM1403" i="64" s="1"/>
  <c r="AM942" i="64" a="1"/>
  <c r="AM942" i="64" s="1"/>
  <c r="AM823" i="64" a="1"/>
  <c r="AM823" i="64" s="1"/>
  <c r="CC628" i="64" a="1"/>
  <c r="AM1895" i="64" a="1"/>
  <c r="AM1481" i="64" a="1"/>
  <c r="AM1480" i="64" a="1"/>
  <c r="AM1873" i="64" a="1"/>
  <c r="AM455" i="64" a="1"/>
  <c r="AM1373" i="64" a="1"/>
  <c r="AN1936" i="64" a="1"/>
  <c r="AM554" i="64" a="1"/>
  <c r="AK827" i="64" a="1"/>
  <c r="AM824" i="64" a="1"/>
  <c r="AN1970" i="64" a="1"/>
  <c r="AM344" i="64" a="1"/>
  <c r="CA853" i="64" a="1"/>
  <c r="CC850" i="64" a="1"/>
  <c r="AL826" i="64" a="1"/>
  <c r="AM320" i="64" a="1"/>
  <c r="CC588" i="64" a="1"/>
  <c r="AM1916" i="64" a="1"/>
  <c r="AM1396" i="64" a="1"/>
  <c r="CB852" i="64" a="1"/>
  <c r="AM367" i="64" a="1"/>
  <c r="AM431" i="64" a="1"/>
  <c r="AM1236" i="64" a="1"/>
  <c r="AI477" i="64" a="1"/>
  <c r="AM943" i="64" a="1"/>
  <c r="CD34" i="1151" l="1"/>
  <c r="CD33" i="1151"/>
  <c r="CD31" i="1151"/>
  <c r="CD32" i="1151"/>
  <c r="CD35" i="1151"/>
  <c r="CF36" i="1151"/>
  <c r="CA69" i="1151"/>
  <c r="CG20" i="1151"/>
  <c r="CB68" i="1151"/>
  <c r="CC50" i="1151"/>
  <c r="CC65" i="1151"/>
  <c r="CC47" i="1151"/>
  <c r="CC62" i="1151"/>
  <c r="CC49" i="1151"/>
  <c r="CC64" i="1151"/>
  <c r="CC48" i="1151"/>
  <c r="CC63" i="1151"/>
  <c r="CI26" i="1151"/>
  <c r="CI42" i="1151"/>
  <c r="CI40" i="1151"/>
  <c r="CI43" i="1151"/>
  <c r="CI41" i="1151"/>
  <c r="CI39" i="1151"/>
  <c r="CI57" i="1151"/>
  <c r="CI55" i="1151"/>
  <c r="CI58" i="1151"/>
  <c r="CI16" i="1151"/>
  <c r="CI56" i="1151"/>
  <c r="CI4" i="1151"/>
  <c r="CI54" i="1151"/>
  <c r="CI23" i="1151"/>
  <c r="CI24" i="1151"/>
  <c r="CI17" i="1151"/>
  <c r="CI27" i="1151"/>
  <c r="CI25" i="1151"/>
  <c r="CH8" i="1151"/>
  <c r="CK2" i="1151"/>
  <c r="CJ3" i="1151"/>
  <c r="CJ7" i="1151"/>
  <c r="CI8" i="1151" s="1"/>
  <c r="CJ1" i="1151"/>
  <c r="CC46" i="1151"/>
  <c r="CC61" i="1151"/>
  <c r="CE31" i="1151"/>
  <c r="CE32" i="1151"/>
  <c r="CE35" i="1151"/>
  <c r="CE34" i="1151"/>
  <c r="CE33" i="1151"/>
  <c r="CH15" i="1151"/>
  <c r="BZ69" i="1151"/>
  <c r="CA698" i="64"/>
  <c r="CC691" i="64"/>
  <c r="CB696" i="64"/>
  <c r="CC695" i="64"/>
  <c r="CC694" i="64"/>
  <c r="CC692" i="64"/>
  <c r="CC693" i="64"/>
  <c r="CD686" i="64" a="1"/>
  <c r="CD686" i="64" s="1"/>
  <c r="CD687" i="64" a="1"/>
  <c r="CD687" i="64" s="1"/>
  <c r="CD688" i="64" a="1"/>
  <c r="CD688" i="64" s="1"/>
  <c r="CD685" i="64" a="1"/>
  <c r="CD685" i="64" s="1"/>
  <c r="CD684" i="64" a="1"/>
  <c r="CD684" i="64" s="1"/>
  <c r="CB681" i="64"/>
  <c r="CC680" i="64"/>
  <c r="CD673" i="64" a="1"/>
  <c r="CD673" i="64" s="1"/>
  <c r="CD653" i="64" a="1"/>
  <c r="CD653" i="64" s="1"/>
  <c r="CD661" i="64" s="1"/>
  <c r="CD654" i="64" a="1"/>
  <c r="CD654" i="64" s="1"/>
  <c r="CD662" i="64" s="1"/>
  <c r="CD670" i="64" a="1"/>
  <c r="CD670" i="64" s="1"/>
  <c r="CD669" i="64" a="1"/>
  <c r="CD669" i="64" s="1"/>
  <c r="CD655" i="64" a="1"/>
  <c r="CD655" i="64" s="1"/>
  <c r="CD663" i="64" s="1"/>
  <c r="CD656" i="64" a="1"/>
  <c r="CD656" i="64" s="1"/>
  <c r="CD664" i="64" s="1"/>
  <c r="CD657" i="64" a="1"/>
  <c r="CD657" i="64" s="1"/>
  <c r="CD665" i="64" s="1"/>
  <c r="CD671" i="64" a="1"/>
  <c r="CD671" i="64" s="1"/>
  <c r="CD672" i="64" a="1"/>
  <c r="CD672" i="64" s="1"/>
  <c r="CC679" i="64"/>
  <c r="CC678" i="64"/>
  <c r="CC677" i="64"/>
  <c r="CC676" i="64"/>
  <c r="CD139" i="64" a="1"/>
  <c r="CD139" i="64" s="1"/>
  <c r="CD138" i="64" s="1"/>
  <c r="CD140" i="64" a="1"/>
  <c r="CD140" i="64" s="1"/>
  <c r="CC141" i="64"/>
  <c r="CC143" i="64" s="1"/>
  <c r="CC850" i="64"/>
  <c r="CC628" i="64"/>
  <c r="CC630" i="64" s="1"/>
  <c r="CA853" i="64"/>
  <c r="CB852" i="64"/>
  <c r="CD262" i="64" a="1"/>
  <c r="CD262" i="64" s="1"/>
  <c r="CD849" i="64" a="1"/>
  <c r="CD849" i="64" s="1"/>
  <c r="CD243" i="64" a="1"/>
  <c r="CD243" i="64" s="1"/>
  <c r="CD629" i="64" a="1"/>
  <c r="CD629" i="64" s="1"/>
  <c r="CD595" i="64" a="1"/>
  <c r="CD595" i="64" s="1"/>
  <c r="CD230" i="64" a="1"/>
  <c r="CD230" i="64" s="1"/>
  <c r="CB592" i="64"/>
  <c r="CC588" i="64"/>
  <c r="CC596" i="64" s="1"/>
  <c r="CD591" i="64" a="1"/>
  <c r="CD591" i="64" s="1"/>
  <c r="CD4" i="64"/>
  <c r="CD587" i="64" a="1"/>
  <c r="CD587" i="64" s="1"/>
  <c r="CE190" i="64"/>
  <c r="CE7" i="64"/>
  <c r="CD8" i="64" s="1"/>
  <c r="BX46" i="861"/>
  <c r="BX87" i="861" s="1"/>
  <c r="CF2" i="64"/>
  <c r="CE3" i="64"/>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4" i="861" s="1"/>
  <c r="CD70" i="863" a="1"/>
  <c r="CD70" i="863" s="1"/>
  <c r="CD68" i="863" a="1"/>
  <c r="CD68" i="863" s="1"/>
  <c r="CD66" i="863" a="1"/>
  <c r="CD66" i="863" s="1"/>
  <c r="CD4" i="863"/>
  <c r="CC32" i="861"/>
  <c r="AN212" i="64"/>
  <c r="AN194" i="64"/>
  <c r="AO208" i="64"/>
  <c r="AO191" i="64"/>
  <c r="AO209" i="64"/>
  <c r="AO210" i="64"/>
  <c r="AO192" i="64"/>
  <c r="AO211" i="64"/>
  <c r="AO193" i="64"/>
  <c r="BR7" i="860"/>
  <c r="BR3" i="860"/>
  <c r="BR4" i="860" s="1"/>
  <c r="BS2" i="860"/>
  <c r="BR1" i="860"/>
  <c r="AM554" i="64"/>
  <c r="AM564" i="64" s="1"/>
  <c r="AN558" i="64" a="1"/>
  <c r="AN558" i="64" s="1"/>
  <c r="AN553" i="64" a="1"/>
  <c r="AN553" i="64" s="1"/>
  <c r="AM367" i="64"/>
  <c r="AL1799" i="64"/>
  <c r="AN1788" i="64" a="1"/>
  <c r="AN1788" i="64" s="1"/>
  <c r="AN1782" i="64" a="1"/>
  <c r="AN1782" i="64" s="1"/>
  <c r="AN1784" i="64" a="1"/>
  <c r="AN1784" i="64" s="1"/>
  <c r="AN1786" i="64" a="1"/>
  <c r="AN1786" i="64" s="1"/>
  <c r="AN1787" i="64" a="1"/>
  <c r="AN1787" i="64" s="1"/>
  <c r="AN1783" i="64" a="1"/>
  <c r="AN1783" i="64" s="1"/>
  <c r="AN1785" i="64" a="1"/>
  <c r="AN1785" i="64" s="1"/>
  <c r="AN1789" i="64" a="1"/>
  <c r="AN1789" i="64" s="1"/>
  <c r="AN1790" i="64" a="1"/>
  <c r="AN1790" i="64" s="1"/>
  <c r="AM1791" i="64"/>
  <c r="AN343" i="64" a="1"/>
  <c r="AN343" i="64" s="1"/>
  <c r="AN366" i="64" a="1"/>
  <c r="AN366" i="64" s="1"/>
  <c r="AN365" i="64" a="1"/>
  <c r="AN365" i="64" s="1"/>
  <c r="AM344" i="64"/>
  <c r="AN1970" i="64"/>
  <c r="AN1936" i="64"/>
  <c r="DI121" i="64"/>
  <c r="DI124" i="64" s="1"/>
  <c r="DA2173" i="64"/>
  <c r="DC1136" i="64"/>
  <c r="DD1134" i="64"/>
  <c r="DE2152" i="64"/>
  <c r="DE2154" i="64" s="1"/>
  <c r="AM1895" i="64"/>
  <c r="AM1873" i="64"/>
  <c r="AN2228" i="64" a="1"/>
  <c r="AN2228" i="64" s="1"/>
  <c r="AN1874" i="64" a="1"/>
  <c r="AN1874" i="64" s="1"/>
  <c r="AN1894" i="64" a="1"/>
  <c r="AN1894" i="64" s="1"/>
  <c r="BW1589" i="64"/>
  <c r="BX1587" i="64"/>
  <c r="BX1566" i="64"/>
  <c r="BX1568" i="64" s="1"/>
  <c r="BY1544" i="64"/>
  <c r="BY1546" i="64" s="1"/>
  <c r="AI1502" i="64"/>
  <c r="AK1490" i="64"/>
  <c r="AJ1499" i="64"/>
  <c r="AJ1501" i="64" s="1"/>
  <c r="AK1499" i="64"/>
  <c r="AL1488" i="64"/>
  <c r="AL1497" i="64"/>
  <c r="AL1489" i="64"/>
  <c r="AL1498" i="64"/>
  <c r="AN1493" i="64" a="1"/>
  <c r="AN1493" i="64" s="1"/>
  <c r="AN1494" i="64" a="1"/>
  <c r="AN1494" i="64" s="1"/>
  <c r="AN1485" i="64" a="1"/>
  <c r="AN1485" i="64" s="1"/>
  <c r="AN1484" i="64" a="1"/>
  <c r="AN1484" i="64" s="1"/>
  <c r="AM1481" i="64"/>
  <c r="AM1480" i="64"/>
  <c r="AN1475" i="64" a="1"/>
  <c r="AN1475" i="64" s="1"/>
  <c r="AN1476" i="64" a="1"/>
  <c r="AN1476" i="64" s="1"/>
  <c r="AM1916" i="64"/>
  <c r="AN1915" i="64" a="1"/>
  <c r="AN1915" i="64" s="1"/>
  <c r="AN429" i="64" a="1"/>
  <c r="AN429" i="64" s="1"/>
  <c r="AI477" i="64"/>
  <c r="AO1685" i="64"/>
  <c r="AO1686" i="64" s="1"/>
  <c r="AJ476" i="64" a="1"/>
  <c r="AJ476" i="64" s="1"/>
  <c r="AK827" i="64"/>
  <c r="AL826" i="64"/>
  <c r="AM943" i="64"/>
  <c r="AM1396" i="64"/>
  <c r="AM1236" i="64"/>
  <c r="AM1373" i="64"/>
  <c r="AM824" i="64"/>
  <c r="AM320" i="64"/>
  <c r="AM455" i="64"/>
  <c r="AM431" i="64"/>
  <c r="AA1618" i="64"/>
  <c r="AA1619" i="64" s="1"/>
  <c r="AL62" i="64"/>
  <c r="AN424" i="64" a="1"/>
  <c r="AN424" i="64" s="1"/>
  <c r="AN75" i="64" a="1"/>
  <c r="AN75" i="64" s="1"/>
  <c r="AN342" i="64" a="1"/>
  <c r="AN342" i="64" s="1"/>
  <c r="AN55" i="64" a="1"/>
  <c r="AN55" i="64" s="1"/>
  <c r="AN59" i="64" a="1"/>
  <c r="AN59" i="64" s="1"/>
  <c r="AN60" i="64" a="1"/>
  <c r="AN60" i="64" s="1"/>
  <c r="AM56" i="64"/>
  <c r="AN54" i="64" a="1"/>
  <c r="AN54" i="64" s="1"/>
  <c r="AN53" i="64" a="1"/>
  <c r="AN53" i="64" s="1"/>
  <c r="AN454" i="64" a="1"/>
  <c r="AN454" i="64" s="1"/>
  <c r="AN2125" i="64" a="1"/>
  <c r="AN2125" i="64" s="1"/>
  <c r="AN2202" i="64" a="1"/>
  <c r="AN2202" i="64" s="1"/>
  <c r="AN2176" i="64" a="1"/>
  <c r="AN2176" i="64" s="1"/>
  <c r="AN2151" i="64" a="1"/>
  <c r="AN2151" i="64" s="1"/>
  <c r="AN1372" i="64" a="1"/>
  <c r="AN1372" i="64" s="1"/>
  <c r="AM1625" i="64" a="1"/>
  <c r="AM1625" i="64" s="1"/>
  <c r="AN90" i="64" a="1"/>
  <c r="AN90" i="64" s="1"/>
  <c r="AN89" i="64" a="1"/>
  <c r="AN89" i="64" s="1"/>
  <c r="AN91" i="64" a="1"/>
  <c r="AN91" i="64" s="1"/>
  <c r="AN92" i="64" a="1"/>
  <c r="AN92" i="64" s="1"/>
  <c r="AM93" i="64"/>
  <c r="AN1317" i="64" a="1"/>
  <c r="AN1317" i="64" s="1"/>
  <c r="AN1318" i="64" s="1"/>
  <c r="AN319" i="64" a="1"/>
  <c r="AN319" i="64" s="1"/>
  <c r="BB1522" i="64"/>
  <c r="BB1524" i="64" s="1"/>
  <c r="AN2252" i="64" a="1"/>
  <c r="AN2252" i="64" s="1"/>
  <c r="AN1237" i="64" a="1"/>
  <c r="AN1237" i="64" s="1"/>
  <c r="AN1616" i="64" a="1"/>
  <c r="AN1616" i="64" s="1"/>
  <c r="AN1624" i="64" s="1"/>
  <c r="AN1395" i="64" a="1"/>
  <c r="AN1395" i="64" s="1"/>
  <c r="AN1403" i="64" a="1"/>
  <c r="AN1403" i="64" s="1"/>
  <c r="AN1397" i="64" a="1"/>
  <c r="AN1397" i="64" s="1"/>
  <c r="AN942" i="64" a="1"/>
  <c r="AN942" i="64" s="1"/>
  <c r="AN823" i="64" a="1"/>
  <c r="AN823" i="64" s="1"/>
  <c r="AO1936" i="64" a="1"/>
  <c r="AN1373" i="64" a="1"/>
  <c r="CD628" i="64" a="1"/>
  <c r="AN320" i="64" a="1"/>
  <c r="AM826" i="64" a="1"/>
  <c r="AN1396" i="64" a="1"/>
  <c r="CD588" i="64" a="1"/>
  <c r="AN431" i="64" a="1"/>
  <c r="AN1895" i="64" a="1"/>
  <c r="AN943" i="64" a="1"/>
  <c r="AO1970" i="64" a="1"/>
  <c r="AN1873" i="64" a="1"/>
  <c r="CD850" i="64" a="1"/>
  <c r="AL827" i="64" a="1"/>
  <c r="AJ477" i="64" a="1"/>
  <c r="CC852" i="64" a="1"/>
  <c r="AN554" i="64" a="1"/>
  <c r="AN1916" i="64" a="1"/>
  <c r="AN367" i="64" a="1"/>
  <c r="AN344" i="64" a="1"/>
  <c r="AN455" i="64" a="1"/>
  <c r="CB853" i="64" a="1"/>
  <c r="AN1480" i="64" a="1"/>
  <c r="AN1236" i="64" a="1"/>
  <c r="AN1481" i="64" a="1"/>
  <c r="AN824" i="64" a="1"/>
  <c r="CI15" i="1151" l="1"/>
  <c r="CB69" i="1151"/>
  <c r="CJ16" i="1151"/>
  <c r="CJ26" i="1151"/>
  <c r="CJ24" i="1151"/>
  <c r="CJ27" i="1151"/>
  <c r="CJ25" i="1151"/>
  <c r="CJ42" i="1151"/>
  <c r="CJ39" i="1151"/>
  <c r="CJ40" i="1151"/>
  <c r="CJ43" i="1151"/>
  <c r="CJ41" i="1151"/>
  <c r="CJ57" i="1151"/>
  <c r="CJ55" i="1151"/>
  <c r="CJ56" i="1151"/>
  <c r="CJ4" i="1151"/>
  <c r="CJ54" i="1151"/>
  <c r="CJ17" i="1151"/>
  <c r="CJ58" i="1151"/>
  <c r="CJ23" i="1151"/>
  <c r="CL2" i="1151"/>
  <c r="CK3" i="1151"/>
  <c r="CK7" i="1151"/>
  <c r="CK1" i="1151"/>
  <c r="CG36" i="1151"/>
  <c r="CE48" i="1151"/>
  <c r="CE63" i="1151"/>
  <c r="CE49" i="1151"/>
  <c r="CE64" i="1151"/>
  <c r="CF31" i="1151"/>
  <c r="CF35" i="1151"/>
  <c r="CF33" i="1151"/>
  <c r="CF32" i="1151"/>
  <c r="CF34" i="1151"/>
  <c r="CE50" i="1151"/>
  <c r="CE65" i="1151"/>
  <c r="CD50" i="1151"/>
  <c r="CD65" i="1151"/>
  <c r="CE47" i="1151"/>
  <c r="CE62" i="1151"/>
  <c r="CI18" i="1151"/>
  <c r="CD47" i="1151"/>
  <c r="CD62" i="1151"/>
  <c r="CD46" i="1151"/>
  <c r="CD61" i="1151"/>
  <c r="CE46" i="1151"/>
  <c r="CE61" i="1151"/>
  <c r="CD48" i="1151"/>
  <c r="CD63" i="1151"/>
  <c r="CC66" i="1151"/>
  <c r="CC22" i="861" s="1"/>
  <c r="CC51" i="1151"/>
  <c r="CC17" i="861" s="1"/>
  <c r="CH18" i="1151"/>
  <c r="CD49" i="1151"/>
  <c r="CD64" i="1151"/>
  <c r="CA699" i="64"/>
  <c r="CB698" i="64"/>
  <c r="CB699" i="64" s="1"/>
  <c r="CC696" i="64"/>
  <c r="CD694" i="64"/>
  <c r="CD692" i="64"/>
  <c r="CD691" i="64"/>
  <c r="CD693" i="64"/>
  <c r="CD695" i="64"/>
  <c r="CE686" i="64" a="1"/>
  <c r="CE686" i="64" s="1"/>
  <c r="CE687" i="64" a="1"/>
  <c r="CE687" i="64" s="1"/>
  <c r="CE688" i="64" a="1"/>
  <c r="CE688" i="64" s="1"/>
  <c r="CE685" i="64" a="1"/>
  <c r="CE685" i="64" s="1"/>
  <c r="CE684" i="64" a="1"/>
  <c r="CE684" i="64" s="1"/>
  <c r="CD680" i="64"/>
  <c r="CC681" i="64"/>
  <c r="CE673" i="64" a="1"/>
  <c r="CE673" i="64" s="1"/>
  <c r="CE669" i="64" a="1"/>
  <c r="CE669" i="64" s="1"/>
  <c r="CE653" i="64" a="1"/>
  <c r="CE653" i="64" s="1"/>
  <c r="CE661" i="64" s="1"/>
  <c r="CE654" i="64" a="1"/>
  <c r="CE654" i="64" s="1"/>
  <c r="CE662" i="64" s="1"/>
  <c r="CE670" i="64" a="1"/>
  <c r="CE670" i="64" s="1"/>
  <c r="CE655" i="64" a="1"/>
  <c r="CE655" i="64" s="1"/>
  <c r="CE663" i="64" s="1"/>
  <c r="CE656" i="64" a="1"/>
  <c r="CE656" i="64" s="1"/>
  <c r="CE664" i="64" s="1"/>
  <c r="CE657" i="64" a="1"/>
  <c r="CE657" i="64" s="1"/>
  <c r="CE665" i="64" s="1"/>
  <c r="CE671" i="64" a="1"/>
  <c r="CE671" i="64" s="1"/>
  <c r="CE672" i="64" a="1"/>
  <c r="CE672" i="64" s="1"/>
  <c r="CD679" i="64"/>
  <c r="CD678" i="64"/>
  <c r="CD677" i="64"/>
  <c r="CD676" i="64"/>
  <c r="CE139" i="64" a="1"/>
  <c r="CE139" i="64" s="1"/>
  <c r="CE138" i="64" s="1"/>
  <c r="CE140" i="64" a="1"/>
  <c r="CE140" i="64" s="1"/>
  <c r="CD141" i="64"/>
  <c r="CD143" i="64" s="1"/>
  <c r="CD850" i="64"/>
  <c r="CD628" i="64"/>
  <c r="CD630" i="64" s="1"/>
  <c r="CB853" i="64"/>
  <c r="CC852" i="64"/>
  <c r="CE262" i="64" a="1"/>
  <c r="CE262" i="64" s="1"/>
  <c r="CE849" i="64" a="1"/>
  <c r="CE849" i="64" s="1"/>
  <c r="CE243" i="64" a="1"/>
  <c r="CE243" i="64" s="1"/>
  <c r="CE629" i="64" a="1"/>
  <c r="CE629" i="64" s="1"/>
  <c r="CE595" i="64" a="1"/>
  <c r="CE595" i="64" s="1"/>
  <c r="CE230" i="64" a="1"/>
  <c r="CE230" i="64" s="1"/>
  <c r="CC592" i="64"/>
  <c r="CD588" i="64"/>
  <c r="CD596" i="64" s="1"/>
  <c r="CE591" i="64" a="1"/>
  <c r="CE591" i="64" s="1"/>
  <c r="CE4" i="64"/>
  <c r="CE587" i="64" a="1"/>
  <c r="CE587" i="64" s="1"/>
  <c r="CF190" i="64"/>
  <c r="CF7" i="64"/>
  <c r="CE8" i="64" s="1"/>
  <c r="BY46" i="861"/>
  <c r="BY87" i="861" s="1"/>
  <c r="CF1" i="64"/>
  <c r="CF3" i="64"/>
  <c r="CG2" i="64"/>
  <c r="CO18" i="861"/>
  <c r="CO12" i="863" s="1"/>
  <c r="CO71" i="863" s="1"/>
  <c r="CE43" i="863"/>
  <c r="CE42" i="863"/>
  <c r="CE21" i="863" s="1"/>
  <c r="CE24" i="864"/>
  <c r="CE94" i="861" s="1"/>
  <c r="CD32"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12" i="64"/>
  <c r="AP208" i="64"/>
  <c r="AP209" i="64"/>
  <c r="AP191" i="64"/>
  <c r="AP192" i="64"/>
  <c r="AP210" i="64"/>
  <c r="AP193" i="64"/>
  <c r="AP211" i="64"/>
  <c r="AO194" i="64"/>
  <c r="BS3" i="860"/>
  <c r="BS4" i="860" s="1"/>
  <c r="BT2" i="860"/>
  <c r="BS1" i="860"/>
  <c r="BS7" i="860"/>
  <c r="AN554" i="64"/>
  <c r="AN564" i="64" s="1"/>
  <c r="AO558" i="64" a="1"/>
  <c r="AO558" i="64" s="1"/>
  <c r="AO553" i="64" a="1"/>
  <c r="AO553" i="64" s="1"/>
  <c r="AN367" i="64"/>
  <c r="AM1799" i="64"/>
  <c r="AO1783" i="64" a="1"/>
  <c r="AO1783" i="64" s="1"/>
  <c r="AO1784" i="64" a="1"/>
  <c r="AO1784" i="64" s="1"/>
  <c r="AO1785" i="64" a="1"/>
  <c r="AO1785" i="64" s="1"/>
  <c r="AO1786" i="64" a="1"/>
  <c r="AO1786" i="64" s="1"/>
  <c r="AO1787" i="64" a="1"/>
  <c r="AO1787" i="64" s="1"/>
  <c r="AO1788" i="64" a="1"/>
  <c r="AO1788" i="64" s="1"/>
  <c r="AO1789" i="64" a="1"/>
  <c r="AO1789" i="64" s="1"/>
  <c r="AO1790" i="64" a="1"/>
  <c r="AO1790" i="64" s="1"/>
  <c r="AO1782" i="64" a="1"/>
  <c r="AO1782" i="64" s="1"/>
  <c r="AN1791" i="64"/>
  <c r="AO343" i="64" a="1"/>
  <c r="AO343" i="64" s="1"/>
  <c r="AO366" i="64" a="1"/>
  <c r="AO366" i="64" s="1"/>
  <c r="AO365" i="64" a="1"/>
  <c r="AO365" i="64" s="1"/>
  <c r="AN344" i="64"/>
  <c r="AO1970" i="64"/>
  <c r="AO1936" i="64"/>
  <c r="DJ121" i="64"/>
  <c r="DJ124" i="64" s="1"/>
  <c r="DC2199" i="64"/>
  <c r="DC2122" i="64"/>
  <c r="DC2225" i="64"/>
  <c r="DD1136" i="64"/>
  <c r="DE1134" i="64"/>
  <c r="DF2152" i="64"/>
  <c r="DF2154" i="64" s="1"/>
  <c r="AN1895" i="64"/>
  <c r="AN1873" i="64"/>
  <c r="AO2228" i="64" a="1"/>
  <c r="AO2228" i="64" s="1"/>
  <c r="AO1874" i="64" a="1"/>
  <c r="AO1874" i="64" s="1"/>
  <c r="AO1894" i="64" a="1"/>
  <c r="AO1894" i="64" s="1"/>
  <c r="BX1589" i="64"/>
  <c r="BY1587" i="64"/>
  <c r="BY1566" i="64"/>
  <c r="BY1568" i="64" s="1"/>
  <c r="BZ1544" i="64"/>
  <c r="BZ1546" i="64" s="1"/>
  <c r="AJ1502" i="64"/>
  <c r="AK1501" i="64"/>
  <c r="AK1502" i="64" s="1"/>
  <c r="AL1490" i="64"/>
  <c r="AM1488" i="64"/>
  <c r="AM1497" i="64"/>
  <c r="AM1489" i="64"/>
  <c r="AM1498" i="64"/>
  <c r="AO1494" i="64" a="1"/>
  <c r="AO1494" i="64" s="1"/>
  <c r="AO1493" i="64" a="1"/>
  <c r="AO1493" i="64" s="1"/>
  <c r="AO1485" i="64" a="1"/>
  <c r="AO1485" i="64" s="1"/>
  <c r="AO1484" i="64" a="1"/>
  <c r="AO1484" i="64" s="1"/>
  <c r="AN1481" i="64"/>
  <c r="AN1480" i="64"/>
  <c r="AO1475" i="64" a="1"/>
  <c r="AO1475" i="64" s="1"/>
  <c r="AO1476" i="64" a="1"/>
  <c r="AO1476" i="64" s="1"/>
  <c r="AN1916" i="64"/>
  <c r="AO1915" i="64" a="1"/>
  <c r="AO1915" i="64" s="1"/>
  <c r="AO429" i="64" a="1"/>
  <c r="AO429" i="64" s="1"/>
  <c r="AJ477" i="64"/>
  <c r="AP1685" i="64"/>
  <c r="AP1686" i="64" s="1"/>
  <c r="AK476" i="64" a="1"/>
  <c r="AK476" i="64" s="1"/>
  <c r="AL827" i="64"/>
  <c r="AM826" i="64"/>
  <c r="AN1396" i="64"/>
  <c r="AN1236" i="64"/>
  <c r="AN943" i="64"/>
  <c r="AN1373" i="64"/>
  <c r="AN824" i="64"/>
  <c r="AN320" i="64"/>
  <c r="AN455" i="64"/>
  <c r="AN431" i="64"/>
  <c r="AB1615" i="64"/>
  <c r="AB1621" i="64" s="1"/>
  <c r="AM62" i="64"/>
  <c r="AO424" i="64" a="1"/>
  <c r="AO424" i="64" s="1"/>
  <c r="AO75" i="64" a="1"/>
  <c r="AO75" i="64" s="1"/>
  <c r="AO342" i="64" a="1"/>
  <c r="AO342" i="64" s="1"/>
  <c r="AO55" i="64" a="1"/>
  <c r="AO55" i="64" s="1"/>
  <c r="AO59" i="64" a="1"/>
  <c r="AO59" i="64" s="1"/>
  <c r="AO60" i="64" a="1"/>
  <c r="AO60" i="64" s="1"/>
  <c r="AN56" i="64"/>
  <c r="AO54" i="64" a="1"/>
  <c r="AO54" i="64" s="1"/>
  <c r="AO53" i="64" a="1"/>
  <c r="AO53" i="64" s="1"/>
  <c r="AO454" i="64" a="1"/>
  <c r="AO454" i="64" s="1"/>
  <c r="AO2125" i="64" a="1"/>
  <c r="AO2125" i="64" s="1"/>
  <c r="AO2202" i="64" a="1"/>
  <c r="AO2202" i="64" s="1"/>
  <c r="AO2176" i="64" a="1"/>
  <c r="AO2176" i="64" s="1"/>
  <c r="AO2151" i="64" a="1"/>
  <c r="AO2151" i="64" s="1"/>
  <c r="AO1372" i="64" a="1"/>
  <c r="AO1372" i="64" s="1"/>
  <c r="AN1625" i="64" a="1"/>
  <c r="AN1625" i="64" s="1"/>
  <c r="AO90" i="64" a="1"/>
  <c r="AO90" i="64" s="1"/>
  <c r="AO91" i="64" a="1"/>
  <c r="AO91" i="64" s="1"/>
  <c r="AO92" i="64" a="1"/>
  <c r="AO92" i="64" s="1"/>
  <c r="AO89" i="64" a="1"/>
  <c r="AO89" i="64" s="1"/>
  <c r="AN93" i="64"/>
  <c r="AO1317" i="64" a="1"/>
  <c r="AO1317" i="64" s="1"/>
  <c r="AO1318" i="64" s="1"/>
  <c r="AO319" i="64" a="1"/>
  <c r="AO319" i="64" s="1"/>
  <c r="BC1522" i="64"/>
  <c r="BC1524" i="64" s="1"/>
  <c r="AO2252" i="64" a="1"/>
  <c r="AO2252" i="64" s="1"/>
  <c r="AO1237" i="64" a="1"/>
  <c r="AO1237" i="64" s="1"/>
  <c r="AO1616" i="64" a="1"/>
  <c r="AO1616" i="64" s="1"/>
  <c r="AO1624" i="64" s="1"/>
  <c r="AO1395" i="64" a="1"/>
  <c r="AO1395" i="64" s="1"/>
  <c r="AO1403" i="64" a="1"/>
  <c r="AO1403" i="64" s="1"/>
  <c r="AO1397" i="64" a="1"/>
  <c r="AO1397" i="64" s="1"/>
  <c r="AO942" i="64" a="1"/>
  <c r="AO942" i="64" s="1"/>
  <c r="AO823" i="64" a="1"/>
  <c r="AO823" i="64" s="1"/>
  <c r="AO1236" i="64" a="1"/>
  <c r="AO1396" i="64" a="1"/>
  <c r="AM827" i="64" a="1"/>
  <c r="CE588" i="64" a="1"/>
  <c r="AO554" i="64" a="1"/>
  <c r="AN826" i="64" a="1"/>
  <c r="AO1916" i="64" a="1"/>
  <c r="CC853" i="64" a="1"/>
  <c r="AO431" i="64" a="1"/>
  <c r="AK477" i="64" a="1"/>
  <c r="AO367" i="64" a="1"/>
  <c r="AO320" i="64" a="1"/>
  <c r="AP1936" i="64" a="1"/>
  <c r="AO1373" i="64" a="1"/>
  <c r="AO1873" i="64" a="1"/>
  <c r="AP1970" i="64" a="1"/>
  <c r="CE628" i="64" a="1"/>
  <c r="AO455" i="64" a="1"/>
  <c r="CD852" i="64" a="1"/>
  <c r="CE850" i="64" a="1"/>
  <c r="AO344" i="64" a="1"/>
  <c r="AO1895" i="64" a="1"/>
  <c r="AO1481" i="64" a="1"/>
  <c r="AO1480" i="64" a="1"/>
  <c r="AO943" i="64" a="1"/>
  <c r="AO824" i="64" a="1"/>
  <c r="CG35" i="1151" l="1"/>
  <c r="CG31" i="1151"/>
  <c r="CG33" i="1151"/>
  <c r="CG34" i="1151"/>
  <c r="CG32" i="1151"/>
  <c r="CI20" i="1151"/>
  <c r="CF64" i="1151"/>
  <c r="CF49" i="1151"/>
  <c r="CF47" i="1151"/>
  <c r="CF62" i="1151"/>
  <c r="CF48" i="1151"/>
  <c r="CF63" i="1151"/>
  <c r="CK27" i="1151"/>
  <c r="CK24" i="1151"/>
  <c r="CK26" i="1151"/>
  <c r="CK25" i="1151"/>
  <c r="CK23" i="1151"/>
  <c r="CK43" i="1151"/>
  <c r="CK41" i="1151"/>
  <c r="CK39" i="1151"/>
  <c r="CK42" i="1151"/>
  <c r="CK40" i="1151"/>
  <c r="CK57" i="1151"/>
  <c r="CK55" i="1151"/>
  <c r="CK58" i="1151"/>
  <c r="CK4" i="1151"/>
  <c r="CK56" i="1151"/>
  <c r="CK17" i="1151"/>
  <c r="CK54" i="1151"/>
  <c r="CK16" i="1151"/>
  <c r="CF50" i="1151"/>
  <c r="CF65" i="1151"/>
  <c r="CL3" i="1151"/>
  <c r="O47" i="1151" s="1"/>
  <c r="CL7" i="1151"/>
  <c r="CK8" i="1151" s="1"/>
  <c r="CL1" i="1151"/>
  <c r="CE66" i="1151"/>
  <c r="CE22" i="861" s="1"/>
  <c r="CF46" i="1151"/>
  <c r="CF61" i="1151"/>
  <c r="CJ15" i="1151"/>
  <c r="CJ18" i="1151"/>
  <c r="CJ8" i="1151"/>
  <c r="CH20" i="1151"/>
  <c r="CD66" i="1151"/>
  <c r="CD22" i="861" s="1"/>
  <c r="CE51" i="1151"/>
  <c r="CE17" i="861" s="1"/>
  <c r="CC68" i="1151"/>
  <c r="CD51" i="1151"/>
  <c r="CD17" i="861" s="1"/>
  <c r="CC698" i="64"/>
  <c r="CD696" i="64"/>
  <c r="CE693" i="64"/>
  <c r="CE692" i="64"/>
  <c r="CE691" i="64"/>
  <c r="CE695" i="64"/>
  <c r="CE694" i="64"/>
  <c r="CF687" i="64" a="1"/>
  <c r="CF687" i="64" s="1"/>
  <c r="CF688" i="64" a="1"/>
  <c r="CF688" i="64" s="1"/>
  <c r="CF685" i="64" a="1"/>
  <c r="CF685" i="64" s="1"/>
  <c r="CF684" i="64" a="1"/>
  <c r="CF684" i="64" s="1"/>
  <c r="CF686" i="64" a="1"/>
  <c r="CF686" i="64" s="1"/>
  <c r="CE680" i="64"/>
  <c r="CE676" i="64"/>
  <c r="CD681" i="64"/>
  <c r="CE679" i="64"/>
  <c r="CE678" i="64"/>
  <c r="CF673" i="64" a="1"/>
  <c r="CF673" i="64" s="1"/>
  <c r="CF669" i="64" a="1"/>
  <c r="CF669" i="64" s="1"/>
  <c r="CF653" i="64" a="1"/>
  <c r="CF653" i="64" s="1"/>
  <c r="CF661" i="64" s="1"/>
  <c r="CF654" i="64" a="1"/>
  <c r="CF654" i="64" s="1"/>
  <c r="CF662" i="64" s="1"/>
  <c r="CF670" i="64" a="1"/>
  <c r="CF670" i="64" s="1"/>
  <c r="CF655" i="64" a="1"/>
  <c r="CF655" i="64" s="1"/>
  <c r="CF663" i="64" s="1"/>
  <c r="CF656" i="64" a="1"/>
  <c r="CF656" i="64" s="1"/>
  <c r="CF657" i="64" a="1"/>
  <c r="CF657" i="64" s="1"/>
  <c r="CF671" i="64" a="1"/>
  <c r="CF671" i="64" s="1"/>
  <c r="CF672" i="64" a="1"/>
  <c r="CF672" i="64" s="1"/>
  <c r="CE677" i="64"/>
  <c r="CE141" i="64"/>
  <c r="CE143" i="64" s="1"/>
  <c r="CF139" i="64" a="1"/>
  <c r="CF139" i="64" s="1"/>
  <c r="CF138" i="64" s="1"/>
  <c r="CF140" i="64" a="1"/>
  <c r="CF140" i="64" s="1"/>
  <c r="CE850" i="64"/>
  <c r="CE628" i="64"/>
  <c r="CE630" i="64" s="1"/>
  <c r="CC853" i="64"/>
  <c r="CD852" i="64"/>
  <c r="CF262" i="64" a="1"/>
  <c r="CF262" i="64" s="1"/>
  <c r="CF849" i="64" a="1"/>
  <c r="CF849" i="64" s="1"/>
  <c r="CF243" i="64" a="1"/>
  <c r="CF243" i="64" s="1"/>
  <c r="CF629" i="64" a="1"/>
  <c r="CF629" i="64" s="1"/>
  <c r="CF595" i="64" a="1"/>
  <c r="CF595" i="64" s="1"/>
  <c r="CF230" i="64" a="1"/>
  <c r="CF230" i="64" s="1"/>
  <c r="CD592" i="64"/>
  <c r="CE588" i="64"/>
  <c r="CE596" i="64" s="1"/>
  <c r="CF591" i="64" a="1"/>
  <c r="CF591" i="64" s="1"/>
  <c r="CF4" i="64"/>
  <c r="CF587" i="64" a="1"/>
  <c r="CF587" i="64" s="1"/>
  <c r="CO25" i="863"/>
  <c r="CO36" i="861" s="1"/>
  <c r="CG190" i="64"/>
  <c r="CG7" i="64"/>
  <c r="CF8" i="64" s="1"/>
  <c r="BZ46" i="861"/>
  <c r="BZ87" i="861" s="1"/>
  <c r="CG1" i="64"/>
  <c r="CH2" i="64"/>
  <c r="CG3" i="64"/>
  <c r="CO69" i="863"/>
  <c r="CO23" i="863" s="1"/>
  <c r="CO34" i="861" s="1"/>
  <c r="CO67" i="863"/>
  <c r="CO22" i="863" s="1"/>
  <c r="CO28" i="861"/>
  <c r="CO29" i="861"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2" i="861"/>
  <c r="CF43" i="863"/>
  <c r="CF42" i="863"/>
  <c r="CF21" i="863" s="1"/>
  <c r="CF57" i="863"/>
  <c r="CF24" i="864"/>
  <c r="CF94" i="861" s="1"/>
  <c r="CF70" i="863" a="1"/>
  <c r="CF70" i="863" s="1"/>
  <c r="CF68" i="863" a="1"/>
  <c r="CF68" i="863" s="1"/>
  <c r="CF66" i="863" a="1"/>
  <c r="CF66" i="863" s="1"/>
  <c r="CF4" i="863"/>
  <c r="CG22" i="864"/>
  <c r="CG21" i="864"/>
  <c r="CG20" i="864"/>
  <c r="CH2" i="864"/>
  <c r="CH23" i="864" s="1"/>
  <c r="CG3" i="864"/>
  <c r="CG4" i="864" s="1"/>
  <c r="CG1" i="864"/>
  <c r="AP212" i="64"/>
  <c r="AP194" i="64"/>
  <c r="AQ208" i="64"/>
  <c r="AQ191" i="64"/>
  <c r="AQ209" i="64"/>
  <c r="AQ210" i="64"/>
  <c r="AQ192" i="64"/>
  <c r="AQ211" i="64"/>
  <c r="AQ193" i="64"/>
  <c r="BT3" i="860"/>
  <c r="BT4" i="860" s="1"/>
  <c r="BU2" i="860"/>
  <c r="BT1" i="860"/>
  <c r="BT7" i="860"/>
  <c r="AO554" i="64"/>
  <c r="AO564" i="64" s="1"/>
  <c r="AP558" i="64" a="1"/>
  <c r="AP558" i="64" s="1"/>
  <c r="AP553" i="64" a="1"/>
  <c r="AP553" i="64" s="1"/>
  <c r="AO367" i="64"/>
  <c r="AN1799" i="64"/>
  <c r="AP1782" i="64" a="1"/>
  <c r="AP1782" i="64" s="1"/>
  <c r="AP1783" i="64" a="1"/>
  <c r="AP1783" i="64" s="1"/>
  <c r="AP1784" i="64" a="1"/>
  <c r="AP1784" i="64" s="1"/>
  <c r="AP1785" i="64" a="1"/>
  <c r="AP1785" i="64" s="1"/>
  <c r="AP1786" i="64" a="1"/>
  <c r="AP1786" i="64" s="1"/>
  <c r="AP1788" i="64" a="1"/>
  <c r="AP1788" i="64" s="1"/>
  <c r="AP1787" i="64" a="1"/>
  <c r="AP1787" i="64" s="1"/>
  <c r="AP1789" i="64" a="1"/>
  <c r="AP1789" i="64" s="1"/>
  <c r="AP1790" i="64" a="1"/>
  <c r="AP1790" i="64" s="1"/>
  <c r="AO1791" i="64"/>
  <c r="AP365" i="64" a="1"/>
  <c r="AP365" i="64" s="1"/>
  <c r="AP343" i="64" a="1"/>
  <c r="AP343" i="64" s="1"/>
  <c r="AP366" i="64" a="1"/>
  <c r="AP366" i="64" s="1"/>
  <c r="AO344" i="64"/>
  <c r="AP1970" i="64"/>
  <c r="AP1936" i="64"/>
  <c r="DK121" i="64"/>
  <c r="DK124" i="64" s="1"/>
  <c r="DB2173" i="64"/>
  <c r="DE1136" i="64"/>
  <c r="DF1134" i="64"/>
  <c r="DG2152" i="64"/>
  <c r="DG2154" i="64" s="1"/>
  <c r="AO1895" i="64"/>
  <c r="AO1873" i="64"/>
  <c r="AP2228" i="64" a="1"/>
  <c r="AP2228" i="64" s="1"/>
  <c r="AP1874" i="64" a="1"/>
  <c r="AP1874" i="64" s="1"/>
  <c r="AP1894" i="64" a="1"/>
  <c r="AP1894" i="64" s="1"/>
  <c r="BY1589" i="64"/>
  <c r="BZ1587" i="64"/>
  <c r="BZ1566" i="64"/>
  <c r="BZ1568" i="64" s="1"/>
  <c r="CA1544" i="64"/>
  <c r="CA1546" i="64" s="1"/>
  <c r="AL1499" i="64"/>
  <c r="AL1501" i="64" s="1"/>
  <c r="AL1502" i="64" s="1"/>
  <c r="AM1490" i="64"/>
  <c r="AN1488" i="64"/>
  <c r="AN1497" i="64"/>
  <c r="AN1489" i="64"/>
  <c r="AN1498" i="64"/>
  <c r="AP1494" i="64" a="1"/>
  <c r="AP1494" i="64" s="1"/>
  <c r="AP1493" i="64" a="1"/>
  <c r="AP1493" i="64" s="1"/>
  <c r="AP1485" i="64" a="1"/>
  <c r="AP1485" i="64" s="1"/>
  <c r="AP1484" i="64" a="1"/>
  <c r="AP1484" i="64" s="1"/>
  <c r="AO1481" i="64"/>
  <c r="AO1480" i="64"/>
  <c r="AP1475" i="64" a="1"/>
  <c r="AP1475" i="64" s="1"/>
  <c r="AP1476" i="64" a="1"/>
  <c r="AP1476" i="64" s="1"/>
  <c r="AO1916" i="64"/>
  <c r="AP1915" i="64" a="1"/>
  <c r="AP1915" i="64" s="1"/>
  <c r="AP429" i="64" a="1"/>
  <c r="AP429" i="64" s="1"/>
  <c r="AK477" i="64"/>
  <c r="AL476" i="64" a="1"/>
  <c r="AL476" i="64" s="1"/>
  <c r="AQ1685" i="64"/>
  <c r="AQ1686" i="64" s="1"/>
  <c r="AM827" i="64"/>
  <c r="AN826" i="64"/>
  <c r="AO1236" i="64"/>
  <c r="AO943" i="64"/>
  <c r="AO1396" i="64"/>
  <c r="AO1373" i="64"/>
  <c r="AO824" i="64"/>
  <c r="AO320" i="64"/>
  <c r="AO455" i="64"/>
  <c r="AO431" i="64"/>
  <c r="AB1618" i="64"/>
  <c r="AB1619" i="64" s="1"/>
  <c r="AN62" i="64"/>
  <c r="AP424" i="64" a="1"/>
  <c r="AP424" i="64" s="1"/>
  <c r="AP75" i="64" a="1"/>
  <c r="AP75" i="64" s="1"/>
  <c r="AP342" i="64" a="1"/>
  <c r="AP342" i="64" s="1"/>
  <c r="AP55" i="64" a="1"/>
  <c r="AP55" i="64" s="1"/>
  <c r="AP59" i="64" a="1"/>
  <c r="AP59" i="64" s="1"/>
  <c r="AP60" i="64" a="1"/>
  <c r="AP60" i="64" s="1"/>
  <c r="AO56" i="64"/>
  <c r="AP54" i="64" a="1"/>
  <c r="AP54" i="64" s="1"/>
  <c r="AP53" i="64" a="1"/>
  <c r="AP53" i="64" s="1"/>
  <c r="AP454" i="64" a="1"/>
  <c r="AP454" i="64" s="1"/>
  <c r="AP2125" i="64" a="1"/>
  <c r="AP2125" i="64" s="1"/>
  <c r="AP2151" i="64" a="1"/>
  <c r="AP2151" i="64" s="1"/>
  <c r="AP2202" i="64" a="1"/>
  <c r="AP2202" i="64" s="1"/>
  <c r="AP2176" i="64" a="1"/>
  <c r="AP2176" i="64" s="1"/>
  <c r="AP1372" i="64" a="1"/>
  <c r="AP1372" i="64" s="1"/>
  <c r="AO1625" i="64" a="1"/>
  <c r="AO1625" i="64" s="1"/>
  <c r="AO93" i="64"/>
  <c r="AP90" i="64" a="1"/>
  <c r="AP90" i="64" s="1"/>
  <c r="AP91" i="64" a="1"/>
  <c r="AP91" i="64" s="1"/>
  <c r="AP92" i="64" a="1"/>
  <c r="AP92" i="64" s="1"/>
  <c r="AP89" i="64" a="1"/>
  <c r="AP89" i="64" s="1"/>
  <c r="AP1317" i="64" a="1"/>
  <c r="AP1317" i="64" s="1"/>
  <c r="AP1318" i="64" s="1"/>
  <c r="AP319" i="64" a="1"/>
  <c r="AP319" i="64" s="1"/>
  <c r="BD1522" i="64"/>
  <c r="BD1524" i="64" s="1"/>
  <c r="AP2252" i="64" a="1"/>
  <c r="AP2252" i="64" s="1"/>
  <c r="AP1237" i="64" a="1"/>
  <c r="AP1237" i="64" s="1"/>
  <c r="AP1616" i="64" a="1"/>
  <c r="AP1616" i="64" s="1"/>
  <c r="AP1624" i="64" s="1"/>
  <c r="AP1395" i="64" a="1"/>
  <c r="AP1395" i="64" s="1"/>
  <c r="AP1403" i="64" a="1"/>
  <c r="AP1403" i="64" s="1"/>
  <c r="AP1397" i="64" a="1"/>
  <c r="AP1397" i="64" s="1"/>
  <c r="AP942" i="64" a="1"/>
  <c r="AP942" i="64" s="1"/>
  <c r="AP823" i="64" a="1"/>
  <c r="AP823" i="64" s="1"/>
  <c r="CD853" i="64" a="1"/>
  <c r="AP554" i="64" a="1"/>
  <c r="CF628" i="64" a="1"/>
  <c r="AP367" i="64" a="1"/>
  <c r="AP1873" i="64" a="1"/>
  <c r="AP1396" i="64" a="1"/>
  <c r="AP431" i="64" a="1"/>
  <c r="AP1916" i="64" a="1"/>
  <c r="AQ1970" i="64" a="1"/>
  <c r="AQ1936" i="64" a="1"/>
  <c r="CF588" i="64" a="1"/>
  <c r="AP455" i="64" a="1"/>
  <c r="AP1895" i="64" a="1"/>
  <c r="AO826" i="64" a="1"/>
  <c r="AP344" i="64" a="1"/>
  <c r="AL477" i="64" a="1"/>
  <c r="AN827" i="64" a="1"/>
  <c r="CF850" i="64" a="1"/>
  <c r="CE852" i="64" a="1"/>
  <c r="AP1481" i="64" a="1"/>
  <c r="AP943" i="64" a="1"/>
  <c r="AP824" i="64" a="1"/>
  <c r="AP1373" i="64" a="1"/>
  <c r="AP1480" i="64" a="1"/>
  <c r="AP1236" i="64" a="1"/>
  <c r="AP320" i="64" a="1"/>
  <c r="L68" i="1151" l="1"/>
  <c r="K51" i="1151"/>
  <c r="K17" i="861" s="1"/>
  <c r="N35" i="1151"/>
  <c r="O63" i="1151"/>
  <c r="O64" i="1151"/>
  <c r="L64" i="1151"/>
  <c r="CH36" i="1151"/>
  <c r="K48" i="1151"/>
  <c r="N49" i="1151"/>
  <c r="K47" i="1151"/>
  <c r="L48" i="1151"/>
  <c r="N50" i="1151"/>
  <c r="L61" i="1151"/>
  <c r="K33" i="1151"/>
  <c r="K31" i="1151"/>
  <c r="K18" i="1151"/>
  <c r="CF66" i="1151"/>
  <c r="CF22" i="861" s="1"/>
  <c r="CJ20" i="1151"/>
  <c r="CL8" i="1151"/>
  <c r="N65" i="1151"/>
  <c r="N47" i="1151"/>
  <c r="O35" i="1151"/>
  <c r="N51" i="1151"/>
  <c r="N17" i="861" s="1"/>
  <c r="CL39" i="1151"/>
  <c r="CL42" i="1151"/>
  <c r="CL40" i="1151"/>
  <c r="CL27" i="1151"/>
  <c r="CL43" i="1151"/>
  <c r="CL58" i="1151"/>
  <c r="CL54" i="1151"/>
  <c r="CL57" i="1151"/>
  <c r="CL17" i="1151"/>
  <c r="CL55" i="1151"/>
  <c r="CL4" i="1151"/>
  <c r="CL56" i="1151"/>
  <c r="CL24" i="1151"/>
  <c r="CL23" i="1151"/>
  <c r="CL16" i="1151"/>
  <c r="CL26" i="1151"/>
  <c r="CL25" i="1151"/>
  <c r="CL41" i="1151"/>
  <c r="O33" i="1151"/>
  <c r="O62" i="1151"/>
  <c r="O51" i="1151"/>
  <c r="O17" i="861" s="1"/>
  <c r="N36" i="1151"/>
  <c r="N66" i="1151"/>
  <c r="N22" i="861" s="1"/>
  <c r="N62" i="1151"/>
  <c r="N64" i="1151"/>
  <c r="N68" i="1151"/>
  <c r="K36" i="1151"/>
  <c r="L18" i="1151"/>
  <c r="K50" i="1151"/>
  <c r="L62" i="1151"/>
  <c r="K68" i="1151"/>
  <c r="K49" i="1151"/>
  <c r="O31" i="1151"/>
  <c r="L36" i="1151"/>
  <c r="O49" i="1151"/>
  <c r="N61" i="1151"/>
  <c r="L66" i="1151"/>
  <c r="L22" i="861" s="1"/>
  <c r="K20" i="1151"/>
  <c r="L65" i="1151"/>
  <c r="K66" i="1151"/>
  <c r="K22" i="861" s="1"/>
  <c r="K62" i="1151"/>
  <c r="O18" i="1151"/>
  <c r="L63" i="1151"/>
  <c r="CD68" i="1151"/>
  <c r="O50" i="1151"/>
  <c r="L33" i="1151"/>
  <c r="L46" i="1151"/>
  <c r="N32" i="1151"/>
  <c r="O61" i="1151"/>
  <c r="M18" i="1151"/>
  <c r="O65" i="1151"/>
  <c r="L47" i="1151"/>
  <c r="O48" i="1151"/>
  <c r="N34" i="1151"/>
  <c r="N31" i="1151"/>
  <c r="CI36" i="1151"/>
  <c r="N63" i="1151"/>
  <c r="K34" i="1151"/>
  <c r="N20" i="1151"/>
  <c r="K32" i="1151"/>
  <c r="CK15" i="1151"/>
  <c r="CG47" i="1151"/>
  <c r="CG62" i="1151"/>
  <c r="CC69" i="1151"/>
  <c r="L51" i="1151"/>
  <c r="L17" i="861" s="1"/>
  <c r="K64" i="1151"/>
  <c r="N18" i="1151"/>
  <c r="N33" i="1151"/>
  <c r="O34" i="1151"/>
  <c r="CG49" i="1151"/>
  <c r="CG64" i="1151"/>
  <c r="CF51" i="1151"/>
  <c r="CF17" i="861" s="1"/>
  <c r="O46" i="1151"/>
  <c r="L35" i="1151"/>
  <c r="O20" i="1151"/>
  <c r="K65" i="1151"/>
  <c r="N46" i="1151"/>
  <c r="CG48" i="1151"/>
  <c r="CG63" i="1151"/>
  <c r="CE68" i="1151"/>
  <c r="O36" i="1151"/>
  <c r="L49" i="1151"/>
  <c r="K63" i="1151"/>
  <c r="L20" i="1151"/>
  <c r="L32" i="1151"/>
  <c r="CG46" i="1151"/>
  <c r="CG61" i="1151"/>
  <c r="O66" i="1151"/>
  <c r="O22" i="861" s="1"/>
  <c r="O68" i="1151"/>
  <c r="L34" i="1151"/>
  <c r="L50" i="1151"/>
  <c r="K35" i="1151"/>
  <c r="N15" i="1151"/>
  <c r="M15" i="1151"/>
  <c r="L15" i="1151"/>
  <c r="O15" i="1151"/>
  <c r="K15" i="1151"/>
  <c r="K61" i="1151"/>
  <c r="L31" i="1151"/>
  <c r="O32" i="1151"/>
  <c r="N48" i="1151"/>
  <c r="K46" i="1151"/>
  <c r="CG50" i="1151"/>
  <c r="CG65" i="1151"/>
  <c r="M20" i="1151"/>
  <c r="CF665" i="64"/>
  <c r="CF695" i="64" s="1"/>
  <c r="CF664" i="64"/>
  <c r="CF694" i="64" s="1"/>
  <c r="CC699" i="64"/>
  <c r="CD698" i="64"/>
  <c r="CD699" i="64" s="1"/>
  <c r="CF691" i="64"/>
  <c r="CE696" i="64"/>
  <c r="CF692" i="64"/>
  <c r="CG687" i="64" a="1"/>
  <c r="CG687" i="64" s="1"/>
  <c r="CG688" i="64" a="1"/>
  <c r="CG688" i="64" s="1"/>
  <c r="CG685" i="64" a="1"/>
  <c r="CG685" i="64" s="1"/>
  <c r="CG684" i="64" a="1"/>
  <c r="CG684" i="64" s="1"/>
  <c r="CG686" i="64" a="1"/>
  <c r="CG686" i="64" s="1"/>
  <c r="CF693" i="64"/>
  <c r="CF676" i="64"/>
  <c r="CE681" i="64"/>
  <c r="CF677" i="64"/>
  <c r="CG669" i="64" a="1"/>
  <c r="CG669" i="64" s="1"/>
  <c r="CG673" i="64" a="1"/>
  <c r="CG673" i="64" s="1"/>
  <c r="CG653" i="64" a="1"/>
  <c r="CG653" i="64" s="1"/>
  <c r="CG661" i="64" s="1"/>
  <c r="CG654" i="64" a="1"/>
  <c r="CG654" i="64" s="1"/>
  <c r="CG662" i="64" s="1"/>
  <c r="CG670" i="64" a="1"/>
  <c r="CG670" i="64" s="1"/>
  <c r="CG655" i="64" a="1"/>
  <c r="CG655" i="64" s="1"/>
  <c r="CG663" i="64" s="1"/>
  <c r="CG656" i="64" a="1"/>
  <c r="CG656" i="64" s="1"/>
  <c r="CG664" i="64" s="1"/>
  <c r="CG657" i="64" a="1"/>
  <c r="CG657" i="64" s="1"/>
  <c r="CG665" i="64" s="1"/>
  <c r="CG671" i="64" a="1"/>
  <c r="CG671" i="64" s="1"/>
  <c r="CG672" i="64" a="1"/>
  <c r="CG672" i="64" s="1"/>
  <c r="CF678" i="64"/>
  <c r="CG139" i="64" a="1"/>
  <c r="CG139" i="64" s="1"/>
  <c r="CG138" i="64" s="1"/>
  <c r="CG140" i="64" a="1"/>
  <c r="CG140" i="64" s="1"/>
  <c r="CF141" i="64"/>
  <c r="CF143" i="64" s="1"/>
  <c r="CF850" i="64"/>
  <c r="CF628" i="64"/>
  <c r="CF630" i="64" s="1"/>
  <c r="CD853" i="64"/>
  <c r="CE852" i="64"/>
  <c r="CG262" i="64" a="1"/>
  <c r="CG262" i="64" s="1"/>
  <c r="CG849" i="64" a="1"/>
  <c r="CG849" i="64" s="1"/>
  <c r="CG243" i="64" a="1"/>
  <c r="CG243" i="64" s="1"/>
  <c r="CG629" i="64" a="1"/>
  <c r="CG629" i="64" s="1"/>
  <c r="CG595" i="64" a="1"/>
  <c r="CG595" i="64" s="1"/>
  <c r="CG230" i="64" a="1"/>
  <c r="CG230" i="64" s="1"/>
  <c r="CE592" i="64"/>
  <c r="CF588" i="64"/>
  <c r="CF596" i="64" s="1"/>
  <c r="CG591" i="64" a="1"/>
  <c r="CG591" i="64" s="1"/>
  <c r="CG4" i="64"/>
  <c r="CG587" i="64" a="1"/>
  <c r="CG587" i="64" s="1"/>
  <c r="CH190" i="64"/>
  <c r="CH7" i="64"/>
  <c r="CG8" i="64" s="1"/>
  <c r="CA46" i="861"/>
  <c r="CA87" i="861" s="1"/>
  <c r="CH3" i="64"/>
  <c r="CH1" i="64"/>
  <c r="CI2" i="64"/>
  <c r="CO72" i="863"/>
  <c r="CO33" i="861"/>
  <c r="CO37" i="861" s="1"/>
  <c r="CO39" i="861" s="1"/>
  <c r="CO26" i="863"/>
  <c r="CG24" i="864"/>
  <c r="CG94" i="861" s="1"/>
  <c r="CF32"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194" i="64"/>
  <c r="AQ212" i="64"/>
  <c r="AR208" i="64"/>
  <c r="AR191" i="64"/>
  <c r="AR209" i="64"/>
  <c r="AR210" i="64"/>
  <c r="AR192" i="64"/>
  <c r="AR211" i="64"/>
  <c r="AR193" i="64"/>
  <c r="BU1" i="860"/>
  <c r="BU7" i="860"/>
  <c r="BU3" i="860"/>
  <c r="BU4" i="860" s="1"/>
  <c r="BV2" i="860"/>
  <c r="AP554" i="64"/>
  <c r="AP564" i="64" s="1"/>
  <c r="AQ558" i="64" a="1"/>
  <c r="AQ558" i="64" s="1"/>
  <c r="AQ553" i="64" a="1"/>
  <c r="AQ553" i="64" s="1"/>
  <c r="AP367" i="64"/>
  <c r="AO1799" i="64"/>
  <c r="AQ1782" i="64" a="1"/>
  <c r="AQ1782" i="64" s="1"/>
  <c r="AQ1783" i="64" a="1"/>
  <c r="AQ1783" i="64" s="1"/>
  <c r="AQ1784" i="64" a="1"/>
  <c r="AQ1784" i="64" s="1"/>
  <c r="AQ1785" i="64" a="1"/>
  <c r="AQ1785" i="64" s="1"/>
  <c r="AQ1786" i="64" a="1"/>
  <c r="AQ1786" i="64" s="1"/>
  <c r="AQ1787" i="64" a="1"/>
  <c r="AQ1787" i="64" s="1"/>
  <c r="AQ1789" i="64" a="1"/>
  <c r="AQ1789" i="64" s="1"/>
  <c r="AQ1790" i="64" a="1"/>
  <c r="AQ1790" i="64" s="1"/>
  <c r="AQ1788" i="64" a="1"/>
  <c r="AQ1788" i="64" s="1"/>
  <c r="AP1791" i="64"/>
  <c r="AQ365" i="64" a="1"/>
  <c r="AQ365" i="64" s="1"/>
  <c r="AQ343" i="64" a="1"/>
  <c r="AQ343" i="64" s="1"/>
  <c r="AQ366" i="64" a="1"/>
  <c r="AQ366" i="64" s="1"/>
  <c r="AP344" i="64"/>
  <c r="AQ1936" i="64"/>
  <c r="AQ1970" i="64"/>
  <c r="DL121" i="64"/>
  <c r="DL124" i="64" s="1"/>
  <c r="DD2199" i="64"/>
  <c r="DD2122" i="64"/>
  <c r="DD2225" i="64"/>
  <c r="DF1136" i="64"/>
  <c r="DG1134" i="64"/>
  <c r="DH2152" i="64"/>
  <c r="DH2154" i="64" s="1"/>
  <c r="AP1895" i="64"/>
  <c r="AP1873" i="64"/>
  <c r="AQ2228" i="64" a="1"/>
  <c r="AQ2228" i="64" s="1"/>
  <c r="AQ1874" i="64" a="1"/>
  <c r="AQ1874" i="64" s="1"/>
  <c r="AQ1894" i="64" a="1"/>
  <c r="AQ1894" i="64" s="1"/>
  <c r="BZ1589" i="64"/>
  <c r="CA1587" i="64"/>
  <c r="CA1566" i="64"/>
  <c r="CA1568" i="64" s="1"/>
  <c r="CB1544" i="64"/>
  <c r="CB1546" i="64" s="1"/>
  <c r="AM1499" i="64"/>
  <c r="AM1501" i="64" s="1"/>
  <c r="AM1502" i="64" s="1"/>
  <c r="AN1490" i="64"/>
  <c r="AO1488" i="64"/>
  <c r="AO1497" i="64"/>
  <c r="AO1489" i="64"/>
  <c r="AO1498" i="64"/>
  <c r="AQ1494" i="64" a="1"/>
  <c r="AQ1494" i="64" s="1"/>
  <c r="AQ1493" i="64" a="1"/>
  <c r="AQ1493" i="64" s="1"/>
  <c r="AQ1484" i="64" a="1"/>
  <c r="AQ1484" i="64" s="1"/>
  <c r="AQ1485" i="64" a="1"/>
  <c r="AQ1485" i="64" s="1"/>
  <c r="AP1481" i="64"/>
  <c r="AP1480" i="64"/>
  <c r="AQ1475" i="64" a="1"/>
  <c r="AQ1475" i="64" s="1"/>
  <c r="AQ1476" i="64" a="1"/>
  <c r="AQ1476" i="64" s="1"/>
  <c r="AP1916" i="64"/>
  <c r="AQ1915" i="64" a="1"/>
  <c r="AQ1915" i="64" s="1"/>
  <c r="AQ429" i="64" a="1"/>
  <c r="AQ429" i="64" s="1"/>
  <c r="AL477" i="64"/>
  <c r="AM476" i="64" a="1"/>
  <c r="AM476" i="64" s="1"/>
  <c r="AR1685" i="64"/>
  <c r="AR1686" i="64" s="1"/>
  <c r="AN827" i="64"/>
  <c r="AO826" i="64"/>
  <c r="AP1236" i="64"/>
  <c r="AP943" i="64"/>
  <c r="AP1396" i="64"/>
  <c r="AP1373" i="64"/>
  <c r="AP824" i="64"/>
  <c r="AP320" i="64"/>
  <c r="AP455" i="64"/>
  <c r="AP431" i="64"/>
  <c r="AC1615" i="64"/>
  <c r="AC1621" i="64" s="1"/>
  <c r="AO62" i="64"/>
  <c r="AQ424" i="64" a="1"/>
  <c r="AQ424" i="64" s="1"/>
  <c r="AQ75" i="64" a="1"/>
  <c r="AQ75" i="64" s="1"/>
  <c r="AQ342" i="64" a="1"/>
  <c r="AQ342" i="64" s="1"/>
  <c r="AQ55" i="64" a="1"/>
  <c r="AQ55" i="64" s="1"/>
  <c r="AQ59" i="64" a="1"/>
  <c r="AQ59" i="64" s="1"/>
  <c r="AQ60" i="64" a="1"/>
  <c r="AQ60" i="64" s="1"/>
  <c r="AP56" i="64"/>
  <c r="AQ54" i="64" a="1"/>
  <c r="AQ54" i="64" s="1"/>
  <c r="AQ53" i="64" a="1"/>
  <c r="AQ53" i="64" s="1"/>
  <c r="AQ454" i="64" a="1"/>
  <c r="AQ454" i="64" s="1"/>
  <c r="AQ2125" i="64" a="1"/>
  <c r="AQ2125" i="64" s="1"/>
  <c r="AQ2151" i="64" a="1"/>
  <c r="AQ2151" i="64" s="1"/>
  <c r="AQ2202" i="64" a="1"/>
  <c r="AQ2202" i="64" s="1"/>
  <c r="AQ2176" i="64" a="1"/>
  <c r="AQ2176" i="64" s="1"/>
  <c r="AQ1372" i="64" a="1"/>
  <c r="AQ1372" i="64" s="1"/>
  <c r="AP1625" i="64" a="1"/>
  <c r="AP1625" i="64" s="1"/>
  <c r="AP93" i="64"/>
  <c r="AQ90" i="64" a="1"/>
  <c r="AQ90" i="64" s="1"/>
  <c r="AQ91" i="64" a="1"/>
  <c r="AQ91" i="64" s="1"/>
  <c r="AQ92" i="64" a="1"/>
  <c r="AQ92" i="64" s="1"/>
  <c r="AQ89" i="64" a="1"/>
  <c r="AQ89" i="64" s="1"/>
  <c r="AQ1317" i="64" a="1"/>
  <c r="AQ1317" i="64" s="1"/>
  <c r="AQ1318" i="64" s="1"/>
  <c r="AQ319" i="64" a="1"/>
  <c r="AQ319" i="64" s="1"/>
  <c r="BE1522" i="64"/>
  <c r="BE1524" i="64" s="1"/>
  <c r="AQ2252" i="64" a="1"/>
  <c r="AQ2252" i="64" s="1"/>
  <c r="AQ1237" i="64" a="1"/>
  <c r="AQ1237" i="64" s="1"/>
  <c r="AQ1616" i="64" a="1"/>
  <c r="AQ1616" i="64" s="1"/>
  <c r="AQ1624" i="64" s="1"/>
  <c r="AQ1403" i="64" a="1"/>
  <c r="AQ1403" i="64" s="1"/>
  <c r="AQ1395" i="64" a="1"/>
  <c r="AQ1395" i="64" s="1"/>
  <c r="AQ1397" i="64" a="1"/>
  <c r="AQ1397" i="64" s="1"/>
  <c r="AQ942" i="64" a="1"/>
  <c r="AQ942" i="64" s="1"/>
  <c r="AQ823" i="64" a="1"/>
  <c r="AQ823" i="64" s="1"/>
  <c r="AQ455" i="64" a="1"/>
  <c r="AQ1480" i="64" a="1"/>
  <c r="CG588" i="64" a="1"/>
  <c r="AQ1396" i="64" a="1"/>
  <c r="AP826" i="64" a="1"/>
  <c r="AR1970" i="64" a="1"/>
  <c r="AQ1895" i="64" a="1"/>
  <c r="AQ1873" i="64" a="1"/>
  <c r="CG628" i="64" a="1"/>
  <c r="AQ1916" i="64" a="1"/>
  <c r="CE853" i="64" a="1"/>
  <c r="AQ431" i="64" a="1"/>
  <c r="AQ554" i="64" a="1"/>
  <c r="AQ1481" i="64" a="1"/>
  <c r="CF852" i="64" a="1"/>
  <c r="AQ344" i="64" a="1"/>
  <c r="AQ1236" i="64" a="1"/>
  <c r="AQ367" i="64" a="1"/>
  <c r="CG850" i="64" a="1"/>
  <c r="AR1936" i="64" a="1"/>
  <c r="AQ824" i="64" a="1"/>
  <c r="AQ1373" i="64" a="1"/>
  <c r="AQ943" i="64" a="1"/>
  <c r="AM477" i="64" a="1"/>
  <c r="AO827" i="64" a="1"/>
  <c r="AQ320" i="64" a="1"/>
  <c r="CK18" i="1151" l="1"/>
  <c r="CE69" i="1151"/>
  <c r="K69" i="1151"/>
  <c r="CL15" i="1151"/>
  <c r="CK20" i="1151"/>
  <c r="O69" i="1151"/>
  <c r="CI32" i="1151"/>
  <c r="CI35" i="1151"/>
  <c r="CI34" i="1151"/>
  <c r="CI33" i="1151"/>
  <c r="CI31" i="1151"/>
  <c r="CD69" i="1151"/>
  <c r="CG66" i="1151"/>
  <c r="CG22" i="861" s="1"/>
  <c r="CH33" i="1151"/>
  <c r="CH35" i="1151"/>
  <c r="CH32" i="1151"/>
  <c r="CH31" i="1151"/>
  <c r="CH34" i="1151"/>
  <c r="CG51" i="1151"/>
  <c r="CG17" i="861" s="1"/>
  <c r="N69" i="1151"/>
  <c r="CJ36" i="1151"/>
  <c r="CF68" i="1151"/>
  <c r="L69" i="1151"/>
  <c r="M36" i="1151"/>
  <c r="CF679" i="64"/>
  <c r="CF680" i="64"/>
  <c r="CE698" i="64"/>
  <c r="CE699" i="64" s="1"/>
  <c r="CG694" i="64"/>
  <c r="CG695" i="64"/>
  <c r="CG692" i="64"/>
  <c r="CF696" i="64"/>
  <c r="CG693" i="64"/>
  <c r="CG691" i="64"/>
  <c r="CH688" i="64" a="1"/>
  <c r="CH688" i="64" s="1"/>
  <c r="CH685" i="64" a="1"/>
  <c r="CH685" i="64" s="1"/>
  <c r="CH684" i="64" a="1"/>
  <c r="CH684" i="64" s="1"/>
  <c r="CH686" i="64" a="1"/>
  <c r="CH686" i="64" s="1"/>
  <c r="CH687" i="64" a="1"/>
  <c r="CH687" i="64" s="1"/>
  <c r="CG680" i="64"/>
  <c r="CG678" i="64"/>
  <c r="CG676" i="64"/>
  <c r="CG677" i="64"/>
  <c r="CG679" i="64"/>
  <c r="CH669" i="64" a="1"/>
  <c r="CH669" i="64" s="1"/>
  <c r="CH673" i="64" a="1"/>
  <c r="CH673" i="64" s="1"/>
  <c r="CH653" i="64" a="1"/>
  <c r="CH653" i="64" s="1"/>
  <c r="CH661" i="64" s="1"/>
  <c r="CH654" i="64" a="1"/>
  <c r="CH654" i="64" s="1"/>
  <c r="CH662" i="64" s="1"/>
  <c r="CH670" i="64" a="1"/>
  <c r="CH670" i="64" s="1"/>
  <c r="CH655" i="64" a="1"/>
  <c r="CH655" i="64" s="1"/>
  <c r="CH663" i="64" s="1"/>
  <c r="CH656" i="64" a="1"/>
  <c r="CH656" i="64" s="1"/>
  <c r="CH664" i="64" s="1"/>
  <c r="CH657" i="64" a="1"/>
  <c r="CH657" i="64" s="1"/>
  <c r="CH665" i="64" s="1"/>
  <c r="CH671" i="64" a="1"/>
  <c r="CH671" i="64" s="1"/>
  <c r="CH672" i="64" a="1"/>
  <c r="CH672" i="64" s="1"/>
  <c r="CG141" i="64"/>
  <c r="CG143" i="64" s="1"/>
  <c r="CH139" i="64" a="1"/>
  <c r="CH139" i="64" s="1"/>
  <c r="CH138" i="64" s="1"/>
  <c r="CH140" i="64" a="1"/>
  <c r="CH140" i="64" s="1"/>
  <c r="CG850" i="64"/>
  <c r="CG628" i="64"/>
  <c r="CG630" i="64" s="1"/>
  <c r="CE853" i="64"/>
  <c r="CF852" i="64"/>
  <c r="CH262" i="64" a="1"/>
  <c r="CH262" i="64" s="1"/>
  <c r="CH849" i="64" a="1"/>
  <c r="CH849" i="64" s="1"/>
  <c r="CH243" i="64" a="1"/>
  <c r="CH243" i="64" s="1"/>
  <c r="CH629" i="64" a="1"/>
  <c r="CH629" i="64" s="1"/>
  <c r="CH595" i="64" a="1"/>
  <c r="CH595" i="64" s="1"/>
  <c r="CH230" i="64" a="1"/>
  <c r="CH230" i="64" s="1"/>
  <c r="CF592" i="64"/>
  <c r="CG588" i="64"/>
  <c r="CG596" i="64" s="1"/>
  <c r="CH591" i="64" a="1"/>
  <c r="CH591" i="64" s="1"/>
  <c r="CH4" i="64"/>
  <c r="CH587" i="64" a="1"/>
  <c r="CH587" i="64" s="1"/>
  <c r="CI190" i="64"/>
  <c r="CI7" i="64"/>
  <c r="CB46" i="861"/>
  <c r="CB87" i="861" s="1"/>
  <c r="CI3" i="64"/>
  <c r="CI1" i="64"/>
  <c r="CJ2" i="64"/>
  <c r="CO40" i="861"/>
  <c r="CH24" i="864"/>
  <c r="CH94"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2" i="861"/>
  <c r="CI54" i="863" a="1"/>
  <c r="CI54" i="863" s="1"/>
  <c r="CI55" i="863" a="1"/>
  <c r="CI55" i="863" s="1"/>
  <c r="CI56" i="863" a="1"/>
  <c r="CI56" i="863" s="1"/>
  <c r="CI53" i="863" a="1"/>
  <c r="CI53" i="863" s="1"/>
  <c r="CI38" i="863"/>
  <c r="CI52" i="863" a="1"/>
  <c r="CI52" i="863" s="1"/>
  <c r="CI39" i="863"/>
  <c r="CJ2" i="863"/>
  <c r="CJ40" i="863" s="1"/>
  <c r="CI41" i="863"/>
  <c r="CI3" i="863"/>
  <c r="CI1" i="863"/>
  <c r="AR212" i="64"/>
  <c r="AS208" i="64"/>
  <c r="AS209" i="64"/>
  <c r="AS191" i="64"/>
  <c r="AS192" i="64"/>
  <c r="AS210" i="64"/>
  <c r="AS211" i="64"/>
  <c r="AS193" i="64"/>
  <c r="AR194" i="64"/>
  <c r="BV1" i="860"/>
  <c r="BV7" i="860"/>
  <c r="BV3" i="860"/>
  <c r="BV4" i="860" s="1"/>
  <c r="BW2" i="860"/>
  <c r="AQ554" i="64"/>
  <c r="AR558" i="64" a="1"/>
  <c r="AR558" i="64" s="1"/>
  <c r="AR553" i="64" a="1"/>
  <c r="AR553" i="64" s="1"/>
  <c r="AP1799" i="64"/>
  <c r="AQ367" i="64"/>
  <c r="AR1782" i="64" a="1"/>
  <c r="AR1782" i="64" s="1"/>
  <c r="AR1783" i="64" a="1"/>
  <c r="AR1783" i="64" s="1"/>
  <c r="AR1788" i="64" a="1"/>
  <c r="AR1788" i="64" s="1"/>
  <c r="AR1784" i="64" a="1"/>
  <c r="AR1784" i="64" s="1"/>
  <c r="AR1789" i="64" a="1"/>
  <c r="AR1789" i="64" s="1"/>
  <c r="AR1790" i="64" a="1"/>
  <c r="AR1790" i="64" s="1"/>
  <c r="AR1786" i="64" a="1"/>
  <c r="AR1786" i="64" s="1"/>
  <c r="AR1787" i="64" a="1"/>
  <c r="AR1787" i="64" s="1"/>
  <c r="AR1785" i="64" a="1"/>
  <c r="AR1785" i="64" s="1"/>
  <c r="AQ1791" i="64"/>
  <c r="AR365" i="64" a="1"/>
  <c r="AR365" i="64" s="1"/>
  <c r="AR343" i="64" a="1"/>
  <c r="AR343" i="64" s="1"/>
  <c r="AR366" i="64" a="1"/>
  <c r="AR366" i="64" s="1"/>
  <c r="AQ344" i="64"/>
  <c r="AR1970" i="64"/>
  <c r="AR1936" i="64"/>
  <c r="DC2173" i="64"/>
  <c r="DG1136" i="64"/>
  <c r="DH1134" i="64"/>
  <c r="DI2152" i="64"/>
  <c r="DI2154" i="64" s="1"/>
  <c r="AQ1895" i="64"/>
  <c r="AQ1873" i="64"/>
  <c r="AR2228" i="64" a="1"/>
  <c r="AR2228" i="64" s="1"/>
  <c r="AR1874" i="64" a="1"/>
  <c r="AR1874" i="64" s="1"/>
  <c r="AR1894" i="64" a="1"/>
  <c r="AR1894" i="64" s="1"/>
  <c r="CA1589" i="64"/>
  <c r="CB1587" i="64"/>
  <c r="CB1566" i="64"/>
  <c r="CB1568" i="64" s="1"/>
  <c r="CC1544" i="64"/>
  <c r="CC1546" i="64" s="1"/>
  <c r="AN1499" i="64"/>
  <c r="AN1501" i="64" s="1"/>
  <c r="AN1502" i="64" s="1"/>
  <c r="AO1490" i="64"/>
  <c r="AP1488" i="64"/>
  <c r="AP1497" i="64"/>
  <c r="AP1489" i="64"/>
  <c r="AP1498" i="64"/>
  <c r="AR1493" i="64" a="1"/>
  <c r="AR1493" i="64" s="1"/>
  <c r="AR1494" i="64" a="1"/>
  <c r="AR1494" i="64" s="1"/>
  <c r="AR1484" i="64" a="1"/>
  <c r="AR1484" i="64" s="1"/>
  <c r="AR1485" i="64" a="1"/>
  <c r="AR1485" i="64" s="1"/>
  <c r="AQ1481" i="64"/>
  <c r="AQ1480" i="64"/>
  <c r="AR1475" i="64" a="1"/>
  <c r="AR1475" i="64" s="1"/>
  <c r="AR1476" i="64" a="1"/>
  <c r="AR1476" i="64" s="1"/>
  <c r="AQ1916" i="64"/>
  <c r="AR1915" i="64" a="1"/>
  <c r="AR1915" i="64" s="1"/>
  <c r="AR429" i="64" a="1"/>
  <c r="AR429" i="64" s="1"/>
  <c r="AM477" i="64"/>
  <c r="AN476" i="64" a="1"/>
  <c r="AN476" i="64" s="1"/>
  <c r="AS1685" i="64"/>
  <c r="AS1686" i="64" s="1"/>
  <c r="AO827" i="64"/>
  <c r="AP826" i="64"/>
  <c r="AQ1236" i="64"/>
  <c r="AQ943" i="64"/>
  <c r="AQ1396" i="64"/>
  <c r="AQ1373" i="64"/>
  <c r="AQ824" i="64"/>
  <c r="AQ431" i="64"/>
  <c r="AQ320" i="64"/>
  <c r="AQ455" i="64"/>
  <c r="AC1618" i="64"/>
  <c r="AC1619" i="64" s="1"/>
  <c r="AP62" i="64"/>
  <c r="AR424" i="64" a="1"/>
  <c r="AR424" i="64" s="1"/>
  <c r="AR75" i="64" a="1"/>
  <c r="AR75" i="64" s="1"/>
  <c r="AR342" i="64" a="1"/>
  <c r="AR342" i="64" s="1"/>
  <c r="AR55" i="64" a="1"/>
  <c r="AR55" i="64" s="1"/>
  <c r="AR60" i="64" a="1"/>
  <c r="AR60" i="64" s="1"/>
  <c r="AR59" i="64" a="1"/>
  <c r="AR59" i="64" s="1"/>
  <c r="AQ56" i="64"/>
  <c r="AR53" i="64" a="1"/>
  <c r="AR53" i="64" s="1"/>
  <c r="AR54" i="64" a="1"/>
  <c r="AR54" i="64" s="1"/>
  <c r="AR454" i="64" a="1"/>
  <c r="AR454" i="64" s="1"/>
  <c r="AR2125" i="64" a="1"/>
  <c r="AR2125" i="64" s="1"/>
  <c r="AR2202" i="64" a="1"/>
  <c r="AR2202" i="64" s="1"/>
  <c r="AR2176" i="64" a="1"/>
  <c r="AR2176" i="64" s="1"/>
  <c r="AR2151" i="64" a="1"/>
  <c r="AR2151" i="64" s="1"/>
  <c r="AR1372" i="64" a="1"/>
  <c r="AR1372" i="64" s="1"/>
  <c r="AQ1625" i="64" a="1"/>
  <c r="AQ1625" i="64" s="1"/>
  <c r="AR89" i="64" a="1"/>
  <c r="AR89" i="64" s="1"/>
  <c r="AR90" i="64" a="1"/>
  <c r="AR90" i="64" s="1"/>
  <c r="AR91" i="64" a="1"/>
  <c r="AR91" i="64" s="1"/>
  <c r="AR92" i="64" a="1"/>
  <c r="AR92" i="64" s="1"/>
  <c r="AQ93" i="64"/>
  <c r="AR1317" i="64" a="1"/>
  <c r="AR1317" i="64" s="1"/>
  <c r="AR1318" i="64" s="1"/>
  <c r="AR319" i="64" a="1"/>
  <c r="AR319" i="64" s="1"/>
  <c r="BF1522" i="64"/>
  <c r="BF1524" i="64" s="1"/>
  <c r="AR2252" i="64" a="1"/>
  <c r="AR2252" i="64" s="1"/>
  <c r="AR1237" i="64" a="1"/>
  <c r="AR1237" i="64" s="1"/>
  <c r="AR1616" i="64" a="1"/>
  <c r="AR1616" i="64" s="1"/>
  <c r="AR1624" i="64" s="1"/>
  <c r="AR1403" i="64" a="1"/>
  <c r="AR1403" i="64" s="1"/>
  <c r="AR1397" i="64" a="1"/>
  <c r="AR1397" i="64" s="1"/>
  <c r="AR1395" i="64" a="1"/>
  <c r="AR1395" i="64" s="1"/>
  <c r="AR942" i="64" a="1"/>
  <c r="AR942" i="64" s="1"/>
  <c r="AR823" i="64" a="1"/>
  <c r="AR823" i="64" s="1"/>
  <c r="AR344" i="64" a="1"/>
  <c r="AR1895" i="64" a="1"/>
  <c r="AR1873" i="64" a="1"/>
  <c r="AR455" i="64" a="1"/>
  <c r="AS1970" i="64" a="1"/>
  <c r="CH850" i="64" a="1"/>
  <c r="CF853" i="64" a="1"/>
  <c r="AR1480" i="64" a="1"/>
  <c r="AS1936" i="64" a="1"/>
  <c r="AR1373" i="64" a="1"/>
  <c r="AR1236" i="64" a="1"/>
  <c r="AR431" i="64" a="1"/>
  <c r="CH588" i="64" a="1"/>
  <c r="AN477" i="64" a="1"/>
  <c r="AR1916" i="64" a="1"/>
  <c r="AR1481" i="64" a="1"/>
  <c r="AQ826" i="64" a="1"/>
  <c r="AR554" i="64" a="1"/>
  <c r="AR367" i="64" a="1"/>
  <c r="CG852" i="64" a="1"/>
  <c r="AR1396" i="64" a="1"/>
  <c r="CH628" i="64" a="1"/>
  <c r="AR824" i="64" a="1"/>
  <c r="AR943" i="64" a="1"/>
  <c r="AP827" i="64" a="1"/>
  <c r="AR320" i="64" a="1"/>
  <c r="CI48" i="1151" l="1"/>
  <c r="CI63" i="1151"/>
  <c r="CI64" i="1151"/>
  <c r="CI49" i="1151"/>
  <c r="CI65" i="1151"/>
  <c r="CI50" i="1151"/>
  <c r="CG68" i="1151"/>
  <c r="CI47" i="1151"/>
  <c r="CI62" i="1151"/>
  <c r="CH49" i="1151"/>
  <c r="CH64" i="1151"/>
  <c r="CH46" i="1151"/>
  <c r="CH61" i="1151"/>
  <c r="CH47" i="1151"/>
  <c r="CH62" i="1151"/>
  <c r="CH50" i="1151"/>
  <c r="CH65" i="1151"/>
  <c r="CK36" i="1151"/>
  <c r="CH48" i="1151"/>
  <c r="CH63" i="1151"/>
  <c r="CF69" i="1151"/>
  <c r="P15" i="1151"/>
  <c r="CJ32" i="1151"/>
  <c r="CJ33" i="1151"/>
  <c r="CJ31" i="1151"/>
  <c r="CJ34" i="1151"/>
  <c r="CJ35" i="1151"/>
  <c r="CL18" i="1151"/>
  <c r="CI46" i="1151"/>
  <c r="CI61" i="1151"/>
  <c r="M32" i="1151"/>
  <c r="M31" i="1151"/>
  <c r="M35" i="1151"/>
  <c r="M33" i="1151"/>
  <c r="M34" i="1151"/>
  <c r="CF681" i="64"/>
  <c r="CF698" i="64" s="1"/>
  <c r="CH695" i="64"/>
  <c r="CG696" i="64"/>
  <c r="CH693" i="64"/>
  <c r="CH694" i="64"/>
  <c r="CH691" i="64"/>
  <c r="CH692" i="64"/>
  <c r="CI688" i="64" a="1"/>
  <c r="CI688" i="64" s="1"/>
  <c r="CI685" i="64" a="1"/>
  <c r="CI685" i="64" s="1"/>
  <c r="CI684" i="64" a="1"/>
  <c r="CI684" i="64" s="1"/>
  <c r="CI686" i="64" a="1"/>
  <c r="CI686" i="64" s="1"/>
  <c r="CI687" i="64" a="1"/>
  <c r="CI687" i="64" s="1"/>
  <c r="CH676" i="64"/>
  <c r="CG681" i="64"/>
  <c r="CH680" i="64"/>
  <c r="CH678" i="64"/>
  <c r="CH677" i="64"/>
  <c r="CH679" i="64"/>
  <c r="CI672" i="64" a="1"/>
  <c r="CI672" i="64" s="1"/>
  <c r="CI669" i="64" a="1"/>
  <c r="CI669" i="64" s="1"/>
  <c r="CI673" i="64" a="1"/>
  <c r="CI673" i="64" s="1"/>
  <c r="CI653" i="64" a="1"/>
  <c r="CI653" i="64" s="1"/>
  <c r="CI661" i="64" s="1"/>
  <c r="CI654" i="64" a="1"/>
  <c r="CI654" i="64" s="1"/>
  <c r="CI662" i="64" s="1"/>
  <c r="CI670" i="64" a="1"/>
  <c r="CI670" i="64" s="1"/>
  <c r="CI655" i="64" a="1"/>
  <c r="CI655" i="64" s="1"/>
  <c r="CI663" i="64" s="1"/>
  <c r="CI656" i="64" a="1"/>
  <c r="CI656" i="64" s="1"/>
  <c r="CI664" i="64" s="1"/>
  <c r="CI657" i="64" a="1"/>
  <c r="CI657" i="64" s="1"/>
  <c r="CI665" i="64" s="1"/>
  <c r="CI671" i="64" a="1"/>
  <c r="CI671" i="64" s="1"/>
  <c r="CH141" i="64"/>
  <c r="CH143" i="64" s="1"/>
  <c r="CI139" i="64" a="1"/>
  <c r="CI139" i="64" s="1"/>
  <c r="CI138" i="64" s="1"/>
  <c r="CI140" i="64" a="1"/>
  <c r="CI140" i="64" s="1"/>
  <c r="CH850" i="64"/>
  <c r="CH628" i="64"/>
  <c r="CH630" i="64" s="1"/>
  <c r="CF853" i="64"/>
  <c r="CG852" i="64"/>
  <c r="CI262" i="64" a="1"/>
  <c r="CI262" i="64" s="1"/>
  <c r="CI849" i="64" a="1"/>
  <c r="CI849" i="64" s="1"/>
  <c r="CI243" i="64" a="1"/>
  <c r="CI243" i="64" s="1"/>
  <c r="CI629" i="64" a="1"/>
  <c r="CI629" i="64" s="1"/>
  <c r="CI595" i="64" a="1"/>
  <c r="CI595" i="64" s="1"/>
  <c r="CI230" i="64" a="1"/>
  <c r="CI230" i="64" s="1"/>
  <c r="CG592" i="64"/>
  <c r="CH588" i="64"/>
  <c r="CH596" i="64" s="1"/>
  <c r="CI591" i="64" a="1"/>
  <c r="CI591" i="64" s="1"/>
  <c r="CI4" i="64"/>
  <c r="CI587" i="64" a="1"/>
  <c r="CI587" i="64" s="1"/>
  <c r="CJ190" i="64"/>
  <c r="CJ7" i="64"/>
  <c r="CI8" i="64" s="1"/>
  <c r="CH8" i="64"/>
  <c r="CC46" i="861"/>
  <c r="CC87" i="861" s="1"/>
  <c r="CJ1" i="64"/>
  <c r="CK2" i="64"/>
  <c r="CJ3" i="64"/>
  <c r="CI70" i="863" a="1"/>
  <c r="CI70" i="863" s="1"/>
  <c r="CI66" i="863" a="1"/>
  <c r="CI66" i="863" s="1"/>
  <c r="CI68" i="863" a="1"/>
  <c r="CI68" i="863" s="1"/>
  <c r="CI4" i="863"/>
  <c r="CJ22" i="864"/>
  <c r="CJ21" i="864"/>
  <c r="CJ3" i="864"/>
  <c r="CJ4" i="864" s="1"/>
  <c r="CJ1" i="864"/>
  <c r="CJ20" i="864"/>
  <c r="CK2" i="864"/>
  <c r="CK23" i="864" s="1"/>
  <c r="CI24" i="864"/>
  <c r="CI94" i="861" s="1"/>
  <c r="CL1" i="861"/>
  <c r="CL8" i="861"/>
  <c r="CL4" i="861"/>
  <c r="CI57" i="863"/>
  <c r="CH32"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194" i="64"/>
  <c r="AS212" i="64"/>
  <c r="AT208" i="64"/>
  <c r="AT191" i="64"/>
  <c r="AT209" i="64"/>
  <c r="AT192" i="64"/>
  <c r="AT210" i="64"/>
  <c r="AT193" i="64"/>
  <c r="AT211" i="64"/>
  <c r="BW1" i="860"/>
  <c r="BW7" i="860"/>
  <c r="BW3" i="860"/>
  <c r="BW4" i="860" s="1"/>
  <c r="BX2" i="860"/>
  <c r="AR554" i="64"/>
  <c r="AR564" i="64" s="1"/>
  <c r="AQ564" i="64"/>
  <c r="AS558" i="64" a="1"/>
  <c r="AS558" i="64" s="1"/>
  <c r="AS553" i="64" a="1"/>
  <c r="AS553" i="64" s="1"/>
  <c r="AQ1799" i="64"/>
  <c r="AR367" i="64"/>
  <c r="AS1782" i="64" a="1"/>
  <c r="AS1782" i="64" s="1"/>
  <c r="AS1783" i="64" a="1"/>
  <c r="AS1783" i="64" s="1"/>
  <c r="AS1784" i="64" a="1"/>
  <c r="AS1784" i="64" s="1"/>
  <c r="AS1785" i="64" a="1"/>
  <c r="AS1785" i="64" s="1"/>
  <c r="AS1786" i="64" a="1"/>
  <c r="AS1786" i="64" s="1"/>
  <c r="AS1787" i="64" a="1"/>
  <c r="AS1787" i="64" s="1"/>
  <c r="AS1788" i="64" a="1"/>
  <c r="AS1788" i="64" s="1"/>
  <c r="AS1789" i="64" a="1"/>
  <c r="AS1789" i="64" s="1"/>
  <c r="AS1790" i="64" a="1"/>
  <c r="AS1790" i="64" s="1"/>
  <c r="AR1791" i="64"/>
  <c r="AS343" i="64" a="1"/>
  <c r="AS343" i="64" s="1"/>
  <c r="AS366" i="64" a="1"/>
  <c r="AS366" i="64" s="1"/>
  <c r="AS365" i="64" a="1"/>
  <c r="AS365" i="64" s="1"/>
  <c r="AR344" i="64"/>
  <c r="AS1970" i="64"/>
  <c r="AS1936" i="64"/>
  <c r="DE2122" i="64"/>
  <c r="DE2199" i="64"/>
  <c r="DE2225" i="64"/>
  <c r="DH1136" i="64"/>
  <c r="DI1134" i="64"/>
  <c r="DJ2152" i="64"/>
  <c r="DJ2154" i="64" s="1"/>
  <c r="AR1895" i="64"/>
  <c r="AR1873" i="64"/>
  <c r="AS2228" i="64" a="1"/>
  <c r="AS2228" i="64" s="1"/>
  <c r="AS1894" i="64" a="1"/>
  <c r="AS1894" i="64" s="1"/>
  <c r="AS1874" i="64" a="1"/>
  <c r="AS1874" i="64" s="1"/>
  <c r="CB1589" i="64"/>
  <c r="CC1587" i="64"/>
  <c r="CC1566" i="64"/>
  <c r="CC1568" i="64" s="1"/>
  <c r="CD1544" i="64"/>
  <c r="CD1546" i="64" s="1"/>
  <c r="AO1499" i="64"/>
  <c r="AO1501" i="64" s="1"/>
  <c r="AO1502" i="64" s="1"/>
  <c r="AP1490" i="64"/>
  <c r="AQ1488" i="64"/>
  <c r="AQ1497" i="64"/>
  <c r="AQ1489" i="64"/>
  <c r="AQ1498" i="64"/>
  <c r="AS1494" i="64" a="1"/>
  <c r="AS1494" i="64" s="1"/>
  <c r="AS1493" i="64" a="1"/>
  <c r="AS1493" i="64" s="1"/>
  <c r="AS1485" i="64" a="1"/>
  <c r="AS1485" i="64" s="1"/>
  <c r="AS1484" i="64" a="1"/>
  <c r="AS1484" i="64" s="1"/>
  <c r="AR1481" i="64"/>
  <c r="AR1480" i="64"/>
  <c r="AS1475" i="64" a="1"/>
  <c r="AS1475" i="64" s="1"/>
  <c r="AS1476" i="64" a="1"/>
  <c r="AS1476" i="64" s="1"/>
  <c r="AR1916" i="64"/>
  <c r="AS1915" i="64" a="1"/>
  <c r="AS1915" i="64" s="1"/>
  <c r="AS429" i="64" a="1"/>
  <c r="AS429" i="64" s="1"/>
  <c r="AN477" i="64"/>
  <c r="AO476" i="64" a="1"/>
  <c r="AO476" i="64" s="1"/>
  <c r="AT1685" i="64"/>
  <c r="AT1686" i="64" s="1"/>
  <c r="AP827" i="64"/>
  <c r="AQ826" i="64"/>
  <c r="AR943" i="64"/>
  <c r="AR1396" i="64"/>
  <c r="AR1236" i="64"/>
  <c r="AR1373" i="64"/>
  <c r="AR824" i="64"/>
  <c r="AR431" i="64"/>
  <c r="AR320" i="64"/>
  <c r="AR455" i="64"/>
  <c r="AD1615" i="64"/>
  <c r="AD1621" i="64" s="1"/>
  <c r="AQ62" i="64"/>
  <c r="AS424" i="64" a="1"/>
  <c r="AS424" i="64" s="1"/>
  <c r="AS75" i="64" a="1"/>
  <c r="AS75" i="64" s="1"/>
  <c r="AS342" i="64" a="1"/>
  <c r="AS342" i="64" s="1"/>
  <c r="AS55" i="64" a="1"/>
  <c r="AS55" i="64" s="1"/>
  <c r="AS60" i="64" a="1"/>
  <c r="AS60" i="64" s="1"/>
  <c r="AS59" i="64" a="1"/>
  <c r="AS59" i="64" s="1"/>
  <c r="AR56" i="64"/>
  <c r="AS54" i="64" a="1"/>
  <c r="AS54" i="64" s="1"/>
  <c r="AS53" i="64" a="1"/>
  <c r="AS53" i="64" s="1"/>
  <c r="AS454" i="64" a="1"/>
  <c r="AS454" i="64" s="1"/>
  <c r="AS2125" i="64" a="1"/>
  <c r="AS2125" i="64" s="1"/>
  <c r="AS2202" i="64" a="1"/>
  <c r="AS2202" i="64" s="1"/>
  <c r="AS2176" i="64" a="1"/>
  <c r="AS2176" i="64" s="1"/>
  <c r="AS2151" i="64" a="1"/>
  <c r="AS2151" i="64" s="1"/>
  <c r="AS1372" i="64" a="1"/>
  <c r="AS1372" i="64" s="1"/>
  <c r="AR1625" i="64" a="1"/>
  <c r="AR1625" i="64" s="1"/>
  <c r="AS89" i="64" a="1"/>
  <c r="AS89" i="64" s="1"/>
  <c r="AS90" i="64" a="1"/>
  <c r="AS90" i="64" s="1"/>
  <c r="AS91" i="64" a="1"/>
  <c r="AS91" i="64" s="1"/>
  <c r="AS92" i="64" a="1"/>
  <c r="AS92" i="64" s="1"/>
  <c r="AR93" i="64"/>
  <c r="AS1317" i="64" a="1"/>
  <c r="AS1317" i="64" s="1"/>
  <c r="AS1318" i="64" s="1"/>
  <c r="AS319" i="64" a="1"/>
  <c r="AS319" i="64" s="1"/>
  <c r="BG1522" i="64"/>
  <c r="BG1524" i="64" s="1"/>
  <c r="AS2252" i="64" a="1"/>
  <c r="AS2252" i="64" s="1"/>
  <c r="AS1237" i="64" a="1"/>
  <c r="AS1237" i="64" s="1"/>
  <c r="AS1616" i="64" a="1"/>
  <c r="AS1616" i="64" s="1"/>
  <c r="AS1624" i="64" s="1"/>
  <c r="AS1397" i="64" a="1"/>
  <c r="AS1397" i="64" s="1"/>
  <c r="AS1403" i="64" a="1"/>
  <c r="AS1403" i="64" s="1"/>
  <c r="AS1395" i="64" a="1"/>
  <c r="AS1395" i="64" s="1"/>
  <c r="AS942" i="64" a="1"/>
  <c r="AS942" i="64" s="1"/>
  <c r="AS823" i="64" a="1"/>
  <c r="AS823" i="64" s="1"/>
  <c r="AS1396" i="64" a="1"/>
  <c r="CG853" i="64" a="1"/>
  <c r="AS1480" i="64" a="1"/>
  <c r="AS1916" i="64" a="1"/>
  <c r="AS1236" i="64" a="1"/>
  <c r="CH852" i="64" a="1"/>
  <c r="AS554" i="64" a="1"/>
  <c r="CI628" i="64" a="1"/>
  <c r="AS431" i="64" a="1"/>
  <c r="AT1970" i="64" a="1"/>
  <c r="AS1373" i="64" a="1"/>
  <c r="AS1895" i="64" a="1"/>
  <c r="AS1481" i="64" a="1"/>
  <c r="CI588" i="64" a="1"/>
  <c r="AT1936" i="64" a="1"/>
  <c r="AS455" i="64" a="1"/>
  <c r="AS1873" i="64" a="1"/>
  <c r="AR826" i="64" a="1"/>
  <c r="CI850" i="64" a="1"/>
  <c r="AS344" i="64" a="1"/>
  <c r="AS367" i="64" a="1"/>
  <c r="AS943" i="64" a="1"/>
  <c r="AS824" i="64" a="1"/>
  <c r="AO477" i="64" a="1"/>
  <c r="AQ827" i="64" a="1"/>
  <c r="AS320" i="64" a="1"/>
  <c r="CI66" i="1151" l="1"/>
  <c r="CI22" i="861" s="1"/>
  <c r="CI51" i="1151"/>
  <c r="CI17" i="861" s="1"/>
  <c r="CM20" i="1151"/>
  <c r="CM36" i="1151" s="1"/>
  <c r="CL20" i="1151"/>
  <c r="P18" i="1151"/>
  <c r="CK31" i="1151"/>
  <c r="CK32" i="1151"/>
  <c r="CK34" i="1151"/>
  <c r="CK35" i="1151"/>
  <c r="CK33" i="1151"/>
  <c r="CG69" i="1151"/>
  <c r="CJ50" i="1151"/>
  <c r="CJ65" i="1151"/>
  <c r="CJ49" i="1151"/>
  <c r="CJ64" i="1151"/>
  <c r="CJ46" i="1151"/>
  <c r="CJ61" i="1151"/>
  <c r="CJ48" i="1151"/>
  <c r="CJ63" i="1151"/>
  <c r="CJ62" i="1151"/>
  <c r="CJ47" i="1151"/>
  <c r="CH66" i="1151"/>
  <c r="CH22" i="861" s="1"/>
  <c r="CH51" i="1151"/>
  <c r="CH17" i="861" s="1"/>
  <c r="M64" i="1151"/>
  <c r="M49" i="1151"/>
  <c r="M63" i="1151"/>
  <c r="M48" i="1151"/>
  <c r="M46" i="1151"/>
  <c r="M61" i="1151"/>
  <c r="CF699" i="64"/>
  <c r="CG698" i="64"/>
  <c r="CG699" i="64" s="1"/>
  <c r="CI695" i="64"/>
  <c r="CI694" i="64"/>
  <c r="CH696" i="64"/>
  <c r="CI693" i="64"/>
  <c r="CI692" i="64"/>
  <c r="CI691" i="64"/>
  <c r="CJ688" i="64" a="1"/>
  <c r="CJ688" i="64" s="1"/>
  <c r="CJ685" i="64" a="1"/>
  <c r="CJ685" i="64" s="1"/>
  <c r="CJ684" i="64" a="1"/>
  <c r="CJ684" i="64" s="1"/>
  <c r="CJ686" i="64" a="1"/>
  <c r="CJ686" i="64" s="1"/>
  <c r="CJ687" i="64" a="1"/>
  <c r="CJ687" i="64" s="1"/>
  <c r="CH681" i="64"/>
  <c r="CI679" i="64"/>
  <c r="CI680" i="64"/>
  <c r="CI677" i="64"/>
  <c r="CI676" i="64"/>
  <c r="CI678" i="64"/>
  <c r="CJ672" i="64" a="1"/>
  <c r="CJ672" i="64" s="1"/>
  <c r="CJ673" i="64" a="1"/>
  <c r="CJ673" i="64" s="1"/>
  <c r="CJ653" i="64" a="1"/>
  <c r="CJ653" i="64" s="1"/>
  <c r="CJ661" i="64" s="1"/>
  <c r="CJ654" i="64" a="1"/>
  <c r="CJ654" i="64" s="1"/>
  <c r="CJ662" i="64" s="1"/>
  <c r="CJ670" i="64" a="1"/>
  <c r="CJ670" i="64" s="1"/>
  <c r="CJ655" i="64" a="1"/>
  <c r="CJ655" i="64" s="1"/>
  <c r="CJ663" i="64" s="1"/>
  <c r="CJ656" i="64" a="1"/>
  <c r="CJ656" i="64" s="1"/>
  <c r="CJ664" i="64" s="1"/>
  <c r="CJ669" i="64" a="1"/>
  <c r="CJ669" i="64" s="1"/>
  <c r="CJ657" i="64" a="1"/>
  <c r="CJ657" i="64" s="1"/>
  <c r="CJ665" i="64" s="1"/>
  <c r="CJ671" i="64" a="1"/>
  <c r="CJ671" i="64" s="1"/>
  <c r="CJ139" i="64" a="1"/>
  <c r="CJ139" i="64" s="1"/>
  <c r="CJ138" i="64" s="1"/>
  <c r="CJ140" i="64" a="1"/>
  <c r="CJ140" i="64" s="1"/>
  <c r="CI141" i="64"/>
  <c r="CI143" i="64" s="1"/>
  <c r="CI850" i="64"/>
  <c r="CI628" i="64"/>
  <c r="CI630" i="64" s="1"/>
  <c r="CG853" i="64"/>
  <c r="CH852" i="64"/>
  <c r="CJ262" i="64" a="1"/>
  <c r="CJ262" i="64" s="1"/>
  <c r="CJ849" i="64" a="1"/>
  <c r="CJ849" i="64" s="1"/>
  <c r="CJ243" i="64" a="1"/>
  <c r="CJ243" i="64" s="1"/>
  <c r="CJ629" i="64" a="1"/>
  <c r="CJ629" i="64" s="1"/>
  <c r="CJ595" i="64" a="1"/>
  <c r="CJ595" i="64" s="1"/>
  <c r="CJ230" i="64" a="1"/>
  <c r="CJ230" i="64" s="1"/>
  <c r="CH592" i="64"/>
  <c r="CI588" i="64"/>
  <c r="CI596" i="64" s="1"/>
  <c r="CJ591" i="64" a="1"/>
  <c r="CJ591" i="64" s="1"/>
  <c r="CJ4" i="64"/>
  <c r="CJ587" i="64" a="1"/>
  <c r="CJ587" i="64" s="1"/>
  <c r="K35" i="861"/>
  <c r="N35" i="861"/>
  <c r="O35" i="861"/>
  <c r="M35" i="861"/>
  <c r="L35" i="861"/>
  <c r="P35" i="861"/>
  <c r="CK190" i="64"/>
  <c r="CK7" i="64"/>
  <c r="CJ8" i="64" s="1"/>
  <c r="CD46" i="861"/>
  <c r="CD87" i="861" s="1"/>
  <c r="CK1" i="64"/>
  <c r="CL2" i="64"/>
  <c r="CK3" i="64"/>
  <c r="CI32" i="861"/>
  <c r="CL5" i="861"/>
  <c r="M49" i="861"/>
  <c r="M46" i="861"/>
  <c r="M87" i="861" s="1"/>
  <c r="K49" i="861"/>
  <c r="K26" i="861"/>
  <c r="P26" i="861"/>
  <c r="O46" i="861"/>
  <c r="O87" i="861" s="1"/>
  <c r="M26" i="861"/>
  <c r="N49" i="861"/>
  <c r="L46" i="861"/>
  <c r="L87" i="861" s="1"/>
  <c r="L32" i="861"/>
  <c r="L26" i="861"/>
  <c r="K46" i="861"/>
  <c r="K87" i="861" s="1"/>
  <c r="N32" i="861"/>
  <c r="P49" i="861"/>
  <c r="N46" i="861"/>
  <c r="N87" i="861" s="1"/>
  <c r="O32" i="861"/>
  <c r="K43" i="861"/>
  <c r="N26" i="861"/>
  <c r="K32" i="861"/>
  <c r="O49" i="861"/>
  <c r="K95" i="861"/>
  <c r="L49"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4" i="861" s="1"/>
  <c r="CJ68" i="863" a="1"/>
  <c r="CJ68" i="863" s="1"/>
  <c r="CJ66" i="863" a="1"/>
  <c r="CJ66" i="863" s="1"/>
  <c r="CJ70" i="863" a="1"/>
  <c r="CJ70" i="863" s="1"/>
  <c r="CJ4" i="863"/>
  <c r="AT212" i="64"/>
  <c r="AU208" i="64"/>
  <c r="AU191" i="64"/>
  <c r="AU209" i="64"/>
  <c r="AU192" i="64"/>
  <c r="AU210" i="64"/>
  <c r="AU211" i="64"/>
  <c r="AU193" i="64"/>
  <c r="AT194" i="64"/>
  <c r="BX7" i="860"/>
  <c r="BX3" i="860"/>
  <c r="BX4" i="860" s="1"/>
  <c r="BY2" i="860"/>
  <c r="BX1" i="860"/>
  <c r="AS554" i="64"/>
  <c r="AS564" i="64" s="1"/>
  <c r="AT558" i="64" a="1"/>
  <c r="AT558" i="64" s="1"/>
  <c r="AT553" i="64" a="1"/>
  <c r="AT553" i="64" s="1"/>
  <c r="AR1799" i="64"/>
  <c r="AS367" i="64"/>
  <c r="AT1782" i="64" a="1"/>
  <c r="AT1782" i="64" s="1"/>
  <c r="AT1783" i="64" a="1"/>
  <c r="AT1783" i="64" s="1"/>
  <c r="AT1784" i="64" a="1"/>
  <c r="AT1784" i="64" s="1"/>
  <c r="AT1785" i="64" a="1"/>
  <c r="AT1785" i="64" s="1"/>
  <c r="AT1788" i="64" a="1"/>
  <c r="AT1788" i="64" s="1"/>
  <c r="AT1786" i="64" a="1"/>
  <c r="AT1786" i="64" s="1"/>
  <c r="AT1789" i="64" a="1"/>
  <c r="AT1789" i="64" s="1"/>
  <c r="AT1790" i="64" a="1"/>
  <c r="AT1790" i="64" s="1"/>
  <c r="AT1787" i="64" a="1"/>
  <c r="AT1787" i="64" s="1"/>
  <c r="AS1791" i="64"/>
  <c r="AT366" i="64" a="1"/>
  <c r="AT366" i="64" s="1"/>
  <c r="AT343" i="64" a="1"/>
  <c r="AT343" i="64" s="1"/>
  <c r="AT365" i="64" a="1"/>
  <c r="AT365" i="64" s="1"/>
  <c r="AS344" i="64"/>
  <c r="AT1970" i="64"/>
  <c r="AT1936" i="64"/>
  <c r="DD2173" i="64"/>
  <c r="DI1136" i="64"/>
  <c r="DJ1134" i="64"/>
  <c r="DK2152" i="64"/>
  <c r="DK2154" i="64" s="1"/>
  <c r="AS1873" i="64"/>
  <c r="AS1895" i="64"/>
  <c r="AT2228" i="64" a="1"/>
  <c r="AT2228" i="64" s="1"/>
  <c r="AT1874" i="64" a="1"/>
  <c r="AT1874" i="64" s="1"/>
  <c r="AT1894" i="64" a="1"/>
  <c r="AT1894" i="64" s="1"/>
  <c r="CC1589" i="64"/>
  <c r="CD1587" i="64"/>
  <c r="CD1566" i="64"/>
  <c r="CD1568" i="64" s="1"/>
  <c r="CE1544" i="64"/>
  <c r="CE1546" i="64" s="1"/>
  <c r="AP1499" i="64"/>
  <c r="AP1501" i="64" s="1"/>
  <c r="AP1502" i="64" s="1"/>
  <c r="AQ1490" i="64"/>
  <c r="AR1488" i="64"/>
  <c r="AR1497" i="64"/>
  <c r="AR1489" i="64"/>
  <c r="AR1498" i="64"/>
  <c r="AT1494" i="64" a="1"/>
  <c r="AT1494" i="64" s="1"/>
  <c r="AT1493" i="64" a="1"/>
  <c r="AT1493" i="64" s="1"/>
  <c r="AT1484" i="64" a="1"/>
  <c r="AT1484" i="64" s="1"/>
  <c r="AT1485" i="64" a="1"/>
  <c r="AT1485" i="64" s="1"/>
  <c r="AS1481" i="64"/>
  <c r="AS1480" i="64"/>
  <c r="AT1475" i="64" a="1"/>
  <c r="AT1475" i="64" s="1"/>
  <c r="AT1476" i="64" a="1"/>
  <c r="AT1476" i="64" s="1"/>
  <c r="AS1916" i="64"/>
  <c r="AT1915" i="64" a="1"/>
  <c r="AT1915" i="64" s="1"/>
  <c r="AT429" i="64" a="1"/>
  <c r="AT429" i="64" s="1"/>
  <c r="AO477" i="64"/>
  <c r="AU1685" i="64"/>
  <c r="AU1686" i="64" s="1"/>
  <c r="AP476" i="64" a="1"/>
  <c r="AP476" i="64" s="1"/>
  <c r="AQ827" i="64"/>
  <c r="AR826" i="64"/>
  <c r="AS1396" i="64"/>
  <c r="AS1236" i="64"/>
  <c r="AS943" i="64"/>
  <c r="AS1373" i="64"/>
  <c r="AS824" i="64"/>
  <c r="AS320" i="64"/>
  <c r="AS455" i="64"/>
  <c r="AS431" i="64"/>
  <c r="AD1618" i="64"/>
  <c r="AD1619" i="64" s="1"/>
  <c r="AR62" i="64"/>
  <c r="AT424" i="64" a="1"/>
  <c r="AT424" i="64" s="1"/>
  <c r="AT75" i="64" a="1"/>
  <c r="AT75" i="64" s="1"/>
  <c r="AT342" i="64" a="1"/>
  <c r="AT342" i="64" s="1"/>
  <c r="AT55" i="64" a="1"/>
  <c r="AT55" i="64" s="1"/>
  <c r="AT60" i="64" a="1"/>
  <c r="AT60" i="64" s="1"/>
  <c r="AT59" i="64" a="1"/>
  <c r="AT59" i="64" s="1"/>
  <c r="AS56" i="64"/>
  <c r="AT54" i="64" a="1"/>
  <c r="AT54" i="64" s="1"/>
  <c r="AT53" i="64" a="1"/>
  <c r="AT53" i="64" s="1"/>
  <c r="AT454" i="64" a="1"/>
  <c r="AT454" i="64" s="1"/>
  <c r="AT2125" i="64" a="1"/>
  <c r="AT2125" i="64" s="1"/>
  <c r="AT2202" i="64" a="1"/>
  <c r="AT2202" i="64" s="1"/>
  <c r="AT2176" i="64" a="1"/>
  <c r="AT2176" i="64" s="1"/>
  <c r="AT2151" i="64" a="1"/>
  <c r="AT2151" i="64" s="1"/>
  <c r="AT1372" i="64" a="1"/>
  <c r="AT1372" i="64" s="1"/>
  <c r="AS1625" i="64" a="1"/>
  <c r="AS1625" i="64" s="1"/>
  <c r="AT91" i="64" a="1"/>
  <c r="AT91" i="64" s="1"/>
  <c r="AT89" i="64" a="1"/>
  <c r="AT89" i="64" s="1"/>
  <c r="AT90" i="64" a="1"/>
  <c r="AT90" i="64" s="1"/>
  <c r="AT92" i="64" a="1"/>
  <c r="AT92" i="64" s="1"/>
  <c r="AS93" i="64"/>
  <c r="AT1317" i="64" a="1"/>
  <c r="AT1317" i="64" s="1"/>
  <c r="AT1318" i="64" s="1"/>
  <c r="AT319" i="64" a="1"/>
  <c r="AT319" i="64" s="1"/>
  <c r="BH1522" i="64"/>
  <c r="BH1524" i="64" s="1"/>
  <c r="AT2252" i="64" a="1"/>
  <c r="AT2252" i="64" s="1"/>
  <c r="AT1237" i="64" a="1"/>
  <c r="AT1237" i="64" s="1"/>
  <c r="AT1616" i="64" a="1"/>
  <c r="AT1616" i="64" s="1"/>
  <c r="AT1624" i="64" s="1"/>
  <c r="AT1397" i="64" a="1"/>
  <c r="AT1397" i="64" s="1"/>
  <c r="AT1403" i="64" a="1"/>
  <c r="AT1403" i="64" s="1"/>
  <c r="AT1395" i="64" a="1"/>
  <c r="AT1395" i="64" s="1"/>
  <c r="AT942" i="64" a="1"/>
  <c r="AT942" i="64" s="1"/>
  <c r="AT823" i="64" a="1"/>
  <c r="AT823" i="64" s="1"/>
  <c r="AT344" i="64" a="1"/>
  <c r="AT431" i="64" a="1"/>
  <c r="CJ628" i="64" a="1"/>
  <c r="CH853" i="64" a="1"/>
  <c r="AT824" i="64" a="1"/>
  <c r="AT943" i="64" a="1"/>
  <c r="AT1396" i="64" a="1"/>
  <c r="AT1895" i="64" a="1"/>
  <c r="AU1970" i="64" a="1"/>
  <c r="AT1873" i="64" a="1"/>
  <c r="CI852" i="64" a="1"/>
  <c r="CJ850" i="64" a="1"/>
  <c r="AT1373" i="64" a="1"/>
  <c r="AT554" i="64" a="1"/>
  <c r="AU1936" i="64" a="1"/>
  <c r="CJ588" i="64" a="1"/>
  <c r="AT1916" i="64" a="1"/>
  <c r="AT1236" i="64" a="1"/>
  <c r="AT1481" i="64" a="1"/>
  <c r="AT367" i="64" a="1"/>
  <c r="AT455" i="64" a="1"/>
  <c r="AS826" i="64" a="1"/>
  <c r="AT1480" i="64" a="1"/>
  <c r="AR827" i="64" a="1"/>
  <c r="AT320" i="64" a="1"/>
  <c r="AP477" i="64" a="1"/>
  <c r="CK63" i="1151" l="1"/>
  <c r="CK48" i="1151"/>
  <c r="CK65" i="1151"/>
  <c r="CK50" i="1151"/>
  <c r="CK49" i="1151"/>
  <c r="CK64" i="1151"/>
  <c r="CK47" i="1151"/>
  <c r="CK62" i="1151"/>
  <c r="CJ66" i="1151"/>
  <c r="CJ22" i="861" s="1"/>
  <c r="CJ51" i="1151"/>
  <c r="CJ17" i="861" s="1"/>
  <c r="CK46" i="1151"/>
  <c r="CK61" i="1151"/>
  <c r="CL36" i="1151"/>
  <c r="P20" i="1151"/>
  <c r="CM34" i="1151"/>
  <c r="CM33" i="1151"/>
  <c r="CM35" i="1151"/>
  <c r="CM31" i="1151"/>
  <c r="CM32" i="1151"/>
  <c r="CH68" i="1151"/>
  <c r="CI68" i="1151"/>
  <c r="M51" i="1151"/>
  <c r="M17" i="861" s="1"/>
  <c r="CH698" i="64"/>
  <c r="CH699" i="64" s="1"/>
  <c r="CJ695" i="64"/>
  <c r="CI696" i="64"/>
  <c r="CJ693" i="64"/>
  <c r="CJ692" i="64"/>
  <c r="CJ691" i="64"/>
  <c r="CK685" i="64" a="1"/>
  <c r="CK685" i="64" s="1"/>
  <c r="CK688" i="64" a="1"/>
  <c r="CK688" i="64" s="1"/>
  <c r="CK684" i="64" a="1"/>
  <c r="CK684" i="64" s="1"/>
  <c r="CK687" i="64" a="1"/>
  <c r="CK687" i="64" s="1"/>
  <c r="CK686" i="64" a="1"/>
  <c r="CK686" i="64" s="1"/>
  <c r="CJ694" i="64"/>
  <c r="CI681" i="64"/>
  <c r="CJ680" i="64"/>
  <c r="CJ679" i="64"/>
  <c r="CJ678" i="64"/>
  <c r="CJ677" i="64"/>
  <c r="CJ676" i="64"/>
  <c r="CK672" i="64" a="1"/>
  <c r="CK672" i="64" s="1"/>
  <c r="CK673" i="64" a="1"/>
  <c r="CK673" i="64" s="1"/>
  <c r="CK671" i="64" a="1"/>
  <c r="CK671" i="64" s="1"/>
  <c r="CK653" i="64" a="1"/>
  <c r="CK653" i="64" s="1"/>
  <c r="CK661" i="64" s="1"/>
  <c r="CK654" i="64" a="1"/>
  <c r="CK654" i="64" s="1"/>
  <c r="CK670" i="64" a="1"/>
  <c r="CK670" i="64" s="1"/>
  <c r="CK655" i="64" a="1"/>
  <c r="CK655" i="64" s="1"/>
  <c r="CK663" i="64" s="1"/>
  <c r="CK656" i="64" a="1"/>
  <c r="CK656" i="64" s="1"/>
  <c r="CK669" i="64" a="1"/>
  <c r="CK669" i="64" s="1"/>
  <c r="CK657" i="64" a="1"/>
  <c r="CK657" i="64" s="1"/>
  <c r="CK665" i="64" s="1"/>
  <c r="CJ141" i="64"/>
  <c r="CJ143" i="64" s="1"/>
  <c r="CK139" i="64" a="1"/>
  <c r="CK139" i="64" s="1"/>
  <c r="CK138" i="64" s="1"/>
  <c r="CK140" i="64" a="1"/>
  <c r="CK140" i="64" s="1"/>
  <c r="CJ850" i="64"/>
  <c r="CJ628" i="64"/>
  <c r="CJ630" i="64" s="1"/>
  <c r="CH853" i="64"/>
  <c r="CI852" i="64"/>
  <c r="CK262" i="64" a="1"/>
  <c r="CK262" i="64" s="1"/>
  <c r="CK849" i="64" a="1"/>
  <c r="CK849" i="64" s="1"/>
  <c r="CK243" i="64" a="1"/>
  <c r="CK243" i="64" s="1"/>
  <c r="CK629" i="64" a="1"/>
  <c r="CK629" i="64" s="1"/>
  <c r="CK595" i="64" a="1"/>
  <c r="CK595" i="64" s="1"/>
  <c r="CK230" i="64" a="1"/>
  <c r="CK230" i="64" s="1"/>
  <c r="CI592" i="64"/>
  <c r="CJ588" i="64"/>
  <c r="CJ596" i="64" s="1"/>
  <c r="CK591" i="64" a="1"/>
  <c r="CK591" i="64" s="1"/>
  <c r="CK4" i="64"/>
  <c r="CK587" i="64" a="1"/>
  <c r="CK587" i="64" s="1"/>
  <c r="CL190" i="64"/>
  <c r="CL7" i="64"/>
  <c r="CL8" i="64" s="1"/>
  <c r="CE46" i="861"/>
  <c r="CE87" i="861" s="1"/>
  <c r="CL1" i="64"/>
  <c r="CL3" i="64"/>
  <c r="CK24" i="864"/>
  <c r="CK94" i="861" s="1"/>
  <c r="CL56" i="863" a="1"/>
  <c r="CL56" i="863" s="1"/>
  <c r="CL54" i="863" a="1"/>
  <c r="CL54" i="863" s="1"/>
  <c r="CL55" i="863" a="1"/>
  <c r="CL55" i="863" s="1"/>
  <c r="CL38" i="863"/>
  <c r="CL53" i="863" a="1"/>
  <c r="CL53" i="863" s="1"/>
  <c r="CL52" i="863" a="1"/>
  <c r="CL52" i="863" s="1"/>
  <c r="CL39" i="863"/>
  <c r="CL41" i="863"/>
  <c r="CL3" i="863"/>
  <c r="CL1" i="863"/>
  <c r="K70" i="861"/>
  <c r="CK42" i="863"/>
  <c r="CK21" i="863" s="1"/>
  <c r="CK43" i="863"/>
  <c r="CJ32" i="861"/>
  <c r="CK68" i="863" a="1"/>
  <c r="CK68" i="863" s="1"/>
  <c r="CK66" i="863" a="1"/>
  <c r="CK66" i="863" s="1"/>
  <c r="CK70" i="863" a="1"/>
  <c r="CK70" i="863" s="1"/>
  <c r="CK4" i="863"/>
  <c r="CL22" i="864"/>
  <c r="CL21" i="864"/>
  <c r="CL20" i="864"/>
  <c r="CL3" i="864"/>
  <c r="CL1" i="864"/>
  <c r="CK57" i="863"/>
  <c r="AU212" i="64"/>
  <c r="AV208" i="64"/>
  <c r="AV209" i="64"/>
  <c r="AV191" i="64"/>
  <c r="AV192" i="64"/>
  <c r="AV210" i="64"/>
  <c r="AV211" i="64"/>
  <c r="AV193" i="64"/>
  <c r="AU194" i="64"/>
  <c r="BY7" i="860"/>
  <c r="BY3" i="860"/>
  <c r="BY4" i="860" s="1"/>
  <c r="BZ2" i="860"/>
  <c r="BY1" i="860"/>
  <c r="AT554" i="64"/>
  <c r="AU558" i="64" a="1"/>
  <c r="AU558" i="64" s="1"/>
  <c r="AU553" i="64" a="1"/>
  <c r="AU553" i="64" s="1"/>
  <c r="AT367" i="64"/>
  <c r="AU1782" i="64" a="1"/>
  <c r="AU1782" i="64" s="1"/>
  <c r="AU1783" i="64" a="1"/>
  <c r="AU1783" i="64" s="1"/>
  <c r="AU1784" i="64" a="1"/>
  <c r="AU1784" i="64" s="1"/>
  <c r="AU1788" i="64" a="1"/>
  <c r="AU1788" i="64" s="1"/>
  <c r="AU1786" i="64" a="1"/>
  <c r="AU1786" i="64" s="1"/>
  <c r="AU1789" i="64" a="1"/>
  <c r="AU1789" i="64" s="1"/>
  <c r="AU1790" i="64" a="1"/>
  <c r="AU1790" i="64" s="1"/>
  <c r="AU1787" i="64" a="1"/>
  <c r="AU1787" i="64" s="1"/>
  <c r="AU1785" i="64" a="1"/>
  <c r="AU1785" i="64" s="1"/>
  <c r="AS1799" i="64"/>
  <c r="AT1791" i="64"/>
  <c r="AU343" i="64" a="1"/>
  <c r="AU343" i="64" s="1"/>
  <c r="AU366" i="64" a="1"/>
  <c r="AU366" i="64" s="1"/>
  <c r="AU365" i="64" a="1"/>
  <c r="AU365" i="64" s="1"/>
  <c r="AT344" i="64"/>
  <c r="AU1936" i="64"/>
  <c r="AU1970" i="64"/>
  <c r="DF2199" i="64"/>
  <c r="DF2225" i="64"/>
  <c r="DF2122" i="64"/>
  <c r="DJ1136" i="64"/>
  <c r="DK1134" i="64"/>
  <c r="DL2152" i="64"/>
  <c r="DL2154" i="64" s="1"/>
  <c r="AT1895" i="64"/>
  <c r="AT1873" i="64"/>
  <c r="AU2228" i="64" a="1"/>
  <c r="AU2228" i="64" s="1"/>
  <c r="AU1874" i="64" a="1"/>
  <c r="AU1874" i="64" s="1"/>
  <c r="AU1894" i="64" a="1"/>
  <c r="AU1894" i="64" s="1"/>
  <c r="CE1587" i="64"/>
  <c r="CD1589" i="64"/>
  <c r="CE1566" i="64"/>
  <c r="CE1568" i="64" s="1"/>
  <c r="CF1544" i="64"/>
  <c r="CF1546" i="64" s="1"/>
  <c r="AR1490" i="64"/>
  <c r="AQ1499" i="64"/>
  <c r="AQ1501" i="64" s="1"/>
  <c r="AR1499" i="64"/>
  <c r="AS1489" i="64"/>
  <c r="AS1498" i="64"/>
  <c r="AS1488" i="64"/>
  <c r="AS1497" i="64"/>
  <c r="AU1494" i="64" a="1"/>
  <c r="AU1494" i="64" s="1"/>
  <c r="AU1493" i="64" a="1"/>
  <c r="AU1493" i="64" s="1"/>
  <c r="AU1485" i="64" a="1"/>
  <c r="AU1485" i="64" s="1"/>
  <c r="AU1484" i="64" a="1"/>
  <c r="AU1484" i="64" s="1"/>
  <c r="AT1481" i="64"/>
  <c r="AT1480" i="64"/>
  <c r="AU1475" i="64" a="1"/>
  <c r="AU1475" i="64" s="1"/>
  <c r="AU1476" i="64" a="1"/>
  <c r="AU1476" i="64" s="1"/>
  <c r="AT1916" i="64"/>
  <c r="AU1915" i="64" a="1"/>
  <c r="AU1915" i="64" s="1"/>
  <c r="AU429" i="64" a="1"/>
  <c r="AU429" i="64" s="1"/>
  <c r="AP477" i="64"/>
  <c r="AQ476" i="64" a="1"/>
  <c r="AQ476" i="64" s="1"/>
  <c r="AV1685" i="64"/>
  <c r="AV1686" i="64" s="1"/>
  <c r="AR827" i="64"/>
  <c r="AS826" i="64"/>
  <c r="AT1236" i="64"/>
  <c r="AT943" i="64"/>
  <c r="AT1396" i="64"/>
  <c r="AT1373" i="64"/>
  <c r="AT824" i="64"/>
  <c r="AT320" i="64"/>
  <c r="AT455" i="64"/>
  <c r="AT431" i="64"/>
  <c r="AE1615" i="64"/>
  <c r="AE1621" i="64" s="1"/>
  <c r="AS62" i="64"/>
  <c r="AU424" i="64" a="1"/>
  <c r="AU424" i="64" s="1"/>
  <c r="AU75" i="64" a="1"/>
  <c r="AU75" i="64" s="1"/>
  <c r="AU342" i="64" a="1"/>
  <c r="AU342" i="64" s="1"/>
  <c r="AU55" i="64" a="1"/>
  <c r="AU55" i="64" s="1"/>
  <c r="AU60" i="64" a="1"/>
  <c r="AU60" i="64" s="1"/>
  <c r="AU59" i="64" a="1"/>
  <c r="AU59" i="64" s="1"/>
  <c r="AT56" i="64"/>
  <c r="AU53" i="64" a="1"/>
  <c r="AU53" i="64" s="1"/>
  <c r="AU54" i="64" a="1"/>
  <c r="AU54" i="64" s="1"/>
  <c r="AU454" i="64" a="1"/>
  <c r="AU454" i="64" s="1"/>
  <c r="AU2125" i="64" a="1"/>
  <c r="AU2125" i="64" s="1"/>
  <c r="AU2202" i="64" a="1"/>
  <c r="AU2202" i="64" s="1"/>
  <c r="AU2176" i="64" a="1"/>
  <c r="AU2176" i="64" s="1"/>
  <c r="AU2151" i="64" a="1"/>
  <c r="AU2151" i="64" s="1"/>
  <c r="AU1372" i="64" a="1"/>
  <c r="AU1372" i="64" s="1"/>
  <c r="AT1625" i="64" a="1"/>
  <c r="AT1625" i="64" s="1"/>
  <c r="AT93" i="64"/>
  <c r="AU90" i="64" a="1"/>
  <c r="AU90" i="64" s="1"/>
  <c r="AU91" i="64" a="1"/>
  <c r="AU91" i="64" s="1"/>
  <c r="AU92" i="64" a="1"/>
  <c r="AU92" i="64" s="1"/>
  <c r="AU89" i="64" a="1"/>
  <c r="AU89" i="64" s="1"/>
  <c r="AU1317" i="64" a="1"/>
  <c r="AU1317" i="64" s="1"/>
  <c r="AU1318" i="64" s="1"/>
  <c r="AU319" i="64" a="1"/>
  <c r="AU319" i="64" s="1"/>
  <c r="BI1522" i="64"/>
  <c r="BI1524" i="64" s="1"/>
  <c r="AU2252" i="64" a="1"/>
  <c r="AU2252" i="64" s="1"/>
  <c r="AU1237" i="64" a="1"/>
  <c r="AU1237" i="64" s="1"/>
  <c r="AU1616" i="64" a="1"/>
  <c r="AU1616" i="64" s="1"/>
  <c r="AU1624" i="64" s="1"/>
  <c r="AU1397" i="64" a="1"/>
  <c r="AU1397" i="64" s="1"/>
  <c r="AU1403" i="64" a="1"/>
  <c r="AU1403" i="64" s="1"/>
  <c r="AU1395" i="64" a="1"/>
  <c r="AU1395" i="64" s="1"/>
  <c r="AU942" i="64" a="1"/>
  <c r="AU942" i="64" s="1"/>
  <c r="AU823" i="64" a="1"/>
  <c r="AU823" i="64" s="1"/>
  <c r="AQ477" i="64" a="1"/>
  <c r="CK628" i="64" a="1"/>
  <c r="CK588" i="64" a="1"/>
  <c r="AS827" i="64" a="1"/>
  <c r="AU455" i="64" a="1"/>
  <c r="CJ852" i="64" a="1"/>
  <c r="AT826" i="64" a="1"/>
  <c r="AU1895" i="64" a="1"/>
  <c r="AU1481" i="64" a="1"/>
  <c r="AU367" i="64" a="1"/>
  <c r="AU320" i="64" a="1"/>
  <c r="AV1936" i="64" a="1"/>
  <c r="AU431" i="64" a="1"/>
  <c r="AU1916" i="64" a="1"/>
  <c r="AU1480" i="64" a="1"/>
  <c r="AV1970" i="64" a="1"/>
  <c r="AU554" i="64" a="1"/>
  <c r="AU1373" i="64" a="1"/>
  <c r="AU1873" i="64" a="1"/>
  <c r="AU344" i="64" a="1"/>
  <c r="AU1396" i="64" a="1"/>
  <c r="AU943" i="64" a="1"/>
  <c r="AU824" i="64" a="1"/>
  <c r="CI853" i="64" a="1"/>
  <c r="CK850" i="64" a="1"/>
  <c r="AU1236" i="64" a="1"/>
  <c r="CM47" i="1151" l="1"/>
  <c r="M47" i="1151" s="1"/>
  <c r="CM62" i="1151"/>
  <c r="M62" i="1151" s="1"/>
  <c r="CM61" i="1151"/>
  <c r="CM66" i="1151" s="1"/>
  <c r="M66" i="1151" s="1"/>
  <c r="M22" i="861" s="1"/>
  <c r="CM46" i="1151"/>
  <c r="CM51" i="1151" s="1"/>
  <c r="CM68" i="1151" s="1"/>
  <c r="CM69" i="1151" s="1"/>
  <c r="CM65" i="1151"/>
  <c r="M65" i="1151" s="1"/>
  <c r="CM50" i="1151"/>
  <c r="M50" i="1151" s="1"/>
  <c r="CM48" i="1151"/>
  <c r="CM63" i="1151"/>
  <c r="CM49" i="1151"/>
  <c r="CM64" i="1151"/>
  <c r="CI69" i="1151"/>
  <c r="CL31" i="1151"/>
  <c r="CL32" i="1151"/>
  <c r="CL35" i="1151"/>
  <c r="CL33" i="1151"/>
  <c r="CL34" i="1151"/>
  <c r="P36" i="1151"/>
  <c r="CH69" i="1151"/>
  <c r="CK66" i="1151"/>
  <c r="CK22" i="861" s="1"/>
  <c r="CK51" i="1151"/>
  <c r="CK17" i="861" s="1"/>
  <c r="CJ68" i="1151"/>
  <c r="CM22" i="861"/>
  <c r="CM17" i="861"/>
  <c r="M68" i="1151"/>
  <c r="CI698" i="64"/>
  <c r="CI699" i="64" s="1"/>
  <c r="K698" i="64"/>
  <c r="L698" i="64"/>
  <c r="CK664" i="64"/>
  <c r="CK694" i="64" s="1"/>
  <c r="CK662" i="64"/>
  <c r="CK692" i="64" s="1"/>
  <c r="CK695" i="64"/>
  <c r="CK693" i="64"/>
  <c r="CJ696" i="64"/>
  <c r="CL685" i="64" a="1"/>
  <c r="CL685" i="64" s="1"/>
  <c r="CL688" i="64" a="1"/>
  <c r="CL688" i="64" s="1"/>
  <c r="CL684" i="64" a="1"/>
  <c r="CL684" i="64" s="1"/>
  <c r="CL687" i="64" a="1"/>
  <c r="CL687" i="64" s="1"/>
  <c r="CL686" i="64" a="1"/>
  <c r="CL686" i="64" s="1"/>
  <c r="K694" i="64"/>
  <c r="K695" i="64"/>
  <c r="K692" i="64"/>
  <c r="K693" i="64"/>
  <c r="K691" i="64"/>
  <c r="K696" i="64"/>
  <c r="L694" i="64"/>
  <c r="L692" i="64"/>
  <c r="L696" i="64"/>
  <c r="L691" i="64"/>
  <c r="L693" i="64"/>
  <c r="L695" i="64"/>
  <c r="CK691" i="64"/>
  <c r="CK680" i="64"/>
  <c r="CK678" i="64"/>
  <c r="CJ681" i="64"/>
  <c r="CL671" i="64" a="1"/>
  <c r="CL671" i="64" s="1"/>
  <c r="CL657" i="64" a="1"/>
  <c r="CL657" i="64" s="1"/>
  <c r="CL665" i="64" s="1"/>
  <c r="CL672" i="64" a="1"/>
  <c r="CL672" i="64" s="1"/>
  <c r="CL673" i="64" a="1"/>
  <c r="CL673" i="64" s="1"/>
  <c r="CL653" i="64" a="1"/>
  <c r="CL653" i="64" s="1"/>
  <c r="CL661" i="64" s="1"/>
  <c r="CL654" i="64" a="1"/>
  <c r="CL654" i="64" s="1"/>
  <c r="CL662" i="64" s="1"/>
  <c r="CL670" i="64" a="1"/>
  <c r="CL670" i="64" s="1"/>
  <c r="CL669" i="64" a="1"/>
  <c r="CL669" i="64" s="1"/>
  <c r="CL655" i="64" a="1"/>
  <c r="CL655" i="64" s="1"/>
  <c r="CL656" i="64" a="1"/>
  <c r="CL656" i="64" s="1"/>
  <c r="CL664" i="64" s="1"/>
  <c r="K677" i="64"/>
  <c r="L677" i="64"/>
  <c r="O678" i="64"/>
  <c r="L681" i="64"/>
  <c r="L680" i="64"/>
  <c r="L679" i="64"/>
  <c r="O681" i="64"/>
  <c r="N680" i="64"/>
  <c r="K678" i="64"/>
  <c r="K680" i="64"/>
  <c r="O677" i="64"/>
  <c r="K662" i="64"/>
  <c r="O661" i="64"/>
  <c r="L662" i="64"/>
  <c r="O679" i="64"/>
  <c r="O663" i="64"/>
  <c r="O676" i="64"/>
  <c r="O665" i="64"/>
  <c r="O680" i="64"/>
  <c r="N678" i="64"/>
  <c r="L661" i="64"/>
  <c r="K664" i="64"/>
  <c r="N681" i="64"/>
  <c r="K665" i="64"/>
  <c r="M664" i="64"/>
  <c r="L663" i="64"/>
  <c r="M662" i="64"/>
  <c r="N676" i="64"/>
  <c r="K679" i="64"/>
  <c r="K661" i="64"/>
  <c r="K663" i="64"/>
  <c r="N679" i="64"/>
  <c r="O664" i="64"/>
  <c r="L676" i="64"/>
  <c r="N665" i="64"/>
  <c r="L664" i="64"/>
  <c r="K676" i="64"/>
  <c r="N664" i="64"/>
  <c r="L665" i="64"/>
  <c r="O662" i="64"/>
  <c r="K681" i="64"/>
  <c r="N662" i="64"/>
  <c r="N661" i="64"/>
  <c r="N663" i="64"/>
  <c r="CK676" i="64"/>
  <c r="K666" i="64"/>
  <c r="L666" i="64"/>
  <c r="N141" i="64"/>
  <c r="M141" i="64"/>
  <c r="K143" i="64"/>
  <c r="L143" i="64"/>
  <c r="CK141" i="64"/>
  <c r="CK143" i="64" s="1"/>
  <c r="CL139" i="64" a="1"/>
  <c r="CL139" i="64" s="1"/>
  <c r="CL138" i="64" s="1"/>
  <c r="K141" i="64"/>
  <c r="L141" i="64"/>
  <c r="CL140" i="64" a="1"/>
  <c r="CL140" i="64" s="1"/>
  <c r="O141" i="64"/>
  <c r="CK850" i="64"/>
  <c r="CK628" i="64"/>
  <c r="CK630" i="64" s="1"/>
  <c r="CI853" i="64"/>
  <c r="CJ852" i="64"/>
  <c r="CL262" i="64" a="1"/>
  <c r="CL262" i="64" s="1"/>
  <c r="CL849" i="64" a="1"/>
  <c r="CL849" i="64" s="1"/>
  <c r="O852" i="64"/>
  <c r="N853" i="64"/>
  <c r="O853" i="64"/>
  <c r="O850" i="64"/>
  <c r="L850" i="64"/>
  <c r="N852" i="64"/>
  <c r="K850" i="64"/>
  <c r="N850" i="64"/>
  <c r="K852" i="64"/>
  <c r="K853" i="64"/>
  <c r="L852" i="64"/>
  <c r="CL629" i="64" a="1"/>
  <c r="CL629" i="64" s="1"/>
  <c r="O630" i="64"/>
  <c r="L630" i="64"/>
  <c r="K630" i="64"/>
  <c r="CL230" i="64" a="1"/>
  <c r="CL230" i="64" s="1"/>
  <c r="CL243" i="64" a="1"/>
  <c r="CL243" i="64" s="1"/>
  <c r="CJ592" i="64"/>
  <c r="K586" i="64"/>
  <c r="N586" i="64"/>
  <c r="P586" i="64"/>
  <c r="O586" i="64"/>
  <c r="M586" i="64"/>
  <c r="L586" i="64"/>
  <c r="CK588" i="64"/>
  <c r="CK596" i="64" s="1"/>
  <c r="CL595" i="64" a="1"/>
  <c r="CL595" i="64" s="1"/>
  <c r="L596" i="64"/>
  <c r="K596" i="64"/>
  <c r="CL591" i="64" a="1"/>
  <c r="CL591" i="64" s="1"/>
  <c r="K588" i="64"/>
  <c r="L588" i="64"/>
  <c r="CL587" i="64" a="1"/>
  <c r="CL587" i="64" s="1"/>
  <c r="L592" i="64"/>
  <c r="K592" i="64"/>
  <c r="N592" i="64"/>
  <c r="O592" i="64"/>
  <c r="M24" i="863"/>
  <c r="K24" i="863"/>
  <c r="N24" i="863"/>
  <c r="O24" i="863"/>
  <c r="L24" i="863"/>
  <c r="P24" i="863"/>
  <c r="P40" i="863"/>
  <c r="M40" i="863"/>
  <c r="K40" i="863"/>
  <c r="L40" i="863"/>
  <c r="N40" i="863"/>
  <c r="O40" i="863"/>
  <c r="K23" i="864"/>
  <c r="P23" i="864"/>
  <c r="L23" i="864"/>
  <c r="M23" i="864"/>
  <c r="N23" i="864"/>
  <c r="O23" i="864"/>
  <c r="CK8" i="64"/>
  <c r="K190" i="64"/>
  <c r="P1295" i="64"/>
  <c r="M1294" i="64"/>
  <c r="O1295" i="64"/>
  <c r="O1294" i="64"/>
  <c r="M1295" i="64"/>
  <c r="N1295" i="64"/>
  <c r="N1294" i="64"/>
  <c r="L1295" i="64"/>
  <c r="L1294" i="64"/>
  <c r="P1294" i="64"/>
  <c r="K1294" i="64"/>
  <c r="K1295" i="64"/>
  <c r="CF46" i="861"/>
  <c r="CF87"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2" i="861"/>
  <c r="CL57" i="863"/>
  <c r="P57" i="863" s="1"/>
  <c r="CL24" i="864"/>
  <c r="CL4" i="864"/>
  <c r="O22" i="864"/>
  <c r="N24" i="864"/>
  <c r="N94" i="861" s="1"/>
  <c r="M21" i="864"/>
  <c r="L20" i="864"/>
  <c r="M20" i="864"/>
  <c r="K24" i="864"/>
  <c r="K94" i="861" s="1"/>
  <c r="L22" i="864"/>
  <c r="P22" i="864"/>
  <c r="N22" i="864"/>
  <c r="P20" i="864"/>
  <c r="L24" i="864"/>
  <c r="L94" i="861" s="1"/>
  <c r="N20" i="864"/>
  <c r="O21" i="864"/>
  <c r="M22" i="864"/>
  <c r="K22" i="864"/>
  <c r="N21" i="864"/>
  <c r="L21" i="864"/>
  <c r="K20" i="864"/>
  <c r="P21" i="864"/>
  <c r="K21" i="864"/>
  <c r="O20" i="864"/>
  <c r="O24" i="864"/>
  <c r="O94" i="861" s="1"/>
  <c r="CL42" i="863"/>
  <c r="CL43" i="863"/>
  <c r="M38" i="863"/>
  <c r="AV212" i="64"/>
  <c r="AV194" i="64"/>
  <c r="AW208" i="64"/>
  <c r="AW209" i="64"/>
  <c r="AW191" i="64"/>
  <c r="AW192" i="64"/>
  <c r="AW210" i="64"/>
  <c r="AW211" i="64"/>
  <c r="AW193" i="64"/>
  <c r="BZ7" i="860"/>
  <c r="BZ3" i="860"/>
  <c r="BZ4" i="860" s="1"/>
  <c r="CA2" i="860"/>
  <c r="BZ1" i="860"/>
  <c r="AU554" i="64"/>
  <c r="AU564" i="64" s="1"/>
  <c r="AT564" i="64"/>
  <c r="AV558" i="64" a="1"/>
  <c r="AV558" i="64" s="1"/>
  <c r="AV553" i="64" a="1"/>
  <c r="AV553" i="64" s="1"/>
  <c r="AT1799" i="64"/>
  <c r="AU367" i="64"/>
  <c r="AV1788" i="64" a="1"/>
  <c r="AV1788" i="64" s="1"/>
  <c r="AV1782" i="64" a="1"/>
  <c r="AV1782" i="64" s="1"/>
  <c r="AV1784" i="64" a="1"/>
  <c r="AV1784" i="64" s="1"/>
  <c r="AV1783" i="64" a="1"/>
  <c r="AV1783" i="64" s="1"/>
  <c r="AV1786" i="64" a="1"/>
  <c r="AV1786" i="64" s="1"/>
  <c r="AV1789" i="64" a="1"/>
  <c r="AV1789" i="64" s="1"/>
  <c r="AV1790" i="64" a="1"/>
  <c r="AV1790" i="64" s="1"/>
  <c r="AV1787" i="64" a="1"/>
  <c r="AV1787" i="64" s="1"/>
  <c r="AV1785" i="64" a="1"/>
  <c r="AV1785" i="64" s="1"/>
  <c r="AU1791" i="64"/>
  <c r="AV343" i="64" a="1"/>
  <c r="AV343" i="64" s="1"/>
  <c r="AV366" i="64" a="1"/>
  <c r="AV366" i="64" s="1"/>
  <c r="AV365" i="64" a="1"/>
  <c r="AV365" i="64" s="1"/>
  <c r="AU344" i="64"/>
  <c r="AV1936" i="64"/>
  <c r="AV1970" i="64"/>
  <c r="DE2173" i="64"/>
  <c r="DK1136" i="64"/>
  <c r="DL1134" i="64"/>
  <c r="AU1895" i="64"/>
  <c r="AU1873" i="64"/>
  <c r="AV2228" i="64" a="1"/>
  <c r="AV2228" i="64" s="1"/>
  <c r="AV1874" i="64" a="1"/>
  <c r="AV1874" i="64" s="1"/>
  <c r="AV1894" i="64" a="1"/>
  <c r="AV1894" i="64" s="1"/>
  <c r="CE1589" i="64"/>
  <c r="CF1587" i="64"/>
  <c r="CF1566" i="64"/>
  <c r="CF1568" i="64" s="1"/>
  <c r="CG1544" i="64"/>
  <c r="CG1546" i="64" s="1"/>
  <c r="AS1490" i="64"/>
  <c r="AR1501" i="64"/>
  <c r="AR1502" i="64" s="1"/>
  <c r="AQ1502" i="64"/>
  <c r="AS1499" i="64"/>
  <c r="AT1488" i="64"/>
  <c r="AT1497" i="64"/>
  <c r="AT1489" i="64"/>
  <c r="AT1498" i="64"/>
  <c r="AV1493" i="64" a="1"/>
  <c r="AV1493" i="64" s="1"/>
  <c r="AV1494" i="64" a="1"/>
  <c r="AV1494" i="64" s="1"/>
  <c r="AV1485" i="64" a="1"/>
  <c r="AV1485" i="64" s="1"/>
  <c r="AV1484" i="64" a="1"/>
  <c r="AV1484" i="64" s="1"/>
  <c r="AU1481" i="64"/>
  <c r="AU1480" i="64"/>
  <c r="AV1475" i="64" a="1"/>
  <c r="AV1475" i="64" s="1"/>
  <c r="AV1476" i="64" a="1"/>
  <c r="AV1476" i="64" s="1"/>
  <c r="AU1916" i="64"/>
  <c r="AV1915" i="64" a="1"/>
  <c r="AV1915" i="64" s="1"/>
  <c r="AV429" i="64" a="1"/>
  <c r="AV429" i="64" s="1"/>
  <c r="AQ477" i="64"/>
  <c r="AW1685" i="64"/>
  <c r="AW1686" i="64" s="1"/>
  <c r="AR476" i="64" a="1"/>
  <c r="AR476" i="64" s="1"/>
  <c r="AS827" i="64"/>
  <c r="AT826" i="64"/>
  <c r="AU943" i="64"/>
  <c r="AU1396" i="64"/>
  <c r="AU1236" i="64"/>
  <c r="AU1373" i="64"/>
  <c r="AU824" i="64"/>
  <c r="AU320" i="64"/>
  <c r="AU455" i="64"/>
  <c r="AU431" i="64"/>
  <c r="AE1618" i="64"/>
  <c r="AT62" i="64"/>
  <c r="AV424" i="64" a="1"/>
  <c r="AV424" i="64" s="1"/>
  <c r="AV75" i="64" a="1"/>
  <c r="AV75" i="64" s="1"/>
  <c r="AV342" i="64" a="1"/>
  <c r="AV342" i="64" s="1"/>
  <c r="AV55" i="64" a="1"/>
  <c r="AV55" i="64" s="1"/>
  <c r="AV59" i="64" a="1"/>
  <c r="AV59" i="64" s="1"/>
  <c r="AV60" i="64" a="1"/>
  <c r="AV60" i="64" s="1"/>
  <c r="AU56" i="64"/>
  <c r="AV53" i="64" a="1"/>
  <c r="AV53" i="64" s="1"/>
  <c r="AV54" i="64" a="1"/>
  <c r="AV54" i="64" s="1"/>
  <c r="AV454" i="64" a="1"/>
  <c r="AV454" i="64" s="1"/>
  <c r="AV2125" i="64" a="1"/>
  <c r="AV2125" i="64" s="1"/>
  <c r="AV2202" i="64" a="1"/>
  <c r="AV2202" i="64" s="1"/>
  <c r="AV2176" i="64" a="1"/>
  <c r="AV2176" i="64" s="1"/>
  <c r="AV2151" i="64" a="1"/>
  <c r="AV2151" i="64" s="1"/>
  <c r="AV1372" i="64" a="1"/>
  <c r="AV1372" i="64" s="1"/>
  <c r="AU1625" i="64" a="1"/>
  <c r="AU1625" i="64" s="1"/>
  <c r="AU93" i="64"/>
  <c r="AV89" i="64" a="1"/>
  <c r="AV89" i="64" s="1"/>
  <c r="AV90" i="64" a="1"/>
  <c r="AV90" i="64" s="1"/>
  <c r="AV91" i="64" a="1"/>
  <c r="AV91" i="64" s="1"/>
  <c r="AV92" i="64" a="1"/>
  <c r="AV92" i="64" s="1"/>
  <c r="AV1317" i="64" a="1"/>
  <c r="AV1317" i="64" s="1"/>
  <c r="AV1318" i="64" s="1"/>
  <c r="AV319" i="64" a="1"/>
  <c r="AV319" i="64" s="1"/>
  <c r="BJ1522" i="64"/>
  <c r="BJ1524" i="64" s="1"/>
  <c r="AV2252" i="64" a="1"/>
  <c r="AV2252" i="64" s="1"/>
  <c r="AV1237" i="64" a="1"/>
  <c r="AV1237" i="64" s="1"/>
  <c r="AV1616" i="64" a="1"/>
  <c r="AV1616" i="64" s="1"/>
  <c r="AV1624" i="64" s="1"/>
  <c r="AV1403" i="64" a="1"/>
  <c r="AV1403" i="64" s="1"/>
  <c r="AV1395" i="64" a="1"/>
  <c r="AV1395" i="64" s="1"/>
  <c r="AV1397" i="64" a="1"/>
  <c r="AV1397" i="64" s="1"/>
  <c r="AV942" i="64" a="1"/>
  <c r="AV942" i="64" s="1"/>
  <c r="AV823" i="64" a="1"/>
  <c r="AV823" i="64" s="1"/>
  <c r="AV1873" i="64" a="1"/>
  <c r="AV943" i="64" a="1"/>
  <c r="CL850" i="64" a="1"/>
  <c r="AW1970" i="64" a="1"/>
  <c r="AV1480" i="64" a="1"/>
  <c r="AV320" i="64" a="1"/>
  <c r="AV1396" i="64" a="1"/>
  <c r="AV1895" i="64" a="1"/>
  <c r="AV554" i="64" a="1"/>
  <c r="CK852" i="64" a="1"/>
  <c r="CJ853" i="64" a="1"/>
  <c r="AW1936" i="64" a="1"/>
  <c r="AV824" i="64" a="1"/>
  <c r="AR477" i="64" a="1"/>
  <c r="AV431" i="64" a="1"/>
  <c r="AV455" i="64" a="1"/>
  <c r="AU826" i="64" a="1"/>
  <c r="CL628" i="64" a="1"/>
  <c r="AV1373" i="64" a="1"/>
  <c r="AV344" i="64" a="1"/>
  <c r="AV1916" i="64" a="1"/>
  <c r="AV367" i="64" a="1"/>
  <c r="CL588" i="64" a="1"/>
  <c r="AV1236" i="64" a="1"/>
  <c r="AV1481" i="64" a="1"/>
  <c r="AT827" i="64" a="1"/>
  <c r="K699" i="64" l="1"/>
  <c r="CK677" i="64"/>
  <c r="CL46" i="1151"/>
  <c r="CL61" i="1151"/>
  <c r="P31" i="1151"/>
  <c r="CK68" i="1151"/>
  <c r="CJ69" i="1151"/>
  <c r="CL49" i="1151"/>
  <c r="CL64" i="1151"/>
  <c r="P34" i="1151"/>
  <c r="CL63" i="1151"/>
  <c r="CL48" i="1151"/>
  <c r="P33" i="1151"/>
  <c r="M69" i="1151"/>
  <c r="CL50" i="1151"/>
  <c r="CL65" i="1151"/>
  <c r="P35" i="1151"/>
  <c r="CL47" i="1151"/>
  <c r="CL62" i="1151"/>
  <c r="P32" i="1151"/>
  <c r="CJ698" i="64"/>
  <c r="CJ699" i="64" s="1"/>
  <c r="L699" i="64"/>
  <c r="CK679" i="64"/>
  <c r="CL663" i="64"/>
  <c r="CL693" i="64" s="1"/>
  <c r="CL692" i="64"/>
  <c r="CL691" i="64"/>
  <c r="CK696" i="64"/>
  <c r="CL695" i="64"/>
  <c r="CL694" i="64"/>
  <c r="P664" i="64"/>
  <c r="P662" i="64"/>
  <c r="P661" i="64"/>
  <c r="P665" i="64"/>
  <c r="CL679" i="64"/>
  <c r="M663" i="64"/>
  <c r="CL677" i="64"/>
  <c r="CL676" i="64"/>
  <c r="M661" i="64"/>
  <c r="CL680" i="64"/>
  <c r="M665" i="64"/>
  <c r="P138" i="64"/>
  <c r="CL141" i="64"/>
  <c r="L138" i="64"/>
  <c r="K138" i="64"/>
  <c r="O138" i="64"/>
  <c r="N138" i="64"/>
  <c r="M138" i="64"/>
  <c r="CL850" i="64"/>
  <c r="CL628" i="64"/>
  <c r="CL630" i="64" s="1"/>
  <c r="CJ853" i="64"/>
  <c r="CK852" i="64"/>
  <c r="CK592" i="64"/>
  <c r="CL588" i="64"/>
  <c r="CL596" i="64" s="1"/>
  <c r="M596" i="64"/>
  <c r="N596" i="64"/>
  <c r="O596" i="64"/>
  <c r="M588" i="64"/>
  <c r="N588" i="64"/>
  <c r="O588" i="64"/>
  <c r="M592" i="64"/>
  <c r="M24" i="864"/>
  <c r="M94" i="861" s="1"/>
  <c r="CL94" i="861"/>
  <c r="CG46" i="861"/>
  <c r="CG87" i="861" s="1"/>
  <c r="P24" i="864"/>
  <c r="P94" i="861" s="1"/>
  <c r="L57" i="863"/>
  <c r="M57" i="863"/>
  <c r="CL21" i="863"/>
  <c r="M42" i="863"/>
  <c r="P42" i="863"/>
  <c r="AW212" i="64"/>
  <c r="AX209" i="64"/>
  <c r="AX208" i="64"/>
  <c r="AX191" i="64"/>
  <c r="AX192" i="64"/>
  <c r="AX210" i="64"/>
  <c r="AX211" i="64"/>
  <c r="AX193" i="64"/>
  <c r="AW194" i="64"/>
  <c r="CA3" i="860"/>
  <c r="CA4" i="860" s="1"/>
  <c r="CB2" i="860"/>
  <c r="CA1" i="860"/>
  <c r="CA7" i="860"/>
  <c r="AV554" i="64"/>
  <c r="AW558" i="64" a="1"/>
  <c r="AW558" i="64" s="1"/>
  <c r="AW553" i="64" a="1"/>
  <c r="AW553" i="64" s="1"/>
  <c r="AU1799" i="64"/>
  <c r="AV367" i="64"/>
  <c r="AV1791" i="64"/>
  <c r="AW1783" i="64" a="1"/>
  <c r="AW1783" i="64" s="1"/>
  <c r="AW1784" i="64" a="1"/>
  <c r="AW1784" i="64" s="1"/>
  <c r="AW1785" i="64" a="1"/>
  <c r="AW1785" i="64" s="1"/>
  <c r="AW1786" i="64" a="1"/>
  <c r="AW1786" i="64" s="1"/>
  <c r="AW1787" i="64" a="1"/>
  <c r="AW1787" i="64" s="1"/>
  <c r="AW1782" i="64" a="1"/>
  <c r="AW1782" i="64" s="1"/>
  <c r="AW1788" i="64" a="1"/>
  <c r="AW1788" i="64" s="1"/>
  <c r="AW1789" i="64" a="1"/>
  <c r="AW1789" i="64" s="1"/>
  <c r="AW1790" i="64" a="1"/>
  <c r="AW1790" i="64" s="1"/>
  <c r="AW343" i="64" a="1"/>
  <c r="AW343" i="64" s="1"/>
  <c r="AW366" i="64" a="1"/>
  <c r="AW366" i="64" s="1"/>
  <c r="AW365" i="64" a="1"/>
  <c r="AW365" i="64" s="1"/>
  <c r="AV344" i="64"/>
  <c r="AW1970" i="64"/>
  <c r="AW1936" i="64"/>
  <c r="DG2225" i="64"/>
  <c r="DG2122" i="64"/>
  <c r="DG2199" i="64"/>
  <c r="DL1136" i="64"/>
  <c r="AV1895" i="64"/>
  <c r="AV1873" i="64"/>
  <c r="AW2228" i="64" a="1"/>
  <c r="AW2228" i="64" s="1"/>
  <c r="AW1874" i="64" a="1"/>
  <c r="AW1874" i="64" s="1"/>
  <c r="AW1894" i="64" a="1"/>
  <c r="AW1894" i="64" s="1"/>
  <c r="CF1589" i="64"/>
  <c r="CG1587" i="64"/>
  <c r="CG1566" i="64"/>
  <c r="CG1568" i="64" s="1"/>
  <c r="CH1544" i="64"/>
  <c r="CH1546" i="64" s="1"/>
  <c r="AS1501" i="64"/>
  <c r="AS1502" i="64" s="1"/>
  <c r="AT1490" i="64"/>
  <c r="AU1488" i="64"/>
  <c r="AU1497" i="64"/>
  <c r="AU1489" i="64"/>
  <c r="AU1498" i="64"/>
  <c r="AW1494" i="64" a="1"/>
  <c r="AW1494" i="64" s="1"/>
  <c r="AW1493" i="64" a="1"/>
  <c r="AW1493" i="64" s="1"/>
  <c r="AW1485" i="64" a="1"/>
  <c r="AW1485" i="64" s="1"/>
  <c r="AW1484" i="64" a="1"/>
  <c r="AW1484" i="64" s="1"/>
  <c r="AV1481" i="64"/>
  <c r="AV1480" i="64"/>
  <c r="AW1475" i="64" a="1"/>
  <c r="AW1475" i="64" s="1"/>
  <c r="AW1476" i="64" a="1"/>
  <c r="AW1476" i="64" s="1"/>
  <c r="AV1916" i="64"/>
  <c r="AW1915" i="64" a="1"/>
  <c r="AW1915" i="64" s="1"/>
  <c r="AW429" i="64" a="1"/>
  <c r="AW429" i="64" s="1"/>
  <c r="AR477" i="64"/>
  <c r="AS476" i="64" a="1"/>
  <c r="AS476" i="64" s="1"/>
  <c r="AX1685" i="64"/>
  <c r="AX1686" i="64" s="1"/>
  <c r="AE1619" i="64"/>
  <c r="AF1615" i="64" s="1"/>
  <c r="AF1621" i="64" s="1"/>
  <c r="AT827" i="64"/>
  <c r="AU826" i="64"/>
  <c r="AV943" i="64"/>
  <c r="AV1236" i="64"/>
  <c r="AV1396" i="64"/>
  <c r="AV1373" i="64"/>
  <c r="AV824" i="64"/>
  <c r="AV431" i="64"/>
  <c r="AV320" i="64"/>
  <c r="AV455" i="64"/>
  <c r="AU62" i="64"/>
  <c r="AW424" i="64" a="1"/>
  <c r="AW424" i="64" s="1"/>
  <c r="AW75" i="64" a="1"/>
  <c r="AW75" i="64" s="1"/>
  <c r="AW342" i="64" a="1"/>
  <c r="AW342" i="64" s="1"/>
  <c r="AW55" i="64" a="1"/>
  <c r="AW55" i="64" s="1"/>
  <c r="AW59" i="64" a="1"/>
  <c r="AW59" i="64" s="1"/>
  <c r="AW60" i="64" a="1"/>
  <c r="AW60" i="64" s="1"/>
  <c r="AV56" i="64"/>
  <c r="AW53" i="64" a="1"/>
  <c r="AW53" i="64" s="1"/>
  <c r="AW54" i="64" a="1"/>
  <c r="AW54" i="64" s="1"/>
  <c r="AW454" i="64" a="1"/>
  <c r="AW454" i="64" s="1"/>
  <c r="AW2125" i="64" a="1"/>
  <c r="AW2125" i="64" s="1"/>
  <c r="AW2202" i="64" a="1"/>
  <c r="AW2202" i="64" s="1"/>
  <c r="AW2176" i="64" a="1"/>
  <c r="AW2176" i="64" s="1"/>
  <c r="AW2151" i="64" a="1"/>
  <c r="AW2151" i="64" s="1"/>
  <c r="AW1372" i="64" a="1"/>
  <c r="AW1372" i="64" s="1"/>
  <c r="AV1625" i="64" a="1"/>
  <c r="AV1625" i="64" s="1"/>
  <c r="AW90" i="64" a="1"/>
  <c r="AW90" i="64" s="1"/>
  <c r="AW91" i="64" a="1"/>
  <c r="AW91" i="64" s="1"/>
  <c r="AW92" i="64" a="1"/>
  <c r="AW92" i="64" s="1"/>
  <c r="AW89" i="64" a="1"/>
  <c r="AW89" i="64" s="1"/>
  <c r="AV93" i="64"/>
  <c r="AW1317" i="64" a="1"/>
  <c r="AW1317" i="64" s="1"/>
  <c r="AW1318" i="64" s="1"/>
  <c r="AW319" i="64" a="1"/>
  <c r="AW319" i="64" s="1"/>
  <c r="BK1522" i="64"/>
  <c r="BK1524" i="64" s="1"/>
  <c r="AW2252" i="64" a="1"/>
  <c r="AW2252" i="64" s="1"/>
  <c r="AW1237" i="64" a="1"/>
  <c r="AW1237" i="64" s="1"/>
  <c r="AW1616" i="64" a="1"/>
  <c r="AW1616" i="64" s="1"/>
  <c r="AW1624" i="64" s="1"/>
  <c r="AW1403" i="64" a="1"/>
  <c r="AW1403" i="64" s="1"/>
  <c r="AW1395" i="64" a="1"/>
  <c r="AW1395" i="64" s="1"/>
  <c r="AW1397" i="64" a="1"/>
  <c r="AW1397" i="64" s="1"/>
  <c r="AW942" i="64" a="1"/>
  <c r="AW942" i="64" s="1"/>
  <c r="AW823" i="64" a="1"/>
  <c r="AW823" i="64" s="1"/>
  <c r="AW1373" i="64" a="1"/>
  <c r="AW1873" i="64" a="1"/>
  <c r="AW1895" i="64" a="1"/>
  <c r="AW1481" i="64" a="1"/>
  <c r="AW367" i="64" a="1"/>
  <c r="AW455" i="64" a="1"/>
  <c r="AW344" i="64" a="1"/>
  <c r="AW1916" i="64" a="1"/>
  <c r="AW431" i="64" a="1"/>
  <c r="CL852" i="64" a="1"/>
  <c r="AV826" i="64" a="1"/>
  <c r="AW554" i="64" a="1"/>
  <c r="AW1396" i="64" a="1"/>
  <c r="AW824" i="64" a="1"/>
  <c r="AX1936" i="64" a="1"/>
  <c r="AW320" i="64" a="1"/>
  <c r="AX1970" i="64" a="1"/>
  <c r="CK853" i="64" a="1"/>
  <c r="AW1480" i="64" a="1"/>
  <c r="AW943" i="64" a="1"/>
  <c r="AS477" i="64" a="1"/>
  <c r="AU827" i="64" a="1"/>
  <c r="AW1236" i="64" a="1"/>
  <c r="CK681" i="64" l="1"/>
  <c r="P48" i="1151"/>
  <c r="P63" i="1151"/>
  <c r="P64" i="1151"/>
  <c r="P49" i="1151"/>
  <c r="P62" i="1151"/>
  <c r="P47" i="1151"/>
  <c r="P65" i="1151"/>
  <c r="CK69" i="1151"/>
  <c r="P50" i="1151"/>
  <c r="CL66" i="1151"/>
  <c r="CL22" i="861" s="1"/>
  <c r="P61" i="1151"/>
  <c r="CL51" i="1151"/>
  <c r="CL17" i="861" s="1"/>
  <c r="P46" i="1151"/>
  <c r="CL678" i="64"/>
  <c r="CL681" i="64" s="1"/>
  <c r="P663" i="64"/>
  <c r="CK698" i="64"/>
  <c r="CK699" i="64" s="1"/>
  <c r="CL696" i="64"/>
  <c r="M695" i="64"/>
  <c r="N695" i="64"/>
  <c r="O695" i="64"/>
  <c r="P695" i="64"/>
  <c r="M691" i="64"/>
  <c r="N691" i="64"/>
  <c r="O691" i="64"/>
  <c r="P691" i="64"/>
  <c r="M692" i="64"/>
  <c r="N692" i="64"/>
  <c r="O692" i="64"/>
  <c r="P692" i="64"/>
  <c r="M693" i="64"/>
  <c r="N693" i="64"/>
  <c r="O693" i="64"/>
  <c r="P693" i="64"/>
  <c r="M694" i="64"/>
  <c r="N694" i="64"/>
  <c r="O694" i="64"/>
  <c r="P694" i="64"/>
  <c r="M679" i="64"/>
  <c r="P679" i="64"/>
  <c r="M680" i="64"/>
  <c r="P680" i="64"/>
  <c r="M676" i="64"/>
  <c r="P676" i="64"/>
  <c r="M677" i="64"/>
  <c r="N677" i="64"/>
  <c r="P677" i="64"/>
  <c r="L678" i="64"/>
  <c r="M678" i="64"/>
  <c r="M666" i="64"/>
  <c r="N666" i="64"/>
  <c r="O666" i="64"/>
  <c r="P666" i="64"/>
  <c r="P141" i="64"/>
  <c r="CL143" i="64"/>
  <c r="CM143" i="64"/>
  <c r="CK853" i="64"/>
  <c r="CL852" i="64"/>
  <c r="M850" i="64"/>
  <c r="P850" i="64"/>
  <c r="M630" i="64"/>
  <c r="N630" i="64"/>
  <c r="P630" i="64"/>
  <c r="CL592" i="64"/>
  <c r="P592" i="64" s="1"/>
  <c r="P588" i="64"/>
  <c r="CH46" i="861"/>
  <c r="CH87" i="861" s="1"/>
  <c r="CL32" i="861"/>
  <c r="M21" i="863"/>
  <c r="P21" i="863"/>
  <c r="AX212" i="64"/>
  <c r="AY208" i="64"/>
  <c r="AY209" i="64"/>
  <c r="AY191" i="64"/>
  <c r="AY192" i="64"/>
  <c r="AY210" i="64"/>
  <c r="AY211" i="64"/>
  <c r="AY193" i="64"/>
  <c r="AX194" i="64"/>
  <c r="CB3" i="860"/>
  <c r="CB4" i="860" s="1"/>
  <c r="CC2" i="860"/>
  <c r="CB1" i="860"/>
  <c r="CB7" i="860"/>
  <c r="AW554" i="64"/>
  <c r="AW564" i="64" s="1"/>
  <c r="AV564" i="64"/>
  <c r="AX558" i="64" a="1"/>
  <c r="AX558" i="64" s="1"/>
  <c r="AX553" i="64" a="1"/>
  <c r="AX553" i="64" s="1"/>
  <c r="AV1799" i="64"/>
  <c r="AW367" i="64"/>
  <c r="AW1791" i="64"/>
  <c r="AX1782" i="64" a="1"/>
  <c r="AX1782" i="64" s="1"/>
  <c r="AX1783" i="64" a="1"/>
  <c r="AX1783" i="64" s="1"/>
  <c r="AX1784" i="64" a="1"/>
  <c r="AX1784" i="64" s="1"/>
  <c r="AX1785" i="64" a="1"/>
  <c r="AX1785" i="64" s="1"/>
  <c r="AX1786" i="64" a="1"/>
  <c r="AX1786" i="64" s="1"/>
  <c r="AX1788" i="64" a="1"/>
  <c r="AX1788" i="64" s="1"/>
  <c r="AX1787" i="64" a="1"/>
  <c r="AX1787" i="64" s="1"/>
  <c r="AX1789" i="64" a="1"/>
  <c r="AX1789" i="64" s="1"/>
  <c r="AX1790" i="64" a="1"/>
  <c r="AX1790" i="64" s="1"/>
  <c r="AX365" i="64" a="1"/>
  <c r="AX365" i="64" s="1"/>
  <c r="AX343" i="64" a="1"/>
  <c r="AX343" i="64" s="1"/>
  <c r="AX366" i="64" a="1"/>
  <c r="AX366" i="64" s="1"/>
  <c r="AW344" i="64"/>
  <c r="AX1936" i="64"/>
  <c r="AX1970" i="64"/>
  <c r="DF2173" i="64"/>
  <c r="AW1895" i="64"/>
  <c r="AW1873" i="64"/>
  <c r="AX2228" i="64" a="1"/>
  <c r="AX2228" i="64" s="1"/>
  <c r="AX1874" i="64" a="1"/>
  <c r="AX1874" i="64" s="1"/>
  <c r="AX1894" i="64" a="1"/>
  <c r="AX1894" i="64" s="1"/>
  <c r="CG1589" i="64"/>
  <c r="CH1587" i="64"/>
  <c r="CH1566" i="64"/>
  <c r="CH1568" i="64" s="1"/>
  <c r="CI1544" i="64"/>
  <c r="CI1546" i="64" s="1"/>
  <c r="AT1499" i="64"/>
  <c r="AT1501" i="64" s="1"/>
  <c r="AU1490" i="64"/>
  <c r="AV1488" i="64"/>
  <c r="AV1497" i="64"/>
  <c r="AV1489" i="64"/>
  <c r="AV1498" i="64"/>
  <c r="AX1494" i="64" a="1"/>
  <c r="AX1494" i="64" s="1"/>
  <c r="AX1493" i="64" a="1"/>
  <c r="AX1493" i="64" s="1"/>
  <c r="AX1484" i="64" a="1"/>
  <c r="AX1484" i="64" s="1"/>
  <c r="AX1485" i="64" a="1"/>
  <c r="AX1485" i="64" s="1"/>
  <c r="AW1481" i="64"/>
  <c r="AW1480" i="64"/>
  <c r="AX1475" i="64" a="1"/>
  <c r="AX1475" i="64" s="1"/>
  <c r="AX1476" i="64" a="1"/>
  <c r="AX1476" i="64" s="1"/>
  <c r="AW1916" i="64"/>
  <c r="AX1915" i="64" a="1"/>
  <c r="AX1915" i="64" s="1"/>
  <c r="AX429" i="64" a="1"/>
  <c r="AX429" i="64" s="1"/>
  <c r="AS477" i="64"/>
  <c r="AY1685" i="64"/>
  <c r="AY1686" i="64" s="1"/>
  <c r="AT476" i="64" a="1"/>
  <c r="AT476" i="64" s="1"/>
  <c r="AU827" i="64"/>
  <c r="AV826" i="64"/>
  <c r="AW1236" i="64"/>
  <c r="AW943" i="64"/>
  <c r="AW1396" i="64"/>
  <c r="AW1373" i="64"/>
  <c r="AW824" i="64"/>
  <c r="AW320" i="64"/>
  <c r="AW455" i="64"/>
  <c r="AW431" i="64"/>
  <c r="AF1618" i="64"/>
  <c r="AV62" i="64"/>
  <c r="AX424" i="64" a="1"/>
  <c r="AX424" i="64" s="1"/>
  <c r="AX75" i="64" a="1"/>
  <c r="AX75" i="64" s="1"/>
  <c r="AX342" i="64" a="1"/>
  <c r="AX342" i="64" s="1"/>
  <c r="AX55" i="64" a="1"/>
  <c r="AX55" i="64" s="1"/>
  <c r="AX59" i="64" a="1"/>
  <c r="AX59" i="64" s="1"/>
  <c r="AX60" i="64" a="1"/>
  <c r="AX60" i="64" s="1"/>
  <c r="AW56" i="64"/>
  <c r="AX53" i="64" a="1"/>
  <c r="AX53" i="64" s="1"/>
  <c r="AX54" i="64" a="1"/>
  <c r="AX54" i="64" s="1"/>
  <c r="AX454" i="64" a="1"/>
  <c r="AX454" i="64" s="1"/>
  <c r="AX2125" i="64" a="1"/>
  <c r="AX2125" i="64" s="1"/>
  <c r="AX2151" i="64" a="1"/>
  <c r="AX2151" i="64" s="1"/>
  <c r="AX2176" i="64" a="1"/>
  <c r="AX2176" i="64" s="1"/>
  <c r="AX2202" i="64" a="1"/>
  <c r="AX2202" i="64" s="1"/>
  <c r="AX1372" i="64" a="1"/>
  <c r="AX1372" i="64" s="1"/>
  <c r="AW1625" i="64" a="1"/>
  <c r="AW1625" i="64" s="1"/>
  <c r="AW93" i="64"/>
  <c r="AX90" i="64" a="1"/>
  <c r="AX90" i="64" s="1"/>
  <c r="AX91" i="64" a="1"/>
  <c r="AX91" i="64" s="1"/>
  <c r="AX92" i="64" a="1"/>
  <c r="AX92" i="64" s="1"/>
  <c r="AX89" i="64" a="1"/>
  <c r="AX89" i="64" s="1"/>
  <c r="AX1317" i="64" a="1"/>
  <c r="AX1317" i="64" s="1"/>
  <c r="AX1318" i="64" s="1"/>
  <c r="AX319" i="64" a="1"/>
  <c r="AX319" i="64" s="1"/>
  <c r="BL1522" i="64"/>
  <c r="BL1524" i="64" s="1"/>
  <c r="AX2252" i="64" a="1"/>
  <c r="AX2252" i="64" s="1"/>
  <c r="AX1237" i="64" a="1"/>
  <c r="AX1237" i="64" s="1"/>
  <c r="AX1616" i="64" a="1"/>
  <c r="AX1616" i="64" s="1"/>
  <c r="AX1624" i="64" s="1"/>
  <c r="AX1395" i="64" a="1"/>
  <c r="AX1395" i="64" s="1"/>
  <c r="AX1403" i="64" a="1"/>
  <c r="AX1403" i="64" s="1"/>
  <c r="AX1397" i="64" a="1"/>
  <c r="AX1397" i="64" s="1"/>
  <c r="AX942" i="64" a="1"/>
  <c r="AX942" i="64" s="1"/>
  <c r="AX823" i="64" a="1"/>
  <c r="AX823" i="64" s="1"/>
  <c r="AX943" i="64" a="1"/>
  <c r="AW826" i="64" a="1"/>
  <c r="AX1916" i="64" a="1"/>
  <c r="AY1936" i="64" a="1"/>
  <c r="AY1970" i="64" a="1"/>
  <c r="AX554" i="64" a="1"/>
  <c r="AT477" i="64" a="1"/>
  <c r="AX1373" i="64" a="1"/>
  <c r="AX367" i="64" a="1"/>
  <c r="AX1895" i="64" a="1"/>
  <c r="CL853" i="64" a="1"/>
  <c r="AX344" i="64" a="1"/>
  <c r="AX1396" i="64" a="1"/>
  <c r="AX455" i="64" a="1"/>
  <c r="AX1873" i="64" a="1"/>
  <c r="AX431" i="64" a="1"/>
  <c r="AX1481" i="64" a="1"/>
  <c r="AX1480" i="64" a="1"/>
  <c r="AX824" i="64" a="1"/>
  <c r="AX1236" i="64" a="1"/>
  <c r="AV827" i="64" a="1"/>
  <c r="AX320" i="64" a="1"/>
  <c r="P678" i="64" l="1"/>
  <c r="CL68" i="1151"/>
  <c r="P51" i="1151"/>
  <c r="P17" i="861" s="1"/>
  <c r="P66" i="1151"/>
  <c r="P22" i="861" s="1"/>
  <c r="CL698" i="64"/>
  <c r="CL699" i="64" s="1"/>
  <c r="M698" i="64"/>
  <c r="N698" i="64"/>
  <c r="N699" i="64" s="1"/>
  <c r="O698" i="64"/>
  <c r="O699" i="64" s="1"/>
  <c r="M696" i="64"/>
  <c r="N696" i="64"/>
  <c r="O696" i="64"/>
  <c r="P696" i="64"/>
  <c r="M681" i="64"/>
  <c r="P681" i="64"/>
  <c r="M143" i="64"/>
  <c r="N143" i="64"/>
  <c r="O143" i="64"/>
  <c r="P143" i="64"/>
  <c r="CL853" i="64"/>
  <c r="P852" i="64"/>
  <c r="M852" i="64"/>
  <c r="P596" i="64"/>
  <c r="CI46" i="861"/>
  <c r="CI87" i="861" s="1"/>
  <c r="M32" i="861"/>
  <c r="P32" i="861"/>
  <c r="AY194" i="64"/>
  <c r="AY212" i="64"/>
  <c r="AZ208" i="64"/>
  <c r="AZ191" i="64"/>
  <c r="AZ209" i="64"/>
  <c r="AZ192" i="64"/>
  <c r="AZ210" i="64"/>
  <c r="AZ193" i="64"/>
  <c r="AZ211" i="64"/>
  <c r="CC1" i="860"/>
  <c r="CC7" i="860"/>
  <c r="CC3" i="860"/>
  <c r="CC4" i="860" s="1"/>
  <c r="CD2" i="860"/>
  <c r="AX554" i="64"/>
  <c r="AY558" i="64" a="1"/>
  <c r="AY558" i="64" s="1"/>
  <c r="AY553" i="64" a="1"/>
  <c r="AY553" i="64" s="1"/>
  <c r="AX367" i="64"/>
  <c r="AW1799" i="64"/>
  <c r="AX1791" i="64"/>
  <c r="AY1782" i="64" a="1"/>
  <c r="AY1782" i="64" s="1"/>
  <c r="AY1783" i="64" a="1"/>
  <c r="AY1783" i="64" s="1"/>
  <c r="AY1784" i="64" a="1"/>
  <c r="AY1784" i="64" s="1"/>
  <c r="AY1785" i="64" a="1"/>
  <c r="AY1785" i="64" s="1"/>
  <c r="AY1786" i="64" a="1"/>
  <c r="AY1786" i="64" s="1"/>
  <c r="AY1787" i="64" a="1"/>
  <c r="AY1787" i="64" s="1"/>
  <c r="AY1789" i="64" a="1"/>
  <c r="AY1789" i="64" s="1"/>
  <c r="AY1790" i="64" a="1"/>
  <c r="AY1790" i="64" s="1"/>
  <c r="AY1788" i="64" a="1"/>
  <c r="AY1788" i="64" s="1"/>
  <c r="AY365" i="64" a="1"/>
  <c r="AY365" i="64" s="1"/>
  <c r="AY343" i="64" a="1"/>
  <c r="AY343" i="64" s="1"/>
  <c r="AY366" i="64" a="1"/>
  <c r="AY366" i="64" s="1"/>
  <c r="AX344" i="64"/>
  <c r="AY1970" i="64"/>
  <c r="AY1936" i="64"/>
  <c r="DH2225" i="64"/>
  <c r="DH2122" i="64"/>
  <c r="DH2199" i="64"/>
  <c r="AX1895" i="64"/>
  <c r="AX1873" i="64"/>
  <c r="AY2228" i="64" a="1"/>
  <c r="AY2228" i="64" s="1"/>
  <c r="AY1874" i="64" a="1"/>
  <c r="AY1874" i="64" s="1"/>
  <c r="AY1894" i="64" a="1"/>
  <c r="AY1894" i="64" s="1"/>
  <c r="CI1587" i="64"/>
  <c r="CH1589" i="64"/>
  <c r="CI1566" i="64"/>
  <c r="CI1568" i="64" s="1"/>
  <c r="CJ1544" i="64"/>
  <c r="CJ1546" i="64" s="1"/>
  <c r="AT1502" i="64"/>
  <c r="AU1499" i="64"/>
  <c r="AU1501" i="64" s="1"/>
  <c r="AU1502" i="64" s="1"/>
  <c r="AV1490" i="64"/>
  <c r="AW1488" i="64"/>
  <c r="AW1497" i="64"/>
  <c r="AW1489" i="64"/>
  <c r="AW1498" i="64"/>
  <c r="AY1494" i="64" a="1"/>
  <c r="AY1494" i="64" s="1"/>
  <c r="AY1493" i="64" a="1"/>
  <c r="AY1493" i="64" s="1"/>
  <c r="AY1485" i="64" a="1"/>
  <c r="AY1485" i="64" s="1"/>
  <c r="AY1484" i="64" a="1"/>
  <c r="AY1484" i="64" s="1"/>
  <c r="AX1481" i="64"/>
  <c r="AX1480" i="64"/>
  <c r="AY1475" i="64" a="1"/>
  <c r="AY1475" i="64" s="1"/>
  <c r="AY1476" i="64" a="1"/>
  <c r="AY1476" i="64" s="1"/>
  <c r="AX1916" i="64"/>
  <c r="AY1915" i="64" a="1"/>
  <c r="AY1915" i="64" s="1"/>
  <c r="AY429" i="64" a="1"/>
  <c r="AY429" i="64" s="1"/>
  <c r="AT477" i="64"/>
  <c r="AU476" i="64" a="1"/>
  <c r="AU476" i="64" s="1"/>
  <c r="AZ1685" i="64"/>
  <c r="AZ1686" i="64" s="1"/>
  <c r="AF1619" i="64"/>
  <c r="AG1615" i="64" s="1"/>
  <c r="AG1621" i="64" s="1"/>
  <c r="AV827" i="64"/>
  <c r="AW826" i="64"/>
  <c r="AX1236" i="64"/>
  <c r="AX943" i="64"/>
  <c r="AX1396" i="64"/>
  <c r="AX1373" i="64"/>
  <c r="AX824" i="64"/>
  <c r="AX320" i="64"/>
  <c r="AX455" i="64"/>
  <c r="AX431" i="64"/>
  <c r="AW62" i="64"/>
  <c r="AY424" i="64" a="1"/>
  <c r="AY424" i="64" s="1"/>
  <c r="AY75" i="64" a="1"/>
  <c r="AY75" i="64" s="1"/>
  <c r="AY342" i="64" a="1"/>
  <c r="AY342" i="64" s="1"/>
  <c r="AY55" i="64" a="1"/>
  <c r="AY55" i="64" s="1"/>
  <c r="AY59" i="64" a="1"/>
  <c r="AY59" i="64" s="1"/>
  <c r="AY60" i="64" a="1"/>
  <c r="AY60" i="64" s="1"/>
  <c r="AX56" i="64"/>
  <c r="AY54" i="64" a="1"/>
  <c r="AY54" i="64" s="1"/>
  <c r="AY53" i="64" a="1"/>
  <c r="AY53" i="64" s="1"/>
  <c r="AY454" i="64" a="1"/>
  <c r="AY454" i="64" s="1"/>
  <c r="AY2125" i="64" a="1"/>
  <c r="AY2125" i="64" s="1"/>
  <c r="AY2151" i="64" a="1"/>
  <c r="AY2151" i="64" s="1"/>
  <c r="AY2202" i="64" a="1"/>
  <c r="AY2202" i="64" s="1"/>
  <c r="AY2176" i="64" a="1"/>
  <c r="AY2176" i="64" s="1"/>
  <c r="AY1372" i="64" a="1"/>
  <c r="AY1372" i="64" s="1"/>
  <c r="AX1625" i="64" a="1"/>
  <c r="AX1625" i="64" s="1"/>
  <c r="AX93" i="64"/>
  <c r="AY90" i="64" a="1"/>
  <c r="AY90" i="64" s="1"/>
  <c r="AY91" i="64" a="1"/>
  <c r="AY91" i="64" s="1"/>
  <c r="AY92" i="64" a="1"/>
  <c r="AY92" i="64" s="1"/>
  <c r="AY89" i="64" a="1"/>
  <c r="AY89" i="64" s="1"/>
  <c r="AY1317" i="64" a="1"/>
  <c r="AY1317" i="64" s="1"/>
  <c r="AY1318" i="64" s="1"/>
  <c r="AY319" i="64" a="1"/>
  <c r="AY319" i="64" s="1"/>
  <c r="BM1522" i="64"/>
  <c r="BM1524" i="64" s="1"/>
  <c r="AY2252" i="64" a="1"/>
  <c r="AY2252" i="64" s="1"/>
  <c r="AY1237" i="64" a="1"/>
  <c r="AY1237" i="64" s="1"/>
  <c r="AY1616" i="64" a="1"/>
  <c r="AY1616" i="64" s="1"/>
  <c r="AY1624" i="64" s="1"/>
  <c r="AY1397" i="64" a="1"/>
  <c r="AY1397" i="64" s="1"/>
  <c r="AY1395" i="64" a="1"/>
  <c r="AY1395" i="64" s="1"/>
  <c r="AY1403" i="64" a="1"/>
  <c r="AY1403" i="64" s="1"/>
  <c r="AY942" i="64" a="1"/>
  <c r="AY942" i="64" s="1"/>
  <c r="AY823" i="64" a="1"/>
  <c r="AY823" i="64" s="1"/>
  <c r="AY367" i="64" a="1"/>
  <c r="AY1895" i="64" a="1"/>
  <c r="AZ1970" i="64" a="1"/>
  <c r="AZ1936" i="64" a="1"/>
  <c r="AY1236" i="64" a="1"/>
  <c r="AY455" i="64" a="1"/>
  <c r="AY1480" i="64" a="1"/>
  <c r="AY1916" i="64" a="1"/>
  <c r="AX826" i="64" a="1"/>
  <c r="AY554" i="64" a="1"/>
  <c r="AY824" i="64" a="1"/>
  <c r="AY943" i="64" a="1"/>
  <c r="AY1373" i="64" a="1"/>
  <c r="AY1396" i="64" a="1"/>
  <c r="AY1873" i="64" a="1"/>
  <c r="AY344" i="64" a="1"/>
  <c r="AY431" i="64" a="1"/>
  <c r="AU477" i="64" a="1"/>
  <c r="AY1481" i="64" a="1"/>
  <c r="AW827" i="64" a="1"/>
  <c r="AY320" i="64" a="1"/>
  <c r="CL69" i="1151" l="1"/>
  <c r="P68" i="1151"/>
  <c r="P698" i="64"/>
  <c r="P699" i="64" s="1"/>
  <c r="M699" i="64"/>
  <c r="L853" i="64"/>
  <c r="M853" i="64"/>
  <c r="P853" i="64"/>
  <c r="CP91" i="861"/>
  <c r="CO62" i="861"/>
  <c r="CJ46" i="861"/>
  <c r="CJ87" i="861" s="1"/>
  <c r="CO86" i="861"/>
  <c r="CP18" i="861"/>
  <c r="CP28" i="861" s="1"/>
  <c r="CP29" i="861" s="1"/>
  <c r="AZ212" i="64"/>
  <c r="BA208" i="64"/>
  <c r="BA209" i="64"/>
  <c r="BA191" i="64"/>
  <c r="BA192" i="64"/>
  <c r="BA210" i="64"/>
  <c r="BA211" i="64"/>
  <c r="BA193" i="64"/>
  <c r="AZ194" i="64"/>
  <c r="CD1" i="860"/>
  <c r="CD7" i="860"/>
  <c r="CD3" i="860"/>
  <c r="CD4" i="860" s="1"/>
  <c r="CE2" i="860"/>
  <c r="AY554" i="64"/>
  <c r="AY564" i="64" s="1"/>
  <c r="AX564" i="64"/>
  <c r="AZ558" i="64" a="1"/>
  <c r="AZ558" i="64" s="1"/>
  <c r="AZ553" i="64" a="1"/>
  <c r="AZ553" i="64" s="1"/>
  <c r="AX1799" i="64"/>
  <c r="AY367" i="64"/>
  <c r="AY1791" i="64"/>
  <c r="AZ1782" i="64" a="1"/>
  <c r="AZ1782" i="64" s="1"/>
  <c r="AZ1783" i="64" a="1"/>
  <c r="AZ1783" i="64" s="1"/>
  <c r="AZ1788" i="64" a="1"/>
  <c r="AZ1788" i="64" s="1"/>
  <c r="AZ1785" i="64" a="1"/>
  <c r="AZ1785" i="64" s="1"/>
  <c r="AZ1787" i="64" a="1"/>
  <c r="AZ1787" i="64" s="1"/>
  <c r="AZ1789" i="64" a="1"/>
  <c r="AZ1789" i="64" s="1"/>
  <c r="AZ1790" i="64" a="1"/>
  <c r="AZ1790" i="64" s="1"/>
  <c r="AZ1784" i="64" a="1"/>
  <c r="AZ1784" i="64" s="1"/>
  <c r="AZ1786" i="64" a="1"/>
  <c r="AZ1786" i="64" s="1"/>
  <c r="AZ365" i="64" a="1"/>
  <c r="AZ365" i="64" s="1"/>
  <c r="AZ343" i="64" a="1"/>
  <c r="AZ343" i="64" s="1"/>
  <c r="AZ366" i="64" a="1"/>
  <c r="AZ366" i="64" s="1"/>
  <c r="AY344" i="64"/>
  <c r="AZ1936" i="64"/>
  <c r="AZ1970" i="64"/>
  <c r="DG2173" i="64"/>
  <c r="AY1895" i="64"/>
  <c r="AY1873" i="64"/>
  <c r="AZ2228" i="64" a="1"/>
  <c r="AZ2228" i="64" s="1"/>
  <c r="AZ1874" i="64" a="1"/>
  <c r="AZ1874" i="64" s="1"/>
  <c r="AZ1894" i="64" a="1"/>
  <c r="AZ1894" i="64" s="1"/>
  <c r="CI1589" i="64"/>
  <c r="CJ1587" i="64"/>
  <c r="CJ1566" i="64"/>
  <c r="CJ1568" i="64" s="1"/>
  <c r="CK1544" i="64"/>
  <c r="CK1546" i="64" s="1"/>
  <c r="AV1499" i="64"/>
  <c r="AV1501" i="64" s="1"/>
  <c r="AW1490" i="64"/>
  <c r="AX1489" i="64"/>
  <c r="AX1498" i="64"/>
  <c r="AX1488" i="64"/>
  <c r="AX1497" i="64"/>
  <c r="AZ1493" i="64" a="1"/>
  <c r="AZ1493" i="64" s="1"/>
  <c r="AZ1494" i="64" a="1"/>
  <c r="AZ1494" i="64" s="1"/>
  <c r="AZ1485" i="64" a="1"/>
  <c r="AZ1485" i="64" s="1"/>
  <c r="AZ1484" i="64" a="1"/>
  <c r="AZ1484" i="64" s="1"/>
  <c r="AY1481" i="64"/>
  <c r="AY1480" i="64"/>
  <c r="AZ1475" i="64" a="1"/>
  <c r="AZ1475" i="64" s="1"/>
  <c r="AZ1476" i="64" a="1"/>
  <c r="AZ1476" i="64" s="1"/>
  <c r="AY1916" i="64"/>
  <c r="AZ1915" i="64" a="1"/>
  <c r="AZ1915" i="64" s="1"/>
  <c r="AZ429" i="64" a="1"/>
  <c r="AZ429" i="64" s="1"/>
  <c r="AU477" i="64"/>
  <c r="BA1685" i="64"/>
  <c r="BA1686" i="64" s="1"/>
  <c r="AV476" i="64" a="1"/>
  <c r="AV476" i="64" s="1"/>
  <c r="AW827" i="64"/>
  <c r="AX826" i="64"/>
  <c r="AY1396" i="64"/>
  <c r="AY1236" i="64"/>
  <c r="AY943" i="64"/>
  <c r="AY1373" i="64"/>
  <c r="AY824" i="64"/>
  <c r="AY431" i="64"/>
  <c r="AY320" i="64"/>
  <c r="AY455" i="64"/>
  <c r="AG1618" i="64"/>
  <c r="AX62" i="64"/>
  <c r="AZ424" i="64" a="1"/>
  <c r="AZ424" i="64" s="1"/>
  <c r="AZ75" i="64" a="1"/>
  <c r="AZ75" i="64" s="1"/>
  <c r="AZ342" i="64" a="1"/>
  <c r="AZ342" i="64" s="1"/>
  <c r="AZ55" i="64" a="1"/>
  <c r="AZ55" i="64" s="1"/>
  <c r="AZ60" i="64" a="1"/>
  <c r="AZ60" i="64" s="1"/>
  <c r="AZ59" i="64" a="1"/>
  <c r="AZ59" i="64" s="1"/>
  <c r="AY56" i="64"/>
  <c r="AZ53" i="64" a="1"/>
  <c r="AZ53" i="64" s="1"/>
  <c r="AZ54" i="64" a="1"/>
  <c r="AZ54" i="64" s="1"/>
  <c r="AZ454" i="64" a="1"/>
  <c r="AZ454" i="64" s="1"/>
  <c r="AZ2125" i="64" a="1"/>
  <c r="AZ2125" i="64" s="1"/>
  <c r="AZ2202" i="64" a="1"/>
  <c r="AZ2202" i="64" s="1"/>
  <c r="AZ2176" i="64" a="1"/>
  <c r="AZ2176" i="64" s="1"/>
  <c r="AZ2151" i="64" a="1"/>
  <c r="AZ2151" i="64" s="1"/>
  <c r="AZ1372" i="64" a="1"/>
  <c r="AZ1372" i="64" s="1"/>
  <c r="AY1625" i="64" a="1"/>
  <c r="AY1625" i="64" s="1"/>
  <c r="AY93" i="64"/>
  <c r="AZ89" i="64" a="1"/>
  <c r="AZ89" i="64" s="1"/>
  <c r="AZ90" i="64" a="1"/>
  <c r="AZ90" i="64" s="1"/>
  <c r="AZ91" i="64" a="1"/>
  <c r="AZ91" i="64" s="1"/>
  <c r="AZ92" i="64" a="1"/>
  <c r="AZ92" i="64" s="1"/>
  <c r="AZ1317" i="64" a="1"/>
  <c r="AZ1317" i="64" s="1"/>
  <c r="AZ1318" i="64" s="1"/>
  <c r="AZ319" i="64" a="1"/>
  <c r="AZ319" i="64" s="1"/>
  <c r="BN1522" i="64"/>
  <c r="BN1524" i="64" s="1"/>
  <c r="AZ2252" i="64" a="1"/>
  <c r="AZ2252" i="64" s="1"/>
  <c r="AZ1237" i="64" a="1"/>
  <c r="AZ1237" i="64" s="1"/>
  <c r="AZ1616" i="64" a="1"/>
  <c r="AZ1616" i="64" s="1"/>
  <c r="AZ1624" i="64" s="1"/>
  <c r="AZ1397" i="64" a="1"/>
  <c r="AZ1397" i="64" s="1"/>
  <c r="AZ1403" i="64" a="1"/>
  <c r="AZ1403" i="64" s="1"/>
  <c r="AZ1395" i="64" a="1"/>
  <c r="AZ1395" i="64" s="1"/>
  <c r="AZ942" i="64" a="1"/>
  <c r="AZ942" i="64" s="1"/>
  <c r="AZ823" i="64" a="1"/>
  <c r="AZ823" i="64" s="1"/>
  <c r="AZ1481" i="64" a="1"/>
  <c r="AZ455" i="64" a="1"/>
  <c r="BA1936" i="64" a="1"/>
  <c r="AZ1895" i="64" a="1"/>
  <c r="AZ1916" i="64" a="1"/>
  <c r="AZ431" i="64" a="1"/>
  <c r="AZ1480" i="64" a="1"/>
  <c r="BA1970" i="64" a="1"/>
  <c r="AZ554" i="64" a="1"/>
  <c r="AZ1373" i="64" a="1"/>
  <c r="AZ344" i="64" a="1"/>
  <c r="AZ1873" i="64" a="1"/>
  <c r="AZ1236" i="64" a="1"/>
  <c r="AX827" i="64" a="1"/>
  <c r="AY826" i="64" a="1"/>
  <c r="AZ367" i="64" a="1"/>
  <c r="AZ1396" i="64" a="1"/>
  <c r="AZ320" i="64" a="1"/>
  <c r="AZ824" i="64" a="1"/>
  <c r="AZ943" i="64" a="1"/>
  <c r="AV477" i="64" a="1"/>
  <c r="P69" i="1151" l="1"/>
  <c r="CO91" i="861"/>
  <c r="CP86" i="861"/>
  <c r="CK46" i="861"/>
  <c r="CP12" i="863"/>
  <c r="CP67" i="863" s="1"/>
  <c r="BA212" i="64"/>
  <c r="BB208" i="64"/>
  <c r="BB191" i="64"/>
  <c r="BB209" i="64"/>
  <c r="BB192" i="64"/>
  <c r="BB210" i="64"/>
  <c r="BB193" i="64"/>
  <c r="BB211" i="64"/>
  <c r="BA194" i="64"/>
  <c r="CE1" i="860"/>
  <c r="CE7" i="860"/>
  <c r="CE3" i="860"/>
  <c r="CE4" i="860" s="1"/>
  <c r="CF2" i="860"/>
  <c r="AZ554" i="64"/>
  <c r="AZ564" i="64" s="1"/>
  <c r="BA558" i="64" a="1"/>
  <c r="BA558" i="64" s="1"/>
  <c r="BA553" i="64" a="1"/>
  <c r="BA553" i="64" s="1"/>
  <c r="AZ367" i="64"/>
  <c r="AY1799" i="64"/>
  <c r="BA1782" i="64" a="1"/>
  <c r="BA1782" i="64" s="1"/>
  <c r="BA1783" i="64" a="1"/>
  <c r="BA1783" i="64" s="1"/>
  <c r="BA1784" i="64" a="1"/>
  <c r="BA1784" i="64" s="1"/>
  <c r="BA1785" i="64" a="1"/>
  <c r="BA1785" i="64" s="1"/>
  <c r="BA1786" i="64" a="1"/>
  <c r="BA1786" i="64" s="1"/>
  <c r="BA1787" i="64" a="1"/>
  <c r="BA1787" i="64" s="1"/>
  <c r="BA1789" i="64" a="1"/>
  <c r="BA1789" i="64" s="1"/>
  <c r="BA1790" i="64" a="1"/>
  <c r="BA1790" i="64" s="1"/>
  <c r="BA1788" i="64" a="1"/>
  <c r="BA1788" i="64" s="1"/>
  <c r="AZ1791" i="64"/>
  <c r="BA366" i="64" a="1"/>
  <c r="BA366" i="64" s="1"/>
  <c r="BA365" i="64" a="1"/>
  <c r="BA365" i="64" s="1"/>
  <c r="BA343" i="64" a="1"/>
  <c r="BA343" i="64" s="1"/>
  <c r="AZ344" i="64"/>
  <c r="BA1970" i="64"/>
  <c r="BA1936" i="64"/>
  <c r="DI2225" i="64"/>
  <c r="DI2199" i="64"/>
  <c r="DI2122" i="64"/>
  <c r="AZ1895" i="64"/>
  <c r="AZ1873" i="64"/>
  <c r="BA2228" i="64" a="1"/>
  <c r="BA2228" i="64" s="1"/>
  <c r="BA1874" i="64" a="1"/>
  <c r="BA1874" i="64" s="1"/>
  <c r="BA1894" i="64" a="1"/>
  <c r="BA1894" i="64" s="1"/>
  <c r="CJ1589" i="64"/>
  <c r="CK1587" i="64"/>
  <c r="CK1566" i="64"/>
  <c r="CK1568" i="64" s="1"/>
  <c r="CL1544" i="64"/>
  <c r="CL1546" i="64" s="1"/>
  <c r="AV1502" i="64"/>
  <c r="AW1499" i="64"/>
  <c r="AW1501" i="64" s="1"/>
  <c r="AX1490" i="64"/>
  <c r="AY1488" i="64"/>
  <c r="AY1497" i="64"/>
  <c r="AY1489" i="64"/>
  <c r="AY1498" i="64"/>
  <c r="BA1494" i="64" a="1"/>
  <c r="BA1494" i="64" s="1"/>
  <c r="BA1493" i="64" a="1"/>
  <c r="BA1493" i="64" s="1"/>
  <c r="BA1484" i="64" a="1"/>
  <c r="BA1484" i="64" s="1"/>
  <c r="BA1485" i="64" a="1"/>
  <c r="BA1485" i="64" s="1"/>
  <c r="AZ1481" i="64"/>
  <c r="AZ1480" i="64"/>
  <c r="BA1475" i="64" a="1"/>
  <c r="BA1475" i="64" s="1"/>
  <c r="BA1476" i="64" a="1"/>
  <c r="BA1476" i="64" s="1"/>
  <c r="AZ1916" i="64"/>
  <c r="BA1915" i="64" a="1"/>
  <c r="BA1915" i="64" s="1"/>
  <c r="BA429" i="64" a="1"/>
  <c r="BA429" i="64" s="1"/>
  <c r="AV477" i="64"/>
  <c r="AW476" i="64" a="1"/>
  <c r="AW476" i="64" s="1"/>
  <c r="BB1685" i="64"/>
  <c r="BB1686" i="64" s="1"/>
  <c r="AG1619" i="64"/>
  <c r="AH1615" i="64" s="1"/>
  <c r="AH1621" i="64" s="1"/>
  <c r="AX827" i="64"/>
  <c r="AY826" i="64"/>
  <c r="AZ1236" i="64"/>
  <c r="AZ943" i="64"/>
  <c r="AZ1396" i="64"/>
  <c r="AZ1373" i="64"/>
  <c r="AZ824" i="64"/>
  <c r="AZ431" i="64"/>
  <c r="AZ320" i="64"/>
  <c r="AZ455" i="64"/>
  <c r="AY62" i="64"/>
  <c r="BA424" i="64" a="1"/>
  <c r="BA424" i="64" s="1"/>
  <c r="BA75" i="64" a="1"/>
  <c r="BA75" i="64" s="1"/>
  <c r="BA342" i="64" a="1"/>
  <c r="BA342" i="64" s="1"/>
  <c r="BA55" i="64" a="1"/>
  <c r="BA55" i="64" s="1"/>
  <c r="BA60" i="64" a="1"/>
  <c r="BA60" i="64" s="1"/>
  <c r="BA59" i="64" a="1"/>
  <c r="BA59" i="64" s="1"/>
  <c r="AZ56" i="64"/>
  <c r="BA53" i="64" a="1"/>
  <c r="BA53" i="64" s="1"/>
  <c r="BA54" i="64" a="1"/>
  <c r="BA54" i="64" s="1"/>
  <c r="BA454" i="64" a="1"/>
  <c r="BA454" i="64" s="1"/>
  <c r="BA2125" i="64" a="1"/>
  <c r="BA2125" i="64" s="1"/>
  <c r="BA2202" i="64" a="1"/>
  <c r="BA2202" i="64" s="1"/>
  <c r="BA2176" i="64" a="1"/>
  <c r="BA2176" i="64" s="1"/>
  <c r="BA2151" i="64" a="1"/>
  <c r="BA2151" i="64" s="1"/>
  <c r="BA1372" i="64" a="1"/>
  <c r="BA1372" i="64" s="1"/>
  <c r="AZ1625" i="64" a="1"/>
  <c r="AZ1625" i="64" s="1"/>
  <c r="BA89" i="64" a="1"/>
  <c r="BA89" i="64" s="1"/>
  <c r="BA90" i="64" a="1"/>
  <c r="BA90" i="64" s="1"/>
  <c r="BA91" i="64" a="1"/>
  <c r="BA91" i="64" s="1"/>
  <c r="BA92" i="64" a="1"/>
  <c r="BA92" i="64" s="1"/>
  <c r="AZ93" i="64"/>
  <c r="BA1317" i="64" a="1"/>
  <c r="BA1317" i="64" s="1"/>
  <c r="BA1318" i="64" s="1"/>
  <c r="BA319" i="64" a="1"/>
  <c r="BA319" i="64" s="1"/>
  <c r="BO1522" i="64"/>
  <c r="BO1524" i="64" s="1"/>
  <c r="BA2252" i="64" a="1"/>
  <c r="BA2252" i="64" s="1"/>
  <c r="BA1237" i="64" a="1"/>
  <c r="BA1237" i="64" s="1"/>
  <c r="BA1616" i="64" a="1"/>
  <c r="BA1616" i="64" s="1"/>
  <c r="BA1624" i="64" s="1"/>
  <c r="BA1397" i="64" a="1"/>
  <c r="BA1397" i="64" s="1"/>
  <c r="BA1403" i="64" a="1"/>
  <c r="BA1403" i="64" s="1"/>
  <c r="BA1395" i="64" a="1"/>
  <c r="BA1395" i="64" s="1"/>
  <c r="BA942" i="64" a="1"/>
  <c r="BA942" i="64" s="1"/>
  <c r="BA823" i="64" a="1"/>
  <c r="BA823" i="64" s="1"/>
  <c r="BA1916" i="64" a="1"/>
  <c r="BA1895" i="64" a="1"/>
  <c r="BB1936" i="64" a="1"/>
  <c r="BA554" i="64" a="1"/>
  <c r="BA824" i="64" a="1"/>
  <c r="BA320" i="64" a="1"/>
  <c r="BA455" i="64" a="1"/>
  <c r="BA431" i="64" a="1"/>
  <c r="BA1396" i="64" a="1"/>
  <c r="AW477" i="64" a="1"/>
  <c r="BA1481" i="64" a="1"/>
  <c r="BA367" i="64" a="1"/>
  <c r="BA344" i="64" a="1"/>
  <c r="BA1873" i="64" a="1"/>
  <c r="AZ826" i="64" a="1"/>
  <c r="BB1970" i="64" a="1"/>
  <c r="AY827" i="64" a="1"/>
  <c r="BA1480" i="64" a="1"/>
  <c r="BA943" i="64" a="1"/>
  <c r="BA1236" i="64" a="1"/>
  <c r="BA1373" i="64" a="1"/>
  <c r="CL46" i="861" l="1"/>
  <c r="CL87" i="861" s="1"/>
  <c r="CK87" i="861"/>
  <c r="CQ91" i="861"/>
  <c r="CP71" i="863"/>
  <c r="CP69" i="863"/>
  <c r="CP23" i="863" s="1"/>
  <c r="CP34" i="861" s="1"/>
  <c r="CQ18" i="861"/>
  <c r="CQ28" i="861" s="1"/>
  <c r="CQ29" i="861" s="1"/>
  <c r="CP22" i="863"/>
  <c r="BC208" i="64"/>
  <c r="BC191" i="64"/>
  <c r="BC209" i="64"/>
  <c r="BC192" i="64"/>
  <c r="BC210" i="64"/>
  <c r="BC193" i="64"/>
  <c r="BC211" i="64"/>
  <c r="BB194" i="64"/>
  <c r="BB212" i="64"/>
  <c r="CF7" i="860"/>
  <c r="CF3" i="860"/>
  <c r="CF4" i="860" s="1"/>
  <c r="CG2" i="860"/>
  <c r="CF1" i="860"/>
  <c r="BA554" i="64"/>
  <c r="BA564" i="64" s="1"/>
  <c r="BB558" i="64" a="1"/>
  <c r="BB558" i="64" s="1"/>
  <c r="BB553" i="64" a="1"/>
  <c r="BB553" i="64" s="1"/>
  <c r="BA367" i="64"/>
  <c r="AZ1799" i="64"/>
  <c r="BA1791" i="64"/>
  <c r="BB1782" i="64" a="1"/>
  <c r="BB1782" i="64" s="1"/>
  <c r="BB1783" i="64" a="1"/>
  <c r="BB1783" i="64" s="1"/>
  <c r="BB1784" i="64" a="1"/>
  <c r="BB1784" i="64" s="1"/>
  <c r="BB1785" i="64" a="1"/>
  <c r="BB1785" i="64" s="1"/>
  <c r="BB1787" i="64" a="1"/>
  <c r="BB1787" i="64" s="1"/>
  <c r="BB1789" i="64" a="1"/>
  <c r="BB1789" i="64" s="1"/>
  <c r="BB1790" i="64" a="1"/>
  <c r="BB1790" i="64" s="1"/>
  <c r="BB1788" i="64" a="1"/>
  <c r="BB1788" i="64" s="1"/>
  <c r="BB1786" i="64" a="1"/>
  <c r="BB1786" i="64" s="1"/>
  <c r="BB366" i="64" a="1"/>
  <c r="BB366" i="64" s="1"/>
  <c r="BB365" i="64" a="1"/>
  <c r="BB365" i="64" s="1"/>
  <c r="BB343" i="64" a="1"/>
  <c r="BB343" i="64" s="1"/>
  <c r="BA344" i="64"/>
  <c r="BB1970" i="64"/>
  <c r="BB1936" i="64"/>
  <c r="DH2173" i="64"/>
  <c r="BA1895" i="64"/>
  <c r="BA1873" i="64"/>
  <c r="BB2228" i="64" a="1"/>
  <c r="BB2228" i="64" s="1"/>
  <c r="BB1874" i="64" a="1"/>
  <c r="BB1874" i="64" s="1"/>
  <c r="BB1894" i="64" a="1"/>
  <c r="BB1894" i="64" s="1"/>
  <c r="CK1589" i="64"/>
  <c r="CL1587" i="64"/>
  <c r="CL1589" i="64" s="1"/>
  <c r="CL1566" i="64"/>
  <c r="AW1502" i="64"/>
  <c r="AX1499" i="64"/>
  <c r="AX1501" i="64" s="1"/>
  <c r="AX1502" i="64" s="1"/>
  <c r="AY1490" i="64"/>
  <c r="AZ1488" i="64"/>
  <c r="AZ1497" i="64"/>
  <c r="AZ1489" i="64"/>
  <c r="AZ1498" i="64"/>
  <c r="BB1494" i="64" a="1"/>
  <c r="BB1494" i="64" s="1"/>
  <c r="BB1493" i="64" a="1"/>
  <c r="BB1493" i="64" s="1"/>
  <c r="BB1484" i="64" a="1"/>
  <c r="BB1484" i="64" s="1"/>
  <c r="BB1485" i="64" a="1"/>
  <c r="BB1485" i="64" s="1"/>
  <c r="BA1481" i="64"/>
  <c r="BA1480" i="64"/>
  <c r="BB1475" i="64" a="1"/>
  <c r="BB1475" i="64" s="1"/>
  <c r="BB1476" i="64" a="1"/>
  <c r="BB1476" i="64" s="1"/>
  <c r="BA1916" i="64"/>
  <c r="BB1915" i="64" a="1"/>
  <c r="BB1915" i="64" s="1"/>
  <c r="BB429" i="64" a="1"/>
  <c r="BB429" i="64" s="1"/>
  <c r="AW477" i="64"/>
  <c r="BC1685" i="64"/>
  <c r="BC1686" i="64" s="1"/>
  <c r="AX476" i="64" a="1"/>
  <c r="AX476" i="64" s="1"/>
  <c r="AY827" i="64"/>
  <c r="AZ826" i="64"/>
  <c r="BA1236" i="64"/>
  <c r="BA943" i="64"/>
  <c r="BA1396" i="64"/>
  <c r="BA1373" i="64"/>
  <c r="BA824" i="64"/>
  <c r="BA320" i="64"/>
  <c r="BA455" i="64"/>
  <c r="BA431" i="64"/>
  <c r="AH1618" i="64"/>
  <c r="AZ62" i="64"/>
  <c r="BB424" i="64" a="1"/>
  <c r="BB424" i="64" s="1"/>
  <c r="BB75" i="64" a="1"/>
  <c r="BB75" i="64" s="1"/>
  <c r="BB342" i="64" a="1"/>
  <c r="BB342" i="64" s="1"/>
  <c r="BB55" i="64" a="1"/>
  <c r="BB55" i="64" s="1"/>
  <c r="BB60" i="64" a="1"/>
  <c r="BB60" i="64" s="1"/>
  <c r="BB59" i="64" a="1"/>
  <c r="BB59" i="64" s="1"/>
  <c r="BA56" i="64"/>
  <c r="BB53" i="64" a="1"/>
  <c r="BB53" i="64" s="1"/>
  <c r="BB54" i="64" a="1"/>
  <c r="BB54" i="64" s="1"/>
  <c r="BB454" i="64" a="1"/>
  <c r="BB454" i="64" s="1"/>
  <c r="BB2125" i="64" a="1"/>
  <c r="BB2125" i="64" s="1"/>
  <c r="BB2202" i="64" a="1"/>
  <c r="BB2202" i="64" s="1"/>
  <c r="BB2176" i="64" a="1"/>
  <c r="BB2176" i="64" s="1"/>
  <c r="BB2151" i="64" a="1"/>
  <c r="BB2151" i="64" s="1"/>
  <c r="BB1372" i="64" a="1"/>
  <c r="BB1372" i="64" s="1"/>
  <c r="BA1625" i="64" a="1"/>
  <c r="BA1625" i="64" s="1"/>
  <c r="BB90" i="64" a="1"/>
  <c r="BB90" i="64" s="1"/>
  <c r="BB89" i="64" a="1"/>
  <c r="BB89" i="64" s="1"/>
  <c r="BB91" i="64" a="1"/>
  <c r="BB91" i="64" s="1"/>
  <c r="BB92" i="64" a="1"/>
  <c r="BB92" i="64" s="1"/>
  <c r="BA93" i="64"/>
  <c r="BB1317" i="64" a="1"/>
  <c r="BB1317" i="64" s="1"/>
  <c r="BB1318" i="64" s="1"/>
  <c r="BB319" i="64" a="1"/>
  <c r="BB319" i="64" s="1"/>
  <c r="BP1522" i="64"/>
  <c r="BP1524" i="64" s="1"/>
  <c r="BB2252" i="64" a="1"/>
  <c r="BB2252" i="64" s="1"/>
  <c r="BB1237" i="64" a="1"/>
  <c r="BB1237" i="64" s="1"/>
  <c r="BB1616" i="64" a="1"/>
  <c r="BB1616" i="64" s="1"/>
  <c r="BB1624" i="64" s="1"/>
  <c r="BB1403" i="64" a="1"/>
  <c r="BB1403" i="64" s="1"/>
  <c r="BB1395" i="64" a="1"/>
  <c r="BB1395" i="64" s="1"/>
  <c r="BB1397" i="64" a="1"/>
  <c r="BB1397" i="64" s="1"/>
  <c r="BB942" i="64" a="1"/>
  <c r="BB942" i="64" s="1"/>
  <c r="BB823" i="64" a="1"/>
  <c r="BB823" i="64" s="1"/>
  <c r="BB943" i="64" a="1"/>
  <c r="BB1873" i="64" a="1"/>
  <c r="BC1970" i="64" a="1"/>
  <c r="BB367" i="64" a="1"/>
  <c r="BB455" i="64" a="1"/>
  <c r="BC1936" i="64" a="1"/>
  <c r="BB1373" i="64" a="1"/>
  <c r="BB554" i="64" a="1"/>
  <c r="BB1895" i="64" a="1"/>
  <c r="BB1916" i="64" a="1"/>
  <c r="BB344" i="64" a="1"/>
  <c r="AX477" i="64" a="1"/>
  <c r="BA826" i="64" a="1"/>
  <c r="BB1396" i="64" a="1"/>
  <c r="BB431" i="64" a="1"/>
  <c r="BB1236" i="64" a="1"/>
  <c r="BB1480" i="64" a="1"/>
  <c r="BB1481" i="64" a="1"/>
  <c r="BB824" i="64" a="1"/>
  <c r="AZ827" i="64" a="1"/>
  <c r="BB320" i="64" a="1"/>
  <c r="CP25" i="863" l="1"/>
  <c r="CP36" i="861" s="1"/>
  <c r="CP62" i="861"/>
  <c r="CR91" i="861"/>
  <c r="P46" i="861"/>
  <c r="P87" i="861" s="1"/>
  <c r="CP72" i="863"/>
  <c r="CQ12" i="863"/>
  <c r="CQ71" i="863" s="1"/>
  <c r="CP33" i="861"/>
  <c r="CP37" i="861" s="1"/>
  <c r="CP39" i="861" s="1"/>
  <c r="CP26" i="863"/>
  <c r="BC194" i="64"/>
  <c r="BD208" i="64"/>
  <c r="BD191" i="64"/>
  <c r="BD209" i="64"/>
  <c r="BD192" i="64"/>
  <c r="BD210" i="64"/>
  <c r="BD193" i="64"/>
  <c r="BD211" i="64"/>
  <c r="BC212" i="64"/>
  <c r="CG7" i="860"/>
  <c r="CG3" i="860"/>
  <c r="CG4" i="860" s="1"/>
  <c r="CH2" i="860"/>
  <c r="CG1" i="860"/>
  <c r="CO2225" i="64"/>
  <c r="CO2122" i="64"/>
  <c r="CO2126" i="64" s="1"/>
  <c r="CO2199" i="64"/>
  <c r="BB554" i="64"/>
  <c r="BB564" i="64" s="1"/>
  <c r="BC558" i="64" a="1"/>
  <c r="BC558" i="64" s="1"/>
  <c r="BC553" i="64" a="1"/>
  <c r="BC553" i="64" s="1"/>
  <c r="BB367" i="64"/>
  <c r="BA1799" i="64"/>
  <c r="BC1782" i="64" a="1"/>
  <c r="BC1782" i="64" s="1"/>
  <c r="BC1783" i="64" a="1"/>
  <c r="BC1783" i="64" s="1"/>
  <c r="BC1786" i="64" a="1"/>
  <c r="BC1786" i="64" s="1"/>
  <c r="BC1785" i="64" a="1"/>
  <c r="BC1785" i="64" s="1"/>
  <c r="BC1787" i="64" a="1"/>
  <c r="BC1787" i="64" s="1"/>
  <c r="BC1789" i="64" a="1"/>
  <c r="BC1789" i="64" s="1"/>
  <c r="BC1790" i="64" a="1"/>
  <c r="BC1790" i="64" s="1"/>
  <c r="BC1784" i="64" a="1"/>
  <c r="BC1784" i="64" s="1"/>
  <c r="BC1788" i="64" a="1"/>
  <c r="BC1788" i="64" s="1"/>
  <c r="BB1791" i="64"/>
  <c r="BC343" i="64" a="1"/>
  <c r="BC343" i="64" s="1"/>
  <c r="BC366" i="64" a="1"/>
  <c r="BC366" i="64" s="1"/>
  <c r="BC365" i="64" a="1"/>
  <c r="BC365" i="64" s="1"/>
  <c r="BB344" i="64"/>
  <c r="BC1970" i="64"/>
  <c r="BC1936" i="64"/>
  <c r="DJ2225" i="64"/>
  <c r="DJ2199" i="64"/>
  <c r="DJ2122" i="64"/>
  <c r="BB1873" i="64"/>
  <c r="BB1895" i="64"/>
  <c r="BC1874" i="64" a="1"/>
  <c r="BC1874" i="64" s="1"/>
  <c r="BC1894" i="64" a="1"/>
  <c r="BC1894" i="64" s="1"/>
  <c r="CL1568" i="64"/>
  <c r="BC2228" i="64" a="1"/>
  <c r="BC2228" i="64" s="1"/>
  <c r="AZ1490" i="64"/>
  <c r="AY1499" i="64"/>
  <c r="AY1501" i="64" s="1"/>
  <c r="AZ1499" i="64"/>
  <c r="BA1488" i="64"/>
  <c r="BA1497" i="64"/>
  <c r="BA1489" i="64"/>
  <c r="BA1498" i="64"/>
  <c r="BC1494" i="64" a="1"/>
  <c r="BC1494" i="64" s="1"/>
  <c r="BC1493" i="64" a="1"/>
  <c r="BC1493" i="64" s="1"/>
  <c r="BC1484" i="64" a="1"/>
  <c r="BC1484" i="64" s="1"/>
  <c r="BC1485" i="64" a="1"/>
  <c r="BC1485" i="64" s="1"/>
  <c r="BB1481" i="64"/>
  <c r="BB1480" i="64"/>
  <c r="BC1475" i="64" a="1"/>
  <c r="BC1475" i="64" s="1"/>
  <c r="BC1476" i="64" a="1"/>
  <c r="BC1476" i="64" s="1"/>
  <c r="BB1916" i="64"/>
  <c r="BC1915" i="64" a="1"/>
  <c r="BC1915" i="64" s="1"/>
  <c r="BC429" i="64" a="1"/>
  <c r="BC429" i="64" s="1"/>
  <c r="AX477" i="64"/>
  <c r="AY476" i="64" a="1"/>
  <c r="AY476" i="64" s="1"/>
  <c r="BD1685" i="64"/>
  <c r="BD1686" i="64" s="1"/>
  <c r="AH1619" i="64"/>
  <c r="AI1615" i="64" s="1"/>
  <c r="AI1621" i="64" s="1"/>
  <c r="AZ827" i="64"/>
  <c r="BA826" i="64"/>
  <c r="BB943" i="64"/>
  <c r="BB1396" i="64"/>
  <c r="BB1236" i="64"/>
  <c r="BB1373" i="64"/>
  <c r="BB824" i="64"/>
  <c r="BB431" i="64"/>
  <c r="BB320" i="64"/>
  <c r="BB455" i="64"/>
  <c r="BA62" i="64"/>
  <c r="BC424" i="64" a="1"/>
  <c r="BC424" i="64" s="1"/>
  <c r="BC75" i="64" a="1"/>
  <c r="BC75" i="64" s="1"/>
  <c r="BC342" i="64" a="1"/>
  <c r="BC342" i="64" s="1"/>
  <c r="BC55" i="64" a="1"/>
  <c r="BC55" i="64" s="1"/>
  <c r="BC60" i="64" a="1"/>
  <c r="BC60" i="64" s="1"/>
  <c r="BC59" i="64" a="1"/>
  <c r="BC59" i="64" s="1"/>
  <c r="BB56" i="64"/>
  <c r="BC53" i="64" a="1"/>
  <c r="BC53" i="64" s="1"/>
  <c r="BC54" i="64" a="1"/>
  <c r="BC54" i="64" s="1"/>
  <c r="BC454" i="64" a="1"/>
  <c r="BC454" i="64" s="1"/>
  <c r="BC2125" i="64" a="1"/>
  <c r="BC2125" i="64" s="1"/>
  <c r="BC2202" i="64" a="1"/>
  <c r="BC2202" i="64" s="1"/>
  <c r="BC2176" i="64" a="1"/>
  <c r="BC2176" i="64" s="1"/>
  <c r="BC2151" i="64" a="1"/>
  <c r="BC2151" i="64" s="1"/>
  <c r="BC1372" i="64" a="1"/>
  <c r="BC1372" i="64" s="1"/>
  <c r="BB1625" i="64" a="1"/>
  <c r="BB1625" i="64" s="1"/>
  <c r="BC90" i="64" a="1"/>
  <c r="BC90" i="64" s="1"/>
  <c r="BC91" i="64" a="1"/>
  <c r="BC91" i="64" s="1"/>
  <c r="BC92" i="64" a="1"/>
  <c r="BC92" i="64" s="1"/>
  <c r="BC89" i="64" a="1"/>
  <c r="BC89" i="64" s="1"/>
  <c r="BB93" i="64"/>
  <c r="BC1317" i="64" a="1"/>
  <c r="BC1317" i="64" s="1"/>
  <c r="BC1318" i="64" s="1"/>
  <c r="BC319" i="64" a="1"/>
  <c r="BC319" i="64" s="1"/>
  <c r="BQ1522" i="64"/>
  <c r="BQ1524" i="64" s="1"/>
  <c r="BC2252" i="64" a="1"/>
  <c r="BC2252" i="64" s="1"/>
  <c r="BC1237" i="64" a="1"/>
  <c r="BC1237" i="64" s="1"/>
  <c r="BC1616" i="64" a="1"/>
  <c r="BC1616" i="64" s="1"/>
  <c r="BC1624" i="64" s="1"/>
  <c r="BC1403" i="64" a="1"/>
  <c r="BC1403" i="64" s="1"/>
  <c r="BC1395" i="64" a="1"/>
  <c r="BC1395" i="64" s="1"/>
  <c r="BC1397" i="64" a="1"/>
  <c r="BC1397" i="64" s="1"/>
  <c r="BC942" i="64" a="1"/>
  <c r="BC942" i="64" s="1"/>
  <c r="BC823" i="64" a="1"/>
  <c r="BC823" i="64" s="1"/>
  <c r="BC1895" i="64" a="1"/>
  <c r="BC1916" i="64" a="1"/>
  <c r="BC1480" i="64" a="1"/>
  <c r="BC943" i="64" a="1"/>
  <c r="BC1481" i="64" a="1"/>
  <c r="BD1936" i="64" a="1"/>
  <c r="BC344" i="64" a="1"/>
  <c r="BC1396" i="64" a="1"/>
  <c r="BC455" i="64" a="1"/>
  <c r="BC367" i="64" a="1"/>
  <c r="BC554" i="64" a="1"/>
  <c r="BC431" i="64" a="1"/>
  <c r="BC1373" i="64" a="1"/>
  <c r="BC1873" i="64" a="1"/>
  <c r="BB826" i="64" a="1"/>
  <c r="BC824" i="64" a="1"/>
  <c r="BD1970" i="64" a="1"/>
  <c r="BC1236" i="64" a="1"/>
  <c r="BA827" i="64" a="1"/>
  <c r="BC320" i="64" a="1"/>
  <c r="AY477" i="64" a="1"/>
  <c r="CQ25" i="863" l="1"/>
  <c r="CQ36" i="861" s="1"/>
  <c r="CQ62" i="861"/>
  <c r="CQ86" i="861"/>
  <c r="CQ67" i="863"/>
  <c r="CQ22" i="863" s="1"/>
  <c r="CQ69" i="863"/>
  <c r="CQ23" i="863" s="1"/>
  <c r="CQ34" i="861" s="1"/>
  <c r="CR18" i="861"/>
  <c r="CR12" i="863" s="1"/>
  <c r="CP40" i="861"/>
  <c r="BD194" i="64"/>
  <c r="BD212" i="64"/>
  <c r="BE208" i="64"/>
  <c r="BE191" i="64"/>
  <c r="BE209" i="64"/>
  <c r="BE210" i="64"/>
  <c r="BE192" i="64"/>
  <c r="BE211" i="64"/>
  <c r="BE193" i="64"/>
  <c r="CH7" i="860"/>
  <c r="CH3" i="860"/>
  <c r="CH4" i="860" s="1"/>
  <c r="CI2" i="860"/>
  <c r="CH1" i="860"/>
  <c r="CO2128" i="64"/>
  <c r="CP2199" i="64"/>
  <c r="CP2122" i="64"/>
  <c r="CP2126" i="64" s="1"/>
  <c r="CP2128" i="64" s="1"/>
  <c r="CP2225" i="64"/>
  <c r="BC554" i="64"/>
  <c r="BD558" i="64" a="1"/>
  <c r="BD558" i="64" s="1"/>
  <c r="BD553" i="64" a="1"/>
  <c r="BD553" i="64" s="1"/>
  <c r="BB1799" i="64"/>
  <c r="BC367" i="64"/>
  <c r="BD1788" i="64" a="1"/>
  <c r="BD1788" i="64" s="1"/>
  <c r="BD1782" i="64" a="1"/>
  <c r="BD1782" i="64" s="1"/>
  <c r="BD1786" i="64" a="1"/>
  <c r="BD1786" i="64" s="1"/>
  <c r="BD1785" i="64" a="1"/>
  <c r="BD1785" i="64" s="1"/>
  <c r="BD1787" i="64" a="1"/>
  <c r="BD1787" i="64" s="1"/>
  <c r="BD1783" i="64" a="1"/>
  <c r="BD1783" i="64" s="1"/>
  <c r="BD1789" i="64" a="1"/>
  <c r="BD1789" i="64" s="1"/>
  <c r="BD1790" i="64" a="1"/>
  <c r="BD1790" i="64" s="1"/>
  <c r="BD1784" i="64" a="1"/>
  <c r="BD1784" i="64" s="1"/>
  <c r="BC1791" i="64"/>
  <c r="BD343" i="64" a="1"/>
  <c r="BD343" i="64" s="1"/>
  <c r="BD366" i="64" a="1"/>
  <c r="BD366" i="64" s="1"/>
  <c r="BD365" i="64" a="1"/>
  <c r="BD365" i="64" s="1"/>
  <c r="BC344" i="64"/>
  <c r="BD1936" i="64"/>
  <c r="BD1970" i="64"/>
  <c r="DI2173" i="64"/>
  <c r="BC1895" i="64"/>
  <c r="BC1873" i="64"/>
  <c r="BD1874" i="64" a="1"/>
  <c r="BD1874" i="64" s="1"/>
  <c r="BD1894" i="64" a="1"/>
  <c r="BD1894" i="64" s="1"/>
  <c r="BD2228" i="64" a="1"/>
  <c r="BD2228" i="64" s="1"/>
  <c r="AZ1501" i="64"/>
  <c r="AZ1502" i="64" s="1"/>
  <c r="AY1502" i="64"/>
  <c r="BA1490" i="64"/>
  <c r="BB1488" i="64"/>
  <c r="BB1497" i="64"/>
  <c r="BB1489" i="64"/>
  <c r="BB1498" i="64"/>
  <c r="BD1493" i="64" a="1"/>
  <c r="BD1493" i="64" s="1"/>
  <c r="BD1494" i="64" a="1"/>
  <c r="BD1494" i="64" s="1"/>
  <c r="BD1485" i="64" a="1"/>
  <c r="BD1485" i="64" s="1"/>
  <c r="BD1484" i="64" a="1"/>
  <c r="BD1484" i="64" s="1"/>
  <c r="BC1481" i="64"/>
  <c r="BC1480" i="64"/>
  <c r="BD1475" i="64" a="1"/>
  <c r="BD1475" i="64" s="1"/>
  <c r="BD1476" i="64" a="1"/>
  <c r="BD1476" i="64" s="1"/>
  <c r="BC1916" i="64"/>
  <c r="BD1915" i="64" a="1"/>
  <c r="BD1915" i="64" s="1"/>
  <c r="BD429" i="64" a="1"/>
  <c r="BD429" i="64" s="1"/>
  <c r="AY477" i="64"/>
  <c r="BE1685" i="64"/>
  <c r="BE1686" i="64" s="1"/>
  <c r="AZ476" i="64" a="1"/>
  <c r="AZ476" i="64" s="1"/>
  <c r="BA827" i="64"/>
  <c r="BB826" i="64"/>
  <c r="BC1396" i="64"/>
  <c r="BC1236" i="64"/>
  <c r="BC943" i="64"/>
  <c r="BC1373" i="64"/>
  <c r="BC824" i="64"/>
  <c r="BC320" i="64"/>
  <c r="BC455" i="64"/>
  <c r="BC431" i="64"/>
  <c r="AI1618" i="64"/>
  <c r="BB62" i="64"/>
  <c r="BD424" i="64" a="1"/>
  <c r="BD424" i="64" s="1"/>
  <c r="BD75" i="64" a="1"/>
  <c r="BD75" i="64" s="1"/>
  <c r="BD342" i="64" a="1"/>
  <c r="BD342" i="64" s="1"/>
  <c r="BD55" i="64" a="1"/>
  <c r="BD55" i="64" s="1"/>
  <c r="BD59" i="64" a="1"/>
  <c r="BD59" i="64" s="1"/>
  <c r="BD60" i="64" a="1"/>
  <c r="BD60" i="64" s="1"/>
  <c r="BC56" i="64"/>
  <c r="BD54" i="64" a="1"/>
  <c r="BD54" i="64" s="1"/>
  <c r="BD53" i="64" a="1"/>
  <c r="BD53" i="64" s="1"/>
  <c r="BD454" i="64" a="1"/>
  <c r="BD454" i="64" s="1"/>
  <c r="BD2125" i="64" a="1"/>
  <c r="BD2125" i="64" s="1"/>
  <c r="BD2202" i="64" a="1"/>
  <c r="BD2202" i="64" s="1"/>
  <c r="BD2176" i="64" a="1"/>
  <c r="BD2176" i="64" s="1"/>
  <c r="BD2151" i="64" a="1"/>
  <c r="BD2151" i="64" s="1"/>
  <c r="BD1372" i="64" a="1"/>
  <c r="BD1372" i="64" s="1"/>
  <c r="BC1625" i="64" a="1"/>
  <c r="BC1625" i="64" s="1"/>
  <c r="BC93" i="64"/>
  <c r="BD89" i="64" a="1"/>
  <c r="BD89" i="64" s="1"/>
  <c r="BD90" i="64" a="1"/>
  <c r="BD90" i="64" s="1"/>
  <c r="BD91" i="64" a="1"/>
  <c r="BD91" i="64" s="1"/>
  <c r="BD92" i="64" a="1"/>
  <c r="BD92" i="64" s="1"/>
  <c r="BD1317" i="64" a="1"/>
  <c r="BD1317" i="64" s="1"/>
  <c r="BD1318" i="64" s="1"/>
  <c r="BD319" i="64" a="1"/>
  <c r="BD319" i="64" s="1"/>
  <c r="BR1522" i="64"/>
  <c r="BR1524" i="64" s="1"/>
  <c r="BD2252" i="64" a="1"/>
  <c r="BD2252" i="64" s="1"/>
  <c r="BD1237" i="64" a="1"/>
  <c r="BD1237" i="64" s="1"/>
  <c r="BD1616" i="64" a="1"/>
  <c r="BD1616" i="64" s="1"/>
  <c r="BD1624" i="64" s="1"/>
  <c r="BD1403" i="64" a="1"/>
  <c r="BD1403" i="64" s="1"/>
  <c r="BD1395" i="64" a="1"/>
  <c r="BD1395" i="64" s="1"/>
  <c r="BD1397" i="64" a="1"/>
  <c r="BD1397" i="64" s="1"/>
  <c r="BD942" i="64" a="1"/>
  <c r="BD942" i="64" s="1"/>
  <c r="BD823" i="64" a="1"/>
  <c r="BD823" i="64" s="1"/>
  <c r="BC826" i="64" a="1"/>
  <c r="BD554" i="64" a="1"/>
  <c r="BD1916" i="64" a="1"/>
  <c r="BD344" i="64" a="1"/>
  <c r="BE1970" i="64" a="1"/>
  <c r="BE1936" i="64" a="1"/>
  <c r="BD431" i="64" a="1"/>
  <c r="BD1895" i="64" a="1"/>
  <c r="BD1396" i="64" a="1"/>
  <c r="BD367" i="64" a="1"/>
  <c r="BD1873" i="64" a="1"/>
  <c r="BD1481" i="64" a="1"/>
  <c r="BD320" i="64" a="1"/>
  <c r="BD824" i="64" a="1"/>
  <c r="BD455" i="64" a="1"/>
  <c r="BD1480" i="64" a="1"/>
  <c r="AZ477" i="64" a="1"/>
  <c r="BD1236" i="64" a="1"/>
  <c r="BD1373" i="64" a="1"/>
  <c r="BD943" i="64" a="1"/>
  <c r="BB827" i="64" a="1"/>
  <c r="CR86" i="861" l="1"/>
  <c r="CQ72" i="863"/>
  <c r="CR28" i="861"/>
  <c r="CR29" i="861" s="1"/>
  <c r="CQ33" i="861"/>
  <c r="CQ37" i="861" s="1"/>
  <c r="CQ39" i="861" s="1"/>
  <c r="CQ26" i="863"/>
  <c r="CR71" i="863"/>
  <c r="CR69" i="863"/>
  <c r="CR23" i="863" s="1"/>
  <c r="CR34" i="861" s="1"/>
  <c r="CR67" i="863"/>
  <c r="BE194" i="64"/>
  <c r="BE212" i="64"/>
  <c r="BF209" i="64"/>
  <c r="BF208" i="64"/>
  <c r="BF191" i="64"/>
  <c r="BF210" i="64"/>
  <c r="BF192" i="64"/>
  <c r="BF211" i="64"/>
  <c r="BF193" i="64"/>
  <c r="CI3" i="860"/>
  <c r="CI4" i="860" s="1"/>
  <c r="CJ2" i="860"/>
  <c r="CI1" i="860"/>
  <c r="CI7" i="860"/>
  <c r="CQ2225" i="64"/>
  <c r="CQ2199" i="64"/>
  <c r="CQ2122" i="64"/>
  <c r="CQ2126" i="64" s="1"/>
  <c r="CQ2128" i="64" s="1"/>
  <c r="BD554" i="64"/>
  <c r="BD564" i="64" s="1"/>
  <c r="BC564" i="64"/>
  <c r="BE558" i="64" a="1"/>
  <c r="BE558" i="64" s="1"/>
  <c r="BE553" i="64" a="1"/>
  <c r="BE553" i="64" s="1"/>
  <c r="BD367" i="64"/>
  <c r="BC1799" i="64"/>
  <c r="BE1783" i="64" a="1"/>
  <c r="BE1783" i="64" s="1"/>
  <c r="BE1784" i="64" a="1"/>
  <c r="BE1784" i="64" s="1"/>
  <c r="BE1785" i="64" a="1"/>
  <c r="BE1785" i="64" s="1"/>
  <c r="BE1786" i="64" a="1"/>
  <c r="BE1786" i="64" s="1"/>
  <c r="BE1787" i="64" a="1"/>
  <c r="BE1787" i="64" s="1"/>
  <c r="BE1788" i="64" a="1"/>
  <c r="BE1788" i="64" s="1"/>
  <c r="BE1782" i="64" a="1"/>
  <c r="BE1782" i="64" s="1"/>
  <c r="BE1789" i="64" a="1"/>
  <c r="BE1789" i="64" s="1"/>
  <c r="BE1790" i="64" a="1"/>
  <c r="BE1790" i="64" s="1"/>
  <c r="BD1791" i="64"/>
  <c r="BE343" i="64" a="1"/>
  <c r="BE343" i="64" s="1"/>
  <c r="BE366" i="64" a="1"/>
  <c r="BE366" i="64" s="1"/>
  <c r="BE365" i="64" a="1"/>
  <c r="BE365" i="64" s="1"/>
  <c r="BD344" i="64"/>
  <c r="BE1970" i="64"/>
  <c r="BE1936" i="64"/>
  <c r="DK2225" i="64"/>
  <c r="DK2199" i="64"/>
  <c r="DK2122" i="64"/>
  <c r="BD1895" i="64"/>
  <c r="BD1873" i="64"/>
  <c r="BE1874" i="64" a="1"/>
  <c r="BE1874" i="64" s="1"/>
  <c r="BE1894" i="64" a="1"/>
  <c r="BE1894" i="64" s="1"/>
  <c r="BE2228" i="64" a="1"/>
  <c r="BE2228" i="64" s="1"/>
  <c r="BB1490" i="64"/>
  <c r="BA1499" i="64"/>
  <c r="BA1501" i="64" s="1"/>
  <c r="BA1502" i="64" s="1"/>
  <c r="BC1489" i="64"/>
  <c r="BC1498" i="64"/>
  <c r="BB1499" i="64"/>
  <c r="BC1488" i="64"/>
  <c r="BC1497" i="64"/>
  <c r="BE1494" i="64" a="1"/>
  <c r="BE1494" i="64" s="1"/>
  <c r="BE1493" i="64" a="1"/>
  <c r="BE1493" i="64" s="1"/>
  <c r="BE1484" i="64" a="1"/>
  <c r="BE1484" i="64" s="1"/>
  <c r="BE1485" i="64" a="1"/>
  <c r="BE1485" i="64" s="1"/>
  <c r="BD1481" i="64"/>
  <c r="BD1480" i="64"/>
  <c r="BE1475" i="64" a="1"/>
  <c r="BE1475" i="64" s="1"/>
  <c r="BE1476" i="64" a="1"/>
  <c r="BE1476" i="64" s="1"/>
  <c r="BD1916" i="64"/>
  <c r="BE1915" i="64" a="1"/>
  <c r="BE1915" i="64" s="1"/>
  <c r="BE429" i="64" a="1"/>
  <c r="BE429" i="64" s="1"/>
  <c r="AZ477" i="64"/>
  <c r="BA476" i="64" a="1"/>
  <c r="BA476" i="64" s="1"/>
  <c r="BF1685" i="64"/>
  <c r="BF1686" i="64" s="1"/>
  <c r="AI1619" i="64"/>
  <c r="AJ1615" i="64" s="1"/>
  <c r="AJ1621" i="64" s="1"/>
  <c r="BB827" i="64"/>
  <c r="BC826" i="64"/>
  <c r="BD943" i="64"/>
  <c r="BD1396" i="64"/>
  <c r="BD1236" i="64"/>
  <c r="BD1373" i="64"/>
  <c r="BD824" i="64"/>
  <c r="BD431" i="64"/>
  <c r="BD320" i="64"/>
  <c r="BD455" i="64"/>
  <c r="BC62" i="64"/>
  <c r="BE424" i="64" a="1"/>
  <c r="BE424" i="64" s="1"/>
  <c r="BE75" i="64" a="1"/>
  <c r="BE75" i="64" s="1"/>
  <c r="BE342" i="64" a="1"/>
  <c r="BE342" i="64" s="1"/>
  <c r="BE55" i="64" a="1"/>
  <c r="BE55" i="64" s="1"/>
  <c r="BE59" i="64" a="1"/>
  <c r="BE59" i="64" s="1"/>
  <c r="BE60" i="64" a="1"/>
  <c r="BE60" i="64" s="1"/>
  <c r="BD56" i="64"/>
  <c r="BE54" i="64" a="1"/>
  <c r="BE54" i="64" s="1"/>
  <c r="BE53" i="64" a="1"/>
  <c r="BE53" i="64" s="1"/>
  <c r="BE454" i="64" a="1"/>
  <c r="BE454" i="64" s="1"/>
  <c r="BE2125" i="64" a="1"/>
  <c r="BE2125" i="64" s="1"/>
  <c r="BE2202" i="64" a="1"/>
  <c r="BE2202" i="64" s="1"/>
  <c r="BE2176" i="64" a="1"/>
  <c r="BE2176" i="64" s="1"/>
  <c r="BE2151" i="64" a="1"/>
  <c r="BE2151" i="64" s="1"/>
  <c r="BE1372" i="64" a="1"/>
  <c r="BE1372" i="64" s="1"/>
  <c r="BD1625" i="64" a="1"/>
  <c r="BD1625" i="64" s="1"/>
  <c r="BE89" i="64" a="1"/>
  <c r="BE89" i="64" s="1"/>
  <c r="BE90" i="64" a="1"/>
  <c r="BE90" i="64" s="1"/>
  <c r="BE91" i="64" a="1"/>
  <c r="BE91" i="64" s="1"/>
  <c r="BE92" i="64" a="1"/>
  <c r="BE92" i="64" s="1"/>
  <c r="BD93" i="64"/>
  <c r="BE1317" i="64" a="1"/>
  <c r="BE1317" i="64" s="1"/>
  <c r="BE1318" i="64" s="1"/>
  <c r="BE319" i="64" a="1"/>
  <c r="BE319" i="64" s="1"/>
  <c r="BS1522" i="64"/>
  <c r="BS1524" i="64" s="1"/>
  <c r="BE2252" i="64" a="1"/>
  <c r="BE2252" i="64" s="1"/>
  <c r="BE1237" i="64" a="1"/>
  <c r="BE1237" i="64" s="1"/>
  <c r="BE1616" i="64" a="1"/>
  <c r="BE1616" i="64" s="1"/>
  <c r="BE1624" i="64" s="1"/>
  <c r="BE1395" i="64" a="1"/>
  <c r="BE1395" i="64" s="1"/>
  <c r="BE1397" i="64" a="1"/>
  <c r="BE1397" i="64" s="1"/>
  <c r="BE1403" i="64" a="1"/>
  <c r="BE1403" i="64" s="1"/>
  <c r="BE942" i="64" a="1"/>
  <c r="BE942" i="64" s="1"/>
  <c r="BE823" i="64" a="1"/>
  <c r="BE823" i="64" s="1"/>
  <c r="BE1396" i="64" a="1"/>
  <c r="BE1873" i="64" a="1"/>
  <c r="BD826" i="64" a="1"/>
  <c r="BE367" i="64" a="1"/>
  <c r="BE1480" i="64" a="1"/>
  <c r="BF1936" i="64" a="1"/>
  <c r="BE1895" i="64" a="1"/>
  <c r="BE455" i="64" a="1"/>
  <c r="BE431" i="64" a="1"/>
  <c r="BE344" i="64" a="1"/>
  <c r="BE1236" i="64" a="1"/>
  <c r="BE554" i="64" a="1"/>
  <c r="BE1916" i="64" a="1"/>
  <c r="BE943" i="64" a="1"/>
  <c r="BF1970" i="64" a="1"/>
  <c r="BE1373" i="64" a="1"/>
  <c r="BE824" i="64" a="1"/>
  <c r="BA477" i="64" a="1"/>
  <c r="BC827" i="64" a="1"/>
  <c r="BE1481" i="64" a="1"/>
  <c r="BE320" i="64" a="1"/>
  <c r="CR25" i="863" l="1"/>
  <c r="CR36" i="861" s="1"/>
  <c r="CR62" i="861"/>
  <c r="CS91" i="861"/>
  <c r="CS18" i="861"/>
  <c r="CS12" i="863" s="1"/>
  <c r="CQ40" i="861"/>
  <c r="CR22" i="863"/>
  <c r="CR72" i="863"/>
  <c r="BF212" i="64"/>
  <c r="BG208" i="64"/>
  <c r="BG209" i="64"/>
  <c r="BG191" i="64"/>
  <c r="BG192" i="64"/>
  <c r="BG210" i="64"/>
  <c r="BG211" i="64"/>
  <c r="BG193" i="64"/>
  <c r="BF194" i="64"/>
  <c r="CJ3" i="860"/>
  <c r="CJ4" i="860" s="1"/>
  <c r="CK2" i="860"/>
  <c r="CJ1" i="860"/>
  <c r="CJ7" i="860"/>
  <c r="CR2199" i="64"/>
  <c r="CR2122" i="64"/>
  <c r="CR2126" i="64" s="1"/>
  <c r="CR2128" i="64" s="1"/>
  <c r="CR2225" i="64"/>
  <c r="BE554" i="64"/>
  <c r="BF558" i="64" a="1"/>
  <c r="BF558" i="64" s="1"/>
  <c r="BF553" i="64" a="1"/>
  <c r="BF553" i="64" s="1"/>
  <c r="BE367" i="64"/>
  <c r="BD1799" i="64"/>
  <c r="BE1791" i="64"/>
  <c r="BF1782" i="64" a="1"/>
  <c r="BF1782" i="64" s="1"/>
  <c r="BF1783" i="64" a="1"/>
  <c r="BF1783" i="64" s="1"/>
  <c r="BF1784" i="64" a="1"/>
  <c r="BF1784" i="64" s="1"/>
  <c r="BF1785" i="64" a="1"/>
  <c r="BF1785" i="64" s="1"/>
  <c r="BF1786" i="64" a="1"/>
  <c r="BF1786" i="64" s="1"/>
  <c r="BF1788" i="64" a="1"/>
  <c r="BF1788" i="64" s="1"/>
  <c r="BF1787" i="64" a="1"/>
  <c r="BF1787" i="64" s="1"/>
  <c r="BF1789" i="64" a="1"/>
  <c r="BF1789" i="64" s="1"/>
  <c r="BF1790" i="64" a="1"/>
  <c r="BF1790" i="64" s="1"/>
  <c r="BF365" i="64" a="1"/>
  <c r="BF365" i="64" s="1"/>
  <c r="BF343" i="64" a="1"/>
  <c r="BF343" i="64" s="1"/>
  <c r="BF366" i="64" a="1"/>
  <c r="BF366" i="64" s="1"/>
  <c r="BE344" i="64"/>
  <c r="BF1970" i="64"/>
  <c r="BF1936" i="64"/>
  <c r="DJ2173" i="64"/>
  <c r="BE1895" i="64"/>
  <c r="BE1873" i="64"/>
  <c r="BF1874" i="64" a="1"/>
  <c r="BF1874" i="64" s="1"/>
  <c r="BF1894" i="64" a="1"/>
  <c r="BF1894" i="64" s="1"/>
  <c r="BF2228" i="64" a="1"/>
  <c r="BF2228" i="64" s="1"/>
  <c r="BB1501" i="64"/>
  <c r="BB1502" i="64" s="1"/>
  <c r="BC1490" i="64"/>
  <c r="BD1488" i="64"/>
  <c r="BD1497" i="64"/>
  <c r="BD1489" i="64"/>
  <c r="BD1498" i="64"/>
  <c r="BF1494" i="64" a="1"/>
  <c r="BF1494" i="64" s="1"/>
  <c r="BF1493" i="64" a="1"/>
  <c r="BF1493" i="64" s="1"/>
  <c r="BF1485" i="64" a="1"/>
  <c r="BF1485" i="64" s="1"/>
  <c r="BF1484" i="64" a="1"/>
  <c r="BF1484" i="64" s="1"/>
  <c r="BE1481" i="64"/>
  <c r="BE1480" i="64"/>
  <c r="BF1475" i="64" a="1"/>
  <c r="BF1475" i="64" s="1"/>
  <c r="BF1476" i="64" a="1"/>
  <c r="BF1476" i="64" s="1"/>
  <c r="BE1916" i="64"/>
  <c r="BF1915" i="64" a="1"/>
  <c r="BF1915" i="64" s="1"/>
  <c r="BF429" i="64" a="1"/>
  <c r="BF429" i="64" s="1"/>
  <c r="BA477" i="64"/>
  <c r="BG1685" i="64"/>
  <c r="BG1686" i="64" s="1"/>
  <c r="BB476" i="64" a="1"/>
  <c r="BB476" i="64" s="1"/>
  <c r="BC827" i="64"/>
  <c r="BD826" i="64"/>
  <c r="BE943" i="64"/>
  <c r="BE1396" i="64"/>
  <c r="BE1236" i="64"/>
  <c r="BE1373" i="64"/>
  <c r="BE824" i="64"/>
  <c r="BE455" i="64"/>
  <c r="BE320" i="64"/>
  <c r="BE431" i="64"/>
  <c r="AJ1618" i="64"/>
  <c r="AJ1619" i="64" s="1"/>
  <c r="BD62" i="64"/>
  <c r="BF424" i="64" a="1"/>
  <c r="BF424" i="64" s="1"/>
  <c r="BF75" i="64" a="1"/>
  <c r="BF75" i="64" s="1"/>
  <c r="BF342" i="64" a="1"/>
  <c r="BF342" i="64" s="1"/>
  <c r="BF55" i="64" a="1"/>
  <c r="BF55" i="64" s="1"/>
  <c r="BF59" i="64" a="1"/>
  <c r="BF59" i="64" s="1"/>
  <c r="BF60" i="64" a="1"/>
  <c r="BF60" i="64" s="1"/>
  <c r="BE56" i="64"/>
  <c r="BF53" i="64" a="1"/>
  <c r="BF53" i="64" s="1"/>
  <c r="BF54" i="64" a="1"/>
  <c r="BF54" i="64" s="1"/>
  <c r="BF454" i="64" a="1"/>
  <c r="BF454" i="64" s="1"/>
  <c r="BF2125" i="64" a="1"/>
  <c r="BF2125" i="64" s="1"/>
  <c r="BF2151" i="64" a="1"/>
  <c r="BF2151" i="64" s="1"/>
  <c r="BF2202" i="64" a="1"/>
  <c r="BF2202" i="64" s="1"/>
  <c r="BF2176" i="64" a="1"/>
  <c r="BF2176" i="64" s="1"/>
  <c r="BF1372" i="64" a="1"/>
  <c r="BF1372" i="64" s="1"/>
  <c r="BE1625" i="64" a="1"/>
  <c r="BE1625" i="64" s="1"/>
  <c r="BF90" i="64" a="1"/>
  <c r="BF90" i="64" s="1"/>
  <c r="BF91" i="64" a="1"/>
  <c r="BF91" i="64" s="1"/>
  <c r="BF92" i="64" a="1"/>
  <c r="BF92" i="64" s="1"/>
  <c r="BF89" i="64" a="1"/>
  <c r="BF89" i="64" s="1"/>
  <c r="BE93" i="64"/>
  <c r="BF1317" i="64" a="1"/>
  <c r="BF1317" i="64" s="1"/>
  <c r="BF1318" i="64" s="1"/>
  <c r="BF319" i="64" a="1"/>
  <c r="BF319" i="64" s="1"/>
  <c r="BT1522" i="64"/>
  <c r="BT1524" i="64" s="1"/>
  <c r="BF2252" i="64" a="1"/>
  <c r="BF2252" i="64" s="1"/>
  <c r="BF1237" i="64" a="1"/>
  <c r="BF1237" i="64" s="1"/>
  <c r="BF1616" i="64" a="1"/>
  <c r="BF1616" i="64" s="1"/>
  <c r="BF1624" i="64" s="1"/>
  <c r="BF1395" i="64" a="1"/>
  <c r="BF1395" i="64" s="1"/>
  <c r="BF1397" i="64" a="1"/>
  <c r="BF1397" i="64" s="1"/>
  <c r="BF1403" i="64" a="1"/>
  <c r="BF1403" i="64" s="1"/>
  <c r="BF942" i="64" a="1"/>
  <c r="BF942" i="64" s="1"/>
  <c r="BF823" i="64" a="1"/>
  <c r="BF823" i="64" s="1"/>
  <c r="BF943" i="64" a="1"/>
  <c r="BF1916" i="64" a="1"/>
  <c r="BF455" i="64" a="1"/>
  <c r="BF1895" i="64" a="1"/>
  <c r="BE826" i="64" a="1"/>
  <c r="BG1936" i="64" a="1"/>
  <c r="BF1236" i="64" a="1"/>
  <c r="BF367" i="64" a="1"/>
  <c r="BF1373" i="64" a="1"/>
  <c r="BF554" i="64" a="1"/>
  <c r="BF431" i="64" a="1"/>
  <c r="BF1873" i="64" a="1"/>
  <c r="BF1396" i="64" a="1"/>
  <c r="BB477" i="64" a="1"/>
  <c r="BF344" i="64" a="1"/>
  <c r="BG1970" i="64" a="1"/>
  <c r="BF1480" i="64" a="1"/>
  <c r="BD827" i="64" a="1"/>
  <c r="BF1481" i="64" a="1"/>
  <c r="BF824" i="64" a="1"/>
  <c r="BF320" i="64" a="1"/>
  <c r="CS86" i="861" l="1"/>
  <c r="CS28" i="861"/>
  <c r="CS29" i="861" s="1"/>
  <c r="CR33" i="861"/>
  <c r="CR37" i="861" s="1"/>
  <c r="CR39" i="861" s="1"/>
  <c r="CR26" i="863"/>
  <c r="CS67" i="863"/>
  <c r="CS71" i="863"/>
  <c r="CS69" i="863"/>
  <c r="CS23" i="863" s="1"/>
  <c r="CS34" i="861" s="1"/>
  <c r="BG194" i="64"/>
  <c r="BG212" i="64"/>
  <c r="BH208" i="64"/>
  <c r="BH191" i="64"/>
  <c r="BH209" i="64"/>
  <c r="BH210" i="64"/>
  <c r="BH192" i="64"/>
  <c r="BH211" i="64"/>
  <c r="BH193" i="64"/>
  <c r="CK1" i="860"/>
  <c r="CK7" i="860"/>
  <c r="CK3" i="860"/>
  <c r="CK4" i="860" s="1"/>
  <c r="CS2122" i="64"/>
  <c r="CS2126" i="64" s="1"/>
  <c r="CS2128" i="64" s="1"/>
  <c r="CS2225" i="64"/>
  <c r="CS2199" i="64"/>
  <c r="CO2173" i="64"/>
  <c r="CO2177" i="64" s="1"/>
  <c r="CO2179" i="64" s="1"/>
  <c r="BF554" i="64"/>
  <c r="BF564" i="64" s="1"/>
  <c r="BE564" i="64"/>
  <c r="BG558" i="64" a="1"/>
  <c r="BG558" i="64" s="1"/>
  <c r="BG553" i="64" a="1"/>
  <c r="BG553" i="64" s="1"/>
  <c r="BF367" i="64"/>
  <c r="BE1799" i="64"/>
  <c r="BG1782" i="64" a="1"/>
  <c r="BG1782" i="64" s="1"/>
  <c r="BG1783" i="64" a="1"/>
  <c r="BG1783" i="64" s="1"/>
  <c r="BG1784" i="64" a="1"/>
  <c r="BG1784" i="64" s="1"/>
  <c r="BG1785" i="64" a="1"/>
  <c r="BG1785" i="64" s="1"/>
  <c r="BG1786" i="64" a="1"/>
  <c r="BG1786" i="64" s="1"/>
  <c r="BG1787" i="64" a="1"/>
  <c r="BG1787" i="64" s="1"/>
  <c r="BG1789" i="64" a="1"/>
  <c r="BG1789" i="64" s="1"/>
  <c r="BG1790" i="64" a="1"/>
  <c r="BG1790" i="64" s="1"/>
  <c r="BG1788" i="64" a="1"/>
  <c r="BG1788" i="64" s="1"/>
  <c r="BF1791" i="64"/>
  <c r="BG365" i="64" a="1"/>
  <c r="BG365" i="64" s="1"/>
  <c r="BG343" i="64" a="1"/>
  <c r="BG343" i="64" s="1"/>
  <c r="BG366" i="64" a="1"/>
  <c r="BG366" i="64" s="1"/>
  <c r="BF344" i="64"/>
  <c r="BG1936" i="64"/>
  <c r="BG1970" i="64"/>
  <c r="DL2199" i="64"/>
  <c r="DL2122" i="64"/>
  <c r="DL2225" i="64"/>
  <c r="BF1895" i="64"/>
  <c r="BF1873" i="64"/>
  <c r="BG1874" i="64" a="1"/>
  <c r="BG1874" i="64" s="1"/>
  <c r="BG1894" i="64" a="1"/>
  <c r="BG1894" i="64" s="1"/>
  <c r="BG2228" i="64" a="1"/>
  <c r="BG2228" i="64" s="1"/>
  <c r="BC1499" i="64"/>
  <c r="BC1501" i="64" s="1"/>
  <c r="BD1490" i="64"/>
  <c r="BE1489" i="64"/>
  <c r="BE1498" i="64"/>
  <c r="BE1488" i="64"/>
  <c r="BE1497" i="64"/>
  <c r="BG1494" i="64" a="1"/>
  <c r="BG1494" i="64" s="1"/>
  <c r="BG1493" i="64" a="1"/>
  <c r="BG1493" i="64" s="1"/>
  <c r="BG1485" i="64" a="1"/>
  <c r="BG1485" i="64" s="1"/>
  <c r="BG1484" i="64" a="1"/>
  <c r="BG1484" i="64" s="1"/>
  <c r="BF1481" i="64"/>
  <c r="BF1480" i="64"/>
  <c r="BG1475" i="64" a="1"/>
  <c r="BG1475" i="64" s="1"/>
  <c r="BG1476" i="64" a="1"/>
  <c r="BG1476" i="64" s="1"/>
  <c r="BF1916" i="64"/>
  <c r="BG1915" i="64" a="1"/>
  <c r="BG1915" i="64" s="1"/>
  <c r="BG429" i="64" a="1"/>
  <c r="BG429" i="64" s="1"/>
  <c r="BB477" i="64"/>
  <c r="BC476" i="64" a="1"/>
  <c r="BC476" i="64" s="1"/>
  <c r="BH1685" i="64"/>
  <c r="BH1686" i="64" s="1"/>
  <c r="BD827" i="64"/>
  <c r="BE826" i="64"/>
  <c r="BF1396" i="64"/>
  <c r="BF1236" i="64"/>
  <c r="BF943" i="64"/>
  <c r="BF1373" i="64"/>
  <c r="BF824" i="64"/>
  <c r="BF431" i="64"/>
  <c r="BF320" i="64"/>
  <c r="BF455" i="64"/>
  <c r="AK1615" i="64"/>
  <c r="AK1621" i="64" s="1"/>
  <c r="BE62" i="64"/>
  <c r="BG424" i="64" a="1"/>
  <c r="BG424" i="64" s="1"/>
  <c r="BG75" i="64" a="1"/>
  <c r="BG75" i="64" s="1"/>
  <c r="BG342" i="64" a="1"/>
  <c r="BG342" i="64" s="1"/>
  <c r="BG55" i="64" a="1"/>
  <c r="BG55" i="64" s="1"/>
  <c r="BG59" i="64" a="1"/>
  <c r="BG59" i="64" s="1"/>
  <c r="BG60" i="64" a="1"/>
  <c r="BG60" i="64" s="1"/>
  <c r="BF56" i="64"/>
  <c r="BG53" i="64" a="1"/>
  <c r="BG53" i="64" s="1"/>
  <c r="BG54" i="64" a="1"/>
  <c r="BG54" i="64" s="1"/>
  <c r="BG454" i="64" a="1"/>
  <c r="BG454" i="64" s="1"/>
  <c r="BG2125" i="64" a="1"/>
  <c r="BG2125" i="64" s="1"/>
  <c r="BG2202" i="64" a="1"/>
  <c r="BG2202" i="64" s="1"/>
  <c r="BG2176" i="64" a="1"/>
  <c r="BG2176" i="64" s="1"/>
  <c r="BG2151" i="64" a="1"/>
  <c r="BG2151" i="64" s="1"/>
  <c r="BG1372" i="64" a="1"/>
  <c r="BG1372" i="64" s="1"/>
  <c r="BF1625" i="64" a="1"/>
  <c r="BF1625" i="64" s="1"/>
  <c r="BF93" i="64"/>
  <c r="BG90" i="64" a="1"/>
  <c r="BG90" i="64" s="1"/>
  <c r="BG91" i="64" a="1"/>
  <c r="BG91" i="64" s="1"/>
  <c r="BG92" i="64" a="1"/>
  <c r="BG92" i="64" s="1"/>
  <c r="BG89" i="64" a="1"/>
  <c r="BG89" i="64" s="1"/>
  <c r="BG1317" i="64" a="1"/>
  <c r="BG1317" i="64" s="1"/>
  <c r="BG1318" i="64" s="1"/>
  <c r="BG319" i="64" a="1"/>
  <c r="BG319" i="64" s="1"/>
  <c r="BU1522" i="64"/>
  <c r="BU1524" i="64" s="1"/>
  <c r="BG2252" i="64" a="1"/>
  <c r="BG2252" i="64" s="1"/>
  <c r="BG1237" i="64" a="1"/>
  <c r="BG1237" i="64" s="1"/>
  <c r="BG1616" i="64" a="1"/>
  <c r="BG1616" i="64" s="1"/>
  <c r="BG1624" i="64" s="1"/>
  <c r="BG1397" i="64" a="1"/>
  <c r="BG1397" i="64" s="1"/>
  <c r="BG1403" i="64" a="1"/>
  <c r="BG1403" i="64" s="1"/>
  <c r="BG1395" i="64" a="1"/>
  <c r="BG1395" i="64" s="1"/>
  <c r="BG942" i="64" a="1"/>
  <c r="BG942" i="64" s="1"/>
  <c r="BG823" i="64" a="1"/>
  <c r="BG823" i="64" s="1"/>
  <c r="BG344" i="64" a="1"/>
  <c r="BG1873" i="64" a="1"/>
  <c r="BG1895" i="64" a="1"/>
  <c r="BE827" i="64" a="1"/>
  <c r="BG1916" i="64" a="1"/>
  <c r="BH1936" i="64" a="1"/>
  <c r="BG943" i="64" a="1"/>
  <c r="BF826" i="64" a="1"/>
  <c r="BH1970" i="64" a="1"/>
  <c r="BG1236" i="64" a="1"/>
  <c r="BG824" i="64" a="1"/>
  <c r="BG431" i="64" a="1"/>
  <c r="BG455" i="64" a="1"/>
  <c r="BG554" i="64" a="1"/>
  <c r="BG320" i="64" a="1"/>
  <c r="BG1396" i="64" a="1"/>
  <c r="BG367" i="64" a="1"/>
  <c r="BG1480" i="64" a="1"/>
  <c r="BG1373" i="64" a="1"/>
  <c r="BG1481" i="64" a="1"/>
  <c r="BC477" i="64" a="1"/>
  <c r="CS25" i="863" l="1"/>
  <c r="CS36" i="861" s="1"/>
  <c r="CS62" i="861"/>
  <c r="CT91" i="861"/>
  <c r="CT18" i="861"/>
  <c r="CT28" i="861" s="1"/>
  <c r="CT29" i="861" s="1"/>
  <c r="CS22" i="863"/>
  <c r="CS72" i="863"/>
  <c r="CR40" i="861"/>
  <c r="BH194" i="64"/>
  <c r="BI208" i="64"/>
  <c r="BI209" i="64"/>
  <c r="BI191" i="64"/>
  <c r="BI210" i="64"/>
  <c r="BI192" i="64"/>
  <c r="BI193" i="64"/>
  <c r="BI211" i="64"/>
  <c r="BH212" i="64"/>
  <c r="CT2122" i="64"/>
  <c r="CT2126" i="64" s="1"/>
  <c r="CT2128" i="64" s="1"/>
  <c r="CT2199" i="64"/>
  <c r="CT2225" i="64"/>
  <c r="CP2173" i="64"/>
  <c r="CP2177" i="64" s="1"/>
  <c r="CP2179" i="64" s="1"/>
  <c r="CQ2173" i="64"/>
  <c r="BG554" i="64"/>
  <c r="BH558" i="64" a="1"/>
  <c r="BH558" i="64" s="1"/>
  <c r="BH553" i="64" a="1"/>
  <c r="BH553" i="64" s="1"/>
  <c r="BF1799" i="64"/>
  <c r="BG367" i="64"/>
  <c r="BH1782" i="64" a="1"/>
  <c r="BH1782" i="64" s="1"/>
  <c r="BH1783" i="64" a="1"/>
  <c r="BH1783" i="64" s="1"/>
  <c r="BH1788" i="64" a="1"/>
  <c r="BH1788" i="64" s="1"/>
  <c r="BH1789" i="64" a="1"/>
  <c r="BH1789" i="64" s="1"/>
  <c r="BH1790" i="64" a="1"/>
  <c r="BH1790" i="64" s="1"/>
  <c r="BH1786" i="64" a="1"/>
  <c r="BH1786" i="64" s="1"/>
  <c r="BH1785" i="64" a="1"/>
  <c r="BH1785" i="64" s="1"/>
  <c r="BH1787" i="64" a="1"/>
  <c r="BH1787" i="64" s="1"/>
  <c r="BH1784" i="64" a="1"/>
  <c r="BH1784" i="64" s="1"/>
  <c r="BG1791" i="64"/>
  <c r="BH365" i="64" a="1"/>
  <c r="BH365" i="64" s="1"/>
  <c r="BH343" i="64" a="1"/>
  <c r="BH343" i="64" s="1"/>
  <c r="BH366" i="64" a="1"/>
  <c r="BH366" i="64" s="1"/>
  <c r="BG344" i="64"/>
  <c r="BH1970" i="64"/>
  <c r="BH1936" i="64"/>
  <c r="DK2173" i="64"/>
  <c r="BG1895" i="64"/>
  <c r="BG1873" i="64"/>
  <c r="BH1874" i="64" a="1"/>
  <c r="BH1874" i="64" s="1"/>
  <c r="BH1894" i="64" a="1"/>
  <c r="BH1894" i="64" s="1"/>
  <c r="BH2228" i="64" a="1"/>
  <c r="BH2228" i="64" s="1"/>
  <c r="BE1490" i="64"/>
  <c r="BC1502" i="64"/>
  <c r="BE1499" i="64"/>
  <c r="BD1499" i="64"/>
  <c r="BD1501" i="64" s="1"/>
  <c r="BD1502" i="64" s="1"/>
  <c r="BF1488" i="64"/>
  <c r="BF1497" i="64"/>
  <c r="BF1489" i="64"/>
  <c r="BF1498" i="64"/>
  <c r="BH1493" i="64" a="1"/>
  <c r="BH1493" i="64" s="1"/>
  <c r="BH1494" i="64" a="1"/>
  <c r="BH1494" i="64" s="1"/>
  <c r="BH1484" i="64" a="1"/>
  <c r="BH1484" i="64" s="1"/>
  <c r="BH1485" i="64" a="1"/>
  <c r="BH1485" i="64" s="1"/>
  <c r="BG1481" i="64"/>
  <c r="BG1480" i="64"/>
  <c r="BH1475" i="64" a="1"/>
  <c r="BH1475" i="64" s="1"/>
  <c r="BH1476" i="64" a="1"/>
  <c r="BH1476" i="64" s="1"/>
  <c r="BG1916" i="64"/>
  <c r="BH1915" i="64" a="1"/>
  <c r="BH1915" i="64" s="1"/>
  <c r="BH429" i="64" a="1"/>
  <c r="BH429" i="64" s="1"/>
  <c r="BC477" i="64"/>
  <c r="BD476" i="64" a="1"/>
  <c r="BD476" i="64" s="1"/>
  <c r="BI1685" i="64"/>
  <c r="BI1686" i="64" s="1"/>
  <c r="BE827" i="64"/>
  <c r="BF826" i="64"/>
  <c r="BG943" i="64"/>
  <c r="BG1396" i="64"/>
  <c r="BG1236" i="64"/>
  <c r="BG1373" i="64"/>
  <c r="BG824" i="64"/>
  <c r="BG431" i="64"/>
  <c r="BG320" i="64"/>
  <c r="BG455" i="64"/>
  <c r="AK1618" i="64"/>
  <c r="AK1619" i="64" s="1"/>
  <c r="BF62" i="64"/>
  <c r="BH424" i="64" a="1"/>
  <c r="BH424" i="64" s="1"/>
  <c r="BH75" i="64" a="1"/>
  <c r="BH75" i="64" s="1"/>
  <c r="BH342" i="64" a="1"/>
  <c r="BH342" i="64" s="1"/>
  <c r="BH55" i="64" a="1"/>
  <c r="BH55" i="64" s="1"/>
  <c r="BH60" i="64" a="1"/>
  <c r="BH60" i="64" s="1"/>
  <c r="BH59" i="64" a="1"/>
  <c r="BH59" i="64" s="1"/>
  <c r="BG56" i="64"/>
  <c r="BH53" i="64" a="1"/>
  <c r="BH53" i="64" s="1"/>
  <c r="BH54" i="64" a="1"/>
  <c r="BH54" i="64" s="1"/>
  <c r="BH454" i="64" a="1"/>
  <c r="BH454" i="64" s="1"/>
  <c r="BH2125" i="64" a="1"/>
  <c r="BH2125" i="64" s="1"/>
  <c r="BH2202" i="64" a="1"/>
  <c r="BH2202" i="64" s="1"/>
  <c r="BH2176" i="64" a="1"/>
  <c r="BH2176" i="64" s="1"/>
  <c r="BH2151" i="64" a="1"/>
  <c r="BH2151" i="64" s="1"/>
  <c r="BH1372" i="64" a="1"/>
  <c r="BH1372" i="64" s="1"/>
  <c r="BG1625" i="64" a="1"/>
  <c r="BG1625" i="64" s="1"/>
  <c r="BH89" i="64" a="1"/>
  <c r="BH89" i="64" s="1"/>
  <c r="BH90" i="64" a="1"/>
  <c r="BH90" i="64" s="1"/>
  <c r="BH91" i="64" a="1"/>
  <c r="BH91" i="64" s="1"/>
  <c r="BH92" i="64" a="1"/>
  <c r="BH92" i="64" s="1"/>
  <c r="BG93" i="64"/>
  <c r="BH1317" i="64" a="1"/>
  <c r="BH1317" i="64" s="1"/>
  <c r="BH1318" i="64" s="1"/>
  <c r="BH319" i="64" a="1"/>
  <c r="BH319" i="64" s="1"/>
  <c r="BV1522" i="64"/>
  <c r="BV1524" i="64" s="1"/>
  <c r="BH2252" i="64" a="1"/>
  <c r="BH2252" i="64" s="1"/>
  <c r="BH1237" i="64" a="1"/>
  <c r="BH1237" i="64" s="1"/>
  <c r="BH1616" i="64" a="1"/>
  <c r="BH1616" i="64" s="1"/>
  <c r="BH1624" i="64" s="1"/>
  <c r="BH1397" i="64" a="1"/>
  <c r="BH1397" i="64" s="1"/>
  <c r="BH1403" i="64" a="1"/>
  <c r="BH1403" i="64" s="1"/>
  <c r="BH1395" i="64" a="1"/>
  <c r="BH1395" i="64" s="1"/>
  <c r="BH942" i="64" a="1"/>
  <c r="BH942" i="64" s="1"/>
  <c r="BH823" i="64" a="1"/>
  <c r="BH823" i="64" s="1"/>
  <c r="BH1916" i="64" a="1"/>
  <c r="BH1236" i="64" a="1"/>
  <c r="BH431" i="64" a="1"/>
  <c r="BH1396" i="64" a="1"/>
  <c r="BG826" i="64" a="1"/>
  <c r="BH1480" i="64" a="1"/>
  <c r="BF827" i="64" a="1"/>
  <c r="BH367" i="64" a="1"/>
  <c r="BH455" i="64" a="1"/>
  <c r="BH554" i="64" a="1"/>
  <c r="BH1873" i="64" a="1"/>
  <c r="BH344" i="64" a="1"/>
  <c r="BI1970" i="64" a="1"/>
  <c r="BD477" i="64" a="1"/>
  <c r="BH1895" i="64" a="1"/>
  <c r="BI1936" i="64" a="1"/>
  <c r="BH824" i="64" a="1"/>
  <c r="BH320" i="64" a="1"/>
  <c r="BH1373" i="64" a="1"/>
  <c r="BH1481" i="64" a="1"/>
  <c r="BH943" i="64" a="1"/>
  <c r="CT86" i="861" l="1"/>
  <c r="CU91" i="861"/>
  <c r="CT12" i="863"/>
  <c r="CT71" i="863" s="1"/>
  <c r="CS26" i="863"/>
  <c r="CS33" i="861"/>
  <c r="CS37" i="861" s="1"/>
  <c r="CS39" i="861" s="1"/>
  <c r="BI194" i="64"/>
  <c r="BJ208" i="64"/>
  <c r="BJ191" i="64"/>
  <c r="BJ209" i="64"/>
  <c r="BJ192" i="64"/>
  <c r="BJ210" i="64"/>
  <c r="BJ193" i="64"/>
  <c r="BJ211" i="64"/>
  <c r="BI212" i="64"/>
  <c r="CU2225" i="64"/>
  <c r="CU2199" i="64"/>
  <c r="CU2122" i="64"/>
  <c r="CU2126" i="64" s="1"/>
  <c r="CU2128" i="64" s="1"/>
  <c r="CR2173" i="64"/>
  <c r="CQ2177" i="64"/>
  <c r="CQ2179" i="64" s="1"/>
  <c r="BH554" i="64"/>
  <c r="BH564" i="64" s="1"/>
  <c r="BG564" i="64"/>
  <c r="BI558" i="64" a="1"/>
  <c r="BI558" i="64" s="1"/>
  <c r="BI553" i="64" a="1"/>
  <c r="BI553" i="64" s="1"/>
  <c r="BG1799" i="64"/>
  <c r="BH367" i="64"/>
  <c r="BI1782" i="64" a="1"/>
  <c r="BI1782" i="64" s="1"/>
  <c r="BI1783" i="64" a="1"/>
  <c r="BI1783" i="64" s="1"/>
  <c r="BI1784" i="64" a="1"/>
  <c r="BI1784" i="64" s="1"/>
  <c r="BI1785" i="64" a="1"/>
  <c r="BI1785" i="64" s="1"/>
  <c r="BI1786" i="64" a="1"/>
  <c r="BI1786" i="64" s="1"/>
  <c r="BI1787" i="64" a="1"/>
  <c r="BI1787" i="64" s="1"/>
  <c r="BI1789" i="64" a="1"/>
  <c r="BI1789" i="64" s="1"/>
  <c r="BI1790" i="64" a="1"/>
  <c r="BI1790" i="64" s="1"/>
  <c r="BI1788" i="64" a="1"/>
  <c r="BI1788" i="64" s="1"/>
  <c r="BH1791" i="64"/>
  <c r="BI343" i="64" a="1"/>
  <c r="BI343" i="64" s="1"/>
  <c r="BI366" i="64" a="1"/>
  <c r="BI366" i="64" s="1"/>
  <c r="BI365" i="64" a="1"/>
  <c r="BI365" i="64" s="1"/>
  <c r="BH344" i="64"/>
  <c r="BI1970" i="64"/>
  <c r="BI1936" i="64"/>
  <c r="BH1895" i="64"/>
  <c r="BH1873" i="64"/>
  <c r="BI2228" i="64" a="1"/>
  <c r="BI2228" i="64" s="1"/>
  <c r="BI1874" i="64" a="1"/>
  <c r="BI1874" i="64" s="1"/>
  <c r="BI1894" i="64" a="1"/>
  <c r="BI1894" i="64" s="1"/>
  <c r="BE1501" i="64"/>
  <c r="BF1490" i="64"/>
  <c r="BG1488" i="64"/>
  <c r="BG1497" i="64"/>
  <c r="BG1489" i="64"/>
  <c r="BG1498" i="64"/>
  <c r="BI1494" i="64" a="1"/>
  <c r="BI1494" i="64" s="1"/>
  <c r="BI1493" i="64" a="1"/>
  <c r="BI1493" i="64" s="1"/>
  <c r="BI1484" i="64" a="1"/>
  <c r="BI1484" i="64" s="1"/>
  <c r="BI1485" i="64" a="1"/>
  <c r="BI1485" i="64" s="1"/>
  <c r="BH1481" i="64"/>
  <c r="BH1480" i="64"/>
  <c r="BI1475" i="64" a="1"/>
  <c r="BI1475" i="64" s="1"/>
  <c r="BI1476" i="64" a="1"/>
  <c r="BI1476" i="64" s="1"/>
  <c r="BH1916" i="64"/>
  <c r="BI1915" i="64" a="1"/>
  <c r="BI1915" i="64" s="1"/>
  <c r="BI429" i="64" a="1"/>
  <c r="BI429" i="64" s="1"/>
  <c r="BD477" i="64"/>
  <c r="BJ1685" i="64"/>
  <c r="BJ1686" i="64" s="1"/>
  <c r="BE476" i="64" a="1"/>
  <c r="BE476" i="64" s="1"/>
  <c r="BF827" i="64"/>
  <c r="BG826" i="64"/>
  <c r="BH1236" i="64"/>
  <c r="BH943" i="64"/>
  <c r="BH1396" i="64"/>
  <c r="BH1373" i="64"/>
  <c r="BH824" i="64"/>
  <c r="BH455" i="64"/>
  <c r="BH431" i="64"/>
  <c r="BH320" i="64"/>
  <c r="AL1615" i="64"/>
  <c r="AL1621" i="64" s="1"/>
  <c r="BG62" i="64"/>
  <c r="BI424" i="64" a="1"/>
  <c r="BI424" i="64" s="1"/>
  <c r="BI75" i="64" a="1"/>
  <c r="BI75" i="64" s="1"/>
  <c r="BI342" i="64" a="1"/>
  <c r="BI342" i="64" s="1"/>
  <c r="BI55" i="64" a="1"/>
  <c r="BI55" i="64" s="1"/>
  <c r="BI60" i="64" a="1"/>
  <c r="BI60" i="64" s="1"/>
  <c r="BI59" i="64" a="1"/>
  <c r="BI59" i="64" s="1"/>
  <c r="BH56" i="64"/>
  <c r="BI53" i="64" a="1"/>
  <c r="BI53" i="64" s="1"/>
  <c r="BI54" i="64" a="1"/>
  <c r="BI54" i="64" s="1"/>
  <c r="BI454" i="64" a="1"/>
  <c r="BI454" i="64" s="1"/>
  <c r="BI2125" i="64" a="1"/>
  <c r="BI2125" i="64" s="1"/>
  <c r="BI2202" i="64" a="1"/>
  <c r="BI2202" i="64" s="1"/>
  <c r="BI2176" i="64" a="1"/>
  <c r="BI2176" i="64" s="1"/>
  <c r="BI2151" i="64" a="1"/>
  <c r="BI2151" i="64" s="1"/>
  <c r="BI1372" i="64" a="1"/>
  <c r="BI1372" i="64" s="1"/>
  <c r="BH1625" i="64" a="1"/>
  <c r="BH1625" i="64" s="1"/>
  <c r="BI92" i="64" a="1"/>
  <c r="BI92" i="64" s="1"/>
  <c r="BI89" i="64" a="1"/>
  <c r="BI89" i="64" s="1"/>
  <c r="BI90" i="64" a="1"/>
  <c r="BI90" i="64" s="1"/>
  <c r="BI91" i="64" a="1"/>
  <c r="BI91" i="64" s="1"/>
  <c r="BH93" i="64"/>
  <c r="BI1317" i="64" a="1"/>
  <c r="BI1317" i="64" s="1"/>
  <c r="BI1318" i="64" s="1"/>
  <c r="BI319" i="64" a="1"/>
  <c r="BI319" i="64" s="1"/>
  <c r="BW1522" i="64"/>
  <c r="BW1524" i="64" s="1"/>
  <c r="BI2252" i="64" a="1"/>
  <c r="BI2252" i="64" s="1"/>
  <c r="BI1237" i="64" a="1"/>
  <c r="BI1237" i="64" s="1"/>
  <c r="BI1616" i="64" a="1"/>
  <c r="BI1616" i="64" s="1"/>
  <c r="BI1624" i="64" s="1"/>
  <c r="BI1397" i="64" a="1"/>
  <c r="BI1397" i="64" s="1"/>
  <c r="BI1403" i="64" a="1"/>
  <c r="BI1403" i="64" s="1"/>
  <c r="BI1395" i="64" a="1"/>
  <c r="BI1395" i="64" s="1"/>
  <c r="BI942" i="64" a="1"/>
  <c r="BI942" i="64" s="1"/>
  <c r="BI823" i="64" a="1"/>
  <c r="BI823" i="64" s="1"/>
  <c r="BJ1970" i="64" a="1"/>
  <c r="BI367" i="64" a="1"/>
  <c r="BI1873" i="64" a="1"/>
  <c r="BI1895" i="64" a="1"/>
  <c r="BE477" i="64" a="1"/>
  <c r="BI1916" i="64" a="1"/>
  <c r="BI1481" i="64" a="1"/>
  <c r="BH826" i="64" a="1"/>
  <c r="BI344" i="64" a="1"/>
  <c r="BI455" i="64" a="1"/>
  <c r="BJ1936" i="64" a="1"/>
  <c r="BI1480" i="64" a="1"/>
  <c r="BI554" i="64" a="1"/>
  <c r="BG827" i="64" a="1"/>
  <c r="BI1396" i="64" a="1"/>
  <c r="BI320" i="64" a="1"/>
  <c r="BI431" i="64" a="1"/>
  <c r="BI1236" i="64" a="1"/>
  <c r="BI943" i="64" a="1"/>
  <c r="BI824" i="64" a="1"/>
  <c r="BI1373" i="64" a="1"/>
  <c r="CT25" i="863" l="1"/>
  <c r="CT36" i="861" s="1"/>
  <c r="CT62" i="861"/>
  <c r="CT67" i="863"/>
  <c r="CT22" i="863" s="1"/>
  <c r="CT69" i="863"/>
  <c r="CT23" i="863" s="1"/>
  <c r="CT34" i="861" s="1"/>
  <c r="CU18" i="861"/>
  <c r="CU28" i="861" s="1"/>
  <c r="CU29" i="861" s="1"/>
  <c r="CS40" i="861"/>
  <c r="BK208" i="64"/>
  <c r="BK209" i="64"/>
  <c r="BK191" i="64"/>
  <c r="BK192" i="64"/>
  <c r="BK210" i="64"/>
  <c r="BK193" i="64"/>
  <c r="BK211" i="64"/>
  <c r="BJ212" i="64"/>
  <c r="BJ194" i="64"/>
  <c r="CR2177" i="64"/>
  <c r="CR2179" i="64" s="1"/>
  <c r="CS2173" i="64"/>
  <c r="CV2122" i="64"/>
  <c r="CV2126" i="64" s="1"/>
  <c r="CV2128" i="64" s="1"/>
  <c r="CV2225" i="64"/>
  <c r="CV2199" i="64"/>
  <c r="BI554" i="64"/>
  <c r="BJ558" i="64" a="1"/>
  <c r="BJ558" i="64" s="1"/>
  <c r="BJ553" i="64" a="1"/>
  <c r="BJ553" i="64" s="1"/>
  <c r="BH1799" i="64"/>
  <c r="BI367" i="64"/>
  <c r="BJ1782" i="64" a="1"/>
  <c r="BJ1782" i="64" s="1"/>
  <c r="BJ1783" i="64" a="1"/>
  <c r="BJ1783" i="64" s="1"/>
  <c r="BJ1784" i="64" a="1"/>
  <c r="BJ1784" i="64" s="1"/>
  <c r="BJ1785" i="64" a="1"/>
  <c r="BJ1785" i="64" s="1"/>
  <c r="BJ1786" i="64" a="1"/>
  <c r="BJ1786" i="64" s="1"/>
  <c r="BJ1789" i="64" a="1"/>
  <c r="BJ1789" i="64" s="1"/>
  <c r="BJ1790" i="64" a="1"/>
  <c r="BJ1790" i="64" s="1"/>
  <c r="BJ1788" i="64" a="1"/>
  <c r="BJ1788" i="64" s="1"/>
  <c r="BJ1787" i="64" a="1"/>
  <c r="BJ1787" i="64" s="1"/>
  <c r="BI1791" i="64"/>
  <c r="BJ343" i="64" a="1"/>
  <c r="BJ343" i="64" s="1"/>
  <c r="BJ365" i="64" a="1"/>
  <c r="BJ365" i="64" s="1"/>
  <c r="BJ366" i="64" a="1"/>
  <c r="BJ366" i="64" s="1"/>
  <c r="BI344" i="64"/>
  <c r="BJ1936" i="64"/>
  <c r="BJ1970" i="64"/>
  <c r="DL2173" i="64"/>
  <c r="BI1895" i="64"/>
  <c r="BI1873" i="64"/>
  <c r="BJ2228" i="64" a="1"/>
  <c r="BJ2228" i="64" s="1"/>
  <c r="BJ1874" i="64" a="1"/>
  <c r="BJ1874" i="64" s="1"/>
  <c r="BJ1894" i="64" a="1"/>
  <c r="BJ1894" i="64" s="1"/>
  <c r="BE1502" i="64"/>
  <c r="BF1499" i="64"/>
  <c r="BF1501" i="64" s="1"/>
  <c r="BF1502" i="64" s="1"/>
  <c r="BG1490" i="64"/>
  <c r="BH1488" i="64"/>
  <c r="BH1497" i="64"/>
  <c r="BH1489" i="64"/>
  <c r="BH1498" i="64"/>
  <c r="BJ1494" i="64" a="1"/>
  <c r="BJ1494" i="64" s="1"/>
  <c r="BJ1493" i="64" a="1"/>
  <c r="BJ1493" i="64" s="1"/>
  <c r="BJ1484" i="64" a="1"/>
  <c r="BJ1484" i="64" s="1"/>
  <c r="BJ1485" i="64" a="1"/>
  <c r="BJ1485" i="64" s="1"/>
  <c r="BI1481" i="64"/>
  <c r="BI1480" i="64"/>
  <c r="BJ1475" i="64" a="1"/>
  <c r="BJ1475" i="64" s="1"/>
  <c r="BJ1476" i="64" a="1"/>
  <c r="BJ1476" i="64" s="1"/>
  <c r="BI1916" i="64"/>
  <c r="BJ1915" i="64" a="1"/>
  <c r="BJ1915" i="64" s="1"/>
  <c r="BJ429" i="64" a="1"/>
  <c r="BJ429" i="64" s="1"/>
  <c r="BE477" i="64"/>
  <c r="BK1685" i="64"/>
  <c r="BK1686" i="64" s="1"/>
  <c r="BF476" i="64" a="1"/>
  <c r="BF476" i="64" s="1"/>
  <c r="BG827" i="64"/>
  <c r="BH826" i="64"/>
  <c r="BI943" i="64"/>
  <c r="BI1396" i="64"/>
  <c r="BI1236" i="64"/>
  <c r="BI1373" i="64"/>
  <c r="BI824" i="64"/>
  <c r="BI320" i="64"/>
  <c r="BI455" i="64"/>
  <c r="BI431" i="64"/>
  <c r="AL1618" i="64"/>
  <c r="AL1619" i="64" s="1"/>
  <c r="BH62" i="64"/>
  <c r="BJ424" i="64" a="1"/>
  <c r="BJ424" i="64" s="1"/>
  <c r="BJ75" i="64" a="1"/>
  <c r="BJ75" i="64" s="1"/>
  <c r="BJ342" i="64" a="1"/>
  <c r="BJ342" i="64" s="1"/>
  <c r="BJ55" i="64" a="1"/>
  <c r="BJ55" i="64" s="1"/>
  <c r="BJ60" i="64" a="1"/>
  <c r="BJ60" i="64" s="1"/>
  <c r="BJ59" i="64" a="1"/>
  <c r="BJ59" i="64" s="1"/>
  <c r="BI56" i="64"/>
  <c r="BJ54" i="64" a="1"/>
  <c r="BJ54" i="64" s="1"/>
  <c r="BJ53" i="64" a="1"/>
  <c r="BJ53" i="64" s="1"/>
  <c r="BJ454" i="64" a="1"/>
  <c r="BJ454" i="64" s="1"/>
  <c r="BJ2125" i="64" a="1"/>
  <c r="BJ2125" i="64" s="1"/>
  <c r="BJ2202" i="64" a="1"/>
  <c r="BJ2202" i="64" s="1"/>
  <c r="BJ2176" i="64" a="1"/>
  <c r="BJ2176" i="64" s="1"/>
  <c r="BJ2151" i="64" a="1"/>
  <c r="BJ2151" i="64" s="1"/>
  <c r="BJ1372" i="64" a="1"/>
  <c r="BJ1372" i="64" s="1"/>
  <c r="BI1625" i="64" a="1"/>
  <c r="BI1625" i="64" s="1"/>
  <c r="BI93" i="64"/>
  <c r="BJ92" i="64" a="1"/>
  <c r="BJ92" i="64" s="1"/>
  <c r="BJ91" i="64" a="1"/>
  <c r="BJ91" i="64" s="1"/>
  <c r="BJ89" i="64" a="1"/>
  <c r="BJ89" i="64" s="1"/>
  <c r="BJ90" i="64" a="1"/>
  <c r="BJ90" i="64" s="1"/>
  <c r="BJ1317" i="64" a="1"/>
  <c r="BJ1317" i="64" s="1"/>
  <c r="BJ1318" i="64" s="1"/>
  <c r="BJ319" i="64" a="1"/>
  <c r="BJ319" i="64" s="1"/>
  <c r="BX1522" i="64"/>
  <c r="BX1524" i="64" s="1"/>
  <c r="BJ2252" i="64" a="1"/>
  <c r="BJ2252" i="64" s="1"/>
  <c r="BJ1237" i="64" a="1"/>
  <c r="BJ1237" i="64" s="1"/>
  <c r="BJ1616" i="64" a="1"/>
  <c r="BJ1616" i="64" s="1"/>
  <c r="BJ1624" i="64" s="1"/>
  <c r="BJ1403" i="64" a="1"/>
  <c r="BJ1403" i="64" s="1"/>
  <c r="BJ1395" i="64" a="1"/>
  <c r="BJ1395" i="64" s="1"/>
  <c r="BJ1397" i="64" a="1"/>
  <c r="BJ1397" i="64" s="1"/>
  <c r="BJ942" i="64" a="1"/>
  <c r="BJ942" i="64" s="1"/>
  <c r="BJ823" i="64" a="1"/>
  <c r="BJ823" i="64" s="1"/>
  <c r="BJ1895" i="64" a="1"/>
  <c r="BJ455" i="64" a="1"/>
  <c r="BJ1873" i="64" a="1"/>
  <c r="BJ431" i="64" a="1"/>
  <c r="BF477" i="64" a="1"/>
  <c r="BH827" i="64" a="1"/>
  <c r="BJ1373" i="64" a="1"/>
  <c r="BI826" i="64" a="1"/>
  <c r="BJ320" i="64" a="1"/>
  <c r="BJ554" i="64" a="1"/>
  <c r="BK1936" i="64" a="1"/>
  <c r="BJ367" i="64" a="1"/>
  <c r="BJ1916" i="64" a="1"/>
  <c r="BK1970" i="64" a="1"/>
  <c r="BJ1396" i="64" a="1"/>
  <c r="BJ344" i="64" a="1"/>
  <c r="BJ943" i="64" a="1"/>
  <c r="BJ1480" i="64" a="1"/>
  <c r="BJ824" i="64" a="1"/>
  <c r="BJ1236" i="64" a="1"/>
  <c r="BJ1481" i="64" a="1"/>
  <c r="CU86" i="861" l="1"/>
  <c r="CV91" i="861"/>
  <c r="CT72" i="863"/>
  <c r="CU12" i="863"/>
  <c r="CU71" i="863" s="1"/>
  <c r="CT33" i="861"/>
  <c r="CT37" i="861" s="1"/>
  <c r="CT39" i="861" s="1"/>
  <c r="CT26" i="863"/>
  <c r="BL208" i="64"/>
  <c r="BL191" i="64"/>
  <c r="BL209" i="64"/>
  <c r="BL210" i="64"/>
  <c r="BL192" i="64"/>
  <c r="BL211" i="64"/>
  <c r="BL193" i="64"/>
  <c r="BK212" i="64"/>
  <c r="BK194" i="64"/>
  <c r="CS2177" i="64"/>
  <c r="CS2179" i="64" s="1"/>
  <c r="CW2199" i="64"/>
  <c r="CW2122" i="64"/>
  <c r="CW2126" i="64" s="1"/>
  <c r="CW2128" i="64" s="1"/>
  <c r="CW2225" i="64"/>
  <c r="CT2173" i="64"/>
  <c r="BJ554" i="64"/>
  <c r="BJ564" i="64" s="1"/>
  <c r="BI564" i="64"/>
  <c r="BK558" i="64" a="1"/>
  <c r="BK558" i="64" s="1"/>
  <c r="BK553" i="64" a="1"/>
  <c r="BK553" i="64" s="1"/>
  <c r="BI1799" i="64"/>
  <c r="BJ367" i="64"/>
  <c r="BK1782" i="64" a="1"/>
  <c r="BK1782" i="64" s="1"/>
  <c r="BK1783" i="64" a="1"/>
  <c r="BK1783" i="64" s="1"/>
  <c r="BK1784" i="64" a="1"/>
  <c r="BK1784" i="64" s="1"/>
  <c r="BK1785" i="64" a="1"/>
  <c r="BK1785" i="64" s="1"/>
  <c r="BK1786" i="64" a="1"/>
  <c r="BK1786" i="64" s="1"/>
  <c r="BK1789" i="64" a="1"/>
  <c r="BK1789" i="64" s="1"/>
  <c r="BK1790" i="64" a="1"/>
  <c r="BK1790" i="64" s="1"/>
  <c r="BK1788" i="64" a="1"/>
  <c r="BK1788" i="64" s="1"/>
  <c r="BK1787" i="64" a="1"/>
  <c r="BK1787" i="64" s="1"/>
  <c r="BJ1791" i="64"/>
  <c r="BK343" i="64" a="1"/>
  <c r="BK343" i="64" s="1"/>
  <c r="BK366" i="64" a="1"/>
  <c r="BK366" i="64" s="1"/>
  <c r="BK365" i="64" a="1"/>
  <c r="BK365" i="64" s="1"/>
  <c r="BJ344" i="64"/>
  <c r="BK1970" i="64"/>
  <c r="BK1936" i="64"/>
  <c r="BJ1895" i="64"/>
  <c r="BJ1873" i="64"/>
  <c r="BK2228" i="64" a="1"/>
  <c r="BK2228" i="64" s="1"/>
  <c r="BK1874" i="64" a="1"/>
  <c r="BK1874" i="64" s="1"/>
  <c r="BK1894" i="64" a="1"/>
  <c r="BK1894" i="64" s="1"/>
  <c r="BH1490" i="64"/>
  <c r="BH1499" i="64"/>
  <c r="BG1499" i="64"/>
  <c r="BG1501" i="64" s="1"/>
  <c r="BI1488" i="64"/>
  <c r="BI1497" i="64"/>
  <c r="BI1489" i="64"/>
  <c r="BI1498" i="64"/>
  <c r="BK1494" i="64" a="1"/>
  <c r="BK1494" i="64" s="1"/>
  <c r="BK1493" i="64" a="1"/>
  <c r="BK1493" i="64" s="1"/>
  <c r="BK1485" i="64" a="1"/>
  <c r="BK1485" i="64" s="1"/>
  <c r="BK1484" i="64" a="1"/>
  <c r="BK1484" i="64" s="1"/>
  <c r="BJ1481" i="64"/>
  <c r="BJ1480" i="64"/>
  <c r="BK1475" i="64" a="1"/>
  <c r="BK1475" i="64" s="1"/>
  <c r="BK1476" i="64" a="1"/>
  <c r="BK1476" i="64" s="1"/>
  <c r="BJ1916" i="64"/>
  <c r="BK1915" i="64" a="1"/>
  <c r="BK1915" i="64" s="1"/>
  <c r="BK429" i="64" a="1"/>
  <c r="BK429" i="64" s="1"/>
  <c r="BF477" i="64"/>
  <c r="BG476" i="64" a="1"/>
  <c r="BG476" i="64" s="1"/>
  <c r="BL1685" i="64"/>
  <c r="BL1686" i="64" s="1"/>
  <c r="BH827" i="64"/>
  <c r="BI826" i="64"/>
  <c r="BJ1396" i="64"/>
  <c r="BJ1236" i="64"/>
  <c r="BJ943" i="64"/>
  <c r="BJ1373" i="64"/>
  <c r="BJ824" i="64"/>
  <c r="BJ320" i="64"/>
  <c r="BJ455" i="64"/>
  <c r="BJ431" i="64"/>
  <c r="AM1615" i="64"/>
  <c r="AM1621" i="64" s="1"/>
  <c r="BI62" i="64"/>
  <c r="BK424" i="64" a="1"/>
  <c r="BK424" i="64" s="1"/>
  <c r="BK75" i="64" a="1"/>
  <c r="BK75" i="64" s="1"/>
  <c r="BK342" i="64" a="1"/>
  <c r="BK342" i="64" s="1"/>
  <c r="BK55" i="64" a="1"/>
  <c r="BK55" i="64" s="1"/>
  <c r="BK60" i="64" a="1"/>
  <c r="BK60" i="64" s="1"/>
  <c r="BK59" i="64" a="1"/>
  <c r="BK59" i="64" s="1"/>
  <c r="BJ56" i="64"/>
  <c r="BK54" i="64" a="1"/>
  <c r="BK54" i="64" s="1"/>
  <c r="BK53" i="64" a="1"/>
  <c r="BK53" i="64" s="1"/>
  <c r="BK454" i="64" a="1"/>
  <c r="BK454" i="64" s="1"/>
  <c r="BK2125" i="64" a="1"/>
  <c r="BK2125" i="64" s="1"/>
  <c r="BK2202" i="64" a="1"/>
  <c r="BK2202" i="64" s="1"/>
  <c r="BK2176" i="64" a="1"/>
  <c r="BK2176" i="64" s="1"/>
  <c r="BK2151" i="64" a="1"/>
  <c r="BK2151" i="64" s="1"/>
  <c r="BK1372" i="64" a="1"/>
  <c r="BK1372" i="64" s="1"/>
  <c r="BJ1625" i="64" a="1"/>
  <c r="BJ1625" i="64" s="1"/>
  <c r="BJ93" i="64"/>
  <c r="BK90" i="64" a="1"/>
  <c r="BK90" i="64" s="1"/>
  <c r="BK91" i="64" a="1"/>
  <c r="BK91" i="64" s="1"/>
  <c r="BK92" i="64" a="1"/>
  <c r="BK92" i="64" s="1"/>
  <c r="BK89" i="64" a="1"/>
  <c r="BK89" i="64" s="1"/>
  <c r="BK1317" i="64" a="1"/>
  <c r="BK1317" i="64" s="1"/>
  <c r="BK1318" i="64" s="1"/>
  <c r="BK319" i="64" a="1"/>
  <c r="BK319" i="64" s="1"/>
  <c r="BY1522" i="64"/>
  <c r="BY1524" i="64" s="1"/>
  <c r="BK2252" i="64" a="1"/>
  <c r="BK2252" i="64" s="1"/>
  <c r="BK1237" i="64" a="1"/>
  <c r="BK1237" i="64" s="1"/>
  <c r="BK1616" i="64" a="1"/>
  <c r="BK1616" i="64" s="1"/>
  <c r="BK1624" i="64" s="1"/>
  <c r="BK1395" i="64" a="1"/>
  <c r="BK1395" i="64" s="1"/>
  <c r="BK1403" i="64" a="1"/>
  <c r="BK1403" i="64" s="1"/>
  <c r="BK1397" i="64" a="1"/>
  <c r="BK1397" i="64" s="1"/>
  <c r="BK942" i="64" a="1"/>
  <c r="BK942" i="64" s="1"/>
  <c r="BK823" i="64" a="1"/>
  <c r="BK823" i="64" s="1"/>
  <c r="BK1895" i="64" a="1"/>
  <c r="BK1916" i="64" a="1"/>
  <c r="BK1373" i="64" a="1"/>
  <c r="BK1396" i="64" a="1"/>
  <c r="BL1936" i="64" a="1"/>
  <c r="BK320" i="64" a="1"/>
  <c r="BK1873" i="64" a="1"/>
  <c r="BK943" i="64" a="1"/>
  <c r="BK344" i="64" a="1"/>
  <c r="BK824" i="64" a="1"/>
  <c r="BL1970" i="64" a="1"/>
  <c r="BK554" i="64" a="1"/>
  <c r="BK431" i="64" a="1"/>
  <c r="BK455" i="64" a="1"/>
  <c r="BJ826" i="64" a="1"/>
  <c r="BK367" i="64" a="1"/>
  <c r="BI827" i="64" a="1"/>
  <c r="BK1480" i="64" a="1"/>
  <c r="BG477" i="64" a="1"/>
  <c r="BK1236" i="64" a="1"/>
  <c r="BK1481" i="64" a="1"/>
  <c r="CU25" i="863" l="1"/>
  <c r="CU36" i="861" s="1"/>
  <c r="CU62" i="861"/>
  <c r="CV18" i="861"/>
  <c r="CV28" i="861" s="1"/>
  <c r="CV29" i="861" s="1"/>
  <c r="CU67" i="863"/>
  <c r="CU22" i="863" s="1"/>
  <c r="CU69" i="863"/>
  <c r="CU23" i="863" s="1"/>
  <c r="CU34" i="861" s="1"/>
  <c r="CT40" i="861"/>
  <c r="BL194" i="64"/>
  <c r="BL212" i="64"/>
  <c r="BM208" i="64"/>
  <c r="BM209" i="64"/>
  <c r="BM191" i="64"/>
  <c r="BM210" i="64"/>
  <c r="BM192" i="64"/>
  <c r="BM193" i="64"/>
  <c r="BM211" i="64"/>
  <c r="CX2122" i="64"/>
  <c r="CX2126" i="64" s="1"/>
  <c r="CT2177" i="64"/>
  <c r="CT2179" i="64" s="1"/>
  <c r="CX2225" i="64"/>
  <c r="CX2199" i="64"/>
  <c r="CU2173" i="64"/>
  <c r="BK554" i="64"/>
  <c r="BL558" i="64" a="1"/>
  <c r="BL558" i="64" s="1"/>
  <c r="BL553" i="64" a="1"/>
  <c r="BL553" i="64" s="1"/>
  <c r="BJ1799" i="64"/>
  <c r="BK367" i="64"/>
  <c r="BL1788" i="64" a="1"/>
  <c r="BL1788" i="64" s="1"/>
  <c r="BL1782" i="64" a="1"/>
  <c r="BL1782" i="64" s="1"/>
  <c r="BL1787" i="64" a="1"/>
  <c r="BL1787" i="64" s="1"/>
  <c r="BL1784" i="64" a="1"/>
  <c r="BL1784" i="64" s="1"/>
  <c r="BL1785" i="64" a="1"/>
  <c r="BL1785" i="64" s="1"/>
  <c r="BL1786" i="64" a="1"/>
  <c r="BL1786" i="64" s="1"/>
  <c r="BL1789" i="64" a="1"/>
  <c r="BL1789" i="64" s="1"/>
  <c r="BL1790" i="64" a="1"/>
  <c r="BL1790" i="64" s="1"/>
  <c r="BL1783" i="64" a="1"/>
  <c r="BL1783" i="64" s="1"/>
  <c r="BK1791" i="64"/>
  <c r="BL343" i="64" a="1"/>
  <c r="BL343" i="64" s="1"/>
  <c r="BL366" i="64" a="1"/>
  <c r="BL366" i="64" s="1"/>
  <c r="BL365" i="64" a="1"/>
  <c r="BL365" i="64" s="1"/>
  <c r="BK344" i="64"/>
  <c r="BL1970" i="64"/>
  <c r="BL1936" i="64"/>
  <c r="BK1895" i="64"/>
  <c r="BK1873" i="64"/>
  <c r="BL1874" i="64" a="1"/>
  <c r="BL1874" i="64" s="1"/>
  <c r="BL1894" i="64" a="1"/>
  <c r="BL1894" i="64" s="1"/>
  <c r="BL2228" i="64" a="1"/>
  <c r="BL2228" i="64" s="1"/>
  <c r="BH1501" i="64"/>
  <c r="BH1502" i="64" s="1"/>
  <c r="BG1502" i="64"/>
  <c r="BI1490" i="64"/>
  <c r="BJ1488" i="64"/>
  <c r="BJ1497" i="64"/>
  <c r="BJ1489" i="64"/>
  <c r="BJ1498" i="64"/>
  <c r="BL1493" i="64" a="1"/>
  <c r="BL1493" i="64" s="1"/>
  <c r="BL1494" i="64" a="1"/>
  <c r="BL1494" i="64" s="1"/>
  <c r="BL1485" i="64" a="1"/>
  <c r="BL1485" i="64" s="1"/>
  <c r="BL1484" i="64" a="1"/>
  <c r="BL1484" i="64" s="1"/>
  <c r="BK1481" i="64"/>
  <c r="BK1480" i="64"/>
  <c r="BL1475" i="64" a="1"/>
  <c r="BL1475" i="64" s="1"/>
  <c r="BL1476" i="64" a="1"/>
  <c r="BL1476" i="64" s="1"/>
  <c r="BK1916" i="64"/>
  <c r="BL1915" i="64" a="1"/>
  <c r="BL1915" i="64" s="1"/>
  <c r="BL429" i="64" a="1"/>
  <c r="BL429" i="64" s="1"/>
  <c r="BG477" i="64"/>
  <c r="BM1685" i="64"/>
  <c r="BM1686" i="64" s="1"/>
  <c r="BH476" i="64" a="1"/>
  <c r="BH476" i="64" s="1"/>
  <c r="BI827" i="64"/>
  <c r="BJ826" i="64"/>
  <c r="BK1396" i="64"/>
  <c r="BK1236" i="64"/>
  <c r="BK943" i="64"/>
  <c r="BK1373" i="64"/>
  <c r="BK824" i="64"/>
  <c r="BK320" i="64"/>
  <c r="BK455" i="64"/>
  <c r="BK431" i="64"/>
  <c r="AM1618" i="64"/>
  <c r="AM1619" i="64" s="1"/>
  <c r="BJ62" i="64"/>
  <c r="BL424" i="64" a="1"/>
  <c r="BL424" i="64" s="1"/>
  <c r="BL75" i="64" a="1"/>
  <c r="BL75" i="64" s="1"/>
  <c r="BL342" i="64" a="1"/>
  <c r="BL342" i="64" s="1"/>
  <c r="BL55" i="64" a="1"/>
  <c r="BL55" i="64" s="1"/>
  <c r="BL59" i="64" a="1"/>
  <c r="BL59" i="64" s="1"/>
  <c r="BL60" i="64" a="1"/>
  <c r="BL60" i="64" s="1"/>
  <c r="BK56" i="64"/>
  <c r="BL54" i="64" a="1"/>
  <c r="BL54" i="64" s="1"/>
  <c r="BL53" i="64" a="1"/>
  <c r="BL53" i="64" s="1"/>
  <c r="BL454" i="64" a="1"/>
  <c r="BL454" i="64" s="1"/>
  <c r="BL2125" i="64" a="1"/>
  <c r="BL2125" i="64" s="1"/>
  <c r="BL2202" i="64" a="1"/>
  <c r="BL2202" i="64" s="1"/>
  <c r="BL2176" i="64" a="1"/>
  <c r="BL2176" i="64" s="1"/>
  <c r="BL2151" i="64" a="1"/>
  <c r="BL2151" i="64" s="1"/>
  <c r="BL1372" i="64" a="1"/>
  <c r="BL1372" i="64" s="1"/>
  <c r="BK1625" i="64" a="1"/>
  <c r="BK1625" i="64" s="1"/>
  <c r="BK93" i="64"/>
  <c r="BL89" i="64" a="1"/>
  <c r="BL89" i="64" s="1"/>
  <c r="BL90" i="64" a="1"/>
  <c r="BL90" i="64" s="1"/>
  <c r="BL91" i="64" a="1"/>
  <c r="BL91" i="64" s="1"/>
  <c r="BL92" i="64" a="1"/>
  <c r="BL92" i="64" s="1"/>
  <c r="BL1317" i="64" a="1"/>
  <c r="BL1317" i="64" s="1"/>
  <c r="BL1318" i="64" s="1"/>
  <c r="BL319" i="64" a="1"/>
  <c r="BL319" i="64" s="1"/>
  <c r="BZ1522" i="64"/>
  <c r="BZ1524" i="64" s="1"/>
  <c r="BL2252" i="64" a="1"/>
  <c r="BL2252" i="64" s="1"/>
  <c r="BL1237" i="64" a="1"/>
  <c r="BL1237" i="64" s="1"/>
  <c r="BL1616" i="64" a="1"/>
  <c r="BL1616" i="64" s="1"/>
  <c r="BL1624" i="64" s="1"/>
  <c r="BL1395" i="64" a="1"/>
  <c r="BL1395" i="64" s="1"/>
  <c r="BL1397" i="64" a="1"/>
  <c r="BL1397" i="64" s="1"/>
  <c r="BL1403" i="64" a="1"/>
  <c r="BL1403" i="64" s="1"/>
  <c r="BL942" i="64" a="1"/>
  <c r="BL942" i="64" s="1"/>
  <c r="BL823" i="64" a="1"/>
  <c r="BL823" i="64" s="1"/>
  <c r="BM1970" i="64" a="1"/>
  <c r="BL344" i="64" a="1"/>
  <c r="BK826" i="64" a="1"/>
  <c r="BH477" i="64" a="1"/>
  <c r="BL1236" i="64" a="1"/>
  <c r="BL1895" i="64" a="1"/>
  <c r="BL320" i="64" a="1"/>
  <c r="BL1481" i="64" a="1"/>
  <c r="BL1396" i="64" a="1"/>
  <c r="BL554" i="64" a="1"/>
  <c r="BL455" i="64" a="1"/>
  <c r="BJ827" i="64" a="1"/>
  <c r="BL1916" i="64" a="1"/>
  <c r="BL367" i="64" a="1"/>
  <c r="BL431" i="64" a="1"/>
  <c r="BM1936" i="64" a="1"/>
  <c r="BL1873" i="64" a="1"/>
  <c r="BL824" i="64" a="1"/>
  <c r="BL1373" i="64" a="1"/>
  <c r="BL943" i="64" a="1"/>
  <c r="BL1480" i="64" a="1"/>
  <c r="CV86" i="861" l="1"/>
  <c r="CW91" i="861"/>
  <c r="CU72" i="863"/>
  <c r="CV12" i="863"/>
  <c r="CV71" i="863" s="1"/>
  <c r="CU26" i="863"/>
  <c r="CU33" i="861"/>
  <c r="CU37" i="861" s="1"/>
  <c r="CU39" i="861" s="1"/>
  <c r="BM212" i="64"/>
  <c r="BN209" i="64"/>
  <c r="BN208" i="64"/>
  <c r="BN191" i="64"/>
  <c r="BN192" i="64"/>
  <c r="BN210" i="64"/>
  <c r="BN193" i="64"/>
  <c r="BN211" i="64"/>
  <c r="BM194" i="64"/>
  <c r="CU2177" i="64"/>
  <c r="CU2179" i="64" s="1"/>
  <c r="CX2128" i="64"/>
  <c r="CY2126" i="64"/>
  <c r="BL554" i="64"/>
  <c r="BL564" i="64" s="1"/>
  <c r="BK564" i="64"/>
  <c r="BM558" i="64" a="1"/>
  <c r="BM558" i="64" s="1"/>
  <c r="BM553" i="64" a="1"/>
  <c r="BM553" i="64" s="1"/>
  <c r="BK1799" i="64"/>
  <c r="BL367" i="64"/>
  <c r="BM1783" i="64" a="1"/>
  <c r="BM1783" i="64" s="1"/>
  <c r="BM1784" i="64" a="1"/>
  <c r="BM1784" i="64" s="1"/>
  <c r="BM1785" i="64" a="1"/>
  <c r="BM1785" i="64" s="1"/>
  <c r="BM1786" i="64" a="1"/>
  <c r="BM1786" i="64" s="1"/>
  <c r="BM1787" i="64" a="1"/>
  <c r="BM1787" i="64" s="1"/>
  <c r="BM1782" i="64" a="1"/>
  <c r="BM1782" i="64" s="1"/>
  <c r="BM1788" i="64" a="1"/>
  <c r="BM1788" i="64" s="1"/>
  <c r="BM1789" i="64" a="1"/>
  <c r="BM1789" i="64" s="1"/>
  <c r="BM1790" i="64" a="1"/>
  <c r="BM1790" i="64" s="1"/>
  <c r="BL1791" i="64"/>
  <c r="BM343" i="64" a="1"/>
  <c r="BM343" i="64" s="1"/>
  <c r="BM366" i="64" a="1"/>
  <c r="BM366" i="64" s="1"/>
  <c r="BM365" i="64" a="1"/>
  <c r="BM365" i="64" s="1"/>
  <c r="BL344" i="64"/>
  <c r="BM1970" i="64"/>
  <c r="BM1936" i="64"/>
  <c r="BL1895" i="64"/>
  <c r="BL1873" i="64"/>
  <c r="BM2228" i="64" a="1"/>
  <c r="BM2228" i="64" s="1"/>
  <c r="BM1874" i="64" a="1"/>
  <c r="BM1874" i="64" s="1"/>
  <c r="BM1894" i="64" a="1"/>
  <c r="BM1894" i="64" s="1"/>
  <c r="BI1499" i="64"/>
  <c r="BI1501" i="64" s="1"/>
  <c r="BJ1490" i="64"/>
  <c r="BK1488" i="64"/>
  <c r="BK1497" i="64"/>
  <c r="BK1489" i="64"/>
  <c r="BK1498" i="64"/>
  <c r="BM1494" i="64" a="1"/>
  <c r="BM1494" i="64" s="1"/>
  <c r="BM1493" i="64" a="1"/>
  <c r="BM1493" i="64" s="1"/>
  <c r="BM1485" i="64" a="1"/>
  <c r="BM1485" i="64" s="1"/>
  <c r="BM1484" i="64" a="1"/>
  <c r="BM1484" i="64" s="1"/>
  <c r="BL1481" i="64"/>
  <c r="BL1480" i="64"/>
  <c r="BM1475" i="64" a="1"/>
  <c r="BM1475" i="64" s="1"/>
  <c r="BM1476" i="64" a="1"/>
  <c r="BM1476" i="64" s="1"/>
  <c r="BL1916" i="64"/>
  <c r="BM1915" i="64" a="1"/>
  <c r="BM1915" i="64" s="1"/>
  <c r="BM429" i="64" a="1"/>
  <c r="BM429" i="64" s="1"/>
  <c r="BH477" i="64"/>
  <c r="BI476" i="64" a="1"/>
  <c r="BI476" i="64" s="1"/>
  <c r="BN1685" i="64"/>
  <c r="BN1686" i="64" s="1"/>
  <c r="BJ827" i="64"/>
  <c r="BK826" i="64"/>
  <c r="BL943" i="64"/>
  <c r="BL1396" i="64"/>
  <c r="BL1236" i="64"/>
  <c r="BL1373" i="64"/>
  <c r="BL824" i="64"/>
  <c r="BL455" i="64"/>
  <c r="BL431" i="64"/>
  <c r="BL320" i="64"/>
  <c r="AN1615" i="64"/>
  <c r="AN1621" i="64" s="1"/>
  <c r="BK62" i="64"/>
  <c r="BM424" i="64" a="1"/>
  <c r="BM424" i="64" s="1"/>
  <c r="BM75" i="64" a="1"/>
  <c r="BM75" i="64" s="1"/>
  <c r="BM342" i="64" a="1"/>
  <c r="BM342" i="64" s="1"/>
  <c r="BM55" i="64" a="1"/>
  <c r="BM55" i="64" s="1"/>
  <c r="BM59" i="64" a="1"/>
  <c r="BM59" i="64" s="1"/>
  <c r="BM60" i="64" a="1"/>
  <c r="BM60" i="64" s="1"/>
  <c r="BL56" i="64"/>
  <c r="BM53" i="64" a="1"/>
  <c r="BM53" i="64" s="1"/>
  <c r="BM54" i="64" a="1"/>
  <c r="BM54" i="64" s="1"/>
  <c r="BM454" i="64" a="1"/>
  <c r="BM454" i="64" s="1"/>
  <c r="BM2125" i="64" a="1"/>
  <c r="BM2125" i="64" s="1"/>
  <c r="BM2202" i="64" a="1"/>
  <c r="BM2202" i="64" s="1"/>
  <c r="BM2176" i="64" a="1"/>
  <c r="BM2176" i="64" s="1"/>
  <c r="BM2151" i="64" a="1"/>
  <c r="BM2151" i="64" s="1"/>
  <c r="BM1372" i="64" a="1"/>
  <c r="BM1372" i="64" s="1"/>
  <c r="BL1625" i="64" a="1"/>
  <c r="BL1625" i="64" s="1"/>
  <c r="BL93" i="64"/>
  <c r="BM90" i="64" a="1"/>
  <c r="BM90" i="64" s="1"/>
  <c r="BM91" i="64" a="1"/>
  <c r="BM91" i="64" s="1"/>
  <c r="BM92" i="64" a="1"/>
  <c r="BM92" i="64" s="1"/>
  <c r="BM89" i="64" a="1"/>
  <c r="BM89" i="64" s="1"/>
  <c r="BM1317" i="64" a="1"/>
  <c r="BM1317" i="64" s="1"/>
  <c r="BM1318" i="64" s="1"/>
  <c r="BM319" i="64" a="1"/>
  <c r="BM319" i="64" s="1"/>
  <c r="CA1522" i="64"/>
  <c r="CA1524" i="64" s="1"/>
  <c r="BM2252" i="64" a="1"/>
  <c r="BM2252" i="64" s="1"/>
  <c r="BM1237" i="64" a="1"/>
  <c r="BM1237" i="64" s="1"/>
  <c r="BM1616" i="64" a="1"/>
  <c r="BM1616" i="64" s="1"/>
  <c r="BM1624" i="64" s="1"/>
  <c r="BM1395" i="64" a="1"/>
  <c r="BM1395" i="64" s="1"/>
  <c r="BM1397" i="64" a="1"/>
  <c r="BM1397" i="64" s="1"/>
  <c r="BM1403" i="64" a="1"/>
  <c r="BM1403" i="64" s="1"/>
  <c r="BM942" i="64" a="1"/>
  <c r="BM942" i="64" s="1"/>
  <c r="BM823" i="64" a="1"/>
  <c r="BM823" i="64" s="1"/>
  <c r="BM1895" i="64" a="1"/>
  <c r="BM1481" i="64" a="1"/>
  <c r="BM1373" i="64" a="1"/>
  <c r="BM1236" i="64" a="1"/>
  <c r="BM824" i="64" a="1"/>
  <c r="BN1970" i="64" a="1"/>
  <c r="BM1480" i="64" a="1"/>
  <c r="BN1936" i="64" a="1"/>
  <c r="BM1916" i="64" a="1"/>
  <c r="BM455" i="64" a="1"/>
  <c r="BM431" i="64" a="1"/>
  <c r="BM554" i="64" a="1"/>
  <c r="BL826" i="64" a="1"/>
  <c r="BM367" i="64" a="1"/>
  <c r="BM1396" i="64" a="1"/>
  <c r="BI477" i="64" a="1"/>
  <c r="BM1873" i="64" a="1"/>
  <c r="BK827" i="64" a="1"/>
  <c r="BM344" i="64" a="1"/>
  <c r="BM320" i="64" a="1"/>
  <c r="BM943" i="64" a="1"/>
  <c r="CV25" i="863" l="1"/>
  <c r="CV36" i="861" s="1"/>
  <c r="CV62" i="861"/>
  <c r="CV69" i="863"/>
  <c r="CV23" i="863" s="1"/>
  <c r="CV34" i="861" s="1"/>
  <c r="CV67" i="863"/>
  <c r="CV22" i="863" s="1"/>
  <c r="CW18" i="861"/>
  <c r="CW12" i="863" s="1"/>
  <c r="CU40" i="861"/>
  <c r="BN194" i="64"/>
  <c r="BN212" i="64"/>
  <c r="BO208" i="64"/>
  <c r="BO209" i="64"/>
  <c r="BO191" i="64"/>
  <c r="BO192" i="64"/>
  <c r="BO210" i="64"/>
  <c r="BO193" i="64"/>
  <c r="BO211" i="64"/>
  <c r="CY2128" i="64"/>
  <c r="CZ2126" i="64"/>
  <c r="CV2173" i="64"/>
  <c r="CV2177" i="64" s="1"/>
  <c r="CV2179" i="64" s="1"/>
  <c r="BM554" i="64"/>
  <c r="BM564" i="64" s="1"/>
  <c r="BN558" i="64" a="1"/>
  <c r="BN558" i="64" s="1"/>
  <c r="BN553" i="64" a="1"/>
  <c r="BN553" i="64" s="1"/>
  <c r="BM367" i="64"/>
  <c r="BL1799" i="64"/>
  <c r="BN1782" i="64" a="1"/>
  <c r="BN1782" i="64" s="1"/>
  <c r="BN1783" i="64" a="1"/>
  <c r="BN1783" i="64" s="1"/>
  <c r="BN1784" i="64" a="1"/>
  <c r="BN1784" i="64" s="1"/>
  <c r="BN1785" i="64" a="1"/>
  <c r="BN1785" i="64" s="1"/>
  <c r="BN1786" i="64" a="1"/>
  <c r="BN1786" i="64" s="1"/>
  <c r="BN1787" i="64" a="1"/>
  <c r="BN1787" i="64" s="1"/>
  <c r="BN1788" i="64" a="1"/>
  <c r="BN1788" i="64" s="1"/>
  <c r="BN1789" i="64" a="1"/>
  <c r="BN1789" i="64" s="1"/>
  <c r="BN1790" i="64" a="1"/>
  <c r="BN1790" i="64" s="1"/>
  <c r="BM1791" i="64"/>
  <c r="BN365" i="64" a="1"/>
  <c r="BN365" i="64" s="1"/>
  <c r="BN343" i="64" a="1"/>
  <c r="BN343" i="64" s="1"/>
  <c r="BN366" i="64" a="1"/>
  <c r="BN366" i="64" s="1"/>
  <c r="BM344" i="64"/>
  <c r="BN1970" i="64"/>
  <c r="BN1936" i="64"/>
  <c r="BM1895" i="64"/>
  <c r="BM1873" i="64"/>
  <c r="BN2228" i="64" a="1"/>
  <c r="BN2228" i="64" s="1"/>
  <c r="BN1874" i="64" a="1"/>
  <c r="BN1874" i="64" s="1"/>
  <c r="BN1894" i="64" a="1"/>
  <c r="BN1894" i="64" s="1"/>
  <c r="BI1502" i="64"/>
  <c r="BJ1499" i="64"/>
  <c r="BJ1501" i="64" s="1"/>
  <c r="BK1490" i="64"/>
  <c r="BL1488" i="64"/>
  <c r="BL1497" i="64"/>
  <c r="BL1489" i="64"/>
  <c r="BL1498" i="64"/>
  <c r="BN1494" i="64" a="1"/>
  <c r="BN1494" i="64" s="1"/>
  <c r="BN1493" i="64" a="1"/>
  <c r="BN1493" i="64" s="1"/>
  <c r="BN1485" i="64" a="1"/>
  <c r="BN1485" i="64" s="1"/>
  <c r="BN1484" i="64" a="1"/>
  <c r="BN1484" i="64" s="1"/>
  <c r="BM1481" i="64"/>
  <c r="BM1480" i="64"/>
  <c r="BN1475" i="64" a="1"/>
  <c r="BN1475" i="64" s="1"/>
  <c r="BN1476" i="64" a="1"/>
  <c r="BN1476" i="64" s="1"/>
  <c r="BM1916" i="64"/>
  <c r="BN1915" i="64" a="1"/>
  <c r="BN1915" i="64" s="1"/>
  <c r="BN429" i="64" a="1"/>
  <c r="BN429" i="64" s="1"/>
  <c r="BI477" i="64"/>
  <c r="BO1685" i="64"/>
  <c r="BO1686" i="64" s="1"/>
  <c r="BJ476" i="64" a="1"/>
  <c r="BJ476" i="64" s="1"/>
  <c r="BK827" i="64"/>
  <c r="BL826" i="64"/>
  <c r="BM943" i="64"/>
  <c r="BM1396" i="64"/>
  <c r="BM1236" i="64"/>
  <c r="BM1373" i="64"/>
  <c r="BM824" i="64"/>
  <c r="BM455" i="64"/>
  <c r="BM431" i="64"/>
  <c r="BM320" i="64"/>
  <c r="AN1618" i="64"/>
  <c r="AN1619" i="64" s="1"/>
  <c r="BL62" i="64"/>
  <c r="BN424" i="64" a="1"/>
  <c r="BN424" i="64" s="1"/>
  <c r="BN75" i="64" a="1"/>
  <c r="BN75" i="64" s="1"/>
  <c r="BN342" i="64" a="1"/>
  <c r="BN342" i="64" s="1"/>
  <c r="BN55" i="64" a="1"/>
  <c r="BN55" i="64" s="1"/>
  <c r="BN59" i="64" a="1"/>
  <c r="BN59" i="64" s="1"/>
  <c r="BN60" i="64" a="1"/>
  <c r="BN60" i="64" s="1"/>
  <c r="BM56" i="64"/>
  <c r="BN53" i="64" a="1"/>
  <c r="BN53" i="64" s="1"/>
  <c r="BN54" i="64" a="1"/>
  <c r="BN54" i="64" s="1"/>
  <c r="BN454" i="64" a="1"/>
  <c r="BN454" i="64" s="1"/>
  <c r="BN2125" i="64" a="1"/>
  <c r="BN2125" i="64" s="1"/>
  <c r="BN2151" i="64" a="1"/>
  <c r="BN2151" i="64" s="1"/>
  <c r="BN2202" i="64" a="1"/>
  <c r="BN2202" i="64" s="1"/>
  <c r="BN2176" i="64" a="1"/>
  <c r="BN2176" i="64" s="1"/>
  <c r="BN1372" i="64" a="1"/>
  <c r="BN1372" i="64" s="1"/>
  <c r="BM1625" i="64" a="1"/>
  <c r="BM1625" i="64" s="1"/>
  <c r="BM93" i="64"/>
  <c r="BN90" i="64" a="1"/>
  <c r="BN90" i="64" s="1"/>
  <c r="BN91" i="64" a="1"/>
  <c r="BN91" i="64" s="1"/>
  <c r="BN92" i="64" a="1"/>
  <c r="BN92" i="64" s="1"/>
  <c r="BN89" i="64" a="1"/>
  <c r="BN89" i="64" s="1"/>
  <c r="BN1317" i="64" a="1"/>
  <c r="BN1317" i="64" s="1"/>
  <c r="BN1318" i="64" s="1"/>
  <c r="BN319" i="64" a="1"/>
  <c r="BN319" i="64" s="1"/>
  <c r="CB1522" i="64"/>
  <c r="CB1524" i="64" s="1"/>
  <c r="BN2252" i="64" a="1"/>
  <c r="BN2252" i="64" s="1"/>
  <c r="BN1237" i="64" a="1"/>
  <c r="BN1237" i="64" s="1"/>
  <c r="BN1616" i="64" a="1"/>
  <c r="BN1616" i="64" s="1"/>
  <c r="BN1624" i="64" s="1"/>
  <c r="BN1395" i="64" a="1"/>
  <c r="BN1395" i="64" s="1"/>
  <c r="BN1397" i="64" a="1"/>
  <c r="BN1397" i="64" s="1"/>
  <c r="BN1403" i="64" a="1"/>
  <c r="BN1403" i="64" s="1"/>
  <c r="BN942" i="64" a="1"/>
  <c r="BN942" i="64" s="1"/>
  <c r="BN823" i="64" a="1"/>
  <c r="BN823" i="64" s="1"/>
  <c r="BN431" i="64" a="1"/>
  <c r="BN320" i="64" a="1"/>
  <c r="BM826" i="64" a="1"/>
  <c r="BN1480" i="64" a="1"/>
  <c r="BN1236" i="64" a="1"/>
  <c r="BN1396" i="64" a="1"/>
  <c r="BN554" i="64" a="1"/>
  <c r="BN367" i="64" a="1"/>
  <c r="BN1916" i="64" a="1"/>
  <c r="BO1936" i="64" a="1"/>
  <c r="BN1873" i="64" a="1"/>
  <c r="BN1895" i="64" a="1"/>
  <c r="BL827" i="64" a="1"/>
  <c r="BO1970" i="64" a="1"/>
  <c r="BN1481" i="64" a="1"/>
  <c r="BN455" i="64" a="1"/>
  <c r="BN1373" i="64" a="1"/>
  <c r="BN344" i="64" a="1"/>
  <c r="BJ477" i="64" a="1"/>
  <c r="BN943" i="64" a="1"/>
  <c r="BN824" i="64" a="1"/>
  <c r="CW86" i="861" l="1"/>
  <c r="CX91" i="861"/>
  <c r="CV72" i="863"/>
  <c r="CW28" i="861"/>
  <c r="CW29" i="861" s="1"/>
  <c r="CV26" i="863"/>
  <c r="CV33" i="861"/>
  <c r="CV37" i="861" s="1"/>
  <c r="CV39" i="861" s="1"/>
  <c r="CW69" i="863"/>
  <c r="CW23" i="863" s="1"/>
  <c r="CW34" i="861" s="1"/>
  <c r="CW71" i="863"/>
  <c r="CW67" i="863"/>
  <c r="BO212" i="64"/>
  <c r="BO194" i="64"/>
  <c r="BP208" i="64"/>
  <c r="BP191" i="64"/>
  <c r="BP209" i="64"/>
  <c r="BP210" i="64"/>
  <c r="BP192" i="64"/>
  <c r="BP211" i="64"/>
  <c r="BP193" i="64"/>
  <c r="CX2173" i="64"/>
  <c r="CZ2128" i="64"/>
  <c r="DA2126" i="64"/>
  <c r="CW2173" i="64"/>
  <c r="CW2177" i="64" s="1"/>
  <c r="CW2179" i="64" s="1"/>
  <c r="BN554" i="64"/>
  <c r="BN564" i="64" s="1"/>
  <c r="BO558" i="64" a="1"/>
  <c r="BO558" i="64" s="1"/>
  <c r="BO553" i="64" a="1"/>
  <c r="BO553" i="64" s="1"/>
  <c r="BN367" i="64"/>
  <c r="BM1799" i="64"/>
  <c r="BO1782" i="64" a="1"/>
  <c r="BO1782" i="64" s="1"/>
  <c r="BO1783" i="64" a="1"/>
  <c r="BO1783" i="64" s="1"/>
  <c r="BO1784" i="64" a="1"/>
  <c r="BO1784" i="64" s="1"/>
  <c r="BO1785" i="64" a="1"/>
  <c r="BO1785" i="64" s="1"/>
  <c r="BO1786" i="64" a="1"/>
  <c r="BO1786" i="64" s="1"/>
  <c r="BO1787" i="64" a="1"/>
  <c r="BO1787" i="64" s="1"/>
  <c r="BO1788" i="64" a="1"/>
  <c r="BO1788" i="64" s="1"/>
  <c r="BO1789" i="64" a="1"/>
  <c r="BO1789" i="64" s="1"/>
  <c r="BO1790" i="64" a="1"/>
  <c r="BO1790" i="64" s="1"/>
  <c r="BN1791" i="64"/>
  <c r="BO365" i="64" a="1"/>
  <c r="BO365" i="64" s="1"/>
  <c r="BO343" i="64" a="1"/>
  <c r="BO343" i="64" s="1"/>
  <c r="BO366" i="64" a="1"/>
  <c r="BO366" i="64" s="1"/>
  <c r="BN344" i="64"/>
  <c r="BO1970" i="64"/>
  <c r="BO1936" i="64"/>
  <c r="BN1895" i="64"/>
  <c r="BN1873" i="64"/>
  <c r="BO2228" i="64" a="1"/>
  <c r="BO2228" i="64" s="1"/>
  <c r="BO1874" i="64" a="1"/>
  <c r="BO1874" i="64" s="1"/>
  <c r="BO1894" i="64" a="1"/>
  <c r="BO1894" i="64" s="1"/>
  <c r="BJ1502" i="64"/>
  <c r="BK1499" i="64"/>
  <c r="BK1501" i="64" s="1"/>
  <c r="BK1502" i="64" s="1"/>
  <c r="BL1490" i="64"/>
  <c r="BM1489" i="64"/>
  <c r="BM1498" i="64"/>
  <c r="BM1488" i="64"/>
  <c r="BM1497" i="64"/>
  <c r="BO1494" i="64" a="1"/>
  <c r="BO1494" i="64" s="1"/>
  <c r="BO1493" i="64" a="1"/>
  <c r="BO1493" i="64" s="1"/>
  <c r="BO1484" i="64" a="1"/>
  <c r="BO1484" i="64" s="1"/>
  <c r="BO1485" i="64" a="1"/>
  <c r="BO1485" i="64" s="1"/>
  <c r="BN1481" i="64"/>
  <c r="BN1480" i="64"/>
  <c r="BO1475" i="64" a="1"/>
  <c r="BO1475" i="64" s="1"/>
  <c r="BO1476" i="64" a="1"/>
  <c r="BO1476" i="64" s="1"/>
  <c r="BN1916" i="64"/>
  <c r="BO1915" i="64" a="1"/>
  <c r="BO1915" i="64" s="1"/>
  <c r="BO429" i="64" a="1"/>
  <c r="BO429" i="64" s="1"/>
  <c r="BJ477" i="64"/>
  <c r="BP1685" i="64"/>
  <c r="BP1686" i="64" s="1"/>
  <c r="BK476" i="64" a="1"/>
  <c r="BK476" i="64" s="1"/>
  <c r="BL827" i="64"/>
  <c r="BM826" i="64"/>
  <c r="BN943" i="64"/>
  <c r="BN1396" i="64"/>
  <c r="BN1236" i="64"/>
  <c r="BN1373" i="64"/>
  <c r="BN824" i="64"/>
  <c r="BN320" i="64"/>
  <c r="BN455" i="64"/>
  <c r="BN431" i="64"/>
  <c r="AO1615" i="64"/>
  <c r="AO1621" i="64" s="1"/>
  <c r="BM62" i="64"/>
  <c r="BO424" i="64" a="1"/>
  <c r="BO424" i="64" s="1"/>
  <c r="BO75" i="64" a="1"/>
  <c r="BO75" i="64" s="1"/>
  <c r="BO342" i="64" a="1"/>
  <c r="BO342" i="64" s="1"/>
  <c r="BO55" i="64" a="1"/>
  <c r="BO55" i="64" s="1"/>
  <c r="BO59" i="64" a="1"/>
  <c r="BO59" i="64" s="1"/>
  <c r="BO60" i="64" a="1"/>
  <c r="BO60" i="64" s="1"/>
  <c r="BN56" i="64"/>
  <c r="BO54" i="64" a="1"/>
  <c r="BO54" i="64" s="1"/>
  <c r="BO53" i="64" a="1"/>
  <c r="BO53" i="64" s="1"/>
  <c r="BO454" i="64" a="1"/>
  <c r="BO454" i="64" s="1"/>
  <c r="BO2125" i="64" a="1"/>
  <c r="BO2125" i="64" s="1"/>
  <c r="BO2151" i="64" a="1"/>
  <c r="BO2151" i="64" s="1"/>
  <c r="BO2202" i="64" a="1"/>
  <c r="BO2202" i="64" s="1"/>
  <c r="BO2176" i="64" a="1"/>
  <c r="BO2176" i="64" s="1"/>
  <c r="BO1372" i="64" a="1"/>
  <c r="BO1372" i="64" s="1"/>
  <c r="BN1625" i="64" a="1"/>
  <c r="BN1625" i="64" s="1"/>
  <c r="BN93" i="64"/>
  <c r="BO90" i="64" a="1"/>
  <c r="BO90" i="64" s="1"/>
  <c r="BO91" i="64" a="1"/>
  <c r="BO91" i="64" s="1"/>
  <c r="BO92" i="64" a="1"/>
  <c r="BO92" i="64" s="1"/>
  <c r="BO89" i="64" a="1"/>
  <c r="BO89" i="64" s="1"/>
  <c r="BO1317" i="64" a="1"/>
  <c r="BO1317" i="64" s="1"/>
  <c r="BO1318" i="64" s="1"/>
  <c r="BO319" i="64" a="1"/>
  <c r="BO319" i="64" s="1"/>
  <c r="CC1522" i="64"/>
  <c r="CC1524" i="64" s="1"/>
  <c r="BO2252" i="64" a="1"/>
  <c r="BO2252" i="64" s="1"/>
  <c r="BO1237" i="64" a="1"/>
  <c r="BO1237" i="64" s="1"/>
  <c r="BO1616" i="64" a="1"/>
  <c r="BO1616" i="64" s="1"/>
  <c r="BO1624" i="64" s="1"/>
  <c r="BO1397" i="64" a="1"/>
  <c r="BO1397" i="64" s="1"/>
  <c r="BO1395" i="64" a="1"/>
  <c r="BO1395" i="64" s="1"/>
  <c r="BO1403" i="64" a="1"/>
  <c r="BO1403" i="64" s="1"/>
  <c r="BO942" i="64" a="1"/>
  <c r="BO942" i="64" s="1"/>
  <c r="BO823" i="64" a="1"/>
  <c r="BO823" i="64" s="1"/>
  <c r="BO554" i="64" a="1"/>
  <c r="BO1373" i="64" a="1"/>
  <c r="BP1936" i="64" a="1"/>
  <c r="BO344" i="64" a="1"/>
  <c r="BM827" i="64" a="1"/>
  <c r="BO1396" i="64" a="1"/>
  <c r="BN826" i="64" a="1"/>
  <c r="BO431" i="64" a="1"/>
  <c r="BO1916" i="64" a="1"/>
  <c r="BO1481" i="64" a="1"/>
  <c r="BO1895" i="64" a="1"/>
  <c r="BO367" i="64" a="1"/>
  <c r="BO320" i="64" a="1"/>
  <c r="BO1236" i="64" a="1"/>
  <c r="BO1873" i="64" a="1"/>
  <c r="BP1970" i="64" a="1"/>
  <c r="BO455" i="64" a="1"/>
  <c r="BO943" i="64" a="1"/>
  <c r="BO824" i="64" a="1"/>
  <c r="BK477" i="64" a="1"/>
  <c r="BO1480" i="64" a="1"/>
  <c r="CW25" i="863" l="1"/>
  <c r="CW36" i="861" s="1"/>
  <c r="CW62" i="861"/>
  <c r="CX18" i="861"/>
  <c r="CX28" i="861" s="1"/>
  <c r="CX29" i="861" s="1"/>
  <c r="CW72" i="863"/>
  <c r="CW22" i="863"/>
  <c r="CV40" i="861"/>
  <c r="BP212" i="64"/>
  <c r="BP194" i="64"/>
  <c r="BQ208" i="64"/>
  <c r="BQ209" i="64"/>
  <c r="BQ191" i="64"/>
  <c r="BQ192" i="64"/>
  <c r="BQ210" i="64"/>
  <c r="BQ193" i="64"/>
  <c r="BQ211" i="64"/>
  <c r="DA2128" i="64"/>
  <c r="DB2126" i="64"/>
  <c r="CX2177" i="64"/>
  <c r="BO554" i="64"/>
  <c r="BP558" i="64" a="1"/>
  <c r="BP558" i="64" s="1"/>
  <c r="BP553" i="64" a="1"/>
  <c r="BP553" i="64" s="1"/>
  <c r="BO367" i="64"/>
  <c r="BN1799" i="64"/>
  <c r="BP1782" i="64" a="1"/>
  <c r="BP1782" i="64" s="1"/>
  <c r="BP1783" i="64" a="1"/>
  <c r="BP1783" i="64" s="1"/>
  <c r="BP1788" i="64" a="1"/>
  <c r="BP1788" i="64" s="1"/>
  <c r="BP1789" i="64" a="1"/>
  <c r="BP1789" i="64" s="1"/>
  <c r="BP1790" i="64" a="1"/>
  <c r="BP1790" i="64" s="1"/>
  <c r="BP1784" i="64" a="1"/>
  <c r="BP1784" i="64" s="1"/>
  <c r="BP1787" i="64" a="1"/>
  <c r="BP1787" i="64" s="1"/>
  <c r="BP1785" i="64" a="1"/>
  <c r="BP1785" i="64" s="1"/>
  <c r="BP1786" i="64" a="1"/>
  <c r="BP1786" i="64" s="1"/>
  <c r="BO1791" i="64"/>
  <c r="BP365" i="64" a="1"/>
  <c r="BP365" i="64" s="1"/>
  <c r="BP343" i="64" a="1"/>
  <c r="BP343" i="64" s="1"/>
  <c r="BP366" i="64" a="1"/>
  <c r="BP366" i="64" s="1"/>
  <c r="BO344" i="64"/>
  <c r="BP1970" i="64"/>
  <c r="BP1936" i="64"/>
  <c r="BO1873" i="64"/>
  <c r="BO1895" i="64"/>
  <c r="BP2228" i="64" a="1"/>
  <c r="BP2228" i="64" s="1"/>
  <c r="BP1874" i="64" a="1"/>
  <c r="BP1874" i="64" s="1"/>
  <c r="BP1894" i="64" a="1"/>
  <c r="BP1894" i="64" s="1"/>
  <c r="BL1499" i="64"/>
  <c r="BL1501" i="64" s="1"/>
  <c r="BL1502" i="64" s="1"/>
  <c r="BM1490" i="64"/>
  <c r="BN1489" i="64"/>
  <c r="BN1498" i="64"/>
  <c r="BN1488" i="64"/>
  <c r="BN1497" i="64"/>
  <c r="BP1493" i="64" a="1"/>
  <c r="BP1493" i="64" s="1"/>
  <c r="BP1494" i="64" a="1"/>
  <c r="BP1494" i="64" s="1"/>
  <c r="BP1484" i="64" a="1"/>
  <c r="BP1484" i="64" s="1"/>
  <c r="BP1485" i="64" a="1"/>
  <c r="BP1485" i="64" s="1"/>
  <c r="BO1481" i="64"/>
  <c r="BO1480" i="64"/>
  <c r="BP1475" i="64" a="1"/>
  <c r="BP1475" i="64" s="1"/>
  <c r="BP1476" i="64" a="1"/>
  <c r="BP1476" i="64" s="1"/>
  <c r="BO1916" i="64"/>
  <c r="BP1915" i="64" a="1"/>
  <c r="BP1915" i="64" s="1"/>
  <c r="BP429" i="64" a="1"/>
  <c r="BP429" i="64" s="1"/>
  <c r="BK477" i="64"/>
  <c r="BL476" i="64" a="1"/>
  <c r="BL476" i="64" s="1"/>
  <c r="BQ1685" i="64"/>
  <c r="BQ1686" i="64" s="1"/>
  <c r="BM827" i="64"/>
  <c r="BN826" i="64"/>
  <c r="BO943" i="64"/>
  <c r="BO1396" i="64"/>
  <c r="BO1236" i="64"/>
  <c r="BO1373" i="64"/>
  <c r="BO824" i="64"/>
  <c r="BO320" i="64"/>
  <c r="BO455" i="64"/>
  <c r="BO431" i="64"/>
  <c r="AO1618" i="64"/>
  <c r="AO1619" i="64" s="1"/>
  <c r="BN62" i="64"/>
  <c r="BP424" i="64" a="1"/>
  <c r="BP424" i="64" s="1"/>
  <c r="BP75" i="64" a="1"/>
  <c r="BP75" i="64" s="1"/>
  <c r="BP342" i="64" a="1"/>
  <c r="BP342" i="64" s="1"/>
  <c r="BP55" i="64" a="1"/>
  <c r="BP55" i="64" s="1"/>
  <c r="BP60" i="64" a="1"/>
  <c r="BP60" i="64" s="1"/>
  <c r="BP59" i="64" a="1"/>
  <c r="BP59" i="64" s="1"/>
  <c r="BO56" i="64"/>
  <c r="BP54" i="64" a="1"/>
  <c r="BP54" i="64" s="1"/>
  <c r="BP53" i="64" a="1"/>
  <c r="BP53" i="64" s="1"/>
  <c r="BP454" i="64" a="1"/>
  <c r="BP454" i="64" s="1"/>
  <c r="BP2125" i="64" a="1"/>
  <c r="BP2125" i="64" s="1"/>
  <c r="BP2202" i="64" a="1"/>
  <c r="BP2202" i="64" s="1"/>
  <c r="BP2176" i="64" a="1"/>
  <c r="BP2176" i="64" s="1"/>
  <c r="BP2151" i="64" a="1"/>
  <c r="BP2151" i="64" s="1"/>
  <c r="BP1372" i="64" a="1"/>
  <c r="BP1372" i="64" s="1"/>
  <c r="BO1625" i="64" a="1"/>
  <c r="BO1625" i="64" s="1"/>
  <c r="BO93" i="64"/>
  <c r="BP89" i="64" a="1"/>
  <c r="BP89" i="64" s="1"/>
  <c r="BP90" i="64" a="1"/>
  <c r="BP90" i="64" s="1"/>
  <c r="BP91" i="64" a="1"/>
  <c r="BP91" i="64" s="1"/>
  <c r="BP92" i="64" a="1"/>
  <c r="BP92" i="64" s="1"/>
  <c r="BP1317" i="64" a="1"/>
  <c r="BP1317" i="64" s="1"/>
  <c r="BP1318" i="64" s="1"/>
  <c r="BP319" i="64" a="1"/>
  <c r="BP319" i="64" s="1"/>
  <c r="CD1522" i="64"/>
  <c r="CD1524" i="64" s="1"/>
  <c r="BP2252" i="64" a="1"/>
  <c r="BP2252" i="64" s="1"/>
  <c r="BP1237" i="64" a="1"/>
  <c r="BP1237" i="64" s="1"/>
  <c r="BP1616" i="64" a="1"/>
  <c r="BP1616" i="64" s="1"/>
  <c r="BP1624" i="64" s="1"/>
  <c r="BP1397" i="64" a="1"/>
  <c r="BP1397" i="64" s="1"/>
  <c r="BP1403" i="64" a="1"/>
  <c r="BP1403" i="64" s="1"/>
  <c r="BP1395" i="64" a="1"/>
  <c r="BP1395" i="64" s="1"/>
  <c r="BP942" i="64" a="1"/>
  <c r="BP942" i="64" s="1"/>
  <c r="BP823" i="64" a="1"/>
  <c r="BP823" i="64" s="1"/>
  <c r="BP344" i="64" a="1"/>
  <c r="BP1396" i="64" a="1"/>
  <c r="BP1373" i="64" a="1"/>
  <c r="BP943" i="64" a="1"/>
  <c r="BQ1936" i="64" a="1"/>
  <c r="BO826" i="64" a="1"/>
  <c r="BP1481" i="64" a="1"/>
  <c r="BP320" i="64" a="1"/>
  <c r="BP1236" i="64" a="1"/>
  <c r="BN827" i="64" a="1"/>
  <c r="BQ1970" i="64" a="1"/>
  <c r="BP455" i="64" a="1"/>
  <c r="BP1895" i="64" a="1"/>
  <c r="BP554" i="64" a="1"/>
  <c r="BL477" i="64" a="1"/>
  <c r="BP367" i="64" a="1"/>
  <c r="BP824" i="64" a="1"/>
  <c r="BP431" i="64" a="1"/>
  <c r="BP1873" i="64" a="1"/>
  <c r="BP1916" i="64" a="1"/>
  <c r="BP1480" i="64" a="1"/>
  <c r="CX86" i="861" l="1"/>
  <c r="CY91" i="861"/>
  <c r="CX12" i="863"/>
  <c r="CX69" i="863" s="1"/>
  <c r="CX23" i="863" s="1"/>
  <c r="CX34" i="861" s="1"/>
  <c r="CW33" i="861"/>
  <c r="CW37" i="861" s="1"/>
  <c r="CW39" i="861" s="1"/>
  <c r="CW26" i="863"/>
  <c r="BQ194" i="64"/>
  <c r="BR208" i="64"/>
  <c r="BR191" i="64"/>
  <c r="BR209" i="64"/>
  <c r="BR192" i="64"/>
  <c r="BR210" i="64"/>
  <c r="BR211" i="64"/>
  <c r="BR193" i="64"/>
  <c r="BQ212" i="64"/>
  <c r="DB2128" i="64"/>
  <c r="DC2126" i="64"/>
  <c r="CX2179" i="64"/>
  <c r="CY2177" i="64"/>
  <c r="BP554" i="64"/>
  <c r="BP564" i="64" s="1"/>
  <c r="BO564" i="64"/>
  <c r="BQ558" i="64" a="1"/>
  <c r="BQ558" i="64" s="1"/>
  <c r="BQ553" i="64" a="1"/>
  <c r="BQ553" i="64" s="1"/>
  <c r="BP367" i="64"/>
  <c r="BO1799" i="64"/>
  <c r="BQ1782" i="64" a="1"/>
  <c r="BQ1782" i="64" s="1"/>
  <c r="BQ1783" i="64" a="1"/>
  <c r="BQ1783" i="64" s="1"/>
  <c r="BQ1784" i="64" a="1"/>
  <c r="BQ1784" i="64" s="1"/>
  <c r="BQ1785" i="64" a="1"/>
  <c r="BQ1785" i="64" s="1"/>
  <c r="BQ1786" i="64" a="1"/>
  <c r="BQ1786" i="64" s="1"/>
  <c r="BQ1787" i="64" a="1"/>
  <c r="BQ1787" i="64" s="1"/>
  <c r="BQ1788" i="64" a="1"/>
  <c r="BQ1788" i="64" s="1"/>
  <c r="BQ1789" i="64" a="1"/>
  <c r="BQ1789" i="64" s="1"/>
  <c r="BQ1790" i="64" a="1"/>
  <c r="BQ1790" i="64" s="1"/>
  <c r="BP1791" i="64"/>
  <c r="BQ365" i="64" a="1"/>
  <c r="BQ365" i="64" s="1"/>
  <c r="BQ343" i="64" a="1"/>
  <c r="BQ343" i="64" s="1"/>
  <c r="BQ366" i="64" a="1"/>
  <c r="BQ366" i="64" s="1"/>
  <c r="BP344" i="64"/>
  <c r="BQ1970" i="64"/>
  <c r="BQ1936" i="64"/>
  <c r="BP1895" i="64"/>
  <c r="BP1873" i="64"/>
  <c r="BQ2228" i="64" a="1"/>
  <c r="BQ2228" i="64" s="1"/>
  <c r="BQ1874" i="64" a="1"/>
  <c r="BQ1874" i="64" s="1"/>
  <c r="BQ1894" i="64" a="1"/>
  <c r="BQ1894" i="64" s="1"/>
  <c r="BN1490" i="64"/>
  <c r="BN1499" i="64"/>
  <c r="BM1499" i="64"/>
  <c r="BM1501" i="64" s="1"/>
  <c r="BM1502" i="64" s="1"/>
  <c r="BO1488" i="64"/>
  <c r="BO1497" i="64"/>
  <c r="BO1489" i="64"/>
  <c r="BO1498" i="64"/>
  <c r="BQ1494" i="64" a="1"/>
  <c r="BQ1494" i="64" s="1"/>
  <c r="BQ1493" i="64" a="1"/>
  <c r="BQ1493" i="64" s="1"/>
  <c r="BQ1484" i="64" a="1"/>
  <c r="BQ1484" i="64" s="1"/>
  <c r="BQ1485" i="64" a="1"/>
  <c r="BQ1485" i="64" s="1"/>
  <c r="BP1481" i="64"/>
  <c r="BP1480" i="64"/>
  <c r="BQ1475" i="64" a="1"/>
  <c r="BQ1475" i="64" s="1"/>
  <c r="BQ1476" i="64" a="1"/>
  <c r="BQ1476" i="64" s="1"/>
  <c r="BP1916" i="64"/>
  <c r="BQ1915" i="64" a="1"/>
  <c r="BQ1915" i="64" s="1"/>
  <c r="BQ429" i="64" a="1"/>
  <c r="BQ429" i="64" s="1"/>
  <c r="BL477" i="64"/>
  <c r="BR1685" i="64"/>
  <c r="BR1686" i="64" s="1"/>
  <c r="BM476" i="64" a="1"/>
  <c r="BM476" i="64" s="1"/>
  <c r="BN827" i="64"/>
  <c r="BO826" i="64"/>
  <c r="BP1396" i="64"/>
  <c r="BP943" i="64"/>
  <c r="BP1236" i="64"/>
  <c r="BP1373" i="64"/>
  <c r="BP824" i="64"/>
  <c r="BP320" i="64"/>
  <c r="BP455" i="64"/>
  <c r="BP431" i="64"/>
  <c r="AP1615" i="64"/>
  <c r="BO62" i="64"/>
  <c r="BQ424" i="64" a="1"/>
  <c r="BQ424" i="64" s="1"/>
  <c r="BQ75" i="64" a="1"/>
  <c r="BQ75" i="64" s="1"/>
  <c r="BQ342" i="64" a="1"/>
  <c r="BQ342" i="64" s="1"/>
  <c r="BQ55" i="64" a="1"/>
  <c r="BQ55" i="64" s="1"/>
  <c r="BQ60" i="64" a="1"/>
  <c r="BQ60" i="64" s="1"/>
  <c r="BQ59" i="64" a="1"/>
  <c r="BQ59" i="64" s="1"/>
  <c r="BP56" i="64"/>
  <c r="BQ54" i="64" a="1"/>
  <c r="BQ54" i="64" s="1"/>
  <c r="BQ53" i="64" a="1"/>
  <c r="BQ53" i="64" s="1"/>
  <c r="BQ454" i="64" a="1"/>
  <c r="BQ454" i="64" s="1"/>
  <c r="BQ2125" i="64" a="1"/>
  <c r="BQ2125" i="64" s="1"/>
  <c r="BQ2202" i="64" a="1"/>
  <c r="BQ2202" i="64" s="1"/>
  <c r="BQ2176" i="64" a="1"/>
  <c r="BQ2176" i="64" s="1"/>
  <c r="BQ2151" i="64" a="1"/>
  <c r="BQ2151" i="64" s="1"/>
  <c r="BQ1372" i="64" a="1"/>
  <c r="BQ1372" i="64" s="1"/>
  <c r="BP1625" i="64" a="1"/>
  <c r="BP1625" i="64" s="1"/>
  <c r="BQ89" i="64" a="1"/>
  <c r="BQ89" i="64" s="1"/>
  <c r="BQ92" i="64" a="1"/>
  <c r="BQ92" i="64" s="1"/>
  <c r="BQ90" i="64" a="1"/>
  <c r="BQ90" i="64" s="1"/>
  <c r="BQ91" i="64" a="1"/>
  <c r="BQ91" i="64" s="1"/>
  <c r="BP93" i="64"/>
  <c r="BQ1317" i="64" a="1"/>
  <c r="BQ1317" i="64" s="1"/>
  <c r="BQ1318" i="64" s="1"/>
  <c r="BQ319" i="64" a="1"/>
  <c r="BQ319" i="64" s="1"/>
  <c r="CE1522" i="64"/>
  <c r="CE1524" i="64" s="1"/>
  <c r="BQ2252" i="64" a="1"/>
  <c r="BQ2252" i="64" s="1"/>
  <c r="BQ1237" i="64" a="1"/>
  <c r="BQ1237" i="64" s="1"/>
  <c r="BQ1616" i="64" a="1"/>
  <c r="BQ1616" i="64" s="1"/>
  <c r="BQ1624" i="64" s="1"/>
  <c r="BQ1403" i="64" a="1"/>
  <c r="BQ1403" i="64" s="1"/>
  <c r="BQ1395" i="64" a="1"/>
  <c r="BQ1395" i="64" s="1"/>
  <c r="BQ1397" i="64" a="1"/>
  <c r="BQ1397" i="64" s="1"/>
  <c r="BQ942" i="64" a="1"/>
  <c r="BQ942" i="64" s="1"/>
  <c r="BQ823" i="64" a="1"/>
  <c r="BQ823" i="64" s="1"/>
  <c r="BQ1396" i="64" a="1"/>
  <c r="BQ320" i="64" a="1"/>
  <c r="BQ367" i="64" a="1"/>
  <c r="BQ1873" i="64" a="1"/>
  <c r="BP826" i="64" a="1"/>
  <c r="BQ1236" i="64" a="1"/>
  <c r="BQ1916" i="64" a="1"/>
  <c r="BQ1895" i="64" a="1"/>
  <c r="BQ455" i="64" a="1"/>
  <c r="BQ554" i="64" a="1"/>
  <c r="BR1970" i="64" a="1"/>
  <c r="BQ344" i="64" a="1"/>
  <c r="BR1936" i="64" a="1"/>
  <c r="BQ431" i="64" a="1"/>
  <c r="BO827" i="64" a="1"/>
  <c r="BQ1480" i="64" a="1"/>
  <c r="BQ1373" i="64" a="1"/>
  <c r="BM477" i="64" a="1"/>
  <c r="BQ824" i="64" a="1"/>
  <c r="BQ1481" i="64" a="1"/>
  <c r="BQ943" i="64" a="1"/>
  <c r="CX62" i="861" l="1"/>
  <c r="CX71" i="863"/>
  <c r="CX67" i="863"/>
  <c r="CX22" i="863" s="1"/>
  <c r="CY18" i="861"/>
  <c r="CY12" i="863" s="1"/>
  <c r="CW40" i="861"/>
  <c r="BR194" i="64"/>
  <c r="BR212" i="64"/>
  <c r="BS208" i="64"/>
  <c r="BS191" i="64"/>
  <c r="BS209" i="64"/>
  <c r="BS210" i="64"/>
  <c r="BS192" i="64"/>
  <c r="BS193" i="64"/>
  <c r="BS211" i="64"/>
  <c r="CY2179" i="64"/>
  <c r="CZ2177" i="64"/>
  <c r="DC2128" i="64"/>
  <c r="DD2126" i="64"/>
  <c r="BQ554" i="64"/>
  <c r="BR558" i="64" a="1"/>
  <c r="BR558" i="64" s="1"/>
  <c r="BR553" i="64" a="1"/>
  <c r="BR553" i="64" s="1"/>
  <c r="BQ367" i="64"/>
  <c r="BP1799" i="64"/>
  <c r="BR1782" i="64" a="1"/>
  <c r="BR1782" i="64" s="1"/>
  <c r="BR1783" i="64" a="1"/>
  <c r="BR1783" i="64" s="1"/>
  <c r="BR1784" i="64" a="1"/>
  <c r="BR1784" i="64" s="1"/>
  <c r="BR1785" i="64" a="1"/>
  <c r="BR1785" i="64" s="1"/>
  <c r="BR1788" i="64" a="1"/>
  <c r="BR1788" i="64" s="1"/>
  <c r="BR1787" i="64" a="1"/>
  <c r="BR1787" i="64" s="1"/>
  <c r="BR1789" i="64" a="1"/>
  <c r="BR1789" i="64" s="1"/>
  <c r="BR1790" i="64" a="1"/>
  <c r="BR1790" i="64" s="1"/>
  <c r="BR1786" i="64" a="1"/>
  <c r="BR1786" i="64" s="1"/>
  <c r="BQ1791" i="64"/>
  <c r="BR365" i="64" a="1"/>
  <c r="BR365" i="64" s="1"/>
  <c r="BR343" i="64" a="1"/>
  <c r="BR343" i="64" s="1"/>
  <c r="BR366" i="64" a="1"/>
  <c r="BR366" i="64" s="1"/>
  <c r="BQ344" i="64"/>
  <c r="BR1936" i="64"/>
  <c r="BR1970" i="64"/>
  <c r="BQ1895" i="64"/>
  <c r="BQ1873" i="64"/>
  <c r="BR2228" i="64" a="1"/>
  <c r="BR2228" i="64" s="1"/>
  <c r="BR1874" i="64" a="1"/>
  <c r="BR1874" i="64" s="1"/>
  <c r="BR1894" i="64" a="1"/>
  <c r="BR1894" i="64" s="1"/>
  <c r="BN1501" i="64"/>
  <c r="BN1502" i="64" s="1"/>
  <c r="BO1490" i="64"/>
  <c r="BP1488" i="64"/>
  <c r="BP1497" i="64"/>
  <c r="BP1489" i="64"/>
  <c r="BP1498" i="64"/>
  <c r="BR1494" i="64" a="1"/>
  <c r="BR1494" i="64" s="1"/>
  <c r="BR1493" i="64" a="1"/>
  <c r="BR1493" i="64" s="1"/>
  <c r="BR1484" i="64" a="1"/>
  <c r="BR1484" i="64" s="1"/>
  <c r="BR1485" i="64" a="1"/>
  <c r="BR1485" i="64" s="1"/>
  <c r="BQ1481" i="64"/>
  <c r="BQ1480" i="64"/>
  <c r="BR1475" i="64" a="1"/>
  <c r="BR1475" i="64" s="1"/>
  <c r="BR1476" i="64" a="1"/>
  <c r="BR1476" i="64" s="1"/>
  <c r="BQ1916" i="64"/>
  <c r="BR1915" i="64" a="1"/>
  <c r="BR1915" i="64" s="1"/>
  <c r="BR429" i="64" a="1"/>
  <c r="BR429" i="64" s="1"/>
  <c r="BM477" i="64"/>
  <c r="BS1685" i="64"/>
  <c r="BS1686" i="64" s="1"/>
  <c r="BN476" i="64" a="1"/>
  <c r="BN476" i="64" s="1"/>
  <c r="AP1621" i="64"/>
  <c r="AP1618" i="64" s="1"/>
  <c r="AP1619" i="64" s="1"/>
  <c r="BO827" i="64"/>
  <c r="BP826" i="64"/>
  <c r="BQ1236" i="64"/>
  <c r="BQ1396" i="64"/>
  <c r="BQ943" i="64"/>
  <c r="BQ1373" i="64"/>
  <c r="BQ824" i="64"/>
  <c r="BQ320" i="64"/>
  <c r="BQ455" i="64"/>
  <c r="BQ431" i="64"/>
  <c r="BP62" i="64"/>
  <c r="BR424" i="64" a="1"/>
  <c r="BR424" i="64" s="1"/>
  <c r="BR75" i="64" a="1"/>
  <c r="BR75" i="64" s="1"/>
  <c r="BR342" i="64" a="1"/>
  <c r="BR342" i="64" s="1"/>
  <c r="BR55" i="64" a="1"/>
  <c r="BR55" i="64" s="1"/>
  <c r="BR60" i="64" a="1"/>
  <c r="BR60" i="64" s="1"/>
  <c r="BR59" i="64" a="1"/>
  <c r="BR59" i="64" s="1"/>
  <c r="BQ56" i="64"/>
  <c r="BR54" i="64" a="1"/>
  <c r="BR54" i="64" s="1"/>
  <c r="BR53" i="64" a="1"/>
  <c r="BR53" i="64" s="1"/>
  <c r="BR454" i="64" a="1"/>
  <c r="BR454" i="64" s="1"/>
  <c r="BR2125" i="64" a="1"/>
  <c r="BR2125" i="64" s="1"/>
  <c r="BR2202" i="64" a="1"/>
  <c r="BR2202" i="64" s="1"/>
  <c r="BR2176" i="64" a="1"/>
  <c r="BR2176" i="64" s="1"/>
  <c r="BR2151" i="64" a="1"/>
  <c r="BR2151" i="64" s="1"/>
  <c r="BR1372" i="64" a="1"/>
  <c r="BR1372" i="64" s="1"/>
  <c r="BQ1625" i="64" a="1"/>
  <c r="BQ1625" i="64" s="1"/>
  <c r="BR92" i="64" a="1"/>
  <c r="BR92" i="64" s="1"/>
  <c r="BR89" i="64" a="1"/>
  <c r="BR89" i="64" s="1"/>
  <c r="BR91" i="64" a="1"/>
  <c r="BR91" i="64" s="1"/>
  <c r="BR90" i="64" a="1"/>
  <c r="BR90" i="64" s="1"/>
  <c r="BQ93" i="64"/>
  <c r="BR1317" i="64" a="1"/>
  <c r="BR1317" i="64" s="1"/>
  <c r="BR1318" i="64" s="1"/>
  <c r="BR319" i="64" a="1"/>
  <c r="BR319" i="64" s="1"/>
  <c r="CF1522" i="64"/>
  <c r="CF1524" i="64" s="1"/>
  <c r="BR2252" i="64" a="1"/>
  <c r="BR2252" i="64" s="1"/>
  <c r="BR1237" i="64" a="1"/>
  <c r="BR1237" i="64" s="1"/>
  <c r="BR1616" i="64" a="1"/>
  <c r="BR1616" i="64" s="1"/>
  <c r="BR1624" i="64" s="1"/>
  <c r="BR1395" i="64" a="1"/>
  <c r="BR1395" i="64" s="1"/>
  <c r="BR1397" i="64" a="1"/>
  <c r="BR1397" i="64" s="1"/>
  <c r="BR1403" i="64" a="1"/>
  <c r="BR1403" i="64" s="1"/>
  <c r="BR942" i="64" a="1"/>
  <c r="BR942" i="64" s="1"/>
  <c r="BR823" i="64" a="1"/>
  <c r="BR823" i="64" s="1"/>
  <c r="BR1895" i="64" a="1"/>
  <c r="BQ826" i="64" a="1"/>
  <c r="BR1481" i="64" a="1"/>
  <c r="BR1236" i="64" a="1"/>
  <c r="BS1936" i="64" a="1"/>
  <c r="BR344" i="64" a="1"/>
  <c r="BR1916" i="64" a="1"/>
  <c r="BR1480" i="64" a="1"/>
  <c r="BR554" i="64" a="1"/>
  <c r="BS1970" i="64" a="1"/>
  <c r="BR367" i="64" a="1"/>
  <c r="BR1873" i="64" a="1"/>
  <c r="BR320" i="64" a="1"/>
  <c r="BR455" i="64" a="1"/>
  <c r="BR824" i="64" a="1"/>
  <c r="BR1396" i="64" a="1"/>
  <c r="BR431" i="64" a="1"/>
  <c r="BP827" i="64" a="1"/>
  <c r="BN477" i="64" a="1"/>
  <c r="BR1373" i="64" a="1"/>
  <c r="BR943" i="64" a="1"/>
  <c r="CX25" i="863" l="1"/>
  <c r="CX36" i="861" s="1"/>
  <c r="CY86" i="861"/>
  <c r="CZ91" i="861"/>
  <c r="CX72" i="863"/>
  <c r="CY28" i="861"/>
  <c r="CY29" i="861" s="1"/>
  <c r="CY71" i="863"/>
  <c r="CY67" i="863"/>
  <c r="CY69" i="863"/>
  <c r="CY23" i="863" s="1"/>
  <c r="CY34" i="861" s="1"/>
  <c r="CX26" i="863"/>
  <c r="CX33" i="861"/>
  <c r="CX37" i="861" s="1"/>
  <c r="CX39" i="861" s="1"/>
  <c r="BT208" i="64"/>
  <c r="BT209" i="64"/>
  <c r="BT191" i="64"/>
  <c r="BT192" i="64"/>
  <c r="BT210" i="64"/>
  <c r="BT211" i="64"/>
  <c r="BT193" i="64"/>
  <c r="BS212" i="64"/>
  <c r="BS194" i="64"/>
  <c r="DD2128" i="64"/>
  <c r="DE2126" i="64"/>
  <c r="CZ2179" i="64"/>
  <c r="DA2177" i="64"/>
  <c r="BR554" i="64"/>
  <c r="BR564" i="64" s="1"/>
  <c r="BQ564" i="64"/>
  <c r="BS558" i="64" a="1"/>
  <c r="BS558" i="64" s="1"/>
  <c r="BS553" i="64" a="1"/>
  <c r="BS553" i="64" s="1"/>
  <c r="BR367" i="64"/>
  <c r="BQ1799" i="64"/>
  <c r="BS1782" i="64" a="1"/>
  <c r="BS1782" i="64" s="1"/>
  <c r="BS1783" i="64" a="1"/>
  <c r="BS1783" i="64" s="1"/>
  <c r="BS1786" i="64" a="1"/>
  <c r="BS1786" i="64" s="1"/>
  <c r="BS1784" i="64" a="1"/>
  <c r="BS1784" i="64" s="1"/>
  <c r="BS1788" i="64" a="1"/>
  <c r="BS1788" i="64" s="1"/>
  <c r="BS1787" i="64" a="1"/>
  <c r="BS1787" i="64" s="1"/>
  <c r="BS1789" i="64" a="1"/>
  <c r="BS1789" i="64" s="1"/>
  <c r="BS1790" i="64" a="1"/>
  <c r="BS1790" i="64" s="1"/>
  <c r="BS1785" i="64" a="1"/>
  <c r="BS1785" i="64" s="1"/>
  <c r="BR1791" i="64"/>
  <c r="BS343" i="64" a="1"/>
  <c r="BS343" i="64" s="1"/>
  <c r="BS366" i="64" a="1"/>
  <c r="BS366" i="64" s="1"/>
  <c r="BS365" i="64" a="1"/>
  <c r="BS365" i="64" s="1"/>
  <c r="BR344" i="64"/>
  <c r="BS1970" i="64"/>
  <c r="BS1936" i="64"/>
  <c r="BR1873" i="64"/>
  <c r="BR1895" i="64"/>
  <c r="BS2228" i="64" a="1"/>
  <c r="BS2228" i="64" s="1"/>
  <c r="BS1874" i="64" a="1"/>
  <c r="BS1874" i="64" s="1"/>
  <c r="BS1894" i="64" a="1"/>
  <c r="BS1894" i="64" s="1"/>
  <c r="BP1490" i="64"/>
  <c r="BP1499" i="64"/>
  <c r="BO1499" i="64"/>
  <c r="BO1501" i="64" s="1"/>
  <c r="BQ1488" i="64"/>
  <c r="BQ1497" i="64"/>
  <c r="BQ1489" i="64"/>
  <c r="BQ1498" i="64"/>
  <c r="BS1494" i="64" a="1"/>
  <c r="BS1494" i="64" s="1"/>
  <c r="BS1493" i="64" a="1"/>
  <c r="BS1493" i="64" s="1"/>
  <c r="BS1485" i="64" a="1"/>
  <c r="BS1485" i="64" s="1"/>
  <c r="BS1484" i="64" a="1"/>
  <c r="BS1484" i="64" s="1"/>
  <c r="BR1481" i="64"/>
  <c r="BR1480" i="64"/>
  <c r="BS1475" i="64" a="1"/>
  <c r="BS1475" i="64" s="1"/>
  <c r="BS1476" i="64" a="1"/>
  <c r="BS1476" i="64" s="1"/>
  <c r="BR1916" i="64"/>
  <c r="BS1915" i="64" a="1"/>
  <c r="BS1915" i="64" s="1"/>
  <c r="BS429" i="64" a="1"/>
  <c r="BS429" i="64" s="1"/>
  <c r="BN477" i="64"/>
  <c r="BT1685" i="64"/>
  <c r="BT1686" i="64" s="1"/>
  <c r="BO476" i="64" a="1"/>
  <c r="BO476" i="64" s="1"/>
  <c r="BP827" i="64"/>
  <c r="BQ826" i="64"/>
  <c r="BR1396" i="64"/>
  <c r="BR943" i="64"/>
  <c r="BR1236" i="64"/>
  <c r="BR1373" i="64"/>
  <c r="BR824" i="64"/>
  <c r="BR431" i="64"/>
  <c r="BR455" i="64"/>
  <c r="BR320" i="64"/>
  <c r="AQ1615" i="64"/>
  <c r="AQ1621" i="64" s="1"/>
  <c r="BQ62" i="64"/>
  <c r="BS424" i="64" a="1"/>
  <c r="BS424" i="64" s="1"/>
  <c r="BS75" i="64" a="1"/>
  <c r="BS75" i="64" s="1"/>
  <c r="BS342" i="64" a="1"/>
  <c r="BS342" i="64" s="1"/>
  <c r="BS55" i="64" a="1"/>
  <c r="BS55" i="64" s="1"/>
  <c r="BS60" i="64" a="1"/>
  <c r="BS60" i="64" s="1"/>
  <c r="BS59" i="64" a="1"/>
  <c r="BS59" i="64" s="1"/>
  <c r="BR56" i="64"/>
  <c r="BS53" i="64" a="1"/>
  <c r="BS53" i="64" s="1"/>
  <c r="BS54" i="64" a="1"/>
  <c r="BS54" i="64" s="1"/>
  <c r="BS454" i="64" a="1"/>
  <c r="BS454" i="64" s="1"/>
  <c r="BS2125" i="64" a="1"/>
  <c r="BS2125" i="64" s="1"/>
  <c r="BS2202" i="64" a="1"/>
  <c r="BS2202" i="64" s="1"/>
  <c r="BS2176" i="64" a="1"/>
  <c r="BS2176" i="64" s="1"/>
  <c r="BS2151" i="64" a="1"/>
  <c r="BS2151" i="64" s="1"/>
  <c r="BS1372" i="64" a="1"/>
  <c r="BS1372" i="64" s="1"/>
  <c r="BR1625" i="64" a="1"/>
  <c r="BR1625" i="64" s="1"/>
  <c r="BR93" i="64"/>
  <c r="BS90" i="64" a="1"/>
  <c r="BS90" i="64" s="1"/>
  <c r="BS91" i="64" a="1"/>
  <c r="BS91" i="64" s="1"/>
  <c r="BS92" i="64" a="1"/>
  <c r="BS92" i="64" s="1"/>
  <c r="BS89" i="64" a="1"/>
  <c r="BS89" i="64" s="1"/>
  <c r="BS1317" i="64" a="1"/>
  <c r="BS1317" i="64" s="1"/>
  <c r="BS1318" i="64" s="1"/>
  <c r="BS319" i="64" a="1"/>
  <c r="BS319" i="64" s="1"/>
  <c r="CG1522" i="64"/>
  <c r="CG1524" i="64" s="1"/>
  <c r="BS2252" i="64" a="1"/>
  <c r="BS2252" i="64" s="1"/>
  <c r="BS1237" i="64" a="1"/>
  <c r="BS1237" i="64" s="1"/>
  <c r="BS1616" i="64" a="1"/>
  <c r="BS1616" i="64" s="1"/>
  <c r="BS1624" i="64" s="1"/>
  <c r="BS1395" i="64" a="1"/>
  <c r="BS1395" i="64" s="1"/>
  <c r="BS1397" i="64" a="1"/>
  <c r="BS1397" i="64" s="1"/>
  <c r="BS1403" i="64" a="1"/>
  <c r="BS1403" i="64" s="1"/>
  <c r="BS942" i="64" a="1"/>
  <c r="BS942" i="64" s="1"/>
  <c r="BS823" i="64" a="1"/>
  <c r="BS823" i="64" s="1"/>
  <c r="BS344" i="64" a="1"/>
  <c r="BS431" i="64" a="1"/>
  <c r="BS1481" i="64" a="1"/>
  <c r="BS1873" i="64" a="1"/>
  <c r="BS1916" i="64" a="1"/>
  <c r="BQ827" i="64" a="1"/>
  <c r="BS455" i="64" a="1"/>
  <c r="BS554" i="64" a="1"/>
  <c r="BS367" i="64" a="1"/>
  <c r="BR826" i="64" a="1"/>
  <c r="BS824" i="64" a="1"/>
  <c r="BS1396" i="64" a="1"/>
  <c r="BT1970" i="64" a="1"/>
  <c r="BS1480" i="64" a="1"/>
  <c r="BT1936" i="64" a="1"/>
  <c r="BS1895" i="64" a="1"/>
  <c r="BS943" i="64" a="1"/>
  <c r="BS1373" i="64" a="1"/>
  <c r="BO477" i="64" a="1"/>
  <c r="BS320" i="64" a="1"/>
  <c r="BS1236" i="64" a="1"/>
  <c r="CY25" i="863" l="1"/>
  <c r="CY36" i="861" s="1"/>
  <c r="CY62" i="861"/>
  <c r="CZ18" i="861"/>
  <c r="CZ12" i="863" s="1"/>
  <c r="CX40" i="861"/>
  <c r="CY72" i="863"/>
  <c r="CY22" i="863"/>
  <c r="BT194" i="64"/>
  <c r="BU208" i="64"/>
  <c r="BU209" i="64"/>
  <c r="BU191" i="64"/>
  <c r="BU192" i="64"/>
  <c r="BU210" i="64"/>
  <c r="BU193" i="64"/>
  <c r="BU211" i="64"/>
  <c r="BT212" i="64"/>
  <c r="DA2179" i="64"/>
  <c r="DB2177" i="64"/>
  <c r="DE2128" i="64"/>
  <c r="DF2126" i="64"/>
  <c r="BS554" i="64"/>
  <c r="BT558" i="64" a="1"/>
  <c r="BT558" i="64" s="1"/>
  <c r="BT553" i="64" a="1"/>
  <c r="BT553" i="64" s="1"/>
  <c r="BS367" i="64"/>
  <c r="BR1799" i="64"/>
  <c r="BT1788" i="64" a="1"/>
  <c r="BT1788" i="64" s="1"/>
  <c r="BT1782" i="64" a="1"/>
  <c r="BT1782" i="64" s="1"/>
  <c r="BT1785" i="64" a="1"/>
  <c r="BT1785" i="64" s="1"/>
  <c r="BT1786" i="64" a="1"/>
  <c r="BT1786" i="64" s="1"/>
  <c r="BT1784" i="64" a="1"/>
  <c r="BT1784" i="64" s="1"/>
  <c r="BT1787" i="64" a="1"/>
  <c r="BT1787" i="64" s="1"/>
  <c r="BT1789" i="64" a="1"/>
  <c r="BT1789" i="64" s="1"/>
  <c r="BT1790" i="64" a="1"/>
  <c r="BT1790" i="64" s="1"/>
  <c r="BT1783" i="64" a="1"/>
  <c r="BT1783" i="64" s="1"/>
  <c r="BS1791" i="64"/>
  <c r="BT343" i="64" a="1"/>
  <c r="BT343" i="64" s="1"/>
  <c r="BT366" i="64" a="1"/>
  <c r="BT366" i="64" s="1"/>
  <c r="BT365" i="64" a="1"/>
  <c r="BT365" i="64" s="1"/>
  <c r="BS344" i="64"/>
  <c r="BT1970" i="64"/>
  <c r="BT1936" i="64"/>
  <c r="BS1895" i="64"/>
  <c r="BS1873" i="64"/>
  <c r="BT2228" i="64" a="1"/>
  <c r="BT2228" i="64" s="1"/>
  <c r="BT1874" i="64" a="1"/>
  <c r="BT1874" i="64" s="1"/>
  <c r="BT1894" i="64" a="1"/>
  <c r="BT1894" i="64" s="1"/>
  <c r="BP1501" i="64"/>
  <c r="BP1502" i="64" s="1"/>
  <c r="BO1502" i="64"/>
  <c r="BQ1490" i="64"/>
  <c r="BR1489" i="64"/>
  <c r="BR1498" i="64"/>
  <c r="BR1488" i="64"/>
  <c r="BR1497" i="64"/>
  <c r="BT1493" i="64" a="1"/>
  <c r="BT1493" i="64" s="1"/>
  <c r="BT1494" i="64" a="1"/>
  <c r="BT1494" i="64" s="1"/>
  <c r="BT1485" i="64" a="1"/>
  <c r="BT1485" i="64" s="1"/>
  <c r="BT1484" i="64" a="1"/>
  <c r="BT1484" i="64" s="1"/>
  <c r="BS1481" i="64"/>
  <c r="BS1480" i="64"/>
  <c r="BT1475" i="64" a="1"/>
  <c r="BT1475" i="64" s="1"/>
  <c r="BT1476" i="64" a="1"/>
  <c r="BT1476" i="64" s="1"/>
  <c r="BS1916" i="64"/>
  <c r="BT1915" i="64" a="1"/>
  <c r="BT1915" i="64" s="1"/>
  <c r="BT429" i="64" a="1"/>
  <c r="BT429" i="64" s="1"/>
  <c r="BO477" i="64"/>
  <c r="BP476" i="64" a="1"/>
  <c r="BP476" i="64" s="1"/>
  <c r="BU1685" i="64"/>
  <c r="BU1686" i="64" s="1"/>
  <c r="BQ827" i="64"/>
  <c r="BR826" i="64"/>
  <c r="BS943" i="64"/>
  <c r="BS1396" i="64"/>
  <c r="BS1236" i="64"/>
  <c r="BS1373" i="64"/>
  <c r="BS824" i="64"/>
  <c r="BS320" i="64"/>
  <c r="BS455" i="64"/>
  <c r="BS431" i="64"/>
  <c r="AQ1618" i="64"/>
  <c r="BR62" i="64"/>
  <c r="BT424" i="64" a="1"/>
  <c r="BT424" i="64" s="1"/>
  <c r="BT75" i="64" a="1"/>
  <c r="BT75" i="64" s="1"/>
  <c r="BT342" i="64" a="1"/>
  <c r="BT342" i="64" s="1"/>
  <c r="BT55" i="64" a="1"/>
  <c r="BT55" i="64" s="1"/>
  <c r="BT59" i="64" a="1"/>
  <c r="BT59" i="64" s="1"/>
  <c r="BT60" i="64" a="1"/>
  <c r="BT60" i="64" s="1"/>
  <c r="BS56" i="64"/>
  <c r="BT54" i="64" a="1"/>
  <c r="BT54" i="64" s="1"/>
  <c r="BT53" i="64" a="1"/>
  <c r="BT53" i="64" s="1"/>
  <c r="BT454" i="64" a="1"/>
  <c r="BT454" i="64" s="1"/>
  <c r="BT2125" i="64" a="1"/>
  <c r="BT2125" i="64" s="1"/>
  <c r="BT2202" i="64" a="1"/>
  <c r="BT2202" i="64" s="1"/>
  <c r="BT2176" i="64" a="1"/>
  <c r="BT2176" i="64" s="1"/>
  <c r="BT2151" i="64" a="1"/>
  <c r="BT2151" i="64" s="1"/>
  <c r="BT1372" i="64" a="1"/>
  <c r="BT1372" i="64" s="1"/>
  <c r="BS1625" i="64" a="1"/>
  <c r="BS1625" i="64" s="1"/>
  <c r="BS93" i="64"/>
  <c r="BT89" i="64" a="1"/>
  <c r="BT89" i="64" s="1"/>
  <c r="BT90" i="64" a="1"/>
  <c r="BT90" i="64" s="1"/>
  <c r="BT91" i="64" a="1"/>
  <c r="BT91" i="64" s="1"/>
  <c r="BT92" i="64" a="1"/>
  <c r="BT92" i="64" s="1"/>
  <c r="BT1317" i="64" a="1"/>
  <c r="BT1317" i="64" s="1"/>
  <c r="BT1318" i="64" s="1"/>
  <c r="BT319" i="64" a="1"/>
  <c r="BT319" i="64" s="1"/>
  <c r="CH1522" i="64"/>
  <c r="CH1524" i="64" s="1"/>
  <c r="BT2252" i="64" a="1"/>
  <c r="BT2252" i="64" s="1"/>
  <c r="BT1237" i="64" a="1"/>
  <c r="BT1237" i="64" s="1"/>
  <c r="BT1616" i="64" a="1"/>
  <c r="BT1616" i="64" s="1"/>
  <c r="BT1624" i="64" s="1"/>
  <c r="BT1395" i="64" a="1"/>
  <c r="BT1395" i="64" s="1"/>
  <c r="BT1397" i="64" a="1"/>
  <c r="BT1397" i="64" s="1"/>
  <c r="BT1403" i="64" a="1"/>
  <c r="BT1403" i="64" s="1"/>
  <c r="BT942" i="64" a="1"/>
  <c r="BT942" i="64" s="1"/>
  <c r="BT823" i="64" a="1"/>
  <c r="BT823" i="64" s="1"/>
  <c r="BT1873" i="64" a="1"/>
  <c r="BU1970" i="64" a="1"/>
  <c r="BT1895" i="64" a="1"/>
  <c r="BT367" i="64" a="1"/>
  <c r="BS826" i="64" a="1"/>
  <c r="BU1936" i="64" a="1"/>
  <c r="BT1236" i="64" a="1"/>
  <c r="BT1396" i="64" a="1"/>
  <c r="BT431" i="64" a="1"/>
  <c r="BP477" i="64" a="1"/>
  <c r="BT344" i="64" a="1"/>
  <c r="BT1916" i="64" a="1"/>
  <c r="BT320" i="64" a="1"/>
  <c r="BT554" i="64" a="1"/>
  <c r="BT455" i="64" a="1"/>
  <c r="BT824" i="64" a="1"/>
  <c r="BR827" i="64" a="1"/>
  <c r="BT943" i="64" a="1"/>
  <c r="BT1480" i="64" a="1"/>
  <c r="BT1481" i="64" a="1"/>
  <c r="BT1373" i="64" a="1"/>
  <c r="CZ86" i="861" l="1"/>
  <c r="DA91" i="861"/>
  <c r="CZ28" i="861"/>
  <c r="CZ29" i="861" s="1"/>
  <c r="CZ69" i="863"/>
  <c r="CZ23" i="863" s="1"/>
  <c r="CZ34" i="861" s="1"/>
  <c r="CZ67" i="863"/>
  <c r="CZ71" i="863"/>
  <c r="CY33" i="861"/>
  <c r="CY37" i="861" s="1"/>
  <c r="CY39" i="861" s="1"/>
  <c r="CY26" i="863"/>
  <c r="BV208" i="64"/>
  <c r="BV209" i="64"/>
  <c r="BV191" i="64"/>
  <c r="BV192" i="64"/>
  <c r="BV210" i="64"/>
  <c r="BV193" i="64"/>
  <c r="BV211" i="64"/>
  <c r="BU194" i="64"/>
  <c r="BU212" i="64"/>
  <c r="DF2128" i="64"/>
  <c r="DG2126" i="64"/>
  <c r="DB2179" i="64"/>
  <c r="DC2177" i="64"/>
  <c r="BT554" i="64"/>
  <c r="BT564" i="64" s="1"/>
  <c r="BS564" i="64"/>
  <c r="BU558" i="64" a="1"/>
  <c r="BU558" i="64" s="1"/>
  <c r="BU553" i="64" a="1"/>
  <c r="BU553" i="64" s="1"/>
  <c r="BS1799" i="64"/>
  <c r="BT367" i="64"/>
  <c r="BU1783" i="64" a="1"/>
  <c r="BU1783" i="64" s="1"/>
  <c r="BU1784" i="64" a="1"/>
  <c r="BU1784" i="64" s="1"/>
  <c r="BU1785" i="64" a="1"/>
  <c r="BU1785" i="64" s="1"/>
  <c r="BU1786" i="64" a="1"/>
  <c r="BU1786" i="64" s="1"/>
  <c r="BU1787" i="64" a="1"/>
  <c r="BU1787" i="64" s="1"/>
  <c r="BU1782" i="64" a="1"/>
  <c r="BU1782" i="64" s="1"/>
  <c r="BU1788" i="64" a="1"/>
  <c r="BU1788" i="64" s="1"/>
  <c r="BU1789" i="64" a="1"/>
  <c r="BU1789" i="64" s="1"/>
  <c r="BU1790" i="64" a="1"/>
  <c r="BU1790" i="64" s="1"/>
  <c r="BT1791" i="64"/>
  <c r="BU343" i="64" a="1"/>
  <c r="BU343" i="64" s="1"/>
  <c r="BU366" i="64" a="1"/>
  <c r="BU366" i="64" s="1"/>
  <c r="BU365" i="64" a="1"/>
  <c r="BU365" i="64" s="1"/>
  <c r="BT344" i="64"/>
  <c r="BU1970" i="64"/>
  <c r="BU1936" i="64"/>
  <c r="BT1895" i="64"/>
  <c r="BT1873" i="64"/>
  <c r="BU2228" i="64" a="1"/>
  <c r="BU2228" i="64" s="1"/>
  <c r="BU1874" i="64" a="1"/>
  <c r="BU1874" i="64" s="1"/>
  <c r="BU1894" i="64" a="1"/>
  <c r="BU1894" i="64" s="1"/>
  <c r="BR1490" i="64"/>
  <c r="BQ1499" i="64"/>
  <c r="BQ1501" i="64" s="1"/>
  <c r="BR1499" i="64"/>
  <c r="BS1488" i="64"/>
  <c r="BS1497" i="64"/>
  <c r="BS1489" i="64"/>
  <c r="BS1498" i="64"/>
  <c r="BU1494" i="64" a="1"/>
  <c r="BU1494" i="64" s="1"/>
  <c r="BU1493" i="64" a="1"/>
  <c r="BU1493" i="64" s="1"/>
  <c r="BU1485" i="64" a="1"/>
  <c r="BU1485" i="64" s="1"/>
  <c r="BU1484" i="64" a="1"/>
  <c r="BU1484" i="64" s="1"/>
  <c r="BT1481" i="64"/>
  <c r="BT1480" i="64"/>
  <c r="BU1475" i="64" a="1"/>
  <c r="BU1475" i="64" s="1"/>
  <c r="BU1476" i="64" a="1"/>
  <c r="BU1476" i="64" s="1"/>
  <c r="BT1916" i="64"/>
  <c r="BU1915" i="64" a="1"/>
  <c r="BU1915" i="64" s="1"/>
  <c r="BU429" i="64" a="1"/>
  <c r="BU429" i="64" s="1"/>
  <c r="BP477" i="64"/>
  <c r="BV1685" i="64"/>
  <c r="BV1686" i="64" s="1"/>
  <c r="BQ476" i="64" a="1"/>
  <c r="BQ476" i="64" s="1"/>
  <c r="AQ1619" i="64"/>
  <c r="AR1615" i="64" s="1"/>
  <c r="AR1621" i="64" s="1"/>
  <c r="BR827" i="64"/>
  <c r="BS826" i="64"/>
  <c r="BT943" i="64"/>
  <c r="BT1236" i="64"/>
  <c r="BT1396" i="64"/>
  <c r="BT1373" i="64"/>
  <c r="BT824" i="64"/>
  <c r="BT320" i="64"/>
  <c r="BT455" i="64"/>
  <c r="BT431" i="64"/>
  <c r="BS62" i="64"/>
  <c r="BU424" i="64" a="1"/>
  <c r="BU424" i="64" s="1"/>
  <c r="BU75" i="64" a="1"/>
  <c r="BU75" i="64" s="1"/>
  <c r="BU342" i="64" a="1"/>
  <c r="BU342" i="64" s="1"/>
  <c r="BU55" i="64" a="1"/>
  <c r="BU55" i="64" s="1"/>
  <c r="BU59" i="64" a="1"/>
  <c r="BU59" i="64" s="1"/>
  <c r="BU60" i="64" a="1"/>
  <c r="BU60" i="64" s="1"/>
  <c r="BT56" i="64"/>
  <c r="BU54" i="64" a="1"/>
  <c r="BU54" i="64" s="1"/>
  <c r="BU53" i="64" a="1"/>
  <c r="BU53" i="64" s="1"/>
  <c r="BU454" i="64" a="1"/>
  <c r="BU454" i="64" s="1"/>
  <c r="BU2125" i="64" a="1"/>
  <c r="BU2125" i="64" s="1"/>
  <c r="BU2202" i="64" a="1"/>
  <c r="BU2202" i="64" s="1"/>
  <c r="BU2176" i="64" a="1"/>
  <c r="BU2176" i="64" s="1"/>
  <c r="BU2151" i="64" a="1"/>
  <c r="BU2151" i="64" s="1"/>
  <c r="BU1372" i="64" a="1"/>
  <c r="BU1372" i="64" s="1"/>
  <c r="BT1625" i="64" a="1"/>
  <c r="BT1625" i="64" s="1"/>
  <c r="BU90" i="64" a="1"/>
  <c r="BU90" i="64" s="1"/>
  <c r="BU91" i="64" a="1"/>
  <c r="BU91" i="64" s="1"/>
  <c r="BU92" i="64" a="1"/>
  <c r="BU92" i="64" s="1"/>
  <c r="BU89" i="64" a="1"/>
  <c r="BU89" i="64" s="1"/>
  <c r="BT93" i="64"/>
  <c r="BU1317" i="64" a="1"/>
  <c r="BU1317" i="64" s="1"/>
  <c r="BU1318" i="64" s="1"/>
  <c r="BU319" i="64" a="1"/>
  <c r="BU319" i="64" s="1"/>
  <c r="CI1522" i="64"/>
  <c r="CI1524" i="64" s="1"/>
  <c r="BU2252" i="64" a="1"/>
  <c r="BU2252" i="64" s="1"/>
  <c r="BU1237" i="64" a="1"/>
  <c r="BU1237" i="64" s="1"/>
  <c r="BU1616" i="64" a="1"/>
  <c r="BU1616" i="64" s="1"/>
  <c r="BU1624" i="64" s="1"/>
  <c r="BU1395" i="64" a="1"/>
  <c r="BU1395" i="64" s="1"/>
  <c r="BU1403" i="64" a="1"/>
  <c r="BU1403" i="64" s="1"/>
  <c r="BU1397" i="64" a="1"/>
  <c r="BU1397" i="64" s="1"/>
  <c r="BU942" i="64" a="1"/>
  <c r="BU942" i="64" s="1"/>
  <c r="BU823" i="64" a="1"/>
  <c r="BU823" i="64" s="1"/>
  <c r="BV1970" i="64" a="1"/>
  <c r="BU431" i="64" a="1"/>
  <c r="BU1373" i="64" a="1"/>
  <c r="BT826" i="64" a="1"/>
  <c r="BU1396" i="64" a="1"/>
  <c r="BU824" i="64" a="1"/>
  <c r="BU1895" i="64" a="1"/>
  <c r="BS827" i="64" a="1"/>
  <c r="BU1916" i="64" a="1"/>
  <c r="BU320" i="64" a="1"/>
  <c r="BU367" i="64" a="1"/>
  <c r="BU344" i="64" a="1"/>
  <c r="BV1936" i="64" a="1"/>
  <c r="BU1873" i="64" a="1"/>
  <c r="BU554" i="64" a="1"/>
  <c r="BU455" i="64" a="1"/>
  <c r="BU1481" i="64" a="1"/>
  <c r="BU943" i="64" a="1"/>
  <c r="BQ477" i="64" a="1"/>
  <c r="BU1480" i="64" a="1"/>
  <c r="BU1236" i="64" a="1"/>
  <c r="CZ25" i="863" l="1"/>
  <c r="CZ36" i="861" s="1"/>
  <c r="CZ62" i="861"/>
  <c r="DA18" i="861"/>
  <c r="DA28" i="861" s="1"/>
  <c r="DA29" i="861" s="1"/>
  <c r="CY40" i="861"/>
  <c r="CZ72" i="863"/>
  <c r="CZ22" i="863"/>
  <c r="BV212" i="64"/>
  <c r="BV194" i="64"/>
  <c r="BW208" i="64"/>
  <c r="BW209" i="64"/>
  <c r="BW191" i="64"/>
  <c r="BW192" i="64"/>
  <c r="BW210" i="64"/>
  <c r="BW193" i="64"/>
  <c r="BW211" i="64"/>
  <c r="DC2179" i="64"/>
  <c r="DD2177" i="64"/>
  <c r="DG2128" i="64"/>
  <c r="DH2126" i="64"/>
  <c r="BU554" i="64"/>
  <c r="BV558" i="64" a="1"/>
  <c r="BV558" i="64" s="1"/>
  <c r="BV553" i="64" a="1"/>
  <c r="BV553" i="64" s="1"/>
  <c r="BU367" i="64"/>
  <c r="BT1799" i="64"/>
  <c r="BU1791" i="64"/>
  <c r="BV1782" i="64" a="1"/>
  <c r="BV1782" i="64" s="1"/>
  <c r="BV1783" i="64" a="1"/>
  <c r="BV1783" i="64" s="1"/>
  <c r="BV1784" i="64" a="1"/>
  <c r="BV1784" i="64" s="1"/>
  <c r="BV1785" i="64" a="1"/>
  <c r="BV1785" i="64" s="1"/>
  <c r="BV1786" i="64" a="1"/>
  <c r="BV1786" i="64" s="1"/>
  <c r="BV1788" i="64" a="1"/>
  <c r="BV1788" i="64" s="1"/>
  <c r="BV1787" i="64" a="1"/>
  <c r="BV1787" i="64" s="1"/>
  <c r="BV1789" i="64" a="1"/>
  <c r="BV1789" i="64" s="1"/>
  <c r="BV1790" i="64" a="1"/>
  <c r="BV1790" i="64" s="1"/>
  <c r="BV365" i="64" a="1"/>
  <c r="BV365" i="64" s="1"/>
  <c r="BV343" i="64" a="1"/>
  <c r="BV343" i="64" s="1"/>
  <c r="BV366" i="64" a="1"/>
  <c r="BV366" i="64" s="1"/>
  <c r="BU344" i="64"/>
  <c r="BV1936" i="64"/>
  <c r="BV1970" i="64"/>
  <c r="BU1895" i="64"/>
  <c r="BU1873" i="64"/>
  <c r="BV2228" i="64" a="1"/>
  <c r="BV2228" i="64" s="1"/>
  <c r="BV1874" i="64" a="1"/>
  <c r="BV1874" i="64" s="1"/>
  <c r="BV1894" i="64" a="1"/>
  <c r="BV1894" i="64" s="1"/>
  <c r="BR1501" i="64"/>
  <c r="BR1502" i="64" s="1"/>
  <c r="BQ1502" i="64"/>
  <c r="BS1490" i="64"/>
  <c r="BT1488" i="64"/>
  <c r="BT1497" i="64"/>
  <c r="BT1489" i="64"/>
  <c r="BT1498" i="64"/>
  <c r="BV1494" i="64" a="1"/>
  <c r="BV1494" i="64" s="1"/>
  <c r="BV1493" i="64" a="1"/>
  <c r="BV1493" i="64" s="1"/>
  <c r="BV1485" i="64" a="1"/>
  <c r="BV1485" i="64" s="1"/>
  <c r="BV1484" i="64" a="1"/>
  <c r="BV1484" i="64" s="1"/>
  <c r="BU1481" i="64"/>
  <c r="BU1480" i="64"/>
  <c r="BV1475" i="64" a="1"/>
  <c r="BV1475" i="64" s="1"/>
  <c r="BV1476" i="64" a="1"/>
  <c r="BV1476" i="64" s="1"/>
  <c r="BU1916" i="64"/>
  <c r="BV1915" i="64" a="1"/>
  <c r="BV1915" i="64" s="1"/>
  <c r="BV429" i="64" a="1"/>
  <c r="BV429" i="64" s="1"/>
  <c r="BQ477" i="64"/>
  <c r="BW1685" i="64"/>
  <c r="BW1686" i="64" s="1"/>
  <c r="BR476" i="64" a="1"/>
  <c r="BR476" i="64" s="1"/>
  <c r="BS827" i="64"/>
  <c r="BT826" i="64"/>
  <c r="BU1396" i="64"/>
  <c r="BU1236" i="64"/>
  <c r="BU943" i="64"/>
  <c r="BU1373" i="64"/>
  <c r="BU824" i="64"/>
  <c r="BU320" i="64"/>
  <c r="BU455" i="64"/>
  <c r="BU431" i="64"/>
  <c r="AR1618" i="64"/>
  <c r="BT62" i="64"/>
  <c r="BV424" i="64" a="1"/>
  <c r="BV424" i="64" s="1"/>
  <c r="BV75" i="64" a="1"/>
  <c r="BV75" i="64" s="1"/>
  <c r="BV342" i="64" a="1"/>
  <c r="BV342" i="64" s="1"/>
  <c r="BV55" i="64" a="1"/>
  <c r="BV55" i="64" s="1"/>
  <c r="BV59" i="64" a="1"/>
  <c r="BV59" i="64" s="1"/>
  <c r="BV60" i="64" a="1"/>
  <c r="BV60" i="64" s="1"/>
  <c r="BU56" i="64"/>
  <c r="BV54" i="64" a="1"/>
  <c r="BV54" i="64" s="1"/>
  <c r="BV53" i="64" a="1"/>
  <c r="BV53" i="64" s="1"/>
  <c r="BV454" i="64" a="1"/>
  <c r="BV454" i="64" s="1"/>
  <c r="BV2125" i="64" a="1"/>
  <c r="BV2125" i="64" s="1"/>
  <c r="BV2151" i="64" a="1"/>
  <c r="BV2151" i="64" s="1"/>
  <c r="BV2176" i="64" a="1"/>
  <c r="BV2176" i="64" s="1"/>
  <c r="BV2202" i="64" a="1"/>
  <c r="BV2202" i="64" s="1"/>
  <c r="BV1372" i="64" a="1"/>
  <c r="BV1372" i="64" s="1"/>
  <c r="BU1625" i="64" a="1"/>
  <c r="BU1625" i="64" s="1"/>
  <c r="BU93" i="64"/>
  <c r="BV90" i="64" a="1"/>
  <c r="BV90" i="64" s="1"/>
  <c r="BV91" i="64" a="1"/>
  <c r="BV91" i="64" s="1"/>
  <c r="BV92" i="64" a="1"/>
  <c r="BV92" i="64" s="1"/>
  <c r="BV89" i="64" a="1"/>
  <c r="BV89" i="64" s="1"/>
  <c r="BV1317" i="64" a="1"/>
  <c r="BV1317" i="64" s="1"/>
  <c r="BV1318" i="64" s="1"/>
  <c r="BV319" i="64" a="1"/>
  <c r="BV319" i="64" s="1"/>
  <c r="CJ1522" i="64"/>
  <c r="CJ1524" i="64" s="1"/>
  <c r="BV2252" i="64" a="1"/>
  <c r="BV2252" i="64" s="1"/>
  <c r="BV1237" i="64" a="1"/>
  <c r="BV1237" i="64" s="1"/>
  <c r="BV1616" i="64" a="1"/>
  <c r="BV1616" i="64" s="1"/>
  <c r="BV1624" i="64" s="1"/>
  <c r="BV1397" i="64" a="1"/>
  <c r="BV1397" i="64" s="1"/>
  <c r="BV1395" i="64" a="1"/>
  <c r="BV1395" i="64" s="1"/>
  <c r="BV1403" i="64" a="1"/>
  <c r="BV1403" i="64" s="1"/>
  <c r="BV942" i="64" a="1"/>
  <c r="BV942" i="64" s="1"/>
  <c r="BV823" i="64" a="1"/>
  <c r="BV823" i="64" s="1"/>
  <c r="BV1916" i="64" a="1"/>
  <c r="BV455" i="64" a="1"/>
  <c r="BW1970" i="64" a="1"/>
  <c r="BV1396" i="64" a="1"/>
  <c r="BV367" i="64" a="1"/>
  <c r="BT827" i="64" a="1"/>
  <c r="BW1936" i="64" a="1"/>
  <c r="BU826" i="64" a="1"/>
  <c r="BV1236" i="64" a="1"/>
  <c r="BV1873" i="64" a="1"/>
  <c r="BV554" i="64" a="1"/>
  <c r="BV1480" i="64" a="1"/>
  <c r="BV431" i="64" a="1"/>
  <c r="BV1373" i="64" a="1"/>
  <c r="BV320" i="64" a="1"/>
  <c r="BV344" i="64" a="1"/>
  <c r="BV1895" i="64" a="1"/>
  <c r="BV824" i="64" a="1"/>
  <c r="BR477" i="64" a="1"/>
  <c r="BV1481" i="64" a="1"/>
  <c r="BV943" i="64" a="1"/>
  <c r="DB91" i="861" l="1"/>
  <c r="DA12" i="863"/>
  <c r="DA71" i="863" s="1"/>
  <c r="CZ26" i="863"/>
  <c r="CZ33" i="861"/>
  <c r="CZ37" i="861" s="1"/>
  <c r="CZ39" i="861" s="1"/>
  <c r="BX208" i="64"/>
  <c r="BX209" i="64"/>
  <c r="BX191" i="64"/>
  <c r="BX210" i="64"/>
  <c r="BX192" i="64"/>
  <c r="BX211" i="64"/>
  <c r="BX193" i="64"/>
  <c r="BW212" i="64"/>
  <c r="BW194" i="64"/>
  <c r="DH2128" i="64"/>
  <c r="DI2126" i="64"/>
  <c r="DD2179" i="64"/>
  <c r="DE2177" i="64"/>
  <c r="BV554" i="64"/>
  <c r="BV564" i="64" s="1"/>
  <c r="BU564" i="64"/>
  <c r="BW558" i="64" a="1"/>
  <c r="BW558" i="64" s="1"/>
  <c r="BW553" i="64" a="1"/>
  <c r="BW553" i="64" s="1"/>
  <c r="BV367" i="64"/>
  <c r="BU1799" i="64"/>
  <c r="BW1782" i="64" a="1"/>
  <c r="BW1782" i="64" s="1"/>
  <c r="BW1783" i="64" a="1"/>
  <c r="BW1783" i="64" s="1"/>
  <c r="BW1784" i="64" a="1"/>
  <c r="BW1784" i="64" s="1"/>
  <c r="BW1785" i="64" a="1"/>
  <c r="BW1785" i="64" s="1"/>
  <c r="BW1786" i="64" a="1"/>
  <c r="BW1786" i="64" s="1"/>
  <c r="BW1787" i="64" a="1"/>
  <c r="BW1787" i="64" s="1"/>
  <c r="BW1789" i="64" a="1"/>
  <c r="BW1789" i="64" s="1"/>
  <c r="BW1790" i="64" a="1"/>
  <c r="BW1790" i="64" s="1"/>
  <c r="BW1788" i="64" a="1"/>
  <c r="BW1788" i="64" s="1"/>
  <c r="BV1791" i="64"/>
  <c r="BW365" i="64" a="1"/>
  <c r="BW365" i="64" s="1"/>
  <c r="BW343" i="64" a="1"/>
  <c r="BW343" i="64" s="1"/>
  <c r="BW366" i="64" a="1"/>
  <c r="BW366" i="64" s="1"/>
  <c r="BV344" i="64"/>
  <c r="BW1970" i="64"/>
  <c r="BW1936" i="64"/>
  <c r="BV1895" i="64"/>
  <c r="BV1873" i="64"/>
  <c r="BW2228" i="64" a="1"/>
  <c r="BW2228" i="64" s="1"/>
  <c r="BW1874" i="64" a="1"/>
  <c r="BW1874" i="64" s="1"/>
  <c r="BW1894" i="64" a="1"/>
  <c r="BW1894" i="64" s="1"/>
  <c r="BT1490" i="64"/>
  <c r="BT1499" i="64"/>
  <c r="BS1499" i="64"/>
  <c r="BS1501" i="64" s="1"/>
  <c r="BU1488" i="64"/>
  <c r="BU1497" i="64"/>
  <c r="BU1489" i="64"/>
  <c r="BU1498" i="64"/>
  <c r="BW1494" i="64" a="1"/>
  <c r="BW1494" i="64" s="1"/>
  <c r="BW1493" i="64" a="1"/>
  <c r="BW1493" i="64" s="1"/>
  <c r="BW1484" i="64" a="1"/>
  <c r="BW1484" i="64" s="1"/>
  <c r="BW1485" i="64" a="1"/>
  <c r="BW1485" i="64" s="1"/>
  <c r="BV1481" i="64"/>
  <c r="BV1480" i="64"/>
  <c r="BW1475" i="64" a="1"/>
  <c r="BW1475" i="64" s="1"/>
  <c r="BW1476" i="64" a="1"/>
  <c r="BW1476" i="64" s="1"/>
  <c r="BV1916" i="64"/>
  <c r="BW1915" i="64" a="1"/>
  <c r="BW1915" i="64" s="1"/>
  <c r="BW429" i="64" a="1"/>
  <c r="BW429" i="64" s="1"/>
  <c r="BR477" i="64"/>
  <c r="BX1685" i="64"/>
  <c r="BX1686" i="64" s="1"/>
  <c r="BS476" i="64" a="1"/>
  <c r="BS476" i="64" s="1"/>
  <c r="AR1619" i="64"/>
  <c r="AS1615" i="64" s="1"/>
  <c r="AS1621" i="64" s="1"/>
  <c r="BT827" i="64"/>
  <c r="BU826" i="64"/>
  <c r="BV1396" i="64"/>
  <c r="BV1236" i="64"/>
  <c r="BV943" i="64"/>
  <c r="BV1373" i="64"/>
  <c r="BV824" i="64"/>
  <c r="BV455" i="64"/>
  <c r="BV320" i="64"/>
  <c r="BV431" i="64"/>
  <c r="BU62" i="64"/>
  <c r="BW424" i="64" a="1"/>
  <c r="BW424" i="64" s="1"/>
  <c r="BW75" i="64" a="1"/>
  <c r="BW75" i="64" s="1"/>
  <c r="BW342" i="64" a="1"/>
  <c r="BW342" i="64" s="1"/>
  <c r="BW55" i="64" a="1"/>
  <c r="BW55" i="64" s="1"/>
  <c r="BW60" i="64" a="1"/>
  <c r="BW60" i="64" s="1"/>
  <c r="BW59" i="64" a="1"/>
  <c r="BW59" i="64" s="1"/>
  <c r="BV56" i="64"/>
  <c r="BW54" i="64" a="1"/>
  <c r="BW54" i="64" s="1"/>
  <c r="BW53" i="64" a="1"/>
  <c r="BW53" i="64" s="1"/>
  <c r="BW454" i="64" a="1"/>
  <c r="BW454" i="64" s="1"/>
  <c r="BW2125" i="64" a="1"/>
  <c r="BW2125" i="64" s="1"/>
  <c r="BW2151" i="64" a="1"/>
  <c r="BW2151" i="64" s="1"/>
  <c r="BW2202" i="64" a="1"/>
  <c r="BW2202" i="64" s="1"/>
  <c r="BW2176" i="64" a="1"/>
  <c r="BW2176" i="64" s="1"/>
  <c r="BW1372" i="64" a="1"/>
  <c r="BW1372" i="64" s="1"/>
  <c r="BV1625" i="64" a="1"/>
  <c r="BV1625" i="64" s="1"/>
  <c r="BV93" i="64"/>
  <c r="BW90" i="64" a="1"/>
  <c r="BW90" i="64" s="1"/>
  <c r="BW91" i="64" a="1"/>
  <c r="BW91" i="64" s="1"/>
  <c r="BW92" i="64" a="1"/>
  <c r="BW92" i="64" s="1"/>
  <c r="BW89" i="64" a="1"/>
  <c r="BW89" i="64" s="1"/>
  <c r="BW1317" i="64" a="1"/>
  <c r="BW1317" i="64" s="1"/>
  <c r="BW1318" i="64" s="1"/>
  <c r="BW319" i="64" a="1"/>
  <c r="BW319" i="64" s="1"/>
  <c r="CK1522" i="64"/>
  <c r="CK1524" i="64" s="1"/>
  <c r="BW2252" i="64" a="1"/>
  <c r="BW2252" i="64" s="1"/>
  <c r="BW1237" i="64" a="1"/>
  <c r="BW1237" i="64" s="1"/>
  <c r="BW1616" i="64" a="1"/>
  <c r="BW1616" i="64" s="1"/>
  <c r="BW1624" i="64" s="1"/>
  <c r="BW1403" i="64" a="1"/>
  <c r="BW1403" i="64" s="1"/>
  <c r="BW1395" i="64" a="1"/>
  <c r="BW1395" i="64" s="1"/>
  <c r="BW1397" i="64" a="1"/>
  <c r="BW1397" i="64" s="1"/>
  <c r="BW942" i="64" a="1"/>
  <c r="BW942" i="64" s="1"/>
  <c r="BW823" i="64" a="1"/>
  <c r="BW823" i="64" s="1"/>
  <c r="BW1396" i="64" a="1"/>
  <c r="BS477" i="64" a="1"/>
  <c r="BX1936" i="64" a="1"/>
  <c r="BW320" i="64" a="1"/>
  <c r="BW1481" i="64" a="1"/>
  <c r="BW1873" i="64" a="1"/>
  <c r="BW1236" i="64" a="1"/>
  <c r="BW554" i="64" a="1"/>
  <c r="BW455" i="64" a="1"/>
  <c r="BW1895" i="64" a="1"/>
  <c r="BW367" i="64" a="1"/>
  <c r="BW1916" i="64" a="1"/>
  <c r="BV826" i="64" a="1"/>
  <c r="BX1970" i="64" a="1"/>
  <c r="BW431" i="64" a="1"/>
  <c r="BW344" i="64" a="1"/>
  <c r="BU827" i="64" a="1"/>
  <c r="BW943" i="64" a="1"/>
  <c r="BW824" i="64" a="1"/>
  <c r="BW1373" i="64" a="1"/>
  <c r="BW1480" i="64" a="1"/>
  <c r="DA25" i="863" l="1"/>
  <c r="DA36" i="861" s="1"/>
  <c r="DA62" i="861"/>
  <c r="DA86" i="861"/>
  <c r="DA67" i="863"/>
  <c r="DA22" i="863" s="1"/>
  <c r="DA69" i="863"/>
  <c r="DA23" i="863" s="1"/>
  <c r="DA34" i="861" s="1"/>
  <c r="DB18" i="861"/>
  <c r="DB12" i="863" s="1"/>
  <c r="CZ40" i="861"/>
  <c r="BX212" i="64"/>
  <c r="BY208" i="64"/>
  <c r="BY209" i="64"/>
  <c r="BY191" i="64"/>
  <c r="BY192" i="64"/>
  <c r="BY210" i="64"/>
  <c r="BY193" i="64"/>
  <c r="BY211" i="64"/>
  <c r="BX194" i="64"/>
  <c r="DE2179" i="64"/>
  <c r="DF2177" i="64"/>
  <c r="DI2128" i="64"/>
  <c r="DJ2126" i="64"/>
  <c r="BW554" i="64"/>
  <c r="BX558" i="64" a="1"/>
  <c r="BX558" i="64" s="1"/>
  <c r="BX553" i="64" a="1"/>
  <c r="BX553" i="64" s="1"/>
  <c r="BW367" i="64"/>
  <c r="BV1799" i="64"/>
  <c r="BX1782" i="64" a="1"/>
  <c r="BX1782" i="64" s="1"/>
  <c r="BX1783" i="64" a="1"/>
  <c r="BX1783" i="64" s="1"/>
  <c r="BX1788" i="64" a="1"/>
  <c r="BX1788" i="64" s="1"/>
  <c r="BX1785" i="64" a="1"/>
  <c r="BX1785" i="64" s="1"/>
  <c r="BX1789" i="64" a="1"/>
  <c r="BX1789" i="64" s="1"/>
  <c r="BX1790" i="64" a="1"/>
  <c r="BX1790" i="64" s="1"/>
  <c r="BX1786" i="64" a="1"/>
  <c r="BX1786" i="64" s="1"/>
  <c r="BX1784" i="64" a="1"/>
  <c r="BX1784" i="64" s="1"/>
  <c r="BX1787" i="64" a="1"/>
  <c r="BX1787" i="64" s="1"/>
  <c r="BW1791" i="64"/>
  <c r="BX365" i="64" a="1"/>
  <c r="BX365" i="64" s="1"/>
  <c r="BX343" i="64" a="1"/>
  <c r="BX343" i="64" s="1"/>
  <c r="BX366" i="64" a="1"/>
  <c r="BX366" i="64" s="1"/>
  <c r="BW344" i="64"/>
  <c r="BX1970" i="64"/>
  <c r="BX1936" i="64"/>
  <c r="BW1895" i="64"/>
  <c r="BW1873" i="64"/>
  <c r="BX2228" i="64" a="1"/>
  <c r="BX2228" i="64" s="1"/>
  <c r="BX1874" i="64" a="1"/>
  <c r="BX1874" i="64" s="1"/>
  <c r="BX1894" i="64" a="1"/>
  <c r="BX1894" i="64" s="1"/>
  <c r="BT1501" i="64"/>
  <c r="BT1502" i="64" s="1"/>
  <c r="BS1502" i="64"/>
  <c r="BU1490" i="64"/>
  <c r="BV1488" i="64"/>
  <c r="BV1497" i="64"/>
  <c r="BV1489" i="64"/>
  <c r="BV1498" i="64"/>
  <c r="BX1493" i="64" a="1"/>
  <c r="BX1493" i="64" s="1"/>
  <c r="BX1494" i="64" a="1"/>
  <c r="BX1494" i="64" s="1"/>
  <c r="BX1484" i="64" a="1"/>
  <c r="BX1484" i="64" s="1"/>
  <c r="BX1485" i="64" a="1"/>
  <c r="BX1485" i="64" s="1"/>
  <c r="BW1481" i="64"/>
  <c r="BW1480" i="64"/>
  <c r="BX1475" i="64" a="1"/>
  <c r="BX1475" i="64" s="1"/>
  <c r="BX1476" i="64" a="1"/>
  <c r="BX1476" i="64" s="1"/>
  <c r="BW1916" i="64"/>
  <c r="BX1915" i="64" a="1"/>
  <c r="BX1915" i="64" s="1"/>
  <c r="BX429" i="64" a="1"/>
  <c r="BX429" i="64" s="1"/>
  <c r="BS477" i="64"/>
  <c r="BT476" i="64" a="1"/>
  <c r="BT476" i="64" s="1"/>
  <c r="BY1685" i="64"/>
  <c r="BY1686" i="64" s="1"/>
  <c r="BU827" i="64"/>
  <c r="BV826" i="64"/>
  <c r="BW1396" i="64"/>
  <c r="BW1236" i="64"/>
  <c r="BW943" i="64"/>
  <c r="BW1373" i="64"/>
  <c r="BW824" i="64"/>
  <c r="BW320" i="64"/>
  <c r="BW455" i="64"/>
  <c r="BW431" i="64"/>
  <c r="AS1618" i="64"/>
  <c r="BV62" i="64"/>
  <c r="BX424" i="64" a="1"/>
  <c r="BX424" i="64" s="1"/>
  <c r="BX75" i="64" a="1"/>
  <c r="BX75" i="64" s="1"/>
  <c r="BX342" i="64" a="1"/>
  <c r="BX342" i="64" s="1"/>
  <c r="BX55" i="64" a="1"/>
  <c r="BX55" i="64" s="1"/>
  <c r="BX60" i="64" a="1"/>
  <c r="BX60" i="64" s="1"/>
  <c r="BX59" i="64" a="1"/>
  <c r="BX59" i="64" s="1"/>
  <c r="BW56" i="64"/>
  <c r="BX53" i="64" a="1"/>
  <c r="BX53" i="64" s="1"/>
  <c r="BX54" i="64" a="1"/>
  <c r="BX54" i="64" s="1"/>
  <c r="BX454" i="64" a="1"/>
  <c r="BX454" i="64" s="1"/>
  <c r="BX2125" i="64" a="1"/>
  <c r="BX2125" i="64" s="1"/>
  <c r="BX2202" i="64" a="1"/>
  <c r="BX2202" i="64" s="1"/>
  <c r="BX2176" i="64" a="1"/>
  <c r="BX2176" i="64" s="1"/>
  <c r="BX2151" i="64" a="1"/>
  <c r="BX2151" i="64" s="1"/>
  <c r="BX1372" i="64" a="1"/>
  <c r="BX1372" i="64" s="1"/>
  <c r="BW1625" i="64" a="1"/>
  <c r="BW1625" i="64" s="1"/>
  <c r="BW93" i="64"/>
  <c r="BX89" i="64" a="1"/>
  <c r="BX89" i="64" s="1"/>
  <c r="BX90" i="64" a="1"/>
  <c r="BX90" i="64" s="1"/>
  <c r="BX91" i="64" a="1"/>
  <c r="BX91" i="64" s="1"/>
  <c r="BX92" i="64" a="1"/>
  <c r="BX92" i="64" s="1"/>
  <c r="BX1317" i="64" a="1"/>
  <c r="BX1317" i="64" s="1"/>
  <c r="BX1318" i="64" s="1"/>
  <c r="BX319" i="64" a="1"/>
  <c r="BX319" i="64" s="1"/>
  <c r="CL1522" i="64"/>
  <c r="CL1524" i="64" s="1"/>
  <c r="BX2252" i="64" a="1"/>
  <c r="BX2252" i="64" s="1"/>
  <c r="BX1237" i="64" a="1"/>
  <c r="BX1237" i="64" s="1"/>
  <c r="BX1616" i="64" a="1"/>
  <c r="BX1616" i="64" s="1"/>
  <c r="BX1624" i="64" s="1"/>
  <c r="BX1403" i="64" a="1"/>
  <c r="BX1403" i="64" s="1"/>
  <c r="BX1397" i="64" a="1"/>
  <c r="BX1397" i="64" s="1"/>
  <c r="BX1395" i="64" a="1"/>
  <c r="BX1395" i="64" s="1"/>
  <c r="BX942" i="64" a="1"/>
  <c r="BX942" i="64" s="1"/>
  <c r="BX823" i="64" a="1"/>
  <c r="BX823" i="64" s="1"/>
  <c r="BX320" i="64" a="1"/>
  <c r="BX824" i="64" a="1"/>
  <c r="BX344" i="64" a="1"/>
  <c r="BX554" i="64" a="1"/>
  <c r="BX1480" i="64" a="1"/>
  <c r="BT477" i="64" a="1"/>
  <c r="BY1970" i="64" a="1"/>
  <c r="BX431" i="64" a="1"/>
  <c r="BX1895" i="64" a="1"/>
  <c r="BX1873" i="64" a="1"/>
  <c r="BV827" i="64" a="1"/>
  <c r="BX455" i="64" a="1"/>
  <c r="BW826" i="64" a="1"/>
  <c r="BX1916" i="64" a="1"/>
  <c r="BX1396" i="64" a="1"/>
  <c r="BY1936" i="64" a="1"/>
  <c r="BX367" i="64" a="1"/>
  <c r="BX1373" i="64" a="1"/>
  <c r="BX1236" i="64" a="1"/>
  <c r="BX943" i="64" a="1"/>
  <c r="BX1481" i="64" a="1"/>
  <c r="DB86" i="861" l="1"/>
  <c r="DA72" i="863"/>
  <c r="DB28" i="861"/>
  <c r="DB29" i="861" s="1"/>
  <c r="DA33" i="861"/>
  <c r="DA37" i="861" s="1"/>
  <c r="DA39" i="861" s="1"/>
  <c r="DA26" i="863"/>
  <c r="DB69" i="863"/>
  <c r="DB23" i="863" s="1"/>
  <c r="DB34" i="861" s="1"/>
  <c r="DB71" i="863"/>
  <c r="DB67" i="863"/>
  <c r="DC91" i="861"/>
  <c r="BY194" i="64"/>
  <c r="BY212" i="64"/>
  <c r="BZ208" i="64"/>
  <c r="BZ191" i="64"/>
  <c r="BZ209" i="64"/>
  <c r="BZ192" i="64"/>
  <c r="BZ210" i="64"/>
  <c r="BZ211" i="64"/>
  <c r="BZ193" i="64"/>
  <c r="DJ2128" i="64"/>
  <c r="DK2126" i="64"/>
  <c r="DF2179" i="64"/>
  <c r="DG2177" i="64"/>
  <c r="BX554" i="64"/>
  <c r="BX564" i="64" s="1"/>
  <c r="BW564" i="64"/>
  <c r="BY558" i="64" a="1"/>
  <c r="BY558" i="64" s="1"/>
  <c r="BY553" i="64" a="1"/>
  <c r="BY553" i="64" s="1"/>
  <c r="BX367" i="64"/>
  <c r="BW1799" i="64"/>
  <c r="BY1782" i="64" a="1"/>
  <c r="BY1782" i="64" s="1"/>
  <c r="BY1783" i="64" a="1"/>
  <c r="BY1783" i="64" s="1"/>
  <c r="BY1784" i="64" a="1"/>
  <c r="BY1784" i="64" s="1"/>
  <c r="BY1785" i="64" a="1"/>
  <c r="BY1785" i="64" s="1"/>
  <c r="BY1786" i="64" a="1"/>
  <c r="BY1786" i="64" s="1"/>
  <c r="BY1787" i="64" a="1"/>
  <c r="BY1787" i="64" s="1"/>
  <c r="BY1789" i="64" a="1"/>
  <c r="BY1789" i="64" s="1"/>
  <c r="BY1790" i="64" a="1"/>
  <c r="BY1790" i="64" s="1"/>
  <c r="BY1788" i="64" a="1"/>
  <c r="BY1788" i="64" s="1"/>
  <c r="BX1791" i="64"/>
  <c r="BY343" i="64" a="1"/>
  <c r="BY343" i="64" s="1"/>
  <c r="BY365" i="64" a="1"/>
  <c r="BY365" i="64" s="1"/>
  <c r="BY366" i="64" a="1"/>
  <c r="BY366" i="64" s="1"/>
  <c r="BX344" i="64"/>
  <c r="BY1970" i="64"/>
  <c r="BY1936" i="64"/>
  <c r="BX1895" i="64"/>
  <c r="BX1873" i="64"/>
  <c r="BY2228" i="64" a="1"/>
  <c r="BY2228" i="64" s="1"/>
  <c r="BY1894" i="64" a="1"/>
  <c r="BY1894" i="64" s="1"/>
  <c r="BY1874" i="64" a="1"/>
  <c r="BY1874" i="64" s="1"/>
  <c r="BU1499" i="64"/>
  <c r="BU1501" i="64" s="1"/>
  <c r="BV1490" i="64"/>
  <c r="BW1488" i="64"/>
  <c r="BW1497" i="64"/>
  <c r="BW1489" i="64"/>
  <c r="BW1498" i="64"/>
  <c r="BY1494" i="64" a="1"/>
  <c r="BY1494" i="64" s="1"/>
  <c r="BY1493" i="64" a="1"/>
  <c r="BY1493" i="64" s="1"/>
  <c r="BY1485" i="64" a="1"/>
  <c r="BY1485" i="64" s="1"/>
  <c r="BY1484" i="64" a="1"/>
  <c r="BY1484" i="64" s="1"/>
  <c r="BX1481" i="64"/>
  <c r="BX1480" i="64"/>
  <c r="BY1475" i="64" a="1"/>
  <c r="BY1475" i="64" s="1"/>
  <c r="BY1476" i="64" a="1"/>
  <c r="BY1476" i="64" s="1"/>
  <c r="BX1916" i="64"/>
  <c r="BY1915" i="64" a="1"/>
  <c r="BY1915" i="64" s="1"/>
  <c r="BY429" i="64" a="1"/>
  <c r="BY429" i="64" s="1"/>
  <c r="BT477" i="64"/>
  <c r="BZ1685" i="64"/>
  <c r="BZ1686" i="64" s="1"/>
  <c r="BU476" i="64" a="1"/>
  <c r="BU476" i="64" s="1"/>
  <c r="AS1619" i="64"/>
  <c r="AT1615" i="64" s="1"/>
  <c r="AT1621" i="64" s="1"/>
  <c r="BV827" i="64"/>
  <c r="BW826" i="64"/>
  <c r="BX1236" i="64"/>
  <c r="BX943" i="64"/>
  <c r="BX1396" i="64"/>
  <c r="BX1373" i="64"/>
  <c r="BX824" i="64"/>
  <c r="BX455" i="64"/>
  <c r="BX431" i="64"/>
  <c r="BX320" i="64"/>
  <c r="BW62" i="64"/>
  <c r="BY424" i="64" a="1"/>
  <c r="BY424" i="64" s="1"/>
  <c r="BY75" i="64" a="1"/>
  <c r="BY75" i="64" s="1"/>
  <c r="BY342" i="64" a="1"/>
  <c r="BY342" i="64" s="1"/>
  <c r="BY55" i="64" a="1"/>
  <c r="BY55" i="64" s="1"/>
  <c r="BY60" i="64" a="1"/>
  <c r="BY60" i="64" s="1"/>
  <c r="BY59" i="64" a="1"/>
  <c r="BY59" i="64" s="1"/>
  <c r="BX56" i="64"/>
  <c r="BY53" i="64" a="1"/>
  <c r="BY53" i="64" s="1"/>
  <c r="BY54" i="64" a="1"/>
  <c r="BY54" i="64" s="1"/>
  <c r="BY454" i="64" a="1"/>
  <c r="BY454" i="64" s="1"/>
  <c r="BY2125" i="64" a="1"/>
  <c r="BY2125" i="64" s="1"/>
  <c r="BY2202" i="64" a="1"/>
  <c r="BY2202" i="64" s="1"/>
  <c r="BY2176" i="64" a="1"/>
  <c r="BY2176" i="64" s="1"/>
  <c r="BY2151" i="64" a="1"/>
  <c r="BY2151" i="64" s="1"/>
  <c r="BY1372" i="64" a="1"/>
  <c r="BY1372" i="64" s="1"/>
  <c r="BX1625" i="64" a="1"/>
  <c r="BX1625" i="64" s="1"/>
  <c r="BY92" i="64" a="1"/>
  <c r="BY92" i="64" s="1"/>
  <c r="BY89" i="64" a="1"/>
  <c r="BY89" i="64" s="1"/>
  <c r="BY90" i="64" a="1"/>
  <c r="BY90" i="64" s="1"/>
  <c r="BY91" i="64" a="1"/>
  <c r="BY91" i="64" s="1"/>
  <c r="BX93" i="64"/>
  <c r="BY1317" i="64" a="1"/>
  <c r="BY1317" i="64" s="1"/>
  <c r="BY1318" i="64" s="1"/>
  <c r="BY319" i="64" a="1"/>
  <c r="BY319" i="64" s="1"/>
  <c r="BY2252" i="64" a="1"/>
  <c r="BY2252" i="64" s="1"/>
  <c r="BY1237" i="64" a="1"/>
  <c r="BY1237" i="64" s="1"/>
  <c r="BY1616" i="64" a="1"/>
  <c r="BY1616" i="64" s="1"/>
  <c r="BY1624" i="64" s="1"/>
  <c r="BY1403" i="64" a="1"/>
  <c r="BY1403" i="64" s="1"/>
  <c r="BY1397" i="64" a="1"/>
  <c r="BY1397" i="64" s="1"/>
  <c r="BY1395" i="64" a="1"/>
  <c r="BY1395" i="64" s="1"/>
  <c r="BY942" i="64" a="1"/>
  <c r="BY942" i="64" s="1"/>
  <c r="BY823" i="64" a="1"/>
  <c r="BY823" i="64" s="1"/>
  <c r="S394" i="64"/>
  <c r="BY1481" i="64" a="1"/>
  <c r="BY554" i="64" a="1"/>
  <c r="BY943" i="64" a="1"/>
  <c r="BW827" i="64" a="1"/>
  <c r="BY1396" i="64" a="1"/>
  <c r="BX826" i="64" a="1"/>
  <c r="BY1373" i="64" a="1"/>
  <c r="BY320" i="64" a="1"/>
  <c r="BY1873" i="64" a="1"/>
  <c r="BZ1970" i="64" a="1"/>
  <c r="BY824" i="64" a="1"/>
  <c r="BY367" i="64" a="1"/>
  <c r="BY1916" i="64" a="1"/>
  <c r="BU477" i="64" a="1"/>
  <c r="BY1895" i="64" a="1"/>
  <c r="BY431" i="64" a="1"/>
  <c r="BY344" i="64" a="1"/>
  <c r="BZ1936" i="64" a="1"/>
  <c r="BY455" i="64" a="1"/>
  <c r="BY1236" i="64" a="1"/>
  <c r="BY1480" i="64" a="1"/>
  <c r="DB25" i="863" l="1"/>
  <c r="DB36" i="861" s="1"/>
  <c r="DB62" i="861"/>
  <c r="DC18" i="861"/>
  <c r="DC28" i="861" s="1"/>
  <c r="DC29" i="861" s="1"/>
  <c r="DB22" i="863"/>
  <c r="DB72" i="863"/>
  <c r="DA40" i="861"/>
  <c r="BZ212" i="64"/>
  <c r="CA208" i="64"/>
  <c r="CA191" i="64"/>
  <c r="CA209" i="64"/>
  <c r="CA210" i="64"/>
  <c r="CA192" i="64"/>
  <c r="CA193" i="64"/>
  <c r="CA211" i="64"/>
  <c r="BZ194" i="64"/>
  <c r="DG2179" i="64"/>
  <c r="DH2177" i="64"/>
  <c r="DK2128" i="64"/>
  <c r="DL2126" i="64"/>
  <c r="DL2128" i="64" s="1"/>
  <c r="BY554" i="64"/>
  <c r="BY564" i="64" s="1"/>
  <c r="BZ558" i="64" a="1"/>
  <c r="BZ558" i="64" s="1"/>
  <c r="BZ553" i="64" a="1"/>
  <c r="BZ553" i="64" s="1"/>
  <c r="BY367" i="64"/>
  <c r="BX1799" i="64"/>
  <c r="BZ1782" i="64" a="1"/>
  <c r="BZ1782" i="64" s="1"/>
  <c r="BZ1783" i="64" a="1"/>
  <c r="BZ1783" i="64" s="1"/>
  <c r="BZ1784" i="64" a="1"/>
  <c r="BZ1784" i="64" s="1"/>
  <c r="BZ1785" i="64" a="1"/>
  <c r="BZ1785" i="64" s="1"/>
  <c r="BZ1788" i="64" a="1"/>
  <c r="BZ1788" i="64" s="1"/>
  <c r="BZ1787" i="64" a="1"/>
  <c r="BZ1787" i="64" s="1"/>
  <c r="BZ1789" i="64" a="1"/>
  <c r="BZ1789" i="64" s="1"/>
  <c r="BZ1790" i="64" a="1"/>
  <c r="BZ1790" i="64" s="1"/>
  <c r="BZ1786" i="64" a="1"/>
  <c r="BZ1786" i="64" s="1"/>
  <c r="BY1791" i="64"/>
  <c r="BZ343" i="64" a="1"/>
  <c r="BZ343" i="64" s="1"/>
  <c r="BZ365" i="64" a="1"/>
  <c r="BZ365" i="64" s="1"/>
  <c r="BZ366" i="64" a="1"/>
  <c r="BZ366" i="64" s="1"/>
  <c r="BY344" i="64"/>
  <c r="BZ1970" i="64"/>
  <c r="BZ1936" i="64"/>
  <c r="BY1873" i="64"/>
  <c r="BY1895" i="64"/>
  <c r="BZ2228" i="64" a="1"/>
  <c r="BZ2228" i="64" s="1"/>
  <c r="BZ1874" i="64" a="1"/>
  <c r="BZ1874" i="64" s="1"/>
  <c r="BZ1894" i="64" a="1"/>
  <c r="BZ1894" i="64" s="1"/>
  <c r="BU1502" i="64"/>
  <c r="BV1499" i="64"/>
  <c r="BV1501" i="64" s="1"/>
  <c r="BV1502" i="64" s="1"/>
  <c r="BW1490" i="64"/>
  <c r="BX1488" i="64"/>
  <c r="BX1497" i="64"/>
  <c r="BX1489" i="64"/>
  <c r="BX1498" i="64"/>
  <c r="BZ1494" i="64" a="1"/>
  <c r="BZ1494" i="64" s="1"/>
  <c r="BZ1493" i="64" a="1"/>
  <c r="BZ1493" i="64" s="1"/>
  <c r="BZ1484" i="64" a="1"/>
  <c r="BZ1484" i="64" s="1"/>
  <c r="BZ1485" i="64" a="1"/>
  <c r="BZ1485" i="64" s="1"/>
  <c r="BY1481" i="64"/>
  <c r="BY1480" i="64"/>
  <c r="BZ1475" i="64" a="1"/>
  <c r="BZ1475" i="64" s="1"/>
  <c r="BZ1476" i="64" a="1"/>
  <c r="BZ1476" i="64" s="1"/>
  <c r="BY1916" i="64"/>
  <c r="BZ1915" i="64" a="1"/>
  <c r="BZ1915" i="64" s="1"/>
  <c r="BZ429" i="64" a="1"/>
  <c r="BZ429" i="64" s="1"/>
  <c r="BU477" i="64"/>
  <c r="CA1685" i="64"/>
  <c r="CA1686" i="64" s="1"/>
  <c r="BV476" i="64" a="1"/>
  <c r="BV476" i="64" s="1"/>
  <c r="BW827" i="64"/>
  <c r="BX826" i="64"/>
  <c r="BY1236" i="64"/>
  <c r="BY943" i="64"/>
  <c r="BY1396" i="64"/>
  <c r="BY1373" i="64"/>
  <c r="BY824" i="64"/>
  <c r="BY455" i="64"/>
  <c r="BY431" i="64"/>
  <c r="BY320" i="64"/>
  <c r="AT1618" i="64"/>
  <c r="BX62" i="64"/>
  <c r="BZ424" i="64" a="1"/>
  <c r="BZ424" i="64" s="1"/>
  <c r="BZ75" i="64" a="1"/>
  <c r="BZ75" i="64" s="1"/>
  <c r="BZ342" i="64" a="1"/>
  <c r="BZ342" i="64" s="1"/>
  <c r="BZ55" i="64" a="1"/>
  <c r="BZ55" i="64" s="1"/>
  <c r="BZ60" i="64" a="1"/>
  <c r="BZ60" i="64" s="1"/>
  <c r="BZ59" i="64" a="1"/>
  <c r="BZ59" i="64" s="1"/>
  <c r="BY56" i="64"/>
  <c r="BZ54" i="64" a="1"/>
  <c r="BZ54" i="64" s="1"/>
  <c r="BZ53" i="64" a="1"/>
  <c r="BZ53" i="64" s="1"/>
  <c r="BZ454" i="64" a="1"/>
  <c r="BZ454" i="64" s="1"/>
  <c r="BZ2125" i="64" a="1"/>
  <c r="BZ2125" i="64" s="1"/>
  <c r="BZ2202" i="64" a="1"/>
  <c r="BZ2202" i="64" s="1"/>
  <c r="BZ2176" i="64" a="1"/>
  <c r="BZ2176" i="64" s="1"/>
  <c r="BZ2151" i="64" a="1"/>
  <c r="BZ2151" i="64" s="1"/>
  <c r="BZ1372" i="64" a="1"/>
  <c r="BZ1372" i="64" s="1"/>
  <c r="BY1625" i="64" a="1"/>
  <c r="BY1625" i="64" s="1"/>
  <c r="BZ92" i="64" a="1"/>
  <c r="BZ92" i="64" s="1"/>
  <c r="BZ90" i="64" a="1"/>
  <c r="BZ90" i="64" s="1"/>
  <c r="BZ89" i="64" a="1"/>
  <c r="BZ89" i="64" s="1"/>
  <c r="BZ91" i="64" a="1"/>
  <c r="BZ91" i="64" s="1"/>
  <c r="BY93" i="64"/>
  <c r="BZ1317" i="64" a="1"/>
  <c r="BZ1317" i="64" s="1"/>
  <c r="BZ1318" i="64" s="1"/>
  <c r="BZ319" i="64" a="1"/>
  <c r="BZ319" i="64" s="1"/>
  <c r="BZ2252" i="64" a="1"/>
  <c r="BZ2252" i="64" s="1"/>
  <c r="BZ1237" i="64" a="1"/>
  <c r="BZ1237" i="64" s="1"/>
  <c r="BZ1616" i="64" a="1"/>
  <c r="BZ1616" i="64" s="1"/>
  <c r="BZ1624" i="64" s="1"/>
  <c r="BZ1397" i="64" a="1"/>
  <c r="BZ1397" i="64" s="1"/>
  <c r="BZ1403" i="64" a="1"/>
  <c r="BZ1403" i="64" s="1"/>
  <c r="BZ1395" i="64" a="1"/>
  <c r="BZ1395" i="64" s="1"/>
  <c r="BZ942" i="64" a="1"/>
  <c r="BZ942" i="64" s="1"/>
  <c r="BZ823" i="64" a="1"/>
  <c r="BZ823" i="64" s="1"/>
  <c r="CA1970" i="64" a="1"/>
  <c r="BZ1236" i="64" a="1"/>
  <c r="BZ1895" i="64" a="1"/>
  <c r="BZ367" i="64" a="1"/>
  <c r="BZ431" i="64" a="1"/>
  <c r="BZ1396" i="64" a="1"/>
  <c r="BZ1873" i="64" a="1"/>
  <c r="BZ824" i="64" a="1"/>
  <c r="BZ344" i="64" a="1"/>
  <c r="BX827" i="64" a="1"/>
  <c r="BZ554" i="64" a="1"/>
  <c r="BZ455" i="64" a="1"/>
  <c r="BY826" i="64" a="1"/>
  <c r="BZ1916" i="64" a="1"/>
  <c r="CA1936" i="64" a="1"/>
  <c r="BZ1480" i="64" a="1"/>
  <c r="BZ320" i="64" a="1"/>
  <c r="BZ1373" i="64" a="1"/>
  <c r="BZ1481" i="64" a="1"/>
  <c r="BV477" i="64" a="1"/>
  <c r="BZ943" i="64" a="1"/>
  <c r="DC12" i="863" l="1"/>
  <c r="DC71" i="863" s="1"/>
  <c r="DB33" i="861"/>
  <c r="DB37" i="861" s="1"/>
  <c r="DB39" i="861" s="1"/>
  <c r="DB26" i="863"/>
  <c r="DD91" i="861"/>
  <c r="CB208" i="64"/>
  <c r="CB209" i="64"/>
  <c r="CB191" i="64"/>
  <c r="CB192" i="64"/>
  <c r="CB210" i="64"/>
  <c r="CB193" i="64"/>
  <c r="CB211" i="64"/>
  <c r="CA194" i="64"/>
  <c r="CA212" i="64"/>
  <c r="DH2179" i="64"/>
  <c r="DI2177" i="64"/>
  <c r="BZ554" i="64"/>
  <c r="BZ564" i="64" s="1"/>
  <c r="CA558" i="64" a="1"/>
  <c r="CA558" i="64" s="1"/>
  <c r="CA553" i="64" a="1"/>
  <c r="CA553" i="64" s="1"/>
  <c r="BZ367" i="64"/>
  <c r="BY1799" i="64"/>
  <c r="CA1782" i="64" a="1"/>
  <c r="CA1782" i="64" s="1"/>
  <c r="CA1783" i="64" a="1"/>
  <c r="CA1783" i="64" s="1"/>
  <c r="CA1788" i="64" a="1"/>
  <c r="CA1788" i="64" s="1"/>
  <c r="CA1785" i="64" a="1"/>
  <c r="CA1785" i="64" s="1"/>
  <c r="CA1787" i="64" a="1"/>
  <c r="CA1787" i="64" s="1"/>
  <c r="CA1789" i="64" a="1"/>
  <c r="CA1789" i="64" s="1"/>
  <c r="CA1790" i="64" a="1"/>
  <c r="CA1790" i="64" s="1"/>
  <c r="CA1786" i="64" a="1"/>
  <c r="CA1786" i="64" s="1"/>
  <c r="CA1784" i="64" a="1"/>
  <c r="CA1784" i="64" s="1"/>
  <c r="BZ1791" i="64"/>
  <c r="CA343" i="64" a="1"/>
  <c r="CA343" i="64" s="1"/>
  <c r="CA366" i="64" a="1"/>
  <c r="CA366" i="64" s="1"/>
  <c r="CA365" i="64" a="1"/>
  <c r="CA365" i="64" s="1"/>
  <c r="BZ344" i="64"/>
  <c r="CA1936" i="64"/>
  <c r="CA1970" i="64"/>
  <c r="BZ1895" i="64"/>
  <c r="BZ1873" i="64"/>
  <c r="CA2228" i="64" a="1"/>
  <c r="CA2228" i="64" s="1"/>
  <c r="CA1874" i="64" a="1"/>
  <c r="CA1874" i="64" s="1"/>
  <c r="CA1894" i="64" a="1"/>
  <c r="CA1894" i="64" s="1"/>
  <c r="BW1499" i="64"/>
  <c r="BW1501" i="64" s="1"/>
  <c r="BX1490" i="64"/>
  <c r="BY1488" i="64"/>
  <c r="BY1497" i="64"/>
  <c r="BY1489" i="64"/>
  <c r="BY1498" i="64"/>
  <c r="CA1494" i="64" a="1"/>
  <c r="CA1494" i="64" s="1"/>
  <c r="CA1493" i="64" a="1"/>
  <c r="CA1493" i="64" s="1"/>
  <c r="CA1485" i="64" a="1"/>
  <c r="CA1485" i="64" s="1"/>
  <c r="CA1484" i="64" a="1"/>
  <c r="CA1484" i="64" s="1"/>
  <c r="BZ1481" i="64"/>
  <c r="BZ1480" i="64"/>
  <c r="CA1475" i="64" a="1"/>
  <c r="CA1475" i="64" s="1"/>
  <c r="CA1476" i="64" a="1"/>
  <c r="CA1476" i="64" s="1"/>
  <c r="BZ1916" i="64"/>
  <c r="CA1915" i="64" a="1"/>
  <c r="CA1915" i="64" s="1"/>
  <c r="CA429" i="64" a="1"/>
  <c r="CA429" i="64" s="1"/>
  <c r="BV477" i="64"/>
  <c r="CB1685" i="64"/>
  <c r="CB1686" i="64" s="1"/>
  <c r="BW476" i="64" a="1"/>
  <c r="BW476" i="64" s="1"/>
  <c r="AT1619" i="64"/>
  <c r="AU1615" i="64" s="1"/>
  <c r="AU1621" i="64" s="1"/>
  <c r="BX827" i="64"/>
  <c r="BY826" i="64"/>
  <c r="BZ1396" i="64"/>
  <c r="BZ1236" i="64"/>
  <c r="BZ943" i="64"/>
  <c r="BZ1373" i="64"/>
  <c r="BZ824" i="64"/>
  <c r="BZ431" i="64"/>
  <c r="BZ455" i="64"/>
  <c r="BZ320" i="64"/>
  <c r="BY62" i="64"/>
  <c r="CA424" i="64" a="1"/>
  <c r="CA424" i="64" s="1"/>
  <c r="CA75" i="64" a="1"/>
  <c r="CA75" i="64" s="1"/>
  <c r="CA342" i="64" a="1"/>
  <c r="CA342" i="64" s="1"/>
  <c r="CA55" i="64" a="1"/>
  <c r="CA55" i="64" s="1"/>
  <c r="CA60" i="64" a="1"/>
  <c r="CA60" i="64" s="1"/>
  <c r="CA59" i="64" a="1"/>
  <c r="CA59" i="64" s="1"/>
  <c r="BZ56" i="64"/>
  <c r="CA53" i="64" a="1"/>
  <c r="CA53" i="64" s="1"/>
  <c r="CA54" i="64" a="1"/>
  <c r="CA54" i="64" s="1"/>
  <c r="CA454" i="64" a="1"/>
  <c r="CA454" i="64" s="1"/>
  <c r="CA2125" i="64" a="1"/>
  <c r="CA2125" i="64" s="1"/>
  <c r="CA2202" i="64" a="1"/>
  <c r="CA2202" i="64" s="1"/>
  <c r="CA2176" i="64" a="1"/>
  <c r="CA2176" i="64" s="1"/>
  <c r="CA2151" i="64" a="1"/>
  <c r="CA2151" i="64" s="1"/>
  <c r="CA1372" i="64" a="1"/>
  <c r="CA1372" i="64" s="1"/>
  <c r="BZ1625" i="64" a="1"/>
  <c r="BZ1625" i="64" s="1"/>
  <c r="CA90" i="64" a="1"/>
  <c r="CA90" i="64" s="1"/>
  <c r="CA91" i="64" a="1"/>
  <c r="CA91" i="64" s="1"/>
  <c r="CA92" i="64" a="1"/>
  <c r="CA92" i="64" s="1"/>
  <c r="CA89" i="64" a="1"/>
  <c r="CA89" i="64" s="1"/>
  <c r="BZ93" i="64"/>
  <c r="CA1317" i="64" a="1"/>
  <c r="CA1317" i="64" s="1"/>
  <c r="CA1318" i="64" s="1"/>
  <c r="CA319" i="64" a="1"/>
  <c r="CA319" i="64" s="1"/>
  <c r="CA2252" i="64" a="1"/>
  <c r="CA2252" i="64" s="1"/>
  <c r="CA1237" i="64" a="1"/>
  <c r="CA1237" i="64" s="1"/>
  <c r="CA1616" i="64" a="1"/>
  <c r="CA1616" i="64" s="1"/>
  <c r="CA1624" i="64" s="1"/>
  <c r="CA1397" i="64" a="1"/>
  <c r="CA1397" i="64" s="1"/>
  <c r="CA1403" i="64" a="1"/>
  <c r="CA1403" i="64" s="1"/>
  <c r="CA1395" i="64" a="1"/>
  <c r="CA1395" i="64" s="1"/>
  <c r="CA942" i="64" a="1"/>
  <c r="CA942" i="64" s="1"/>
  <c r="CA823" i="64" a="1"/>
  <c r="CA823" i="64" s="1"/>
  <c r="BZ826" i="64" a="1"/>
  <c r="CA367" i="64" a="1"/>
  <c r="CA1895" i="64" a="1"/>
  <c r="CA943" i="64" a="1"/>
  <c r="CA455" i="64" a="1"/>
  <c r="CA554" i="64" a="1"/>
  <c r="CA344" i="64" a="1"/>
  <c r="CA431" i="64" a="1"/>
  <c r="CA1481" i="64" a="1"/>
  <c r="CA1480" i="64" a="1"/>
  <c r="CA320" i="64" a="1"/>
  <c r="CA1873" i="64" a="1"/>
  <c r="CA824" i="64" a="1"/>
  <c r="CA1916" i="64" a="1"/>
  <c r="CA1396" i="64" a="1"/>
  <c r="BY827" i="64" a="1"/>
  <c r="CB1970" i="64" a="1"/>
  <c r="CB1936" i="64" a="1"/>
  <c r="CA1236" i="64" a="1"/>
  <c r="BW477" i="64" a="1"/>
  <c r="CA1373" i="64" a="1"/>
  <c r="DC25" i="863" l="1"/>
  <c r="DC36" i="861" s="1"/>
  <c r="DC62" i="861"/>
  <c r="DC86" i="861"/>
  <c r="DC69" i="863"/>
  <c r="DC23" i="863" s="1"/>
  <c r="DC34" i="861" s="1"/>
  <c r="DC67" i="863"/>
  <c r="DC22" i="863" s="1"/>
  <c r="DD18" i="861"/>
  <c r="DD12" i="863" s="1"/>
  <c r="DB40" i="861"/>
  <c r="CB194" i="64"/>
  <c r="CC208" i="64"/>
  <c r="CC209" i="64"/>
  <c r="CC191" i="64"/>
  <c r="CC192" i="64"/>
  <c r="CC210" i="64"/>
  <c r="CC193" i="64"/>
  <c r="CC211" i="64"/>
  <c r="CB212" i="64"/>
  <c r="DI2179" i="64"/>
  <c r="DJ2177" i="64"/>
  <c r="CA554" i="64"/>
  <c r="CB558" i="64" a="1"/>
  <c r="CB558" i="64" s="1"/>
  <c r="CB553" i="64" a="1"/>
  <c r="CB553" i="64" s="1"/>
  <c r="CA367" i="64"/>
  <c r="BZ1799" i="64"/>
  <c r="CB1787" i="64" a="1"/>
  <c r="CB1787" i="64" s="1"/>
  <c r="CB1788" i="64" a="1"/>
  <c r="CB1788" i="64" s="1"/>
  <c r="CB1782" i="64" a="1"/>
  <c r="CB1782" i="64" s="1"/>
  <c r="CB1783" i="64" a="1"/>
  <c r="CB1783" i="64" s="1"/>
  <c r="CB1785" i="64" a="1"/>
  <c r="CB1785" i="64" s="1"/>
  <c r="CB1789" i="64" a="1"/>
  <c r="CB1789" i="64" s="1"/>
  <c r="CB1790" i="64" a="1"/>
  <c r="CB1790" i="64" s="1"/>
  <c r="CB1786" i="64" a="1"/>
  <c r="CB1786" i="64" s="1"/>
  <c r="CB1784" i="64" a="1"/>
  <c r="CB1784" i="64" s="1"/>
  <c r="CA1791" i="64"/>
  <c r="CB343" i="64" a="1"/>
  <c r="CB343" i="64" s="1"/>
  <c r="CB366" i="64" a="1"/>
  <c r="CB366" i="64" s="1"/>
  <c r="CB365" i="64" a="1"/>
  <c r="CB365" i="64" s="1"/>
  <c r="CA344" i="64"/>
  <c r="CB1970" i="64"/>
  <c r="CB1936" i="64"/>
  <c r="CA1895" i="64"/>
  <c r="CA1873" i="64"/>
  <c r="CB2228" i="64" a="1"/>
  <c r="CB2228" i="64" s="1"/>
  <c r="CB1874" i="64" a="1"/>
  <c r="CB1874" i="64" s="1"/>
  <c r="CB1894" i="64" a="1"/>
  <c r="CB1894" i="64" s="1"/>
  <c r="BW1502" i="64"/>
  <c r="BX1499" i="64"/>
  <c r="BX1501" i="64" s="1"/>
  <c r="BX1502" i="64" s="1"/>
  <c r="BY1490" i="64"/>
  <c r="BZ1488" i="64"/>
  <c r="BZ1497" i="64"/>
  <c r="BZ1489" i="64"/>
  <c r="BZ1498" i="64"/>
  <c r="CB1493" i="64" a="1"/>
  <c r="CB1493" i="64" s="1"/>
  <c r="CB1494" i="64" a="1"/>
  <c r="CB1494" i="64" s="1"/>
  <c r="CB1485" i="64" a="1"/>
  <c r="CB1485" i="64" s="1"/>
  <c r="CB1484" i="64" a="1"/>
  <c r="CB1484" i="64" s="1"/>
  <c r="CA1481" i="64"/>
  <c r="CA1480" i="64"/>
  <c r="CB1475" i="64" a="1"/>
  <c r="CB1475" i="64" s="1"/>
  <c r="CB1476" i="64" a="1"/>
  <c r="CB1476" i="64" s="1"/>
  <c r="CA1916" i="64"/>
  <c r="CB1915" i="64" a="1"/>
  <c r="CB1915" i="64" s="1"/>
  <c r="CB429" i="64" a="1"/>
  <c r="CB429" i="64" s="1"/>
  <c r="BW477" i="64"/>
  <c r="CC1685" i="64"/>
  <c r="CC1686" i="64" s="1"/>
  <c r="BX476" i="64" a="1"/>
  <c r="BX476" i="64" s="1"/>
  <c r="BY827" i="64"/>
  <c r="BZ826" i="64"/>
  <c r="CA1236" i="64"/>
  <c r="CA943" i="64"/>
  <c r="CA1396" i="64"/>
  <c r="CA1373" i="64"/>
  <c r="CA824" i="64"/>
  <c r="CA431" i="64"/>
  <c r="CA320" i="64"/>
  <c r="CA455" i="64"/>
  <c r="AU1618" i="64"/>
  <c r="BZ62" i="64"/>
  <c r="CB424" i="64" a="1"/>
  <c r="CB424" i="64" s="1"/>
  <c r="CB75" i="64" a="1"/>
  <c r="CB75" i="64" s="1"/>
  <c r="CB342" i="64" a="1"/>
  <c r="CB342" i="64" s="1"/>
  <c r="CB55" i="64" a="1"/>
  <c r="CB55" i="64" s="1"/>
  <c r="CB59" i="64" a="1"/>
  <c r="CB59" i="64" s="1"/>
  <c r="CB60" i="64" a="1"/>
  <c r="CB60" i="64" s="1"/>
  <c r="CA56" i="64"/>
  <c r="CB53" i="64" a="1"/>
  <c r="CB53" i="64" s="1"/>
  <c r="CB54" i="64" a="1"/>
  <c r="CB54" i="64" s="1"/>
  <c r="CB454" i="64" a="1"/>
  <c r="CB454" i="64" s="1"/>
  <c r="CB2125" i="64" a="1"/>
  <c r="CB2125" i="64" s="1"/>
  <c r="CB2202" i="64" a="1"/>
  <c r="CB2202" i="64" s="1"/>
  <c r="CB2176" i="64" a="1"/>
  <c r="CB2176" i="64" s="1"/>
  <c r="CB2151" i="64" a="1"/>
  <c r="CB2151" i="64" s="1"/>
  <c r="CB1372" i="64" a="1"/>
  <c r="CB1372" i="64" s="1"/>
  <c r="CA1625" i="64" a="1"/>
  <c r="CA1625" i="64" s="1"/>
  <c r="CA93" i="64"/>
  <c r="CB89" i="64" a="1"/>
  <c r="CB89" i="64" s="1"/>
  <c r="CB90" i="64" a="1"/>
  <c r="CB90" i="64" s="1"/>
  <c r="CB91" i="64" a="1"/>
  <c r="CB91" i="64" s="1"/>
  <c r="CB92" i="64" a="1"/>
  <c r="CB92" i="64" s="1"/>
  <c r="CB1317" i="64" a="1"/>
  <c r="CB1317" i="64" s="1"/>
  <c r="CB1318" i="64" s="1"/>
  <c r="CB319" i="64" a="1"/>
  <c r="CB319" i="64" s="1"/>
  <c r="CB2252" i="64" a="1"/>
  <c r="CB2252" i="64" s="1"/>
  <c r="CB1237" i="64" a="1"/>
  <c r="CB1237" i="64" s="1"/>
  <c r="CB1616" i="64" a="1"/>
  <c r="CB1616" i="64" s="1"/>
  <c r="CB1624" i="64" s="1"/>
  <c r="CB1397" i="64" a="1"/>
  <c r="CB1397" i="64" s="1"/>
  <c r="CB1403" i="64" a="1"/>
  <c r="CB1403" i="64" s="1"/>
  <c r="CB1395" i="64" a="1"/>
  <c r="CB1395" i="64" s="1"/>
  <c r="CB942" i="64" a="1"/>
  <c r="CB942" i="64" s="1"/>
  <c r="CB823" i="64" a="1"/>
  <c r="CB823" i="64" s="1"/>
  <c r="CB1396" i="64" a="1"/>
  <c r="BZ827" i="64" a="1"/>
  <c r="CC1970" i="64" a="1"/>
  <c r="CC1936" i="64" a="1"/>
  <c r="CB1873" i="64" a="1"/>
  <c r="CA826" i="64" a="1"/>
  <c r="CB554" i="64" a="1"/>
  <c r="CB1480" i="64" a="1"/>
  <c r="CB320" i="64" a="1"/>
  <c r="CB1916" i="64" a="1"/>
  <c r="CB431" i="64" a="1"/>
  <c r="CB1895" i="64" a="1"/>
  <c r="CB367" i="64" a="1"/>
  <c r="CB344" i="64" a="1"/>
  <c r="CB1236" i="64" a="1"/>
  <c r="CB824" i="64" a="1"/>
  <c r="CB1481" i="64" a="1"/>
  <c r="CB455" i="64" a="1"/>
  <c r="BX477" i="64" a="1"/>
  <c r="CB1373" i="64" a="1"/>
  <c r="CB943" i="64" a="1"/>
  <c r="DD86" i="861" l="1"/>
  <c r="DE91" i="861"/>
  <c r="DC72" i="863"/>
  <c r="DD28" i="861"/>
  <c r="DD29" i="861" s="1"/>
  <c r="DD69" i="863"/>
  <c r="DD23" i="863" s="1"/>
  <c r="DD34" i="861" s="1"/>
  <c r="DD67" i="863"/>
  <c r="DD71" i="863"/>
  <c r="DC26" i="863"/>
  <c r="DC33" i="861"/>
  <c r="DC37" i="861" s="1"/>
  <c r="DC39" i="861" s="1"/>
  <c r="CC194" i="64"/>
  <c r="CD208" i="64"/>
  <c r="CD209" i="64"/>
  <c r="CD191" i="64"/>
  <c r="CD192" i="64"/>
  <c r="CD210" i="64"/>
  <c r="CD211" i="64"/>
  <c r="CD193" i="64"/>
  <c r="CC212" i="64"/>
  <c r="DJ2179" i="64"/>
  <c r="DK2177" i="64"/>
  <c r="CB554" i="64"/>
  <c r="CB564" i="64" s="1"/>
  <c r="CA564" i="64"/>
  <c r="CC558" i="64" a="1"/>
  <c r="CC558" i="64" s="1"/>
  <c r="CC553" i="64" a="1"/>
  <c r="CC553" i="64" s="1"/>
  <c r="CB367" i="64"/>
  <c r="CA1799" i="64"/>
  <c r="CC1783" i="64" a="1"/>
  <c r="CC1783" i="64" s="1"/>
  <c r="CC1784" i="64" a="1"/>
  <c r="CC1784" i="64" s="1"/>
  <c r="CC1785" i="64" a="1"/>
  <c r="CC1785" i="64" s="1"/>
  <c r="CC1786" i="64" a="1"/>
  <c r="CC1786" i="64" s="1"/>
  <c r="CC1788" i="64" a="1"/>
  <c r="CC1788" i="64" s="1"/>
  <c r="CC1787" i="64" a="1"/>
  <c r="CC1787" i="64" s="1"/>
  <c r="CC1782" i="64" a="1"/>
  <c r="CC1782" i="64" s="1"/>
  <c r="CC1789" i="64" a="1"/>
  <c r="CC1789" i="64" s="1"/>
  <c r="CC1790" i="64" a="1"/>
  <c r="CC1790" i="64" s="1"/>
  <c r="CB1791" i="64"/>
  <c r="CC343" i="64" a="1"/>
  <c r="CC343" i="64" s="1"/>
  <c r="CC366" i="64" a="1"/>
  <c r="CC366" i="64" s="1"/>
  <c r="CC365" i="64" a="1"/>
  <c r="CC365" i="64" s="1"/>
  <c r="CB344" i="64"/>
  <c r="CC1970" i="64"/>
  <c r="CC1936" i="64"/>
  <c r="CB1895" i="64"/>
  <c r="CB1873" i="64"/>
  <c r="CC2228" i="64" a="1"/>
  <c r="CC2228" i="64" s="1"/>
  <c r="CC1874" i="64" a="1"/>
  <c r="CC1874" i="64" s="1"/>
  <c r="CC1894" i="64" a="1"/>
  <c r="CC1894" i="64" s="1"/>
  <c r="BY1499" i="64"/>
  <c r="BY1501" i="64" s="1"/>
  <c r="BY1502" i="64" s="1"/>
  <c r="BZ1490" i="64"/>
  <c r="CA1488" i="64"/>
  <c r="CA1497" i="64"/>
  <c r="CA1489" i="64"/>
  <c r="CA1498" i="64"/>
  <c r="CC1494" i="64" a="1"/>
  <c r="CC1494" i="64" s="1"/>
  <c r="CC1493" i="64" a="1"/>
  <c r="CC1493" i="64" s="1"/>
  <c r="CC1485" i="64" a="1"/>
  <c r="CC1485" i="64" s="1"/>
  <c r="CC1484" i="64" a="1"/>
  <c r="CC1484" i="64" s="1"/>
  <c r="CB1481" i="64"/>
  <c r="CB1480" i="64"/>
  <c r="CC1475" i="64" a="1"/>
  <c r="CC1475" i="64" s="1"/>
  <c r="CC1476" i="64" a="1"/>
  <c r="CC1476" i="64" s="1"/>
  <c r="CB1916" i="64"/>
  <c r="CC1915" i="64" a="1"/>
  <c r="CC1915" i="64" s="1"/>
  <c r="CC429" i="64" a="1"/>
  <c r="CC429" i="64" s="1"/>
  <c r="BX477" i="64"/>
  <c r="BY476" i="64" a="1"/>
  <c r="BY476" i="64" s="1"/>
  <c r="CD1685" i="64"/>
  <c r="CD1686" i="64" s="1"/>
  <c r="AU1619" i="64"/>
  <c r="AV1615" i="64" s="1"/>
  <c r="AV1621" i="64" s="1"/>
  <c r="BZ827" i="64"/>
  <c r="CA826" i="64"/>
  <c r="CB1236" i="64"/>
  <c r="CB1396" i="64"/>
  <c r="CB943" i="64"/>
  <c r="CB1373" i="64"/>
  <c r="CB824" i="64"/>
  <c r="CB455" i="64"/>
  <c r="CB431" i="64"/>
  <c r="CB320" i="64"/>
  <c r="CA62" i="64"/>
  <c r="CC424" i="64" a="1"/>
  <c r="CC424" i="64" s="1"/>
  <c r="CC75" i="64" a="1"/>
  <c r="CC75" i="64" s="1"/>
  <c r="CC342" i="64" a="1"/>
  <c r="CC342" i="64" s="1"/>
  <c r="CC55" i="64" a="1"/>
  <c r="CC55" i="64" s="1"/>
  <c r="CC59" i="64" a="1"/>
  <c r="CC59" i="64" s="1"/>
  <c r="CC60" i="64" a="1"/>
  <c r="CC60" i="64" s="1"/>
  <c r="CB56" i="64"/>
  <c r="CC53" i="64" a="1"/>
  <c r="CC53" i="64" s="1"/>
  <c r="CC54" i="64" a="1"/>
  <c r="CC54" i="64" s="1"/>
  <c r="CC454" i="64" a="1"/>
  <c r="CC454" i="64" s="1"/>
  <c r="CC2125" i="64" a="1"/>
  <c r="CC2125" i="64" s="1"/>
  <c r="CC2202" i="64" a="1"/>
  <c r="CC2202" i="64" s="1"/>
  <c r="CC2176" i="64" a="1"/>
  <c r="CC2176" i="64" s="1"/>
  <c r="CC2151" i="64" a="1"/>
  <c r="CC2151" i="64" s="1"/>
  <c r="CC1372" i="64" a="1"/>
  <c r="CC1372" i="64" s="1"/>
  <c r="CB1625" i="64" a="1"/>
  <c r="CB1625" i="64" s="1"/>
  <c r="CC89" i="64" a="1"/>
  <c r="CC89" i="64" s="1"/>
  <c r="CC90" i="64" a="1"/>
  <c r="CC90" i="64" s="1"/>
  <c r="CC91" i="64" a="1"/>
  <c r="CC91" i="64" s="1"/>
  <c r="CC92" i="64" a="1"/>
  <c r="CC92" i="64" s="1"/>
  <c r="CB93" i="64"/>
  <c r="CC1317" i="64" a="1"/>
  <c r="CC1317" i="64" s="1"/>
  <c r="CC1318" i="64" s="1"/>
  <c r="CC319" i="64" a="1"/>
  <c r="CC319" i="64" s="1"/>
  <c r="CC2252" i="64" a="1"/>
  <c r="CC2252" i="64" s="1"/>
  <c r="CC1237" i="64" a="1"/>
  <c r="CC1237" i="64" s="1"/>
  <c r="CC1616" i="64" a="1"/>
  <c r="CC1616" i="64" s="1"/>
  <c r="CC1624" i="64" s="1"/>
  <c r="CC1403" i="64" a="1"/>
  <c r="CC1403" i="64" s="1"/>
  <c r="CC1397" i="64" a="1"/>
  <c r="CC1397" i="64" s="1"/>
  <c r="CC1395" i="64" a="1"/>
  <c r="CC1395" i="64" s="1"/>
  <c r="CC942" i="64" a="1"/>
  <c r="CC942" i="64" s="1"/>
  <c r="CC823" i="64" a="1"/>
  <c r="CC823" i="64" s="1"/>
  <c r="CC1396" i="64" a="1"/>
  <c r="CC431" i="64" a="1"/>
  <c r="CD1970" i="64" a="1"/>
  <c r="CA827" i="64" a="1"/>
  <c r="CD1936" i="64" a="1"/>
  <c r="CC1873" i="64" a="1"/>
  <c r="BY477" i="64" a="1"/>
  <c r="CC367" i="64" a="1"/>
  <c r="CB826" i="64" a="1"/>
  <c r="CC1916" i="64" a="1"/>
  <c r="CC1236" i="64" a="1"/>
  <c r="CC344" i="64" a="1"/>
  <c r="CC455" i="64" a="1"/>
  <c r="CC554" i="64" a="1"/>
  <c r="CC1480" i="64" a="1"/>
  <c r="CC1895" i="64" a="1"/>
  <c r="CC1481" i="64" a="1"/>
  <c r="CC320" i="64" a="1"/>
  <c r="CC824" i="64" a="1"/>
  <c r="CC943" i="64" a="1"/>
  <c r="CC1373" i="64" a="1"/>
  <c r="DD25" i="863" l="1"/>
  <c r="DD36" i="861" s="1"/>
  <c r="DD62" i="861"/>
  <c r="DE18" i="861"/>
  <c r="DE12" i="863" s="1"/>
  <c r="DD72" i="863"/>
  <c r="DD22" i="863"/>
  <c r="DC40" i="861"/>
  <c r="CD212" i="64"/>
  <c r="CE208" i="64"/>
  <c r="CE191" i="64"/>
  <c r="CE209" i="64"/>
  <c r="CE192" i="64"/>
  <c r="CE210" i="64"/>
  <c r="CE193" i="64"/>
  <c r="CE211" i="64"/>
  <c r="CD194" i="64"/>
  <c r="DK2179" i="64"/>
  <c r="DL2177" i="64"/>
  <c r="DL2179" i="64" s="1"/>
  <c r="CC554" i="64"/>
  <c r="CD558" i="64" a="1"/>
  <c r="CD558" i="64" s="1"/>
  <c r="CD553" i="64" a="1"/>
  <c r="CD553" i="64" s="1"/>
  <c r="CC367" i="64"/>
  <c r="CB1799" i="64"/>
  <c r="CC1791" i="64"/>
  <c r="CD1782" i="64" a="1"/>
  <c r="CD1782" i="64" s="1"/>
  <c r="CD1783" i="64" a="1"/>
  <c r="CD1783" i="64" s="1"/>
  <c r="CD1784" i="64" a="1"/>
  <c r="CD1784" i="64" s="1"/>
  <c r="CD1785" i="64" a="1"/>
  <c r="CD1785" i="64" s="1"/>
  <c r="CD1787" i="64" a="1"/>
  <c r="CD1787" i="64" s="1"/>
  <c r="CD1788" i="64" a="1"/>
  <c r="CD1788" i="64" s="1"/>
  <c r="CD1786" i="64" a="1"/>
  <c r="CD1786" i="64" s="1"/>
  <c r="CD1789" i="64" a="1"/>
  <c r="CD1789" i="64" s="1"/>
  <c r="CD1790" i="64" a="1"/>
  <c r="CD1790" i="64" s="1"/>
  <c r="CD365" i="64" a="1"/>
  <c r="CD365" i="64" s="1"/>
  <c r="CD343" i="64" a="1"/>
  <c r="CD343" i="64" s="1"/>
  <c r="CD366" i="64" a="1"/>
  <c r="CD366" i="64" s="1"/>
  <c r="CC344" i="64"/>
  <c r="CD1970" i="64"/>
  <c r="CD1936" i="64"/>
  <c r="CC1895" i="64"/>
  <c r="CC1873" i="64"/>
  <c r="CD2228" i="64" a="1"/>
  <c r="CD2228" i="64" s="1"/>
  <c r="CD1874" i="64" a="1"/>
  <c r="CD1874" i="64" s="1"/>
  <c r="CD1894" i="64" a="1"/>
  <c r="CD1894" i="64" s="1"/>
  <c r="CA1490" i="64"/>
  <c r="BZ1499" i="64"/>
  <c r="BZ1501" i="64" s="1"/>
  <c r="BZ1502" i="64" s="1"/>
  <c r="CA1499" i="64"/>
  <c r="CB1488" i="64"/>
  <c r="CB1497" i="64"/>
  <c r="CB1489" i="64"/>
  <c r="CB1498" i="64"/>
  <c r="CD1494" i="64" a="1"/>
  <c r="CD1494" i="64" s="1"/>
  <c r="CD1493" i="64" a="1"/>
  <c r="CD1493" i="64" s="1"/>
  <c r="CD1484" i="64" a="1"/>
  <c r="CD1484" i="64" s="1"/>
  <c r="CD1485" i="64" a="1"/>
  <c r="CD1485" i="64" s="1"/>
  <c r="CC1481" i="64"/>
  <c r="CC1480" i="64"/>
  <c r="CD1475" i="64" a="1"/>
  <c r="CD1475" i="64" s="1"/>
  <c r="CD1476" i="64" a="1"/>
  <c r="CD1476" i="64" s="1"/>
  <c r="CC1916" i="64"/>
  <c r="CD1915" i="64" a="1"/>
  <c r="CD1915" i="64" s="1"/>
  <c r="CD429" i="64" a="1"/>
  <c r="CD429" i="64" s="1"/>
  <c r="BY477" i="64"/>
  <c r="CE1685" i="64"/>
  <c r="CE1686" i="64" s="1"/>
  <c r="BZ476" i="64" a="1"/>
  <c r="BZ476" i="64" s="1"/>
  <c r="CA827" i="64"/>
  <c r="CB826" i="64"/>
  <c r="CC1236" i="64"/>
  <c r="CC1396" i="64"/>
  <c r="CC943" i="64"/>
  <c r="CC1373" i="64"/>
  <c r="CC824" i="64"/>
  <c r="CC320" i="64"/>
  <c r="CC455" i="64"/>
  <c r="CC431" i="64"/>
  <c r="AV1618" i="64"/>
  <c r="AV1619" i="64" s="1"/>
  <c r="CB62" i="64"/>
  <c r="CD424" i="64" a="1"/>
  <c r="CD424" i="64" s="1"/>
  <c r="CD75" i="64" a="1"/>
  <c r="CD75" i="64" s="1"/>
  <c r="CD342" i="64" a="1"/>
  <c r="CD342" i="64" s="1"/>
  <c r="CD55" i="64" a="1"/>
  <c r="CD55" i="64" s="1"/>
  <c r="CD59" i="64" a="1"/>
  <c r="CD59" i="64" s="1"/>
  <c r="CD60" i="64" a="1"/>
  <c r="CD60" i="64" s="1"/>
  <c r="CC56" i="64"/>
  <c r="CD53" i="64" a="1"/>
  <c r="CD53" i="64" s="1"/>
  <c r="CD54" i="64" a="1"/>
  <c r="CD54" i="64" s="1"/>
  <c r="CD454" i="64" a="1"/>
  <c r="CD454" i="64" s="1"/>
  <c r="CD2125" i="64" a="1"/>
  <c r="CD2125" i="64" s="1"/>
  <c r="CD2151" i="64" a="1"/>
  <c r="CD2151" i="64" s="1"/>
  <c r="CD2202" i="64" a="1"/>
  <c r="CD2202" i="64" s="1"/>
  <c r="CD2176" i="64" a="1"/>
  <c r="CD2176" i="64" s="1"/>
  <c r="CD1372" i="64" a="1"/>
  <c r="CD1372" i="64" s="1"/>
  <c r="CC1625" i="64" a="1"/>
  <c r="CC1625" i="64" s="1"/>
  <c r="CD90" i="64" a="1"/>
  <c r="CD90" i="64" s="1"/>
  <c r="CD91" i="64" a="1"/>
  <c r="CD91" i="64" s="1"/>
  <c r="CD92" i="64" a="1"/>
  <c r="CD92" i="64" s="1"/>
  <c r="CD89" i="64" a="1"/>
  <c r="CD89" i="64" s="1"/>
  <c r="CC93" i="64"/>
  <c r="CD1317" i="64" a="1"/>
  <c r="CD1317" i="64" s="1"/>
  <c r="CD1318" i="64" s="1"/>
  <c r="CD319" i="64" a="1"/>
  <c r="CD319" i="64" s="1"/>
  <c r="CD2252" i="64" a="1"/>
  <c r="CD2252" i="64" s="1"/>
  <c r="CD1237" i="64" a="1"/>
  <c r="CD1237" i="64" s="1"/>
  <c r="CD1616" i="64" a="1"/>
  <c r="CD1616" i="64" s="1"/>
  <c r="CD1624" i="64" s="1"/>
  <c r="CD1395" i="64" a="1"/>
  <c r="CD1395" i="64" s="1"/>
  <c r="CD1397" i="64" a="1"/>
  <c r="CD1397" i="64" s="1"/>
  <c r="CD1403" i="64" a="1"/>
  <c r="CD1403" i="64" s="1"/>
  <c r="CD942" i="64" a="1"/>
  <c r="CD942" i="64" s="1"/>
  <c r="CD823" i="64" a="1"/>
  <c r="CD823" i="64" s="1"/>
  <c r="CD1480" i="64" a="1"/>
  <c r="CD1373" i="64" a="1"/>
  <c r="CD943" i="64" a="1"/>
  <c r="CE1936" i="64" a="1"/>
  <c r="CD1236" i="64" a="1"/>
  <c r="CD1916" i="64" a="1"/>
  <c r="CC826" i="64" a="1"/>
  <c r="CE1970" i="64" a="1"/>
  <c r="CD320" i="64" a="1"/>
  <c r="BZ477" i="64" a="1"/>
  <c r="CD824" i="64" a="1"/>
  <c r="CD455" i="64" a="1"/>
  <c r="CD367" i="64" a="1"/>
  <c r="CD1481" i="64" a="1"/>
  <c r="CD1396" i="64" a="1"/>
  <c r="CD431" i="64" a="1"/>
  <c r="CD344" i="64" a="1"/>
  <c r="CD1895" i="64" a="1"/>
  <c r="CD554" i="64" a="1"/>
  <c r="CB827" i="64" a="1"/>
  <c r="CD1873" i="64" a="1"/>
  <c r="DF91" i="861" l="1"/>
  <c r="DE28" i="861"/>
  <c r="DE29" i="861" s="1"/>
  <c r="DD33" i="861"/>
  <c r="DD37" i="861" s="1"/>
  <c r="DD39" i="861" s="1"/>
  <c r="DD26" i="863"/>
  <c r="DE69" i="863"/>
  <c r="DE23" i="863" s="1"/>
  <c r="DE34" i="861" s="1"/>
  <c r="DE71" i="863"/>
  <c r="DE67" i="863"/>
  <c r="CE212" i="64"/>
  <c r="CE194" i="64"/>
  <c r="CF208" i="64"/>
  <c r="CF209" i="64"/>
  <c r="CF191" i="64"/>
  <c r="CF192" i="64"/>
  <c r="CF210" i="64"/>
  <c r="CF193" i="64"/>
  <c r="CF211" i="64"/>
  <c r="CD554" i="64"/>
  <c r="CD564" i="64" s="1"/>
  <c r="CC564" i="64"/>
  <c r="CE558" i="64" a="1"/>
  <c r="CE558" i="64" s="1"/>
  <c r="CE553" i="64" a="1"/>
  <c r="CE553" i="64" s="1"/>
  <c r="CD367" i="64"/>
  <c r="CC1799" i="64"/>
  <c r="CE1782" i="64" a="1"/>
  <c r="CE1782" i="64" s="1"/>
  <c r="CE1783" i="64" a="1"/>
  <c r="CE1783" i="64" s="1"/>
  <c r="CE1784" i="64" a="1"/>
  <c r="CE1784" i="64" s="1"/>
  <c r="CE1785" i="64" a="1"/>
  <c r="CE1785" i="64" s="1"/>
  <c r="CE1786" i="64" a="1"/>
  <c r="CE1786" i="64" s="1"/>
  <c r="CE1789" i="64" a="1"/>
  <c r="CE1789" i="64" s="1"/>
  <c r="CE1790" i="64" a="1"/>
  <c r="CE1790" i="64" s="1"/>
  <c r="CE1787" i="64" a="1"/>
  <c r="CE1787" i="64" s="1"/>
  <c r="CE1788" i="64" a="1"/>
  <c r="CE1788" i="64" s="1"/>
  <c r="CD1791" i="64"/>
  <c r="CE365" i="64" a="1"/>
  <c r="CE365" i="64" s="1"/>
  <c r="CE343" i="64" a="1"/>
  <c r="CE343" i="64" s="1"/>
  <c r="CE366" i="64" a="1"/>
  <c r="CE366" i="64" s="1"/>
  <c r="CD344" i="64"/>
  <c r="CE1936" i="64"/>
  <c r="CE1970" i="64"/>
  <c r="CD1895" i="64"/>
  <c r="CD1873" i="64"/>
  <c r="CE2228" i="64" a="1"/>
  <c r="CE2228" i="64" s="1"/>
  <c r="CE1874" i="64" a="1"/>
  <c r="CE1874" i="64" s="1"/>
  <c r="CE1894" i="64" a="1"/>
  <c r="CE1894" i="64" s="1"/>
  <c r="CA1501" i="64"/>
  <c r="CA1502" i="64" s="1"/>
  <c r="CB1490" i="64"/>
  <c r="CC1488" i="64"/>
  <c r="CC1497" i="64"/>
  <c r="CC1489" i="64"/>
  <c r="CC1498" i="64"/>
  <c r="CE1494" i="64" a="1"/>
  <c r="CE1494" i="64" s="1"/>
  <c r="CE1493" i="64" a="1"/>
  <c r="CE1493" i="64" s="1"/>
  <c r="CE1485" i="64" a="1"/>
  <c r="CE1485" i="64" s="1"/>
  <c r="CE1484" i="64" a="1"/>
  <c r="CE1484" i="64" s="1"/>
  <c r="CD1481" i="64"/>
  <c r="CD1480" i="64"/>
  <c r="CE1475" i="64" a="1"/>
  <c r="CE1475" i="64" s="1"/>
  <c r="CE1476" i="64" a="1"/>
  <c r="CE1476" i="64" s="1"/>
  <c r="CD1916" i="64"/>
  <c r="CE1915" i="64" a="1"/>
  <c r="CE1915" i="64" s="1"/>
  <c r="CE429" i="64" a="1"/>
  <c r="CE429" i="64" s="1"/>
  <c r="BZ477" i="64"/>
  <c r="CF1685" i="64"/>
  <c r="CF1686" i="64" s="1"/>
  <c r="CA476" i="64" a="1"/>
  <c r="CA476" i="64" s="1"/>
  <c r="CB827" i="64"/>
  <c r="CC826" i="64"/>
  <c r="CD943" i="64"/>
  <c r="CD1396" i="64"/>
  <c r="CD1236" i="64"/>
  <c r="CD1373" i="64"/>
  <c r="CD824" i="64"/>
  <c r="CD455" i="64"/>
  <c r="CD320" i="64"/>
  <c r="CD431" i="64"/>
  <c r="AW1615" i="64"/>
  <c r="AW1621" i="64" s="1"/>
  <c r="CC62" i="64"/>
  <c r="CE424" i="64" a="1"/>
  <c r="CE424" i="64" s="1"/>
  <c r="CE75" i="64" a="1"/>
  <c r="CE75" i="64" s="1"/>
  <c r="CE342" i="64" a="1"/>
  <c r="CE342" i="64" s="1"/>
  <c r="CE55" i="64" a="1"/>
  <c r="CE55" i="64" s="1"/>
  <c r="CE60" i="64" a="1"/>
  <c r="CE60" i="64" s="1"/>
  <c r="CE59" i="64" a="1"/>
  <c r="CE59" i="64" s="1"/>
  <c r="CD56" i="64"/>
  <c r="CE54" i="64" a="1"/>
  <c r="CE54" i="64" s="1"/>
  <c r="CE53" i="64" a="1"/>
  <c r="CE53" i="64" s="1"/>
  <c r="CE454" i="64" a="1"/>
  <c r="CE454" i="64" s="1"/>
  <c r="CE2125" i="64" a="1"/>
  <c r="CE2125" i="64" s="1"/>
  <c r="CE2151" i="64" a="1"/>
  <c r="CE2151" i="64" s="1"/>
  <c r="CE2202" i="64" a="1"/>
  <c r="CE2202" i="64" s="1"/>
  <c r="CE2176" i="64" a="1"/>
  <c r="CE2176" i="64" s="1"/>
  <c r="CE1372" i="64" a="1"/>
  <c r="CE1372" i="64" s="1"/>
  <c r="CD1625" i="64" a="1"/>
  <c r="CD1625" i="64" s="1"/>
  <c r="CD93" i="64"/>
  <c r="CE90" i="64" a="1"/>
  <c r="CE90" i="64" s="1"/>
  <c r="CE91" i="64" a="1"/>
  <c r="CE91" i="64" s="1"/>
  <c r="CE92" i="64" a="1"/>
  <c r="CE92" i="64" s="1"/>
  <c r="CE89" i="64" a="1"/>
  <c r="CE89" i="64" s="1"/>
  <c r="CE1317" i="64" a="1"/>
  <c r="CE1317" i="64" s="1"/>
  <c r="CE1318" i="64" s="1"/>
  <c r="CE319" i="64" a="1"/>
  <c r="CE319" i="64" s="1"/>
  <c r="CE2252" i="64" a="1"/>
  <c r="CE2252" i="64" s="1"/>
  <c r="CE1237" i="64" a="1"/>
  <c r="CE1237" i="64" s="1"/>
  <c r="CE1616" i="64" a="1"/>
  <c r="CE1616" i="64" s="1"/>
  <c r="CE1624" i="64" s="1"/>
  <c r="CE1395" i="64" a="1"/>
  <c r="CE1395" i="64" s="1"/>
  <c r="CE1403" i="64" a="1"/>
  <c r="CE1403" i="64" s="1"/>
  <c r="CE1397" i="64" a="1"/>
  <c r="CE1397" i="64" s="1"/>
  <c r="CE942" i="64" a="1"/>
  <c r="CE942" i="64" s="1"/>
  <c r="CE823" i="64" a="1"/>
  <c r="CE823" i="64" s="1"/>
  <c r="CD826" i="64" a="1"/>
  <c r="CE1373" i="64" a="1"/>
  <c r="CE943" i="64" a="1"/>
  <c r="CE455" i="64" a="1"/>
  <c r="CE320" i="64" a="1"/>
  <c r="CC827" i="64" a="1"/>
  <c r="CF1936" i="64" a="1"/>
  <c r="CE1480" i="64" a="1"/>
  <c r="CE1895" i="64" a="1"/>
  <c r="CA477" i="64" a="1"/>
  <c r="CE824" i="64" a="1"/>
  <c r="CE1396" i="64" a="1"/>
  <c r="CE344" i="64" a="1"/>
  <c r="CE1916" i="64" a="1"/>
  <c r="CE431" i="64" a="1"/>
  <c r="CE367" i="64" a="1"/>
  <c r="CF1970" i="64" a="1"/>
  <c r="CE1873" i="64" a="1"/>
  <c r="CE1236" i="64" a="1"/>
  <c r="CE554" i="64" a="1"/>
  <c r="CE1481" i="64" a="1"/>
  <c r="DE25" i="863" l="1"/>
  <c r="DE36" i="861" s="1"/>
  <c r="DE62" i="861"/>
  <c r="DE86" i="861"/>
  <c r="DF18" i="861"/>
  <c r="DF12" i="863" s="1"/>
  <c r="DD40" i="861"/>
  <c r="DE22" i="863"/>
  <c r="DE72" i="863"/>
  <c r="CF194" i="64"/>
  <c r="CG208" i="64"/>
  <c r="CG191" i="64"/>
  <c r="CG209" i="64"/>
  <c r="CG192" i="64"/>
  <c r="CG210" i="64"/>
  <c r="CG193" i="64"/>
  <c r="CG211" i="64"/>
  <c r="CF212" i="64"/>
  <c r="CE554" i="64"/>
  <c r="CF558" i="64" a="1"/>
  <c r="CF558" i="64" s="1"/>
  <c r="CF553" i="64" a="1"/>
  <c r="CF553" i="64" s="1"/>
  <c r="CD1799" i="64"/>
  <c r="CE367" i="64"/>
  <c r="CF1782" i="64" a="1"/>
  <c r="CF1782" i="64" s="1"/>
  <c r="CF1783" i="64" a="1"/>
  <c r="CF1783" i="64" s="1"/>
  <c r="CF1787" i="64" a="1"/>
  <c r="CF1787" i="64" s="1"/>
  <c r="CF1788" i="64" a="1"/>
  <c r="CF1788" i="64" s="1"/>
  <c r="CF1784" i="64" a="1"/>
  <c r="CF1784" i="64" s="1"/>
  <c r="CF1786" i="64" a="1"/>
  <c r="CF1786" i="64" s="1"/>
  <c r="CF1789" i="64" a="1"/>
  <c r="CF1789" i="64" s="1"/>
  <c r="CF1790" i="64" a="1"/>
  <c r="CF1790" i="64" s="1"/>
  <c r="CF1785" i="64" a="1"/>
  <c r="CF1785" i="64" s="1"/>
  <c r="CE1791" i="64"/>
  <c r="CF365" i="64" a="1"/>
  <c r="CF365" i="64" s="1"/>
  <c r="CF343" i="64" a="1"/>
  <c r="CF343" i="64" s="1"/>
  <c r="CF366" i="64" a="1"/>
  <c r="CF366" i="64" s="1"/>
  <c r="CE344" i="64"/>
  <c r="CF1936" i="64"/>
  <c r="CF1970" i="64"/>
  <c r="CE1895" i="64"/>
  <c r="CE1873" i="64"/>
  <c r="CF2228" i="64" a="1"/>
  <c r="CF2228" i="64" s="1"/>
  <c r="CF1874" i="64" a="1"/>
  <c r="CF1874" i="64" s="1"/>
  <c r="CF1894" i="64" a="1"/>
  <c r="CF1894" i="64" s="1"/>
  <c r="CB1499" i="64"/>
  <c r="CB1501" i="64" s="1"/>
  <c r="CC1490" i="64"/>
  <c r="CD1489" i="64"/>
  <c r="CD1498" i="64"/>
  <c r="CD1488" i="64"/>
  <c r="CD1497" i="64"/>
  <c r="CF1493" i="64" a="1"/>
  <c r="CF1493" i="64" s="1"/>
  <c r="CF1494" i="64" a="1"/>
  <c r="CF1494" i="64" s="1"/>
  <c r="CF1485" i="64" a="1"/>
  <c r="CF1485" i="64" s="1"/>
  <c r="CF1484" i="64" a="1"/>
  <c r="CF1484" i="64" s="1"/>
  <c r="CE1481" i="64"/>
  <c r="CE1480" i="64"/>
  <c r="CF1475" i="64" a="1"/>
  <c r="CF1475" i="64" s="1"/>
  <c r="CF1476" i="64" a="1"/>
  <c r="CF1476" i="64" s="1"/>
  <c r="CE1916" i="64"/>
  <c r="CF1915" i="64" a="1"/>
  <c r="CF1915" i="64" s="1"/>
  <c r="CF429" i="64" a="1"/>
  <c r="CF429" i="64" s="1"/>
  <c r="CA477" i="64"/>
  <c r="CB476" i="64" a="1"/>
  <c r="CB476" i="64" s="1"/>
  <c r="CG1685" i="64"/>
  <c r="CG1686" i="64" s="1"/>
  <c r="CC827" i="64"/>
  <c r="CD826" i="64"/>
  <c r="CE1396" i="64"/>
  <c r="CE1236" i="64"/>
  <c r="CE943" i="64"/>
  <c r="CE1373" i="64"/>
  <c r="CE824" i="64"/>
  <c r="CE455" i="64"/>
  <c r="CE431" i="64"/>
  <c r="CE320" i="64"/>
  <c r="AW1618" i="64"/>
  <c r="AW1619" i="64" s="1"/>
  <c r="CD62" i="64"/>
  <c r="CF424" i="64" a="1"/>
  <c r="CF424" i="64" s="1"/>
  <c r="CF75" i="64" a="1"/>
  <c r="CF75" i="64" s="1"/>
  <c r="CF342" i="64" a="1"/>
  <c r="CF342" i="64" s="1"/>
  <c r="CF55" i="64" a="1"/>
  <c r="CF55" i="64" s="1"/>
  <c r="CF60" i="64" a="1"/>
  <c r="CF60" i="64" s="1"/>
  <c r="CF59" i="64" a="1"/>
  <c r="CF59" i="64" s="1"/>
  <c r="CE56" i="64"/>
  <c r="CF53" i="64" a="1"/>
  <c r="CF53" i="64" s="1"/>
  <c r="CF54" i="64" a="1"/>
  <c r="CF54" i="64" s="1"/>
  <c r="CF454" i="64" a="1"/>
  <c r="CF454" i="64" s="1"/>
  <c r="CF2125" i="64" a="1"/>
  <c r="CF2125" i="64" s="1"/>
  <c r="CF2202" i="64" a="1"/>
  <c r="CF2202" i="64" s="1"/>
  <c r="CF2176" i="64" a="1"/>
  <c r="CF2176" i="64" s="1"/>
  <c r="CF2151" i="64" a="1"/>
  <c r="CF2151" i="64" s="1"/>
  <c r="CF1372" i="64" a="1"/>
  <c r="CF1372" i="64" s="1"/>
  <c r="CE1625" i="64" a="1"/>
  <c r="CE1625" i="64" s="1"/>
  <c r="CE93" i="64"/>
  <c r="CF89" i="64" a="1"/>
  <c r="CF89" i="64" s="1"/>
  <c r="CF90" i="64" a="1"/>
  <c r="CF90" i="64" s="1"/>
  <c r="CF91" i="64" a="1"/>
  <c r="CF91" i="64" s="1"/>
  <c r="CF92" i="64" a="1"/>
  <c r="CF92" i="64" s="1"/>
  <c r="CF1317" i="64" a="1"/>
  <c r="CF1317" i="64" s="1"/>
  <c r="CF1318" i="64" s="1"/>
  <c r="CF319" i="64" a="1"/>
  <c r="CF319" i="64" s="1"/>
  <c r="CF2252" i="64" a="1"/>
  <c r="CF2252" i="64" s="1"/>
  <c r="CF1237" i="64" a="1"/>
  <c r="CF1237" i="64" s="1"/>
  <c r="CF1616" i="64" a="1"/>
  <c r="CF1616" i="64" s="1"/>
  <c r="CF1624" i="64" s="1"/>
  <c r="CF1403" i="64" a="1"/>
  <c r="CF1403" i="64" s="1"/>
  <c r="CF1397" i="64" a="1"/>
  <c r="CF1397" i="64" s="1"/>
  <c r="CF1395" i="64" a="1"/>
  <c r="CF1395" i="64" s="1"/>
  <c r="CF942" i="64" a="1"/>
  <c r="CF942" i="64" s="1"/>
  <c r="CF823" i="64" a="1"/>
  <c r="CF823" i="64" s="1"/>
  <c r="CG1970" i="64" a="1"/>
  <c r="CF1873" i="64" a="1"/>
  <c r="CF1916" i="64" a="1"/>
  <c r="CF431" i="64" a="1"/>
  <c r="CF320" i="64" a="1"/>
  <c r="CF455" i="64" a="1"/>
  <c r="CF367" i="64" a="1"/>
  <c r="CF1895" i="64" a="1"/>
  <c r="CD827" i="64" a="1"/>
  <c r="CF1396" i="64" a="1"/>
  <c r="CF554" i="64" a="1"/>
  <c r="CF1481" i="64" a="1"/>
  <c r="CE826" i="64" a="1"/>
  <c r="CF344" i="64" a="1"/>
  <c r="CF1480" i="64" a="1"/>
  <c r="CF1236" i="64" a="1"/>
  <c r="CF1373" i="64" a="1"/>
  <c r="CG1936" i="64" a="1"/>
  <c r="CF824" i="64" a="1"/>
  <c r="CF943" i="64" a="1"/>
  <c r="CB477" i="64" a="1"/>
  <c r="DF86" i="861" l="1"/>
  <c r="DG91" i="861"/>
  <c r="DF28" i="861"/>
  <c r="DF29" i="861" s="1"/>
  <c r="DF69" i="863"/>
  <c r="DF23" i="863" s="1"/>
  <c r="DF34" i="861" s="1"/>
  <c r="DF71" i="863"/>
  <c r="DF67" i="863"/>
  <c r="DE33" i="861"/>
  <c r="DE37" i="861" s="1"/>
  <c r="DE39" i="861" s="1"/>
  <c r="DE26" i="863"/>
  <c r="CG194" i="64"/>
  <c r="CG212" i="64"/>
  <c r="CH208" i="64"/>
  <c r="CH209" i="64"/>
  <c r="CH191" i="64"/>
  <c r="CH192" i="64"/>
  <c r="CH210" i="64"/>
  <c r="CH211" i="64"/>
  <c r="CH193" i="64"/>
  <c r="CF554" i="64"/>
  <c r="CF564" i="64" s="1"/>
  <c r="CE564" i="64"/>
  <c r="CG558" i="64" a="1"/>
  <c r="CG558" i="64" s="1"/>
  <c r="CG553" i="64" a="1"/>
  <c r="CG553" i="64" s="1"/>
  <c r="CE1799" i="64"/>
  <c r="CF367" i="64"/>
  <c r="CG1782" i="64" a="1"/>
  <c r="CG1782" i="64" s="1"/>
  <c r="CG1783" i="64" a="1"/>
  <c r="CG1783" i="64" s="1"/>
  <c r="CG1784" i="64" a="1"/>
  <c r="CG1784" i="64" s="1"/>
  <c r="CG1785" i="64" a="1"/>
  <c r="CG1785" i="64" s="1"/>
  <c r="CG1786" i="64" a="1"/>
  <c r="CG1786" i="64" s="1"/>
  <c r="CG1789" i="64" a="1"/>
  <c r="CG1789" i="64" s="1"/>
  <c r="CG1790" i="64" a="1"/>
  <c r="CG1790" i="64" s="1"/>
  <c r="CG1787" i="64" a="1"/>
  <c r="CG1787" i="64" s="1"/>
  <c r="CG1788" i="64" a="1"/>
  <c r="CG1788" i="64" s="1"/>
  <c r="CF1791" i="64"/>
  <c r="CG366" i="64" a="1"/>
  <c r="CG366" i="64" s="1"/>
  <c r="CG365" i="64" a="1"/>
  <c r="CG365" i="64" s="1"/>
  <c r="CG343" i="64" a="1"/>
  <c r="CG343" i="64" s="1"/>
  <c r="CF344" i="64"/>
  <c r="CG1970" i="64"/>
  <c r="CG1936" i="64"/>
  <c r="CF1895" i="64"/>
  <c r="CF1873" i="64"/>
  <c r="CG2228" i="64" a="1"/>
  <c r="CG2228" i="64" s="1"/>
  <c r="CG1874" i="64" a="1"/>
  <c r="CG1874" i="64" s="1"/>
  <c r="CG1894" i="64" a="1"/>
  <c r="CG1894" i="64" s="1"/>
  <c r="CD1490" i="64"/>
  <c r="CB1502" i="64"/>
  <c r="CD1499" i="64"/>
  <c r="CC1499" i="64"/>
  <c r="CC1501" i="64" s="1"/>
  <c r="CE1488" i="64"/>
  <c r="CE1497" i="64"/>
  <c r="CE1489" i="64"/>
  <c r="CE1498" i="64"/>
  <c r="CG1494" i="64" a="1"/>
  <c r="CG1494" i="64" s="1"/>
  <c r="CG1493" i="64" a="1"/>
  <c r="CG1493" i="64" s="1"/>
  <c r="CG1484" i="64" a="1"/>
  <c r="CG1484" i="64" s="1"/>
  <c r="CG1485" i="64" a="1"/>
  <c r="CG1485" i="64" s="1"/>
  <c r="CF1481" i="64"/>
  <c r="CF1480" i="64"/>
  <c r="CG1475" i="64" a="1"/>
  <c r="CG1475" i="64" s="1"/>
  <c r="CG1476" i="64" a="1"/>
  <c r="CG1476" i="64" s="1"/>
  <c r="CF1916" i="64"/>
  <c r="CG1915" i="64" a="1"/>
  <c r="CG1915" i="64" s="1"/>
  <c r="CG429" i="64" a="1"/>
  <c r="CG429" i="64" s="1"/>
  <c r="CB477" i="64"/>
  <c r="CH1685" i="64"/>
  <c r="CH1686" i="64" s="1"/>
  <c r="CC476" i="64" a="1"/>
  <c r="CC476" i="64" s="1"/>
  <c r="CD827" i="64"/>
  <c r="CE826" i="64"/>
  <c r="CF943" i="64"/>
  <c r="CF1236" i="64"/>
  <c r="CF1396" i="64"/>
  <c r="CF1373" i="64"/>
  <c r="CF824" i="64"/>
  <c r="CF431" i="64"/>
  <c r="CF320" i="64"/>
  <c r="CF455" i="64"/>
  <c r="AX1615" i="64"/>
  <c r="AX1621" i="64" s="1"/>
  <c r="CE62" i="64"/>
  <c r="CG424" i="64" a="1"/>
  <c r="CG424" i="64" s="1"/>
  <c r="CG75" i="64" a="1"/>
  <c r="CG75" i="64" s="1"/>
  <c r="CG342" i="64" a="1"/>
  <c r="CG342" i="64" s="1"/>
  <c r="CG55" i="64" a="1"/>
  <c r="CG55" i="64" s="1"/>
  <c r="CG60" i="64" a="1"/>
  <c r="CG60" i="64" s="1"/>
  <c r="CG59" i="64" a="1"/>
  <c r="CG59" i="64" s="1"/>
  <c r="CF56" i="64"/>
  <c r="CG53" i="64" a="1"/>
  <c r="CG53" i="64" s="1"/>
  <c r="CG54" i="64" a="1"/>
  <c r="CG54" i="64" s="1"/>
  <c r="CG454" i="64" a="1"/>
  <c r="CG454" i="64" s="1"/>
  <c r="CG2125" i="64" a="1"/>
  <c r="CG2125" i="64" s="1"/>
  <c r="CG2202" i="64" a="1"/>
  <c r="CG2202" i="64" s="1"/>
  <c r="CG2176" i="64" a="1"/>
  <c r="CG2176" i="64" s="1"/>
  <c r="CG2151" i="64" a="1"/>
  <c r="CG2151" i="64" s="1"/>
  <c r="CG1372" i="64" a="1"/>
  <c r="CG1372" i="64" s="1"/>
  <c r="CF1625" i="64" a="1"/>
  <c r="CF1625" i="64" s="1"/>
  <c r="CF93" i="64"/>
  <c r="CG89" i="64" a="1"/>
  <c r="CG89" i="64" s="1"/>
  <c r="CG92" i="64" a="1"/>
  <c r="CG92" i="64" s="1"/>
  <c r="CG90" i="64" a="1"/>
  <c r="CG90" i="64" s="1"/>
  <c r="CG91" i="64" a="1"/>
  <c r="CG91" i="64" s="1"/>
  <c r="CG1317" i="64" a="1"/>
  <c r="CG1317" i="64" s="1"/>
  <c r="CG1318" i="64" s="1"/>
  <c r="CG319" i="64" a="1"/>
  <c r="CG319" i="64" s="1"/>
  <c r="CG2252" i="64" a="1"/>
  <c r="CG2252" i="64" s="1"/>
  <c r="CG1237" i="64" a="1"/>
  <c r="CG1237" i="64" s="1"/>
  <c r="CG1616" i="64" a="1"/>
  <c r="CG1616" i="64" s="1"/>
  <c r="CG1624" i="64" s="1"/>
  <c r="CG1403" i="64" a="1"/>
  <c r="CG1403" i="64" s="1"/>
  <c r="CG1397" i="64" a="1"/>
  <c r="CG1397" i="64" s="1"/>
  <c r="CG1395" i="64" a="1"/>
  <c r="CG1395" i="64" s="1"/>
  <c r="CG942" i="64" a="1"/>
  <c r="CG942" i="64" s="1"/>
  <c r="CG823" i="64" a="1"/>
  <c r="CG823" i="64" s="1"/>
  <c r="CG1873" i="64" a="1"/>
  <c r="CG1895" i="64" a="1"/>
  <c r="CG367" i="64" a="1"/>
  <c r="CG320" i="64" a="1"/>
  <c r="CC477" i="64" a="1"/>
  <c r="CG1236" i="64" a="1"/>
  <c r="CG431" i="64" a="1"/>
  <c r="CG344" i="64" a="1"/>
  <c r="CH1936" i="64" a="1"/>
  <c r="CE827" i="64" a="1"/>
  <c r="CG455" i="64" a="1"/>
  <c r="CG1916" i="64" a="1"/>
  <c r="CG554" i="64" a="1"/>
  <c r="CH1970" i="64" a="1"/>
  <c r="CF826" i="64" a="1"/>
  <c r="CG1396" i="64" a="1"/>
  <c r="CG1373" i="64" a="1"/>
  <c r="CG943" i="64" a="1"/>
  <c r="CG1481" i="64" a="1"/>
  <c r="CG824" i="64" a="1"/>
  <c r="CG1480" i="64" a="1"/>
  <c r="DF25" i="863" l="1"/>
  <c r="DF36" i="861" s="1"/>
  <c r="DF62" i="861"/>
  <c r="DG18" i="861"/>
  <c r="DG12" i="863" s="1"/>
  <c r="DE40" i="861"/>
  <c r="DF22" i="863"/>
  <c r="DF72" i="863"/>
  <c r="CI208" i="64"/>
  <c r="CI191" i="64"/>
  <c r="CI209" i="64"/>
  <c r="CI210" i="64"/>
  <c r="CI192" i="64"/>
  <c r="CI193" i="64"/>
  <c r="CI211" i="64"/>
  <c r="CH212" i="64"/>
  <c r="CH194" i="64"/>
  <c r="CG554" i="64"/>
  <c r="CG564" i="64" s="1"/>
  <c r="CH558" i="64" a="1"/>
  <c r="CH558" i="64" s="1"/>
  <c r="CH553" i="64" a="1"/>
  <c r="CH553" i="64" s="1"/>
  <c r="CG367" i="64"/>
  <c r="CH1782" i="64" a="1"/>
  <c r="CH1782" i="64" s="1"/>
  <c r="CH1783" i="64" a="1"/>
  <c r="CH1783" i="64" s="1"/>
  <c r="CH1784" i="64" a="1"/>
  <c r="CH1784" i="64" s="1"/>
  <c r="CH1785" i="64" a="1"/>
  <c r="CH1785" i="64" s="1"/>
  <c r="CH1786" i="64" a="1"/>
  <c r="CH1786" i="64" s="1"/>
  <c r="CH1789" i="64" a="1"/>
  <c r="CH1789" i="64" s="1"/>
  <c r="CH1790" i="64" a="1"/>
  <c r="CH1790" i="64" s="1"/>
  <c r="CH1787" i="64" a="1"/>
  <c r="CH1787" i="64" s="1"/>
  <c r="CH1788" i="64" a="1"/>
  <c r="CH1788" i="64" s="1"/>
  <c r="CF1799" i="64"/>
  <c r="CG1791" i="64"/>
  <c r="CH366" i="64" a="1"/>
  <c r="CH366" i="64" s="1"/>
  <c r="CH343" i="64" a="1"/>
  <c r="CH343" i="64" s="1"/>
  <c r="CH365" i="64" a="1"/>
  <c r="CH365" i="64" s="1"/>
  <c r="CG344" i="64"/>
  <c r="CH1970" i="64"/>
  <c r="CH1936" i="64"/>
  <c r="CG1895" i="64"/>
  <c r="CG1873" i="64"/>
  <c r="CH2228" i="64" a="1"/>
  <c r="CH2228" i="64" s="1"/>
  <c r="CH1874" i="64" a="1"/>
  <c r="CH1874" i="64" s="1"/>
  <c r="CH1894" i="64" a="1"/>
  <c r="CH1894" i="64" s="1"/>
  <c r="CD1501" i="64"/>
  <c r="CD1502" i="64" s="1"/>
  <c r="CC1502" i="64"/>
  <c r="CE1490" i="64"/>
  <c r="CF1488" i="64"/>
  <c r="CF1497" i="64"/>
  <c r="CF1489" i="64"/>
  <c r="CF1498" i="64"/>
  <c r="CH1494" i="64" a="1"/>
  <c r="CH1494" i="64" s="1"/>
  <c r="CH1493" i="64" a="1"/>
  <c r="CH1493" i="64" s="1"/>
  <c r="CH1484" i="64" a="1"/>
  <c r="CH1484" i="64" s="1"/>
  <c r="CH1485" i="64" a="1"/>
  <c r="CH1485" i="64" s="1"/>
  <c r="CG1481" i="64"/>
  <c r="CG1480" i="64"/>
  <c r="CH1475" i="64" a="1"/>
  <c r="CH1475" i="64" s="1"/>
  <c r="CH1476" i="64" a="1"/>
  <c r="CH1476" i="64" s="1"/>
  <c r="CG1916" i="64"/>
  <c r="CH1915" i="64" a="1"/>
  <c r="CH1915" i="64" s="1"/>
  <c r="CH429" i="64" a="1"/>
  <c r="CH429" i="64" s="1"/>
  <c r="CC477" i="64"/>
  <c r="CD476" i="64" a="1"/>
  <c r="CD476" i="64" s="1"/>
  <c r="CI1685" i="64"/>
  <c r="CI1686" i="64" s="1"/>
  <c r="CE827" i="64"/>
  <c r="CF826" i="64"/>
  <c r="CG943" i="64"/>
  <c r="CG1236" i="64"/>
  <c r="CG1396" i="64"/>
  <c r="CG1373" i="64"/>
  <c r="CG824" i="64"/>
  <c r="CG455" i="64"/>
  <c r="CG320" i="64"/>
  <c r="CG431" i="64"/>
  <c r="AX1618" i="64"/>
  <c r="AX1619" i="64" s="1"/>
  <c r="CF62" i="64"/>
  <c r="CH424" i="64" a="1"/>
  <c r="CH424" i="64" s="1"/>
  <c r="CH75" i="64" a="1"/>
  <c r="CH75" i="64" s="1"/>
  <c r="CH342" i="64" a="1"/>
  <c r="CH342" i="64" s="1"/>
  <c r="CH55" i="64" a="1"/>
  <c r="CH55" i="64" s="1"/>
  <c r="CH60" i="64" a="1"/>
  <c r="CH60" i="64" s="1"/>
  <c r="CH59" i="64" a="1"/>
  <c r="CH59" i="64" s="1"/>
  <c r="CG56" i="64"/>
  <c r="CH53" i="64" a="1"/>
  <c r="CH53" i="64" s="1"/>
  <c r="CH54" i="64" a="1"/>
  <c r="CH54" i="64" s="1"/>
  <c r="CH454" i="64" a="1"/>
  <c r="CH454" i="64" s="1"/>
  <c r="CH2125" i="64" a="1"/>
  <c r="CH2125" i="64" s="1"/>
  <c r="CH2202" i="64" a="1"/>
  <c r="CH2202" i="64" s="1"/>
  <c r="CH2176" i="64" a="1"/>
  <c r="CH2176" i="64" s="1"/>
  <c r="CH2151" i="64" a="1"/>
  <c r="CH2151" i="64" s="1"/>
  <c r="CH1372" i="64" a="1"/>
  <c r="CH1372" i="64" s="1"/>
  <c r="CG1625" i="64" a="1"/>
  <c r="CG1625" i="64" s="1"/>
  <c r="CH92" i="64" a="1"/>
  <c r="CH92" i="64" s="1"/>
  <c r="CH91" i="64" a="1"/>
  <c r="CH91" i="64" s="1"/>
  <c r="CH89" i="64" a="1"/>
  <c r="CH89" i="64" s="1"/>
  <c r="CH90" i="64" a="1"/>
  <c r="CH90" i="64" s="1"/>
  <c r="CG93" i="64"/>
  <c r="CH1317" i="64" a="1"/>
  <c r="CH1317" i="64" s="1"/>
  <c r="CH1318" i="64" s="1"/>
  <c r="CH319" i="64" a="1"/>
  <c r="CH319" i="64" s="1"/>
  <c r="CH2252" i="64" a="1"/>
  <c r="CH2252" i="64" s="1"/>
  <c r="CH1237" i="64" a="1"/>
  <c r="CH1237" i="64" s="1"/>
  <c r="CH1616" i="64" a="1"/>
  <c r="CH1616" i="64" s="1"/>
  <c r="CH1624" i="64" s="1"/>
  <c r="CH1403" i="64" a="1"/>
  <c r="CH1403" i="64" s="1"/>
  <c r="CH1397" i="64" a="1"/>
  <c r="CH1397" i="64" s="1"/>
  <c r="CH1395" i="64" a="1"/>
  <c r="CH1395" i="64" s="1"/>
  <c r="CH942" i="64" a="1"/>
  <c r="CH942" i="64" s="1"/>
  <c r="CH823" i="64" a="1"/>
  <c r="CH823" i="64" s="1"/>
  <c r="CH554" i="64" a="1"/>
  <c r="CG826" i="64" a="1"/>
  <c r="CH943" i="64" a="1"/>
  <c r="CH1396" i="64" a="1"/>
  <c r="CH320" i="64" a="1"/>
  <c r="CI1936" i="64" a="1"/>
  <c r="CH824" i="64" a="1"/>
  <c r="CH1373" i="64" a="1"/>
  <c r="CI1970" i="64" a="1"/>
  <c r="CH1236" i="64" a="1"/>
  <c r="CH344" i="64" a="1"/>
  <c r="CH1480" i="64" a="1"/>
  <c r="CH1895" i="64" a="1"/>
  <c r="CH1481" i="64" a="1"/>
  <c r="CH455" i="64" a="1"/>
  <c r="CH1916" i="64" a="1"/>
  <c r="CH431" i="64" a="1"/>
  <c r="CH367" i="64" a="1"/>
  <c r="CH1873" i="64" a="1"/>
  <c r="CD477" i="64" a="1"/>
  <c r="CF827" i="64" a="1"/>
  <c r="DG86" i="861" l="1"/>
  <c r="DG28" i="861"/>
  <c r="DG29" i="861" s="1"/>
  <c r="DF33" i="861"/>
  <c r="DF37" i="861" s="1"/>
  <c r="DF39" i="861" s="1"/>
  <c r="DF26" i="863"/>
  <c r="DG69" i="863"/>
  <c r="DG23" i="863" s="1"/>
  <c r="DG34" i="861" s="1"/>
  <c r="DG71" i="863"/>
  <c r="DG67" i="863"/>
  <c r="DH91" i="861"/>
  <c r="CI194" i="64"/>
  <c r="CI212" i="64"/>
  <c r="CJ208" i="64"/>
  <c r="CJ209" i="64"/>
  <c r="CJ191" i="64"/>
  <c r="CJ192" i="64"/>
  <c r="CJ210" i="64"/>
  <c r="CJ193" i="64"/>
  <c r="CJ211" i="64"/>
  <c r="CH554" i="64"/>
  <c r="CI558" i="64" a="1"/>
  <c r="CI558" i="64" s="1"/>
  <c r="CI553" i="64" a="1"/>
  <c r="CI553" i="64" s="1"/>
  <c r="CH367" i="64"/>
  <c r="CG1799" i="64"/>
  <c r="CI1782" i="64" a="1"/>
  <c r="CI1782" i="64" s="1"/>
  <c r="CI1783" i="64" a="1"/>
  <c r="CI1783" i="64" s="1"/>
  <c r="CI1784" i="64" a="1"/>
  <c r="CI1784" i="64" s="1"/>
  <c r="CI1786" i="64" a="1"/>
  <c r="CI1786" i="64" s="1"/>
  <c r="CI1789" i="64" a="1"/>
  <c r="CI1789" i="64" s="1"/>
  <c r="CI1790" i="64" a="1"/>
  <c r="CI1790" i="64" s="1"/>
  <c r="CI1785" i="64" a="1"/>
  <c r="CI1785" i="64" s="1"/>
  <c r="CI1787" i="64" a="1"/>
  <c r="CI1787" i="64" s="1"/>
  <c r="CI1788" i="64" a="1"/>
  <c r="CI1788" i="64" s="1"/>
  <c r="CH1791" i="64"/>
  <c r="CI343" i="64" a="1"/>
  <c r="CI343" i="64" s="1"/>
  <c r="CI366" i="64" a="1"/>
  <c r="CI366" i="64" s="1"/>
  <c r="CI365" i="64" a="1"/>
  <c r="CI365" i="64" s="1"/>
  <c r="CH344" i="64"/>
  <c r="CI1970" i="64"/>
  <c r="CI1936" i="64"/>
  <c r="CH1895" i="64"/>
  <c r="CH1873" i="64"/>
  <c r="CI2228" i="64" a="1"/>
  <c r="CI2228" i="64" s="1"/>
  <c r="CI1874" i="64" a="1"/>
  <c r="CI1874" i="64" s="1"/>
  <c r="CI1894" i="64" a="1"/>
  <c r="CI1894" i="64" s="1"/>
  <c r="CE1499" i="64"/>
  <c r="CE1501" i="64" s="1"/>
  <c r="CF1490" i="64"/>
  <c r="CG1488" i="64"/>
  <c r="CG1497" i="64"/>
  <c r="CG1489" i="64"/>
  <c r="CG1498" i="64"/>
  <c r="CI1494" i="64" a="1"/>
  <c r="CI1494" i="64" s="1"/>
  <c r="CI1493" i="64" a="1"/>
  <c r="CI1493" i="64" s="1"/>
  <c r="CI1485" i="64" a="1"/>
  <c r="CI1485" i="64" s="1"/>
  <c r="CI1484" i="64" a="1"/>
  <c r="CI1484" i="64" s="1"/>
  <c r="CH1481" i="64"/>
  <c r="CH1480" i="64"/>
  <c r="CI1475" i="64" a="1"/>
  <c r="CI1475" i="64" s="1"/>
  <c r="CI1476" i="64" a="1"/>
  <c r="CI1476" i="64" s="1"/>
  <c r="CH1916" i="64"/>
  <c r="CI1915" i="64" a="1"/>
  <c r="CI1915" i="64" s="1"/>
  <c r="CD477" i="64"/>
  <c r="CI429" i="64" a="1"/>
  <c r="CI429" i="64" s="1"/>
  <c r="CJ1685" i="64"/>
  <c r="CJ1686" i="64" s="1"/>
  <c r="CE476" i="64" a="1"/>
  <c r="CE476" i="64" s="1"/>
  <c r="CF827" i="64"/>
  <c r="CG826" i="64"/>
  <c r="CH1236" i="64"/>
  <c r="CH943" i="64"/>
  <c r="CH1396" i="64"/>
  <c r="CH1373" i="64"/>
  <c r="CH824" i="64"/>
  <c r="CH320" i="64"/>
  <c r="CH455" i="64"/>
  <c r="CH431" i="64"/>
  <c r="AY1615" i="64"/>
  <c r="AY1621" i="64" s="1"/>
  <c r="CG62" i="64"/>
  <c r="CI424" i="64" a="1"/>
  <c r="CI424" i="64" s="1"/>
  <c r="CI75" i="64" a="1"/>
  <c r="CI75" i="64" s="1"/>
  <c r="CI342" i="64" a="1"/>
  <c r="CI342" i="64" s="1"/>
  <c r="CI55" i="64" a="1"/>
  <c r="CI55" i="64" s="1"/>
  <c r="CI60" i="64" a="1"/>
  <c r="CI60" i="64" s="1"/>
  <c r="CI59" i="64" a="1"/>
  <c r="CI59" i="64" s="1"/>
  <c r="CH56" i="64"/>
  <c r="CI53" i="64" a="1"/>
  <c r="CI53" i="64" s="1"/>
  <c r="CI54" i="64" a="1"/>
  <c r="CI54" i="64" s="1"/>
  <c r="CI454" i="64" a="1"/>
  <c r="CI454" i="64" s="1"/>
  <c r="CI2125" i="64" a="1"/>
  <c r="CI2125" i="64" s="1"/>
  <c r="CI2202" i="64" a="1"/>
  <c r="CI2202" i="64" s="1"/>
  <c r="CI2176" i="64" a="1"/>
  <c r="CI2176" i="64" s="1"/>
  <c r="CI2151" i="64" a="1"/>
  <c r="CI2151" i="64" s="1"/>
  <c r="CI1372" i="64" a="1"/>
  <c r="CI1372" i="64" s="1"/>
  <c r="CH1625" i="64" a="1"/>
  <c r="CH1625" i="64" s="1"/>
  <c r="CI90" i="64" a="1"/>
  <c r="CI90" i="64" s="1"/>
  <c r="CI91" i="64" a="1"/>
  <c r="CI91" i="64" s="1"/>
  <c r="CI89" i="64" a="1"/>
  <c r="CI89" i="64" s="1"/>
  <c r="CI92" i="64" a="1"/>
  <c r="CI92" i="64" s="1"/>
  <c r="CH93" i="64"/>
  <c r="CI1317" i="64" a="1"/>
  <c r="CI1317" i="64" s="1"/>
  <c r="CI1318" i="64" s="1"/>
  <c r="CI319" i="64" a="1"/>
  <c r="CI319" i="64" s="1"/>
  <c r="CI2252" i="64" a="1"/>
  <c r="CI2252" i="64" s="1"/>
  <c r="CI1237" i="64" a="1"/>
  <c r="CI1237" i="64" s="1"/>
  <c r="CI1616" i="64" a="1"/>
  <c r="CI1616" i="64" s="1"/>
  <c r="CI1624" i="64" s="1"/>
  <c r="CI1403" i="64" a="1"/>
  <c r="CI1403" i="64" s="1"/>
  <c r="CI1397" i="64" a="1"/>
  <c r="CI1397" i="64" s="1"/>
  <c r="CI1395" i="64" a="1"/>
  <c r="CI1395" i="64" s="1"/>
  <c r="CI942" i="64" a="1"/>
  <c r="CI942" i="64" s="1"/>
  <c r="CI823" i="64" a="1"/>
  <c r="CI823" i="64" s="1"/>
  <c r="CI1916" i="64" a="1"/>
  <c r="CE477" i="64" a="1"/>
  <c r="CJ1970" i="64" a="1"/>
  <c r="CJ1936" i="64" a="1"/>
  <c r="CI344" i="64" a="1"/>
  <c r="CI1895" i="64" a="1"/>
  <c r="CI824" i="64" a="1"/>
  <c r="CI367" i="64" a="1"/>
  <c r="CI320" i="64" a="1"/>
  <c r="CI1873" i="64" a="1"/>
  <c r="CI1480" i="64" a="1"/>
  <c r="CI1236" i="64" a="1"/>
  <c r="CI431" i="64" a="1"/>
  <c r="CI943" i="64" a="1"/>
  <c r="CH826" i="64" a="1"/>
  <c r="CI554" i="64" a="1"/>
  <c r="CI455" i="64" a="1"/>
  <c r="CG827" i="64" a="1"/>
  <c r="CI1481" i="64" a="1"/>
  <c r="CI1396" i="64" a="1"/>
  <c r="CI1373" i="64" a="1"/>
  <c r="DG25" i="863" l="1"/>
  <c r="DG36" i="861" s="1"/>
  <c r="DG62" i="861"/>
  <c r="DH18" i="861"/>
  <c r="DH12" i="863" s="1"/>
  <c r="DF40" i="861"/>
  <c r="DG22" i="863"/>
  <c r="DG72" i="863"/>
  <c r="CJ194" i="64"/>
  <c r="CK208" i="64"/>
  <c r="CK191" i="64"/>
  <c r="CK209" i="64"/>
  <c r="CK192" i="64"/>
  <c r="CK210" i="64"/>
  <c r="CK193" i="64"/>
  <c r="CK211" i="64"/>
  <c r="CJ212" i="64"/>
  <c r="CI554" i="64"/>
  <c r="CI564" i="64" s="1"/>
  <c r="CH564" i="64"/>
  <c r="CJ558" i="64" a="1"/>
  <c r="CJ558" i="64" s="1"/>
  <c r="CJ553" i="64" a="1"/>
  <c r="CJ553" i="64" s="1"/>
  <c r="CI367" i="64"/>
  <c r="CH1799" i="64"/>
  <c r="CI1791" i="64"/>
  <c r="CJ1787" i="64" a="1"/>
  <c r="CJ1787" i="64" s="1"/>
  <c r="CJ1788" i="64" a="1"/>
  <c r="CJ1788" i="64" s="1"/>
  <c r="CJ1782" i="64" a="1"/>
  <c r="CJ1782" i="64" s="1"/>
  <c r="CJ1783" i="64" a="1"/>
  <c r="CJ1783" i="64" s="1"/>
  <c r="CJ1784" i="64" a="1"/>
  <c r="CJ1784" i="64" s="1"/>
  <c r="CJ1786" i="64" a="1"/>
  <c r="CJ1786" i="64" s="1"/>
  <c r="CJ1789" i="64" a="1"/>
  <c r="CJ1789" i="64" s="1"/>
  <c r="CJ1790" i="64" a="1"/>
  <c r="CJ1790" i="64" s="1"/>
  <c r="CJ1785" i="64" a="1"/>
  <c r="CJ1785" i="64" s="1"/>
  <c r="CJ343" i="64" a="1"/>
  <c r="CJ343" i="64" s="1"/>
  <c r="CJ366" i="64" a="1"/>
  <c r="CJ366" i="64" s="1"/>
  <c r="CJ365" i="64" a="1"/>
  <c r="CJ365" i="64" s="1"/>
  <c r="CI344" i="64"/>
  <c r="CJ1970" i="64"/>
  <c r="CJ1936" i="64"/>
  <c r="CI1895" i="64"/>
  <c r="CI1873" i="64"/>
  <c r="CJ2228" i="64" a="1"/>
  <c r="CJ2228" i="64" s="1"/>
  <c r="CJ1874" i="64" a="1"/>
  <c r="CJ1874" i="64" s="1"/>
  <c r="CJ1894" i="64" a="1"/>
  <c r="CJ1894" i="64" s="1"/>
  <c r="CE1502" i="64"/>
  <c r="CF1499" i="64"/>
  <c r="CF1501" i="64" s="1"/>
  <c r="CF1502" i="64" s="1"/>
  <c r="CG1490" i="64"/>
  <c r="CH1488" i="64"/>
  <c r="CH1497" i="64"/>
  <c r="CH1489" i="64"/>
  <c r="CH1498" i="64"/>
  <c r="CJ1493" i="64" a="1"/>
  <c r="CJ1493" i="64" s="1"/>
  <c r="CJ1494" i="64" a="1"/>
  <c r="CJ1494" i="64" s="1"/>
  <c r="CJ1485" i="64" a="1"/>
  <c r="CJ1485" i="64" s="1"/>
  <c r="CJ1484" i="64" a="1"/>
  <c r="CJ1484" i="64" s="1"/>
  <c r="CI1481" i="64"/>
  <c r="CI1480" i="64"/>
  <c r="CJ1475" i="64" a="1"/>
  <c r="CJ1475" i="64" s="1"/>
  <c r="CJ1476" i="64" a="1"/>
  <c r="CJ1476" i="64" s="1"/>
  <c r="CI1916" i="64"/>
  <c r="CJ1915" i="64" a="1"/>
  <c r="CJ1915" i="64" s="1"/>
  <c r="CJ429" i="64" a="1"/>
  <c r="CJ429" i="64" s="1"/>
  <c r="CE477" i="64"/>
  <c r="CK1685" i="64"/>
  <c r="CK1686" i="64" s="1"/>
  <c r="CF476" i="64" a="1"/>
  <c r="CF476" i="64" s="1"/>
  <c r="CG827" i="64"/>
  <c r="CH826" i="64"/>
  <c r="CI943" i="64"/>
  <c r="CI1396" i="64"/>
  <c r="CI1236" i="64"/>
  <c r="CI1373" i="64"/>
  <c r="CI824" i="64"/>
  <c r="CI455" i="64"/>
  <c r="CI320" i="64"/>
  <c r="CI431" i="64"/>
  <c r="AY1618" i="64"/>
  <c r="AY1619" i="64" s="1"/>
  <c r="CH62" i="64"/>
  <c r="CJ424" i="64" a="1"/>
  <c r="CJ424" i="64" s="1"/>
  <c r="CJ75" i="64" a="1"/>
  <c r="CJ75" i="64" s="1"/>
  <c r="CJ342" i="64" a="1"/>
  <c r="CJ342" i="64" s="1"/>
  <c r="CJ55" i="64" a="1"/>
  <c r="CJ55" i="64" s="1"/>
  <c r="CJ59" i="64" a="1"/>
  <c r="CJ59" i="64" s="1"/>
  <c r="CJ60" i="64" a="1"/>
  <c r="CJ60" i="64" s="1"/>
  <c r="CI56" i="64"/>
  <c r="CJ54" i="64" a="1"/>
  <c r="CJ54" i="64" s="1"/>
  <c r="CJ53" i="64" a="1"/>
  <c r="CJ53" i="64" s="1"/>
  <c r="CJ454" i="64" a="1"/>
  <c r="CJ454" i="64" s="1"/>
  <c r="CJ2125" i="64" a="1"/>
  <c r="CJ2125" i="64" s="1"/>
  <c r="CJ2202" i="64" a="1"/>
  <c r="CJ2202" i="64" s="1"/>
  <c r="CJ2176" i="64" a="1"/>
  <c r="CJ2176" i="64" s="1"/>
  <c r="CJ2151" i="64" a="1"/>
  <c r="CJ2151" i="64" s="1"/>
  <c r="CJ1372" i="64" a="1"/>
  <c r="CJ1372" i="64" s="1"/>
  <c r="CI1625" i="64" a="1"/>
  <c r="CI1625" i="64" s="1"/>
  <c r="CI93" i="64"/>
  <c r="CJ89" i="64" a="1"/>
  <c r="CJ89" i="64" s="1"/>
  <c r="CJ90" i="64" a="1"/>
  <c r="CJ90" i="64" s="1"/>
  <c r="CJ91" i="64" a="1"/>
  <c r="CJ91" i="64" s="1"/>
  <c r="CJ92" i="64" a="1"/>
  <c r="CJ92" i="64" s="1"/>
  <c r="CJ1317" i="64" a="1"/>
  <c r="CJ1317" i="64" s="1"/>
  <c r="CJ1318" i="64" s="1"/>
  <c r="CJ319" i="64" a="1"/>
  <c r="CJ319" i="64" s="1"/>
  <c r="CJ2252" i="64" a="1"/>
  <c r="CJ2252" i="64" s="1"/>
  <c r="CJ1237" i="64" a="1"/>
  <c r="CJ1237" i="64" s="1"/>
  <c r="CJ1616" i="64" a="1"/>
  <c r="CJ1616" i="64" s="1"/>
  <c r="CJ1624" i="64" s="1"/>
  <c r="CJ1403" i="64" a="1"/>
  <c r="CJ1403" i="64" s="1"/>
  <c r="CJ1397" i="64" a="1"/>
  <c r="CJ1397" i="64" s="1"/>
  <c r="CJ1395" i="64" a="1"/>
  <c r="CJ1395" i="64" s="1"/>
  <c r="CJ942" i="64" a="1"/>
  <c r="CJ942" i="64" s="1"/>
  <c r="CJ823" i="64" a="1"/>
  <c r="CJ823" i="64" s="1"/>
  <c r="CK1970" i="64" a="1"/>
  <c r="CJ943" i="64" a="1"/>
  <c r="CJ431" i="64" a="1"/>
  <c r="CJ455" i="64" a="1"/>
  <c r="CH827" i="64" a="1"/>
  <c r="CJ1916" i="64" a="1"/>
  <c r="CJ1895" i="64" a="1"/>
  <c r="CJ554" i="64" a="1"/>
  <c r="CJ1481" i="64" a="1"/>
  <c r="CJ344" i="64" a="1"/>
  <c r="CK1936" i="64" a="1"/>
  <c r="CJ1873" i="64" a="1"/>
  <c r="CJ1480" i="64" a="1"/>
  <c r="CJ1373" i="64" a="1"/>
  <c r="CJ824" i="64" a="1"/>
  <c r="CJ1236" i="64" a="1"/>
  <c r="CJ367" i="64" a="1"/>
  <c r="CJ320" i="64" a="1"/>
  <c r="CI826" i="64" a="1"/>
  <c r="CJ1396" i="64" a="1"/>
  <c r="CF477" i="64" a="1"/>
  <c r="DH86" i="861" l="1"/>
  <c r="DI91" i="861"/>
  <c r="DH28" i="861"/>
  <c r="DH29" i="861" s="1"/>
  <c r="DH69" i="863"/>
  <c r="DH23" i="863" s="1"/>
  <c r="DH34" i="861" s="1"/>
  <c r="DH71" i="863"/>
  <c r="DH67" i="863"/>
  <c r="DG26" i="863"/>
  <c r="DG33" i="861"/>
  <c r="DG37" i="861" s="1"/>
  <c r="DG39" i="861" s="1"/>
  <c r="CK194" i="64"/>
  <c r="CL209" i="64"/>
  <c r="K209" i="64" s="1"/>
  <c r="CL208" i="64"/>
  <c r="K208" i="64" s="1"/>
  <c r="CL191" i="64"/>
  <c r="K191" i="64" s="1"/>
  <c r="CL192" i="64"/>
  <c r="K192" i="64" s="1"/>
  <c r="CL210" i="64"/>
  <c r="K210" i="64" s="1"/>
  <c r="CL193" i="64"/>
  <c r="K193" i="64" s="1"/>
  <c r="CL211" i="64"/>
  <c r="K211" i="64" s="1"/>
  <c r="CK212" i="64"/>
  <c r="CJ554" i="64"/>
  <c r="CJ564" i="64" s="1"/>
  <c r="CK558" i="64" a="1"/>
  <c r="CK558" i="64" s="1"/>
  <c r="CK553" i="64" a="1"/>
  <c r="CK553" i="64" s="1"/>
  <c r="CJ367" i="64"/>
  <c r="CI1799" i="64"/>
  <c r="CJ1791" i="64"/>
  <c r="CK1783" i="64" a="1"/>
  <c r="CK1783" i="64" s="1"/>
  <c r="CK1784" i="64" a="1"/>
  <c r="CK1784" i="64" s="1"/>
  <c r="CK1785" i="64" a="1"/>
  <c r="CK1785" i="64" s="1"/>
  <c r="CK1786" i="64" a="1"/>
  <c r="CK1786" i="64" s="1"/>
  <c r="CK1787" i="64" a="1"/>
  <c r="CK1787" i="64" s="1"/>
  <c r="CK1788" i="64" a="1"/>
  <c r="CK1788" i="64" s="1"/>
  <c r="CK1782" i="64" a="1"/>
  <c r="CK1782" i="64" s="1"/>
  <c r="CK1789" i="64" a="1"/>
  <c r="CK1789" i="64" s="1"/>
  <c r="CK1790" i="64" a="1"/>
  <c r="CK1790" i="64" s="1"/>
  <c r="CK343" i="64" a="1"/>
  <c r="CK343" i="64" s="1"/>
  <c r="CK366" i="64" a="1"/>
  <c r="CK366" i="64" s="1"/>
  <c r="CK365" i="64" a="1"/>
  <c r="CK365" i="64" s="1"/>
  <c r="CJ344" i="64"/>
  <c r="CK1970" i="64"/>
  <c r="CK1936" i="64"/>
  <c r="CJ1895" i="64"/>
  <c r="CJ1873" i="64"/>
  <c r="CK2228" i="64" a="1"/>
  <c r="CK2228" i="64" s="1"/>
  <c r="CK1874" i="64" a="1"/>
  <c r="CK1874" i="64" s="1"/>
  <c r="CK1894" i="64" a="1"/>
  <c r="CK1894" i="64" s="1"/>
  <c r="CG1499" i="64"/>
  <c r="CG1501" i="64" s="1"/>
  <c r="CH1490" i="64"/>
  <c r="CI1488" i="64"/>
  <c r="CI1497" i="64"/>
  <c r="CI1489" i="64"/>
  <c r="CI1498" i="64"/>
  <c r="CK1494" i="64" a="1"/>
  <c r="CK1494" i="64" s="1"/>
  <c r="CK1493" i="64" a="1"/>
  <c r="CK1493" i="64" s="1"/>
  <c r="CK1485" i="64" a="1"/>
  <c r="CK1485" i="64" s="1"/>
  <c r="CK1484" i="64" a="1"/>
  <c r="CK1484" i="64" s="1"/>
  <c r="CJ1481" i="64"/>
  <c r="CJ1480" i="64"/>
  <c r="CK1475" i="64" a="1"/>
  <c r="CK1475" i="64" s="1"/>
  <c r="CK1476" i="64" a="1"/>
  <c r="CK1476" i="64" s="1"/>
  <c r="CJ1916" i="64"/>
  <c r="CK1915" i="64" a="1"/>
  <c r="CK1915" i="64" s="1"/>
  <c r="CK429" i="64" a="1"/>
  <c r="CK429" i="64" s="1"/>
  <c r="CF477" i="64"/>
  <c r="CL1685" i="64"/>
  <c r="CG476" i="64" a="1"/>
  <c r="CG476" i="64" s="1"/>
  <c r="CH827" i="64"/>
  <c r="CI826" i="64"/>
  <c r="CJ1396" i="64"/>
  <c r="CJ1236" i="64"/>
  <c r="CJ943" i="64"/>
  <c r="CJ1373" i="64"/>
  <c r="CJ824" i="64"/>
  <c r="CJ320" i="64"/>
  <c r="CJ431" i="64"/>
  <c r="CJ455" i="64"/>
  <c r="AZ1615" i="64"/>
  <c r="AZ1621" i="64" s="1"/>
  <c r="CI62" i="64"/>
  <c r="CK424" i="64" a="1"/>
  <c r="CK424" i="64" s="1"/>
  <c r="CK75" i="64" a="1"/>
  <c r="CK75" i="64" s="1"/>
  <c r="CK342" i="64" a="1"/>
  <c r="CK342" i="64" s="1"/>
  <c r="CK55" i="64" a="1"/>
  <c r="CK55" i="64" s="1"/>
  <c r="CK59" i="64" a="1"/>
  <c r="CK59" i="64" s="1"/>
  <c r="CK60" i="64" a="1"/>
  <c r="CK60" i="64" s="1"/>
  <c r="CJ56" i="64"/>
  <c r="CK54" i="64" a="1"/>
  <c r="CK54" i="64" s="1"/>
  <c r="CK53" i="64" a="1"/>
  <c r="CK53" i="64" s="1"/>
  <c r="CK454" i="64" a="1"/>
  <c r="CK454" i="64" s="1"/>
  <c r="CK2125" i="64" a="1"/>
  <c r="CK2125" i="64" s="1"/>
  <c r="CK2202" i="64" a="1"/>
  <c r="CK2202" i="64" s="1"/>
  <c r="CK2176" i="64" a="1"/>
  <c r="CK2176" i="64" s="1"/>
  <c r="CK2151" i="64" a="1"/>
  <c r="CK2151" i="64" s="1"/>
  <c r="CK1372" i="64" a="1"/>
  <c r="CK1372" i="64" s="1"/>
  <c r="CJ1625" i="64" a="1"/>
  <c r="CJ1625" i="64" s="1"/>
  <c r="CJ93" i="64"/>
  <c r="CK90" i="64" a="1"/>
  <c r="CK90" i="64" s="1"/>
  <c r="CK91" i="64" a="1"/>
  <c r="CK91" i="64" s="1"/>
  <c r="CK89" i="64" a="1"/>
  <c r="CK89" i="64" s="1"/>
  <c r="CK92" i="64" a="1"/>
  <c r="CK92" i="64" s="1"/>
  <c r="CK1317" i="64" a="1"/>
  <c r="CK1317" i="64" s="1"/>
  <c r="CK1318" i="64" s="1"/>
  <c r="CK319" i="64" a="1"/>
  <c r="CK319" i="64" s="1"/>
  <c r="CK2252" i="64" a="1"/>
  <c r="CK2252" i="64" s="1"/>
  <c r="CK1237" i="64" a="1"/>
  <c r="CK1237" i="64" s="1"/>
  <c r="CK1616" i="64" a="1"/>
  <c r="CK1616" i="64" s="1"/>
  <c r="CK1624" i="64" s="1"/>
  <c r="CK1397" i="64" a="1"/>
  <c r="CK1397" i="64" s="1"/>
  <c r="CK1395" i="64" a="1"/>
  <c r="CK1395" i="64" s="1"/>
  <c r="CK1403" i="64" a="1"/>
  <c r="CK1403" i="64" s="1"/>
  <c r="CK942" i="64" a="1"/>
  <c r="CK942" i="64" s="1"/>
  <c r="CK823" i="64" a="1"/>
  <c r="CK823" i="64" s="1"/>
  <c r="CK1236" i="64" a="1"/>
  <c r="CK943" i="64" a="1"/>
  <c r="CL1936" i="64" a="1"/>
  <c r="CI827" i="64" a="1"/>
  <c r="CK1916" i="64" a="1"/>
  <c r="CJ826" i="64" a="1"/>
  <c r="CK1373" i="64" a="1"/>
  <c r="CK344" i="64" a="1"/>
  <c r="CK1396" i="64" a="1"/>
  <c r="CK1873" i="64" a="1"/>
  <c r="CK554" i="64" a="1"/>
  <c r="CK431" i="64" a="1"/>
  <c r="CK367" i="64" a="1"/>
  <c r="CK455" i="64" a="1"/>
  <c r="CK1481" i="64" a="1"/>
  <c r="CL1970" i="64" a="1"/>
  <c r="CK1480" i="64" a="1"/>
  <c r="CK1895" i="64" a="1"/>
  <c r="CG477" i="64" a="1"/>
  <c r="CK824" i="64" a="1"/>
  <c r="CK320" i="64" a="1"/>
  <c r="DH25" i="863" l="1"/>
  <c r="DH36" i="861" s="1"/>
  <c r="DH62" i="861"/>
  <c r="DI18" i="861"/>
  <c r="DI12" i="863" s="1"/>
  <c r="DH22" i="863"/>
  <c r="DH72" i="863"/>
  <c r="DG40" i="861"/>
  <c r="CL194" i="64"/>
  <c r="K194" i="64" s="1"/>
  <c r="O210" i="64"/>
  <c r="O209" i="64"/>
  <c r="O211" i="64"/>
  <c r="O192" i="64"/>
  <c r="L211" i="64"/>
  <c r="P211" i="64"/>
  <c r="P191" i="64"/>
  <c r="P193" i="64"/>
  <c r="N210" i="64"/>
  <c r="M191" i="64"/>
  <c r="N208" i="64"/>
  <c r="P210" i="64"/>
  <c r="L208" i="64"/>
  <c r="N209" i="64"/>
  <c r="L210" i="64"/>
  <c r="P190" i="64"/>
  <c r="M210" i="64"/>
  <c r="O190" i="64"/>
  <c r="M208" i="64"/>
  <c r="M192" i="64"/>
  <c r="P192" i="64"/>
  <c r="O208" i="64"/>
  <c r="N191" i="64"/>
  <c r="P208" i="64"/>
  <c r="O193" i="64"/>
  <c r="N192" i="64"/>
  <c r="L193" i="64"/>
  <c r="N193" i="64"/>
  <c r="P209" i="64"/>
  <c r="M193" i="64"/>
  <c r="L191" i="64"/>
  <c r="L212" i="64"/>
  <c r="M209" i="64"/>
  <c r="O191" i="64"/>
  <c r="L209" i="64"/>
  <c r="L192" i="64"/>
  <c r="L194" i="64"/>
  <c r="L190" i="64"/>
  <c r="M190" i="64"/>
  <c r="M212" i="64"/>
  <c r="M211" i="64"/>
  <c r="M194" i="64"/>
  <c r="N211" i="64"/>
  <c r="N194" i="64"/>
  <c r="N190" i="64"/>
  <c r="O194" i="64"/>
  <c r="CL212" i="64"/>
  <c r="CL553" i="64" a="1"/>
  <c r="CL553" i="64" s="1"/>
  <c r="CK554" i="64"/>
  <c r="CK564" i="64" s="1"/>
  <c r="CL558" i="64" a="1"/>
  <c r="CL558" i="64" s="1"/>
  <c r="L547" i="64"/>
  <c r="P547" i="64"/>
  <c r="O547" i="64"/>
  <c r="N547" i="64"/>
  <c r="K547" i="64"/>
  <c r="M547" i="64"/>
  <c r="CK367" i="64"/>
  <c r="CK1791" i="64"/>
  <c r="CJ1799" i="64"/>
  <c r="CL1782" i="64" a="1"/>
  <c r="CL1782" i="64" s="1"/>
  <c r="CL1783" i="64" a="1"/>
  <c r="CL1783" i="64" s="1"/>
  <c r="CL1784" i="64" a="1"/>
  <c r="CL1784" i="64" s="1"/>
  <c r="CL1785" i="64" a="1"/>
  <c r="CL1785" i="64" s="1"/>
  <c r="CL1787" i="64" a="1"/>
  <c r="CL1787" i="64" s="1"/>
  <c r="CL1788" i="64" a="1"/>
  <c r="CL1788" i="64" s="1"/>
  <c r="CL1786" i="64" a="1"/>
  <c r="CL1786" i="64" s="1"/>
  <c r="CL1789" i="64" a="1"/>
  <c r="CL1789" i="64" s="1"/>
  <c r="CL1790" i="64" a="1"/>
  <c r="CL1790" i="64" s="1"/>
  <c r="O1791" i="64"/>
  <c r="CL365" i="64" a="1"/>
  <c r="CL365" i="64" s="1"/>
  <c r="CL343" i="64" a="1"/>
  <c r="CL343" i="64" s="1"/>
  <c r="CL366" i="64" a="1"/>
  <c r="CL366" i="64" s="1"/>
  <c r="M2060" i="64"/>
  <c r="N367" i="64"/>
  <c r="M1794" i="64"/>
  <c r="N2060" i="64"/>
  <c r="L367" i="64"/>
  <c r="O1794" i="64"/>
  <c r="N1794" i="64"/>
  <c r="L2060" i="64"/>
  <c r="O2060" i="64"/>
  <c r="L1801" i="64"/>
  <c r="M367" i="64"/>
  <c r="O367" i="64"/>
  <c r="L1794" i="64"/>
  <c r="K1801" i="64"/>
  <c r="O1801" i="64"/>
  <c r="M1801" i="64"/>
  <c r="CK344" i="64"/>
  <c r="CL1970" i="64"/>
  <c r="CL1936" i="64"/>
  <c r="CL1686" i="64"/>
  <c r="DL1686" i="64"/>
  <c r="CK1895" i="64"/>
  <c r="CK1873" i="64"/>
  <c r="CL1874" i="64" a="1"/>
  <c r="CL1874" i="64" s="1"/>
  <c r="CL1894" i="64" a="1"/>
  <c r="CL1894" i="64" s="1"/>
  <c r="M1873" i="64"/>
  <c r="K1895" i="64"/>
  <c r="O1873" i="64"/>
  <c r="N1873" i="64"/>
  <c r="K1873" i="64"/>
  <c r="L1873" i="64"/>
  <c r="O1895" i="64"/>
  <c r="L1895" i="64"/>
  <c r="M1895" i="64"/>
  <c r="N1895" i="64"/>
  <c r="L1568" i="64"/>
  <c r="K1589" i="64"/>
  <c r="L1589" i="64"/>
  <c r="K1568" i="64"/>
  <c r="P1589" i="64"/>
  <c r="M1589" i="64"/>
  <c r="O1589" i="64"/>
  <c r="N1589" i="64"/>
  <c r="P1568" i="64"/>
  <c r="O1568" i="64"/>
  <c r="M1568" i="64"/>
  <c r="N1568" i="64"/>
  <c r="L1546" i="64"/>
  <c r="K1546" i="64"/>
  <c r="N1546" i="64"/>
  <c r="O1546" i="64"/>
  <c r="M1546" i="64"/>
  <c r="P1546" i="64"/>
  <c r="CL2228" i="64" a="1"/>
  <c r="CL2228" i="64" s="1"/>
  <c r="CI1490" i="64"/>
  <c r="CG1502" i="64"/>
  <c r="CH1499" i="64"/>
  <c r="CH1501" i="64" s="1"/>
  <c r="CH1502" i="64" s="1"/>
  <c r="CI1499" i="64"/>
  <c r="CJ1488" i="64"/>
  <c r="CJ1497" i="64"/>
  <c r="CJ1489" i="64"/>
  <c r="CJ1498" i="64"/>
  <c r="CL1494" i="64" a="1"/>
  <c r="CL1494" i="64" s="1"/>
  <c r="CL1493" i="64" a="1"/>
  <c r="CL1493" i="64" s="1"/>
  <c r="L1497" i="64"/>
  <c r="M1498" i="64"/>
  <c r="N1498" i="64"/>
  <c r="M1497" i="64"/>
  <c r="O1499" i="64"/>
  <c r="N1497" i="64"/>
  <c r="L1498" i="64"/>
  <c r="O1497" i="64"/>
  <c r="M1499" i="64"/>
  <c r="O1498" i="64"/>
  <c r="L1499" i="64"/>
  <c r="N1499" i="64"/>
  <c r="CL1476" i="64" a="1"/>
  <c r="CL1476" i="64" s="1"/>
  <c r="CL1485" i="64" a="1"/>
  <c r="CL1485" i="64" s="1"/>
  <c r="CL1484" i="64" a="1"/>
  <c r="CL1484" i="64" s="1"/>
  <c r="CK1481" i="64"/>
  <c r="CK1480" i="64"/>
  <c r="CL1475" i="64" a="1"/>
  <c r="CL1475" i="64" s="1"/>
  <c r="CK1916" i="64"/>
  <c r="CL1915" i="64" a="1"/>
  <c r="CL1915" i="64" s="1"/>
  <c r="N1916" i="64"/>
  <c r="M1916" i="64"/>
  <c r="O1916" i="64"/>
  <c r="L1916" i="64"/>
  <c r="CL429" i="64" a="1"/>
  <c r="CL429" i="64" s="1"/>
  <c r="CG477" i="64"/>
  <c r="CH476" i="64" a="1"/>
  <c r="CH476" i="64" s="1"/>
  <c r="L1524" i="64"/>
  <c r="K1617" i="64"/>
  <c r="L1617" i="64"/>
  <c r="M1238" i="64"/>
  <c r="L395" i="64"/>
  <c r="M1524" i="64"/>
  <c r="K1524" i="64"/>
  <c r="M395" i="64"/>
  <c r="N524" i="64"/>
  <c r="K1238" i="64"/>
  <c r="K395" i="64"/>
  <c r="M524" i="64"/>
  <c r="L1238" i="64"/>
  <c r="K1685" i="64"/>
  <c r="L524" i="64"/>
  <c r="K524" i="64"/>
  <c r="N1524" i="64"/>
  <c r="O1524" i="64"/>
  <c r="N395" i="64"/>
  <c r="N1238" i="64"/>
  <c r="O524" i="64"/>
  <c r="P1524" i="64"/>
  <c r="O1238" i="64"/>
  <c r="O395" i="64"/>
  <c r="P395" i="64"/>
  <c r="P524" i="64"/>
  <c r="DK1686" i="64"/>
  <c r="CW1686" i="64"/>
  <c r="CS1686" i="64"/>
  <c r="DG1686" i="64"/>
  <c r="DD1686" i="64"/>
  <c r="DH1686" i="64"/>
  <c r="DI1686" i="64"/>
  <c r="DC1686" i="64"/>
  <c r="DF1686" i="64"/>
  <c r="DB1686" i="64"/>
  <c r="CV1686" i="64"/>
  <c r="CQ1686" i="64"/>
  <c r="CY1686" i="64"/>
  <c r="CT1686" i="64"/>
  <c r="CO1686" i="64"/>
  <c r="DE1686" i="64"/>
  <c r="CP1686" i="64"/>
  <c r="CU1686" i="64"/>
  <c r="DJ1686" i="64"/>
  <c r="CZ1686" i="64"/>
  <c r="CR1686" i="64"/>
  <c r="CX1686" i="64"/>
  <c r="DA1686" i="64"/>
  <c r="CI827" i="64"/>
  <c r="CJ826" i="64"/>
  <c r="CK1236" i="64"/>
  <c r="CK1396" i="64"/>
  <c r="CK943" i="64"/>
  <c r="CK1373" i="64"/>
  <c r="CK824" i="64"/>
  <c r="CK455" i="64"/>
  <c r="CK320" i="64"/>
  <c r="CK431" i="64"/>
  <c r="AZ1618" i="64"/>
  <c r="AZ1619" i="64" s="1"/>
  <c r="CJ62" i="64"/>
  <c r="CL424" i="64" a="1"/>
  <c r="CL424" i="64" s="1"/>
  <c r="CL75" i="64" a="1"/>
  <c r="CL75" i="64" s="1"/>
  <c r="CL342" i="64" a="1"/>
  <c r="CL342" i="64" s="1"/>
  <c r="CL55" i="64" a="1"/>
  <c r="CL55" i="64" s="1"/>
  <c r="CL59" i="64" a="1"/>
  <c r="CL59" i="64" s="1"/>
  <c r="CL60" i="64" a="1"/>
  <c r="CL60" i="64" s="1"/>
  <c r="CK56" i="64"/>
  <c r="CL53" i="64" a="1"/>
  <c r="CL53" i="64" s="1"/>
  <c r="CL54" i="64" a="1"/>
  <c r="CL54" i="64" s="1"/>
  <c r="CL454" i="64" a="1"/>
  <c r="CL454" i="64" s="1"/>
  <c r="CL2151" i="64" a="1"/>
  <c r="CL2151" i="64" s="1"/>
  <c r="CL2202" i="64" a="1"/>
  <c r="CL2202" i="64" s="1"/>
  <c r="CL2176" i="64" a="1"/>
  <c r="CL2176" i="64" s="1"/>
  <c r="CL2125" i="64" a="1"/>
  <c r="CL2125" i="64" s="1"/>
  <c r="CL1372" i="64" a="1"/>
  <c r="CL1372" i="64" s="1"/>
  <c r="CK1625" i="64" a="1"/>
  <c r="CK1625" i="64" s="1"/>
  <c r="CL90" i="64" a="1"/>
  <c r="CL90" i="64" s="1"/>
  <c r="CL91" i="64" a="1"/>
  <c r="CL91" i="64" s="1"/>
  <c r="CL92" i="64" a="1"/>
  <c r="CL92" i="64" s="1"/>
  <c r="CL89" i="64" a="1"/>
  <c r="CL89" i="64" s="1"/>
  <c r="CK93" i="64"/>
  <c r="CL1317" i="64" a="1"/>
  <c r="CL1317" i="64" s="1"/>
  <c r="CL1318" i="64" s="1"/>
  <c r="CL319" i="64" a="1"/>
  <c r="CL319" i="64" s="1"/>
  <c r="CL2252" i="64" a="1"/>
  <c r="CL2252" i="64" s="1"/>
  <c r="CL1237" i="64" a="1"/>
  <c r="CL1237" i="64" s="1"/>
  <c r="J1689" i="64"/>
  <c r="CL1616" i="64" a="1"/>
  <c r="CL1616" i="64" s="1"/>
  <c r="CL1624" i="64" s="1"/>
  <c r="DL1625" i="64" s="1" a="1"/>
  <c r="DL1625" i="64" s="1"/>
  <c r="J1624" i="64"/>
  <c r="CL1395" i="64" a="1"/>
  <c r="CL1395" i="64" s="1"/>
  <c r="CL1397" i="64" a="1"/>
  <c r="CL1397" i="64" s="1"/>
  <c r="CL1403" i="64" a="1"/>
  <c r="CL1403" i="64" s="1"/>
  <c r="CL942" i="64" a="1"/>
  <c r="CL942" i="64" s="1"/>
  <c r="CL823" i="64" a="1"/>
  <c r="CL823" i="64" s="1"/>
  <c r="CL1481" i="64" a="1"/>
  <c r="CK826" i="64" a="1"/>
  <c r="CL1916" i="64" a="1"/>
  <c r="CL943" i="64" a="1"/>
  <c r="CL367" i="64" a="1"/>
  <c r="CL1373" i="64" a="1"/>
  <c r="CL554" i="64" a="1"/>
  <c r="CL1873" i="64" a="1"/>
  <c r="CL455" i="64" a="1"/>
  <c r="CH477" i="64" a="1"/>
  <c r="CL431" i="64" a="1"/>
  <c r="CL1480" i="64" a="1"/>
  <c r="CL1396" i="64" a="1"/>
  <c r="CJ827" i="64" a="1"/>
  <c r="CL344" i="64" a="1"/>
  <c r="CL1895" i="64" a="1"/>
  <c r="CL824" i="64" a="1"/>
  <c r="CL1236" i="64" a="1"/>
  <c r="CL320" i="64" a="1"/>
  <c r="DI86" i="861" l="1"/>
  <c r="DJ91" i="861"/>
  <c r="DI28" i="861"/>
  <c r="DI29" i="861" s="1"/>
  <c r="DH33" i="861"/>
  <c r="DH37" i="861" s="1"/>
  <c r="DH39" i="861" s="1"/>
  <c r="DH26" i="863"/>
  <c r="DI69" i="863"/>
  <c r="DI23" i="863" s="1"/>
  <c r="DI34" i="861" s="1"/>
  <c r="DI71" i="863"/>
  <c r="DI67" i="863"/>
  <c r="P212" i="64"/>
  <c r="K212" i="64"/>
  <c r="P194" i="64"/>
  <c r="N212" i="64"/>
  <c r="O212" i="64"/>
  <c r="CL554" i="64"/>
  <c r="CL564" i="64" s="1"/>
  <c r="K554" i="64"/>
  <c r="L554" i="64"/>
  <c r="M554" i="64"/>
  <c r="N554" i="64"/>
  <c r="O554" i="64"/>
  <c r="CK1799" i="64"/>
  <c r="CL367" i="64"/>
  <c r="CL1791" i="64"/>
  <c r="K1800" i="64"/>
  <c r="M1800" i="64"/>
  <c r="M1799" i="64"/>
  <c r="N1800" i="64"/>
  <c r="L1800" i="64"/>
  <c r="L1799" i="64"/>
  <c r="O1800" i="64"/>
  <c r="K1799" i="64"/>
  <c r="N1799" i="64"/>
  <c r="O1799" i="64"/>
  <c r="CL344" i="64"/>
  <c r="CL1895" i="64"/>
  <c r="P1895" i="64" s="1"/>
  <c r="CL1873" i="64"/>
  <c r="P1873" i="64" s="1"/>
  <c r="M1587" i="64"/>
  <c r="K1566" i="64"/>
  <c r="L1566" i="64"/>
  <c r="L1587" i="64"/>
  <c r="K1587" i="64"/>
  <c r="M1566" i="64"/>
  <c r="N1587" i="64"/>
  <c r="N1566" i="64"/>
  <c r="O1587" i="64"/>
  <c r="O1566" i="64"/>
  <c r="P1587" i="64"/>
  <c r="P1566" i="64"/>
  <c r="N1522" i="64"/>
  <c r="L1522" i="64"/>
  <c r="M1544" i="64"/>
  <c r="O1544" i="64"/>
  <c r="K1544" i="64"/>
  <c r="O1522" i="64"/>
  <c r="P1522" i="64"/>
  <c r="L1544" i="64"/>
  <c r="P1544" i="64"/>
  <c r="M1522" i="64"/>
  <c r="N1544" i="64"/>
  <c r="K1522" i="64"/>
  <c r="CJ1490" i="64"/>
  <c r="CI1501" i="64"/>
  <c r="CI1502" i="64" s="1"/>
  <c r="CJ1499" i="64"/>
  <c r="CK1489" i="64"/>
  <c r="CK1498" i="64"/>
  <c r="CK1488" i="64"/>
  <c r="CK1497" i="64"/>
  <c r="CL1481" i="64"/>
  <c r="CL1480" i="64"/>
  <c r="K1481" i="64"/>
  <c r="L1481" i="64"/>
  <c r="M1481" i="64"/>
  <c r="N1481" i="64"/>
  <c r="O1481" i="64"/>
  <c r="CL1916" i="64"/>
  <c r="K1686" i="64"/>
  <c r="CH477" i="64"/>
  <c r="K431" i="64"/>
  <c r="L431" i="64"/>
  <c r="M431" i="64"/>
  <c r="N431" i="64"/>
  <c r="O431" i="64"/>
  <c r="CI476" i="64" a="1"/>
  <c r="CI476" i="64" s="1"/>
  <c r="K1624" i="64"/>
  <c r="L1624" i="64"/>
  <c r="M1624" i="64"/>
  <c r="N1624" i="64"/>
  <c r="O1624" i="64"/>
  <c r="P1624" i="64"/>
  <c r="K1318" i="64"/>
  <c r="L1318" i="64"/>
  <c r="M1318" i="64"/>
  <c r="N1318" i="64"/>
  <c r="O1318" i="64"/>
  <c r="P1318" i="64"/>
  <c r="J1625" i="64"/>
  <c r="CP1625" i="64" a="1"/>
  <c r="CP1625" i="64" s="1"/>
  <c r="CO1625" i="64" a="1"/>
  <c r="CO1625" i="64" s="1"/>
  <c r="CR1625" i="64" a="1"/>
  <c r="CR1625" i="64" s="1"/>
  <c r="CQ1625" i="64" a="1"/>
  <c r="CQ1625" i="64" s="1"/>
  <c r="CT1625" i="64" a="1"/>
  <c r="CT1625" i="64" s="1"/>
  <c r="CS1625" i="64" a="1"/>
  <c r="CS1625" i="64" s="1"/>
  <c r="CU1625" i="64" a="1"/>
  <c r="CU1625" i="64" s="1"/>
  <c r="CV1625" i="64" a="1"/>
  <c r="CV1625" i="64" s="1"/>
  <c r="CX1625" i="64" a="1"/>
  <c r="CX1625" i="64" s="1"/>
  <c r="CW1625" i="64" a="1"/>
  <c r="CW1625" i="64" s="1"/>
  <c r="CY1625" i="64" a="1"/>
  <c r="CY1625" i="64" s="1"/>
  <c r="CZ1625" i="64" a="1"/>
  <c r="CZ1625" i="64" s="1"/>
  <c r="DA1625" i="64" a="1"/>
  <c r="DA1625" i="64" s="1"/>
  <c r="DB1625" i="64" a="1"/>
  <c r="DB1625" i="64" s="1"/>
  <c r="DD1625" i="64" a="1"/>
  <c r="DD1625" i="64" s="1"/>
  <c r="DC1625" i="64" a="1"/>
  <c r="DC1625" i="64" s="1"/>
  <c r="DE1625" i="64" a="1"/>
  <c r="DE1625" i="64" s="1"/>
  <c r="DF1625" i="64" a="1"/>
  <c r="DF1625" i="64" s="1"/>
  <c r="DG1625" i="64" a="1"/>
  <c r="DG1625" i="64" s="1"/>
  <c r="DH1625" i="64" a="1"/>
  <c r="DH1625" i="64" s="1"/>
  <c r="DI1625" i="64" a="1"/>
  <c r="DI1625" i="64" s="1"/>
  <c r="DJ1625" i="64" a="1"/>
  <c r="DJ1625" i="64" s="1"/>
  <c r="DK1625" i="64" a="1"/>
  <c r="DK1625" i="64" s="1"/>
  <c r="CJ827" i="64"/>
  <c r="CK826" i="64"/>
  <c r="CL943" i="64"/>
  <c r="CL1236" i="64"/>
  <c r="P1238" i="64" s="1"/>
  <c r="CL1396" i="64"/>
  <c r="CL1373" i="64"/>
  <c r="CL824" i="64"/>
  <c r="CL320" i="64"/>
  <c r="CL455" i="64"/>
  <c r="CL431" i="64"/>
  <c r="P431" i="64" s="1"/>
  <c r="BA1615" i="64"/>
  <c r="CK62" i="64"/>
  <c r="CL56" i="64"/>
  <c r="CL1625" i="64" a="1"/>
  <c r="CL1625" i="64" s="1"/>
  <c r="CL93" i="64"/>
  <c r="CI477" i="64" a="1"/>
  <c r="CL826" i="64" a="1"/>
  <c r="CK827" i="64" a="1"/>
  <c r="BA1621" i="64" l="1"/>
  <c r="DI25" i="863"/>
  <c r="DI36" i="861" s="1"/>
  <c r="DI62" i="861"/>
  <c r="DJ18" i="861"/>
  <c r="DJ12" i="863" s="1"/>
  <c r="DI22" i="863"/>
  <c r="DI72" i="863"/>
  <c r="DH40" i="861"/>
  <c r="P554" i="64"/>
  <c r="K564" i="64"/>
  <c r="L564" i="64"/>
  <c r="M564" i="64"/>
  <c r="N564" i="64"/>
  <c r="O564" i="64"/>
  <c r="P564" i="64"/>
  <c r="CL1799" i="64"/>
  <c r="P1799" i="64" s="1"/>
  <c r="K1791" i="64"/>
  <c r="L1791" i="64"/>
  <c r="M1791" i="64"/>
  <c r="N1791" i="64"/>
  <c r="P1791" i="64"/>
  <c r="P1794" i="64"/>
  <c r="K2060" i="64"/>
  <c r="P2060" i="64"/>
  <c r="K367" i="64"/>
  <c r="P367" i="64"/>
  <c r="L344" i="64"/>
  <c r="M344" i="64"/>
  <c r="N344" i="64"/>
  <c r="O344" i="64"/>
  <c r="P344" i="64"/>
  <c r="K344" i="64"/>
  <c r="CJ1501" i="64"/>
  <c r="CJ1502" i="64" s="1"/>
  <c r="CK1490" i="64"/>
  <c r="CL1488" i="64"/>
  <c r="P1488" i="64" s="1"/>
  <c r="CL1497" i="64"/>
  <c r="CL1489" i="64"/>
  <c r="P1489" i="64" s="1"/>
  <c r="CL1498" i="64"/>
  <c r="K1497" i="64"/>
  <c r="P1481" i="64"/>
  <c r="K1488" i="64"/>
  <c r="L1488" i="64"/>
  <c r="M1488" i="64"/>
  <c r="N1488" i="64"/>
  <c r="O1488" i="64"/>
  <c r="K1489" i="64"/>
  <c r="L1489" i="64"/>
  <c r="M1489" i="64"/>
  <c r="N1489" i="64"/>
  <c r="O1489" i="64"/>
  <c r="K1490" i="64"/>
  <c r="L1490" i="64"/>
  <c r="M1490" i="64"/>
  <c r="N1490" i="64"/>
  <c r="O1490" i="64"/>
  <c r="K1480" i="64"/>
  <c r="L1480" i="64"/>
  <c r="M1480" i="64"/>
  <c r="N1480" i="64"/>
  <c r="O1480" i="64"/>
  <c r="P1480" i="64"/>
  <c r="K1916" i="64"/>
  <c r="P1916" i="64"/>
  <c r="CI477" i="64"/>
  <c r="CJ476" i="64" a="1"/>
  <c r="CJ476" i="64" s="1"/>
  <c r="K56" i="64"/>
  <c r="L56" i="64"/>
  <c r="M56" i="64"/>
  <c r="N56" i="64"/>
  <c r="O56" i="64"/>
  <c r="P56" i="64"/>
  <c r="K320" i="64"/>
  <c r="L320" i="64"/>
  <c r="M320" i="64"/>
  <c r="N320" i="64"/>
  <c r="O320" i="64"/>
  <c r="P320" i="64"/>
  <c r="K1625" i="64"/>
  <c r="L1625" i="64"/>
  <c r="M1625" i="64"/>
  <c r="N1625" i="64"/>
  <c r="O1625" i="64"/>
  <c r="P1625" i="64"/>
  <c r="K455" i="64"/>
  <c r="L455" i="64"/>
  <c r="M455" i="64"/>
  <c r="N455" i="64"/>
  <c r="O455" i="64"/>
  <c r="P455" i="64"/>
  <c r="K824" i="64"/>
  <c r="L824" i="64"/>
  <c r="M824" i="64"/>
  <c r="N824" i="64"/>
  <c r="O824" i="64"/>
  <c r="P824" i="64"/>
  <c r="K1373" i="64"/>
  <c r="L1373" i="64"/>
  <c r="M1373" i="64"/>
  <c r="N1373" i="64"/>
  <c r="O1373" i="64"/>
  <c r="P1373" i="64"/>
  <c r="K943" i="64"/>
  <c r="L943" i="64"/>
  <c r="M943" i="64"/>
  <c r="N943" i="64"/>
  <c r="O943" i="64"/>
  <c r="P943" i="64"/>
  <c r="CK827" i="64"/>
  <c r="CL826" i="64"/>
  <c r="BA1618" i="64"/>
  <c r="BA1619" i="64" s="1"/>
  <c r="CL62" i="64"/>
  <c r="J1621" i="64"/>
  <c r="CL827" i="64" a="1"/>
  <c r="CJ477" i="64" a="1"/>
  <c r="P1800" i="64" l="1"/>
  <c r="DJ86" i="861"/>
  <c r="DK91" i="861"/>
  <c r="DJ28" i="861"/>
  <c r="DJ29" i="861" s="1"/>
  <c r="DJ67" i="863"/>
  <c r="DJ69" i="863"/>
  <c r="DJ23" i="863" s="1"/>
  <c r="DJ34" i="861" s="1"/>
  <c r="DJ71" i="863"/>
  <c r="DI33" i="861"/>
  <c r="DI37" i="861" s="1"/>
  <c r="DI39" i="861" s="1"/>
  <c r="DI26" i="863"/>
  <c r="P1497" i="64"/>
  <c r="CK1499" i="64"/>
  <c r="CK1501" i="64" s="1"/>
  <c r="CK1502" i="64" s="1"/>
  <c r="CL1490" i="64"/>
  <c r="P1490" i="64" s="1"/>
  <c r="CJ477" i="64"/>
  <c r="CK476" i="64" a="1"/>
  <c r="CK476" i="64" s="1"/>
  <c r="K826" i="64"/>
  <c r="L826" i="64"/>
  <c r="M826" i="64"/>
  <c r="N826" i="64"/>
  <c r="O826" i="64"/>
  <c r="P826" i="64"/>
  <c r="K62" i="64"/>
  <c r="L62" i="64"/>
  <c r="M62" i="64"/>
  <c r="N62" i="64"/>
  <c r="O62" i="64"/>
  <c r="P62" i="64"/>
  <c r="CL827" i="64"/>
  <c r="BB1615" i="64"/>
  <c r="M1617" i="64" s="1"/>
  <c r="CO477" i="64" a="1"/>
  <c r="CK477" i="64" a="1"/>
  <c r="DJ25" i="863" l="1"/>
  <c r="DJ36" i="861" s="1"/>
  <c r="DJ62" i="861"/>
  <c r="DK18" i="861"/>
  <c r="DK12" i="863" s="1"/>
  <c r="DI40" i="861"/>
  <c r="DJ22" i="863"/>
  <c r="DJ72" i="863"/>
  <c r="P1801" i="64"/>
  <c r="K1498" i="64"/>
  <c r="P1498" i="64"/>
  <c r="CL1499" i="64"/>
  <c r="CL1501" i="64" s="1"/>
  <c r="CK477" i="64"/>
  <c r="CL476" i="64" a="1"/>
  <c r="CL476" i="64" s="1"/>
  <c r="K827" i="64"/>
  <c r="L827" i="64"/>
  <c r="M827" i="64"/>
  <c r="N827" i="64"/>
  <c r="O827" i="64"/>
  <c r="P827" i="64"/>
  <c r="CO477" i="64"/>
  <c r="BB1621" i="64"/>
  <c r="CP477" i="64" a="1"/>
  <c r="CL477" i="64" a="1"/>
  <c r="DK86" i="861" l="1"/>
  <c r="DL91" i="861"/>
  <c r="DK28" i="861"/>
  <c r="DK29" i="861" s="1"/>
  <c r="DJ33" i="861"/>
  <c r="DJ37" i="861" s="1"/>
  <c r="DJ39" i="861" s="1"/>
  <c r="DJ26" i="863"/>
  <c r="DK67" i="863"/>
  <c r="DK69" i="863"/>
  <c r="DK23" i="863" s="1"/>
  <c r="DK34" i="861" s="1"/>
  <c r="DK71" i="863"/>
  <c r="CL1502" i="64"/>
  <c r="K1501" i="64"/>
  <c r="K1502" i="64" s="1"/>
  <c r="L1501" i="64"/>
  <c r="L1502" i="64" s="1"/>
  <c r="M1501" i="64"/>
  <c r="M1502" i="64" s="1"/>
  <c r="N1501" i="64"/>
  <c r="N1502" i="64" s="1"/>
  <c r="O1501" i="64"/>
  <c r="O1502" i="64" s="1"/>
  <c r="P1501" i="64"/>
  <c r="P1502" i="64" s="1"/>
  <c r="K1499" i="64"/>
  <c r="P1499" i="64"/>
  <c r="CL477" i="64"/>
  <c r="CP477" i="64"/>
  <c r="BB1618" i="64"/>
  <c r="CQ477" i="64" a="1"/>
  <c r="DK25" i="863" l="1"/>
  <c r="DK36" i="861" s="1"/>
  <c r="DK62" i="861"/>
  <c r="DL18" i="861"/>
  <c r="DL28" i="861" s="1"/>
  <c r="DL29" i="861" s="1"/>
  <c r="DK22" i="863"/>
  <c r="DK72" i="863"/>
  <c r="DJ40" i="861"/>
  <c r="CQ477" i="64"/>
  <c r="BB1619" i="64"/>
  <c r="CR477" i="64" a="1"/>
  <c r="DL86" i="861" l="1"/>
  <c r="DL12" i="863"/>
  <c r="DL71" i="863" s="1"/>
  <c r="DK33" i="861"/>
  <c r="DK37" i="861" s="1"/>
  <c r="DK39" i="861" s="1"/>
  <c r="DK26" i="863"/>
  <c r="CR477" i="64"/>
  <c r="BC1615" i="64"/>
  <c r="CS477" i="64" a="1"/>
  <c r="BC1621" i="64" l="1"/>
  <c r="DL25" i="863"/>
  <c r="DL36" i="861" s="1"/>
  <c r="DL62" i="861"/>
  <c r="DL69" i="863"/>
  <c r="DL23" i="863" s="1"/>
  <c r="DL34" i="861" s="1"/>
  <c r="DL67" i="863"/>
  <c r="DK40" i="861"/>
  <c r="CS477" i="64"/>
  <c r="BC1618" i="64"/>
  <c r="G1428" i="64"/>
  <c r="G804" i="64"/>
  <c r="G923" i="64"/>
  <c r="CT477" i="64" a="1"/>
  <c r="DL72" i="863" l="1"/>
  <c r="DL22" i="863"/>
  <c r="DL26" i="863" s="1"/>
  <c r="CT477" i="64"/>
  <c r="BC1619" i="64"/>
  <c r="CU477" i="64" a="1"/>
  <c r="DL33" i="861" l="1"/>
  <c r="DL37" i="861" s="1"/>
  <c r="DL39" i="861" s="1"/>
  <c r="DL40" i="861" s="1"/>
  <c r="K12" i="206"/>
  <c r="K29" i="206"/>
  <c r="CU477" i="64"/>
  <c r="BD1615" i="64"/>
  <c r="CV477" i="64" a="1"/>
  <c r="BD1621" i="64" l="1"/>
  <c r="CV477" i="64"/>
  <c r="BD1618"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341" i="64"/>
  <c r="CW477" i="64" a="1"/>
  <c r="CW477" i="64" l="1"/>
  <c r="BD1619" i="64"/>
  <c r="I1" i="69"/>
  <c r="G1" i="69"/>
  <c r="P2" i="69"/>
  <c r="H130" i="69" s="1"/>
  <c r="Q1" i="69"/>
  <c r="CX477" i="64" a="1"/>
  <c r="CX477" i="64" l="1"/>
  <c r="BE1615" i="64"/>
  <c r="K15" i="206"/>
  <c r="K18" i="206"/>
  <c r="S1196" i="64" a="1"/>
  <c r="S1196" i="64" s="1"/>
  <c r="S1160" i="64" a="1"/>
  <c r="S1160" i="64" s="1"/>
  <c r="S1125" i="64" a="1"/>
  <c r="S1125" i="64" s="1"/>
  <c r="S1713" i="64" a="1"/>
  <c r="S1713" i="64" s="1"/>
  <c r="S1090" i="64" a="1"/>
  <c r="S1090" i="64" s="1"/>
  <c r="S1747" i="64" a="1"/>
  <c r="S1747" i="64" s="1"/>
  <c r="S402" i="64" a="1"/>
  <c r="S402" i="64" s="1"/>
  <c r="S396" i="64" a="1"/>
  <c r="S396" i="64" s="1"/>
  <c r="S1425" i="64" a="1"/>
  <c r="S1425" i="64" s="1"/>
  <c r="S1338" i="64" a="1"/>
  <c r="S1338" i="64" s="1"/>
  <c r="S918" i="64" a="1"/>
  <c r="S918" i="64" s="1"/>
  <c r="S525" i="64" a="1"/>
  <c r="S525" i="64" s="1"/>
  <c r="S107" i="64" a="1"/>
  <c r="S107" i="64" s="1"/>
  <c r="S40" i="64" a="1"/>
  <c r="S40" i="64" s="1"/>
  <c r="S106" i="64" a="1"/>
  <c r="S106" i="64" s="1"/>
  <c r="S799" i="64" a="1"/>
  <c r="S799" i="64" s="1"/>
  <c r="S503" i="64" a="1"/>
  <c r="S503" i="64" s="1"/>
  <c r="S1343" i="64" a="1"/>
  <c r="S134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944" i="64" a="1"/>
  <c r="S944" i="64" s="1"/>
  <c r="S966" i="64" a="1"/>
  <c r="S966" i="64" s="1"/>
  <c r="S968" i="64" a="1"/>
  <c r="S968" i="64" s="1"/>
  <c r="S1451" i="64" a="1"/>
  <c r="S1451" i="64" s="1"/>
  <c r="S501" i="64" a="1"/>
  <c r="S501" i="64" s="1"/>
  <c r="S1449" i="64" a="1"/>
  <c r="S1449" i="64" s="1"/>
  <c r="S1349" i="64" a="1"/>
  <c r="S1349" i="64" s="1"/>
  <c r="S990" i="64" a="1"/>
  <c r="S990" i="64" s="1"/>
  <c r="S1064" i="64" a="1"/>
  <c r="S1064" i="64" s="1"/>
  <c r="S1062" i="64" a="1"/>
  <c r="S1062" i="64" s="1"/>
  <c r="S1197" i="64" a="1"/>
  <c r="S967" i="64" a="1"/>
  <c r="S1126" i="64" a="1"/>
  <c r="CY477" i="64" a="1"/>
  <c r="S1161" i="64" a="1"/>
  <c r="S1342" i="64" a="1"/>
  <c r="S800" i="64" a="1"/>
  <c r="S1091" i="64" a="1"/>
  <c r="S1450" i="64" a="1"/>
  <c r="S1063" i="64" a="1"/>
  <c r="S919" i="64" a="1"/>
  <c r="S526" i="64" a="1"/>
  <c r="S991" i="64" a="1"/>
  <c r="S1426" i="64" a="1"/>
  <c r="BE1621" i="64" l="1"/>
  <c r="S108" i="64"/>
  <c r="S1450" i="64"/>
  <c r="CY477" i="64"/>
  <c r="S1126" i="64"/>
  <c r="S1063" i="64"/>
  <c r="S1161" i="64"/>
  <c r="S1426" i="64"/>
  <c r="S1197" i="64"/>
  <c r="S1091" i="64"/>
  <c r="S967" i="64"/>
  <c r="S991" i="64"/>
  <c r="S1342" i="64"/>
  <c r="S919" i="64"/>
  <c r="S800" i="64"/>
  <c r="S526" i="64"/>
  <c r="BE1618" i="64"/>
  <c r="T1160" i="64" a="1"/>
  <c r="T1160" i="64" s="1"/>
  <c r="T1196" i="64" a="1"/>
  <c r="T1196" i="64" s="1"/>
  <c r="T1125" i="64" a="1"/>
  <c r="T1125" i="64" s="1"/>
  <c r="T1713" i="64" a="1"/>
  <c r="T1713" i="64" s="1"/>
  <c r="T1090" i="64" a="1"/>
  <c r="T1090" i="64" s="1"/>
  <c r="S122" i="64" a="1"/>
  <c r="S122" i="64" s="1"/>
  <c r="S1721" i="64"/>
  <c r="T1747" i="64" a="1"/>
  <c r="T1747" i="64" s="1"/>
  <c r="T396" i="64" a="1"/>
  <c r="T396" i="64" s="1"/>
  <c r="T402" i="64" a="1"/>
  <c r="T402" i="64" s="1"/>
  <c r="T1425" i="64" a="1"/>
  <c r="T1425" i="64" s="1"/>
  <c r="T1338" i="64" a="1"/>
  <c r="T1338" i="64" s="1"/>
  <c r="T918" i="64" a="1"/>
  <c r="T918" i="64" s="1"/>
  <c r="S123" i="64" a="1"/>
  <c r="S123" i="64" s="1"/>
  <c r="T525" i="64" a="1"/>
  <c r="T525" i="64" s="1"/>
  <c r="T122" i="64" a="1"/>
  <c r="T122" i="64" s="1"/>
  <c r="T40" i="64" a="1"/>
  <c r="T40" i="64" s="1"/>
  <c r="T107" i="64" a="1"/>
  <c r="T107" i="64" s="1"/>
  <c r="T176" i="64" a="1"/>
  <c r="T176" i="64" s="1"/>
  <c r="T106" i="64" a="1"/>
  <c r="T106" i="64" s="1"/>
  <c r="T799" i="64" a="1"/>
  <c r="T799"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944" i="64" a="1"/>
  <c r="T944" i="64" s="1"/>
  <c r="T503" i="64" a="1"/>
  <c r="T503" i="64" s="1"/>
  <c r="T968" i="64" a="1"/>
  <c r="T968" i="64" s="1"/>
  <c r="T501" i="64" a="1"/>
  <c r="T501" i="64" s="1"/>
  <c r="T1349" i="64" a="1"/>
  <c r="T1349" i="64" s="1"/>
  <c r="T1449" i="64" a="1"/>
  <c r="T1449" i="64" s="1"/>
  <c r="T966" i="64" a="1"/>
  <c r="T966" i="64" s="1"/>
  <c r="T1062" i="64" a="1"/>
  <c r="T1062" i="64" s="1"/>
  <c r="T1343" i="64" a="1"/>
  <c r="T1343" i="64" s="1"/>
  <c r="T1064" i="64" a="1"/>
  <c r="T1064" i="64" s="1"/>
  <c r="T1451" i="64" a="1"/>
  <c r="T1451" i="64" s="1"/>
  <c r="T990" i="64" a="1"/>
  <c r="T990" i="64" s="1"/>
  <c r="T919" i="64" a="1"/>
  <c r="T1063" i="64" a="1"/>
  <c r="CZ477" i="64" a="1"/>
  <c r="T1197" i="64" a="1"/>
  <c r="T967" i="64" a="1"/>
  <c r="T1091" i="64" a="1"/>
  <c r="T800" i="64" a="1"/>
  <c r="T991" i="64" a="1"/>
  <c r="T1450" i="64" a="1"/>
  <c r="T1426" i="64" a="1"/>
  <c r="T1342" i="64" a="1"/>
  <c r="T1126" i="64" a="1"/>
  <c r="T1161" i="64" a="1"/>
  <c r="T526" i="64" a="1"/>
  <c r="T108" i="64" l="1"/>
  <c r="T1450" i="64"/>
  <c r="S1134" i="64"/>
  <c r="CZ477" i="64"/>
  <c r="T1197" i="64"/>
  <c r="T1091" i="64"/>
  <c r="T1426" i="64"/>
  <c r="T1161" i="64"/>
  <c r="T1126" i="64"/>
  <c r="T1063" i="64"/>
  <c r="T967" i="64"/>
  <c r="T991" i="64"/>
  <c r="T1342" i="64"/>
  <c r="T919" i="64"/>
  <c r="T800" i="64"/>
  <c r="T526" i="64"/>
  <c r="BE1619" i="64"/>
  <c r="T123" i="64" a="1"/>
  <c r="T123" i="64" s="1"/>
  <c r="U1196" i="64" a="1"/>
  <c r="U1196" i="64" s="1"/>
  <c r="U1160" i="64" a="1"/>
  <c r="U1160" i="64" s="1"/>
  <c r="U1125" i="64" a="1"/>
  <c r="U1125" i="64" s="1"/>
  <c r="T1721" i="64"/>
  <c r="U1713" i="64" a="1"/>
  <c r="U1713" i="64" s="1"/>
  <c r="U1090" i="64" a="1"/>
  <c r="U1090" i="64" s="1"/>
  <c r="U1747" i="64" a="1"/>
  <c r="U1747" i="64" s="1"/>
  <c r="U1062" i="64" a="1"/>
  <c r="U1062" i="64" s="1"/>
  <c r="U107" i="64" a="1"/>
  <c r="U107" i="64" s="1"/>
  <c r="U990" i="64" a="1"/>
  <c r="U990" i="64" s="1"/>
  <c r="U1425" i="64" a="1"/>
  <c r="U1425" i="64" s="1"/>
  <c r="U1349" i="64" a="1"/>
  <c r="U1349" i="64" s="1"/>
  <c r="U1064" i="64" a="1"/>
  <c r="U1064" i="64" s="1"/>
  <c r="U503" i="64" a="1"/>
  <c r="U503" i="64" s="1"/>
  <c r="U966" i="64" a="1"/>
  <c r="U966" i="64" s="1"/>
  <c r="U799" i="64" a="1"/>
  <c r="U799" i="64" s="1"/>
  <c r="U106" i="64" a="1"/>
  <c r="U106" i="64" s="1"/>
  <c r="U176" i="64" a="1"/>
  <c r="U176" i="64" s="1"/>
  <c r="U918" i="64" a="1"/>
  <c r="U918" i="64" s="1"/>
  <c r="U402" i="64" a="1"/>
  <c r="U402" i="64" s="1"/>
  <c r="U122" i="64" a="1"/>
  <c r="U122" i="64" s="1"/>
  <c r="U1338" i="64" a="1"/>
  <c r="U1338" i="64" s="1"/>
  <c r="U396" i="64" a="1"/>
  <c r="U396" i="64" s="1"/>
  <c r="U501" i="64" a="1"/>
  <c r="U501" i="64" s="1"/>
  <c r="U968" i="64" a="1"/>
  <c r="U968" i="64" s="1"/>
  <c r="U40" i="64" a="1"/>
  <c r="U40" i="64" s="1"/>
  <c r="U1343" i="64" a="1"/>
  <c r="U1343" i="64" s="1"/>
  <c r="U944" i="64" a="1"/>
  <c r="U944" i="64" s="1"/>
  <c r="U1451" i="64" a="1"/>
  <c r="U1451" i="64" s="1"/>
  <c r="U525" i="64" a="1"/>
  <c r="U525" i="64" s="1"/>
  <c r="U1449" i="64" a="1"/>
  <c r="U1449"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967" i="64" a="1"/>
  <c r="U1426" i="64" a="1"/>
  <c r="U919" i="64" a="1"/>
  <c r="U1126" i="64" a="1"/>
  <c r="U1091" i="64" a="1"/>
  <c r="U1450" i="64" a="1"/>
  <c r="U1197" i="64" a="1"/>
  <c r="U1063" i="64" a="1"/>
  <c r="U1342" i="64" a="1"/>
  <c r="U1161" i="64" a="1"/>
  <c r="U800" i="64" a="1"/>
  <c r="U526" i="64" a="1"/>
  <c r="DA477" i="64" a="1"/>
  <c r="U991" i="64" a="1"/>
  <c r="U108" i="64" l="1"/>
  <c r="U1450" i="64"/>
  <c r="T1134" i="64"/>
  <c r="DA477" i="64"/>
  <c r="U1126" i="64"/>
  <c r="U1161" i="64"/>
  <c r="U1197" i="64"/>
  <c r="U1091" i="64"/>
  <c r="U1426" i="64"/>
  <c r="U1063" i="64"/>
  <c r="U967" i="64"/>
  <c r="U991" i="64"/>
  <c r="U1342" i="64"/>
  <c r="U919" i="64"/>
  <c r="U800" i="64"/>
  <c r="U526" i="64"/>
  <c r="BF1615" i="64"/>
  <c r="S969" i="64"/>
  <c r="U123" i="64" a="1"/>
  <c r="U123" i="64" s="1"/>
  <c r="V123" i="64" s="1" a="1"/>
  <c r="V123" i="64" s="1"/>
  <c r="U1721" i="64"/>
  <c r="V1160" i="64" a="1"/>
  <c r="V1160" i="64" s="1"/>
  <c r="V1196" i="64" a="1"/>
  <c r="V1196" i="64" s="1"/>
  <c r="V1125" i="64" a="1"/>
  <c r="V1125" i="64" s="1"/>
  <c r="V1713" i="64" a="1"/>
  <c r="V1713" i="64" s="1"/>
  <c r="V1090" i="64" a="1"/>
  <c r="V1090" i="64" s="1"/>
  <c r="V1747" i="64" a="1"/>
  <c r="V1747" i="64" s="1"/>
  <c r="V402" i="64" a="1"/>
  <c r="V402" i="64" s="1"/>
  <c r="V396" i="64" a="1"/>
  <c r="V396" i="64" s="1"/>
  <c r="V1425" i="64" a="1"/>
  <c r="V1425" i="64" s="1"/>
  <c r="V1338" i="64" a="1"/>
  <c r="V1338" i="64" s="1"/>
  <c r="V918" i="64" a="1"/>
  <c r="V918" i="64" s="1"/>
  <c r="Q161" i="69"/>
  <c r="P173" i="69"/>
  <c r="P175" i="69" s="1"/>
  <c r="V525" i="64" a="1"/>
  <c r="V525" i="64" s="1"/>
  <c r="V176" i="64" a="1"/>
  <c r="V176" i="64" s="1"/>
  <c r="V106" i="64" a="1"/>
  <c r="V106" i="64" s="1"/>
  <c r="V107" i="64" a="1"/>
  <c r="V107" i="64" s="1"/>
  <c r="V122" i="64" a="1"/>
  <c r="V122" i="64" s="1"/>
  <c r="V40" i="64" a="1"/>
  <c r="V40" i="64" s="1"/>
  <c r="V799" i="64" a="1"/>
  <c r="V799" i="64" s="1"/>
  <c r="V1062" i="64" a="1"/>
  <c r="V1062" i="64" s="1"/>
  <c r="V990" i="64" a="1"/>
  <c r="V990" i="64" s="1"/>
  <c r="V1064" i="64" a="1"/>
  <c r="V1064" i="64" s="1"/>
  <c r="V503" i="64" a="1"/>
  <c r="V503" i="64" s="1"/>
  <c r="V966" i="64" a="1"/>
  <c r="V966" i="64" s="1"/>
  <c r="V1349" i="64" a="1"/>
  <c r="V1349" i="64" s="1"/>
  <c r="V968" i="64" a="1"/>
  <c r="V968" i="64" s="1"/>
  <c r="V1449" i="64" a="1"/>
  <c r="V1449" i="64" s="1"/>
  <c r="V944" i="64" a="1"/>
  <c r="V944" i="64" s="1"/>
  <c r="V501" i="64" a="1"/>
  <c r="V501" i="64" s="1"/>
  <c r="V1343" i="64" a="1"/>
  <c r="V1343" i="64" s="1"/>
  <c r="V1451" i="64" a="1"/>
  <c r="V1451"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450" i="64" a="1"/>
  <c r="V1063" i="64" a="1"/>
  <c r="V967" i="64" a="1"/>
  <c r="V1161" i="64" a="1"/>
  <c r="V1197" i="64" a="1"/>
  <c r="V1342" i="64" a="1"/>
  <c r="V800" i="64" a="1"/>
  <c r="V526" i="64" a="1"/>
  <c r="V1091" i="64" a="1"/>
  <c r="V1126" i="64" a="1"/>
  <c r="DB477" i="64" a="1"/>
  <c r="V919" i="64" a="1"/>
  <c r="V991" i="64" a="1"/>
  <c r="V1426" i="64" a="1"/>
  <c r="BF1621" i="64" l="1"/>
  <c r="V108" i="64"/>
  <c r="V1450" i="64"/>
  <c r="U1134" i="64"/>
  <c r="DB477" i="64"/>
  <c r="V1161" i="64"/>
  <c r="V1197" i="64"/>
  <c r="V1063" i="64"/>
  <c r="V1091" i="64"/>
  <c r="V1426" i="64"/>
  <c r="V1126" i="64"/>
  <c r="V967" i="64"/>
  <c r="V991" i="64"/>
  <c r="V1342" i="64"/>
  <c r="V919" i="64"/>
  <c r="V800" i="64"/>
  <c r="V526" i="64"/>
  <c r="BF1618" i="64"/>
  <c r="V1721" i="64"/>
  <c r="W1196" i="64" a="1"/>
  <c r="W1196" i="64" s="1"/>
  <c r="W1125" i="64" a="1"/>
  <c r="W1125" i="64" s="1"/>
  <c r="W1160" i="64" a="1"/>
  <c r="W1160" i="64" s="1"/>
  <c r="W1713" i="64" a="1"/>
  <c r="W1713" i="64" s="1"/>
  <c r="W1090" i="64" a="1"/>
  <c r="W1090" i="64" s="1"/>
  <c r="W1747" i="64" a="1"/>
  <c r="W1747" i="64" s="1"/>
  <c r="W402" i="64" a="1"/>
  <c r="W402" i="64" s="1"/>
  <c r="W396" i="64" a="1"/>
  <c r="W396" i="64" s="1"/>
  <c r="W1425" i="64" a="1"/>
  <c r="W1425" i="64" s="1"/>
  <c r="W1338" i="64" a="1"/>
  <c r="W1338" i="64" s="1"/>
  <c r="W918" i="64" a="1"/>
  <c r="W918" i="64" s="1"/>
  <c r="W525" i="64" a="1"/>
  <c r="W525" i="64" s="1"/>
  <c r="W176" i="64" a="1"/>
  <c r="W176" i="64" s="1"/>
  <c r="W107" i="64" a="1"/>
  <c r="W107" i="64" s="1"/>
  <c r="W106" i="64" a="1"/>
  <c r="W106" i="64" s="1"/>
  <c r="W122" i="64" a="1"/>
  <c r="W122" i="64" s="1"/>
  <c r="W40" i="64" a="1"/>
  <c r="W40" i="64" s="1"/>
  <c r="W123" i="64" a="1"/>
  <c r="W123" i="64" s="1"/>
  <c r="R122" i="64" a="1"/>
  <c r="R122" i="64" s="1"/>
  <c r="W799" i="64" a="1"/>
  <c r="W799" i="64" s="1"/>
  <c r="W1062" i="64" a="1"/>
  <c r="W1062" i="64" s="1"/>
  <c r="W1343" i="64" a="1"/>
  <c r="W1343" i="64" s="1"/>
  <c r="W990" i="64" a="1"/>
  <c r="W990" i="64" s="1"/>
  <c r="W1349" i="64" a="1"/>
  <c r="W1349" i="64" s="1"/>
  <c r="W501" i="64" a="1"/>
  <c r="W501" i="64" s="1"/>
  <c r="W1451" i="64" a="1"/>
  <c r="W1451" i="64" s="1"/>
  <c r="W966" i="64" a="1"/>
  <c r="W966" i="64" s="1"/>
  <c r="W944" i="64" a="1"/>
  <c r="W944" i="64" s="1"/>
  <c r="W503" i="64" a="1"/>
  <c r="W503" i="64" s="1"/>
  <c r="W968" i="64" a="1"/>
  <c r="W968" i="64" s="1"/>
  <c r="W1449" i="64" a="1"/>
  <c r="W1449" i="64" s="1"/>
  <c r="W1064" i="64" a="1"/>
  <c r="W106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063" i="64" a="1"/>
  <c r="W1450" i="64" a="1"/>
  <c r="W800" i="64" a="1"/>
  <c r="W1342" i="64" a="1"/>
  <c r="W1161" i="64" a="1"/>
  <c r="W967" i="64" a="1"/>
  <c r="W526" i="64" a="1"/>
  <c r="W1091" i="64" a="1"/>
  <c r="DC477" i="64" a="1"/>
  <c r="W1126" i="64" a="1"/>
  <c r="W1197" i="64" a="1"/>
  <c r="W991" i="64" a="1"/>
  <c r="W1426" i="64" a="1"/>
  <c r="W919" i="64" a="1"/>
  <c r="W108" i="64" l="1"/>
  <c r="W1450" i="64"/>
  <c r="V1134" i="64"/>
  <c r="DC477" i="64"/>
  <c r="W1063" i="64"/>
  <c r="W1161" i="64"/>
  <c r="W1091" i="64"/>
  <c r="W1426" i="64"/>
  <c r="W1126" i="64"/>
  <c r="W1197" i="64"/>
  <c r="W967" i="64"/>
  <c r="W991" i="64"/>
  <c r="W1342" i="64"/>
  <c r="W919" i="64"/>
  <c r="W800" i="64"/>
  <c r="W526" i="64"/>
  <c r="BF1619" i="64"/>
  <c r="X1196" i="64" a="1"/>
  <c r="X1196" i="64" s="1"/>
  <c r="X1160" i="64" a="1"/>
  <c r="X1160" i="64" s="1"/>
  <c r="X1125" i="64" a="1"/>
  <c r="X1125" i="64" s="1"/>
  <c r="W1721" i="64"/>
  <c r="X1713" i="64" a="1"/>
  <c r="X1713" i="64" s="1"/>
  <c r="X1090" i="64" a="1"/>
  <c r="X1090" i="64" s="1"/>
  <c r="X1747" i="64" a="1"/>
  <c r="X1747" i="64" s="1"/>
  <c r="X402" i="64" a="1"/>
  <c r="X402" i="64" s="1"/>
  <c r="X396" i="64" a="1"/>
  <c r="X396" i="64" s="1"/>
  <c r="X1425" i="64" a="1"/>
  <c r="X1425" i="64" s="1"/>
  <c r="X1338" i="64" a="1"/>
  <c r="X1338" i="64" s="1"/>
  <c r="X918" i="64" a="1"/>
  <c r="X918" i="64" s="1"/>
  <c r="X525" i="64" a="1"/>
  <c r="X525" i="64" s="1"/>
  <c r="X107" i="64" a="1"/>
  <c r="X107" i="64" s="1"/>
  <c r="X106" i="64" a="1"/>
  <c r="X106" i="64" s="1"/>
  <c r="X40" i="64" a="1"/>
  <c r="X40" i="64" s="1"/>
  <c r="X122" i="64" a="1"/>
  <c r="X122" i="64" s="1"/>
  <c r="X176" i="64" a="1"/>
  <c r="X176" i="64" s="1"/>
  <c r="X123" i="64" a="1"/>
  <c r="X123" i="64" s="1"/>
  <c r="S121" i="64"/>
  <c r="X799" i="64" a="1"/>
  <c r="X799" i="64" s="1"/>
  <c r="X990" i="64" a="1"/>
  <c r="X990" i="64" s="1"/>
  <c r="X968" i="64" a="1"/>
  <c r="X968" i="64" s="1"/>
  <c r="X944" i="64" a="1"/>
  <c r="X944" i="64" s="1"/>
  <c r="X503" i="64" a="1"/>
  <c r="X503" i="64" s="1"/>
  <c r="X1451" i="64" a="1"/>
  <c r="X1451" i="64" s="1"/>
  <c r="X501" i="64" a="1"/>
  <c r="X501" i="64" s="1"/>
  <c r="X1449" i="64" a="1"/>
  <c r="X1449" i="64" s="1"/>
  <c r="X1343" i="64" a="1"/>
  <c r="X1343" i="64" s="1"/>
  <c r="X1349" i="64" a="1"/>
  <c r="X1349" i="64" s="1"/>
  <c r="X1064" i="64" a="1"/>
  <c r="X1064" i="64" s="1"/>
  <c r="X966" i="64" a="1"/>
  <c r="X966" i="64" s="1"/>
  <c r="X1062" i="64" a="1"/>
  <c r="X106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800" i="64" a="1"/>
  <c r="X1063" i="64" a="1"/>
  <c r="X1126" i="64" a="1"/>
  <c r="X1197" i="64" a="1"/>
  <c r="X967" i="64" a="1"/>
  <c r="X1450" i="64" a="1"/>
  <c r="DD477" i="64" a="1"/>
  <c r="X1091" i="64" a="1"/>
  <c r="X991" i="64" a="1"/>
  <c r="X526" i="64" a="1"/>
  <c r="X1161" i="64" a="1"/>
  <c r="X1342" i="64" a="1"/>
  <c r="X1426" i="64" a="1"/>
  <c r="X919" i="64" a="1"/>
  <c r="X108" i="64" l="1"/>
  <c r="X1450" i="64"/>
  <c r="S124" i="64"/>
  <c r="W1134" i="64"/>
  <c r="DD477" i="64"/>
  <c r="X1426" i="64"/>
  <c r="X1126" i="64"/>
  <c r="X1063" i="64"/>
  <c r="X1161" i="64"/>
  <c r="X1197" i="64"/>
  <c r="X1091" i="64"/>
  <c r="X967" i="64"/>
  <c r="X991" i="64"/>
  <c r="X1342" i="64"/>
  <c r="X919" i="64"/>
  <c r="X800" i="64"/>
  <c r="X526" i="64"/>
  <c r="BG1615" i="64"/>
  <c r="Y1196" i="64" a="1"/>
  <c r="Y1196" i="64" s="1"/>
  <c r="Y1160" i="64" a="1"/>
  <c r="Y1160" i="64" s="1"/>
  <c r="Y1125" i="64" a="1"/>
  <c r="Y1125" i="64" s="1"/>
  <c r="X1721" i="64"/>
  <c r="Y1713" i="64" a="1"/>
  <c r="Y1713" i="64" s="1"/>
  <c r="Y1090" i="64" a="1"/>
  <c r="Y1090" i="64" s="1"/>
  <c r="Y1747" i="64" a="1"/>
  <c r="Y1747" i="64" s="1"/>
  <c r="Y402" i="64" a="1"/>
  <c r="Y402" i="64" s="1"/>
  <c r="Y396" i="64" a="1"/>
  <c r="Y396" i="64" s="1"/>
  <c r="U98" i="69"/>
  <c r="R132" i="69"/>
  <c r="R157" i="69" s="1"/>
  <c r="Y1425" i="64" a="1"/>
  <c r="Y1425" i="64" s="1"/>
  <c r="Y1338" i="64" a="1"/>
  <c r="Y1338" i="64" s="1"/>
  <c r="Y918" i="64" a="1"/>
  <c r="Y918" i="64" s="1"/>
  <c r="Y525" i="64" a="1"/>
  <c r="Y525" i="64" s="1"/>
  <c r="Y107" i="64" a="1"/>
  <c r="Y107" i="64" s="1"/>
  <c r="Y106" i="64" a="1"/>
  <c r="Y106" i="64" s="1"/>
  <c r="Y40" i="64" a="1"/>
  <c r="Y40" i="64" s="1"/>
  <c r="Y122" i="64" a="1"/>
  <c r="Y122" i="64" s="1"/>
  <c r="Y176" i="64" a="1"/>
  <c r="Y176" i="64" s="1"/>
  <c r="Y123" i="64" a="1"/>
  <c r="Y123" i="64" s="1"/>
  <c r="T121" i="64"/>
  <c r="T124" i="64" s="1"/>
  <c r="Y799" i="64" a="1"/>
  <c r="Y799" i="64" s="1"/>
  <c r="Y501" i="64" a="1"/>
  <c r="Y501" i="64" s="1"/>
  <c r="Y503" i="64" a="1"/>
  <c r="Y503" i="64" s="1"/>
  <c r="Y1451" i="64" a="1"/>
  <c r="Y1451" i="64" s="1"/>
  <c r="Y968" i="64" a="1"/>
  <c r="Y968" i="64" s="1"/>
  <c r="Y990" i="64" a="1"/>
  <c r="Y990" i="64" s="1"/>
  <c r="Y1064" i="64" a="1"/>
  <c r="Y1064" i="64" s="1"/>
  <c r="Y1449" i="64" a="1"/>
  <c r="Y1449" i="64" s="1"/>
  <c r="Y1343" i="64" a="1"/>
  <c r="Y1343" i="64" s="1"/>
  <c r="Y966" i="64" a="1"/>
  <c r="Y966" i="64" s="1"/>
  <c r="Y1349" i="64" a="1"/>
  <c r="Y1349" i="64" s="1"/>
  <c r="Y1062" i="64" a="1"/>
  <c r="Y1062" i="64" s="1"/>
  <c r="Y944" i="64" a="1"/>
  <c r="Y944"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161" i="64" a="1"/>
  <c r="Y1342" i="64" a="1"/>
  <c r="Y1091" i="64" a="1"/>
  <c r="Y919" i="64" a="1"/>
  <c r="DE477" i="64" a="1"/>
  <c r="Y526" i="64" a="1"/>
  <c r="Y800" i="64" a="1"/>
  <c r="Y1450" i="64" a="1"/>
  <c r="Y1063" i="64" a="1"/>
  <c r="Y967" i="64" a="1"/>
  <c r="Y1197" i="64" a="1"/>
  <c r="Y1126" i="64" a="1"/>
  <c r="Y1426" i="64" a="1"/>
  <c r="Y991" i="64" a="1"/>
  <c r="BG1621" i="64" l="1"/>
  <c r="Y108" i="64"/>
  <c r="Y1450" i="64"/>
  <c r="X1134" i="64"/>
  <c r="DE477" i="64"/>
  <c r="Y1197" i="64"/>
  <c r="Y1091" i="64"/>
  <c r="Y1426" i="64"/>
  <c r="Y1063" i="64"/>
  <c r="Y1126" i="64"/>
  <c r="Y1161" i="64"/>
  <c r="Y967" i="64"/>
  <c r="Y991" i="64"/>
  <c r="Y1342" i="64"/>
  <c r="Y919" i="64"/>
  <c r="Y800" i="64"/>
  <c r="Y526" i="64"/>
  <c r="BG1618" i="64"/>
  <c r="Y1721" i="64"/>
  <c r="Z1196" i="64" a="1"/>
  <c r="Z1196" i="64" s="1"/>
  <c r="Z1160" i="64" a="1"/>
  <c r="Z1160" i="64" s="1"/>
  <c r="Z1125" i="64" a="1"/>
  <c r="Z1125" i="64" s="1"/>
  <c r="Z1713" i="64" a="1"/>
  <c r="Z1713" i="64" s="1"/>
  <c r="Z1090" i="64" a="1"/>
  <c r="Z1090" i="64" s="1"/>
  <c r="Z1747" i="64" a="1"/>
  <c r="Z1747" i="64" s="1"/>
  <c r="Z402" i="64" a="1"/>
  <c r="Z402" i="64" s="1"/>
  <c r="Z396" i="64" a="1"/>
  <c r="Z396" i="64" s="1"/>
  <c r="R135" i="69"/>
  <c r="R140" i="69" s="1"/>
  <c r="R150" i="69" s="1"/>
  <c r="Z1425" i="64" a="1"/>
  <c r="Z1425" i="64" s="1"/>
  <c r="Z1338" i="64" a="1"/>
  <c r="Z1338" i="64" s="1"/>
  <c r="Z918" i="64" a="1"/>
  <c r="Z918" i="64" s="1"/>
  <c r="Z525" i="64" a="1"/>
  <c r="Z525" i="64" s="1"/>
  <c r="Z107" i="64" a="1"/>
  <c r="Z107" i="64" s="1"/>
  <c r="Z106" i="64" a="1"/>
  <c r="Z106" i="64" s="1"/>
  <c r="Z122" i="64" a="1"/>
  <c r="Z122" i="64" s="1"/>
  <c r="Z176" i="64" a="1"/>
  <c r="Z176" i="64" s="1"/>
  <c r="Z40" i="64" a="1"/>
  <c r="Z40" i="64" s="1"/>
  <c r="Z123" i="64" a="1"/>
  <c r="Z123" i="64" s="1"/>
  <c r="U121" i="64"/>
  <c r="Z799" i="64" a="1"/>
  <c r="Z799" i="64" s="1"/>
  <c r="Z1062" i="64" a="1"/>
  <c r="Z1062" i="64" s="1"/>
  <c r="Z1451" i="64" a="1"/>
  <c r="Z1451" i="64" s="1"/>
  <c r="Z990" i="64" a="1"/>
  <c r="Z990" i="64" s="1"/>
  <c r="Z966" i="64" a="1"/>
  <c r="Z966" i="64" s="1"/>
  <c r="Z1349" i="64" a="1"/>
  <c r="Z1349" i="64" s="1"/>
  <c r="Z501" i="64" a="1"/>
  <c r="Z501" i="64" s="1"/>
  <c r="Z1064" i="64" a="1"/>
  <c r="Z1064" i="64" s="1"/>
  <c r="Z968" i="64" a="1"/>
  <c r="Z968" i="64" s="1"/>
  <c r="Z1449" i="64" a="1"/>
  <c r="Z1449" i="64" s="1"/>
  <c r="Z944" i="64" a="1"/>
  <c r="Z944" i="64" s="1"/>
  <c r="Z503" i="64" a="1"/>
  <c r="Z503" i="64" s="1"/>
  <c r="Z1343" i="64" a="1"/>
  <c r="Z134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967" i="64" a="1"/>
  <c r="Z1126" i="64" a="1"/>
  <c r="Z1197" i="64" a="1"/>
  <c r="Z1161" i="64" a="1"/>
  <c r="Z1450" i="64" a="1"/>
  <c r="Z1342" i="64" a="1"/>
  <c r="DF477" i="64" a="1"/>
  <c r="Z1426" i="64" a="1"/>
  <c r="Z1091" i="64" a="1"/>
  <c r="Z1063" i="64" a="1"/>
  <c r="Z526" i="64" a="1"/>
  <c r="Z991" i="64" a="1"/>
  <c r="Z800" i="64" a="1"/>
  <c r="Z919" i="64" a="1"/>
  <c r="Z108" i="64" l="1"/>
  <c r="Z1450" i="64"/>
  <c r="U124" i="64"/>
  <c r="Y1134" i="64"/>
  <c r="DF477" i="64"/>
  <c r="Z1091" i="64"/>
  <c r="Z1426" i="64"/>
  <c r="Z1126" i="64"/>
  <c r="Z1161" i="64"/>
  <c r="Z1197" i="64"/>
  <c r="Z1063" i="64"/>
  <c r="Z967" i="64"/>
  <c r="Z991" i="64"/>
  <c r="Z1342" i="64"/>
  <c r="Z919" i="64"/>
  <c r="Z800" i="64"/>
  <c r="Z526" i="64"/>
  <c r="BG1619" i="64"/>
  <c r="Z1721" i="64"/>
  <c r="AA1196" i="64" a="1"/>
  <c r="AA1196" i="64" s="1"/>
  <c r="AA1160" i="64" a="1"/>
  <c r="AA1160" i="64" s="1"/>
  <c r="AA1125" i="64" a="1"/>
  <c r="AA1125" i="64" s="1"/>
  <c r="AA1713" i="64" a="1"/>
  <c r="AA1713" i="64" s="1"/>
  <c r="AA1090" i="64" a="1"/>
  <c r="AA1090" i="64" s="1"/>
  <c r="AA1747" i="64" a="1"/>
  <c r="AA1747" i="64" s="1"/>
  <c r="R142" i="69"/>
  <c r="R146" i="69" s="1"/>
  <c r="R148" i="69" s="1"/>
  <c r="R136" i="69"/>
  <c r="S129" i="69"/>
  <c r="S134" i="69" s="1"/>
  <c r="AA402" i="64" a="1"/>
  <c r="AA402" i="64" s="1"/>
  <c r="AA396" i="64" a="1"/>
  <c r="AA396" i="64" s="1"/>
  <c r="AA1425" i="64" a="1"/>
  <c r="AA1425" i="64" s="1"/>
  <c r="AA1338" i="64" a="1"/>
  <c r="AA1338" i="64" s="1"/>
  <c r="AA918" i="64" a="1"/>
  <c r="AA918" i="64" s="1"/>
  <c r="AA525" i="64" a="1"/>
  <c r="AA525" i="64" s="1"/>
  <c r="AA122" i="64" a="1"/>
  <c r="AA122" i="64" s="1"/>
  <c r="AA176" i="64" a="1"/>
  <c r="AA176" i="64" s="1"/>
  <c r="AA106" i="64" a="1"/>
  <c r="AA106" i="64" s="1"/>
  <c r="AA107" i="64" a="1"/>
  <c r="AA107" i="64" s="1"/>
  <c r="AA40" i="64" a="1"/>
  <c r="AA40" i="64" s="1"/>
  <c r="AA123" i="64" a="1"/>
  <c r="AA123" i="64" s="1"/>
  <c r="V121" i="64"/>
  <c r="V124" i="64" s="1"/>
  <c r="AA799" i="64" a="1"/>
  <c r="AA799" i="64" s="1"/>
  <c r="AA990" i="64" a="1"/>
  <c r="AA990" i="64" s="1"/>
  <c r="AA1349" i="64" a="1"/>
  <c r="AA1349" i="64" s="1"/>
  <c r="AA1064" i="64" a="1"/>
  <c r="AA1064" i="64" s="1"/>
  <c r="AA1451" i="64" a="1"/>
  <c r="AA1451" i="64" s="1"/>
  <c r="AA966" i="64" a="1"/>
  <c r="AA966" i="64" s="1"/>
  <c r="AA944" i="64" a="1"/>
  <c r="AA944" i="64" s="1"/>
  <c r="AA968" i="64" a="1"/>
  <c r="AA968" i="64" s="1"/>
  <c r="AA1343" i="64" a="1"/>
  <c r="AA1343" i="64" s="1"/>
  <c r="AA503" i="64" a="1"/>
  <c r="AA503" i="64" s="1"/>
  <c r="AA1449" i="64" a="1"/>
  <c r="AA1449" i="64" s="1"/>
  <c r="AA501" i="64" a="1"/>
  <c r="AA501" i="64" s="1"/>
  <c r="AA1062" i="64" a="1"/>
  <c r="AA106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DG477" i="64" a="1"/>
  <c r="AA1342" i="64" a="1"/>
  <c r="AA1426" i="64" a="1"/>
  <c r="AA919" i="64" a="1"/>
  <c r="AA1161" i="64" a="1"/>
  <c r="AA1450" i="64" a="1"/>
  <c r="AA1063" i="64" a="1"/>
  <c r="AA1091" i="64" a="1"/>
  <c r="AA967" i="64" a="1"/>
  <c r="AA1126" i="64" a="1"/>
  <c r="AA1197" i="64" a="1"/>
  <c r="AA526" i="64" a="1"/>
  <c r="AA991" i="64" a="1"/>
  <c r="AA800" i="64" a="1"/>
  <c r="AA108" i="64" l="1"/>
  <c r="AA1450" i="64"/>
  <c r="Z1134" i="64"/>
  <c r="DG477" i="64"/>
  <c r="AA1426" i="64"/>
  <c r="AA1091" i="64"/>
  <c r="AA1063" i="64"/>
  <c r="AA1126" i="64"/>
  <c r="AA1161" i="64"/>
  <c r="AA1197" i="64"/>
  <c r="AA967" i="64"/>
  <c r="AA991" i="64"/>
  <c r="AA1342" i="64"/>
  <c r="AA919" i="64"/>
  <c r="AA800" i="64"/>
  <c r="AA526" i="64"/>
  <c r="BH1615" i="64"/>
  <c r="BH1621" i="64" s="1"/>
  <c r="AA1721" i="64"/>
  <c r="AB1160" i="64" a="1"/>
  <c r="AB1160" i="64" s="1"/>
  <c r="AB1196" i="64" a="1"/>
  <c r="AB1196" i="64" s="1"/>
  <c r="AB1125" i="64" a="1"/>
  <c r="AB1125" i="64" s="1"/>
  <c r="AB1713" i="64" a="1"/>
  <c r="AB1713" i="64" s="1"/>
  <c r="AB1090" i="64" a="1"/>
  <c r="AB1090" i="64" s="1"/>
  <c r="AB1747" i="64" a="1"/>
  <c r="AB1747" i="64" s="1"/>
  <c r="R152" i="69"/>
  <c r="S132" i="69"/>
  <c r="S157" i="69" s="1"/>
  <c r="AB396" i="64" a="1"/>
  <c r="AB396" i="64" s="1"/>
  <c r="AB402" i="64" a="1"/>
  <c r="AB402" i="64" s="1"/>
  <c r="AB1425" i="64" a="1"/>
  <c r="AB1425" i="64" s="1"/>
  <c r="AB1338" i="64" a="1"/>
  <c r="AB1338" i="64" s="1"/>
  <c r="AB918" i="64" a="1"/>
  <c r="AB918" i="64" s="1"/>
  <c r="AB525" i="64" a="1"/>
  <c r="AB525" i="64" s="1"/>
  <c r="AB122" i="64" a="1"/>
  <c r="AB122" i="64" s="1"/>
  <c r="AB176" i="64" a="1"/>
  <c r="AB176" i="64" s="1"/>
  <c r="AB40" i="64" a="1"/>
  <c r="AB40" i="64" s="1"/>
  <c r="AB107" i="64" a="1"/>
  <c r="AB107" i="64" s="1"/>
  <c r="AB106" i="64" a="1"/>
  <c r="AB106" i="64" s="1"/>
  <c r="AB123" i="64" a="1"/>
  <c r="AB123" i="64" s="1"/>
  <c r="W121" i="64"/>
  <c r="W124" i="64" s="1"/>
  <c r="AB799" i="64" a="1"/>
  <c r="AB799" i="64" s="1"/>
  <c r="AB501" i="64" a="1"/>
  <c r="AB501" i="64" s="1"/>
  <c r="AB968" i="64" a="1"/>
  <c r="AB968" i="64" s="1"/>
  <c r="AB990" i="64" a="1"/>
  <c r="AB990" i="64" s="1"/>
  <c r="AB944" i="64" a="1"/>
  <c r="AB944" i="64" s="1"/>
  <c r="AB1451" i="64" a="1"/>
  <c r="AB1451" i="64" s="1"/>
  <c r="AB503" i="64" a="1"/>
  <c r="AB503" i="64" s="1"/>
  <c r="AB1343" i="64" a="1"/>
  <c r="AB1343" i="64" s="1"/>
  <c r="AB1062" i="64" a="1"/>
  <c r="AB1062" i="64" s="1"/>
  <c r="AB1064" i="64" a="1"/>
  <c r="AB1064" i="64" s="1"/>
  <c r="AB966" i="64" a="1"/>
  <c r="AB966" i="64" s="1"/>
  <c r="AB1449" i="64" a="1"/>
  <c r="AB1449" i="64" s="1"/>
  <c r="AB1349" i="64" a="1"/>
  <c r="AB134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161" i="64" a="1"/>
  <c r="AB800" i="64" a="1"/>
  <c r="AB919" i="64" a="1"/>
  <c r="AB1197" i="64" a="1"/>
  <c r="AB1450" i="64" a="1"/>
  <c r="AB1342" i="64" a="1"/>
  <c r="AB1126" i="64" a="1"/>
  <c r="AB1091" i="64" a="1"/>
  <c r="AB1063" i="64" a="1"/>
  <c r="AB526" i="64" a="1"/>
  <c r="DH477" i="64" a="1"/>
  <c r="AB967" i="64" a="1"/>
  <c r="AB991" i="64" a="1"/>
  <c r="AB1426" i="64" a="1"/>
  <c r="AB108" i="64" l="1"/>
  <c r="AB1450" i="64"/>
  <c r="AA1134" i="64"/>
  <c r="DH477" i="64"/>
  <c r="AB1126" i="64"/>
  <c r="AB1161" i="64"/>
  <c r="AB1197" i="64"/>
  <c r="AB1091" i="64"/>
  <c r="AB1063" i="64"/>
  <c r="AB1426" i="64"/>
  <c r="AB967" i="64"/>
  <c r="AB991" i="64"/>
  <c r="AB1342" i="64"/>
  <c r="AB919" i="64"/>
  <c r="AB800" i="64"/>
  <c r="AB526" i="64"/>
  <c r="BH1618" i="64"/>
  <c r="BH1619" i="64" s="1"/>
  <c r="AB1721" i="64"/>
  <c r="AC1196" i="64" a="1"/>
  <c r="AC1196" i="64" s="1"/>
  <c r="AC1160" i="64" a="1"/>
  <c r="AC1160" i="64" s="1"/>
  <c r="AC1125" i="64" a="1"/>
  <c r="AC1125" i="64" s="1"/>
  <c r="AC1713" i="64" a="1"/>
  <c r="AC1713" i="64" s="1"/>
  <c r="AC1090" i="64" a="1"/>
  <c r="AC1090" i="64" s="1"/>
  <c r="AC1747" i="64" a="1"/>
  <c r="AC1747" i="64" s="1"/>
  <c r="S135" i="69"/>
  <c r="S140" i="69" s="1"/>
  <c r="S150" i="69" s="1"/>
  <c r="AC396" i="64" a="1"/>
  <c r="AC396" i="64" s="1"/>
  <c r="AC402" i="64" a="1"/>
  <c r="AC402" i="64" s="1"/>
  <c r="AC1425" i="64" a="1"/>
  <c r="AC1425" i="64" s="1"/>
  <c r="AC1338" i="64" a="1"/>
  <c r="AC1338" i="64" s="1"/>
  <c r="AC918" i="64" a="1"/>
  <c r="AC918" i="64" s="1"/>
  <c r="AC525" i="64" a="1"/>
  <c r="AC525" i="64" s="1"/>
  <c r="AC40" i="64" a="1"/>
  <c r="AC40" i="64" s="1"/>
  <c r="AC107" i="64" a="1"/>
  <c r="AC107" i="64" s="1"/>
  <c r="AC106" i="64" a="1"/>
  <c r="AC106" i="64" s="1"/>
  <c r="AC176" i="64" a="1"/>
  <c r="AC176" i="64" s="1"/>
  <c r="AC122" i="64" a="1"/>
  <c r="AC122" i="64" s="1"/>
  <c r="AC123" i="64" a="1"/>
  <c r="AC123" i="64" s="1"/>
  <c r="X121" i="64"/>
  <c r="X124" i="64" s="1"/>
  <c r="AC799" i="64" a="1"/>
  <c r="AC799" i="64" s="1"/>
  <c r="AC990" i="64" a="1"/>
  <c r="AC990" i="64" s="1"/>
  <c r="AC1449" i="64" a="1"/>
  <c r="AC1449" i="64" s="1"/>
  <c r="AC1343" i="64" a="1"/>
  <c r="AC1343" i="64" s="1"/>
  <c r="AC501" i="64" a="1"/>
  <c r="AC501" i="64" s="1"/>
  <c r="AC966" i="64" a="1"/>
  <c r="AC966" i="64" s="1"/>
  <c r="AC1064" i="64" a="1"/>
  <c r="AC1064" i="64" s="1"/>
  <c r="AC968" i="64" a="1"/>
  <c r="AC968" i="64" s="1"/>
  <c r="AC1451" i="64" a="1"/>
  <c r="AC1451" i="64" s="1"/>
  <c r="AC1062" i="64" a="1"/>
  <c r="AC1062" i="64" s="1"/>
  <c r="AC1349" i="64" a="1"/>
  <c r="AC1349" i="64" s="1"/>
  <c r="AC503" i="64" a="1"/>
  <c r="AC503" i="64" s="1"/>
  <c r="AC944" i="64" a="1"/>
  <c r="AC944"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526" i="64" a="1"/>
  <c r="AC919" i="64" a="1"/>
  <c r="DI477" i="64" a="1"/>
  <c r="AC1450" i="64" a="1"/>
  <c r="AC967" i="64" a="1"/>
  <c r="AC1161" i="64" a="1"/>
  <c r="AC1126" i="64" a="1"/>
  <c r="AC1063" i="64" a="1"/>
  <c r="AC1342" i="64" a="1"/>
  <c r="AC1091" i="64" a="1"/>
  <c r="AC800" i="64" a="1"/>
  <c r="AC1197" i="64" a="1"/>
  <c r="AC991" i="64" a="1"/>
  <c r="AC1426" i="64" a="1"/>
  <c r="AC108" i="64" l="1"/>
  <c r="AC1450" i="64"/>
  <c r="AB1134" i="64"/>
  <c r="DI477" i="64"/>
  <c r="AC1063" i="64"/>
  <c r="AC1197" i="64"/>
  <c r="AC1426" i="64"/>
  <c r="AC1126" i="64"/>
  <c r="AC1091" i="64"/>
  <c r="AC1161" i="64"/>
  <c r="AC967" i="64"/>
  <c r="AC991" i="64"/>
  <c r="AC1342" i="64"/>
  <c r="AC919" i="64"/>
  <c r="AC800" i="64"/>
  <c r="AC526" i="64"/>
  <c r="BI1615" i="64"/>
  <c r="BI1621" i="64" s="1"/>
  <c r="AD1160" i="64" a="1"/>
  <c r="AD1160" i="64" s="1"/>
  <c r="AD1196" i="64" a="1"/>
  <c r="AD1196" i="64" s="1"/>
  <c r="AD1125" i="64" a="1"/>
  <c r="AD1125" i="64" s="1"/>
  <c r="AC1721" i="64"/>
  <c r="AD1713" i="64" a="1"/>
  <c r="AD1713" i="64" s="1"/>
  <c r="AD1090" i="64" a="1"/>
  <c r="AD1090" i="64" s="1"/>
  <c r="AD1747" i="64" a="1"/>
  <c r="AD1747" i="64" s="1"/>
  <c r="T129" i="69"/>
  <c r="T134" i="69" s="1"/>
  <c r="S136" i="69"/>
  <c r="S142" i="69"/>
  <c r="S146" i="69" s="1"/>
  <c r="S148" i="69" s="1"/>
  <c r="AD402" i="64" a="1"/>
  <c r="AD402" i="64" s="1"/>
  <c r="AD396" i="64" a="1"/>
  <c r="AD396" i="64" s="1"/>
  <c r="AD1425" i="64" a="1"/>
  <c r="AD1425" i="64" s="1"/>
  <c r="X17" i="69"/>
  <c r="X18" i="69" s="1"/>
  <c r="AD1338" i="64" a="1"/>
  <c r="AD1338" i="64" s="1"/>
  <c r="AD918" i="64" a="1"/>
  <c r="AD918" i="64" s="1"/>
  <c r="AD525" i="64" a="1"/>
  <c r="AD525" i="64" s="1"/>
  <c r="AD40" i="64" a="1"/>
  <c r="AD40" i="64" s="1"/>
  <c r="AD107" i="64" a="1"/>
  <c r="AD107" i="64" s="1"/>
  <c r="AD106" i="64" a="1"/>
  <c r="AD106" i="64" s="1"/>
  <c r="AD176" i="64" a="1"/>
  <c r="AD176" i="64" s="1"/>
  <c r="AD122" i="64" a="1"/>
  <c r="AD122" i="64" s="1"/>
  <c r="AD123" i="64" a="1"/>
  <c r="AD123" i="64" s="1"/>
  <c r="Y121" i="64"/>
  <c r="Y124" i="64" s="1"/>
  <c r="AD799" i="64" a="1"/>
  <c r="AD799" i="64" s="1"/>
  <c r="AD1451" i="64" a="1"/>
  <c r="AD1451" i="64" s="1"/>
  <c r="AD1064" i="64" a="1"/>
  <c r="AD1064" i="64" s="1"/>
  <c r="AD501" i="64" a="1"/>
  <c r="AD501" i="64" s="1"/>
  <c r="AD503" i="64" a="1"/>
  <c r="AD503" i="64" s="1"/>
  <c r="AD944" i="64" a="1"/>
  <c r="AD944" i="64" s="1"/>
  <c r="AD1062" i="64" a="1"/>
  <c r="AD1062" i="64" s="1"/>
  <c r="AD1343" i="64" a="1"/>
  <c r="AD1343" i="64" s="1"/>
  <c r="AD968" i="64" a="1"/>
  <c r="AD968" i="64" s="1"/>
  <c r="AD990" i="64" a="1"/>
  <c r="AD990" i="64" s="1"/>
  <c r="AD1449" i="64" a="1"/>
  <c r="AD1449" i="64" s="1"/>
  <c r="AD966" i="64" a="1"/>
  <c r="AD966" i="64" s="1"/>
  <c r="AD1349" i="64" a="1"/>
  <c r="AD134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DJ477" i="64" a="1"/>
  <c r="AD1063" i="64" a="1"/>
  <c r="AD1126" i="64" a="1"/>
  <c r="AD919" i="64" a="1"/>
  <c r="AD1091" i="64" a="1"/>
  <c r="AD1450" i="64" a="1"/>
  <c r="AD1161" i="64" a="1"/>
  <c r="AD1342" i="64" a="1"/>
  <c r="AD991" i="64" a="1"/>
  <c r="AD1197" i="64" a="1"/>
  <c r="AD967" i="64" a="1"/>
  <c r="AD526" i="64" a="1"/>
  <c r="AD800" i="64" a="1"/>
  <c r="AD1426" i="64" a="1"/>
  <c r="AD108" i="64" l="1"/>
  <c r="AD1450" i="64"/>
  <c r="K1450" i="64" s="1"/>
  <c r="AC1134" i="64"/>
  <c r="DJ477" i="64"/>
  <c r="AD1063" i="64"/>
  <c r="AD1426" i="64"/>
  <c r="AD1091" i="64"/>
  <c r="AD1126" i="64"/>
  <c r="AD1197" i="64"/>
  <c r="AD1161" i="64"/>
  <c r="AD967" i="64"/>
  <c r="K967" i="64" s="1"/>
  <c r="AD991" i="64"/>
  <c r="AD1342" i="64"/>
  <c r="AD919" i="64"/>
  <c r="AD800" i="64"/>
  <c r="AD526" i="64"/>
  <c r="BI1618" i="64"/>
  <c r="BI1619" i="64" s="1"/>
  <c r="AD1721" i="64"/>
  <c r="AE1196" i="64" a="1"/>
  <c r="AE1196" i="64" s="1"/>
  <c r="AE1125" i="64" a="1"/>
  <c r="AE1125" i="64" s="1"/>
  <c r="AE1160" i="64" a="1"/>
  <c r="AE1160" i="64" s="1"/>
  <c r="AE1713" i="64" a="1"/>
  <c r="AE1713" i="64" s="1"/>
  <c r="AE1090" i="64" a="1"/>
  <c r="AE1090" i="64" s="1"/>
  <c r="AE1747" i="64" a="1"/>
  <c r="AE1747" i="64" s="1"/>
  <c r="T132" i="69"/>
  <c r="T157" i="69" s="1"/>
  <c r="S152" i="69"/>
  <c r="AE402" i="64" a="1"/>
  <c r="AE402" i="64" s="1"/>
  <c r="AE396" i="64" a="1"/>
  <c r="AE396" i="64" s="1"/>
  <c r="AE1425" i="64" a="1"/>
  <c r="AE1425" i="64" s="1"/>
  <c r="AE1338" i="64" a="1"/>
  <c r="AE1338" i="64" s="1"/>
  <c r="AE918" i="64" a="1"/>
  <c r="AE918" i="64" s="1"/>
  <c r="AE525" i="64" a="1"/>
  <c r="AE525" i="64" s="1"/>
  <c r="AE40" i="64" a="1"/>
  <c r="AE40" i="64" s="1"/>
  <c r="AE107" i="64" a="1"/>
  <c r="AE107" i="64" s="1"/>
  <c r="AE106" i="64" a="1"/>
  <c r="AE106" i="64" s="1"/>
  <c r="AE176" i="64" a="1"/>
  <c r="AE176" i="64" s="1"/>
  <c r="AE122" i="64" a="1"/>
  <c r="AE122" i="64" s="1"/>
  <c r="AE123" i="64" a="1"/>
  <c r="AE123" i="64" s="1"/>
  <c r="Z121" i="64"/>
  <c r="Z124" i="64" s="1"/>
  <c r="AE799" i="64" a="1"/>
  <c r="AE799" i="64" s="1"/>
  <c r="AE501" i="64" a="1"/>
  <c r="AE501" i="64" s="1"/>
  <c r="AE1349" i="64" a="1"/>
  <c r="AE1349" i="64" s="1"/>
  <c r="AE966" i="64" a="1"/>
  <c r="AE966" i="64" s="1"/>
  <c r="AE1449" i="64" a="1"/>
  <c r="AE1449" i="64" s="1"/>
  <c r="AE990" i="64" a="1"/>
  <c r="AE990" i="64" s="1"/>
  <c r="AE1451" i="64" a="1"/>
  <c r="AE1451" i="64" s="1"/>
  <c r="AE968" i="64" a="1"/>
  <c r="AE968" i="64" s="1"/>
  <c r="AE1064" i="64" a="1"/>
  <c r="AE1064" i="64" s="1"/>
  <c r="AE1062" i="64" a="1"/>
  <c r="AE1062" i="64" s="1"/>
  <c r="AE944" i="64" a="1"/>
  <c r="AE944" i="64" s="1"/>
  <c r="AE503" i="64" a="1"/>
  <c r="AE503" i="64" s="1"/>
  <c r="AE1343" i="64" a="1"/>
  <c r="AE134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063" i="64" a="1"/>
  <c r="AE919" i="64" a="1"/>
  <c r="AE1126" i="64" a="1"/>
  <c r="AE1091" i="64" a="1"/>
  <c r="AE1342" i="64" a="1"/>
  <c r="AE1161" i="64" a="1"/>
  <c r="AE967" i="64" a="1"/>
  <c r="DK477" i="64" a="1"/>
  <c r="AE1197" i="64" a="1"/>
  <c r="AE526" i="64" a="1"/>
  <c r="AE1450" i="64" a="1"/>
  <c r="AE800" i="64" a="1"/>
  <c r="AE1426" i="64" a="1"/>
  <c r="AE991" i="64" a="1"/>
  <c r="AE108" i="64" l="1"/>
  <c r="AE1450" i="64"/>
  <c r="AD1134" i="64"/>
  <c r="K1134" i="64" s="1"/>
  <c r="DK477" i="64"/>
  <c r="AE1426" i="64"/>
  <c r="AE1126" i="64"/>
  <c r="AE1161" i="64"/>
  <c r="AE1197" i="64"/>
  <c r="AE1063" i="64"/>
  <c r="AE1091" i="64"/>
  <c r="AE967" i="64"/>
  <c r="AE991" i="64"/>
  <c r="AE1342" i="64"/>
  <c r="AE919" i="64"/>
  <c r="AE800" i="64"/>
  <c r="AE526" i="64"/>
  <c r="BJ1615" i="64"/>
  <c r="BJ1621" i="64" s="1"/>
  <c r="AE1721" i="64"/>
  <c r="AF1196" i="64" a="1"/>
  <c r="AF1196" i="64" s="1"/>
  <c r="AF1160" i="64" a="1"/>
  <c r="AF1160" i="64" s="1"/>
  <c r="AF1125" i="64" a="1"/>
  <c r="AF1125" i="64" s="1"/>
  <c r="AF1713" i="64" a="1"/>
  <c r="AF1713" i="64" s="1"/>
  <c r="AF1090" i="64" a="1"/>
  <c r="AF1090" i="64" s="1"/>
  <c r="AF1747" i="64" a="1"/>
  <c r="AF1747" i="64" s="1"/>
  <c r="T135" i="69"/>
  <c r="T140" i="69" s="1"/>
  <c r="T150" i="69" s="1"/>
  <c r="T161" i="69"/>
  <c r="T162" i="69" s="1"/>
  <c r="T167" i="69" s="1"/>
  <c r="AF402" i="64" a="1"/>
  <c r="AF402" i="64" s="1"/>
  <c r="AF396" i="64" a="1"/>
  <c r="AF396" i="64" s="1"/>
  <c r="S173" i="69"/>
  <c r="S175" i="69" s="1"/>
  <c r="AF1425" i="64" a="1"/>
  <c r="AF1425" i="64" s="1"/>
  <c r="R115" i="69"/>
  <c r="R118" i="69" s="1"/>
  <c r="R125" i="69" s="1"/>
  <c r="AF1338" i="64" a="1"/>
  <c r="AF1338" i="64" s="1"/>
  <c r="AF918" i="64" a="1"/>
  <c r="AF918" i="64" s="1"/>
  <c r="AF525" i="64" a="1"/>
  <c r="AF525" i="64" s="1"/>
  <c r="AF107" i="64" a="1"/>
  <c r="AF107" i="64" s="1"/>
  <c r="AF176" i="64" a="1"/>
  <c r="AF176" i="64" s="1"/>
  <c r="AF106" i="64" a="1"/>
  <c r="AF106" i="64" s="1"/>
  <c r="AF122" i="64" a="1"/>
  <c r="AF122" i="64" s="1"/>
  <c r="AF40" i="64" a="1"/>
  <c r="AF40" i="64" s="1"/>
  <c r="AF123" i="64" a="1"/>
  <c r="AF123" i="64" s="1"/>
  <c r="AA121" i="64"/>
  <c r="AA124" i="64" s="1"/>
  <c r="AF799" i="64" a="1"/>
  <c r="AF799" i="64" s="1"/>
  <c r="AF990" i="64" a="1"/>
  <c r="AF990" i="64" s="1"/>
  <c r="AF1451" i="64" a="1"/>
  <c r="AF1451" i="64" s="1"/>
  <c r="AF1449" i="64" a="1"/>
  <c r="AF1449" i="64" s="1"/>
  <c r="AF1343" i="64" a="1"/>
  <c r="AF1343" i="64" s="1"/>
  <c r="AF944" i="64" a="1"/>
  <c r="AF944" i="64" s="1"/>
  <c r="AF966" i="64" a="1"/>
  <c r="AF966" i="64" s="1"/>
  <c r="AF1064" i="64" a="1"/>
  <c r="AF1064" i="64" s="1"/>
  <c r="AF968" i="64" a="1"/>
  <c r="AF968" i="64" s="1"/>
  <c r="AF503" i="64" a="1"/>
  <c r="AF503" i="64" s="1"/>
  <c r="AF1062" i="64" a="1"/>
  <c r="AF1062" i="64" s="1"/>
  <c r="AF1349" i="64" a="1"/>
  <c r="AF1349" i="64" s="1"/>
  <c r="AF501" i="64" a="1"/>
  <c r="AF501"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967" i="64" a="1"/>
  <c r="AF1197" i="64" a="1"/>
  <c r="AF1342" i="64" a="1"/>
  <c r="AF919" i="64" a="1"/>
  <c r="AF1063" i="64" a="1"/>
  <c r="AF800" i="64" a="1"/>
  <c r="AF1161" i="64" a="1"/>
  <c r="AF1126" i="64" a="1"/>
  <c r="AF1091" i="64" a="1"/>
  <c r="AF526" i="64" a="1"/>
  <c r="AF1450" i="64" a="1"/>
  <c r="AF991" i="64" a="1"/>
  <c r="AF1426" i="64" a="1"/>
  <c r="AF108" i="64" l="1"/>
  <c r="AF1450" i="64"/>
  <c r="AE1134" i="64"/>
  <c r="K477" i="64"/>
  <c r="L477" i="64"/>
  <c r="M477" i="64"/>
  <c r="N477" i="64"/>
  <c r="O477" i="64"/>
  <c r="P477" i="64"/>
  <c r="AF1426" i="64"/>
  <c r="AF1091" i="64"/>
  <c r="AF1063" i="64"/>
  <c r="AF1126" i="64"/>
  <c r="AF1197" i="64"/>
  <c r="AF1161" i="64"/>
  <c r="AF967" i="64"/>
  <c r="AF991" i="64"/>
  <c r="AF1342" i="64"/>
  <c r="AF919" i="64"/>
  <c r="AF800" i="64"/>
  <c r="AF526" i="64"/>
  <c r="BJ1618" i="64"/>
  <c r="BJ1619" i="64" s="1"/>
  <c r="AF1721" i="64"/>
  <c r="AG1196" i="64" a="1"/>
  <c r="AG1196" i="64" s="1"/>
  <c r="AG1160" i="64" a="1"/>
  <c r="AG1160" i="64" s="1"/>
  <c r="AG1125" i="64" a="1"/>
  <c r="AG1125" i="64" s="1"/>
  <c r="AG1713" i="64" a="1"/>
  <c r="AG1713" i="64" s="1"/>
  <c r="AG1090" i="64" a="1"/>
  <c r="AG1090" i="64" s="1"/>
  <c r="AG1747" i="64" a="1"/>
  <c r="AG1747" i="64" s="1"/>
  <c r="U129" i="69"/>
  <c r="U132" i="69" s="1"/>
  <c r="U157" i="69" s="1"/>
  <c r="T142" i="69"/>
  <c r="T146" i="69" s="1"/>
  <c r="T148" i="69" s="1"/>
  <c r="T136" i="69"/>
  <c r="AG402" i="64" a="1"/>
  <c r="AG402" i="64" s="1"/>
  <c r="AG396" i="64" a="1"/>
  <c r="AG396" i="64" s="1"/>
  <c r="AG1425" i="64" a="1"/>
  <c r="AG1425" i="64" s="1"/>
  <c r="R119" i="69"/>
  <c r="AG1338" i="64" a="1"/>
  <c r="AG1338" i="64" s="1"/>
  <c r="AG918" i="64" a="1"/>
  <c r="AG918" i="64" s="1"/>
  <c r="AB121" i="64"/>
  <c r="AB124" i="64" s="1"/>
  <c r="AG525" i="64" a="1"/>
  <c r="AG525" i="64" s="1"/>
  <c r="AG106" i="64" a="1"/>
  <c r="AG106" i="64" s="1"/>
  <c r="AG122" i="64" a="1"/>
  <c r="AG122" i="64" s="1"/>
  <c r="AG107" i="64" a="1"/>
  <c r="AG107" i="64" s="1"/>
  <c r="AG40" i="64" a="1"/>
  <c r="AG40" i="64" s="1"/>
  <c r="AG176" i="64" a="1"/>
  <c r="AG176" i="64" s="1"/>
  <c r="AG123" i="64" a="1"/>
  <c r="AG123" i="64" s="1"/>
  <c r="AG799" i="64" a="1"/>
  <c r="AG799" i="64" s="1"/>
  <c r="AG1064" i="64" a="1"/>
  <c r="AG1064" i="64" s="1"/>
  <c r="AG944" i="64" a="1"/>
  <c r="AG944" i="64" s="1"/>
  <c r="AG501" i="64" a="1"/>
  <c r="AG501" i="64" s="1"/>
  <c r="AG1449" i="64" a="1"/>
  <c r="AG1449" i="64" s="1"/>
  <c r="AG968" i="64" a="1"/>
  <c r="AG968" i="64" s="1"/>
  <c r="AG503" i="64" a="1"/>
  <c r="AG503" i="64" s="1"/>
  <c r="AG990" i="64" a="1"/>
  <c r="AG990" i="64" s="1"/>
  <c r="AG966" i="64" a="1"/>
  <c r="AG966" i="64" s="1"/>
  <c r="AG1343" i="64" a="1"/>
  <c r="AG1343" i="64" s="1"/>
  <c r="AG1062" i="64" a="1"/>
  <c r="AG1062" i="64" s="1"/>
  <c r="AG1349" i="64" a="1"/>
  <c r="AG1349" i="64" s="1"/>
  <c r="AG1451" i="64" a="1"/>
  <c r="AG1451"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967" i="64" a="1"/>
  <c r="AG1342" i="64" a="1"/>
  <c r="AG1063" i="64" a="1"/>
  <c r="AG526" i="64" a="1"/>
  <c r="AG919" i="64" a="1"/>
  <c r="AG800" i="64" a="1"/>
  <c r="AG1161" i="64" a="1"/>
  <c r="AG1197" i="64" a="1"/>
  <c r="AG1091" i="64" a="1"/>
  <c r="AG1450" i="64" a="1"/>
  <c r="AG1426" i="64" a="1"/>
  <c r="AG1126" i="64" a="1"/>
  <c r="AG991" i="64" a="1"/>
  <c r="AG108" i="64" l="1"/>
  <c r="AG1450" i="64"/>
  <c r="AF1134" i="64"/>
  <c r="AG1091" i="64"/>
  <c r="AG1063" i="64"/>
  <c r="AG1161" i="64"/>
  <c r="AG1426" i="64"/>
  <c r="AG1126" i="64"/>
  <c r="AG1197" i="64"/>
  <c r="AG967" i="64"/>
  <c r="AG991" i="64"/>
  <c r="AG1342" i="64"/>
  <c r="AG919" i="64"/>
  <c r="AG800" i="64"/>
  <c r="AG526" i="64"/>
  <c r="BK1615" i="64"/>
  <c r="BK1621" i="64" s="1"/>
  <c r="AG1721" i="64"/>
  <c r="AH1196" i="64" a="1"/>
  <c r="AH1196" i="64" s="1"/>
  <c r="AH1160" i="64" a="1"/>
  <c r="AH1160" i="64" s="1"/>
  <c r="AH1125" i="64" a="1"/>
  <c r="AH1125" i="64" s="1"/>
  <c r="AH1713" i="64" a="1"/>
  <c r="AH1713" i="64" s="1"/>
  <c r="AH1090" i="64" a="1"/>
  <c r="AH1090" i="64" s="1"/>
  <c r="AH1747" i="64" a="1"/>
  <c r="AH1747" i="64" s="1"/>
  <c r="T152" i="69"/>
  <c r="U134" i="69"/>
  <c r="U135" i="69" s="1"/>
  <c r="V129" i="69" s="1"/>
  <c r="AH402" i="64" a="1"/>
  <c r="AH402" i="64" s="1"/>
  <c r="AH396" i="64" a="1"/>
  <c r="AH396" i="64" s="1"/>
  <c r="S115" i="69"/>
  <c r="S118" i="69" s="1"/>
  <c r="S125" i="69" s="1"/>
  <c r="U161" i="69"/>
  <c r="U162" i="69" s="1"/>
  <c r="AH1425" i="64" a="1"/>
  <c r="AH1425" i="64" s="1"/>
  <c r="AH1338" i="64" a="1"/>
  <c r="AH1338" i="64" s="1"/>
  <c r="AH918" i="64" a="1"/>
  <c r="AH918" i="64" s="1"/>
  <c r="AH525" i="64" a="1"/>
  <c r="AH525" i="64" s="1"/>
  <c r="AH122" i="64" a="1"/>
  <c r="AH122" i="64" s="1"/>
  <c r="AH40" i="64" a="1"/>
  <c r="AH40" i="64" s="1"/>
  <c r="AH106" i="64" a="1"/>
  <c r="AH106" i="64" s="1"/>
  <c r="AH176" i="64" a="1"/>
  <c r="AH176" i="64" s="1"/>
  <c r="AH107" i="64" a="1"/>
  <c r="AH107" i="64" s="1"/>
  <c r="AH123" i="64" a="1"/>
  <c r="AH123" i="64" s="1"/>
  <c r="AC121" i="64"/>
  <c r="AC124" i="64" s="1"/>
  <c r="AC207" i="69"/>
  <c r="AC209" i="69" s="1"/>
  <c r="AC219" i="69" s="1"/>
  <c r="AH799" i="64" a="1"/>
  <c r="AH799" i="64" s="1"/>
  <c r="AH966" i="64" a="1"/>
  <c r="AH966" i="64" s="1"/>
  <c r="AH1349" i="64" a="1"/>
  <c r="AH1349" i="64" s="1"/>
  <c r="AH1064" i="64" a="1"/>
  <c r="AH1064" i="64" s="1"/>
  <c r="AH503" i="64" a="1"/>
  <c r="AH503" i="64" s="1"/>
  <c r="AH968" i="64" a="1"/>
  <c r="AH968" i="64" s="1"/>
  <c r="AH990" i="64" a="1"/>
  <c r="AH990" i="64" s="1"/>
  <c r="AH501" i="64" a="1"/>
  <c r="AH501" i="64" s="1"/>
  <c r="AH1451" i="64" a="1"/>
  <c r="AH1451" i="64" s="1"/>
  <c r="AH944" i="64" a="1"/>
  <c r="AH944" i="64" s="1"/>
  <c r="AH1449" i="64" a="1"/>
  <c r="AH1449" i="64" s="1"/>
  <c r="AH1062" i="64" a="1"/>
  <c r="AH1062" i="64" s="1"/>
  <c r="AH1343" i="64" a="1"/>
  <c r="AH134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526" i="64" a="1"/>
  <c r="AH1197" i="64" a="1"/>
  <c r="AH919" i="64" a="1"/>
  <c r="AH1091" i="64" a="1"/>
  <c r="AH1450" i="64" a="1"/>
  <c r="AH967" i="64" a="1"/>
  <c r="AH991" i="64" a="1"/>
  <c r="AH1342" i="64" a="1"/>
  <c r="AH800" i="64" a="1"/>
  <c r="AH1126" i="64" a="1"/>
  <c r="AH1063" i="64" a="1"/>
  <c r="AH1161" i="64" a="1"/>
  <c r="AH1426" i="64" a="1"/>
  <c r="AH108" i="64" l="1"/>
  <c r="AH1450" i="64"/>
  <c r="AG1134" i="64"/>
  <c r="AH1126" i="64"/>
  <c r="AH1197" i="64"/>
  <c r="AH1091" i="64"/>
  <c r="AH1063" i="64"/>
  <c r="AH1161" i="64"/>
  <c r="AH1426" i="64"/>
  <c r="AH967" i="64"/>
  <c r="AH991" i="64"/>
  <c r="AH1342" i="64"/>
  <c r="AH919" i="64"/>
  <c r="AH800" i="64"/>
  <c r="AH526" i="64"/>
  <c r="BK1618" i="64"/>
  <c r="BK1619" i="64" s="1"/>
  <c r="AH1721" i="64"/>
  <c r="AI1196" i="64" a="1"/>
  <c r="AI1196" i="64" s="1"/>
  <c r="AI1160" i="64" a="1"/>
  <c r="AI1160" i="64" s="1"/>
  <c r="AI1125" i="64" a="1"/>
  <c r="AI1125" i="64" s="1"/>
  <c r="AI1713" i="64" a="1"/>
  <c r="AI1713" i="64" s="1"/>
  <c r="AI1090" i="64" a="1"/>
  <c r="AI1090" i="64" s="1"/>
  <c r="AI1747" i="64" a="1"/>
  <c r="AI1747" i="64" s="1"/>
  <c r="AI402" i="64" a="1"/>
  <c r="AI402" i="64" s="1"/>
  <c r="AI396" i="64" a="1"/>
  <c r="AI396" i="64" s="1"/>
  <c r="U140" i="69"/>
  <c r="U150" i="69" s="1"/>
  <c r="U136" i="69"/>
  <c r="U142" i="69"/>
  <c r="U152" i="69" s="1"/>
  <c r="V134" i="69"/>
  <c r="V132" i="69"/>
  <c r="V157" i="69" s="1"/>
  <c r="AI1425" i="64" a="1"/>
  <c r="AI1425" i="64" s="1"/>
  <c r="AI1338" i="64" a="1"/>
  <c r="AI1338" i="64" s="1"/>
  <c r="AI918" i="64" a="1"/>
  <c r="AI918" i="64" s="1"/>
  <c r="AI525" i="64" a="1"/>
  <c r="AI525" i="64" s="1"/>
  <c r="AI122" i="64" a="1"/>
  <c r="AI122" i="64" s="1"/>
  <c r="AI40" i="64" a="1"/>
  <c r="AI40" i="64" s="1"/>
  <c r="AI176" i="64" a="1"/>
  <c r="AI176" i="64" s="1"/>
  <c r="AI107" i="64" a="1"/>
  <c r="AI107" i="64" s="1"/>
  <c r="AI106" i="64" a="1"/>
  <c r="AI106" i="64" s="1"/>
  <c r="AI123" i="64" a="1"/>
  <c r="AI123" i="64" s="1"/>
  <c r="AD121" i="64"/>
  <c r="K121" i="64" s="1"/>
  <c r="AI799" i="64" a="1"/>
  <c r="AI799" i="64" s="1"/>
  <c r="AI1062" i="64" a="1"/>
  <c r="AI1062" i="64" s="1"/>
  <c r="AI1449" i="64" a="1"/>
  <c r="AI1449" i="64" s="1"/>
  <c r="AI1343" i="64" a="1"/>
  <c r="AI1343" i="64" s="1"/>
  <c r="AI968" i="64" a="1"/>
  <c r="AI968" i="64" s="1"/>
  <c r="AI944" i="64" a="1"/>
  <c r="AI944" i="64" s="1"/>
  <c r="AI1349" i="64" a="1"/>
  <c r="AI1349" i="64" s="1"/>
  <c r="AI990" i="64" a="1"/>
  <c r="AI990" i="64" s="1"/>
  <c r="AI503" i="64" a="1"/>
  <c r="AI503" i="64" s="1"/>
  <c r="AI501" i="64" a="1"/>
  <c r="AI501" i="64" s="1"/>
  <c r="AI966" i="64" a="1"/>
  <c r="AI966" i="64" s="1"/>
  <c r="AI1451" i="64" a="1"/>
  <c r="AI1451" i="64" s="1"/>
  <c r="AI1064" i="64" a="1"/>
  <c r="AI106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991" i="64" a="1"/>
  <c r="AI1126" i="64" a="1"/>
  <c r="AI1342" i="64" a="1"/>
  <c r="AI1426" i="64" a="1"/>
  <c r="AI1197" i="64" a="1"/>
  <c r="AI1091" i="64" a="1"/>
  <c r="AI919" i="64" a="1"/>
  <c r="AI967" i="64" a="1"/>
  <c r="AI800" i="64" a="1"/>
  <c r="AI1063" i="64" a="1"/>
  <c r="AI1161" i="64" a="1"/>
  <c r="AI1450" i="64" a="1"/>
  <c r="AI526" i="64" a="1"/>
  <c r="AI108" i="64" l="1"/>
  <c r="AI1450" i="64"/>
  <c r="AH1134" i="64"/>
  <c r="AD124" i="64"/>
  <c r="AI1161" i="64"/>
  <c r="AI1091" i="64"/>
  <c r="AI1126" i="64"/>
  <c r="AI1197" i="64"/>
  <c r="AI1426" i="64"/>
  <c r="AI1063" i="64"/>
  <c r="AI967" i="64"/>
  <c r="AI991" i="64"/>
  <c r="AI1342" i="64"/>
  <c r="AI919" i="64"/>
  <c r="AI800" i="64"/>
  <c r="AI526" i="64"/>
  <c r="BL1615" i="64"/>
  <c r="BL1621" i="64" s="1"/>
  <c r="AI1721" i="64"/>
  <c r="AJ1196" i="64" a="1"/>
  <c r="AJ1196" i="64" s="1"/>
  <c r="AJ1160" i="64" a="1"/>
  <c r="AJ1160" i="64" s="1"/>
  <c r="AJ1125" i="64" a="1"/>
  <c r="AJ1125" i="64" s="1"/>
  <c r="AJ1713" i="64" a="1"/>
  <c r="AJ1713" i="64" s="1"/>
  <c r="AJ1090" i="64" a="1"/>
  <c r="AJ1090" i="64" s="1"/>
  <c r="AJ1747" i="64" a="1"/>
  <c r="AJ1747" i="64" s="1"/>
  <c r="AJ396" i="64" a="1"/>
  <c r="AJ396" i="64" s="1"/>
  <c r="AJ402" i="64" a="1"/>
  <c r="AJ402" i="64" s="1"/>
  <c r="U146" i="69"/>
  <c r="U148" i="69" s="1"/>
  <c r="T117" i="69"/>
  <c r="T118" i="69" s="1"/>
  <c r="U112" i="69" s="1"/>
  <c r="V135" i="69"/>
  <c r="V142" i="69" s="1"/>
  <c r="AJ1425" i="64" a="1"/>
  <c r="AJ1425" i="64" s="1"/>
  <c r="AJ1338" i="64" a="1"/>
  <c r="AJ1338" i="64" s="1"/>
  <c r="AJ918" i="64" a="1"/>
  <c r="AJ918" i="64" s="1"/>
  <c r="AD17" i="69"/>
  <c r="AD18" i="69" s="1"/>
  <c r="AE121" i="64"/>
  <c r="AJ525" i="64" a="1"/>
  <c r="AJ525" i="64" s="1"/>
  <c r="AJ176" i="64" a="1"/>
  <c r="AJ176" i="64" s="1"/>
  <c r="AJ122" i="64" a="1"/>
  <c r="AJ122" i="64" s="1"/>
  <c r="AJ107" i="64" a="1"/>
  <c r="AJ107" i="64" s="1"/>
  <c r="AJ106" i="64" a="1"/>
  <c r="AJ106" i="64" s="1"/>
  <c r="AJ40" i="64" a="1"/>
  <c r="AJ40" i="64" s="1"/>
  <c r="AJ123" i="64" a="1"/>
  <c r="AJ123" i="64" s="1"/>
  <c r="AJ799" i="64" a="1"/>
  <c r="AJ799" i="64" s="1"/>
  <c r="AJ1349" i="64" a="1"/>
  <c r="AJ1349" i="64" s="1"/>
  <c r="AJ1062" i="64" a="1"/>
  <c r="AJ1062" i="64" s="1"/>
  <c r="AJ968" i="64" a="1"/>
  <c r="AJ968" i="64" s="1"/>
  <c r="AJ1449" i="64" a="1"/>
  <c r="AJ1449" i="64" s="1"/>
  <c r="AJ1064" i="64" a="1"/>
  <c r="AJ1064" i="64" s="1"/>
  <c r="AJ501" i="64" a="1"/>
  <c r="AJ501" i="64" s="1"/>
  <c r="AJ966" i="64" a="1"/>
  <c r="AJ966" i="64" s="1"/>
  <c r="AJ503" i="64" a="1"/>
  <c r="AJ503" i="64" s="1"/>
  <c r="AJ944" i="64" a="1"/>
  <c r="AJ944" i="64" s="1"/>
  <c r="AJ990" i="64" a="1"/>
  <c r="AJ990" i="64" s="1"/>
  <c r="AJ1451" i="64" a="1"/>
  <c r="AJ1451" i="64" s="1"/>
  <c r="AJ1343" i="64" a="1"/>
  <c r="AJ134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450" i="64" a="1"/>
  <c r="AJ919" i="64" a="1"/>
  <c r="AJ526" i="64" a="1"/>
  <c r="AJ1091" i="64" a="1"/>
  <c r="AJ1197" i="64" a="1"/>
  <c r="AJ1342" i="64" a="1"/>
  <c r="AJ1161" i="64" a="1"/>
  <c r="AJ967" i="64" a="1"/>
  <c r="AJ1126" i="64" a="1"/>
  <c r="AJ1063" i="64" a="1"/>
  <c r="AJ800" i="64" a="1"/>
  <c r="AJ991" i="64" a="1"/>
  <c r="AJ1426" i="64" a="1"/>
  <c r="AJ108" i="64" l="1"/>
  <c r="AJ1450" i="64"/>
  <c r="AE124" i="64"/>
  <c r="AI1134" i="64"/>
  <c r="AJ1126" i="64"/>
  <c r="AJ1426" i="64"/>
  <c r="AJ1091" i="64"/>
  <c r="AJ1063" i="64"/>
  <c r="AJ1197" i="64"/>
  <c r="AJ1161" i="64"/>
  <c r="AJ967" i="64"/>
  <c r="AJ991" i="64"/>
  <c r="AJ1342" i="64"/>
  <c r="AJ919" i="64"/>
  <c r="AJ800" i="64"/>
  <c r="AJ526" i="64"/>
  <c r="BL1618" i="64"/>
  <c r="BL1619" i="64" s="1"/>
  <c r="AJ1721" i="64"/>
  <c r="AK1160" i="64" a="1"/>
  <c r="AK1160" i="64" s="1"/>
  <c r="AK1125" i="64" a="1"/>
  <c r="AK1125" i="64" s="1"/>
  <c r="AK1196" i="64" a="1"/>
  <c r="AK1196" i="64" s="1"/>
  <c r="AK1713" i="64" a="1"/>
  <c r="AK1713" i="64" s="1"/>
  <c r="AK1090" i="64" a="1"/>
  <c r="AK1090" i="64" s="1"/>
  <c r="AK1747" i="64" a="1"/>
  <c r="AK1747" i="64" s="1"/>
  <c r="AK396" i="64" a="1"/>
  <c r="AK396" i="64" s="1"/>
  <c r="AK402" i="64" a="1"/>
  <c r="AK402" i="64" s="1"/>
  <c r="V136" i="69"/>
  <c r="W129" i="69"/>
  <c r="W132" i="69" s="1"/>
  <c r="W157" i="69" s="1"/>
  <c r="V140" i="69"/>
  <c r="V150" i="69" s="1"/>
  <c r="T123" i="69"/>
  <c r="T125" i="69"/>
  <c r="T119" i="69"/>
  <c r="V152" i="69"/>
  <c r="V146" i="69"/>
  <c r="V148" i="69" s="1"/>
  <c r="AK1425" i="64" a="1"/>
  <c r="AK1425" i="64" s="1"/>
  <c r="AK1338" i="64" a="1"/>
  <c r="AK1338" i="64" s="1"/>
  <c r="AK918" i="64" a="1"/>
  <c r="AK918" i="64" s="1"/>
  <c r="AF121" i="64"/>
  <c r="AF124" i="64" s="1"/>
  <c r="AK525" i="64" a="1"/>
  <c r="AK525" i="64" s="1"/>
  <c r="AK107" i="64" a="1"/>
  <c r="AK107" i="64" s="1"/>
  <c r="AK106" i="64" a="1"/>
  <c r="AK106" i="64" s="1"/>
  <c r="AK40" i="64" a="1"/>
  <c r="AK40" i="64" s="1"/>
  <c r="AK176" i="64" a="1"/>
  <c r="AK176" i="64" s="1"/>
  <c r="AK122" i="64" a="1"/>
  <c r="AK122" i="64" s="1"/>
  <c r="AK123" i="64" a="1"/>
  <c r="AK123" i="64" s="1"/>
  <c r="AK799" i="64" a="1"/>
  <c r="AK799" i="64" s="1"/>
  <c r="AK1064" i="64" a="1"/>
  <c r="AK1064" i="64" s="1"/>
  <c r="AK968" i="64" a="1"/>
  <c r="AK968" i="64" s="1"/>
  <c r="AK1062" i="64" a="1"/>
  <c r="AK1062" i="64" s="1"/>
  <c r="AK1349" i="64" a="1"/>
  <c r="AK1349" i="64" s="1"/>
  <c r="AK1343" i="64" a="1"/>
  <c r="AK1343" i="64" s="1"/>
  <c r="AK990" i="64" a="1"/>
  <c r="AK990" i="64" s="1"/>
  <c r="AK1451" i="64" a="1"/>
  <c r="AK1451" i="64" s="1"/>
  <c r="AK944" i="64" a="1"/>
  <c r="AK944" i="64" s="1"/>
  <c r="AK503" i="64" a="1"/>
  <c r="AK503" i="64" s="1"/>
  <c r="AK966" i="64" a="1"/>
  <c r="AK966" i="64" s="1"/>
  <c r="AK501" i="64" a="1"/>
  <c r="AK501" i="64" s="1"/>
  <c r="AK1449" i="64" a="1"/>
  <c r="AK1449"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450" i="64" a="1"/>
  <c r="AK1063" i="64" a="1"/>
  <c r="AK1342" i="64" a="1"/>
  <c r="AK1161" i="64" a="1"/>
  <c r="AK1426" i="64" a="1"/>
  <c r="AK1197" i="64" a="1"/>
  <c r="AK967" i="64" a="1"/>
  <c r="AK1126" i="64" a="1"/>
  <c r="AK800" i="64" a="1"/>
  <c r="AK991" i="64" a="1"/>
  <c r="AK1091" i="64" a="1"/>
  <c r="AK919" i="64" a="1"/>
  <c r="AK526" i="64" a="1"/>
  <c r="AK108" i="64" l="1"/>
  <c r="AK1450" i="64"/>
  <c r="AJ1134" i="64"/>
  <c r="AK1091" i="64"/>
  <c r="AK1126" i="64"/>
  <c r="AK1063" i="64"/>
  <c r="AK1426" i="64"/>
  <c r="AK1197" i="64"/>
  <c r="AK1161" i="64"/>
  <c r="AK967" i="64"/>
  <c r="AK991" i="64"/>
  <c r="AK1342" i="64"/>
  <c r="AK919" i="64"/>
  <c r="AK800" i="64"/>
  <c r="AK526" i="64"/>
  <c r="BM1615" i="64"/>
  <c r="BM1621" i="64" s="1"/>
  <c r="S1398" i="64"/>
  <c r="T802" i="64"/>
  <c r="T397" i="64"/>
  <c r="S397" i="64"/>
  <c r="S802" i="64"/>
  <c r="AK1721" i="64"/>
  <c r="AL1160" i="64" a="1"/>
  <c r="AL1160" i="64" s="1"/>
  <c r="AL1196" i="64" a="1"/>
  <c r="AL1196" i="64" s="1"/>
  <c r="AL1125" i="64" a="1"/>
  <c r="AL1125" i="64" s="1"/>
  <c r="AL1713" i="64" a="1"/>
  <c r="AL1713" i="64" s="1"/>
  <c r="AL1090" i="64" a="1"/>
  <c r="AL1090" i="64" s="1"/>
  <c r="AL1747" i="64" a="1"/>
  <c r="AL1747" i="64" s="1"/>
  <c r="W134" i="69"/>
  <c r="W135" i="69" s="1"/>
  <c r="W140" i="69" s="1"/>
  <c r="W150" i="69" s="1"/>
  <c r="AL402" i="64" a="1"/>
  <c r="AL402" i="64" s="1"/>
  <c r="AL396" i="64" a="1"/>
  <c r="AL396" i="64" s="1"/>
  <c r="AL1425" i="64" a="1"/>
  <c r="AL1425" i="64" s="1"/>
  <c r="AL1338" i="64" a="1"/>
  <c r="AL1338" i="64" s="1"/>
  <c r="AL918" i="64" a="1"/>
  <c r="AL918" i="64" s="1"/>
  <c r="W183" i="69"/>
  <c r="W186" i="69" s="1"/>
  <c r="V192" i="69"/>
  <c r="V200" i="69" s="1"/>
  <c r="V194" i="69"/>
  <c r="V202" i="69" s="1"/>
  <c r="AL525" i="64" a="1"/>
  <c r="AL525" i="64" s="1"/>
  <c r="AL107" i="64" a="1"/>
  <c r="AL107" i="64" s="1"/>
  <c r="AL40" i="64" a="1"/>
  <c r="AL40" i="64" s="1"/>
  <c r="AL106" i="64" a="1"/>
  <c r="AL106" i="64" s="1"/>
  <c r="AL122" i="64" a="1"/>
  <c r="AL122" i="64" s="1"/>
  <c r="AL176" i="64" a="1"/>
  <c r="AL176" i="64" s="1"/>
  <c r="AL123" i="64" a="1"/>
  <c r="AL123" i="64" s="1"/>
  <c r="AG121" i="64"/>
  <c r="AG124" i="64" s="1"/>
  <c r="AL799" i="64" a="1"/>
  <c r="AL799" i="64" s="1"/>
  <c r="AL501" i="64" a="1"/>
  <c r="AL501" i="64" s="1"/>
  <c r="AL944" i="64" a="1"/>
  <c r="AL944" i="64" s="1"/>
  <c r="AL503" i="64" a="1"/>
  <c r="AL503" i="64" s="1"/>
  <c r="AL1451" i="64" a="1"/>
  <c r="AL1451" i="64" s="1"/>
  <c r="AL1062" i="64" a="1"/>
  <c r="AL1062" i="64" s="1"/>
  <c r="AL1343" i="64" a="1"/>
  <c r="AL1343" i="64" s="1"/>
  <c r="AL990" i="64" a="1"/>
  <c r="AL990" i="64" s="1"/>
  <c r="AL968" i="64" a="1"/>
  <c r="AL968" i="64" s="1"/>
  <c r="AL966" i="64" a="1"/>
  <c r="AL966" i="64" s="1"/>
  <c r="AL1449" i="64" a="1"/>
  <c r="AL1449" i="64" s="1"/>
  <c r="AL1349" i="64" a="1"/>
  <c r="AL1349" i="64" s="1"/>
  <c r="AL1064" i="64" a="1"/>
  <c r="AL106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342" i="64" a="1"/>
  <c r="AL919" i="64" a="1"/>
  <c r="AL1450" i="64" a="1"/>
  <c r="AL1426" i="64" a="1"/>
  <c r="AL1197" i="64" a="1"/>
  <c r="AL800" i="64" a="1"/>
  <c r="AL967" i="64" a="1"/>
  <c r="AL1063" i="64" a="1"/>
  <c r="AL991" i="64" a="1"/>
  <c r="AL526" i="64" a="1"/>
  <c r="AL1161" i="64" a="1"/>
  <c r="AL1091" i="64" a="1"/>
  <c r="AL1126" i="64" a="1"/>
  <c r="AL108" i="64" l="1"/>
  <c r="AL1450" i="64"/>
  <c r="AK1134" i="64"/>
  <c r="AL1126" i="64"/>
  <c r="AL1426" i="64"/>
  <c r="AL1197" i="64"/>
  <c r="AL1161" i="64"/>
  <c r="AL1091" i="64"/>
  <c r="AL1063" i="64"/>
  <c r="AL967" i="64"/>
  <c r="AL991" i="64"/>
  <c r="AL1342" i="64"/>
  <c r="AL919" i="64"/>
  <c r="AL800" i="64"/>
  <c r="AL526" i="64"/>
  <c r="BM1618" i="64"/>
  <c r="BM1619" i="64" s="1"/>
  <c r="S398" i="64"/>
  <c r="S1399" i="64"/>
  <c r="S1400" i="64" s="1"/>
  <c r="U802" i="64"/>
  <c r="U397" i="64"/>
  <c r="S921" i="64"/>
  <c r="AL1721" i="64"/>
  <c r="AM1196" i="64" a="1"/>
  <c r="AM1196" i="64" s="1"/>
  <c r="AM1125" i="64" a="1"/>
  <c r="AM1125" i="64" s="1"/>
  <c r="AM1160" i="64" a="1"/>
  <c r="AM1160" i="64" s="1"/>
  <c r="AM1713" i="64" a="1"/>
  <c r="AM1713" i="64" s="1"/>
  <c r="AM1090" i="64" a="1"/>
  <c r="AM1090" i="64" s="1"/>
  <c r="AM1747" i="64" a="1"/>
  <c r="AM1747" i="64" s="1"/>
  <c r="W161" i="69"/>
  <c r="W162" i="69" s="1"/>
  <c r="AM402" i="64" a="1"/>
  <c r="AM402" i="64" s="1"/>
  <c r="AM396" i="64" a="1"/>
  <c r="AM396" i="64" s="1"/>
  <c r="W136" i="69"/>
  <c r="X129" i="69"/>
  <c r="X134" i="69" s="1"/>
  <c r="W142" i="69"/>
  <c r="W152" i="69" s="1"/>
  <c r="AM1425" i="64" a="1"/>
  <c r="AM1425" i="64" s="1"/>
  <c r="V198" i="69"/>
  <c r="AM1338" i="64" a="1"/>
  <c r="AM1338" i="64" s="1"/>
  <c r="AM918" i="64" a="1"/>
  <c r="AM918" i="64" s="1"/>
  <c r="AM525" i="64" a="1"/>
  <c r="AM525" i="64" s="1"/>
  <c r="AM106" i="64" a="1"/>
  <c r="AM106" i="64" s="1"/>
  <c r="AM40" i="64" a="1"/>
  <c r="AM40" i="64" s="1"/>
  <c r="AM122" i="64" a="1"/>
  <c r="AM122" i="64" s="1"/>
  <c r="AM176" i="64" a="1"/>
  <c r="AM176" i="64" s="1"/>
  <c r="AM107" i="64" a="1"/>
  <c r="AM107" i="64" s="1"/>
  <c r="AM123" i="64" a="1"/>
  <c r="AM123" i="64" s="1"/>
  <c r="AH121" i="64"/>
  <c r="AH124" i="64" s="1"/>
  <c r="AM799" i="64" a="1"/>
  <c r="AM799" i="64" s="1"/>
  <c r="AM501" i="64" a="1"/>
  <c r="AM501" i="64" s="1"/>
  <c r="AM990" i="64" a="1"/>
  <c r="AM990" i="64" s="1"/>
  <c r="AM1451" i="64" a="1"/>
  <c r="AM1451" i="64" s="1"/>
  <c r="AM503" i="64" a="1"/>
  <c r="AM503" i="64" s="1"/>
  <c r="AM968" i="64" a="1"/>
  <c r="AM968" i="64" s="1"/>
  <c r="AM1343" i="64" a="1"/>
  <c r="AM1343" i="64" s="1"/>
  <c r="AM1064" i="64" a="1"/>
  <c r="AM1064" i="64" s="1"/>
  <c r="AM966" i="64" a="1"/>
  <c r="AM966" i="64" s="1"/>
  <c r="AM944" i="64" a="1"/>
  <c r="AM944" i="64" s="1"/>
  <c r="AM1449" i="64" a="1"/>
  <c r="AM1449" i="64" s="1"/>
  <c r="AM1062" i="64" a="1"/>
  <c r="AM1062" i="64" s="1"/>
  <c r="AM1349" i="64" a="1"/>
  <c r="AM134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063" i="64" a="1"/>
  <c r="AM526" i="64" a="1"/>
  <c r="AM1450" i="64" a="1"/>
  <c r="AM991" i="64" a="1"/>
  <c r="AM1126" i="64" a="1"/>
  <c r="AM967" i="64" a="1"/>
  <c r="AM1161" i="64" a="1"/>
  <c r="AM1342" i="64" a="1"/>
  <c r="AM1197" i="64" a="1"/>
  <c r="AM1426" i="64" a="1"/>
  <c r="AM919" i="64" a="1"/>
  <c r="AM800" i="64" a="1"/>
  <c r="AM1091" i="64" a="1"/>
  <c r="AM108" i="64" l="1"/>
  <c r="AM1450" i="64"/>
  <c r="AL1134" i="64"/>
  <c r="AM1091" i="64"/>
  <c r="AM1063" i="64"/>
  <c r="AM1126" i="64"/>
  <c r="AM1161" i="64"/>
  <c r="AM1197" i="64"/>
  <c r="AM1426" i="64"/>
  <c r="AM967" i="64"/>
  <c r="AM991" i="64"/>
  <c r="AM1342" i="64"/>
  <c r="AM919" i="64"/>
  <c r="AM800" i="64"/>
  <c r="AM526" i="64"/>
  <c r="S399" i="64"/>
  <c r="T394" i="64"/>
  <c r="T398" i="64" s="1"/>
  <c r="S403" i="64"/>
  <c r="BN1615" i="64"/>
  <c r="T1344" i="64"/>
  <c r="V802" i="64"/>
  <c r="V397" i="64"/>
  <c r="T921" i="64"/>
  <c r="AM1721" i="64"/>
  <c r="AN1196" i="64" a="1"/>
  <c r="AN1196" i="64" s="1"/>
  <c r="AN1160" i="64" a="1"/>
  <c r="AN1160" i="64" s="1"/>
  <c r="AN1125" i="64" a="1"/>
  <c r="AN1125" i="64" s="1"/>
  <c r="AN1713" i="64" a="1"/>
  <c r="AN1713" i="64" s="1"/>
  <c r="AN1090" i="64" a="1"/>
  <c r="AN1090" i="64" s="1"/>
  <c r="AN1747" i="64" a="1"/>
  <c r="AN1747" i="64" s="1"/>
  <c r="W146" i="69"/>
  <c r="W148" i="69" s="1"/>
  <c r="V115" i="69"/>
  <c r="V118" i="69" s="1"/>
  <c r="V125" i="69" s="1"/>
  <c r="AN402" i="64" a="1"/>
  <c r="AN402" i="64" s="1"/>
  <c r="AN396" i="64" a="1"/>
  <c r="AN396" i="64" s="1"/>
  <c r="X132" i="69"/>
  <c r="X157" i="69" s="1"/>
  <c r="AN1425" i="64" a="1"/>
  <c r="AN1425" i="64" s="1"/>
  <c r="AN1338" i="64" a="1"/>
  <c r="AN1338" i="64" s="1"/>
  <c r="AN918" i="64" a="1"/>
  <c r="AN918" i="64" s="1"/>
  <c r="AN525" i="64" a="1"/>
  <c r="AN525" i="64" s="1"/>
  <c r="AN106" i="64" a="1"/>
  <c r="AN106" i="64" s="1"/>
  <c r="AN176" i="64" a="1"/>
  <c r="AN176" i="64" s="1"/>
  <c r="AN122" i="64" a="1"/>
  <c r="AN122" i="64" s="1"/>
  <c r="AN40" i="64" a="1"/>
  <c r="AN40" i="64" s="1"/>
  <c r="AN107" i="64" a="1"/>
  <c r="AN107" i="64" s="1"/>
  <c r="AN123" i="64" a="1"/>
  <c r="AN123" i="64" s="1"/>
  <c r="AI121" i="64"/>
  <c r="AI124" i="64" s="1"/>
  <c r="AN799" i="64" a="1"/>
  <c r="AN799" i="64" s="1"/>
  <c r="AN503" i="64" a="1"/>
  <c r="AN503" i="64" s="1"/>
  <c r="AN944" i="64" a="1"/>
  <c r="AN944" i="64" s="1"/>
  <c r="AN966" i="64" a="1"/>
  <c r="AN966" i="64" s="1"/>
  <c r="AN990" i="64" a="1"/>
  <c r="AN990" i="64" s="1"/>
  <c r="AN1451" i="64" a="1"/>
  <c r="AN1451" i="64" s="1"/>
  <c r="AN1449" i="64" a="1"/>
  <c r="AN1449" i="64" s="1"/>
  <c r="AN1343" i="64" a="1"/>
  <c r="AN1343" i="64" s="1"/>
  <c r="AN1064" i="64" a="1"/>
  <c r="AN1064" i="64" s="1"/>
  <c r="AN968" i="64" a="1"/>
  <c r="AN968" i="64" s="1"/>
  <c r="AN501" i="64" a="1"/>
  <c r="AN501" i="64" s="1"/>
  <c r="AN1062" i="64" a="1"/>
  <c r="AN1062" i="64" s="1"/>
  <c r="AN1349" i="64" a="1"/>
  <c r="AN134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450" i="64" a="1"/>
  <c r="AN967" i="64" a="1"/>
  <c r="AN1342" i="64" a="1"/>
  <c r="AN1161" i="64" a="1"/>
  <c r="AN1063" i="64" a="1"/>
  <c r="AN526" i="64" a="1"/>
  <c r="AN800" i="64" a="1"/>
  <c r="AN919" i="64" a="1"/>
  <c r="AN991" i="64" a="1"/>
  <c r="AN1426" i="64" a="1"/>
  <c r="AN1197" i="64" a="1"/>
  <c r="AN1126" i="64" a="1"/>
  <c r="AN1091" i="64" a="1"/>
  <c r="AN108" i="64" l="1"/>
  <c r="AN1450" i="64"/>
  <c r="AM1134" i="64"/>
  <c r="AN1063" i="64"/>
  <c r="AN1126" i="64"/>
  <c r="AN1161" i="64"/>
  <c r="AN1197" i="64"/>
  <c r="AN1426" i="64"/>
  <c r="AN1091" i="64"/>
  <c r="AN967" i="64"/>
  <c r="AN991" i="64"/>
  <c r="AN1342" i="64"/>
  <c r="AN919" i="64"/>
  <c r="AN800" i="64"/>
  <c r="AN526" i="64"/>
  <c r="U394" i="64"/>
  <c r="U398" i="64" s="1"/>
  <c r="U403" i="64" s="1"/>
  <c r="T399" i="64"/>
  <c r="T403" i="64"/>
  <c r="T427" i="64"/>
  <c r="K427" i="64" s="1"/>
  <c r="BN1621" i="64"/>
  <c r="W802" i="64"/>
  <c r="W397" i="64"/>
  <c r="U921" i="64"/>
  <c r="AN1721" i="64"/>
  <c r="AO1196" i="64" a="1"/>
  <c r="AO1196" i="64" s="1"/>
  <c r="AO1160" i="64" a="1"/>
  <c r="AO1160" i="64" s="1"/>
  <c r="AO1125" i="64" a="1"/>
  <c r="AO1125" i="64" s="1"/>
  <c r="AO1713" i="64" a="1"/>
  <c r="AO1713" i="64" s="1"/>
  <c r="AO1090" i="64" a="1"/>
  <c r="AO1090" i="64" s="1"/>
  <c r="AO1747" i="64" a="1"/>
  <c r="AO1747" i="64" s="1"/>
  <c r="AO402" i="64" a="1"/>
  <c r="AO402" i="64" s="1"/>
  <c r="AO396" i="64" a="1"/>
  <c r="AO396" i="64" s="1"/>
  <c r="X135" i="69"/>
  <c r="X136" i="69" s="1"/>
  <c r="AO1425" i="64" a="1"/>
  <c r="AO1425" i="64" s="1"/>
  <c r="AO1338" i="64" a="1"/>
  <c r="AO1338" i="64" s="1"/>
  <c r="AO918" i="64" a="1"/>
  <c r="AO918" i="64" s="1"/>
  <c r="AO525" i="64" a="1"/>
  <c r="AO525" i="64" s="1"/>
  <c r="AO176" i="64" a="1"/>
  <c r="AO176" i="64" s="1"/>
  <c r="AO106" i="64" a="1"/>
  <c r="AO106" i="64" s="1"/>
  <c r="AO122" i="64" a="1"/>
  <c r="AO122" i="64" s="1"/>
  <c r="AO107" i="64" a="1"/>
  <c r="AO107" i="64" s="1"/>
  <c r="AO40" i="64" a="1"/>
  <c r="AO40" i="64" s="1"/>
  <c r="AO123" i="64" a="1"/>
  <c r="AO123" i="64" s="1"/>
  <c r="AJ121" i="64"/>
  <c r="AJ124" i="64" s="1"/>
  <c r="AO799" i="64" a="1"/>
  <c r="AO799" i="64" s="1"/>
  <c r="AO1064" i="64" a="1"/>
  <c r="AO1064" i="64" s="1"/>
  <c r="AO968" i="64" a="1"/>
  <c r="AO968" i="64" s="1"/>
  <c r="AO1349" i="64" a="1"/>
  <c r="AO1349" i="64" s="1"/>
  <c r="AO1062" i="64" a="1"/>
  <c r="AO1062" i="64" s="1"/>
  <c r="AO966" i="64" a="1"/>
  <c r="AO966" i="64" s="1"/>
  <c r="AO1343" i="64" a="1"/>
  <c r="AO1343" i="64" s="1"/>
  <c r="AO990" i="64" a="1"/>
  <c r="AO990" i="64" s="1"/>
  <c r="AO944" i="64" a="1"/>
  <c r="AO944" i="64" s="1"/>
  <c r="AO503" i="64" a="1"/>
  <c r="AO503" i="64" s="1"/>
  <c r="AO1451" i="64" a="1"/>
  <c r="AO1451" i="64" s="1"/>
  <c r="AO501" i="64" a="1"/>
  <c r="AO501" i="64" s="1"/>
  <c r="AO1449" i="64" a="1"/>
  <c r="AO1449"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450" i="64" a="1"/>
  <c r="AO919" i="64" a="1"/>
  <c r="AO1197" i="64" a="1"/>
  <c r="AO967" i="64" a="1"/>
  <c r="AO1126" i="64" a="1"/>
  <c r="AO1342" i="64" a="1"/>
  <c r="AO526" i="64" a="1"/>
  <c r="AO1063" i="64" a="1"/>
  <c r="AO1426" i="64" a="1"/>
  <c r="AO991" i="64" a="1"/>
  <c r="AO1161" i="64" a="1"/>
  <c r="AO800" i="64" a="1"/>
  <c r="AO1091" i="64" a="1"/>
  <c r="AO108" i="64" l="1"/>
  <c r="AO1450" i="64"/>
  <c r="AN1134" i="64"/>
  <c r="AO1126" i="64"/>
  <c r="AO1091" i="64"/>
  <c r="AO1063" i="64"/>
  <c r="AO1161" i="64"/>
  <c r="AO1426" i="64"/>
  <c r="AO1197" i="64"/>
  <c r="AO967" i="64"/>
  <c r="AO991" i="64"/>
  <c r="AO1342" i="64"/>
  <c r="AO919" i="64"/>
  <c r="AO800" i="64"/>
  <c r="AO526" i="64"/>
  <c r="U399" i="64"/>
  <c r="V394" i="64"/>
  <c r="V398" i="64" s="1"/>
  <c r="S430" i="64"/>
  <c r="BN1618" i="64"/>
  <c r="BN1619" i="64" s="1"/>
  <c r="X802" i="64"/>
  <c r="X397" i="64"/>
  <c r="V921" i="64"/>
  <c r="U1344" i="64"/>
  <c r="S1428" i="64"/>
  <c r="AP1196" i="64" a="1"/>
  <c r="AP1196" i="64" s="1"/>
  <c r="AP1160" i="64" a="1"/>
  <c r="AP1160" i="64" s="1"/>
  <c r="AP1125" i="64" a="1"/>
  <c r="AP1125" i="64" s="1"/>
  <c r="AO1721" i="64"/>
  <c r="AP1713" i="64" a="1"/>
  <c r="AP1713" i="64" s="1"/>
  <c r="AP1090" i="64" a="1"/>
  <c r="AP1090" i="64" s="1"/>
  <c r="AP1747" i="64" a="1"/>
  <c r="AP1747" i="64" s="1"/>
  <c r="AP402" i="64" a="1"/>
  <c r="AP402" i="64" s="1"/>
  <c r="AP396" i="64" a="1"/>
  <c r="AP396" i="64" s="1"/>
  <c r="X140" i="69"/>
  <c r="X150" i="69" s="1"/>
  <c r="Y129" i="69"/>
  <c r="Y134" i="69" s="1"/>
  <c r="X142" i="69"/>
  <c r="X146" i="69" s="1"/>
  <c r="X148" i="69" s="1"/>
  <c r="AP1425" i="64" a="1"/>
  <c r="AP1425" i="64" s="1"/>
  <c r="W117" i="69"/>
  <c r="W118" i="69" s="1"/>
  <c r="W125" i="69" s="1"/>
  <c r="AP1338" i="64" a="1"/>
  <c r="AP1338" i="64" s="1"/>
  <c r="AP918" i="64" a="1"/>
  <c r="AP918" i="64" s="1"/>
  <c r="AP525" i="64" a="1"/>
  <c r="AP525" i="64" s="1"/>
  <c r="AP122" i="64" a="1"/>
  <c r="AP122" i="64" s="1"/>
  <c r="AP176" i="64" a="1"/>
  <c r="AP176" i="64" s="1"/>
  <c r="AP40" i="64" a="1"/>
  <c r="AP40" i="64" s="1"/>
  <c r="AP107" i="64" a="1"/>
  <c r="AP107" i="64" s="1"/>
  <c r="AP106" i="64" a="1"/>
  <c r="AP106" i="64" s="1"/>
  <c r="AP123" i="64" a="1"/>
  <c r="AP123" i="64" s="1"/>
  <c r="AK121" i="64"/>
  <c r="AK124" i="64" s="1"/>
  <c r="AP799" i="64" a="1"/>
  <c r="AP799" i="64" s="1"/>
  <c r="AP501" i="64" a="1"/>
  <c r="AP501" i="64" s="1"/>
  <c r="AP1451" i="64" a="1"/>
  <c r="AP1451" i="64" s="1"/>
  <c r="AP944" i="64" a="1"/>
  <c r="AP944" i="64" s="1"/>
  <c r="AP503" i="64" a="1"/>
  <c r="AP503" i="64" s="1"/>
  <c r="AP1062" i="64" a="1"/>
  <c r="AP1062" i="64" s="1"/>
  <c r="AP1343" i="64" a="1"/>
  <c r="AP1343" i="64" s="1"/>
  <c r="AP990" i="64" a="1"/>
  <c r="AP990" i="64" s="1"/>
  <c r="AP1449" i="64" a="1"/>
  <c r="AP1449" i="64" s="1"/>
  <c r="AP966" i="64" a="1"/>
  <c r="AP966" i="64" s="1"/>
  <c r="AP1349" i="64" a="1"/>
  <c r="AP1349" i="64" s="1"/>
  <c r="AP1064" i="64" a="1"/>
  <c r="AP1064" i="64" s="1"/>
  <c r="AP968" i="64" a="1"/>
  <c r="AP968"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800" i="64" a="1"/>
  <c r="AP1063" i="64" a="1"/>
  <c r="AP991" i="64" a="1"/>
  <c r="AP967" i="64" a="1"/>
  <c r="AP1342" i="64" a="1"/>
  <c r="AP1126" i="64" a="1"/>
  <c r="AP1450" i="64" a="1"/>
  <c r="AP1091" i="64" a="1"/>
  <c r="AP1197" i="64" a="1"/>
  <c r="AP1426" i="64" a="1"/>
  <c r="AP919" i="64" a="1"/>
  <c r="AP526" i="64" a="1"/>
  <c r="AP1161" i="64" a="1"/>
  <c r="AP108" i="64" l="1"/>
  <c r="AP1450" i="64"/>
  <c r="L1450" i="64" s="1"/>
  <c r="AO1134" i="64"/>
  <c r="S428" i="64"/>
  <c r="S432" i="64" s="1"/>
  <c r="AP1063" i="64"/>
  <c r="AP1426" i="64"/>
  <c r="AP1091" i="64"/>
  <c r="AP1126" i="64"/>
  <c r="AP1161" i="64"/>
  <c r="AP1197" i="64"/>
  <c r="AP967" i="64"/>
  <c r="L967" i="64" s="1"/>
  <c r="AP991" i="64"/>
  <c r="AP1342" i="64"/>
  <c r="AP919" i="64"/>
  <c r="AP800" i="64"/>
  <c r="AP526" i="64"/>
  <c r="V403" i="64"/>
  <c r="V399" i="64"/>
  <c r="W394" i="64"/>
  <c r="W398" i="64" s="1"/>
  <c r="T430" i="64"/>
  <c r="T428" i="64" s="1"/>
  <c r="U427" i="64"/>
  <c r="BO1615" i="64"/>
  <c r="U430" i="64"/>
  <c r="V427" i="64"/>
  <c r="Y802" i="64"/>
  <c r="Y397" i="64"/>
  <c r="W921" i="64"/>
  <c r="AP1721" i="64"/>
  <c r="AQ1196" i="64" a="1"/>
  <c r="AQ1196" i="64" s="1"/>
  <c r="AQ1160" i="64" a="1"/>
  <c r="AQ1160" i="64" s="1"/>
  <c r="AQ1125" i="64" a="1"/>
  <c r="AQ1125" i="64" s="1"/>
  <c r="AQ1713" i="64" a="1"/>
  <c r="AQ1713" i="64" s="1"/>
  <c r="AQ1090" i="64" a="1"/>
  <c r="AQ1090" i="64" s="1"/>
  <c r="AQ1747" i="64" a="1"/>
  <c r="AQ1747" i="64" s="1"/>
  <c r="X152" i="69"/>
  <c r="AQ402" i="64" a="1"/>
  <c r="AQ402" i="64" s="1"/>
  <c r="AQ396" i="64" a="1"/>
  <c r="AQ396" i="64" s="1"/>
  <c r="Y132" i="69"/>
  <c r="Y157" i="69" s="1"/>
  <c r="AK17" i="69"/>
  <c r="AK18" i="69" s="1"/>
  <c r="AQ1425" i="64" a="1"/>
  <c r="AQ1425" i="64" s="1"/>
  <c r="AQ1338" i="64" a="1"/>
  <c r="AQ1338" i="64" s="1"/>
  <c r="AQ918" i="64" a="1"/>
  <c r="AQ918" i="64" s="1"/>
  <c r="W123" i="69"/>
  <c r="X112" i="69"/>
  <c r="X117" i="69" s="1"/>
  <c r="W119" i="69"/>
  <c r="AQ525" i="64" a="1"/>
  <c r="AQ525" i="64" s="1"/>
  <c r="AQ122" i="64" a="1"/>
  <c r="AQ122" i="64" s="1"/>
  <c r="AQ107" i="64" a="1"/>
  <c r="AQ107" i="64" s="1"/>
  <c r="AQ40" i="64" a="1"/>
  <c r="AQ40" i="64" s="1"/>
  <c r="AQ176" i="64" a="1"/>
  <c r="AQ176" i="64" s="1"/>
  <c r="AQ106" i="64" a="1"/>
  <c r="AQ106" i="64" s="1"/>
  <c r="AQ123" i="64" a="1"/>
  <c r="AQ123" i="64" s="1"/>
  <c r="AL121" i="64"/>
  <c r="AL124" i="64" s="1"/>
  <c r="AQ799" i="64" a="1"/>
  <c r="AQ799" i="64" s="1"/>
  <c r="AQ1062" i="64" a="1"/>
  <c r="AQ1062" i="64" s="1"/>
  <c r="AQ1349" i="64" a="1"/>
  <c r="AQ1349" i="64" s="1"/>
  <c r="AQ990" i="64" a="1"/>
  <c r="AQ990" i="64" s="1"/>
  <c r="AQ1451" i="64" a="1"/>
  <c r="AQ1451" i="64" s="1"/>
  <c r="AQ1064" i="64" a="1"/>
  <c r="AQ1064" i="64" s="1"/>
  <c r="AQ1343" i="64" a="1"/>
  <c r="AQ1343" i="64" s="1"/>
  <c r="AQ501" i="64" a="1"/>
  <c r="AQ501" i="64" s="1"/>
  <c r="AQ966" i="64" a="1"/>
  <c r="AQ966" i="64" s="1"/>
  <c r="AQ944" i="64" a="1"/>
  <c r="AQ944" i="64" s="1"/>
  <c r="AQ968" i="64" a="1"/>
  <c r="AQ968" i="64" s="1"/>
  <c r="AQ1449" i="64" a="1"/>
  <c r="AQ1449" i="64" s="1"/>
  <c r="AQ503" i="64" a="1"/>
  <c r="AQ503"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991" i="64" a="1"/>
  <c r="AQ1342" i="64" a="1"/>
  <c r="AQ967" i="64" a="1"/>
  <c r="AQ1126" i="64" a="1"/>
  <c r="AQ800" i="64" a="1"/>
  <c r="AQ1450" i="64" a="1"/>
  <c r="AQ1091" i="64" a="1"/>
  <c r="AQ526" i="64" a="1"/>
  <c r="AQ919" i="64" a="1"/>
  <c r="AQ1161" i="64" a="1"/>
  <c r="AQ1063" i="64" a="1"/>
  <c r="AQ1426" i="64" a="1"/>
  <c r="AQ1197" i="64" a="1"/>
  <c r="BO1621" i="64" l="1"/>
  <c r="AQ108" i="64"/>
  <c r="AQ1450" i="64"/>
  <c r="AP1134" i="64"/>
  <c r="L1134" i="64" s="1"/>
  <c r="AQ1426" i="64"/>
  <c r="AQ1091" i="64"/>
  <c r="AQ1063" i="64"/>
  <c r="AQ1126" i="64"/>
  <c r="AQ1161" i="64"/>
  <c r="AQ1197" i="64"/>
  <c r="AQ967" i="64"/>
  <c r="AQ991" i="64"/>
  <c r="AQ1342" i="64"/>
  <c r="AQ919" i="64"/>
  <c r="AQ800" i="64"/>
  <c r="AQ526" i="64"/>
  <c r="V430" i="64"/>
  <c r="V428" i="64" s="1"/>
  <c r="U428" i="64"/>
  <c r="T432" i="64"/>
  <c r="BO1618" i="64"/>
  <c r="Z802" i="64"/>
  <c r="Z397" i="64"/>
  <c r="X921" i="64"/>
  <c r="T1428" i="64"/>
  <c r="W403" i="64"/>
  <c r="X394" i="64"/>
  <c r="W399" i="64"/>
  <c r="V1344" i="64"/>
  <c r="AQ1721" i="64"/>
  <c r="AR1196" i="64" a="1"/>
  <c r="AR1196" i="64" s="1"/>
  <c r="AR1160" i="64" a="1"/>
  <c r="AR1160" i="64" s="1"/>
  <c r="AR1125" i="64" a="1"/>
  <c r="AR1125" i="64" s="1"/>
  <c r="AR1713" i="64" a="1"/>
  <c r="AR1713" i="64" s="1"/>
  <c r="AR1090" i="64" a="1"/>
  <c r="AR1090" i="64" s="1"/>
  <c r="AR1747" i="64" a="1"/>
  <c r="AR1747" i="64" s="1"/>
  <c r="AR396" i="64" a="1"/>
  <c r="AR396" i="64" s="1"/>
  <c r="AR402" i="64" a="1"/>
  <c r="AR402" i="64" s="1"/>
  <c r="Y135" i="69"/>
  <c r="Y142" i="69" s="1"/>
  <c r="X115" i="69"/>
  <c r="X118" i="69" s="1"/>
  <c r="X123" i="69" s="1"/>
  <c r="AR1425" i="64" a="1"/>
  <c r="AR1425" i="64" s="1"/>
  <c r="AR1338" i="64" a="1"/>
  <c r="AR1338" i="64" s="1"/>
  <c r="AR918" i="64" a="1"/>
  <c r="AR918" i="64" s="1"/>
  <c r="AR525" i="64" a="1"/>
  <c r="AR525" i="64" s="1"/>
  <c r="AR40" i="64" a="1"/>
  <c r="AR40" i="64" s="1"/>
  <c r="AR122" i="64" a="1"/>
  <c r="AR122" i="64" s="1"/>
  <c r="AR107" i="64" a="1"/>
  <c r="AR107" i="64" s="1"/>
  <c r="AR176" i="64" a="1"/>
  <c r="AR176" i="64" s="1"/>
  <c r="AR106" i="64" a="1"/>
  <c r="AR106" i="64" s="1"/>
  <c r="AR123" i="64" a="1"/>
  <c r="AR123" i="64" s="1"/>
  <c r="AM121" i="64"/>
  <c r="AM124" i="64" s="1"/>
  <c r="AR799" i="64" a="1"/>
  <c r="AR799" i="64" s="1"/>
  <c r="AR1064" i="64" a="1"/>
  <c r="AR1064" i="64" s="1"/>
  <c r="AR966" i="64" a="1"/>
  <c r="AR966" i="64" s="1"/>
  <c r="AR1343" i="64" a="1"/>
  <c r="AR1343" i="64" s="1"/>
  <c r="AR1062" i="64" a="1"/>
  <c r="AR1062" i="64" s="1"/>
  <c r="AR1349" i="64" a="1"/>
  <c r="AR1349" i="64" s="1"/>
  <c r="AR501" i="64" a="1"/>
  <c r="AR501" i="64" s="1"/>
  <c r="AR503" i="64" a="1"/>
  <c r="AR503" i="64" s="1"/>
  <c r="AR1451" i="64" a="1"/>
  <c r="AR1451" i="64" s="1"/>
  <c r="AR944" i="64" a="1"/>
  <c r="AR944" i="64" s="1"/>
  <c r="AR1449" i="64" a="1"/>
  <c r="AR1449" i="64" s="1"/>
  <c r="AR990" i="64" a="1"/>
  <c r="AR990" i="64" s="1"/>
  <c r="AR968" i="64" a="1"/>
  <c r="AR968"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126" i="64" a="1"/>
  <c r="AR1091" i="64" a="1"/>
  <c r="AR1426" i="64" a="1"/>
  <c r="AR967" i="64" a="1"/>
  <c r="AR1063" i="64" a="1"/>
  <c r="AR1450" i="64" a="1"/>
  <c r="AR800" i="64" a="1"/>
  <c r="AR1342" i="64" a="1"/>
  <c r="AR1197" i="64" a="1"/>
  <c r="AR991" i="64" a="1"/>
  <c r="AR526" i="64" a="1"/>
  <c r="AR919" i="64" a="1"/>
  <c r="AR1161" i="64" a="1"/>
  <c r="AR108" i="64" l="1"/>
  <c r="AR1450" i="64"/>
  <c r="AQ1134" i="64"/>
  <c r="AR1197" i="64"/>
  <c r="AR1426" i="64"/>
  <c r="AR1063" i="64"/>
  <c r="AR1126" i="64"/>
  <c r="AR1091" i="64"/>
  <c r="AR1161" i="64"/>
  <c r="AR967" i="64"/>
  <c r="AR991" i="64"/>
  <c r="AR1342" i="64"/>
  <c r="AR919" i="64"/>
  <c r="AR800" i="64"/>
  <c r="AR526" i="64"/>
  <c r="W427" i="64"/>
  <c r="U432" i="64"/>
  <c r="BO1619" i="64"/>
  <c r="V432" i="64"/>
  <c r="AA802" i="64"/>
  <c r="Z921" i="64"/>
  <c r="AA397" i="64"/>
  <c r="Y921" i="64"/>
  <c r="X398" i="64"/>
  <c r="AR1721" i="64"/>
  <c r="AS1196" i="64" a="1"/>
  <c r="AS1196" i="64" s="1"/>
  <c r="AS1160" i="64" a="1"/>
  <c r="AS1160" i="64" s="1"/>
  <c r="AS1125" i="64" a="1"/>
  <c r="AS1125" i="64" s="1"/>
  <c r="AS1713" i="64" a="1"/>
  <c r="AS1713" i="64" s="1"/>
  <c r="AS1090" i="64" a="1"/>
  <c r="AS1090" i="64" s="1"/>
  <c r="AS1747" i="64" a="1"/>
  <c r="AS1747" i="64" s="1"/>
  <c r="Y136" i="69"/>
  <c r="Z129" i="69"/>
  <c r="Z134" i="69" s="1"/>
  <c r="Y140" i="69"/>
  <c r="Y150" i="69" s="1"/>
  <c r="AS402" i="64" a="1"/>
  <c r="AS402" i="64" s="1"/>
  <c r="AS396" i="64" a="1"/>
  <c r="AS396" i="64" s="1"/>
  <c r="Y152" i="69"/>
  <c r="Y146" i="69"/>
  <c r="Y148" i="69" s="1"/>
  <c r="AS1425" i="64" a="1"/>
  <c r="AS1425" i="64" s="1"/>
  <c r="AS1338" i="64" a="1"/>
  <c r="AS1338" i="64" s="1"/>
  <c r="AS918" i="64" a="1"/>
  <c r="AS918" i="64" s="1"/>
  <c r="AS525" i="64" a="1"/>
  <c r="AS525" i="64" s="1"/>
  <c r="AS107" i="64" a="1"/>
  <c r="AS107" i="64" s="1"/>
  <c r="AS176" i="64" a="1"/>
  <c r="AS176" i="64" s="1"/>
  <c r="AS122" i="64" a="1"/>
  <c r="AS122" i="64" s="1"/>
  <c r="AS40" i="64" a="1"/>
  <c r="AS40" i="64" s="1"/>
  <c r="AS106" i="64" a="1"/>
  <c r="AS106" i="64" s="1"/>
  <c r="AS123" i="64" a="1"/>
  <c r="AS123" i="64" s="1"/>
  <c r="AN121" i="64"/>
  <c r="AN124" i="64" s="1"/>
  <c r="Y112" i="69"/>
  <c r="Y115" i="69" s="1"/>
  <c r="X119" i="69"/>
  <c r="X125" i="69"/>
  <c r="AS799" i="64" a="1"/>
  <c r="AS799" i="64" s="1"/>
  <c r="AS990" i="64" a="1"/>
  <c r="AS990" i="64" s="1"/>
  <c r="AS1451" i="64" a="1"/>
  <c r="AS1451" i="64" s="1"/>
  <c r="AS944" i="64" a="1"/>
  <c r="AS944" i="64" s="1"/>
  <c r="AS501" i="64" a="1"/>
  <c r="AS501" i="64" s="1"/>
  <c r="AS1349" i="64" a="1"/>
  <c r="AS1349" i="64" s="1"/>
  <c r="AS503" i="64" a="1"/>
  <c r="AS503" i="64" s="1"/>
  <c r="AS1062" i="64" a="1"/>
  <c r="AS1062" i="64" s="1"/>
  <c r="AS1449" i="64" a="1"/>
  <c r="AS1449" i="64" s="1"/>
  <c r="AS1064" i="64" a="1"/>
  <c r="AS1064" i="64" s="1"/>
  <c r="AS966" i="64" a="1"/>
  <c r="AS966" i="64" s="1"/>
  <c r="AS1343" i="64" a="1"/>
  <c r="AS1343" i="64" s="1"/>
  <c r="AS968" i="64" a="1"/>
  <c r="AS968"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967" i="64" a="1"/>
  <c r="AS1126" i="64" a="1"/>
  <c r="AS1450" i="64" a="1"/>
  <c r="AS1063" i="64" a="1"/>
  <c r="AS1426" i="64" a="1"/>
  <c r="AS800" i="64" a="1"/>
  <c r="AS991" i="64" a="1"/>
  <c r="AS1342" i="64" a="1"/>
  <c r="AS1197" i="64" a="1"/>
  <c r="AS919" i="64" a="1"/>
  <c r="AS526" i="64" a="1"/>
  <c r="AS1091" i="64" a="1"/>
  <c r="AS1161" i="64" a="1"/>
  <c r="AS108" i="64" l="1"/>
  <c r="AS1450" i="64"/>
  <c r="AR1134" i="64"/>
  <c r="AS1091" i="64"/>
  <c r="AS1063" i="64"/>
  <c r="AS1126" i="64"/>
  <c r="AS1197" i="64"/>
  <c r="AS1161" i="64"/>
  <c r="AS1426" i="64"/>
  <c r="AS967" i="64"/>
  <c r="AS991" i="64"/>
  <c r="AS1342" i="64"/>
  <c r="AS919" i="64"/>
  <c r="AS800" i="64"/>
  <c r="AS526" i="64"/>
  <c r="BP1615" i="64"/>
  <c r="W430" i="64"/>
  <c r="X427" i="64"/>
  <c r="AB802" i="64"/>
  <c r="AA921" i="64"/>
  <c r="AB397" i="64"/>
  <c r="AC397" i="64"/>
  <c r="W1344" i="64"/>
  <c r="U1428" i="64"/>
  <c r="Y394" i="64"/>
  <c r="X399" i="64"/>
  <c r="X403" i="64"/>
  <c r="AS1721" i="64"/>
  <c r="AT1196" i="64" a="1"/>
  <c r="AT1196" i="64" s="1"/>
  <c r="AT1160" i="64" a="1"/>
  <c r="AT1160" i="64" s="1"/>
  <c r="AT1125" i="64" a="1"/>
  <c r="AT1125" i="64" s="1"/>
  <c r="AT1713" i="64" a="1"/>
  <c r="AT1713" i="64" s="1"/>
  <c r="AT1090" i="64" a="1"/>
  <c r="AT1090" i="64" s="1"/>
  <c r="AT1747" i="64" a="1"/>
  <c r="AT1747" i="64" s="1"/>
  <c r="Z132" i="69"/>
  <c r="Z157" i="69" s="1"/>
  <c r="AT402" i="64" a="1"/>
  <c r="AT402" i="64" s="1"/>
  <c r="AT396" i="64" a="1"/>
  <c r="AT396" i="64" s="1"/>
  <c r="AN17" i="69"/>
  <c r="AN18" i="69" s="1"/>
  <c r="Y117" i="69"/>
  <c r="Y118" i="69" s="1"/>
  <c r="Y123" i="69" s="1"/>
  <c r="AT1425" i="64" a="1"/>
  <c r="AT1425" i="64" s="1"/>
  <c r="AT1338" i="64" a="1"/>
  <c r="AT1338" i="64" s="1"/>
  <c r="AT918" i="64" a="1"/>
  <c r="AT918" i="64" s="1"/>
  <c r="AT525" i="64" a="1"/>
  <c r="AT525" i="64" s="1"/>
  <c r="AT176" i="64" a="1"/>
  <c r="AT176" i="64" s="1"/>
  <c r="AT107" i="64" a="1"/>
  <c r="AT107" i="64" s="1"/>
  <c r="AT122" i="64" a="1"/>
  <c r="AT122" i="64" s="1"/>
  <c r="AT106" i="64" a="1"/>
  <c r="AT106" i="64" s="1"/>
  <c r="AT40" i="64" a="1"/>
  <c r="AT40" i="64" s="1"/>
  <c r="AT123" i="64" a="1"/>
  <c r="AT123" i="64" s="1"/>
  <c r="AO121" i="64"/>
  <c r="AO124" i="64" s="1"/>
  <c r="Y167" i="69"/>
  <c r="Y177" i="69" s="1"/>
  <c r="Y169" i="69"/>
  <c r="Y179" i="69" s="1"/>
  <c r="AT799" i="64" a="1"/>
  <c r="AT799" i="64" s="1"/>
  <c r="AT990" i="64" a="1"/>
  <c r="AT990" i="64" s="1"/>
  <c r="AT966" i="64" a="1"/>
  <c r="AT966" i="64" s="1"/>
  <c r="AT1449" i="64" a="1"/>
  <c r="AT1449" i="64" s="1"/>
  <c r="AT1064" i="64" a="1"/>
  <c r="AT1064" i="64" s="1"/>
  <c r="AT968" i="64" a="1"/>
  <c r="AT968" i="64" s="1"/>
  <c r="AT1349" i="64" a="1"/>
  <c r="AT1349" i="64" s="1"/>
  <c r="AT501" i="64" a="1"/>
  <c r="AT501" i="64" s="1"/>
  <c r="AT1343" i="64" a="1"/>
  <c r="AT1343" i="64" s="1"/>
  <c r="AT503" i="64" a="1"/>
  <c r="AT503" i="64" s="1"/>
  <c r="AT1451" i="64" a="1"/>
  <c r="AT1451" i="64" s="1"/>
  <c r="AT944" i="64" a="1"/>
  <c r="AT944" i="64" s="1"/>
  <c r="AT1062" i="64" a="1"/>
  <c r="AT106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967" i="64" a="1"/>
  <c r="AT1126" i="64" a="1"/>
  <c r="AT1091" i="64" a="1"/>
  <c r="AT1063" i="64" a="1"/>
  <c r="AT1450" i="64" a="1"/>
  <c r="AT800" i="64" a="1"/>
  <c r="AT991" i="64" a="1"/>
  <c r="AT1342" i="64" a="1"/>
  <c r="AT919" i="64" a="1"/>
  <c r="AT526" i="64" a="1"/>
  <c r="AT1161" i="64" a="1"/>
  <c r="AT1426" i="64" a="1"/>
  <c r="AT1197" i="64" a="1"/>
  <c r="BP1621" i="64" l="1"/>
  <c r="AT108" i="64"/>
  <c r="AT1450" i="64"/>
  <c r="AS1134" i="64"/>
  <c r="W428" i="64"/>
  <c r="W432" i="64" s="1"/>
  <c r="AT1197" i="64"/>
  <c r="AT1426" i="64"/>
  <c r="AT1091" i="64"/>
  <c r="AT1126" i="64"/>
  <c r="AT1161" i="64"/>
  <c r="AT1063" i="64"/>
  <c r="AT967" i="64"/>
  <c r="AT991" i="64"/>
  <c r="AT1342" i="64"/>
  <c r="AT919" i="64"/>
  <c r="AT800" i="64"/>
  <c r="AT526" i="64"/>
  <c r="BP1618" i="64"/>
  <c r="AC802" i="64"/>
  <c r="Y398" i="64"/>
  <c r="AT1721" i="64"/>
  <c r="AU1196" i="64" a="1"/>
  <c r="AU1196" i="64" s="1"/>
  <c r="AU1160" i="64" a="1"/>
  <c r="AU1160" i="64" s="1"/>
  <c r="AU1125" i="64" a="1"/>
  <c r="AU1125" i="64" s="1"/>
  <c r="AU1713" i="64" a="1"/>
  <c r="AU1713" i="64" s="1"/>
  <c r="AU1090" i="64" a="1"/>
  <c r="AU1090" i="64" s="1"/>
  <c r="AU1747" i="64" a="1"/>
  <c r="AU1747" i="64" s="1"/>
  <c r="Z135" i="69"/>
  <c r="Z140" i="69" s="1"/>
  <c r="Z150" i="69" s="1"/>
  <c r="AU402" i="64" a="1"/>
  <c r="AU402" i="64" s="1"/>
  <c r="AU396" i="64" a="1"/>
  <c r="AU396" i="64" s="1"/>
  <c r="AU1425" i="64" a="1"/>
  <c r="AU1425" i="64" s="1"/>
  <c r="AU1338" i="64" a="1"/>
  <c r="AU1338" i="64" s="1"/>
  <c r="AU918" i="64" a="1"/>
  <c r="AU918" i="64" s="1"/>
  <c r="Y173" i="69"/>
  <c r="Y175" i="69" s="1"/>
  <c r="Y119" i="69"/>
  <c r="AU525" i="64" a="1"/>
  <c r="AU525" i="64" s="1"/>
  <c r="AU122" i="64" a="1"/>
  <c r="AU122" i="64" s="1"/>
  <c r="AU40" i="64" a="1"/>
  <c r="AU40" i="64" s="1"/>
  <c r="AU107" i="64" a="1"/>
  <c r="AU107" i="64" s="1"/>
  <c r="AU176" i="64" a="1"/>
  <c r="AU176" i="64" s="1"/>
  <c r="AU106" i="64" a="1"/>
  <c r="AU106" i="64" s="1"/>
  <c r="AU123" i="64" a="1"/>
  <c r="AU123" i="64" s="1"/>
  <c r="AP121" i="64"/>
  <c r="L121" i="64" s="1"/>
  <c r="Y125" i="69"/>
  <c r="Z112" i="69"/>
  <c r="Z115" i="69" s="1"/>
  <c r="AU799" i="64" a="1"/>
  <c r="AU799" i="64" s="1"/>
  <c r="AU1064" i="64" a="1"/>
  <c r="AU1064" i="64" s="1"/>
  <c r="AU1449" i="64" a="1"/>
  <c r="AU1449" i="64" s="1"/>
  <c r="AU1343" i="64" a="1"/>
  <c r="AU1343" i="64" s="1"/>
  <c r="AU944" i="64" a="1"/>
  <c r="AU944" i="64" s="1"/>
  <c r="AU503" i="64" a="1"/>
  <c r="AU503" i="64" s="1"/>
  <c r="AU1349" i="64" a="1"/>
  <c r="AU1349" i="64" s="1"/>
  <c r="AU1451" i="64" a="1"/>
  <c r="AU1451" i="64" s="1"/>
  <c r="AU1062" i="64" a="1"/>
  <c r="AU1062" i="64" s="1"/>
  <c r="AU501" i="64" a="1"/>
  <c r="AU501" i="64" s="1"/>
  <c r="AU968" i="64" a="1"/>
  <c r="AU968" i="64" s="1"/>
  <c r="AU990" i="64" a="1"/>
  <c r="AU990" i="64" s="1"/>
  <c r="AU966" i="64" a="1"/>
  <c r="AU966"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161" i="64" a="1"/>
  <c r="AU1342" i="64" a="1"/>
  <c r="AU1063" i="64" a="1"/>
  <c r="AU1126" i="64" a="1"/>
  <c r="AU967" i="64" a="1"/>
  <c r="AU1450" i="64" a="1"/>
  <c r="AU1197" i="64" a="1"/>
  <c r="AU919" i="64" a="1"/>
  <c r="AU526" i="64" a="1"/>
  <c r="AU991" i="64" a="1"/>
  <c r="AU800" i="64" a="1"/>
  <c r="AU1091" i="64" a="1"/>
  <c r="AU1426" i="64" a="1"/>
  <c r="AU108" i="64" l="1"/>
  <c r="AU1450" i="64"/>
  <c r="AT1134" i="64"/>
  <c r="AP124" i="64"/>
  <c r="AU1091" i="64"/>
  <c r="AU1426" i="64"/>
  <c r="AU1063" i="64"/>
  <c r="AU1161" i="64"/>
  <c r="AU1126" i="64"/>
  <c r="AU1197" i="64"/>
  <c r="AU967" i="64"/>
  <c r="AU991" i="64"/>
  <c r="AU1342" i="64"/>
  <c r="AU919" i="64"/>
  <c r="AU800" i="64"/>
  <c r="AU526" i="64"/>
  <c r="BP1619" i="64"/>
  <c r="X430" i="64"/>
  <c r="Y427" i="64"/>
  <c r="AD802" i="64"/>
  <c r="AB921" i="64"/>
  <c r="AD397" i="64"/>
  <c r="AC921" i="64"/>
  <c r="T1394" i="64"/>
  <c r="S1404" i="64"/>
  <c r="S945" i="64"/>
  <c r="Y399" i="64"/>
  <c r="Y403" i="64"/>
  <c r="Z394" i="64"/>
  <c r="V1428" i="64"/>
  <c r="X1344" i="64"/>
  <c r="AV1196" i="64" a="1"/>
  <c r="AV1196" i="64" s="1"/>
  <c r="AV1160" i="64" a="1"/>
  <c r="AV1160" i="64" s="1"/>
  <c r="AV1125" i="64" a="1"/>
  <c r="AV1125" i="64" s="1"/>
  <c r="AU1721" i="64"/>
  <c r="AV1713" i="64" a="1"/>
  <c r="AV1713" i="64" s="1"/>
  <c r="AV1090" i="64" a="1"/>
  <c r="AV1090" i="64" s="1"/>
  <c r="AV1747" i="64" a="1"/>
  <c r="AV1747" i="64" s="1"/>
  <c r="Z142" i="69"/>
  <c r="Z152" i="69" s="1"/>
  <c r="AA129" i="69"/>
  <c r="AA134" i="69" s="1"/>
  <c r="Z136" i="69"/>
  <c r="AV402" i="64" a="1"/>
  <c r="AV402" i="64" s="1"/>
  <c r="AV396" i="64" a="1"/>
  <c r="AV396" i="64" s="1"/>
  <c r="AV1425" i="64" a="1"/>
  <c r="AV1425" i="64" s="1"/>
  <c r="Z117" i="69"/>
  <c r="Z118" i="69" s="1"/>
  <c r="AV1338" i="64" a="1"/>
  <c r="AV1338" i="64" s="1"/>
  <c r="AV918" i="64" a="1"/>
  <c r="AV918" i="64" s="1"/>
  <c r="AV525" i="64" a="1"/>
  <c r="AV525" i="64" s="1"/>
  <c r="AV40" i="64" a="1"/>
  <c r="AV40" i="64" s="1"/>
  <c r="AV122" i="64" a="1"/>
  <c r="AV122" i="64" s="1"/>
  <c r="AV106" i="64" a="1"/>
  <c r="AV106" i="64" s="1"/>
  <c r="AV107" i="64" a="1"/>
  <c r="AV107" i="64" s="1"/>
  <c r="AV176" i="64" a="1"/>
  <c r="AV176" i="64" s="1"/>
  <c r="AV123" i="64" a="1"/>
  <c r="AV123" i="64" s="1"/>
  <c r="AQ121" i="64"/>
  <c r="AV799" i="64" a="1"/>
  <c r="AV799" i="64" s="1"/>
  <c r="AV1064" i="64" a="1"/>
  <c r="AV1064" i="64" s="1"/>
  <c r="AV1449" i="64" a="1"/>
  <c r="AV1449" i="64" s="1"/>
  <c r="AV1349" i="64" a="1"/>
  <c r="AV1349" i="64" s="1"/>
  <c r="AV1062" i="64" a="1"/>
  <c r="AV1062" i="64" s="1"/>
  <c r="AV966" i="64" a="1"/>
  <c r="AV966" i="64" s="1"/>
  <c r="AV501" i="64" a="1"/>
  <c r="AV501" i="64" s="1"/>
  <c r="AV990" i="64" a="1"/>
  <c r="AV990" i="64" s="1"/>
  <c r="AV1451" i="64" a="1"/>
  <c r="AV1451" i="64" s="1"/>
  <c r="AV944" i="64" a="1"/>
  <c r="AV944" i="64" s="1"/>
  <c r="AV503" i="64" a="1"/>
  <c r="AV503" i="64" s="1"/>
  <c r="AV968" i="64" a="1"/>
  <c r="AV968" i="64" s="1"/>
  <c r="AV1343" i="64" a="1"/>
  <c r="AV134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526" i="64" a="1"/>
  <c r="AV1161" i="64" a="1"/>
  <c r="AV1197" i="64" a="1"/>
  <c r="AV991" i="64" a="1"/>
  <c r="AV1063" i="64" a="1"/>
  <c r="AV1450" i="64" a="1"/>
  <c r="AV1126" i="64" a="1"/>
  <c r="AV1342" i="64" a="1"/>
  <c r="AV967" i="64" a="1"/>
  <c r="AV1091" i="64" a="1"/>
  <c r="AV919" i="64" a="1"/>
  <c r="AV1426" i="64" a="1"/>
  <c r="AV800" i="64" a="1"/>
  <c r="AV108" i="64" l="1"/>
  <c r="AV1450" i="64"/>
  <c r="AQ124" i="64"/>
  <c r="AU1134" i="64"/>
  <c r="X428" i="64"/>
  <c r="X432" i="64" s="1"/>
  <c r="AV1126" i="64"/>
  <c r="AV1161" i="64"/>
  <c r="AV1197" i="64"/>
  <c r="AV1063" i="64"/>
  <c r="AV1426" i="64"/>
  <c r="AV1091" i="64"/>
  <c r="AV967" i="64"/>
  <c r="AV991" i="64"/>
  <c r="AV1342" i="64"/>
  <c r="AV919" i="64"/>
  <c r="AV800" i="64"/>
  <c r="AV526" i="64"/>
  <c r="BQ1615" i="64"/>
  <c r="T1398" i="64"/>
  <c r="AD921" i="64"/>
  <c r="AE802" i="64"/>
  <c r="AE397" i="64"/>
  <c r="Z398" i="64"/>
  <c r="AV1721" i="64"/>
  <c r="AW1196" i="64" a="1"/>
  <c r="AW1196" i="64" s="1"/>
  <c r="AW1160" i="64" a="1"/>
  <c r="AW1160" i="64" s="1"/>
  <c r="AW1125" i="64" a="1"/>
  <c r="AW1125" i="64" s="1"/>
  <c r="AW1713" i="64" a="1"/>
  <c r="AW1713" i="64" s="1"/>
  <c r="AW1090" i="64" a="1"/>
  <c r="AW1090" i="64" s="1"/>
  <c r="AW1747" i="64" a="1"/>
  <c r="AW1747" i="64" s="1"/>
  <c r="Z146" i="69"/>
  <c r="Z148" i="69" s="1"/>
  <c r="AA132" i="69"/>
  <c r="AA157" i="69" s="1"/>
  <c r="AW402" i="64" a="1"/>
  <c r="AW402" i="64" s="1"/>
  <c r="AW396" i="64" a="1"/>
  <c r="AW396" i="64" s="1"/>
  <c r="AW1425" i="64" a="1"/>
  <c r="AW1425" i="64" s="1"/>
  <c r="AA112" i="69"/>
  <c r="AA115" i="69" s="1"/>
  <c r="Z119" i="69"/>
  <c r="Z198" i="69"/>
  <c r="Z177" i="69"/>
  <c r="AW1338" i="64" a="1"/>
  <c r="AW1338" i="64" s="1"/>
  <c r="AW918" i="64" a="1"/>
  <c r="AW918" i="64" s="1"/>
  <c r="AW525" i="64" a="1"/>
  <c r="AW525" i="64" s="1"/>
  <c r="AW122" i="64" a="1"/>
  <c r="AW122" i="64" s="1"/>
  <c r="AW176" i="64" a="1"/>
  <c r="AW176" i="64" s="1"/>
  <c r="AW107" i="64" a="1"/>
  <c r="AW107" i="64" s="1"/>
  <c r="AW40" i="64" a="1"/>
  <c r="AW40" i="64" s="1"/>
  <c r="AW106" i="64" a="1"/>
  <c r="AW106" i="64" s="1"/>
  <c r="AW123" i="64" a="1"/>
  <c r="AW123" i="64" s="1"/>
  <c r="AR121" i="64"/>
  <c r="AR124" i="64" s="1"/>
  <c r="Z125" i="69"/>
  <c r="Z123" i="69"/>
  <c r="AW799" i="64" a="1"/>
  <c r="AW799" i="64" s="1"/>
  <c r="AW944" i="64" a="1"/>
  <c r="AW944" i="64" s="1"/>
  <c r="AW501" i="64" a="1"/>
  <c r="AW501" i="64" s="1"/>
  <c r="AW1449" i="64" a="1"/>
  <c r="AW1449" i="64" s="1"/>
  <c r="AW503" i="64" a="1"/>
  <c r="AW503" i="64" s="1"/>
  <c r="AW1343" i="64" a="1"/>
  <c r="AW1343" i="64" s="1"/>
  <c r="AW1064" i="64" a="1"/>
  <c r="AW1064" i="64" s="1"/>
  <c r="AW966" i="64" a="1"/>
  <c r="AW966" i="64" s="1"/>
  <c r="AW1062" i="64" a="1"/>
  <c r="AW1062" i="64" s="1"/>
  <c r="AW968" i="64" a="1"/>
  <c r="AW968" i="64" s="1"/>
  <c r="AW1349" i="64" a="1"/>
  <c r="AW1349" i="64" s="1"/>
  <c r="AW1451" i="64" a="1"/>
  <c r="AW1451" i="64" s="1"/>
  <c r="AW990" i="64" a="1"/>
  <c r="AW990"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063" i="64" a="1"/>
  <c r="AW1197" i="64" a="1"/>
  <c r="AW967" i="64" a="1"/>
  <c r="AW1450" i="64" a="1"/>
  <c r="AW1161" i="64" a="1"/>
  <c r="AW1126" i="64" a="1"/>
  <c r="AW991" i="64" a="1"/>
  <c r="AW1426" i="64" a="1"/>
  <c r="AW800" i="64" a="1"/>
  <c r="AW1342" i="64" a="1"/>
  <c r="AW1091" i="64" a="1"/>
  <c r="AW526" i="64" a="1"/>
  <c r="AW919" i="64" a="1"/>
  <c r="BQ1621" i="64" l="1"/>
  <c r="AW108" i="64"/>
  <c r="AW1450" i="64"/>
  <c r="AV1134" i="64"/>
  <c r="T1399" i="64"/>
  <c r="T1400" i="64" s="1"/>
  <c r="AW1197" i="64"/>
  <c r="AW1426" i="64"/>
  <c r="AW1063" i="64"/>
  <c r="AW1091" i="64"/>
  <c r="AW1126" i="64"/>
  <c r="AW1161" i="64"/>
  <c r="AW967" i="64"/>
  <c r="AW991" i="64"/>
  <c r="AW1342" i="64"/>
  <c r="AW919" i="64"/>
  <c r="AW800" i="64"/>
  <c r="AW526" i="64"/>
  <c r="BQ1618" i="64"/>
  <c r="Y430" i="64"/>
  <c r="Z427" i="64"/>
  <c r="AF802" i="64"/>
  <c r="AF397" i="64"/>
  <c r="AE921" i="64"/>
  <c r="T945" i="64"/>
  <c r="Y1344" i="64"/>
  <c r="Z403" i="64"/>
  <c r="Z399" i="64"/>
  <c r="AA394" i="64"/>
  <c r="W1428" i="64"/>
  <c r="AW1721" i="64"/>
  <c r="AX1196" i="64" a="1"/>
  <c r="AX1196" i="64" s="1"/>
  <c r="AX1160" i="64" a="1"/>
  <c r="AX1160" i="64" s="1"/>
  <c r="AX1125" i="64" a="1"/>
  <c r="AX1125" i="64" s="1"/>
  <c r="AX1713" i="64" a="1"/>
  <c r="AX1713" i="64" s="1"/>
  <c r="AX1090" i="64" a="1"/>
  <c r="AX1090" i="64" s="1"/>
  <c r="AX1747" i="64" a="1"/>
  <c r="AX1747" i="64" s="1"/>
  <c r="AA162" i="69"/>
  <c r="AA163" i="69" s="1"/>
  <c r="AA135" i="69"/>
  <c r="AA136" i="69" s="1"/>
  <c r="AA117" i="69"/>
  <c r="AA118" i="69" s="1"/>
  <c r="AA123" i="69" s="1"/>
  <c r="AX402" i="64" a="1"/>
  <c r="AX402" i="64" s="1"/>
  <c r="AX396" i="64" a="1"/>
  <c r="AX396" i="64" s="1"/>
  <c r="AX1425" i="64" a="1"/>
  <c r="AX1425" i="64" s="1"/>
  <c r="AX1338" i="64" a="1"/>
  <c r="AX1338" i="64" s="1"/>
  <c r="AX918" i="64" a="1"/>
  <c r="AX918" i="64" s="1"/>
  <c r="AR17" i="69"/>
  <c r="AR18" i="69" s="1"/>
  <c r="AX525" i="64" a="1"/>
  <c r="AX525" i="64" s="1"/>
  <c r="AX122" i="64" a="1"/>
  <c r="AX122" i="64" s="1"/>
  <c r="AX106" i="64" a="1"/>
  <c r="AX106" i="64" s="1"/>
  <c r="AX176" i="64" a="1"/>
  <c r="AX176" i="64" s="1"/>
  <c r="AX107" i="64" a="1"/>
  <c r="AX107" i="64" s="1"/>
  <c r="AX40" i="64" a="1"/>
  <c r="AX40" i="64" s="1"/>
  <c r="AX123" i="64" a="1"/>
  <c r="AX123" i="64" s="1"/>
  <c r="AS121" i="64"/>
  <c r="AS124" i="64" s="1"/>
  <c r="AX799" i="64" a="1"/>
  <c r="AX799" i="64" s="1"/>
  <c r="AX1451" i="64" a="1"/>
  <c r="AX1451" i="64" s="1"/>
  <c r="AX501" i="64" a="1"/>
  <c r="AX501" i="64" s="1"/>
  <c r="AX503" i="64" a="1"/>
  <c r="AX503" i="64" s="1"/>
  <c r="AX1343" i="64" a="1"/>
  <c r="AX1343" i="64" s="1"/>
  <c r="AX990" i="64" a="1"/>
  <c r="AX990" i="64" s="1"/>
  <c r="AX1449" i="64" a="1"/>
  <c r="AX1449" i="64" s="1"/>
  <c r="AX1062" i="64" a="1"/>
  <c r="AX1062" i="64" s="1"/>
  <c r="AX1064" i="64" a="1"/>
  <c r="AX1064" i="64" s="1"/>
  <c r="AX966" i="64" a="1"/>
  <c r="AX966" i="64" s="1"/>
  <c r="AX1349" i="64" a="1"/>
  <c r="AX1349" i="64" s="1"/>
  <c r="AX968" i="64" a="1"/>
  <c r="AX968" i="64" s="1"/>
  <c r="AX944" i="64" a="1"/>
  <c r="AX944"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967" i="64" a="1"/>
  <c r="AX1426" i="64" a="1"/>
  <c r="AX1450" i="64" a="1"/>
  <c r="AX1126" i="64" a="1"/>
  <c r="AX1063" i="64" a="1"/>
  <c r="AX800" i="64" a="1"/>
  <c r="AX1342" i="64" a="1"/>
  <c r="AX1091" i="64" a="1"/>
  <c r="AX1161" i="64" a="1"/>
  <c r="AX919" i="64" a="1"/>
  <c r="AX526" i="64" a="1"/>
  <c r="AX991" i="64" a="1"/>
  <c r="AX1197" i="64" a="1"/>
  <c r="AX108" i="64" l="1"/>
  <c r="AX1450" i="64"/>
  <c r="AW1134" i="64"/>
  <c r="T1404" i="64"/>
  <c r="U1394" i="64"/>
  <c r="AX1161" i="64"/>
  <c r="AX1426" i="64"/>
  <c r="AX1197" i="64"/>
  <c r="AX1063" i="64"/>
  <c r="AX1091" i="64"/>
  <c r="AX1126" i="64"/>
  <c r="AX967" i="64"/>
  <c r="AX991" i="64"/>
  <c r="AX1342" i="64"/>
  <c r="AX919" i="64"/>
  <c r="AX800" i="64"/>
  <c r="AX526" i="64"/>
  <c r="BQ1619" i="64"/>
  <c r="Y428" i="64"/>
  <c r="AG802" i="64"/>
  <c r="AG397" i="64"/>
  <c r="AF921" i="64"/>
  <c r="AA398" i="64"/>
  <c r="AX1721" i="64"/>
  <c r="AY1196" i="64" a="1"/>
  <c r="AY1196" i="64" s="1"/>
  <c r="AY1160" i="64" a="1"/>
  <c r="AY1160" i="64" s="1"/>
  <c r="AY1125" i="64" a="1"/>
  <c r="AY1125" i="64" s="1"/>
  <c r="AY1713" i="64" a="1"/>
  <c r="AY1713" i="64" s="1"/>
  <c r="AY1090" i="64" a="1"/>
  <c r="AY1090" i="64" s="1"/>
  <c r="AY1747" i="64" a="1"/>
  <c r="AY1747" i="64" s="1"/>
  <c r="AA142" i="69"/>
  <c r="AA152" i="69" s="1"/>
  <c r="AB129" i="69"/>
  <c r="AB132" i="69" s="1"/>
  <c r="AB157" i="69" s="1"/>
  <c r="AA140" i="69"/>
  <c r="AA150" i="69" s="1"/>
  <c r="AA169" i="69"/>
  <c r="AA179" i="69" s="1"/>
  <c r="AB156" i="69"/>
  <c r="AB161" i="69" s="1"/>
  <c r="AA167" i="69"/>
  <c r="AA177" i="69" s="1"/>
  <c r="AY402" i="64" a="1"/>
  <c r="AY402" i="64" s="1"/>
  <c r="AY396" i="64" a="1"/>
  <c r="AY396" i="64" s="1"/>
  <c r="AT10" i="69"/>
  <c r="AT20" i="69" s="1"/>
  <c r="AY1425" i="64" a="1"/>
  <c r="AY1425" i="64" s="1"/>
  <c r="AA198" i="69"/>
  <c r="AY1338" i="64" a="1"/>
  <c r="AY1338" i="64" s="1"/>
  <c r="AY918" i="64" a="1"/>
  <c r="AY918" i="64" s="1"/>
  <c r="AY525" i="64" a="1"/>
  <c r="AY525" i="64" s="1"/>
  <c r="AY107" i="64" a="1"/>
  <c r="AY107" i="64" s="1"/>
  <c r="AY176" i="64" a="1"/>
  <c r="AY176" i="64" s="1"/>
  <c r="AY122" i="64" a="1"/>
  <c r="AY122" i="64" s="1"/>
  <c r="AY40" i="64" a="1"/>
  <c r="AY40" i="64" s="1"/>
  <c r="AY106" i="64" a="1"/>
  <c r="AY106" i="64" s="1"/>
  <c r="AY123" i="64" a="1"/>
  <c r="AY123" i="64" s="1"/>
  <c r="AT121" i="64"/>
  <c r="AY799" i="64" a="1"/>
  <c r="AY799" i="64" s="1"/>
  <c r="AY990" i="64" a="1"/>
  <c r="AY990" i="64" s="1"/>
  <c r="AY501" i="64" a="1"/>
  <c r="AY501" i="64" s="1"/>
  <c r="AY1062" i="64" a="1"/>
  <c r="AY1062" i="64" s="1"/>
  <c r="AY1349" i="64" a="1"/>
  <c r="AY1349" i="64" s="1"/>
  <c r="AY966" i="64" a="1"/>
  <c r="AY966" i="64" s="1"/>
  <c r="AY1451" i="64" a="1"/>
  <c r="AY1451" i="64" s="1"/>
  <c r="AY944" i="64" a="1"/>
  <c r="AY944" i="64" s="1"/>
  <c r="AY1064" i="64" a="1"/>
  <c r="AY1064" i="64" s="1"/>
  <c r="AY968" i="64" a="1"/>
  <c r="AY968" i="64" s="1"/>
  <c r="AY1449" i="64" a="1"/>
  <c r="AY1449" i="64" s="1"/>
  <c r="AY503" i="64" a="1"/>
  <c r="AY503" i="64" s="1"/>
  <c r="AY1343" i="64" a="1"/>
  <c r="AY134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342" i="64" a="1"/>
  <c r="AY1450" i="64" a="1"/>
  <c r="AY967" i="64" a="1"/>
  <c r="S502" i="64" a="1"/>
  <c r="AY800" i="64" a="1"/>
  <c r="AY1063" i="64" a="1"/>
  <c r="AY1197" i="64" a="1"/>
  <c r="AY991" i="64" a="1"/>
  <c r="AY1126" i="64" a="1"/>
  <c r="AY1091" i="64" a="1"/>
  <c r="AY526" i="64" a="1"/>
  <c r="AY1426" i="64" a="1"/>
  <c r="AY919" i="64" a="1"/>
  <c r="AY1161" i="64" a="1"/>
  <c r="U1398" i="64" l="1"/>
  <c r="AY108" i="64"/>
  <c r="AY1450" i="64"/>
  <c r="AT124" i="64"/>
  <c r="AX1134" i="64"/>
  <c r="U1399" i="64"/>
  <c r="U1400" i="64" s="1"/>
  <c r="AY1161" i="64"/>
  <c r="AY1091" i="64"/>
  <c r="AY1126" i="64"/>
  <c r="AY1063" i="64"/>
  <c r="AY1197" i="64"/>
  <c r="AY1426" i="64"/>
  <c r="AY967" i="64"/>
  <c r="AY991" i="64"/>
  <c r="AY1342" i="64"/>
  <c r="AY919" i="64"/>
  <c r="AY800" i="64"/>
  <c r="AY526" i="64"/>
  <c r="Y432" i="64"/>
  <c r="BR1615" i="64"/>
  <c r="Z430" i="64"/>
  <c r="Z428" i="64" s="1"/>
  <c r="AA427" i="64"/>
  <c r="AH802" i="64"/>
  <c r="AH397" i="64"/>
  <c r="AG921" i="64"/>
  <c r="S502" i="64"/>
  <c r="T1452" i="64"/>
  <c r="U945" i="64"/>
  <c r="X1428" i="64"/>
  <c r="Z1344" i="64"/>
  <c r="AA399" i="64"/>
  <c r="AB394" i="64"/>
  <c r="AA403" i="64"/>
  <c r="AY1721" i="64"/>
  <c r="AZ1160" i="64" a="1"/>
  <c r="AZ1160" i="64" s="1"/>
  <c r="AZ1196" i="64" a="1"/>
  <c r="AZ1196" i="64" s="1"/>
  <c r="AZ1125" i="64" a="1"/>
  <c r="AZ1125" i="64" s="1"/>
  <c r="AZ1713" i="64" a="1"/>
  <c r="AZ1713" i="64" s="1"/>
  <c r="AZ1090" i="64" a="1"/>
  <c r="AZ1090" i="64" s="1"/>
  <c r="AZ1747" i="64" a="1"/>
  <c r="AZ1747" i="64" s="1"/>
  <c r="AB159" i="69"/>
  <c r="AB184" i="69" s="1"/>
  <c r="AB187" i="69" s="1"/>
  <c r="AB194" i="69" s="1"/>
  <c r="AB202" i="69" s="1"/>
  <c r="AA146" i="69"/>
  <c r="AA148" i="69" s="1"/>
  <c r="AB134" i="69"/>
  <c r="AB135" i="69" s="1"/>
  <c r="AB142" i="69" s="1"/>
  <c r="AA173" i="69"/>
  <c r="AA175" i="69" s="1"/>
  <c r="AT17" i="69"/>
  <c r="AT18" i="69" s="1"/>
  <c r="AZ396" i="64" a="1"/>
  <c r="AZ396" i="64" s="1"/>
  <c r="AZ402" i="64" a="1"/>
  <c r="AZ402" i="64" s="1"/>
  <c r="AZ1425" i="64" a="1"/>
  <c r="AZ1425" i="64" s="1"/>
  <c r="AZ1338" i="64" a="1"/>
  <c r="AZ1338" i="64" s="1"/>
  <c r="AZ918" i="64" a="1"/>
  <c r="AZ918" i="64" s="1"/>
  <c r="AZ525" i="64" a="1"/>
  <c r="AZ525" i="64" s="1"/>
  <c r="AZ107" i="64" a="1"/>
  <c r="AZ107" i="64" s="1"/>
  <c r="AZ40" i="64" a="1"/>
  <c r="AZ40" i="64" s="1"/>
  <c r="AZ176" i="64" a="1"/>
  <c r="AZ176" i="64" s="1"/>
  <c r="AZ122" i="64" a="1"/>
  <c r="AZ122" i="64" s="1"/>
  <c r="AZ106" i="64" a="1"/>
  <c r="AZ106" i="64" s="1"/>
  <c r="AZ123" i="64" a="1"/>
  <c r="AZ123" i="64" s="1"/>
  <c r="AU121" i="64"/>
  <c r="AU124" i="64" s="1"/>
  <c r="AB115" i="69"/>
  <c r="AB118" i="69" s="1"/>
  <c r="AB123" i="69" s="1"/>
  <c r="AZ799" i="64" a="1"/>
  <c r="AZ799" i="64" s="1"/>
  <c r="AZ503" i="64" a="1"/>
  <c r="AZ503" i="64" s="1"/>
  <c r="AZ1062" i="64" a="1"/>
  <c r="AZ1062" i="64" s="1"/>
  <c r="AZ1349" i="64" a="1"/>
  <c r="AZ1349" i="64" s="1"/>
  <c r="AZ501" i="64" a="1"/>
  <c r="AZ501" i="64" s="1"/>
  <c r="AZ1449" i="64" a="1"/>
  <c r="AZ1449" i="64" s="1"/>
  <c r="AZ1343" i="64" a="1"/>
  <c r="AZ1343" i="64" s="1"/>
  <c r="AZ1451" i="64" a="1"/>
  <c r="AZ1451" i="64" s="1"/>
  <c r="AZ1064" i="64" a="1"/>
  <c r="AZ1064" i="64" s="1"/>
  <c r="AZ966" i="64" a="1"/>
  <c r="AZ966" i="64" s="1"/>
  <c r="AZ990" i="64" a="1"/>
  <c r="AZ990" i="64" s="1"/>
  <c r="AZ968" i="64" a="1"/>
  <c r="AZ968" i="64" s="1"/>
  <c r="AZ944" i="64" a="1"/>
  <c r="AZ944"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967" i="64" a="1"/>
  <c r="AZ526" i="64" a="1"/>
  <c r="AZ1450" i="64" a="1"/>
  <c r="AZ1197" i="64" a="1"/>
  <c r="AZ1342" i="64" a="1"/>
  <c r="AZ1063" i="64" a="1"/>
  <c r="AZ1426" i="64" a="1"/>
  <c r="AZ919" i="64" a="1"/>
  <c r="AZ1126" i="64" a="1"/>
  <c r="AZ800" i="64" a="1"/>
  <c r="AZ1161" i="64" a="1"/>
  <c r="AZ1091" i="64" a="1"/>
  <c r="AZ991" i="64" a="1"/>
  <c r="BR1621" i="64" l="1"/>
  <c r="AZ108" i="64"/>
  <c r="AZ1450" i="64"/>
  <c r="AY1134" i="64"/>
  <c r="V1394" i="64"/>
  <c r="U1404" i="64"/>
  <c r="AZ1161" i="64"/>
  <c r="AZ1426" i="64"/>
  <c r="AZ1063" i="64"/>
  <c r="AZ1091" i="64"/>
  <c r="AZ1126" i="64"/>
  <c r="AZ1197" i="64"/>
  <c r="AZ967" i="64"/>
  <c r="AZ991" i="64"/>
  <c r="AZ1342" i="64"/>
  <c r="AZ919" i="64"/>
  <c r="AZ800" i="64"/>
  <c r="AZ526" i="64"/>
  <c r="BR1618" i="64"/>
  <c r="Z432" i="64"/>
  <c r="AI802" i="64"/>
  <c r="AI397" i="64"/>
  <c r="S504" i="64"/>
  <c r="T969" i="64"/>
  <c r="AB398" i="64"/>
  <c r="AB162" i="69"/>
  <c r="AB163" i="69" s="1"/>
  <c r="AZ1721" i="64"/>
  <c r="BA1196" i="64" a="1"/>
  <c r="BA1196" i="64" s="1"/>
  <c r="BA1160" i="64" a="1"/>
  <c r="BA1160" i="64" s="1"/>
  <c r="BA1125" i="64" a="1"/>
  <c r="BA1125" i="64" s="1"/>
  <c r="BA1713" i="64" a="1"/>
  <c r="BA1713" i="64" s="1"/>
  <c r="BA1090" i="64" a="1"/>
  <c r="BA1090" i="64" s="1"/>
  <c r="AB192" i="69"/>
  <c r="AB200" i="69" s="1"/>
  <c r="BA1747" i="64" a="1"/>
  <c r="BA1747" i="64" s="1"/>
  <c r="AB188" i="69"/>
  <c r="AC183" i="69"/>
  <c r="AC186" i="69" s="1"/>
  <c r="BA396" i="64" a="1"/>
  <c r="BA396" i="64" s="1"/>
  <c r="BA402" i="64" a="1"/>
  <c r="BA402" i="64" s="1"/>
  <c r="AB136" i="69"/>
  <c r="AC129" i="69"/>
  <c r="AC132" i="69" s="1"/>
  <c r="AC157" i="69" s="1"/>
  <c r="AB140" i="69"/>
  <c r="AB150" i="69" s="1"/>
  <c r="AB152" i="69"/>
  <c r="AB146" i="69"/>
  <c r="AB148" i="69" s="1"/>
  <c r="BA1425" i="64" a="1"/>
  <c r="BA1425" i="64" s="1"/>
  <c r="AU17" i="69"/>
  <c r="AU18" i="69" s="1"/>
  <c r="BA1338" i="64" a="1"/>
  <c r="BA1338" i="64" s="1"/>
  <c r="BA918" i="64" a="1"/>
  <c r="BA918" i="64" s="1"/>
  <c r="AB119" i="69"/>
  <c r="BA525" i="64" a="1"/>
  <c r="BA525" i="64" s="1"/>
  <c r="BA40" i="64" a="1"/>
  <c r="BA40" i="64" s="1"/>
  <c r="BA176" i="64" a="1"/>
  <c r="BA176" i="64" s="1"/>
  <c r="BA122" i="64" a="1"/>
  <c r="BA122" i="64" s="1"/>
  <c r="BA107" i="64" a="1"/>
  <c r="BA107" i="64" s="1"/>
  <c r="BA106" i="64" a="1"/>
  <c r="BA106" i="64" s="1"/>
  <c r="BA123" i="64" a="1"/>
  <c r="BA123" i="64" s="1"/>
  <c r="AV121" i="64"/>
  <c r="AV124" i="64" s="1"/>
  <c r="AB125" i="69"/>
  <c r="BA799" i="64" a="1"/>
  <c r="BA799" i="64" s="1"/>
  <c r="BA503" i="64" a="1"/>
  <c r="BA503" i="64" s="1"/>
  <c r="BA1451" i="64" a="1"/>
  <c r="BA1451" i="64" s="1"/>
  <c r="BA501" i="64" a="1"/>
  <c r="BA501" i="64" s="1"/>
  <c r="BA990" i="64" a="1"/>
  <c r="BA990" i="64" s="1"/>
  <c r="BA1349" i="64" a="1"/>
  <c r="BA1349" i="64" s="1"/>
  <c r="BA1449" i="64" a="1"/>
  <c r="BA1449" i="64" s="1"/>
  <c r="BA1343" i="64" a="1"/>
  <c r="BA1343" i="64" s="1"/>
  <c r="BA944" i="64" a="1"/>
  <c r="BA944" i="64" s="1"/>
  <c r="BA968" i="64" a="1"/>
  <c r="BA968" i="64" s="1"/>
  <c r="BA1064" i="64" a="1"/>
  <c r="BA1064" i="64" s="1"/>
  <c r="BA966" i="64" a="1"/>
  <c r="BA966" i="64" s="1"/>
  <c r="BA1062" i="64" a="1"/>
  <c r="BA106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967" i="64" a="1"/>
  <c r="BA1342" i="64" a="1"/>
  <c r="BA1450" i="64" a="1"/>
  <c r="BA526" i="64" a="1"/>
  <c r="BA1091" i="64" a="1"/>
  <c r="T502" i="64" a="1"/>
  <c r="BA1063" i="64" a="1"/>
  <c r="BA1426" i="64" a="1"/>
  <c r="BA1161" i="64" a="1"/>
  <c r="BA919" i="64" a="1"/>
  <c r="BA1126" i="64" a="1"/>
  <c r="BA991" i="64" a="1"/>
  <c r="BA800" i="64" a="1"/>
  <c r="BA1197" i="64" a="1"/>
  <c r="V1398" i="64" l="1"/>
  <c r="V1399" i="64" s="1"/>
  <c r="V1400" i="64" s="1"/>
  <c r="BA108" i="64"/>
  <c r="BA1450" i="64"/>
  <c r="AZ1134" i="64"/>
  <c r="BA1197" i="64"/>
  <c r="BA1091" i="64"/>
  <c r="BA1063" i="64"/>
  <c r="BA1426" i="64"/>
  <c r="BA1126" i="64"/>
  <c r="BA1161" i="64"/>
  <c r="BA967" i="64"/>
  <c r="BA991" i="64"/>
  <c r="BA1342" i="64"/>
  <c r="BA919" i="64"/>
  <c r="BA800" i="64"/>
  <c r="BA526" i="64"/>
  <c r="BR1619" i="64"/>
  <c r="AA430" i="64"/>
  <c r="AB427" i="64"/>
  <c r="AJ802" i="64"/>
  <c r="AJ397" i="64"/>
  <c r="AH921" i="64"/>
  <c r="W1394" i="64"/>
  <c r="W1398" i="64" s="1"/>
  <c r="U1452" i="64"/>
  <c r="T502" i="64"/>
  <c r="V945" i="64"/>
  <c r="V1404" i="64"/>
  <c r="AA1344" i="64"/>
  <c r="Y1428" i="64"/>
  <c r="AB399" i="64"/>
  <c r="AC394" i="64"/>
  <c r="AB403" i="64"/>
  <c r="AB167" i="69"/>
  <c r="AB177" i="69" s="1"/>
  <c r="AC156" i="69"/>
  <c r="AC159" i="69" s="1"/>
  <c r="AC184" i="69" s="1"/>
  <c r="AC187" i="69" s="1"/>
  <c r="AC188" i="69" s="1"/>
  <c r="AB169" i="69"/>
  <c r="AB179" i="69" s="1"/>
  <c r="BB1160" i="64" a="1"/>
  <c r="BB1160" i="64" s="1"/>
  <c r="BB1196" i="64" a="1"/>
  <c r="BB1196" i="64" s="1"/>
  <c r="BB1125" i="64" a="1"/>
  <c r="BB1125" i="64" s="1"/>
  <c r="BA1721" i="64"/>
  <c r="BB1713" i="64" a="1"/>
  <c r="BB1713" i="64" s="1"/>
  <c r="BB1090" i="64" a="1"/>
  <c r="BB1090" i="64" s="1"/>
  <c r="AB198" i="69"/>
  <c r="BB1747" i="64" a="1"/>
  <c r="BB1747" i="64" s="1"/>
  <c r="BB402" i="64" a="1"/>
  <c r="BB402" i="64" s="1"/>
  <c r="BB396" i="64" a="1"/>
  <c r="BB396" i="64" s="1"/>
  <c r="AC134" i="69"/>
  <c r="AC135" i="69" s="1"/>
  <c r="AC136" i="69" s="1"/>
  <c r="AC117" i="69"/>
  <c r="AC118" i="69" s="1"/>
  <c r="AD112" i="69" s="1"/>
  <c r="BB1425" i="64" a="1"/>
  <c r="BB1425" i="64" s="1"/>
  <c r="BB1338" i="64" a="1"/>
  <c r="BB1338" i="64" s="1"/>
  <c r="BB918" i="64" a="1"/>
  <c r="BB918" i="64" s="1"/>
  <c r="BB525" i="64" a="1"/>
  <c r="BB525" i="64" s="1"/>
  <c r="BB40" i="64" a="1"/>
  <c r="BB40" i="64" s="1"/>
  <c r="BB176" i="64" a="1"/>
  <c r="BB176" i="64" s="1"/>
  <c r="BB122" i="64" a="1"/>
  <c r="BB122" i="64" s="1"/>
  <c r="BB107" i="64" a="1"/>
  <c r="BB107" i="64" s="1"/>
  <c r="BB106" i="64" a="1"/>
  <c r="BB106" i="64" s="1"/>
  <c r="BB123" i="64" a="1"/>
  <c r="BB123" i="64" s="1"/>
  <c r="AW121" i="64"/>
  <c r="BB799" i="64" a="1"/>
  <c r="BB799" i="64" s="1"/>
  <c r="BB501" i="64" a="1"/>
  <c r="BB501" i="64" s="1"/>
  <c r="BB1451" i="64" a="1"/>
  <c r="BB1451" i="64" s="1"/>
  <c r="BB1343" i="64" a="1"/>
  <c r="BB1343" i="64" s="1"/>
  <c r="BB1449" i="64" a="1"/>
  <c r="BB1449" i="64" s="1"/>
  <c r="BB503" i="64" a="1"/>
  <c r="BB503" i="64" s="1"/>
  <c r="BB1349" i="64" a="1"/>
  <c r="BB1349" i="64" s="1"/>
  <c r="BB990" i="64" a="1"/>
  <c r="BB990" i="64" s="1"/>
  <c r="BB968" i="64" a="1"/>
  <c r="BB968" i="64" s="1"/>
  <c r="BB944" i="64" a="1"/>
  <c r="BB944" i="64" s="1"/>
  <c r="BB1064" i="64" a="1"/>
  <c r="BB1064" i="64" s="1"/>
  <c r="BB966" i="64" a="1"/>
  <c r="BB966" i="64" s="1"/>
  <c r="BB1062" i="64" a="1"/>
  <c r="BB106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161" i="64" a="1"/>
  <c r="BB800" i="64" a="1"/>
  <c r="BB919" i="64" a="1"/>
  <c r="BB1426" i="64" a="1"/>
  <c r="BB1063" i="64" a="1"/>
  <c r="BB526" i="64" a="1"/>
  <c r="BB991" i="64" a="1"/>
  <c r="BB1126" i="64" a="1"/>
  <c r="BB1197" i="64" a="1"/>
  <c r="BB967" i="64" a="1"/>
  <c r="BB1342" i="64" a="1"/>
  <c r="BB1450" i="64" a="1"/>
  <c r="BB1091" i="64" a="1"/>
  <c r="BB108" i="64" l="1"/>
  <c r="BB1450" i="64"/>
  <c r="M1450" i="64" s="1"/>
  <c r="AW124" i="64"/>
  <c r="BA1134" i="64"/>
  <c r="BB1426" i="64"/>
  <c r="BB1091" i="64"/>
  <c r="BB1063" i="64"/>
  <c r="BB1126" i="64"/>
  <c r="BB1197" i="64"/>
  <c r="BB1161" i="64"/>
  <c r="BB967" i="64"/>
  <c r="M967" i="64" s="1"/>
  <c r="BB991" i="64"/>
  <c r="BB1342" i="64"/>
  <c r="BB919" i="64"/>
  <c r="BB800" i="64"/>
  <c r="BB526" i="64"/>
  <c r="BS1615" i="64"/>
  <c r="AA428" i="64"/>
  <c r="S1286" i="64"/>
  <c r="S1289" i="64"/>
  <c r="S1169" i="64"/>
  <c r="S1205" i="64"/>
  <c r="AK802" i="64"/>
  <c r="AK397" i="64"/>
  <c r="AJ921" i="64"/>
  <c r="AI921" i="64"/>
  <c r="W1399" i="64"/>
  <c r="W1400" i="64" s="1"/>
  <c r="AC398" i="64"/>
  <c r="T504" i="64"/>
  <c r="U969" i="64"/>
  <c r="AB173" i="69"/>
  <c r="AB175" i="69" s="1"/>
  <c r="AC161" i="69"/>
  <c r="AC162" i="69" s="1"/>
  <c r="AD156" i="69" s="1"/>
  <c r="AD159" i="69" s="1"/>
  <c r="AD184" i="69" s="1"/>
  <c r="AC194" i="69"/>
  <c r="AC202" i="69" s="1"/>
  <c r="BB1721" i="64"/>
  <c r="BC1196" i="64" a="1"/>
  <c r="BC1196" i="64" s="1"/>
  <c r="BC1125" i="64" a="1"/>
  <c r="BC1125" i="64" s="1"/>
  <c r="BC1160" i="64" a="1"/>
  <c r="BC1160" i="64" s="1"/>
  <c r="BC1713" i="64" a="1"/>
  <c r="BC1713" i="64" s="1"/>
  <c r="BC1090" i="64" a="1"/>
  <c r="BC1090" i="64" s="1"/>
  <c r="BC1747" i="64" a="1"/>
  <c r="BC1747" i="64" s="1"/>
  <c r="AD183" i="69"/>
  <c r="AD186" i="69" s="1"/>
  <c r="AC192" i="69"/>
  <c r="AC200" i="69" s="1"/>
  <c r="BC402" i="64" a="1"/>
  <c r="BC402" i="64" s="1"/>
  <c r="BC396" i="64" a="1"/>
  <c r="BC396" i="64" s="1"/>
  <c r="AD129" i="69"/>
  <c r="AD132" i="69" s="1"/>
  <c r="AD157" i="69" s="1"/>
  <c r="AC140" i="69"/>
  <c r="AC150" i="69" s="1"/>
  <c r="AC142" i="69"/>
  <c r="AC146" i="69" s="1"/>
  <c r="AC148" i="69" s="1"/>
  <c r="BC1425" i="64" a="1"/>
  <c r="BC1425" i="64" s="1"/>
  <c r="BC1338" i="64" a="1"/>
  <c r="BC1338" i="64" s="1"/>
  <c r="BC918" i="64" a="1"/>
  <c r="BC918" i="64" s="1"/>
  <c r="BC525" i="64" a="1"/>
  <c r="BC525" i="64" s="1"/>
  <c r="BC176" i="64" a="1"/>
  <c r="BC176" i="64" s="1"/>
  <c r="BC40" i="64" a="1"/>
  <c r="BC40" i="64" s="1"/>
  <c r="BC122" i="64" a="1"/>
  <c r="BC122" i="64" s="1"/>
  <c r="BC107" i="64" a="1"/>
  <c r="BC107" i="64" s="1"/>
  <c r="BC106" i="64" a="1"/>
  <c r="BC106" i="64" s="1"/>
  <c r="BC123" i="64" a="1"/>
  <c r="BC123" i="64" s="1"/>
  <c r="AX121" i="64"/>
  <c r="AX124" i="64" s="1"/>
  <c r="BC799" i="64" a="1"/>
  <c r="BC799" i="64" s="1"/>
  <c r="BC503" i="64" a="1"/>
  <c r="BC503" i="64" s="1"/>
  <c r="BC1343" i="64" a="1"/>
  <c r="BC1343" i="64" s="1"/>
  <c r="BC968" i="64" a="1"/>
  <c r="BC968" i="64" s="1"/>
  <c r="BC1064" i="64" a="1"/>
  <c r="BC1064" i="64" s="1"/>
  <c r="BC966" i="64" a="1"/>
  <c r="BC966" i="64" s="1"/>
  <c r="BC944" i="64" a="1"/>
  <c r="BC944" i="64" s="1"/>
  <c r="BC1449" i="64" a="1"/>
  <c r="BC1449" i="64" s="1"/>
  <c r="BC501" i="64" a="1"/>
  <c r="BC501" i="64" s="1"/>
  <c r="BC990" i="64" a="1"/>
  <c r="BC990" i="64" s="1"/>
  <c r="BC1451" i="64" a="1"/>
  <c r="BC1451" i="64" s="1"/>
  <c r="BC1349" i="64" a="1"/>
  <c r="BC1349" i="64" s="1"/>
  <c r="BC1062" i="64" a="1"/>
  <c r="BC106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U502" i="64" a="1"/>
  <c r="BC1197" i="64" a="1"/>
  <c r="BC1161" i="64" a="1"/>
  <c r="BC1450" i="64" a="1"/>
  <c r="BC1126" i="64" a="1"/>
  <c r="BC919" i="64" a="1"/>
  <c r="BC1091" i="64" a="1"/>
  <c r="BC1063" i="64" a="1"/>
  <c r="BC1426" i="64" a="1"/>
  <c r="BC1342" i="64" a="1"/>
  <c r="BC967" i="64" a="1"/>
  <c r="BC526" i="64" a="1"/>
  <c r="BC800" i="64" a="1"/>
  <c r="BC991" i="64" a="1"/>
  <c r="BS1621" i="64" l="1"/>
  <c r="BC108" i="64"/>
  <c r="BC1450" i="64"/>
  <c r="BB1134" i="64"/>
  <c r="M1134" i="64" s="1"/>
  <c r="BC1126" i="64"/>
  <c r="BC1197" i="64"/>
  <c r="BC1426" i="64"/>
  <c r="BC1063" i="64"/>
  <c r="BC1091" i="64"/>
  <c r="BC1161" i="64"/>
  <c r="BC967" i="64"/>
  <c r="BC991" i="64"/>
  <c r="BC1342" i="64"/>
  <c r="BC919" i="64"/>
  <c r="BC800" i="64"/>
  <c r="BC526" i="64"/>
  <c r="BS1618" i="64"/>
  <c r="AA432" i="64"/>
  <c r="AC427" i="64"/>
  <c r="AB430" i="64"/>
  <c r="AL802" i="64"/>
  <c r="AL397" i="64"/>
  <c r="AK921" i="64"/>
  <c r="W1404" i="64"/>
  <c r="X1394" i="64"/>
  <c r="U502" i="64"/>
  <c r="V1452" i="64"/>
  <c r="W945" i="64"/>
  <c r="AB1344" i="64"/>
  <c r="Z1428" i="64"/>
  <c r="T1065" i="64"/>
  <c r="AC403" i="64"/>
  <c r="AD394" i="64"/>
  <c r="AC399" i="64"/>
  <c r="AD161" i="69"/>
  <c r="AD162" i="69" s="1"/>
  <c r="AD163" i="69" s="1"/>
  <c r="AC167" i="69"/>
  <c r="AC173" i="69" s="1"/>
  <c r="AC175" i="69" s="1"/>
  <c r="AC163" i="69"/>
  <c r="AC169" i="69"/>
  <c r="AC179" i="69" s="1"/>
  <c r="BC1721" i="64"/>
  <c r="AD187" i="69"/>
  <c r="AD188" i="69" s="1"/>
  <c r="BD1196" i="64" a="1"/>
  <c r="BD1196" i="64" s="1"/>
  <c r="BD1160" i="64" a="1"/>
  <c r="BD1160" i="64" s="1"/>
  <c r="BD1125" i="64" a="1"/>
  <c r="BD1125" i="64" s="1"/>
  <c r="BD1713" i="64" a="1"/>
  <c r="BD1713" i="64" s="1"/>
  <c r="BD1090" i="64" a="1"/>
  <c r="BD1090" i="64" s="1"/>
  <c r="BD1747" i="64" a="1"/>
  <c r="BD1747" i="64" s="1"/>
  <c r="AC198" i="69"/>
  <c r="BD402" i="64" a="1"/>
  <c r="BD402" i="64" s="1"/>
  <c r="BD396" i="64" a="1"/>
  <c r="BD396" i="64" s="1"/>
  <c r="AC152" i="69"/>
  <c r="AD134" i="69"/>
  <c r="AD135" i="69" s="1"/>
  <c r="AD140" i="69" s="1"/>
  <c r="AD150" i="69" s="1"/>
  <c r="BD1425" i="64" a="1"/>
  <c r="BD1425" i="64" s="1"/>
  <c r="BD1338" i="64" a="1"/>
  <c r="BD1338" i="64" s="1"/>
  <c r="BD918" i="64" a="1"/>
  <c r="BD918" i="64" s="1"/>
  <c r="BD525" i="64" a="1"/>
  <c r="BD525" i="64" s="1"/>
  <c r="BD122" i="64" a="1"/>
  <c r="BD122" i="64" s="1"/>
  <c r="BD107" i="64" a="1"/>
  <c r="BD107" i="64" s="1"/>
  <c r="BD176" i="64" a="1"/>
  <c r="BD176" i="64" s="1"/>
  <c r="BD40" i="64" a="1"/>
  <c r="BD40" i="64" s="1"/>
  <c r="BD106" i="64" a="1"/>
  <c r="BD106" i="64" s="1"/>
  <c r="BD123" i="64" a="1"/>
  <c r="BD123" i="64" s="1"/>
  <c r="AY121" i="64"/>
  <c r="AY124" i="64" s="1"/>
  <c r="BD799" i="64" a="1"/>
  <c r="BD799" i="64" s="1"/>
  <c r="BD503" i="64" a="1"/>
  <c r="BD503" i="64" s="1"/>
  <c r="BD1343" i="64" a="1"/>
  <c r="BD1343" i="64" s="1"/>
  <c r="BD968" i="64" a="1"/>
  <c r="BD968" i="64" s="1"/>
  <c r="BD990" i="64" a="1"/>
  <c r="BD990" i="64" s="1"/>
  <c r="BD1064" i="64" a="1"/>
  <c r="BD1064" i="64" s="1"/>
  <c r="BD1451" i="64" a="1"/>
  <c r="BD1451" i="64" s="1"/>
  <c r="BD966" i="64" a="1"/>
  <c r="BD966" i="64" s="1"/>
  <c r="BD1449" i="64" a="1"/>
  <c r="BD1449" i="64" s="1"/>
  <c r="BD1349" i="64" a="1"/>
  <c r="BD1349" i="64" s="1"/>
  <c r="BD501" i="64" a="1"/>
  <c r="BD501" i="64" s="1"/>
  <c r="BD1062" i="64" a="1"/>
  <c r="BD1062" i="64" s="1"/>
  <c r="BD944" i="64" a="1"/>
  <c r="BD944"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450" i="64" a="1"/>
  <c r="BD800" i="64" a="1"/>
  <c r="BD1091" i="64" a="1"/>
  <c r="BD1426" i="64" a="1"/>
  <c r="BD1063" i="64" a="1"/>
  <c r="BD967" i="64" a="1"/>
  <c r="BD1342" i="64" a="1"/>
  <c r="BD991" i="64" a="1"/>
  <c r="BD1197" i="64" a="1"/>
  <c r="BD526" i="64" a="1"/>
  <c r="BD1126" i="64" a="1"/>
  <c r="BD919" i="64" a="1"/>
  <c r="BD1161" i="64" a="1"/>
  <c r="BD108" i="64" l="1"/>
  <c r="BD1450" i="64"/>
  <c r="BC1134" i="64"/>
  <c r="BD1126" i="64"/>
  <c r="BD1161" i="64"/>
  <c r="BD1197" i="64"/>
  <c r="BD1063" i="64"/>
  <c r="BD1426" i="64"/>
  <c r="BD1091" i="64"/>
  <c r="BD967" i="64"/>
  <c r="BD991" i="64"/>
  <c r="BD1342" i="64"/>
  <c r="BD919" i="64"/>
  <c r="BD800" i="64"/>
  <c r="BD526" i="64"/>
  <c r="BS1619" i="64"/>
  <c r="AB428" i="64"/>
  <c r="X1398" i="64"/>
  <c r="X1399" i="64" s="1"/>
  <c r="AM802" i="64"/>
  <c r="AM397" i="64"/>
  <c r="AL921" i="64"/>
  <c r="AD398" i="64"/>
  <c r="U504" i="64"/>
  <c r="V969" i="64"/>
  <c r="AC177" i="69"/>
  <c r="BD1721" i="64"/>
  <c r="AD194" i="69"/>
  <c r="AD202" i="69" s="1"/>
  <c r="AE183" i="69"/>
  <c r="AE186" i="69" s="1"/>
  <c r="AD192" i="69"/>
  <c r="AD200" i="69" s="1"/>
  <c r="BE1196" i="64" a="1"/>
  <c r="BE1196" i="64" s="1"/>
  <c r="BE1160" i="64" a="1"/>
  <c r="BE1160" i="64" s="1"/>
  <c r="BE1125" i="64" a="1"/>
  <c r="BE1125" i="64" s="1"/>
  <c r="BE1713" i="64" a="1"/>
  <c r="BE1713" i="64" s="1"/>
  <c r="BE1090" i="64" a="1"/>
  <c r="BE1090" i="64" s="1"/>
  <c r="BE1747" i="64" a="1"/>
  <c r="BE1747" i="64" s="1"/>
  <c r="AD167" i="69"/>
  <c r="AD177" i="69" s="1"/>
  <c r="AD169" i="69"/>
  <c r="AD179" i="69" s="1"/>
  <c r="AE156" i="69"/>
  <c r="AE159" i="69" s="1"/>
  <c r="AE184" i="69" s="1"/>
  <c r="BE402" i="64" a="1"/>
  <c r="BE402" i="64" s="1"/>
  <c r="BE396" i="64" a="1"/>
  <c r="BE396" i="64" s="1"/>
  <c r="AE129" i="69"/>
  <c r="AE132" i="69" s="1"/>
  <c r="AE157" i="69" s="1"/>
  <c r="AD136" i="69"/>
  <c r="AD142" i="69"/>
  <c r="AD146" i="69" s="1"/>
  <c r="AD148" i="69" s="1"/>
  <c r="BE1425" i="64" a="1"/>
  <c r="BE1425" i="64" s="1"/>
  <c r="BE1338" i="64" a="1"/>
  <c r="BE1338" i="64" s="1"/>
  <c r="BE918" i="64" a="1"/>
  <c r="BE918" i="64" s="1"/>
  <c r="BE525" i="64" a="1"/>
  <c r="BE525" i="64" s="1"/>
  <c r="BE122" i="64" a="1"/>
  <c r="BE122" i="64" s="1"/>
  <c r="BE107" i="64" a="1"/>
  <c r="BE107" i="64" s="1"/>
  <c r="BE176" i="64" a="1"/>
  <c r="BE176" i="64" s="1"/>
  <c r="BE40" i="64" a="1"/>
  <c r="BE40" i="64" s="1"/>
  <c r="BE106" i="64" a="1"/>
  <c r="BE106" i="64" s="1"/>
  <c r="BE123" i="64" a="1"/>
  <c r="BE123" i="64" s="1"/>
  <c r="AZ121" i="64"/>
  <c r="AZ124" i="64" s="1"/>
  <c r="BE799" i="64" a="1"/>
  <c r="BE799" i="64" s="1"/>
  <c r="BE1449" i="64" a="1"/>
  <c r="BE1449" i="64" s="1"/>
  <c r="BE1343" i="64" a="1"/>
  <c r="BE1343" i="64" s="1"/>
  <c r="BE1064" i="64" a="1"/>
  <c r="BE1064" i="64" s="1"/>
  <c r="BE966" i="64" a="1"/>
  <c r="BE966" i="64" s="1"/>
  <c r="BE1349" i="64" a="1"/>
  <c r="BE1349" i="64" s="1"/>
  <c r="BE1451" i="64" a="1"/>
  <c r="BE1451" i="64" s="1"/>
  <c r="BE990" i="64" a="1"/>
  <c r="BE990" i="64" s="1"/>
  <c r="BE968" i="64" a="1"/>
  <c r="BE968" i="64" s="1"/>
  <c r="BE503" i="64" a="1"/>
  <c r="BE503" i="64" s="1"/>
  <c r="BE1062" i="64" a="1"/>
  <c r="BE1062" i="64" s="1"/>
  <c r="BE944" i="64" a="1"/>
  <c r="BE944" i="64" s="1"/>
  <c r="BE501" i="64" a="1"/>
  <c r="BE501"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967" i="64" a="1"/>
  <c r="BE919" i="64" a="1"/>
  <c r="BE1450" i="64" a="1"/>
  <c r="BE1063" i="64" a="1"/>
  <c r="BE526" i="64" a="1"/>
  <c r="BE1197" i="64" a="1"/>
  <c r="BE1091" i="64" a="1"/>
  <c r="BE1342" i="64" a="1"/>
  <c r="BE800" i="64" a="1"/>
  <c r="BE1426" i="64" a="1"/>
  <c r="BE1161" i="64" a="1"/>
  <c r="V502" i="64" a="1"/>
  <c r="BE1126" i="64" a="1"/>
  <c r="BE991" i="64" a="1"/>
  <c r="BE108" i="64" l="1"/>
  <c r="BE1450" i="64"/>
  <c r="BD1134" i="64"/>
  <c r="BE1126" i="64"/>
  <c r="BE1161" i="64"/>
  <c r="BE1197" i="64"/>
  <c r="BE1426" i="64"/>
  <c r="BE1063" i="64"/>
  <c r="BE1091" i="64"/>
  <c r="BE967" i="64"/>
  <c r="BE991" i="64"/>
  <c r="BE1342" i="64"/>
  <c r="BE919" i="64"/>
  <c r="BE800" i="64"/>
  <c r="BE526" i="64"/>
  <c r="AB432" i="64"/>
  <c r="BT1615" i="64"/>
  <c r="BT1621" i="64" s="1"/>
  <c r="AC430" i="64"/>
  <c r="AC428" i="64" s="1"/>
  <c r="AD427" i="64"/>
  <c r="X1400" i="64"/>
  <c r="Y1394" i="64"/>
  <c r="Y1398" i="64" s="1"/>
  <c r="X1404" i="64"/>
  <c r="AN802" i="64"/>
  <c r="AN397" i="64"/>
  <c r="V502" i="64"/>
  <c r="W1452" i="64"/>
  <c r="X945" i="64"/>
  <c r="AD403" i="64"/>
  <c r="AE394" i="64"/>
  <c r="AD399" i="64"/>
  <c r="AA1428" i="64"/>
  <c r="AC1344" i="64"/>
  <c r="U1065" i="64"/>
  <c r="AD198" i="69"/>
  <c r="AE187" i="69"/>
  <c r="AE188" i="69" s="1"/>
  <c r="BE1721" i="64"/>
  <c r="BF1196" i="64" a="1"/>
  <c r="BF1196" i="64" s="1"/>
  <c r="BF1160" i="64" a="1"/>
  <c r="BF1160" i="64" s="1"/>
  <c r="BF1125" i="64" a="1"/>
  <c r="BF1125" i="64" s="1"/>
  <c r="BF1713" i="64" a="1"/>
  <c r="BF1713" i="64" s="1"/>
  <c r="BF1090" i="64" a="1"/>
  <c r="BF1090" i="64" s="1"/>
  <c r="BF1747" i="64" a="1"/>
  <c r="BF1747" i="64" s="1"/>
  <c r="AE161" i="69"/>
  <c r="AE162" i="69" s="1"/>
  <c r="AD173" i="69"/>
  <c r="AD175" i="69" s="1"/>
  <c r="BF402" i="64" a="1"/>
  <c r="BF402" i="64" s="1"/>
  <c r="BF396" i="64" a="1"/>
  <c r="BF396" i="64" s="1"/>
  <c r="AD152" i="69"/>
  <c r="AE134" i="69"/>
  <c r="AE135" i="69" s="1"/>
  <c r="AE136" i="69" s="1"/>
  <c r="BF1425" i="64" a="1"/>
  <c r="BF1425" i="64" s="1"/>
  <c r="BF1338" i="64" a="1"/>
  <c r="BF1338" i="64" s="1"/>
  <c r="BF918" i="64" a="1"/>
  <c r="BF918" i="64" s="1"/>
  <c r="BA121" i="64"/>
  <c r="BA124" i="64" s="1"/>
  <c r="BF525" i="64" a="1"/>
  <c r="BF525" i="64" s="1"/>
  <c r="BF122" i="64" a="1"/>
  <c r="BF122" i="64" s="1"/>
  <c r="BF107" i="64" a="1"/>
  <c r="BF107" i="64" s="1"/>
  <c r="BF176" i="64" a="1"/>
  <c r="BF176" i="64" s="1"/>
  <c r="BF40" i="64" a="1"/>
  <c r="BF40" i="64" s="1"/>
  <c r="BF106" i="64" a="1"/>
  <c r="BF106" i="64" s="1"/>
  <c r="BF123" i="64" a="1"/>
  <c r="BF123" i="64" s="1"/>
  <c r="BF799" i="64" a="1"/>
  <c r="BF799" i="64" s="1"/>
  <c r="BF1449" i="64" a="1"/>
  <c r="BF1449" i="64" s="1"/>
  <c r="BF1349" i="64" a="1"/>
  <c r="BF1349" i="64" s="1"/>
  <c r="BF966" i="64" a="1"/>
  <c r="BF966" i="64" s="1"/>
  <c r="BF1064" i="64" a="1"/>
  <c r="BF1064" i="64" s="1"/>
  <c r="BF968" i="64" a="1"/>
  <c r="BF968" i="64" s="1"/>
  <c r="BF501" i="64" a="1"/>
  <c r="BF501" i="64" s="1"/>
  <c r="BF944" i="64" a="1"/>
  <c r="BF944" i="64" s="1"/>
  <c r="BF1062" i="64" a="1"/>
  <c r="BF1062" i="64" s="1"/>
  <c r="BF1451" i="64" a="1"/>
  <c r="BF1451" i="64" s="1"/>
  <c r="BF503" i="64" a="1"/>
  <c r="BF503" i="64" s="1"/>
  <c r="BF1343" i="64" a="1"/>
  <c r="BF1343" i="64" s="1"/>
  <c r="BF990" i="64" a="1"/>
  <c r="BF990"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161" i="64" a="1"/>
  <c r="BF1091" i="64" a="1"/>
  <c r="BF1197" i="64" a="1"/>
  <c r="BF1063" i="64" a="1"/>
  <c r="BF1426" i="64" a="1"/>
  <c r="BF1450" i="64" a="1"/>
  <c r="BF1342" i="64" a="1"/>
  <c r="BF526" i="64" a="1"/>
  <c r="BF919" i="64" a="1"/>
  <c r="BF967" i="64" a="1"/>
  <c r="BF991" i="64" a="1"/>
  <c r="BF1126" i="64" a="1"/>
  <c r="BF800" i="64" a="1"/>
  <c r="BF108" i="64" l="1"/>
  <c r="BF1450" i="64"/>
  <c r="BE1134" i="64"/>
  <c r="BF1126" i="64"/>
  <c r="BF1161" i="64"/>
  <c r="BF1063" i="64"/>
  <c r="BF1197" i="64"/>
  <c r="BF1426" i="64"/>
  <c r="BF1091" i="64"/>
  <c r="BF967" i="64"/>
  <c r="BF991" i="64"/>
  <c r="BF1342" i="64"/>
  <c r="BF919" i="64"/>
  <c r="BF800" i="64"/>
  <c r="BF526" i="64"/>
  <c r="BT1618" i="64"/>
  <c r="BT1619" i="64" s="1"/>
  <c r="AC432" i="64"/>
  <c r="Y1399" i="64"/>
  <c r="Y1400" i="64" s="1"/>
  <c r="AO802" i="64"/>
  <c r="AP397" i="64"/>
  <c r="AO397" i="64"/>
  <c r="AM921" i="64"/>
  <c r="AN921" i="64"/>
  <c r="W969" i="64"/>
  <c r="V504" i="64"/>
  <c r="AE398" i="64"/>
  <c r="AE194" i="69"/>
  <c r="AE202" i="69" s="1"/>
  <c r="AE192" i="69"/>
  <c r="AE200" i="69" s="1"/>
  <c r="AF183" i="69"/>
  <c r="AF186" i="69" s="1"/>
  <c r="BF1721" i="64"/>
  <c r="BG1196" i="64" a="1"/>
  <c r="BG1196" i="64" s="1"/>
  <c r="BG1160" i="64" a="1"/>
  <c r="BG1160" i="64" s="1"/>
  <c r="BG1125" i="64" a="1"/>
  <c r="BG1125" i="64" s="1"/>
  <c r="BG1713" i="64" a="1"/>
  <c r="BG1713" i="64" s="1"/>
  <c r="BG1090" i="64" a="1"/>
  <c r="BG1090" i="64" s="1"/>
  <c r="BG1747" i="64" a="1"/>
  <c r="BG1747" i="64" s="1"/>
  <c r="AE163" i="69"/>
  <c r="AF156" i="69"/>
  <c r="AF161" i="69" s="1"/>
  <c r="AE169" i="69"/>
  <c r="AE179" i="69" s="1"/>
  <c r="AE167" i="69"/>
  <c r="AE173" i="69" s="1"/>
  <c r="AE175" i="69" s="1"/>
  <c r="BG402" i="64" a="1"/>
  <c r="BG402" i="64" s="1"/>
  <c r="BG396" i="64" a="1"/>
  <c r="BG396" i="64" s="1"/>
  <c r="AE142" i="69"/>
  <c r="AE146" i="69" s="1"/>
  <c r="AE148" i="69" s="1"/>
  <c r="AF129" i="69"/>
  <c r="AF132" i="69" s="1"/>
  <c r="AF157" i="69" s="1"/>
  <c r="AE140" i="69"/>
  <c r="AE150" i="69" s="1"/>
  <c r="BG1425" i="64" a="1"/>
  <c r="BG1425" i="64" s="1"/>
  <c r="BG1338" i="64" a="1"/>
  <c r="BG1338" i="64" s="1"/>
  <c r="BG918" i="64" a="1"/>
  <c r="BG918" i="64" s="1"/>
  <c r="AF112" i="69"/>
  <c r="AF117" i="69" s="1"/>
  <c r="AE119" i="69"/>
  <c r="BG525" i="64" a="1"/>
  <c r="BG525" i="64" s="1"/>
  <c r="BG176" i="64" a="1"/>
  <c r="BG176" i="64" s="1"/>
  <c r="BG40" i="64" a="1"/>
  <c r="BG40" i="64" s="1"/>
  <c r="BG122" i="64" a="1"/>
  <c r="BG122" i="64" s="1"/>
  <c r="BG107" i="64" a="1"/>
  <c r="BG107" i="64" s="1"/>
  <c r="BG106" i="64" a="1"/>
  <c r="BG106" i="64" s="1"/>
  <c r="BG123" i="64" a="1"/>
  <c r="BG123" i="64" s="1"/>
  <c r="BB121" i="64"/>
  <c r="M121" i="64" s="1"/>
  <c r="BG799" i="64" a="1"/>
  <c r="BG799" i="64" s="1"/>
  <c r="BG503" i="64" a="1"/>
  <c r="BG503" i="64" s="1"/>
  <c r="BG990" i="64" a="1"/>
  <c r="BG990" i="64" s="1"/>
  <c r="BG1064" i="64" a="1"/>
  <c r="BG1064" i="64" s="1"/>
  <c r="BG968" i="64" a="1"/>
  <c r="BG968" i="64" s="1"/>
  <c r="BG1062" i="64" a="1"/>
  <c r="BG1062" i="64" s="1"/>
  <c r="BG501" i="64" a="1"/>
  <c r="BG501" i="64" s="1"/>
  <c r="BG1449" i="64" a="1"/>
  <c r="BG1449" i="64" s="1"/>
  <c r="BG966" i="64" a="1"/>
  <c r="BG966" i="64" s="1"/>
  <c r="BG1451" i="64" a="1"/>
  <c r="BG1451" i="64" s="1"/>
  <c r="BG944" i="64" a="1"/>
  <c r="BG944" i="64" s="1"/>
  <c r="BG1349" i="64" a="1"/>
  <c r="BG1349" i="64" s="1"/>
  <c r="BG1343" i="64" a="1"/>
  <c r="BG134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126" i="64" a="1"/>
  <c r="BG967" i="64" a="1"/>
  <c r="W502" i="64" a="1"/>
  <c r="BG991" i="64" a="1"/>
  <c r="BG1342" i="64" a="1"/>
  <c r="BG1161" i="64" a="1"/>
  <c r="BG919" i="64" a="1"/>
  <c r="BG1063" i="64" a="1"/>
  <c r="BG1450" i="64" a="1"/>
  <c r="BG1091" i="64" a="1"/>
  <c r="BG1197" i="64" a="1"/>
  <c r="BG526" i="64" a="1"/>
  <c r="BG800" i="64" a="1"/>
  <c r="BG1426" i="64" a="1"/>
  <c r="BG108" i="64" l="1"/>
  <c r="BG1450" i="64"/>
  <c r="BF1134" i="64"/>
  <c r="BB124" i="64"/>
  <c r="BG1091" i="64"/>
  <c r="BG1126" i="64"/>
  <c r="BG1063" i="64"/>
  <c r="BG1161" i="64"/>
  <c r="BG1426" i="64"/>
  <c r="BG1197" i="64"/>
  <c r="BG967" i="64"/>
  <c r="BG991" i="64"/>
  <c r="BG1342" i="64"/>
  <c r="BG919" i="64"/>
  <c r="BG800" i="64"/>
  <c r="BG526" i="64"/>
  <c r="BU1615" i="64"/>
  <c r="BU1621" i="64" s="1"/>
  <c r="AD430" i="64"/>
  <c r="AD428" i="64" s="1"/>
  <c r="L427" i="64"/>
  <c r="Y1404" i="64"/>
  <c r="Z1394" i="64"/>
  <c r="Z1398" i="64" s="1"/>
  <c r="AP802" i="64"/>
  <c r="AQ397" i="64"/>
  <c r="AO921" i="64"/>
  <c r="X1452" i="64"/>
  <c r="W502" i="64"/>
  <c r="Y945" i="64"/>
  <c r="AD1344" i="64"/>
  <c r="V1065" i="64"/>
  <c r="AE403" i="64"/>
  <c r="AE399" i="64"/>
  <c r="AF394" i="64"/>
  <c r="AB1428" i="64"/>
  <c r="AE198" i="69"/>
  <c r="AE177" i="69"/>
  <c r="BG1721" i="64"/>
  <c r="BH1160" i="64" a="1"/>
  <c r="BH1160" i="64" s="1"/>
  <c r="BH1196" i="64" a="1"/>
  <c r="BH1196" i="64" s="1"/>
  <c r="BH1125" i="64" a="1"/>
  <c r="BH1125" i="64" s="1"/>
  <c r="BH1713" i="64" a="1"/>
  <c r="BH1713" i="64" s="1"/>
  <c r="BH1090" i="64" a="1"/>
  <c r="BH1090" i="64" s="1"/>
  <c r="BH1747" i="64" a="1"/>
  <c r="BH1747" i="64" s="1"/>
  <c r="AF159" i="69"/>
  <c r="AF184" i="69" s="1"/>
  <c r="AF187" i="69" s="1"/>
  <c r="AF192" i="69" s="1"/>
  <c r="BH396" i="64" a="1"/>
  <c r="BH396" i="64" s="1"/>
  <c r="BH402" i="64" a="1"/>
  <c r="BH402" i="64" s="1"/>
  <c r="AE152" i="69"/>
  <c r="AF134" i="69"/>
  <c r="AF135" i="69" s="1"/>
  <c r="BH1425" i="64" a="1"/>
  <c r="BH1425" i="64" s="1"/>
  <c r="AF115" i="69"/>
  <c r="AF118" i="69" s="1"/>
  <c r="AF123" i="69" s="1"/>
  <c r="BH1338" i="64" a="1"/>
  <c r="BH1338" i="64" s="1"/>
  <c r="BH918" i="64" a="1"/>
  <c r="BH918" i="64" s="1"/>
  <c r="BH525" i="64" a="1"/>
  <c r="BH525" i="64" s="1"/>
  <c r="BH40" i="64" a="1"/>
  <c r="BH40" i="64" s="1"/>
  <c r="BH107" i="64" a="1"/>
  <c r="BH107" i="64" s="1"/>
  <c r="BH176" i="64" a="1"/>
  <c r="BH176" i="64" s="1"/>
  <c r="BH122" i="64" a="1"/>
  <c r="BH122" i="64" s="1"/>
  <c r="BH106" i="64" a="1"/>
  <c r="BH106" i="64" s="1"/>
  <c r="BH123" i="64" a="1"/>
  <c r="BH123" i="64" s="1"/>
  <c r="BC121" i="64"/>
  <c r="BH799" i="64" a="1"/>
  <c r="BH799" i="64" s="1"/>
  <c r="BH966" i="64" a="1"/>
  <c r="BH966" i="64" s="1"/>
  <c r="BH1449" i="64" a="1"/>
  <c r="BH1449" i="64" s="1"/>
  <c r="BH1064" i="64" a="1"/>
  <c r="BH1064" i="64" s="1"/>
  <c r="BH1349" i="64" a="1"/>
  <c r="BH1349" i="64" s="1"/>
  <c r="BH501" i="64" a="1"/>
  <c r="BH501" i="64" s="1"/>
  <c r="BH503" i="64" a="1"/>
  <c r="BH503" i="64" s="1"/>
  <c r="BH1062" i="64" a="1"/>
  <c r="BH1062" i="64" s="1"/>
  <c r="BH968" i="64" a="1"/>
  <c r="BH968" i="64" s="1"/>
  <c r="BH944" i="64" a="1"/>
  <c r="BH944" i="64" s="1"/>
  <c r="BH1343" i="64" a="1"/>
  <c r="BH1343" i="64" s="1"/>
  <c r="BH990" i="64" a="1"/>
  <c r="BH990" i="64" s="1"/>
  <c r="BH1451" i="64" a="1"/>
  <c r="BH1451"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063" i="64" a="1"/>
  <c r="BH1450" i="64" a="1"/>
  <c r="BH1091" i="64" a="1"/>
  <c r="BH1161" i="64" a="1"/>
  <c r="BH1342" i="64" a="1"/>
  <c r="BH1197" i="64" a="1"/>
  <c r="BH991" i="64" a="1"/>
  <c r="BH800" i="64" a="1"/>
  <c r="BH1126" i="64" a="1"/>
  <c r="BH526" i="64" a="1"/>
  <c r="BH1426" i="64" a="1"/>
  <c r="BH919" i="64" a="1"/>
  <c r="BH967" i="64" a="1"/>
  <c r="BH108" i="64" l="1"/>
  <c r="BH1450" i="64"/>
  <c r="BC124" i="64"/>
  <c r="BG1134" i="64"/>
  <c r="BH1126" i="64"/>
  <c r="BH1197" i="64"/>
  <c r="BH1161" i="64"/>
  <c r="BH1063" i="64"/>
  <c r="BH1426" i="64"/>
  <c r="BH1091" i="64"/>
  <c r="BH967" i="64"/>
  <c r="BH991" i="64"/>
  <c r="BH1342" i="64"/>
  <c r="BH919" i="64"/>
  <c r="BH800" i="64"/>
  <c r="BH526" i="64"/>
  <c r="BU1618" i="64"/>
  <c r="BU1619" i="64" s="1"/>
  <c r="AE427" i="64"/>
  <c r="AD432" i="64"/>
  <c r="Z1399" i="64"/>
  <c r="Z1400" i="64" s="1"/>
  <c r="AQ802" i="64"/>
  <c r="AP921" i="64"/>
  <c r="X969" i="64"/>
  <c r="W504" i="64"/>
  <c r="AF398" i="64"/>
  <c r="BH1721" i="64"/>
  <c r="BI1196" i="64" a="1"/>
  <c r="BI1196" i="64" s="1"/>
  <c r="BI1160" i="64" a="1"/>
  <c r="BI1160" i="64" s="1"/>
  <c r="BI1125" i="64" a="1"/>
  <c r="BI1125" i="64" s="1"/>
  <c r="BI1713" i="64" a="1"/>
  <c r="BI1713" i="64" s="1"/>
  <c r="BI1090" i="64" a="1"/>
  <c r="BI1090" i="64" s="1"/>
  <c r="BI1747" i="64" a="1"/>
  <c r="BI1747" i="64" s="1"/>
  <c r="AG183" i="69"/>
  <c r="AG186" i="69" s="1"/>
  <c r="AF194" i="69"/>
  <c r="AF202" i="69" s="1"/>
  <c r="AF188" i="69"/>
  <c r="AF162" i="69"/>
  <c r="AG156" i="69" s="1"/>
  <c r="AG159" i="69" s="1"/>
  <c r="AG184" i="69" s="1"/>
  <c r="BI396" i="64" a="1"/>
  <c r="BI396" i="64" s="1"/>
  <c r="BI402" i="64" a="1"/>
  <c r="BI402" i="64" s="1"/>
  <c r="AG129" i="69"/>
  <c r="AG134" i="69" s="1"/>
  <c r="AF142" i="69"/>
  <c r="AF146" i="69" s="1"/>
  <c r="AF148" i="69" s="1"/>
  <c r="AF136" i="69"/>
  <c r="AF140" i="69"/>
  <c r="AF150" i="69" s="1"/>
  <c r="BI1425" i="64" a="1"/>
  <c r="BI1425" i="64" s="1"/>
  <c r="BI1338" i="64" a="1"/>
  <c r="BI1338" i="64" s="1"/>
  <c r="BI918" i="64" a="1"/>
  <c r="BI918" i="64" s="1"/>
  <c r="BD121" i="64"/>
  <c r="BD124" i="64" s="1"/>
  <c r="BI525" i="64" a="1"/>
  <c r="BI525" i="64" s="1"/>
  <c r="BI107" i="64" a="1"/>
  <c r="BI107" i="64" s="1"/>
  <c r="BI122" i="64" a="1"/>
  <c r="BI122" i="64" s="1"/>
  <c r="BI176" i="64" a="1"/>
  <c r="BI176" i="64" s="1"/>
  <c r="BI40" i="64" a="1"/>
  <c r="BI40" i="64" s="1"/>
  <c r="BI106" i="64" a="1"/>
  <c r="BI106" i="64" s="1"/>
  <c r="BI123" i="64" a="1"/>
  <c r="BI123" i="64" s="1"/>
  <c r="BI799" i="64" a="1"/>
  <c r="BI799" i="64" s="1"/>
  <c r="BI501" i="64" a="1"/>
  <c r="BI501" i="64" s="1"/>
  <c r="BI1449" i="64" a="1"/>
  <c r="BI1449" i="64" s="1"/>
  <c r="BI966" i="64" a="1"/>
  <c r="BI966" i="64" s="1"/>
  <c r="BI503" i="64" a="1"/>
  <c r="BI503" i="64" s="1"/>
  <c r="BI1343" i="64" a="1"/>
  <c r="BI1343" i="64" s="1"/>
  <c r="BI1064" i="64" a="1"/>
  <c r="BI1064" i="64" s="1"/>
  <c r="BI1451" i="64" a="1"/>
  <c r="BI1451" i="64" s="1"/>
  <c r="BI990" i="64" a="1"/>
  <c r="BI990" i="64" s="1"/>
  <c r="BI968" i="64" a="1"/>
  <c r="BI968" i="64" s="1"/>
  <c r="BI1349" i="64" a="1"/>
  <c r="BI1349" i="64" s="1"/>
  <c r="BI1062" i="64" a="1"/>
  <c r="BI1062" i="64" s="1"/>
  <c r="BI944" i="64" a="1"/>
  <c r="BI944"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502" i="64" a="1"/>
  <c r="BI526" i="64" a="1"/>
  <c r="BI1342" i="64" a="1"/>
  <c r="BI967" i="64" a="1"/>
  <c r="BI1450" i="64" a="1"/>
  <c r="BI1091" i="64" a="1"/>
  <c r="BI1126" i="64" a="1"/>
  <c r="BI1063" i="64" a="1"/>
  <c r="BI1161" i="64" a="1"/>
  <c r="BI1197" i="64" a="1"/>
  <c r="BI1426" i="64" a="1"/>
  <c r="BI991" i="64" a="1"/>
  <c r="BI919" i="64" a="1"/>
  <c r="BI800" i="64" a="1"/>
  <c r="BI108" i="64" l="1"/>
  <c r="BI1450" i="64"/>
  <c r="BH1134" i="64"/>
  <c r="BI1091" i="64"/>
  <c r="BI1426" i="64"/>
  <c r="BI1126" i="64"/>
  <c r="BI1161" i="64"/>
  <c r="BI1063" i="64"/>
  <c r="BI1197" i="64"/>
  <c r="BI967" i="64"/>
  <c r="BI991" i="64"/>
  <c r="BI1342" i="64"/>
  <c r="BI919" i="64"/>
  <c r="BI800" i="64"/>
  <c r="BI526" i="64"/>
  <c r="BV1615" i="64"/>
  <c r="BV1621" i="64" s="1"/>
  <c r="AE430" i="64"/>
  <c r="AF427" i="64"/>
  <c r="Z1404" i="64"/>
  <c r="AA1394" i="64"/>
  <c r="AA1398" i="64" s="1"/>
  <c r="AR802" i="64"/>
  <c r="AQ921" i="64"/>
  <c r="AR397" i="64"/>
  <c r="X502" i="64"/>
  <c r="Y1452" i="64"/>
  <c r="Z945" i="64"/>
  <c r="AE1344" i="64"/>
  <c r="AF399" i="64"/>
  <c r="AG394" i="64"/>
  <c r="AF403" i="64"/>
  <c r="W1065" i="64"/>
  <c r="AC1428" i="64"/>
  <c r="BI1721" i="64"/>
  <c r="AG161" i="69"/>
  <c r="BJ1160" i="64" a="1"/>
  <c r="BJ1160" i="64" s="1"/>
  <c r="BJ1196" i="64" a="1"/>
  <c r="BJ1196" i="64" s="1"/>
  <c r="BJ1125" i="64" a="1"/>
  <c r="BJ1125" i="64" s="1"/>
  <c r="BJ1713" i="64" a="1"/>
  <c r="BJ1713" i="64" s="1"/>
  <c r="BJ1090" i="64" a="1"/>
  <c r="BJ1090" i="64" s="1"/>
  <c r="BJ1747" i="64" a="1"/>
  <c r="BJ1747" i="64" s="1"/>
  <c r="AF163" i="69"/>
  <c r="AF167" i="69"/>
  <c r="AF177" i="69" s="1"/>
  <c r="AF169" i="69"/>
  <c r="AF179" i="69" s="1"/>
  <c r="BJ402" i="64" a="1"/>
  <c r="BJ402" i="64" s="1"/>
  <c r="BJ396" i="64" a="1"/>
  <c r="BJ396" i="64" s="1"/>
  <c r="AF152" i="69"/>
  <c r="AG132" i="69"/>
  <c r="AG157" i="69" s="1"/>
  <c r="BJ1425" i="64" a="1"/>
  <c r="BJ1425" i="64" s="1"/>
  <c r="BJ1338" i="64" a="1"/>
  <c r="BJ1338" i="64" s="1"/>
  <c r="BJ918" i="64" a="1"/>
  <c r="BJ918" i="64" s="1"/>
  <c r="AG117" i="69"/>
  <c r="AG118" i="69" s="1"/>
  <c r="AG123" i="69" s="1"/>
  <c r="BJ525" i="64" a="1"/>
  <c r="BJ525" i="64" s="1"/>
  <c r="BJ107" i="64" a="1"/>
  <c r="BJ107" i="64" s="1"/>
  <c r="BJ122" i="64" a="1"/>
  <c r="BJ122" i="64" s="1"/>
  <c r="BJ176" i="64" a="1"/>
  <c r="BJ176" i="64" s="1"/>
  <c r="BJ40" i="64" a="1"/>
  <c r="BJ40" i="64" s="1"/>
  <c r="BJ106" i="64" a="1"/>
  <c r="BJ106" i="64" s="1"/>
  <c r="BJ123" i="64" a="1"/>
  <c r="BJ123" i="64" s="1"/>
  <c r="BE121" i="64"/>
  <c r="BE124" i="64" s="1"/>
  <c r="BJ799" i="64" a="1"/>
  <c r="BJ799" i="64" s="1"/>
  <c r="BJ501" i="64" a="1"/>
  <c r="BJ501" i="64" s="1"/>
  <c r="BJ1062" i="64" a="1"/>
  <c r="BJ1062" i="64" s="1"/>
  <c r="BJ1451" i="64" a="1"/>
  <c r="BJ1451" i="64" s="1"/>
  <c r="BJ944" i="64" a="1"/>
  <c r="BJ944" i="64" s="1"/>
  <c r="BJ503" i="64" a="1"/>
  <c r="BJ503" i="64" s="1"/>
  <c r="BJ1343" i="64" a="1"/>
  <c r="BJ1343" i="64" s="1"/>
  <c r="BJ966" i="64" a="1"/>
  <c r="BJ966" i="64" s="1"/>
  <c r="BJ990" i="64" a="1"/>
  <c r="BJ990" i="64" s="1"/>
  <c r="BJ1064" i="64" a="1"/>
  <c r="BJ1064" i="64" s="1"/>
  <c r="BJ1449" i="64" a="1"/>
  <c r="BJ1449" i="64" s="1"/>
  <c r="BJ1349" i="64" a="1"/>
  <c r="BJ1349" i="64" s="1"/>
  <c r="BJ968" i="64" a="1"/>
  <c r="BJ968"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526" i="64" a="1"/>
  <c r="BJ1161" i="64" a="1"/>
  <c r="BJ1197" i="64" a="1"/>
  <c r="BJ1450" i="64" a="1"/>
  <c r="BJ919" i="64" a="1"/>
  <c r="BJ1342" i="64" a="1"/>
  <c r="BJ967" i="64" a="1"/>
  <c r="BJ1426" i="64" a="1"/>
  <c r="BJ1091" i="64" a="1"/>
  <c r="BJ991" i="64" a="1"/>
  <c r="BJ1063" i="64" a="1"/>
  <c r="BJ1126" i="64" a="1"/>
  <c r="BJ800" i="64" a="1"/>
  <c r="BJ108" i="64" l="1"/>
  <c r="BJ1450" i="64"/>
  <c r="BI1134" i="64"/>
  <c r="AE428" i="64"/>
  <c r="AE432" i="64" s="1"/>
  <c r="BJ1426" i="64"/>
  <c r="BJ1091" i="64"/>
  <c r="BJ1063" i="64"/>
  <c r="BJ1126" i="64"/>
  <c r="BJ1197" i="64"/>
  <c r="BJ1161" i="64"/>
  <c r="BJ967" i="64"/>
  <c r="BJ991" i="64"/>
  <c r="BJ1342" i="64"/>
  <c r="BJ919" i="64"/>
  <c r="BJ800" i="64"/>
  <c r="BJ526" i="64"/>
  <c r="BV1618" i="64"/>
  <c r="BV1619" i="64" s="1"/>
  <c r="AA1399" i="64"/>
  <c r="AA1400" i="64" s="1"/>
  <c r="AS802" i="64"/>
  <c r="AS397" i="64"/>
  <c r="Y969" i="64"/>
  <c r="X504" i="64"/>
  <c r="AG398" i="64"/>
  <c r="BJ1721" i="64"/>
  <c r="AG162" i="69"/>
  <c r="AG163" i="69" s="1"/>
  <c r="BK1196" i="64" a="1"/>
  <c r="BK1196" i="64" s="1"/>
  <c r="BK1125" i="64" a="1"/>
  <c r="BK1125" i="64" s="1"/>
  <c r="BK1160" i="64" a="1"/>
  <c r="BK1160" i="64" s="1"/>
  <c r="BK1713" i="64" a="1"/>
  <c r="BK1713" i="64" s="1"/>
  <c r="BK1090" i="64" a="1"/>
  <c r="BK1090" i="64" s="1"/>
  <c r="BK1747" i="64" a="1"/>
  <c r="BK1747" i="64" s="1"/>
  <c r="AF173" i="69"/>
  <c r="AF175" i="69" s="1"/>
  <c r="BK402" i="64" a="1"/>
  <c r="BK402" i="64" s="1"/>
  <c r="BK396" i="64" a="1"/>
  <c r="BK396" i="64" s="1"/>
  <c r="AG135" i="69"/>
  <c r="AG136" i="69" s="1"/>
  <c r="AH112" i="69"/>
  <c r="AH115" i="69" s="1"/>
  <c r="BK1425" i="64" a="1"/>
  <c r="BK1425" i="64" s="1"/>
  <c r="AG119" i="69"/>
  <c r="AG125" i="69"/>
  <c r="BK1338" i="64" a="1"/>
  <c r="BK1338" i="64" s="1"/>
  <c r="BK918" i="64" a="1"/>
  <c r="BK918" i="64" s="1"/>
  <c r="BK525" i="64" a="1"/>
  <c r="BK525" i="64" s="1"/>
  <c r="BK107" i="64" a="1"/>
  <c r="BK107" i="64" s="1"/>
  <c r="BK176" i="64" a="1"/>
  <c r="BK176" i="64" s="1"/>
  <c r="BK122" i="64" a="1"/>
  <c r="BK122" i="64" s="1"/>
  <c r="BK40" i="64" a="1"/>
  <c r="BK40" i="64" s="1"/>
  <c r="BK106" i="64" a="1"/>
  <c r="BK106" i="64" s="1"/>
  <c r="BK123" i="64" a="1"/>
  <c r="BK123" i="64" s="1"/>
  <c r="BF121" i="64"/>
  <c r="BF124" i="64" s="1"/>
  <c r="BE17" i="69"/>
  <c r="BE18" i="69" s="1"/>
  <c r="BK799" i="64" a="1"/>
  <c r="BK799" i="64" s="1"/>
  <c r="BK990" i="64" a="1"/>
  <c r="BK990" i="64" s="1"/>
  <c r="BK501" i="64" a="1"/>
  <c r="BK501" i="64" s="1"/>
  <c r="BK1062" i="64" a="1"/>
  <c r="BK1062" i="64" s="1"/>
  <c r="BK1449" i="64" a="1"/>
  <c r="BK1449" i="64" s="1"/>
  <c r="BK1349" i="64" a="1"/>
  <c r="BK1349" i="64" s="1"/>
  <c r="BK966" i="64" a="1"/>
  <c r="BK966" i="64" s="1"/>
  <c r="BK1451" i="64" a="1"/>
  <c r="BK1451" i="64" s="1"/>
  <c r="BK1343" i="64" a="1"/>
  <c r="BK1343" i="64" s="1"/>
  <c r="BK968" i="64" a="1"/>
  <c r="BK968" i="64" s="1"/>
  <c r="BK944" i="64" a="1"/>
  <c r="BK944" i="64" s="1"/>
  <c r="BK503" i="64" a="1"/>
  <c r="BK503" i="64" s="1"/>
  <c r="BK1064" i="64" a="1"/>
  <c r="BK106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426" i="64" a="1"/>
  <c r="BK1197" i="64" a="1"/>
  <c r="BK967" i="64" a="1"/>
  <c r="BK1342" i="64" a="1"/>
  <c r="BK991" i="64" a="1"/>
  <c r="BK1161" i="64" a="1"/>
  <c r="BK1063" i="64" a="1"/>
  <c r="BK1450" i="64" a="1"/>
  <c r="BK800" i="64" a="1"/>
  <c r="Y502" i="64" a="1"/>
  <c r="BK1126" i="64" a="1"/>
  <c r="BK526" i="64" a="1"/>
  <c r="BK919" i="64" a="1"/>
  <c r="BK1091" i="64" a="1"/>
  <c r="BK108" i="64" l="1"/>
  <c r="BK1450" i="64"/>
  <c r="BJ1134" i="64"/>
  <c r="BK1126" i="64"/>
  <c r="BK1197" i="64"/>
  <c r="BK1063" i="64"/>
  <c r="BK1426" i="64"/>
  <c r="BK1091" i="64"/>
  <c r="BK1161" i="64"/>
  <c r="BK967" i="64"/>
  <c r="BK991" i="64"/>
  <c r="BK1342" i="64"/>
  <c r="BK919" i="64"/>
  <c r="BK800" i="64"/>
  <c r="BK526" i="64"/>
  <c r="BW1615" i="64"/>
  <c r="BW1621" i="64" s="1"/>
  <c r="AF430" i="64"/>
  <c r="AG427" i="64"/>
  <c r="AB1394" i="64"/>
  <c r="AB1398" i="64" s="1"/>
  <c r="AA1404" i="64"/>
  <c r="AT802" i="64"/>
  <c r="AT397" i="64"/>
  <c r="AR921" i="64"/>
  <c r="AS921" i="64"/>
  <c r="Y502" i="64"/>
  <c r="Z1452" i="64"/>
  <c r="AA945" i="64"/>
  <c r="AF1344" i="64"/>
  <c r="AG403" i="64"/>
  <c r="AG399" i="64"/>
  <c r="AH394" i="64"/>
  <c r="X1065" i="64"/>
  <c r="AD1428" i="64"/>
  <c r="AG169" i="69"/>
  <c r="AG179" i="69" s="1"/>
  <c r="AG167" i="69"/>
  <c r="AG177" i="69" s="1"/>
  <c r="AH156" i="69"/>
  <c r="AH161" i="69" s="1"/>
  <c r="BK1721" i="64"/>
  <c r="BL1196" i="64" a="1"/>
  <c r="BL1196" i="64" s="1"/>
  <c r="BL1160" i="64" a="1"/>
  <c r="BL1160" i="64" s="1"/>
  <c r="BL1125" i="64" a="1"/>
  <c r="BL1125" i="64" s="1"/>
  <c r="BL1713" i="64" a="1"/>
  <c r="BL1713" i="64" s="1"/>
  <c r="BL1090" i="64" a="1"/>
  <c r="BL1090" i="64" s="1"/>
  <c r="BL1747" i="64" a="1"/>
  <c r="BL1747" i="64" s="1"/>
  <c r="BL402" i="64" a="1"/>
  <c r="BL402" i="64" s="1"/>
  <c r="BL396" i="64" a="1"/>
  <c r="BL396" i="64" s="1"/>
  <c r="AG142" i="69"/>
  <c r="AG146" i="69" s="1"/>
  <c r="AG148" i="69" s="1"/>
  <c r="AH129" i="69"/>
  <c r="AH132" i="69" s="1"/>
  <c r="AH157" i="69" s="1"/>
  <c r="AG140" i="69"/>
  <c r="AG150" i="69" s="1"/>
  <c r="AH117" i="69"/>
  <c r="AH118" i="69" s="1"/>
  <c r="AH119" i="69" s="1"/>
  <c r="BL1425" i="64" a="1"/>
  <c r="BL1425" i="64" s="1"/>
  <c r="AG200" i="69"/>
  <c r="BL1338" i="64" a="1"/>
  <c r="BL1338" i="64" s="1"/>
  <c r="BL918" i="64" a="1"/>
  <c r="BL918" i="64" s="1"/>
  <c r="BL525" i="64" a="1"/>
  <c r="BL525" i="64" s="1"/>
  <c r="BL107" i="64" a="1"/>
  <c r="BL107" i="64" s="1"/>
  <c r="BL176" i="64" a="1"/>
  <c r="BL176" i="64" s="1"/>
  <c r="BL122" i="64" a="1"/>
  <c r="BL122" i="64" s="1"/>
  <c r="BL40" i="64" a="1"/>
  <c r="BL40" i="64" s="1"/>
  <c r="BL106" i="64" a="1"/>
  <c r="BL106" i="64" s="1"/>
  <c r="BL123" i="64" a="1"/>
  <c r="BL123" i="64" s="1"/>
  <c r="BG121" i="64"/>
  <c r="BG124" i="64" s="1"/>
  <c r="BL799" i="64" a="1"/>
  <c r="BL799" i="64" s="1"/>
  <c r="BL1064" i="64" a="1"/>
  <c r="BL1064" i="64" s="1"/>
  <c r="BL966" i="64" a="1"/>
  <c r="BL966" i="64" s="1"/>
  <c r="BL1062" i="64" a="1"/>
  <c r="BL1062" i="64" s="1"/>
  <c r="BL1349" i="64" a="1"/>
  <c r="BL1349" i="64" s="1"/>
  <c r="BL501" i="64" a="1"/>
  <c r="BL501" i="64" s="1"/>
  <c r="BL968" i="64" a="1"/>
  <c r="BL968" i="64" s="1"/>
  <c r="BL503" i="64" a="1"/>
  <c r="BL503" i="64" s="1"/>
  <c r="BL944" i="64" a="1"/>
  <c r="BL944" i="64" s="1"/>
  <c r="BL1343" i="64" a="1"/>
  <c r="BL1343" i="64" s="1"/>
  <c r="BL990" i="64" a="1"/>
  <c r="BL990" i="64" s="1"/>
  <c r="BL1451" i="64" a="1"/>
  <c r="BL1451" i="64" s="1"/>
  <c r="BL1449" i="64" a="1"/>
  <c r="BL1449"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967" i="64" a="1"/>
  <c r="BL1161" i="64" a="1"/>
  <c r="BL526" i="64" a="1"/>
  <c r="BL1426" i="64" a="1"/>
  <c r="BL1342" i="64" a="1"/>
  <c r="BL1197" i="64" a="1"/>
  <c r="BL1450" i="64" a="1"/>
  <c r="BL1063" i="64" a="1"/>
  <c r="BL800" i="64" a="1"/>
  <c r="BL1126" i="64" a="1"/>
  <c r="BL991" i="64" a="1"/>
  <c r="BL919" i="64" a="1"/>
  <c r="BL1091" i="64" a="1"/>
  <c r="BL108" i="64" l="1"/>
  <c r="BL1450" i="64"/>
  <c r="BK1134" i="64"/>
  <c r="AF428" i="64"/>
  <c r="AF432" i="64" s="1"/>
  <c r="BL1426" i="64"/>
  <c r="BL1063" i="64"/>
  <c r="BL1091" i="64"/>
  <c r="BL1126" i="64"/>
  <c r="BL1161" i="64"/>
  <c r="BL1197" i="64"/>
  <c r="BL967" i="64"/>
  <c r="BL991" i="64"/>
  <c r="BL1342" i="64"/>
  <c r="BL919" i="64"/>
  <c r="BL800" i="64"/>
  <c r="BL526" i="64"/>
  <c r="BW1618" i="64"/>
  <c r="BW1619" i="64" s="1"/>
  <c r="AB1399" i="64"/>
  <c r="AB1400" i="64" s="1"/>
  <c r="AU802" i="64"/>
  <c r="AU397" i="64"/>
  <c r="AH398" i="64"/>
  <c r="Z969" i="64"/>
  <c r="Y504" i="64"/>
  <c r="BL1721" i="64"/>
  <c r="AG173" i="69"/>
  <c r="AG175" i="69" s="1"/>
  <c r="AH159" i="69"/>
  <c r="AH184" i="69" s="1"/>
  <c r="AH187" i="69" s="1"/>
  <c r="AH194" i="69" s="1"/>
  <c r="AH202" i="69" s="1"/>
  <c r="BM1196" i="64" a="1"/>
  <c r="BM1196" i="64" s="1"/>
  <c r="BM1160" i="64" a="1"/>
  <c r="BM1160" i="64" s="1"/>
  <c r="BM1125" i="64" a="1"/>
  <c r="BM1125" i="64" s="1"/>
  <c r="BM1713" i="64" a="1"/>
  <c r="BM1713" i="64" s="1"/>
  <c r="BM1090" i="64" a="1"/>
  <c r="BM1090" i="64" s="1"/>
  <c r="BM1747" i="64" a="1"/>
  <c r="BM1747" i="64" s="1"/>
  <c r="BM402" i="64" a="1"/>
  <c r="BM402" i="64" s="1"/>
  <c r="BM396" i="64" a="1"/>
  <c r="BM396" i="64" s="1"/>
  <c r="AH134" i="69"/>
  <c r="AH135" i="69" s="1"/>
  <c r="AH136" i="69" s="1"/>
  <c r="AG152" i="69"/>
  <c r="BM1425" i="64" a="1"/>
  <c r="BM1425" i="64" s="1"/>
  <c r="BM1338" i="64" a="1"/>
  <c r="BM1338" i="64" s="1"/>
  <c r="BM918" i="64" a="1"/>
  <c r="BM918" i="64" s="1"/>
  <c r="BM525" i="64" a="1"/>
  <c r="BM525" i="64" s="1"/>
  <c r="BM122" i="64" a="1"/>
  <c r="BM122" i="64" s="1"/>
  <c r="BM40" i="64" a="1"/>
  <c r="BM40" i="64" s="1"/>
  <c r="BM107" i="64" a="1"/>
  <c r="BM107" i="64" s="1"/>
  <c r="BM176" i="64" a="1"/>
  <c r="BM176" i="64" s="1"/>
  <c r="BM106" i="64" a="1"/>
  <c r="BM106" i="64" s="1"/>
  <c r="BM123" i="64" a="1"/>
  <c r="BM123" i="64" s="1"/>
  <c r="BH121" i="64"/>
  <c r="BH124" i="64" s="1"/>
  <c r="AH123" i="69"/>
  <c r="BM799" i="64" a="1"/>
  <c r="BM799" i="64" s="1"/>
  <c r="BM990" i="64" a="1"/>
  <c r="BM990" i="64" s="1"/>
  <c r="BM968" i="64" a="1"/>
  <c r="BM968" i="64" s="1"/>
  <c r="BM1349" i="64" a="1"/>
  <c r="BM1349" i="64" s="1"/>
  <c r="BM503" i="64" a="1"/>
  <c r="BM503" i="64" s="1"/>
  <c r="BM1062" i="64" a="1"/>
  <c r="BM1062" i="64" s="1"/>
  <c r="BM1451" i="64" a="1"/>
  <c r="BM1451" i="64" s="1"/>
  <c r="BM944" i="64" a="1"/>
  <c r="BM944" i="64" s="1"/>
  <c r="BM1343" i="64" a="1"/>
  <c r="BM1343" i="64" s="1"/>
  <c r="BM1064" i="64" a="1"/>
  <c r="BM1064" i="64" s="1"/>
  <c r="BM501" i="64" a="1"/>
  <c r="BM501" i="64" s="1"/>
  <c r="BM1449" i="64" a="1"/>
  <c r="BM1449" i="64" s="1"/>
  <c r="BM966" i="64" a="1"/>
  <c r="BM966"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063" i="64" a="1"/>
  <c r="BM1426" i="64" a="1"/>
  <c r="Z502" i="64" a="1"/>
  <c r="BM1091" i="64" a="1"/>
  <c r="BM967" i="64" a="1"/>
  <c r="BM991" i="64" a="1"/>
  <c r="BM800" i="64" a="1"/>
  <c r="BM1342" i="64" a="1"/>
  <c r="BM1450" i="64" a="1"/>
  <c r="BM919" i="64" a="1"/>
  <c r="BM1126" i="64" a="1"/>
  <c r="BM526" i="64" a="1"/>
  <c r="BM1161" i="64" a="1"/>
  <c r="BM1197" i="64" a="1"/>
  <c r="BM108" i="64" l="1"/>
  <c r="BM1450" i="64"/>
  <c r="BL1134" i="64"/>
  <c r="BM1091" i="64"/>
  <c r="BM1426" i="64"/>
  <c r="BM1126" i="64"/>
  <c r="BM1063" i="64"/>
  <c r="BM1161" i="64"/>
  <c r="BM1197" i="64"/>
  <c r="BM967" i="64"/>
  <c r="BM991" i="64"/>
  <c r="BM1342" i="64"/>
  <c r="BM919" i="64"/>
  <c r="BM800" i="64"/>
  <c r="BM526" i="64"/>
  <c r="BX1615" i="64"/>
  <c r="BX1621" i="64" s="1"/>
  <c r="AH427" i="64"/>
  <c r="AG430" i="64"/>
  <c r="AC1394" i="64"/>
  <c r="AC1398" i="64" s="1"/>
  <c r="AB1404" i="64"/>
  <c r="AV802" i="64"/>
  <c r="AV397" i="64"/>
  <c r="AT921" i="64"/>
  <c r="AU921" i="64"/>
  <c r="Z502" i="64"/>
  <c r="AA1452" i="64"/>
  <c r="AB945" i="64"/>
  <c r="AH403" i="64"/>
  <c r="AI394" i="64"/>
  <c r="AH399" i="64"/>
  <c r="AE1428" i="64"/>
  <c r="Y1065" i="64"/>
  <c r="AG1344" i="64"/>
  <c r="BM1721" i="64"/>
  <c r="AH192" i="69"/>
  <c r="AH200" i="69" s="1"/>
  <c r="AH162" i="69"/>
  <c r="AH167" i="69" s="1"/>
  <c r="AH173" i="69" s="1"/>
  <c r="AH175" i="69" s="1"/>
  <c r="AI183" i="69"/>
  <c r="AI186" i="69" s="1"/>
  <c r="AH188" i="69"/>
  <c r="BN1196" i="64" a="1"/>
  <c r="BN1196" i="64" s="1"/>
  <c r="BN1160" i="64" a="1"/>
  <c r="BN1160" i="64" s="1"/>
  <c r="BN1125" i="64" a="1"/>
  <c r="BN1125" i="64" s="1"/>
  <c r="BN1713" i="64" a="1"/>
  <c r="BN1713" i="64" s="1"/>
  <c r="BN1090" i="64" a="1"/>
  <c r="BN1090" i="64" s="1"/>
  <c r="BN1747" i="64" a="1"/>
  <c r="BN1747" i="64" s="1"/>
  <c r="BN402" i="64" a="1"/>
  <c r="BN402" i="64" s="1"/>
  <c r="BN396" i="64" a="1"/>
  <c r="BN396" i="64" s="1"/>
  <c r="AH142" i="69"/>
  <c r="AH152" i="69" s="1"/>
  <c r="AH140" i="69"/>
  <c r="AH150" i="69" s="1"/>
  <c r="AI129" i="69"/>
  <c r="AI132" i="69" s="1"/>
  <c r="AI157" i="69" s="1"/>
  <c r="AI117" i="69"/>
  <c r="AI118" i="69" s="1"/>
  <c r="AJ112" i="69" s="1"/>
  <c r="BN1425" i="64" a="1"/>
  <c r="BN1425" i="64" s="1"/>
  <c r="BN1338" i="64" a="1"/>
  <c r="BN1338" i="64" s="1"/>
  <c r="BN918" i="64" a="1"/>
  <c r="BN918" i="64" s="1"/>
  <c r="BH17" i="69"/>
  <c r="BH18" i="69" s="1"/>
  <c r="BN525" i="64" a="1"/>
  <c r="BN525" i="64" s="1"/>
  <c r="BN40" i="64" a="1"/>
  <c r="BN40" i="64" s="1"/>
  <c r="BN122" i="64" a="1"/>
  <c r="BN122" i="64" s="1"/>
  <c r="BN176" i="64" a="1"/>
  <c r="BN176" i="64" s="1"/>
  <c r="BN107" i="64" a="1"/>
  <c r="BN107" i="64" s="1"/>
  <c r="BN106" i="64" a="1"/>
  <c r="BN106" i="64" s="1"/>
  <c r="BN123" i="64" a="1"/>
  <c r="BN123" i="64" s="1"/>
  <c r="BI121" i="64"/>
  <c r="BI124" i="64" s="1"/>
  <c r="BN799" i="64" a="1"/>
  <c r="BN799" i="64" s="1"/>
  <c r="BN1062" i="64" a="1"/>
  <c r="BN1062" i="64" s="1"/>
  <c r="BN1343" i="64" a="1"/>
  <c r="BN1343" i="64" s="1"/>
  <c r="BN501" i="64" a="1"/>
  <c r="BN501" i="64" s="1"/>
  <c r="BN944" i="64" a="1"/>
  <c r="BN944" i="64" s="1"/>
  <c r="BN990" i="64" a="1"/>
  <c r="BN990" i="64" s="1"/>
  <c r="BN1451" i="64" a="1"/>
  <c r="BN1451" i="64" s="1"/>
  <c r="BN1449" i="64" a="1"/>
  <c r="BN1449" i="64" s="1"/>
  <c r="BN1349" i="64" a="1"/>
  <c r="BN1349" i="64" s="1"/>
  <c r="BN968" i="64" a="1"/>
  <c r="BN968" i="64" s="1"/>
  <c r="BN1064" i="64" a="1"/>
  <c r="BN1064" i="64" s="1"/>
  <c r="BN966" i="64" a="1"/>
  <c r="BN966" i="64" s="1"/>
  <c r="BN503" i="64" a="1"/>
  <c r="BN503"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919" i="64" a="1"/>
  <c r="BN1342" i="64" a="1"/>
  <c r="BN1126" i="64" a="1"/>
  <c r="BN967" i="64" a="1"/>
  <c r="BN1063" i="64" a="1"/>
  <c r="BN1450" i="64" a="1"/>
  <c r="BN800" i="64" a="1"/>
  <c r="BN1197" i="64" a="1"/>
  <c r="BN1426" i="64" a="1"/>
  <c r="BN526" i="64" a="1"/>
  <c r="BN1161" i="64" a="1"/>
  <c r="BN1091" i="64" a="1"/>
  <c r="BN991" i="64" a="1"/>
  <c r="BN108" i="64" l="1"/>
  <c r="BN1450" i="64"/>
  <c r="N1450" i="64" s="1"/>
  <c r="BM1134" i="64"/>
  <c r="BN1161" i="64"/>
  <c r="BN1197" i="64"/>
  <c r="BN1426" i="64"/>
  <c r="BN1091" i="64"/>
  <c r="BN1063" i="64"/>
  <c r="BN1126" i="64"/>
  <c r="BN967" i="64"/>
  <c r="N967" i="64" s="1"/>
  <c r="BN991" i="64"/>
  <c r="BN1342" i="64"/>
  <c r="BN919" i="64"/>
  <c r="BN800" i="64"/>
  <c r="BN526" i="64"/>
  <c r="BX1618" i="64"/>
  <c r="BX1619" i="64" s="1"/>
  <c r="AG428" i="64"/>
  <c r="AC1399" i="64"/>
  <c r="AC1400" i="64" s="1"/>
  <c r="AW802" i="64"/>
  <c r="AW397" i="64"/>
  <c r="AV921" i="64"/>
  <c r="AA969" i="64"/>
  <c r="Z504" i="64"/>
  <c r="AI398" i="64"/>
  <c r="BN1721" i="64"/>
  <c r="AH198" i="69"/>
  <c r="AH169" i="69"/>
  <c r="AH179" i="69" s="1"/>
  <c r="AI156" i="69"/>
  <c r="AI161" i="69" s="1"/>
  <c r="AH177" i="69"/>
  <c r="AH163" i="69"/>
  <c r="BO1196" i="64" a="1"/>
  <c r="BO1196" i="64" s="1"/>
  <c r="BO1160" i="64" a="1"/>
  <c r="BO1160" i="64" s="1"/>
  <c r="BO1125" i="64" a="1"/>
  <c r="BO1125" i="64" s="1"/>
  <c r="BO1713" i="64" a="1"/>
  <c r="BO1713" i="64" s="1"/>
  <c r="BO1090" i="64" a="1"/>
  <c r="BO1090" i="64" s="1"/>
  <c r="BO1747" i="64" a="1"/>
  <c r="BO1747" i="64" s="1"/>
  <c r="BO402" i="64" a="1"/>
  <c r="BO402" i="64" s="1"/>
  <c r="BO396" i="64" a="1"/>
  <c r="BO396" i="64" s="1"/>
  <c r="AH146" i="69"/>
  <c r="AH148" i="69" s="1"/>
  <c r="AI134" i="69"/>
  <c r="AI135" i="69" s="1"/>
  <c r="BO1425" i="64" a="1"/>
  <c r="BO1425" i="64" s="1"/>
  <c r="BO1338" i="64" a="1"/>
  <c r="BO1338" i="64" s="1"/>
  <c r="BO918" i="64" a="1"/>
  <c r="BO918" i="64" s="1"/>
  <c r="AI125" i="69"/>
  <c r="BO525" i="64" a="1"/>
  <c r="BO525" i="64" s="1"/>
  <c r="BO40" i="64" a="1"/>
  <c r="BO40" i="64" s="1"/>
  <c r="BO176" i="64" a="1"/>
  <c r="BO176" i="64" s="1"/>
  <c r="BO107" i="64" a="1"/>
  <c r="BO107" i="64" s="1"/>
  <c r="BO122" i="64" a="1"/>
  <c r="BO122" i="64" s="1"/>
  <c r="BO106" i="64" a="1"/>
  <c r="BO106" i="64" s="1"/>
  <c r="BO123" i="64" a="1"/>
  <c r="BO123" i="64" s="1"/>
  <c r="BJ121" i="64"/>
  <c r="BJ124" i="64" s="1"/>
  <c r="AI119" i="69"/>
  <c r="BO799" i="64" a="1"/>
  <c r="BO799" i="64" s="1"/>
  <c r="BO1062" i="64" a="1"/>
  <c r="BO1062" i="64" s="1"/>
  <c r="BO1343" i="64" a="1"/>
  <c r="BO1343" i="64" s="1"/>
  <c r="BO990" i="64" a="1"/>
  <c r="BO990" i="64" s="1"/>
  <c r="BO944" i="64" a="1"/>
  <c r="BO944" i="64" s="1"/>
  <c r="BO1349" i="64" a="1"/>
  <c r="BO1349" i="64" s="1"/>
  <c r="BO968" i="64" a="1"/>
  <c r="BO968" i="64" s="1"/>
  <c r="BO501" i="64" a="1"/>
  <c r="BO501" i="64" s="1"/>
  <c r="BO1449" i="64" a="1"/>
  <c r="BO1449" i="64" s="1"/>
  <c r="BO1064" i="64" a="1"/>
  <c r="BO1064" i="64" s="1"/>
  <c r="BO966" i="64" a="1"/>
  <c r="BO966" i="64" s="1"/>
  <c r="BO1451" i="64" a="1"/>
  <c r="BO1451" i="64" s="1"/>
  <c r="BO503" i="64" a="1"/>
  <c r="BO503"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091" i="64" a="1"/>
  <c r="BO1342" i="64" a="1"/>
  <c r="BO967" i="64" a="1"/>
  <c r="BO1197" i="64" a="1"/>
  <c r="AA502" i="64" a="1"/>
  <c r="BO1426" i="64" a="1"/>
  <c r="BO1450" i="64" a="1"/>
  <c r="BO800" i="64" a="1"/>
  <c r="BO919" i="64" a="1"/>
  <c r="BO1063" i="64" a="1"/>
  <c r="BO1126" i="64" a="1"/>
  <c r="BO991" i="64" a="1"/>
  <c r="BO1161" i="64" a="1"/>
  <c r="BO526" i="64" a="1"/>
  <c r="BO108" i="64" l="1"/>
  <c r="BO1450" i="64"/>
  <c r="BN1134" i="64"/>
  <c r="N1134" i="64" s="1"/>
  <c r="BO1426" i="64"/>
  <c r="BO1091" i="64"/>
  <c r="BO1063" i="64"/>
  <c r="BO1126" i="64"/>
  <c r="BO1161" i="64"/>
  <c r="BO1197" i="64"/>
  <c r="BO967" i="64"/>
  <c r="BO991" i="64"/>
  <c r="BO1342" i="64"/>
  <c r="BO919" i="64"/>
  <c r="BO800" i="64"/>
  <c r="BO526" i="64"/>
  <c r="BY1615" i="64"/>
  <c r="BY1621" i="64" s="1"/>
  <c r="AG432" i="64"/>
  <c r="AH430" i="64"/>
  <c r="AI427" i="64"/>
  <c r="AD1394" i="64"/>
  <c r="AC1404" i="64"/>
  <c r="AX802" i="64"/>
  <c r="AX397" i="64"/>
  <c r="AA502" i="64"/>
  <c r="AB1452" i="64"/>
  <c r="AC945" i="64"/>
  <c r="AI403" i="64"/>
  <c r="AI399" i="64"/>
  <c r="AJ394" i="64"/>
  <c r="AH1344" i="64"/>
  <c r="AF1428" i="64"/>
  <c r="Z1065" i="64"/>
  <c r="BO1721" i="64"/>
  <c r="AI159" i="69"/>
  <c r="AI184" i="69" s="1"/>
  <c r="AI187" i="69" s="1"/>
  <c r="AI194" i="69" s="1"/>
  <c r="AI202" i="69" s="1"/>
  <c r="BP1196" i="64" a="1"/>
  <c r="BP1196" i="64" s="1"/>
  <c r="BP1160" i="64" a="1"/>
  <c r="BP1160" i="64" s="1"/>
  <c r="BP1125" i="64" a="1"/>
  <c r="BP1125" i="64" s="1"/>
  <c r="BP1713" i="64" a="1"/>
  <c r="BP1713" i="64" s="1"/>
  <c r="BP1090" i="64" a="1"/>
  <c r="BP1090" i="64" s="1"/>
  <c r="BP1747" i="64" a="1"/>
  <c r="BP1747" i="64" s="1"/>
  <c r="BP396" i="64" a="1"/>
  <c r="BP396" i="64" s="1"/>
  <c r="BP402" i="64" a="1"/>
  <c r="BP402" i="64" s="1"/>
  <c r="AJ129" i="69"/>
  <c r="AJ134" i="69" s="1"/>
  <c r="AI136" i="69"/>
  <c r="AI140" i="69"/>
  <c r="AI150" i="69" s="1"/>
  <c r="AI142" i="69"/>
  <c r="AI146" i="69" s="1"/>
  <c r="AI148" i="69" s="1"/>
  <c r="BP1425" i="64" a="1"/>
  <c r="BP1425" i="64" s="1"/>
  <c r="BP1338" i="64" a="1"/>
  <c r="BP1338" i="64" s="1"/>
  <c r="BP918" i="64" a="1"/>
  <c r="BP918" i="64" s="1"/>
  <c r="BK121" i="64"/>
  <c r="BK124" i="64" s="1"/>
  <c r="BP525" i="64" a="1"/>
  <c r="BP525" i="64" s="1"/>
  <c r="BP176" i="64" a="1"/>
  <c r="BP176" i="64" s="1"/>
  <c r="BP107" i="64" a="1"/>
  <c r="BP107" i="64" s="1"/>
  <c r="BP122" i="64" a="1"/>
  <c r="BP122" i="64" s="1"/>
  <c r="BP40" i="64" a="1"/>
  <c r="BP40" i="64" s="1"/>
  <c r="BP106" i="64" a="1"/>
  <c r="BP106" i="64" s="1"/>
  <c r="BP123" i="64" a="1"/>
  <c r="BP123" i="64" s="1"/>
  <c r="BP799" i="64" a="1"/>
  <c r="BP799" i="64" s="1"/>
  <c r="BP501" i="64" a="1"/>
  <c r="BP501" i="64" s="1"/>
  <c r="BP968" i="64" a="1"/>
  <c r="BP968" i="64" s="1"/>
  <c r="BP503" i="64" a="1"/>
  <c r="BP503" i="64" s="1"/>
  <c r="BP944" i="64" a="1"/>
  <c r="BP944" i="64" s="1"/>
  <c r="BP966" i="64" a="1"/>
  <c r="BP966" i="64" s="1"/>
  <c r="BP990" i="64" a="1"/>
  <c r="BP990" i="64" s="1"/>
  <c r="BP1451" i="64" a="1"/>
  <c r="BP1451" i="64" s="1"/>
  <c r="BP1349" i="64" a="1"/>
  <c r="BP1349" i="64" s="1"/>
  <c r="BP1062" i="64" a="1"/>
  <c r="BP1062" i="64" s="1"/>
  <c r="BP1343" i="64" a="1"/>
  <c r="BP1343" i="64" s="1"/>
  <c r="BP1449" i="64" a="1"/>
  <c r="BP1449" i="64" s="1"/>
  <c r="BP1064" i="64" a="1"/>
  <c r="BP106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161" i="64" a="1"/>
  <c r="BP1091" i="64" a="1"/>
  <c r="BP1342" i="64" a="1"/>
  <c r="BP1063" i="64" a="1"/>
  <c r="BP800" i="64" a="1"/>
  <c r="BP1426" i="64" a="1"/>
  <c r="BP526" i="64" a="1"/>
  <c r="BP919" i="64" a="1"/>
  <c r="BP967" i="64" a="1"/>
  <c r="BP1126" i="64" a="1"/>
  <c r="BP1197" i="64" a="1"/>
  <c r="BP991" i="64" a="1"/>
  <c r="BP1450" i="64" a="1"/>
  <c r="BP108" i="64" l="1"/>
  <c r="BP1450" i="64"/>
  <c r="BO1134" i="64"/>
  <c r="AH428" i="64"/>
  <c r="AH432" i="64" s="1"/>
  <c r="BP1126" i="64"/>
  <c r="BP1063" i="64"/>
  <c r="BP1161" i="64"/>
  <c r="BP1197" i="64"/>
  <c r="BP1426" i="64"/>
  <c r="BP1091" i="64"/>
  <c r="BP967" i="64"/>
  <c r="BP991" i="64"/>
  <c r="BP1342" i="64"/>
  <c r="BP919" i="64"/>
  <c r="BP800" i="64"/>
  <c r="BP526" i="64"/>
  <c r="AD1398" i="64"/>
  <c r="AD1399" i="64" s="1"/>
  <c r="BY1618" i="64"/>
  <c r="BY1619" i="64" s="1"/>
  <c r="AY802" i="64"/>
  <c r="AY397" i="64"/>
  <c r="AW921" i="64"/>
  <c r="AB969" i="64"/>
  <c r="AJ398" i="64"/>
  <c r="AA504" i="64"/>
  <c r="AI188" i="69"/>
  <c r="AJ183" i="69"/>
  <c r="AJ186" i="69" s="1"/>
  <c r="AI192" i="69"/>
  <c r="AI200" i="69" s="1"/>
  <c r="AI162" i="69"/>
  <c r="AI163" i="69" s="1"/>
  <c r="BP1721" i="64"/>
  <c r="BQ1160" i="64" a="1"/>
  <c r="BQ1160" i="64" s="1"/>
  <c r="BQ1196" i="64" a="1"/>
  <c r="BQ1196" i="64" s="1"/>
  <c r="BQ1125" i="64" a="1"/>
  <c r="BQ1125" i="64" s="1"/>
  <c r="BQ1713" i="64" a="1"/>
  <c r="BQ1713" i="64" s="1"/>
  <c r="BQ1090" i="64" a="1"/>
  <c r="BQ1090" i="64" s="1"/>
  <c r="BQ1747" i="64" a="1"/>
  <c r="BQ1747" i="64" s="1"/>
  <c r="AJ132" i="69"/>
  <c r="AJ157" i="69" s="1"/>
  <c r="BQ402" i="64" a="1"/>
  <c r="BQ402" i="64" s="1"/>
  <c r="BQ396" i="64" a="1"/>
  <c r="BQ396" i="64" s="1"/>
  <c r="AI152" i="69"/>
  <c r="BQ1425" i="64" a="1"/>
  <c r="BQ1425" i="64" s="1"/>
  <c r="BK17" i="69"/>
  <c r="BK18" i="69" s="1"/>
  <c r="BQ1338" i="64" a="1"/>
  <c r="BQ1338" i="64" s="1"/>
  <c r="BQ918" i="64" a="1"/>
  <c r="BQ918" i="64" s="1"/>
  <c r="BQ525" i="64" a="1"/>
  <c r="BQ525" i="64" s="1"/>
  <c r="BQ107" i="64" a="1"/>
  <c r="BQ107" i="64" s="1"/>
  <c r="BQ122" i="64" a="1"/>
  <c r="BQ122" i="64" s="1"/>
  <c r="BQ40" i="64" a="1"/>
  <c r="BQ40" i="64" s="1"/>
  <c r="BQ176" i="64" a="1"/>
  <c r="BQ176" i="64" s="1"/>
  <c r="BQ106" i="64" a="1"/>
  <c r="BQ106" i="64" s="1"/>
  <c r="BQ123" i="64" a="1"/>
  <c r="BQ123" i="64" s="1"/>
  <c r="BL121" i="64"/>
  <c r="BL124" i="64" s="1"/>
  <c r="AJ119" i="69"/>
  <c r="BQ799" i="64" a="1"/>
  <c r="BQ799" i="64" s="1"/>
  <c r="BQ501" i="64" a="1"/>
  <c r="BQ501" i="64" s="1"/>
  <c r="BQ944" i="64" a="1"/>
  <c r="BQ944" i="64" s="1"/>
  <c r="BQ1062" i="64" a="1"/>
  <c r="BQ1062" i="64" s="1"/>
  <c r="BQ1449" i="64" a="1"/>
  <c r="BQ1449" i="64" s="1"/>
  <c r="BQ1343" i="64" a="1"/>
  <c r="BQ1343" i="64" s="1"/>
  <c r="BQ1064" i="64" a="1"/>
  <c r="BQ1064" i="64" s="1"/>
  <c r="BQ966" i="64" a="1"/>
  <c r="BQ966" i="64" s="1"/>
  <c r="BQ990" i="64" a="1"/>
  <c r="BQ990" i="64" s="1"/>
  <c r="BQ503" i="64" a="1"/>
  <c r="BQ503" i="64" s="1"/>
  <c r="BQ968" i="64" a="1"/>
  <c r="BQ968" i="64" s="1"/>
  <c r="BQ1349" i="64" a="1"/>
  <c r="BQ1349" i="64" s="1"/>
  <c r="BQ1451" i="64" a="1"/>
  <c r="BQ1451"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126" i="64" a="1"/>
  <c r="BQ967" i="64" a="1"/>
  <c r="BQ1091" i="64" a="1"/>
  <c r="BQ1197" i="64" a="1"/>
  <c r="BQ1063" i="64" a="1"/>
  <c r="BQ800" i="64" a="1"/>
  <c r="BQ1450" i="64" a="1"/>
  <c r="AB502" i="64" a="1"/>
  <c r="BQ1342" i="64" a="1"/>
  <c r="BQ919" i="64" a="1"/>
  <c r="BQ1161" i="64" a="1"/>
  <c r="BQ1426" i="64" a="1"/>
  <c r="BQ526" i="64" a="1"/>
  <c r="BQ991" i="64" a="1"/>
  <c r="BQ108" i="64" l="1"/>
  <c r="BQ1450" i="64"/>
  <c r="BP1134" i="64"/>
  <c r="AD1400" i="64"/>
  <c r="BQ1126" i="64"/>
  <c r="BQ1197" i="64"/>
  <c r="BQ1161" i="64"/>
  <c r="BQ1091" i="64"/>
  <c r="BQ1063" i="64"/>
  <c r="BQ1426" i="64"/>
  <c r="BQ967" i="64"/>
  <c r="BQ991" i="64"/>
  <c r="BQ1342" i="64"/>
  <c r="BQ919" i="64"/>
  <c r="BQ800" i="64"/>
  <c r="BQ526" i="64"/>
  <c r="AD1404" i="64"/>
  <c r="AE1394" i="64"/>
  <c r="BZ1615" i="64"/>
  <c r="AI430" i="64"/>
  <c r="AJ427" i="64"/>
  <c r="AZ802" i="64"/>
  <c r="AZ397" i="64"/>
  <c r="BA397" i="64"/>
  <c r="AX921" i="64"/>
  <c r="AY921" i="64"/>
  <c r="AC1452" i="64"/>
  <c r="AB502" i="64"/>
  <c r="AD945" i="64"/>
  <c r="AI1344" i="64"/>
  <c r="AK394" i="64"/>
  <c r="AJ403" i="64"/>
  <c r="AJ399" i="64"/>
  <c r="AA1065" i="64"/>
  <c r="AG1428" i="64"/>
  <c r="AI169" i="69"/>
  <c r="AI179" i="69" s="1"/>
  <c r="AI167" i="69"/>
  <c r="AI177" i="69" s="1"/>
  <c r="AJ156" i="69"/>
  <c r="AJ161" i="69" s="1"/>
  <c r="AI198" i="69"/>
  <c r="BQ1721" i="64"/>
  <c r="BR1160" i="64" a="1"/>
  <c r="BR1160" i="64" s="1"/>
  <c r="BR1196" i="64" a="1"/>
  <c r="BR1196" i="64" s="1"/>
  <c r="BR1125" i="64" a="1"/>
  <c r="BR1125" i="64" s="1"/>
  <c r="BR1713" i="64" a="1"/>
  <c r="BR1713" i="64" s="1"/>
  <c r="BR1090" i="64" a="1"/>
  <c r="BR1090" i="64" s="1"/>
  <c r="BR1747" i="64" a="1"/>
  <c r="BR1747" i="64" s="1"/>
  <c r="AJ135" i="69"/>
  <c r="AJ140" i="69" s="1"/>
  <c r="AJ150" i="69" s="1"/>
  <c r="BR402" i="64" a="1"/>
  <c r="BR402" i="64" s="1"/>
  <c r="BR396" i="64" a="1"/>
  <c r="BR396" i="64" s="1"/>
  <c r="BR1425" i="64" a="1"/>
  <c r="BR1425" i="64" s="1"/>
  <c r="BL17" i="69"/>
  <c r="BL18" i="69" s="1"/>
  <c r="BR1338" i="64" a="1"/>
  <c r="BR1338" i="64" s="1"/>
  <c r="BR918" i="64" a="1"/>
  <c r="BR918" i="64" s="1"/>
  <c r="AK115" i="69"/>
  <c r="AK118" i="69" s="1"/>
  <c r="AK119" i="69" s="1"/>
  <c r="BR525" i="64" a="1"/>
  <c r="BR525" i="64" s="1"/>
  <c r="BR107" i="64" a="1"/>
  <c r="BR107" i="64" s="1"/>
  <c r="BR122" i="64" a="1"/>
  <c r="BR122" i="64" s="1"/>
  <c r="BR40" i="64" a="1"/>
  <c r="BR40" i="64" s="1"/>
  <c r="BR176" i="64" a="1"/>
  <c r="BR176" i="64" s="1"/>
  <c r="BR106" i="64" a="1"/>
  <c r="BR106" i="64" s="1"/>
  <c r="BR123" i="64" a="1"/>
  <c r="BR123" i="64" s="1"/>
  <c r="BM121" i="64"/>
  <c r="BM124" i="64" s="1"/>
  <c r="BR799" i="64" a="1"/>
  <c r="BR799" i="64" s="1"/>
  <c r="BR501" i="64" a="1"/>
  <c r="BR501" i="64" s="1"/>
  <c r="BR968" i="64" a="1"/>
  <c r="BR968" i="64" s="1"/>
  <c r="BR944" i="64" a="1"/>
  <c r="BR944" i="64" s="1"/>
  <c r="BR1349" i="64" a="1"/>
  <c r="BR1349" i="64" s="1"/>
  <c r="BR503" i="64" a="1"/>
  <c r="BR503" i="64" s="1"/>
  <c r="BR966" i="64" a="1"/>
  <c r="BR966" i="64" s="1"/>
  <c r="BR1451" i="64" a="1"/>
  <c r="BR1451" i="64" s="1"/>
  <c r="BR990" i="64" a="1"/>
  <c r="BR990" i="64" s="1"/>
  <c r="BR1062" i="64" a="1"/>
  <c r="BR1062" i="64" s="1"/>
  <c r="BR1343" i="64" a="1"/>
  <c r="BR1343" i="64" s="1"/>
  <c r="BR1449" i="64" a="1"/>
  <c r="BR1449" i="64" s="1"/>
  <c r="BR1064" i="64" a="1"/>
  <c r="BR106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426" i="64" a="1"/>
  <c r="BR800" i="64" a="1"/>
  <c r="BR526" i="64" a="1"/>
  <c r="BR1063" i="64" a="1"/>
  <c r="BR1342" i="64" a="1"/>
  <c r="BR1126" i="64" a="1"/>
  <c r="BR919" i="64" a="1"/>
  <c r="BR1450" i="64" a="1"/>
  <c r="BR967" i="64" a="1"/>
  <c r="BR1161" i="64" a="1"/>
  <c r="BR991" i="64" a="1"/>
  <c r="BR1197" i="64" a="1"/>
  <c r="BR1091" i="64" a="1"/>
  <c r="AE1398" i="64" l="1"/>
  <c r="BR108" i="64"/>
  <c r="BR1450" i="64"/>
  <c r="BQ1134" i="64"/>
  <c r="BR1161" i="64"/>
  <c r="BR1091" i="64"/>
  <c r="BR1426" i="64"/>
  <c r="BR1126" i="64"/>
  <c r="BR1063" i="64"/>
  <c r="BR1197" i="64"/>
  <c r="BR967" i="64"/>
  <c r="BR991" i="64"/>
  <c r="BR1342" i="64"/>
  <c r="BR919" i="64"/>
  <c r="BR800" i="64"/>
  <c r="BR526" i="64"/>
  <c r="BZ1621" i="64"/>
  <c r="AI428" i="64"/>
  <c r="BA802" i="64"/>
  <c r="BB397" i="64"/>
  <c r="AZ921" i="64"/>
  <c r="AE1399" i="64"/>
  <c r="AE1400" i="64" s="1"/>
  <c r="AC969" i="64"/>
  <c r="AK398" i="64"/>
  <c r="AB504" i="64"/>
  <c r="AJ159" i="69"/>
  <c r="AJ184" i="69" s="1"/>
  <c r="AJ187" i="69" s="1"/>
  <c r="AJ194" i="69" s="1"/>
  <c r="AJ202" i="69" s="1"/>
  <c r="AI173" i="69"/>
  <c r="AI175" i="69" s="1"/>
  <c r="BR1721" i="64"/>
  <c r="BS1196" i="64" a="1"/>
  <c r="BS1196" i="64" s="1"/>
  <c r="BS1125" i="64" a="1"/>
  <c r="BS1125" i="64" s="1"/>
  <c r="BS1160" i="64" a="1"/>
  <c r="BS1160" i="64" s="1"/>
  <c r="BS1713" i="64" a="1"/>
  <c r="BS1713" i="64" s="1"/>
  <c r="BS1090" i="64" a="1"/>
  <c r="BS1090" i="64" s="1"/>
  <c r="BS1747" i="64" a="1"/>
  <c r="BS1747" i="64" s="1"/>
  <c r="AJ136" i="69"/>
  <c r="AK129" i="69"/>
  <c r="AK132" i="69" s="1"/>
  <c r="AK157" i="69" s="1"/>
  <c r="AJ142" i="69"/>
  <c r="AJ152" i="69" s="1"/>
  <c r="BS402" i="64" a="1"/>
  <c r="BS402" i="64" s="1"/>
  <c r="BS396" i="64" a="1"/>
  <c r="BS396" i="64" s="1"/>
  <c r="BS1425" i="64" a="1"/>
  <c r="BS1425" i="64" s="1"/>
  <c r="BS1338" i="64" a="1"/>
  <c r="BS1338" i="64" s="1"/>
  <c r="BS918" i="64" a="1"/>
  <c r="BS918" i="64" s="1"/>
  <c r="BS525" i="64" a="1"/>
  <c r="BS525" i="64" s="1"/>
  <c r="BS122" i="64" a="1"/>
  <c r="BS122" i="64" s="1"/>
  <c r="BS40" i="64" a="1"/>
  <c r="BS40" i="64" s="1"/>
  <c r="BS107" i="64" a="1"/>
  <c r="BS107" i="64" s="1"/>
  <c r="BS176" i="64" a="1"/>
  <c r="BS176" i="64" s="1"/>
  <c r="BS106" i="64" a="1"/>
  <c r="BS106" i="64" s="1"/>
  <c r="BS123" i="64" a="1"/>
  <c r="BS123" i="64" s="1"/>
  <c r="BN121" i="64"/>
  <c r="N121" i="64" s="1"/>
  <c r="AK123" i="69"/>
  <c r="AL112" i="69"/>
  <c r="AL117" i="69" s="1"/>
  <c r="AK125" i="69"/>
  <c r="BS799" i="64" a="1"/>
  <c r="BS799" i="64" s="1"/>
  <c r="BS1449" i="64" a="1"/>
  <c r="BS1449" i="64" s="1"/>
  <c r="BS1064" i="64" a="1"/>
  <c r="BS1064" i="64" s="1"/>
  <c r="BS501" i="64" a="1"/>
  <c r="BS501" i="64" s="1"/>
  <c r="BS1451" i="64" a="1"/>
  <c r="BS1451" i="64" s="1"/>
  <c r="BS966" i="64" a="1"/>
  <c r="BS966" i="64" s="1"/>
  <c r="BS1349" i="64" a="1"/>
  <c r="BS1349" i="64" s="1"/>
  <c r="BS1062" i="64" a="1"/>
  <c r="BS1062" i="64" s="1"/>
  <c r="BS968" i="64" a="1"/>
  <c r="BS968" i="64" s="1"/>
  <c r="BS944" i="64" a="1"/>
  <c r="BS944" i="64" s="1"/>
  <c r="BS503" i="64" a="1"/>
  <c r="BS503" i="64" s="1"/>
  <c r="BS990" i="64" a="1"/>
  <c r="BS990" i="64" s="1"/>
  <c r="BS1343" i="64" a="1"/>
  <c r="BS134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AC502" i="64" a="1"/>
  <c r="BS991" i="64" a="1"/>
  <c r="BS1342" i="64" a="1"/>
  <c r="BS1063" i="64" a="1"/>
  <c r="BS1450" i="64" a="1"/>
  <c r="BS800" i="64" a="1"/>
  <c r="BS967" i="64" a="1"/>
  <c r="BS1091" i="64" a="1"/>
  <c r="BS1426" i="64" a="1"/>
  <c r="BS919" i="64" a="1"/>
  <c r="BS1161" i="64" a="1"/>
  <c r="BS1126" i="64" a="1"/>
  <c r="BS1197" i="64" a="1"/>
  <c r="BS526" i="64" a="1"/>
  <c r="BS108" i="64" l="1"/>
  <c r="BS1450" i="64"/>
  <c r="BR1134" i="64"/>
  <c r="BN124" i="64"/>
  <c r="BS1426" i="64"/>
  <c r="BS1091" i="64"/>
  <c r="BS1063" i="64"/>
  <c r="BS1161" i="64"/>
  <c r="BS1126" i="64"/>
  <c r="BS1197" i="64"/>
  <c r="BS967" i="64"/>
  <c r="BS991" i="64"/>
  <c r="BS1342" i="64"/>
  <c r="BS919" i="64"/>
  <c r="BS800" i="64"/>
  <c r="BS526" i="64"/>
  <c r="AI432" i="64"/>
  <c r="BZ1618" i="64"/>
  <c r="BZ1619" i="64" s="1"/>
  <c r="AK427" i="64"/>
  <c r="AJ430" i="64"/>
  <c r="AJ428" i="64" s="1"/>
  <c r="BB802" i="64"/>
  <c r="AE1404" i="64"/>
  <c r="AF1394" i="64"/>
  <c r="AC502" i="64"/>
  <c r="AD1452" i="64"/>
  <c r="AE945" i="64"/>
  <c r="AH1428" i="64"/>
  <c r="AB1065" i="64"/>
  <c r="AJ1344" i="64"/>
  <c r="AK399" i="64"/>
  <c r="AL394" i="64"/>
  <c r="AK403" i="64"/>
  <c r="AJ192" i="69"/>
  <c r="AJ198" i="69" s="1"/>
  <c r="AJ188" i="69"/>
  <c r="AK183" i="69"/>
  <c r="AK186" i="69" s="1"/>
  <c r="AJ162" i="69"/>
  <c r="AJ163" i="69" s="1"/>
  <c r="BS1721" i="64"/>
  <c r="BT1196" i="64" a="1"/>
  <c r="BT1196" i="64" s="1"/>
  <c r="BT1160" i="64" a="1"/>
  <c r="BT1160" i="64" s="1"/>
  <c r="BT1125" i="64" a="1"/>
  <c r="BT1125" i="64" s="1"/>
  <c r="BT1713" i="64" a="1"/>
  <c r="BT1713" i="64" s="1"/>
  <c r="BT1090" i="64" a="1"/>
  <c r="BT1090" i="64" s="1"/>
  <c r="BT1747" i="64" a="1"/>
  <c r="BT1747" i="64" s="1"/>
  <c r="AJ146" i="69"/>
  <c r="AJ148" i="69" s="1"/>
  <c r="AK134" i="69"/>
  <c r="AK135" i="69" s="1"/>
  <c r="AK140" i="69" s="1"/>
  <c r="AK150" i="69" s="1"/>
  <c r="BT402" i="64" a="1"/>
  <c r="BT402" i="64" s="1"/>
  <c r="BT396" i="64" a="1"/>
  <c r="BT396" i="64" s="1"/>
  <c r="AL115" i="69"/>
  <c r="AL118" i="69" s="1"/>
  <c r="AL125" i="69" s="1"/>
  <c r="BT1425" i="64" a="1"/>
  <c r="BT1425" i="64" s="1"/>
  <c r="BT1338" i="64" a="1"/>
  <c r="BT1338" i="64" s="1"/>
  <c r="BT918" i="64" a="1"/>
  <c r="BT918" i="64" s="1"/>
  <c r="BT525" i="64" a="1"/>
  <c r="BT525" i="64" s="1"/>
  <c r="BT122" i="64" a="1"/>
  <c r="BT122" i="64" s="1"/>
  <c r="BT40" i="64" a="1"/>
  <c r="BT40" i="64" s="1"/>
  <c r="BT176" i="64" a="1"/>
  <c r="BT176" i="64" s="1"/>
  <c r="BT107" i="64" a="1"/>
  <c r="BT107" i="64" s="1"/>
  <c r="BT106" i="64" a="1"/>
  <c r="BT106" i="64" s="1"/>
  <c r="BT123" i="64" a="1"/>
  <c r="BT123" i="64" s="1"/>
  <c r="BO121" i="64"/>
  <c r="BT799" i="64" a="1"/>
  <c r="BT799" i="64" s="1"/>
  <c r="BT1449" i="64" a="1"/>
  <c r="BT1449" i="64" s="1"/>
  <c r="BT1064" i="64" a="1"/>
  <c r="BT1064" i="64" s="1"/>
  <c r="BT966" i="64" a="1"/>
  <c r="BT966" i="64" s="1"/>
  <c r="BT1349" i="64" a="1"/>
  <c r="BT1349" i="64" s="1"/>
  <c r="BT1062" i="64" a="1"/>
  <c r="BT1062" i="64" s="1"/>
  <c r="BT968" i="64" a="1"/>
  <c r="BT968" i="64" s="1"/>
  <c r="BT990" i="64" a="1"/>
  <c r="BT990" i="64" s="1"/>
  <c r="BT944" i="64" a="1"/>
  <c r="BT944" i="64" s="1"/>
  <c r="BT501" i="64" a="1"/>
  <c r="BT501" i="64" s="1"/>
  <c r="BT503" i="64" a="1"/>
  <c r="BT503" i="64" s="1"/>
  <c r="BT1451" i="64" a="1"/>
  <c r="BT1451" i="64" s="1"/>
  <c r="BT1343" i="64" a="1"/>
  <c r="BT134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342" i="64" a="1"/>
  <c r="BT526" i="64" a="1"/>
  <c r="BT919" i="64" a="1"/>
  <c r="BT1161" i="64" a="1"/>
  <c r="BT1126" i="64" a="1"/>
  <c r="BT1091" i="64" a="1"/>
  <c r="BT1197" i="64" a="1"/>
  <c r="BT991" i="64" a="1"/>
  <c r="BT1063" i="64" a="1"/>
  <c r="BT1426" i="64" a="1"/>
  <c r="BT967" i="64" a="1"/>
  <c r="BT1450" i="64" a="1"/>
  <c r="BT800" i="64" a="1"/>
  <c r="BT108" i="64" l="1"/>
  <c r="BT1450" i="64"/>
  <c r="BO124" i="64"/>
  <c r="BS1134" i="64"/>
  <c r="BT1161" i="64"/>
  <c r="BT1197" i="64"/>
  <c r="BT1063" i="64"/>
  <c r="BT1426" i="64"/>
  <c r="BT1091" i="64"/>
  <c r="BT1126" i="64"/>
  <c r="BT967" i="64"/>
  <c r="BT991" i="64"/>
  <c r="BT1342" i="64"/>
  <c r="BT919" i="64"/>
  <c r="BT800" i="64"/>
  <c r="BT526" i="64"/>
  <c r="AF1398" i="64"/>
  <c r="CA1615" i="64"/>
  <c r="AJ432" i="64"/>
  <c r="BC802" i="64"/>
  <c r="BC397" i="64"/>
  <c r="BA921" i="64"/>
  <c r="BB921" i="64"/>
  <c r="AD969" i="64"/>
  <c r="AC504" i="64"/>
  <c r="AL398" i="64"/>
  <c r="AJ200" i="69"/>
  <c r="AK156" i="69"/>
  <c r="AK159" i="69" s="1"/>
  <c r="AK184" i="69" s="1"/>
  <c r="AK187" i="69" s="1"/>
  <c r="AK194" i="69" s="1"/>
  <c r="AK202" i="69" s="1"/>
  <c r="AJ167" i="69"/>
  <c r="AJ177" i="69" s="1"/>
  <c r="AJ169" i="69"/>
  <c r="AJ179" i="69" s="1"/>
  <c r="BT1721" i="64"/>
  <c r="BU1196" i="64" a="1"/>
  <c r="BU1196" i="64" s="1"/>
  <c r="BU1160" i="64" a="1"/>
  <c r="BU1160" i="64" s="1"/>
  <c r="BU1125" i="64" a="1"/>
  <c r="BU1125" i="64" s="1"/>
  <c r="BU1713" i="64" a="1"/>
  <c r="BU1713" i="64" s="1"/>
  <c r="BU1090" i="64" a="1"/>
  <c r="BU1090" i="64" s="1"/>
  <c r="BU1747" i="64" a="1"/>
  <c r="BU1747" i="64" s="1"/>
  <c r="AK142" i="69"/>
  <c r="AK152" i="69" s="1"/>
  <c r="AK136" i="69"/>
  <c r="AL129" i="69"/>
  <c r="AL134" i="69" s="1"/>
  <c r="BU402" i="64" a="1"/>
  <c r="BU402" i="64" s="1"/>
  <c r="BU396" i="64" a="1"/>
  <c r="BU396" i="64" s="1"/>
  <c r="BU1425" i="64" a="1"/>
  <c r="BU1425" i="64" s="1"/>
  <c r="BU1338" i="64" a="1"/>
  <c r="BU1338" i="64" s="1"/>
  <c r="BU918" i="64" a="1"/>
  <c r="BU918" i="64" s="1"/>
  <c r="BP16" i="69"/>
  <c r="AL123" i="69"/>
  <c r="AM112" i="69"/>
  <c r="AM115" i="69" s="1"/>
  <c r="AL119" i="69"/>
  <c r="BP121" i="64"/>
  <c r="BP124" i="64" s="1"/>
  <c r="BU525" i="64" a="1"/>
  <c r="BU525" i="64" s="1"/>
  <c r="BU176" i="64" a="1"/>
  <c r="BU176" i="64" s="1"/>
  <c r="BU40" i="64" a="1"/>
  <c r="BU40" i="64" s="1"/>
  <c r="BU122" i="64" a="1"/>
  <c r="BU122" i="64" s="1"/>
  <c r="BU107" i="64" a="1"/>
  <c r="BU107" i="64" s="1"/>
  <c r="BU106" i="64" a="1"/>
  <c r="BU106" i="64" s="1"/>
  <c r="BU123" i="64" a="1"/>
  <c r="BU123" i="64" s="1"/>
  <c r="BU799" i="64" a="1"/>
  <c r="BU799" i="64" s="1"/>
  <c r="BU1451" i="64" a="1"/>
  <c r="BU1451" i="64" s="1"/>
  <c r="BU501" i="64" a="1"/>
  <c r="BU501" i="64" s="1"/>
  <c r="BU1449" i="64" a="1"/>
  <c r="BU1449" i="64" s="1"/>
  <c r="BU1343" i="64" a="1"/>
  <c r="BU1343" i="64" s="1"/>
  <c r="BU503" i="64" a="1"/>
  <c r="BU503" i="64" s="1"/>
  <c r="BU1062" i="64" a="1"/>
  <c r="BU1062" i="64" s="1"/>
  <c r="BU966" i="64" a="1"/>
  <c r="BU966" i="64" s="1"/>
  <c r="BU1349" i="64" a="1"/>
  <c r="BU1349" i="64" s="1"/>
  <c r="BU1064" i="64" a="1"/>
  <c r="BU1064" i="64" s="1"/>
  <c r="BU968" i="64" a="1"/>
  <c r="BU968" i="64" s="1"/>
  <c r="BU990" i="64" a="1"/>
  <c r="BU990" i="64" s="1"/>
  <c r="BU944" i="64" a="1"/>
  <c r="BU944"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126" i="64" a="1"/>
  <c r="BU967" i="64" a="1"/>
  <c r="BU526" i="64" a="1"/>
  <c r="BU1342" i="64" a="1"/>
  <c r="BU991" i="64" a="1"/>
  <c r="BU1091" i="64" a="1"/>
  <c r="BU1161" i="64" a="1"/>
  <c r="BU800" i="64" a="1"/>
  <c r="BU1197" i="64" a="1"/>
  <c r="BU1063" i="64" a="1"/>
  <c r="BU1450" i="64" a="1"/>
  <c r="AD502" i="64" a="1"/>
  <c r="BU1426" i="64" a="1"/>
  <c r="BU919" i="64" a="1"/>
  <c r="CA1621" i="64" l="1"/>
  <c r="BU108" i="64"/>
  <c r="BU1450" i="64"/>
  <c r="BT1134" i="64"/>
  <c r="AF1399" i="64"/>
  <c r="AF1400" i="64" s="1"/>
  <c r="BU1063" i="64"/>
  <c r="BU1126" i="64"/>
  <c r="BU1161" i="64"/>
  <c r="BU1197" i="64"/>
  <c r="BU1426" i="64"/>
  <c r="BU1091" i="64"/>
  <c r="BU967" i="64"/>
  <c r="BU991" i="64"/>
  <c r="BU1342" i="64"/>
  <c r="BU919" i="64"/>
  <c r="BU800" i="64"/>
  <c r="BU526" i="64"/>
  <c r="CA1618" i="64"/>
  <c r="AK430" i="64"/>
  <c r="AK428" i="64" s="1"/>
  <c r="AL427" i="64"/>
  <c r="BD802" i="64"/>
  <c r="BD397" i="64"/>
  <c r="BC921" i="64"/>
  <c r="AD502" i="64"/>
  <c r="AE1452" i="64"/>
  <c r="AF945" i="64"/>
  <c r="AJ173" i="69"/>
  <c r="AJ175" i="69" s="1"/>
  <c r="AL183" i="69"/>
  <c r="AL186" i="69" s="1"/>
  <c r="AK192" i="69"/>
  <c r="AK198" i="69" s="1"/>
  <c r="AI1428" i="64"/>
  <c r="AL403" i="64"/>
  <c r="AL399" i="64"/>
  <c r="AM394" i="64"/>
  <c r="AK1344" i="64"/>
  <c r="AC1065" i="64"/>
  <c r="AK161" i="69"/>
  <c r="AK162" i="69" s="1"/>
  <c r="AK167" i="69" s="1"/>
  <c r="AK177" i="69" s="1"/>
  <c r="AK188" i="69"/>
  <c r="BU1721" i="64"/>
  <c r="AK146" i="69"/>
  <c r="AK148" i="69" s="1"/>
  <c r="BV1196" i="64" a="1"/>
  <c r="BV1196" i="64" s="1"/>
  <c r="BV1160" i="64" a="1"/>
  <c r="BV1160" i="64" s="1"/>
  <c r="BV1125" i="64" a="1"/>
  <c r="BV1125" i="64" s="1"/>
  <c r="BV1713" i="64" a="1"/>
  <c r="BV1713" i="64" s="1"/>
  <c r="BV1090" i="64" a="1"/>
  <c r="BV1090" i="64" s="1"/>
  <c r="BV1747" i="64" a="1"/>
  <c r="BV1747" i="64" s="1"/>
  <c r="AL132" i="69"/>
  <c r="AL157" i="69" s="1"/>
  <c r="BV402" i="64" a="1"/>
  <c r="BV402" i="64" s="1"/>
  <c r="BV396" i="64" a="1"/>
  <c r="BV396" i="64" s="1"/>
  <c r="AM117" i="69"/>
  <c r="AM118" i="69" s="1"/>
  <c r="AM125" i="69" s="1"/>
  <c r="BV1425" i="64" a="1"/>
  <c r="BV1425" i="64" s="1"/>
  <c r="BP17" i="69"/>
  <c r="BP18" i="69" s="1"/>
  <c r="BV1338" i="64" a="1"/>
  <c r="BV1338" i="64" s="1"/>
  <c r="BV918" i="64" a="1"/>
  <c r="BV918" i="64" s="1"/>
  <c r="BV525" i="64" a="1"/>
  <c r="BV525" i="64" s="1"/>
  <c r="BV40" i="64" a="1"/>
  <c r="BV40" i="64" s="1"/>
  <c r="BV176" i="64" a="1"/>
  <c r="BV176" i="64" s="1"/>
  <c r="BV107" i="64" a="1"/>
  <c r="BV107" i="64" s="1"/>
  <c r="BV122" i="64" a="1"/>
  <c r="BV122" i="64" s="1"/>
  <c r="BV106" i="64" a="1"/>
  <c r="BV106" i="64" s="1"/>
  <c r="BV123" i="64" a="1"/>
  <c r="BV123" i="64" s="1"/>
  <c r="BQ121" i="64"/>
  <c r="BQ124" i="64" s="1"/>
  <c r="BQ207" i="69"/>
  <c r="BQ209" i="69" s="1"/>
  <c r="BQ219" i="69" s="1"/>
  <c r="BV799" i="64" a="1"/>
  <c r="BV799" i="64" s="1"/>
  <c r="BV966" i="64" a="1"/>
  <c r="BV966" i="64" s="1"/>
  <c r="BV1449" i="64" a="1"/>
  <c r="BV1449" i="64" s="1"/>
  <c r="BV968" i="64" a="1"/>
  <c r="BV968" i="64" s="1"/>
  <c r="BV990" i="64" a="1"/>
  <c r="BV990" i="64" s="1"/>
  <c r="BV1062" i="64" a="1"/>
  <c r="BV1062" i="64" s="1"/>
  <c r="BV944" i="64" a="1"/>
  <c r="BV944" i="64" s="1"/>
  <c r="BV501" i="64" a="1"/>
  <c r="BV501" i="64" s="1"/>
  <c r="BV1451" i="64" a="1"/>
  <c r="BV1451" i="64" s="1"/>
  <c r="BV1064" i="64" a="1"/>
  <c r="BV1064" i="64" s="1"/>
  <c r="BV503" i="64" a="1"/>
  <c r="BV503" i="64" s="1"/>
  <c r="BV1343" i="64" a="1"/>
  <c r="BV1343" i="64" s="1"/>
  <c r="BV1349" i="64" a="1"/>
  <c r="BV134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450" i="64" a="1"/>
  <c r="BV1342" i="64" a="1"/>
  <c r="BV967" i="64" a="1"/>
  <c r="BV991" i="64" a="1"/>
  <c r="BV1197" i="64" a="1"/>
  <c r="BV1063" i="64" a="1"/>
  <c r="BV1091" i="64" a="1"/>
  <c r="BV1426" i="64" a="1"/>
  <c r="BV919" i="64" a="1"/>
  <c r="BV526" i="64" a="1"/>
  <c r="BV1161" i="64" a="1"/>
  <c r="BV1126" i="64" a="1"/>
  <c r="BV800" i="64" a="1"/>
  <c r="BV108" i="64" l="1"/>
  <c r="BV1450" i="64"/>
  <c r="BU1134" i="64"/>
  <c r="AF1404" i="64"/>
  <c r="AG1394" i="64"/>
  <c r="BV1126" i="64"/>
  <c r="BV1161" i="64"/>
  <c r="BV1197" i="64"/>
  <c r="BV1091" i="64"/>
  <c r="BV1063" i="64"/>
  <c r="BV1426" i="64"/>
  <c r="BV967" i="64"/>
  <c r="BV991" i="64"/>
  <c r="BV1342" i="64"/>
  <c r="BV919" i="64"/>
  <c r="BV800" i="64"/>
  <c r="BV526" i="64"/>
  <c r="CA1619" i="64"/>
  <c r="AK432" i="64"/>
  <c r="BE802" i="64"/>
  <c r="BF397" i="64"/>
  <c r="BE397" i="64"/>
  <c r="BD921" i="64"/>
  <c r="AK200" i="69"/>
  <c r="AE969" i="64"/>
  <c r="AD504" i="64"/>
  <c r="AM398" i="64"/>
  <c r="AL156" i="69"/>
  <c r="AL161" i="69" s="1"/>
  <c r="AK173" i="69"/>
  <c r="AK175" i="69" s="1"/>
  <c r="AK169" i="69"/>
  <c r="AK179" i="69" s="1"/>
  <c r="AK163" i="69"/>
  <c r="BV1721" i="64"/>
  <c r="BW1196" i="64" a="1"/>
  <c r="BW1196" i="64" s="1"/>
  <c r="BW1160" i="64" a="1"/>
  <c r="BW1160" i="64" s="1"/>
  <c r="BW1125" i="64" a="1"/>
  <c r="BW1125" i="64" s="1"/>
  <c r="BW1713" i="64" a="1"/>
  <c r="BW1713" i="64" s="1"/>
  <c r="BW1090" i="64" a="1"/>
  <c r="BW1090" i="64" s="1"/>
  <c r="BW1747" i="64" a="1"/>
  <c r="BW1747" i="64" s="1"/>
  <c r="AL135" i="69"/>
  <c r="AL136" i="69" s="1"/>
  <c r="BW402" i="64" a="1"/>
  <c r="BW402" i="64" s="1"/>
  <c r="BW396" i="64" a="1"/>
  <c r="BW396" i="64" s="1"/>
  <c r="BW1425" i="64" a="1"/>
  <c r="BW1425" i="64" s="1"/>
  <c r="BW1338" i="64" a="1"/>
  <c r="BW1338" i="64" s="1"/>
  <c r="BW918" i="64" a="1"/>
  <c r="BW918" i="64" s="1"/>
  <c r="BR121" i="64"/>
  <c r="BR124" i="64" s="1"/>
  <c r="BW525" i="64" a="1"/>
  <c r="BW525" i="64" s="1"/>
  <c r="BW107" i="64" a="1"/>
  <c r="BW107" i="64" s="1"/>
  <c r="BW122" i="64" a="1"/>
  <c r="BW122" i="64" s="1"/>
  <c r="BW176" i="64" a="1"/>
  <c r="BW176" i="64" s="1"/>
  <c r="BW40" i="64" a="1"/>
  <c r="BW40" i="64" s="1"/>
  <c r="BW106" i="64" a="1"/>
  <c r="BW106" i="64" s="1"/>
  <c r="BW123" i="64" a="1"/>
  <c r="BW123" i="64" s="1"/>
  <c r="BW799" i="64" a="1"/>
  <c r="BW799" i="64" s="1"/>
  <c r="BW968" i="64" a="1"/>
  <c r="BW968" i="64" s="1"/>
  <c r="BW944" i="64" a="1"/>
  <c r="BW944" i="64" s="1"/>
  <c r="BW1062" i="64" a="1"/>
  <c r="BW1062" i="64" s="1"/>
  <c r="BW503" i="64" a="1"/>
  <c r="BW503" i="64" s="1"/>
  <c r="BW1343" i="64" a="1"/>
  <c r="BW1343" i="64" s="1"/>
  <c r="BW1449" i="64" a="1"/>
  <c r="BW1449" i="64" s="1"/>
  <c r="BW1064" i="64" a="1"/>
  <c r="BW1064" i="64" s="1"/>
  <c r="BW1349" i="64" a="1"/>
  <c r="BW1349" i="64" s="1"/>
  <c r="BW990" i="64" a="1"/>
  <c r="BW990" i="64" s="1"/>
  <c r="BW1451" i="64" a="1"/>
  <c r="BW1451" i="64" s="1"/>
  <c r="BW501" i="64" a="1"/>
  <c r="BW501" i="64" s="1"/>
  <c r="BW966" i="64" a="1"/>
  <c r="BW966"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197" i="64" a="1"/>
  <c r="BW1091" i="64" a="1"/>
  <c r="BW967" i="64" a="1"/>
  <c r="BW1342" i="64" a="1"/>
  <c r="BW1161" i="64" a="1"/>
  <c r="BW1063" i="64" a="1"/>
  <c r="AE502" i="64" a="1"/>
  <c r="BW1450" i="64" a="1"/>
  <c r="BW800" i="64" a="1"/>
  <c r="BW1126" i="64" a="1"/>
  <c r="BW991" i="64" a="1"/>
  <c r="BW1426" i="64" a="1"/>
  <c r="BW919" i="64" a="1"/>
  <c r="BW526" i="64" a="1"/>
  <c r="AG1398" i="64" l="1"/>
  <c r="BW108" i="64"/>
  <c r="BW1450" i="64"/>
  <c r="BV1134" i="64"/>
  <c r="AG1399" i="64"/>
  <c r="AG1400" i="64" s="1"/>
  <c r="BW1426" i="64"/>
  <c r="BW1126" i="64"/>
  <c r="BW1161" i="64"/>
  <c r="BW1063" i="64"/>
  <c r="BW1197" i="64"/>
  <c r="BW1091" i="64"/>
  <c r="BW967" i="64"/>
  <c r="BW991" i="64"/>
  <c r="BW1342" i="64"/>
  <c r="BW919" i="64"/>
  <c r="BW800" i="64"/>
  <c r="BW526" i="64"/>
  <c r="CB1615" i="64"/>
  <c r="AL430" i="64"/>
  <c r="AL428" i="64" s="1"/>
  <c r="AM427" i="64"/>
  <c r="BF802" i="64"/>
  <c r="AE502" i="64"/>
  <c r="AF1452" i="64"/>
  <c r="AG945" i="64"/>
  <c r="AL1344" i="64"/>
  <c r="AJ1428" i="64"/>
  <c r="AM403" i="64"/>
  <c r="AM399" i="64"/>
  <c r="AN394" i="64"/>
  <c r="AD1065" i="64"/>
  <c r="AL159" i="69"/>
  <c r="AL184" i="69" s="1"/>
  <c r="AL187" i="69" s="1"/>
  <c r="AM183" i="69" s="1"/>
  <c r="BW1721" i="64"/>
  <c r="BX1196" i="64" a="1"/>
  <c r="BX1196" i="64" s="1"/>
  <c r="BX1160" i="64" a="1"/>
  <c r="BX1160" i="64" s="1"/>
  <c r="BX1125" i="64" a="1"/>
  <c r="BX1125" i="64" s="1"/>
  <c r="BX1713" i="64" a="1"/>
  <c r="BX1713" i="64" s="1"/>
  <c r="BX1090" i="64" a="1"/>
  <c r="BX1090" i="64" s="1"/>
  <c r="BX1747" i="64" a="1"/>
  <c r="BX1747" i="64" s="1"/>
  <c r="AM129" i="69"/>
  <c r="AM132" i="69" s="1"/>
  <c r="AM157" i="69" s="1"/>
  <c r="AL142" i="69"/>
  <c r="AL146" i="69" s="1"/>
  <c r="AL148" i="69" s="1"/>
  <c r="AL140" i="69"/>
  <c r="AL150" i="69" s="1"/>
  <c r="BX396" i="64" a="1"/>
  <c r="BX396" i="64" s="1"/>
  <c r="BX402" i="64" a="1"/>
  <c r="BX402" i="64" s="1"/>
  <c r="BX1425" i="64" a="1"/>
  <c r="BX1425" i="64" s="1"/>
  <c r="BX1338" i="64" a="1"/>
  <c r="BX1338" i="64" s="1"/>
  <c r="BX918" i="64" a="1"/>
  <c r="BX918" i="64" s="1"/>
  <c r="BX525" i="64" a="1"/>
  <c r="BX525" i="64" s="1"/>
  <c r="BX107" i="64" a="1"/>
  <c r="BX107" i="64" s="1"/>
  <c r="BX176" i="64" a="1"/>
  <c r="BX176" i="64" s="1"/>
  <c r="BX40" i="64" a="1"/>
  <c r="BX40" i="64" s="1"/>
  <c r="BX122" i="64" a="1"/>
  <c r="BX122" i="64" s="1"/>
  <c r="BX106" i="64" a="1"/>
  <c r="BX106" i="64" s="1"/>
  <c r="BX123" i="64" a="1"/>
  <c r="BX123" i="64" s="1"/>
  <c r="BS121" i="64"/>
  <c r="BS124" i="64" s="1"/>
  <c r="BX799" i="64" a="1"/>
  <c r="BX799" i="64" s="1"/>
  <c r="BX1449" i="64" a="1"/>
  <c r="BX1449" i="64" s="1"/>
  <c r="BX501" i="64" a="1"/>
  <c r="BX501" i="64" s="1"/>
  <c r="BX503" i="64" a="1"/>
  <c r="BX503" i="64" s="1"/>
  <c r="BX944" i="64" a="1"/>
  <c r="BX944" i="64" s="1"/>
  <c r="BX1064" i="64" a="1"/>
  <c r="BX1064" i="64" s="1"/>
  <c r="BX966" i="64" a="1"/>
  <c r="BX966" i="64" s="1"/>
  <c r="BX1343" i="64" a="1"/>
  <c r="BX1343" i="64" s="1"/>
  <c r="BX990" i="64" a="1"/>
  <c r="BX990" i="64" s="1"/>
  <c r="BX1349" i="64" a="1"/>
  <c r="BX1349" i="64" s="1"/>
  <c r="BX968" i="64" a="1"/>
  <c r="BX968" i="64" s="1"/>
  <c r="BX1062" i="64" a="1"/>
  <c r="BX1062" i="64" s="1"/>
  <c r="BX1451" i="64" a="1"/>
  <c r="BX1451"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342" i="64" a="1"/>
  <c r="BX1197" i="64" a="1"/>
  <c r="BX526" i="64" a="1"/>
  <c r="BX1091" i="64" a="1"/>
  <c r="BX967" i="64" a="1"/>
  <c r="BX1450" i="64" a="1"/>
  <c r="BX991" i="64" a="1"/>
  <c r="BX1161" i="64" a="1"/>
  <c r="BX1426" i="64" a="1"/>
  <c r="BX1126" i="64" a="1"/>
  <c r="BX1063" i="64" a="1"/>
  <c r="BX800" i="64" a="1"/>
  <c r="BX919" i="64" a="1"/>
  <c r="CB1621" i="64" l="1"/>
  <c r="BX108" i="64"/>
  <c r="BX1450" i="64"/>
  <c r="BW1134" i="64"/>
  <c r="AG1404" i="64"/>
  <c r="AH1394" i="64"/>
  <c r="BX1426" i="64"/>
  <c r="BX1091" i="64"/>
  <c r="BX1126" i="64"/>
  <c r="BX1161" i="64"/>
  <c r="BX1197" i="64"/>
  <c r="BX1063" i="64"/>
  <c r="BX967" i="64"/>
  <c r="BX991" i="64"/>
  <c r="BX1342" i="64"/>
  <c r="BX919" i="64"/>
  <c r="BX800" i="64"/>
  <c r="BX526" i="64"/>
  <c r="CB1618" i="64"/>
  <c r="AL432" i="64"/>
  <c r="BG802" i="64"/>
  <c r="BG397" i="64"/>
  <c r="BE921" i="64"/>
  <c r="BF921" i="64"/>
  <c r="AL188" i="69"/>
  <c r="AL194" i="69"/>
  <c r="AL202" i="69" s="1"/>
  <c r="AL192" i="69"/>
  <c r="AL200" i="69" s="1"/>
  <c r="AL162" i="69"/>
  <c r="AL167" i="69" s="1"/>
  <c r="AL177" i="69" s="1"/>
  <c r="AN398" i="64"/>
  <c r="AE504" i="64"/>
  <c r="AF969" i="64"/>
  <c r="BX1721" i="64"/>
  <c r="BY1196" i="64" a="1"/>
  <c r="BY1196" i="64" s="1"/>
  <c r="BY1160" i="64" a="1"/>
  <c r="BY1160" i="64" s="1"/>
  <c r="BY1125" i="64" a="1"/>
  <c r="BY1125" i="64" s="1"/>
  <c r="BY1713" i="64" a="1"/>
  <c r="BY1713" i="64" s="1"/>
  <c r="BY1090" i="64" a="1"/>
  <c r="BY1090" i="64" s="1"/>
  <c r="BY1747" i="64" a="1"/>
  <c r="BY1747" i="64" s="1"/>
  <c r="AM134" i="69"/>
  <c r="AM135" i="69" s="1"/>
  <c r="AM142" i="69" s="1"/>
  <c r="AM146" i="69" s="1"/>
  <c r="AM148" i="69" s="1"/>
  <c r="AL152" i="69"/>
  <c r="AM186" i="69"/>
  <c r="BY396" i="64" a="1"/>
  <c r="BY396" i="64" s="1"/>
  <c r="BY402" i="64" a="1"/>
  <c r="BY402" i="64" s="1"/>
  <c r="BY1425" i="64" a="1"/>
  <c r="BY1425" i="64" s="1"/>
  <c r="BY1338" i="64" a="1"/>
  <c r="BY1338" i="64" s="1"/>
  <c r="BY918" i="64" a="1"/>
  <c r="BY918" i="64" s="1"/>
  <c r="BY525" i="64" a="1"/>
  <c r="BY525" i="64" s="1"/>
  <c r="BY107" i="64" a="1"/>
  <c r="BY107" i="64" s="1"/>
  <c r="BY176" i="64" a="1"/>
  <c r="BY176" i="64" s="1"/>
  <c r="BY122" i="64" a="1"/>
  <c r="BY122" i="64" s="1"/>
  <c r="BY40" i="64" a="1"/>
  <c r="BY40" i="64" s="1"/>
  <c r="BY106" i="64" a="1"/>
  <c r="BY106" i="64" s="1"/>
  <c r="BY123" i="64" a="1"/>
  <c r="BY123" i="64" s="1"/>
  <c r="BT121" i="64"/>
  <c r="BT124" i="64" s="1"/>
  <c r="BU98" i="69"/>
  <c r="BY799" i="64" a="1"/>
  <c r="BY799" i="64" s="1"/>
  <c r="BY1062" i="64" a="1"/>
  <c r="BY1062" i="64" s="1"/>
  <c r="BY966" i="64" a="1"/>
  <c r="BY966" i="64" s="1"/>
  <c r="BY1349" i="64" a="1"/>
  <c r="BY1349" i="64" s="1"/>
  <c r="BY501" i="64" a="1"/>
  <c r="BY501" i="64" s="1"/>
  <c r="BY1064" i="64" a="1"/>
  <c r="BY1064" i="64" s="1"/>
  <c r="BY968" i="64" a="1"/>
  <c r="BY968" i="64" s="1"/>
  <c r="BY990" i="64" a="1"/>
  <c r="BY990" i="64" s="1"/>
  <c r="BY944" i="64" a="1"/>
  <c r="BY944" i="64" s="1"/>
  <c r="BY1449" i="64" a="1"/>
  <c r="BY1449" i="64" s="1"/>
  <c r="BY1343" i="64" a="1"/>
  <c r="BY1343" i="64" s="1"/>
  <c r="BY503" i="64" a="1"/>
  <c r="BY503" i="64" s="1"/>
  <c r="BY1451" i="64" a="1"/>
  <c r="BY1451"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091" i="64" a="1"/>
  <c r="AF502" i="64" a="1"/>
  <c r="BY1342" i="64" a="1"/>
  <c r="BY967" i="64" a="1"/>
  <c r="BY1126" i="64" a="1"/>
  <c r="BY1197" i="64" a="1"/>
  <c r="BY1161" i="64" a="1"/>
  <c r="BY1426" i="64" a="1"/>
  <c r="BY1450" i="64" a="1"/>
  <c r="BY1063" i="64" a="1"/>
  <c r="BY800" i="64" a="1"/>
  <c r="BY991" i="64" a="1"/>
  <c r="BY919" i="64" a="1"/>
  <c r="BY526" i="64" a="1"/>
  <c r="AH1398" i="64" l="1"/>
  <c r="BY108" i="64"/>
  <c r="BY1450" i="64"/>
  <c r="BX1134" i="64"/>
  <c r="AH1399" i="64"/>
  <c r="AH1400" i="64" s="1"/>
  <c r="BY1063" i="64"/>
  <c r="BY1126" i="64"/>
  <c r="BY1161" i="64"/>
  <c r="BY1197" i="64"/>
  <c r="BY1426" i="64"/>
  <c r="BY1091" i="64"/>
  <c r="BY967" i="64"/>
  <c r="BY991" i="64"/>
  <c r="BY1342" i="64"/>
  <c r="BY919" i="64"/>
  <c r="BY800" i="64"/>
  <c r="BY526" i="64"/>
  <c r="CB1619" i="64"/>
  <c r="AM430" i="64"/>
  <c r="AM428" i="64" s="1"/>
  <c r="AN427" i="64"/>
  <c r="BG921" i="64"/>
  <c r="BH802" i="64"/>
  <c r="BH397" i="64"/>
  <c r="AF502" i="64"/>
  <c r="AG1452" i="64"/>
  <c r="AH945" i="64"/>
  <c r="AL198" i="69"/>
  <c r="AL163" i="69"/>
  <c r="AM156" i="69"/>
  <c r="AM161" i="69" s="1"/>
  <c r="AL173" i="69"/>
  <c r="AL175" i="69" s="1"/>
  <c r="AL169" i="69"/>
  <c r="AL179" i="69" s="1"/>
  <c r="AN399" i="64"/>
  <c r="AO394" i="64"/>
  <c r="AN403" i="64"/>
  <c r="AM1344" i="64"/>
  <c r="AE1065" i="64"/>
  <c r="AK1428" i="64"/>
  <c r="BZ1196" i="64" a="1"/>
  <c r="BZ1196" i="64" s="1"/>
  <c r="BZ1160" i="64" a="1"/>
  <c r="BZ1160" i="64" s="1"/>
  <c r="BZ1125" i="64" a="1"/>
  <c r="BZ1125" i="64" s="1"/>
  <c r="BY1721" i="64"/>
  <c r="BZ1713" i="64" a="1"/>
  <c r="BZ1713" i="64" s="1"/>
  <c r="BZ1090" i="64" a="1"/>
  <c r="BZ1090" i="64" s="1"/>
  <c r="BZ1747" i="64" a="1"/>
  <c r="BZ1747" i="64" s="1"/>
  <c r="AM136" i="69"/>
  <c r="AM152" i="69"/>
  <c r="AN129" i="69"/>
  <c r="AN132" i="69" s="1"/>
  <c r="AN157" i="69" s="1"/>
  <c r="AM140" i="69"/>
  <c r="AM150" i="69" s="1"/>
  <c r="BZ402" i="64" a="1"/>
  <c r="BZ402" i="64" s="1"/>
  <c r="BZ396" i="64" a="1"/>
  <c r="BZ396" i="64" s="1"/>
  <c r="BZ1425" i="64" a="1"/>
  <c r="BZ1425" i="64" s="1"/>
  <c r="AO117" i="69"/>
  <c r="AO118" i="69" s="1"/>
  <c r="AO125" i="69" s="1"/>
  <c r="BZ1338" i="64" a="1"/>
  <c r="BZ1338" i="64" s="1"/>
  <c r="BZ918" i="64" a="1"/>
  <c r="BZ918" i="64" s="1"/>
  <c r="BZ525" i="64" a="1"/>
  <c r="BZ525" i="64" s="1"/>
  <c r="BZ176" i="64" a="1"/>
  <c r="BZ176" i="64" s="1"/>
  <c r="BZ122" i="64" a="1"/>
  <c r="BZ122" i="64" s="1"/>
  <c r="BZ40" i="64" a="1"/>
  <c r="BZ40" i="64" s="1"/>
  <c r="BZ107" i="64" a="1"/>
  <c r="BZ107" i="64" s="1"/>
  <c r="BZ106" i="64" a="1"/>
  <c r="BZ106" i="64" s="1"/>
  <c r="BZ123" i="64" a="1"/>
  <c r="BZ123" i="64" s="1"/>
  <c r="BU121" i="64"/>
  <c r="BU124" i="64" s="1"/>
  <c r="BZ799" i="64" a="1"/>
  <c r="BZ799" i="64" s="1"/>
  <c r="BZ1064" i="64" a="1"/>
  <c r="BZ1064" i="64" s="1"/>
  <c r="BZ966" i="64" a="1"/>
  <c r="BZ966" i="64" s="1"/>
  <c r="BZ501" i="64" a="1"/>
  <c r="BZ501" i="64" s="1"/>
  <c r="BZ968" i="64" a="1"/>
  <c r="BZ968" i="64" s="1"/>
  <c r="BZ944" i="64" a="1"/>
  <c r="BZ944" i="64" s="1"/>
  <c r="BZ990" i="64" a="1"/>
  <c r="BZ990" i="64" s="1"/>
  <c r="BZ1349" i="64" a="1"/>
  <c r="BZ1349" i="64" s="1"/>
  <c r="BZ503" i="64" a="1"/>
  <c r="BZ503" i="64" s="1"/>
  <c r="BZ1451" i="64" a="1"/>
  <c r="BZ1451" i="64" s="1"/>
  <c r="BZ1062" i="64" a="1"/>
  <c r="BZ1062" i="64" s="1"/>
  <c r="BZ1343" i="64" a="1"/>
  <c r="BZ1343" i="64" s="1"/>
  <c r="BZ1449" i="64" a="1"/>
  <c r="BZ1449"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526" i="64" a="1"/>
  <c r="BZ1161" i="64" a="1"/>
  <c r="BZ1426" i="64" a="1"/>
  <c r="BZ919" i="64" a="1"/>
  <c r="BZ1342" i="64" a="1"/>
  <c r="BZ1197" i="64" a="1"/>
  <c r="BZ1450" i="64" a="1"/>
  <c r="BZ1091" i="64" a="1"/>
  <c r="BZ991" i="64" a="1"/>
  <c r="BZ1063" i="64" a="1"/>
  <c r="BZ967" i="64" a="1"/>
  <c r="BZ1126" i="64" a="1"/>
  <c r="BZ800" i="64" a="1"/>
  <c r="BZ108" i="64" l="1"/>
  <c r="BZ1450" i="64"/>
  <c r="O1450" i="64" s="1"/>
  <c r="BY1134" i="64"/>
  <c r="AH1404" i="64"/>
  <c r="AI1394" i="64"/>
  <c r="AI1398" i="64" s="1"/>
  <c r="AI1399" i="64" s="1"/>
  <c r="AI1400" i="64" s="1"/>
  <c r="BZ1126" i="64"/>
  <c r="BZ1161" i="64"/>
  <c r="BZ1197" i="64"/>
  <c r="BZ1426" i="64"/>
  <c r="BZ1091" i="64"/>
  <c r="BZ1063" i="64"/>
  <c r="BZ967" i="64"/>
  <c r="O967" i="64" s="1"/>
  <c r="BZ991" i="64"/>
  <c r="BZ1342" i="64"/>
  <c r="BZ919" i="64"/>
  <c r="BZ800" i="64"/>
  <c r="BZ526" i="64"/>
  <c r="CC1615" i="64"/>
  <c r="AM432" i="64"/>
  <c r="BI802" i="64"/>
  <c r="BJ397" i="64"/>
  <c r="BI397" i="64"/>
  <c r="BH921" i="64"/>
  <c r="AM159" i="69"/>
  <c r="AM184" i="69" s="1"/>
  <c r="AM187" i="69" s="1"/>
  <c r="AM194" i="69" s="1"/>
  <c r="AM202" i="69" s="1"/>
  <c r="CA123" i="64" a="1"/>
  <c r="CA123" i="64" s="1"/>
  <c r="AO398" i="64"/>
  <c r="AF504" i="64"/>
  <c r="AG969" i="64"/>
  <c r="BZ1721" i="64"/>
  <c r="CA1196" i="64" a="1"/>
  <c r="CA1196" i="64" s="1"/>
  <c r="CA1125" i="64" a="1"/>
  <c r="CA1125" i="64" s="1"/>
  <c r="CA1160" i="64" a="1"/>
  <c r="CA1160" i="64" s="1"/>
  <c r="CA1713" i="64" a="1"/>
  <c r="CA1713" i="64" s="1"/>
  <c r="CA1090" i="64" a="1"/>
  <c r="CA1090" i="64" s="1"/>
  <c r="CA1747" i="64" a="1"/>
  <c r="CA1747" i="64" s="1"/>
  <c r="AN134" i="69"/>
  <c r="AN135" i="69" s="1"/>
  <c r="CA402" i="64" a="1"/>
  <c r="CA402" i="64" s="1"/>
  <c r="CA396" i="64" a="1"/>
  <c r="CA396" i="64" s="1"/>
  <c r="CA1425" i="64" a="1"/>
  <c r="CA1425" i="64" s="1"/>
  <c r="CA1338" i="64" a="1"/>
  <c r="CA1338" i="64" s="1"/>
  <c r="CA918" i="64" a="1"/>
  <c r="CA918" i="64" s="1"/>
  <c r="BV121" i="64"/>
  <c r="BV124" i="64" s="1"/>
  <c r="CA525" i="64" a="1"/>
  <c r="CA525" i="64" s="1"/>
  <c r="CA122" i="64" a="1"/>
  <c r="CA122" i="64" s="1"/>
  <c r="CA40" i="64" a="1"/>
  <c r="CA40" i="64" s="1"/>
  <c r="CA107" i="64" a="1"/>
  <c r="CA107" i="64" s="1"/>
  <c r="CA176" i="64" a="1"/>
  <c r="CA176" i="64" s="1"/>
  <c r="CA106" i="64" a="1"/>
  <c r="CA106" i="64" s="1"/>
  <c r="CA799" i="64" a="1"/>
  <c r="CA799" i="64" s="1"/>
  <c r="CA966" i="64" a="1"/>
  <c r="CA966" i="64" s="1"/>
  <c r="CA1062" i="64" a="1"/>
  <c r="CA1062" i="64" s="1"/>
  <c r="CA968" i="64" a="1"/>
  <c r="CA968" i="64" s="1"/>
  <c r="CA1451" i="64" a="1"/>
  <c r="CA1451" i="64" s="1"/>
  <c r="CA944" i="64" a="1"/>
  <c r="CA944" i="64" s="1"/>
  <c r="CA1449" i="64" a="1"/>
  <c r="CA1449" i="64" s="1"/>
  <c r="CA1064" i="64" a="1"/>
  <c r="CA1064" i="64" s="1"/>
  <c r="CA1349" i="64" a="1"/>
  <c r="CA1349" i="64" s="1"/>
  <c r="CA503" i="64" a="1"/>
  <c r="CA503" i="64" s="1"/>
  <c r="CA1343" i="64" a="1"/>
  <c r="CA1343" i="64" s="1"/>
  <c r="CA501" i="64" a="1"/>
  <c r="CA501" i="64" s="1"/>
  <c r="CA990" i="64" a="1"/>
  <c r="CA990"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091" i="64" a="1"/>
  <c r="CA1126" i="64" a="1"/>
  <c r="CA1450" i="64" a="1"/>
  <c r="AG502" i="64" a="1"/>
  <c r="CA800" i="64" a="1"/>
  <c r="CA1063" i="64" a="1"/>
  <c r="CA1342" i="64" a="1"/>
  <c r="CA967" i="64" a="1"/>
  <c r="CA1161" i="64" a="1"/>
  <c r="CA991" i="64" a="1"/>
  <c r="CA1426" i="64" a="1"/>
  <c r="CA919" i="64" a="1"/>
  <c r="CA1197" i="64" a="1"/>
  <c r="CA526" i="64" a="1"/>
  <c r="CC1621" i="64" l="1"/>
  <c r="CA108" i="64"/>
  <c r="CA1450" i="64"/>
  <c r="BZ1134" i="64"/>
  <c r="O1134" i="64" s="1"/>
  <c r="CA1161" i="64"/>
  <c r="CA1426" i="64"/>
  <c r="CA1126" i="64"/>
  <c r="CA1197" i="64"/>
  <c r="CA1063" i="64"/>
  <c r="CA1091" i="64"/>
  <c r="CA967" i="64"/>
  <c r="CA991" i="64"/>
  <c r="CA1342" i="64"/>
  <c r="CA919" i="64"/>
  <c r="CA800" i="64"/>
  <c r="CA526" i="64"/>
  <c r="CC1618" i="64"/>
  <c r="AN430" i="64"/>
  <c r="AN428" i="64" s="1"/>
  <c r="AO427" i="64"/>
  <c r="BJ802" i="64"/>
  <c r="AI1404" i="64"/>
  <c r="AJ1394" i="64"/>
  <c r="AG502" i="64"/>
  <c r="AH1452" i="64"/>
  <c r="AI945" i="64"/>
  <c r="AN183" i="69"/>
  <c r="AN186" i="69" s="1"/>
  <c r="AM188" i="69"/>
  <c r="AM162" i="69"/>
  <c r="AM167" i="69" s="1"/>
  <c r="AM192" i="69"/>
  <c r="AM200" i="69" s="1"/>
  <c r="CB123" i="64" a="1"/>
  <c r="CB123" i="64" s="1"/>
  <c r="AL1428" i="64"/>
  <c r="AN1344" i="64"/>
  <c r="AF1065" i="64"/>
  <c r="AO403" i="64"/>
  <c r="AO399" i="64"/>
  <c r="AP394" i="64"/>
  <c r="CA1721" i="64"/>
  <c r="CB1196" i="64" a="1"/>
  <c r="CB1196" i="64" s="1"/>
  <c r="CB1160" i="64" a="1"/>
  <c r="CB1160" i="64" s="1"/>
  <c r="CB1125" i="64" a="1"/>
  <c r="CB1125" i="64" s="1"/>
  <c r="CB1713" i="64" a="1"/>
  <c r="CB1713" i="64" s="1"/>
  <c r="CB1090" i="64" a="1"/>
  <c r="CB1090" i="64" s="1"/>
  <c r="CB1747" i="64" a="1"/>
  <c r="CB1747" i="64" s="1"/>
  <c r="CB402" i="64" a="1"/>
  <c r="CB402" i="64" s="1"/>
  <c r="CB396" i="64" a="1"/>
  <c r="CB396" i="64" s="1"/>
  <c r="AN136" i="69"/>
  <c r="AN140" i="69"/>
  <c r="AN150" i="69" s="1"/>
  <c r="AN142" i="69"/>
  <c r="AO129" i="69"/>
  <c r="CB1425" i="64" a="1"/>
  <c r="CB1425" i="64" s="1"/>
  <c r="CB1338" i="64" a="1"/>
  <c r="CB1338" i="64" s="1"/>
  <c r="CB918" i="64" a="1"/>
  <c r="CB918" i="64" s="1"/>
  <c r="AP117" i="69"/>
  <c r="AP118" i="69" s="1"/>
  <c r="AP119" i="69" s="1"/>
  <c r="CB525" i="64" a="1"/>
  <c r="CB525" i="64" s="1"/>
  <c r="CB122" i="64" a="1"/>
  <c r="CB122" i="64" s="1"/>
  <c r="CB107" i="64" a="1"/>
  <c r="CB107" i="64" s="1"/>
  <c r="CB176" i="64" a="1"/>
  <c r="CB176" i="64" s="1"/>
  <c r="CB40" i="64" a="1"/>
  <c r="CB40" i="64" s="1"/>
  <c r="CB106" i="64" a="1"/>
  <c r="CB106" i="64" s="1"/>
  <c r="BW121" i="64"/>
  <c r="BW124" i="64" s="1"/>
  <c r="CB799" i="64" a="1"/>
  <c r="CB799" i="64" s="1"/>
  <c r="CB501" i="64" a="1"/>
  <c r="CB501" i="64" s="1"/>
  <c r="CB1451" i="64" a="1"/>
  <c r="CB1451" i="64" s="1"/>
  <c r="CB503" i="64" a="1"/>
  <c r="CB503" i="64" s="1"/>
  <c r="CB968" i="64" a="1"/>
  <c r="CB968" i="64" s="1"/>
  <c r="CB944" i="64" a="1"/>
  <c r="CB944" i="64" s="1"/>
  <c r="CB1449" i="64" a="1"/>
  <c r="CB1449" i="64" s="1"/>
  <c r="CB1064" i="64" a="1"/>
  <c r="CB1064" i="64" s="1"/>
  <c r="CB990" i="64" a="1"/>
  <c r="CB990" i="64" s="1"/>
  <c r="CB1343" i="64" a="1"/>
  <c r="CB1343" i="64" s="1"/>
  <c r="CB1062" i="64" a="1"/>
  <c r="CB1062" i="64" s="1"/>
  <c r="CB966" i="64" a="1"/>
  <c r="CB966" i="64" s="1"/>
  <c r="CB1349" i="64" a="1"/>
  <c r="CB134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161" i="64" a="1"/>
  <c r="CB1426" i="64" a="1"/>
  <c r="CB1126" i="64" a="1"/>
  <c r="CB1063" i="64" a="1"/>
  <c r="CB1091" i="64" a="1"/>
  <c r="CB1450" i="64" a="1"/>
  <c r="CB967" i="64" a="1"/>
  <c r="CB1197" i="64" a="1"/>
  <c r="CB991" i="64" a="1"/>
  <c r="CB1342" i="64" a="1"/>
  <c r="CB919" i="64" a="1"/>
  <c r="CB526" i="64" a="1"/>
  <c r="CB800" i="64" a="1"/>
  <c r="CB108" i="64" l="1"/>
  <c r="CB1450" i="64"/>
  <c r="CA1134" i="64"/>
  <c r="CB1126" i="64"/>
  <c r="CB1161" i="64"/>
  <c r="CB1063" i="64"/>
  <c r="CB1197" i="64"/>
  <c r="CB1426" i="64"/>
  <c r="CB1091" i="64"/>
  <c r="CB967" i="64"/>
  <c r="CB991" i="64"/>
  <c r="CB1342" i="64"/>
  <c r="CB919" i="64"/>
  <c r="CB800" i="64"/>
  <c r="CB526" i="64"/>
  <c r="CC1619" i="64"/>
  <c r="AN432" i="64"/>
  <c r="AJ1398" i="64"/>
  <c r="AJ1399" i="64" s="1"/>
  <c r="BK802" i="64"/>
  <c r="BK397" i="64"/>
  <c r="BL397" i="64"/>
  <c r="BI921" i="64"/>
  <c r="BJ921" i="64"/>
  <c r="AM198" i="69"/>
  <c r="AN156" i="69"/>
  <c r="AN161" i="69" s="1"/>
  <c r="AM169" i="69"/>
  <c r="AM179" i="69" s="1"/>
  <c r="AM163" i="69"/>
  <c r="AG504" i="64"/>
  <c r="AP398" i="64"/>
  <c r="CC123" i="64" a="1"/>
  <c r="CC123" i="64" s="1"/>
  <c r="AH969" i="64"/>
  <c r="CB1721" i="64"/>
  <c r="CC1196" i="64" a="1"/>
  <c r="CC1196" i="64" s="1"/>
  <c r="CC1160" i="64" a="1"/>
  <c r="CC1160" i="64" s="1"/>
  <c r="CC1125" i="64" a="1"/>
  <c r="CC1125" i="64" s="1"/>
  <c r="CD1196" i="64" a="1"/>
  <c r="CD1196" i="64" s="1"/>
  <c r="CD1160" i="64" a="1"/>
  <c r="CD1160" i="64" s="1"/>
  <c r="CD1125" i="64" a="1"/>
  <c r="CD1125" i="64" s="1"/>
  <c r="CC1713" i="64" a="1"/>
  <c r="CC1713" i="64" s="1"/>
  <c r="CC1090" i="64" a="1"/>
  <c r="CC1090" i="64" s="1"/>
  <c r="CD1713" i="64" a="1"/>
  <c r="CD1713" i="64" s="1"/>
  <c r="CD1090" i="64" a="1"/>
  <c r="CD1090" i="64" s="1"/>
  <c r="CC1747" i="64" a="1"/>
  <c r="CC1747" i="64" s="1"/>
  <c r="CD1747" i="64" a="1"/>
  <c r="CD1747" i="64" s="1"/>
  <c r="CD503" i="64" a="1"/>
  <c r="CD503" i="64" s="1"/>
  <c r="CD396" i="64" a="1"/>
  <c r="CD396" i="64" s="1"/>
  <c r="CD501" i="64" a="1"/>
  <c r="CD501" i="64" s="1"/>
  <c r="CD402" i="64" a="1"/>
  <c r="CD402" i="64" s="1"/>
  <c r="CD1425" i="64" a="1"/>
  <c r="CD1425" i="64" s="1"/>
  <c r="CD944" i="64" a="1"/>
  <c r="CD944" i="64" s="1"/>
  <c r="CD525" i="64" a="1"/>
  <c r="CD525" i="64" s="1"/>
  <c r="CD40" i="64" a="1"/>
  <c r="CD40" i="64" s="1"/>
  <c r="CD1449" i="64" a="1"/>
  <c r="CD1449" i="64" s="1"/>
  <c r="CD799" i="64" a="1"/>
  <c r="CD799" i="64" s="1"/>
  <c r="CD1062" i="64" a="1"/>
  <c r="CD1062" i="64" s="1"/>
  <c r="CD968" i="64" a="1"/>
  <c r="CD968" i="64" s="1"/>
  <c r="CD122" i="64" a="1"/>
  <c r="CD122" i="64" s="1"/>
  <c r="CD966" i="64" a="1"/>
  <c r="CD966" i="64" s="1"/>
  <c r="CD107" i="64" a="1"/>
  <c r="CD107" i="64" s="1"/>
  <c r="CD1338" i="64" a="1"/>
  <c r="CD1338" i="64" s="1"/>
  <c r="CD990" i="64" a="1"/>
  <c r="CD990" i="64" s="1"/>
  <c r="CD1451" i="64" a="1"/>
  <c r="CD1451" i="64" s="1"/>
  <c r="CD918" i="64" a="1"/>
  <c r="CD918" i="64" s="1"/>
  <c r="CD1064" i="64" a="1"/>
  <c r="CD1064" i="64" s="1"/>
  <c r="CD1349" i="64" a="1"/>
  <c r="CD1349" i="64" s="1"/>
  <c r="CD106" i="64" a="1"/>
  <c r="CD106" i="64" s="1"/>
  <c r="CD1343" i="64" a="1"/>
  <c r="CD1343" i="64" s="1"/>
  <c r="CD176" i="64" a="1"/>
  <c r="CD176" i="64" s="1"/>
  <c r="AM173" i="69"/>
  <c r="AM175" i="69" s="1"/>
  <c r="AM177" i="69"/>
  <c r="CC402" i="64" a="1"/>
  <c r="CC402" i="64" s="1"/>
  <c r="CC396" i="64" a="1"/>
  <c r="CC396" i="64" s="1"/>
  <c r="AO134" i="69"/>
  <c r="AO132" i="69"/>
  <c r="AO157" i="69" s="1"/>
  <c r="AN152" i="69"/>
  <c r="AN146" i="69"/>
  <c r="AN148" i="69" s="1"/>
  <c r="CC1425" i="64" a="1"/>
  <c r="CC1425" i="64" s="1"/>
  <c r="CC1338" i="64" a="1"/>
  <c r="CC1338" i="64" s="1"/>
  <c r="CC918" i="64" a="1"/>
  <c r="CC918" i="64" s="1"/>
  <c r="BX121" i="64"/>
  <c r="BX124" i="64" s="1"/>
  <c r="CC525" i="64" a="1"/>
  <c r="CC525" i="64" s="1"/>
  <c r="CC176" i="64" a="1"/>
  <c r="CC176" i="64" s="1"/>
  <c r="CC107" i="64" a="1"/>
  <c r="CC107" i="64" s="1"/>
  <c r="CC122" i="64" a="1"/>
  <c r="CC122" i="64" s="1"/>
  <c r="CC40" i="64" a="1"/>
  <c r="CC40" i="64" s="1"/>
  <c r="CC106" i="64" a="1"/>
  <c r="CC106" i="64" s="1"/>
  <c r="CC799" i="64" a="1"/>
  <c r="CC799" i="64" s="1"/>
  <c r="CC1064" i="64" a="1"/>
  <c r="CC1064" i="64" s="1"/>
  <c r="CC968" i="64" a="1"/>
  <c r="CC968" i="64" s="1"/>
  <c r="CC1349" i="64" a="1"/>
  <c r="CC1349" i="64" s="1"/>
  <c r="CC501" i="64" a="1"/>
  <c r="CC501" i="64" s="1"/>
  <c r="CC1062" i="64" a="1"/>
  <c r="CC1062" i="64" s="1"/>
  <c r="CC990" i="64" a="1"/>
  <c r="CC990" i="64" s="1"/>
  <c r="CC503" i="64" a="1"/>
  <c r="CC503" i="64" s="1"/>
  <c r="CC1451" i="64" a="1"/>
  <c r="CC1451" i="64" s="1"/>
  <c r="CC944" i="64" a="1"/>
  <c r="CC944" i="64" s="1"/>
  <c r="CC1449" i="64" a="1"/>
  <c r="CC1449" i="64" s="1"/>
  <c r="CC966" i="64" a="1"/>
  <c r="CC966" i="64" s="1"/>
  <c r="CC1343" i="64" a="1"/>
  <c r="CC134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C526" i="64" a="1"/>
  <c r="CD526" i="64" a="1"/>
  <c r="CD1197" i="64" a="1"/>
  <c r="CC1450" i="64" a="1"/>
  <c r="CD1450" i="64" a="1"/>
  <c r="CC1161" i="64" a="1"/>
  <c r="CC967" i="64" a="1"/>
  <c r="CC1126" i="64" a="1"/>
  <c r="CC1342" i="64" a="1"/>
  <c r="CC1063" i="64" a="1"/>
  <c r="CD1342" i="64" a="1"/>
  <c r="CD1126" i="64" a="1"/>
  <c r="CD1063" i="64" a="1"/>
  <c r="CC919" i="64" a="1"/>
  <c r="CC800" i="64" a="1"/>
  <c r="AH502" i="64" a="1"/>
  <c r="CD967" i="64" a="1"/>
  <c r="CD1161" i="64" a="1"/>
  <c r="CC1091" i="64" a="1"/>
  <c r="CC1197" i="64" a="1"/>
  <c r="CD991" i="64" a="1"/>
  <c r="CC991" i="64" a="1"/>
  <c r="CD1091" i="64" a="1"/>
  <c r="CC1426" i="64" a="1"/>
  <c r="CD108" i="64" l="1"/>
  <c r="CC108" i="64"/>
  <c r="CC1450" i="64"/>
  <c r="CD1450" i="64"/>
  <c r="CB1134" i="64"/>
  <c r="CD1091" i="64"/>
  <c r="CC1126" i="64"/>
  <c r="CC1161" i="64"/>
  <c r="CC1091" i="64"/>
  <c r="CC1197" i="64"/>
  <c r="CD1063" i="64"/>
  <c r="CC1426" i="64"/>
  <c r="CC1063" i="64"/>
  <c r="CD1126" i="64"/>
  <c r="CD1161" i="64"/>
  <c r="CD1197" i="64"/>
  <c r="CD967" i="64"/>
  <c r="CC967" i="64"/>
  <c r="CC991" i="64"/>
  <c r="CD991" i="64"/>
  <c r="CD1342" i="64"/>
  <c r="CC1342" i="64"/>
  <c r="CC919" i="64"/>
  <c r="CC800" i="64"/>
  <c r="CC526" i="64"/>
  <c r="CD526" i="64"/>
  <c r="CD1615" i="64"/>
  <c r="AP427" i="64"/>
  <c r="AO430" i="64"/>
  <c r="AJ1400" i="64"/>
  <c r="AJ1404" i="64"/>
  <c r="AK1394" i="64"/>
  <c r="BL802" i="64"/>
  <c r="BK921" i="64"/>
  <c r="AH502" i="64"/>
  <c r="AI1452" i="64"/>
  <c r="AJ945" i="64"/>
  <c r="AN159" i="69"/>
  <c r="AN184" i="69" s="1"/>
  <c r="AN187" i="69" s="1"/>
  <c r="AN188" i="69" s="1"/>
  <c r="AM1428" i="64"/>
  <c r="AO1344" i="64"/>
  <c r="AG1065" i="64"/>
  <c r="AQ394" i="64"/>
  <c r="AP399" i="64"/>
  <c r="AP403" i="64"/>
  <c r="CD123" i="64" a="1"/>
  <c r="CD123" i="64" s="1"/>
  <c r="CC1721" i="64"/>
  <c r="CE1713" i="64" a="1"/>
  <c r="CE1713" i="64" s="1"/>
  <c r="CE918" i="64" a="1"/>
  <c r="CE918" i="64" s="1"/>
  <c r="CE503" i="64" a="1"/>
  <c r="CE503" i="64" s="1"/>
  <c r="AO135" i="69"/>
  <c r="AP129" i="69" s="1"/>
  <c r="AQ117" i="69"/>
  <c r="AQ118" i="69" s="1"/>
  <c r="AQ119" i="69" s="1"/>
  <c r="BZ98" i="69"/>
  <c r="BY121" i="64"/>
  <c r="BY124"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919" i="64" a="1"/>
  <c r="CD800" i="64" a="1"/>
  <c r="CD1426" i="64" a="1"/>
  <c r="CD1621" i="64" l="1"/>
  <c r="CC1134" i="64"/>
  <c r="CD1134" i="64" s="1"/>
  <c r="CD1426" i="64"/>
  <c r="CD919" i="64"/>
  <c r="CD800" i="64"/>
  <c r="AK1398" i="64"/>
  <c r="AK1399" i="64" s="1"/>
  <c r="AK1400" i="64" s="1"/>
  <c r="CD1618" i="64"/>
  <c r="AO428" i="64"/>
  <c r="BM802" i="64"/>
  <c r="BM397" i="64"/>
  <c r="BL921" i="64"/>
  <c r="AN194" i="69"/>
  <c r="AN202" i="69" s="1"/>
  <c r="AN192" i="69"/>
  <c r="AN200" i="69" s="1"/>
  <c r="AO183" i="69"/>
  <c r="AO186" i="69" s="1"/>
  <c r="AN162" i="69"/>
  <c r="AO156" i="69" s="1"/>
  <c r="AO159" i="69" s="1"/>
  <c r="AO184" i="69" s="1"/>
  <c r="AH504" i="64"/>
  <c r="AI969" i="64"/>
  <c r="CD1721" i="64"/>
  <c r="CE1721" i="64" s="1"/>
  <c r="CE123" i="64" a="1"/>
  <c r="CE123" i="64" s="1"/>
  <c r="AQ398" i="64"/>
  <c r="CE1349" i="64" a="1"/>
  <c r="CE1349" i="64" s="1"/>
  <c r="CE107" i="64" a="1"/>
  <c r="CE107" i="64" s="1"/>
  <c r="CE1451" i="64" a="1"/>
  <c r="CE1451" i="64" s="1"/>
  <c r="CE501" i="64" a="1"/>
  <c r="CE501" i="64" s="1"/>
  <c r="CE1196" i="64" a="1"/>
  <c r="CE1196" i="64" s="1"/>
  <c r="CE1425" i="64" a="1"/>
  <c r="CE1425" i="64" s="1"/>
  <c r="CE1338" i="64" a="1"/>
  <c r="CE1338" i="64" s="1"/>
  <c r="CE799" i="64" a="1"/>
  <c r="CE799" i="64" s="1"/>
  <c r="CE968" i="64" a="1"/>
  <c r="CE968" i="64" s="1"/>
  <c r="CE944" i="64" a="1"/>
  <c r="CE944" i="64" s="1"/>
  <c r="CE525" i="64" a="1"/>
  <c r="CE525" i="64" s="1"/>
  <c r="CE106" i="64" a="1"/>
  <c r="CE106" i="64" s="1"/>
  <c r="CE122" i="64" a="1"/>
  <c r="CE122" i="64" s="1"/>
  <c r="CE1160" i="64" a="1"/>
  <c r="CE1160" i="64" s="1"/>
  <c r="CE1064" i="64" a="1"/>
  <c r="CE1064" i="64" s="1"/>
  <c r="CE176" i="64" a="1"/>
  <c r="CE176" i="64" s="1"/>
  <c r="CE40" i="64" a="1"/>
  <c r="CE40" i="64" s="1"/>
  <c r="CE396" i="64" a="1"/>
  <c r="CE396" i="64" s="1"/>
  <c r="CE1090" i="64" a="1"/>
  <c r="CE1090" i="64" s="1"/>
  <c r="CE966" i="64" a="1"/>
  <c r="CE966" i="64" s="1"/>
  <c r="CE1747" i="64" a="1"/>
  <c r="CE1747" i="64" s="1"/>
  <c r="CE1343" i="64" a="1"/>
  <c r="CE1343" i="64" s="1"/>
  <c r="CE402" i="64" a="1"/>
  <c r="CE402" i="64" s="1"/>
  <c r="CE1062" i="64" a="1"/>
  <c r="CE1062" i="64" s="1"/>
  <c r="CE1449" i="64" a="1"/>
  <c r="CE1449" i="64" s="1"/>
  <c r="CE990" i="64" a="1"/>
  <c r="CE990" i="64" s="1"/>
  <c r="CE1125" i="64" a="1"/>
  <c r="CE1125" i="64" s="1"/>
  <c r="AO136" i="69"/>
  <c r="AO140" i="69"/>
  <c r="AO150" i="69" s="1"/>
  <c r="AO142" i="69"/>
  <c r="AO152" i="69" s="1"/>
  <c r="AP134" i="69"/>
  <c r="AP132" i="69"/>
  <c r="AP157" i="69" s="1"/>
  <c r="BZ121" i="64"/>
  <c r="O121"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42" i="64" a="1"/>
  <c r="CE1161" i="64" a="1"/>
  <c r="CE919" i="64" a="1"/>
  <c r="CE1091" i="64" a="1"/>
  <c r="CE1197" i="64" a="1"/>
  <c r="CE800" i="64" a="1"/>
  <c r="CE1063" i="64" a="1"/>
  <c r="CE967" i="64" a="1"/>
  <c r="CE1450" i="64" a="1"/>
  <c r="AI502" i="64" a="1"/>
  <c r="CE991" i="64" a="1"/>
  <c r="CE1426" i="64" a="1"/>
  <c r="CE526" i="64" a="1"/>
  <c r="CE1126" i="64" a="1"/>
  <c r="CE108" i="64" l="1"/>
  <c r="CE1450" i="64"/>
  <c r="BZ124" i="64"/>
  <c r="CE1091" i="64"/>
  <c r="CE1063" i="64"/>
  <c r="CE1126" i="64"/>
  <c r="CE1134" i="64" s="1"/>
  <c r="CE1161" i="64"/>
  <c r="CE1426" i="64"/>
  <c r="CE1197" i="64"/>
  <c r="CE967" i="64"/>
  <c r="CE991" i="64"/>
  <c r="CE1342" i="64"/>
  <c r="CE919" i="64"/>
  <c r="CE800" i="64"/>
  <c r="CE526" i="64"/>
  <c r="CD1619" i="64"/>
  <c r="AO432" i="64"/>
  <c r="AP430" i="64"/>
  <c r="AL1394" i="64"/>
  <c r="AK1404" i="64"/>
  <c r="BN802" i="64"/>
  <c r="BN397" i="64"/>
  <c r="BM921" i="64"/>
  <c r="AI502" i="64"/>
  <c r="AJ1452" i="64"/>
  <c r="AK945" i="64"/>
  <c r="AN167" i="69"/>
  <c r="AN177" i="69" s="1"/>
  <c r="AO161" i="69"/>
  <c r="AO162" i="69" s="1"/>
  <c r="AO167" i="69" s="1"/>
  <c r="AO177" i="69" s="1"/>
  <c r="AN163" i="69"/>
  <c r="AO187" i="69"/>
  <c r="AO194" i="69" s="1"/>
  <c r="AO202" i="69" s="1"/>
  <c r="AN169" i="69"/>
  <c r="AN179" i="69" s="1"/>
  <c r="AN198" i="69"/>
  <c r="AQ403" i="64"/>
  <c r="AR394" i="64"/>
  <c r="AQ399" i="64"/>
  <c r="CF123" i="64" a="1"/>
  <c r="CF123" i="64" s="1"/>
  <c r="AP1344" i="64"/>
  <c r="AN1428" i="64"/>
  <c r="AH1065" i="64"/>
  <c r="CF1349" i="64" a="1"/>
  <c r="CF1349" i="64" s="1"/>
  <c r="CF968" i="64" a="1"/>
  <c r="CF968" i="64" s="1"/>
  <c r="CF1338" i="64" a="1"/>
  <c r="CF1338" i="64" s="1"/>
  <c r="CF396" i="64" a="1"/>
  <c r="CF396" i="64" s="1"/>
  <c r="CF122" i="64" a="1"/>
  <c r="CF122" i="64" s="1"/>
  <c r="CF1125" i="64" a="1"/>
  <c r="CF1125" i="64" s="1"/>
  <c r="CF1062" i="64" a="1"/>
  <c r="CF1062" i="64" s="1"/>
  <c r="CF799" i="64" a="1"/>
  <c r="CF799" i="64" s="1"/>
  <c r="CF1196" i="64" a="1"/>
  <c r="CF1196" i="64" s="1"/>
  <c r="CF106" i="64" a="1"/>
  <c r="CF106" i="64" s="1"/>
  <c r="CF402" i="64" a="1"/>
  <c r="CF402" i="64" s="1"/>
  <c r="CF918" i="64" a="1"/>
  <c r="CF918" i="64" s="1"/>
  <c r="CF1090" i="64" a="1"/>
  <c r="CF1090" i="64" s="1"/>
  <c r="CF1160" i="64" a="1"/>
  <c r="CF1160" i="64" s="1"/>
  <c r="CF990" i="64" a="1"/>
  <c r="CF990" i="64" s="1"/>
  <c r="CF1713" i="64" a="1"/>
  <c r="CF1713" i="64" s="1"/>
  <c r="CF966" i="64" a="1"/>
  <c r="CF966" i="64" s="1"/>
  <c r="CF1449" i="64" a="1"/>
  <c r="CF1449" i="64" s="1"/>
  <c r="CF107" i="64" a="1"/>
  <c r="CF107" i="64" s="1"/>
  <c r="CF176" i="64" a="1"/>
  <c r="CF176" i="64" s="1"/>
  <c r="CF501" i="64" a="1"/>
  <c r="CF501" i="64" s="1"/>
  <c r="CF944" i="64" a="1"/>
  <c r="CF944" i="64" s="1"/>
  <c r="CF1343" i="64" a="1"/>
  <c r="CF1343" i="64" s="1"/>
  <c r="CF525" i="64" a="1"/>
  <c r="CF525" i="64" s="1"/>
  <c r="CF503" i="64" a="1"/>
  <c r="CF503" i="64" s="1"/>
  <c r="CF40" i="64" a="1"/>
  <c r="CF40" i="64" s="1"/>
  <c r="CF1064" i="64" a="1"/>
  <c r="CF1064" i="64" s="1"/>
  <c r="CF1747" i="64" a="1"/>
  <c r="CF1747" i="64" s="1"/>
  <c r="CF1451" i="64" a="1"/>
  <c r="CF1451" i="64" s="1"/>
  <c r="CF1425" i="64" a="1"/>
  <c r="CF1425" i="64" s="1"/>
  <c r="CG1425" i="64" a="1"/>
  <c r="CG1425" i="64" s="1"/>
  <c r="CG1451" i="64" a="1"/>
  <c r="CG1451" i="64" s="1"/>
  <c r="AP135" i="69"/>
  <c r="AP136" i="69" s="1"/>
  <c r="AO146" i="69"/>
  <c r="AO148" i="69" s="1"/>
  <c r="AR117" i="69"/>
  <c r="AR118" i="69" s="1"/>
  <c r="AS112" i="69" s="1"/>
  <c r="CA121"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197" i="64" a="1"/>
  <c r="CF526" i="64" a="1"/>
  <c r="CF991" i="64" a="1"/>
  <c r="CF1450" i="64" a="1"/>
  <c r="CF1063" i="64" a="1"/>
  <c r="CF919" i="64" a="1"/>
  <c r="CF1426" i="64" a="1"/>
  <c r="CF1342" i="64" a="1"/>
  <c r="CF800" i="64" a="1"/>
  <c r="CF1161" i="64" a="1"/>
  <c r="CF967" i="64" a="1"/>
  <c r="CF1091" i="64" a="1"/>
  <c r="CF1126" i="64" a="1"/>
  <c r="CF108" i="64" l="1"/>
  <c r="CF1450" i="64"/>
  <c r="CA124" i="64"/>
  <c r="CF1197" i="64"/>
  <c r="CF1063" i="64"/>
  <c r="CF1426" i="64"/>
  <c r="CF1161" i="64"/>
  <c r="CF1126" i="64"/>
  <c r="CF1134" i="64" s="1"/>
  <c r="CF1091" i="64"/>
  <c r="CF967" i="64"/>
  <c r="CF991" i="64"/>
  <c r="CF1342" i="64"/>
  <c r="CF919" i="64"/>
  <c r="CF800" i="64"/>
  <c r="CF526" i="64"/>
  <c r="AL1398" i="64"/>
  <c r="AL1399" i="64" s="1"/>
  <c r="AL1400" i="64" s="1"/>
  <c r="CE1615" i="64"/>
  <c r="M427" i="64"/>
  <c r="AQ427" i="64"/>
  <c r="AP428" i="64"/>
  <c r="BO802" i="64"/>
  <c r="BO397" i="64"/>
  <c r="BN921" i="64"/>
  <c r="AN173" i="69"/>
  <c r="AN175" i="69" s="1"/>
  <c r="AO192" i="69"/>
  <c r="AO200" i="69" s="1"/>
  <c r="AO188" i="69"/>
  <c r="AP183" i="69"/>
  <c r="AP186" i="69" s="1"/>
  <c r="AJ969" i="64"/>
  <c r="AR398" i="64"/>
  <c r="AI504" i="64"/>
  <c r="CG123" i="64" a="1"/>
  <c r="CG123" i="64" s="1"/>
  <c r="CF1721" i="64"/>
  <c r="CG1196" i="64" a="1"/>
  <c r="CG1196" i="64" s="1"/>
  <c r="CG501" i="64" a="1"/>
  <c r="CG501" i="64" s="1"/>
  <c r="CG968" i="64" a="1"/>
  <c r="CG968" i="64" s="1"/>
  <c r="CG1064" i="64" a="1"/>
  <c r="CG1064" i="64" s="1"/>
  <c r="CG1062" i="64" a="1"/>
  <c r="CG1062" i="64" s="1"/>
  <c r="CG918" i="64" a="1"/>
  <c r="CG918" i="64" s="1"/>
  <c r="CG122" i="64" a="1"/>
  <c r="CG122" i="64" s="1"/>
  <c r="CG1343" i="64" a="1"/>
  <c r="CG1343" i="64" s="1"/>
  <c r="CG396" i="64" a="1"/>
  <c r="CG396" i="64" s="1"/>
  <c r="CG525" i="64" a="1"/>
  <c r="CG525" i="64" s="1"/>
  <c r="CG106" i="64" a="1"/>
  <c r="CG106" i="64" s="1"/>
  <c r="CG1338" i="64" a="1"/>
  <c r="CG1338" i="64" s="1"/>
  <c r="CG40" i="64" a="1"/>
  <c r="CG40" i="64" s="1"/>
  <c r="CG1747" i="64" a="1"/>
  <c r="CG1747" i="64" s="1"/>
  <c r="CG1125" i="64" a="1"/>
  <c r="CG1125" i="64" s="1"/>
  <c r="CG944" i="64" a="1"/>
  <c r="CG944" i="64" s="1"/>
  <c r="CG176" i="64" a="1"/>
  <c r="CG176" i="64" s="1"/>
  <c r="CG503" i="64" a="1"/>
  <c r="CG503" i="64" s="1"/>
  <c r="CG1449" i="64" a="1"/>
  <c r="CG1449" i="64" s="1"/>
  <c r="CG1090" i="64" a="1"/>
  <c r="CG1090" i="64" s="1"/>
  <c r="CG107" i="64" a="1"/>
  <c r="CG107" i="64" s="1"/>
  <c r="CG1349" i="64" a="1"/>
  <c r="CG1349" i="64" s="1"/>
  <c r="CG990" i="64" a="1"/>
  <c r="CG990" i="64" s="1"/>
  <c r="CG1713" i="64" a="1"/>
  <c r="CG1713" i="64" s="1"/>
  <c r="CG799" i="64" a="1"/>
  <c r="CG799" i="64" s="1"/>
  <c r="CG402" i="64" a="1"/>
  <c r="CG402" i="64" s="1"/>
  <c r="CG966" i="64" a="1"/>
  <c r="CG966" i="64" s="1"/>
  <c r="CG1160" i="64" a="1"/>
  <c r="CG1160" i="64" s="1"/>
  <c r="AO169" i="69"/>
  <c r="AO179" i="69" s="1"/>
  <c r="CH990" i="64" a="1"/>
  <c r="CH990" i="64" s="1"/>
  <c r="AP156" i="69"/>
  <c r="AP161" i="69" s="1"/>
  <c r="AQ129" i="69"/>
  <c r="AQ134" i="69" s="1"/>
  <c r="AO173" i="69"/>
  <c r="AO175" i="69" s="1"/>
  <c r="AO163" i="69"/>
  <c r="AP142" i="69"/>
  <c r="AP152" i="69" s="1"/>
  <c r="AP140" i="69"/>
  <c r="AP150" i="69" s="1"/>
  <c r="CB207" i="69"/>
  <c r="CB209" i="69" s="1"/>
  <c r="CB219" i="69" s="1"/>
  <c r="CB121" i="64"/>
  <c r="CB124"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991" i="64" a="1"/>
  <c r="CG1091" i="64" a="1"/>
  <c r="CG1426" i="64" a="1"/>
  <c r="CG1197" i="64" a="1"/>
  <c r="CG1063" i="64" a="1"/>
  <c r="CG1342" i="64" a="1"/>
  <c r="CG967" i="64" a="1"/>
  <c r="AJ502" i="64" a="1"/>
  <c r="CG1450" i="64" a="1"/>
  <c r="CG919" i="64" a="1"/>
  <c r="CG1126" i="64" a="1"/>
  <c r="CG800" i="64" a="1"/>
  <c r="CG1161" i="64" a="1"/>
  <c r="CG526" i="64" a="1"/>
  <c r="CH991" i="64" a="1"/>
  <c r="CE1621" i="64" l="1"/>
  <c r="CG108" i="64"/>
  <c r="CG1450" i="64"/>
  <c r="CG1091" i="64"/>
  <c r="CG1197" i="64"/>
  <c r="CG1426" i="64"/>
  <c r="CG1161" i="64"/>
  <c r="CG1126" i="64"/>
  <c r="CG1134" i="64" s="1"/>
  <c r="CG1063" i="64"/>
  <c r="CG967" i="64"/>
  <c r="CH991" i="64"/>
  <c r="CG991" i="64"/>
  <c r="CG1342" i="64"/>
  <c r="CG919" i="64"/>
  <c r="CG800" i="64"/>
  <c r="CG526" i="64"/>
  <c r="AP432" i="64"/>
  <c r="CE1618" i="64"/>
  <c r="AQ430" i="64"/>
  <c r="AR427" i="64"/>
  <c r="AL1404" i="64"/>
  <c r="AM1394" i="64"/>
  <c r="BP802" i="64"/>
  <c r="BP397" i="64"/>
  <c r="BO921" i="64"/>
  <c r="AK1452" i="64"/>
  <c r="AJ502" i="64"/>
  <c r="AL945" i="64"/>
  <c r="AO198" i="69"/>
  <c r="AI1065" i="64"/>
  <c r="AQ1344" i="64"/>
  <c r="CH123" i="64" a="1"/>
  <c r="CH123" i="64" s="1"/>
  <c r="AS394" i="64"/>
  <c r="AR399" i="64"/>
  <c r="AR403" i="64"/>
  <c r="AO1428" i="64"/>
  <c r="CG1721" i="64"/>
  <c r="CH1196" i="64" a="1"/>
  <c r="CH1196" i="64" s="1"/>
  <c r="CH107" i="64" a="1"/>
  <c r="CH107" i="64" s="1"/>
  <c r="CH501" i="64" a="1"/>
  <c r="CH501" i="64" s="1"/>
  <c r="CH1125" i="64" a="1"/>
  <c r="CH1125" i="64" s="1"/>
  <c r="CH396" i="64" a="1"/>
  <c r="CH396" i="64" s="1"/>
  <c r="CH40" i="64" a="1"/>
  <c r="CH40" i="64" s="1"/>
  <c r="CH1064" i="64" a="1"/>
  <c r="CH1064" i="64" s="1"/>
  <c r="CH1451" i="64" a="1"/>
  <c r="CH1451" i="64" s="1"/>
  <c r="CH1425" i="64" a="1"/>
  <c r="CH1425" i="64" s="1"/>
  <c r="CH966" i="64" a="1"/>
  <c r="CH966" i="64" s="1"/>
  <c r="CH176" i="64" a="1"/>
  <c r="CH176" i="64" s="1"/>
  <c r="CH402" i="64" a="1"/>
  <c r="CH402" i="64" s="1"/>
  <c r="CH918" i="64" a="1"/>
  <c r="CH918" i="64" s="1"/>
  <c r="CH968" i="64" a="1"/>
  <c r="CH968" i="64" s="1"/>
  <c r="CH525" i="64" a="1"/>
  <c r="CH525" i="64" s="1"/>
  <c r="CH1349" i="64" a="1"/>
  <c r="CH1349" i="64" s="1"/>
  <c r="CH1449" i="64" a="1"/>
  <c r="CH1449" i="64" s="1"/>
  <c r="CH1343" i="64" a="1"/>
  <c r="CH1343" i="64" s="1"/>
  <c r="CH799" i="64" a="1"/>
  <c r="CH799" i="64" s="1"/>
  <c r="CH1747" i="64" a="1"/>
  <c r="CH1747" i="64" s="1"/>
  <c r="CH1160" i="64" a="1"/>
  <c r="CH1160" i="64" s="1"/>
  <c r="CH1338" i="64" a="1"/>
  <c r="CH1338" i="64" s="1"/>
  <c r="CH106" i="64" a="1"/>
  <c r="CH106" i="64" s="1"/>
  <c r="CH122" i="64" a="1"/>
  <c r="CH122" i="64" s="1"/>
  <c r="CH1090" i="64" a="1"/>
  <c r="CH1090" i="64" s="1"/>
  <c r="CH1713" i="64" a="1"/>
  <c r="CH1713" i="64" s="1"/>
  <c r="CH944" i="64" a="1"/>
  <c r="CH944" i="64" s="1"/>
  <c r="CH1062" i="64" a="1"/>
  <c r="CH1062" i="64" s="1"/>
  <c r="CH503" i="64" a="1"/>
  <c r="CH503" i="64" s="1"/>
  <c r="CI1196" i="64" a="1"/>
  <c r="CI1196" i="64" s="1"/>
  <c r="CI1125" i="64" a="1"/>
  <c r="CI1125" i="64" s="1"/>
  <c r="CI1713" i="64" a="1"/>
  <c r="CI1713" i="64" s="1"/>
  <c r="CI1090" i="64" a="1"/>
  <c r="CI1090" i="64" s="1"/>
  <c r="CI1747" i="64" a="1"/>
  <c r="CI1747" i="64" s="1"/>
  <c r="CI1343" i="64" a="1"/>
  <c r="CI1343" i="64" s="1"/>
  <c r="CI107" i="64" a="1"/>
  <c r="CI107" i="64" s="1"/>
  <c r="CI501" i="64" a="1"/>
  <c r="CI501" i="64" s="1"/>
  <c r="CI503" i="64" a="1"/>
  <c r="CI503" i="64" s="1"/>
  <c r="CI1425" i="64" a="1"/>
  <c r="CI1425" i="64" s="1"/>
  <c r="CI402" i="64" a="1"/>
  <c r="CI402" i="64" s="1"/>
  <c r="CI176" i="64" a="1"/>
  <c r="CI176" i="64" s="1"/>
  <c r="CI944" i="64" a="1"/>
  <c r="CI944" i="64" s="1"/>
  <c r="CI966" i="64" a="1"/>
  <c r="CI966" i="64" s="1"/>
  <c r="CI122" i="64" a="1"/>
  <c r="CI122" i="64" s="1"/>
  <c r="CI396" i="64" a="1"/>
  <c r="CI396" i="64" s="1"/>
  <c r="CI990" i="64" a="1"/>
  <c r="CI990" i="64" s="1"/>
  <c r="CI918" i="64" a="1"/>
  <c r="CI918" i="64" s="1"/>
  <c r="CI1349" i="64" a="1"/>
  <c r="CI1349" i="64" s="1"/>
  <c r="CI799" i="64" a="1"/>
  <c r="CI799" i="64" s="1"/>
  <c r="CI1062" i="64" a="1"/>
  <c r="CI1062" i="64" s="1"/>
  <c r="CI106" i="64" a="1"/>
  <c r="CI106" i="64" s="1"/>
  <c r="CI40" i="64" a="1"/>
  <c r="CI40" i="64" s="1"/>
  <c r="CI968" i="64" a="1"/>
  <c r="CI968" i="64" s="1"/>
  <c r="CI1338" i="64" a="1"/>
  <c r="CI1338" i="64" s="1"/>
  <c r="CI525" i="64" a="1"/>
  <c r="CI525" i="64" s="1"/>
  <c r="CI1064" i="64" a="1"/>
  <c r="CI1064" i="64" s="1"/>
  <c r="CI1449" i="64" a="1"/>
  <c r="CI1449" i="64" s="1"/>
  <c r="AP159" i="69"/>
  <c r="AP184" i="69" s="1"/>
  <c r="AP187" i="69" s="1"/>
  <c r="AQ183" i="69" s="1"/>
  <c r="AQ186" i="69" s="1"/>
  <c r="AQ132" i="69"/>
  <c r="AQ157" i="69" s="1"/>
  <c r="AP146" i="69"/>
  <c r="AP148" i="69" s="1"/>
  <c r="CC121" i="64"/>
  <c r="CC124"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450" i="64" a="1"/>
  <c r="CI1342" i="64" a="1"/>
  <c r="CH967" i="64" a="1"/>
  <c r="CI1063" i="64" a="1"/>
  <c r="CH1063" i="64" a="1"/>
  <c r="CI967" i="64" a="1"/>
  <c r="CH919" i="64" a="1"/>
  <c r="CI991" i="64" a="1"/>
  <c r="CH1342" i="64" a="1"/>
  <c r="CH1126" i="64" a="1"/>
  <c r="CI1197" i="64" a="1"/>
  <c r="CI1091" i="64" a="1"/>
  <c r="CH1197" i="64" a="1"/>
  <c r="CI1126" i="64" a="1"/>
  <c r="CH526" i="64" a="1"/>
  <c r="CI526" i="64" a="1"/>
  <c r="CI1450" i="64" a="1"/>
  <c r="CH800" i="64" a="1"/>
  <c r="CH1091" i="64" a="1"/>
  <c r="CH1426" i="64" a="1"/>
  <c r="CH1161" i="64" a="1"/>
  <c r="CH108" i="64" l="1"/>
  <c r="CI108" i="64"/>
  <c r="CI1450" i="64"/>
  <c r="CH1450" i="64"/>
  <c r="CI1126" i="64"/>
  <c r="CH1197" i="64"/>
  <c r="CI1197" i="64"/>
  <c r="CH1161" i="64"/>
  <c r="CH1063" i="64"/>
  <c r="CH1126" i="64"/>
  <c r="CH1134" i="64" s="1"/>
  <c r="CI1063" i="64"/>
  <c r="CI1091" i="64"/>
  <c r="CH1091" i="64"/>
  <c r="CH1426" i="64"/>
  <c r="CI967" i="64"/>
  <c r="CH967" i="64"/>
  <c r="CI991" i="64"/>
  <c r="CI1342" i="64"/>
  <c r="CH1342" i="64"/>
  <c r="CH919" i="64"/>
  <c r="CH800" i="64"/>
  <c r="CI526" i="64"/>
  <c r="CH526" i="64"/>
  <c r="AM1398" i="64"/>
  <c r="AM1399" i="64" s="1"/>
  <c r="AM1400" i="64" s="1"/>
  <c r="CE1619" i="64"/>
  <c r="AQ428" i="64"/>
  <c r="BQ802" i="64"/>
  <c r="BQ397" i="64"/>
  <c r="BP921" i="64"/>
  <c r="AJ504" i="64"/>
  <c r="AK969" i="64"/>
  <c r="CI123" i="64" a="1"/>
  <c r="CI123" i="64" s="1"/>
  <c r="AS398" i="64"/>
  <c r="CD121" i="64"/>
  <c r="CD124" i="64" s="1"/>
  <c r="CH1721" i="64"/>
  <c r="CI1160" i="64" a="1"/>
  <c r="CI1160" i="64" s="1"/>
  <c r="CI1451" i="64" a="1"/>
  <c r="CI1451" i="64" s="1"/>
  <c r="CJ1196" i="64" a="1"/>
  <c r="CJ1196" i="64" s="1"/>
  <c r="CJ1160" i="64" a="1"/>
  <c r="CJ1160" i="64" s="1"/>
  <c r="CJ1125" i="64" a="1"/>
  <c r="CJ1125" i="64" s="1"/>
  <c r="CJ1713" i="64" a="1"/>
  <c r="CJ1713" i="64" s="1"/>
  <c r="CJ1090" i="64" a="1"/>
  <c r="CJ1090" i="64" s="1"/>
  <c r="CJ1747" i="64" a="1"/>
  <c r="CJ1747" i="64" s="1"/>
  <c r="CJ396" i="64" a="1"/>
  <c r="CJ396" i="64" s="1"/>
  <c r="CJ501" i="64" a="1"/>
  <c r="CJ501" i="64" s="1"/>
  <c r="CJ944" i="64" a="1"/>
  <c r="CJ944" i="64" s="1"/>
  <c r="CJ525" i="64" a="1"/>
  <c r="CJ525" i="64" s="1"/>
  <c r="CJ107" i="64" a="1"/>
  <c r="CJ107" i="64" s="1"/>
  <c r="CJ1451" i="64" a="1"/>
  <c r="CJ1451" i="64" s="1"/>
  <c r="CJ1062" i="64" a="1"/>
  <c r="CJ1062" i="64" s="1"/>
  <c r="CJ402" i="64" a="1"/>
  <c r="CJ402" i="64" s="1"/>
  <c r="CJ968" i="64" a="1"/>
  <c r="CJ968" i="64" s="1"/>
  <c r="CJ1349" i="64" a="1"/>
  <c r="CJ1349" i="64" s="1"/>
  <c r="CJ990" i="64" a="1"/>
  <c r="CJ990" i="64" s="1"/>
  <c r="CJ966" i="64" a="1"/>
  <c r="CJ966" i="64" s="1"/>
  <c r="CJ106" i="64" a="1"/>
  <c r="CJ106" i="64" s="1"/>
  <c r="CJ1064" i="64" a="1"/>
  <c r="CJ1064" i="64" s="1"/>
  <c r="CJ40" i="64" a="1"/>
  <c r="CJ40" i="64" s="1"/>
  <c r="CJ176" i="64" a="1"/>
  <c r="CJ176" i="64" s="1"/>
  <c r="CJ799" i="64" a="1"/>
  <c r="CJ799" i="64" s="1"/>
  <c r="CJ918" i="64" a="1"/>
  <c r="CJ918" i="64" s="1"/>
  <c r="CJ1338" i="64" a="1"/>
  <c r="CJ1338" i="64" s="1"/>
  <c r="CJ122" i="64" a="1"/>
  <c r="CJ122" i="64" s="1"/>
  <c r="CJ1343" i="64" a="1"/>
  <c r="CJ1343" i="64" s="1"/>
  <c r="CJ1449" i="64" a="1"/>
  <c r="CJ1449" i="64" s="1"/>
  <c r="CJ503" i="64" a="1"/>
  <c r="CJ503" i="64" s="1"/>
  <c r="CJ1425" i="64" a="1"/>
  <c r="CJ1425"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AK502" i="64" a="1"/>
  <c r="CJ1063" i="64" a="1"/>
  <c r="CJ526" i="64" a="1"/>
  <c r="CI919" i="64" a="1"/>
  <c r="CI1161" i="64" a="1"/>
  <c r="CJ1450" i="64" a="1"/>
  <c r="CI1426" i="64" a="1"/>
  <c r="CJ967" i="64" a="1"/>
  <c r="CI800" i="64" a="1"/>
  <c r="CJ1342" i="64" a="1"/>
  <c r="CJ1197" i="64" a="1"/>
  <c r="CJ1161" i="64" a="1"/>
  <c r="CJ1091" i="64" a="1"/>
  <c r="CJ991" i="64" a="1"/>
  <c r="CJ1126" i="64" a="1"/>
  <c r="CJ108" i="64" l="1"/>
  <c r="CJ1450" i="64"/>
  <c r="CI1134" i="64"/>
  <c r="CJ1063" i="64"/>
  <c r="CJ1091" i="64"/>
  <c r="CI1161" i="64"/>
  <c r="CJ1126" i="64"/>
  <c r="CJ1161" i="64"/>
  <c r="CI1426" i="64"/>
  <c r="CJ1197" i="64"/>
  <c r="CJ967" i="64"/>
  <c r="CJ991" i="64"/>
  <c r="CJ1342" i="64"/>
  <c r="CI919" i="64"/>
  <c r="CI800" i="64"/>
  <c r="CJ526" i="64"/>
  <c r="CF1615" i="64"/>
  <c r="CF1621" i="64" s="1"/>
  <c r="AQ432" i="64"/>
  <c r="AS427" i="64"/>
  <c r="AR430" i="64"/>
  <c r="AM1404" i="64"/>
  <c r="AN1394" i="64"/>
  <c r="BR802" i="64"/>
  <c r="BR397" i="64"/>
  <c r="BS397" i="64"/>
  <c r="BQ921" i="64"/>
  <c r="CE121" i="64"/>
  <c r="AL1452" i="64"/>
  <c r="AK502" i="64"/>
  <c r="AM945" i="64"/>
  <c r="AJ1065" i="64"/>
  <c r="CJ123" i="64" a="1"/>
  <c r="CJ123" i="64" s="1"/>
  <c r="CI1721" i="64"/>
  <c r="AS403" i="64"/>
  <c r="AS399" i="64"/>
  <c r="AT394" i="64"/>
  <c r="AR1344" i="64"/>
  <c r="AP1428" i="64"/>
  <c r="CK1196" i="64" a="1"/>
  <c r="CK1196" i="64" s="1"/>
  <c r="CK1160" i="64" a="1"/>
  <c r="CK1160" i="64" s="1"/>
  <c r="CK1125" i="64" a="1"/>
  <c r="CK1125" i="64" s="1"/>
  <c r="CK1713" i="64" a="1"/>
  <c r="CK1713" i="64" s="1"/>
  <c r="CK1090" i="64" a="1"/>
  <c r="CK1090" i="64" s="1"/>
  <c r="CK1747" i="64" a="1"/>
  <c r="CK1747" i="64" s="1"/>
  <c r="CK799" i="64" a="1"/>
  <c r="CK799" i="64" s="1"/>
  <c r="CK1425" i="64" a="1"/>
  <c r="CK1425" i="64" s="1"/>
  <c r="CK1343" i="64" a="1"/>
  <c r="CK1343" i="64" s="1"/>
  <c r="CK990" i="64" a="1"/>
  <c r="CK990" i="64" s="1"/>
  <c r="CK1062" i="64" a="1"/>
  <c r="CK1062" i="64" s="1"/>
  <c r="CK40" i="64" a="1"/>
  <c r="CK40" i="64" s="1"/>
  <c r="CK966" i="64" a="1"/>
  <c r="CK966" i="64" s="1"/>
  <c r="CK1338" i="64" a="1"/>
  <c r="CK1338" i="64" s="1"/>
  <c r="CK525" i="64" a="1"/>
  <c r="CK525" i="64" s="1"/>
  <c r="CK503" i="64" a="1"/>
  <c r="CK503" i="64" s="1"/>
  <c r="CK396" i="64" a="1"/>
  <c r="CK396" i="64" s="1"/>
  <c r="CK106" i="64" a="1"/>
  <c r="CK106" i="64" s="1"/>
  <c r="CK1064" i="64" a="1"/>
  <c r="CK1064" i="64" s="1"/>
  <c r="CK1349" i="64" a="1"/>
  <c r="CK1349" i="64" s="1"/>
  <c r="CK122" i="64" a="1"/>
  <c r="CK122" i="64" s="1"/>
  <c r="CK402" i="64" a="1"/>
  <c r="CK402" i="64" s="1"/>
  <c r="CK944" i="64" a="1"/>
  <c r="CK944" i="64" s="1"/>
  <c r="CK1451" i="64" a="1"/>
  <c r="CK1451" i="64" s="1"/>
  <c r="CK501" i="64" a="1"/>
  <c r="CK501" i="64" s="1"/>
  <c r="CK107" i="64" a="1"/>
  <c r="CK107" i="64" s="1"/>
  <c r="CK1449" i="64" a="1"/>
  <c r="CK1449" i="64" s="1"/>
  <c r="CK176" i="64" a="1"/>
  <c r="CK176" i="64" s="1"/>
  <c r="CK968" i="64" a="1"/>
  <c r="CK968" i="64" s="1"/>
  <c r="CK918" i="64" a="1"/>
  <c r="CK918"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J1426" i="64" a="1"/>
  <c r="CK1161" i="64" a="1"/>
  <c r="CK1450" i="64" a="1"/>
  <c r="CK991" i="64" a="1"/>
  <c r="CK1063" i="64" a="1"/>
  <c r="CK1197" i="64" a="1"/>
  <c r="CJ919" i="64" a="1"/>
  <c r="CK526" i="64" a="1"/>
  <c r="CK967" i="64" a="1"/>
  <c r="CK1342" i="64" a="1"/>
  <c r="CJ800" i="64" a="1"/>
  <c r="CK1126" i="64" a="1"/>
  <c r="CK1091" i="64" a="1"/>
  <c r="CK108" i="64" l="1"/>
  <c r="CK1450" i="64"/>
  <c r="CE124" i="64"/>
  <c r="CJ1134" i="64"/>
  <c r="CK1161" i="64"/>
  <c r="CK1197" i="64"/>
  <c r="CJ1426" i="64"/>
  <c r="CK1091" i="64"/>
  <c r="CK1063" i="64"/>
  <c r="CK1126" i="64"/>
  <c r="CK967" i="64"/>
  <c r="CK991" i="64"/>
  <c r="CK1342" i="64"/>
  <c r="CJ919" i="64"/>
  <c r="CJ800" i="64"/>
  <c r="CK526" i="64"/>
  <c r="AN1398" i="64"/>
  <c r="AN1399" i="64" s="1"/>
  <c r="AN1400" i="64" s="1"/>
  <c r="CF1618" i="64"/>
  <c r="CF1619" i="64" s="1"/>
  <c r="AR428" i="64"/>
  <c r="BS802" i="64"/>
  <c r="BR921" i="64"/>
  <c r="CF121" i="64"/>
  <c r="CF124" i="64" s="1"/>
  <c r="CJ1721" i="64"/>
  <c r="CK1721" i="64" s="1"/>
  <c r="AL969" i="64"/>
  <c r="AT398" i="64"/>
  <c r="CK123" i="64" a="1"/>
  <c r="CK123" i="64" s="1"/>
  <c r="AK504" i="64"/>
  <c r="CL1196" i="64" a="1"/>
  <c r="CL1196" i="64" s="1"/>
  <c r="CL1160" i="64" a="1"/>
  <c r="CL1160" i="64" s="1"/>
  <c r="CL1125" i="64" a="1"/>
  <c r="CL1125" i="64" s="1"/>
  <c r="CL1090" i="64" a="1"/>
  <c r="CL1090" i="64" s="1"/>
  <c r="CL1713" i="64" a="1"/>
  <c r="CL1713" i="64" s="1"/>
  <c r="CL1747" i="64" a="1"/>
  <c r="CL1747" i="64" s="1"/>
  <c r="AQ198" i="69"/>
  <c r="CL40" i="64" a="1"/>
  <c r="CL40" i="64" s="1"/>
  <c r="CL1064" i="64" a="1"/>
  <c r="CL1064" i="64" s="1"/>
  <c r="CL944" i="64" a="1"/>
  <c r="CL944" i="64" s="1"/>
  <c r="CL106" i="64" a="1"/>
  <c r="CL106" i="64" s="1"/>
  <c r="CL525" i="64" a="1"/>
  <c r="CL525" i="64" s="1"/>
  <c r="CL107" i="64" a="1"/>
  <c r="CL107" i="64" s="1"/>
  <c r="CL396" i="64" a="1"/>
  <c r="CL396" i="64" s="1"/>
  <c r="CL1338" i="64" a="1"/>
  <c r="CL1338" i="64" s="1"/>
  <c r="CL1451" i="64" a="1"/>
  <c r="CL1451" i="64" s="1"/>
  <c r="CL918" i="64" a="1"/>
  <c r="CL918" i="64" s="1"/>
  <c r="CL966" i="64" a="1"/>
  <c r="CL966" i="64" s="1"/>
  <c r="CL501" i="64" a="1"/>
  <c r="CL501" i="64" s="1"/>
  <c r="CL1425" i="64" a="1"/>
  <c r="CL1425" i="64" s="1"/>
  <c r="CL402" i="64" a="1"/>
  <c r="CL402" i="64" s="1"/>
  <c r="CL1349" i="64" a="1"/>
  <c r="CL1349" i="64" s="1"/>
  <c r="CL799" i="64" a="1"/>
  <c r="CL799" i="64" s="1"/>
  <c r="CL1062" i="64" a="1"/>
  <c r="CL1062" i="64" s="1"/>
  <c r="CL503" i="64" a="1"/>
  <c r="CL503" i="64" s="1"/>
  <c r="CL176" i="64" a="1"/>
  <c r="CL176" i="64" s="1"/>
  <c r="CL1343" i="64" a="1"/>
  <c r="CL1343" i="64" s="1"/>
  <c r="CL990" i="64" a="1"/>
  <c r="CL990" i="64" s="1"/>
  <c r="CL122" i="64" a="1"/>
  <c r="CL122" i="64" s="1"/>
  <c r="CL968" i="64" a="1"/>
  <c r="CL968" i="64" s="1"/>
  <c r="CL1449" i="64" a="1"/>
  <c r="CL1449"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450" i="64" a="1"/>
  <c r="CL1342" i="64" a="1"/>
  <c r="CK919" i="64" a="1"/>
  <c r="AL502" i="64" a="1"/>
  <c r="CK1426" i="64" a="1"/>
  <c r="CL1091" i="64" a="1"/>
  <c r="CK800" i="64" a="1"/>
  <c r="CL1126" i="64" a="1"/>
  <c r="CL1063" i="64" a="1"/>
  <c r="CL991" i="64" a="1"/>
  <c r="CL967" i="64" a="1"/>
  <c r="CL526" i="64" a="1"/>
  <c r="CL1197" i="64" a="1"/>
  <c r="CL1161" i="64" a="1"/>
  <c r="CL108" i="64" l="1"/>
  <c r="CL1450" i="64"/>
  <c r="P1450" i="64" s="1"/>
  <c r="CK1134" i="64"/>
  <c r="CL1091" i="64"/>
  <c r="CL1063" i="64"/>
  <c r="CL1126" i="64"/>
  <c r="CK1426" i="64"/>
  <c r="CL1161" i="64"/>
  <c r="CL1197" i="64"/>
  <c r="CL967" i="64"/>
  <c r="P967" i="64" s="1"/>
  <c r="CL991" i="64"/>
  <c r="CL1342" i="64"/>
  <c r="CK919" i="64"/>
  <c r="CK800" i="64"/>
  <c r="CL526" i="64"/>
  <c r="AR432" i="64"/>
  <c r="CG1615" i="64"/>
  <c r="CG1621" i="64" s="1"/>
  <c r="AS430" i="64"/>
  <c r="AT427" i="64"/>
  <c r="AN1404" i="64"/>
  <c r="AO1394" i="64"/>
  <c r="BT802" i="64"/>
  <c r="BS921" i="64"/>
  <c r="BU397" i="64"/>
  <c r="BT397" i="64"/>
  <c r="CG121" i="64"/>
  <c r="CG124" i="64" s="1"/>
  <c r="AM1452" i="64"/>
  <c r="AL502" i="64"/>
  <c r="AN945" i="64"/>
  <c r="AQ1428" i="64"/>
  <c r="AU394" i="64"/>
  <c r="AT403" i="64"/>
  <c r="AT399" i="64"/>
  <c r="AS1344" i="64"/>
  <c r="CL123" i="64" a="1"/>
  <c r="CL123" i="64" s="1"/>
  <c r="AK1065" i="64"/>
  <c r="CL1721" i="64"/>
  <c r="J1716"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800" i="64" a="1"/>
  <c r="CL1426" i="64" a="1"/>
  <c r="CL919" i="64" a="1"/>
  <c r="K991" i="64" l="1"/>
  <c r="L991" i="64"/>
  <c r="M991" i="64"/>
  <c r="N991" i="64"/>
  <c r="O991" i="64"/>
  <c r="P991" i="64"/>
  <c r="CL1134" i="64"/>
  <c r="K1716" i="64"/>
  <c r="L1716" i="64"/>
  <c r="M1716" i="64"/>
  <c r="N1716" i="64"/>
  <c r="O1716" i="64"/>
  <c r="P1716" i="64"/>
  <c r="K526" i="64"/>
  <c r="L526" i="64"/>
  <c r="M526" i="64"/>
  <c r="N526" i="64"/>
  <c r="O526" i="64"/>
  <c r="P526" i="64"/>
  <c r="K1161" i="64"/>
  <c r="L1161" i="64"/>
  <c r="M1161" i="64"/>
  <c r="N1161" i="64"/>
  <c r="O1161" i="64"/>
  <c r="P1161" i="64"/>
  <c r="K1197" i="64"/>
  <c r="L1197" i="64"/>
  <c r="M1197" i="64"/>
  <c r="N1197" i="64"/>
  <c r="O1197" i="64"/>
  <c r="P1197" i="64"/>
  <c r="K1126" i="64"/>
  <c r="L1126" i="64"/>
  <c r="M1126" i="64"/>
  <c r="N1126" i="64"/>
  <c r="O1126" i="64"/>
  <c r="P1126" i="64"/>
  <c r="K1063" i="64"/>
  <c r="L1063" i="64"/>
  <c r="M1063" i="64"/>
  <c r="N1063" i="64"/>
  <c r="O1063" i="64"/>
  <c r="P1063" i="64"/>
  <c r="K108" i="64"/>
  <c r="L108" i="64"/>
  <c r="M108" i="64"/>
  <c r="N108" i="64"/>
  <c r="O108" i="64"/>
  <c r="P108" i="64"/>
  <c r="AS428" i="64"/>
  <c r="AS432" i="64" s="1"/>
  <c r="K1091" i="64"/>
  <c r="L1091" i="64"/>
  <c r="M1091" i="64"/>
  <c r="N1091" i="64"/>
  <c r="O1091" i="64"/>
  <c r="P1091" i="64"/>
  <c r="CL1426" i="64"/>
  <c r="CL919" i="64"/>
  <c r="CL800" i="64"/>
  <c r="AO1398" i="64"/>
  <c r="AO1399" i="64" s="1"/>
  <c r="AO1400" i="64" s="1"/>
  <c r="CG1618" i="64"/>
  <c r="CG1619" i="64" s="1"/>
  <c r="BU802" i="64"/>
  <c r="CH121" i="64"/>
  <c r="CH124" i="64" s="1"/>
  <c r="AM969" i="64"/>
  <c r="AL504" i="64"/>
  <c r="AU398"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502" i="64" a="1"/>
  <c r="P1134" i="64" l="1"/>
  <c r="CO1721" i="64"/>
  <c r="CH1615" i="64"/>
  <c r="CH1621" i="64" s="1"/>
  <c r="AT430" i="64"/>
  <c r="AT428" i="64" s="1"/>
  <c r="AU427" i="64"/>
  <c r="AP1394" i="64"/>
  <c r="AO1404" i="64"/>
  <c r="BV802" i="64"/>
  <c r="BW397" i="64"/>
  <c r="BV397" i="64"/>
  <c r="BT921" i="64"/>
  <c r="BU921" i="64"/>
  <c r="CI121" i="64"/>
  <c r="CI124" i="64" s="1"/>
  <c r="AM502" i="64"/>
  <c r="AN1452" i="64"/>
  <c r="AO945" i="64"/>
  <c r="AR1428" i="64"/>
  <c r="AL1065" i="64"/>
  <c r="AT1344" i="64"/>
  <c r="AV394" i="64"/>
  <c r="AU403" i="64"/>
  <c r="AU39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K1722" i="64" l="1"/>
  <c r="CO1723" i="64"/>
  <c r="CP1721" i="64"/>
  <c r="AP1398" i="64"/>
  <c r="AP1399" i="64" s="1"/>
  <c r="CH1618" i="64"/>
  <c r="CH1619" i="64" s="1"/>
  <c r="AT432" i="64"/>
  <c r="BW802" i="64"/>
  <c r="CJ121" i="64"/>
  <c r="CJ124" i="64" s="1"/>
  <c r="AN969" i="64"/>
  <c r="AV398" i="64"/>
  <c r="AM504"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426" i="64" a="1"/>
  <c r="AN502" i="64" a="1"/>
  <c r="CO919" i="64" a="1"/>
  <c r="CO800" i="64" a="1"/>
  <c r="AP1400" i="64" l="1"/>
  <c r="L1722" i="64"/>
  <c r="CO800" i="64"/>
  <c r="CO802" i="64" s="1"/>
  <c r="CO919" i="64"/>
  <c r="CO921" i="64" s="1"/>
  <c r="CO2184" i="64" s="1"/>
  <c r="CO1426" i="64"/>
  <c r="CP1723" i="64"/>
  <c r="CQ1721" i="64"/>
  <c r="CI1615" i="64"/>
  <c r="CI1621" i="64" s="1"/>
  <c r="AU430" i="64"/>
  <c r="AU428" i="64" s="1"/>
  <c r="AV427" i="64"/>
  <c r="AP1404" i="64"/>
  <c r="AQ1394" i="64"/>
  <c r="BX802" i="64"/>
  <c r="BY397" i="64"/>
  <c r="BW921" i="64"/>
  <c r="BV921" i="64"/>
  <c r="CK121" i="64"/>
  <c r="CK124" i="64" s="1"/>
  <c r="AO1452" i="64"/>
  <c r="AN502" i="64"/>
  <c r="AM1065" i="64"/>
  <c r="AU1344" i="64"/>
  <c r="AV403" i="64"/>
  <c r="AV399" i="64"/>
  <c r="AW394" i="64"/>
  <c r="AS1428"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800" i="64" a="1"/>
  <c r="CP919" i="64" a="1"/>
  <c r="CP1426" i="64" a="1"/>
  <c r="M1722" i="64" l="1"/>
  <c r="CP1426" i="64"/>
  <c r="CP919" i="64"/>
  <c r="CP800" i="64"/>
  <c r="CR1721" i="64"/>
  <c r="K1721" i="64" s="1"/>
  <c r="CQ1723" i="64"/>
  <c r="CO1428" i="64"/>
  <c r="AQ1398" i="64"/>
  <c r="CI1618" i="64"/>
  <c r="CI1619" i="64" s="1"/>
  <c r="AU432" i="64"/>
  <c r="BY802" i="64"/>
  <c r="BX397" i="64"/>
  <c r="CL121" i="64"/>
  <c r="P121" i="64" s="1"/>
  <c r="AP945" i="64"/>
  <c r="AN504" i="64"/>
  <c r="AO969" i="64"/>
  <c r="AW39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502" i="64" a="1"/>
  <c r="CQ919" i="64" a="1"/>
  <c r="CQ1426" i="64" a="1"/>
  <c r="CQ800" i="64" a="1"/>
  <c r="N1722" i="64" l="1"/>
  <c r="AQ1399" i="64"/>
  <c r="AQ1400" i="64" s="1"/>
  <c r="CQ800" i="64"/>
  <c r="CQ802" i="64" s="1"/>
  <c r="CQ919" i="64"/>
  <c r="CQ921" i="64" s="1"/>
  <c r="CQ2184" i="64" s="1"/>
  <c r="CQ1426" i="64"/>
  <c r="CR1723" i="64"/>
  <c r="CS1721" i="64"/>
  <c r="CP802" i="64"/>
  <c r="CP921" i="64"/>
  <c r="CP2184" i="64" s="1"/>
  <c r="CP1428" i="64"/>
  <c r="CL124" i="64"/>
  <c r="CJ1615" i="64"/>
  <c r="CJ1621" i="64" s="1"/>
  <c r="AV430" i="64"/>
  <c r="AV428" i="64" s="1"/>
  <c r="AW427" i="64"/>
  <c r="BZ802" i="64"/>
  <c r="BX921" i="64"/>
  <c r="AO502" i="64"/>
  <c r="AQ945" i="64"/>
  <c r="AT1428" i="64"/>
  <c r="AW403" i="64"/>
  <c r="AX394" i="64"/>
  <c r="AW399" i="64"/>
  <c r="AV1344" i="64"/>
  <c r="AN106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19" i="64" a="1"/>
  <c r="CR1426" i="64" a="1"/>
  <c r="CR800" i="64" a="1"/>
  <c r="AQ1404" i="64" l="1"/>
  <c r="AR1394" i="64"/>
  <c r="O1722" i="64"/>
  <c r="K124" i="64"/>
  <c r="L124" i="64"/>
  <c r="M124" i="64"/>
  <c r="N124" i="64"/>
  <c r="O124" i="64"/>
  <c r="P124" i="64"/>
  <c r="CR1426" i="64"/>
  <c r="CR919" i="64"/>
  <c r="CR921" i="64" s="1"/>
  <c r="CR2184" i="64" s="1"/>
  <c r="CR800" i="64"/>
  <c r="CR802" i="64" s="1"/>
  <c r="CS1723" i="64"/>
  <c r="CT1721" i="64"/>
  <c r="CQ1428" i="64"/>
  <c r="CJ1618" i="64"/>
  <c r="CJ1619" i="64" s="1"/>
  <c r="AV432" i="64"/>
  <c r="CA802" i="64"/>
  <c r="CA397" i="64"/>
  <c r="BY921" i="64"/>
  <c r="BZ397" i="64"/>
  <c r="AP969" i="64"/>
  <c r="AP1452" i="64"/>
  <c r="AX398" i="64"/>
  <c r="AO504"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919" i="64" a="1"/>
  <c r="AP502" i="64" a="1"/>
  <c r="CS1426" i="64" a="1"/>
  <c r="CS800" i="64" a="1"/>
  <c r="AR1398" i="64" l="1"/>
  <c r="AR1399" i="64"/>
  <c r="AR1400" i="64" s="1"/>
  <c r="CS800" i="64"/>
  <c r="CS802" i="64" s="1"/>
  <c r="CS919" i="64"/>
  <c r="CS921" i="64" s="1"/>
  <c r="CS2184" i="64" s="1"/>
  <c r="CS1426" i="64"/>
  <c r="CT1723" i="64"/>
  <c r="CU1721" i="64"/>
  <c r="CR1428" i="64"/>
  <c r="CK1615" i="64"/>
  <c r="CK1621" i="64" s="1"/>
  <c r="AX427" i="64"/>
  <c r="AW430" i="64"/>
  <c r="CB802" i="64"/>
  <c r="CB397" i="64"/>
  <c r="BZ921" i="64"/>
  <c r="CA921" i="64"/>
  <c r="AP502" i="64"/>
  <c r="AQ1452" i="64"/>
  <c r="AR945" i="64"/>
  <c r="AU1428" i="64"/>
  <c r="AW1344" i="64"/>
  <c r="AO1065" i="64"/>
  <c r="AY394" i="64"/>
  <c r="AX399" i="64"/>
  <c r="AX40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426" i="64" a="1"/>
  <c r="CT919" i="64" a="1"/>
  <c r="CT800" i="64" a="1"/>
  <c r="AS1394" i="64" l="1"/>
  <c r="AR1404" i="64"/>
  <c r="CT1426" i="64"/>
  <c r="CT919" i="64"/>
  <c r="CT921" i="64" s="1"/>
  <c r="CT2184" i="64" s="1"/>
  <c r="CT800" i="64"/>
  <c r="CT802" i="64" s="1"/>
  <c r="CV1721" i="64"/>
  <c r="L1721" i="64" s="1"/>
  <c r="CU1723" i="64"/>
  <c r="CS1428" i="64"/>
  <c r="CK1618" i="64"/>
  <c r="CK1619" i="64" s="1"/>
  <c r="AW428" i="64"/>
  <c r="CC802" i="64"/>
  <c r="CC397" i="64"/>
  <c r="CB921" i="64"/>
  <c r="AQ969" i="64"/>
  <c r="AY398" i="64"/>
  <c r="AP504"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502" i="64" a="1"/>
  <c r="CU1426" i="64" a="1"/>
  <c r="CU800" i="64" a="1"/>
  <c r="CU919" i="64" a="1"/>
  <c r="AS1398" i="64" l="1"/>
  <c r="AS1399" i="64"/>
  <c r="AS1400" i="64" s="1"/>
  <c r="CU800" i="64"/>
  <c r="CU802" i="64" s="1"/>
  <c r="CU919" i="64"/>
  <c r="CU1426" i="64"/>
  <c r="CV1723" i="64"/>
  <c r="CW1721" i="64"/>
  <c r="CT1428" i="64"/>
  <c r="CL1615" i="64"/>
  <c r="AW432" i="64"/>
  <c r="AX430" i="64"/>
  <c r="AX428" i="64" s="1"/>
  <c r="AY427" i="64"/>
  <c r="CD802" i="64"/>
  <c r="CD397" i="64"/>
  <c r="CC921" i="64"/>
  <c r="AQ502" i="64"/>
  <c r="AR1452" i="64"/>
  <c r="AS945" i="64"/>
  <c r="AV1428" i="64"/>
  <c r="AX1344" i="64"/>
  <c r="AP1065" i="64"/>
  <c r="AY399" i="64"/>
  <c r="AZ394" i="64"/>
  <c r="AY403" i="64"/>
  <c r="AU177" i="69"/>
  <c r="AV159" i="69"/>
  <c r="AV184" i="69" s="1"/>
  <c r="AV187" i="69" s="1"/>
  <c r="AV188" i="69" s="1"/>
  <c r="AW140" i="69"/>
  <c r="AW150" i="69" s="1"/>
  <c r="AW142" i="69"/>
  <c r="AW152" i="69" s="1"/>
  <c r="AW136" i="69"/>
  <c r="AX134" i="69"/>
  <c r="AX132" i="69"/>
  <c r="AX157" i="69" s="1"/>
  <c r="AY118" i="69"/>
  <c r="AY119" i="69" s="1"/>
  <c r="H113" i="69"/>
  <c r="M113" i="69"/>
  <c r="H54" i="69"/>
  <c r="M54" i="69"/>
  <c r="CV919" i="64" a="1"/>
  <c r="CV1426" i="64" a="1"/>
  <c r="CV800" i="64" a="1"/>
  <c r="AT1394" i="64" l="1"/>
  <c r="AS1404" i="64"/>
  <c r="CV1426" i="64"/>
  <c r="CV919" i="64"/>
  <c r="CV921" i="64" s="1"/>
  <c r="CV2184" i="64" s="1"/>
  <c r="CV800" i="64"/>
  <c r="CV802" i="64" s="1"/>
  <c r="CW1723" i="64"/>
  <c r="CX1721" i="64"/>
  <c r="CU1428" i="64"/>
  <c r="CU921" i="64"/>
  <c r="CU2184" i="64" s="1"/>
  <c r="CL1621" i="64"/>
  <c r="AX432" i="64"/>
  <c r="CE802" i="64"/>
  <c r="CF397" i="64"/>
  <c r="CE397" i="64"/>
  <c r="CD921" i="64"/>
  <c r="AR969" i="64"/>
  <c r="AQ504" i="64"/>
  <c r="AZ39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800" i="64" a="1"/>
  <c r="CW919" i="64" a="1"/>
  <c r="CW1426" i="64" a="1"/>
  <c r="AR502" i="64" a="1"/>
  <c r="AT1398" i="64" l="1"/>
  <c r="AT1399" i="64"/>
  <c r="AT1400" i="64" s="1"/>
  <c r="CW800" i="64"/>
  <c r="CW802" i="64" s="1"/>
  <c r="CW919" i="64"/>
  <c r="CW1426" i="64"/>
  <c r="CX1723" i="64"/>
  <c r="CY1721" i="64"/>
  <c r="CV1428" i="64"/>
  <c r="CL1618" i="64"/>
  <c r="AY430" i="64"/>
  <c r="AZ427" i="64"/>
  <c r="CF802" i="64"/>
  <c r="CE921" i="64"/>
  <c r="AR502" i="64"/>
  <c r="AS1452" i="64"/>
  <c r="AT945" i="64"/>
  <c r="AW1428" i="64"/>
  <c r="AQ1065" i="64"/>
  <c r="AY1344" i="64"/>
  <c r="AZ403" i="64"/>
  <c r="BA394" i="64"/>
  <c r="AZ39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919" i="64" a="1"/>
  <c r="CX800" i="64" a="1"/>
  <c r="CX1426" i="64" a="1"/>
  <c r="AT1404" i="64" l="1"/>
  <c r="AU1394" i="64"/>
  <c r="AU1398" i="64" s="1"/>
  <c r="CX1426" i="64"/>
  <c r="CX919" i="64"/>
  <c r="CX921" i="64" s="1"/>
  <c r="CX2184" i="64" s="1"/>
  <c r="CX800" i="64"/>
  <c r="CX802" i="64" s="1"/>
  <c r="CY1723" i="64"/>
  <c r="CZ1721" i="64"/>
  <c r="M1721" i="64" s="1"/>
  <c r="CW1428" i="64"/>
  <c r="CW921" i="64"/>
  <c r="CW2184" i="64" s="1"/>
  <c r="CL1619" i="64"/>
  <c r="AY428" i="64"/>
  <c r="CG802" i="64"/>
  <c r="CG397" i="64"/>
  <c r="CF921" i="64"/>
  <c r="BA398" i="64"/>
  <c r="AS969" i="64"/>
  <c r="AR504"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426" i="64" a="1"/>
  <c r="CY800" i="64" a="1"/>
  <c r="CY919" i="64" a="1"/>
  <c r="AS502" i="64" a="1"/>
  <c r="AU1399" i="64" l="1"/>
  <c r="AU1400" i="64" s="1"/>
  <c r="CY800" i="64"/>
  <c r="CY802" i="64" s="1"/>
  <c r="CY919" i="64"/>
  <c r="CY921" i="64" s="1"/>
  <c r="CY2184" i="64" s="1"/>
  <c r="CY1426" i="64"/>
  <c r="CZ1723" i="64"/>
  <c r="DA1721" i="64"/>
  <c r="CX1428" i="64"/>
  <c r="AY432" i="64"/>
  <c r="BA427" i="64"/>
  <c r="AZ430" i="64"/>
  <c r="AZ428" i="64" s="1"/>
  <c r="CH802" i="64"/>
  <c r="CH397" i="64"/>
  <c r="CG921" i="64"/>
  <c r="AS502" i="64"/>
  <c r="AT1452" i="64"/>
  <c r="AU945" i="64"/>
  <c r="AX1428" i="64"/>
  <c r="AR1065" i="64"/>
  <c r="BA403" i="64"/>
  <c r="BB394" i="64"/>
  <c r="BA399" i="64"/>
  <c r="AZ1344" i="64"/>
  <c r="AX187" i="69"/>
  <c r="AX188" i="69" s="1"/>
  <c r="AX162" i="69"/>
  <c r="AX169" i="69" s="1"/>
  <c r="AX179" i="69" s="1"/>
  <c r="AW173" i="69"/>
  <c r="AW175" i="69" s="1"/>
  <c r="AY140" i="69"/>
  <c r="AY150" i="69" s="1"/>
  <c r="AZ129" i="69"/>
  <c r="J135" i="69"/>
  <c r="AY142" i="69"/>
  <c r="AY136" i="69"/>
  <c r="BA115" i="69"/>
  <c r="BA117" i="69"/>
  <c r="CZ1426" i="64" a="1"/>
  <c r="CZ800" i="64" a="1"/>
  <c r="CZ919" i="64" a="1"/>
  <c r="AV1394" i="64" l="1"/>
  <c r="AV1398" i="64" s="1"/>
  <c r="AV1399" i="64" s="1"/>
  <c r="AU1404" i="64"/>
  <c r="CZ1426" i="64"/>
  <c r="CZ919" i="64"/>
  <c r="CZ921" i="64" s="1"/>
  <c r="CZ2184" i="64" s="1"/>
  <c r="CZ800" i="64"/>
  <c r="CZ802" i="64" s="1"/>
  <c r="CO1615" i="64"/>
  <c r="CO1621" i="64" s="1"/>
  <c r="DA1723" i="64"/>
  <c r="DB1721" i="64"/>
  <c r="CY1428" i="64"/>
  <c r="AZ432" i="64"/>
  <c r="CI802" i="64"/>
  <c r="AS504" i="64"/>
  <c r="BB398" i="64"/>
  <c r="AT969" i="64"/>
  <c r="AX192" i="69"/>
  <c r="AX198" i="69" s="1"/>
  <c r="AY183" i="69"/>
  <c r="AY186" i="69" s="1"/>
  <c r="AX194" i="69"/>
  <c r="AX202" i="69" s="1"/>
  <c r="AY156" i="69"/>
  <c r="AY161" i="69" s="1"/>
  <c r="AX163" i="69"/>
  <c r="AX167" i="69"/>
  <c r="AX177" i="69" s="1"/>
  <c r="AZ132" i="69"/>
  <c r="AZ134" i="69"/>
  <c r="K134" i="69" s="1"/>
  <c r="AY152" i="69"/>
  <c r="AY146" i="69"/>
  <c r="J136" i="69"/>
  <c r="K129" i="69"/>
  <c r="BA118" i="69"/>
  <c r="DA1426" i="64" a="1"/>
  <c r="DA800" i="64" a="1"/>
  <c r="AT502" i="64" a="1"/>
  <c r="DA919" i="64" a="1"/>
  <c r="DA800" i="64" l="1"/>
  <c r="DA802" i="64" s="1"/>
  <c r="DA919" i="64"/>
  <c r="DA921" i="64" s="1"/>
  <c r="DA2184" i="64" s="1"/>
  <c r="DA1426" i="64"/>
  <c r="CO1618" i="64"/>
  <c r="CO1619" i="64" s="1"/>
  <c r="CP1615" i="64" s="1"/>
  <c r="CP1621" i="64" s="1"/>
  <c r="DB1723" i="64"/>
  <c r="DC1721" i="64"/>
  <c r="CZ1428" i="64"/>
  <c r="BA430" i="64"/>
  <c r="BA428" i="64" s="1"/>
  <c r="BB427" i="64"/>
  <c r="AV1400" i="64"/>
  <c r="AW1394" i="64"/>
  <c r="AV1404" i="64"/>
  <c r="CJ802" i="64"/>
  <c r="CL397" i="64"/>
  <c r="CJ397" i="64"/>
  <c r="CH921" i="64"/>
  <c r="CI397" i="64"/>
  <c r="CI921" i="64"/>
  <c r="AT502" i="64"/>
  <c r="AU1452" i="64"/>
  <c r="AV945" i="64"/>
  <c r="AS1065" i="64"/>
  <c r="BA1344" i="64"/>
  <c r="AY1428" i="64"/>
  <c r="BC394" i="64"/>
  <c r="BB399" i="64"/>
  <c r="BB403" i="64"/>
  <c r="AX200" i="69"/>
  <c r="AX173" i="69"/>
  <c r="AX175" i="69" s="1"/>
  <c r="AY159" i="69"/>
  <c r="AY184" i="69" s="1"/>
  <c r="AY187" i="69" s="1"/>
  <c r="J187" i="69" s="1"/>
  <c r="AZ135" i="69"/>
  <c r="BA129" i="69" s="1"/>
  <c r="J146" i="69"/>
  <c r="AY148" i="69"/>
  <c r="K132" i="69"/>
  <c r="AZ157" i="69"/>
  <c r="K157" i="69" s="1"/>
  <c r="BA125" i="69"/>
  <c r="BA119" i="69"/>
  <c r="BB112" i="69"/>
  <c r="BA123" i="69"/>
  <c r="DB919" i="64" a="1"/>
  <c r="DB800" i="64" a="1"/>
  <c r="DB1426" i="64" a="1"/>
  <c r="K397" i="64" l="1"/>
  <c r="L397" i="64"/>
  <c r="M397" i="64"/>
  <c r="N397" i="64"/>
  <c r="O397" i="64"/>
  <c r="DB1426" i="64"/>
  <c r="DB919" i="64"/>
  <c r="DB921" i="64" s="1"/>
  <c r="DB2184" i="64" s="1"/>
  <c r="DB800" i="64"/>
  <c r="DB802" i="64" s="1"/>
  <c r="CP1618" i="64"/>
  <c r="CP1619" i="64" s="1"/>
  <c r="CQ1615" i="64" s="1"/>
  <c r="CQ1621" i="64" s="1"/>
  <c r="DD1721" i="64"/>
  <c r="N1721" i="64" s="1"/>
  <c r="DC1723" i="64"/>
  <c r="DA1428" i="64"/>
  <c r="AW1398" i="64"/>
  <c r="AW1399" i="64" s="1"/>
  <c r="AW1400" i="64" s="1"/>
  <c r="BA432" i="64"/>
  <c r="CK802" i="64"/>
  <c r="AT504" i="64"/>
  <c r="BC398" i="64"/>
  <c r="AU969"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502" i="64" a="1"/>
  <c r="DC800" i="64" a="1"/>
  <c r="DC919" i="64" a="1"/>
  <c r="DC1426" i="64" a="1"/>
  <c r="DC800" i="64" l="1"/>
  <c r="DC802" i="64" s="1"/>
  <c r="DC919" i="64"/>
  <c r="DC921" i="64" s="1"/>
  <c r="DC2184" i="64" s="1"/>
  <c r="DC1426" i="64"/>
  <c r="CQ1618" i="64"/>
  <c r="CQ1619" i="64" s="1"/>
  <c r="CR1615" i="64" s="1"/>
  <c r="CR1621" i="64" s="1"/>
  <c r="DD1723" i="64"/>
  <c r="DE1721" i="64"/>
  <c r="DB1428" i="64"/>
  <c r="BB430" i="64"/>
  <c r="BC427" i="64"/>
  <c r="N427" i="64"/>
  <c r="AW1404" i="64"/>
  <c r="AX1394" i="64"/>
  <c r="CL802" i="64"/>
  <c r="CJ921" i="64"/>
  <c r="CK397" i="64"/>
  <c r="P397" i="64" s="1"/>
  <c r="AU502" i="64"/>
  <c r="AV1452" i="64"/>
  <c r="AW945" i="64"/>
  <c r="BB1344" i="64"/>
  <c r="AZ1428" i="64"/>
  <c r="AT1065" i="64"/>
  <c r="BD394" i="64"/>
  <c r="BC403" i="64"/>
  <c r="BC399" i="64"/>
  <c r="AY167" i="69"/>
  <c r="AY173" i="69" s="1"/>
  <c r="J173" i="69" s="1"/>
  <c r="J162" i="69"/>
  <c r="K156" i="69" s="1"/>
  <c r="K140" i="69"/>
  <c r="AY200" i="69"/>
  <c r="AY169" i="69"/>
  <c r="AY179" i="69" s="1"/>
  <c r="AZ156" i="69"/>
  <c r="AZ161" i="69" s="1"/>
  <c r="K161" i="69" s="1"/>
  <c r="AZ152" i="69"/>
  <c r="BA135" i="69"/>
  <c r="BB118" i="69"/>
  <c r="BC112" i="69" s="1"/>
  <c r="DD919" i="64" a="1"/>
  <c r="DD800" i="64" a="1"/>
  <c r="DD1426" i="64" a="1"/>
  <c r="DD1426" i="64" l="1"/>
  <c r="DD919" i="64"/>
  <c r="DD921" i="64" s="1"/>
  <c r="DD2184" i="64" s="1"/>
  <c r="DD800" i="64"/>
  <c r="DD802" i="64" s="1"/>
  <c r="CR1618" i="64"/>
  <c r="CR1619" i="64" s="1"/>
  <c r="DE1723" i="64"/>
  <c r="DF1721" i="64"/>
  <c r="DC1428" i="64"/>
  <c r="AX1398" i="64"/>
  <c r="AX1399" i="64" s="1"/>
  <c r="AX1400" i="64" s="1"/>
  <c r="BB428" i="64"/>
  <c r="CL921" i="64"/>
  <c r="CK921" i="64"/>
  <c r="AU504" i="64"/>
  <c r="BD398" i="64"/>
  <c r="AV969" i="64"/>
  <c r="AY177" i="69"/>
  <c r="AY175" i="69"/>
  <c r="J163" i="69"/>
  <c r="AZ159" i="69"/>
  <c r="AZ162" i="69" s="1"/>
  <c r="AZ163" i="69" s="1"/>
  <c r="BA140" i="69"/>
  <c r="BA150" i="69" s="1"/>
  <c r="BA142" i="69"/>
  <c r="BA136" i="69"/>
  <c r="BB129" i="69"/>
  <c r="BB119" i="69"/>
  <c r="BB123" i="69"/>
  <c r="BB125" i="69"/>
  <c r="BC117" i="69"/>
  <c r="BC115" i="69"/>
  <c r="AV502" i="64" a="1"/>
  <c r="DE1426" i="64" a="1"/>
  <c r="DE919" i="64" a="1"/>
  <c r="DE800" i="64" a="1"/>
  <c r="CS1615" i="64" l="1"/>
  <c r="DE800" i="64"/>
  <c r="DE802" i="64" s="1"/>
  <c r="DE919" i="64"/>
  <c r="DE921" i="64" s="1"/>
  <c r="DE2184" i="64" s="1"/>
  <c r="DE1426" i="64"/>
  <c r="DF1723" i="64"/>
  <c r="DG1721" i="64"/>
  <c r="DD1428" i="64"/>
  <c r="BB432" i="64"/>
  <c r="BC430" i="64"/>
  <c r="BD427" i="64"/>
  <c r="AX1404" i="64"/>
  <c r="AY1394" i="64"/>
  <c r="AV502" i="64"/>
  <c r="AW1452" i="64"/>
  <c r="AX945" i="64"/>
  <c r="BD399" i="64"/>
  <c r="BE394" i="64"/>
  <c r="BD403" i="64"/>
  <c r="BC1344" i="64"/>
  <c r="BA1428" i="64"/>
  <c r="AU1065" i="64"/>
  <c r="AZ184" i="69"/>
  <c r="K159" i="69"/>
  <c r="AZ169" i="69"/>
  <c r="AZ179" i="69" s="1"/>
  <c r="BA156" i="69"/>
  <c r="BA161" i="69" s="1"/>
  <c r="AZ167" i="69"/>
  <c r="K167" i="69" s="1"/>
  <c r="BB132" i="69"/>
  <c r="BB157" i="69" s="1"/>
  <c r="BB134" i="69"/>
  <c r="BA146" i="69"/>
  <c r="BA148" i="69" s="1"/>
  <c r="BA152" i="69"/>
  <c r="BC118" i="69"/>
  <c r="BC119" i="69" s="1"/>
  <c r="DF919" i="64" a="1"/>
  <c r="DF1426" i="64" a="1"/>
  <c r="DF800" i="64" a="1"/>
  <c r="CS1621" i="64" l="1"/>
  <c r="CS1618" i="64" s="1"/>
  <c r="CS1619" i="64" s="1"/>
  <c r="DF1426" i="64"/>
  <c r="DF919" i="64"/>
  <c r="DF921" i="64" s="1"/>
  <c r="DF2184" i="64" s="1"/>
  <c r="DF800" i="64"/>
  <c r="DF802" i="64" s="1"/>
  <c r="DE1428" i="64"/>
  <c r="DH1721" i="64"/>
  <c r="O1721" i="64" s="1"/>
  <c r="DG1723" i="64"/>
  <c r="AY1398" i="64"/>
  <c r="AY1399" i="64" s="1"/>
  <c r="AY1400" i="64" s="1"/>
  <c r="BC428" i="64"/>
  <c r="AW969" i="64"/>
  <c r="BE398" i="64"/>
  <c r="AV504" i="64"/>
  <c r="K184" i="69"/>
  <c r="AZ187" i="69"/>
  <c r="AZ173" i="69"/>
  <c r="AZ175" i="69" s="1"/>
  <c r="K175" i="69" s="1"/>
  <c r="BA159" i="69"/>
  <c r="BA184" i="69" s="1"/>
  <c r="AZ177" i="69"/>
  <c r="BB135" i="69"/>
  <c r="BB142" i="69" s="1"/>
  <c r="BC123" i="69"/>
  <c r="BC125" i="69"/>
  <c r="BD112" i="69"/>
  <c r="BD117" i="69" s="1"/>
  <c r="AW502" i="64" a="1"/>
  <c r="DG800" i="64" a="1"/>
  <c r="DG919" i="64" a="1"/>
  <c r="DG1426" i="64" a="1"/>
  <c r="CT1615" i="64" l="1"/>
  <c r="CT1621" i="64" s="1"/>
  <c r="CT1618" i="64" s="1"/>
  <c r="CT1619" i="64" s="1"/>
  <c r="CU1615" i="64" s="1"/>
  <c r="DG800" i="64"/>
  <c r="DG802" i="64" s="1"/>
  <c r="DG919" i="64"/>
  <c r="DG921" i="64" s="1"/>
  <c r="DG2184" i="64" s="1"/>
  <c r="DG1426" i="64"/>
  <c r="DH1723" i="64"/>
  <c r="DI1721" i="64"/>
  <c r="DF1428" i="64"/>
  <c r="AZ1394" i="64"/>
  <c r="AZ1398" i="64" s="1"/>
  <c r="AY1404" i="64"/>
  <c r="BC432" i="64"/>
  <c r="BD430" i="64"/>
  <c r="BE427" i="64"/>
  <c r="AW502" i="64"/>
  <c r="AX1452" i="64"/>
  <c r="AY945" i="64"/>
  <c r="BB1428" i="64"/>
  <c r="AV1065" i="64"/>
  <c r="BD1344" i="64"/>
  <c r="BE403" i="64"/>
  <c r="BF394" i="64"/>
  <c r="BE399" i="64"/>
  <c r="AZ188" i="69"/>
  <c r="AZ192" i="69"/>
  <c r="BA183" i="69"/>
  <c r="BA186" i="69" s="1"/>
  <c r="AZ194" i="69"/>
  <c r="AZ202" i="69" s="1"/>
  <c r="BA162" i="69"/>
  <c r="BB136" i="69"/>
  <c r="BB140" i="69"/>
  <c r="BB150" i="69" s="1"/>
  <c r="BC129" i="69"/>
  <c r="BC134" i="69" s="1"/>
  <c r="BB146" i="69"/>
  <c r="BB148" i="69" s="1"/>
  <c r="BB152" i="69"/>
  <c r="BD115" i="69"/>
  <c r="BD118" i="69" s="1"/>
  <c r="BD123" i="69" s="1"/>
  <c r="DH800" i="64" a="1"/>
  <c r="DH1426" i="64" a="1"/>
  <c r="DH919" i="64" a="1"/>
  <c r="CU1621" i="64" l="1"/>
  <c r="CU1618" i="64" s="1"/>
  <c r="CU1619" i="64" s="1"/>
  <c r="DH1426" i="64"/>
  <c r="DH919" i="64"/>
  <c r="DH921" i="64" s="1"/>
  <c r="DH2184" i="64" s="1"/>
  <c r="DH800" i="64"/>
  <c r="DH802" i="64" s="1"/>
  <c r="DG1428" i="64"/>
  <c r="DI1723" i="64"/>
  <c r="DJ1721" i="64"/>
  <c r="AZ1399" i="64"/>
  <c r="AZ1400" i="64" s="1"/>
  <c r="BD428" i="64"/>
  <c r="BF398" i="64"/>
  <c r="AX969" i="64"/>
  <c r="AW504" i="64"/>
  <c r="BA187" i="69"/>
  <c r="K192" i="69"/>
  <c r="AZ198" i="69"/>
  <c r="K198" i="69" s="1"/>
  <c r="AZ200" i="69"/>
  <c r="BB156" i="69"/>
  <c r="BA169" i="69"/>
  <c r="BA179" i="69" s="1"/>
  <c r="BA167" i="69"/>
  <c r="BA163" i="69"/>
  <c r="BC132" i="69"/>
  <c r="BC157" i="69" s="1"/>
  <c r="BE112" i="69"/>
  <c r="BE115" i="69" s="1"/>
  <c r="BD119" i="69"/>
  <c r="BD125" i="69"/>
  <c r="DI919" i="64" a="1"/>
  <c r="DI1426" i="64" a="1"/>
  <c r="AX502" i="64" a="1"/>
  <c r="DI800" i="64" a="1"/>
  <c r="CV1615" i="64" l="1"/>
  <c r="CV1621" i="64" s="1"/>
  <c r="CV1618" i="64" s="1"/>
  <c r="CV1619" i="64" s="1"/>
  <c r="CW1615" i="64" s="1"/>
  <c r="DI800" i="64"/>
  <c r="DI802" i="64" s="1"/>
  <c r="DI919" i="64"/>
  <c r="DI921" i="64" s="1"/>
  <c r="DI2184" i="64" s="1"/>
  <c r="DI1426" i="64"/>
  <c r="DJ1723" i="64"/>
  <c r="DK1721" i="64"/>
  <c r="DL1721" i="64" s="1"/>
  <c r="DL1723" i="64" s="1"/>
  <c r="DH1428" i="64"/>
  <c r="AZ1404" i="64"/>
  <c r="BA1394" i="64"/>
  <c r="BA1398" i="64" s="1"/>
  <c r="BA1399" i="64" s="1"/>
  <c r="BA1400" i="64" s="1"/>
  <c r="BD432" i="64"/>
  <c r="BF427" i="64"/>
  <c r="BE430" i="64"/>
  <c r="AX502" i="64"/>
  <c r="AY1452" i="64"/>
  <c r="AZ945" i="64"/>
  <c r="BF403" i="64"/>
  <c r="BG394" i="64"/>
  <c r="BF399" i="64"/>
  <c r="BC1428" i="64"/>
  <c r="AW1065" i="64"/>
  <c r="BE134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800" i="64" a="1"/>
  <c r="DJ1426" i="64" a="1"/>
  <c r="DJ919" i="64" a="1"/>
  <c r="CW1621" i="64" l="1"/>
  <c r="CW1618" i="64" s="1"/>
  <c r="CW1619" i="64" s="1"/>
  <c r="DJ1426" i="64"/>
  <c r="DJ919" i="64"/>
  <c r="DJ921" i="64" s="1"/>
  <c r="DJ2184" i="64" s="1"/>
  <c r="DJ800" i="64"/>
  <c r="DJ802" i="64" s="1"/>
  <c r="DI1428" i="64"/>
  <c r="DK1723" i="64"/>
  <c r="BE428" i="64"/>
  <c r="BB1394" i="64"/>
  <c r="BA1404" i="64"/>
  <c r="AY969" i="64"/>
  <c r="AX504" i="64"/>
  <c r="BG39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DK1426" i="64" a="1"/>
  <c r="DK800" i="64" a="1"/>
  <c r="DK919" i="64" a="1"/>
  <c r="AY502" i="64" a="1"/>
  <c r="CX1615" i="64" l="1"/>
  <c r="CX1621" i="64" s="1"/>
  <c r="CX1618" i="64" s="1"/>
  <c r="CX1619" i="64" s="1"/>
  <c r="P1723" i="64"/>
  <c r="P1721" i="64"/>
  <c r="K1723" i="64"/>
  <c r="L1723" i="64"/>
  <c r="M1723" i="64"/>
  <c r="N1723" i="64"/>
  <c r="O1723" i="64"/>
  <c r="DK800" i="64"/>
  <c r="DK919" i="64"/>
  <c r="DK1426" i="64"/>
  <c r="DJ1428" i="64"/>
  <c r="BB1398" i="64"/>
  <c r="BB1399" i="64" s="1"/>
  <c r="BE432" i="64"/>
  <c r="BF430" i="64"/>
  <c r="BG427" i="64"/>
  <c r="AZ1452" i="64"/>
  <c r="AY502" i="64"/>
  <c r="BA945" i="64"/>
  <c r="BD1428" i="64"/>
  <c r="BG403" i="64"/>
  <c r="BG399" i="64"/>
  <c r="BH394" i="64"/>
  <c r="AX1065" i="64"/>
  <c r="BF134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426" i="64" a="1"/>
  <c r="DL800" i="64" a="1"/>
  <c r="DL919" i="64" a="1"/>
  <c r="CY1615" i="64" l="1"/>
  <c r="CY1621" i="64" s="1"/>
  <c r="CY1618" i="64" s="1"/>
  <c r="CY1619" i="64" s="1"/>
  <c r="DL1426" i="64"/>
  <c r="DL1428" i="64" s="1"/>
  <c r="DL919" i="64"/>
  <c r="DL921" i="64" s="1"/>
  <c r="DL2184" i="64" s="1"/>
  <c r="DL800" i="64"/>
  <c r="DL802" i="64" s="1"/>
  <c r="DK921" i="64"/>
  <c r="DK2184" i="64" s="1"/>
  <c r="DK802" i="64"/>
  <c r="BB1400" i="64"/>
  <c r="DK1428" i="64"/>
  <c r="BF428" i="64"/>
  <c r="BC1394" i="64"/>
  <c r="BB1404" i="64"/>
  <c r="AY504" i="64"/>
  <c r="BH398" i="64"/>
  <c r="AZ969"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502" i="64" a="1"/>
  <c r="CZ1615" i="64" l="1"/>
  <c r="CZ1621" i="64" s="1"/>
  <c r="CZ1618" i="64" s="1"/>
  <c r="CZ1619" i="64" s="1"/>
  <c r="K1426" i="64"/>
  <c r="L1426" i="64"/>
  <c r="M1426" i="64"/>
  <c r="N1426" i="64"/>
  <c r="O1426" i="64"/>
  <c r="P1426" i="64"/>
  <c r="K800" i="64"/>
  <c r="L800" i="64"/>
  <c r="M800" i="64"/>
  <c r="N800" i="64"/>
  <c r="O800" i="64"/>
  <c r="P800" i="64"/>
  <c r="K919" i="64"/>
  <c r="L919" i="64"/>
  <c r="M919" i="64"/>
  <c r="N919" i="64"/>
  <c r="O919" i="64"/>
  <c r="P919" i="64"/>
  <c r="BC1398" i="64"/>
  <c r="BF432" i="64"/>
  <c r="BG430" i="64"/>
  <c r="BH427" i="64"/>
  <c r="AZ502" i="64"/>
  <c r="BA1452" i="64"/>
  <c r="BB945" i="64"/>
  <c r="AY1065" i="64"/>
  <c r="BE1428" i="64"/>
  <c r="BI394" i="64"/>
  <c r="BH399" i="64"/>
  <c r="BH403" i="64"/>
  <c r="BG1344" i="64"/>
  <c r="BC200" i="69"/>
  <c r="BC194" i="69"/>
  <c r="BC202" i="69" s="1"/>
  <c r="BD183" i="69"/>
  <c r="BD186" i="69" s="1"/>
  <c r="BC188" i="69"/>
  <c r="BC163" i="69"/>
  <c r="BC169" i="69"/>
  <c r="BC179" i="69" s="1"/>
  <c r="BD156" i="69"/>
  <c r="BC173" i="69"/>
  <c r="BC175" i="69" s="1"/>
  <c r="BC177" i="69"/>
  <c r="BE135" i="69"/>
  <c r="BG117" i="69"/>
  <c r="BG118" i="69" s="1"/>
  <c r="DA1615" i="64" l="1"/>
  <c r="K802" i="64"/>
  <c r="L802" i="64"/>
  <c r="M802" i="64"/>
  <c r="N802" i="64"/>
  <c r="O802" i="64"/>
  <c r="P802" i="64"/>
  <c r="K921" i="64"/>
  <c r="L921" i="64"/>
  <c r="M921" i="64"/>
  <c r="N921" i="64"/>
  <c r="O921" i="64"/>
  <c r="P921" i="64"/>
  <c r="K1428" i="64"/>
  <c r="L1428" i="64"/>
  <c r="M1428" i="64"/>
  <c r="BG428" i="64"/>
  <c r="BC1399" i="64"/>
  <c r="BC1400" i="64" s="1"/>
  <c r="BA969" i="64"/>
  <c r="BI398" i="64"/>
  <c r="AZ504" i="64"/>
  <c r="BD159" i="69"/>
  <c r="BD184" i="69" s="1"/>
  <c r="BD187" i="69" s="1"/>
  <c r="BE183" i="69" s="1"/>
  <c r="BE186" i="69" s="1"/>
  <c r="BD161" i="69"/>
  <c r="BE140" i="69"/>
  <c r="BE150" i="69" s="1"/>
  <c r="BE142" i="69"/>
  <c r="BE136" i="69"/>
  <c r="BF129" i="69"/>
  <c r="BG119" i="69"/>
  <c r="BG123" i="69"/>
  <c r="BH112" i="69"/>
  <c r="BH117" i="69" s="1"/>
  <c r="BG125" i="69"/>
  <c r="BA502" i="64" a="1"/>
  <c r="DA1621" i="64" l="1"/>
  <c r="DA1618" i="64" s="1"/>
  <c r="DA1619" i="64" s="1"/>
  <c r="BG432" i="64"/>
  <c r="BI427" i="64"/>
  <c r="BH430" i="64"/>
  <c r="BH428" i="64" s="1"/>
  <c r="BD1394" i="64"/>
  <c r="BC1404" i="64"/>
  <c r="BA502" i="64"/>
  <c r="BC945" i="64"/>
  <c r="BH1344" i="64"/>
  <c r="AZ1065" i="64"/>
  <c r="BF1428" i="64"/>
  <c r="BI403" i="64"/>
  <c r="BI399" i="64"/>
  <c r="BJ394" i="64"/>
  <c r="BD162" i="69"/>
  <c r="BD169" i="69" s="1"/>
  <c r="BD179" i="69" s="1"/>
  <c r="BD188" i="69"/>
  <c r="BD192" i="69"/>
  <c r="BD200" i="69" s="1"/>
  <c r="BD194" i="69"/>
  <c r="BD202" i="69" s="1"/>
  <c r="BF134" i="69"/>
  <c r="BF132" i="69"/>
  <c r="BF157" i="69" s="1"/>
  <c r="BE146" i="69"/>
  <c r="BE148" i="69" s="1"/>
  <c r="BE152" i="69"/>
  <c r="BH115" i="69"/>
  <c r="BH118" i="69" s="1"/>
  <c r="BH119" i="69" s="1"/>
  <c r="DB1615" i="64" l="1"/>
  <c r="DB1621" i="64" s="1"/>
  <c r="DB1618" i="64" s="1"/>
  <c r="DB1619" i="64" s="1"/>
  <c r="DC1615" i="64" s="1"/>
  <c r="BD1398" i="64"/>
  <c r="BH432" i="64"/>
  <c r="BB1452" i="64"/>
  <c r="BJ398" i="64"/>
  <c r="BB969" i="64"/>
  <c r="BA504" i="64"/>
  <c r="BD167" i="69"/>
  <c r="BD173" i="69" s="1"/>
  <c r="BD175" i="69" s="1"/>
  <c r="BE156" i="69"/>
  <c r="BE159" i="69" s="1"/>
  <c r="BE184" i="69" s="1"/>
  <c r="BE187" i="69" s="1"/>
  <c r="BE192" i="69" s="1"/>
  <c r="BE200" i="69" s="1"/>
  <c r="BD163" i="69"/>
  <c r="BD198" i="69"/>
  <c r="BF135" i="69"/>
  <c r="BH125" i="69"/>
  <c r="BH123" i="69"/>
  <c r="BI112" i="69"/>
  <c r="BI117" i="69" s="1"/>
  <c r="BB502" i="64" a="1"/>
  <c r="DC1621" i="64" l="1"/>
  <c r="DC1618" i="64" s="1"/>
  <c r="DC1619" i="64" s="1"/>
  <c r="BD1399" i="64"/>
  <c r="BD1400" i="64" s="1"/>
  <c r="BI430" i="64"/>
  <c r="BI428" i="64" s="1"/>
  <c r="BJ427" i="64"/>
  <c r="BC1452" i="64"/>
  <c r="BB502" i="64"/>
  <c r="BD945" i="64"/>
  <c r="BG1428" i="64"/>
  <c r="BA1065" i="64"/>
  <c r="BI1344" i="64"/>
  <c r="BK394" i="64"/>
  <c r="BJ403" i="64"/>
  <c r="BJ39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DD1615" i="64" l="1"/>
  <c r="BD1404" i="64"/>
  <c r="BE1394" i="64"/>
  <c r="BI432" i="64"/>
  <c r="BB504" i="64"/>
  <c r="BK398" i="64"/>
  <c r="BC969" i="64"/>
  <c r="BE163" i="69"/>
  <c r="BE169" i="69"/>
  <c r="BE179" i="69" s="1"/>
  <c r="BE177" i="69"/>
  <c r="BF156" i="69"/>
  <c r="BF161" i="69" s="1"/>
  <c r="BF146" i="69"/>
  <c r="BF148" i="69" s="1"/>
  <c r="BF152" i="69"/>
  <c r="BG134" i="69"/>
  <c r="BG132" i="69"/>
  <c r="BG157" i="69" s="1"/>
  <c r="BI123" i="69"/>
  <c r="BJ112" i="69"/>
  <c r="BJ117" i="69" s="1"/>
  <c r="BI125" i="69"/>
  <c r="BC502" i="64" a="1"/>
  <c r="BE1398" i="64" l="1"/>
  <c r="DD1621" i="64"/>
  <c r="DD1618" i="64" s="1"/>
  <c r="DD1619" i="64" s="1"/>
  <c r="DE1615" i="64" s="1"/>
  <c r="BE1399" i="64"/>
  <c r="BE1400" i="64" s="1"/>
  <c r="BJ430" i="64"/>
  <c r="BJ428" i="64" s="1"/>
  <c r="BK427" i="64"/>
  <c r="BD969" i="64"/>
  <c r="BC502" i="64"/>
  <c r="BD1452" i="64"/>
  <c r="BE945" i="64"/>
  <c r="BL394" i="64"/>
  <c r="BK403" i="64"/>
  <c r="BK399" i="64"/>
  <c r="BB1065" i="64"/>
  <c r="BH1428" i="64"/>
  <c r="BJ1344" i="64"/>
  <c r="BF159" i="69"/>
  <c r="BF184" i="69" s="1"/>
  <c r="BF187" i="69" s="1"/>
  <c r="BF192" i="69" s="1"/>
  <c r="BF198" i="69" s="1"/>
  <c r="BG135" i="69"/>
  <c r="BG140" i="69" s="1"/>
  <c r="BG150" i="69" s="1"/>
  <c r="BJ115" i="69"/>
  <c r="BJ118" i="69" s="1"/>
  <c r="BJ125" i="69" s="1"/>
  <c r="DE1621" i="64" l="1"/>
  <c r="DE1618" i="64" s="1"/>
  <c r="DE1619" i="64" s="1"/>
  <c r="BE1404" i="64"/>
  <c r="BF1394" i="64"/>
  <c r="BF1398" i="64" s="1"/>
  <c r="BJ432" i="64"/>
  <c r="BC504" i="64"/>
  <c r="BL398" i="64"/>
  <c r="BF162" i="69"/>
  <c r="BF163" i="69" s="1"/>
  <c r="BF194" i="69"/>
  <c r="BF202" i="69" s="1"/>
  <c r="BF200" i="69"/>
  <c r="BG183" i="69"/>
  <c r="BG186" i="69" s="1"/>
  <c r="BF188" i="69"/>
  <c r="BG142" i="69"/>
  <c r="BG152" i="69" s="1"/>
  <c r="BG136" i="69"/>
  <c r="BH129" i="69"/>
  <c r="BH134" i="69" s="1"/>
  <c r="BJ123" i="69"/>
  <c r="BK112" i="69"/>
  <c r="BK115" i="69" s="1"/>
  <c r="BJ119" i="69"/>
  <c r="BD502" i="64" a="1"/>
  <c r="DF1615" i="64" l="1"/>
  <c r="DF1621" i="64" s="1"/>
  <c r="DF1618" i="64" s="1"/>
  <c r="DF1619" i="64" s="1"/>
  <c r="BF1399" i="64"/>
  <c r="BF1400" i="64" s="1"/>
  <c r="BK430" i="64"/>
  <c r="BK428" i="64" s="1"/>
  <c r="BL427" i="64"/>
  <c r="BD502" i="64"/>
  <c r="BE1452" i="64"/>
  <c r="BF945" i="64"/>
  <c r="BL403" i="64"/>
  <c r="BM394" i="64"/>
  <c r="BL399" i="64"/>
  <c r="BK1344" i="64"/>
  <c r="BI1428" i="64"/>
  <c r="BC1065" i="64"/>
  <c r="BG156" i="69"/>
  <c r="BG161" i="69" s="1"/>
  <c r="BF169" i="69"/>
  <c r="BF179" i="69" s="1"/>
  <c r="BF167" i="69"/>
  <c r="BF177" i="69" s="1"/>
  <c r="BH132" i="69"/>
  <c r="BH157" i="69" s="1"/>
  <c r="BG146" i="69"/>
  <c r="BG148" i="69" s="1"/>
  <c r="BK117" i="69"/>
  <c r="BK118" i="69" s="1"/>
  <c r="DG1615" i="64" l="1"/>
  <c r="DG1621" i="64" s="1"/>
  <c r="DG1618" i="64" s="1"/>
  <c r="DG1619" i="64" s="1"/>
  <c r="BG1394" i="64"/>
  <c r="BG1398" i="64" s="1"/>
  <c r="BG1399" i="64" s="1"/>
  <c r="BG1400" i="64" s="1"/>
  <c r="BF1404" i="64"/>
  <c r="BK432" i="64"/>
  <c r="BE969" i="64"/>
  <c r="BM398" i="64"/>
  <c r="BD504" i="64"/>
  <c r="BG159" i="69"/>
  <c r="BG184" i="69" s="1"/>
  <c r="BG187" i="69" s="1"/>
  <c r="BG194" i="69" s="1"/>
  <c r="BG202" i="69" s="1"/>
  <c r="BF173" i="69"/>
  <c r="BF175" i="69" s="1"/>
  <c r="BH135" i="69"/>
  <c r="BK125" i="69"/>
  <c r="BK123" i="69"/>
  <c r="K118" i="69"/>
  <c r="L112" i="69" s="1"/>
  <c r="BL112" i="69"/>
  <c r="BL115" i="69" s="1"/>
  <c r="BK119" i="69"/>
  <c r="BE502" i="64" a="1"/>
  <c r="DH1615" i="64" l="1"/>
  <c r="BL430" i="64"/>
  <c r="BL428" i="64" s="1"/>
  <c r="BM427" i="64"/>
  <c r="BG1404" i="64"/>
  <c r="BH1394" i="64"/>
  <c r="BE502" i="64"/>
  <c r="BF1452" i="64"/>
  <c r="BG945" i="64"/>
  <c r="BJ1428" i="64"/>
  <c r="BD1065" i="64"/>
  <c r="BN394" i="64"/>
  <c r="BM399" i="64"/>
  <c r="BM403" i="64"/>
  <c r="BL1344" i="64"/>
  <c r="BG162" i="69"/>
  <c r="BG169" i="69" s="1"/>
  <c r="BG179" i="69" s="1"/>
  <c r="BG188" i="69"/>
  <c r="BH183" i="69"/>
  <c r="BH186" i="69" s="1"/>
  <c r="BG192" i="69"/>
  <c r="BG198" i="69" s="1"/>
  <c r="BH136" i="69"/>
  <c r="BH140" i="69"/>
  <c r="BH150" i="69" s="1"/>
  <c r="BH142" i="69"/>
  <c r="BH146" i="69" s="1"/>
  <c r="BH148" i="69" s="1"/>
  <c r="BI129" i="69"/>
  <c r="BL117" i="69"/>
  <c r="BL118" i="69" s="1"/>
  <c r="BF502" i="64" a="1"/>
  <c r="DH1621" i="64" l="1"/>
  <c r="DH1618" i="64" s="1"/>
  <c r="DH1619" i="64" s="1"/>
  <c r="BL432" i="64"/>
  <c r="BH1398" i="64"/>
  <c r="BH1399" i="64" s="1"/>
  <c r="BH1400" i="64" s="1"/>
  <c r="BF502" i="64"/>
  <c r="BE504" i="64"/>
  <c r="BN398" i="64"/>
  <c r="BG167" i="69"/>
  <c r="BG173" i="69" s="1"/>
  <c r="BG175" i="69" s="1"/>
  <c r="BG163" i="69"/>
  <c r="BH156" i="69"/>
  <c r="BH161" i="69" s="1"/>
  <c r="BG200" i="69"/>
  <c r="BH152" i="69"/>
  <c r="BI132" i="69"/>
  <c r="BI157" i="69" s="1"/>
  <c r="BI134" i="69"/>
  <c r="BL125" i="69"/>
  <c r="BL119" i="69"/>
  <c r="BM112" i="69"/>
  <c r="BL123" i="69"/>
  <c r="DI1615" i="64" l="1"/>
  <c r="BN427" i="64"/>
  <c r="BM430" i="64"/>
  <c r="BI1394" i="64"/>
  <c r="BH1404" i="64"/>
  <c r="BG1452" i="64"/>
  <c r="BH945" i="64"/>
  <c r="BK1428" i="64"/>
  <c r="BM1344" i="64"/>
  <c r="BE1065" i="64"/>
  <c r="BN403" i="64"/>
  <c r="BN399" i="64"/>
  <c r="BO394" i="64"/>
  <c r="BF504" i="64"/>
  <c r="BH159" i="69"/>
  <c r="BH184" i="69" s="1"/>
  <c r="BH187" i="69" s="1"/>
  <c r="BH192" i="69" s="1"/>
  <c r="BG177" i="69"/>
  <c r="BI135" i="69"/>
  <c r="BF969" i="64"/>
  <c r="BM117" i="69"/>
  <c r="BM115" i="69"/>
  <c r="DI1621" i="64" l="1"/>
  <c r="BI1398" i="64"/>
  <c r="BI1399" i="64" s="1"/>
  <c r="BI1400" i="64" s="1"/>
  <c r="BM428" i="64"/>
  <c r="BO398" i="64"/>
  <c r="BF1065" i="64"/>
  <c r="BH162" i="69"/>
  <c r="BH169" i="69" s="1"/>
  <c r="BH179" i="69" s="1"/>
  <c r="BI183" i="69"/>
  <c r="BI186" i="69" s="1"/>
  <c r="BH194" i="69"/>
  <c r="BH202" i="69" s="1"/>
  <c r="BH188" i="69"/>
  <c r="BH200" i="69"/>
  <c r="BH198" i="69"/>
  <c r="BI136" i="69"/>
  <c r="BI140" i="69"/>
  <c r="BI150" i="69" s="1"/>
  <c r="BI142" i="69"/>
  <c r="BJ129" i="69"/>
  <c r="BM118" i="69"/>
  <c r="BG502" i="64" a="1"/>
  <c r="DI1618" i="64" l="1"/>
  <c r="BM432" i="64"/>
  <c r="BN430" i="64"/>
  <c r="BI1404" i="64"/>
  <c r="BJ1394" i="64"/>
  <c r="BH1452" i="64"/>
  <c r="BG502" i="64"/>
  <c r="BI945" i="64"/>
  <c r="BO399" i="64"/>
  <c r="BO403" i="64"/>
  <c r="BP394" i="64"/>
  <c r="BL1428" i="64"/>
  <c r="BN1344" i="64"/>
  <c r="BH163" i="69"/>
  <c r="BH167" i="69"/>
  <c r="BH177" i="69" s="1"/>
  <c r="BI156" i="69"/>
  <c r="BI159" i="69" s="1"/>
  <c r="BI184" i="69" s="1"/>
  <c r="BI187" i="69" s="1"/>
  <c r="BI188" i="69" s="1"/>
  <c r="BJ134" i="69"/>
  <c r="BJ132" i="69"/>
  <c r="BJ157" i="69" s="1"/>
  <c r="BI152" i="69"/>
  <c r="BI146" i="69"/>
  <c r="BI148" i="69" s="1"/>
  <c r="BM125" i="69"/>
  <c r="BM119" i="69"/>
  <c r="BN112" i="69"/>
  <c r="BM123" i="69"/>
  <c r="DI1619" i="64" l="1"/>
  <c r="BJ1398" i="64"/>
  <c r="BJ1399" i="64" s="1"/>
  <c r="BJ1400" i="64" s="1"/>
  <c r="BO427" i="64"/>
  <c r="BN428" i="64"/>
  <c r="O427" i="64"/>
  <c r="BP398" i="64"/>
  <c r="BG504" i="64"/>
  <c r="BH173" i="69"/>
  <c r="BH175" i="69" s="1"/>
  <c r="BI161" i="69"/>
  <c r="BI162" i="69" s="1"/>
  <c r="BI167" i="69" s="1"/>
  <c r="BI173" i="69" s="1"/>
  <c r="BI175" i="69" s="1"/>
  <c r="BJ183" i="69"/>
  <c r="BJ186" i="69" s="1"/>
  <c r="BI192" i="69"/>
  <c r="BI198" i="69" s="1"/>
  <c r="BI194" i="69"/>
  <c r="BI202" i="69" s="1"/>
  <c r="BG969" i="64"/>
  <c r="BJ135" i="69"/>
  <c r="BN115" i="69"/>
  <c r="BN117" i="69"/>
  <c r="BH502" i="64" a="1"/>
  <c r="DJ1615" i="64" l="1"/>
  <c r="BN432" i="64"/>
  <c r="BO430" i="64"/>
  <c r="BP427" i="64"/>
  <c r="BJ1404" i="64"/>
  <c r="BK1394" i="64"/>
  <c r="BH502" i="64"/>
  <c r="BI1452" i="64"/>
  <c r="BJ945" i="64"/>
  <c r="BM1428" i="64"/>
  <c r="BO1344" i="64"/>
  <c r="BP403" i="64"/>
  <c r="BQ394" i="64"/>
  <c r="BP399" i="64"/>
  <c r="BG1065" i="64"/>
  <c r="BI163" i="69"/>
  <c r="BI169" i="69"/>
  <c r="BI179" i="69" s="1"/>
  <c r="BJ156" i="69"/>
  <c r="BJ159" i="69" s="1"/>
  <c r="BJ184" i="69" s="1"/>
  <c r="BJ187" i="69" s="1"/>
  <c r="BJ188" i="69" s="1"/>
  <c r="BI177" i="69"/>
  <c r="BI200" i="69"/>
  <c r="BH969" i="64"/>
  <c r="BJ142" i="69"/>
  <c r="BK129" i="69"/>
  <c r="BJ140" i="69"/>
  <c r="BJ150" i="69" s="1"/>
  <c r="BJ136" i="69"/>
  <c r="BN118" i="69"/>
  <c r="BN125" i="69" s="1"/>
  <c r="BI502" i="64" a="1"/>
  <c r="DJ1621" i="64" l="1"/>
  <c r="BK1398" i="64"/>
  <c r="BK1399" i="64" s="1"/>
  <c r="BK1400" i="64" s="1"/>
  <c r="BO428" i="64"/>
  <c r="BI502" i="64"/>
  <c r="BH504" i="64"/>
  <c r="BQ398" i="64"/>
  <c r="BJ161" i="69"/>
  <c r="BJ162" i="69" s="1"/>
  <c r="BJ169" i="69" s="1"/>
  <c r="BJ179" i="69" s="1"/>
  <c r="BJ192" i="69"/>
  <c r="BJ200" i="69" s="1"/>
  <c r="BJ194" i="69"/>
  <c r="BJ202" i="69" s="1"/>
  <c r="BK183" i="69"/>
  <c r="BK186" i="69" s="1"/>
  <c r="BK134" i="69"/>
  <c r="BK132" i="69"/>
  <c r="BK157" i="69" s="1"/>
  <c r="BJ146" i="69"/>
  <c r="BJ148" i="69" s="1"/>
  <c r="BJ152" i="69"/>
  <c r="BI969" i="64"/>
  <c r="BN119" i="69"/>
  <c r="BO112" i="69"/>
  <c r="BO117" i="69" s="1"/>
  <c r="BN123" i="69"/>
  <c r="DJ1618" i="64" l="1"/>
  <c r="BO432" i="64"/>
  <c r="BQ427" i="64"/>
  <c r="BP430" i="64"/>
  <c r="BK1404" i="64"/>
  <c r="BL1394" i="64"/>
  <c r="BJ1452" i="64"/>
  <c r="BK945" i="64"/>
  <c r="BN1428" i="64"/>
  <c r="BQ403" i="64"/>
  <c r="BQ399" i="64"/>
  <c r="BR394" i="64"/>
  <c r="BI504" i="64"/>
  <c r="BP1344" i="64"/>
  <c r="BH1065" i="64"/>
  <c r="BJ167" i="69"/>
  <c r="BJ177" i="69" s="1"/>
  <c r="BJ163" i="69"/>
  <c r="BK156" i="69"/>
  <c r="BK159" i="69" s="1"/>
  <c r="BK184" i="69" s="1"/>
  <c r="BK187" i="69" s="1"/>
  <c r="BJ198" i="69"/>
  <c r="BK135" i="69"/>
  <c r="BK136" i="69" s="1"/>
  <c r="BO115" i="69"/>
  <c r="BO118" i="69" s="1"/>
  <c r="BO125" i="69" s="1"/>
  <c r="DJ1619" i="64" l="1"/>
  <c r="BL1398" i="64"/>
  <c r="BL1399" i="64" s="1"/>
  <c r="BL1400" i="64" s="1"/>
  <c r="BP428" i="64"/>
  <c r="BR398" i="64"/>
  <c r="BI106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969" i="64"/>
  <c r="BO119" i="69"/>
  <c r="BO123" i="69"/>
  <c r="BP112" i="69"/>
  <c r="BP115" i="69" s="1"/>
  <c r="BJ502" i="64" a="1"/>
  <c r="DK1615" i="64" l="1"/>
  <c r="BP432" i="64"/>
  <c r="BQ430" i="64"/>
  <c r="BR427" i="64"/>
  <c r="BL1404" i="64"/>
  <c r="BM1394" i="64"/>
  <c r="BJ502" i="64"/>
  <c r="BK1452" i="64"/>
  <c r="BL945" i="64"/>
  <c r="BR403" i="64"/>
  <c r="BR399" i="64"/>
  <c r="BS394" i="64"/>
  <c r="BQ1344" i="64"/>
  <c r="BO1428"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DK1621" i="64" l="1"/>
  <c r="BQ428" i="64"/>
  <c r="BQ432" i="64" s="1"/>
  <c r="BM1398" i="64"/>
  <c r="BM1399" i="64" s="1"/>
  <c r="BM1400" i="64" s="1"/>
  <c r="BS398" i="64"/>
  <c r="BJ504" i="64"/>
  <c r="L159" i="69"/>
  <c r="BL187" i="69"/>
  <c r="BM183" i="69" s="1"/>
  <c r="BM186" i="69" s="1"/>
  <c r="K173" i="69"/>
  <c r="BK177" i="69"/>
  <c r="L156" i="69"/>
  <c r="BL161" i="69"/>
  <c r="L161" i="69" s="1"/>
  <c r="BL135" i="69"/>
  <c r="BM129" i="69" s="1"/>
  <c r="L157" i="69"/>
  <c r="BP125" i="69"/>
  <c r="BP123" i="69"/>
  <c r="BQ112" i="69"/>
  <c r="BQ117" i="69" s="1"/>
  <c r="BP119" i="69"/>
  <c r="BK502" i="64" a="1"/>
  <c r="DK1618" i="64" l="1"/>
  <c r="BR430" i="64"/>
  <c r="BR428" i="64" s="1"/>
  <c r="BS427" i="64"/>
  <c r="BN1394" i="64"/>
  <c r="BM1404" i="64"/>
  <c r="BL1452" i="64"/>
  <c r="BK502" i="64"/>
  <c r="BM945" i="64"/>
  <c r="BS399" i="64"/>
  <c r="BT394" i="64"/>
  <c r="BS403" i="64"/>
  <c r="BJ1065" i="64"/>
  <c r="BR1344" i="64"/>
  <c r="BP1428" i="64"/>
  <c r="BL194" i="69"/>
  <c r="BL202" i="69" s="1"/>
  <c r="BL188" i="69"/>
  <c r="BL192" i="69"/>
  <c r="BL198" i="69" s="1"/>
  <c r="L198" i="69" s="1"/>
  <c r="BL162" i="69"/>
  <c r="BL163" i="69" s="1"/>
  <c r="BL140" i="69"/>
  <c r="BL150" i="69" s="1"/>
  <c r="BL142" i="69"/>
  <c r="BL152" i="69" s="1"/>
  <c r="BL136" i="69"/>
  <c r="BM132" i="69"/>
  <c r="BM157" i="69" s="1"/>
  <c r="BM134" i="69"/>
  <c r="L192" i="69"/>
  <c r="BK969" i="64"/>
  <c r="BQ115" i="69"/>
  <c r="BQ118" i="69" s="1"/>
  <c r="BQ119" i="69" s="1"/>
  <c r="DK1619" i="64" l="1"/>
  <c r="BN1398" i="64"/>
  <c r="BN1399" i="64" s="1"/>
  <c r="BR432" i="64"/>
  <c r="BT398" i="64"/>
  <c r="BK504" i="64"/>
  <c r="BL200" i="69"/>
  <c r="BM156" i="69"/>
  <c r="BM159" i="69" s="1"/>
  <c r="BM184" i="69" s="1"/>
  <c r="BM187" i="69" s="1"/>
  <c r="BL167" i="69"/>
  <c r="BL177" i="69" s="1"/>
  <c r="BL169" i="69"/>
  <c r="BL179" i="69" s="1"/>
  <c r="BL146" i="69"/>
  <c r="BL148" i="69" s="1"/>
  <c r="L148" i="69" s="1"/>
  <c r="L140" i="69"/>
  <c r="BM135" i="69"/>
  <c r="BM136" i="69" s="1"/>
  <c r="BL969" i="64"/>
  <c r="BR112" i="69"/>
  <c r="BR115" i="69" s="1"/>
  <c r="BQ123" i="69"/>
  <c r="BQ125" i="69"/>
  <c r="BL502" i="64" a="1"/>
  <c r="DL1615" i="64" l="1"/>
  <c r="BN1400" i="64"/>
  <c r="BS430" i="64"/>
  <c r="BS428" i="64" s="1"/>
  <c r="BT427" i="64"/>
  <c r="BN1404" i="64"/>
  <c r="BO1394" i="64"/>
  <c r="BM1452" i="64"/>
  <c r="BL502" i="64"/>
  <c r="BN945" i="64"/>
  <c r="BT399" i="64"/>
  <c r="BT403" i="64"/>
  <c r="BU394" i="64"/>
  <c r="BK1065" i="64"/>
  <c r="BS1344" i="64"/>
  <c r="BQ1428"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502" i="64" a="1"/>
  <c r="N1617" i="64" l="1"/>
  <c r="O1617" i="64"/>
  <c r="P1617" i="64"/>
  <c r="L1615" i="64"/>
  <c r="M1615" i="64"/>
  <c r="N1615" i="64"/>
  <c r="DL1621" i="64"/>
  <c r="P1615" i="64"/>
  <c r="O1615" i="64"/>
  <c r="BO1398" i="64"/>
  <c r="BS432" i="64"/>
  <c r="BM502" i="64"/>
  <c r="BL504" i="64"/>
  <c r="BU398" i="64"/>
  <c r="BM167" i="69"/>
  <c r="BM173" i="69" s="1"/>
  <c r="BM175" i="69" s="1"/>
  <c r="BM169" i="69"/>
  <c r="BM179" i="69" s="1"/>
  <c r="BN132" i="69"/>
  <c r="BN157" i="69" s="1"/>
  <c r="BM152" i="69"/>
  <c r="BM163" i="69"/>
  <c r="BN187" i="69"/>
  <c r="BO183" i="69" s="1"/>
  <c r="BO186" i="69" s="1"/>
  <c r="BN161" i="69"/>
  <c r="BM198" i="69"/>
  <c r="BM200" i="69"/>
  <c r="BM969" i="64"/>
  <c r="BR123" i="69"/>
  <c r="BR125" i="69"/>
  <c r="BS112" i="69"/>
  <c r="BS117" i="69" s="1"/>
  <c r="DL1618" i="64" l="1"/>
  <c r="P1621" i="64"/>
  <c r="M1621" i="64"/>
  <c r="O1621" i="64"/>
  <c r="N1621" i="64"/>
  <c r="L1621" i="64"/>
  <c r="K1621" i="64"/>
  <c r="BO1399" i="64"/>
  <c r="BO1400" i="64" s="1"/>
  <c r="BT430" i="64"/>
  <c r="BT428" i="64" s="1"/>
  <c r="BU427" i="64"/>
  <c r="BO945" i="64"/>
  <c r="BL1065" i="64"/>
  <c r="BU399" i="64"/>
  <c r="BU403" i="64"/>
  <c r="BV394" i="64"/>
  <c r="BM504" i="64"/>
  <c r="BR1428" i="64"/>
  <c r="BT1344" i="64"/>
  <c r="BN135" i="69"/>
  <c r="BN136" i="69" s="1"/>
  <c r="BM177" i="69"/>
  <c r="BN162" i="69"/>
  <c r="BN169" i="69" s="1"/>
  <c r="BN179" i="69" s="1"/>
  <c r="BN192" i="69"/>
  <c r="BN198" i="69" s="1"/>
  <c r="BN194" i="69"/>
  <c r="BN202" i="69" s="1"/>
  <c r="BN188" i="69"/>
  <c r="BS115" i="69"/>
  <c r="BS118" i="69" s="1"/>
  <c r="BS119" i="69" s="1"/>
  <c r="DL1619" i="64" l="1"/>
  <c r="P1618" i="64"/>
  <c r="N1618" i="64"/>
  <c r="M1618" i="64"/>
  <c r="O1618" i="64"/>
  <c r="L1618" i="64"/>
  <c r="K1618" i="64"/>
  <c r="BO1404" i="64"/>
  <c r="BP1394" i="64"/>
  <c r="BT432" i="64"/>
  <c r="BV398" i="64"/>
  <c r="BM1065" i="64"/>
  <c r="BN1452" i="64"/>
  <c r="BO129" i="69"/>
  <c r="BO134" i="69" s="1"/>
  <c r="BN142" i="69"/>
  <c r="BN152" i="69" s="1"/>
  <c r="BN140" i="69"/>
  <c r="BN150" i="69" s="1"/>
  <c r="BN163" i="69"/>
  <c r="BN167" i="69"/>
  <c r="BN177" i="69" s="1"/>
  <c r="BO156" i="69"/>
  <c r="BO161" i="69" s="1"/>
  <c r="BN200" i="69"/>
  <c r="BS123" i="69"/>
  <c r="BS125" i="69"/>
  <c r="BT112" i="69"/>
  <c r="BT117" i="69" s="1"/>
  <c r="BN502" i="64" a="1"/>
  <c r="BP1398" i="64" l="1"/>
  <c r="K1619" i="64"/>
  <c r="L1619" i="64"/>
  <c r="M1619" i="64"/>
  <c r="N1619" i="64"/>
  <c r="O1619" i="64"/>
  <c r="P1619" i="64"/>
  <c r="BP1399" i="64"/>
  <c r="BP1400" i="64" s="1"/>
  <c r="BU430" i="64"/>
  <c r="BV427" i="64"/>
  <c r="BN502" i="64"/>
  <c r="BP945" i="64"/>
  <c r="BS1428" i="64"/>
  <c r="BU1344" i="64"/>
  <c r="BV403" i="64"/>
  <c r="BW394" i="64"/>
  <c r="BV399" i="64"/>
  <c r="BO132" i="69"/>
  <c r="BO157" i="69" s="1"/>
  <c r="BN146" i="69"/>
  <c r="BN148" i="69" s="1"/>
  <c r="BO159" i="69"/>
  <c r="BO184" i="69" s="1"/>
  <c r="BO187" i="69" s="1"/>
  <c r="BO194" i="69" s="1"/>
  <c r="BO202" i="69" s="1"/>
  <c r="BN173" i="69"/>
  <c r="BN175" i="69" s="1"/>
  <c r="BN969" i="64"/>
  <c r="BT115" i="69"/>
  <c r="BT118" i="69" s="1"/>
  <c r="BT119" i="69" s="1"/>
  <c r="BP1404" i="64" l="1"/>
  <c r="BQ1394" i="64"/>
  <c r="BU428" i="64"/>
  <c r="BW398" i="64"/>
  <c r="BN504" i="64"/>
  <c r="BO1452" i="64"/>
  <c r="BO135" i="69"/>
  <c r="BO140" i="69" s="1"/>
  <c r="BO150" i="69" s="1"/>
  <c r="BO192" i="69"/>
  <c r="BO200" i="69" s="1"/>
  <c r="BP183" i="69"/>
  <c r="BP186" i="69" s="1"/>
  <c r="BO188" i="69"/>
  <c r="BO162" i="69"/>
  <c r="BP156" i="69" s="1"/>
  <c r="BP161" i="69" s="1"/>
  <c r="BO969" i="64"/>
  <c r="BT123" i="69"/>
  <c r="BT125" i="69"/>
  <c r="BU112" i="69"/>
  <c r="BU117" i="69" s="1"/>
  <c r="BO502" i="64" a="1"/>
  <c r="BQ1398" i="64" l="1"/>
  <c r="BQ1399" i="64"/>
  <c r="BQ1400" i="64" s="1"/>
  <c r="BU432" i="64"/>
  <c r="BV430" i="64"/>
  <c r="BW427" i="64"/>
  <c r="BO502" i="64"/>
  <c r="BQ945" i="64"/>
  <c r="BN1065" i="64"/>
  <c r="BT1428" i="64"/>
  <c r="BV1344" i="64"/>
  <c r="BW399" i="64"/>
  <c r="BX394" i="64"/>
  <c r="BW40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Q1404" i="64" l="1"/>
  <c r="BR1394" i="64"/>
  <c r="BV428" i="64"/>
  <c r="BX398" i="64"/>
  <c r="BO504"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502" i="64" a="1"/>
  <c r="BR1398" i="64" l="1"/>
  <c r="BR1399" i="64" s="1"/>
  <c r="BR1400" i="64" s="1"/>
  <c r="BV432" i="64"/>
  <c r="BW430" i="64"/>
  <c r="BX427" i="64"/>
  <c r="BP502" i="64"/>
  <c r="BR945" i="64"/>
  <c r="BU1428" i="64"/>
  <c r="BX399" i="64"/>
  <c r="BY394" i="64"/>
  <c r="BX403" i="64"/>
  <c r="BW1344" i="64"/>
  <c r="BP1452" i="64"/>
  <c r="BO106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502" i="64" a="1"/>
  <c r="BS1394" i="64" l="1"/>
  <c r="BS1398" i="64" s="1"/>
  <c r="BR1404" i="64"/>
  <c r="BW428" i="64"/>
  <c r="BP1065" i="64"/>
  <c r="BQ502" i="64"/>
  <c r="BP504" i="64"/>
  <c r="BY398" i="64"/>
  <c r="BQ161" i="69"/>
  <c r="BR183" i="69"/>
  <c r="BR186" i="69" s="1"/>
  <c r="BQ194" i="69"/>
  <c r="BQ202" i="69" s="1"/>
  <c r="BQ188" i="69"/>
  <c r="BP177" i="69"/>
  <c r="BQ192" i="69"/>
  <c r="BQ198" i="69" s="1"/>
  <c r="BQ132" i="69"/>
  <c r="BP969" i="64"/>
  <c r="BV123" i="69"/>
  <c r="BW112" i="69"/>
  <c r="BW115" i="69" s="1"/>
  <c r="BV119" i="69"/>
  <c r="BS1399" i="64" l="1"/>
  <c r="BS1400" i="64" s="1"/>
  <c r="BW432" i="64"/>
  <c r="BY427" i="64"/>
  <c r="BX430" i="64"/>
  <c r="BS945" i="64"/>
  <c r="BX1344" i="64"/>
  <c r="BY399" i="64"/>
  <c r="BY403" i="64"/>
  <c r="BZ394" i="64"/>
  <c r="BV1428" i="64"/>
  <c r="BQ1452" i="64"/>
  <c r="BQ504" i="64"/>
  <c r="BQ200" i="69"/>
  <c r="BQ157" i="69"/>
  <c r="BQ162" i="69" s="1"/>
  <c r="BR156" i="69" s="1"/>
  <c r="BR161" i="69" s="1"/>
  <c r="BQ135" i="69"/>
  <c r="BW117" i="69"/>
  <c r="BW118" i="69" s="1"/>
  <c r="BW119" i="69" s="1"/>
  <c r="BQ969" i="64"/>
  <c r="BS1404" i="64" l="1"/>
  <c r="BT1394" i="64"/>
  <c r="BT1398" i="64" s="1"/>
  <c r="BT1399" i="64" s="1"/>
  <c r="BX428" i="64"/>
  <c r="BZ398" i="64"/>
  <c r="BQ106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432" i="64" l="1"/>
  <c r="BY430" i="64"/>
  <c r="BY428" i="64" s="1"/>
  <c r="BZ427" i="64"/>
  <c r="BT1400" i="64"/>
  <c r="BU1394" i="64"/>
  <c r="BT1404" i="64"/>
  <c r="BT945" i="64"/>
  <c r="BZ399" i="64"/>
  <c r="CA394" i="64"/>
  <c r="BZ403" i="64"/>
  <c r="BW1428" i="64"/>
  <c r="BY134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502" i="64" a="1"/>
  <c r="BU1398" i="64" l="1"/>
  <c r="BU1399" i="64" s="1"/>
  <c r="BU1400" i="64" s="1"/>
  <c r="BY432" i="64"/>
  <c r="BR502" i="64"/>
  <c r="CA398" i="64"/>
  <c r="BR200" i="69"/>
  <c r="BR163" i="69"/>
  <c r="BR169" i="69"/>
  <c r="BR179" i="69" s="1"/>
  <c r="BS156" i="69"/>
  <c r="BS161" i="69" s="1"/>
  <c r="BR135" i="69"/>
  <c r="BR177" i="69"/>
  <c r="BX125" i="69"/>
  <c r="BX123" i="69"/>
  <c r="BY112" i="69"/>
  <c r="BY115" i="69" s="1"/>
  <c r="BZ430" i="64" l="1"/>
  <c r="BZ428" i="64" s="1"/>
  <c r="CA427" i="64"/>
  <c r="BU1404" i="64"/>
  <c r="BV1394" i="64"/>
  <c r="BU945" i="64"/>
  <c r="CA403" i="64"/>
  <c r="CB394" i="64"/>
  <c r="CA399" i="64"/>
  <c r="BZ1344" i="64"/>
  <c r="BX1428" i="64"/>
  <c r="BR1452" i="64"/>
  <c r="BR504" i="64"/>
  <c r="BS159" i="69"/>
  <c r="BS184" i="69" s="1"/>
  <c r="BS187" i="69" s="1"/>
  <c r="BT183" i="69" s="1"/>
  <c r="BT186" i="69" s="1"/>
  <c r="BR140" i="69"/>
  <c r="BR150" i="69" s="1"/>
  <c r="BR136" i="69"/>
  <c r="BR142" i="69"/>
  <c r="BS129" i="69"/>
  <c r="BR969" i="64"/>
  <c r="BY117" i="69"/>
  <c r="BY118" i="69" s="1"/>
  <c r="BZ112" i="69" s="1"/>
  <c r="BS502" i="64" a="1"/>
  <c r="BV1398" i="64" l="1"/>
  <c r="BV1399" i="64" s="1"/>
  <c r="BV1400" i="64" s="1"/>
  <c r="BZ432" i="64"/>
  <c r="P427" i="64"/>
  <c r="BS502" i="64"/>
  <c r="CB398" i="64"/>
  <c r="BR106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A430" i="64" l="1"/>
  <c r="CB427" i="64"/>
  <c r="BW1394" i="64"/>
  <c r="BV1404" i="64"/>
  <c r="BV945" i="64"/>
  <c r="CA1344" i="64"/>
  <c r="BY1428" i="64"/>
  <c r="CB403" i="64"/>
  <c r="CC394" i="64"/>
  <c r="CB399" i="64"/>
  <c r="BS969" i="64"/>
  <c r="BS1452" i="64"/>
  <c r="BS504" i="64"/>
  <c r="BT156" i="69"/>
  <c r="BT161" i="69" s="1"/>
  <c r="BS200" i="69"/>
  <c r="BS135" i="69"/>
  <c r="BS136" i="69" s="1"/>
  <c r="BS169" i="69"/>
  <c r="BS179" i="69" s="1"/>
  <c r="BS163" i="69"/>
  <c r="BS177" i="69"/>
  <c r="BZ118" i="69"/>
  <c r="BZ125" i="69" s="1"/>
  <c r="BW1398" i="64" l="1"/>
  <c r="BW1399" i="64" s="1"/>
  <c r="BW1400" i="64" s="1"/>
  <c r="CA428" i="64"/>
  <c r="CC398" i="64"/>
  <c r="BS1065" i="64"/>
  <c r="BT159" i="69"/>
  <c r="BT184" i="69" s="1"/>
  <c r="BT187" i="69" s="1"/>
  <c r="BT188" i="69" s="1"/>
  <c r="BS140" i="69"/>
  <c r="BS150" i="69" s="1"/>
  <c r="BS142" i="69"/>
  <c r="BS146" i="69" s="1"/>
  <c r="BS148" i="69" s="1"/>
  <c r="BT129" i="69"/>
  <c r="BT134" i="69" s="1"/>
  <c r="BZ123" i="69"/>
  <c r="BZ119" i="69"/>
  <c r="CA112" i="69"/>
  <c r="CA117" i="69" s="1"/>
  <c r="CA432" i="64" l="1"/>
  <c r="CB430" i="64"/>
  <c r="CC427" i="64"/>
  <c r="BW1404" i="64"/>
  <c r="BX1394" i="64"/>
  <c r="BW945" i="64"/>
  <c r="CB1344" i="64"/>
  <c r="CC403" i="64"/>
  <c r="CD394" i="64"/>
  <c r="CC399" i="64"/>
  <c r="BZ1428" i="64"/>
  <c r="BT194" i="69"/>
  <c r="BT202" i="69" s="1"/>
  <c r="BT192" i="69"/>
  <c r="BT200" i="69" s="1"/>
  <c r="BU183" i="69"/>
  <c r="BU186" i="69" s="1"/>
  <c r="BS152" i="69"/>
  <c r="BT132" i="69"/>
  <c r="BT157" i="69" s="1"/>
  <c r="BT162" i="69" s="1"/>
  <c r="BT169" i="69" s="1"/>
  <c r="BT179" i="69" s="1"/>
  <c r="CA115" i="69"/>
  <c r="CA118" i="69" s="1"/>
  <c r="BT502" i="64" a="1"/>
  <c r="BX1398" i="64" l="1"/>
  <c r="BX1399" i="64" s="1"/>
  <c r="BX1400" i="64" s="1"/>
  <c r="CB428" i="64"/>
  <c r="BT502" i="64"/>
  <c r="CD398" i="64"/>
  <c r="BT1452" i="64"/>
  <c r="BT198" i="69"/>
  <c r="BT163" i="69"/>
  <c r="BU156" i="69"/>
  <c r="BU161" i="69" s="1"/>
  <c r="BT135" i="69"/>
  <c r="BT136" i="69" s="1"/>
  <c r="BT167" i="69"/>
  <c r="BT177" i="69" s="1"/>
  <c r="CB112" i="69"/>
  <c r="CB117" i="69" s="1"/>
  <c r="CA125" i="69"/>
  <c r="CA123" i="69"/>
  <c r="CA119" i="69"/>
  <c r="BX1404" i="64" l="1"/>
  <c r="BY1394" i="64"/>
  <c r="BY1398" i="64" s="1"/>
  <c r="BY1399" i="64" s="1"/>
  <c r="BY1400" i="64" s="1"/>
  <c r="CB432" i="64"/>
  <c r="CD427" i="64"/>
  <c r="CC430" i="64"/>
  <c r="BT1065" i="64"/>
  <c r="BX945" i="64"/>
  <c r="CA1428" i="64"/>
  <c r="BT504" i="64"/>
  <c r="CD399" i="64"/>
  <c r="CD403" i="64"/>
  <c r="CE394" i="64"/>
  <c r="CC1344" i="64"/>
  <c r="BT969" i="64"/>
  <c r="BU159" i="69"/>
  <c r="BU184" i="69" s="1"/>
  <c r="BU187" i="69" s="1"/>
  <c r="BV183" i="69" s="1"/>
  <c r="BV186" i="69" s="1"/>
  <c r="BU129" i="69"/>
  <c r="BU134" i="69" s="1"/>
  <c r="BT140" i="69"/>
  <c r="BT150" i="69" s="1"/>
  <c r="BT142" i="69"/>
  <c r="BT152" i="69" s="1"/>
  <c r="BT173" i="69"/>
  <c r="BT175" i="69" s="1"/>
  <c r="CB115" i="69"/>
  <c r="CB118" i="69" s="1"/>
  <c r="CB119" i="69" s="1"/>
  <c r="BU502" i="64" a="1"/>
  <c r="CC428" i="64" l="1"/>
  <c r="BU502" i="64"/>
  <c r="BZ1394" i="64"/>
  <c r="BY1404" i="64"/>
  <c r="CE398" i="64"/>
  <c r="BU194" i="69"/>
  <c r="BU202" i="69" s="1"/>
  <c r="BU192" i="69"/>
  <c r="BU198" i="69" s="1"/>
  <c r="BU188" i="69"/>
  <c r="BU132" i="69"/>
  <c r="BU157" i="69" s="1"/>
  <c r="BU162" i="69" s="1"/>
  <c r="BU167" i="69" s="1"/>
  <c r="BT146" i="69"/>
  <c r="BT148" i="69" s="1"/>
  <c r="CB123" i="69"/>
  <c r="CB125" i="69"/>
  <c r="CC112" i="69"/>
  <c r="CC117" i="69" s="1"/>
  <c r="BZ1398" i="64" l="1"/>
  <c r="BZ1399" i="64" s="1"/>
  <c r="CC432" i="64"/>
  <c r="CD430" i="64"/>
  <c r="CD428" i="64" s="1"/>
  <c r="CE427" i="64"/>
  <c r="BY945" i="64"/>
  <c r="CB1428" i="64"/>
  <c r="CE403" i="64"/>
  <c r="CF394" i="64"/>
  <c r="CE399" i="64"/>
  <c r="BU504" i="64"/>
  <c r="CD1344" i="64"/>
  <c r="BU1452" i="64"/>
  <c r="BU969" i="64"/>
  <c r="BU200" i="69"/>
  <c r="BU135" i="69"/>
  <c r="BU136" i="69" s="1"/>
  <c r="BU169" i="69"/>
  <c r="BU179" i="69" s="1"/>
  <c r="BU163" i="69"/>
  <c r="BV156" i="69"/>
  <c r="BV159" i="69" s="1"/>
  <c r="BV184" i="69" s="1"/>
  <c r="BV187" i="69" s="1"/>
  <c r="BU173" i="69"/>
  <c r="BU175" i="69" s="1"/>
  <c r="BU177" i="69"/>
  <c r="CC115" i="69"/>
  <c r="CC118" i="69" s="1"/>
  <c r="CD112" i="69" s="1"/>
  <c r="BV502" i="64" a="1"/>
  <c r="BZ1400" i="64" l="1"/>
  <c r="CD432" i="64"/>
  <c r="BV502" i="64"/>
  <c r="CA1394" i="64"/>
  <c r="BZ1404" i="64"/>
  <c r="CF398" i="64"/>
  <c r="BU106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A1398" i="64" l="1"/>
  <c r="CE430" i="64"/>
  <c r="CF427" i="64"/>
  <c r="BV1065" i="64"/>
  <c r="BZ945" i="64"/>
  <c r="CG394" i="64"/>
  <c r="CF399" i="64"/>
  <c r="CF403" i="64"/>
  <c r="BV504" i="64"/>
  <c r="CC1428" i="64"/>
  <c r="CE1344" i="64"/>
  <c r="BV969" i="64"/>
  <c r="BV1452" i="64"/>
  <c r="BV134" i="69"/>
  <c r="BV135" i="69" s="1"/>
  <c r="BV142" i="69" s="1"/>
  <c r="BV146" i="69" s="1"/>
  <c r="BV148" i="69" s="1"/>
  <c r="BU152" i="69"/>
  <c r="BV162" i="69"/>
  <c r="BV163" i="69" s="1"/>
  <c r="BV200" i="69"/>
  <c r="BV198" i="69"/>
  <c r="CD118" i="69"/>
  <c r="CE112" i="69" s="1"/>
  <c r="CE428" i="64" l="1"/>
  <c r="CA1399" i="64"/>
  <c r="CA1400" i="64" s="1"/>
  <c r="CG398" i="64"/>
  <c r="BV169" i="69"/>
  <c r="BV179" i="69" s="1"/>
  <c r="BW156" i="69"/>
  <c r="BW159" i="69" s="1"/>
  <c r="BW184" i="69" s="1"/>
  <c r="BW187" i="69" s="1"/>
  <c r="BV167" i="69"/>
  <c r="BV177" i="69" s="1"/>
  <c r="BW129" i="69"/>
  <c r="BW134" i="69" s="1"/>
  <c r="BV152" i="69"/>
  <c r="BV136" i="69"/>
  <c r="BV140" i="69"/>
  <c r="BV150" i="69" s="1"/>
  <c r="CD123" i="69"/>
  <c r="CD125" i="69"/>
  <c r="CD119" i="69"/>
  <c r="CE115" i="69"/>
  <c r="CE117" i="69"/>
  <c r="BW502" i="64" a="1"/>
  <c r="CE432" i="64" l="1"/>
  <c r="CG427" i="64"/>
  <c r="CF430" i="64"/>
  <c r="CF428" i="64" s="1"/>
  <c r="BW502" i="64"/>
  <c r="CA945" i="64"/>
  <c r="CB1394" i="64"/>
  <c r="CA1404" i="64"/>
  <c r="CD1428" i="64"/>
  <c r="CG403" i="64"/>
  <c r="CH394" i="64"/>
  <c r="CG399" i="64"/>
  <c r="CF1344" i="64"/>
  <c r="BW969" i="64"/>
  <c r="BW1452" i="64"/>
  <c r="BW161" i="69"/>
  <c r="BW132" i="69"/>
  <c r="BW157" i="69" s="1"/>
  <c r="BV173" i="69"/>
  <c r="BV175" i="69" s="1"/>
  <c r="BW192" i="69"/>
  <c r="BX183" i="69"/>
  <c r="BX186" i="69" s="1"/>
  <c r="M186" i="69" s="1"/>
  <c r="BW188" i="69"/>
  <c r="BW194" i="69"/>
  <c r="BW202" i="69" s="1"/>
  <c r="L187" i="69"/>
  <c r="CE118" i="69"/>
  <c r="CE123" i="69" s="1"/>
  <c r="CB1398" i="64" l="1"/>
  <c r="CF432" i="64"/>
  <c r="BW504" i="64"/>
  <c r="CH398" i="64"/>
  <c r="BW162" i="69"/>
  <c r="BW163" i="69" s="1"/>
  <c r="BW135" i="69"/>
  <c r="BX129" i="69" s="1"/>
  <c r="BX132" i="69" s="1"/>
  <c r="M132" i="69" s="1"/>
  <c r="L135" i="69"/>
  <c r="M183" i="69"/>
  <c r="L188" i="69"/>
  <c r="BW198" i="69"/>
  <c r="BW200" i="69"/>
  <c r="CF112" i="69"/>
  <c r="CF115" i="69" s="1"/>
  <c r="CE119" i="69"/>
  <c r="CE125" i="69"/>
  <c r="BX502" i="64" a="1"/>
  <c r="CB1399" i="64" l="1"/>
  <c r="CB1400" i="64" s="1"/>
  <c r="CG430" i="64"/>
  <c r="CG428" i="64" s="1"/>
  <c r="CH427" i="64"/>
  <c r="BX502" i="64"/>
  <c r="CB945" i="64"/>
  <c r="CE1428" i="64"/>
  <c r="CH399" i="64"/>
  <c r="CH403" i="64"/>
  <c r="CI394" i="64"/>
  <c r="BW1065" i="64"/>
  <c r="CG134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B1404" i="64" l="1"/>
  <c r="CC1394" i="64"/>
  <c r="CG432" i="64"/>
  <c r="CI398" i="64"/>
  <c r="BX504" i="64"/>
  <c r="L163" i="69"/>
  <c r="BW152" i="69"/>
  <c r="BX135" i="69"/>
  <c r="BY129" i="69" s="1"/>
  <c r="BY134" i="69" s="1"/>
  <c r="BX159" i="69"/>
  <c r="BX162" i="69" s="1"/>
  <c r="BY156" i="69" s="1"/>
  <c r="BW173" i="69"/>
  <c r="L173" i="69" s="1"/>
  <c r="BW148" i="69"/>
  <c r="L146" i="69"/>
  <c r="BX969" i="64"/>
  <c r="CF119" i="69"/>
  <c r="CF123" i="69"/>
  <c r="CG112" i="69"/>
  <c r="CG117" i="69" s="1"/>
  <c r="CC1398" i="64" l="1"/>
  <c r="CC1399" i="64"/>
  <c r="CC1400" i="64" s="1"/>
  <c r="CH430" i="64"/>
  <c r="CH428" i="64" s="1"/>
  <c r="CI427" i="64"/>
  <c r="CC945" i="64"/>
  <c r="CH1344" i="64"/>
  <c r="CF1428" i="64"/>
  <c r="BX1065" i="64"/>
  <c r="CJ394" i="64"/>
  <c r="CI403" i="64"/>
  <c r="CI399" i="64"/>
  <c r="BX1452"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502" i="64" a="1"/>
  <c r="CD1394" i="64" l="1"/>
  <c r="CD1398" i="64" s="1"/>
  <c r="CC1404" i="64"/>
  <c r="CH432" i="64"/>
  <c r="BY502" i="64"/>
  <c r="CJ398" i="64"/>
  <c r="BX150" i="69"/>
  <c r="M140" i="69"/>
  <c r="BX152" i="69"/>
  <c r="BY135" i="69"/>
  <c r="BY136" i="69" s="1"/>
  <c r="BX187" i="69"/>
  <c r="BX188" i="69" s="1"/>
  <c r="BX177" i="69"/>
  <c r="BY162" i="69"/>
  <c r="CH112" i="69"/>
  <c r="CH115" i="69" s="1"/>
  <c r="CG125" i="69"/>
  <c r="CG123" i="69"/>
  <c r="CD1399" i="64" l="1"/>
  <c r="CD1400" i="64" s="1"/>
  <c r="CI430" i="64"/>
  <c r="CI428" i="64" s="1"/>
  <c r="CJ427" i="64"/>
  <c r="CD945" i="64"/>
  <c r="CG1428" i="64"/>
  <c r="BY504" i="64"/>
  <c r="CK394" i="64"/>
  <c r="CJ403" i="64"/>
  <c r="CJ399" i="64"/>
  <c r="CI134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969" i="64"/>
  <c r="CH117" i="69"/>
  <c r="CH118" i="69" s="1"/>
  <c r="CH125" i="69" s="1"/>
  <c r="CE1394" i="64" l="1"/>
  <c r="CE1398" i="64" s="1"/>
  <c r="CE1399" i="64" s="1"/>
  <c r="CE1400" i="64" s="1"/>
  <c r="CD1404" i="64"/>
  <c r="CI432" i="64"/>
  <c r="BY1065" i="64"/>
  <c r="CK398" i="64"/>
  <c r="BY1452"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502" i="64" a="1"/>
  <c r="CJ430" i="64" l="1"/>
  <c r="CJ428" i="64" s="1"/>
  <c r="CK427" i="64"/>
  <c r="CE1404" i="64"/>
  <c r="CF1394" i="64"/>
  <c r="BZ502" i="64"/>
  <c r="CE945" i="64"/>
  <c r="CJ1344" i="64"/>
  <c r="CK399" i="64"/>
  <c r="CK403" i="64"/>
  <c r="CL394" i="64"/>
  <c r="CH1428"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432" i="64" l="1"/>
  <c r="CF1398" i="64"/>
  <c r="CF1399" i="64" s="1"/>
  <c r="CL398" i="64"/>
  <c r="BZ504" i="64"/>
  <c r="BZ1452"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L427" i="64" l="1"/>
  <c r="CK430" i="64"/>
  <c r="CF1400" i="64"/>
  <c r="CG1394" i="64"/>
  <c r="CF1404" i="64"/>
  <c r="CF945" i="64"/>
  <c r="CI1428" i="64"/>
  <c r="BZ1065" i="64"/>
  <c r="CL403" i="64"/>
  <c r="CL399" i="64"/>
  <c r="CK1344" i="64"/>
  <c r="BZ152" i="69"/>
  <c r="CA134" i="69"/>
  <c r="CA135" i="69" s="1"/>
  <c r="CB129" i="69" s="1"/>
  <c r="BZ177" i="69"/>
  <c r="CA187" i="69"/>
  <c r="CA192" i="69" s="1"/>
  <c r="CA162" i="69"/>
  <c r="CB156" i="69" s="1"/>
  <c r="M119" i="69"/>
  <c r="BZ969" i="64"/>
  <c r="CA502" i="64" a="1"/>
  <c r="K394" i="64" l="1"/>
  <c r="CG1398" i="64"/>
  <c r="CG1399" i="64" s="1"/>
  <c r="CG1400" i="64" s="1"/>
  <c r="CK428" i="64"/>
  <c r="CA502" i="64"/>
  <c r="CA1452"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O394" i="64" l="1"/>
  <c r="CO398" i="64" s="1"/>
  <c r="CO399" i="64" s="1"/>
  <c r="CH1394" i="64"/>
  <c r="CH1398" i="64" s="1"/>
  <c r="CH1399" i="64" s="1"/>
  <c r="CH1400" i="64" s="1"/>
  <c r="CG1404" i="64"/>
  <c r="CK432" i="64"/>
  <c r="CL430" i="64"/>
  <c r="CG945" i="64"/>
  <c r="CJ1428" i="64"/>
  <c r="CL1344" i="64"/>
  <c r="CB1452" i="64"/>
  <c r="CA504" i="64"/>
  <c r="CB187" i="69"/>
  <c r="CB192" i="69" s="1"/>
  <c r="CA152" i="69"/>
  <c r="CA173" i="69"/>
  <c r="CA175" i="69" s="1"/>
  <c r="CB135" i="69"/>
  <c r="CB142" i="69" s="1"/>
  <c r="CB162" i="69"/>
  <c r="CA969" i="64"/>
  <c r="CO403" i="64" l="1"/>
  <c r="CP394" i="64"/>
  <c r="CL428" i="64"/>
  <c r="CL432" i="64" s="1"/>
  <c r="K430" i="64"/>
  <c r="L430" i="64"/>
  <c r="M430" i="64"/>
  <c r="N430" i="64"/>
  <c r="O430" i="64"/>
  <c r="P430" i="64"/>
  <c r="CI1394" i="64"/>
  <c r="CH1404" i="64"/>
  <c r="CA106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502" i="64" a="1"/>
  <c r="CP398" i="64" l="1"/>
  <c r="CP399" i="64" s="1"/>
  <c r="K428" i="64"/>
  <c r="K432" i="64" s="1"/>
  <c r="L428" i="64"/>
  <c r="L432" i="64" s="1"/>
  <c r="M428" i="64"/>
  <c r="M432" i="64" s="1"/>
  <c r="N428" i="64"/>
  <c r="N432" i="64" s="1"/>
  <c r="O428" i="64"/>
  <c r="O432" i="64" s="1"/>
  <c r="P428" i="64"/>
  <c r="P432" i="64" s="1"/>
  <c r="CI1398" i="64"/>
  <c r="CI1399" i="64" s="1"/>
  <c r="CI1400" i="64" s="1"/>
  <c r="CB502" i="64"/>
  <c r="CH945" i="64"/>
  <c r="CK1428" i="64"/>
  <c r="CC132" i="69"/>
  <c r="CC157" i="69" s="1"/>
  <c r="CB173" i="69"/>
  <c r="CB175" i="69" s="1"/>
  <c r="CB177" i="69"/>
  <c r="CC159" i="69"/>
  <c r="CC184" i="69" s="1"/>
  <c r="CC187" i="69" s="1"/>
  <c r="CC161" i="69"/>
  <c r="CQ394" i="64" l="1"/>
  <c r="CQ398" i="64" s="1"/>
  <c r="CQ399" i="64" s="1"/>
  <c r="CP403" i="64"/>
  <c r="CJ1394" i="64"/>
  <c r="CI1404" i="64"/>
  <c r="CC1452" i="64"/>
  <c r="CB504" i="64"/>
  <c r="CC135" i="69"/>
  <c r="CC140" i="69" s="1"/>
  <c r="CC150" i="69" s="1"/>
  <c r="CC162" i="69"/>
  <c r="CD156" i="69" s="1"/>
  <c r="CC188" i="69"/>
  <c r="CC194" i="69"/>
  <c r="CC202" i="69" s="1"/>
  <c r="CD183" i="69"/>
  <c r="CC192" i="69"/>
  <c r="CB969" i="64"/>
  <c r="CQ403" i="64" l="1"/>
  <c r="CR394" i="64"/>
  <c r="CR398" i="64" s="1"/>
  <c r="CJ1398" i="64"/>
  <c r="CJ1399" i="64" s="1"/>
  <c r="CJ1400" i="64" s="1"/>
  <c r="CI945" i="64"/>
  <c r="CL1428" i="64"/>
  <c r="CB1065" i="64"/>
  <c r="CC142" i="69"/>
  <c r="CC152" i="69" s="1"/>
  <c r="CD129" i="69"/>
  <c r="CD134" i="69" s="1"/>
  <c r="CC136" i="69"/>
  <c r="CC169" i="69"/>
  <c r="CC179" i="69" s="1"/>
  <c r="CC167" i="69"/>
  <c r="CC177" i="69" s="1"/>
  <c r="CC163" i="69"/>
  <c r="CD186" i="69"/>
  <c r="CD159" i="69"/>
  <c r="CD184" i="69" s="1"/>
  <c r="CD161" i="69"/>
  <c r="CC200" i="69"/>
  <c r="CC198" i="69"/>
  <c r="CC502" i="64" a="1"/>
  <c r="K398" i="64" l="1"/>
  <c r="L394" i="64" s="1"/>
  <c r="CR403" i="64"/>
  <c r="CS394" i="64"/>
  <c r="CS398" i="64" s="1"/>
  <c r="CS399" i="64" s="1"/>
  <c r="CR399" i="64"/>
  <c r="N1428" i="64"/>
  <c r="O1428" i="64"/>
  <c r="P1428" i="64"/>
  <c r="CC502" i="64"/>
  <c r="CK1394" i="64"/>
  <c r="CJ1404" i="64"/>
  <c r="CD1452" i="64"/>
  <c r="CC146" i="69"/>
  <c r="CC148" i="69" s="1"/>
  <c r="CD132" i="69"/>
  <c r="CD157" i="69" s="1"/>
  <c r="CD162" i="69" s="1"/>
  <c r="CE156" i="69" s="1"/>
  <c r="CC173" i="69"/>
  <c r="CC175" i="69" s="1"/>
  <c r="CD187" i="69"/>
  <c r="CD188" i="69" s="1"/>
  <c r="K399" i="64" l="1"/>
  <c r="CT394" i="64"/>
  <c r="CS403" i="64"/>
  <c r="CK1398" i="64"/>
  <c r="CK1399" i="64" s="1"/>
  <c r="CK1400" i="64" s="1"/>
  <c r="CJ945" i="64"/>
  <c r="CC504" i="64"/>
  <c r="CD135" i="69"/>
  <c r="CD136" i="69" s="1"/>
  <c r="CE183" i="69"/>
  <c r="CE186" i="69" s="1"/>
  <c r="CD169" i="69"/>
  <c r="CD179" i="69" s="1"/>
  <c r="CD192" i="69"/>
  <c r="CD200" i="69" s="1"/>
  <c r="CD194" i="69"/>
  <c r="CD202" i="69" s="1"/>
  <c r="CD163" i="69"/>
  <c r="CD167" i="69"/>
  <c r="CD177" i="69" s="1"/>
  <c r="CE159" i="69"/>
  <c r="CE184" i="69" s="1"/>
  <c r="CE161" i="69"/>
  <c r="CC969" i="64"/>
  <c r="CD502" i="64" a="1"/>
  <c r="CT398" i="64" l="1"/>
  <c r="CT399" i="64" s="1"/>
  <c r="CD502" i="64"/>
  <c r="CL1394" i="64"/>
  <c r="CK1404" i="64"/>
  <c r="CE1452" i="64"/>
  <c r="CC1065" i="64"/>
  <c r="CD140" i="69"/>
  <c r="CD150" i="69" s="1"/>
  <c r="CE129" i="69"/>
  <c r="CE132" i="69" s="1"/>
  <c r="CE157" i="69" s="1"/>
  <c r="CE162" i="69" s="1"/>
  <c r="CE167" i="69" s="1"/>
  <c r="CD142" i="69"/>
  <c r="CD146" i="69" s="1"/>
  <c r="CD148" i="69" s="1"/>
  <c r="CD969" i="64"/>
  <c r="CE187" i="69"/>
  <c r="CE192" i="69" s="1"/>
  <c r="CD198" i="69"/>
  <c r="CD173" i="69"/>
  <c r="CD175" i="69" s="1"/>
  <c r="CU394" i="64" l="1"/>
  <c r="CT403" i="64"/>
  <c r="CL1398" i="64"/>
  <c r="CK945" i="64"/>
  <c r="CD504" i="64"/>
  <c r="CE134" i="69"/>
  <c r="CE135" i="69" s="1"/>
  <c r="CD152" i="69"/>
  <c r="CE188" i="69"/>
  <c r="CE194" i="69"/>
  <c r="CE202" i="69" s="1"/>
  <c r="CF183" i="69"/>
  <c r="CF186" i="69" s="1"/>
  <c r="CE173" i="69"/>
  <c r="CE175" i="69" s="1"/>
  <c r="CE177" i="69"/>
  <c r="CE163" i="69"/>
  <c r="CF156" i="69"/>
  <c r="CE169" i="69"/>
  <c r="CE179" i="69" s="1"/>
  <c r="CE200" i="69"/>
  <c r="CE198" i="69"/>
  <c r="CU398" i="64" l="1"/>
  <c r="CU399" i="64" s="1"/>
  <c r="CL1399" i="64"/>
  <c r="CF1452" i="64"/>
  <c r="CD1065" i="64"/>
  <c r="CE969" i="64"/>
  <c r="CE140" i="69"/>
  <c r="CE150" i="69" s="1"/>
  <c r="CE136" i="69"/>
  <c r="CE142" i="69"/>
  <c r="CF129" i="69"/>
  <c r="CF159" i="69"/>
  <c r="CF184" i="69" s="1"/>
  <c r="CF187" i="69" s="1"/>
  <c r="CG183" i="69" s="1"/>
  <c r="CG186" i="69" s="1"/>
  <c r="CF161" i="69"/>
  <c r="CE502" i="64" a="1"/>
  <c r="CV394" i="64" l="1"/>
  <c r="CV398" i="64" s="1"/>
  <c r="CV399" i="64" s="1"/>
  <c r="CU403" i="64"/>
  <c r="CL1400" i="64"/>
  <c r="CE502" i="64"/>
  <c r="CL945" i="64"/>
  <c r="CL1404" i="64"/>
  <c r="CF194" i="69"/>
  <c r="CF202" i="69" s="1"/>
  <c r="CF192" i="69"/>
  <c r="CF200" i="69" s="1"/>
  <c r="CF134" i="69"/>
  <c r="CF132" i="69"/>
  <c r="CF157" i="69" s="1"/>
  <c r="CF162" i="69" s="1"/>
  <c r="CE152" i="69"/>
  <c r="CE146" i="69"/>
  <c r="CE148" i="69" s="1"/>
  <c r="CF188" i="69"/>
  <c r="CF502" i="64" a="1"/>
  <c r="L398" i="64" l="1"/>
  <c r="CV403" i="64"/>
  <c r="CW394" i="64"/>
  <c r="K945" i="64"/>
  <c r="L945" i="64"/>
  <c r="M945" i="64"/>
  <c r="N945" i="64"/>
  <c r="O945" i="64"/>
  <c r="P945" i="64"/>
  <c r="K1394" i="64"/>
  <c r="CF502" i="64"/>
  <c r="CE504" i="64"/>
  <c r="CF198" i="69"/>
  <c r="CF135" i="69"/>
  <c r="CF163" i="69"/>
  <c r="CG156" i="69"/>
  <c r="CF169" i="69"/>
  <c r="CF179" i="69" s="1"/>
  <c r="CF167" i="69"/>
  <c r="CW398" i="64" l="1"/>
  <c r="CW399" i="64" s="1"/>
  <c r="M394" i="64"/>
  <c r="L399" i="64"/>
  <c r="CF504" i="64"/>
  <c r="CG1452" i="64"/>
  <c r="CE1065" i="64"/>
  <c r="CF969" i="64"/>
  <c r="CF177" i="69"/>
  <c r="CF173" i="69"/>
  <c r="CF175" i="69" s="1"/>
  <c r="CG161" i="69"/>
  <c r="CG159" i="69"/>
  <c r="CG184" i="69" s="1"/>
  <c r="CG187" i="69" s="1"/>
  <c r="CF136" i="69"/>
  <c r="CG129" i="69"/>
  <c r="CF142" i="69"/>
  <c r="CF140" i="69"/>
  <c r="CF150" i="69" s="1"/>
  <c r="CX394" i="64" l="1"/>
  <c r="CW403" i="64"/>
  <c r="CO1394" i="64"/>
  <c r="CF1065" i="64"/>
  <c r="CF146" i="69"/>
  <c r="CF148" i="69" s="1"/>
  <c r="CF152" i="69"/>
  <c r="CG134" i="69"/>
  <c r="CG132" i="69"/>
  <c r="CG157" i="69" s="1"/>
  <c r="CG162" i="69" s="1"/>
  <c r="CH183" i="69"/>
  <c r="CH186" i="69" s="1"/>
  <c r="CG192" i="69"/>
  <c r="CG188" i="69"/>
  <c r="CG194" i="69"/>
  <c r="CG202" i="69" s="1"/>
  <c r="CX398" i="64" l="1"/>
  <c r="CX399" i="64" s="1"/>
  <c r="CO1398" i="64"/>
  <c r="CO1399" i="64" s="1"/>
  <c r="CG135" i="69"/>
  <c r="CG140" i="69" s="1"/>
  <c r="CG150" i="69" s="1"/>
  <c r="CG198" i="69"/>
  <c r="CG200" i="69"/>
  <c r="CG167" i="69"/>
  <c r="CH156" i="69"/>
  <c r="CG163" i="69"/>
  <c r="CG169" i="69"/>
  <c r="CG179" i="69" s="1"/>
  <c r="CG502" i="64" a="1"/>
  <c r="CX403" i="64" l="1"/>
  <c r="CY394" i="64"/>
  <c r="CP1394" i="64"/>
  <c r="CO1400" i="64"/>
  <c r="CO1404" i="64"/>
  <c r="CG502" i="64"/>
  <c r="CH1452" i="64"/>
  <c r="CG969" i="64"/>
  <c r="CG142" i="69"/>
  <c r="CG146" i="69" s="1"/>
  <c r="CG148" i="69" s="1"/>
  <c r="CH129" i="69"/>
  <c r="CH132" i="69" s="1"/>
  <c r="CH157" i="69" s="1"/>
  <c r="CG136" i="69"/>
  <c r="CH161" i="69"/>
  <c r="CH159" i="69"/>
  <c r="CH184" i="69" s="1"/>
  <c r="CH187" i="69" s="1"/>
  <c r="CG177" i="69"/>
  <c r="CG173" i="69"/>
  <c r="CG175" i="69" s="1"/>
  <c r="CY398" i="64" l="1"/>
  <c r="CY399" i="64" s="1"/>
  <c r="CP1398" i="64"/>
  <c r="CP1399" i="64" s="1"/>
  <c r="CG504" i="64"/>
  <c r="CG152" i="69"/>
  <c r="CH162" i="69"/>
  <c r="CI156" i="69" s="1"/>
  <c r="CI161" i="69" s="1"/>
  <c r="CH134" i="69"/>
  <c r="CH135" i="69" s="1"/>
  <c r="CH192" i="69"/>
  <c r="CH194" i="69"/>
  <c r="CH202" i="69" s="1"/>
  <c r="CI183" i="69"/>
  <c r="CI186" i="69" s="1"/>
  <c r="H186" i="69" s="1"/>
  <c r="H188" i="69" s="1"/>
  <c r="CH188" i="69"/>
  <c r="CH502" i="64" a="1"/>
  <c r="CY403" i="64" l="1"/>
  <c r="CZ394" i="64"/>
  <c r="CZ398" i="64" s="1"/>
  <c r="CZ399" i="64" s="1"/>
  <c r="CQ1394" i="64"/>
  <c r="CP1400" i="64"/>
  <c r="CP1404" i="64"/>
  <c r="CH502" i="64"/>
  <c r="CG1065" i="64"/>
  <c r="CH167" i="69"/>
  <c r="CH177" i="69" s="1"/>
  <c r="CH169" i="69"/>
  <c r="CH179" i="69" s="1"/>
  <c r="CH163" i="69"/>
  <c r="CI159" i="69"/>
  <c r="CI184" i="69" s="1"/>
  <c r="CI187" i="69" s="1"/>
  <c r="CH140" i="69"/>
  <c r="CH150" i="69" s="1"/>
  <c r="CH142" i="69"/>
  <c r="CH146" i="69" s="1"/>
  <c r="CH148" i="69" s="1"/>
  <c r="CH136" i="69"/>
  <c r="CI129" i="69"/>
  <c r="CI134" i="69" s="1"/>
  <c r="CH200" i="69"/>
  <c r="CH198" i="69"/>
  <c r="CZ403" i="64" l="1"/>
  <c r="M398" i="64"/>
  <c r="DA394" i="64"/>
  <c r="CQ1398" i="64"/>
  <c r="CQ1399" i="64" s="1"/>
  <c r="CH504" i="64"/>
  <c r="CI1452" i="64"/>
  <c r="CH969" i="64"/>
  <c r="CH173" i="69"/>
  <c r="CH175" i="69" s="1"/>
  <c r="CH152" i="69"/>
  <c r="CI132" i="69"/>
  <c r="CI157" i="69" s="1"/>
  <c r="CI162" i="69" s="1"/>
  <c r="CI169" i="69" s="1"/>
  <c r="CI179" i="69" s="1"/>
  <c r="CI192" i="69"/>
  <c r="M187" i="69"/>
  <c r="M188" i="69" s="1"/>
  <c r="CI194" i="69"/>
  <c r="CI202" i="69" s="1"/>
  <c r="CI188" i="69"/>
  <c r="CI502" i="64" a="1"/>
  <c r="N394" i="64" l="1"/>
  <c r="M399" i="64"/>
  <c r="DA398" i="64"/>
  <c r="DA399" i="64" s="1"/>
  <c r="CR1394" i="64"/>
  <c r="CQ1400" i="64"/>
  <c r="CQ1404" i="64"/>
  <c r="CI502" i="64"/>
  <c r="CH1065" i="64"/>
  <c r="M162" i="69"/>
  <c r="M163" i="69" s="1"/>
  <c r="CI167" i="69"/>
  <c r="CI177" i="69" s="1"/>
  <c r="CI163" i="69"/>
  <c r="CI135" i="69"/>
  <c r="CI140" i="69" s="1"/>
  <c r="CI150" i="69" s="1"/>
  <c r="CI200" i="69"/>
  <c r="CI198" i="69"/>
  <c r="H198" i="69" s="1"/>
  <c r="DA403" i="64" l="1"/>
  <c r="DB394" i="64"/>
  <c r="CR1398" i="64"/>
  <c r="CR1399" i="64" s="1"/>
  <c r="K1399" i="64" s="1"/>
  <c r="L1394" i="64" s="1"/>
  <c r="CI504" i="64"/>
  <c r="CJ1452" i="64"/>
  <c r="CI969" i="64"/>
  <c r="CI173" i="69"/>
  <c r="CI175" i="69" s="1"/>
  <c r="CI136" i="69"/>
  <c r="M135" i="69"/>
  <c r="M136" i="69" s="1"/>
  <c r="CI142" i="69"/>
  <c r="CJ502" i="64" a="1"/>
  <c r="DB398" i="64" l="1"/>
  <c r="DB399" i="64" s="1"/>
  <c r="CR1400" i="64"/>
  <c r="CS1394" i="64"/>
  <c r="CR1404" i="64"/>
  <c r="CJ502" i="64"/>
  <c r="CI1065" i="64"/>
  <c r="CK1452" i="64"/>
  <c r="M173" i="69"/>
  <c r="CI152" i="69"/>
  <c r="CI146" i="69"/>
  <c r="DB403" i="64" l="1"/>
  <c r="DC394" i="64"/>
  <c r="CS1398" i="64"/>
  <c r="CS1399" i="64" s="1"/>
  <c r="CJ504" i="64"/>
  <c r="CJ969" i="64"/>
  <c r="CI148" i="69"/>
  <c r="M146" i="69"/>
  <c r="DC398" i="64" l="1"/>
  <c r="DC399" i="64" s="1"/>
  <c r="CS1400" i="64"/>
  <c r="CT1394" i="64"/>
  <c r="CS1404" i="64"/>
  <c r="CJ1065" i="64"/>
  <c r="CK502" i="64" a="1"/>
  <c r="DD394" i="64" l="1"/>
  <c r="DD398" i="64" s="1"/>
  <c r="DD399" i="64" s="1"/>
  <c r="DC403" i="64"/>
  <c r="K403" i="64"/>
  <c r="L403" i="64"/>
  <c r="M403" i="64"/>
  <c r="CT1398" i="64"/>
  <c r="CT1399" i="64" s="1"/>
  <c r="CK502" i="64"/>
  <c r="DD403" i="64" l="1"/>
  <c r="N403" i="64" s="1"/>
  <c r="DE394" i="64"/>
  <c r="N398" i="64"/>
  <c r="CT1400" i="64"/>
  <c r="CU1394" i="64"/>
  <c r="CT1404" i="64"/>
  <c r="CK504" i="64"/>
  <c r="CL1452" i="64"/>
  <c r="CK969" i="64"/>
  <c r="O394" i="64" l="1"/>
  <c r="N399" i="64"/>
  <c r="DE398" i="64"/>
  <c r="DE399" i="64" s="1"/>
  <c r="CU1398" i="64"/>
  <c r="CU1399" i="64" s="1"/>
  <c r="CK1065" i="64"/>
  <c r="CL969" i="64"/>
  <c r="CL502" i="64" a="1"/>
  <c r="DE403" i="64" l="1"/>
  <c r="DF394" i="64"/>
  <c r="K969" i="64"/>
  <c r="L969" i="64"/>
  <c r="M969" i="64"/>
  <c r="N969" i="64"/>
  <c r="O969" i="64"/>
  <c r="P969" i="64"/>
  <c r="CV1394" i="64"/>
  <c r="CU1400" i="64"/>
  <c r="CU1404" i="64"/>
  <c r="CL502" i="64"/>
  <c r="DF398" i="64" l="1"/>
  <c r="DF399" i="64" s="1"/>
  <c r="K502" i="64"/>
  <c r="L502" i="64"/>
  <c r="M502" i="64"/>
  <c r="N502" i="64"/>
  <c r="O502" i="64"/>
  <c r="P502" i="64"/>
  <c r="CV1398" i="64"/>
  <c r="CV1399" i="64" s="1"/>
  <c r="L1399" i="64" s="1"/>
  <c r="M1394" i="64" s="1"/>
  <c r="CL504" i="64"/>
  <c r="DG394" i="64" l="1"/>
  <c r="DF403" i="64"/>
  <c r="K504" i="64"/>
  <c r="L504" i="64"/>
  <c r="M504" i="64"/>
  <c r="N504" i="64"/>
  <c r="O504" i="64"/>
  <c r="P504" i="64"/>
  <c r="CV1400" i="64"/>
  <c r="CW1394" i="64"/>
  <c r="CV1404" i="64"/>
  <c r="CL1065" i="64"/>
  <c r="DG398" i="64" l="1"/>
  <c r="DG399" i="64" s="1"/>
  <c r="CW1398" i="64"/>
  <c r="CW1399" i="64" s="1"/>
  <c r="DH394" i="64" l="1"/>
  <c r="DH398" i="64" s="1"/>
  <c r="DH399" i="64" s="1"/>
  <c r="DG403" i="64"/>
  <c r="CW1400" i="64"/>
  <c r="CX1394" i="64"/>
  <c r="CW1404" i="64"/>
  <c r="DI394" i="64" l="1"/>
  <c r="O398" i="64"/>
  <c r="DH403" i="64"/>
  <c r="O403" i="64" s="1"/>
  <c r="CX1398" i="64"/>
  <c r="CX1399" i="64" s="1"/>
  <c r="F2" i="15"/>
  <c r="F3" i="15"/>
  <c r="F4" i="15"/>
  <c r="F5" i="15"/>
  <c r="F6" i="15"/>
  <c r="F7" i="15"/>
  <c r="F8" i="15"/>
  <c r="F9" i="15"/>
  <c r="F10" i="15"/>
  <c r="F11" i="15"/>
  <c r="F12" i="15"/>
  <c r="F13" i="15"/>
  <c r="O399" i="64" l="1"/>
  <c r="P394" i="64"/>
  <c r="DI398" i="64"/>
  <c r="DI399" i="64" s="1"/>
  <c r="CY1394" i="64"/>
  <c r="CX1400" i="64"/>
  <c r="CX1404" i="64"/>
  <c r="J1755" i="64"/>
  <c r="DJ394" i="64" l="1"/>
  <c r="DI403" i="64"/>
  <c r="CY1398" i="64"/>
  <c r="CY1399" i="64" s="1"/>
  <c r="R1755" i="64"/>
  <c r="J1756" i="64"/>
  <c r="O1750" i="64" l="1"/>
  <c r="M1750" i="64"/>
  <c r="P1750" i="64"/>
  <c r="L1750" i="64"/>
  <c r="N1750" i="64"/>
  <c r="K1750" i="64"/>
  <c r="DJ398" i="64"/>
  <c r="DJ399" i="64" s="1"/>
  <c r="CZ1394" i="64"/>
  <c r="CY1400" i="64"/>
  <c r="CY1404" i="64"/>
  <c r="R1756" i="64"/>
  <c r="S1755" i="64"/>
  <c r="J1757" i="64"/>
  <c r="DK394" i="64" l="1"/>
  <c r="DK398" i="64" s="1"/>
  <c r="DK399" i="64" s="1"/>
  <c r="DJ403" i="64"/>
  <c r="CZ1398" i="64"/>
  <c r="CZ1399" i="64" s="1"/>
  <c r="M1399" i="64" s="1"/>
  <c r="N1394" i="64" s="1"/>
  <c r="T1755" i="64"/>
  <c r="DL394" i="64" l="1"/>
  <c r="DL398" i="64" s="1"/>
  <c r="DL399" i="64" s="1"/>
  <c r="DK403" i="64"/>
  <c r="DA1394" i="64"/>
  <c r="CZ1400" i="64"/>
  <c r="CZ1404" i="64"/>
  <c r="CO2203" i="64"/>
  <c r="CP2203" i="64" s="1"/>
  <c r="CQ2203" i="64" s="1"/>
  <c r="CR2203" i="64" s="1"/>
  <c r="CS2203" i="64" s="1"/>
  <c r="CT2203" i="64" s="1"/>
  <c r="CU2203" i="64" s="1"/>
  <c r="CV2203" i="64" s="1"/>
  <c r="CW2203" i="64" s="1"/>
  <c r="CX2203" i="64" s="1"/>
  <c r="CY2203" i="64" s="1"/>
  <c r="CZ2203" i="64" s="1"/>
  <c r="DA2203" i="64" s="1"/>
  <c r="DB2203" i="64" s="1"/>
  <c r="DC2203" i="64" s="1"/>
  <c r="DD2203" i="64" s="1"/>
  <c r="DE2203" i="64" s="1"/>
  <c r="DF2203" i="64" s="1"/>
  <c r="DG2203" i="64" s="1"/>
  <c r="DH2203" i="64" s="1"/>
  <c r="DI2203" i="64" s="1"/>
  <c r="DJ2203" i="64" s="1"/>
  <c r="DK2203" i="64" s="1"/>
  <c r="DL2203" i="64" s="1"/>
  <c r="DL2205" i="64" s="1"/>
  <c r="U1755" i="64"/>
  <c r="P398" i="64" l="1"/>
  <c r="P399" i="64" s="1"/>
  <c r="DL403" i="64"/>
  <c r="P403" i="64" s="1"/>
  <c r="DA1398" i="64"/>
  <c r="DA1399" i="64" s="1"/>
  <c r="V1755" i="64"/>
  <c r="DB1394" i="64" l="1"/>
  <c r="DA1400" i="64"/>
  <c r="DA1404" i="64"/>
  <c r="W1755" i="64"/>
  <c r="CO2205" i="64" l="1"/>
  <c r="DB1398" i="64"/>
  <c r="DB1399" i="64" s="1"/>
  <c r="X1755" i="64"/>
  <c r="DC1394" i="64" l="1"/>
  <c r="DB1400" i="64"/>
  <c r="DB1404" i="64"/>
  <c r="CP2205" i="64"/>
  <c r="Y1755" i="64"/>
  <c r="CQ2205" i="64" l="1"/>
  <c r="DC1398" i="64"/>
  <c r="DC1399" i="64" s="1"/>
  <c r="Z1755" i="64"/>
  <c r="DD1394" i="64" l="1"/>
  <c r="DC1400" i="64"/>
  <c r="DC1404" i="64"/>
  <c r="CR2205" i="64"/>
  <c r="AA1755" i="64"/>
  <c r="CS2205" i="64" l="1"/>
  <c r="DD1398" i="64"/>
  <c r="DD1399" i="64" s="1"/>
  <c r="N1399" i="64" s="1"/>
  <c r="O1394" i="64" s="1"/>
  <c r="AB1755" i="64"/>
  <c r="CT2205" i="64" l="1"/>
  <c r="DE1394" i="64"/>
  <c r="DD1400" i="64"/>
  <c r="DD1404" i="64"/>
  <c r="AC1755" i="64"/>
  <c r="DE1398" i="64" l="1"/>
  <c r="DE1399" i="64" s="1"/>
  <c r="CU2205" i="64"/>
  <c r="AD1755" i="64"/>
  <c r="DF1394" i="64" l="1"/>
  <c r="DE1400" i="64"/>
  <c r="DE1404" i="64"/>
  <c r="CV2205" i="64"/>
  <c r="AE1755" i="64"/>
  <c r="CW2205" i="64" l="1"/>
  <c r="DF1398" i="64"/>
  <c r="DF1399" i="64" s="1"/>
  <c r="AF1755" i="64"/>
  <c r="DG1394" i="64" l="1"/>
  <c r="DF1400" i="64"/>
  <c r="DF1404" i="64"/>
  <c r="CX2205" i="64"/>
  <c r="AG1755" i="64"/>
  <c r="DG1398" i="64" l="1"/>
  <c r="DG1399" i="64" s="1"/>
  <c r="CY2205" i="64"/>
  <c r="AH1755" i="64"/>
  <c r="DH1394" i="64" l="1"/>
  <c r="DG1400" i="64"/>
  <c r="DG1404" i="64"/>
  <c r="CZ2205" i="64"/>
  <c r="AI1755" i="64"/>
  <c r="DH1398" i="64" l="1"/>
  <c r="DH1399" i="64" s="1"/>
  <c r="O1399" i="64" s="1"/>
  <c r="P1394" i="64" s="1"/>
  <c r="DA2205" i="64"/>
  <c r="AJ1755" i="64"/>
  <c r="DB2205" i="64" l="1"/>
  <c r="DH1400" i="64"/>
  <c r="DI1394" i="64"/>
  <c r="DH1404" i="64"/>
  <c r="AK1755" i="64"/>
  <c r="DI1398" i="64" l="1"/>
  <c r="DI1399" i="64" s="1"/>
  <c r="DC2205" i="64"/>
  <c r="AL1755" i="64"/>
  <c r="DJ1394" i="64" l="1"/>
  <c r="DI1400" i="64"/>
  <c r="DI1404" i="64"/>
  <c r="DD2205" i="64"/>
  <c r="AM1755" i="64"/>
  <c r="DE2205" i="64" l="1"/>
  <c r="DJ1398" i="64"/>
  <c r="DJ1399" i="64" s="1"/>
  <c r="AN1755" i="64"/>
  <c r="DK1394" i="64" l="1"/>
  <c r="DJ1400" i="64"/>
  <c r="DJ1404" i="64"/>
  <c r="DF2205" i="64"/>
  <c r="AO1755" i="64"/>
  <c r="DG2205" i="64" l="1"/>
  <c r="DK1398" i="64"/>
  <c r="DK1399" i="64" s="1"/>
  <c r="DL1394" i="64" s="1"/>
  <c r="AP1755" i="64"/>
  <c r="K1396" i="64" l="1"/>
  <c r="L1396" i="64"/>
  <c r="M1396" i="64"/>
  <c r="N1396" i="64"/>
  <c r="O1396" i="64"/>
  <c r="P1396" i="64"/>
  <c r="DL1398" i="64"/>
  <c r="DL1399" i="64" s="1"/>
  <c r="DK1400" i="64"/>
  <c r="DK1404" i="64"/>
  <c r="DH2205" i="64"/>
  <c r="AQ1755" i="64"/>
  <c r="DL1400" i="64" l="1"/>
  <c r="DL1404" i="64"/>
  <c r="DI2205" i="64"/>
  <c r="AR1755" i="64"/>
  <c r="P1399" i="64" l="1"/>
  <c r="K1398" i="64"/>
  <c r="K1400" i="64" s="1"/>
  <c r="L1398" i="64"/>
  <c r="L1400" i="64" s="1"/>
  <c r="M1398" i="64"/>
  <c r="M1400" i="64" s="1"/>
  <c r="N1398" i="64"/>
  <c r="N1400" i="64" s="1"/>
  <c r="O1398" i="64"/>
  <c r="O1400" i="64" s="1"/>
  <c r="P1398" i="64"/>
  <c r="DJ2205" i="64"/>
  <c r="AS1755" i="64"/>
  <c r="P1404" i="64" l="1"/>
  <c r="P1400" i="64"/>
  <c r="K1404" i="64"/>
  <c r="L1404" i="64"/>
  <c r="M1404" i="64"/>
  <c r="N1404" i="64"/>
  <c r="O1404" i="64"/>
  <c r="DK2205" i="64"/>
  <c r="AT1755" i="64"/>
  <c r="AU1755" i="64" l="1"/>
  <c r="AV1755" i="64" l="1"/>
  <c r="AW1755" i="64" l="1"/>
  <c r="AX1755" i="64" l="1"/>
  <c r="AY1755" i="64" l="1"/>
  <c r="AZ1755" i="64" l="1"/>
  <c r="BA1755" i="64" l="1"/>
  <c r="BB1755" i="64" l="1"/>
  <c r="BC1755" i="64" l="1"/>
  <c r="BD1755" i="64" l="1"/>
  <c r="BE1755" i="64" l="1"/>
  <c r="BF1755" i="64" l="1"/>
  <c r="BG1755" i="64" l="1"/>
  <c r="BH1755" i="64" l="1"/>
  <c r="BI1755" i="64" l="1"/>
  <c r="BJ1755" i="64" l="1"/>
  <c r="BK1755" i="64" l="1"/>
  <c r="BL1755" i="64" l="1"/>
  <c r="BM1755" i="64" l="1"/>
  <c r="BN1755" i="64" l="1"/>
  <c r="BO1755" i="64" l="1"/>
  <c r="BP1755" i="64" l="1"/>
  <c r="BQ1755" i="64" l="1"/>
  <c r="BR1755" i="64" l="1"/>
  <c r="BS1755" i="64" l="1"/>
  <c r="BT1755" i="64" l="1"/>
  <c r="BU1755" i="64" l="1"/>
  <c r="BV1755" i="64" l="1"/>
  <c r="BW1755" i="64" l="1"/>
  <c r="BX1755" i="64" l="1"/>
  <c r="BY1755" i="64" l="1"/>
  <c r="BZ1755" i="64" l="1"/>
  <c r="CA1755" i="64" l="1"/>
  <c r="CB1755" i="64" l="1"/>
  <c r="CC1755" i="64" l="1"/>
  <c r="CD1755" i="64" l="1"/>
  <c r="CE1755" i="64" l="1"/>
  <c r="CF1755" i="64" l="1"/>
  <c r="CG1755" i="64" l="1"/>
  <c r="CH1755" i="64" l="1"/>
  <c r="CI1755" i="64" l="1"/>
  <c r="CJ1755" i="64" l="1"/>
  <c r="CK1755" i="64" l="1"/>
  <c r="CL1755" i="64" l="1"/>
  <c r="CO1755" i="64" l="1"/>
  <c r="CO1757" i="64" l="1"/>
  <c r="CP1755" i="64"/>
  <c r="CP1757" i="64" l="1"/>
  <c r="CQ1755" i="64"/>
  <c r="CQ1757" i="64" l="1"/>
  <c r="CR1755" i="64"/>
  <c r="K1755" i="64" l="1"/>
  <c r="K1756" i="64"/>
  <c r="CR1757" i="64"/>
  <c r="CS1755" i="64"/>
  <c r="CS1757" i="64" l="1"/>
  <c r="CT1755" i="64"/>
  <c r="CT1757" i="64" l="1"/>
  <c r="CU1755" i="64"/>
  <c r="CU1757" i="64" l="1"/>
  <c r="CV1755" i="64"/>
  <c r="L1755" i="64" l="1"/>
  <c r="L1756" i="64"/>
  <c r="CV1757" i="64"/>
  <c r="CW1755" i="64"/>
  <c r="CW1757" i="64" l="1"/>
  <c r="CX1755" i="64"/>
  <c r="CX1757" i="64" l="1"/>
  <c r="CY1755" i="64"/>
  <c r="CY1757" i="64" l="1"/>
  <c r="CZ1755" i="64"/>
  <c r="M1755" i="64" l="1"/>
  <c r="M1756" i="64"/>
  <c r="CZ1757" i="64"/>
  <c r="DA1755" i="64"/>
  <c r="R1757" i="64"/>
  <c r="DA1757" i="64" l="1"/>
  <c r="DB1755" i="64"/>
  <c r="J1094" i="64"/>
  <c r="DB1757" i="64" l="1"/>
  <c r="DC1755" i="64"/>
  <c r="I1129" i="64"/>
  <c r="DC1757" i="64" l="1"/>
  <c r="DD1755" i="64"/>
  <c r="I1164" i="64"/>
  <c r="N1755" i="64" l="1"/>
  <c r="N1756" i="64"/>
  <c r="DD1757" i="64"/>
  <c r="DE1755" i="64"/>
  <c r="I1200" i="64"/>
  <c r="DE1757" i="64" l="1"/>
  <c r="DF1755" i="64"/>
  <c r="DF1757" i="64" l="1"/>
  <c r="DG1755" i="64"/>
  <c r="T1169" i="64"/>
  <c r="N1164" i="64" l="1"/>
  <c r="K1164" i="64"/>
  <c r="M1164" i="64"/>
  <c r="L1164" i="64"/>
  <c r="DG1757" i="64"/>
  <c r="DH1755" i="64"/>
  <c r="CA1250" i="64"/>
  <c r="BO1245" i="64"/>
  <c r="BC1250" i="64"/>
  <c r="T1250" i="64"/>
  <c r="AE1250" i="64"/>
  <c r="AQ1250" i="64"/>
  <c r="BO1289" i="64"/>
  <c r="CJ1129" i="64" a="1"/>
  <c r="CJ1129" i="64" s="1"/>
  <c r="CF1129" i="64" a="1"/>
  <c r="CF1129" i="64" s="1"/>
  <c r="CB1129" i="64" a="1"/>
  <c r="CB1129" i="64" s="1"/>
  <c r="CK1129" i="64" a="1"/>
  <c r="CK1129" i="64" s="1"/>
  <c r="CA1129" i="64" a="1"/>
  <c r="CA1129" i="64" s="1"/>
  <c r="CH1129" i="64" a="1"/>
  <c r="CH1129" i="64" s="1"/>
  <c r="CE1129" i="64" a="1"/>
  <c r="CE1129" i="64" s="1"/>
  <c r="CI1129" i="64" a="1"/>
  <c r="CI1129" i="64" s="1"/>
  <c r="CD1129" i="64" a="1"/>
  <c r="CD1129" i="64" s="1"/>
  <c r="CC1129" i="64" a="1"/>
  <c r="CC1129" i="64" s="1"/>
  <c r="CL1129" i="64" a="1"/>
  <c r="CL1129" i="64" s="1"/>
  <c r="CG1129" i="64" a="1"/>
  <c r="CG1129" i="64" s="1"/>
  <c r="T1205" i="64"/>
  <c r="U1169" i="64"/>
  <c r="O1755" i="64" l="1"/>
  <c r="O1756" i="64"/>
  <c r="O1164" i="64"/>
  <c r="P1164" i="64"/>
  <c r="DH1757" i="64"/>
  <c r="DI1755" i="64"/>
  <c r="CA1289" i="64"/>
  <c r="AQ1289" i="64"/>
  <c r="AL1289" i="64"/>
  <c r="CK1289" i="64"/>
  <c r="AK1289" i="64"/>
  <c r="BB1289" i="64"/>
  <c r="BF1289" i="64"/>
  <c r="BL1289" i="64"/>
  <c r="AO1289" i="64"/>
  <c r="AH1289" i="64"/>
  <c r="BI1289" i="64"/>
  <c r="CF1289" i="64"/>
  <c r="AM1289" i="64"/>
  <c r="AZ1289" i="64"/>
  <c r="Z1289" i="64"/>
  <c r="CD1289" i="64"/>
  <c r="BA1289" i="64"/>
  <c r="CH1289" i="64"/>
  <c r="BU1289" i="64"/>
  <c r="AA1289" i="64"/>
  <c r="BW1289" i="64"/>
  <c r="AJ1289" i="64"/>
  <c r="CJ1289" i="64"/>
  <c r="AP1289" i="64"/>
  <c r="AR1289" i="64"/>
  <c r="BG1289" i="64"/>
  <c r="CI1289" i="64"/>
  <c r="AB1289" i="64"/>
  <c r="CC1289" i="64"/>
  <c r="AN1289" i="64"/>
  <c r="BV1289" i="64"/>
  <c r="BP1289" i="64"/>
  <c r="BT1289" i="64"/>
  <c r="BN1289" i="64"/>
  <c r="AG1250" i="64"/>
  <c r="AG1245" i="64"/>
  <c r="BP1250" i="64"/>
  <c r="BP1245" i="64"/>
  <c r="O1246" i="64" s="1"/>
  <c r="BD1245" i="64"/>
  <c r="BD1250" i="64"/>
  <c r="AR1245" i="64"/>
  <c r="AR1250" i="64"/>
  <c r="BM1250" i="64"/>
  <c r="BM1245" i="64"/>
  <c r="CC1245" i="64"/>
  <c r="CC1250" i="64"/>
  <c r="CI1250" i="64"/>
  <c r="CI1245" i="64"/>
  <c r="BN1250" i="64"/>
  <c r="BN1245" i="64"/>
  <c r="BC1245" i="64"/>
  <c r="BL1250" i="64"/>
  <c r="BL1245" i="64"/>
  <c r="V1245" i="64"/>
  <c r="V1250" i="64"/>
  <c r="AO1245" i="64"/>
  <c r="AO1250" i="64"/>
  <c r="BG1245" i="64"/>
  <c r="BG1250" i="64"/>
  <c r="BZ1245" i="64"/>
  <c r="BZ1250" i="64"/>
  <c r="AC1250" i="64"/>
  <c r="AC1245" i="64"/>
  <c r="AN1250" i="64"/>
  <c r="AN1245" i="64"/>
  <c r="AA1245" i="64"/>
  <c r="AA1250" i="64"/>
  <c r="AP1245" i="64"/>
  <c r="AP1250" i="64"/>
  <c r="U1245" i="64"/>
  <c r="U1250" i="64"/>
  <c r="BV1250" i="64"/>
  <c r="BV1245" i="64"/>
  <c r="Y1250" i="64"/>
  <c r="Y1245" i="64"/>
  <c r="BT1250" i="64"/>
  <c r="BT1245" i="64"/>
  <c r="AD1245" i="64"/>
  <c r="AD1250" i="64"/>
  <c r="BW1250" i="64"/>
  <c r="BW1245" i="64"/>
  <c r="CA1245" i="64"/>
  <c r="BB1245" i="64"/>
  <c r="BB1250" i="64"/>
  <c r="BU1245" i="64"/>
  <c r="BU1250" i="64"/>
  <c r="CG1245" i="64"/>
  <c r="CG1250" i="64"/>
  <c r="AZ1245" i="64"/>
  <c r="AZ1250" i="64"/>
  <c r="AT1245" i="64"/>
  <c r="AT1250" i="64"/>
  <c r="X1245" i="64"/>
  <c r="X1250" i="64"/>
  <c r="AH1250" i="64"/>
  <c r="AH1245" i="64"/>
  <c r="AV1250" i="64"/>
  <c r="AV1245" i="64"/>
  <c r="AB1245" i="64"/>
  <c r="AB1250" i="64"/>
  <c r="AM1245" i="64"/>
  <c r="AM1250" i="64"/>
  <c r="BJ1245" i="64"/>
  <c r="BJ1250" i="64"/>
  <c r="CL1245" i="64"/>
  <c r="CL1250" i="64"/>
  <c r="CE1245" i="64"/>
  <c r="CE1250" i="64"/>
  <c r="BS1245" i="64"/>
  <c r="BS1250" i="64"/>
  <c r="Z1250" i="64"/>
  <c r="Z1245" i="64"/>
  <c r="BE1250" i="64"/>
  <c r="BE1245" i="64"/>
  <c r="BR1250" i="64"/>
  <c r="BR1245" i="64"/>
  <c r="AL1250" i="64"/>
  <c r="AL1245" i="64"/>
  <c r="AQ1245" i="64"/>
  <c r="CB1245" i="64"/>
  <c r="CB1250" i="64"/>
  <c r="CH1250" i="64"/>
  <c r="CH1245" i="64"/>
  <c r="W1250" i="64"/>
  <c r="W1245" i="64"/>
  <c r="CJ1245" i="64"/>
  <c r="CJ1250" i="64"/>
  <c r="AF1245" i="64"/>
  <c r="AF1250" i="64"/>
  <c r="BH1250" i="64"/>
  <c r="BH1245" i="64"/>
  <c r="CF1250" i="64"/>
  <c r="CF1245" i="64"/>
  <c r="AU1250" i="64"/>
  <c r="AU1245" i="64"/>
  <c r="AE1245" i="64"/>
  <c r="L1246" i="64" s="1"/>
  <c r="CD1245" i="64"/>
  <c r="CD1250" i="64"/>
  <c r="CK1245" i="64"/>
  <c r="CK1250" i="64"/>
  <c r="BA1250" i="64"/>
  <c r="BA1245" i="64"/>
  <c r="BQ1250" i="64"/>
  <c r="BQ1245" i="64"/>
  <c r="AS1245" i="64"/>
  <c r="AS1250" i="64"/>
  <c r="AW1250" i="64"/>
  <c r="AW1245" i="64"/>
  <c r="AK1245" i="64"/>
  <c r="AK1250" i="64"/>
  <c r="BF1250" i="64"/>
  <c r="BF1245" i="64"/>
  <c r="T1245" i="64"/>
  <c r="AX1245" i="64"/>
  <c r="AX1250" i="64"/>
  <c r="BY1250" i="64"/>
  <c r="BY1245" i="64"/>
  <c r="BX1250" i="64"/>
  <c r="BX1245" i="64"/>
  <c r="AJ1250" i="64"/>
  <c r="AJ1245" i="64"/>
  <c r="BI1245" i="64"/>
  <c r="BI1250" i="64"/>
  <c r="AI1250" i="64"/>
  <c r="AI1245" i="64"/>
  <c r="AY1250" i="64"/>
  <c r="AY1245" i="64"/>
  <c r="BK1250" i="64"/>
  <c r="BK1245" i="64"/>
  <c r="BZ1289" i="64"/>
  <c r="W1289" i="64"/>
  <c r="BD1289" i="64"/>
  <c r="BJ1289" i="64"/>
  <c r="AE1289" i="64"/>
  <c r="BH1289" i="64"/>
  <c r="AX1289" i="64"/>
  <c r="AI1289" i="64"/>
  <c r="AV1289" i="64"/>
  <c r="AY1289" i="64"/>
  <c r="AC1289" i="64"/>
  <c r="BM1289" i="64"/>
  <c r="Y1289" i="64"/>
  <c r="AU1289" i="64"/>
  <c r="AW1289" i="64"/>
  <c r="AG1289" i="64"/>
  <c r="AT1289" i="64"/>
  <c r="BK1289" i="64"/>
  <c r="T1289" i="64"/>
  <c r="AD1289" i="64"/>
  <c r="AF1289" i="64"/>
  <c r="V1289" i="64"/>
  <c r="X1289" i="64"/>
  <c r="CL1289" i="64"/>
  <c r="BQ1289" i="64"/>
  <c r="BE1289" i="64"/>
  <c r="CE1289" i="64"/>
  <c r="AS1289" i="64"/>
  <c r="BO1250" i="64"/>
  <c r="V1169" i="64"/>
  <c r="U1205" i="64"/>
  <c r="M1246" i="64" l="1"/>
  <c r="M1290" i="64"/>
  <c r="N1246" i="64"/>
  <c r="P1246" i="64"/>
  <c r="L1290" i="64"/>
  <c r="L1289" i="64"/>
  <c r="M1289" i="64"/>
  <c r="CO1251" i="64" a="1"/>
  <c r="CO1251" i="64" s="1"/>
  <c r="K1200" i="64"/>
  <c r="N1200" i="64"/>
  <c r="M1200" i="64"/>
  <c r="O1200" i="64"/>
  <c r="P1200" i="64"/>
  <c r="L1200" i="64"/>
  <c r="DI1757" i="64"/>
  <c r="DJ1755" i="64"/>
  <c r="CB1289" i="64"/>
  <c r="CG1289" i="64"/>
  <c r="P1290" i="64" s="1"/>
  <c r="BI1251" i="64" a="1"/>
  <c r="BI1251" i="64" s="1"/>
  <c r="BL1251" i="64" a="1"/>
  <c r="BL1251" i="64" s="1"/>
  <c r="CK1251" i="64" a="1"/>
  <c r="CK1251" i="64" s="1"/>
  <c r="BK1251" i="64" a="1"/>
  <c r="BK1251" i="64" s="1"/>
  <c r="BJ1251" i="64" a="1"/>
  <c r="BJ1251" i="64" s="1"/>
  <c r="CA1251" i="64" a="1"/>
  <c r="CA1251" i="64" s="1"/>
  <c r="BM1251" i="64" a="1"/>
  <c r="BM1251" i="64" s="1"/>
  <c r="BF1251" i="64" a="1"/>
  <c r="BF1251" i="64" s="1"/>
  <c r="CB1251" i="64" a="1"/>
  <c r="CB1251" i="64" s="1"/>
  <c r="AI1251" i="64" a="1"/>
  <c r="AI1251" i="64" s="1"/>
  <c r="CG1251" i="64" a="1"/>
  <c r="CG1251" i="64" s="1"/>
  <c r="U1289" i="64"/>
  <c r="K1289" i="64" s="1"/>
  <c r="BR1289" i="64"/>
  <c r="O1290" i="64" s="1"/>
  <c r="BY1289" i="64"/>
  <c r="BS1289" i="64"/>
  <c r="BC1289" i="64"/>
  <c r="AL1251" i="64" a="1"/>
  <c r="AL1251" i="64" s="1"/>
  <c r="BN1251" i="64" a="1"/>
  <c r="BN1251" i="64" s="1"/>
  <c r="BC1251" i="64" a="1"/>
  <c r="BC1251" i="64" s="1"/>
  <c r="BB1251" i="64" a="1"/>
  <c r="BB1251" i="64" s="1"/>
  <c r="AQ1251" i="64" a="1"/>
  <c r="AQ1251" i="64" s="1"/>
  <c r="BE1251" i="64" a="1"/>
  <c r="BE1251" i="64" s="1"/>
  <c r="AX1251" i="64" a="1"/>
  <c r="AX1251" i="64" s="1"/>
  <c r="BH1251" i="64" a="1"/>
  <c r="BH1251" i="64" s="1"/>
  <c r="CC1251" i="64" a="1"/>
  <c r="CC1251" i="64" s="1"/>
  <c r="BG1251" i="64" a="1"/>
  <c r="BG1251" i="64" s="1"/>
  <c r="CD1251" i="64" a="1"/>
  <c r="CD1251" i="64" s="1"/>
  <c r="AK1251" i="64" a="1"/>
  <c r="AK1251" i="64" s="1"/>
  <c r="BA1251" i="64" a="1"/>
  <c r="BA1251" i="64" s="1"/>
  <c r="AJ1251" i="64" a="1"/>
  <c r="AJ1251" i="64" s="1"/>
  <c r="AS1251" i="64" a="1"/>
  <c r="AS1251" i="64" s="1"/>
  <c r="AP1251" i="64" a="1"/>
  <c r="AP1251" i="64" s="1"/>
  <c r="AG1251" i="64" a="1"/>
  <c r="AG1251" i="64" s="1"/>
  <c r="AR1251" i="64" a="1"/>
  <c r="AR1251" i="64" s="1"/>
  <c r="CJ1251" i="64" a="1"/>
  <c r="CJ1251" i="64" s="1"/>
  <c r="AW1251" i="64" a="1"/>
  <c r="AW1251" i="64" s="1"/>
  <c r="AY1251" i="64" a="1"/>
  <c r="AY1251" i="64" s="1"/>
  <c r="AF1251" i="64" a="1"/>
  <c r="AF1251" i="64" s="1"/>
  <c r="AM1251" i="64" a="1"/>
  <c r="AM1251" i="64" s="1"/>
  <c r="BD1251" i="64" a="1"/>
  <c r="BD1251" i="64" s="1"/>
  <c r="AZ1251" i="64" a="1"/>
  <c r="AZ1251" i="64" s="1"/>
  <c r="AN1251" i="64" a="1"/>
  <c r="AN1251" i="64" s="1"/>
  <c r="AE1251" i="64" a="1"/>
  <c r="AE1251" i="64" s="1"/>
  <c r="CL1251" i="64" a="1"/>
  <c r="CL1251" i="64" s="1"/>
  <c r="CI1251" i="64" a="1"/>
  <c r="CI1251" i="64" s="1"/>
  <c r="AT1251" i="64" a="1"/>
  <c r="AT1251" i="64" s="1"/>
  <c r="AV1251" i="64" a="1"/>
  <c r="AV1251" i="64" s="1"/>
  <c r="CF1251" i="64" a="1"/>
  <c r="CF1251" i="64" s="1"/>
  <c r="CE1251" i="64" a="1"/>
  <c r="CE1251" i="64" s="1"/>
  <c r="AU1251" i="64" a="1"/>
  <c r="AU1251" i="64" s="1"/>
  <c r="CH1251" i="64" a="1"/>
  <c r="CH1251" i="64" s="1"/>
  <c r="AO1251" i="64" a="1"/>
  <c r="AO1251" i="64" s="1"/>
  <c r="AH1251" i="64" a="1"/>
  <c r="AH1251" i="64" s="1"/>
  <c r="BX1289" i="64"/>
  <c r="BZ1251" i="64" a="1"/>
  <c r="BZ1251" i="64" s="1"/>
  <c r="BR1251" i="64" a="1"/>
  <c r="BR1251" i="64" s="1"/>
  <c r="BX1251" i="64" a="1"/>
  <c r="BX1251" i="64" s="1"/>
  <c r="BO1251" i="64" a="1"/>
  <c r="BO1251" i="64" s="1"/>
  <c r="BS1251" i="64" a="1"/>
  <c r="BS1251" i="64" s="1"/>
  <c r="BW1251" i="64" a="1"/>
  <c r="BW1251" i="64" s="1"/>
  <c r="BY1251" i="64" a="1"/>
  <c r="BY1251" i="64" s="1"/>
  <c r="BP1251" i="64" a="1"/>
  <c r="BP1251" i="64" s="1"/>
  <c r="BT1251" i="64" a="1"/>
  <c r="BT1251" i="64" s="1"/>
  <c r="BV1251" i="64" a="1"/>
  <c r="BV1251" i="64" s="1"/>
  <c r="BU1251" i="64" a="1"/>
  <c r="BU1251" i="64" s="1"/>
  <c r="BQ1251" i="64" a="1"/>
  <c r="BQ1251" i="64" s="1"/>
  <c r="W1169" i="64"/>
  <c r="V1205" i="64"/>
  <c r="N1289" i="64" l="1"/>
  <c r="N1290" i="64"/>
  <c r="K1290" i="64"/>
  <c r="P1289" i="64"/>
  <c r="O1289" i="64"/>
  <c r="DJ1757" i="64"/>
  <c r="DK1755" i="64"/>
  <c r="DL1755" i="64" s="1"/>
  <c r="DL1757" i="64" s="1"/>
  <c r="W1205" i="64"/>
  <c r="X1169" i="64"/>
  <c r="DK1757" i="64" l="1"/>
  <c r="P1756" i="64"/>
  <c r="Y1169" i="64"/>
  <c r="X1205" i="64"/>
  <c r="P1757" i="64" l="1"/>
  <c r="P1755" i="64"/>
  <c r="K1757" i="64"/>
  <c r="L1757" i="64"/>
  <c r="M1757" i="64"/>
  <c r="N1757" i="64"/>
  <c r="O1757" i="64"/>
  <c r="Z1169" i="64"/>
  <c r="Y1205" i="64"/>
  <c r="AA1169" i="64" l="1"/>
  <c r="Z1205" i="64"/>
  <c r="AA1205" i="64" l="1"/>
  <c r="AB1169" i="64"/>
  <c r="AC1169" i="64" l="1"/>
  <c r="AB1205" i="64"/>
  <c r="AC1205" i="64" l="1"/>
  <c r="AD1169" i="64"/>
  <c r="K1170" i="64" s="1"/>
  <c r="AE1169" i="64" l="1"/>
  <c r="AD1205" i="64"/>
  <c r="K1206" i="64" s="1"/>
  <c r="AE1205" i="64" l="1"/>
  <c r="AF1169" i="64"/>
  <c r="AG1169" i="64" l="1"/>
  <c r="AF1205" i="64"/>
  <c r="AG1205" i="64" l="1"/>
  <c r="AH1169" i="64"/>
  <c r="AI1169" i="64" l="1"/>
  <c r="AH1205" i="64"/>
  <c r="AI1205" i="64" l="1"/>
  <c r="AJ1169" i="64"/>
  <c r="AK1169" i="64" l="1"/>
  <c r="AJ1205" i="64"/>
  <c r="AK1205" i="64" l="1"/>
  <c r="AL1169" i="64"/>
  <c r="AM1169" i="64" l="1"/>
  <c r="AL1205" i="64"/>
  <c r="AM1205" i="64" l="1"/>
  <c r="AN1169" i="64"/>
  <c r="AO1169" i="64" l="1"/>
  <c r="AN1205" i="64"/>
  <c r="AO1205" i="64" l="1"/>
  <c r="AP1169" i="64"/>
  <c r="L1170" i="64" s="1"/>
  <c r="AQ1169" i="64" l="1"/>
  <c r="AP1205" i="64"/>
  <c r="L1206" i="64" s="1"/>
  <c r="AR1169" i="64" l="1"/>
  <c r="AQ1205" i="64"/>
  <c r="AR1205" i="64" l="1"/>
  <c r="AS1169" i="64"/>
  <c r="AT1169" i="64" l="1"/>
  <c r="AS1205" i="64"/>
  <c r="AT1205" i="64" l="1"/>
  <c r="AU1169" i="64"/>
  <c r="AV1169" i="64" l="1"/>
  <c r="AU1205" i="64"/>
  <c r="AV1205" i="64" l="1"/>
  <c r="AW1169" i="64"/>
  <c r="AX1169" i="64" l="1"/>
  <c r="AW1205" i="64"/>
  <c r="AX1205" i="64" l="1"/>
  <c r="AY1169" i="64"/>
  <c r="AZ1169" i="64" l="1"/>
  <c r="AY1205" i="64"/>
  <c r="AZ1205" i="64" l="1"/>
  <c r="BA1169" i="64"/>
  <c r="BB1169" i="64" l="1"/>
  <c r="M1170" i="64" s="1"/>
  <c r="BA1205" i="64"/>
  <c r="BB1205" i="64" l="1"/>
  <c r="M1206" i="64" s="1"/>
  <c r="BC1169" i="64"/>
  <c r="BD1169" i="64" l="1"/>
  <c r="BC1205" i="64"/>
  <c r="BD1205" i="64" l="1"/>
  <c r="BE1169" i="64"/>
  <c r="BF1169" i="64" l="1"/>
  <c r="BE1205" i="64"/>
  <c r="BF1205" i="64" l="1"/>
  <c r="BG1169" i="64"/>
  <c r="BH1169" i="64" l="1"/>
  <c r="BG1205" i="64"/>
  <c r="BH1205" i="64" l="1"/>
  <c r="BI1169" i="64"/>
  <c r="BJ1169" i="64" l="1"/>
  <c r="BI1205" i="64"/>
  <c r="BJ1205" i="64" l="1"/>
  <c r="BK1169" i="64"/>
  <c r="BL1169" i="64" l="1"/>
  <c r="BK1205" i="64"/>
  <c r="BL1205" i="64" l="1"/>
  <c r="BM1169" i="64"/>
  <c r="BN1169" i="64" l="1"/>
  <c r="N1170" i="64" s="1"/>
  <c r="BM1205" i="64"/>
  <c r="BN1205" i="64" l="1"/>
  <c r="N1206" i="64" s="1"/>
  <c r="BO1169" i="64"/>
  <c r="BP1169" i="64" l="1"/>
  <c r="BO1205" i="64"/>
  <c r="BP1205" i="64" l="1"/>
  <c r="BQ1169" i="64"/>
  <c r="BR1169" i="64" l="1"/>
  <c r="BQ1205" i="64"/>
  <c r="BR1205" i="64" l="1"/>
  <c r="BS1169" i="64"/>
  <c r="BT1169" i="64" l="1"/>
  <c r="BS1205" i="64"/>
  <c r="BT1205" i="64" l="1"/>
  <c r="BU1169" i="64"/>
  <c r="BV1169" i="64" l="1"/>
  <c r="BU1205" i="64"/>
  <c r="BV1205" i="64" l="1"/>
  <c r="BW1169" i="64"/>
  <c r="BW1205" i="64" l="1"/>
  <c r="BX1169" i="64"/>
  <c r="BY1169" i="64" l="1"/>
  <c r="BX1205" i="64"/>
  <c r="BY1205" i="64" l="1"/>
  <c r="BZ1169" i="64"/>
  <c r="O1170" i="64" s="1"/>
  <c r="CA1169" i="64" l="1"/>
  <c r="BZ1205" i="64"/>
  <c r="O1206" i="64" s="1"/>
  <c r="CA1205" i="64" l="1"/>
  <c r="CB1169" i="64"/>
  <c r="CC1169" i="64" l="1"/>
  <c r="CB1205" i="64"/>
  <c r="CC1205" i="64" l="1"/>
  <c r="CD1169" i="64"/>
  <c r="CE1169" i="64" l="1"/>
  <c r="CD1205" i="64"/>
  <c r="CE1205" i="64" l="1"/>
  <c r="CF1169" i="64"/>
  <c r="CG1169" i="64" l="1"/>
  <c r="CF1205" i="64"/>
  <c r="CG1205" i="64" l="1"/>
  <c r="CH1169" i="64"/>
  <c r="CI1169" i="64" l="1"/>
  <c r="CH1205" i="64"/>
  <c r="CI1205" i="64" l="1"/>
  <c r="CJ1169" i="64"/>
  <c r="CK1169" i="64" l="1"/>
  <c r="CJ1205" i="64"/>
  <c r="CK1205" i="64" l="1"/>
  <c r="CL1169" i="64"/>
  <c r="P1170" i="64" s="1"/>
  <c r="CL1205" i="64" l="1"/>
  <c r="P1206" i="64" s="1"/>
  <c r="CP1169" i="64" l="1"/>
  <c r="CP1205" i="64" l="1"/>
  <c r="CP1171" i="64"/>
  <c r="CQ1169" i="64"/>
  <c r="AE1687" i="64"/>
  <c r="AF1684" i="64" s="1"/>
  <c r="CQ1171" i="64" l="1"/>
  <c r="CR1169" i="64"/>
  <c r="K1169" i="64" s="1"/>
  <c r="CP1207" i="64"/>
  <c r="CQ1205" i="64"/>
  <c r="AF1689" i="64"/>
  <c r="AF1687" i="64"/>
  <c r="AG1684" i="64" s="1"/>
  <c r="CR1171" i="64" l="1"/>
  <c r="CS1169" i="64"/>
  <c r="CQ1207" i="64"/>
  <c r="CR1205" i="64"/>
  <c r="K1205" i="64" s="1"/>
  <c r="AG1689" i="64"/>
  <c r="AG1687" i="64"/>
  <c r="AH1684" i="64" s="1"/>
  <c r="CR1207" i="64" l="1"/>
  <c r="CS1205" i="64"/>
  <c r="CS1171" i="64"/>
  <c r="CT1169" i="64"/>
  <c r="AH1689" i="64"/>
  <c r="AH1687" i="64"/>
  <c r="AI1684" i="64" s="1"/>
  <c r="CT1171" i="64" l="1"/>
  <c r="CU1169" i="64"/>
  <c r="CS1207" i="64"/>
  <c r="CT1205" i="64"/>
  <c r="AI1689" i="64"/>
  <c r="AI1687" i="64"/>
  <c r="AJ1684" i="64" s="1"/>
  <c r="CT1207" i="64" l="1"/>
  <c r="CU1205" i="64"/>
  <c r="CU1171" i="64"/>
  <c r="CV1169" i="64"/>
  <c r="L1169" i="64" s="1"/>
  <c r="AJ1689" i="64"/>
  <c r="AJ1687" i="64"/>
  <c r="AK1684" i="64" s="1"/>
  <c r="CV1171" i="64" l="1"/>
  <c r="CW1169" i="64"/>
  <c r="CU1207" i="64"/>
  <c r="CV1205" i="64"/>
  <c r="L1205" i="64" s="1"/>
  <c r="AK1689" i="64"/>
  <c r="AK1687" i="64"/>
  <c r="AL1684" i="64" s="1"/>
  <c r="CV1207" i="64" l="1"/>
  <c r="CW1205" i="64"/>
  <c r="CW1171" i="64"/>
  <c r="CX1169" i="64"/>
  <c r="AL1689" i="64"/>
  <c r="AL1687" i="64"/>
  <c r="AM1684" i="64" s="1"/>
  <c r="CX1171" i="64" l="1"/>
  <c r="CY1169" i="64"/>
  <c r="CW1207" i="64"/>
  <c r="CX1205" i="64"/>
  <c r="AM1689" i="64"/>
  <c r="AM1687" i="64"/>
  <c r="AN1684" i="64" s="1"/>
  <c r="CX1207" i="64" l="1"/>
  <c r="CY1205" i="64"/>
  <c r="CY1171" i="64"/>
  <c r="CZ1169" i="64"/>
  <c r="M1169" i="64" s="1"/>
  <c r="AN1689" i="64"/>
  <c r="AN1687" i="64"/>
  <c r="AO1684" i="64" s="1"/>
  <c r="CZ1171" i="64" l="1"/>
  <c r="DA1169" i="64"/>
  <c r="CY1207" i="64"/>
  <c r="CZ1205" i="64"/>
  <c r="M1205" i="64" s="1"/>
  <c r="AO1689" i="64"/>
  <c r="AO1687" i="64"/>
  <c r="AP1684" i="64" s="1"/>
  <c r="CZ1207" i="64" l="1"/>
  <c r="DA1205" i="64"/>
  <c r="DA1171" i="64"/>
  <c r="DB1169" i="64"/>
  <c r="AP1689" i="64"/>
  <c r="AP1687" i="64"/>
  <c r="DB1171" i="64" l="1"/>
  <c r="DC1169" i="64"/>
  <c r="DA1207" i="64"/>
  <c r="DB1205" i="64"/>
  <c r="AQ1684" i="64"/>
  <c r="DB1207" i="64" l="1"/>
  <c r="DC1205" i="64"/>
  <c r="DC1171" i="64"/>
  <c r="DD1169" i="64"/>
  <c r="N1169" i="64" s="1"/>
  <c r="AQ1689" i="64"/>
  <c r="AQ1687" i="64"/>
  <c r="AR1684" i="64" s="1"/>
  <c r="DC1207" i="64" l="1"/>
  <c r="DD1205" i="64"/>
  <c r="N1205" i="64" s="1"/>
  <c r="DD1171" i="64"/>
  <c r="DE1169" i="64"/>
  <c r="AR1689" i="64"/>
  <c r="AR1687" i="64"/>
  <c r="AS1684" i="64" s="1"/>
  <c r="DE1171" i="64" l="1"/>
  <c r="DF1169" i="64"/>
  <c r="DD1207" i="64"/>
  <c r="DE1205" i="64"/>
  <c r="AS1689" i="64"/>
  <c r="AS1687" i="64"/>
  <c r="AT1684" i="64" s="1"/>
  <c r="DE1207" i="64" l="1"/>
  <c r="DF1205" i="64"/>
  <c r="DF1171" i="64"/>
  <c r="DG1169" i="64"/>
  <c r="AT1689" i="64"/>
  <c r="AT1687" i="64"/>
  <c r="AU1684" i="64" s="1"/>
  <c r="DG1171" i="64" l="1"/>
  <c r="DH1169" i="64"/>
  <c r="O1169" i="64" s="1"/>
  <c r="DF1207" i="64"/>
  <c r="DG1205" i="64"/>
  <c r="AU1689" i="64"/>
  <c r="AU1687" i="64"/>
  <c r="AV1684" i="64" s="1"/>
  <c r="DG1207" i="64" l="1"/>
  <c r="DH1205" i="64"/>
  <c r="O1205" i="64" s="1"/>
  <c r="DH1171" i="64"/>
  <c r="DI1169" i="64"/>
  <c r="AV1689" i="64"/>
  <c r="AV1687" i="64"/>
  <c r="AW1684" i="64" s="1"/>
  <c r="DI1171" i="64" l="1"/>
  <c r="DJ1169" i="64"/>
  <c r="DH1207" i="64"/>
  <c r="DI1205" i="64"/>
  <c r="AW1689" i="64"/>
  <c r="AW1687" i="64"/>
  <c r="AX1684" i="64" s="1"/>
  <c r="DJ1171" i="64" l="1"/>
  <c r="DK1169" i="64"/>
  <c r="DL1169" i="64" s="1"/>
  <c r="DL1171" i="64" s="1"/>
  <c r="DI1207" i="64"/>
  <c r="DJ1205" i="64"/>
  <c r="AX1689" i="64"/>
  <c r="AX1687" i="64"/>
  <c r="AY1684" i="64" s="1"/>
  <c r="DJ1207" i="64" l="1"/>
  <c r="DK1205" i="64"/>
  <c r="DL1205" i="64" s="1"/>
  <c r="DL1207" i="64" s="1"/>
  <c r="DK1171" i="64"/>
  <c r="AY1689" i="64"/>
  <c r="AY1687" i="64"/>
  <c r="AZ1684" i="64" s="1"/>
  <c r="P1171" i="64" l="1"/>
  <c r="P1169" i="64"/>
  <c r="K1171" i="64"/>
  <c r="L1171" i="64"/>
  <c r="M1171" i="64"/>
  <c r="N1171" i="64"/>
  <c r="O1171" i="64"/>
  <c r="DK1207" i="64"/>
  <c r="AZ1689" i="64"/>
  <c r="AZ1687" i="64"/>
  <c r="BA1684" i="64" s="1"/>
  <c r="P1207" i="64" l="1"/>
  <c r="P1205" i="64"/>
  <c r="K1207" i="64"/>
  <c r="L1207" i="64"/>
  <c r="M1207" i="64"/>
  <c r="N1207" i="64"/>
  <c r="O1207" i="64"/>
  <c r="BA1689" i="64"/>
  <c r="BA1687" i="64"/>
  <c r="BB1684" i="64" s="1"/>
  <c r="BB1689" i="64" l="1"/>
  <c r="BB1687" i="64"/>
  <c r="BC1684" i="64" l="1"/>
  <c r="BC1689" i="64" l="1"/>
  <c r="BC1687" i="64"/>
  <c r="BD1684" i="64" s="1"/>
  <c r="BD1689" i="64" l="1"/>
  <c r="BD1687" i="64"/>
  <c r="BE1684" i="64" s="1"/>
  <c r="BE1689" i="64" l="1"/>
  <c r="BE1687" i="64"/>
  <c r="BF1684" i="64" s="1"/>
  <c r="BF1689" i="64" l="1"/>
  <c r="BF1687" i="64"/>
  <c r="BG1684" i="64" s="1"/>
  <c r="BG1689" i="64" l="1"/>
  <c r="BG1687" i="64"/>
  <c r="BH1684" i="64" s="1"/>
  <c r="BH1689" i="64" l="1"/>
  <c r="BH1687" i="64"/>
  <c r="BI1684" i="64" s="1"/>
  <c r="BI1689" i="64" l="1"/>
  <c r="BI1687" i="64"/>
  <c r="BJ1684" i="64" s="1"/>
  <c r="BJ1689" i="64" l="1"/>
  <c r="BJ1687" i="64"/>
  <c r="BK1684" i="64" s="1"/>
  <c r="BK1689" i="64" l="1"/>
  <c r="BK1687" i="64"/>
  <c r="BL1684" i="64" s="1"/>
  <c r="BL1689" i="64" l="1"/>
  <c r="BL1687" i="64"/>
  <c r="BM1684" i="64" s="1"/>
  <c r="BM1689" i="64" l="1"/>
  <c r="BM1687" i="64"/>
  <c r="BN1684" i="64" s="1"/>
  <c r="BN1689" i="64" l="1"/>
  <c r="BN1687" i="64"/>
  <c r="BO1684" i="64" l="1"/>
  <c r="BO1689" i="64" l="1"/>
  <c r="BO1687" i="64"/>
  <c r="BP1684" i="64" s="1"/>
  <c r="BP1689" i="64" l="1"/>
  <c r="BP1687" i="64"/>
  <c r="BQ1684" i="64" s="1"/>
  <c r="BQ1689" i="64" l="1"/>
  <c r="BQ1687" i="64"/>
  <c r="BR1684" i="64" s="1"/>
  <c r="BR1689" i="64" l="1"/>
  <c r="BR1687" i="64"/>
  <c r="BS1684" i="64" s="1"/>
  <c r="BS1689" i="64" l="1"/>
  <c r="BS1687" i="64"/>
  <c r="BT1684" i="64" s="1"/>
  <c r="BT1689" i="64" l="1"/>
  <c r="BT1687" i="64"/>
  <c r="BU1684" i="64" s="1"/>
  <c r="BU1689" i="64" l="1"/>
  <c r="BU1687" i="64"/>
  <c r="BV1684" i="64" s="1"/>
  <c r="BV1689" i="64" l="1"/>
  <c r="BV1687" i="64"/>
  <c r="BW1684" i="64" s="1"/>
  <c r="BW1689" i="64" l="1"/>
  <c r="BW1687" i="64"/>
  <c r="BX1684" i="64" s="1"/>
  <c r="BX1689" i="64" l="1"/>
  <c r="BX1687" i="64"/>
  <c r="BY1684" i="64" s="1"/>
  <c r="BY1689" i="64" l="1"/>
  <c r="BY1687" i="64"/>
  <c r="BZ1684" i="64" s="1"/>
  <c r="BZ1689" i="64" l="1"/>
  <c r="BZ1687" i="64"/>
  <c r="CA1684" i="64" l="1"/>
  <c r="CA1689" i="64" l="1"/>
  <c r="CA1687" i="64"/>
  <c r="CB1684" i="64" s="1"/>
  <c r="CB1689" i="64" l="1"/>
  <c r="CB1687" i="64"/>
  <c r="CC1684" i="64" s="1"/>
  <c r="CC1689" i="64" l="1"/>
  <c r="CC1687" i="64"/>
  <c r="CD1684" i="64" s="1"/>
  <c r="CD1689" i="64" l="1"/>
  <c r="CD1687" i="64"/>
  <c r="CE1684" i="64" s="1"/>
  <c r="CE1689" i="64" l="1"/>
  <c r="CE1687" i="64"/>
  <c r="CF1684" i="64" s="1"/>
  <c r="CF1689" i="64" l="1"/>
  <c r="CF1687" i="64"/>
  <c r="CG1684" i="64" s="1"/>
  <c r="CG1689" i="64" l="1"/>
  <c r="CG1687" i="64"/>
  <c r="CH1684" i="64" s="1"/>
  <c r="CH1689" i="64" l="1"/>
  <c r="CH1687" i="64"/>
  <c r="CI1684" i="64" s="1"/>
  <c r="CI1689" i="64" l="1"/>
  <c r="CI1687" i="64"/>
  <c r="CJ1684" i="64" s="1"/>
  <c r="CJ1689" i="64" l="1"/>
  <c r="CJ1687" i="64"/>
  <c r="CK1684" i="64" s="1"/>
  <c r="CK1689" i="64" l="1"/>
  <c r="CK1687" i="64"/>
  <c r="CL1684" i="64" s="1"/>
  <c r="CL1689" i="64" l="1"/>
  <c r="CL1687" i="64"/>
  <c r="CO1684" i="64" l="1"/>
  <c r="CO1689" i="64" s="1"/>
  <c r="J1657" i="64"/>
  <c r="CO1687" i="64" l="1"/>
  <c r="CP1684" i="64" s="1"/>
  <c r="CP1689" i="64" s="1"/>
  <c r="CP1687" i="64" l="1"/>
  <c r="CQ1684" i="64" s="1"/>
  <c r="CQ1689" i="64" s="1"/>
  <c r="CQ1687" i="64" l="1"/>
  <c r="CR1684" i="64" s="1"/>
  <c r="CR1689" i="64" s="1"/>
  <c r="CR1687" i="64" l="1"/>
  <c r="CS1684" i="64" l="1"/>
  <c r="CS1689" i="64" s="1"/>
  <c r="K1687" i="64"/>
  <c r="L1684" i="64" s="1"/>
  <c r="CS1687" i="64" l="1"/>
  <c r="CT1684" i="64" s="1"/>
  <c r="CT1689" i="64" s="1"/>
  <c r="CT1687" i="64" l="1"/>
  <c r="CU1684" i="64" s="1"/>
  <c r="CU1689" i="64" s="1"/>
  <c r="CU1687" i="64" l="1"/>
  <c r="CV1684" i="64" s="1"/>
  <c r="CV1689" i="64" s="1"/>
  <c r="CV1687" i="64" l="1"/>
  <c r="CW1684" i="64" s="1"/>
  <c r="CW1689" i="64" s="1"/>
  <c r="L1687" i="64" l="1"/>
  <c r="M1684" i="64" s="1"/>
  <c r="CW1687" i="64"/>
  <c r="CX1684" i="64" s="1"/>
  <c r="CX1689" i="64" s="1"/>
  <c r="CX1687" i="64" l="1"/>
  <c r="CY1684" i="64" s="1"/>
  <c r="CY1689" i="64" s="1"/>
  <c r="CY1687" i="64" l="1"/>
  <c r="CZ1684" i="64" s="1"/>
  <c r="CZ1689" i="64" s="1"/>
  <c r="CZ1687" i="64" l="1"/>
  <c r="DA1684" i="64" s="1"/>
  <c r="DA1689" i="64" s="1"/>
  <c r="M1687" i="64" l="1"/>
  <c r="N1684" i="64" s="1"/>
  <c r="DA1687" i="64"/>
  <c r="DB1684" i="64" s="1"/>
  <c r="DB1689" i="64" s="1"/>
  <c r="CO1280" i="64"/>
  <c r="CO1294" i="64" l="1"/>
  <c r="CO1295" i="64" s="1" a="1"/>
  <c r="CO1295" i="64" s="1"/>
  <c r="CO1283" i="64" s="1"/>
  <c r="CO1291" i="64" s="1"/>
  <c r="CO1286" i="64"/>
  <c r="CO1289" i="64"/>
  <c r="DB1687" i="64"/>
  <c r="DC1684" i="64" s="1"/>
  <c r="DC1689" i="64" s="1"/>
  <c r="DC1687" i="64" l="1"/>
  <c r="DD1684" i="64" s="1"/>
  <c r="DD1689" i="64" s="1"/>
  <c r="CO1284" i="64"/>
  <c r="CP1280" i="64" s="1"/>
  <c r="CP1294" i="64" l="1"/>
  <c r="CP1286" i="64"/>
  <c r="CP1289" i="64"/>
  <c r="DD1687" i="64"/>
  <c r="DE1684" i="64" s="1"/>
  <c r="DE1689" i="64" s="1"/>
  <c r="CP1295" i="64" l="1" a="1"/>
  <c r="CP1295" i="64" s="1"/>
  <c r="CP1283" i="64" s="1"/>
  <c r="CP1291" i="64" s="1"/>
  <c r="N1687" i="64"/>
  <c r="O1684" i="64" s="1"/>
  <c r="DE1687" i="64"/>
  <c r="DF1684" i="64" s="1"/>
  <c r="DF1689" i="64" s="1"/>
  <c r="CP1284" i="64" l="1"/>
  <c r="CQ1280" i="64" s="1"/>
  <c r="DF1687" i="64"/>
  <c r="DG1684" i="64" s="1"/>
  <c r="DG1689" i="64" s="1"/>
  <c r="CQ1294" i="64" l="1"/>
  <c r="CQ1286" i="64"/>
  <c r="CQ1289" i="64"/>
  <c r="DG1687" i="64"/>
  <c r="DH1684" i="64" s="1"/>
  <c r="DH1689" i="64" s="1"/>
  <c r="CQ1295" i="64" l="1" a="1"/>
  <c r="CQ1295" i="64" s="1"/>
  <c r="CQ1283" i="64" s="1"/>
  <c r="DH1687" i="64"/>
  <c r="DI1684" i="64" s="1"/>
  <c r="DI1689" i="64" s="1"/>
  <c r="CQ1291" i="64" l="1"/>
  <c r="CQ1284" i="64"/>
  <c r="CR1280" i="64" s="1"/>
  <c r="O1687" i="64"/>
  <c r="P1684" i="64" s="1"/>
  <c r="DI1687" i="64"/>
  <c r="DJ1684" i="64" s="1"/>
  <c r="DJ1689" i="64" s="1"/>
  <c r="CR1294" i="64" l="1"/>
  <c r="CR1286" i="64"/>
  <c r="CR1289" i="64"/>
  <c r="DJ1687" i="64"/>
  <c r="DK1684" i="64" s="1"/>
  <c r="DK1689" i="64" s="1"/>
  <c r="CR1295" i="64" l="1" a="1"/>
  <c r="CR1295" i="64" s="1"/>
  <c r="CR1283" i="64" s="1"/>
  <c r="DK1687" i="64"/>
  <c r="DL1684" i="64" s="1"/>
  <c r="K1689" i="64"/>
  <c r="L1689" i="64"/>
  <c r="M1689" i="64"/>
  <c r="N1689" i="64"/>
  <c r="O1689" i="64"/>
  <c r="L1686" i="64" l="1"/>
  <c r="M1686" i="64"/>
  <c r="N1686" i="64"/>
  <c r="O1686" i="64"/>
  <c r="P1686" i="64"/>
  <c r="L1685" i="64"/>
  <c r="M1685" i="64"/>
  <c r="N1685" i="64"/>
  <c r="O1685" i="64"/>
  <c r="P1685" i="64"/>
  <c r="DL1687" i="64"/>
  <c r="P1687" i="64" s="1"/>
  <c r="DL1689" i="64"/>
  <c r="P1689" i="64" s="1"/>
  <c r="CR1291" i="64"/>
  <c r="CR1284" i="64"/>
  <c r="G943" i="64"/>
  <c r="CS1280" i="64" l="1"/>
  <c r="K6" i="206" l="1"/>
  <c r="CS1294" i="64"/>
  <c r="CS1286" i="64"/>
  <c r="CS1289" i="64"/>
  <c r="K28" i="206"/>
  <c r="K27" i="206"/>
  <c r="G991" i="64"/>
  <c r="G1448" i="64"/>
  <c r="CS1295" i="64" l="1" a="1"/>
  <c r="CS1295" i="64" s="1"/>
  <c r="CS1283" i="64" s="1"/>
  <c r="K8" i="206"/>
  <c r="K4" i="206"/>
  <c r="G1061" i="64"/>
  <c r="CS1291" i="64" l="1"/>
  <c r="CS1284" i="64"/>
  <c r="CT1280" i="64" l="1"/>
  <c r="CT1294" i="64" s="1"/>
  <c r="CT1289" i="64" l="1"/>
  <c r="CT1286" i="64"/>
  <c r="CT1295" i="64" a="1"/>
  <c r="CT1295" i="64" s="1"/>
  <c r="CT1283" i="64" l="1"/>
  <c r="CT1291" i="64" s="1"/>
  <c r="CT1284" i="64" l="1"/>
  <c r="CU1280" i="64" s="1"/>
  <c r="CU1294" i="64" s="1"/>
  <c r="CU1289" i="64" l="1"/>
  <c r="CU1286" i="64"/>
  <c r="CU1295" i="64" a="1"/>
  <c r="CU1295" i="64" s="1"/>
  <c r="CU1283" i="64" l="1"/>
  <c r="CU1291" i="64" s="1"/>
  <c r="CU1284" i="64" l="1"/>
  <c r="CV1280" i="64" s="1"/>
  <c r="CV1294" i="64" s="1"/>
  <c r="CV1289" i="64" l="1"/>
  <c r="CV1286" i="64"/>
  <c r="CV1295" i="64" a="1"/>
  <c r="CV1295" i="64" s="1"/>
  <c r="CV1283" i="64" l="1"/>
  <c r="CV1291" i="64" s="1"/>
  <c r="CV1284" i="64" l="1"/>
  <c r="CW1280" i="64" s="1"/>
  <c r="CW1294" i="64" l="1"/>
  <c r="CW1286" i="64"/>
  <c r="CW1289" i="64"/>
  <c r="CW1295" i="64" l="1" a="1"/>
  <c r="CW1295" i="64" s="1"/>
  <c r="CW1283" i="64" s="1"/>
  <c r="CW1291" i="64" l="1"/>
  <c r="CW1284" i="64"/>
  <c r="CX1280" i="64" l="1"/>
  <c r="CX1286" i="64" s="1"/>
  <c r="CX1289" i="64" l="1"/>
  <c r="CX1294" i="64"/>
  <c r="CX1295" i="64" s="1" a="1"/>
  <c r="CX1295" i="64" s="1"/>
  <c r="CX1283" i="64" s="1"/>
  <c r="CX1291" i="64" l="1"/>
  <c r="CX1284" i="64"/>
  <c r="CY1280" i="64" l="1"/>
  <c r="CY1286" i="64" s="1"/>
  <c r="CY1294" i="64" l="1"/>
  <c r="CY1295" i="64" s="1" a="1"/>
  <c r="CY1295" i="64" s="1"/>
  <c r="CY1283" i="64" s="1"/>
  <c r="CY1289" i="64"/>
  <c r="CY1291" i="64" l="1"/>
  <c r="CY1284" i="64"/>
  <c r="CZ1280" i="64" l="1"/>
  <c r="CZ1294" i="64" s="1"/>
  <c r="CZ1289" i="64" l="1"/>
  <c r="CZ1286" i="64"/>
  <c r="CZ1295" i="64" a="1"/>
  <c r="CZ1295" i="64" s="1"/>
  <c r="CZ1283" i="64" l="1"/>
  <c r="CZ1291" i="64" s="1"/>
  <c r="CZ1284" i="64" l="1"/>
  <c r="DA1280" i="64" s="1"/>
  <c r="DA1294" i="64" l="1"/>
  <c r="DA1286" i="64"/>
  <c r="DA1289" i="64"/>
  <c r="DA1295" i="64" l="1" a="1"/>
  <c r="DA1295" i="64" s="1"/>
  <c r="DA1283" i="64" s="1"/>
  <c r="DA1291" i="64" l="1"/>
  <c r="DA1284" i="64"/>
  <c r="DB1280" i="64" l="1"/>
  <c r="DB1289" i="64" s="1"/>
  <c r="DB1294" i="64" l="1"/>
  <c r="DB1295" i="64" s="1" a="1"/>
  <c r="DB1295" i="64" s="1"/>
  <c r="DB1286" i="64"/>
  <c r="DB1283" i="64" l="1"/>
  <c r="DB1291" i="64" s="1"/>
  <c r="DB1284" i="64" l="1"/>
  <c r="DC1280" i="64" s="1"/>
  <c r="DC1294" i="64" s="1"/>
  <c r="DC1286" i="64" l="1"/>
  <c r="DC1289" i="64"/>
  <c r="DC1295" i="64" a="1"/>
  <c r="DC1295" i="64" s="1"/>
  <c r="DC1283" i="64" l="1"/>
  <c r="DC1284" i="64" s="1"/>
  <c r="DC1291" i="64" l="1"/>
  <c r="DD1280" i="64"/>
  <c r="DD1294" i="64" s="1"/>
  <c r="DD1289" i="64" l="1"/>
  <c r="DD1286" i="64"/>
  <c r="DD1295" i="64" a="1"/>
  <c r="DD1295" i="64" s="1"/>
  <c r="DD1283" i="64" l="1"/>
  <c r="DD1291" i="64" s="1"/>
  <c r="DD1284" i="64" l="1"/>
  <c r="DE1280" i="64" s="1"/>
  <c r="DE1294" i="64" l="1"/>
  <c r="DE1286" i="64"/>
  <c r="DE1289" i="64"/>
  <c r="DE1295" i="64" l="1" a="1"/>
  <c r="DE1295" i="64" s="1"/>
  <c r="DE1283" i="64" s="1"/>
  <c r="DE1291" i="64" l="1"/>
  <c r="DE1284" i="64"/>
  <c r="DF1280" i="64" l="1"/>
  <c r="DF1286" i="64" s="1"/>
  <c r="DF1294" i="64" l="1"/>
  <c r="DF1295" i="64" s="1" a="1"/>
  <c r="DF1295" i="64" s="1"/>
  <c r="DF1283" i="64" s="1"/>
  <c r="DF1289" i="64"/>
  <c r="DF1291" i="64" l="1"/>
  <c r="DF1284" i="64"/>
  <c r="DG1280" i="64" l="1"/>
  <c r="DG1294" i="64" s="1"/>
  <c r="DG1289" i="64" l="1"/>
  <c r="DG1286" i="64"/>
  <c r="DG1295" i="64" a="1"/>
  <c r="DG1295" i="64" s="1"/>
  <c r="DG1283" i="64" l="1"/>
  <c r="DG1291" i="64" s="1"/>
  <c r="DG1284" i="64" l="1"/>
  <c r="DH1280" i="64" s="1"/>
  <c r="DH1294" i="64" s="1"/>
  <c r="DH1289" i="64" l="1"/>
  <c r="DH1286" i="64"/>
  <c r="DH1295" i="64" a="1"/>
  <c r="DH1295" i="64" s="1"/>
  <c r="DH1283" i="64" l="1"/>
  <c r="DH1291" i="64" s="1"/>
  <c r="DH1284" i="64" l="1"/>
  <c r="DI1280" i="64" s="1"/>
  <c r="DI1294" i="64" l="1"/>
  <c r="DI1286" i="64"/>
  <c r="DI1289" i="64"/>
  <c r="DI1295" i="64" l="1" a="1"/>
  <c r="DI1295" i="64" s="1"/>
  <c r="DI1283" i="64" s="1"/>
  <c r="DI1291" i="64" l="1"/>
  <c r="DI1284" i="64"/>
  <c r="DJ1280" i="64" l="1"/>
  <c r="DJ1294" i="64" s="1"/>
  <c r="DJ1289" i="64" l="1"/>
  <c r="DJ1286" i="64"/>
  <c r="DJ1295" i="64" a="1"/>
  <c r="DJ1295" i="64" s="1"/>
  <c r="DJ1283" i="64" l="1"/>
  <c r="DJ1291" i="64" s="1"/>
  <c r="DJ1284" i="64" l="1"/>
  <c r="DK1280" i="64" s="1"/>
  <c r="DK1294" i="64" s="1"/>
  <c r="DK1289" i="64" l="1"/>
  <c r="DK1286" i="64"/>
  <c r="DK1295" i="64" a="1"/>
  <c r="DK1295" i="64" s="1"/>
  <c r="DK1283" i="64" l="1"/>
  <c r="DK1291" i="64" s="1"/>
  <c r="DK1284" i="64" l="1"/>
  <c r="DL1280" i="64" s="1"/>
  <c r="DL1289" i="64" l="1"/>
  <c r="K1281" i="64"/>
  <c r="L1281" i="64"/>
  <c r="M1281" i="64"/>
  <c r="N1281" i="64"/>
  <c r="O1281" i="64"/>
  <c r="P1281" i="64"/>
  <c r="DL1294" i="64"/>
  <c r="DL1295" i="64" s="1" a="1"/>
  <c r="DL1295" i="64" s="1"/>
  <c r="DL1286" i="64"/>
  <c r="DL1283" i="64" l="1"/>
  <c r="DL1291" i="64" s="1"/>
  <c r="K1283" i="64"/>
  <c r="M1283" i="64"/>
  <c r="L1283" i="64"/>
  <c r="N1283" i="64"/>
  <c r="O1283" i="64"/>
  <c r="K1291" i="64" l="1"/>
  <c r="L1291" i="64"/>
  <c r="M1291" i="64"/>
  <c r="N1291" i="64"/>
  <c r="O1291" i="64"/>
  <c r="P1291" i="64"/>
  <c r="P1283" i="64"/>
  <c r="DL1284" i="64"/>
  <c r="P1284" i="64" s="1"/>
  <c r="K1284" i="64"/>
  <c r="L1280" i="64" s="1"/>
  <c r="L1284" i="64"/>
  <c r="M1280" i="64" s="1"/>
  <c r="M1284" i="64"/>
  <c r="N1280" i="64" s="1"/>
  <c r="N1284" i="64"/>
  <c r="O1280" i="64" s="1"/>
  <c r="O1284" i="64"/>
  <c r="P1280" i="64" s="1"/>
  <c r="S1099" i="64" l="1"/>
  <c r="S1065" i="64"/>
  <c r="K1065" i="64" l="1"/>
  <c r="L1065" i="64"/>
  <c r="M1065" i="64"/>
  <c r="N1065" i="64"/>
  <c r="O1065" i="64"/>
  <c r="P1065" i="64"/>
  <c r="K1094" i="64"/>
  <c r="O1094" i="64"/>
  <c r="N1094" i="64"/>
  <c r="M1094" i="64"/>
  <c r="L1094" i="64"/>
  <c r="T1099" i="64"/>
  <c r="X1129" i="64" a="1"/>
  <c r="X1129" i="64" s="1"/>
  <c r="AF1129" i="64" a="1"/>
  <c r="AF1129" i="64" s="1"/>
  <c r="AN1129" i="64" a="1"/>
  <c r="AN1129" i="64" s="1"/>
  <c r="AV1129" i="64" a="1"/>
  <c r="AV1129" i="64" s="1"/>
  <c r="BD1129" i="64" a="1"/>
  <c r="BD1129" i="64" s="1"/>
  <c r="BL1129" i="64" a="1"/>
  <c r="BL1129" i="64" s="1"/>
  <c r="BR1129" i="64" a="1"/>
  <c r="BR1129" i="64" s="1"/>
  <c r="BT1129" i="64" a="1"/>
  <c r="BT1129" i="64" s="1"/>
  <c r="S1129" i="64" a="1"/>
  <c r="S1129" i="64" s="1"/>
  <c r="S1135" i="64" s="1"/>
  <c r="S1136" i="64" s="1"/>
  <c r="AA1129" i="64" a="1"/>
  <c r="AA1129" i="64" s="1"/>
  <c r="V1129" i="64" a="1"/>
  <c r="V1129" i="64" s="1"/>
  <c r="AD1129" i="64" a="1"/>
  <c r="AD1129" i="64" s="1"/>
  <c r="AL1129" i="64" a="1"/>
  <c r="AL1129" i="64" s="1"/>
  <c r="AT1129" i="64" a="1"/>
  <c r="AT1129" i="64" s="1"/>
  <c r="BB1129" i="64" a="1"/>
  <c r="BB1129" i="64" s="1"/>
  <c r="BJ1129" i="64" a="1"/>
  <c r="BJ1129" i="64" s="1"/>
  <c r="Y1129" i="64" a="1"/>
  <c r="Y1129" i="64" s="1"/>
  <c r="AG1129" i="64" a="1"/>
  <c r="AG1129" i="64" s="1"/>
  <c r="AO1129" i="64" a="1"/>
  <c r="AO1129" i="64" s="1"/>
  <c r="AW1129" i="64" a="1"/>
  <c r="AW1129" i="64" s="1"/>
  <c r="BE1129" i="64" a="1"/>
  <c r="BE1129" i="64" s="1"/>
  <c r="T1129" i="64" a="1"/>
  <c r="T1129" i="64" s="1"/>
  <c r="AB1129" i="64" a="1"/>
  <c r="AB1129" i="64" s="1"/>
  <c r="AJ1129" i="64" a="1"/>
  <c r="AJ1129" i="64" s="1"/>
  <c r="AR1129" i="64" a="1"/>
  <c r="AR1129" i="64" s="1"/>
  <c r="AZ1129" i="64" a="1"/>
  <c r="AZ1129" i="64" s="1"/>
  <c r="BH1129" i="64" a="1"/>
  <c r="BH1129" i="64" s="1"/>
  <c r="W1129" i="64" a="1"/>
  <c r="W1129" i="64" s="1"/>
  <c r="AE1129" i="64" a="1"/>
  <c r="AE1129" i="64" s="1"/>
  <c r="AM1129" i="64" a="1"/>
  <c r="AM1129" i="64" s="1"/>
  <c r="AU1129" i="64" a="1"/>
  <c r="AU1129" i="64" s="1"/>
  <c r="BC1129" i="64" a="1"/>
  <c r="BC1129" i="64" s="1"/>
  <c r="BK1129" i="64" a="1"/>
  <c r="BK1129" i="64" s="1"/>
  <c r="Z1129" i="64" a="1"/>
  <c r="Z1129" i="64" s="1"/>
  <c r="AH1129" i="64" a="1"/>
  <c r="AH1129" i="64" s="1"/>
  <c r="AP1129" i="64" a="1"/>
  <c r="AP1129" i="64" s="1"/>
  <c r="AX1129" i="64" a="1"/>
  <c r="AX1129" i="64" s="1"/>
  <c r="AS1129" i="64" a="1"/>
  <c r="AS1129" i="64" s="1"/>
  <c r="U1129" i="64" a="1"/>
  <c r="U1129" i="64" s="1"/>
  <c r="AI1129" i="64" a="1"/>
  <c r="AI1129" i="64" s="1"/>
  <c r="BI1129" i="64" a="1"/>
  <c r="BI1129" i="64" s="1"/>
  <c r="BN1129" i="64" a="1"/>
  <c r="BN1129" i="64" s="1"/>
  <c r="BQ1129" i="64" a="1"/>
  <c r="BQ1129" i="64" s="1"/>
  <c r="AK1129" i="64" a="1"/>
  <c r="AK1129" i="64" s="1"/>
  <c r="BV1129" i="64" a="1"/>
  <c r="BV1129" i="64" s="1"/>
  <c r="BY1129" i="64" a="1"/>
  <c r="BY1129" i="64" s="1"/>
  <c r="BO1129" i="64" a="1"/>
  <c r="BO1129" i="64" s="1"/>
  <c r="BS1129" i="64" a="1"/>
  <c r="BS1129" i="64" s="1"/>
  <c r="AC1129" i="64" a="1"/>
  <c r="AC1129" i="64" s="1"/>
  <c r="BF1129" i="64" a="1"/>
  <c r="BF1129" i="64" s="1"/>
  <c r="AY1129" i="64" a="1"/>
  <c r="AY1129" i="64" s="1"/>
  <c r="BW1129" i="64" a="1"/>
  <c r="BW1129" i="64" s="1"/>
  <c r="BZ1129" i="64" a="1"/>
  <c r="BZ1129" i="64" s="1"/>
  <c r="BG1129" i="64" a="1"/>
  <c r="BG1129" i="64" s="1"/>
  <c r="BP1129" i="64" a="1"/>
  <c r="BP1129" i="64" s="1"/>
  <c r="BA1129" i="64" a="1"/>
  <c r="BA1129" i="64" s="1"/>
  <c r="BX1129" i="64" a="1"/>
  <c r="BX1129" i="64" s="1"/>
  <c r="BM1129" i="64" a="1"/>
  <c r="BM1129" i="64" s="1"/>
  <c r="AQ1129" i="64" a="1"/>
  <c r="AQ1129" i="64" s="1"/>
  <c r="BU1129" i="64" a="1"/>
  <c r="BU1129" i="64" s="1"/>
  <c r="T1135" i="64" l="1"/>
  <c r="P1129" i="64"/>
  <c r="M1129" i="64"/>
  <c r="N1129" i="64"/>
  <c r="O1129" i="64"/>
  <c r="L1129" i="64"/>
  <c r="K1129" i="64"/>
  <c r="U1099" i="64"/>
  <c r="S1250" i="64"/>
  <c r="S1242" i="64"/>
  <c r="S1245" i="64"/>
  <c r="K1246" i="64" s="1"/>
  <c r="U1135" i="64" l="1"/>
  <c r="T1136" i="64"/>
  <c r="K1245" i="64"/>
  <c r="L1245" i="64"/>
  <c r="N1245" i="64"/>
  <c r="M1245" i="64"/>
  <c r="P1245" i="64"/>
  <c r="O1245" i="64"/>
  <c r="K1250" i="64"/>
  <c r="O1250" i="64"/>
  <c r="L1250" i="64"/>
  <c r="M1250" i="64"/>
  <c r="P1250" i="64"/>
  <c r="N1250" i="64"/>
  <c r="V1099" i="64"/>
  <c r="AD1251" i="64" a="1"/>
  <c r="AD1251" i="64" s="1"/>
  <c r="Z1251" i="64" a="1"/>
  <c r="Z1251" i="64" s="1"/>
  <c r="V1251" i="64" a="1"/>
  <c r="V1251" i="64" s="1"/>
  <c r="AC1251" i="64" a="1"/>
  <c r="AC1251" i="64" s="1"/>
  <c r="Y1251" i="64" a="1"/>
  <c r="Y1251" i="64" s="1"/>
  <c r="U1251" i="64" a="1"/>
  <c r="U1251" i="64" s="1"/>
  <c r="AB1251" i="64" a="1"/>
  <c r="AB1251" i="64" s="1"/>
  <c r="X1251" i="64" a="1"/>
  <c r="X1251" i="64" s="1"/>
  <c r="T1251" i="64" a="1"/>
  <c r="T1251" i="64" s="1"/>
  <c r="W1251" i="64" a="1"/>
  <c r="W1251" i="64" s="1"/>
  <c r="S1251" i="64" a="1"/>
  <c r="S1251" i="64" s="1"/>
  <c r="AA1251" i="64" a="1"/>
  <c r="AA1251" i="64" s="1"/>
  <c r="S1344" i="64"/>
  <c r="V1135" i="64" l="1"/>
  <c r="U1136" i="64"/>
  <c r="K1344" i="64"/>
  <c r="L1344" i="64"/>
  <c r="M1344" i="64"/>
  <c r="N1344" i="64"/>
  <c r="O1344" i="64"/>
  <c r="P1344" i="64"/>
  <c r="L1251" i="64"/>
  <c r="O1251" i="64"/>
  <c r="N1251" i="64"/>
  <c r="P1251" i="64"/>
  <c r="M1251" i="64"/>
  <c r="K1251" i="64"/>
  <c r="W1099" i="64"/>
  <c r="S1239" i="64"/>
  <c r="S1345" i="64"/>
  <c r="W1135" i="64" l="1"/>
  <c r="V1136" i="64"/>
  <c r="X1099" i="64"/>
  <c r="S1350" i="64"/>
  <c r="T1341" i="64"/>
  <c r="S1346" i="64"/>
  <c r="S1240" i="64"/>
  <c r="T1235" i="64" s="1"/>
  <c r="S1247" i="64"/>
  <c r="T1242" i="64" l="1"/>
  <c r="T1345" i="64"/>
  <c r="X1135" i="64"/>
  <c r="W1136" i="64"/>
  <c r="T1239" i="64"/>
  <c r="T1350" i="64"/>
  <c r="T1346" i="64"/>
  <c r="U1341" i="64"/>
  <c r="U1345" i="64" s="1"/>
  <c r="Y1099" i="64"/>
  <c r="Y1135" i="64" l="1"/>
  <c r="X1136" i="64"/>
  <c r="Z1099" i="64"/>
  <c r="T1247" i="64"/>
  <c r="T1240" i="64"/>
  <c r="U1235" i="64" s="1"/>
  <c r="V1341" i="64"/>
  <c r="U1346" i="64"/>
  <c r="U1350" i="64"/>
  <c r="U1242" i="64" l="1"/>
  <c r="V1345" i="64"/>
  <c r="Z1135" i="64"/>
  <c r="Y1136" i="64"/>
  <c r="AA1099" i="64"/>
  <c r="V1350" i="64"/>
  <c r="W1341" i="64"/>
  <c r="W1345" i="64" s="1"/>
  <c r="V1346" i="64"/>
  <c r="U1239" i="64"/>
  <c r="AA1135" i="64" l="1"/>
  <c r="Z1136" i="64"/>
  <c r="W1350" i="64"/>
  <c r="X1341" i="64"/>
  <c r="W1346" i="64"/>
  <c r="U1240" i="64"/>
  <c r="V1235" i="64" s="1"/>
  <c r="U1247" i="64"/>
  <c r="AB1099" i="64"/>
  <c r="V1242" i="64" l="1"/>
  <c r="X1345" i="64"/>
  <c r="AB1135" i="64"/>
  <c r="AA1136" i="64"/>
  <c r="X1346" i="64"/>
  <c r="X1350" i="64"/>
  <c r="Y1341" i="64"/>
  <c r="Y1345" i="64" s="1"/>
  <c r="V1239" i="64"/>
  <c r="AC1099" i="64"/>
  <c r="AC1135" i="64" l="1"/>
  <c r="AB1136" i="64"/>
  <c r="V1247" i="64"/>
  <c r="V1240" i="64"/>
  <c r="W1235" i="64" s="1"/>
  <c r="Y1346" i="64"/>
  <c r="Y1350" i="64"/>
  <c r="Z1341" i="64"/>
  <c r="Z1345" i="64" s="1"/>
  <c r="AD1099" i="64"/>
  <c r="K1100" i="64" s="1"/>
  <c r="W1242" i="64" l="1"/>
  <c r="W1239" i="64" s="1"/>
  <c r="AD1135" i="64"/>
  <c r="AC1136" i="64"/>
  <c r="AE1099" i="64"/>
  <c r="Z1350" i="64"/>
  <c r="AA1341" i="64"/>
  <c r="AA1345" i="64" s="1"/>
  <c r="Z1346" i="64"/>
  <c r="W1240" i="64"/>
  <c r="X1235" i="64" s="1"/>
  <c r="X1242" i="64" s="1"/>
  <c r="X1239" i="64" s="1"/>
  <c r="W1247" i="64"/>
  <c r="AE1135" i="64" l="1"/>
  <c r="K1135" i="64"/>
  <c r="AD1136" i="64"/>
  <c r="K1136" i="64" s="1"/>
  <c r="X1247" i="64"/>
  <c r="X1240" i="64"/>
  <c r="Y1235" i="64" s="1"/>
  <c r="Y1242" i="64" s="1"/>
  <c r="Y1239" i="64" s="1"/>
  <c r="AB1341" i="64"/>
  <c r="AB1345" i="64" s="1"/>
  <c r="AA1350" i="64"/>
  <c r="AA1346" i="64"/>
  <c r="AF1099" i="64"/>
  <c r="AF1135" i="64" l="1"/>
  <c r="AE1136" i="64"/>
  <c r="AC1341" i="64"/>
  <c r="AC1345" i="64" s="1"/>
  <c r="AB1346" i="64"/>
  <c r="AB1350" i="64"/>
  <c r="AG1099" i="64"/>
  <c r="Y1247" i="64"/>
  <c r="Y1240" i="64"/>
  <c r="Z1235" i="64" s="1"/>
  <c r="Z1242" i="64" s="1"/>
  <c r="Z1239" i="64" s="1"/>
  <c r="AG1135" i="64" l="1"/>
  <c r="AF1136" i="64"/>
  <c r="Z1247" i="64"/>
  <c r="Z1240" i="64"/>
  <c r="AA1235" i="64" s="1"/>
  <c r="AA1242" i="64" s="1"/>
  <c r="AA1239" i="64" s="1"/>
  <c r="AH1099" i="64"/>
  <c r="AD1341" i="64"/>
  <c r="AC1346" i="64"/>
  <c r="AC1350" i="64"/>
  <c r="AH1135" i="64" l="1"/>
  <c r="AG1136" i="64"/>
  <c r="AD1345" i="64"/>
  <c r="AI1099" i="64"/>
  <c r="AA1240" i="64"/>
  <c r="AB1235" i="64" s="1"/>
  <c r="AB1242" i="64" s="1"/>
  <c r="AB1239" i="64" s="1"/>
  <c r="AA1247" i="64"/>
  <c r="AI1135" i="64" l="1"/>
  <c r="AH1136" i="64"/>
  <c r="AE1341" i="64"/>
  <c r="AD1350" i="64"/>
  <c r="AD1346" i="64"/>
  <c r="AJ1099" i="64"/>
  <c r="AB1247" i="64"/>
  <c r="AB1240" i="64"/>
  <c r="AC1235" i="64" s="1"/>
  <c r="AC1242" i="64" s="1"/>
  <c r="AC1239" i="64" s="1"/>
  <c r="AE1345" i="64" l="1"/>
  <c r="AJ1135" i="64"/>
  <c r="AI1136" i="64"/>
  <c r="AF1341" i="64"/>
  <c r="AF1345" i="64" s="1"/>
  <c r="AE1346" i="64"/>
  <c r="AE1350" i="64"/>
  <c r="AC1240" i="64"/>
  <c r="AD1235" i="64" s="1"/>
  <c r="AC1247" i="64"/>
  <c r="AK1099" i="64"/>
  <c r="AK1135" i="64" l="1"/>
  <c r="AJ1136" i="64"/>
  <c r="AG1341" i="64"/>
  <c r="AF1350" i="64"/>
  <c r="AF1346" i="64"/>
  <c r="AD1242" i="64"/>
  <c r="AD1239" i="64" s="1"/>
  <c r="AL1099" i="64"/>
  <c r="AG1345" i="64" l="1"/>
  <c r="AL1135" i="64"/>
  <c r="AK1136" i="64"/>
  <c r="AG1346" i="64"/>
  <c r="AH1341" i="64"/>
  <c r="AH1345" i="64" s="1"/>
  <c r="AG1350" i="64"/>
  <c r="AD1247" i="64"/>
  <c r="AD1240" i="64"/>
  <c r="AM1099" i="64"/>
  <c r="AM1135" i="64" l="1"/>
  <c r="AL1136" i="64"/>
  <c r="AH1350" i="64"/>
  <c r="AH1346" i="64"/>
  <c r="AI1341" i="64"/>
  <c r="AI1345" i="64" s="1"/>
  <c r="AE1235" i="64"/>
  <c r="AN1099" i="64"/>
  <c r="AE1242" i="64" l="1"/>
  <c r="AN1135" i="64"/>
  <c r="AM1136" i="64"/>
  <c r="AI1346" i="64"/>
  <c r="AJ1341" i="64"/>
  <c r="AJ1345" i="64" s="1"/>
  <c r="AI1350" i="64"/>
  <c r="AO1099" i="64"/>
  <c r="AE1239" i="64"/>
  <c r="AO1135" i="64" l="1"/>
  <c r="AN1136" i="64"/>
  <c r="AJ1346" i="64"/>
  <c r="AK1341" i="64"/>
  <c r="AJ1350" i="64"/>
  <c r="AE1240" i="64"/>
  <c r="AF1235" i="64" s="1"/>
  <c r="AE1247" i="64"/>
  <c r="AP1099" i="64"/>
  <c r="L1100" i="64" s="1"/>
  <c r="AF1242" i="64" l="1"/>
  <c r="AK1345" i="64"/>
  <c r="AP1135" i="64"/>
  <c r="AO1136" i="64"/>
  <c r="AL1341" i="64"/>
  <c r="AL1345" i="64" s="1"/>
  <c r="AK1350" i="64"/>
  <c r="AK1346" i="64"/>
  <c r="AQ1099" i="64"/>
  <c r="AF1239" i="64"/>
  <c r="AQ1135" i="64" l="1"/>
  <c r="L1135" i="64"/>
  <c r="AP1136" i="64"/>
  <c r="L1136" i="64" s="1"/>
  <c r="AL1350" i="64"/>
  <c r="AM1341" i="64"/>
  <c r="AM1345" i="64" s="1"/>
  <c r="AM1346" i="64" s="1"/>
  <c r="AL1346" i="64"/>
  <c r="AF1247" i="64"/>
  <c r="AF1240" i="64"/>
  <c r="AG1235" i="64" s="1"/>
  <c r="AR1099" i="64"/>
  <c r="AG1242" i="64" l="1"/>
  <c r="AR1135" i="64"/>
  <c r="AQ1136" i="64"/>
  <c r="AM1350" i="64"/>
  <c r="AN1341" i="64"/>
  <c r="AN1345" i="64" s="1"/>
  <c r="AS1099" i="64"/>
  <c r="AG1239" i="64"/>
  <c r="AS1135" i="64" l="1"/>
  <c r="AR1136" i="64"/>
  <c r="AN1350" i="64"/>
  <c r="AN1346" i="64"/>
  <c r="AO1341" i="64"/>
  <c r="AO1345" i="64" s="1"/>
  <c r="AT1099" i="64"/>
  <c r="AG1247" i="64"/>
  <c r="AG1240" i="64"/>
  <c r="AH1235" i="64" s="1"/>
  <c r="AH1242" i="64" l="1"/>
  <c r="AT1135" i="64"/>
  <c r="AS1136" i="64"/>
  <c r="AO1346" i="64"/>
  <c r="AO1350" i="64"/>
  <c r="AP1341" i="64"/>
  <c r="AP1345" i="64" s="1"/>
  <c r="AU1099" i="64"/>
  <c r="AH1239" i="64"/>
  <c r="AU1135" i="64" l="1"/>
  <c r="AT1136" i="64"/>
  <c r="AQ1341" i="64"/>
  <c r="AP1346" i="64"/>
  <c r="AP1350" i="64"/>
  <c r="AH1247" i="64"/>
  <c r="AH1240" i="64"/>
  <c r="AI1235" i="64" s="1"/>
  <c r="AV1099" i="64"/>
  <c r="AI1242" i="64" l="1"/>
  <c r="AQ1345" i="64"/>
  <c r="AV1135" i="64"/>
  <c r="AU1136" i="64"/>
  <c r="AQ1350" i="64"/>
  <c r="AR1341" i="64"/>
  <c r="AR1345" i="64" s="1"/>
  <c r="AQ1346" i="64"/>
  <c r="AW1099" i="64"/>
  <c r="AI1239" i="64"/>
  <c r="AW1135" i="64" l="1"/>
  <c r="AV1136" i="64"/>
  <c r="AR1350" i="64"/>
  <c r="AR1346" i="64"/>
  <c r="AS1341" i="64"/>
  <c r="AI1240" i="64"/>
  <c r="AJ1235" i="64" s="1"/>
  <c r="AJ1242" i="64" s="1"/>
  <c r="AJ1239" i="64" s="1"/>
  <c r="AI1247" i="64"/>
  <c r="AX1099" i="64"/>
  <c r="AS1345" i="64" l="1"/>
  <c r="AX1135" i="64"/>
  <c r="AW1136" i="64"/>
  <c r="AT1341" i="64"/>
  <c r="AT1345" i="64" s="1"/>
  <c r="AS1350" i="64"/>
  <c r="AS1346" i="64"/>
  <c r="AY1099" i="64"/>
  <c r="AJ1247" i="64"/>
  <c r="AJ1240" i="64"/>
  <c r="AK1235" i="64" s="1"/>
  <c r="AK1242" i="64" s="1"/>
  <c r="AK1239" i="64" s="1"/>
  <c r="AY1135" i="64" l="1"/>
  <c r="AX1136" i="64"/>
  <c r="AT1350" i="64"/>
  <c r="AU1341" i="64"/>
  <c r="AT1346" i="64"/>
  <c r="AZ1099" i="64"/>
  <c r="AK1247" i="64"/>
  <c r="AK1240" i="64"/>
  <c r="AL1235" i="64" s="1"/>
  <c r="AL1242" i="64" s="1"/>
  <c r="AL1239" i="64" s="1"/>
  <c r="AU1345" i="64" l="1"/>
  <c r="AZ1135" i="64"/>
  <c r="AY1136" i="64"/>
  <c r="AV1341" i="64"/>
  <c r="AV1345" i="64" s="1"/>
  <c r="AU1350" i="64"/>
  <c r="AU1346" i="64"/>
  <c r="AL1247" i="64"/>
  <c r="AL1240" i="64"/>
  <c r="AM1235" i="64" s="1"/>
  <c r="AM1242" i="64" s="1"/>
  <c r="AM1239" i="64" s="1"/>
  <c r="BA1099" i="64"/>
  <c r="BA1135" i="64" l="1"/>
  <c r="AZ1136" i="64"/>
  <c r="AV1350" i="64"/>
  <c r="AV1346" i="64"/>
  <c r="AW1341" i="64"/>
  <c r="BB1099" i="64"/>
  <c r="M1100" i="64" s="1"/>
  <c r="AM1240" i="64"/>
  <c r="AN1235" i="64" s="1"/>
  <c r="AN1242" i="64" s="1"/>
  <c r="AN1239" i="64" s="1"/>
  <c r="AM1247" i="64"/>
  <c r="AW1345" i="64" l="1"/>
  <c r="BB1135" i="64"/>
  <c r="BA1136" i="64"/>
  <c r="AW1350" i="64"/>
  <c r="AW1346" i="64"/>
  <c r="AX1341" i="64"/>
  <c r="AX1345" i="64" s="1"/>
  <c r="AN1247" i="64"/>
  <c r="AN1240" i="64"/>
  <c r="AO1235" i="64" s="1"/>
  <c r="AO1242" i="64" s="1"/>
  <c r="AO1239" i="64" s="1"/>
  <c r="BC1099" i="64"/>
  <c r="BC1135" i="64" l="1"/>
  <c r="M1135" i="64"/>
  <c r="BB1136" i="64"/>
  <c r="M1136" i="64" s="1"/>
  <c r="AX1346" i="64"/>
  <c r="AX1350" i="64"/>
  <c r="AY1341" i="64"/>
  <c r="AY1345" i="64" s="1"/>
  <c r="AO1240" i="64"/>
  <c r="AP1235" i="64" s="1"/>
  <c r="AO1247" i="64"/>
  <c r="BD1099" i="64"/>
  <c r="BD1135" i="64" l="1"/>
  <c r="BC1136" i="64"/>
  <c r="AY1350" i="64"/>
  <c r="AZ1341" i="64"/>
  <c r="AZ1345" i="64" s="1"/>
  <c r="AY1346" i="64"/>
  <c r="BE1099" i="64"/>
  <c r="AP1242" i="64"/>
  <c r="AP1239" i="64" s="1"/>
  <c r="BE1135" i="64" l="1"/>
  <c r="BD1136" i="64"/>
  <c r="AZ1350" i="64"/>
  <c r="AZ1346" i="64"/>
  <c r="BA1341" i="64"/>
  <c r="BA1345" i="64" s="1"/>
  <c r="AP1247" i="64"/>
  <c r="AP1240" i="64"/>
  <c r="BF1099" i="64"/>
  <c r="BF1135" i="64" l="1"/>
  <c r="BE1136" i="64"/>
  <c r="BA1350" i="64"/>
  <c r="BB1341" i="64"/>
  <c r="BB1345" i="64" s="1"/>
  <c r="BA1346" i="64"/>
  <c r="AQ1235" i="64"/>
  <c r="BG1099" i="64"/>
  <c r="AQ1242" i="64" l="1"/>
  <c r="BG1135" i="64"/>
  <c r="BF1136" i="64"/>
  <c r="BB1346" i="64"/>
  <c r="BC1341" i="64"/>
  <c r="BB1350" i="64"/>
  <c r="AQ1239" i="64"/>
  <c r="BH1099" i="64"/>
  <c r="BC1345" i="64" l="1"/>
  <c r="BH1135" i="64"/>
  <c r="BG1136" i="64"/>
  <c r="BC1350" i="64"/>
  <c r="BC1346" i="64"/>
  <c r="BD1341" i="64"/>
  <c r="BD1345" i="64" s="1"/>
  <c r="AQ1240" i="64"/>
  <c r="AR1235" i="64" s="1"/>
  <c r="AQ1247" i="64"/>
  <c r="BI1099" i="64"/>
  <c r="AR1242" i="64" l="1"/>
  <c r="BI1135" i="64"/>
  <c r="BH1136" i="64"/>
  <c r="BE1341" i="64"/>
  <c r="BD1346" i="64"/>
  <c r="BD1350" i="64"/>
  <c r="AR1239" i="64"/>
  <c r="BJ1099" i="64"/>
  <c r="BE1345" i="64" l="1"/>
  <c r="BJ1135" i="64"/>
  <c r="BI1136" i="64"/>
  <c r="BF1341" i="64"/>
  <c r="BF1345" i="64" s="1"/>
  <c r="BE1350" i="64"/>
  <c r="BE1346" i="64"/>
  <c r="BK1099" i="64"/>
  <c r="AR1247" i="64"/>
  <c r="AR1240" i="64"/>
  <c r="AS1235" i="64" s="1"/>
  <c r="AS1242" i="64" l="1"/>
  <c r="BK1135" i="64"/>
  <c r="BJ1136" i="64"/>
  <c r="BF1346" i="64"/>
  <c r="BG1341" i="64"/>
  <c r="BF1350" i="64"/>
  <c r="BL1099" i="64"/>
  <c r="AS1239" i="64"/>
  <c r="BG1345" i="64" l="1"/>
  <c r="BL1135" i="64"/>
  <c r="BK1136" i="64"/>
  <c r="BG1346" i="64"/>
  <c r="BH1341" i="64"/>
  <c r="BH1345" i="64" s="1"/>
  <c r="BG1350" i="64"/>
  <c r="AS1240" i="64"/>
  <c r="AT1235" i="64" s="1"/>
  <c r="AS1247" i="64"/>
  <c r="BM1099" i="64"/>
  <c r="AT1242" i="64" l="1"/>
  <c r="BM1135" i="64"/>
  <c r="BL1136" i="64"/>
  <c r="BH1350" i="64"/>
  <c r="BH1346" i="64"/>
  <c r="BI1341" i="64"/>
  <c r="BN1099" i="64"/>
  <c r="N1100" i="64" s="1"/>
  <c r="AT1239" i="64"/>
  <c r="BI1345" i="64" l="1"/>
  <c r="BN1135" i="64"/>
  <c r="BM1136" i="64"/>
  <c r="BI1350" i="64"/>
  <c r="BI1346" i="64"/>
  <c r="BJ1341" i="64"/>
  <c r="BJ1345" i="64" s="1"/>
  <c r="BO1099" i="64"/>
  <c r="AT1247" i="64"/>
  <c r="AT1240" i="64"/>
  <c r="AU1235" i="64" s="1"/>
  <c r="AU1242" i="64" l="1"/>
  <c r="BO1135" i="64"/>
  <c r="N1135" i="64"/>
  <c r="BN1136" i="64"/>
  <c r="N1136" i="64" s="1"/>
  <c r="BK1341" i="64"/>
  <c r="BJ1346" i="64"/>
  <c r="BJ1350" i="64"/>
  <c r="BP1099" i="64"/>
  <c r="AU1239" i="64"/>
  <c r="BK1345" i="64" l="1"/>
  <c r="BP1135" i="64"/>
  <c r="BO1136" i="64"/>
  <c r="BK1350" i="64"/>
  <c r="BK1346" i="64"/>
  <c r="BL1341" i="64"/>
  <c r="BL1345" i="64" s="1"/>
  <c r="BQ1099" i="64"/>
  <c r="AU1240" i="64"/>
  <c r="AV1235" i="64" s="1"/>
  <c r="AV1242" i="64" s="1"/>
  <c r="AV1239" i="64" s="1"/>
  <c r="AU1247" i="64"/>
  <c r="BQ1135" i="64" l="1"/>
  <c r="BP1136" i="64"/>
  <c r="BM1341" i="64"/>
  <c r="BM1345" i="64" s="1"/>
  <c r="BL1346" i="64"/>
  <c r="BL1350" i="64"/>
  <c r="AV1247" i="64"/>
  <c r="AV1240" i="64"/>
  <c r="AW1235" i="64" s="1"/>
  <c r="AW1242" i="64" s="1"/>
  <c r="AW1239" i="64" s="1"/>
  <c r="BR1099" i="64"/>
  <c r="BR1135" i="64" l="1"/>
  <c r="BQ1136" i="64"/>
  <c r="BM1350" i="64"/>
  <c r="BN1341" i="64"/>
  <c r="BN1345" i="64" s="1"/>
  <c r="BM1346" i="64"/>
  <c r="AW1247" i="64"/>
  <c r="AW1240" i="64"/>
  <c r="AX1235" i="64" s="1"/>
  <c r="AX1242" i="64" s="1"/>
  <c r="AX1239" i="64" s="1"/>
  <c r="BS1099" i="64"/>
  <c r="BS1135" i="64" l="1"/>
  <c r="BR1136" i="64"/>
  <c r="BN1350" i="64"/>
  <c r="BO1341" i="64"/>
  <c r="BN1346" i="64"/>
  <c r="AX1247" i="64"/>
  <c r="AX1240" i="64"/>
  <c r="AY1235" i="64" s="1"/>
  <c r="AY1242" i="64" s="1"/>
  <c r="AY1239" i="64" s="1"/>
  <c r="BT1099" i="64"/>
  <c r="BO1345" i="64" l="1"/>
  <c r="BT1135" i="64"/>
  <c r="BS1136" i="64"/>
  <c r="BO1346" i="64"/>
  <c r="BO1350" i="64"/>
  <c r="BP1341" i="64"/>
  <c r="BP1345" i="64" s="1"/>
  <c r="BU1099" i="64"/>
  <c r="AY1240" i="64"/>
  <c r="AZ1235" i="64" s="1"/>
  <c r="AZ1242" i="64" s="1"/>
  <c r="AZ1239" i="64" s="1"/>
  <c r="AY1247" i="64"/>
  <c r="BU1135" i="64" l="1"/>
  <c r="BT1136" i="64"/>
  <c r="BQ1341" i="64"/>
  <c r="BP1350" i="64"/>
  <c r="BP1346" i="64"/>
  <c r="AZ1247" i="64"/>
  <c r="AZ1240" i="64"/>
  <c r="BA1235" i="64" s="1"/>
  <c r="BA1242" i="64" s="1"/>
  <c r="BA1239" i="64" s="1"/>
  <c r="BV1099" i="64"/>
  <c r="BQ1345" i="64" l="1"/>
  <c r="BV1135" i="64"/>
  <c r="BU1136" i="64"/>
  <c r="BQ1350" i="64"/>
  <c r="BQ1346" i="64"/>
  <c r="BR1341" i="64"/>
  <c r="BR1345" i="64" s="1"/>
  <c r="BA1240" i="64"/>
  <c r="BB1235" i="64" s="1"/>
  <c r="BA1247" i="64"/>
  <c r="BW1099" i="64"/>
  <c r="BW1135" i="64" l="1"/>
  <c r="BV1136" i="64"/>
  <c r="BR1350" i="64"/>
  <c r="BS1341" i="64"/>
  <c r="BR1346" i="64"/>
  <c r="BB1242" i="64"/>
  <c r="BB1239" i="64" s="1"/>
  <c r="BX1099" i="64"/>
  <c r="BS1345" i="64" l="1"/>
  <c r="BX1135" i="64"/>
  <c r="BW1136" i="64"/>
  <c r="BS1346" i="64"/>
  <c r="BS1350" i="64"/>
  <c r="BT1341" i="64"/>
  <c r="BT1345" i="64" s="1"/>
  <c r="BY1099" i="64"/>
  <c r="BB1247" i="64"/>
  <c r="BB1240" i="64"/>
  <c r="BY1135" i="64" l="1"/>
  <c r="BX1136" i="64"/>
  <c r="BU1341" i="64"/>
  <c r="BT1346" i="64"/>
  <c r="BT1350" i="64"/>
  <c r="BC1235" i="64"/>
  <c r="BZ1099" i="64"/>
  <c r="O1100" i="64" s="1"/>
  <c r="BC1242" i="64" l="1"/>
  <c r="BU1345" i="64"/>
  <c r="BZ1135" i="64"/>
  <c r="BY1136" i="64"/>
  <c r="BU1346" i="64"/>
  <c r="BU1350" i="64"/>
  <c r="BV1341" i="64"/>
  <c r="BV1345" i="64" s="1"/>
  <c r="BC1239" i="64"/>
  <c r="CA1099" i="64"/>
  <c r="CA1135" i="64" l="1"/>
  <c r="O1135" i="64"/>
  <c r="BZ1136" i="64"/>
  <c r="O1136" i="64" s="1"/>
  <c r="BV1350" i="64"/>
  <c r="BV1346" i="64"/>
  <c r="BW1341" i="64"/>
  <c r="CB1099" i="64"/>
  <c r="BC1240" i="64"/>
  <c r="BD1235" i="64" s="1"/>
  <c r="BC1247" i="64"/>
  <c r="BD1242" i="64" l="1"/>
  <c r="BW1345" i="64"/>
  <c r="CB1135" i="64"/>
  <c r="CA1136" i="64"/>
  <c r="BW1346" i="64"/>
  <c r="BX1341" i="64"/>
  <c r="BX1345" i="64" s="1"/>
  <c r="BW1350" i="64"/>
  <c r="BD1239" i="64"/>
  <c r="CC1099" i="64"/>
  <c r="CC1135" i="64" l="1"/>
  <c r="CB1136" i="64"/>
  <c r="BX1350" i="64"/>
  <c r="BX1346" i="64"/>
  <c r="BY1341" i="64"/>
  <c r="BY1345" i="64" s="1"/>
  <c r="BD1247" i="64"/>
  <c r="BD1240" i="64"/>
  <c r="BE1235" i="64" s="1"/>
  <c r="CD1099" i="64"/>
  <c r="BE1242" i="64" l="1"/>
  <c r="CD1135" i="64"/>
  <c r="CC1136" i="64"/>
  <c r="BY1350" i="64"/>
  <c r="BY1346" i="64"/>
  <c r="BZ1341" i="64"/>
  <c r="BZ1345" i="64" s="1"/>
  <c r="CE1099" i="64"/>
  <c r="BE1239" i="64"/>
  <c r="CE1135" i="64" l="1"/>
  <c r="CD1136" i="64"/>
  <c r="BZ1346" i="64"/>
  <c r="BZ1350" i="64"/>
  <c r="CA1341" i="64"/>
  <c r="BE1247" i="64"/>
  <c r="BE1240" i="64"/>
  <c r="BF1235" i="64" s="1"/>
  <c r="CF1099" i="64"/>
  <c r="BF1242" i="64" l="1"/>
  <c r="CA1345" i="64"/>
  <c r="CF1135" i="64"/>
  <c r="CE1136" i="64"/>
  <c r="CA1346" i="64"/>
  <c r="CB1341" i="64"/>
  <c r="CB1345" i="64" s="1"/>
  <c r="CA1350" i="64"/>
  <c r="CG1099" i="64"/>
  <c r="BF1239" i="64"/>
  <c r="CG1135" i="64" l="1"/>
  <c r="CF1136" i="64"/>
  <c r="CB1350" i="64"/>
  <c r="CB1346" i="64"/>
  <c r="CC1341" i="64"/>
  <c r="BF1247" i="64"/>
  <c r="BF1240" i="64"/>
  <c r="BG1235" i="64" s="1"/>
  <c r="CH1099" i="64"/>
  <c r="BG1242" i="64" l="1"/>
  <c r="CC1345" i="64"/>
  <c r="CH1135" i="64"/>
  <c r="CG1136" i="64"/>
  <c r="CC1346" i="64"/>
  <c r="CC1350" i="64"/>
  <c r="CD1341" i="64"/>
  <c r="CD1345" i="64" s="1"/>
  <c r="BG1239" i="64"/>
  <c r="CI1099" i="64"/>
  <c r="CI1135" i="64" l="1"/>
  <c r="CH1136" i="64"/>
  <c r="CD1346" i="64"/>
  <c r="CE1341" i="64"/>
  <c r="CD1350" i="64"/>
  <c r="CJ1099" i="64"/>
  <c r="BG1240" i="64"/>
  <c r="BH1235" i="64" s="1"/>
  <c r="BH1242" i="64" s="1"/>
  <c r="BH1239" i="64" s="1"/>
  <c r="BG1247" i="64"/>
  <c r="CE1345" i="64" l="1"/>
  <c r="CJ1135" i="64"/>
  <c r="CI1136" i="64"/>
  <c r="CE1350" i="64"/>
  <c r="CE1346" i="64"/>
  <c r="CF1341" i="64"/>
  <c r="CF1345" i="64" s="1"/>
  <c r="BH1247" i="64"/>
  <c r="BH1240" i="64"/>
  <c r="BI1235" i="64" s="1"/>
  <c r="BI1242" i="64" s="1"/>
  <c r="BI1239" i="64" s="1"/>
  <c r="CK1099" i="64"/>
  <c r="CK1135" i="64" l="1"/>
  <c r="CJ1136" i="64"/>
  <c r="CF1346" i="64"/>
  <c r="CF1350" i="64"/>
  <c r="CG1341" i="64"/>
  <c r="BI1247" i="64"/>
  <c r="BI1240" i="64"/>
  <c r="BJ1235" i="64" s="1"/>
  <c r="BJ1242" i="64" s="1"/>
  <c r="BJ1239" i="64" s="1"/>
  <c r="CL1099" i="64"/>
  <c r="P1100" i="64" s="1"/>
  <c r="CG1345" i="64" l="1"/>
  <c r="CL1135" i="64"/>
  <c r="CK1136" i="64"/>
  <c r="CH1341" i="64"/>
  <c r="CH1345" i="64" s="1"/>
  <c r="CG1350" i="64"/>
  <c r="CG1346" i="64"/>
  <c r="BJ1247" i="64"/>
  <c r="BJ1240" i="64"/>
  <c r="BK1235" i="64" s="1"/>
  <c r="BK1242" i="64" s="1"/>
  <c r="BK1239" i="64" s="1"/>
  <c r="P1135" i="64" l="1"/>
  <c r="CL1136" i="64"/>
  <c r="P1136" i="64" s="1"/>
  <c r="CI1341" i="64"/>
  <c r="CH1346" i="64"/>
  <c r="CH1350" i="64"/>
  <c r="BK1240" i="64"/>
  <c r="BL1235" i="64" s="1"/>
  <c r="BL1242" i="64" s="1"/>
  <c r="BL1239" i="64" s="1"/>
  <c r="BK1247" i="64"/>
  <c r="CI1345" i="64" l="1"/>
  <c r="CP1099" i="64"/>
  <c r="CJ1341" i="64"/>
  <c r="CJ1345" i="64" s="1"/>
  <c r="CI1350" i="64"/>
  <c r="CI1346" i="64"/>
  <c r="BL1247" i="64"/>
  <c r="BL1240" i="64"/>
  <c r="BM1235" i="64" s="1"/>
  <c r="BM1242" i="64" s="1"/>
  <c r="BM1239" i="64" s="1"/>
  <c r="CP1101" i="64" l="1"/>
  <c r="CQ1099" i="64"/>
  <c r="CJ1346" i="64"/>
  <c r="CK1341" i="64"/>
  <c r="CK1345" i="64" s="1"/>
  <c r="CJ1350" i="64"/>
  <c r="BM1240" i="64"/>
  <c r="BN1235" i="64" s="1"/>
  <c r="BM1247" i="64"/>
  <c r="CQ1101" i="64" l="1"/>
  <c r="CR1099" i="64"/>
  <c r="K1099" i="64" s="1"/>
  <c r="CK1350" i="64"/>
  <c r="CK1346" i="64"/>
  <c r="CL1341" i="64"/>
  <c r="CL1345" i="64" s="1"/>
  <c r="BN1242" i="64"/>
  <c r="BN1239" i="64" s="1"/>
  <c r="CR1101" i="64" l="1"/>
  <c r="CS1099" i="64"/>
  <c r="CL1346" i="64"/>
  <c r="CL1350" i="64"/>
  <c r="BN1247" i="64"/>
  <c r="BN1240" i="64"/>
  <c r="CO1341" i="64" l="1"/>
  <c r="CO1345" i="64" s="1"/>
  <c r="K1341" i="64"/>
  <c r="CS1101" i="64"/>
  <c r="CT1099" i="64"/>
  <c r="BO1235" i="64"/>
  <c r="BO1242" i="64" l="1"/>
  <c r="CO1346" i="64"/>
  <c r="CP1341" i="64"/>
  <c r="CP1345" i="64" s="1"/>
  <c r="CO1350" i="64"/>
  <c r="CT1101" i="64"/>
  <c r="CU1099" i="64"/>
  <c r="BO1239" i="64"/>
  <c r="CP1346" i="64" l="1"/>
  <c r="CQ1341" i="64"/>
  <c r="CQ1345" i="64" s="1"/>
  <c r="CP1350" i="64"/>
  <c r="CU1101" i="64"/>
  <c r="CV1099" i="64"/>
  <c r="L1099" i="64" s="1"/>
  <c r="BO1240" i="64"/>
  <c r="BP1235" i="64" s="1"/>
  <c r="BO1247" i="64"/>
  <c r="BP1242" i="64" l="1"/>
  <c r="CR1341" i="64"/>
  <c r="CR1345" i="64" s="1"/>
  <c r="K1345" i="64" s="1"/>
  <c r="CQ1346" i="64"/>
  <c r="CQ1350" i="64"/>
  <c r="CV1101" i="64"/>
  <c r="CW1099" i="64"/>
  <c r="BP1239" i="64"/>
  <c r="L1341" i="64" l="1"/>
  <c r="CW1101" i="64"/>
  <c r="CX1099" i="64"/>
  <c r="CS1341" i="64"/>
  <c r="CS1345" i="64" s="1"/>
  <c r="CR1346" i="64"/>
  <c r="CR1350" i="64"/>
  <c r="BP1247" i="64"/>
  <c r="BP1240" i="64"/>
  <c r="BQ1235" i="64" s="1"/>
  <c r="BQ1242" i="64" l="1"/>
  <c r="CT1341" i="64"/>
  <c r="CT1345" i="64" s="1"/>
  <c r="CS1346" i="64"/>
  <c r="CS1350" i="64"/>
  <c r="CX1101" i="64"/>
  <c r="CY1099" i="64"/>
  <c r="BQ1239" i="64"/>
  <c r="CY1101" i="64" l="1"/>
  <c r="CZ1099" i="64"/>
  <c r="M1099" i="64" s="1"/>
  <c r="CT1346" i="64"/>
  <c r="CU1341" i="64"/>
  <c r="CU1345" i="64" s="1"/>
  <c r="CT1350" i="64"/>
  <c r="BQ1240" i="64"/>
  <c r="BR1235" i="64" s="1"/>
  <c r="BQ1247" i="64"/>
  <c r="BR1242" i="64" l="1"/>
  <c r="CU1346" i="64"/>
  <c r="CV1341" i="64"/>
  <c r="CV1345" i="64" s="1"/>
  <c r="L1345" i="64" s="1"/>
  <c r="CU1350" i="64"/>
  <c r="CZ1101" i="64"/>
  <c r="DA1099" i="64"/>
  <c r="BR1239" i="64"/>
  <c r="M1341" i="64" l="1"/>
  <c r="CV1346" i="64"/>
  <c r="CW1341" i="64"/>
  <c r="CW1345" i="64" s="1"/>
  <c r="CV1350" i="64"/>
  <c r="DA1101" i="64"/>
  <c r="DB1099" i="64"/>
  <c r="BR1247" i="64"/>
  <c r="BR1240" i="64"/>
  <c r="BS1235" i="64" s="1"/>
  <c r="BS1242" i="64" l="1"/>
  <c r="DB1101" i="64"/>
  <c r="DC1099" i="64"/>
  <c r="CW1346" i="64"/>
  <c r="CX1341" i="64"/>
  <c r="CX1345" i="64" s="1"/>
  <c r="CW1350" i="64"/>
  <c r="BS1239" i="64"/>
  <c r="CX1346" i="64" l="1"/>
  <c r="CY1341" i="64"/>
  <c r="CY1345" i="64" s="1"/>
  <c r="CX1350" i="64"/>
  <c r="DC1101" i="64"/>
  <c r="DD1099" i="64"/>
  <c r="N1099" i="64" s="1"/>
  <c r="BS1240" i="64"/>
  <c r="BT1235" i="64" s="1"/>
  <c r="BT1242" i="64" s="1"/>
  <c r="BT1239" i="64" s="1"/>
  <c r="BS1247" i="64"/>
  <c r="DD1101" i="64" l="1"/>
  <c r="DE1099" i="64"/>
  <c r="CZ1341" i="64"/>
  <c r="CZ1345" i="64" s="1"/>
  <c r="M1345" i="64" s="1"/>
  <c r="CY1346" i="64"/>
  <c r="CY1350" i="64"/>
  <c r="BT1247" i="64"/>
  <c r="BT1240" i="64"/>
  <c r="BU1235" i="64" s="1"/>
  <c r="BU1242" i="64" s="1"/>
  <c r="BU1239" i="64" s="1"/>
  <c r="N1341" i="64" l="1"/>
  <c r="DA1341" i="64"/>
  <c r="DA1345" i="64" s="1"/>
  <c r="CZ1346" i="64"/>
  <c r="CZ1350" i="64"/>
  <c r="DE1101" i="64"/>
  <c r="DF1099" i="64"/>
  <c r="BU1247" i="64"/>
  <c r="BU1240" i="64"/>
  <c r="BV1235" i="64" s="1"/>
  <c r="BV1242" i="64" s="1"/>
  <c r="BV1239" i="64" s="1"/>
  <c r="DF1101" i="64" l="1"/>
  <c r="DG1099" i="64"/>
  <c r="DB1341" i="64"/>
  <c r="DB1345" i="64" s="1"/>
  <c r="DA1346" i="64"/>
  <c r="DA1350" i="64"/>
  <c r="BV1247" i="64"/>
  <c r="BV1240" i="64"/>
  <c r="BW1235" i="64" s="1"/>
  <c r="BW1242" i="64" s="1"/>
  <c r="BW1239" i="64" s="1"/>
  <c r="DB1346" i="64" l="1"/>
  <c r="DC1341" i="64"/>
  <c r="DC1345" i="64" s="1"/>
  <c r="DB1350" i="64"/>
  <c r="DG1101" i="64"/>
  <c r="DH1099" i="64"/>
  <c r="O1099" i="64" s="1"/>
  <c r="BW1240" i="64"/>
  <c r="BX1235" i="64" s="1"/>
  <c r="BX1242" i="64" s="1"/>
  <c r="BX1239" i="64" s="1"/>
  <c r="BW1247" i="64"/>
  <c r="DC1346" i="64" l="1"/>
  <c r="DD1341" i="64"/>
  <c r="DD1345" i="64" s="1"/>
  <c r="N1345" i="64" s="1"/>
  <c r="DC1350" i="64"/>
  <c r="DH1101" i="64"/>
  <c r="DI1099" i="64"/>
  <c r="BX1247" i="64"/>
  <c r="BX1240" i="64"/>
  <c r="BY1235" i="64" s="1"/>
  <c r="BY1242" i="64" s="1"/>
  <c r="BY1239" i="64" s="1"/>
  <c r="O1341" i="64" l="1"/>
  <c r="DI1101" i="64"/>
  <c r="DJ1099" i="64"/>
  <c r="DD1346" i="64"/>
  <c r="DE1341" i="64"/>
  <c r="DE1345" i="64" s="1"/>
  <c r="DD1350" i="64"/>
  <c r="BY1240" i="64"/>
  <c r="BZ1235" i="64" s="1"/>
  <c r="BY1247" i="64"/>
  <c r="DE1346" i="64" l="1"/>
  <c r="DF1341" i="64"/>
  <c r="DF1345" i="64" s="1"/>
  <c r="DE1350" i="64"/>
  <c r="DJ1101" i="64"/>
  <c r="DK1099" i="64"/>
  <c r="DL1099" i="64" s="1"/>
  <c r="DL1101" i="64" s="1"/>
  <c r="BZ1242" i="64"/>
  <c r="BZ1239" i="64" s="1"/>
  <c r="DK1101" i="64" l="1"/>
  <c r="DF1346" i="64"/>
  <c r="DG1341" i="64"/>
  <c r="DG1345" i="64" s="1"/>
  <c r="DF1350" i="64"/>
  <c r="BZ1247" i="64"/>
  <c r="BZ1240" i="64"/>
  <c r="P1101" i="64" l="1"/>
  <c r="P1099" i="64"/>
  <c r="K1101" i="64"/>
  <c r="L1101" i="64"/>
  <c r="M1101" i="64"/>
  <c r="N1101" i="64"/>
  <c r="O1101" i="64"/>
  <c r="DH1341" i="64"/>
  <c r="DH1345" i="64" s="1"/>
  <c r="O1345" i="64" s="1"/>
  <c r="DG1346" i="64"/>
  <c r="DG1350" i="64"/>
  <c r="CA1235" i="64"/>
  <c r="CA1242" i="64" l="1"/>
  <c r="P1341" i="64"/>
  <c r="DI1341" i="64"/>
  <c r="DI1345" i="64" s="1"/>
  <c r="DH1346" i="64"/>
  <c r="DH1350" i="64"/>
  <c r="CA1239" i="64"/>
  <c r="DJ1341" i="64" l="1"/>
  <c r="DJ1345" i="64" s="1"/>
  <c r="DI1346" i="64"/>
  <c r="DI1350" i="64"/>
  <c r="CA1247" i="64"/>
  <c r="CA1240" i="64"/>
  <c r="CB1235" i="64" s="1"/>
  <c r="CB1242" i="64" l="1"/>
  <c r="CB1239" i="64" s="1"/>
  <c r="DJ1346" i="64"/>
  <c r="DK1341" i="64"/>
  <c r="DK1345" i="64" s="1"/>
  <c r="DL1341" i="64" s="1"/>
  <c r="DJ1350" i="64"/>
  <c r="DL1345" i="64" l="1"/>
  <c r="K1342" i="64"/>
  <c r="K1346" i="64" s="1"/>
  <c r="L1342" i="64"/>
  <c r="L1346" i="64" s="1"/>
  <c r="M1342" i="64"/>
  <c r="M1346" i="64" s="1"/>
  <c r="N1342" i="64"/>
  <c r="N1346" i="64" s="1"/>
  <c r="O1342" i="64"/>
  <c r="O1346" i="64" s="1"/>
  <c r="P1342" i="64"/>
  <c r="DL1346" i="64"/>
  <c r="DL1350" i="64"/>
  <c r="DK1346" i="64"/>
  <c r="P1345" i="64"/>
  <c r="P1346" i="64" s="1"/>
  <c r="DK1350" i="64"/>
  <c r="CB1247" i="64"/>
  <c r="CB1240" i="64"/>
  <c r="CC1235" i="64" s="1"/>
  <c r="CC1242" i="64" l="1"/>
  <c r="CC1239" i="64"/>
  <c r="K1350" i="64" l="1"/>
  <c r="L1350" i="64"/>
  <c r="M1350" i="64"/>
  <c r="N1350" i="64"/>
  <c r="O1350" i="64"/>
  <c r="P1350" i="64"/>
  <c r="CC1247" i="64"/>
  <c r="CC1240" i="64"/>
  <c r="CD1235" i="64" s="1"/>
  <c r="CD1242" i="64" l="1"/>
  <c r="CD1239" i="64"/>
  <c r="CD1247" i="64" l="1"/>
  <c r="CD1240" i="64"/>
  <c r="CE1235" i="64" s="1"/>
  <c r="CE1242" i="64" l="1"/>
  <c r="CE1239" i="64" s="1"/>
  <c r="CE1247" i="64" l="1"/>
  <c r="CE1240" i="64"/>
  <c r="CF1235" i="64" s="1"/>
  <c r="CF1242" i="64" s="1"/>
  <c r="CF1239" i="64" s="1"/>
  <c r="CF1247" i="64" l="1"/>
  <c r="CF1240" i="64"/>
  <c r="CG1235" i="64" s="1"/>
  <c r="CG1242" i="64" s="1"/>
  <c r="CG1239" i="64" s="1"/>
  <c r="CG1247" i="64" l="1"/>
  <c r="CG1240" i="64"/>
  <c r="CH1235" i="64" s="1"/>
  <c r="CH1242" i="64" s="1"/>
  <c r="CH1239" i="64" s="1"/>
  <c r="CH1247" i="64" l="1"/>
  <c r="CH1240" i="64"/>
  <c r="CI1235" i="64" s="1"/>
  <c r="CI1242" i="64" s="1"/>
  <c r="CI1239" i="64" s="1"/>
  <c r="CI1240" i="64" l="1"/>
  <c r="CJ1235" i="64" s="1"/>
  <c r="CJ1242" i="64" s="1"/>
  <c r="CJ1239" i="64" s="1"/>
  <c r="CI1247" i="64"/>
  <c r="CJ1247" i="64" l="1"/>
  <c r="CJ1240" i="64"/>
  <c r="CK1235" i="64" s="1"/>
  <c r="CK1242" i="64" s="1"/>
  <c r="CK1239" i="64" s="1"/>
  <c r="CK1247" i="64" l="1"/>
  <c r="CK1240" i="64"/>
  <c r="CL1235" i="64" s="1"/>
  <c r="CL1242" i="64" l="1"/>
  <c r="CL1239" i="64" l="1"/>
  <c r="CL1240" i="64" l="1"/>
  <c r="CL1247" i="64"/>
  <c r="S1452" i="64" l="1"/>
  <c r="K1452" i="64" l="1"/>
  <c r="L1452" i="64"/>
  <c r="M1452" i="64"/>
  <c r="N1452" i="64"/>
  <c r="O1452" i="64"/>
  <c r="P1452" i="64"/>
  <c r="CO1235" i="64"/>
  <c r="CO1242" i="64" l="1"/>
  <c r="CO1239" i="64" s="1"/>
  <c r="CO1240" i="64" l="1"/>
  <c r="CP1235" i="64" s="1"/>
  <c r="CP1242" i="64" s="1"/>
  <c r="CP1239" i="64" s="1"/>
  <c r="CO1247" i="64"/>
  <c r="CP1247" i="64" l="1"/>
  <c r="CP1240" i="64"/>
  <c r="CQ1235" i="64" s="1"/>
  <c r="CQ1242" i="64" s="1"/>
  <c r="CQ1239" i="64" l="1"/>
  <c r="CQ1247" i="64" l="1"/>
  <c r="CQ1240" i="64"/>
  <c r="CR1235" i="64" s="1"/>
  <c r="CR1242" i="64" s="1"/>
  <c r="CR1239" i="64" l="1"/>
  <c r="CR1240" i="64" l="1"/>
  <c r="CR1247" i="64"/>
  <c r="CS1235" i="64" l="1"/>
  <c r="CS1242" i="64" l="1"/>
  <c r="CS1239" i="64" s="1"/>
  <c r="CS1240" i="64" l="1"/>
  <c r="CS1247" i="64"/>
  <c r="CT1235" i="64" l="1"/>
  <c r="CT1242" i="64" s="1"/>
  <c r="CT1239" i="64" s="1"/>
  <c r="CT1240" i="64" l="1"/>
  <c r="CT1247" i="64"/>
  <c r="CU1235" i="64" l="1"/>
  <c r="CU1242" i="64" s="1"/>
  <c r="CU1239" i="64" s="1"/>
  <c r="CU1247" i="64" l="1"/>
  <c r="CU1240" i="64"/>
  <c r="CV1235" i="64" l="1"/>
  <c r="CV1242" i="64" s="1"/>
  <c r="CV1239" i="64" s="1"/>
  <c r="CV1240" i="64" l="1"/>
  <c r="CV1247" i="64"/>
  <c r="CW1235" i="64" l="1"/>
  <c r="CW1242" i="64" l="1"/>
  <c r="CW1239" i="64" s="1"/>
  <c r="CW1247" i="64" l="1"/>
  <c r="CW1240" i="64"/>
  <c r="CX1235" i="64" l="1"/>
  <c r="CX1242" i="64" s="1"/>
  <c r="CX1239" i="64" s="1"/>
  <c r="CX1247" i="64" l="1"/>
  <c r="CX1240" i="64"/>
  <c r="CY1235" i="64" l="1"/>
  <c r="CY1242" i="64" s="1"/>
  <c r="CY1239" i="64" s="1"/>
  <c r="CY1247" i="64" l="1"/>
  <c r="CY1240" i="64"/>
  <c r="CZ1235" i="64" l="1"/>
  <c r="CZ1242" i="64" s="1"/>
  <c r="CZ1239" i="64" s="1"/>
  <c r="CZ1247" i="64" l="1"/>
  <c r="CZ1240" i="64"/>
  <c r="DA1235" i="64" l="1"/>
  <c r="DA1242" i="64" s="1"/>
  <c r="DA1239" i="64" s="1"/>
  <c r="DA1240" i="64" l="1"/>
  <c r="DA1247" i="64"/>
  <c r="DB1235" i="64" l="1"/>
  <c r="DB1242" i="64" s="1"/>
  <c r="DB1239" i="64" s="1"/>
  <c r="DB1240" i="64" l="1"/>
  <c r="DB1247" i="64"/>
  <c r="DC1235" i="64" l="1"/>
  <c r="DC1242" i="64" s="1"/>
  <c r="DC1239" i="64" s="1"/>
  <c r="DC1240" i="64" l="1"/>
  <c r="DC1247" i="64"/>
  <c r="DD1235" i="64" l="1"/>
  <c r="DD1242" i="64" s="1"/>
  <c r="DD1239" i="64" s="1"/>
  <c r="DD1247" i="64" s="1"/>
  <c r="DD1240" i="64" l="1"/>
  <c r="DE1235" i="64" s="1"/>
  <c r="DE1242" i="64" l="1"/>
  <c r="DE1239" i="64" s="1"/>
  <c r="DE1240" i="64" l="1"/>
  <c r="DE1247" i="64"/>
  <c r="DF1235" i="64" l="1"/>
  <c r="DF1242" i="64" s="1"/>
  <c r="DF1239" i="64" s="1"/>
  <c r="DF1247" i="64" l="1"/>
  <c r="DF1240" i="64"/>
  <c r="DG1235" i="64" l="1"/>
  <c r="DG1242" i="64" s="1"/>
  <c r="DG1239" i="64" s="1"/>
  <c r="DG1240" i="64" l="1"/>
  <c r="DG1247" i="64"/>
  <c r="DH1235" i="64" l="1"/>
  <c r="DH1242" i="64" s="1"/>
  <c r="DH1239" i="64" l="1"/>
  <c r="DH1247" i="64" l="1"/>
  <c r="DH1240" i="64"/>
  <c r="DI1235" i="64" l="1"/>
  <c r="CO1652" i="64"/>
  <c r="CO1657" i="64" s="1"/>
  <c r="DI1242" i="64" l="1"/>
  <c r="DI1239" i="64" l="1"/>
  <c r="DI1247" i="64" l="1"/>
  <c r="DI1240" i="64"/>
  <c r="DJ1235" i="64" l="1"/>
  <c r="DJ1242" i="64" l="1"/>
  <c r="DJ1239" i="64" l="1"/>
  <c r="DJ1247" i="64" l="1"/>
  <c r="DJ1240" i="64"/>
  <c r="DK1235" i="64" l="1"/>
  <c r="DK1242" i="64" l="1"/>
  <c r="DK1239" i="64" l="1"/>
  <c r="CO2229" i="64"/>
  <c r="CO2231" i="64" s="1"/>
  <c r="DK1240" i="64" l="1"/>
  <c r="DK1247" i="64"/>
  <c r="CP2229" i="64"/>
  <c r="DL1235" i="64" l="1"/>
  <c r="CQ2229" i="64"/>
  <c r="CP2231" i="64"/>
  <c r="K1236" i="64" l="1"/>
  <c r="L1236" i="64"/>
  <c r="M1236" i="64"/>
  <c r="N1236" i="64"/>
  <c r="O1236" i="64"/>
  <c r="P1236" i="64"/>
  <c r="DL1242" i="64"/>
  <c r="K1235" i="64"/>
  <c r="L1235" i="64"/>
  <c r="M1235" i="64"/>
  <c r="N1235" i="64"/>
  <c r="O1235" i="64"/>
  <c r="P1235" i="64"/>
  <c r="CR2229" i="64"/>
  <c r="CQ2231" i="64"/>
  <c r="DL1239" i="64" l="1"/>
  <c r="P1242" i="64"/>
  <c r="O1242" i="64"/>
  <c r="K1242" i="64"/>
  <c r="N1242" i="64"/>
  <c r="L1242" i="64"/>
  <c r="M1242" i="64"/>
  <c r="CR2231" i="64"/>
  <c r="CS2229" i="64"/>
  <c r="DL1247" i="64" l="1"/>
  <c r="DL1240" i="64"/>
  <c r="O1239" i="64"/>
  <c r="P1239" i="64"/>
  <c r="K1239" i="64"/>
  <c r="M1239" i="64"/>
  <c r="L1239" i="64"/>
  <c r="N1239" i="64"/>
  <c r="CT2229" i="64"/>
  <c r="CS2231" i="64"/>
  <c r="K1240" i="64" l="1"/>
  <c r="L1240" i="64"/>
  <c r="M1240" i="64"/>
  <c r="N1240" i="64"/>
  <c r="P1240" i="64"/>
  <c r="O1240" i="64"/>
  <c r="P1247" i="64"/>
  <c r="K1247" i="64"/>
  <c r="M1247" i="64"/>
  <c r="O1247" i="64"/>
  <c r="N1247" i="64"/>
  <c r="L1247" i="64"/>
  <c r="CU2229" i="64"/>
  <c r="CT2231" i="64"/>
  <c r="CU2231" i="64" l="1"/>
  <c r="CV2229" i="64"/>
  <c r="CV2231" i="64" l="1"/>
  <c r="CW2229" i="64"/>
  <c r="CW2231" i="64" l="1"/>
  <c r="CX2229" i="64"/>
  <c r="CY2229" i="64" l="1"/>
  <c r="CX2231" i="64"/>
  <c r="CZ2229" i="64" l="1"/>
  <c r="CY2231" i="64"/>
  <c r="DA2229" i="64" l="1"/>
  <c r="CZ2231" i="64"/>
  <c r="DA2231" i="64" l="1"/>
  <c r="DB2229" i="64"/>
  <c r="DC2229" i="64" l="1"/>
  <c r="DB2231" i="64"/>
  <c r="DC2231" i="64" l="1"/>
  <c r="DD2229" i="64"/>
  <c r="DE2229" i="64" l="1"/>
  <c r="DD2231" i="64"/>
  <c r="DF2229" i="64" l="1"/>
  <c r="DE2231" i="64"/>
  <c r="DF2231" i="64" l="1"/>
  <c r="DG2229" i="64"/>
  <c r="DH2229" i="64" l="1"/>
  <c r="DG2231" i="64"/>
  <c r="DH2231" i="64" l="1"/>
  <c r="DI2229" i="64"/>
  <c r="DI2231" i="64" l="1"/>
  <c r="DJ2229" i="64"/>
  <c r="DJ2231" i="64" l="1"/>
  <c r="DK2229" i="64"/>
  <c r="DK2231" i="64" l="1"/>
  <c r="DL2229" i="64"/>
  <c r="DL2231" i="64" s="1"/>
  <c r="CP2251" i="64" l="1"/>
  <c r="CP2254" i="64" s="1"/>
  <c r="CX2251" i="64"/>
  <c r="CX2254" i="64" s="1"/>
  <c r="DF2251" i="64"/>
  <c r="DF2254" i="64" s="1"/>
  <c r="CQ2251" i="64"/>
  <c r="CQ2254" i="64" s="1"/>
  <c r="CY2251" i="64"/>
  <c r="CY2254" i="64" s="1"/>
  <c r="DG2251" i="64"/>
  <c r="DG2254" i="64" s="1"/>
  <c r="CR2251" i="64"/>
  <c r="CR2254" i="64" s="1"/>
  <c r="CZ2251" i="64"/>
  <c r="CZ2254" i="64" s="1"/>
  <c r="DH2251" i="64"/>
  <c r="DH2254" i="64" s="1"/>
  <c r="CS2251" i="64"/>
  <c r="CS2254" i="64" s="1"/>
  <c r="DA2251" i="64"/>
  <c r="DA2254" i="64" s="1"/>
  <c r="DI2251" i="64"/>
  <c r="DI2254" i="64" s="1"/>
  <c r="CT2251" i="64"/>
  <c r="CT2254" i="64" s="1"/>
  <c r="DB2251" i="64"/>
  <c r="DB2254" i="64" s="1"/>
  <c r="DJ2251" i="64"/>
  <c r="DJ2254" i="64" s="1"/>
  <c r="CU2251" i="64"/>
  <c r="CU2254" i="64" s="1"/>
  <c r="DC2251" i="64"/>
  <c r="DC2254" i="64" s="1"/>
  <c r="DK2251" i="64"/>
  <c r="DK2254" i="64" s="1"/>
  <c r="CV2251" i="64"/>
  <c r="CV2254" i="64" s="1"/>
  <c r="DD2251" i="64"/>
  <c r="DD2254" i="64" s="1"/>
  <c r="DL2251" i="64"/>
  <c r="DL2254" i="64" s="1"/>
  <c r="CO2251" i="64"/>
  <c r="CO2254" i="64" s="1"/>
  <c r="CW2251" i="64"/>
  <c r="CW2254" i="64" s="1"/>
  <c r="DE2251" i="64"/>
  <c r="DE2254" i="64" s="1"/>
  <c r="K1654" i="64" l="1"/>
  <c r="K1655" i="64" l="1"/>
  <c r="L1652" i="64" s="1"/>
  <c r="CS1653" i="64" a="1"/>
  <c r="CS1653" i="64" s="1"/>
  <c r="CT1653" i="64" a="1"/>
  <c r="CT1653" i="64" s="1"/>
  <c r="CU1653" i="64" a="1"/>
  <c r="CU1653" i="64" s="1"/>
  <c r="CV1653" i="64" a="1"/>
  <c r="CV1653" i="64" s="1"/>
  <c r="CW1653" i="64" a="1"/>
  <c r="CW1653" i="64" s="1"/>
  <c r="CX1653" i="64" a="1"/>
  <c r="CX1653" i="64" s="1"/>
  <c r="CY1653" i="64" a="1"/>
  <c r="CY1653" i="64" s="1"/>
  <c r="CZ1653" i="64" a="1"/>
  <c r="CZ1653" i="64" s="1"/>
  <c r="DA1653" i="64" a="1"/>
  <c r="DA1653" i="64" s="1"/>
  <c r="DB1653" i="64" a="1"/>
  <c r="DB1653" i="64" s="1"/>
  <c r="DC1653" i="64" a="1"/>
  <c r="DC1653" i="64" s="1"/>
  <c r="DD1653" i="64" a="1"/>
  <c r="DD1653" i="64" s="1"/>
  <c r="DE1653" i="64" a="1"/>
  <c r="DE1653" i="64" s="1"/>
  <c r="DF1653" i="64" a="1"/>
  <c r="DF1653" i="64" s="1"/>
  <c r="DG1653" i="64" a="1"/>
  <c r="DG1653" i="64" s="1"/>
  <c r="DH1653" i="64" a="1"/>
  <c r="DH1653" i="64" s="1"/>
  <c r="DI1653" i="64" a="1"/>
  <c r="DI1653" i="64" s="1"/>
  <c r="DJ1653" i="64" a="1"/>
  <c r="DJ1653" i="64" s="1"/>
  <c r="DK1653" i="64" a="1"/>
  <c r="DK1653" i="64" s="1"/>
  <c r="DL1653" i="64" a="1"/>
  <c r="DL1653" i="64" s="1"/>
  <c r="K1657" i="64"/>
  <c r="DG46" i="861" l="1"/>
  <c r="CW46" i="861"/>
  <c r="CP46" i="861"/>
  <c r="DC46" i="861"/>
  <c r="CS46" i="861"/>
  <c r="DA46" i="861"/>
  <c r="CQ46" i="861"/>
  <c r="CV46" i="861"/>
  <c r="DL46" i="861"/>
  <c r="CY46" i="861"/>
  <c r="CT46" i="861"/>
  <c r="CO46" i="861"/>
  <c r="DB46" i="861"/>
  <c r="CR46" i="861"/>
  <c r="DJ46" i="861"/>
  <c r="DE46" i="861"/>
  <c r="CZ46" i="861"/>
  <c r="CU46" i="861"/>
  <c r="DH46" i="861"/>
  <c r="CX46" i="861"/>
  <c r="DK46" i="861"/>
  <c r="DF46" i="861"/>
  <c r="DI46" i="861"/>
  <c r="DD46" i="861"/>
  <c r="DD87" i="861" l="1"/>
  <c r="CX87" i="861"/>
  <c r="CR87" i="861"/>
  <c r="DI87" i="861"/>
  <c r="DC87" i="861"/>
  <c r="CW87" i="861"/>
  <c r="CQ87" i="861"/>
  <c r="DH87" i="861"/>
  <c r="DB87" i="861"/>
  <c r="CV87" i="861"/>
  <c r="CP87" i="861"/>
  <c r="DG87" i="861"/>
  <c r="DA87" i="861"/>
  <c r="CU87" i="861"/>
  <c r="CO87" i="861"/>
  <c r="CO51" i="861"/>
  <c r="CO52" i="861" s="1"/>
  <c r="CO53" i="861" s="1"/>
  <c r="DF87" i="861"/>
  <c r="CZ87" i="861"/>
  <c r="CT87" i="861"/>
  <c r="DK87" i="861"/>
  <c r="DE87" i="861"/>
  <c r="CY87" i="861"/>
  <c r="CS87" i="861"/>
  <c r="DJ87" i="861"/>
  <c r="DL87" i="861"/>
  <c r="CO83" i="861" l="1"/>
  <c r="CO88" i="861" s="1"/>
  <c r="CO54" i="861"/>
  <c r="CO76" i="861"/>
  <c r="CO77" i="861" l="1"/>
  <c r="CN62" i="861" l="1"/>
  <c r="CN64" i="861" s="1"/>
  <c r="CN79" i="861" s="1"/>
  <c r="CP43" i="861" l="1"/>
  <c r="CP51" i="861" s="1"/>
  <c r="CO70" i="861"/>
  <c r="CO72" i="861" s="1"/>
  <c r="CP52" i="861" l="1"/>
  <c r="CP53" i="861" s="1"/>
  <c r="CP70" i="861" l="1"/>
  <c r="CP72" i="861" s="1"/>
  <c r="CP76" i="861"/>
  <c r="CP83" i="861"/>
  <c r="CP88" i="861" s="1"/>
  <c r="CP54" i="861"/>
  <c r="CQ43" i="861" l="1"/>
  <c r="CQ51" i="861" s="1"/>
  <c r="CP77" i="861"/>
  <c r="CQ70" i="861" l="1"/>
  <c r="CQ72" i="861" s="1"/>
  <c r="CQ52" i="861"/>
  <c r="CQ53" i="861" s="1"/>
  <c r="CQ54" i="861" l="1"/>
  <c r="CQ83" i="861"/>
  <c r="CQ88" i="861" s="1"/>
  <c r="CQ76" i="861"/>
  <c r="CR43" i="861"/>
  <c r="CR51" i="861" s="1"/>
  <c r="CR52" i="861" l="1"/>
  <c r="CR53" i="861" s="1"/>
  <c r="CR76" i="861" s="1"/>
  <c r="CR77" i="861" s="1"/>
  <c r="CR70" i="861"/>
  <c r="CR72" i="861" s="1"/>
  <c r="CQ77" i="861"/>
  <c r="CS43" i="861" l="1"/>
  <c r="CS51" i="861" s="1"/>
  <c r="CR54" i="861"/>
  <c r="CR83" i="861"/>
  <c r="CR88" i="861" s="1"/>
  <c r="CS52" i="861" l="1"/>
  <c r="CS53" i="861" s="1"/>
  <c r="CS70" i="861"/>
  <c r="CS72" i="861" s="1"/>
  <c r="CT43" i="861" l="1"/>
  <c r="CT51" i="861" s="1"/>
  <c r="CS54" i="861"/>
  <c r="CS83" i="861"/>
  <c r="CS88" i="861" s="1"/>
  <c r="CS76" i="861"/>
  <c r="CS77" i="861" l="1"/>
  <c r="CT52" i="861"/>
  <c r="CT53" i="861" s="1"/>
  <c r="CT70" i="861"/>
  <c r="CT72" i="861" s="1"/>
  <c r="CU43" i="861" l="1"/>
  <c r="CU51" i="861" s="1"/>
  <c r="CT54" i="861"/>
  <c r="CT83" i="861"/>
  <c r="CT88" i="861" s="1"/>
  <c r="CT76" i="861"/>
  <c r="CT77" i="861" s="1"/>
  <c r="CU70" i="861" l="1"/>
  <c r="CU72" i="861" s="1"/>
  <c r="CU52" i="861"/>
  <c r="CU53" i="861" s="1"/>
  <c r="CU76" i="861" l="1"/>
  <c r="CU54" i="861"/>
  <c r="CU83" i="861"/>
  <c r="CU88" i="861" s="1"/>
  <c r="CV43" i="861"/>
  <c r="CV51" i="861" s="1"/>
  <c r="CV52" i="861" l="1"/>
  <c r="CV53" i="861" s="1"/>
  <c r="CV76" i="861" s="1"/>
  <c r="CV77" i="861" s="1"/>
  <c r="CV70" i="861"/>
  <c r="CV72" i="861" s="1"/>
  <c r="CU77" i="861"/>
  <c r="CW43" i="861" l="1"/>
  <c r="CW51" i="861" s="1"/>
  <c r="CV83" i="861"/>
  <c r="CV88" i="861" s="1"/>
  <c r="CV54" i="861"/>
  <c r="CW70" i="861" l="1"/>
  <c r="CW72" i="861" s="1"/>
  <c r="CW52" i="861"/>
  <c r="CW53" i="861" s="1"/>
  <c r="CW83" i="861" l="1"/>
  <c r="CW88" i="861" s="1"/>
  <c r="CW54" i="861"/>
  <c r="CW76" i="861"/>
  <c r="CW77" i="861" s="1"/>
  <c r="CX43" i="861"/>
  <c r="CX51" i="861" s="1"/>
  <c r="CX70" i="861" l="1"/>
  <c r="CX72" i="861" s="1"/>
  <c r="CX52" i="861"/>
  <c r="CX53" i="861" s="1"/>
  <c r="CX76" i="861" s="1"/>
  <c r="CX77" i="861" s="1"/>
  <c r="CX83" i="861" l="1"/>
  <c r="CX88" i="861" s="1"/>
  <c r="CX54" i="861"/>
  <c r="CY43" i="861"/>
  <c r="CY51" i="861" s="1"/>
  <c r="CY52" i="861" l="1"/>
  <c r="CY53" i="861" s="1"/>
  <c r="CY70" i="861"/>
  <c r="CY72" i="861" s="1"/>
  <c r="CZ43" i="861" l="1"/>
  <c r="CZ51" i="861" s="1"/>
  <c r="CY76" i="861"/>
  <c r="CY77" i="861" s="1"/>
  <c r="CY54" i="861"/>
  <c r="CY83" i="861"/>
  <c r="CY88" i="861" s="1"/>
  <c r="CZ52" i="861" l="1"/>
  <c r="CZ53" i="861" s="1"/>
  <c r="CZ76" i="861" s="1"/>
  <c r="CZ77" i="861" s="1"/>
  <c r="CZ70" i="861"/>
  <c r="CZ72" i="861" s="1"/>
  <c r="DA43" i="861" l="1"/>
  <c r="DA51" i="861" s="1"/>
  <c r="CZ83" i="861"/>
  <c r="CZ88" i="861" s="1"/>
  <c r="CZ54" i="861"/>
  <c r="DA70" i="861" l="1"/>
  <c r="DA72" i="861" s="1"/>
  <c r="DA52" i="861"/>
  <c r="DA53" i="861" s="1"/>
  <c r="DA54" i="861" l="1"/>
  <c r="DA83" i="861"/>
  <c r="DA88" i="861" s="1"/>
  <c r="DA76" i="861"/>
  <c r="DA77" i="861" s="1"/>
  <c r="DB43" i="861"/>
  <c r="DB51" i="861" s="1"/>
  <c r="DB70" i="861" l="1"/>
  <c r="DB72" i="861" s="1"/>
  <c r="DB52" i="861"/>
  <c r="DB53" i="861" s="1"/>
  <c r="DB76" i="861" s="1"/>
  <c r="DB77" i="861" s="1"/>
  <c r="DB83" i="861" l="1"/>
  <c r="DB88" i="861" s="1"/>
  <c r="DB54" i="861"/>
  <c r="DC43" i="861"/>
  <c r="DC51" i="861" s="1"/>
  <c r="DC70" i="861" l="1"/>
  <c r="DC72" i="861" s="1"/>
  <c r="DC52" i="861"/>
  <c r="DC53" i="861" s="1"/>
  <c r="DC76" i="861" l="1"/>
  <c r="DC77" i="861" s="1"/>
  <c r="DC54" i="861"/>
  <c r="DC83" i="861"/>
  <c r="DC88" i="861" s="1"/>
  <c r="DD43" i="861"/>
  <c r="DD51" i="861" s="1"/>
  <c r="DD70" i="861" l="1"/>
  <c r="DD72" i="861" s="1"/>
  <c r="DD52" i="861"/>
  <c r="DD53" i="861" s="1"/>
  <c r="DD76" i="861" l="1"/>
  <c r="DD77" i="861" s="1"/>
  <c r="DD54" i="861"/>
  <c r="DD83" i="861"/>
  <c r="DD88" i="861" s="1"/>
  <c r="DE43" i="861"/>
  <c r="DE51" i="861" s="1"/>
  <c r="DE52" i="861" l="1"/>
  <c r="DE53" i="861" s="1"/>
  <c r="DE76" i="861" s="1"/>
  <c r="DE77" i="861" s="1"/>
  <c r="DE70" i="861"/>
  <c r="DE72" i="861" s="1"/>
  <c r="DF43" i="861" l="1"/>
  <c r="DF51" i="861" s="1"/>
  <c r="DE83" i="861"/>
  <c r="DE88" i="861" s="1"/>
  <c r="DE54" i="861"/>
  <c r="DF70" i="861" l="1"/>
  <c r="DF72" i="861" s="1"/>
  <c r="DF52" i="861"/>
  <c r="DF53" i="861" s="1"/>
  <c r="DF76" i="861" l="1"/>
  <c r="DF77" i="861" s="1"/>
  <c r="DF83" i="861"/>
  <c r="DF88" i="861" s="1"/>
  <c r="DF54" i="861"/>
  <c r="DG43" i="861"/>
  <c r="DG51" i="861" s="1"/>
  <c r="DG70" i="861" l="1"/>
  <c r="DG72" i="861" s="1"/>
  <c r="DG52" i="861"/>
  <c r="DG53" i="861" s="1"/>
  <c r="DG83" i="861" l="1"/>
  <c r="DG88" i="861" s="1"/>
  <c r="DG54" i="861"/>
  <c r="DG76" i="861"/>
  <c r="DH43" i="861"/>
  <c r="DH51" i="861" s="1"/>
  <c r="DH70" i="861" l="1"/>
  <c r="DH72" i="861" s="1"/>
  <c r="DG77" i="861"/>
  <c r="DH52" i="861"/>
  <c r="DH53" i="861" s="1"/>
  <c r="DH54" i="861" l="1"/>
  <c r="DH83" i="861"/>
  <c r="DH88" i="861" s="1"/>
  <c r="DH76" i="861"/>
  <c r="DH77" i="861" s="1"/>
  <c r="DI43" i="861"/>
  <c r="DI51" i="861" s="1"/>
  <c r="DI70" i="861" l="1"/>
  <c r="DI72" i="861" s="1"/>
  <c r="DI52" i="861"/>
  <c r="DI53" i="861" s="1"/>
  <c r="DI76" i="861" s="1"/>
  <c r="DI77" i="861" s="1"/>
  <c r="DI83" i="861" l="1"/>
  <c r="DI88" i="861" s="1"/>
  <c r="DI54" i="861"/>
  <c r="DJ43" i="861"/>
  <c r="DJ51" i="861" s="1"/>
  <c r="DJ52" i="861" l="1"/>
  <c r="DJ53" i="861" s="1"/>
  <c r="DJ70" i="861"/>
  <c r="DJ72" i="861" s="1"/>
  <c r="DJ76" i="861" l="1"/>
  <c r="DJ77" i="861" s="1"/>
  <c r="DJ83" i="861"/>
  <c r="DJ88" i="861" s="1"/>
  <c r="DJ54" i="861"/>
  <c r="DK43" i="861"/>
  <c r="DK51" i="861" s="1"/>
  <c r="DK52" i="861" l="1"/>
  <c r="DK53" i="861" s="1"/>
  <c r="DK70" i="861"/>
  <c r="DK72" i="861" s="1"/>
  <c r="DL70" i="861" l="1"/>
  <c r="DL72" i="861" s="1"/>
  <c r="DL43" i="861"/>
  <c r="DL51" i="861" s="1"/>
  <c r="DK76" i="861"/>
  <c r="DK77" i="861" s="1"/>
  <c r="DK83" i="861"/>
  <c r="DK88" i="861" s="1"/>
  <c r="DK54" i="861"/>
  <c r="DL52" i="861" l="1"/>
  <c r="DL53" i="861" s="1"/>
  <c r="DL83" i="861" l="1"/>
  <c r="DL88" i="861" s="1"/>
  <c r="DL54" i="861"/>
  <c r="DL76" i="861"/>
  <c r="DL77" i="861" s="1"/>
  <c r="CO95" i="861"/>
  <c r="CO97" i="861" s="1"/>
  <c r="CO58" i="861" s="1"/>
  <c r="CP95" i="861"/>
  <c r="CP97" i="861" s="1"/>
  <c r="CQ95" i="861"/>
  <c r="CQ97" i="861" s="1"/>
  <c r="CR95" i="861"/>
  <c r="CR97" i="861" s="1"/>
  <c r="CS95" i="861"/>
  <c r="CS97" i="861" s="1"/>
  <c r="CT95" i="861"/>
  <c r="CT97" i="861" s="1"/>
  <c r="CU95" i="861"/>
  <c r="CU97" i="861" s="1"/>
  <c r="CV95" i="861"/>
  <c r="CV97" i="861" s="1"/>
  <c r="CW95" i="861"/>
  <c r="CW97" i="861" s="1"/>
  <c r="CX95" i="861"/>
  <c r="CX97" i="861" s="1"/>
  <c r="CY95" i="861"/>
  <c r="CY97" i="861" s="1"/>
  <c r="CZ95" i="861"/>
  <c r="CZ97" i="861" s="1"/>
  <c r="DA95" i="861"/>
  <c r="DA97" i="861" s="1"/>
  <c r="DB95" i="861"/>
  <c r="DB97" i="861" s="1"/>
  <c r="DC95" i="861"/>
  <c r="DC97" i="861" s="1"/>
  <c r="DD95" i="861"/>
  <c r="DD97" i="861" s="1"/>
  <c r="DE95" i="861"/>
  <c r="DE97" i="861" s="1"/>
  <c r="DF95" i="861"/>
  <c r="DF97" i="861" s="1"/>
  <c r="DG95" i="861"/>
  <c r="DG97" i="861" s="1"/>
  <c r="DH95" i="861"/>
  <c r="DH97" i="861" s="1"/>
  <c r="DI95" i="861"/>
  <c r="DI97" i="861" s="1"/>
  <c r="DJ95" i="861"/>
  <c r="DJ97" i="861" s="1"/>
  <c r="DK95" i="861"/>
  <c r="DK97" i="861" s="1"/>
  <c r="DL95" i="861"/>
  <c r="DL97" i="861" l="1"/>
  <c r="CO59" i="861"/>
  <c r="CO64" i="861" s="1"/>
  <c r="CO79" i="861" s="1"/>
  <c r="CP58" i="861"/>
  <c r="CP59" i="861" l="1"/>
  <c r="CP64" i="861" s="1"/>
  <c r="CP79" i="861" s="1"/>
  <c r="CQ58" i="861"/>
  <c r="CQ59" i="861" l="1"/>
  <c r="CQ64" i="861" s="1"/>
  <c r="CQ79" i="861" s="1"/>
  <c r="CR58" i="861"/>
  <c r="CS58" i="861" l="1"/>
  <c r="CR59" i="861"/>
  <c r="CR64" i="861" s="1"/>
  <c r="CR79" i="861" s="1"/>
  <c r="CS59" i="861" l="1"/>
  <c r="CS64" i="861" s="1"/>
  <c r="CS79" i="861" s="1"/>
  <c r="CT58" i="861"/>
  <c r="CT59" i="861" l="1"/>
  <c r="CT64" i="861" s="1"/>
  <c r="CT79" i="861" s="1"/>
  <c r="CU58" i="861"/>
  <c r="CU59" i="861" l="1"/>
  <c r="CU64" i="861" s="1"/>
  <c r="CU79" i="861" s="1"/>
  <c r="CV58" i="861"/>
  <c r="CV59" i="861" l="1"/>
  <c r="CV64" i="861" s="1"/>
  <c r="CV79" i="861" s="1"/>
  <c r="CW58" i="861"/>
  <c r="CW59" i="861" l="1"/>
  <c r="CW64" i="861" s="1"/>
  <c r="CW79" i="861" s="1"/>
  <c r="CX58" i="861"/>
  <c r="CX59" i="861" l="1"/>
  <c r="CX64" i="861" s="1"/>
  <c r="CX79" i="861" s="1"/>
  <c r="CY58" i="861"/>
  <c r="CY59" i="861" l="1"/>
  <c r="CY64" i="861" s="1"/>
  <c r="CY79" i="861" s="1"/>
  <c r="CZ58" i="861"/>
  <c r="DA58" i="861" l="1"/>
  <c r="CZ59" i="861"/>
  <c r="CZ64" i="861" s="1"/>
  <c r="CZ79" i="861" s="1"/>
  <c r="DA59" i="861" l="1"/>
  <c r="DA64" i="861" s="1"/>
  <c r="DA79" i="861" s="1"/>
  <c r="DB58" i="861"/>
  <c r="DB59" i="861" l="1"/>
  <c r="DB64" i="861" s="1"/>
  <c r="DB79" i="861" s="1"/>
  <c r="DC58" i="861"/>
  <c r="DC59" i="861" l="1"/>
  <c r="DC64" i="861" s="1"/>
  <c r="DC79" i="861" s="1"/>
  <c r="DD58" i="861"/>
  <c r="DD59" i="861" l="1"/>
  <c r="DD64" i="861" s="1"/>
  <c r="DD79" i="861" s="1"/>
  <c r="DE58" i="861"/>
  <c r="DE59" i="861" l="1"/>
  <c r="DE64" i="861" s="1"/>
  <c r="DE79" i="861" s="1"/>
  <c r="DF58" i="861"/>
  <c r="DG58" i="861" l="1"/>
  <c r="DF59" i="861"/>
  <c r="DF64" i="861" s="1"/>
  <c r="DF79" i="861" s="1"/>
  <c r="DG59" i="861" l="1"/>
  <c r="DG64" i="861" s="1"/>
  <c r="DG79" i="861" s="1"/>
  <c r="DH58" i="861"/>
  <c r="DI58" i="861" l="1"/>
  <c r="DH59" i="861"/>
  <c r="DH64" i="861" s="1"/>
  <c r="DH79" i="861" s="1"/>
  <c r="DI59" i="861" l="1"/>
  <c r="DI64" i="861" s="1"/>
  <c r="DI79" i="861" s="1"/>
  <c r="DJ58" i="861"/>
  <c r="DK58" i="861" l="1"/>
  <c r="DJ59" i="861"/>
  <c r="DJ64" i="861" s="1"/>
  <c r="DJ79" i="861" s="1"/>
  <c r="DK59" i="861" l="1"/>
  <c r="DK64" i="861" s="1"/>
  <c r="DK79" i="861" s="1"/>
  <c r="DL58" i="861"/>
  <c r="DL59" i="861" s="1"/>
  <c r="DL64" i="861" s="1"/>
  <c r="DL79" i="861" s="1"/>
  <c r="S18" i="861"/>
  <c r="T18" i="861"/>
  <c r="U18" i="861"/>
  <c r="V18" i="861"/>
  <c r="W18" i="861"/>
  <c r="X18" i="861"/>
  <c r="Y18" i="861"/>
  <c r="Z18" i="861"/>
  <c r="AA18" i="861"/>
  <c r="AB18" i="861"/>
  <c r="AC18" i="861"/>
  <c r="AD18" i="861"/>
  <c r="AE18" i="861"/>
  <c r="AF18" i="861"/>
  <c r="AG18" i="861"/>
  <c r="AH18" i="861"/>
  <c r="AI18" i="861"/>
  <c r="AJ18" i="861"/>
  <c r="AK18" i="861"/>
  <c r="AL18" i="861"/>
  <c r="AM18" i="861"/>
  <c r="AN18" i="861"/>
  <c r="AO18" i="861"/>
  <c r="AP18" i="861"/>
  <c r="AQ18" i="861"/>
  <c r="AR18" i="861"/>
  <c r="AS18" i="861"/>
  <c r="AT18" i="861"/>
  <c r="AU18" i="861"/>
  <c r="AV18" i="861"/>
  <c r="AW18" i="861"/>
  <c r="AX18" i="861"/>
  <c r="AY18" i="861"/>
  <c r="AZ18" i="861"/>
  <c r="BA18" i="861"/>
  <c r="BB18" i="861"/>
  <c r="BC18" i="861"/>
  <c r="BD18" i="861"/>
  <c r="BE18" i="861"/>
  <c r="BF18" i="861"/>
  <c r="BG18" i="861"/>
  <c r="BH18" i="861"/>
  <c r="BI18" i="861"/>
  <c r="BJ18" i="861"/>
  <c r="BK18" i="861"/>
  <c r="BL18" i="861"/>
  <c r="BM18" i="861"/>
  <c r="BN18" i="861"/>
  <c r="BO18" i="861"/>
  <c r="BP18" i="861"/>
  <c r="BQ18" i="861"/>
  <c r="BR18" i="861"/>
  <c r="BS18" i="861"/>
  <c r="BT18" i="861"/>
  <c r="BU18" i="861"/>
  <c r="BV18" i="861"/>
  <c r="BW18" i="861"/>
  <c r="BX18" i="861"/>
  <c r="BY18" i="861"/>
  <c r="BZ18" i="861"/>
  <c r="CA18" i="861"/>
  <c r="CB18" i="861"/>
  <c r="CC18" i="861"/>
  <c r="CD18" i="861"/>
  <c r="CE18" i="861"/>
  <c r="CF18" i="861"/>
  <c r="CG18" i="861"/>
  <c r="CH18" i="861"/>
  <c r="CI18" i="861"/>
  <c r="CJ18" i="861"/>
  <c r="CK18" i="861"/>
  <c r="CL18" i="861"/>
  <c r="S23" i="861"/>
  <c r="T23" i="861"/>
  <c r="U23" i="861"/>
  <c r="V23" i="861"/>
  <c r="V28" i="861" s="1"/>
  <c r="V29" i="861" s="1"/>
  <c r="W23" i="861"/>
  <c r="X23" i="861"/>
  <c r="X28" i="861" s="1"/>
  <c r="X29" i="861" s="1"/>
  <c r="Y23" i="861"/>
  <c r="Y28" i="861" s="1"/>
  <c r="Y29" i="861" s="1"/>
  <c r="Z23" i="861"/>
  <c r="AA23" i="861"/>
  <c r="AA28" i="861" s="1"/>
  <c r="AA29" i="861" s="1"/>
  <c r="AB23" i="861"/>
  <c r="AC23" i="861"/>
  <c r="AD23" i="861"/>
  <c r="AE23" i="861"/>
  <c r="AF23" i="861"/>
  <c r="AG23" i="861"/>
  <c r="AG28" i="861" s="1"/>
  <c r="AG29" i="861" s="1"/>
  <c r="AH23" i="861"/>
  <c r="AI23" i="861"/>
  <c r="AI28" i="861" s="1"/>
  <c r="AI29" i="861" s="1"/>
  <c r="AJ23" i="861"/>
  <c r="AJ28" i="861" s="1"/>
  <c r="AJ29" i="861" s="1"/>
  <c r="AK23" i="861"/>
  <c r="AL23" i="861"/>
  <c r="AL28" i="861" s="1"/>
  <c r="AL29" i="861" s="1"/>
  <c r="AM23" i="861"/>
  <c r="AN23" i="861"/>
  <c r="AO23" i="861"/>
  <c r="AO28" i="861" s="1"/>
  <c r="AO29" i="861" s="1"/>
  <c r="AP23" i="861"/>
  <c r="AQ23" i="861"/>
  <c r="AQ28" i="861" s="1"/>
  <c r="AQ29" i="861" s="1"/>
  <c r="AR23" i="861"/>
  <c r="AR28" i="861" s="1"/>
  <c r="AR29" i="861" s="1"/>
  <c r="AS23" i="861"/>
  <c r="AS28" i="861" s="1"/>
  <c r="AS29" i="861" s="1"/>
  <c r="AT23" i="861"/>
  <c r="AU23" i="861"/>
  <c r="AV23" i="861"/>
  <c r="AW23" i="861"/>
  <c r="AW28" i="861" s="1"/>
  <c r="AW29" i="861" s="1"/>
  <c r="AX23" i="861"/>
  <c r="AY23" i="861"/>
  <c r="AY28" i="861" s="1"/>
  <c r="AY29" i="861" s="1"/>
  <c r="AZ23" i="861"/>
  <c r="AZ28" i="861" s="1"/>
  <c r="AZ29" i="861" s="1"/>
  <c r="BA23" i="861"/>
  <c r="BB23" i="861"/>
  <c r="BB28" i="861" s="1"/>
  <c r="BB29" i="861" s="1"/>
  <c r="BC23" i="861"/>
  <c r="BC28" i="861" s="1"/>
  <c r="BC29" i="861" s="1"/>
  <c r="BD23" i="861"/>
  <c r="BE23" i="861"/>
  <c r="BE28" i="861" s="1"/>
  <c r="BE29" i="861" s="1"/>
  <c r="BF23" i="861"/>
  <c r="BG23" i="861"/>
  <c r="BH23" i="861"/>
  <c r="BH28" i="861" s="1"/>
  <c r="BH29" i="861" s="1"/>
  <c r="BI23" i="861"/>
  <c r="BJ23" i="861"/>
  <c r="BK23" i="861"/>
  <c r="BL23" i="861"/>
  <c r="BM23" i="861"/>
  <c r="BM28" i="861" s="1"/>
  <c r="BM29" i="861" s="1"/>
  <c r="BN23" i="861"/>
  <c r="BO23" i="861"/>
  <c r="BP23" i="861"/>
  <c r="BQ23" i="861"/>
  <c r="BR23" i="861"/>
  <c r="BR28" i="861" s="1"/>
  <c r="BS23" i="861"/>
  <c r="BT23" i="861"/>
  <c r="BU23" i="861"/>
  <c r="BU28" i="861" s="1"/>
  <c r="BU29" i="861" s="1"/>
  <c r="BV23" i="861"/>
  <c r="BW23" i="861"/>
  <c r="BX23" i="861"/>
  <c r="BX28" i="861" s="1"/>
  <c r="BX29" i="861" s="1"/>
  <c r="BY23" i="861"/>
  <c r="BZ23" i="861"/>
  <c r="CA23" i="861"/>
  <c r="CA28" i="861" s="1"/>
  <c r="CB23" i="861"/>
  <c r="CC23" i="861"/>
  <c r="CC28" i="861" s="1"/>
  <c r="CC29" i="861" s="1"/>
  <c r="CD23" i="861"/>
  <c r="CE23" i="861"/>
  <c r="CE28" i="861" s="1"/>
  <c r="CE29" i="861" s="1"/>
  <c r="CF23" i="861"/>
  <c r="CF28" i="861" s="1"/>
  <c r="CF29" i="861" s="1"/>
  <c r="CG23" i="861"/>
  <c r="CH23" i="861"/>
  <c r="CI23" i="861"/>
  <c r="CJ23" i="861"/>
  <c r="CK23" i="861"/>
  <c r="CK28" i="861" s="1"/>
  <c r="CK29" i="861" s="1"/>
  <c r="CL23" i="861"/>
  <c r="S28" i="861"/>
  <c r="S29" i="861" s="1"/>
  <c r="T28" i="861"/>
  <c r="T29" i="861" s="1"/>
  <c r="U28" i="861"/>
  <c r="U29" i="861" s="1"/>
  <c r="W28" i="861"/>
  <c r="W29" i="861" s="1"/>
  <c r="AE43" i="861"/>
  <c r="AF43" i="861"/>
  <c r="AG43" i="861"/>
  <c r="AH43" i="861"/>
  <c r="AI43" i="861"/>
  <c r="AJ43" i="861"/>
  <c r="AK43" i="861"/>
  <c r="AL43" i="861"/>
  <c r="AM43" i="861"/>
  <c r="AN43" i="861"/>
  <c r="AO43" i="861"/>
  <c r="AP43" i="861"/>
  <c r="AQ43" i="861"/>
  <c r="AR43" i="861"/>
  <c r="AS43" i="861"/>
  <c r="AT43" i="861"/>
  <c r="AU43" i="861"/>
  <c r="AV43" i="861"/>
  <c r="AW43" i="861"/>
  <c r="AX43" i="861"/>
  <c r="AY43" i="861"/>
  <c r="AZ43" i="861"/>
  <c r="BA43" i="861"/>
  <c r="BB43" i="861"/>
  <c r="BC43" i="861"/>
  <c r="BD43" i="861"/>
  <c r="BE43" i="861"/>
  <c r="BF43" i="861"/>
  <c r="BG43" i="861"/>
  <c r="BH43" i="861"/>
  <c r="BI43" i="861"/>
  <c r="BJ43" i="861"/>
  <c r="BK43" i="861"/>
  <c r="BL43" i="861"/>
  <c r="BM43" i="861"/>
  <c r="BN43" i="861"/>
  <c r="BO43" i="861"/>
  <c r="BP43" i="861"/>
  <c r="BQ43" i="861"/>
  <c r="BR43" i="861"/>
  <c r="BS43" i="861"/>
  <c r="BT43" i="861"/>
  <c r="BU43" i="861"/>
  <c r="BV43" i="861"/>
  <c r="BW43" i="861"/>
  <c r="BX43" i="861"/>
  <c r="BY43" i="861"/>
  <c r="BZ43" i="861"/>
  <c r="CA43" i="861"/>
  <c r="CB43" i="861"/>
  <c r="CC43" i="861"/>
  <c r="CD43" i="861"/>
  <c r="CE43" i="861"/>
  <c r="CF43" i="861"/>
  <c r="CG43" i="861"/>
  <c r="CH43" i="861"/>
  <c r="CI43" i="861"/>
  <c r="CJ43" i="861"/>
  <c r="CK43" i="861"/>
  <c r="CL43" i="861"/>
  <c r="S62" i="861"/>
  <c r="T62" i="861"/>
  <c r="U62" i="861"/>
  <c r="V62" i="861"/>
  <c r="W62" i="861"/>
  <c r="X62" i="861"/>
  <c r="Y62" i="861"/>
  <c r="Z62" i="861"/>
  <c r="AA62" i="861"/>
  <c r="AB62" i="861"/>
  <c r="AC62" i="861"/>
  <c r="AD62" i="861"/>
  <c r="K62" i="861" s="1"/>
  <c r="AE62" i="861"/>
  <c r="AF62" i="861"/>
  <c r="AG62" i="861"/>
  <c r="AH62" i="861"/>
  <c r="AI62" i="861"/>
  <c r="AJ62" i="861"/>
  <c r="AK62" i="861"/>
  <c r="AL62" i="861"/>
  <c r="AM62" i="861"/>
  <c r="AN62" i="861"/>
  <c r="AO62" i="861"/>
  <c r="AP62" i="861"/>
  <c r="L62" i="861" s="1"/>
  <c r="AQ62" i="861"/>
  <c r="AR62" i="861"/>
  <c r="AS62" i="861"/>
  <c r="AT62" i="861"/>
  <c r="AU62" i="861"/>
  <c r="AV62" i="861"/>
  <c r="AW62" i="861"/>
  <c r="AX62" i="861"/>
  <c r="AY62" i="861"/>
  <c r="AZ62" i="861"/>
  <c r="BA62" i="861"/>
  <c r="BB62" i="861"/>
  <c r="M62" i="861" s="1"/>
  <c r="BC62" i="861"/>
  <c r="BD62" i="861"/>
  <c r="BE62" i="861"/>
  <c r="BF62" i="861"/>
  <c r="BG62" i="861"/>
  <c r="BH62" i="861"/>
  <c r="BI62" i="861"/>
  <c r="BJ62" i="861"/>
  <c r="BK62" i="861"/>
  <c r="BL62" i="861"/>
  <c r="BM62" i="861"/>
  <c r="BN62" i="861"/>
  <c r="N62" i="861" s="1"/>
  <c r="BO62" i="861"/>
  <c r="BP62" i="861"/>
  <c r="BQ62" i="861"/>
  <c r="BR62" i="861"/>
  <c r="BS62" i="861"/>
  <c r="BT62" i="861"/>
  <c r="BU62" i="861"/>
  <c r="BV62" i="861"/>
  <c r="BW62" i="861"/>
  <c r="BX62" i="861"/>
  <c r="BY62" i="861"/>
  <c r="BZ62" i="861"/>
  <c r="O62" i="861" s="1"/>
  <c r="CA62" i="861"/>
  <c r="CB62" i="861"/>
  <c r="CC62" i="861"/>
  <c r="CD62" i="861"/>
  <c r="CE62" i="861"/>
  <c r="CF62" i="861"/>
  <c r="CG62" i="861"/>
  <c r="CH62" i="861"/>
  <c r="CI62" i="861"/>
  <c r="CJ62" i="861"/>
  <c r="CK62" i="861"/>
  <c r="CL62" i="861"/>
  <c r="P62" i="861" s="1"/>
  <c r="S67" i="861"/>
  <c r="S72" i="861" s="1"/>
  <c r="T67" i="861"/>
  <c r="T72" i="861" s="1"/>
  <c r="U67" i="861"/>
  <c r="U72" i="861" s="1"/>
  <c r="V67" i="861"/>
  <c r="V72" i="861" s="1"/>
  <c r="W67" i="861"/>
  <c r="W72" i="861" s="1"/>
  <c r="X67" i="861"/>
  <c r="X72" i="861" s="1"/>
  <c r="Y67" i="861"/>
  <c r="Y72" i="861" s="1"/>
  <c r="Z67" i="861"/>
  <c r="Z72" i="861" s="1"/>
  <c r="AA67" i="861"/>
  <c r="AA72" i="861" s="1"/>
  <c r="AB67" i="861"/>
  <c r="AB72" i="861" s="1"/>
  <c r="AC67" i="861"/>
  <c r="AC72" i="861" s="1"/>
  <c r="AD67" i="861"/>
  <c r="K67" i="861" s="1"/>
  <c r="AE67" i="861"/>
  <c r="AF67" i="861"/>
  <c r="AG67" i="861"/>
  <c r="AH67" i="861"/>
  <c r="AI67" i="861"/>
  <c r="AJ67" i="861"/>
  <c r="AK67" i="861"/>
  <c r="AL67" i="861"/>
  <c r="AM67" i="861"/>
  <c r="AN67" i="861"/>
  <c r="AO67" i="861"/>
  <c r="AP67" i="861"/>
  <c r="L67" i="861" s="1"/>
  <c r="AQ67" i="861"/>
  <c r="AR67" i="861"/>
  <c r="AS67" i="861"/>
  <c r="AT67" i="861"/>
  <c r="AU67" i="861"/>
  <c r="AV67" i="861"/>
  <c r="AW67" i="861"/>
  <c r="AX67" i="861"/>
  <c r="AY67" i="861"/>
  <c r="AZ67" i="861"/>
  <c r="BA67" i="861"/>
  <c r="BB67" i="861"/>
  <c r="M67" i="861" s="1"/>
  <c r="BC67" i="861"/>
  <c r="BD67" i="861"/>
  <c r="BE67" i="861"/>
  <c r="BF67" i="861"/>
  <c r="BG67" i="861"/>
  <c r="BH67" i="861"/>
  <c r="BI67" i="861"/>
  <c r="BJ67" i="861"/>
  <c r="BK67" i="861"/>
  <c r="BL67" i="861"/>
  <c r="BM67" i="861"/>
  <c r="BN67" i="861"/>
  <c r="N67" i="861" s="1"/>
  <c r="BO67" i="861"/>
  <c r="BP67" i="861"/>
  <c r="BQ67" i="861"/>
  <c r="BR67" i="861"/>
  <c r="BS67" i="861"/>
  <c r="BT67" i="861"/>
  <c r="BU67" i="861"/>
  <c r="BV67" i="861"/>
  <c r="BW67" i="861"/>
  <c r="BX67" i="861"/>
  <c r="BY67" i="861"/>
  <c r="BZ67" i="861"/>
  <c r="O67" i="861" s="1"/>
  <c r="CA67" i="861"/>
  <c r="CB67" i="861"/>
  <c r="CC67" i="861"/>
  <c r="CD67" i="861"/>
  <c r="CE67" i="861"/>
  <c r="CF67" i="861"/>
  <c r="CG67" i="861"/>
  <c r="CH67" i="861"/>
  <c r="CI67" i="861"/>
  <c r="CJ67" i="861"/>
  <c r="CK67" i="861"/>
  <c r="CL67" i="861"/>
  <c r="P67" i="861" s="1"/>
  <c r="AE70" i="861"/>
  <c r="AF70" i="861"/>
  <c r="AG70" i="861"/>
  <c r="AH70" i="861"/>
  <c r="AI70" i="861"/>
  <c r="AJ70" i="861"/>
  <c r="AK70" i="861"/>
  <c r="AL70" i="861"/>
  <c r="AM70" i="861"/>
  <c r="AN70" i="861"/>
  <c r="AO70" i="861"/>
  <c r="AP70" i="861"/>
  <c r="L70" i="861" s="1"/>
  <c r="AQ70" i="861"/>
  <c r="AR70" i="861"/>
  <c r="AS70" i="861"/>
  <c r="AT70" i="861"/>
  <c r="AU70" i="861"/>
  <c r="AV70" i="861"/>
  <c r="AW70" i="861"/>
  <c r="AX70" i="861"/>
  <c r="AY70" i="861"/>
  <c r="AZ70" i="861"/>
  <c r="BA70" i="861"/>
  <c r="BB70" i="861"/>
  <c r="M70" i="861" s="1"/>
  <c r="BC70" i="861"/>
  <c r="BD70" i="861"/>
  <c r="BE70" i="861"/>
  <c r="BF70" i="861"/>
  <c r="BG70" i="861"/>
  <c r="BH70" i="861"/>
  <c r="BI70" i="861"/>
  <c r="BJ70" i="861"/>
  <c r="BK70" i="861"/>
  <c r="BL70" i="861"/>
  <c r="BM70" i="861"/>
  <c r="BN70" i="861"/>
  <c r="N70" i="861" s="1"/>
  <c r="BO70" i="861"/>
  <c r="BP70" i="861"/>
  <c r="BQ70" i="861"/>
  <c r="BR70" i="861"/>
  <c r="BS70" i="861"/>
  <c r="BT70" i="861"/>
  <c r="BU70" i="861"/>
  <c r="BV70" i="861"/>
  <c r="BW70" i="861"/>
  <c r="BX70" i="861"/>
  <c r="BY70" i="861"/>
  <c r="BZ70" i="861"/>
  <c r="O70" i="861" s="1"/>
  <c r="CA70" i="861"/>
  <c r="CB70" i="861"/>
  <c r="CC70" i="861"/>
  <c r="CD70" i="861"/>
  <c r="CE70" i="861"/>
  <c r="CF70" i="861"/>
  <c r="CG70" i="861"/>
  <c r="CH70" i="861"/>
  <c r="CI70" i="861"/>
  <c r="CJ70" i="861"/>
  <c r="CK70" i="861"/>
  <c r="CL70" i="861"/>
  <c r="P70" i="861" s="1"/>
  <c r="S86" i="861"/>
  <c r="T86" i="861"/>
  <c r="U86" i="861"/>
  <c r="V86" i="861"/>
  <c r="W86" i="861"/>
  <c r="X86" i="861"/>
  <c r="Y86" i="861"/>
  <c r="Z86" i="861"/>
  <c r="AA86" i="861"/>
  <c r="AB86" i="861"/>
  <c r="AC86" i="861"/>
  <c r="AD86" i="861"/>
  <c r="AE86" i="861"/>
  <c r="AF86" i="861"/>
  <c r="AG86" i="861"/>
  <c r="AH86" i="861"/>
  <c r="AI86" i="861"/>
  <c r="AJ86" i="861"/>
  <c r="AK86" i="861"/>
  <c r="AL86" i="861"/>
  <c r="AM86" i="861"/>
  <c r="AN86" i="861"/>
  <c r="AO86" i="861"/>
  <c r="AP86" i="861"/>
  <c r="AQ86" i="861"/>
  <c r="AR86" i="861"/>
  <c r="AS86" i="861"/>
  <c r="AT86" i="861"/>
  <c r="AU86" i="861"/>
  <c r="AV86" i="861"/>
  <c r="AW86" i="861"/>
  <c r="AX86" i="861"/>
  <c r="AY86" i="861"/>
  <c r="AZ86" i="861"/>
  <c r="BA86" i="861"/>
  <c r="BB86" i="861"/>
  <c r="BC86" i="861"/>
  <c r="BD86" i="861"/>
  <c r="BE86" i="861"/>
  <c r="BF86" i="861"/>
  <c r="BG86" i="861"/>
  <c r="BH86" i="861"/>
  <c r="BI86" i="861"/>
  <c r="BJ86" i="861"/>
  <c r="BK86" i="861"/>
  <c r="BL86" i="861"/>
  <c r="BM86" i="861"/>
  <c r="BN86" i="861"/>
  <c r="BO86" i="861"/>
  <c r="BP86" i="861"/>
  <c r="BQ86" i="861"/>
  <c r="BR86" i="861"/>
  <c r="BS86" i="861"/>
  <c r="BT86" i="861"/>
  <c r="BU86" i="861"/>
  <c r="BV86" i="861"/>
  <c r="BW86" i="861"/>
  <c r="BX86" i="861"/>
  <c r="BY86" i="861"/>
  <c r="BZ86" i="861"/>
  <c r="CA86" i="861"/>
  <c r="CB86" i="861"/>
  <c r="CC86" i="861"/>
  <c r="CD86" i="861"/>
  <c r="CE86" i="861"/>
  <c r="CF86" i="861"/>
  <c r="CG86" i="861"/>
  <c r="CH86" i="861"/>
  <c r="CI86" i="861"/>
  <c r="CJ86" i="861"/>
  <c r="CK86" i="861"/>
  <c r="CL86" i="861"/>
  <c r="S91" i="861"/>
  <c r="T91" i="861"/>
  <c r="U91" i="861"/>
  <c r="V91" i="861"/>
  <c r="W91" i="861"/>
  <c r="X91" i="861"/>
  <c r="Y91" i="861"/>
  <c r="Z91" i="861"/>
  <c r="AA91" i="861"/>
  <c r="AB91" i="861"/>
  <c r="AC91" i="861"/>
  <c r="AD91" i="861"/>
  <c r="AE91" i="861"/>
  <c r="AF91" i="861"/>
  <c r="AG91" i="861"/>
  <c r="AH91" i="861"/>
  <c r="AI91" i="861"/>
  <c r="AJ91" i="861"/>
  <c r="AK91" i="861"/>
  <c r="AL91" i="861"/>
  <c r="AM91" i="861"/>
  <c r="AN91" i="861"/>
  <c r="AO91" i="861"/>
  <c r="AP91" i="861"/>
  <c r="AQ91" i="861"/>
  <c r="AR91" i="861"/>
  <c r="AS91" i="861"/>
  <c r="AT91" i="861"/>
  <c r="AU91" i="861"/>
  <c r="AV91" i="861"/>
  <c r="AW91" i="861"/>
  <c r="AX91" i="861"/>
  <c r="AY91" i="861"/>
  <c r="AZ91" i="861"/>
  <c r="BA91" i="861"/>
  <c r="BB91" i="861"/>
  <c r="BC91" i="861"/>
  <c r="BD91" i="861"/>
  <c r="BE91" i="861"/>
  <c r="BF91" i="861"/>
  <c r="BG91" i="861"/>
  <c r="BH91" i="861"/>
  <c r="BI91" i="861"/>
  <c r="BJ91" i="861"/>
  <c r="BK91" i="861"/>
  <c r="BL91" i="861"/>
  <c r="BM91" i="861"/>
  <c r="BN91" i="861"/>
  <c r="BO91" i="861"/>
  <c r="BP91" i="861"/>
  <c r="BQ91" i="861"/>
  <c r="BR91" i="861"/>
  <c r="BS91" i="861"/>
  <c r="BT91" i="861"/>
  <c r="BU91" i="861"/>
  <c r="BV91" i="861"/>
  <c r="BW91" i="861"/>
  <c r="BX91" i="861"/>
  <c r="BY91" i="861"/>
  <c r="BZ91" i="861"/>
  <c r="CA91" i="861"/>
  <c r="CB91" i="861"/>
  <c r="CC91" i="861"/>
  <c r="CD91" i="861"/>
  <c r="CE91" i="861"/>
  <c r="CF91" i="861"/>
  <c r="CG91" i="861"/>
  <c r="CH91" i="861"/>
  <c r="CI91" i="861"/>
  <c r="CJ91" i="861"/>
  <c r="CK91" i="861"/>
  <c r="CL91" i="861"/>
  <c r="AE95" i="861"/>
  <c r="AF95" i="861"/>
  <c r="AG95" i="861"/>
  <c r="AH95" i="861"/>
  <c r="AI95" i="861"/>
  <c r="AJ95" i="861"/>
  <c r="AK95" i="861"/>
  <c r="AL95" i="861"/>
  <c r="AM95" i="861"/>
  <c r="AN95" i="861"/>
  <c r="AO95" i="861"/>
  <c r="AP95" i="861"/>
  <c r="AQ95" i="861"/>
  <c r="AR95" i="861"/>
  <c r="AS95" i="861"/>
  <c r="AT95" i="861"/>
  <c r="AU95" i="861"/>
  <c r="AV95" i="861"/>
  <c r="AW95" i="861"/>
  <c r="AX95" i="861"/>
  <c r="AY95" i="861"/>
  <c r="AZ95" i="861"/>
  <c r="BA95" i="861"/>
  <c r="BB95" i="861"/>
  <c r="BC95" i="861"/>
  <c r="BD95" i="861"/>
  <c r="BE95" i="861"/>
  <c r="BF95" i="861"/>
  <c r="BG95" i="861"/>
  <c r="BH95" i="861"/>
  <c r="BI95" i="861"/>
  <c r="BJ95" i="861"/>
  <c r="BK95" i="861"/>
  <c r="BL95" i="861"/>
  <c r="BM95" i="861"/>
  <c r="BN95" i="861"/>
  <c r="BO95" i="861"/>
  <c r="BP95" i="861"/>
  <c r="BQ95" i="861"/>
  <c r="BR95" i="861"/>
  <c r="BS95" i="861"/>
  <c r="BT95" i="861"/>
  <c r="BU95" i="861"/>
  <c r="BV95" i="861"/>
  <c r="BW95" i="861"/>
  <c r="BX95" i="861"/>
  <c r="BY95" i="861"/>
  <c r="BZ95" i="861"/>
  <c r="CA95" i="861"/>
  <c r="CB95" i="861"/>
  <c r="CC95" i="861"/>
  <c r="CD95" i="861"/>
  <c r="CE95" i="861"/>
  <c r="CF95" i="861"/>
  <c r="CG95" i="861"/>
  <c r="CH95" i="861"/>
  <c r="CI95" i="861"/>
  <c r="CJ95" i="861"/>
  <c r="CK95" i="861"/>
  <c r="CL95" i="861"/>
  <c r="BJ28" i="861" l="1"/>
  <c r="BJ29" i="861" s="1"/>
  <c r="AT28" i="861"/>
  <c r="AT29" i="861" s="1"/>
  <c r="AD28" i="861"/>
  <c r="AD29" i="861" s="1"/>
  <c r="CJ28" i="861"/>
  <c r="CJ29" i="861" s="1"/>
  <c r="BO28" i="861"/>
  <c r="BO29" i="861" s="1"/>
  <c r="AB28" i="861"/>
  <c r="AB29" i="861" s="1"/>
  <c r="CI28" i="861"/>
  <c r="CI29" i="861" s="1"/>
  <c r="BS28" i="861"/>
  <c r="BS29" i="861" s="1"/>
  <c r="BP28" i="861"/>
  <c r="BP29" i="861" s="1"/>
  <c r="AE72" i="861"/>
  <c r="CE72" i="861"/>
  <c r="BW72" i="861"/>
  <c r="BO72" i="861"/>
  <c r="BG72" i="861"/>
  <c r="AY72" i="861"/>
  <c r="AQ72" i="861"/>
  <c r="AI72" i="861"/>
  <c r="BC72" i="861"/>
  <c r="AF72" i="861"/>
  <c r="BK28" i="861"/>
  <c r="BK29" i="861" s="1"/>
  <c r="AU28" i="861"/>
  <c r="AU29" i="861" s="1"/>
  <c r="AM28" i="861"/>
  <c r="AM29" i="861" s="1"/>
  <c r="AE28" i="861"/>
  <c r="AE29" i="861" s="1"/>
  <c r="BY28" i="861"/>
  <c r="BY29" i="861" s="1"/>
  <c r="BQ28" i="861"/>
  <c r="BQ29" i="861" s="1"/>
  <c r="BI28" i="861"/>
  <c r="BI29" i="861" s="1"/>
  <c r="BA28" i="861"/>
  <c r="BA29" i="861" s="1"/>
  <c r="AK28" i="861"/>
  <c r="AK29" i="861" s="1"/>
  <c r="AC28" i="861"/>
  <c r="AC29" i="861" s="1"/>
  <c r="AD72" i="861"/>
  <c r="K72" i="861" s="1"/>
  <c r="CH72" i="861"/>
  <c r="BR72" i="861"/>
  <c r="BJ72" i="861"/>
  <c r="AT72" i="861"/>
  <c r="AL72" i="861"/>
  <c r="CG72" i="861"/>
  <c r="BY72" i="861"/>
  <c r="BQ72" i="861"/>
  <c r="BI72" i="861"/>
  <c r="BA72" i="861"/>
  <c r="AS72" i="861"/>
  <c r="AK72" i="861"/>
  <c r="BW28" i="861"/>
  <c r="BW29" i="861" s="1"/>
  <c r="BG28" i="861"/>
  <c r="BG29" i="861" s="1"/>
  <c r="CI72" i="861"/>
  <c r="BS72" i="861"/>
  <c r="BK72" i="861"/>
  <c r="AU72" i="861"/>
  <c r="AM72" i="861"/>
  <c r="CA72" i="861"/>
  <c r="CB28" i="861"/>
  <c r="CB29" i="861" s="1"/>
  <c r="BT28" i="861"/>
  <c r="BT29" i="861" s="1"/>
  <c r="BL28" i="861"/>
  <c r="BL29" i="861" s="1"/>
  <c r="BD28" i="861"/>
  <c r="BD29" i="861" s="1"/>
  <c r="AV28" i="861"/>
  <c r="AV29" i="861" s="1"/>
  <c r="AN28" i="861"/>
  <c r="AN29" i="861" s="1"/>
  <c r="AF28" i="861"/>
  <c r="AF29" i="861" s="1"/>
  <c r="CJ72" i="861"/>
  <c r="CB72" i="861"/>
  <c r="BT72" i="861"/>
  <c r="BL72" i="861"/>
  <c r="BD72" i="861"/>
  <c r="AV72" i="861"/>
  <c r="AN72" i="861"/>
  <c r="BF72" i="861"/>
  <c r="AX72" i="861"/>
  <c r="AH72" i="861"/>
  <c r="BV28" i="861"/>
  <c r="BV29" i="861" s="1"/>
  <c r="BN28" i="861"/>
  <c r="BN29" i="861" s="1"/>
  <c r="BF28" i="861"/>
  <c r="BF29" i="861" s="1"/>
  <c r="AX28" i="861"/>
  <c r="AX29" i="861" s="1"/>
  <c r="AP28" i="861"/>
  <c r="AP29" i="861" s="1"/>
  <c r="AH28" i="861"/>
  <c r="AH29" i="861" s="1"/>
  <c r="Z28" i="861"/>
  <c r="Z29" i="861" s="1"/>
  <c r="BU72" i="861"/>
  <c r="BM72" i="861"/>
  <c r="BE72" i="861"/>
  <c r="AW72" i="861"/>
  <c r="AO72" i="861"/>
  <c r="AG72" i="861"/>
  <c r="BB72" i="861"/>
  <c r="M72" i="861" s="1"/>
  <c r="BP72" i="861"/>
  <c r="BH72" i="861"/>
  <c r="AZ72" i="861"/>
  <c r="AR72" i="861"/>
  <c r="AJ72" i="861"/>
  <c r="CF72" i="861"/>
  <c r="BX72" i="861"/>
  <c r="CL28" i="861"/>
  <c r="CL29" i="861" s="1"/>
  <c r="CD28" i="861"/>
  <c r="CD29" i="861" s="1"/>
  <c r="BN72" i="861"/>
  <c r="N72" i="861" s="1"/>
  <c r="CK72" i="861"/>
  <c r="CC72" i="861"/>
  <c r="AP72" i="861"/>
  <c r="L72" i="861" s="1"/>
  <c r="CD72" i="861"/>
  <c r="BV72" i="861"/>
  <c r="BZ72" i="861"/>
  <c r="O72" i="861" s="1"/>
  <c r="P91" i="861"/>
  <c r="N91" i="861"/>
  <c r="L91" i="861"/>
  <c r="O86" i="861"/>
  <c r="M86" i="861"/>
  <c r="K86" i="861"/>
  <c r="K23" i="861"/>
  <c r="K2148" i="64" s="1"/>
  <c r="O95" i="861"/>
  <c r="M95" i="861"/>
  <c r="O43" i="861"/>
  <c r="M43" i="861"/>
  <c r="O91" i="861"/>
  <c r="M91" i="861"/>
  <c r="K91" i="861"/>
  <c r="P86" i="861"/>
  <c r="N86" i="861"/>
  <c r="L86" i="861"/>
  <c r="L43" i="861"/>
  <c r="L23" i="861"/>
  <c r="L2148" i="64" s="1"/>
  <c r="P23" i="861"/>
  <c r="P2148" i="64" s="1"/>
  <c r="N23" i="861"/>
  <c r="N2148" i="64" s="1"/>
  <c r="P95" i="861"/>
  <c r="N95" i="861"/>
  <c r="L95" i="861"/>
  <c r="P43" i="861"/>
  <c r="N43" i="861"/>
  <c r="M18" i="861"/>
  <c r="M2122" i="64" s="1"/>
  <c r="K18" i="861"/>
  <c r="K2122" i="64" s="1"/>
  <c r="CL72" i="861"/>
  <c r="P72" i="861" s="1"/>
  <c r="CH2148" i="64"/>
  <c r="BZ2148" i="64"/>
  <c r="BR2148" i="64"/>
  <c r="BJ2148" i="64"/>
  <c r="BB2148" i="64"/>
  <c r="AT2148" i="64"/>
  <c r="AL2148" i="64"/>
  <c r="AD2148" i="64"/>
  <c r="V2148" i="64"/>
  <c r="CI2122" i="64"/>
  <c r="CI2199" i="64"/>
  <c r="CI12" i="863"/>
  <c r="CA2122" i="64"/>
  <c r="CA2199" i="64"/>
  <c r="CA12" i="863"/>
  <c r="BS2122" i="64"/>
  <c r="BS2199" i="64"/>
  <c r="BS12" i="863"/>
  <c r="BK2122" i="64"/>
  <c r="BK2199" i="64"/>
  <c r="BK12" i="863"/>
  <c r="BC2122" i="64"/>
  <c r="BC2199" i="64"/>
  <c r="BC12" i="863"/>
  <c r="AU2122" i="64"/>
  <c r="AU2199" i="64"/>
  <c r="AU12" i="863"/>
  <c r="AM2122" i="64"/>
  <c r="AM2199" i="64"/>
  <c r="AM12" i="863"/>
  <c r="AE2122" i="64"/>
  <c r="AE2199" i="64"/>
  <c r="AE12" i="863"/>
  <c r="W2122" i="64"/>
  <c r="W2199" i="64"/>
  <c r="W12" i="863"/>
  <c r="CG2148" i="64"/>
  <c r="BY2148" i="64"/>
  <c r="BQ2148" i="64"/>
  <c r="BI2148" i="64"/>
  <c r="BA2148" i="64"/>
  <c r="AS2148" i="64"/>
  <c r="AK2148" i="64"/>
  <c r="AC2148" i="64"/>
  <c r="U2148" i="64"/>
  <c r="CH2122" i="64"/>
  <c r="CH2199" i="64"/>
  <c r="CH12" i="863"/>
  <c r="BZ2122" i="64"/>
  <c r="BZ2199" i="64"/>
  <c r="BZ12" i="863"/>
  <c r="BR2122" i="64"/>
  <c r="BR2199" i="64"/>
  <c r="BR12" i="863"/>
  <c r="BJ2122" i="64"/>
  <c r="BJ2199" i="64"/>
  <c r="BJ12" i="863"/>
  <c r="BB2122" i="64"/>
  <c r="BB2199" i="64"/>
  <c r="BB12" i="863"/>
  <c r="AT2122" i="64"/>
  <c r="AT2199" i="64"/>
  <c r="AT12" i="863"/>
  <c r="AL2122" i="64"/>
  <c r="AL2199" i="64"/>
  <c r="AL12" i="863"/>
  <c r="AD2122" i="64"/>
  <c r="AD2199" i="64"/>
  <c r="AD12" i="863"/>
  <c r="V2122" i="64"/>
  <c r="V2199" i="64"/>
  <c r="V12" i="863"/>
  <c r="L18" i="861"/>
  <c r="CH28" i="861"/>
  <c r="BZ28" i="861"/>
  <c r="CF2148" i="64"/>
  <c r="BX2148" i="64"/>
  <c r="BP2148" i="64"/>
  <c r="BH2148" i="64"/>
  <c r="AZ2148" i="64"/>
  <c r="AR2148" i="64"/>
  <c r="AJ2148" i="64"/>
  <c r="AB2148" i="64"/>
  <c r="T2148" i="64"/>
  <c r="CG2122" i="64"/>
  <c r="CG2199" i="64"/>
  <c r="CG12" i="863"/>
  <c r="BY2122" i="64"/>
  <c r="BY2199" i="64"/>
  <c r="BY12" i="863"/>
  <c r="BQ2122" i="64"/>
  <c r="BQ2199" i="64"/>
  <c r="BQ12" i="863"/>
  <c r="BI2122" i="64"/>
  <c r="BI2199" i="64"/>
  <c r="BI12" i="863"/>
  <c r="BA2122" i="64"/>
  <c r="BA2199" i="64"/>
  <c r="BA12" i="863"/>
  <c r="AS2122" i="64"/>
  <c r="AS2199" i="64"/>
  <c r="AS12" i="863"/>
  <c r="AK2122" i="64"/>
  <c r="AK2199" i="64"/>
  <c r="AK12" i="863"/>
  <c r="AC2122" i="64"/>
  <c r="AC2199" i="64"/>
  <c r="AC12" i="863"/>
  <c r="U2122" i="64"/>
  <c r="U2199" i="64"/>
  <c r="U12" i="863"/>
  <c r="CA29" i="861"/>
  <c r="CG28" i="861"/>
  <c r="CE2148" i="64"/>
  <c r="BW2148" i="64"/>
  <c r="BO2148" i="64"/>
  <c r="BG2148" i="64"/>
  <c r="AY2148" i="64"/>
  <c r="AQ2148" i="64"/>
  <c r="AI2148" i="64"/>
  <c r="AA2148" i="64"/>
  <c r="S2148" i="64"/>
  <c r="S2152" i="64" s="1"/>
  <c r="CF2122" i="64"/>
  <c r="CF2199" i="64"/>
  <c r="CF12" i="863"/>
  <c r="BX2122" i="64"/>
  <c r="BX2199" i="64"/>
  <c r="BX12" i="863"/>
  <c r="BP2122" i="64"/>
  <c r="BP2199" i="64"/>
  <c r="BP12" i="863"/>
  <c r="BH2122" i="64"/>
  <c r="BH2199" i="64"/>
  <c r="BH12" i="863"/>
  <c r="AZ2122" i="64"/>
  <c r="AZ2199" i="64"/>
  <c r="AZ12" i="863"/>
  <c r="AR2122" i="64"/>
  <c r="AR2199" i="64"/>
  <c r="AR12" i="863"/>
  <c r="AJ2122" i="64"/>
  <c r="AJ2199" i="64"/>
  <c r="AJ12" i="863"/>
  <c r="AB2122" i="64"/>
  <c r="AB2199" i="64"/>
  <c r="AB12" i="863"/>
  <c r="T2122" i="64"/>
  <c r="T2199" i="64"/>
  <c r="T12" i="863"/>
  <c r="BR29" i="861"/>
  <c r="CL2148" i="64"/>
  <c r="CD2148" i="64"/>
  <c r="BV2148" i="64"/>
  <c r="BN2148" i="64"/>
  <c r="BF2148" i="64"/>
  <c r="AX2148" i="64"/>
  <c r="AP2148" i="64"/>
  <c r="AH2148" i="64"/>
  <c r="Z2148" i="64"/>
  <c r="CE2122" i="64"/>
  <c r="CE2199" i="64"/>
  <c r="CE12" i="863"/>
  <c r="BW2122" i="64"/>
  <c r="BW2199" i="64"/>
  <c r="BW12" i="863"/>
  <c r="BO2122" i="64"/>
  <c r="BO2199" i="64"/>
  <c r="BO12" i="863"/>
  <c r="BG2122" i="64"/>
  <c r="BG2199" i="64"/>
  <c r="BG12" i="863"/>
  <c r="AY2122" i="64"/>
  <c r="AY2199" i="64"/>
  <c r="AY12" i="863"/>
  <c r="AQ2122" i="64"/>
  <c r="AQ2199" i="64"/>
  <c r="AQ12" i="863"/>
  <c r="AI2122" i="64"/>
  <c r="AI2199" i="64"/>
  <c r="AI12" i="863"/>
  <c r="AA2122" i="64"/>
  <c r="AA2199" i="64"/>
  <c r="AA12" i="863"/>
  <c r="S2122" i="64"/>
  <c r="S2126" i="64" s="1"/>
  <c r="S2199" i="64"/>
  <c r="S2203" i="64" s="1"/>
  <c r="S12" i="863"/>
  <c r="CK2148" i="64"/>
  <c r="CC2148" i="64"/>
  <c r="BU2148" i="64"/>
  <c r="BM2148" i="64"/>
  <c r="BE2148" i="64"/>
  <c r="AW2148" i="64"/>
  <c r="AO2148" i="64"/>
  <c r="AG2148" i="64"/>
  <c r="Y2148" i="64"/>
  <c r="O23" i="861"/>
  <c r="CL2122" i="64"/>
  <c r="CL2199" i="64"/>
  <c r="CL12" i="863"/>
  <c r="CD2122" i="64"/>
  <c r="CD2199" i="64"/>
  <c r="CD12" i="863"/>
  <c r="BV2122" i="64"/>
  <c r="BV2199" i="64"/>
  <c r="BV12" i="863"/>
  <c r="BN2122" i="64"/>
  <c r="BN2199" i="64"/>
  <c r="BN12" i="863"/>
  <c r="BF2122" i="64"/>
  <c r="BF2199" i="64"/>
  <c r="BF12" i="863"/>
  <c r="AX2122" i="64"/>
  <c r="AX2199" i="64"/>
  <c r="AX12" i="863"/>
  <c r="AP2122" i="64"/>
  <c r="AP2199" i="64"/>
  <c r="AP12" i="863"/>
  <c r="AH2122" i="64"/>
  <c r="AH2199" i="64"/>
  <c r="AH12" i="863"/>
  <c r="Z2122" i="64"/>
  <c r="Z2199" i="64"/>
  <c r="Z12" i="863"/>
  <c r="P18" i="861"/>
  <c r="CJ2148" i="64"/>
  <c r="CB2148" i="64"/>
  <c r="BT2148" i="64"/>
  <c r="BL2148" i="64"/>
  <c r="BD2148" i="64"/>
  <c r="AV2148" i="64"/>
  <c r="AN2148" i="64"/>
  <c r="AF2148" i="64"/>
  <c r="X2148" i="64"/>
  <c r="CK2122" i="64"/>
  <c r="CK2199" i="64"/>
  <c r="CK12" i="863"/>
  <c r="CC2122" i="64"/>
  <c r="CC2199" i="64"/>
  <c r="CC12" i="863"/>
  <c r="BU2122" i="64"/>
  <c r="BU2199" i="64"/>
  <c r="BU12" i="863"/>
  <c r="BM2122" i="64"/>
  <c r="BM2199" i="64"/>
  <c r="BM12" i="863"/>
  <c r="BE2122" i="64"/>
  <c r="BE2199" i="64"/>
  <c r="BE12" i="863"/>
  <c r="AW2122" i="64"/>
  <c r="AW2199" i="64"/>
  <c r="AW12" i="863"/>
  <c r="AO2122" i="64"/>
  <c r="AO2199" i="64"/>
  <c r="AO12" i="863"/>
  <c r="AG2122" i="64"/>
  <c r="AG2199" i="64"/>
  <c r="AG12" i="863"/>
  <c r="Y2122" i="64"/>
  <c r="Y2199" i="64"/>
  <c r="Y12" i="863"/>
  <c r="O18" i="861"/>
  <c r="CI2148" i="64"/>
  <c r="CA2148" i="64"/>
  <c r="BS2148" i="64"/>
  <c r="BK2148" i="64"/>
  <c r="BC2148" i="64"/>
  <c r="AU2148" i="64"/>
  <c r="AM2148" i="64"/>
  <c r="AE2148" i="64"/>
  <c r="W2148" i="64"/>
  <c r="M23" i="861"/>
  <c r="CJ2122" i="64"/>
  <c r="CJ2199" i="64"/>
  <c r="CJ12" i="863"/>
  <c r="CB2122" i="64"/>
  <c r="CB2199" i="64"/>
  <c r="CB12" i="863"/>
  <c r="BT2122" i="64"/>
  <c r="BT2199" i="64"/>
  <c r="BT12" i="863"/>
  <c r="BL2122" i="64"/>
  <c r="BL2199" i="64"/>
  <c r="BL12" i="863"/>
  <c r="BD2122" i="64"/>
  <c r="BD2199" i="64"/>
  <c r="BD12" i="863"/>
  <c r="AV2122" i="64"/>
  <c r="AV2199" i="64"/>
  <c r="AV12" i="863"/>
  <c r="AN2122" i="64"/>
  <c r="AN2199" i="64"/>
  <c r="AN12" i="863"/>
  <c r="AF2122" i="64"/>
  <c r="AF2199" i="64"/>
  <c r="AF12" i="863"/>
  <c r="X2122" i="64"/>
  <c r="X2199" i="64"/>
  <c r="X12" i="863"/>
  <c r="N18" i="861"/>
  <c r="M28" i="861" l="1"/>
  <c r="M29" i="861" s="1"/>
  <c r="L28" i="861"/>
  <c r="L29" i="861" s="1"/>
  <c r="P28" i="861"/>
  <c r="P29" i="861" s="1"/>
  <c r="K28" i="861"/>
  <c r="K29" i="861" s="1"/>
  <c r="N28" i="861"/>
  <c r="N29" i="861" s="1"/>
  <c r="K12" i="863"/>
  <c r="M2199" i="64"/>
  <c r="K2199" i="64"/>
  <c r="M12" i="863"/>
  <c r="T2203" i="64"/>
  <c r="T2205"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29" i="861"/>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CH29" i="861"/>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122" i="64"/>
  <c r="L2199" i="64"/>
  <c r="L12" i="863"/>
  <c r="L19" i="861"/>
  <c r="BJ67" i="863"/>
  <c r="BJ71" i="863"/>
  <c r="BJ69" i="863"/>
  <c r="BJ23" i="863" s="1"/>
  <c r="BJ34" i="861" s="1"/>
  <c r="W67" i="863"/>
  <c r="W71" i="863"/>
  <c r="W69" i="863"/>
  <c r="W23" i="863" s="1"/>
  <c r="W34" i="861" s="1"/>
  <c r="CI67" i="863"/>
  <c r="CI71" i="863"/>
  <c r="CI69" i="863"/>
  <c r="CI23" i="863" s="1"/>
  <c r="CI34" i="861" s="1"/>
  <c r="P2122" i="64"/>
  <c r="P2199" i="64"/>
  <c r="P12" i="863"/>
  <c r="P19" i="861"/>
  <c r="S67" i="863"/>
  <c r="S71" i="863"/>
  <c r="S69" i="863"/>
  <c r="CE71" i="863"/>
  <c r="CE69" i="863"/>
  <c r="CE23" i="863" s="1"/>
  <c r="CE34" i="861" s="1"/>
  <c r="CE67" i="863"/>
  <c r="AR71" i="863"/>
  <c r="AR69" i="863"/>
  <c r="AR23" i="863" s="1"/>
  <c r="AR34" i="861" s="1"/>
  <c r="AR67" i="863"/>
  <c r="BL69" i="863"/>
  <c r="BL23" i="863" s="1"/>
  <c r="BL34" i="861" s="1"/>
  <c r="BL67" i="863"/>
  <c r="BL71" i="863"/>
  <c r="O2122" i="64"/>
  <c r="O2199" i="64"/>
  <c r="O12" i="863"/>
  <c r="O19" i="861"/>
  <c r="BM69" i="863"/>
  <c r="BM23" i="863" s="1"/>
  <c r="BM34" i="861" s="1"/>
  <c r="BM67" i="863"/>
  <c r="BM71" i="863"/>
  <c r="Z71" i="863"/>
  <c r="Z69" i="863"/>
  <c r="Z23" i="863" s="1"/>
  <c r="Z34" i="861" s="1"/>
  <c r="Z67" i="863"/>
  <c r="CL71" i="863"/>
  <c r="CL69" i="863"/>
  <c r="CL23" i="863" s="1"/>
  <c r="CL34" i="861" s="1"/>
  <c r="CL67" i="863"/>
  <c r="S2205" i="64"/>
  <c r="AQ71" i="863"/>
  <c r="AQ69" i="863"/>
  <c r="AQ67" i="863"/>
  <c r="T2126" i="64"/>
  <c r="T2128"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122" i="64"/>
  <c r="N2199" i="64"/>
  <c r="N12" i="863"/>
  <c r="N19" i="861"/>
  <c r="CJ69" i="863"/>
  <c r="CJ23" i="863" s="1"/>
  <c r="CJ34" i="861" s="1"/>
  <c r="CJ67" i="863"/>
  <c r="CJ71" i="863"/>
  <c r="S2128"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148" i="64"/>
  <c r="AY71" i="863"/>
  <c r="AY69" i="863"/>
  <c r="AY23" i="863" s="1"/>
  <c r="AY34" i="861" s="1"/>
  <c r="AY67" i="863"/>
  <c r="BX71" i="863"/>
  <c r="BX69" i="863"/>
  <c r="BX23" i="863" s="1"/>
  <c r="BX34" i="861" s="1"/>
  <c r="BX67" i="863"/>
  <c r="S2154" i="64"/>
  <c r="BY71" i="863"/>
  <c r="BY69" i="863"/>
  <c r="BY23" i="863" s="1"/>
  <c r="BY34" i="861" s="1"/>
  <c r="BY67" i="863"/>
  <c r="T2152" i="64"/>
  <c r="T2154" i="64" s="1"/>
  <c r="AD67" i="863"/>
  <c r="AD71" i="863"/>
  <c r="AD69" i="863"/>
  <c r="AD23" i="863" s="1"/>
  <c r="AD34" i="861" s="1"/>
  <c r="BC67" i="863"/>
  <c r="BC71" i="863"/>
  <c r="BC69" i="863"/>
  <c r="BU69" i="863"/>
  <c r="BU23" i="863" s="1"/>
  <c r="BU34" i="861" s="1"/>
  <c r="BU67" i="863"/>
  <c r="BU71" i="863"/>
  <c r="M2148" i="64"/>
  <c r="BF71" i="863"/>
  <c r="BF69" i="863"/>
  <c r="BF23" i="863" s="1"/>
  <c r="BF34" i="861" s="1"/>
  <c r="BF67" i="863"/>
  <c r="BW71" i="863"/>
  <c r="BW69" i="863"/>
  <c r="BW23" i="863" s="1"/>
  <c r="BW34" i="861" s="1"/>
  <c r="BW67" i="863"/>
  <c r="AJ71" i="863"/>
  <c r="AJ69" i="863"/>
  <c r="AJ23" i="863" s="1"/>
  <c r="AJ34" i="861" s="1"/>
  <c r="AJ67" i="863"/>
  <c r="CG29" i="861"/>
  <c r="AK71" i="863"/>
  <c r="AK69" i="863"/>
  <c r="AK23" i="863" s="1"/>
  <c r="AK34" i="861" s="1"/>
  <c r="AK67" i="863"/>
  <c r="BB67" i="863"/>
  <c r="BB71" i="863"/>
  <c r="BB69" i="863"/>
  <c r="BB23" i="863" s="1"/>
  <c r="BB34" i="861" s="1"/>
  <c r="CA67" i="863"/>
  <c r="CA71" i="863"/>
  <c r="CA69" i="863"/>
  <c r="M19" i="861"/>
  <c r="BI25" i="863" l="1"/>
  <c r="BI36" i="861" s="1"/>
  <c r="AV25" i="863"/>
  <c r="AB25" i="863"/>
  <c r="AB36" i="861" s="1"/>
  <c r="BJ25" i="863"/>
  <c r="BJ36" i="861" s="1"/>
  <c r="AS25" i="863"/>
  <c r="AS36" i="861" s="1"/>
  <c r="AL25" i="863"/>
  <c r="AL36" i="861" s="1"/>
  <c r="U25" i="863"/>
  <c r="U36" i="861" s="1"/>
  <c r="CB25" i="863"/>
  <c r="CB36" i="861" s="1"/>
  <c r="CD25" i="863"/>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Q25" i="863"/>
  <c r="BQ36" i="861" s="1"/>
  <c r="S25" i="863"/>
  <c r="S36" i="861" s="1"/>
  <c r="BN25" i="863"/>
  <c r="BN36" i="861" s="1"/>
  <c r="CF25" i="863"/>
  <c r="CF36" i="861" s="1"/>
  <c r="AF25" i="863"/>
  <c r="AF36" i="861" s="1"/>
  <c r="AM25" i="863"/>
  <c r="AM36" i="861" s="1"/>
  <c r="BF25" i="863"/>
  <c r="BF36" i="861" s="1"/>
  <c r="AE25" i="863"/>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CD36" i="861"/>
  <c r="AV36" i="861"/>
  <c r="U2203" i="64"/>
  <c r="U2126" i="64"/>
  <c r="V2126" i="64" s="1"/>
  <c r="W2126" i="64" s="1"/>
  <c r="W2128"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152"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6" i="861"/>
  <c r="L36" i="861" s="1"/>
  <c r="BO36" i="861"/>
  <c r="O36" i="861" s="1"/>
  <c r="P25" i="863"/>
  <c r="P36" i="861"/>
  <c r="K36" i="861"/>
  <c r="N36" i="861"/>
  <c r="M36" i="861"/>
  <c r="U2128" i="64"/>
  <c r="V2128" i="64"/>
  <c r="U2205" i="64"/>
  <c r="V2203" i="64"/>
  <c r="AY26" i="863"/>
  <c r="AY33" i="861"/>
  <c r="AY37" i="861" s="1"/>
  <c r="BH26" i="863"/>
  <c r="BH33" i="861"/>
  <c r="BH37" i="861" s="1"/>
  <c r="BK26" i="863"/>
  <c r="BK33" i="861"/>
  <c r="BK37" i="861" s="1"/>
  <c r="L23" i="863"/>
  <c r="AE34" i="861"/>
  <c r="L34" i="861" s="1"/>
  <c r="BN26" i="863"/>
  <c r="BN33" i="861"/>
  <c r="BN37" i="861" s="1"/>
  <c r="M23" i="863"/>
  <c r="AQ34" i="861"/>
  <c r="M34" i="861" s="1"/>
  <c r="BP26" i="863"/>
  <c r="BP33" i="861"/>
  <c r="BP37" i="861" s="1"/>
  <c r="AV26" i="863"/>
  <c r="AV33" i="861"/>
  <c r="AV37" i="861" s="1"/>
  <c r="AN26" i="863"/>
  <c r="AN33" i="861"/>
  <c r="AN37" i="861" s="1"/>
  <c r="AR26" i="863"/>
  <c r="AR33" i="861"/>
  <c r="AR37" i="861" s="1"/>
  <c r="V26" i="863"/>
  <c r="V33" i="861"/>
  <c r="V37" i="861" s="1"/>
  <c r="P72" i="863"/>
  <c r="AG26" i="863"/>
  <c r="AG33" i="861"/>
  <c r="AG37" i="861" s="1"/>
  <c r="AD26" i="863"/>
  <c r="AD33" i="861"/>
  <c r="AD37" i="861" s="1"/>
  <c r="N72" i="863"/>
  <c r="BT26" i="863"/>
  <c r="BT33" i="861"/>
  <c r="BT37" i="861" s="1"/>
  <c r="AL26" i="863"/>
  <c r="AL33" i="861"/>
  <c r="AL37" i="861" s="1"/>
  <c r="BS26" i="863"/>
  <c r="BS33" i="861"/>
  <c r="BS37" i="861" s="1"/>
  <c r="CC26" i="863"/>
  <c r="CC33" i="861"/>
  <c r="CC37" i="861" s="1"/>
  <c r="CG26" i="863"/>
  <c r="CG33" i="861"/>
  <c r="CG37" i="861" s="1"/>
  <c r="BY26" i="863"/>
  <c r="BY33" i="861"/>
  <c r="BY37" i="861" s="1"/>
  <c r="AM26" i="863"/>
  <c r="AM33" i="861"/>
  <c r="AM37" i="861" s="1"/>
  <c r="P22" i="863"/>
  <c r="CA26" i="863"/>
  <c r="CA33" i="861"/>
  <c r="P23" i="863"/>
  <c r="CA34" i="861"/>
  <c r="P34" i="861" s="1"/>
  <c r="BG26" i="863"/>
  <c r="BG33" i="861"/>
  <c r="BG37" i="861" s="1"/>
  <c r="T26" i="863"/>
  <c r="T33" i="861"/>
  <c r="T37" i="861" s="1"/>
  <c r="U26" i="863"/>
  <c r="U33" i="861"/>
  <c r="U37" i="861" s="1"/>
  <c r="AX26" i="863"/>
  <c r="AX33" i="861"/>
  <c r="AX37" i="861" s="1"/>
  <c r="W26" i="863"/>
  <c r="W33" i="861"/>
  <c r="W37" i="861" s="1"/>
  <c r="BL33" i="861"/>
  <c r="BL37" i="861" s="1"/>
  <c r="BL26" i="863"/>
  <c r="N23" i="863"/>
  <c r="BC34" i="861"/>
  <c r="N34" i="861" s="1"/>
  <c r="AS26" i="863"/>
  <c r="AS33" i="861"/>
  <c r="AS37" i="861" s="1"/>
  <c r="BQ26" i="863"/>
  <c r="BQ33" i="861"/>
  <c r="BQ37" i="861" s="1"/>
  <c r="CJ33" i="861"/>
  <c r="CJ37" i="861" s="1"/>
  <c r="CJ26" i="863"/>
  <c r="BV26" i="863"/>
  <c r="BV33" i="861"/>
  <c r="BV37" i="861" s="1"/>
  <c r="AH26" i="863"/>
  <c r="AH33" i="861"/>
  <c r="AH37" i="861" s="1"/>
  <c r="AC26" i="863"/>
  <c r="AC33" i="861"/>
  <c r="AC37" i="861" s="1"/>
  <c r="AI26" i="863"/>
  <c r="AI33" i="861"/>
  <c r="AI37" i="861" s="1"/>
  <c r="AB26" i="863"/>
  <c r="AB33" i="861"/>
  <c r="AB37" i="861" s="1"/>
  <c r="BO26" i="863"/>
  <c r="O22" i="863"/>
  <c r="BO33" i="861"/>
  <c r="AZ26" i="863"/>
  <c r="AZ33" i="861"/>
  <c r="AZ37" i="861" s="1"/>
  <c r="N22" i="863"/>
  <c r="BC26" i="863"/>
  <c r="BC33" i="861"/>
  <c r="BZ26" i="863"/>
  <c r="BZ33" i="861"/>
  <c r="BZ37" i="861" s="1"/>
  <c r="CE26" i="863"/>
  <c r="CE33" i="861"/>
  <c r="CE37" i="861" s="1"/>
  <c r="AW26" i="863"/>
  <c r="AW33" i="861"/>
  <c r="AW37" i="861" s="1"/>
  <c r="CF26" i="863"/>
  <c r="CF33" i="861"/>
  <c r="CF37" i="861" s="1"/>
  <c r="CI26" i="863"/>
  <c r="CI33" i="861"/>
  <c r="CI37" i="861" s="1"/>
  <c r="AO26" i="863"/>
  <c r="AO33" i="861"/>
  <c r="AO37" i="861" s="1"/>
  <c r="BF26" i="863"/>
  <c r="BF33" i="861"/>
  <c r="BF37" i="861" s="1"/>
  <c r="CB26" i="863"/>
  <c r="CB33" i="861"/>
  <c r="CB37" i="861" s="1"/>
  <c r="BB26" i="863"/>
  <c r="BB33" i="861"/>
  <c r="BB37" i="861" s="1"/>
  <c r="Y26" i="863"/>
  <c r="Y33" i="861"/>
  <c r="Y37" i="861" s="1"/>
  <c r="BI26" i="863"/>
  <c r="BI33" i="861"/>
  <c r="BI37" i="861" s="1"/>
  <c r="Z26" i="863"/>
  <c r="Z33" i="861"/>
  <c r="Z37" i="861" s="1"/>
  <c r="BE26" i="863"/>
  <c r="BE33" i="861"/>
  <c r="BE37" i="861" s="1"/>
  <c r="BJ26" i="863"/>
  <c r="BJ33" i="861"/>
  <c r="BJ37" i="861" s="1"/>
  <c r="CH26" i="863"/>
  <c r="CH33" i="861"/>
  <c r="CH37" i="861" s="1"/>
  <c r="M72" i="863"/>
  <c r="AT26" i="863"/>
  <c r="AT33" i="861"/>
  <c r="AT37" i="861" s="1"/>
  <c r="BX26" i="863"/>
  <c r="BX33" i="861"/>
  <c r="BX37" i="861" s="1"/>
  <c r="BD33" i="861"/>
  <c r="BD37" i="861" s="1"/>
  <c r="BD26" i="863"/>
  <c r="K72" i="863"/>
  <c r="BA26" i="863"/>
  <c r="BA33" i="861"/>
  <c r="BA37" i="861" s="1"/>
  <c r="AF33" i="861"/>
  <c r="AF37" i="861" s="1"/>
  <c r="AF26" i="863"/>
  <c r="AU26" i="863"/>
  <c r="AU33" i="861"/>
  <c r="AU37" i="861" s="1"/>
  <c r="BU26" i="863"/>
  <c r="BU33" i="861"/>
  <c r="BU37" i="861" s="1"/>
  <c r="AP26" i="863"/>
  <c r="AP33" i="861"/>
  <c r="AP37" i="861" s="1"/>
  <c r="O72" i="863"/>
  <c r="BR26" i="863"/>
  <c r="BR33" i="861"/>
  <c r="BR37" i="861" s="1"/>
  <c r="M22" i="863"/>
  <c r="AQ26" i="863"/>
  <c r="AQ33" i="861"/>
  <c r="V2152" i="64"/>
  <c r="S26" i="863"/>
  <c r="K22" i="863"/>
  <c r="S33" i="861"/>
  <c r="X33" i="861"/>
  <c r="X37" i="861" s="1"/>
  <c r="X26" i="863"/>
  <c r="AA26" i="863"/>
  <c r="AA33" i="861"/>
  <c r="AA37" i="861" s="1"/>
  <c r="AJ26" i="863"/>
  <c r="AJ33" i="861"/>
  <c r="AJ37" i="861" s="1"/>
  <c r="L72" i="863"/>
  <c r="AE26" i="863"/>
  <c r="L22" i="863"/>
  <c r="AE33" i="861"/>
  <c r="X2126" i="64"/>
  <c r="X2128" i="64" s="1"/>
  <c r="O23" i="863"/>
  <c r="BO34" i="861"/>
  <c r="O34" i="861" s="1"/>
  <c r="CD26" i="863"/>
  <c r="CD33" i="861"/>
  <c r="CD37" i="861" s="1"/>
  <c r="BM26" i="863"/>
  <c r="BM33" i="861"/>
  <c r="BM37" i="861" s="1"/>
  <c r="CK26" i="863"/>
  <c r="CK33" i="861"/>
  <c r="CK37" i="861" s="1"/>
  <c r="BW26" i="863"/>
  <c r="BW33" i="861"/>
  <c r="BW37" i="861" s="1"/>
  <c r="CL26" i="863"/>
  <c r="CL33" i="861"/>
  <c r="CL37" i="861" s="1"/>
  <c r="U2154" i="64"/>
  <c r="AK26" i="863"/>
  <c r="AK33" i="861"/>
  <c r="AK37" i="861" s="1"/>
  <c r="K23" i="863"/>
  <c r="S34" i="861"/>
  <c r="K34" i="861" s="1"/>
  <c r="L26" i="863" l="1"/>
  <c r="M26" i="863"/>
  <c r="V2205" i="64"/>
  <c r="W2203" i="64"/>
  <c r="AP39" i="861"/>
  <c r="AP2173" i="64"/>
  <c r="AP2225" i="64"/>
  <c r="AK39" i="861"/>
  <c r="AK2173" i="64"/>
  <c r="AK2225" i="64"/>
  <c r="V2154" i="64"/>
  <c r="AF39" i="861"/>
  <c r="AF2173" i="64"/>
  <c r="AF2225" i="64"/>
  <c r="AT39" i="861"/>
  <c r="AT2173" i="64"/>
  <c r="AT2225" i="64"/>
  <c r="CG2225" i="64"/>
  <c r="CG2173" i="64"/>
  <c r="CG39" i="861"/>
  <c r="BT39" i="861"/>
  <c r="BT2225" i="64"/>
  <c r="BT2173" i="64"/>
  <c r="V39" i="861"/>
  <c r="V2173" i="64"/>
  <c r="V2225" i="64"/>
  <c r="BP39" i="861"/>
  <c r="BP2225" i="64"/>
  <c r="BP2173" i="64"/>
  <c r="BK39" i="861"/>
  <c r="BK2173" i="64"/>
  <c r="BK2225" i="64"/>
  <c r="BM39" i="861"/>
  <c r="BM2225" i="64"/>
  <c r="BM2173" i="64"/>
  <c r="L33" i="861"/>
  <c r="AE37" i="861"/>
  <c r="BU39" i="861"/>
  <c r="BU2173" i="64"/>
  <c r="BU2225" i="64"/>
  <c r="BA39" i="861"/>
  <c r="BA2173" i="64"/>
  <c r="BA2225" i="64"/>
  <c r="Z39" i="861"/>
  <c r="Z2173" i="64"/>
  <c r="Z2225" i="64"/>
  <c r="CB39" i="861"/>
  <c r="CB2225" i="64"/>
  <c r="CB2173" i="64"/>
  <c r="CF39" i="861"/>
  <c r="CF2173" i="64"/>
  <c r="CF2225" i="64"/>
  <c r="N33" i="861"/>
  <c r="BC37" i="861"/>
  <c r="AB39" i="861"/>
  <c r="AB2225" i="64"/>
  <c r="AB2173" i="64"/>
  <c r="BV39" i="861"/>
  <c r="BV2225" i="64"/>
  <c r="BV2173" i="64"/>
  <c r="U39" i="861"/>
  <c r="U2173" i="64"/>
  <c r="U2225" i="64"/>
  <c r="P33" i="861"/>
  <c r="CA37" i="861"/>
  <c r="K33" i="861"/>
  <c r="S37" i="861"/>
  <c r="AA39" i="861"/>
  <c r="AA2225" i="64"/>
  <c r="AA2173" i="64"/>
  <c r="M33" i="861"/>
  <c r="AQ37" i="861"/>
  <c r="X39" i="861"/>
  <c r="X2173" i="64"/>
  <c r="X2225" i="64"/>
  <c r="CC39" i="861"/>
  <c r="CC2173" i="64"/>
  <c r="CC2225" i="64"/>
  <c r="AR39" i="861"/>
  <c r="AR2173" i="64"/>
  <c r="AR2225" i="64"/>
  <c r="BH39" i="861"/>
  <c r="BH2173" i="64"/>
  <c r="BH2225" i="64"/>
  <c r="CH2173" i="64"/>
  <c r="CH2225" i="64"/>
  <c r="CH39" i="861"/>
  <c r="BI39" i="861"/>
  <c r="BI2173" i="64"/>
  <c r="BI2225" i="64"/>
  <c r="BF39" i="861"/>
  <c r="BF2173" i="64"/>
  <c r="BF2225" i="64"/>
  <c r="AW39" i="861"/>
  <c r="AW2225" i="64"/>
  <c r="AW2173" i="64"/>
  <c r="N26" i="863"/>
  <c r="AI39" i="861"/>
  <c r="AI2173" i="64"/>
  <c r="AI2225" i="64"/>
  <c r="T39" i="861"/>
  <c r="T2173" i="64"/>
  <c r="T2225" i="64"/>
  <c r="P26" i="863"/>
  <c r="AD39" i="861"/>
  <c r="AD2173" i="64"/>
  <c r="AD2225" i="64"/>
  <c r="K26" i="863"/>
  <c r="BR39" i="861"/>
  <c r="BR2225" i="64"/>
  <c r="BR2173" i="64"/>
  <c r="AZ39" i="861"/>
  <c r="AZ2173" i="64"/>
  <c r="AZ2225" i="64"/>
  <c r="CJ39" i="861"/>
  <c r="CJ2225" i="64"/>
  <c r="CJ2173" i="64"/>
  <c r="BL39" i="861"/>
  <c r="BL2225" i="64"/>
  <c r="BL2173" i="64"/>
  <c r="AM39" i="861"/>
  <c r="AM2225" i="64"/>
  <c r="AM2173" i="64"/>
  <c r="BS39" i="861"/>
  <c r="BS2225" i="64"/>
  <c r="BS2173" i="64"/>
  <c r="AN39" i="861"/>
  <c r="AN2225" i="64"/>
  <c r="AN2173" i="64"/>
  <c r="BN39" i="861"/>
  <c r="BN2173" i="64"/>
  <c r="BN2225" i="64"/>
  <c r="AY39" i="861"/>
  <c r="AY2173" i="64"/>
  <c r="AY2225" i="64"/>
  <c r="CD39" i="861"/>
  <c r="CD2173" i="64"/>
  <c r="CD2225" i="64"/>
  <c r="AU39" i="861"/>
  <c r="AU2225" i="64"/>
  <c r="AU2173" i="64"/>
  <c r="BJ39" i="861"/>
  <c r="BJ2173" i="64"/>
  <c r="BJ2225" i="64"/>
  <c r="Y39" i="861"/>
  <c r="Y2173" i="64"/>
  <c r="Y2225" i="64"/>
  <c r="AO39" i="861"/>
  <c r="AO2225" i="64"/>
  <c r="AO2173" i="64"/>
  <c r="CE39" i="861"/>
  <c r="CE2173" i="64"/>
  <c r="CE2225" i="64"/>
  <c r="AC39" i="861"/>
  <c r="AC2173" i="64"/>
  <c r="AC2225" i="64"/>
  <c r="BQ39" i="861"/>
  <c r="BQ2173" i="64"/>
  <c r="BQ2225" i="64"/>
  <c r="W39" i="861"/>
  <c r="W2225" i="64"/>
  <c r="W2173" i="64"/>
  <c r="BG39" i="861"/>
  <c r="BG2173" i="64"/>
  <c r="BG2225" i="64"/>
  <c r="AG39" i="861"/>
  <c r="AG2225" i="64"/>
  <c r="AG2173" i="64"/>
  <c r="BW39" i="861"/>
  <c r="BW2173" i="64"/>
  <c r="BW2225" i="64"/>
  <c r="AJ39" i="861"/>
  <c r="AJ2173" i="64"/>
  <c r="AJ2225" i="64"/>
  <c r="BD39" i="861"/>
  <c r="BD2225" i="64"/>
  <c r="BD2173" i="64"/>
  <c r="BX39" i="861"/>
  <c r="BX2173" i="64"/>
  <c r="BX2225" i="64"/>
  <c r="BO37" i="861"/>
  <c r="O33" i="861"/>
  <c r="BY39" i="861"/>
  <c r="BY2173" i="64"/>
  <c r="BY2225" i="64"/>
  <c r="AL39" i="861"/>
  <c r="AL2173" i="64"/>
  <c r="AL2225" i="64"/>
  <c r="AV39" i="861"/>
  <c r="AV2225" i="64"/>
  <c r="AV2173" i="64"/>
  <c r="CL39" i="861"/>
  <c r="CL2173" i="64"/>
  <c r="CL2225" i="64"/>
  <c r="CK39" i="861"/>
  <c r="CK2225" i="64"/>
  <c r="CK2173" i="64"/>
  <c r="Y2126" i="64"/>
  <c r="W2152" i="64"/>
  <c r="W2154" i="64" s="1"/>
  <c r="BE39" i="861"/>
  <c r="BE2225" i="64"/>
  <c r="BE2173" i="64"/>
  <c r="BB39" i="861"/>
  <c r="BB2173" i="64"/>
  <c r="BB2225" i="64"/>
  <c r="CI39" i="861"/>
  <c r="CI2225" i="64"/>
  <c r="CI2173" i="64"/>
  <c r="BZ2173" i="64"/>
  <c r="BZ2225" i="64"/>
  <c r="BZ39" i="861"/>
  <c r="O26" i="863"/>
  <c r="AH39" i="861"/>
  <c r="AH2173" i="64"/>
  <c r="AH2225" i="64"/>
  <c r="AS39" i="861"/>
  <c r="AS2225" i="64"/>
  <c r="AS2173" i="64"/>
  <c r="AX39" i="861"/>
  <c r="AX2173" i="64"/>
  <c r="AX2225" i="64"/>
  <c r="X2203" i="64" l="1"/>
  <c r="W2205" i="64"/>
  <c r="CI2251" i="64"/>
  <c r="CI2254" i="64" s="1"/>
  <c r="CI40" i="861"/>
  <c r="CI51" i="861"/>
  <c r="AH2251" i="64"/>
  <c r="AH2254" i="64" s="1"/>
  <c r="AH40" i="861"/>
  <c r="AH51" i="861"/>
  <c r="Z2126" i="64"/>
  <c r="Y2128" i="64"/>
  <c r="BY2251" i="64"/>
  <c r="BY2254" i="64" s="1"/>
  <c r="BY40" i="861"/>
  <c r="BY51" i="861"/>
  <c r="AX2251" i="64"/>
  <c r="AX2254" i="64" s="1"/>
  <c r="AX40" i="861"/>
  <c r="AX51" i="861"/>
  <c r="BZ2251" i="64"/>
  <c r="BZ2254" i="64" s="1"/>
  <c r="BZ40" i="861"/>
  <c r="BZ51" i="861"/>
  <c r="BB2251" i="64"/>
  <c r="BB2254" i="64" s="1"/>
  <c r="BB40" i="861"/>
  <c r="BB51" i="861"/>
  <c r="AG2251" i="64"/>
  <c r="AG2254" i="64" s="1"/>
  <c r="AG40" i="861"/>
  <c r="AG51" i="861"/>
  <c r="BJ2251" i="64"/>
  <c r="BJ2254" i="64" s="1"/>
  <c r="BJ40" i="861"/>
  <c r="BJ51" i="861"/>
  <c r="BL2251" i="64"/>
  <c r="BL2254" i="64" s="1"/>
  <c r="BL40" i="861"/>
  <c r="BL51" i="861"/>
  <c r="CH2251" i="64"/>
  <c r="CH2254" i="64" s="1"/>
  <c r="CH40" i="861"/>
  <c r="CH51" i="861"/>
  <c r="X2251" i="64"/>
  <c r="X2254" i="64" s="1"/>
  <c r="X40" i="861"/>
  <c r="X51" i="861"/>
  <c r="BV2251" i="64"/>
  <c r="BV2254" i="64" s="1"/>
  <c r="BV40" i="861"/>
  <c r="BV51" i="861"/>
  <c r="CF2251" i="64"/>
  <c r="CF2254" i="64" s="1"/>
  <c r="CF40" i="861"/>
  <c r="CF51" i="861"/>
  <c r="AV2251" i="64"/>
  <c r="AV2254" i="64" s="1"/>
  <c r="AV40" i="861"/>
  <c r="AV51" i="861"/>
  <c r="O37" i="861"/>
  <c r="BO39" i="861"/>
  <c r="BO2173" i="64"/>
  <c r="BO2225" i="64"/>
  <c r="BQ2251" i="64"/>
  <c r="BQ2254" i="64" s="1"/>
  <c r="BQ40" i="861"/>
  <c r="BQ51" i="861"/>
  <c r="AY2251" i="64"/>
  <c r="AY2254" i="64" s="1"/>
  <c r="AY40" i="861"/>
  <c r="AY51" i="861"/>
  <c r="AW2251" i="64"/>
  <c r="AW2254" i="64" s="1"/>
  <c r="AW40" i="861"/>
  <c r="AW51" i="861"/>
  <c r="P37" i="861"/>
  <c r="CA39" i="861"/>
  <c r="CA2173" i="64"/>
  <c r="CA2225" i="64"/>
  <c r="BA2251" i="64"/>
  <c r="BA2254" i="64" s="1"/>
  <c r="BA40" i="861"/>
  <c r="BA51" i="861"/>
  <c r="BM2251" i="64"/>
  <c r="BM2254" i="64" s="1"/>
  <c r="BM40" i="861"/>
  <c r="BM51" i="861"/>
  <c r="AJ2251" i="64"/>
  <c r="AJ2254" i="64" s="1"/>
  <c r="AJ40" i="861"/>
  <c r="AJ51" i="861"/>
  <c r="AO2251" i="64"/>
  <c r="AO2254" i="64" s="1"/>
  <c r="AO40" i="861"/>
  <c r="AO51" i="861"/>
  <c r="BS2251" i="64"/>
  <c r="BS2254" i="64" s="1"/>
  <c r="BS40" i="861"/>
  <c r="BS51" i="861"/>
  <c r="BR2251" i="64"/>
  <c r="BR2254" i="64" s="1"/>
  <c r="BR40" i="861"/>
  <c r="BR51" i="861"/>
  <c r="T2251" i="64"/>
  <c r="T2254" i="64" s="1"/>
  <c r="T40" i="861"/>
  <c r="T51" i="861"/>
  <c r="AR2251" i="64"/>
  <c r="AR2254" i="64" s="1"/>
  <c r="AR40" i="861"/>
  <c r="AR51" i="861"/>
  <c r="AQ39" i="861"/>
  <c r="M37" i="861"/>
  <c r="AQ2173" i="64"/>
  <c r="AQ2225" i="64"/>
  <c r="V2251" i="64"/>
  <c r="V2254" i="64" s="1"/>
  <c r="V40" i="861"/>
  <c r="V51" i="861"/>
  <c r="AK2251" i="64"/>
  <c r="AK2254" i="64" s="1"/>
  <c r="AK40" i="861"/>
  <c r="AK51" i="861"/>
  <c r="CK2251" i="64"/>
  <c r="CK2254" i="64" s="1"/>
  <c r="CK40" i="861"/>
  <c r="CK51" i="861"/>
  <c r="AS2251" i="64"/>
  <c r="AS2254" i="64" s="1"/>
  <c r="AS40" i="861"/>
  <c r="AS51" i="861"/>
  <c r="BG2251" i="64"/>
  <c r="BG2254" i="64" s="1"/>
  <c r="BG40" i="861"/>
  <c r="BG51" i="861"/>
  <c r="AU2251" i="64"/>
  <c r="AU2254" i="64" s="1"/>
  <c r="AU40" i="861"/>
  <c r="AU51" i="861"/>
  <c r="CJ2251" i="64"/>
  <c r="CJ2254" i="64" s="1"/>
  <c r="CJ40" i="861"/>
  <c r="CJ51" i="861"/>
  <c r="AB2251" i="64"/>
  <c r="AB2254" i="64" s="1"/>
  <c r="AB40" i="861"/>
  <c r="AB51" i="861"/>
  <c r="CB2251" i="64"/>
  <c r="CB2254" i="64" s="1"/>
  <c r="CB40" i="861"/>
  <c r="CB51" i="861"/>
  <c r="AT2251" i="64"/>
  <c r="AT2254" i="64" s="1"/>
  <c r="AT40" i="861"/>
  <c r="AT51" i="861"/>
  <c r="BE2251" i="64"/>
  <c r="BE2254" i="64" s="1"/>
  <c r="BE40" i="861"/>
  <c r="BE51" i="861"/>
  <c r="X2152" i="64"/>
  <c r="X2154" i="64" s="1"/>
  <c r="AL2251" i="64"/>
  <c r="AL2254" i="64" s="1"/>
  <c r="AL40" i="861"/>
  <c r="AL51" i="861"/>
  <c r="BX2251" i="64"/>
  <c r="BX2254" i="64" s="1"/>
  <c r="BX40" i="861"/>
  <c r="BX51" i="861"/>
  <c r="AC2251" i="64"/>
  <c r="AC2254" i="64" s="1"/>
  <c r="AC40" i="861"/>
  <c r="AC51" i="861"/>
  <c r="BN2251" i="64"/>
  <c r="BN2254" i="64" s="1"/>
  <c r="BN40" i="861"/>
  <c r="BN51" i="861"/>
  <c r="BF2251" i="64"/>
  <c r="BF2254" i="64" s="1"/>
  <c r="BF40" i="861"/>
  <c r="BF51" i="861"/>
  <c r="BC39" i="861"/>
  <c r="N37" i="861"/>
  <c r="BC2225" i="64"/>
  <c r="BC2173" i="64"/>
  <c r="BU2251" i="64"/>
  <c r="BU2254" i="64" s="1"/>
  <c r="BU40" i="861"/>
  <c r="BU51" i="861"/>
  <c r="BK2251" i="64"/>
  <c r="BK2254" i="64" s="1"/>
  <c r="BK40" i="861"/>
  <c r="BK51" i="861"/>
  <c r="BW2251" i="64"/>
  <c r="BW2254" i="64" s="1"/>
  <c r="BW40" i="861"/>
  <c r="BW51" i="861"/>
  <c r="Y2251" i="64"/>
  <c r="Y2254" i="64" s="1"/>
  <c r="Y40" i="861"/>
  <c r="Y51" i="861"/>
  <c r="AM2251" i="64"/>
  <c r="AM2254" i="64" s="1"/>
  <c r="AM40" i="861"/>
  <c r="AM51" i="861"/>
  <c r="AI2251" i="64"/>
  <c r="AI2254" i="64" s="1"/>
  <c r="AI40" i="861"/>
  <c r="AI51" i="861"/>
  <c r="CC2251" i="64"/>
  <c r="CC2254" i="64" s="1"/>
  <c r="CC40" i="861"/>
  <c r="CC51" i="861"/>
  <c r="U2251" i="64"/>
  <c r="U2254" i="64" s="1"/>
  <c r="U40" i="861"/>
  <c r="U51" i="861"/>
  <c r="AE39" i="861"/>
  <c r="L37" i="861"/>
  <c r="AE2225" i="64"/>
  <c r="AE2173" i="64"/>
  <c r="BT2251" i="64"/>
  <c r="BT2254" i="64" s="1"/>
  <c r="BT40" i="861"/>
  <c r="BT51" i="861"/>
  <c r="AP2251" i="64"/>
  <c r="AP2254" i="64" s="1"/>
  <c r="AP40" i="861"/>
  <c r="AP51" i="861"/>
  <c r="CL2251" i="64"/>
  <c r="CL2254" i="64" s="1"/>
  <c r="CL40" i="861"/>
  <c r="CL51" i="861"/>
  <c r="W2251" i="64"/>
  <c r="W2254" i="64" s="1"/>
  <c r="W40" i="861"/>
  <c r="W51" i="861"/>
  <c r="CD2251" i="64"/>
  <c r="CD2254" i="64" s="1"/>
  <c r="CD40" i="861"/>
  <c r="CD51" i="861"/>
  <c r="AZ2251" i="64"/>
  <c r="AZ2254" i="64" s="1"/>
  <c r="AZ40" i="861"/>
  <c r="AZ51" i="861"/>
  <c r="AD2251" i="64"/>
  <c r="AD2254" i="64" s="1"/>
  <c r="AD40" i="861"/>
  <c r="AD51" i="861"/>
  <c r="AA2251" i="64"/>
  <c r="AA2254" i="64" s="1"/>
  <c r="AA40" i="861"/>
  <c r="AA51" i="861"/>
  <c r="Z2251" i="64"/>
  <c r="Z2254" i="64" s="1"/>
  <c r="Z40" i="861"/>
  <c r="Z51" i="861"/>
  <c r="CG2251" i="64"/>
  <c r="CG2254" i="64" s="1"/>
  <c r="CG40" i="861"/>
  <c r="CG51" i="861"/>
  <c r="AF2251" i="64"/>
  <c r="AF2254" i="64" s="1"/>
  <c r="AF40" i="861"/>
  <c r="AF51" i="861"/>
  <c r="BD2251" i="64"/>
  <c r="BD2254" i="64" s="1"/>
  <c r="BD40" i="861"/>
  <c r="BD51" i="861"/>
  <c r="CE2251" i="64"/>
  <c r="CE2254" i="64" s="1"/>
  <c r="CE40" i="861"/>
  <c r="CE51" i="861"/>
  <c r="AN2251" i="64"/>
  <c r="AN2254" i="64" s="1"/>
  <c r="AN40" i="861"/>
  <c r="AN51" i="861"/>
  <c r="BI2251" i="64"/>
  <c r="BI2254" i="64" s="1"/>
  <c r="BI40" i="861"/>
  <c r="BI51" i="861"/>
  <c r="BH2251" i="64"/>
  <c r="BH2254" i="64" s="1"/>
  <c r="BH40" i="861"/>
  <c r="BH51" i="861"/>
  <c r="S39" i="861"/>
  <c r="K37" i="861"/>
  <c r="S2173" i="64"/>
  <c r="S2177" i="64" s="1"/>
  <c r="S2225" i="64"/>
  <c r="S2229" i="64" s="1"/>
  <c r="T2229" i="64" s="1"/>
  <c r="BP2251" i="64"/>
  <c r="BP2254" i="64" s="1"/>
  <c r="BP40" i="861"/>
  <c r="BP51" i="861"/>
  <c r="X2205" i="64" l="1"/>
  <c r="Y2203" i="64"/>
  <c r="U2229" i="64"/>
  <c r="AP52" i="861"/>
  <c r="AP53" i="861" s="1"/>
  <c r="AT52" i="861"/>
  <c r="AT53" i="861" s="1"/>
  <c r="S2251" i="64"/>
  <c r="S2254" i="64" s="1"/>
  <c r="K2254" i="64" s="1"/>
  <c r="K39" i="861"/>
  <c r="S40" i="861"/>
  <c r="S51" i="861"/>
  <c r="AA52" i="861"/>
  <c r="AA53" i="861" s="1"/>
  <c r="BA52" i="861"/>
  <c r="BA53" i="861" s="1"/>
  <c r="P2173" i="64"/>
  <c r="P2225" i="64"/>
  <c r="AV52" i="861"/>
  <c r="AV53" i="861" s="1"/>
  <c r="BJ52" i="861"/>
  <c r="BJ53" i="861" s="1"/>
  <c r="BN52" i="861"/>
  <c r="BN53" i="861" s="1"/>
  <c r="CB52" i="861"/>
  <c r="CB53" i="861" s="1"/>
  <c r="BS52" i="861"/>
  <c r="BS53" i="861" s="1"/>
  <c r="X52" i="861"/>
  <c r="X53" i="861" s="1"/>
  <c r="AX52" i="861"/>
  <c r="AX53" i="861" s="1"/>
  <c r="Y52" i="861"/>
  <c r="Y53" i="861" s="1"/>
  <c r="BH52" i="861"/>
  <c r="BH53" i="861" s="1"/>
  <c r="AN52" i="861"/>
  <c r="AN53" i="861" s="1"/>
  <c r="BD52" i="861"/>
  <c r="BD53" i="861" s="1"/>
  <c r="CC52" i="861"/>
  <c r="CC53" i="861" s="1"/>
  <c r="BF52" i="861"/>
  <c r="BF53" i="861" s="1"/>
  <c r="Y2152" i="64"/>
  <c r="AU52" i="861"/>
  <c r="AU53" i="861" s="1"/>
  <c r="V52" i="861"/>
  <c r="V53" i="861" s="1"/>
  <c r="T52" i="861"/>
  <c r="T53" i="861" s="1"/>
  <c r="AJ52" i="861"/>
  <c r="AJ53" i="861" s="1"/>
  <c r="AY52" i="861"/>
  <c r="AY53" i="861" s="1"/>
  <c r="AZ52" i="861"/>
  <c r="AZ53" i="861" s="1"/>
  <c r="BX52" i="861"/>
  <c r="BX53" i="861" s="1"/>
  <c r="CK52" i="861"/>
  <c r="CK53" i="861" s="1"/>
  <c r="AW52" i="861"/>
  <c r="AW53" i="861" s="1"/>
  <c r="CF52" i="861"/>
  <c r="CF53" i="861" s="1"/>
  <c r="BL52" i="861"/>
  <c r="BL53" i="861" s="1"/>
  <c r="BB52" i="861"/>
  <c r="BB53" i="861" s="1"/>
  <c r="AF52" i="861"/>
  <c r="AF53" i="861" s="1"/>
  <c r="AE2251" i="64"/>
  <c r="AE2254" i="64" s="1"/>
  <c r="L2254" i="64" s="1"/>
  <c r="AE40" i="861"/>
  <c r="AE51" i="861"/>
  <c r="L39" i="861"/>
  <c r="AM52" i="861"/>
  <c r="AM53" i="861" s="1"/>
  <c r="BK52" i="861"/>
  <c r="BK53" i="861" s="1"/>
  <c r="AB52" i="861"/>
  <c r="AB53" i="861" s="1"/>
  <c r="AQ2251" i="64"/>
  <c r="AQ2254" i="64" s="1"/>
  <c r="M2254" i="64" s="1"/>
  <c r="M39" i="861"/>
  <c r="AQ40" i="861"/>
  <c r="AQ51" i="861"/>
  <c r="AA2126" i="64"/>
  <c r="CI52" i="861"/>
  <c r="CI53" i="861" s="1"/>
  <c r="L2225" i="64"/>
  <c r="L2173" i="64"/>
  <c r="M2225" i="64"/>
  <c r="M2173" i="64"/>
  <c r="S2231" i="64"/>
  <c r="T2231" i="64"/>
  <c r="BT52" i="861"/>
  <c r="BT53" i="861" s="1"/>
  <c r="N2225" i="64"/>
  <c r="N2173" i="64"/>
  <c r="CJ52" i="861"/>
  <c r="CJ53" i="861" s="1"/>
  <c r="AR52" i="861"/>
  <c r="AR53" i="861" s="1"/>
  <c r="BR52" i="861"/>
  <c r="BR53" i="861" s="1"/>
  <c r="BM52" i="861"/>
  <c r="BM53" i="861" s="1"/>
  <c r="CH52" i="861"/>
  <c r="CH53" i="861" s="1"/>
  <c r="AG52" i="861"/>
  <c r="AG53" i="861" s="1"/>
  <c r="Z2128" i="64"/>
  <c r="Z52" i="861"/>
  <c r="Z53" i="861" s="1"/>
  <c r="W52" i="861"/>
  <c r="W53" i="861" s="1"/>
  <c r="BI52" i="861"/>
  <c r="BI53" i="861" s="1"/>
  <c r="BP52" i="861"/>
  <c r="BP53" i="861" s="1"/>
  <c r="S2179" i="64"/>
  <c r="CE52" i="861"/>
  <c r="CE53" i="861" s="1"/>
  <c r="AD52" i="861"/>
  <c r="AD53" i="861" s="1"/>
  <c r="CD52" i="861"/>
  <c r="CD53" i="861" s="1"/>
  <c r="CL52" i="861"/>
  <c r="CL53" i="861" s="1"/>
  <c r="U52" i="861"/>
  <c r="U53" i="861" s="1"/>
  <c r="BW52" i="861"/>
  <c r="BW53" i="861" s="1"/>
  <c r="BC2251" i="64"/>
  <c r="BC2254" i="64" s="1"/>
  <c r="N2254" i="64" s="1"/>
  <c r="BC40" i="861"/>
  <c r="BC51" i="861"/>
  <c r="N39" i="861"/>
  <c r="AC52" i="861"/>
  <c r="AC53" i="861" s="1"/>
  <c r="AL52" i="861"/>
  <c r="AL53" i="861" s="1"/>
  <c r="AS52" i="861"/>
  <c r="AS53" i="861" s="1"/>
  <c r="AK52" i="861"/>
  <c r="AK53" i="861" s="1"/>
  <c r="AO52" i="861"/>
  <c r="AO53" i="861" s="1"/>
  <c r="T2177" i="64"/>
  <c r="BO2251" i="64"/>
  <c r="BO2254" i="64" s="1"/>
  <c r="O2254" i="64" s="1"/>
  <c r="O39" i="861"/>
  <c r="BO40" i="861"/>
  <c r="BO51" i="861"/>
  <c r="BV52" i="861"/>
  <c r="BV53" i="861" s="1"/>
  <c r="BZ52" i="861"/>
  <c r="BZ53" i="861" s="1"/>
  <c r="BY52" i="861"/>
  <c r="BY53" i="861" s="1"/>
  <c r="K2173" i="64"/>
  <c r="K2225" i="64"/>
  <c r="CG52" i="861"/>
  <c r="CG53" i="861" s="1"/>
  <c r="AI52" i="861"/>
  <c r="AI53" i="861" s="1"/>
  <c r="BU52" i="861"/>
  <c r="BU53" i="861" s="1"/>
  <c r="BE52" i="861"/>
  <c r="BE53" i="861" s="1"/>
  <c r="BG52" i="861"/>
  <c r="BG53" i="861" s="1"/>
  <c r="CA2251" i="64"/>
  <c r="CA2254" i="64" s="1"/>
  <c r="P2254" i="64" s="1"/>
  <c r="CA40" i="861"/>
  <c r="CA51" i="861"/>
  <c r="P39" i="861"/>
  <c r="BQ52" i="861"/>
  <c r="BQ53" i="861" s="1"/>
  <c r="O2173" i="64"/>
  <c r="O2225" i="64"/>
  <c r="AH52" i="861"/>
  <c r="AH53" i="861" s="1"/>
  <c r="Y2205" i="64" l="1"/>
  <c r="Z2203" i="64"/>
  <c r="AA54" i="861"/>
  <c r="AA83" i="861"/>
  <c r="AA88" i="861" s="1"/>
  <c r="AA97" i="861" s="1"/>
  <c r="T54" i="861"/>
  <c r="T83" i="861"/>
  <c r="T88" i="861" s="1"/>
  <c r="T97" i="861" s="1"/>
  <c r="V54" i="861"/>
  <c r="V83" i="861"/>
  <c r="V88" i="861" s="1"/>
  <c r="V97" i="861" s="1"/>
  <c r="AU54" i="861"/>
  <c r="AU83" i="861"/>
  <c r="AU88" i="861" s="1"/>
  <c r="AU97" i="861" s="1"/>
  <c r="Z54" i="861"/>
  <c r="Z83" i="861"/>
  <c r="Z88" i="861" s="1"/>
  <c r="Z97" i="861" s="1"/>
  <c r="BH54" i="861"/>
  <c r="BH83" i="861"/>
  <c r="BH88" i="861" s="1"/>
  <c r="BH97" i="861" s="1"/>
  <c r="BQ54" i="861"/>
  <c r="BQ83" i="861"/>
  <c r="BQ88" i="861" s="1"/>
  <c r="BQ97" i="861" s="1"/>
  <c r="BJ54" i="861"/>
  <c r="BJ83" i="861"/>
  <c r="BJ88" i="861" s="1"/>
  <c r="BJ97" i="861" s="1"/>
  <c r="AM54" i="861"/>
  <c r="AM83" i="861"/>
  <c r="AM88" i="861" s="1"/>
  <c r="AM97" i="861" s="1"/>
  <c r="AZ54" i="861"/>
  <c r="AZ83" i="861"/>
  <c r="AZ88" i="861" s="1"/>
  <c r="AZ97" i="861" s="1"/>
  <c r="CL83" i="861"/>
  <c r="CL88" i="861" s="1"/>
  <c r="CL97" i="861" s="1"/>
  <c r="CL54" i="861"/>
  <c r="BL54" i="861"/>
  <c r="BL83" i="861"/>
  <c r="BL88" i="861" s="1"/>
  <c r="BL97" i="861" s="1"/>
  <c r="AT54" i="861"/>
  <c r="AT83" i="861"/>
  <c r="AT88" i="861" s="1"/>
  <c r="AT97" i="861" s="1"/>
  <c r="BE54" i="861"/>
  <c r="BE83" i="861"/>
  <c r="BE88" i="861" s="1"/>
  <c r="BE97" i="861" s="1"/>
  <c r="BD54" i="861"/>
  <c r="BD83" i="861"/>
  <c r="BD88" i="861" s="1"/>
  <c r="BD97" i="861" s="1"/>
  <c r="AK54" i="861"/>
  <c r="AK83" i="861"/>
  <c r="AK88" i="861" s="1"/>
  <c r="AK97" i="861" s="1"/>
  <c r="CF54" i="861"/>
  <c r="CF83" i="861"/>
  <c r="CF88" i="861" s="1"/>
  <c r="CF97" i="861" s="1"/>
  <c r="AP54" i="861"/>
  <c r="AP83" i="861"/>
  <c r="AP88" i="861" s="1"/>
  <c r="AP97" i="861" s="1"/>
  <c r="W54" i="861"/>
  <c r="W83" i="861"/>
  <c r="W88" i="861" s="1"/>
  <c r="W97" i="861" s="1"/>
  <c r="BN54" i="861"/>
  <c r="BN83" i="861"/>
  <c r="BN88" i="861" s="1"/>
  <c r="BN97" i="861" s="1"/>
  <c r="BT54" i="861"/>
  <c r="BT83" i="861"/>
  <c r="BT88" i="861" s="1"/>
  <c r="BT97" i="861" s="1"/>
  <c r="AW54" i="861"/>
  <c r="AW83" i="861"/>
  <c r="AW88" i="861" s="1"/>
  <c r="AW97" i="861" s="1"/>
  <c r="BA54" i="861"/>
  <c r="BA83" i="861"/>
  <c r="BA88" i="861" s="1"/>
  <c r="BA97" i="861" s="1"/>
  <c r="AD54" i="861"/>
  <c r="AD83" i="861"/>
  <c r="AD88" i="861" s="1"/>
  <c r="AD97" i="861" s="1"/>
  <c r="CI54" i="861"/>
  <c r="CI83" i="861"/>
  <c r="CI88" i="861" s="1"/>
  <c r="CI97" i="861" s="1"/>
  <c r="AE52" i="861"/>
  <c r="L52" i="861" s="1"/>
  <c r="L51" i="861"/>
  <c r="BX54" i="861"/>
  <c r="BX83" i="861"/>
  <c r="BX88" i="861" s="1"/>
  <c r="BX97" i="861" s="1"/>
  <c r="Z2152" i="64"/>
  <c r="Z2154" i="64" s="1"/>
  <c r="AX54" i="861"/>
  <c r="AX83" i="861"/>
  <c r="AX88" i="861" s="1"/>
  <c r="AX97" i="861" s="1"/>
  <c r="CB54" i="861"/>
  <c r="CB83" i="861"/>
  <c r="CB88" i="861" s="1"/>
  <c r="CB97" i="861" s="1"/>
  <c r="K2251" i="64"/>
  <c r="K40" i="861"/>
  <c r="AL54" i="861"/>
  <c r="AL83" i="861"/>
  <c r="AL88" i="861" s="1"/>
  <c r="AL97" i="861" s="1"/>
  <c r="BI54" i="861"/>
  <c r="BI83" i="861"/>
  <c r="BI88" i="861" s="1"/>
  <c r="BI97" i="861" s="1"/>
  <c r="CE54" i="861"/>
  <c r="CE83" i="861"/>
  <c r="CE88" i="861" s="1"/>
  <c r="CE97" i="861" s="1"/>
  <c r="AB2126" i="64"/>
  <c r="AB2128" i="64" s="1"/>
  <c r="AB54" i="861"/>
  <c r="AB83" i="861"/>
  <c r="AB88" i="861" s="1"/>
  <c r="AB97" i="861" s="1"/>
  <c r="Y2154" i="64"/>
  <c r="AN54" i="861"/>
  <c r="AN83" i="861"/>
  <c r="AN88" i="861" s="1"/>
  <c r="AN97" i="861" s="1"/>
  <c r="X54" i="861"/>
  <c r="X83" i="861"/>
  <c r="X88" i="861" s="1"/>
  <c r="X97" i="861" s="1"/>
  <c r="N2251" i="64"/>
  <c r="N40" i="861"/>
  <c r="AA2128" i="64"/>
  <c r="AI54" i="861"/>
  <c r="AI83" i="861"/>
  <c r="AI88" i="861" s="1"/>
  <c r="AI97" i="861" s="1"/>
  <c r="BV54" i="861"/>
  <c r="BV83" i="861"/>
  <c r="BV88" i="861" s="1"/>
  <c r="BV97" i="861" s="1"/>
  <c r="U54" i="861"/>
  <c r="U83" i="861"/>
  <c r="U88" i="861" s="1"/>
  <c r="U97" i="861" s="1"/>
  <c r="CJ54" i="861"/>
  <c r="CJ83" i="861"/>
  <c r="CJ88" i="861" s="1"/>
  <c r="CJ97" i="861" s="1"/>
  <c r="BC52" i="861"/>
  <c r="N52" i="861" s="1"/>
  <c r="N51" i="861"/>
  <c r="BK54" i="861"/>
  <c r="BK83" i="861"/>
  <c r="BK88" i="861" s="1"/>
  <c r="BK97" i="861" s="1"/>
  <c r="AF54" i="861"/>
  <c r="AF83" i="861"/>
  <c r="AF88" i="861" s="1"/>
  <c r="AF97" i="861" s="1"/>
  <c r="BF54" i="861"/>
  <c r="BF83" i="861"/>
  <c r="BF88" i="861" s="1"/>
  <c r="BF97" i="861" s="1"/>
  <c r="BS54" i="861"/>
  <c r="BS83" i="861"/>
  <c r="BS88" i="861" s="1"/>
  <c r="BS97" i="861" s="1"/>
  <c r="BW54" i="861"/>
  <c r="BW83" i="861"/>
  <c r="BW88" i="861" s="1"/>
  <c r="BW97" i="861" s="1"/>
  <c r="CG54" i="861"/>
  <c r="CG83" i="861"/>
  <c r="CG88" i="861" s="1"/>
  <c r="CG97" i="861" s="1"/>
  <c r="AC54" i="861"/>
  <c r="AC83" i="861"/>
  <c r="AC88" i="861" s="1"/>
  <c r="AC97" i="861" s="1"/>
  <c r="CH54" i="861"/>
  <c r="CH83" i="861"/>
  <c r="CH88" i="861" s="1"/>
  <c r="CH97" i="861" s="1"/>
  <c r="P2251" i="64"/>
  <c r="P40" i="861"/>
  <c r="O2251" i="64"/>
  <c r="O40" i="861"/>
  <c r="M51" i="861"/>
  <c r="AQ52" i="861"/>
  <c r="M52" i="861" s="1"/>
  <c r="AH54" i="861"/>
  <c r="AH83" i="861"/>
  <c r="AH88" i="861" s="1"/>
  <c r="AH97" i="861" s="1"/>
  <c r="BR54" i="861"/>
  <c r="BR83" i="861"/>
  <c r="BR88" i="861" s="1"/>
  <c r="BR97" i="861" s="1"/>
  <c r="AS54" i="861"/>
  <c r="AS83" i="861"/>
  <c r="AS88" i="861" s="1"/>
  <c r="AS97" i="861" s="1"/>
  <c r="CD54" i="861"/>
  <c r="CD83" i="861"/>
  <c r="CD88" i="861" s="1"/>
  <c r="CD97" i="861" s="1"/>
  <c r="BP54" i="861"/>
  <c r="BP83" i="861"/>
  <c r="BP88" i="861" s="1"/>
  <c r="BP97" i="861" s="1"/>
  <c r="BM54" i="861"/>
  <c r="BM83" i="861"/>
  <c r="BM88" i="861" s="1"/>
  <c r="BM97" i="861" s="1"/>
  <c r="AY54" i="861"/>
  <c r="AY83" i="861"/>
  <c r="AY88" i="861" s="1"/>
  <c r="AY97" i="861" s="1"/>
  <c r="CC54" i="861"/>
  <c r="CC83" i="861"/>
  <c r="CC88" i="861" s="1"/>
  <c r="CC97" i="861" s="1"/>
  <c r="BZ54" i="861"/>
  <c r="BZ83" i="861"/>
  <c r="BZ88" i="861" s="1"/>
  <c r="BZ97" i="861" s="1"/>
  <c r="AG54" i="861"/>
  <c r="AG83" i="861"/>
  <c r="AG88" i="861" s="1"/>
  <c r="AG97" i="861" s="1"/>
  <c r="BG54" i="861"/>
  <c r="BG83" i="861"/>
  <c r="BG88" i="861" s="1"/>
  <c r="BG97" i="861" s="1"/>
  <c r="AO54" i="861"/>
  <c r="AO83" i="861"/>
  <c r="AO88" i="861" s="1"/>
  <c r="AO97" i="861" s="1"/>
  <c r="AR54" i="861"/>
  <c r="AR83" i="861"/>
  <c r="AR88" i="861" s="1"/>
  <c r="AR97" i="861" s="1"/>
  <c r="O51" i="861"/>
  <c r="BO52" i="861"/>
  <c r="O52" i="861" s="1"/>
  <c r="CA52" i="861"/>
  <c r="P52" i="861" s="1"/>
  <c r="P51" i="861"/>
  <c r="BU54" i="861"/>
  <c r="BU83" i="861"/>
  <c r="BU88" i="861" s="1"/>
  <c r="BU97" i="861" s="1"/>
  <c r="BY54" i="861"/>
  <c r="BY83" i="861"/>
  <c r="BY88" i="861" s="1"/>
  <c r="BY97" i="861" s="1"/>
  <c r="T2179" i="64"/>
  <c r="U2177" i="64"/>
  <c r="M2251" i="64"/>
  <c r="M40" i="861"/>
  <c r="BB54" i="861"/>
  <c r="BB83" i="861"/>
  <c r="BB88" i="861" s="1"/>
  <c r="BB97" i="861" s="1"/>
  <c r="CK54" i="861"/>
  <c r="CK83" i="861"/>
  <c r="CK88" i="861" s="1"/>
  <c r="CK97" i="861" s="1"/>
  <c r="Y54" i="861"/>
  <c r="Y83" i="861"/>
  <c r="Y88" i="861" s="1"/>
  <c r="Y97" i="861" s="1"/>
  <c r="AV54" i="861"/>
  <c r="AV83" i="861"/>
  <c r="AV88" i="861" s="1"/>
  <c r="AV97" i="861" s="1"/>
  <c r="K51" i="861"/>
  <c r="S52" i="861"/>
  <c r="K52" i="861" s="1"/>
  <c r="V2229" i="64"/>
  <c r="V2231" i="64" s="1"/>
  <c r="L2251" i="64"/>
  <c r="L40" i="861"/>
  <c r="AJ54" i="861"/>
  <c r="AJ83" i="861"/>
  <c r="AJ88" i="861" s="1"/>
  <c r="AJ97" i="861" s="1"/>
  <c r="U2231" i="64"/>
  <c r="Z2205" i="64" l="1"/>
  <c r="AA2203" i="64"/>
  <c r="BC53" i="861"/>
  <c r="BC54" i="861" s="1"/>
  <c r="AE53" i="861"/>
  <c r="AE54" i="861" s="1"/>
  <c r="BO53" i="861"/>
  <c r="BO54" i="861" s="1"/>
  <c r="AQ53" i="861"/>
  <c r="M53" i="861" s="1"/>
  <c r="M54" i="861" s="1"/>
  <c r="U2179" i="64"/>
  <c r="V2177" i="64"/>
  <c r="CA53" i="861"/>
  <c r="AA2152" i="64"/>
  <c r="W2229" i="64"/>
  <c r="W2231" i="64" s="1"/>
  <c r="S53" i="861"/>
  <c r="O53" i="861"/>
  <c r="O54" i="861" s="1"/>
  <c r="AC2126" i="64"/>
  <c r="AC2128" i="64" s="1"/>
  <c r="N53" i="861" l="1"/>
  <c r="N54" i="861" s="1"/>
  <c r="L53" i="861"/>
  <c r="L54" i="861" s="1"/>
  <c r="AE83" i="861"/>
  <c r="L83" i="861" s="1"/>
  <c r="AB2203" i="64"/>
  <c r="AA2205" i="64"/>
  <c r="BO83" i="861"/>
  <c r="BO88" i="861" s="1"/>
  <c r="BC83" i="861"/>
  <c r="N83" i="861" s="1"/>
  <c r="AQ54" i="861"/>
  <c r="AQ83" i="861"/>
  <c r="M83" i="861" s="1"/>
  <c r="AD2126" i="64"/>
  <c r="V2179" i="64"/>
  <c r="W2177" i="64"/>
  <c r="S54" i="861"/>
  <c r="K53" i="861"/>
  <c r="K54" i="861" s="1"/>
  <c r="S83" i="861"/>
  <c r="AB2152" i="64"/>
  <c r="AB2154" i="64" s="1"/>
  <c r="P53" i="861"/>
  <c r="P54" i="861" s="1"/>
  <c r="CA54" i="861"/>
  <c r="CA83" i="861"/>
  <c r="X2229" i="64"/>
  <c r="X2231" i="64" s="1"/>
  <c r="AA2154" i="64"/>
  <c r="O83" i="861"/>
  <c r="BC88" i="861" l="1"/>
  <c r="BC97" i="861" s="1"/>
  <c r="N97" i="861" s="1"/>
  <c r="AE88" i="861"/>
  <c r="L88" i="861" s="1"/>
  <c r="AB2205" i="64"/>
  <c r="AC2203" i="64"/>
  <c r="AQ88" i="861"/>
  <c r="AQ97" i="861" s="1"/>
  <c r="M97" i="861" s="1"/>
  <c r="AC2152" i="64"/>
  <c r="W2179" i="64"/>
  <c r="X2177" i="64"/>
  <c r="BO97" i="861"/>
  <c r="O97" i="861" s="1"/>
  <c r="O88" i="861"/>
  <c r="AE2126" i="64"/>
  <c r="AD2128" i="64"/>
  <c r="S88" i="861"/>
  <c r="K83" i="861"/>
  <c r="Y2229" i="64"/>
  <c r="CA88" i="861"/>
  <c r="P83" i="861"/>
  <c r="N88" i="861" l="1"/>
  <c r="AE97" i="861"/>
  <c r="L97" i="861" s="1"/>
  <c r="M88" i="861"/>
  <c r="AD2203" i="64"/>
  <c r="AC2205" i="64"/>
  <c r="AF2126" i="64"/>
  <c r="P88" i="861"/>
  <c r="CA97" i="861"/>
  <c r="P97" i="861" s="1"/>
  <c r="AE2128" i="64"/>
  <c r="X2179" i="64"/>
  <c r="Y2177" i="64"/>
  <c r="Z2229" i="64"/>
  <c r="AD2152" i="64"/>
  <c r="Y2231" i="64"/>
  <c r="AC2154" i="64"/>
  <c r="S97" i="861"/>
  <c r="K88" i="861"/>
  <c r="AD2205" i="64" l="1"/>
  <c r="AE2203" i="64"/>
  <c r="S58" i="861"/>
  <c r="K97" i="861"/>
  <c r="AE2152" i="64"/>
  <c r="AD2154" i="64"/>
  <c r="AG2126" i="64"/>
  <c r="AG2128" i="64" s="1"/>
  <c r="AA2229" i="64"/>
  <c r="AF2128" i="64"/>
  <c r="Z2231" i="64"/>
  <c r="Y2179" i="64"/>
  <c r="Z2177" i="64"/>
  <c r="AF2203" i="64" l="1"/>
  <c r="AE2205" i="64"/>
  <c r="AF2152" i="64"/>
  <c r="AB2229" i="64"/>
  <c r="AE2154" i="64"/>
  <c r="Z2179" i="64"/>
  <c r="AA2177" i="64"/>
  <c r="AA2231" i="64"/>
  <c r="AH2126" i="64"/>
  <c r="S17" i="864"/>
  <c r="S59" i="861"/>
  <c r="S64" i="861" s="1"/>
  <c r="T58" i="861"/>
  <c r="AG2203" i="64" l="1"/>
  <c r="AF2205" i="64"/>
  <c r="AC2229" i="64"/>
  <c r="T17" i="864"/>
  <c r="U58" i="861"/>
  <c r="T59" i="861"/>
  <c r="T64" i="861" s="1"/>
  <c r="AG2152" i="64"/>
  <c r="AG2154" i="64" s="1"/>
  <c r="AI2126" i="64"/>
  <c r="AH2128" i="64"/>
  <c r="AB2231" i="64"/>
  <c r="AA2179" i="64"/>
  <c r="AB2177" i="64"/>
  <c r="AF2154" i="64"/>
  <c r="AH2203" i="64" l="1"/>
  <c r="AG2205" i="64"/>
  <c r="AH2152" i="64"/>
  <c r="U17" i="864"/>
  <c r="V58" i="861"/>
  <c r="U59" i="861"/>
  <c r="U64" i="861" s="1"/>
  <c r="AD2229" i="64"/>
  <c r="AB2179" i="64"/>
  <c r="AC2177" i="64"/>
  <c r="AJ2126" i="64"/>
  <c r="AI2128" i="64"/>
  <c r="AC2231" i="64"/>
  <c r="AH2205" i="64" l="1"/>
  <c r="AI2203" i="64"/>
  <c r="AC2179" i="64"/>
  <c r="AD2177" i="64"/>
  <c r="V17" i="864"/>
  <c r="W58" i="861"/>
  <c r="V59" i="861"/>
  <c r="V64" i="861" s="1"/>
  <c r="AK2126" i="64"/>
  <c r="AK2128" i="64" s="1"/>
  <c r="AE2229" i="64"/>
  <c r="AJ2128" i="64"/>
  <c r="AD2231" i="64"/>
  <c r="AI2152" i="64"/>
  <c r="AI2154" i="64" s="1"/>
  <c r="AH2154" i="64"/>
  <c r="AJ2203" i="64" l="1"/>
  <c r="AI2205" i="64"/>
  <c r="W59" i="861"/>
  <c r="W64" i="861" s="1"/>
  <c r="W17" i="864"/>
  <c r="X58" i="861"/>
  <c r="AD2179" i="64"/>
  <c r="AE2177" i="64"/>
  <c r="AF2229" i="64"/>
  <c r="AF2231" i="64" s="1"/>
  <c r="AJ2152" i="64"/>
  <c r="AE2231" i="64"/>
  <c r="AL2126" i="64"/>
  <c r="AK2203" i="64" l="1"/>
  <c r="AJ2205" i="64"/>
  <c r="AE2179" i="64"/>
  <c r="AF2177" i="64"/>
  <c r="AK2152" i="64"/>
  <c r="AM2126" i="64"/>
  <c r="AL2128" i="64"/>
  <c r="AJ2154" i="64"/>
  <c r="AG2229" i="64"/>
  <c r="AG2231" i="64" s="1"/>
  <c r="X59" i="861"/>
  <c r="X64" i="861" s="1"/>
  <c r="X17" i="864"/>
  <c r="Y58" i="861"/>
  <c r="AL2203" i="64" l="1"/>
  <c r="AK2205" i="64"/>
  <c r="AH2229" i="64"/>
  <c r="AL2152" i="64"/>
  <c r="AK2154" i="64"/>
  <c r="Y17" i="864"/>
  <c r="Z58" i="861"/>
  <c r="Y59" i="861"/>
  <c r="Y64" i="861" s="1"/>
  <c r="AF2179" i="64"/>
  <c r="AG2177" i="64"/>
  <c r="AN2126" i="64"/>
  <c r="AN2128" i="64" s="1"/>
  <c r="AM2128" i="64"/>
  <c r="AL2205" i="64" l="1"/>
  <c r="AM2203" i="64"/>
  <c r="AI2229" i="64"/>
  <c r="AH2231" i="64"/>
  <c r="AM2152" i="64"/>
  <c r="AO2126" i="64"/>
  <c r="AO2128" i="64" s="1"/>
  <c r="AG2179" i="64"/>
  <c r="AH2177" i="64"/>
  <c r="AL2154" i="64"/>
  <c r="Z17" i="864"/>
  <c r="AA58" i="861"/>
  <c r="Z59" i="861"/>
  <c r="Z64" i="861" s="1"/>
  <c r="AM2205" i="64" l="1"/>
  <c r="AN2203" i="64"/>
  <c r="AA17" i="864"/>
  <c r="AA59" i="861"/>
  <c r="AA64" i="861" s="1"/>
  <c r="AB58" i="861"/>
  <c r="AN2152" i="64"/>
  <c r="AN2154" i="64" s="1"/>
  <c r="AM2154" i="64"/>
  <c r="AH2179" i="64"/>
  <c r="AI2177" i="64"/>
  <c r="AJ2229" i="64"/>
  <c r="AP2126" i="64"/>
  <c r="AI2231" i="64"/>
  <c r="AN2205" i="64" l="1"/>
  <c r="AO2203" i="64"/>
  <c r="AO2152" i="64"/>
  <c r="AQ2126" i="64"/>
  <c r="AP2128" i="64"/>
  <c r="AI2179" i="64"/>
  <c r="AJ2177" i="64"/>
  <c r="AB17" i="864"/>
  <c r="AC58" i="861"/>
  <c r="AB59" i="861"/>
  <c r="AB64" i="861" s="1"/>
  <c r="AK2229" i="64"/>
  <c r="AK2231" i="64" s="1"/>
  <c r="AJ2231" i="64"/>
  <c r="AO2205" i="64" l="1"/>
  <c r="AP2203" i="64"/>
  <c r="AR2126" i="64"/>
  <c r="AQ2128" i="64"/>
  <c r="AL2229" i="64"/>
  <c r="AL2231" i="64" s="1"/>
  <c r="AC17" i="864"/>
  <c r="AD58" i="861"/>
  <c r="AC59" i="861"/>
  <c r="AC64" i="861" s="1"/>
  <c r="AP2152" i="64"/>
  <c r="AP2154" i="64" s="1"/>
  <c r="AJ2179" i="64"/>
  <c r="AK2177" i="64"/>
  <c r="AO2154" i="64"/>
  <c r="AP2205" i="64" l="1"/>
  <c r="AQ2203" i="64"/>
  <c r="AQ2152" i="64"/>
  <c r="AS2126" i="64"/>
  <c r="AS2128" i="64" s="1"/>
  <c r="AR2128" i="64"/>
  <c r="K58" i="861"/>
  <c r="AD17" i="864"/>
  <c r="AE58" i="861"/>
  <c r="AD59" i="861"/>
  <c r="AK2179" i="64"/>
  <c r="AL2177" i="64"/>
  <c r="AM2229" i="64"/>
  <c r="K17" i="864" l="1"/>
  <c r="AR2203" i="64"/>
  <c r="AQ2205" i="64"/>
  <c r="K59" i="861"/>
  <c r="AD64" i="861"/>
  <c r="AE17" i="864"/>
  <c r="AF58" i="861"/>
  <c r="AE59" i="861"/>
  <c r="AE64" i="861" s="1"/>
  <c r="AR2152" i="64"/>
  <c r="AN2229" i="64"/>
  <c r="AM2231" i="64"/>
  <c r="AT2126" i="64"/>
  <c r="AQ2154" i="64"/>
  <c r="AL2179" i="64"/>
  <c r="AM2177" i="64"/>
  <c r="AS2203" i="64" l="1"/>
  <c r="AR2205" i="64"/>
  <c r="AM2179" i="64"/>
  <c r="AN2177" i="64"/>
  <c r="AO2229" i="64"/>
  <c r="AO2231" i="64" s="1"/>
  <c r="AN2231" i="64"/>
  <c r="AF17" i="864"/>
  <c r="AG58" i="861"/>
  <c r="AF59" i="861"/>
  <c r="AF64" i="861" s="1"/>
  <c r="AS2152" i="64"/>
  <c r="K64" i="861"/>
  <c r="AU2126" i="64"/>
  <c r="AT2128" i="64"/>
  <c r="AR2154" i="64"/>
  <c r="AT2203" i="64" l="1"/>
  <c r="AS2205" i="64"/>
  <c r="AT2152" i="64"/>
  <c r="AN2179" i="64"/>
  <c r="AO2177" i="64"/>
  <c r="AS2154" i="64"/>
  <c r="AG17" i="864"/>
  <c r="AH58" i="861"/>
  <c r="AG59" i="861"/>
  <c r="AG64" i="861" s="1"/>
  <c r="AV2126" i="64"/>
  <c r="AU2128" i="64"/>
  <c r="AP2229" i="64"/>
  <c r="AT2205" i="64" l="1"/>
  <c r="AU2203" i="64"/>
  <c r="AW2126" i="64"/>
  <c r="AV2128" i="64"/>
  <c r="AO2179" i="64"/>
  <c r="AP2177" i="64"/>
  <c r="AU2152" i="64"/>
  <c r="AQ2229" i="64"/>
  <c r="AP2231" i="64"/>
  <c r="AH17" i="864"/>
  <c r="AI58" i="861"/>
  <c r="AH59" i="861"/>
  <c r="AH64" i="861" s="1"/>
  <c r="AT2154" i="64"/>
  <c r="AU2205" i="64" l="1"/>
  <c r="AV2203" i="64"/>
  <c r="AR2229" i="64"/>
  <c r="AP2179" i="64"/>
  <c r="AQ2177" i="64"/>
  <c r="AV2152" i="64"/>
  <c r="AV2154" i="64" s="1"/>
  <c r="AU2154" i="64"/>
  <c r="AX2126" i="64"/>
  <c r="AQ2231" i="64"/>
  <c r="AI17" i="864"/>
  <c r="AJ58" i="861"/>
  <c r="AI59" i="861"/>
  <c r="AI64" i="861" s="1"/>
  <c r="AW2128" i="64"/>
  <c r="AV2205" i="64" l="1"/>
  <c r="AW2203" i="64"/>
  <c r="AW2152" i="64"/>
  <c r="AY2126" i="64"/>
  <c r="AS2229" i="64"/>
  <c r="AS2231" i="64" s="1"/>
  <c r="AJ17" i="864"/>
  <c r="AK58" i="861"/>
  <c r="AJ59" i="861"/>
  <c r="AJ64" i="861" s="1"/>
  <c r="AQ2179" i="64"/>
  <c r="AR2177" i="64"/>
  <c r="AX2128" i="64"/>
  <c r="AR2231" i="64"/>
  <c r="AW2205" i="64" l="1"/>
  <c r="AX2203" i="64"/>
  <c r="AT2229" i="64"/>
  <c r="AR2179" i="64"/>
  <c r="AS2177" i="64"/>
  <c r="AZ2126" i="64"/>
  <c r="AY2128" i="64"/>
  <c r="AX2152" i="64"/>
  <c r="AK17" i="864"/>
  <c r="AL58" i="861"/>
  <c r="AK59" i="861"/>
  <c r="AK64" i="861" s="1"/>
  <c r="AW2154" i="64"/>
  <c r="AY2203" i="64" l="1"/>
  <c r="AX2205" i="64"/>
  <c r="AY2152" i="64"/>
  <c r="AX2154" i="64"/>
  <c r="AU2229" i="64"/>
  <c r="AU2231" i="64" s="1"/>
  <c r="AT2231" i="64"/>
  <c r="BA2126" i="64"/>
  <c r="BA2128" i="64" s="1"/>
  <c r="AL17" i="864"/>
  <c r="AM58" i="861"/>
  <c r="AL59" i="861"/>
  <c r="AL64" i="861" s="1"/>
  <c r="AZ2128" i="64"/>
  <c r="AS2179" i="64"/>
  <c r="AT2177" i="64"/>
  <c r="AY2205" i="64" l="1"/>
  <c r="AZ2203" i="64"/>
  <c r="AT2179" i="64"/>
  <c r="AU2177" i="64"/>
  <c r="BB2126" i="64"/>
  <c r="BB2128" i="64" s="1"/>
  <c r="AZ2152" i="64"/>
  <c r="AY2154" i="64"/>
  <c r="AM17" i="864"/>
  <c r="AN58" i="861"/>
  <c r="AM59" i="861"/>
  <c r="AM64" i="861" s="1"/>
  <c r="AV2229" i="64"/>
  <c r="AZ2205" i="64" l="1"/>
  <c r="BA2203" i="64"/>
  <c r="AN17" i="864"/>
  <c r="AO58" i="861"/>
  <c r="AN59" i="861"/>
  <c r="AN64" i="861" s="1"/>
  <c r="AU2179" i="64"/>
  <c r="AV2177" i="64"/>
  <c r="BA2152" i="64"/>
  <c r="AZ2154" i="64"/>
  <c r="AW2229" i="64"/>
  <c r="AV2231" i="64"/>
  <c r="BC2126" i="64"/>
  <c r="BA2205" i="64" l="1"/>
  <c r="BB2203" i="64"/>
  <c r="AX2229" i="64"/>
  <c r="AV2179" i="64"/>
  <c r="AW2177" i="64"/>
  <c r="BB2152" i="64"/>
  <c r="BB2154" i="64" s="1"/>
  <c r="AO17" i="864"/>
  <c r="AP58" i="861"/>
  <c r="AO59" i="861"/>
  <c r="AO64" i="861" s="1"/>
  <c r="AW2231" i="64"/>
  <c r="BD2126" i="64"/>
  <c r="BD2128" i="64" s="1"/>
  <c r="BC2128" i="64"/>
  <c r="BA2154" i="64"/>
  <c r="BB2205" i="64" l="1"/>
  <c r="BC2203" i="64"/>
  <c r="AW2179" i="64"/>
  <c r="AX2177" i="64"/>
  <c r="L58" i="861"/>
  <c r="L17" i="864" s="1"/>
  <c r="AP17" i="864"/>
  <c r="AQ58" i="861"/>
  <c r="AP59" i="861"/>
  <c r="BE2126" i="64"/>
  <c r="BE2128" i="64" s="1"/>
  <c r="AY2229" i="64"/>
  <c r="BC2152" i="64"/>
  <c r="AX2231" i="64"/>
  <c r="BD2203" i="64" l="1"/>
  <c r="BC2205" i="64"/>
  <c r="AX2179" i="64"/>
  <c r="AY2177" i="64"/>
  <c r="AZ2229" i="64"/>
  <c r="AY2231" i="64"/>
  <c r="BF2126" i="64"/>
  <c r="BD2152" i="64"/>
  <c r="L59" i="861"/>
  <c r="AP64" i="861"/>
  <c r="AQ17" i="864"/>
  <c r="AR58" i="861"/>
  <c r="AQ59" i="861"/>
  <c r="AQ64" i="861" s="1"/>
  <c r="BC2154" i="64"/>
  <c r="BD2205" i="64" l="1"/>
  <c r="BE2203" i="64"/>
  <c r="BG2126" i="64"/>
  <c r="BF2128" i="64"/>
  <c r="BA2229" i="64"/>
  <c r="BE2152" i="64"/>
  <c r="AZ2231" i="64"/>
  <c r="AR17" i="864"/>
  <c r="AS58" i="861"/>
  <c r="AR59" i="861"/>
  <c r="AR64" i="861" s="1"/>
  <c r="BD2154" i="64"/>
  <c r="AY2179" i="64"/>
  <c r="AZ2177" i="64"/>
  <c r="L64" i="861"/>
  <c r="BE2205" i="64" l="1"/>
  <c r="BF2203" i="64"/>
  <c r="BB2229" i="64"/>
  <c r="BA2231" i="64"/>
  <c r="AS17" i="864"/>
  <c r="AT58" i="861"/>
  <c r="AS59" i="861"/>
  <c r="AS64" i="861" s="1"/>
  <c r="AZ2179" i="64"/>
  <c r="BA2177" i="64"/>
  <c r="BH2126" i="64"/>
  <c r="BH2128" i="64" s="1"/>
  <c r="BF2152" i="64"/>
  <c r="BF2154" i="64" s="1"/>
  <c r="BE2154" i="64"/>
  <c r="BG2128" i="64"/>
  <c r="BF2205" i="64" l="1"/>
  <c r="BG2203" i="64"/>
  <c r="AT17" i="864"/>
  <c r="AU58" i="861"/>
  <c r="AT59" i="861"/>
  <c r="AT64" i="861" s="1"/>
  <c r="BG2152" i="64"/>
  <c r="BC2229" i="64"/>
  <c r="BC2231" i="64" s="1"/>
  <c r="BA2179" i="64"/>
  <c r="BB2177" i="64"/>
  <c r="BB2231" i="64"/>
  <c r="BI2126" i="64"/>
  <c r="BH2203" i="64" l="1"/>
  <c r="BG2205" i="64"/>
  <c r="BH2152" i="64"/>
  <c r="BG2154" i="64"/>
  <c r="BJ2126" i="64"/>
  <c r="BJ2128" i="64" s="1"/>
  <c r="BI2128" i="64"/>
  <c r="AU17" i="864"/>
  <c r="AV58" i="861"/>
  <c r="AU59" i="861"/>
  <c r="AU64" i="861" s="1"/>
  <c r="BB2179" i="64"/>
  <c r="BC2177" i="64"/>
  <c r="BD2229" i="64"/>
  <c r="BD2231" i="64" s="1"/>
  <c r="BI2203" i="64" l="1"/>
  <c r="BH2205" i="64"/>
  <c r="BI2152" i="64"/>
  <c r="AV17" i="864"/>
  <c r="AW58" i="861"/>
  <c r="AV59" i="861"/>
  <c r="AV64" i="861" s="1"/>
  <c r="BH2154" i="64"/>
  <c r="BK2126" i="64"/>
  <c r="BE2229" i="64"/>
  <c r="BC2179" i="64"/>
  <c r="BD2177" i="64"/>
  <c r="BI2205" i="64" l="1"/>
  <c r="BJ2203" i="64"/>
  <c r="BD2179" i="64"/>
  <c r="BE2177" i="64"/>
  <c r="BF2229" i="64"/>
  <c r="AW17" i="864"/>
  <c r="AX58" i="861"/>
  <c r="AW59" i="861"/>
  <c r="AW64" i="861" s="1"/>
  <c r="BE2231" i="64"/>
  <c r="BL2126" i="64"/>
  <c r="BL2128" i="64" s="1"/>
  <c r="BJ2152" i="64"/>
  <c r="BK2128" i="64"/>
  <c r="BI2154" i="64"/>
  <c r="BK2203" i="64" l="1"/>
  <c r="BJ2205" i="64"/>
  <c r="AX17" i="864"/>
  <c r="AY58" i="861"/>
  <c r="AX59" i="861"/>
  <c r="AX64" i="861" s="1"/>
  <c r="BK2152" i="64"/>
  <c r="BJ2154" i="64"/>
  <c r="BG2229" i="64"/>
  <c r="BG2231" i="64" s="1"/>
  <c r="BM2126" i="64"/>
  <c r="BF2231" i="64"/>
  <c r="BE2179" i="64"/>
  <c r="BF2177" i="64"/>
  <c r="BK2205" i="64" l="1"/>
  <c r="BL2203" i="64"/>
  <c r="BL2152" i="64"/>
  <c r="BN2126" i="64"/>
  <c r="BN2128" i="64" s="1"/>
  <c r="BM2128" i="64"/>
  <c r="BH2229" i="64"/>
  <c r="BH2231" i="64" s="1"/>
  <c r="BK2154" i="64"/>
  <c r="BF2179" i="64"/>
  <c r="BG2177" i="64"/>
  <c r="AY17" i="864"/>
  <c r="AY59" i="861"/>
  <c r="AY64" i="861" s="1"/>
  <c r="AZ58" i="861"/>
  <c r="BL2205" i="64" l="1"/>
  <c r="BM2203" i="64"/>
  <c r="AZ17" i="864"/>
  <c r="BA58" i="861"/>
  <c r="AZ59" i="861"/>
  <c r="AZ64" i="861" s="1"/>
  <c r="BO2126" i="64"/>
  <c r="BG2179" i="64"/>
  <c r="BH2177" i="64"/>
  <c r="BM2152" i="64"/>
  <c r="BL2154" i="64"/>
  <c r="BI2229" i="64"/>
  <c r="BI2231" i="64" s="1"/>
  <c r="BM2205" i="64" l="1"/>
  <c r="BN2203" i="64"/>
  <c r="BH2179" i="64"/>
  <c r="BI2177" i="64"/>
  <c r="BP2126" i="64"/>
  <c r="BN2152" i="64"/>
  <c r="BN2154" i="64" s="1"/>
  <c r="BO2128" i="64"/>
  <c r="BJ2229" i="64"/>
  <c r="BM2154" i="64"/>
  <c r="BA17" i="864"/>
  <c r="BB58" i="861"/>
  <c r="BA59" i="861"/>
  <c r="BA64" i="861" s="1"/>
  <c r="BN2205" i="64" l="1"/>
  <c r="BO2203" i="64"/>
  <c r="BQ2126" i="64"/>
  <c r="BK2229" i="64"/>
  <c r="BP2128" i="64"/>
  <c r="BB17" i="864"/>
  <c r="M58" i="861"/>
  <c r="M17" i="864" s="1"/>
  <c r="BC58" i="861"/>
  <c r="BB59" i="861"/>
  <c r="BJ2231" i="64"/>
  <c r="BI2179" i="64"/>
  <c r="BJ2177" i="64"/>
  <c r="BO2152" i="64"/>
  <c r="BO2154" i="64" s="1"/>
  <c r="BP2203" i="64" l="1"/>
  <c r="BO2205" i="64"/>
  <c r="BC17" i="864"/>
  <c r="BD58" i="861"/>
  <c r="BC59" i="861"/>
  <c r="BC64" i="861" s="1"/>
  <c r="BL2229" i="64"/>
  <c r="BL2231" i="64" s="1"/>
  <c r="BJ2179" i="64"/>
  <c r="BK2177" i="64"/>
  <c r="BK2231" i="64"/>
  <c r="BP2152" i="64"/>
  <c r="BP2154" i="64" s="1"/>
  <c r="BR2126" i="64"/>
  <c r="BR2128" i="64" s="1"/>
  <c r="M59" i="861"/>
  <c r="BB64" i="861"/>
  <c r="BQ2128" i="64"/>
  <c r="BQ2203" i="64" l="1"/>
  <c r="BP2205" i="64"/>
  <c r="BM2229" i="64"/>
  <c r="BQ2152" i="64"/>
  <c r="BS2126" i="64"/>
  <c r="BD17" i="864"/>
  <c r="BE58" i="861"/>
  <c r="BD59" i="861"/>
  <c r="BD64" i="861" s="1"/>
  <c r="BK2179" i="64"/>
  <c r="BL2177" i="64"/>
  <c r="M64" i="861"/>
  <c r="BQ2205" i="64" l="1"/>
  <c r="BR2203" i="64"/>
  <c r="BE17" i="864"/>
  <c r="BF58" i="861"/>
  <c r="BE59" i="861"/>
  <c r="BE64" i="861" s="1"/>
  <c r="BT2126" i="64"/>
  <c r="BL2179" i="64"/>
  <c r="BM2177" i="64"/>
  <c r="BS2128" i="64"/>
  <c r="BR2152" i="64"/>
  <c r="BQ2154" i="64"/>
  <c r="BN2229" i="64"/>
  <c r="BM2231" i="64"/>
  <c r="BR2205" i="64" l="1"/>
  <c r="BS2203" i="64"/>
  <c r="BO2229" i="64"/>
  <c r="BM2179" i="64"/>
  <c r="BN2177" i="64"/>
  <c r="BU2126" i="64"/>
  <c r="BT2128" i="64"/>
  <c r="BN2231" i="64"/>
  <c r="BS2152" i="64"/>
  <c r="BS2154" i="64" s="1"/>
  <c r="BF17" i="864"/>
  <c r="BG58" i="861"/>
  <c r="BF59" i="861"/>
  <c r="BF64" i="861" s="1"/>
  <c r="BR2154" i="64"/>
  <c r="BS2205" i="64" l="1"/>
  <c r="BT2203" i="64"/>
  <c r="BN2179" i="64"/>
  <c r="BO2177" i="64"/>
  <c r="BG17" i="864"/>
  <c r="BG59" i="861"/>
  <c r="BG64" i="861" s="1"/>
  <c r="BH58" i="861"/>
  <c r="BV2126" i="64"/>
  <c r="BV2128" i="64" s="1"/>
  <c r="BP2229" i="64"/>
  <c r="BP2231" i="64" s="1"/>
  <c r="BU2128" i="64"/>
  <c r="BO2231" i="64"/>
  <c r="BT2152" i="64"/>
  <c r="BT2154" i="64" s="1"/>
  <c r="BU2203" i="64" l="1"/>
  <c r="BT2205" i="64"/>
  <c r="BH17" i="864"/>
  <c r="BI58" i="861"/>
  <c r="BH59" i="861"/>
  <c r="BH64" i="861" s="1"/>
  <c r="BQ2229" i="64"/>
  <c r="BO2179" i="64"/>
  <c r="BP2177" i="64"/>
  <c r="BW2126" i="64"/>
  <c r="BW2128" i="64" s="1"/>
  <c r="BU2152" i="64"/>
  <c r="BV2203" i="64" l="1"/>
  <c r="BU2205" i="64"/>
  <c r="BP2179" i="64"/>
  <c r="BQ2177" i="64"/>
  <c r="BV2152" i="64"/>
  <c r="BU2154" i="64"/>
  <c r="BR2229" i="64"/>
  <c r="BX2126" i="64"/>
  <c r="BQ2231" i="64"/>
  <c r="BI17" i="864"/>
  <c r="BJ58" i="861"/>
  <c r="BI59" i="861"/>
  <c r="BI64" i="861" s="1"/>
  <c r="BW2203" i="64" l="1"/>
  <c r="BV2205" i="64"/>
  <c r="BY2126" i="64"/>
  <c r="BX2128" i="64"/>
  <c r="BW2152" i="64"/>
  <c r="BV2154" i="64"/>
  <c r="BQ2179" i="64"/>
  <c r="BR2177" i="64"/>
  <c r="BS2229" i="64"/>
  <c r="BJ17" i="864"/>
  <c r="BK58" i="861"/>
  <c r="BJ59" i="861"/>
  <c r="BJ64" i="861" s="1"/>
  <c r="BR2231" i="64"/>
  <c r="BW2205" i="64" l="1"/>
  <c r="BX2203" i="64"/>
  <c r="BX2152" i="64"/>
  <c r="BK17" i="864"/>
  <c r="BL58" i="861"/>
  <c r="BK59" i="861"/>
  <c r="BK64" i="861" s="1"/>
  <c r="BW2154" i="64"/>
  <c r="BT2229" i="64"/>
  <c r="BZ2126" i="64"/>
  <c r="BS2231" i="64"/>
  <c r="BY2128" i="64"/>
  <c r="BR2179" i="64"/>
  <c r="BS2177" i="64"/>
  <c r="BX2205" i="64" l="1"/>
  <c r="BY2203" i="64"/>
  <c r="BL17" i="864"/>
  <c r="BM58" i="861"/>
  <c r="BL59" i="861"/>
  <c r="BL64" i="861" s="1"/>
  <c r="BS2179" i="64"/>
  <c r="BT2177" i="64"/>
  <c r="CA2126" i="64"/>
  <c r="CA2128" i="64" s="1"/>
  <c r="BZ2128" i="64"/>
  <c r="BY2152" i="64"/>
  <c r="BY2154" i="64" s="1"/>
  <c r="BX2154" i="64"/>
  <c r="BU2229" i="64"/>
  <c r="BU2231" i="64" s="1"/>
  <c r="BT2231" i="64"/>
  <c r="BZ2203" i="64" l="1"/>
  <c r="BY2205" i="64"/>
  <c r="BM17" i="864"/>
  <c r="BN58" i="861"/>
  <c r="BM59" i="861"/>
  <c r="BM64" i="861" s="1"/>
  <c r="BZ2152" i="64"/>
  <c r="CB2126" i="64"/>
  <c r="CB2128" i="64" s="1"/>
  <c r="BV2229" i="64"/>
  <c r="BV2231" i="64" s="1"/>
  <c r="BT2179" i="64"/>
  <c r="BU2177" i="64"/>
  <c r="BZ2205" i="64" l="1"/>
  <c r="CA2203" i="64"/>
  <c r="N58" i="861"/>
  <c r="N17" i="864" s="1"/>
  <c r="BN17" i="864"/>
  <c r="BO58" i="861"/>
  <c r="BN59" i="861"/>
  <c r="CC2126" i="64"/>
  <c r="CC2128" i="64" s="1"/>
  <c r="BU2179" i="64"/>
  <c r="BV2177" i="64"/>
  <c r="CA2152" i="64"/>
  <c r="CA2154" i="64" s="1"/>
  <c r="BZ2154" i="64"/>
  <c r="BW2229" i="64"/>
  <c r="BW2231" i="64" s="1"/>
  <c r="CB2203" i="64" l="1"/>
  <c r="CA2205" i="64"/>
  <c r="CD2126" i="64"/>
  <c r="N59" i="861"/>
  <c r="BN64" i="861"/>
  <c r="BO17" i="864"/>
  <c r="BO59" i="861"/>
  <c r="BO64" i="861" s="1"/>
  <c r="BP58" i="861"/>
  <c r="CB2152" i="64"/>
  <c r="BV2179" i="64"/>
  <c r="BW2177" i="64"/>
  <c r="BX2229" i="64"/>
  <c r="BX2231" i="64" s="1"/>
  <c r="CB2205" i="64" l="1"/>
  <c r="CC2203" i="64"/>
  <c r="CE2126" i="64"/>
  <c r="CD2128" i="64"/>
  <c r="BW2179" i="64"/>
  <c r="BX2177" i="64"/>
  <c r="BP17" i="864"/>
  <c r="BQ58" i="861"/>
  <c r="BP59" i="861"/>
  <c r="BP64" i="861" s="1"/>
  <c r="CC2152" i="64"/>
  <c r="N64" i="861"/>
  <c r="BY2229" i="64"/>
  <c r="CB2154" i="64"/>
  <c r="CC2205" i="64" l="1"/>
  <c r="CD2203" i="64"/>
  <c r="BZ2229" i="64"/>
  <c r="CD2152" i="64"/>
  <c r="BX2179" i="64"/>
  <c r="BY2177" i="64"/>
  <c r="CC2154" i="64"/>
  <c r="CF2126" i="64"/>
  <c r="CF2128" i="64" s="1"/>
  <c r="CE2128" i="64"/>
  <c r="BY2231" i="64"/>
  <c r="BQ17" i="864"/>
  <c r="BR58" i="861"/>
  <c r="BQ59" i="861"/>
  <c r="BQ64" i="861" s="1"/>
  <c r="CD2205" i="64" l="1"/>
  <c r="CE2203" i="64"/>
  <c r="BY2179" i="64"/>
  <c r="BZ2177" i="64"/>
  <c r="CG2126" i="64"/>
  <c r="CE2152" i="64"/>
  <c r="CE2154" i="64" s="1"/>
  <c r="BR17" i="864"/>
  <c r="BS58" i="861"/>
  <c r="BR59" i="861"/>
  <c r="BR64" i="861" s="1"/>
  <c r="CD2154" i="64"/>
  <c r="CA2229" i="64"/>
  <c r="BZ2231" i="64"/>
  <c r="CE2205" i="64" l="1"/>
  <c r="CF2203" i="64"/>
  <c r="CH2126" i="64"/>
  <c r="CG2128" i="64"/>
  <c r="BS17" i="864"/>
  <c r="BT58" i="861"/>
  <c r="BS59" i="861"/>
  <c r="BS64" i="861" s="1"/>
  <c r="BZ2179" i="64"/>
  <c r="CA2177" i="64"/>
  <c r="CB2229" i="64"/>
  <c r="CB2231" i="64" s="1"/>
  <c r="CA2231" i="64"/>
  <c r="CF2152" i="64"/>
  <c r="CF2205" i="64" l="1"/>
  <c r="CG2203" i="64"/>
  <c r="BT17" i="864"/>
  <c r="BU58" i="861"/>
  <c r="BT59" i="861"/>
  <c r="BT64" i="861" s="1"/>
  <c r="CC2229" i="64"/>
  <c r="CG2152" i="64"/>
  <c r="CF2154" i="64"/>
  <c r="CA2179" i="64"/>
  <c r="CB2177" i="64"/>
  <c r="CI2126" i="64"/>
  <c r="CI2128" i="64" s="1"/>
  <c r="CH2128" i="64"/>
  <c r="CG2205" i="64" l="1"/>
  <c r="CH2203" i="64"/>
  <c r="CD2229" i="64"/>
  <c r="CC2231" i="64"/>
  <c r="CB2179" i="64"/>
  <c r="CC2177" i="64"/>
  <c r="CH2152" i="64"/>
  <c r="BU17" i="864"/>
  <c r="BV58" i="861"/>
  <c r="BU59" i="861"/>
  <c r="BU64" i="861" s="1"/>
  <c r="CG2154" i="64"/>
  <c r="CJ2126" i="64"/>
  <c r="CJ2128" i="64" s="1"/>
  <c r="CI2203" i="64" l="1"/>
  <c r="CH2205" i="64"/>
  <c r="CI2152" i="64"/>
  <c r="CH2154" i="64"/>
  <c r="CC2179" i="64"/>
  <c r="CD2177" i="64"/>
  <c r="BV17" i="864"/>
  <c r="BW58" i="861"/>
  <c r="BV59" i="861"/>
  <c r="BV64" i="861" s="1"/>
  <c r="CK2126" i="64"/>
  <c r="CE2229" i="64"/>
  <c r="CD2231" i="64"/>
  <c r="CI2205" i="64" l="1"/>
  <c r="CJ2203" i="64"/>
  <c r="CL2126" i="64"/>
  <c r="CK2128" i="64"/>
  <c r="BW17" i="864"/>
  <c r="BW59" i="861"/>
  <c r="BW64" i="861" s="1"/>
  <c r="BX58" i="861"/>
  <c r="CF2229" i="64"/>
  <c r="CJ2152" i="64"/>
  <c r="CE2231" i="64"/>
  <c r="CD2179" i="64"/>
  <c r="CE2177" i="64"/>
  <c r="CI2154" i="64"/>
  <c r="CJ2205" i="64" l="1"/>
  <c r="CK2203" i="64"/>
  <c r="K2203" i="64"/>
  <c r="L2203" i="64"/>
  <c r="M2203" i="64"/>
  <c r="N2203" i="64"/>
  <c r="O2203" i="64"/>
  <c r="CK2152" i="64"/>
  <c r="CK2154" i="64" s="1"/>
  <c r="CG2229" i="64"/>
  <c r="CF2231" i="64"/>
  <c r="CJ2154" i="64"/>
  <c r="CE2179" i="64"/>
  <c r="CF2177" i="64"/>
  <c r="K2126" i="64"/>
  <c r="L2126" i="64"/>
  <c r="M2126" i="64"/>
  <c r="N2126" i="64"/>
  <c r="O2126" i="64"/>
  <c r="P2126" i="64"/>
  <c r="CL2128" i="64"/>
  <c r="BX17" i="864"/>
  <c r="BY58" i="861"/>
  <c r="BX59" i="861"/>
  <c r="BX64" i="861" s="1"/>
  <c r="CK2205" i="64" l="1"/>
  <c r="CL2203" i="64"/>
  <c r="CF2179" i="64"/>
  <c r="CG2177" i="64"/>
  <c r="BY17" i="864"/>
  <c r="BZ58" i="861"/>
  <c r="BY59" i="861"/>
  <c r="BY64" i="861" s="1"/>
  <c r="CH2229" i="64"/>
  <c r="CG2231" i="64"/>
  <c r="K2128" i="64"/>
  <c r="L2128" i="64"/>
  <c r="M2128" i="64"/>
  <c r="N2128" i="64"/>
  <c r="O2128" i="64"/>
  <c r="P2128" i="64"/>
  <c r="CL2152" i="64"/>
  <c r="K2205" i="64"/>
  <c r="L2205" i="64"/>
  <c r="M2205" i="64"/>
  <c r="N2205" i="64"/>
  <c r="O2205" i="64"/>
  <c r="P2203" i="64" l="1"/>
  <c r="CL2205" i="64"/>
  <c r="P2205" i="64" s="1"/>
  <c r="CI2229" i="64"/>
  <c r="CH2231" i="64"/>
  <c r="BZ17" i="864"/>
  <c r="CA58" i="861"/>
  <c r="O58" i="861"/>
  <c r="O17" i="864" s="1"/>
  <c r="BZ59" i="861"/>
  <c r="K2152" i="64"/>
  <c r="L2152" i="64"/>
  <c r="M2152" i="64"/>
  <c r="N2152" i="64"/>
  <c r="O2152" i="64"/>
  <c r="P2152" i="64"/>
  <c r="CL2154" i="64"/>
  <c r="CG2179" i="64"/>
  <c r="CH2177" i="64"/>
  <c r="CA17" i="864" l="1"/>
  <c r="CB58" i="861"/>
  <c r="CA59" i="861"/>
  <c r="CA64" i="861" s="1"/>
  <c r="K2154" i="64"/>
  <c r="L2154" i="64"/>
  <c r="M2154" i="64"/>
  <c r="N2154" i="64"/>
  <c r="O2154" i="64"/>
  <c r="P2154" i="64"/>
  <c r="CJ2229" i="64"/>
  <c r="CI2231" i="64"/>
  <c r="CH2179" i="64"/>
  <c r="CI2177" i="64"/>
  <c r="O59" i="861"/>
  <c r="BZ64" i="861"/>
  <c r="CI2179" i="64" l="1"/>
  <c r="CJ2177" i="64"/>
  <c r="CK2229" i="64"/>
  <c r="O64" i="861"/>
  <c r="CJ2231" i="64"/>
  <c r="CB17" i="864"/>
  <c r="CC58" i="861"/>
  <c r="CB59" i="861"/>
  <c r="CB64" i="861" s="1"/>
  <c r="CL2229" i="64" l="1"/>
  <c r="CK2231" i="64"/>
  <c r="CC17" i="864"/>
  <c r="CD58" i="861"/>
  <c r="CC59" i="861"/>
  <c r="CC64" i="861" s="1"/>
  <c r="CJ2179" i="64"/>
  <c r="CK2177" i="64"/>
  <c r="CD17" i="864" l="1"/>
  <c r="CE58" i="861"/>
  <c r="CD59" i="861"/>
  <c r="CD64" i="861" s="1"/>
  <c r="K2229" i="64"/>
  <c r="L2229" i="64"/>
  <c r="M2229" i="64"/>
  <c r="N2229" i="64"/>
  <c r="O2229" i="64"/>
  <c r="P2229" i="64"/>
  <c r="CK2179" i="64"/>
  <c r="CL2177" i="64"/>
  <c r="CL2231" i="64"/>
  <c r="K2231" i="64" l="1"/>
  <c r="L2231" i="64"/>
  <c r="M2231" i="64"/>
  <c r="N2231" i="64"/>
  <c r="O2231" i="64"/>
  <c r="P2231" i="64"/>
  <c r="CL2179" i="64"/>
  <c r="K2177" i="64"/>
  <c r="L2177" i="64"/>
  <c r="M2177" i="64"/>
  <c r="N2177" i="64"/>
  <c r="O2177" i="64"/>
  <c r="P2177" i="64"/>
  <c r="CE17" i="864"/>
  <c r="CE59" i="861"/>
  <c r="CE64" i="861" s="1"/>
  <c r="CF58" i="861"/>
  <c r="K2179" i="64" l="1"/>
  <c r="L2179" i="64"/>
  <c r="M2179" i="64"/>
  <c r="N2179" i="64"/>
  <c r="O2179" i="64"/>
  <c r="P2179" i="64"/>
  <c r="CF17" i="864"/>
  <c r="CG58" i="861"/>
  <c r="CF59" i="861"/>
  <c r="CF64" i="861" s="1"/>
  <c r="CG17" i="864" l="1"/>
  <c r="CH58" i="861"/>
  <c r="CG59" i="861"/>
  <c r="CG64" i="861" s="1"/>
  <c r="CH17" i="864" l="1"/>
  <c r="CI58" i="861"/>
  <c r="CH59" i="861"/>
  <c r="CH64" i="861" s="1"/>
  <c r="CI17" i="864" l="1"/>
  <c r="CJ58" i="861"/>
  <c r="CI59" i="861"/>
  <c r="CI64" i="861" s="1"/>
  <c r="CJ17" i="864" l="1"/>
  <c r="CK58" i="861"/>
  <c r="CJ59" i="861"/>
  <c r="CJ64" i="861" s="1"/>
  <c r="CK17" i="864" l="1"/>
  <c r="CL58" i="861"/>
  <c r="CK59" i="861"/>
  <c r="CK64" i="861" s="1"/>
  <c r="P58" i="861" l="1"/>
  <c r="P17" i="864" s="1"/>
  <c r="CL17" i="864"/>
  <c r="CL59" i="861"/>
  <c r="I17" i="864" l="1" a="1"/>
  <c r="I17" i="864" s="1"/>
  <c r="P59" i="861"/>
  <c r="CL64" i="861"/>
  <c r="P64" i="861" l="1"/>
  <c r="G547" i="64" l="1"/>
  <c r="G549" i="64"/>
  <c r="G554" i="64"/>
  <c r="G564" i="64" s="1"/>
  <c r="G555" i="64"/>
  <c r="G558" i="64"/>
  <c r="G559" i="64"/>
  <c r="G562" i="64"/>
  <c r="G563" i="64"/>
  <c r="R26" i="864" l="1"/>
  <c r="S26" i="864" s="1"/>
  <c r="R79" i="861"/>
  <c r="T26" i="864" l="1"/>
  <c r="U26" i="864" s="1"/>
  <c r="S75" i="861"/>
  <c r="T75" i="861" l="1"/>
  <c r="V26" i="864"/>
  <c r="U75" i="861"/>
  <c r="V75" i="861" l="1"/>
  <c r="W26" i="864"/>
  <c r="W75" i="861" l="1"/>
  <c r="X26" i="864"/>
  <c r="X75" i="861" l="1"/>
  <c r="Y26" i="864"/>
  <c r="Y75" i="861" l="1"/>
  <c r="Z26" i="864"/>
  <c r="Z75" i="861" l="1"/>
  <c r="AA26" i="864"/>
  <c r="AB26" i="864" l="1"/>
  <c r="AA75" i="861"/>
  <c r="AC26" i="864" l="1"/>
  <c r="AB75" i="861"/>
  <c r="AD26" i="864" l="1"/>
  <c r="AC75" i="861"/>
  <c r="K26" i="864" l="1"/>
  <c r="K75" i="861" s="1"/>
  <c r="AD75" i="861"/>
  <c r="AE26" i="864"/>
  <c r="AE75" i="861" l="1"/>
  <c r="AF26" i="864"/>
  <c r="AF75" i="861" l="1"/>
  <c r="AG26" i="864"/>
  <c r="AG75" i="861" l="1"/>
  <c r="AH26" i="864"/>
  <c r="AH75" i="861" l="1"/>
  <c r="AI26" i="864"/>
  <c r="AJ26" i="864" l="1"/>
  <c r="AI75" i="861"/>
  <c r="AK26" i="864" l="1"/>
  <c r="AJ75" i="861"/>
  <c r="AL26" i="864" l="1"/>
  <c r="AK75" i="861"/>
  <c r="AL75" i="861" l="1"/>
  <c r="AM26" i="864"/>
  <c r="AM75" i="861" l="1"/>
  <c r="AN26" i="864"/>
  <c r="AN75" i="861" l="1"/>
  <c r="AO26" i="864"/>
  <c r="AO75" i="861" l="1"/>
  <c r="AP26" i="864"/>
  <c r="L26" i="864" l="1"/>
  <c r="L75" i="861" s="1"/>
  <c r="AP75" i="861"/>
  <c r="AQ26" i="864"/>
  <c r="AR26" i="864" l="1"/>
  <c r="AQ75" i="861"/>
  <c r="AS26" i="864" l="1"/>
  <c r="AR75" i="861"/>
  <c r="AT26" i="864" l="1"/>
  <c r="AS75" i="861"/>
  <c r="AT75" i="861" l="1"/>
  <c r="AU26" i="864"/>
  <c r="AU75" i="861" l="1"/>
  <c r="AV26" i="864"/>
  <c r="AV75" i="861" l="1"/>
  <c r="AW26" i="864"/>
  <c r="AW75" i="861" l="1"/>
  <c r="AX26" i="864"/>
  <c r="AX75" i="861" l="1"/>
  <c r="AY26" i="864"/>
  <c r="AZ26" i="864" l="1"/>
  <c r="AY75" i="861"/>
  <c r="BA26" i="864" l="1"/>
  <c r="AZ75" i="861"/>
  <c r="BB26" i="864" l="1"/>
  <c r="BA75" i="861"/>
  <c r="BB75" i="861" l="1"/>
  <c r="M26" i="864"/>
  <c r="M75" i="861" s="1"/>
  <c r="BC26" i="864"/>
  <c r="BC75" i="861" l="1"/>
  <c r="BD26" i="864"/>
  <c r="BD75" i="861" l="1"/>
  <c r="BE26" i="864"/>
  <c r="BE75" i="861" l="1"/>
  <c r="BF26" i="864"/>
  <c r="BF75" i="861" l="1"/>
  <c r="BG26" i="864"/>
  <c r="BH26" i="864" l="1"/>
  <c r="BG75" i="861"/>
  <c r="BI26" i="864" l="1"/>
  <c r="BH75" i="861"/>
  <c r="BJ26" i="864" l="1"/>
  <c r="BI75" i="861"/>
  <c r="BJ75" i="861" l="1"/>
  <c r="BK26" i="864"/>
  <c r="BK75" i="861" l="1"/>
  <c r="BL26" i="864"/>
  <c r="BL75" i="861" l="1"/>
  <c r="BM26" i="864"/>
  <c r="BM75" i="861" l="1"/>
  <c r="BN26" i="864"/>
  <c r="N26" i="864" l="1"/>
  <c r="N75" i="861" s="1"/>
  <c r="BN75" i="861"/>
  <c r="BO26" i="864"/>
  <c r="BP26" i="864" l="1"/>
  <c r="BO75" i="861"/>
  <c r="BQ26" i="864" l="1"/>
  <c r="BP75" i="861"/>
  <c r="BR26" i="864" l="1"/>
  <c r="BQ75" i="861"/>
  <c r="BR75" i="861" l="1"/>
  <c r="BS26" i="864"/>
  <c r="BS75" i="861" l="1"/>
  <c r="BT26" i="864"/>
  <c r="BT75" i="861" l="1"/>
  <c r="BU26" i="864"/>
  <c r="BU75" i="861" l="1"/>
  <c r="BV26" i="864"/>
  <c r="BV75" i="861" l="1"/>
  <c r="BW26" i="864"/>
  <c r="BX26" i="864" l="1"/>
  <c r="BW75" i="861"/>
  <c r="BY26" i="864" l="1"/>
  <c r="BX75" i="861"/>
  <c r="BZ26" i="864" l="1"/>
  <c r="BY75" i="861"/>
  <c r="BZ75" i="861" l="1"/>
  <c r="CA26" i="864"/>
  <c r="O26" i="864"/>
  <c r="O75" i="861" s="1"/>
  <c r="CA75" i="861" l="1"/>
  <c r="CB26" i="864"/>
  <c r="CB75" i="861" l="1"/>
  <c r="CC26" i="864"/>
  <c r="CC75" i="861" l="1"/>
  <c r="CD26" i="864"/>
  <c r="CD75" i="861" l="1"/>
  <c r="CE26" i="864"/>
  <c r="CF26" i="864" l="1"/>
  <c r="CE75" i="861"/>
  <c r="CG26" i="864" l="1"/>
  <c r="CF75" i="861"/>
  <c r="CH26" i="864" l="1"/>
  <c r="CG75" i="861"/>
  <c r="CH75" i="861" l="1"/>
  <c r="CI26" i="864"/>
  <c r="CI75" i="861" l="1"/>
  <c r="CJ26" i="864"/>
  <c r="CJ75" i="861" l="1"/>
  <c r="CK26" i="864"/>
  <c r="CK75" i="861" l="1"/>
  <c r="CL26" i="864"/>
  <c r="CL75" i="861" l="1"/>
  <c r="P26" i="864"/>
  <c r="P75" i="861" s="1"/>
  <c r="S76" i="861" l="1"/>
  <c r="T76" i="861" s="1"/>
  <c r="S77" i="861" l="1"/>
  <c r="S79" i="861" s="1"/>
  <c r="U76" i="861"/>
  <c r="V76" i="861" s="1"/>
  <c r="T77" i="861"/>
  <c r="T79" i="861" s="1"/>
  <c r="U77" i="861" l="1"/>
  <c r="U79" i="861" s="1"/>
  <c r="W76" i="861"/>
  <c r="X76" i="861" s="1"/>
  <c r="V77" i="861"/>
  <c r="V79" i="861" s="1"/>
  <c r="W77" i="861" l="1"/>
  <c r="W79" i="861" s="1"/>
  <c r="X77" i="861"/>
  <c r="X79" i="861" s="1"/>
  <c r="Y76" i="861"/>
  <c r="Y77" i="861" l="1"/>
  <c r="Y79" i="861" s="1"/>
  <c r="Z76" i="861"/>
  <c r="Z77" i="861" l="1"/>
  <c r="Z79" i="861" s="1"/>
  <c r="AA76" i="861"/>
  <c r="AA77" i="861" l="1"/>
  <c r="AA79" i="861" s="1"/>
  <c r="AB76" i="861"/>
  <c r="AB77" i="861" l="1"/>
  <c r="AB79" i="861" s="1"/>
  <c r="AC76" i="861"/>
  <c r="AD76" i="861" l="1"/>
  <c r="AC77" i="861"/>
  <c r="AC79" i="861" s="1"/>
  <c r="AE76" i="861" l="1"/>
  <c r="AD77" i="861"/>
  <c r="K76" i="861"/>
  <c r="L76" i="861" l="1"/>
  <c r="M76" i="861" s="1"/>
  <c r="N76" i="861" s="1"/>
  <c r="O76" i="861" s="1"/>
  <c r="P76" i="861" s="1"/>
  <c r="AD79" i="861"/>
  <c r="K77" i="861"/>
  <c r="AF76" i="861"/>
  <c r="AE77" i="861"/>
  <c r="AE79" i="861" s="1"/>
  <c r="K79" i="861" l="1"/>
  <c r="AF77" i="861"/>
  <c r="AF79" i="861" s="1"/>
  <c r="AG76" i="861"/>
  <c r="AG77" i="861" l="1"/>
  <c r="AG79" i="861" s="1"/>
  <c r="AH76" i="861"/>
  <c r="AH77" i="861" l="1"/>
  <c r="AH79" i="861" s="1"/>
  <c r="AI76" i="861"/>
  <c r="AI77" i="861" l="1"/>
  <c r="AI79" i="861" s="1"/>
  <c r="AJ76" i="861"/>
  <c r="AJ77" i="861" l="1"/>
  <c r="AJ79" i="861" s="1"/>
  <c r="AK76" i="861"/>
  <c r="AL76" i="861" l="1"/>
  <c r="AK77" i="861"/>
  <c r="AK79" i="861" s="1"/>
  <c r="AM76" i="861" l="1"/>
  <c r="AL77" i="861"/>
  <c r="AL79" i="861" s="1"/>
  <c r="AN76" i="861" l="1"/>
  <c r="AM77" i="861"/>
  <c r="AM79" i="861" s="1"/>
  <c r="AN77" i="861" l="1"/>
  <c r="AN79" i="861" s="1"/>
  <c r="AO76" i="861"/>
  <c r="AO77" i="861" l="1"/>
  <c r="AO79" i="861" s="1"/>
  <c r="AP76" i="861"/>
  <c r="AP77" i="861" l="1"/>
  <c r="AQ76" i="861"/>
  <c r="AQ77" i="861" l="1"/>
  <c r="AQ79" i="861" s="1"/>
  <c r="AR76" i="861"/>
  <c r="AP79" i="861"/>
  <c r="L77" i="861"/>
  <c r="L79" i="861" s="1"/>
  <c r="AR77" i="861" l="1"/>
  <c r="AR79" i="861" s="1"/>
  <c r="AS76" i="861"/>
  <c r="AT76" i="861" l="1"/>
  <c r="AS77" i="861"/>
  <c r="AS79" i="861" s="1"/>
  <c r="AU76" i="861" l="1"/>
  <c r="AT77" i="861"/>
  <c r="AT79" i="861" s="1"/>
  <c r="AV76" i="861" l="1"/>
  <c r="AU77" i="861"/>
  <c r="AU79" i="861" s="1"/>
  <c r="AV77" i="861" l="1"/>
  <c r="AV79" i="861" s="1"/>
  <c r="AW76" i="861"/>
  <c r="AW77" i="861" l="1"/>
  <c r="AW79" i="861" s="1"/>
  <c r="AX76" i="861"/>
  <c r="AX77" i="861" l="1"/>
  <c r="AX79" i="861" s="1"/>
  <c r="AY76" i="861"/>
  <c r="AY77" i="861" l="1"/>
  <c r="AY79" i="861" s="1"/>
  <c r="AZ76" i="861"/>
  <c r="AZ77" i="861" l="1"/>
  <c r="AZ79" i="861" s="1"/>
  <c r="BA76" i="861"/>
  <c r="BB76" i="861" l="1"/>
  <c r="BA77" i="861"/>
  <c r="BA79" i="861" s="1"/>
  <c r="BC76" i="861" l="1"/>
  <c r="BB77" i="861"/>
  <c r="BB79" i="861" l="1"/>
  <c r="M77" i="861"/>
  <c r="M79" i="861" s="1"/>
  <c r="BD76" i="861"/>
  <c r="BC77" i="861"/>
  <c r="BC79" i="861" s="1"/>
  <c r="BD77" i="861" l="1"/>
  <c r="BD79" i="861" s="1"/>
  <c r="BE76" i="861"/>
  <c r="BE77" i="861" l="1"/>
  <c r="BE79" i="861" s="1"/>
  <c r="BF76" i="861"/>
  <c r="BF77" i="861" l="1"/>
  <c r="BF79" i="861" s="1"/>
  <c r="BG76" i="861"/>
  <c r="BG77" i="861" l="1"/>
  <c r="BG79" i="861" s="1"/>
  <c r="BH76" i="861"/>
  <c r="BH77" i="861" l="1"/>
  <c r="BH79" i="861" s="1"/>
  <c r="BI76" i="861"/>
  <c r="BJ76" i="861" l="1"/>
  <c r="BI77" i="861"/>
  <c r="BI79" i="861" s="1"/>
  <c r="BK76" i="861" l="1"/>
  <c r="BJ77" i="861"/>
  <c r="BJ79" i="861" s="1"/>
  <c r="BL76" i="861" l="1"/>
  <c r="BK77" i="861"/>
  <c r="BK79" i="861" s="1"/>
  <c r="BL77" i="861" l="1"/>
  <c r="BL79" i="861" s="1"/>
  <c r="BM76" i="861"/>
  <c r="BM77" i="861" l="1"/>
  <c r="BM79" i="861" s="1"/>
  <c r="BN76" i="861"/>
  <c r="BN77" i="861" l="1"/>
  <c r="BO76" i="861"/>
  <c r="BO77" i="861" l="1"/>
  <c r="BO79" i="861" s="1"/>
  <c r="BP76" i="861"/>
  <c r="N77" i="861"/>
  <c r="N79" i="861" s="1"/>
  <c r="BN79" i="861"/>
  <c r="BP77" i="861" l="1"/>
  <c r="BP79" i="861" s="1"/>
  <c r="BQ76" i="861"/>
  <c r="BR76" i="861" l="1"/>
  <c r="BQ77" i="861"/>
  <c r="BQ79" i="861" s="1"/>
  <c r="BS76" i="861" l="1"/>
  <c r="BR77" i="861"/>
  <c r="BR79" i="861" s="1"/>
  <c r="BT76" i="861" l="1"/>
  <c r="BS77" i="861"/>
  <c r="BS79" i="861" s="1"/>
  <c r="BT77" i="861" l="1"/>
  <c r="BT79" i="861" s="1"/>
  <c r="BU76" i="861"/>
  <c r="BU77" i="861" l="1"/>
  <c r="BU79" i="861" s="1"/>
  <c r="BV76" i="861"/>
  <c r="BV77" i="861" l="1"/>
  <c r="BV79" i="861" s="1"/>
  <c r="BW76" i="861"/>
  <c r="BW77" i="861" l="1"/>
  <c r="BW79" i="861" s="1"/>
  <c r="BX76" i="861"/>
  <c r="BX77" i="861" l="1"/>
  <c r="BX79" i="861" s="1"/>
  <c r="BY76" i="861"/>
  <c r="BZ76" i="861" l="1"/>
  <c r="BY77" i="861"/>
  <c r="BY79" i="861" s="1"/>
  <c r="CA76" i="861" l="1"/>
  <c r="BZ77" i="861"/>
  <c r="O77" i="861" l="1"/>
  <c r="O79" i="861" s="1"/>
  <c r="BZ79" i="861"/>
  <c r="CB76" i="861"/>
  <c r="CA77" i="861"/>
  <c r="CA79" i="861" s="1"/>
  <c r="CB77" i="861" l="1"/>
  <c r="CB79" i="861" s="1"/>
  <c r="CC76" i="861"/>
  <c r="CC77" i="861" l="1"/>
  <c r="CC79" i="861" s="1"/>
  <c r="CD76" i="861"/>
  <c r="CD77" i="861" l="1"/>
  <c r="CD79" i="861" s="1"/>
  <c r="CE76" i="861"/>
  <c r="CE77" i="861" l="1"/>
  <c r="CE79" i="861" s="1"/>
  <c r="CF76" i="861"/>
  <c r="CF77" i="861" l="1"/>
  <c r="CF79" i="861" s="1"/>
  <c r="CG76" i="861"/>
  <c r="CH76" i="861" l="1"/>
  <c r="CG77" i="861"/>
  <c r="CG79" i="861" s="1"/>
  <c r="CI76" i="861" l="1"/>
  <c r="CH77" i="861"/>
  <c r="CH79" i="861" s="1"/>
  <c r="CJ76" i="861" l="1"/>
  <c r="CI77" i="861"/>
  <c r="CI79" i="861" s="1"/>
  <c r="CJ77" i="861" l="1"/>
  <c r="CJ79" i="861" s="1"/>
  <c r="CK76" i="861"/>
  <c r="CK77" i="861" l="1"/>
  <c r="CK79" i="861" s="1"/>
  <c r="CL76" i="861"/>
  <c r="CL77" i="861" s="1"/>
  <c r="CL79" i="861" l="1"/>
  <c r="P77" i="861"/>
  <c r="P79" i="861" s="1"/>
  <c r="L628" i="64" l="1"/>
  <c r="M628" i="64"/>
  <c r="N628" i="64"/>
  <c r="O628" i="64"/>
  <c r="P628" i="64"/>
  <c r="B75" i="84" l="1"/>
  <c r="B74" i="84"/>
  <c r="B73" i="84"/>
  <c r="B72" i="84"/>
  <c r="B71" i="84"/>
  <c r="B70" i="84"/>
  <c r="B69" i="84"/>
  <c r="B68" i="84"/>
  <c r="B67" i="84"/>
  <c r="B66" i="84"/>
  <c r="B65" i="84"/>
  <c r="B64" i="84"/>
  <c r="B63" i="84"/>
  <c r="B62" i="84"/>
  <c r="B61" i="84"/>
  <c r="B60" i="84"/>
  <c r="B59" i="84"/>
  <c r="B58" i="84"/>
  <c r="B57" i="84"/>
  <c r="B56" i="84"/>
  <c r="B55" i="84"/>
  <c r="B54" i="84"/>
  <c r="B53" i="84"/>
  <c r="B52" i="84"/>
  <c r="B51" i="84"/>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B3" i="84"/>
  <c r="B2" i="84"/>
  <c r="M77" i="206"/>
  <c r="M76" i="206"/>
  <c r="M75" i="206"/>
  <c r="M74" i="206"/>
  <c r="M73" i="206"/>
  <c r="M72" i="206"/>
  <c r="M71" i="206"/>
  <c r="N71" i="206" s="1"/>
  <c r="M70" i="206"/>
  <c r="N70" i="206" s="1"/>
  <c r="M69" i="206"/>
  <c r="N69" i="206" s="1"/>
  <c r="M68" i="206"/>
  <c r="N68" i="206" s="1"/>
  <c r="M67" i="206"/>
  <c r="N67" i="206" s="1"/>
  <c r="M66" i="206"/>
  <c r="N66" i="206" s="1"/>
  <c r="M65" i="206"/>
  <c r="N65" i="206" s="1"/>
  <c r="M64" i="206"/>
  <c r="N64" i="206" s="1"/>
  <c r="M63" i="206"/>
  <c r="N63" i="206" s="1"/>
  <c r="M62" i="206"/>
  <c r="N62" i="206" s="1"/>
  <c r="M61" i="206"/>
  <c r="N61" i="206" s="1"/>
  <c r="M60" i="206"/>
  <c r="N60" i="206" s="1"/>
  <c r="M59" i="206"/>
  <c r="N59" i="206" s="1"/>
  <c r="M58" i="206"/>
  <c r="N58" i="206" s="1"/>
  <c r="M57" i="206"/>
  <c r="N57" i="206" s="1"/>
  <c r="M56" i="206"/>
  <c r="N56" i="206" s="1"/>
  <c r="M55" i="206"/>
  <c r="N55" i="206" s="1"/>
  <c r="M54" i="206"/>
  <c r="N54" i="206" s="1"/>
  <c r="M53" i="206"/>
  <c r="N53" i="206" s="1"/>
  <c r="M52" i="206"/>
  <c r="N52" i="206" s="1"/>
  <c r="M51" i="206"/>
  <c r="N51" i="206" s="1"/>
  <c r="M50" i="206"/>
  <c r="N50" i="206" s="1"/>
  <c r="M49" i="206"/>
  <c r="N49" i="206" s="1"/>
  <c r="M48" i="206"/>
  <c r="N48" i="206" s="1"/>
  <c r="M47" i="206"/>
  <c r="N47" i="206" s="1"/>
  <c r="M46" i="206"/>
  <c r="N46" i="206" s="1"/>
  <c r="M45" i="206"/>
  <c r="N45" i="206" s="1"/>
  <c r="M44" i="206"/>
  <c r="N44" i="206" s="1"/>
  <c r="M43" i="206"/>
  <c r="N43" i="206" s="1"/>
  <c r="M42" i="206"/>
  <c r="N42" i="206" s="1"/>
  <c r="M41" i="206"/>
  <c r="N41" i="206" s="1"/>
  <c r="M40" i="206"/>
  <c r="N40" i="206" s="1"/>
  <c r="M39" i="206"/>
  <c r="N39" i="206" s="1"/>
  <c r="M38" i="206"/>
  <c r="N38" i="206" s="1"/>
  <c r="M37" i="206"/>
  <c r="N37" i="206" s="1"/>
  <c r="M36" i="206"/>
  <c r="N36" i="206" s="1"/>
  <c r="M35" i="206"/>
  <c r="N35" i="206" s="1"/>
  <c r="M34" i="206"/>
  <c r="N34" i="206" s="1"/>
  <c r="M33" i="206"/>
  <c r="N33" i="206" s="1"/>
  <c r="M32" i="206"/>
  <c r="N32" i="206" s="1"/>
  <c r="M31" i="206"/>
  <c r="M30" i="206"/>
  <c r="N30" i="206" s="1"/>
  <c r="M29" i="206"/>
  <c r="N29" i="206" s="1"/>
  <c r="M28" i="206"/>
  <c r="N28" i="206" s="1"/>
  <c r="M27" i="206"/>
  <c r="N27" i="206" s="1"/>
  <c r="M26" i="206"/>
  <c r="N26" i="206" s="1"/>
  <c r="M25" i="206"/>
  <c r="M24" i="206"/>
  <c r="N24" i="206" s="1"/>
  <c r="M23" i="206"/>
  <c r="N23" i="206" s="1"/>
  <c r="M22" i="206"/>
  <c r="N22" i="206" s="1"/>
  <c r="M21" i="206"/>
  <c r="N21" i="206" s="1"/>
  <c r="M20" i="206"/>
  <c r="M19" i="206"/>
  <c r="N19" i="206" s="1"/>
  <c r="M18" i="206"/>
  <c r="N18" i="206" s="1"/>
  <c r="M17" i="206"/>
  <c r="M16" i="206"/>
  <c r="N16" i="206" s="1"/>
  <c r="M15" i="206"/>
  <c r="M14" i="206"/>
  <c r="N14" i="206" s="1"/>
  <c r="M13" i="206"/>
  <c r="N13" i="206" s="1"/>
  <c r="M12" i="206"/>
  <c r="N12" i="206" s="1"/>
  <c r="M11" i="206"/>
  <c r="N11" i="206" s="1"/>
  <c r="M10" i="206"/>
  <c r="N10" i="206" s="1"/>
  <c r="M9" i="206"/>
  <c r="N9" i="206" s="1"/>
  <c r="M8" i="206"/>
  <c r="N8" i="206" s="1"/>
  <c r="M7" i="206"/>
  <c r="N7" i="206" s="1"/>
  <c r="M6" i="206"/>
  <c r="M5" i="206"/>
  <c r="N5" i="206" s="1"/>
  <c r="M4" i="206"/>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1" i="206"/>
  <c r="K58" i="206"/>
  <c r="K49" i="206"/>
  <c r="K64" i="206"/>
  <c r="K61" i="206"/>
  <c r="K62" i="206"/>
  <c r="K55" i="206"/>
  <c r="K56" i="206"/>
  <c r="K53" i="206"/>
  <c r="K59" i="206"/>
  <c r="K38" i="206"/>
  <c r="K50" i="206"/>
  <c r="K48" i="206"/>
  <c r="K54" i="206"/>
  <c r="K60" i="206"/>
  <c r="K52" i="206"/>
  <c r="K57" i="206"/>
  <c r="D3" i="84"/>
  <c r="C3" i="84"/>
  <c r="K11" i="206"/>
  <c r="K13" i="206"/>
  <c r="K26" i="206"/>
  <c r="K23" i="206"/>
  <c r="K19" i="206"/>
  <c r="K7" i="206"/>
  <c r="K24" i="206"/>
  <c r="K20" i="206"/>
  <c r="K21" i="206"/>
  <c r="K9" i="206"/>
  <c r="C19" i="84"/>
  <c r="D19" i="84"/>
  <c r="C35" i="84"/>
  <c r="D35" i="84"/>
  <c r="C51" i="84"/>
  <c r="D51" i="84"/>
  <c r="D67" i="84"/>
  <c r="C67" i="84"/>
  <c r="C46" i="84"/>
  <c r="D46" i="84"/>
  <c r="C4" i="84"/>
  <c r="N6" i="206" s="1"/>
  <c r="D4" i="84"/>
  <c r="D20" i="84"/>
  <c r="C20" i="84"/>
  <c r="K14" i="206" s="1"/>
  <c r="D36" i="84"/>
  <c r="C36" i="84"/>
  <c r="D52" i="84"/>
  <c r="C52" i="84"/>
  <c r="D68" i="84"/>
  <c r="C68" i="84"/>
  <c r="D28" i="84"/>
  <c r="C28" i="84"/>
  <c r="N31" i="206" s="1"/>
  <c r="D5" i="84"/>
  <c r="C5" i="84"/>
  <c r="C21" i="84"/>
  <c r="D21" i="84"/>
  <c r="D37" i="84"/>
  <c r="C37" i="84"/>
  <c r="C53" i="84"/>
  <c r="D53" i="84"/>
  <c r="C69" i="84"/>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L1653" i="64" l="1"/>
  <c r="AF1653" i="64" s="1" a="1"/>
  <c r="AF1653" i="64" s="1"/>
  <c r="M1653" i="64"/>
  <c r="AV1653" i="64" s="1" a="1"/>
  <c r="AV1653" i="64" s="1"/>
  <c r="N1653" i="64"/>
  <c r="BD1653" i="64" s="1" a="1"/>
  <c r="BD1653" i="64" s="1"/>
  <c r="O1653" i="64"/>
  <c r="BT1653" i="64" s="1" a="1"/>
  <c r="BT1653" i="64" s="1"/>
  <c r="P1653" i="64"/>
  <c r="CB1653" i="64" s="1" a="1"/>
  <c r="CB1653" i="64" s="1"/>
  <c r="AS1653" i="64" a="1"/>
  <c r="AS1653" i="64" s="1"/>
  <c r="AT1653" i="64" a="1"/>
  <c r="AT1653" i="64" s="1"/>
  <c r="AU1653" i="64" a="1"/>
  <c r="AU1653" i="64" s="1"/>
  <c r="BA1653" i="64" a="1"/>
  <c r="BA1653" i="64" s="1"/>
  <c r="BB1653" i="64" a="1"/>
  <c r="BB1653" i="64" s="1"/>
  <c r="M1655" i="64" s="1"/>
  <c r="N1652" i="64" s="1"/>
  <c r="BC1653" i="64" a="1"/>
  <c r="BC1653" i="64" s="1"/>
  <c r="BI1653" i="64" a="1"/>
  <c r="BI1653" i="64" s="1"/>
  <c r="BJ1653" i="64" a="1"/>
  <c r="BJ1653" i="64" s="1"/>
  <c r="BK1653" i="64" a="1"/>
  <c r="BK1653" i="64" s="1"/>
  <c r="BQ1653" i="64" a="1"/>
  <c r="BQ1653" i="64" s="1"/>
  <c r="BR1653" i="64" a="1"/>
  <c r="BR1653" i="64" s="1"/>
  <c r="BS1653" i="64" a="1"/>
  <c r="BS1653" i="64" s="1"/>
  <c r="BY1653" i="64" a="1"/>
  <c r="BY1653" i="64" s="1"/>
  <c r="BZ1653" i="64" a="1"/>
  <c r="BZ1653" i="64" s="1"/>
  <c r="O1655" i="64" s="1"/>
  <c r="P1652" i="64" s="1"/>
  <c r="CA1653" i="64" a="1"/>
  <c r="CA1653" i="64" s="1"/>
  <c r="CE1653" i="64" a="1"/>
  <c r="CE1653" i="64" s="1"/>
  <c r="CG1653" i="64" a="1"/>
  <c r="CG1653" i="64" s="1"/>
  <c r="CH1653" i="64" a="1"/>
  <c r="CH1653" i="64" s="1"/>
  <c r="CI1653" i="64" a="1"/>
  <c r="CI1653" i="64" s="1"/>
  <c r="AM1653" i="64" l="1" a="1"/>
  <c r="AM1653" i="64" s="1"/>
  <c r="AE1653" i="64" a="1"/>
  <c r="AE1653" i="64" s="1"/>
  <c r="AL1653" i="64" a="1"/>
  <c r="AL1653" i="64" s="1"/>
  <c r="AK1653" i="64" a="1"/>
  <c r="AK1653" i="64" s="1"/>
  <c r="CF1653" i="64" a="1"/>
  <c r="CF1653" i="64" s="1"/>
  <c r="BX1653" i="64" a="1"/>
  <c r="BX1653" i="64" s="1"/>
  <c r="BP1653" i="64" a="1"/>
  <c r="BP1653" i="64" s="1"/>
  <c r="BH1653" i="64" a="1"/>
  <c r="BH1653" i="64" s="1"/>
  <c r="AZ1653" i="64" a="1"/>
  <c r="AZ1653" i="64" s="1"/>
  <c r="AR1653" i="64" a="1"/>
  <c r="AR1653" i="64" s="1"/>
  <c r="AJ1653" i="64" a="1"/>
  <c r="AJ1653" i="64" s="1"/>
  <c r="BW1653" i="64" a="1"/>
  <c r="BW1653" i="64" s="1"/>
  <c r="BO1653" i="64" a="1"/>
  <c r="BO1653" i="64" s="1"/>
  <c r="BG1653" i="64" a="1"/>
  <c r="BG1653" i="64" s="1"/>
  <c r="AY1653" i="64" a="1"/>
  <c r="AY1653" i="64" s="1"/>
  <c r="AQ1653" i="64" a="1"/>
  <c r="AQ1653" i="64" s="1"/>
  <c r="AI1653" i="64" a="1"/>
  <c r="AI1653" i="64" s="1"/>
  <c r="CL1653" i="64" a="1"/>
  <c r="CL1653" i="64" s="1"/>
  <c r="P1655" i="64" s="1"/>
  <c r="CD1653" i="64" a="1"/>
  <c r="CD1653" i="64" s="1"/>
  <c r="BV1653" i="64" a="1"/>
  <c r="BV1653" i="64" s="1"/>
  <c r="BN1653" i="64" a="1"/>
  <c r="BN1653" i="64" s="1"/>
  <c r="N1655" i="64" s="1"/>
  <c r="O1652" i="64" s="1"/>
  <c r="BF1653" i="64" a="1"/>
  <c r="BF1653" i="64" s="1"/>
  <c r="AX1653" i="64" a="1"/>
  <c r="AX1653" i="64" s="1"/>
  <c r="AP1653" i="64" a="1"/>
  <c r="AP1653" i="64" s="1"/>
  <c r="L1655" i="64" s="1"/>
  <c r="M1652" i="64" s="1"/>
  <c r="AH1653" i="64" a="1"/>
  <c r="AH1653" i="64" s="1"/>
  <c r="CK1653" i="64" a="1"/>
  <c r="CK1653" i="64" s="1"/>
  <c r="CC1653" i="64" a="1"/>
  <c r="CC1653" i="64" s="1"/>
  <c r="BU1653" i="64" a="1"/>
  <c r="BU1653" i="64" s="1"/>
  <c r="BM1653" i="64" a="1"/>
  <c r="BM1653" i="64" s="1"/>
  <c r="BE1653" i="64" a="1"/>
  <c r="BE1653" i="64" s="1"/>
  <c r="AW1653" i="64" a="1"/>
  <c r="AW1653" i="64" s="1"/>
  <c r="AO1653" i="64" a="1"/>
  <c r="AO1653" i="64" s="1"/>
  <c r="AG1653" i="64" a="1"/>
  <c r="AG1653" i="64" s="1"/>
  <c r="CJ1653" i="64" a="1"/>
  <c r="CJ1653" i="64" s="1"/>
  <c r="BL1653" i="64" a="1"/>
  <c r="BL1653" i="64" s="1"/>
  <c r="AN1653" i="64" a="1"/>
  <c r="AN1653" i="64" s="1"/>
  <c r="AJ1654" i="64" l="1"/>
  <c r="AZ1654" i="64"/>
  <c r="BP1654" i="64"/>
  <c r="CF1654" i="64"/>
  <c r="CX1654" i="64"/>
  <c r="BA1654" i="64"/>
  <c r="CG1654" i="64"/>
  <c r="AK1654" i="64"/>
  <c r="AL1654" i="64"/>
  <c r="BB1654" i="64"/>
  <c r="BR1654" i="64"/>
  <c r="CH1654" i="64"/>
  <c r="CZ1654" i="64"/>
  <c r="AS1654" i="64"/>
  <c r="CQ1654" i="64"/>
  <c r="AM1654" i="64"/>
  <c r="BC1654" i="64"/>
  <c r="BS1654" i="64"/>
  <c r="CI1654" i="64"/>
  <c r="DA1654" i="64"/>
  <c r="BI1654" i="64"/>
  <c r="DG1654" i="64"/>
  <c r="AN1654" i="64"/>
  <c r="BD1654" i="64"/>
  <c r="BT1654" i="64"/>
  <c r="CJ1654" i="64"/>
  <c r="DB1654" i="64"/>
  <c r="AO1654" i="64"/>
  <c r="BE1654" i="64"/>
  <c r="BU1654" i="64"/>
  <c r="CK1654" i="64"/>
  <c r="DC1654" i="64"/>
  <c r="AP1654" i="64"/>
  <c r="BF1654" i="64"/>
  <c r="BV1654" i="64"/>
  <c r="CL1654" i="64"/>
  <c r="DD1654" i="64"/>
  <c r="AQ1654" i="64"/>
  <c r="BG1654" i="64"/>
  <c r="BW1654" i="64"/>
  <c r="CO1654" i="64"/>
  <c r="CO1655" i="64" s="1"/>
  <c r="CP1652" i="64" s="1"/>
  <c r="DE1654" i="64"/>
  <c r="AR1654" i="64"/>
  <c r="BH1654" i="64"/>
  <c r="BX1654" i="64"/>
  <c r="CP1654" i="64"/>
  <c r="DF1654" i="64"/>
  <c r="AE1657" i="64"/>
  <c r="BY1654" i="64"/>
  <c r="DH1654" i="64"/>
  <c r="AT1654" i="64"/>
  <c r="BJ1654" i="64"/>
  <c r="BZ1654" i="64"/>
  <c r="CR1654" i="64"/>
  <c r="AE1654" i="64"/>
  <c r="AE1655" i="64" s="1"/>
  <c r="AU1654" i="64"/>
  <c r="BK1654" i="64"/>
  <c r="CA1654" i="64"/>
  <c r="CS1654" i="64"/>
  <c r="DI1654" i="64"/>
  <c r="AF1654" i="64"/>
  <c r="BL1654" i="64"/>
  <c r="CT1654" i="64"/>
  <c r="DJ1654" i="64"/>
  <c r="AV1654" i="64"/>
  <c r="CB1654" i="64"/>
  <c r="AG1654" i="64"/>
  <c r="AW1654" i="64"/>
  <c r="BM1654" i="64"/>
  <c r="CC1654" i="64"/>
  <c r="CU1654" i="64"/>
  <c r="DK1654" i="64"/>
  <c r="AH1654" i="64"/>
  <c r="AX1654" i="64"/>
  <c r="BN1654" i="64"/>
  <c r="CD1654" i="64"/>
  <c r="CV1654" i="64"/>
  <c r="DL1654" i="64"/>
  <c r="AI1654" i="64"/>
  <c r="AY1654" i="64"/>
  <c r="BO1654" i="64"/>
  <c r="CE1654" i="64"/>
  <c r="CW1654" i="64"/>
  <c r="BQ1654" i="64"/>
  <c r="CY1654" i="64"/>
  <c r="AF1652" i="64" l="1"/>
  <c r="CP1655" i="64"/>
  <c r="CQ1652" i="64" s="1"/>
  <c r="CP1657" i="64"/>
  <c r="CQ1655" i="64" l="1"/>
  <c r="CR1652" i="64" s="1"/>
  <c r="CQ1657" i="64"/>
  <c r="AF1655" i="64"/>
  <c r="AF1657" i="64"/>
  <c r="AG1652" i="64" l="1"/>
  <c r="CR1655" i="64"/>
  <c r="CS1652" i="64" s="1"/>
  <c r="CR1657" i="64"/>
  <c r="CS1655" i="64" l="1"/>
  <c r="CT1652" i="64" s="1"/>
  <c r="CS1657" i="64"/>
  <c r="AG1655" i="64"/>
  <c r="AG1657" i="64"/>
  <c r="AH1652" i="64" l="1"/>
  <c r="CT1655" i="64"/>
  <c r="CU1652" i="64" s="1"/>
  <c r="CT1657" i="64"/>
  <c r="CU1657" i="64" l="1"/>
  <c r="CU1655" i="64"/>
  <c r="CV1652" i="64" s="1"/>
  <c r="AH1655" i="64"/>
  <c r="AH1657" i="64"/>
  <c r="AI1652" i="64" l="1"/>
  <c r="CV1657" i="64"/>
  <c r="CV1655" i="64"/>
  <c r="CW1652" i="64" s="1"/>
  <c r="CW1655" i="64" l="1"/>
  <c r="CX1652" i="64" s="1"/>
  <c r="CW1657" i="64"/>
  <c r="AI1655" i="64"/>
  <c r="AI1657" i="64"/>
  <c r="AJ1652" i="64" l="1"/>
  <c r="CX1655" i="64"/>
  <c r="CY1652" i="64" s="1"/>
  <c r="CX1657" i="64"/>
  <c r="CY1655" i="64" l="1"/>
  <c r="CZ1652" i="64" s="1"/>
  <c r="CY1657" i="64"/>
  <c r="AJ1655" i="64"/>
  <c r="AK1652" i="64" s="1"/>
  <c r="AJ1657" i="64"/>
  <c r="AK1655" i="64" l="1"/>
  <c r="AL1652" i="64" s="1"/>
  <c r="AK1657" i="64"/>
  <c r="CZ1655" i="64"/>
  <c r="DA1652" i="64" s="1"/>
  <c r="CZ1657" i="64"/>
  <c r="DA1655" i="64" l="1"/>
  <c r="DB1652" i="64" s="1"/>
  <c r="DA1657" i="64"/>
  <c r="AL1655" i="64"/>
  <c r="AM1652" i="64" s="1"/>
  <c r="AL1657" i="64"/>
  <c r="AM1655" i="64" l="1"/>
  <c r="AN1652" i="64" s="1"/>
  <c r="AM1657" i="64"/>
  <c r="DB1657" i="64"/>
  <c r="DB1655" i="64"/>
  <c r="DC1652" i="64" s="1"/>
  <c r="DC1657" i="64" l="1"/>
  <c r="DC1655" i="64"/>
  <c r="DD1652" i="64" s="1"/>
  <c r="AN1657" i="64"/>
  <c r="AN1655" i="64"/>
  <c r="AO1652" i="64" s="1"/>
  <c r="AO1657" i="64" l="1"/>
  <c r="AO1655" i="64"/>
  <c r="AP1652" i="64" s="1"/>
  <c r="DD1657" i="64"/>
  <c r="DD1655" i="64"/>
  <c r="DE1652" i="64" s="1"/>
  <c r="DE1655" i="64" l="1"/>
  <c r="DF1652" i="64" s="1"/>
  <c r="DE1657" i="64"/>
  <c r="AP1657" i="64"/>
  <c r="AP1655" i="64"/>
  <c r="AQ1652" i="64" s="1"/>
  <c r="AQ1657" i="64" l="1"/>
  <c r="AQ1655" i="64"/>
  <c r="DF1657" i="64"/>
  <c r="DF1655" i="64"/>
  <c r="DG1652" i="64" s="1"/>
  <c r="DG1655" i="64" l="1"/>
  <c r="DH1652" i="64" s="1"/>
  <c r="DG1657" i="64"/>
  <c r="AR1652" i="64"/>
  <c r="AR1657" i="64" l="1"/>
  <c r="AR1655" i="64"/>
  <c r="DH1655" i="64"/>
  <c r="DI1652" i="64" s="1"/>
  <c r="DH1657" i="64"/>
  <c r="DI1655" i="64" l="1"/>
  <c r="DJ1652" i="64" s="1"/>
  <c r="DI1657" i="64"/>
  <c r="AS1652" i="64"/>
  <c r="AS1655" i="64" l="1"/>
  <c r="AS1657" i="64"/>
  <c r="DJ1655" i="64"/>
  <c r="DK1652" i="64" s="1"/>
  <c r="DJ1657" i="64"/>
  <c r="DK1655" i="64" l="1"/>
  <c r="DL1652" i="64" s="1"/>
  <c r="DK1657" i="64"/>
  <c r="AT1652" i="64"/>
  <c r="AT1655" i="64" l="1"/>
  <c r="AT1657" i="64"/>
  <c r="DL1655" i="64"/>
  <c r="L1657" i="64" s="1"/>
  <c r="DL1657" i="64"/>
  <c r="L1654" i="64"/>
  <c r="AU1652" i="64" l="1"/>
  <c r="AU1655" i="64" l="1"/>
  <c r="AU1657" i="64"/>
  <c r="AV1652" i="64" l="1"/>
  <c r="AV1657" i="64" l="1"/>
  <c r="AV1655" i="64"/>
  <c r="AW1652" i="64" s="1"/>
  <c r="AW1655" i="64" l="1"/>
  <c r="AX1652" i="64" s="1"/>
  <c r="AW1657" i="64"/>
  <c r="AX1655" i="64" l="1"/>
  <c r="AY1652" i="64" s="1"/>
  <c r="AX1657" i="64"/>
  <c r="AY1655" i="64" l="1"/>
  <c r="AZ1652" i="64" s="1"/>
  <c r="AY1657" i="64"/>
  <c r="AZ1655" i="64" l="1"/>
  <c r="BA1652" i="64" s="1"/>
  <c r="AZ1657" i="64"/>
  <c r="BA1655" i="64" l="1"/>
  <c r="BB1652" i="64" s="1"/>
  <c r="BA1657" i="64"/>
  <c r="BB1655" i="64" l="1"/>
  <c r="BC1652" i="64" s="1"/>
  <c r="BB1657" i="64"/>
  <c r="BC1657" i="64" l="1"/>
  <c r="BC1655" i="64"/>
  <c r="BD1652" i="64" l="1"/>
  <c r="BD1657" i="64" l="1"/>
  <c r="BD1655" i="64"/>
  <c r="BE1652" i="64" l="1"/>
  <c r="BE1657" i="64" l="1"/>
  <c r="BE1655" i="64"/>
  <c r="BF1652" i="64" l="1"/>
  <c r="BF1657" i="64" l="1"/>
  <c r="BF1655" i="64"/>
  <c r="BG1652" i="64" l="1"/>
  <c r="BG1657" i="64" l="1"/>
  <c r="BG1655" i="64"/>
  <c r="BH1652" i="64" l="1"/>
  <c r="BH1655" i="64" l="1"/>
  <c r="BI1652" i="64" s="1"/>
  <c r="BH1657" i="64"/>
  <c r="BI1655" i="64" l="1"/>
  <c r="BJ1652" i="64" s="1"/>
  <c r="BI1657" i="64"/>
  <c r="BJ1655" i="64" l="1"/>
  <c r="BK1652" i="64" s="1"/>
  <c r="BJ1657" i="64"/>
  <c r="BK1655" i="64" l="1"/>
  <c r="BL1652" i="64" s="1"/>
  <c r="BK1657" i="64"/>
  <c r="BL1657" i="64" l="1"/>
  <c r="BL1655" i="64"/>
  <c r="BM1652" i="64" s="1"/>
  <c r="BM1657" i="64" l="1"/>
  <c r="BM1655" i="64"/>
  <c r="BN1652" i="64" s="1"/>
  <c r="BN1655" i="64" l="1"/>
  <c r="BO1652" i="64" s="1"/>
  <c r="BN1657" i="64"/>
  <c r="BO1655" i="64" l="1"/>
  <c r="BO1657" i="64"/>
  <c r="BP1652" i="64" l="1"/>
  <c r="BP1655" i="64" l="1"/>
  <c r="BP1657" i="64"/>
  <c r="BQ1652" i="64" l="1"/>
  <c r="BQ1655" i="64" l="1"/>
  <c r="BQ1657" i="64"/>
  <c r="BR1652" i="64" l="1"/>
  <c r="BR1655" i="64" l="1"/>
  <c r="BR1657" i="64"/>
  <c r="BS1652" i="64" l="1"/>
  <c r="BS1655" i="64" l="1"/>
  <c r="BS1657" i="64"/>
  <c r="BT1652" i="64" l="1"/>
  <c r="BT1657" i="64" l="1"/>
  <c r="BT1655" i="64"/>
  <c r="BU1652" i="64" s="1"/>
  <c r="BU1657" i="64" l="1"/>
  <c r="BU1655" i="64"/>
  <c r="BV1652" i="64" s="1"/>
  <c r="BV1657" i="64" l="1"/>
  <c r="BV1655" i="64"/>
  <c r="BW1652" i="64" s="1"/>
  <c r="BW1657" i="64" l="1"/>
  <c r="BW1655" i="64"/>
  <c r="BX1652" i="64" s="1"/>
  <c r="BX1657" i="64" l="1"/>
  <c r="BX1655" i="64"/>
  <c r="BY1652" i="64" s="1"/>
  <c r="BY1655" i="64" l="1"/>
  <c r="BZ1652" i="64" s="1"/>
  <c r="BY1657" i="64"/>
  <c r="BZ1655" i="64" l="1"/>
  <c r="CA1652" i="64" s="1"/>
  <c r="BZ1657" i="64"/>
  <c r="CA1655" i="64" l="1"/>
  <c r="CA1657" i="64"/>
  <c r="CB1652" i="64" l="1"/>
  <c r="CB1655" i="64" l="1"/>
  <c r="CB1657" i="64"/>
  <c r="CC1652" i="64" l="1"/>
  <c r="CC1657" i="64" l="1"/>
  <c r="CC1655" i="64"/>
  <c r="CD1652" i="64" l="1"/>
  <c r="CD1655" i="64" l="1"/>
  <c r="CD1657" i="64"/>
  <c r="CE1652" i="64" l="1"/>
  <c r="CE1655" i="64" l="1"/>
  <c r="CE1657" i="64"/>
  <c r="CF1652" i="64" l="1"/>
  <c r="CF1655" i="64" l="1"/>
  <c r="CG1652" i="64" s="1"/>
  <c r="CF1657" i="64"/>
  <c r="CG1655" i="64" l="1"/>
  <c r="CH1652" i="64" s="1"/>
  <c r="CG1657" i="64"/>
  <c r="CH1655" i="64" l="1"/>
  <c r="CI1652" i="64" s="1"/>
  <c r="CH1657" i="64"/>
  <c r="CI1655" i="64" l="1"/>
  <c r="CJ1652" i="64" s="1"/>
  <c r="CI1657" i="64"/>
  <c r="CJ1655" i="64" l="1"/>
  <c r="CK1652" i="64" s="1"/>
  <c r="CJ1657" i="64"/>
  <c r="CK1657" i="64" l="1"/>
  <c r="CK1655" i="64"/>
  <c r="CL1652" i="64" s="1"/>
  <c r="CL1657" i="64" l="1"/>
  <c r="CL1655" i="64"/>
  <c r="M1654" i="64"/>
  <c r="N1654" i="64"/>
  <c r="O1654" i="64"/>
  <c r="P1654" i="64"/>
  <c r="M1657" i="64" l="1"/>
  <c r="N1657" i="64"/>
  <c r="O1657" i="64"/>
  <c r="P1657" i="64"/>
  <c r="P1094" i="64"/>
  <c r="J1750" i="64"/>
  <c r="P1722" i="64"/>
  <c r="N1801" i="64"/>
  <c r="K1794" i="64"/>
  <c r="S549" i="64" a="1"/>
  <c r="S549" i="64"/>
  <c r="T549" i="64" a="1"/>
  <c r="T549" i="64"/>
  <c r="U549" i="64" a="1"/>
  <c r="U549" i="64"/>
  <c r="V549" i="64" a="1"/>
  <c r="V549" i="64"/>
  <c r="W549" i="64" a="1"/>
  <c r="W549" i="64"/>
  <c r="X549" i="64" a="1"/>
  <c r="X549" i="64"/>
  <c r="Y549" i="64" a="1"/>
  <c r="Y549" i="64"/>
  <c r="Z549" i="64" a="1"/>
  <c r="Z549" i="64"/>
  <c r="AA549" i="64" a="1"/>
  <c r="AA549" i="64"/>
  <c r="AB549" i="64" a="1"/>
  <c r="AB549" i="64"/>
  <c r="AC549" i="64" a="1"/>
  <c r="AC549" i="64"/>
  <c r="AD549" i="64" a="1"/>
  <c r="AD549" i="64"/>
  <c r="AE549" i="64" a="1"/>
  <c r="AE549" i="64"/>
  <c r="AF549" i="64" a="1"/>
  <c r="AF549" i="64"/>
  <c r="AG549" i="64" a="1"/>
  <c r="AG549" i="64"/>
  <c r="AH549" i="64" a="1"/>
  <c r="AH549" i="64"/>
  <c r="AI549" i="64" a="1"/>
  <c r="AI549" i="64"/>
  <c r="AJ549" i="64" a="1"/>
  <c r="AJ549" i="64"/>
  <c r="AK549" i="64" a="1"/>
  <c r="AK549" i="64"/>
  <c r="AL549" i="64" a="1"/>
  <c r="AL549" i="64"/>
  <c r="AM549" i="64" a="1"/>
  <c r="AM549" i="64"/>
  <c r="AN549" i="64" a="1"/>
  <c r="AN549" i="64"/>
  <c r="AO549" i="64" a="1"/>
  <c r="AO549" i="64"/>
  <c r="AP549" i="64" a="1"/>
  <c r="AP549" i="64"/>
  <c r="AQ549" i="64" a="1"/>
  <c r="AQ549" i="64"/>
  <c r="AR549" i="64" a="1"/>
  <c r="AR549" i="64"/>
  <c r="AS549" i="64" a="1"/>
  <c r="AS549" i="64"/>
  <c r="AT549" i="64" a="1"/>
  <c r="AT549" i="64"/>
  <c r="AU549" i="64" a="1"/>
  <c r="AU549" i="64"/>
  <c r="AV549" i="64" a="1"/>
  <c r="AV549" i="64"/>
  <c r="AW549" i="64" a="1"/>
  <c r="AW549" i="64"/>
  <c r="AX549" i="64" a="1"/>
  <c r="AX549" i="64"/>
  <c r="AY549" i="64" a="1"/>
  <c r="AY549" i="64"/>
  <c r="AZ549" i="64" a="1"/>
  <c r="AZ549" i="64"/>
  <c r="BA549" i="64" a="1"/>
  <c r="BA549" i="64"/>
  <c r="BB549" i="64" a="1"/>
  <c r="BB549" i="64"/>
  <c r="BC549" i="64" a="1"/>
  <c r="BC549" i="64"/>
  <c r="BD549" i="64" a="1"/>
  <c r="BD549" i="64"/>
  <c r="BE549" i="64" a="1"/>
  <c r="BE549" i="64"/>
  <c r="BF549" i="64" a="1"/>
  <c r="BF549" i="64"/>
  <c r="BG549" i="64" a="1"/>
  <c r="BG549" i="64"/>
  <c r="BH549" i="64" a="1"/>
  <c r="BH549" i="64"/>
  <c r="BI549" i="64" a="1"/>
  <c r="BI549" i="64"/>
  <c r="BJ549" i="64" a="1"/>
  <c r="BJ549" i="64"/>
  <c r="BK549" i="64" a="1"/>
  <c r="BK549" i="64"/>
  <c r="BL549" i="64" a="1"/>
  <c r="BL549" i="64"/>
  <c r="BM549" i="64" a="1"/>
  <c r="BM549" i="64"/>
  <c r="BN549" i="64" a="1"/>
  <c r="BN549" i="64"/>
  <c r="BO549" i="64" a="1"/>
  <c r="BO549" i="64"/>
  <c r="BP549" i="64" a="1"/>
  <c r="BP549" i="64"/>
  <c r="BQ549" i="64" a="1"/>
  <c r="BQ549" i="64"/>
  <c r="BR549" i="64" a="1"/>
  <c r="BR549" i="64"/>
  <c r="BS549" i="64" a="1"/>
  <c r="BS549" i="64"/>
  <c r="BT549" i="64" a="1"/>
  <c r="BT549" i="64"/>
  <c r="BU549" i="64" a="1"/>
  <c r="BU549" i="64"/>
  <c r="BV549" i="64" a="1"/>
  <c r="BV549" i="64"/>
  <c r="BW549" i="64" a="1"/>
  <c r="BW549" i="64"/>
  <c r="BX549" i="64" a="1"/>
  <c r="BX549" i="64"/>
  <c r="BY549" i="64" a="1"/>
  <c r="BY549" i="64"/>
  <c r="BZ549" i="64" a="1"/>
  <c r="BZ549" i="64"/>
  <c r="CA549" i="64" a="1"/>
  <c r="CA549" i="64"/>
  <c r="CB549" i="64" a="1"/>
  <c r="CB549" i="64"/>
  <c r="CC549" i="64" a="1"/>
  <c r="CC549" i="64"/>
  <c r="CD549" i="64" a="1"/>
  <c r="CD549" i="64"/>
  <c r="CE549" i="64" a="1"/>
  <c r="CE549" i="64"/>
  <c r="CF549" i="64" a="1"/>
  <c r="CF549" i="64"/>
  <c r="CG549" i="64" a="1"/>
  <c r="CG549" i="64"/>
  <c r="CH549" i="64" a="1"/>
  <c r="CH549" i="64"/>
  <c r="CI549" i="64" a="1"/>
  <c r="CI549" i="64"/>
  <c r="CJ549" i="64" a="1"/>
  <c r="CJ549" i="64"/>
  <c r="CK549" i="64" a="1"/>
  <c r="CK549" i="64"/>
  <c r="CL549" i="64" a="1"/>
  <c r="CL549" i="64"/>
  <c r="L552" i="64"/>
  <c r="M552" i="64"/>
  <c r="N552" i="64"/>
  <c r="O552" i="64"/>
  <c r="P552" i="64"/>
  <c r="T552" i="64"/>
  <c r="U552" i="64"/>
  <c r="V552" i="64"/>
  <c r="W552" i="64"/>
  <c r="X552" i="64"/>
  <c r="Y552" i="64"/>
  <c r="Z552" i="64"/>
  <c r="AA552" i="64"/>
  <c r="AB552" i="64"/>
  <c r="AC552" i="64"/>
  <c r="AD552" i="64"/>
  <c r="AE552" i="64"/>
  <c r="AF552" i="64"/>
  <c r="AG552" i="64"/>
  <c r="AH552" i="64"/>
  <c r="AI552" i="64"/>
  <c r="AJ552" i="64"/>
  <c r="AK552" i="64"/>
  <c r="AL552" i="64"/>
  <c r="AM552" i="64"/>
  <c r="AN552" i="64"/>
  <c r="AO552" i="64"/>
  <c r="AP552" i="64"/>
  <c r="AQ552" i="64"/>
  <c r="AR552" i="64"/>
  <c r="AS552" i="64"/>
  <c r="AT552" i="64"/>
  <c r="AU552" i="64"/>
  <c r="AV552" i="64"/>
  <c r="AW552" i="64"/>
  <c r="AX552" i="64"/>
  <c r="AY552" i="64"/>
  <c r="AZ552" i="64"/>
  <c r="BA552" i="64"/>
  <c r="BB552" i="64"/>
  <c r="BC552" i="64"/>
  <c r="BD552" i="64"/>
  <c r="BE552" i="64"/>
  <c r="BF552" i="64"/>
  <c r="BG552" i="64"/>
  <c r="BH552" i="64"/>
  <c r="BI552" i="64"/>
  <c r="BJ552" i="64"/>
  <c r="BK552" i="64"/>
  <c r="BL552" i="64"/>
  <c r="BM552" i="64"/>
  <c r="BN552" i="64"/>
  <c r="BO552" i="64"/>
  <c r="BP552" i="64"/>
  <c r="BQ552" i="64"/>
  <c r="BR552" i="64"/>
  <c r="BS552" i="64"/>
  <c r="BT552" i="64"/>
  <c r="BU552" i="64"/>
  <c r="BV552" i="64"/>
  <c r="BW552" i="64"/>
  <c r="BX552" i="64"/>
  <c r="BY552" i="64"/>
  <c r="BZ552" i="64"/>
  <c r="CA552" i="64"/>
  <c r="CB552" i="64"/>
  <c r="CC552" i="64"/>
  <c r="CD552" i="64"/>
  <c r="CE552" i="64"/>
  <c r="CF552" i="64"/>
  <c r="CG552" i="64"/>
  <c r="CH552" i="64"/>
  <c r="CI552" i="64"/>
  <c r="CJ552" i="64"/>
  <c r="CK552" i="64"/>
  <c r="CL552" i="64"/>
  <c r="K555" i="64"/>
  <c r="L555" i="64"/>
  <c r="M555" i="64"/>
  <c r="N555" i="64"/>
  <c r="O555" i="64"/>
  <c r="P555" i="64"/>
  <c r="S555" i="64"/>
  <c r="T555" i="64"/>
  <c r="U555" i="64"/>
  <c r="V555" i="64"/>
  <c r="W555" i="64"/>
  <c r="X555" i="64"/>
  <c r="Y555" i="64"/>
  <c r="Z555" i="64"/>
  <c r="AA555" i="64"/>
  <c r="AB555" i="64"/>
  <c r="AC555" i="64"/>
  <c r="AD555" i="64"/>
  <c r="AE555" i="64"/>
  <c r="AF555" i="64"/>
  <c r="AG555" i="64"/>
  <c r="AH555" i="64"/>
  <c r="AI555" i="64"/>
  <c r="AJ555" i="64"/>
  <c r="AK555" i="64"/>
  <c r="AL555" i="64"/>
  <c r="AM555" i="64"/>
  <c r="AN555" i="64"/>
  <c r="AO555" i="64"/>
  <c r="AP555" i="64"/>
  <c r="AQ555" i="64"/>
  <c r="AR555" i="64"/>
  <c r="AS555" i="64"/>
  <c r="AT555" i="64"/>
  <c r="AU555" i="64"/>
  <c r="AV555" i="64"/>
  <c r="AW555" i="64"/>
  <c r="AX555" i="64"/>
  <c r="AY555" i="64"/>
  <c r="AZ555" i="64"/>
  <c r="BA555" i="64"/>
  <c r="BB555" i="64"/>
  <c r="BC555" i="64"/>
  <c r="BD555" i="64"/>
  <c r="BE555" i="64"/>
  <c r="BF555" i="64"/>
  <c r="BG555" i="64"/>
  <c r="BH555" i="64"/>
  <c r="BI555" i="64"/>
  <c r="BJ555" i="64"/>
  <c r="BK555" i="64"/>
  <c r="BL555" i="64"/>
  <c r="BM555" i="64"/>
  <c r="BN555" i="64"/>
  <c r="BO555" i="64"/>
  <c r="BP555" i="64"/>
  <c r="BQ555" i="64"/>
  <c r="BR555" i="64"/>
  <c r="BS555" i="64"/>
  <c r="BT555" i="64"/>
  <c r="BU555" i="64"/>
  <c r="BV555" i="64"/>
  <c r="BW555" i="64"/>
  <c r="BX555" i="64"/>
  <c r="BY555" i="64"/>
  <c r="BZ555" i="64"/>
  <c r="CA555" i="64"/>
  <c r="CB555" i="64"/>
  <c r="CC555" i="64"/>
  <c r="CD555" i="64"/>
  <c r="CE555" i="64"/>
  <c r="CF555" i="64"/>
  <c r="CG555" i="64"/>
  <c r="CH555" i="64"/>
  <c r="CI555" i="64"/>
  <c r="CJ555" i="64"/>
  <c r="CK555" i="64"/>
  <c r="CL555" i="64"/>
  <c r="K556" i="64"/>
  <c r="L556" i="64"/>
  <c r="M556" i="64"/>
  <c r="N556" i="64"/>
  <c r="O556" i="64"/>
  <c r="P556" i="64"/>
  <c r="S556" i="64"/>
  <c r="T556" i="64"/>
  <c r="U556" i="64"/>
  <c r="V556" i="64"/>
  <c r="W556" i="64"/>
  <c r="X556" i="64"/>
  <c r="Y556" i="64"/>
  <c r="Z556" i="64"/>
  <c r="AA556" i="64"/>
  <c r="AB556" i="64"/>
  <c r="AC556" i="64"/>
  <c r="AD556" i="64"/>
  <c r="AE556" i="64"/>
  <c r="AF556" i="64"/>
  <c r="AG556" i="64"/>
  <c r="AH556" i="64"/>
  <c r="AI556" i="64"/>
  <c r="AJ556" i="64"/>
  <c r="AK556" i="64"/>
  <c r="AL556" i="64"/>
  <c r="AM556" i="64"/>
  <c r="AN556" i="64"/>
  <c r="AO556" i="64"/>
  <c r="AP556" i="64"/>
  <c r="AQ556" i="64"/>
  <c r="AR556" i="64"/>
  <c r="AS556" i="64"/>
  <c r="AT556" i="64"/>
  <c r="AU556" i="64"/>
  <c r="AV556" i="64"/>
  <c r="AW556" i="64"/>
  <c r="AX556" i="64"/>
  <c r="AY556" i="64"/>
  <c r="AZ556" i="64"/>
  <c r="BA556" i="64"/>
  <c r="BB556" i="64"/>
  <c r="BC556" i="64"/>
  <c r="BD556" i="64"/>
  <c r="BE556" i="64"/>
  <c r="BF556" i="64"/>
  <c r="BG556" i="64"/>
  <c r="BH556" i="64"/>
  <c r="BI556" i="64"/>
  <c r="BJ556" i="64"/>
  <c r="BK556" i="64"/>
  <c r="BL556" i="64"/>
  <c r="BM556" i="64"/>
  <c r="BN556" i="64"/>
  <c r="BO556" i="64"/>
  <c r="BP556" i="64"/>
  <c r="BQ556" i="64"/>
  <c r="BR556" i="64"/>
  <c r="BS556" i="64"/>
  <c r="BT556" i="64"/>
  <c r="BU556" i="64"/>
  <c r="BV556" i="64"/>
  <c r="BW556" i="64"/>
  <c r="BX556" i="64"/>
  <c r="BY556" i="64"/>
  <c r="BZ556" i="64"/>
  <c r="CA556" i="64"/>
  <c r="CB556" i="64"/>
  <c r="CC556" i="64"/>
  <c r="CD556" i="64"/>
  <c r="CE556" i="64"/>
  <c r="CF556" i="64"/>
  <c r="CG556" i="64"/>
  <c r="CH556" i="64"/>
  <c r="CI556" i="64"/>
  <c r="CJ556" i="64"/>
  <c r="CK556" i="64"/>
  <c r="CL556" i="64"/>
  <c r="K559" i="64"/>
  <c r="L559" i="64"/>
  <c r="M559" i="64"/>
  <c r="N559" i="64"/>
  <c r="O559" i="64"/>
  <c r="P559" i="64"/>
  <c r="S559" i="64"/>
  <c r="T559" i="64"/>
  <c r="U559" i="64"/>
  <c r="V559" i="64"/>
  <c r="W559" i="64"/>
  <c r="X559" i="64"/>
  <c r="Y559" i="64"/>
  <c r="Z559" i="64"/>
  <c r="AA559" i="64"/>
  <c r="AB559" i="64"/>
  <c r="AC559" i="64"/>
  <c r="AD559" i="64"/>
  <c r="AE559" i="64"/>
  <c r="AF559" i="64"/>
  <c r="AG559" i="64"/>
  <c r="AH559" i="64"/>
  <c r="AI559" i="64"/>
  <c r="AJ559" i="64"/>
  <c r="AK559" i="64"/>
  <c r="AL559" i="64"/>
  <c r="AM559" i="64"/>
  <c r="AN559" i="64"/>
  <c r="AO559" i="64"/>
  <c r="AP559" i="64"/>
  <c r="AQ559" i="64"/>
  <c r="AR559" i="64"/>
  <c r="AS559" i="64"/>
  <c r="AT559" i="64"/>
  <c r="AU559" i="64"/>
  <c r="AV559" i="64"/>
  <c r="AW559" i="64"/>
  <c r="AX559" i="64"/>
  <c r="AY559" i="64"/>
  <c r="AZ559" i="64"/>
  <c r="BA559" i="64"/>
  <c r="BB559" i="64"/>
  <c r="BC559" i="64"/>
  <c r="BD559" i="64"/>
  <c r="BE559" i="64"/>
  <c r="BF559" i="64"/>
  <c r="BG559" i="64"/>
  <c r="BH559" i="64"/>
  <c r="BI559" i="64"/>
  <c r="BJ559" i="64"/>
  <c r="BK559" i="64"/>
  <c r="BL559" i="64"/>
  <c r="BM559" i="64"/>
  <c r="BN559" i="64"/>
  <c r="BO559" i="64"/>
  <c r="BP559" i="64"/>
  <c r="BQ559" i="64"/>
  <c r="BR559" i="64"/>
  <c r="BS559" i="64"/>
  <c r="BT559" i="64"/>
  <c r="BU559" i="64"/>
  <c r="BV559" i="64"/>
  <c r="BW559" i="64"/>
  <c r="BX559" i="64"/>
  <c r="BY559" i="64"/>
  <c r="BZ559" i="64"/>
  <c r="CA559" i="64"/>
  <c r="CB559" i="64"/>
  <c r="CC559" i="64"/>
  <c r="CD559" i="64"/>
  <c r="CE559" i="64"/>
  <c r="CF559" i="64"/>
  <c r="CG559" i="64"/>
  <c r="CH559" i="64"/>
  <c r="CI559" i="64"/>
  <c r="CJ559" i="64"/>
  <c r="CK559" i="64"/>
  <c r="CL559" i="64"/>
  <c r="K562" i="64"/>
  <c r="L562" i="64"/>
  <c r="M562" i="64"/>
  <c r="N562" i="64"/>
  <c r="O562" i="64"/>
  <c r="P562" i="64"/>
  <c r="S562" i="64"/>
  <c r="T562" i="64"/>
  <c r="U562" i="64"/>
  <c r="V562" i="64"/>
  <c r="W562" i="64"/>
  <c r="X562" i="64"/>
  <c r="Y562" i="64"/>
  <c r="Z562" i="64"/>
  <c r="AA562" i="64"/>
  <c r="AB562" i="64"/>
  <c r="AC562" i="64"/>
  <c r="AD562" i="64"/>
  <c r="AE562" i="64"/>
  <c r="AF562" i="64"/>
  <c r="AG562" i="64"/>
  <c r="AH562" i="64"/>
  <c r="AI562" i="64"/>
  <c r="AJ562" i="64"/>
  <c r="AK562" i="64"/>
  <c r="AL562" i="64"/>
  <c r="AM562" i="64"/>
  <c r="AN562" i="64"/>
  <c r="AO562" i="64"/>
  <c r="AP562" i="64"/>
  <c r="AQ562" i="64"/>
  <c r="AR562" i="64"/>
  <c r="AS562" i="64"/>
  <c r="AT562" i="64"/>
  <c r="AU562" i="64"/>
  <c r="AV562" i="64"/>
  <c r="AW562" i="64"/>
  <c r="AX562" i="64"/>
  <c r="AY562" i="64"/>
  <c r="AZ562" i="64"/>
  <c r="BA562" i="64"/>
  <c r="BB562" i="64"/>
  <c r="BC562" i="64"/>
  <c r="BD562" i="64"/>
  <c r="BE562" i="64"/>
  <c r="BF562" i="64"/>
  <c r="BG562" i="64"/>
  <c r="BH562" i="64"/>
  <c r="BI562" i="64"/>
  <c r="BJ562" i="64"/>
  <c r="BK562" i="64"/>
  <c r="BL562" i="64"/>
  <c r="BM562" i="64"/>
  <c r="BN562" i="64"/>
  <c r="BO562" i="64"/>
  <c r="BP562" i="64"/>
  <c r="BQ562" i="64"/>
  <c r="BR562" i="64"/>
  <c r="BS562" i="64"/>
  <c r="BT562" i="64"/>
  <c r="BU562" i="64"/>
  <c r="BV562" i="64"/>
  <c r="BW562" i="64"/>
  <c r="BX562" i="64"/>
  <c r="BY562" i="64"/>
  <c r="BZ562" i="64"/>
  <c r="CA562" i="64"/>
  <c r="CB562" i="64"/>
  <c r="CC562" i="64"/>
  <c r="CD562" i="64"/>
  <c r="CE562" i="64"/>
  <c r="CF562" i="64"/>
  <c r="CG562" i="64"/>
  <c r="CH562" i="64"/>
  <c r="CI562" i="64"/>
  <c r="CJ562" i="64"/>
  <c r="CK562" i="64"/>
  <c r="CL562" i="64"/>
  <c r="K563" i="64"/>
  <c r="L563" i="64"/>
  <c r="M563" i="64"/>
  <c r="N563" i="64"/>
  <c r="O563" i="64"/>
  <c r="P563" i="64"/>
  <c r="S563" i="64"/>
  <c r="T563" i="64"/>
  <c r="U563" i="64"/>
  <c r="V563" i="64"/>
  <c r="W563" i="64"/>
  <c r="X563" i="64"/>
  <c r="Y563" i="64"/>
  <c r="Z563" i="64"/>
  <c r="AA563" i="64"/>
  <c r="AB563" i="64"/>
  <c r="AC563" i="64"/>
  <c r="AD563" i="64"/>
  <c r="AE563" i="64"/>
  <c r="AF563" i="64"/>
  <c r="AG563" i="64"/>
  <c r="AH563" i="64"/>
  <c r="AI563" i="64"/>
  <c r="AJ563" i="64"/>
  <c r="AK563" i="64"/>
  <c r="AL563" i="64"/>
  <c r="AM563" i="64"/>
  <c r="AN563" i="64"/>
  <c r="AO563" i="64"/>
  <c r="AP563" i="64"/>
  <c r="AQ563" i="64"/>
  <c r="AR563" i="64"/>
  <c r="AS563" i="64"/>
  <c r="AT563" i="64"/>
  <c r="AU563" i="64"/>
  <c r="AV563" i="64"/>
  <c r="AW563" i="64"/>
  <c r="AX563" i="64"/>
  <c r="AY563" i="64"/>
  <c r="AZ563" i="64"/>
  <c r="BA563" i="64"/>
  <c r="BB563" i="64"/>
  <c r="BC563" i="64"/>
  <c r="BD563" i="64"/>
  <c r="BE563" i="64"/>
  <c r="BF563" i="64"/>
  <c r="BG563" i="64"/>
  <c r="BH563" i="64"/>
  <c r="BI563" i="64"/>
  <c r="BJ563" i="64"/>
  <c r="BK563" i="64"/>
  <c r="BL563" i="64"/>
  <c r="BM563" i="64"/>
  <c r="BN563" i="64"/>
  <c r="BO563" i="64"/>
  <c r="BP563" i="64"/>
  <c r="BQ563" i="64"/>
  <c r="BR563" i="64"/>
  <c r="BS563" i="64"/>
  <c r="BT563" i="64"/>
  <c r="BU563" i="64"/>
  <c r="BV563" i="64"/>
  <c r="BW563" i="64"/>
  <c r="BX563" i="64"/>
  <c r="BY563" i="64"/>
  <c r="BZ563" i="64"/>
  <c r="CA563" i="64"/>
  <c r="CB563" i="64"/>
  <c r="CC563" i="64"/>
  <c r="CD563" i="64"/>
  <c r="CE563" i="64"/>
  <c r="CF563" i="64"/>
  <c r="CG563" i="64"/>
  <c r="CH563" i="64"/>
  <c r="CI563" i="64"/>
  <c r="CJ563" i="64"/>
  <c r="CK563" i="64"/>
  <c r="CL563" i="64"/>
  <c r="S1094" i="64" a="1"/>
  <c r="S1094" i="64"/>
  <c r="T1094" i="64" a="1"/>
  <c r="T1094" i="64"/>
  <c r="U1094" i="64" a="1"/>
  <c r="U1094" i="64"/>
  <c r="V1094" i="64" a="1"/>
  <c r="V1094" i="64"/>
  <c r="W1094" i="64" a="1"/>
  <c r="W1094" i="64"/>
  <c r="X1094" i="64" a="1"/>
  <c r="X1094" i="64"/>
  <c r="Y1094" i="64" a="1"/>
  <c r="Y1094" i="64"/>
  <c r="Z1094" i="64" a="1"/>
  <c r="Z1094" i="64"/>
  <c r="AA1094" i="64" a="1"/>
  <c r="AA1094" i="64"/>
  <c r="AB1094" i="64" a="1"/>
  <c r="AB1094" i="64"/>
  <c r="AC1094" i="64" a="1"/>
  <c r="AC1094" i="64"/>
  <c r="AD1094" i="64" a="1"/>
  <c r="AD1094" i="64"/>
  <c r="AE1094" i="64" a="1"/>
  <c r="AE1094" i="64"/>
  <c r="AF1094" i="64" a="1"/>
  <c r="AF1094" i="64"/>
  <c r="AG1094" i="64" a="1"/>
  <c r="AG1094" i="64"/>
  <c r="AH1094" i="64" a="1"/>
  <c r="AH1094" i="64"/>
  <c r="AI1094" i="64" a="1"/>
  <c r="AI1094" i="64"/>
  <c r="AJ1094" i="64" a="1"/>
  <c r="AJ1094" i="64"/>
  <c r="AK1094" i="64" a="1"/>
  <c r="AK1094" i="64"/>
  <c r="AL1094" i="64" a="1"/>
  <c r="AL1094" i="64"/>
  <c r="AM1094" i="64" a="1"/>
  <c r="AM1094" i="64"/>
  <c r="AN1094" i="64" a="1"/>
  <c r="AN1094" i="64"/>
  <c r="AO1094" i="64" a="1"/>
  <c r="AO1094" i="64"/>
  <c r="AP1094" i="64" a="1"/>
  <c r="AP1094" i="64"/>
  <c r="AQ1094" i="64" a="1"/>
  <c r="AQ1094" i="64"/>
  <c r="AR1094" i="64" a="1"/>
  <c r="AR1094" i="64"/>
  <c r="AS1094" i="64" a="1"/>
  <c r="AS1094" i="64"/>
  <c r="AT1094" i="64" a="1"/>
  <c r="AT1094" i="64"/>
  <c r="AU1094" i="64" a="1"/>
  <c r="AU1094" i="64"/>
  <c r="AV1094" i="64" a="1"/>
  <c r="AV1094" i="64"/>
  <c r="AW1094" i="64" a="1"/>
  <c r="AW1094" i="64"/>
  <c r="AX1094" i="64" a="1"/>
  <c r="AX1094" i="64"/>
  <c r="AY1094" i="64" a="1"/>
  <c r="AY1094" i="64"/>
  <c r="AZ1094" i="64" a="1"/>
  <c r="AZ1094" i="64"/>
  <c r="BA1094" i="64" a="1"/>
  <c r="BA1094" i="64"/>
  <c r="BB1094" i="64" a="1"/>
  <c r="BB1094" i="64"/>
  <c r="BC1094" i="64" a="1"/>
  <c r="BC1094" i="64"/>
  <c r="BD1094" i="64" a="1"/>
  <c r="BD1094" i="64"/>
  <c r="BE1094" i="64" a="1"/>
  <c r="BE1094" i="64"/>
  <c r="BF1094" i="64" a="1"/>
  <c r="BF1094" i="64"/>
  <c r="BG1094" i="64" a="1"/>
  <c r="BG1094" i="64"/>
  <c r="BH1094" i="64" a="1"/>
  <c r="BH1094" i="64"/>
  <c r="BI1094" i="64" a="1"/>
  <c r="BI1094" i="64"/>
  <c r="BJ1094" i="64" a="1"/>
  <c r="BJ1094" i="64"/>
  <c r="BK1094" i="64" a="1"/>
  <c r="BK1094" i="64"/>
  <c r="BL1094" i="64" a="1"/>
  <c r="BL1094" i="64"/>
  <c r="BM1094" i="64" a="1"/>
  <c r="BM1094" i="64"/>
  <c r="BN1094" i="64" a="1"/>
  <c r="BN1094" i="64"/>
  <c r="BO1094" i="64" a="1"/>
  <c r="BO1094" i="64"/>
  <c r="BP1094" i="64" a="1"/>
  <c r="BP1094" i="64"/>
  <c r="BQ1094" i="64" a="1"/>
  <c r="BQ1094" i="64"/>
  <c r="BR1094" i="64" a="1"/>
  <c r="BR1094" i="64"/>
  <c r="BS1094" i="64" a="1"/>
  <c r="BS1094" i="64"/>
  <c r="BT1094" i="64" a="1"/>
  <c r="BT1094" i="64"/>
  <c r="BU1094" i="64" a="1"/>
  <c r="BU1094" i="64"/>
  <c r="BV1094" i="64" a="1"/>
  <c r="BV1094" i="64"/>
  <c r="BW1094" i="64" a="1"/>
  <c r="BW1094" i="64"/>
  <c r="BX1094" i="64" a="1"/>
  <c r="BX1094" i="64"/>
  <c r="BY1094" i="64" a="1"/>
  <c r="BY1094" i="64"/>
  <c r="BZ1094" i="64" a="1"/>
  <c r="BZ1094" i="64"/>
  <c r="CA1094" i="64" a="1"/>
  <c r="CA1094" i="64"/>
  <c r="CB1094" i="64" a="1"/>
  <c r="CB1094" i="64"/>
  <c r="CC1094" i="64" a="1"/>
  <c r="CC1094" i="64"/>
  <c r="CD1094" i="64" a="1"/>
  <c r="CD1094" i="64"/>
  <c r="CE1094" i="64" a="1"/>
  <c r="CE1094" i="64"/>
  <c r="CF1094" i="64" a="1"/>
  <c r="CF1094" i="64"/>
  <c r="CG1094" i="64" a="1"/>
  <c r="CG1094" i="64"/>
  <c r="CH1094" i="64" a="1"/>
  <c r="CH1094" i="64"/>
  <c r="CI1094" i="64" a="1"/>
  <c r="CI1094" i="64"/>
  <c r="CJ1094" i="64" a="1"/>
  <c r="CJ1094" i="64"/>
  <c r="CK1094" i="64" a="1"/>
  <c r="CK1094" i="64"/>
  <c r="CL1094" i="64" a="1"/>
  <c r="CL1094" i="64"/>
  <c r="CO1094" i="64" a="1"/>
  <c r="CO1094" i="64"/>
  <c r="CP1094" i="64" a="1"/>
  <c r="CP1094" i="64"/>
  <c r="CQ1094" i="64" a="1"/>
  <c r="CQ1094" i="64"/>
  <c r="CR1094" i="64" a="1"/>
  <c r="CR1094" i="64"/>
  <c r="CS1094" i="64" a="1"/>
  <c r="CS1094" i="64"/>
  <c r="CT1094" i="64" a="1"/>
  <c r="CT1094" i="64"/>
  <c r="CU1094" i="64" a="1"/>
  <c r="CU1094" i="64"/>
  <c r="CV1094" i="64" a="1"/>
  <c r="CV1094" i="64"/>
  <c r="CW1094" i="64" a="1"/>
  <c r="CW1094" i="64"/>
  <c r="CX1094" i="64" a="1"/>
  <c r="CX1094" i="64"/>
  <c r="CY1094" i="64" a="1"/>
  <c r="CY1094" i="64"/>
  <c r="CZ1094" i="64" a="1"/>
  <c r="CZ1094" i="64"/>
  <c r="DA1094" i="64" a="1"/>
  <c r="DA1094" i="64"/>
  <c r="DB1094" i="64" a="1"/>
  <c r="DB1094" i="64"/>
  <c r="DC1094" i="64" a="1"/>
  <c r="DC1094" i="64"/>
  <c r="DD1094" i="64" a="1"/>
  <c r="DD1094" i="64"/>
  <c r="DE1094" i="64" a="1"/>
  <c r="DE1094" i="64"/>
  <c r="DF1094" i="64" a="1"/>
  <c r="DF1094" i="64"/>
  <c r="DG1094" i="64" a="1"/>
  <c r="DG1094" i="64"/>
  <c r="DH1094" i="64" a="1"/>
  <c r="DH1094" i="64"/>
  <c r="DI1094" i="64" a="1"/>
  <c r="DI1094" i="64"/>
  <c r="DJ1094" i="64" a="1"/>
  <c r="DJ1094" i="64"/>
  <c r="DK1094" i="64" a="1"/>
  <c r="DK1094" i="64"/>
  <c r="DL1094" i="64" a="1"/>
  <c r="DL1094" i="64"/>
  <c r="S1100" i="64"/>
  <c r="T1100" i="64"/>
  <c r="U1100" i="64"/>
  <c r="V1100" i="64"/>
  <c r="W1100" i="64"/>
  <c r="X1100" i="64"/>
  <c r="Y1100" i="64"/>
  <c r="Z1100" i="64"/>
  <c r="AA1100" i="64"/>
  <c r="AB1100" i="64"/>
  <c r="AC1100" i="64"/>
  <c r="AD1100" i="64"/>
  <c r="AE1100" i="64"/>
  <c r="AF1100" i="64"/>
  <c r="AG1100" i="64"/>
  <c r="AH1100" i="64"/>
  <c r="AI1100" i="64"/>
  <c r="AJ1100" i="64"/>
  <c r="AK1100" i="64"/>
  <c r="AL1100" i="64"/>
  <c r="AM1100" i="64"/>
  <c r="AN1100" i="64"/>
  <c r="AO1100" i="64"/>
  <c r="AP1100" i="64"/>
  <c r="AQ1100" i="64"/>
  <c r="AR1100" i="64"/>
  <c r="AS1100" i="64"/>
  <c r="AT1100" i="64"/>
  <c r="AU1100" i="64"/>
  <c r="AV1100" i="64"/>
  <c r="AW1100" i="64"/>
  <c r="AX1100" i="64"/>
  <c r="AY1100" i="64"/>
  <c r="AZ1100" i="64"/>
  <c r="BA1100" i="64"/>
  <c r="BB1100" i="64"/>
  <c r="BC1100" i="64"/>
  <c r="BD1100" i="64"/>
  <c r="BE1100" i="64"/>
  <c r="BF1100" i="64"/>
  <c r="BG1100" i="64"/>
  <c r="BH1100" i="64"/>
  <c r="BI1100" i="64"/>
  <c r="BJ1100" i="64"/>
  <c r="BK1100" i="64"/>
  <c r="BL1100" i="64"/>
  <c r="BM1100" i="64"/>
  <c r="BN1100" i="64"/>
  <c r="BO1100" i="64"/>
  <c r="BP1100" i="64"/>
  <c r="BQ1100" i="64"/>
  <c r="BR1100" i="64"/>
  <c r="BS1100" i="64"/>
  <c r="BT1100" i="64"/>
  <c r="BU1100" i="64"/>
  <c r="BV1100" i="64"/>
  <c r="BW1100" i="64"/>
  <c r="BX1100" i="64"/>
  <c r="BY1100" i="64"/>
  <c r="BZ1100" i="64"/>
  <c r="CA1100" i="64"/>
  <c r="CB1100" i="64"/>
  <c r="CC1100" i="64"/>
  <c r="CD1100" i="64"/>
  <c r="CE1100" i="64"/>
  <c r="CF1100" i="64"/>
  <c r="CG1100" i="64"/>
  <c r="CH1100" i="64"/>
  <c r="CI1100" i="64"/>
  <c r="CJ1100" i="64"/>
  <c r="CK1100" i="64"/>
  <c r="CL1100" i="64"/>
  <c r="CO1100" i="64"/>
  <c r="CP1100" i="64"/>
  <c r="CQ1100" i="64"/>
  <c r="CR1100" i="64"/>
  <c r="CS1100" i="64"/>
  <c r="CT1100" i="64"/>
  <c r="CU1100" i="64"/>
  <c r="CV1100" i="64"/>
  <c r="CW1100" i="64"/>
  <c r="CX1100" i="64"/>
  <c r="CY1100" i="64"/>
  <c r="CZ1100" i="64"/>
  <c r="DA1100" i="64"/>
  <c r="DB1100" i="64"/>
  <c r="DC1100" i="64"/>
  <c r="DD1100" i="64"/>
  <c r="DE1100" i="64"/>
  <c r="DF1100" i="64"/>
  <c r="DG1100" i="64"/>
  <c r="DH1100" i="64"/>
  <c r="DI1100" i="64"/>
  <c r="DJ1100" i="64"/>
  <c r="DK1100" i="64"/>
  <c r="DL1100" i="64"/>
  <c r="S1101" i="64"/>
  <c r="T1101" i="64"/>
  <c r="U1101" i="64"/>
  <c r="V1101" i="64"/>
  <c r="W1101" i="64"/>
  <c r="X1101" i="64"/>
  <c r="Y1101" i="64"/>
  <c r="Z1101" i="64"/>
  <c r="AA1101" i="64"/>
  <c r="AB1101" i="64"/>
  <c r="AC1101" i="64"/>
  <c r="AD1101" i="64"/>
  <c r="AE1101" i="64"/>
  <c r="AF1101" i="64"/>
  <c r="AG1101" i="64"/>
  <c r="AH1101" i="64"/>
  <c r="AI1101" i="64"/>
  <c r="AJ1101" i="64"/>
  <c r="AK1101" i="64"/>
  <c r="AL1101" i="64"/>
  <c r="AM1101" i="64"/>
  <c r="AN1101" i="64"/>
  <c r="AO1101" i="64"/>
  <c r="AP1101" i="64"/>
  <c r="AQ1101" i="64"/>
  <c r="AR1101" i="64"/>
  <c r="AS1101" i="64"/>
  <c r="AT1101" i="64"/>
  <c r="AU1101" i="64"/>
  <c r="AV1101" i="64"/>
  <c r="AW1101" i="64"/>
  <c r="AX1101" i="64"/>
  <c r="AY1101" i="64"/>
  <c r="AZ1101" i="64"/>
  <c r="BA1101" i="64"/>
  <c r="BB1101" i="64"/>
  <c r="BC1101" i="64"/>
  <c r="BD1101" i="64"/>
  <c r="BE1101" i="64"/>
  <c r="BF1101" i="64"/>
  <c r="BG1101" i="64"/>
  <c r="BH1101" i="64"/>
  <c r="BI1101" i="64"/>
  <c r="BJ1101" i="64"/>
  <c r="BK1101" i="64"/>
  <c r="BL1101" i="64"/>
  <c r="BM1101" i="64"/>
  <c r="BN1101" i="64"/>
  <c r="BO1101" i="64"/>
  <c r="BP1101" i="64"/>
  <c r="BQ1101" i="64"/>
  <c r="BR1101" i="64"/>
  <c r="BS1101" i="64"/>
  <c r="BT1101" i="64"/>
  <c r="BU1101" i="64"/>
  <c r="BV1101" i="64"/>
  <c r="BW1101" i="64"/>
  <c r="BX1101" i="64"/>
  <c r="BY1101" i="64"/>
  <c r="BZ1101" i="64"/>
  <c r="CA1101" i="64"/>
  <c r="CB1101" i="64"/>
  <c r="CC1101" i="64"/>
  <c r="CD1101" i="64"/>
  <c r="CE1101" i="64"/>
  <c r="CF1101" i="64"/>
  <c r="CG1101" i="64"/>
  <c r="CH1101" i="64"/>
  <c r="CI1101" i="64"/>
  <c r="CJ1101" i="64"/>
  <c r="CK1101" i="64"/>
  <c r="CL1101" i="64"/>
  <c r="S1164" i="64" a="1"/>
  <c r="S1164" i="64"/>
  <c r="T1164" i="64" a="1"/>
  <c r="T1164" i="64"/>
  <c r="U1164" i="64" a="1"/>
  <c r="U1164" i="64"/>
  <c r="V1164" i="64" a="1"/>
  <c r="V1164" i="64"/>
  <c r="W1164" i="64" a="1"/>
  <c r="W1164" i="64"/>
  <c r="X1164" i="64" a="1"/>
  <c r="X1164" i="64"/>
  <c r="Y1164" i="64" a="1"/>
  <c r="Y1164" i="64"/>
  <c r="Z1164" i="64" a="1"/>
  <c r="Z1164" i="64"/>
  <c r="AA1164" i="64" a="1"/>
  <c r="AA1164" i="64"/>
  <c r="AB1164" i="64" a="1"/>
  <c r="AB1164" i="64"/>
  <c r="AC1164" i="64" a="1"/>
  <c r="AC1164" i="64"/>
  <c r="AD1164" i="64" a="1"/>
  <c r="AD1164" i="64"/>
  <c r="AE1164" i="64" a="1"/>
  <c r="AE1164" i="64"/>
  <c r="AF1164" i="64" a="1"/>
  <c r="AF1164" i="64"/>
  <c r="AG1164" i="64" a="1"/>
  <c r="AG1164" i="64"/>
  <c r="AH1164" i="64" a="1"/>
  <c r="AH1164" i="64"/>
  <c r="AI1164" i="64" a="1"/>
  <c r="AI1164" i="64"/>
  <c r="AJ1164" i="64" a="1"/>
  <c r="AJ1164" i="64"/>
  <c r="AK1164" i="64" a="1"/>
  <c r="AK1164" i="64"/>
  <c r="AL1164" i="64" a="1"/>
  <c r="AL1164" i="64"/>
  <c r="AM1164" i="64" a="1"/>
  <c r="AM1164" i="64"/>
  <c r="AN1164" i="64" a="1"/>
  <c r="AN1164" i="64"/>
  <c r="AO1164" i="64" a="1"/>
  <c r="AO1164" i="64"/>
  <c r="AP1164" i="64" a="1"/>
  <c r="AP1164" i="64"/>
  <c r="AQ1164" i="64" a="1"/>
  <c r="AQ1164" i="64"/>
  <c r="AR1164" i="64" a="1"/>
  <c r="AR1164" i="64"/>
  <c r="AS1164" i="64" a="1"/>
  <c r="AS1164" i="64"/>
  <c r="AT1164" i="64" a="1"/>
  <c r="AT1164" i="64"/>
  <c r="AU1164" i="64" a="1"/>
  <c r="AU1164" i="64"/>
  <c r="AV1164" i="64" a="1"/>
  <c r="AV1164" i="64"/>
  <c r="AW1164" i="64" a="1"/>
  <c r="AW1164" i="64"/>
  <c r="AX1164" i="64" a="1"/>
  <c r="AX1164" i="64"/>
  <c r="AY1164" i="64" a="1"/>
  <c r="AY1164" i="64"/>
  <c r="AZ1164" i="64" a="1"/>
  <c r="AZ1164" i="64"/>
  <c r="BA1164" i="64" a="1"/>
  <c r="BA1164" i="64"/>
  <c r="BB1164" i="64" a="1"/>
  <c r="BB1164" i="64"/>
  <c r="BC1164" i="64" a="1"/>
  <c r="BC1164" i="64"/>
  <c r="BD1164" i="64" a="1"/>
  <c r="BD1164" i="64"/>
  <c r="BE1164" i="64" a="1"/>
  <c r="BE1164" i="64"/>
  <c r="BF1164" i="64" a="1"/>
  <c r="BF1164" i="64"/>
  <c r="BG1164" i="64" a="1"/>
  <c r="BG1164" i="64"/>
  <c r="BH1164" i="64" a="1"/>
  <c r="BH1164" i="64"/>
  <c r="BI1164" i="64" a="1"/>
  <c r="BI1164" i="64"/>
  <c r="BJ1164" i="64" a="1"/>
  <c r="BJ1164" i="64"/>
  <c r="BK1164" i="64" a="1"/>
  <c r="BK1164" i="64"/>
  <c r="BL1164" i="64" a="1"/>
  <c r="BL1164" i="64"/>
  <c r="BM1164" i="64" a="1"/>
  <c r="BM1164" i="64"/>
  <c r="BN1164" i="64" a="1"/>
  <c r="BN1164" i="64"/>
  <c r="BO1164" i="64" a="1"/>
  <c r="BO1164" i="64"/>
  <c r="BP1164" i="64" a="1"/>
  <c r="BP1164" i="64"/>
  <c r="BQ1164" i="64" a="1"/>
  <c r="BQ1164" i="64"/>
  <c r="BR1164" i="64" a="1"/>
  <c r="BR1164" i="64"/>
  <c r="BS1164" i="64" a="1"/>
  <c r="BS1164" i="64"/>
  <c r="BT1164" i="64" a="1"/>
  <c r="BT1164" i="64"/>
  <c r="BU1164" i="64" a="1"/>
  <c r="BU1164" i="64"/>
  <c r="BV1164" i="64" a="1"/>
  <c r="BV1164" i="64"/>
  <c r="BW1164" i="64" a="1"/>
  <c r="BW1164" i="64"/>
  <c r="BX1164" i="64" a="1"/>
  <c r="BX1164" i="64"/>
  <c r="BY1164" i="64" a="1"/>
  <c r="BY1164" i="64"/>
  <c r="BZ1164" i="64" a="1"/>
  <c r="BZ1164" i="64"/>
  <c r="CA1164" i="64" a="1"/>
  <c r="CA1164" i="64"/>
  <c r="CB1164" i="64" a="1"/>
  <c r="CB1164" i="64"/>
  <c r="CC1164" i="64" a="1"/>
  <c r="CC1164" i="64"/>
  <c r="CD1164" i="64" a="1"/>
  <c r="CD1164" i="64"/>
  <c r="CE1164" i="64" a="1"/>
  <c r="CE1164" i="64"/>
  <c r="CF1164" i="64" a="1"/>
  <c r="CF1164" i="64"/>
  <c r="CG1164" i="64" a="1"/>
  <c r="CG1164" i="64"/>
  <c r="CH1164" i="64" a="1"/>
  <c r="CH1164" i="64"/>
  <c r="CI1164" i="64" a="1"/>
  <c r="CI1164" i="64"/>
  <c r="CJ1164" i="64" a="1"/>
  <c r="CJ1164" i="64"/>
  <c r="CK1164" i="64" a="1"/>
  <c r="CK1164" i="64"/>
  <c r="CL1164" i="64" a="1"/>
  <c r="CL1164" i="64"/>
  <c r="CO1164" i="64" a="1"/>
  <c r="CO1164" i="64"/>
  <c r="CP1164" i="64" a="1"/>
  <c r="CP1164" i="64"/>
  <c r="CQ1164" i="64" a="1"/>
  <c r="CQ1164" i="64"/>
  <c r="CR1164" i="64" a="1"/>
  <c r="CR1164" i="64"/>
  <c r="CS1164" i="64" a="1"/>
  <c r="CS1164" i="64"/>
  <c r="CT1164" i="64" a="1"/>
  <c r="CT1164" i="64"/>
  <c r="CU1164" i="64" a="1"/>
  <c r="CU1164" i="64"/>
  <c r="CV1164" i="64" a="1"/>
  <c r="CV1164" i="64"/>
  <c r="CW1164" i="64" a="1"/>
  <c r="CW1164" i="64"/>
  <c r="CX1164" i="64" a="1"/>
  <c r="CX1164" i="64"/>
  <c r="CY1164" i="64" a="1"/>
  <c r="CY1164" i="64"/>
  <c r="CZ1164" i="64" a="1"/>
  <c r="CZ1164" i="64"/>
  <c r="DA1164" i="64" a="1"/>
  <c r="DA1164" i="64"/>
  <c r="DB1164" i="64" a="1"/>
  <c r="DB1164" i="64"/>
  <c r="DC1164" i="64" a="1"/>
  <c r="DC1164" i="64"/>
  <c r="DD1164" i="64" a="1"/>
  <c r="DD1164" i="64"/>
  <c r="DE1164" i="64" a="1"/>
  <c r="DE1164" i="64"/>
  <c r="DF1164" i="64" a="1"/>
  <c r="DF1164" i="64"/>
  <c r="DG1164" i="64" a="1"/>
  <c r="DG1164" i="64"/>
  <c r="DH1164" i="64" a="1"/>
  <c r="DH1164" i="64"/>
  <c r="DI1164" i="64" a="1"/>
  <c r="DI1164" i="64"/>
  <c r="DJ1164" i="64" a="1"/>
  <c r="DJ1164" i="64"/>
  <c r="DK1164" i="64" a="1"/>
  <c r="DK1164" i="64"/>
  <c r="DL1164" i="64" a="1"/>
  <c r="DL1164" i="64"/>
  <c r="S1170" i="64"/>
  <c r="T1170" i="64"/>
  <c r="U1170" i="64"/>
  <c r="V1170" i="64"/>
  <c r="W1170" i="64"/>
  <c r="X1170" i="64"/>
  <c r="Y1170" i="64"/>
  <c r="Z1170" i="64"/>
  <c r="AA1170" i="64"/>
  <c r="AB1170" i="64"/>
  <c r="AC1170" i="64"/>
  <c r="AD1170" i="64"/>
  <c r="AE1170" i="64"/>
  <c r="AF1170" i="64"/>
  <c r="AG1170" i="64"/>
  <c r="AH1170" i="64"/>
  <c r="AI1170" i="64"/>
  <c r="AJ1170" i="64"/>
  <c r="AK1170" i="64"/>
  <c r="AL1170" i="64"/>
  <c r="AM1170" i="64"/>
  <c r="AN1170" i="64"/>
  <c r="AO1170" i="64"/>
  <c r="AP1170" i="64"/>
  <c r="AQ1170" i="64"/>
  <c r="AR1170" i="64"/>
  <c r="AS1170" i="64"/>
  <c r="AT1170" i="64"/>
  <c r="AU1170" i="64"/>
  <c r="AV1170" i="64"/>
  <c r="AW1170" i="64"/>
  <c r="AX1170" i="64"/>
  <c r="AY1170" i="64"/>
  <c r="AZ1170" i="64"/>
  <c r="BA1170" i="64"/>
  <c r="BB1170" i="64"/>
  <c r="BC1170" i="64"/>
  <c r="BD1170" i="64"/>
  <c r="BE1170" i="64"/>
  <c r="BF1170" i="64"/>
  <c r="BG1170" i="64"/>
  <c r="BH1170" i="64"/>
  <c r="BI1170" i="64"/>
  <c r="BJ1170" i="64"/>
  <c r="BK1170" i="64"/>
  <c r="BL1170" i="64"/>
  <c r="BM1170" i="64"/>
  <c r="BN1170" i="64"/>
  <c r="BO1170" i="64"/>
  <c r="BP1170" i="64"/>
  <c r="BQ1170" i="64"/>
  <c r="BR1170" i="64"/>
  <c r="BS1170" i="64"/>
  <c r="BT1170" i="64"/>
  <c r="BU1170" i="64"/>
  <c r="BV1170" i="64"/>
  <c r="BW1170" i="64"/>
  <c r="BX1170" i="64"/>
  <c r="BY1170" i="64"/>
  <c r="BZ1170" i="64"/>
  <c r="CA1170" i="64"/>
  <c r="CB1170" i="64"/>
  <c r="CC1170" i="64"/>
  <c r="CD1170" i="64"/>
  <c r="CE1170" i="64"/>
  <c r="CF1170" i="64"/>
  <c r="CG1170" i="64"/>
  <c r="CH1170" i="64"/>
  <c r="CI1170" i="64"/>
  <c r="CJ1170" i="64"/>
  <c r="CK1170" i="64"/>
  <c r="CL1170" i="64"/>
  <c r="CO1170" i="64"/>
  <c r="CP1170" i="64"/>
  <c r="CQ1170" i="64"/>
  <c r="CR1170" i="64"/>
  <c r="CS1170" i="64"/>
  <c r="CT1170" i="64"/>
  <c r="CU1170" i="64"/>
  <c r="CV1170" i="64"/>
  <c r="CW1170" i="64"/>
  <c r="CX1170" i="64"/>
  <c r="CY1170" i="64"/>
  <c r="CZ1170" i="64"/>
  <c r="DA1170" i="64"/>
  <c r="DB1170" i="64"/>
  <c r="DC1170" i="64"/>
  <c r="DD1170" i="64"/>
  <c r="DE1170" i="64"/>
  <c r="DF1170" i="64"/>
  <c r="DG1170" i="64"/>
  <c r="DH1170" i="64"/>
  <c r="DI1170" i="64"/>
  <c r="DJ1170" i="64"/>
  <c r="DK1170" i="64"/>
  <c r="DL1170" i="64"/>
  <c r="S1171" i="64"/>
  <c r="T1171" i="64"/>
  <c r="U1171" i="64"/>
  <c r="V1171" i="64"/>
  <c r="W1171" i="64"/>
  <c r="X1171" i="64"/>
  <c r="Y1171" i="64"/>
  <c r="Z1171" i="64"/>
  <c r="AA1171" i="64"/>
  <c r="AB1171" i="64"/>
  <c r="AC1171" i="64"/>
  <c r="AD1171" i="64"/>
  <c r="AE1171" i="64"/>
  <c r="AF1171" i="64"/>
  <c r="AG1171" i="64"/>
  <c r="AH1171" i="64"/>
  <c r="AI1171" i="64"/>
  <c r="AJ1171" i="64"/>
  <c r="AK1171" i="64"/>
  <c r="AL1171" i="64"/>
  <c r="AM1171" i="64"/>
  <c r="AN1171" i="64"/>
  <c r="AO1171" i="64"/>
  <c r="AP1171" i="64"/>
  <c r="AQ1171" i="64"/>
  <c r="AR1171" i="64"/>
  <c r="AS1171" i="64"/>
  <c r="AT1171" i="64"/>
  <c r="AU1171" i="64"/>
  <c r="AV1171" i="64"/>
  <c r="AW1171" i="64"/>
  <c r="AX1171" i="64"/>
  <c r="AY1171" i="64"/>
  <c r="AZ1171" i="64"/>
  <c r="BA1171" i="64"/>
  <c r="BB1171" i="64"/>
  <c r="BC1171" i="64"/>
  <c r="BD1171" i="64"/>
  <c r="BE1171" i="64"/>
  <c r="BF1171" i="64"/>
  <c r="BG1171" i="64"/>
  <c r="BH1171" i="64"/>
  <c r="BI1171" i="64"/>
  <c r="BJ1171" i="64"/>
  <c r="BK1171" i="64"/>
  <c r="BL1171" i="64"/>
  <c r="BM1171" i="64"/>
  <c r="BN1171" i="64"/>
  <c r="BO1171" i="64"/>
  <c r="BP1171" i="64"/>
  <c r="BQ1171" i="64"/>
  <c r="BR1171" i="64"/>
  <c r="BS1171" i="64"/>
  <c r="BT1171" i="64"/>
  <c r="BU1171" i="64"/>
  <c r="BV1171" i="64"/>
  <c r="BW1171" i="64"/>
  <c r="BX1171" i="64"/>
  <c r="BY1171" i="64"/>
  <c r="BZ1171" i="64"/>
  <c r="CA1171" i="64"/>
  <c r="CB1171" i="64"/>
  <c r="CC1171" i="64"/>
  <c r="CD1171" i="64"/>
  <c r="CE1171" i="64"/>
  <c r="CF1171" i="64"/>
  <c r="CG1171" i="64"/>
  <c r="CH1171" i="64"/>
  <c r="CI1171" i="64"/>
  <c r="CJ1171" i="64"/>
  <c r="CK1171" i="64"/>
  <c r="CL1171" i="64"/>
  <c r="S1200" i="64" a="1"/>
  <c r="S1200" i="64"/>
  <c r="T1200" i="64" a="1"/>
  <c r="T1200" i="64"/>
  <c r="U1200" i="64" a="1"/>
  <c r="U1200" i="64"/>
  <c r="V1200" i="64" a="1"/>
  <c r="V1200" i="64"/>
  <c r="W1200" i="64" a="1"/>
  <c r="W1200" i="64"/>
  <c r="X1200" i="64" a="1"/>
  <c r="X1200" i="64"/>
  <c r="Y1200" i="64" a="1"/>
  <c r="Y1200" i="64"/>
  <c r="Z1200" i="64" a="1"/>
  <c r="Z1200" i="64"/>
  <c r="AA1200" i="64" a="1"/>
  <c r="AA1200" i="64"/>
  <c r="AB1200" i="64" a="1"/>
  <c r="AB1200" i="64"/>
  <c r="AC1200" i="64" a="1"/>
  <c r="AC1200" i="64"/>
  <c r="AD1200" i="64" a="1"/>
  <c r="AD1200" i="64"/>
  <c r="AE1200" i="64" a="1"/>
  <c r="AE1200" i="64"/>
  <c r="AF1200" i="64" a="1"/>
  <c r="AF1200" i="64"/>
  <c r="AG1200" i="64" a="1"/>
  <c r="AG1200" i="64"/>
  <c r="AH1200" i="64" a="1"/>
  <c r="AH1200" i="64"/>
  <c r="AI1200" i="64" a="1"/>
  <c r="AI1200" i="64"/>
  <c r="AJ1200" i="64" a="1"/>
  <c r="AJ1200" i="64"/>
  <c r="AK1200" i="64" a="1"/>
  <c r="AK1200" i="64"/>
  <c r="AL1200" i="64" a="1"/>
  <c r="AL1200" i="64"/>
  <c r="AM1200" i="64" a="1"/>
  <c r="AM1200" i="64"/>
  <c r="AN1200" i="64" a="1"/>
  <c r="AN1200" i="64"/>
  <c r="AO1200" i="64" a="1"/>
  <c r="AO1200" i="64"/>
  <c r="AP1200" i="64" a="1"/>
  <c r="AP1200" i="64"/>
  <c r="AQ1200" i="64" a="1"/>
  <c r="AQ1200" i="64"/>
  <c r="AR1200" i="64" a="1"/>
  <c r="AR1200" i="64"/>
  <c r="AS1200" i="64" a="1"/>
  <c r="AS1200" i="64"/>
  <c r="AT1200" i="64" a="1"/>
  <c r="AT1200" i="64"/>
  <c r="AU1200" i="64" a="1"/>
  <c r="AU1200" i="64"/>
  <c r="AV1200" i="64" a="1"/>
  <c r="AV1200" i="64"/>
  <c r="AW1200" i="64" a="1"/>
  <c r="AW1200" i="64"/>
  <c r="AX1200" i="64" a="1"/>
  <c r="AX1200" i="64"/>
  <c r="AY1200" i="64" a="1"/>
  <c r="AY1200" i="64"/>
  <c r="AZ1200" i="64" a="1"/>
  <c r="AZ1200" i="64"/>
  <c r="BA1200" i="64" a="1"/>
  <c r="BA1200" i="64"/>
  <c r="BB1200" i="64" a="1"/>
  <c r="BB1200" i="64"/>
  <c r="BC1200" i="64" a="1"/>
  <c r="BC1200" i="64"/>
  <c r="BD1200" i="64" a="1"/>
  <c r="BD1200" i="64"/>
  <c r="BE1200" i="64" a="1"/>
  <c r="BE1200" i="64"/>
  <c r="BF1200" i="64" a="1"/>
  <c r="BF1200" i="64"/>
  <c r="BG1200" i="64" a="1"/>
  <c r="BG1200" i="64"/>
  <c r="BH1200" i="64" a="1"/>
  <c r="BH1200" i="64"/>
  <c r="BI1200" i="64" a="1"/>
  <c r="BI1200" i="64"/>
  <c r="BJ1200" i="64" a="1"/>
  <c r="BJ1200" i="64"/>
  <c r="BK1200" i="64" a="1"/>
  <c r="BK1200" i="64"/>
  <c r="BL1200" i="64" a="1"/>
  <c r="BL1200" i="64"/>
  <c r="BM1200" i="64" a="1"/>
  <c r="BM1200" i="64"/>
  <c r="BN1200" i="64" a="1"/>
  <c r="BN1200" i="64"/>
  <c r="BO1200" i="64" a="1"/>
  <c r="BO1200" i="64"/>
  <c r="BP1200" i="64" a="1"/>
  <c r="BP1200" i="64"/>
  <c r="BQ1200" i="64" a="1"/>
  <c r="BQ1200" i="64"/>
  <c r="BR1200" i="64" a="1"/>
  <c r="BR1200" i="64"/>
  <c r="BS1200" i="64" a="1"/>
  <c r="BS1200" i="64"/>
  <c r="BT1200" i="64" a="1"/>
  <c r="BT1200" i="64"/>
  <c r="BU1200" i="64" a="1"/>
  <c r="BU1200" i="64"/>
  <c r="BV1200" i="64" a="1"/>
  <c r="BV1200" i="64"/>
  <c r="BW1200" i="64" a="1"/>
  <c r="BW1200" i="64"/>
  <c r="BX1200" i="64" a="1"/>
  <c r="BX1200" i="64"/>
  <c r="BY1200" i="64" a="1"/>
  <c r="BY1200" i="64"/>
  <c r="BZ1200" i="64" a="1"/>
  <c r="BZ1200" i="64"/>
  <c r="CA1200" i="64" a="1"/>
  <c r="CA1200" i="64"/>
  <c r="CB1200" i="64" a="1"/>
  <c r="CB1200" i="64"/>
  <c r="CC1200" i="64" a="1"/>
  <c r="CC1200" i="64"/>
  <c r="CD1200" i="64" a="1"/>
  <c r="CD1200" i="64"/>
  <c r="CE1200" i="64" a="1"/>
  <c r="CE1200" i="64"/>
  <c r="CF1200" i="64" a="1"/>
  <c r="CF1200" i="64"/>
  <c r="CG1200" i="64" a="1"/>
  <c r="CG1200" i="64"/>
  <c r="CH1200" i="64" a="1"/>
  <c r="CH1200" i="64"/>
  <c r="CI1200" i="64" a="1"/>
  <c r="CI1200" i="64"/>
  <c r="CJ1200" i="64" a="1"/>
  <c r="CJ1200" i="64"/>
  <c r="CK1200" i="64" a="1"/>
  <c r="CK1200" i="64"/>
  <c r="CL1200" i="64" a="1"/>
  <c r="CL1200" i="64"/>
  <c r="CO1200" i="64" a="1"/>
  <c r="CO1200" i="64"/>
  <c r="CP1200" i="64" a="1"/>
  <c r="CP1200" i="64"/>
  <c r="CQ1200" i="64" a="1"/>
  <c r="CQ1200" i="64"/>
  <c r="CR1200" i="64" a="1"/>
  <c r="CR1200" i="64"/>
  <c r="CS1200" i="64" a="1"/>
  <c r="CS1200" i="64"/>
  <c r="CT1200" i="64" a="1"/>
  <c r="CT1200" i="64"/>
  <c r="CU1200" i="64" a="1"/>
  <c r="CU1200" i="64"/>
  <c r="CV1200" i="64" a="1"/>
  <c r="CV1200" i="64"/>
  <c r="CW1200" i="64" a="1"/>
  <c r="CW1200" i="64"/>
  <c r="CX1200" i="64" a="1"/>
  <c r="CX1200" i="64"/>
  <c r="CY1200" i="64" a="1"/>
  <c r="CY1200" i="64"/>
  <c r="CZ1200" i="64" a="1"/>
  <c r="CZ1200" i="64"/>
  <c r="DA1200" i="64" a="1"/>
  <c r="DA1200" i="64"/>
  <c r="DB1200" i="64" a="1"/>
  <c r="DB1200" i="64"/>
  <c r="DC1200" i="64" a="1"/>
  <c r="DC1200" i="64"/>
  <c r="DD1200" i="64" a="1"/>
  <c r="DD1200" i="64"/>
  <c r="DE1200" i="64" a="1"/>
  <c r="DE1200" i="64"/>
  <c r="DF1200" i="64" a="1"/>
  <c r="DF1200" i="64"/>
  <c r="DG1200" i="64" a="1"/>
  <c r="DG1200" i="64"/>
  <c r="DH1200" i="64" a="1"/>
  <c r="DH1200" i="64"/>
  <c r="DI1200" i="64" a="1"/>
  <c r="DI1200" i="64"/>
  <c r="DJ1200" i="64" a="1"/>
  <c r="DJ1200" i="64"/>
  <c r="DK1200" i="64" a="1"/>
  <c r="DK1200" i="64"/>
  <c r="DL1200" i="64" a="1"/>
  <c r="DL1200" i="64"/>
  <c r="S1206" i="64"/>
  <c r="T1206" i="64"/>
  <c r="U1206" i="64"/>
  <c r="V1206" i="64"/>
  <c r="W1206" i="64"/>
  <c r="X1206" i="64"/>
  <c r="Y1206" i="64"/>
  <c r="Z1206" i="64"/>
  <c r="AA1206" i="64"/>
  <c r="AB1206" i="64"/>
  <c r="AC1206" i="64"/>
  <c r="AD1206" i="64"/>
  <c r="AE1206" i="64"/>
  <c r="AF1206" i="64"/>
  <c r="AG1206" i="64"/>
  <c r="AH1206" i="64"/>
  <c r="AI1206" i="64"/>
  <c r="AJ1206" i="64"/>
  <c r="AK1206" i="64"/>
  <c r="AL1206" i="64"/>
  <c r="AM1206" i="64"/>
  <c r="AN1206" i="64"/>
  <c r="AO1206" i="64"/>
  <c r="AP1206" i="64"/>
  <c r="AQ1206" i="64"/>
  <c r="AR1206" i="64"/>
  <c r="AS1206" i="64"/>
  <c r="AT1206" i="64"/>
  <c r="AU1206" i="64"/>
  <c r="AV1206" i="64"/>
  <c r="AW1206" i="64"/>
  <c r="AX1206" i="64"/>
  <c r="AY1206" i="64"/>
  <c r="AZ1206" i="64"/>
  <c r="BA1206" i="64"/>
  <c r="BB1206" i="64"/>
  <c r="BC1206" i="64"/>
  <c r="BD1206" i="64"/>
  <c r="BE1206" i="64"/>
  <c r="BF1206" i="64"/>
  <c r="BG1206" i="64"/>
  <c r="BH1206" i="64"/>
  <c r="BI1206" i="64"/>
  <c r="BJ1206" i="64"/>
  <c r="BK1206" i="64"/>
  <c r="BL1206" i="64"/>
  <c r="BM1206" i="64"/>
  <c r="BN1206" i="64"/>
  <c r="BO1206" i="64"/>
  <c r="BP1206" i="64"/>
  <c r="BQ1206" i="64"/>
  <c r="BR1206" i="64"/>
  <c r="BS1206" i="64"/>
  <c r="BT1206" i="64"/>
  <c r="BU1206" i="64"/>
  <c r="BV1206" i="64"/>
  <c r="BW1206" i="64"/>
  <c r="BX1206" i="64"/>
  <c r="BY1206" i="64"/>
  <c r="BZ1206" i="64"/>
  <c r="CA1206" i="64"/>
  <c r="CB1206" i="64"/>
  <c r="CC1206" i="64"/>
  <c r="CD1206" i="64"/>
  <c r="CE1206" i="64"/>
  <c r="CF1206" i="64"/>
  <c r="CG1206" i="64"/>
  <c r="CH1206" i="64"/>
  <c r="CI1206" i="64"/>
  <c r="CJ1206" i="64"/>
  <c r="CK1206" i="64"/>
  <c r="CL1206" i="64"/>
  <c r="CO1206" i="64"/>
  <c r="CP1206" i="64"/>
  <c r="CQ1206" i="64"/>
  <c r="CR1206" i="64"/>
  <c r="CS1206" i="64"/>
  <c r="CT1206" i="64"/>
  <c r="CU1206" i="64"/>
  <c r="CV1206" i="64"/>
  <c r="CW1206" i="64"/>
  <c r="CX1206" i="64"/>
  <c r="CY1206" i="64"/>
  <c r="CZ1206" i="64"/>
  <c r="DA1206" i="64"/>
  <c r="DB1206" i="64"/>
  <c r="DC1206" i="64"/>
  <c r="DD1206" i="64"/>
  <c r="DE1206" i="64"/>
  <c r="DF1206" i="64"/>
  <c r="DG1206" i="64"/>
  <c r="DH1206" i="64"/>
  <c r="DI1206" i="64"/>
  <c r="DJ1206" i="64"/>
  <c r="DK1206" i="64"/>
  <c r="DL1206" i="64"/>
  <c r="S1207" i="64"/>
  <c r="T1207" i="64"/>
  <c r="U1207" i="64"/>
  <c r="V1207" i="64"/>
  <c r="W1207" i="64"/>
  <c r="X1207" i="64"/>
  <c r="Y1207" i="64"/>
  <c r="Z1207" i="64"/>
  <c r="AA1207" i="64"/>
  <c r="AB1207" i="64"/>
  <c r="AC1207" i="64"/>
  <c r="AD1207" i="64"/>
  <c r="AE1207" i="64"/>
  <c r="AF1207" i="64"/>
  <c r="AG1207" i="64"/>
  <c r="AH1207" i="64"/>
  <c r="AI1207" i="64"/>
  <c r="AJ1207" i="64"/>
  <c r="AK1207" i="64"/>
  <c r="AL1207" i="64"/>
  <c r="AM1207" i="64"/>
  <c r="AN1207" i="64"/>
  <c r="AO1207" i="64"/>
  <c r="AP1207" i="64"/>
  <c r="AQ1207" i="64"/>
  <c r="AR1207" i="64"/>
  <c r="AS1207" i="64"/>
  <c r="AT1207" i="64"/>
  <c r="AU1207" i="64"/>
  <c r="AV1207" i="64"/>
  <c r="AW1207" i="64"/>
  <c r="AX1207" i="64"/>
  <c r="AY1207" i="64"/>
  <c r="AZ1207" i="64"/>
  <c r="BA1207" i="64"/>
  <c r="BB1207" i="64"/>
  <c r="BC1207" i="64"/>
  <c r="BD1207" i="64"/>
  <c r="BE1207" i="64"/>
  <c r="BF1207" i="64"/>
  <c r="BG1207" i="64"/>
  <c r="BH1207" i="64"/>
  <c r="BI1207" i="64"/>
  <c r="BJ1207" i="64"/>
  <c r="BK1207" i="64"/>
  <c r="BL1207" i="64"/>
  <c r="BM1207" i="64"/>
  <c r="BN1207" i="64"/>
  <c r="BO1207" i="64"/>
  <c r="BP1207" i="64"/>
  <c r="BQ1207" i="64"/>
  <c r="BR1207" i="64"/>
  <c r="BS1207" i="64"/>
  <c r="BT1207" i="64"/>
  <c r="BU1207" i="64"/>
  <c r="BV1207" i="64"/>
  <c r="BW1207" i="64"/>
  <c r="BX1207" i="64"/>
  <c r="BY1207" i="64"/>
  <c r="BZ1207" i="64"/>
  <c r="CA1207" i="64"/>
  <c r="CB1207" i="64"/>
  <c r="CC1207" i="64"/>
  <c r="CD1207" i="64"/>
  <c r="CE1207" i="64"/>
  <c r="CF1207" i="64"/>
  <c r="CG1207" i="64"/>
  <c r="CH1207" i="64"/>
  <c r="CI1207" i="64"/>
  <c r="CJ1207" i="64"/>
  <c r="CK1207" i="64"/>
  <c r="CL1207" i="64"/>
  <c r="T1280" i="64"/>
  <c r="U1280" i="64"/>
  <c r="V1280" i="64"/>
  <c r="W1280" i="64"/>
  <c r="X1280" i="64"/>
  <c r="Y1280" i="64"/>
  <c r="Z1280" i="64"/>
  <c r="AA1280" i="64"/>
  <c r="AB1280" i="64"/>
  <c r="AC1280" i="64"/>
  <c r="AD1280" i="64"/>
  <c r="AE1280" i="64"/>
  <c r="AF1280" i="64"/>
  <c r="AG1280" i="64"/>
  <c r="AH1280" i="64"/>
  <c r="AI1280" i="64"/>
  <c r="AJ1280" i="64"/>
  <c r="AK1280" i="64"/>
  <c r="AL1280" i="64"/>
  <c r="AM1280" i="64"/>
  <c r="AN1280" i="64"/>
  <c r="AO1280" i="64"/>
  <c r="AP1280" i="64"/>
  <c r="AQ1280" i="64"/>
  <c r="AR1280" i="64"/>
  <c r="AS1280" i="64"/>
  <c r="AT1280" i="64"/>
  <c r="AU1280" i="64"/>
  <c r="AV1280" i="64"/>
  <c r="AW1280" i="64"/>
  <c r="AX1280" i="64"/>
  <c r="AY1280" i="64"/>
  <c r="AZ1280" i="64"/>
  <c r="BA1280" i="64"/>
  <c r="BB1280" i="64"/>
  <c r="BC1280" i="64"/>
  <c r="BD1280" i="64"/>
  <c r="BE1280" i="64"/>
  <c r="BF1280" i="64"/>
  <c r="BG1280" i="64"/>
  <c r="BH1280" i="64"/>
  <c r="BI1280" i="64"/>
  <c r="BJ1280" i="64"/>
  <c r="BK1280" i="64"/>
  <c r="BL1280" i="64"/>
  <c r="BM1280" i="64"/>
  <c r="BN1280" i="64"/>
  <c r="BO1280" i="64"/>
  <c r="BP1280" i="64"/>
  <c r="BQ1280" i="64"/>
  <c r="BR1280" i="64"/>
  <c r="BS1280" i="64"/>
  <c r="BT1280" i="64"/>
  <c r="BU1280" i="64"/>
  <c r="BV1280" i="64"/>
  <c r="BW1280" i="64"/>
  <c r="BX1280" i="64"/>
  <c r="BY1280" i="64"/>
  <c r="BZ1280" i="64"/>
  <c r="CA1280" i="64"/>
  <c r="CB1280" i="64"/>
  <c r="CC1280" i="64"/>
  <c r="CD1280" i="64"/>
  <c r="CE1280" i="64"/>
  <c r="CF1280" i="64"/>
  <c r="CG1280" i="64"/>
  <c r="CH1280" i="64"/>
  <c r="CI1280" i="64"/>
  <c r="CJ1280" i="64"/>
  <c r="CK1280" i="64"/>
  <c r="CL1280" i="64"/>
  <c r="K1282" i="64"/>
  <c r="L1282" i="64"/>
  <c r="M1282" i="64"/>
  <c r="N1282" i="64"/>
  <c r="O1282" i="64"/>
  <c r="P1282" i="64"/>
  <c r="S1283" i="64"/>
  <c r="T1283" i="64"/>
  <c r="U1283" i="64"/>
  <c r="V1283" i="64"/>
  <c r="W1283" i="64"/>
  <c r="X1283" i="64"/>
  <c r="Y1283" i="64"/>
  <c r="Z1283" i="64"/>
  <c r="AA1283" i="64"/>
  <c r="AB1283" i="64"/>
  <c r="AC1283" i="64"/>
  <c r="AD1283" i="64"/>
  <c r="AE1283" i="64"/>
  <c r="AF1283" i="64"/>
  <c r="AG1283" i="64"/>
  <c r="AH1283" i="64"/>
  <c r="AI1283" i="64"/>
  <c r="AJ1283" i="64"/>
  <c r="AK1283" i="64"/>
  <c r="AL1283" i="64"/>
  <c r="AM1283" i="64"/>
  <c r="AN1283" i="64"/>
  <c r="AO1283" i="64"/>
  <c r="AP1283" i="64"/>
  <c r="AQ1283" i="64"/>
  <c r="AR1283" i="64"/>
  <c r="AS1283" i="64"/>
  <c r="AT1283" i="64"/>
  <c r="AU1283" i="64"/>
  <c r="AV1283" i="64"/>
  <c r="AW1283" i="64"/>
  <c r="AX1283" i="64"/>
  <c r="AY1283" i="64"/>
  <c r="AZ1283" i="64"/>
  <c r="BA1283" i="64"/>
  <c r="BB1283" i="64"/>
  <c r="BC1283" i="64"/>
  <c r="BD1283" i="64"/>
  <c r="BE1283" i="64"/>
  <c r="BF1283" i="64"/>
  <c r="BG1283" i="64"/>
  <c r="BH1283" i="64"/>
  <c r="BI1283" i="64"/>
  <c r="BJ1283" i="64"/>
  <c r="BK1283" i="64"/>
  <c r="BL1283" i="64"/>
  <c r="BM1283" i="64"/>
  <c r="BN1283" i="64"/>
  <c r="BO1283" i="64"/>
  <c r="BP1283" i="64"/>
  <c r="BQ1283" i="64"/>
  <c r="BR1283" i="64"/>
  <c r="BS1283" i="64"/>
  <c r="BT1283" i="64"/>
  <c r="BU1283" i="64"/>
  <c r="BV1283" i="64"/>
  <c r="BW1283" i="64"/>
  <c r="BX1283" i="64"/>
  <c r="BY1283" i="64"/>
  <c r="BZ1283" i="64"/>
  <c r="CA1283" i="64"/>
  <c r="CB1283" i="64"/>
  <c r="CC1283" i="64"/>
  <c r="CD1283" i="64"/>
  <c r="CE1283" i="64"/>
  <c r="CF1283" i="64"/>
  <c r="CG1283" i="64"/>
  <c r="CH1283" i="64"/>
  <c r="CI1283" i="64"/>
  <c r="CJ1283" i="64"/>
  <c r="CK1283" i="64"/>
  <c r="CL1283" i="64"/>
  <c r="S1284" i="64"/>
  <c r="T1284" i="64"/>
  <c r="U1284" i="64"/>
  <c r="V1284" i="64"/>
  <c r="W1284" i="64"/>
  <c r="X1284" i="64"/>
  <c r="Y1284" i="64"/>
  <c r="Z1284" i="64"/>
  <c r="AA1284" i="64"/>
  <c r="AB1284" i="64"/>
  <c r="AC1284" i="64"/>
  <c r="AD1284" i="64"/>
  <c r="AE1284" i="64"/>
  <c r="AF1284" i="64"/>
  <c r="AG1284" i="64"/>
  <c r="AH1284" i="64"/>
  <c r="AI1284" i="64"/>
  <c r="AJ1284" i="64"/>
  <c r="AK1284" i="64"/>
  <c r="AL1284" i="64"/>
  <c r="AM1284" i="64"/>
  <c r="AN1284" i="64"/>
  <c r="AO1284" i="64"/>
  <c r="AP1284" i="64"/>
  <c r="AQ1284" i="64"/>
  <c r="AR1284" i="64"/>
  <c r="AS1284" i="64"/>
  <c r="AT1284" i="64"/>
  <c r="AU1284" i="64"/>
  <c r="AV1284" i="64"/>
  <c r="AW1284" i="64"/>
  <c r="AX1284" i="64"/>
  <c r="AY1284" i="64"/>
  <c r="AZ1284" i="64"/>
  <c r="BA1284" i="64"/>
  <c r="BB1284" i="64"/>
  <c r="BC1284" i="64"/>
  <c r="BD1284" i="64"/>
  <c r="BE1284" i="64"/>
  <c r="BF1284" i="64"/>
  <c r="BG1284" i="64"/>
  <c r="BH1284" i="64"/>
  <c r="BI1284" i="64"/>
  <c r="BJ1284" i="64"/>
  <c r="BK1284" i="64"/>
  <c r="BL1284" i="64"/>
  <c r="BM1284" i="64"/>
  <c r="BN1284" i="64"/>
  <c r="BO1284" i="64"/>
  <c r="BP1284" i="64"/>
  <c r="BQ1284" i="64"/>
  <c r="BR1284" i="64"/>
  <c r="BS1284" i="64"/>
  <c r="BT1284" i="64"/>
  <c r="BU1284" i="64"/>
  <c r="BV1284" i="64"/>
  <c r="BW1284" i="64"/>
  <c r="BX1284" i="64"/>
  <c r="BY1284" i="64"/>
  <c r="BZ1284" i="64"/>
  <c r="CA1284" i="64"/>
  <c r="CB1284" i="64"/>
  <c r="CC1284" i="64"/>
  <c r="CD1284" i="64"/>
  <c r="CE1284" i="64"/>
  <c r="CF1284" i="64"/>
  <c r="CG1284" i="64"/>
  <c r="CH1284" i="64"/>
  <c r="CI1284" i="64"/>
  <c r="CJ1284" i="64"/>
  <c r="CK1284" i="64"/>
  <c r="CL1284" i="64"/>
  <c r="K1286" i="64"/>
  <c r="L1286" i="64"/>
  <c r="M1286" i="64"/>
  <c r="N1286" i="64"/>
  <c r="O1286" i="64"/>
  <c r="P1286" i="64"/>
  <c r="T1286" i="64"/>
  <c r="U1286" i="64"/>
  <c r="V1286" i="64"/>
  <c r="W1286" i="64"/>
  <c r="X1286" i="64"/>
  <c r="Y1286" i="64"/>
  <c r="Z1286" i="64"/>
  <c r="AA1286" i="64"/>
  <c r="AB1286" i="64"/>
  <c r="AC1286" i="64"/>
  <c r="AD1286" i="64"/>
  <c r="AE1286" i="64"/>
  <c r="AF1286" i="64"/>
  <c r="AG1286" i="64"/>
  <c r="AH1286" i="64"/>
  <c r="AI1286" i="64"/>
  <c r="AJ1286" i="64"/>
  <c r="AK1286" i="64"/>
  <c r="AL1286" i="64"/>
  <c r="AM1286" i="64"/>
  <c r="AN1286" i="64"/>
  <c r="AO1286" i="64"/>
  <c r="AP1286" i="64"/>
  <c r="AQ1286" i="64"/>
  <c r="AR1286" i="64"/>
  <c r="AS1286" i="64"/>
  <c r="AT1286" i="64"/>
  <c r="AU1286" i="64"/>
  <c r="AV1286" i="64"/>
  <c r="AW1286" i="64"/>
  <c r="AX1286" i="64"/>
  <c r="AY1286" i="64"/>
  <c r="AZ1286" i="64"/>
  <c r="BA1286" i="64"/>
  <c r="BB1286" i="64"/>
  <c r="BC1286" i="64"/>
  <c r="BD1286" i="64"/>
  <c r="BE1286" i="64"/>
  <c r="BF1286" i="64"/>
  <c r="BG1286" i="64"/>
  <c r="BH1286" i="64"/>
  <c r="BI1286" i="64"/>
  <c r="BJ1286" i="64"/>
  <c r="BK1286" i="64"/>
  <c r="BL1286" i="64"/>
  <c r="BM1286" i="64"/>
  <c r="BN1286" i="64"/>
  <c r="BO1286" i="64"/>
  <c r="BP1286" i="64"/>
  <c r="BQ1286" i="64"/>
  <c r="BR1286" i="64"/>
  <c r="BS1286" i="64"/>
  <c r="BT1286" i="64"/>
  <c r="BU1286" i="64"/>
  <c r="BV1286" i="64"/>
  <c r="BW1286" i="64"/>
  <c r="BX1286" i="64"/>
  <c r="BY1286" i="64"/>
  <c r="BZ1286" i="64"/>
  <c r="CA1286" i="64"/>
  <c r="CB1286" i="64"/>
  <c r="CC1286" i="64"/>
  <c r="CD1286" i="64"/>
  <c r="CE1286" i="64"/>
  <c r="CF1286" i="64"/>
  <c r="CG1286" i="64"/>
  <c r="CH1286" i="64"/>
  <c r="CI1286" i="64"/>
  <c r="CJ1286" i="64"/>
  <c r="CK1286" i="64"/>
  <c r="CL1286" i="64"/>
  <c r="S1291" i="64"/>
  <c r="T1291" i="64"/>
  <c r="U1291" i="64"/>
  <c r="V1291" i="64"/>
  <c r="W1291" i="64"/>
  <c r="X1291" i="64"/>
  <c r="Y1291" i="64"/>
  <c r="Z1291" i="64"/>
  <c r="AA1291" i="64"/>
  <c r="AB1291" i="64"/>
  <c r="AC1291" i="64"/>
  <c r="AD1291" i="64"/>
  <c r="AE1291" i="64"/>
  <c r="AF1291" i="64"/>
  <c r="AG1291" i="64"/>
  <c r="AH1291" i="64"/>
  <c r="AI1291" i="64"/>
  <c r="AJ1291" i="64"/>
  <c r="AK1291" i="64"/>
  <c r="AL1291" i="64"/>
  <c r="AM1291" i="64"/>
  <c r="AN1291" i="64"/>
  <c r="AO1291" i="64"/>
  <c r="AP1291" i="64"/>
  <c r="AQ1291" i="64"/>
  <c r="AR1291" i="64"/>
  <c r="AS1291" i="64"/>
  <c r="AT1291" i="64"/>
  <c r="AU1291" i="64"/>
  <c r="AV1291" i="64"/>
  <c r="AW1291" i="64"/>
  <c r="AX1291" i="64"/>
  <c r="AY1291" i="64"/>
  <c r="AZ1291" i="64"/>
  <c r="BA1291" i="64"/>
  <c r="BB1291" i="64"/>
  <c r="BC1291" i="64"/>
  <c r="BD1291" i="64"/>
  <c r="BE1291" i="64"/>
  <c r="BF1291" i="64"/>
  <c r="BG1291" i="64"/>
  <c r="BH1291" i="64"/>
  <c r="BI1291" i="64"/>
  <c r="BJ1291" i="64"/>
  <c r="BK1291" i="64"/>
  <c r="BL1291" i="64"/>
  <c r="BM1291" i="64"/>
  <c r="BN1291" i="64"/>
  <c r="BO1291" i="64"/>
  <c r="BP1291" i="64"/>
  <c r="BQ1291" i="64"/>
  <c r="BR1291" i="64"/>
  <c r="BS1291" i="64"/>
  <c r="BT1291" i="64"/>
  <c r="BU1291" i="64"/>
  <c r="BV1291" i="64"/>
  <c r="BW1291" i="64"/>
  <c r="BX1291" i="64"/>
  <c r="BY1291" i="64"/>
  <c r="BZ1291" i="64"/>
  <c r="CA1291" i="64"/>
  <c r="CB1291" i="64"/>
  <c r="CC1291" i="64"/>
  <c r="CD1291" i="64"/>
  <c r="CE1291" i="64"/>
  <c r="CF1291" i="64"/>
  <c r="CG1291" i="64"/>
  <c r="CH1291" i="64"/>
  <c r="CI1291" i="64"/>
  <c r="CJ1291" i="64"/>
  <c r="CK1291" i="64"/>
  <c r="CL1291" i="64"/>
  <c r="S1295" i="64" a="1"/>
  <c r="S1295" i="64"/>
  <c r="T1295" i="64" a="1"/>
  <c r="T1295" i="64"/>
  <c r="U1295" i="64" a="1"/>
  <c r="U1295" i="64"/>
  <c r="V1295" i="64" a="1"/>
  <c r="V1295" i="64"/>
  <c r="W1295" i="64" a="1"/>
  <c r="W1295" i="64"/>
  <c r="X1295" i="64" a="1"/>
  <c r="X1295" i="64"/>
  <c r="Y1295" i="64" a="1"/>
  <c r="Y1295" i="64"/>
  <c r="Z1295" i="64" a="1"/>
  <c r="Z1295" i="64"/>
  <c r="AA1295" i="64" a="1"/>
  <c r="AA1295" i="64"/>
  <c r="AB1295" i="64" a="1"/>
  <c r="AB1295" i="64"/>
  <c r="AC1295" i="64" a="1"/>
  <c r="AC1295" i="64"/>
  <c r="AD1295" i="64" a="1"/>
  <c r="AD1295" i="64"/>
  <c r="AE1295" i="64" a="1"/>
  <c r="AE1295" i="64"/>
  <c r="AF1295" i="64" a="1"/>
  <c r="AF1295" i="64"/>
  <c r="AG1295" i="64" a="1"/>
  <c r="AG1295" i="64"/>
  <c r="AH1295" i="64" a="1"/>
  <c r="AH1295" i="64"/>
  <c r="AI1295" i="64" a="1"/>
  <c r="AI1295" i="64"/>
  <c r="AJ1295" i="64" a="1"/>
  <c r="AJ1295" i="64"/>
  <c r="AK1295" i="64" a="1"/>
  <c r="AK1295" i="64"/>
  <c r="AL1295" i="64" a="1"/>
  <c r="AL1295" i="64"/>
  <c r="AM1295" i="64" a="1"/>
  <c r="AM1295" i="64"/>
  <c r="AN1295" i="64" a="1"/>
  <c r="AN1295" i="64"/>
  <c r="AO1295" i="64" a="1"/>
  <c r="AO1295" i="64"/>
  <c r="AP1295" i="64" a="1"/>
  <c r="AP1295" i="64"/>
  <c r="AQ1295" i="64" a="1"/>
  <c r="AQ1295" i="64"/>
  <c r="AR1295" i="64" a="1"/>
  <c r="AR1295" i="64"/>
  <c r="AS1295" i="64" a="1"/>
  <c r="AS1295" i="64"/>
  <c r="AT1295" i="64" a="1"/>
  <c r="AT1295" i="64"/>
  <c r="AU1295" i="64" a="1"/>
  <c r="AU1295" i="64"/>
  <c r="AV1295" i="64" a="1"/>
  <c r="AV1295" i="64"/>
  <c r="AW1295" i="64" a="1"/>
  <c r="AW1295" i="64"/>
  <c r="AX1295" i="64" a="1"/>
  <c r="AX1295" i="64"/>
  <c r="AY1295" i="64" a="1"/>
  <c r="AY1295" i="64"/>
  <c r="AZ1295" i="64" a="1"/>
  <c r="AZ1295" i="64"/>
  <c r="BA1295" i="64" a="1"/>
  <c r="BA1295" i="64"/>
  <c r="BB1295" i="64" a="1"/>
  <c r="BB1295" i="64"/>
  <c r="BC1295" i="64" a="1"/>
  <c r="BC1295" i="64"/>
  <c r="BD1295" i="64" a="1"/>
  <c r="BD1295" i="64"/>
  <c r="BE1295" i="64" a="1"/>
  <c r="BE1295" i="64"/>
  <c r="BF1295" i="64" a="1"/>
  <c r="BF1295" i="64"/>
  <c r="BG1295" i="64" a="1"/>
  <c r="BG1295" i="64"/>
  <c r="BH1295" i="64" a="1"/>
  <c r="BH1295" i="64"/>
  <c r="BI1295" i="64" a="1"/>
  <c r="BI1295" i="64"/>
  <c r="BJ1295" i="64" a="1"/>
  <c r="BJ1295" i="64"/>
  <c r="BK1295" i="64" a="1"/>
  <c r="BK1295" i="64"/>
  <c r="BL1295" i="64" a="1"/>
  <c r="BL1295" i="64"/>
  <c r="BM1295" i="64" a="1"/>
  <c r="BM1295" i="64"/>
  <c r="BN1295" i="64" a="1"/>
  <c r="BN1295" i="64"/>
  <c r="BO1295" i="64" a="1"/>
  <c r="BO1295" i="64"/>
  <c r="BP1295" i="64" a="1"/>
  <c r="BP1295" i="64"/>
  <c r="BQ1295" i="64" a="1"/>
  <c r="BQ1295" i="64"/>
  <c r="BR1295" i="64" a="1"/>
  <c r="BR1295" i="64"/>
  <c r="BS1295" i="64" a="1"/>
  <c r="BS1295" i="64"/>
  <c r="BT1295" i="64" a="1"/>
  <c r="BT1295" i="64"/>
  <c r="BU1295" i="64" a="1"/>
  <c r="BU1295" i="64"/>
  <c r="BV1295" i="64" a="1"/>
  <c r="BV1295" i="64"/>
  <c r="BW1295" i="64" a="1"/>
  <c r="BW1295" i="64"/>
  <c r="BX1295" i="64" a="1"/>
  <c r="BX1295" i="64"/>
  <c r="BY1295" i="64" a="1"/>
  <c r="BY1295" i="64"/>
  <c r="BZ1295" i="64" a="1"/>
  <c r="BZ1295" i="64"/>
  <c r="CA1295" i="64" a="1"/>
  <c r="CA1295" i="64"/>
  <c r="CB1295" i="64" a="1"/>
  <c r="CB1295" i="64"/>
  <c r="CC1295" i="64" a="1"/>
  <c r="CC1295" i="64"/>
  <c r="CD1295" i="64" a="1"/>
  <c r="CD1295" i="64"/>
  <c r="CE1295" i="64" a="1"/>
  <c r="CE1295" i="64"/>
  <c r="CF1295" i="64" a="1"/>
  <c r="CF1295" i="64"/>
  <c r="CG1295" i="64" a="1"/>
  <c r="CG1295" i="64"/>
  <c r="CH1295" i="64" a="1"/>
  <c r="CH1295" i="64"/>
  <c r="CI1295" i="64" a="1"/>
  <c r="CI1295" i="64"/>
  <c r="CJ1295" i="64" a="1"/>
  <c r="CJ1295" i="64"/>
  <c r="CK1295" i="64" a="1"/>
  <c r="CK1295" i="64"/>
  <c r="CL1295" i="64" a="1"/>
  <c r="CL1295" i="64"/>
  <c r="S1716" i="64" a="1"/>
  <c r="S1716" i="64"/>
  <c r="T1716" i="64" a="1"/>
  <c r="T1716" i="64"/>
  <c r="U1716" i="64" a="1"/>
  <c r="U1716" i="64"/>
  <c r="V1716" i="64" a="1"/>
  <c r="V1716" i="64"/>
  <c r="W1716" i="64" a="1"/>
  <c r="W1716" i="64"/>
  <c r="X1716" i="64" a="1"/>
  <c r="X1716" i="64"/>
  <c r="Y1716" i="64" a="1"/>
  <c r="Y1716" i="64"/>
  <c r="Z1716" i="64" a="1"/>
  <c r="Z1716" i="64"/>
  <c r="AA1716" i="64" a="1"/>
  <c r="AA1716" i="64"/>
  <c r="AB1716" i="64" a="1"/>
  <c r="AB1716" i="64"/>
  <c r="AC1716" i="64" a="1"/>
  <c r="AC1716" i="64"/>
  <c r="AD1716" i="64" a="1"/>
  <c r="AD1716" i="64"/>
  <c r="AE1716" i="64" a="1"/>
  <c r="AE1716" i="64"/>
  <c r="AF1716" i="64" a="1"/>
  <c r="AF1716" i="64"/>
  <c r="AG1716" i="64" a="1"/>
  <c r="AG1716" i="64"/>
  <c r="AH1716" i="64" a="1"/>
  <c r="AH1716" i="64"/>
  <c r="AI1716" i="64" a="1"/>
  <c r="AI1716" i="64"/>
  <c r="AJ1716" i="64" a="1"/>
  <c r="AJ1716" i="64"/>
  <c r="AK1716" i="64" a="1"/>
  <c r="AK1716" i="64"/>
  <c r="AL1716" i="64" a="1"/>
  <c r="AL1716" i="64"/>
  <c r="AM1716" i="64" a="1"/>
  <c r="AM1716" i="64"/>
  <c r="AN1716" i="64" a="1"/>
  <c r="AN1716" i="64"/>
  <c r="AO1716" i="64" a="1"/>
  <c r="AO1716" i="64"/>
  <c r="AP1716" i="64" a="1"/>
  <c r="AP1716" i="64"/>
  <c r="AQ1716" i="64" a="1"/>
  <c r="AQ1716" i="64"/>
  <c r="AR1716" i="64" a="1"/>
  <c r="AR1716" i="64"/>
  <c r="AS1716" i="64" a="1"/>
  <c r="AS1716" i="64"/>
  <c r="AT1716" i="64" a="1"/>
  <c r="AT1716" i="64"/>
  <c r="AU1716" i="64" a="1"/>
  <c r="AU1716" i="64"/>
  <c r="AV1716" i="64" a="1"/>
  <c r="AV1716" i="64"/>
  <c r="AW1716" i="64" a="1"/>
  <c r="AW1716" i="64"/>
  <c r="AX1716" i="64" a="1"/>
  <c r="AX1716" i="64"/>
  <c r="AY1716" i="64" a="1"/>
  <c r="AY1716" i="64"/>
  <c r="AZ1716" i="64" a="1"/>
  <c r="AZ1716" i="64"/>
  <c r="BA1716" i="64" a="1"/>
  <c r="BA1716" i="64"/>
  <c r="BB1716" i="64" a="1"/>
  <c r="BB1716" i="64"/>
  <c r="BC1716" i="64" a="1"/>
  <c r="BC1716" i="64"/>
  <c r="BD1716" i="64" a="1"/>
  <c r="BD1716" i="64"/>
  <c r="BE1716" i="64" a="1"/>
  <c r="BE1716" i="64"/>
  <c r="BF1716" i="64" a="1"/>
  <c r="BF1716" i="64"/>
  <c r="BG1716" i="64" a="1"/>
  <c r="BG1716" i="64"/>
  <c r="BH1716" i="64" a="1"/>
  <c r="BH1716" i="64"/>
  <c r="BI1716" i="64" a="1"/>
  <c r="BI1716" i="64"/>
  <c r="BJ1716" i="64" a="1"/>
  <c r="BJ1716" i="64"/>
  <c r="BK1716" i="64" a="1"/>
  <c r="BK1716" i="64"/>
  <c r="BL1716" i="64" a="1"/>
  <c r="BL1716" i="64"/>
  <c r="BM1716" i="64" a="1"/>
  <c r="BM1716" i="64"/>
  <c r="BN1716" i="64" a="1"/>
  <c r="BN1716" i="64"/>
  <c r="BO1716" i="64" a="1"/>
  <c r="BO1716" i="64"/>
  <c r="BP1716" i="64" a="1"/>
  <c r="BP1716" i="64"/>
  <c r="BQ1716" i="64" a="1"/>
  <c r="BQ1716" i="64"/>
  <c r="BR1716" i="64" a="1"/>
  <c r="BR1716" i="64"/>
  <c r="BS1716" i="64" a="1"/>
  <c r="BS1716" i="64"/>
  <c r="BT1716" i="64" a="1"/>
  <c r="BT1716" i="64"/>
  <c r="BU1716" i="64" a="1"/>
  <c r="BU1716" i="64"/>
  <c r="BV1716" i="64" a="1"/>
  <c r="BV1716" i="64"/>
  <c r="BW1716" i="64" a="1"/>
  <c r="BW1716" i="64"/>
  <c r="BX1716" i="64" a="1"/>
  <c r="BX1716" i="64"/>
  <c r="BY1716" i="64" a="1"/>
  <c r="BY1716" i="64"/>
  <c r="BZ1716" i="64" a="1"/>
  <c r="BZ1716" i="64"/>
  <c r="CA1716" i="64" a="1"/>
  <c r="CA1716" i="64"/>
  <c r="CB1716" i="64" a="1"/>
  <c r="CB1716" i="64"/>
  <c r="CC1716" i="64" a="1"/>
  <c r="CC1716" i="64"/>
  <c r="CD1716" i="64" a="1"/>
  <c r="CD1716" i="64"/>
  <c r="CE1716" i="64" a="1"/>
  <c r="CE1716" i="64"/>
  <c r="CF1716" i="64" a="1"/>
  <c r="CF1716" i="64"/>
  <c r="CG1716" i="64" a="1"/>
  <c r="CG1716" i="64"/>
  <c r="CH1716" i="64" a="1"/>
  <c r="CH1716" i="64"/>
  <c r="CI1716" i="64" a="1"/>
  <c r="CI1716" i="64"/>
  <c r="CJ1716" i="64" a="1"/>
  <c r="CJ1716" i="64"/>
  <c r="CK1716" i="64" a="1"/>
  <c r="CK1716" i="64"/>
  <c r="CL1716" i="64" a="1"/>
  <c r="CL1716" i="64"/>
  <c r="CO1716" i="64" a="1"/>
  <c r="CO1716" i="64"/>
  <c r="CP1716" i="64" a="1"/>
  <c r="CP1716" i="64"/>
  <c r="CQ1716" i="64" a="1"/>
  <c r="CQ1716" i="64"/>
  <c r="CR1716" i="64" a="1"/>
  <c r="CR1716" i="64"/>
  <c r="CS1716" i="64" a="1"/>
  <c r="CS1716" i="64"/>
  <c r="CT1716" i="64" a="1"/>
  <c r="CT1716" i="64"/>
  <c r="CU1716" i="64" a="1"/>
  <c r="CU1716" i="64"/>
  <c r="CV1716" i="64" a="1"/>
  <c r="CV1716" i="64"/>
  <c r="CW1716" i="64" a="1"/>
  <c r="CW1716" i="64"/>
  <c r="CX1716" i="64" a="1"/>
  <c r="CX1716" i="64"/>
  <c r="CY1716" i="64" a="1"/>
  <c r="CY1716" i="64"/>
  <c r="CZ1716" i="64" a="1"/>
  <c r="CZ1716" i="64"/>
  <c r="DA1716" i="64" a="1"/>
  <c r="DA1716" i="64"/>
  <c r="DB1716" i="64" a="1"/>
  <c r="DB1716" i="64"/>
  <c r="DC1716" i="64" a="1"/>
  <c r="DC1716" i="64"/>
  <c r="DD1716" i="64" a="1"/>
  <c r="DD1716" i="64"/>
  <c r="DE1716" i="64" a="1"/>
  <c r="DE1716" i="64"/>
  <c r="DF1716" i="64" a="1"/>
  <c r="DF1716" i="64"/>
  <c r="DG1716" i="64" a="1"/>
  <c r="DG1716" i="64"/>
  <c r="DH1716" i="64" a="1"/>
  <c r="DH1716" i="64"/>
  <c r="DI1716" i="64" a="1"/>
  <c r="DI1716" i="64"/>
  <c r="DJ1716" i="64" a="1"/>
  <c r="DJ1716" i="64"/>
  <c r="DK1716" i="64" a="1"/>
  <c r="DK1716" i="64"/>
  <c r="DL1716" i="64" a="1"/>
  <c r="DL1716" i="64"/>
  <c r="S1722" i="64"/>
  <c r="T1722" i="64"/>
  <c r="U1722" i="64"/>
  <c r="V1722" i="64"/>
  <c r="W1722" i="64"/>
  <c r="X1722" i="64"/>
  <c r="Y1722" i="64"/>
  <c r="Z1722" i="64"/>
  <c r="AA1722" i="64"/>
  <c r="AB1722" i="64"/>
  <c r="AC1722" i="64"/>
  <c r="AD1722" i="64"/>
  <c r="AE1722" i="64"/>
  <c r="AF1722" i="64"/>
  <c r="AG1722" i="64"/>
  <c r="AH1722" i="64"/>
  <c r="AI1722" i="64"/>
  <c r="AJ1722" i="64"/>
  <c r="AK1722" i="64"/>
  <c r="AL1722" i="64"/>
  <c r="AM1722" i="64"/>
  <c r="AN1722" i="64"/>
  <c r="AO1722" i="64"/>
  <c r="AP1722" i="64"/>
  <c r="AQ1722" i="64"/>
  <c r="AR1722" i="64"/>
  <c r="AS1722" i="64"/>
  <c r="AT1722" i="64"/>
  <c r="AU1722" i="64"/>
  <c r="AV1722" i="64"/>
  <c r="AW1722" i="64"/>
  <c r="AX1722" i="64"/>
  <c r="AY1722" i="64"/>
  <c r="AZ1722" i="64"/>
  <c r="BA1722" i="64"/>
  <c r="BB1722" i="64"/>
  <c r="BC1722" i="64"/>
  <c r="BD1722" i="64"/>
  <c r="BE1722" i="64"/>
  <c r="BF1722" i="64"/>
  <c r="BG1722" i="64"/>
  <c r="BH1722" i="64"/>
  <c r="BI1722" i="64"/>
  <c r="BJ1722" i="64"/>
  <c r="BK1722" i="64"/>
  <c r="BL1722" i="64"/>
  <c r="BM1722" i="64"/>
  <c r="BN1722" i="64"/>
  <c r="BO1722" i="64"/>
  <c r="BP1722" i="64"/>
  <c r="BQ1722" i="64"/>
  <c r="BR1722" i="64"/>
  <c r="BS1722" i="64"/>
  <c r="BT1722" i="64"/>
  <c r="BU1722" i="64"/>
  <c r="BV1722" i="64"/>
  <c r="BW1722" i="64"/>
  <c r="BX1722" i="64"/>
  <c r="BY1722" i="64"/>
  <c r="BZ1722" i="64"/>
  <c r="CA1722" i="64"/>
  <c r="CB1722" i="64"/>
  <c r="CC1722" i="64"/>
  <c r="CD1722" i="64"/>
  <c r="CE1722" i="64"/>
  <c r="CF1722" i="64"/>
  <c r="CG1722" i="64"/>
  <c r="CH1722" i="64"/>
  <c r="CI1722" i="64"/>
  <c r="CJ1722" i="64"/>
  <c r="CK1722" i="64"/>
  <c r="CL1722" i="64"/>
  <c r="CO1722" i="64"/>
  <c r="CP1722" i="64"/>
  <c r="CQ1722" i="64"/>
  <c r="CR1722" i="64"/>
  <c r="CS1722" i="64"/>
  <c r="CT1722" i="64"/>
  <c r="CU1722" i="64"/>
  <c r="CV1722" i="64"/>
  <c r="CW1722" i="64"/>
  <c r="CX1722" i="64"/>
  <c r="CY1722" i="64"/>
  <c r="CZ1722" i="64"/>
  <c r="DA1722" i="64"/>
  <c r="DB1722" i="64"/>
  <c r="DC1722" i="64"/>
  <c r="DD1722" i="64"/>
  <c r="DE1722" i="64"/>
  <c r="DF1722" i="64"/>
  <c r="DG1722" i="64"/>
  <c r="DH1722" i="64"/>
  <c r="DI1722" i="64"/>
  <c r="DJ1722" i="64"/>
  <c r="DK1722" i="64"/>
  <c r="DL1722" i="64"/>
  <c r="S1723" i="64"/>
  <c r="T1723" i="64"/>
  <c r="U1723" i="64"/>
  <c r="V1723" i="64"/>
  <c r="W1723" i="64"/>
  <c r="X1723" i="64"/>
  <c r="Y1723" i="64"/>
  <c r="Z1723" i="64"/>
  <c r="AA1723" i="64"/>
  <c r="AB1723" i="64"/>
  <c r="AC1723" i="64"/>
  <c r="AD1723" i="64"/>
  <c r="AE1723" i="64"/>
  <c r="AF1723" i="64"/>
  <c r="AG1723" i="64"/>
  <c r="AH1723" i="64"/>
  <c r="AI1723" i="64"/>
  <c r="AJ1723" i="64"/>
  <c r="AK1723" i="64"/>
  <c r="AL1723" i="64"/>
  <c r="AM1723" i="64"/>
  <c r="AN1723" i="64"/>
  <c r="AO1723" i="64"/>
  <c r="AP1723" i="64"/>
  <c r="AQ1723" i="64"/>
  <c r="AR1723" i="64"/>
  <c r="AS1723" i="64"/>
  <c r="AT1723" i="64"/>
  <c r="AU1723" i="64"/>
  <c r="AV1723" i="64"/>
  <c r="AW1723" i="64"/>
  <c r="AX1723" i="64"/>
  <c r="AY1723" i="64"/>
  <c r="AZ1723" i="64"/>
  <c r="BA1723" i="64"/>
  <c r="BB1723" i="64"/>
  <c r="BC1723" i="64"/>
  <c r="BD1723" i="64"/>
  <c r="BE1723" i="64"/>
  <c r="BF1723" i="64"/>
  <c r="BG1723" i="64"/>
  <c r="BH1723" i="64"/>
  <c r="BI1723" i="64"/>
  <c r="BJ1723" i="64"/>
  <c r="BK1723" i="64"/>
  <c r="BL1723" i="64"/>
  <c r="BM1723" i="64"/>
  <c r="BN1723" i="64"/>
  <c r="BO1723" i="64"/>
  <c r="BP1723" i="64"/>
  <c r="BQ1723" i="64"/>
  <c r="BR1723" i="64"/>
  <c r="BS1723" i="64"/>
  <c r="BT1723" i="64"/>
  <c r="BU1723" i="64"/>
  <c r="BV1723" i="64"/>
  <c r="BW1723" i="64"/>
  <c r="BX1723" i="64"/>
  <c r="BY1723" i="64"/>
  <c r="BZ1723" i="64"/>
  <c r="CA1723" i="64"/>
  <c r="CB1723" i="64"/>
  <c r="CC1723" i="64"/>
  <c r="CD1723" i="64"/>
  <c r="CE1723" i="64"/>
  <c r="CF1723" i="64"/>
  <c r="CG1723" i="64"/>
  <c r="CH1723" i="64"/>
  <c r="CI1723" i="64"/>
  <c r="CJ1723" i="64"/>
  <c r="CK1723" i="64"/>
  <c r="CL1723" i="64"/>
  <c r="S1750" i="64" a="1"/>
  <c r="S1750" i="64"/>
  <c r="T1750" i="64" a="1"/>
  <c r="T1750" i="64"/>
  <c r="U1750" i="64" a="1"/>
  <c r="U1750" i="64"/>
  <c r="V1750" i="64" a="1"/>
  <c r="V1750" i="64"/>
  <c r="W1750" i="64" a="1"/>
  <c r="W1750" i="64"/>
  <c r="X1750" i="64" a="1"/>
  <c r="X1750" i="64"/>
  <c r="Y1750" i="64" a="1"/>
  <c r="Y1750" i="64"/>
  <c r="Z1750" i="64" a="1"/>
  <c r="Z1750" i="64"/>
  <c r="AA1750" i="64" a="1"/>
  <c r="AA1750" i="64"/>
  <c r="AB1750" i="64" a="1"/>
  <c r="AB1750" i="64"/>
  <c r="AC1750" i="64" a="1"/>
  <c r="AC1750" i="64"/>
  <c r="AD1750" i="64" a="1"/>
  <c r="AD1750" i="64"/>
  <c r="AE1750" i="64" a="1"/>
  <c r="AE1750" i="64"/>
  <c r="AF1750" i="64" a="1"/>
  <c r="AF1750" i="64"/>
  <c r="AG1750" i="64" a="1"/>
  <c r="AG1750" i="64"/>
  <c r="AH1750" i="64" a="1"/>
  <c r="AH1750" i="64"/>
  <c r="AI1750" i="64" a="1"/>
  <c r="AI1750" i="64"/>
  <c r="AJ1750" i="64" a="1"/>
  <c r="AJ1750" i="64"/>
  <c r="AK1750" i="64" a="1"/>
  <c r="AK1750" i="64"/>
  <c r="AL1750" i="64" a="1"/>
  <c r="AL1750" i="64"/>
  <c r="AM1750" i="64" a="1"/>
  <c r="AM1750" i="64"/>
  <c r="AN1750" i="64" a="1"/>
  <c r="AN1750" i="64"/>
  <c r="AO1750" i="64" a="1"/>
  <c r="AO1750" i="64"/>
  <c r="AP1750" i="64" a="1"/>
  <c r="AP1750" i="64"/>
  <c r="AQ1750" i="64" a="1"/>
  <c r="AQ1750" i="64"/>
  <c r="AR1750" i="64" a="1"/>
  <c r="AR1750" i="64"/>
  <c r="AS1750" i="64" a="1"/>
  <c r="AS1750" i="64"/>
  <c r="AT1750" i="64" a="1"/>
  <c r="AT1750" i="64"/>
  <c r="AU1750" i="64" a="1"/>
  <c r="AU1750" i="64"/>
  <c r="AV1750" i="64" a="1"/>
  <c r="AV1750" i="64"/>
  <c r="AW1750" i="64" a="1"/>
  <c r="AW1750" i="64"/>
  <c r="AX1750" i="64" a="1"/>
  <c r="AX1750" i="64"/>
  <c r="AY1750" i="64" a="1"/>
  <c r="AY1750" i="64"/>
  <c r="AZ1750" i="64" a="1"/>
  <c r="AZ1750" i="64"/>
  <c r="BA1750" i="64" a="1"/>
  <c r="BA1750" i="64"/>
  <c r="BB1750" i="64" a="1"/>
  <c r="BB1750" i="64"/>
  <c r="BC1750" i="64" a="1"/>
  <c r="BC1750" i="64"/>
  <c r="BD1750" i="64" a="1"/>
  <c r="BD1750" i="64"/>
  <c r="BE1750" i="64" a="1"/>
  <c r="BE1750" i="64"/>
  <c r="BF1750" i="64" a="1"/>
  <c r="BF1750" i="64"/>
  <c r="BG1750" i="64" a="1"/>
  <c r="BG1750" i="64"/>
  <c r="BH1750" i="64" a="1"/>
  <c r="BH1750" i="64"/>
  <c r="BI1750" i="64" a="1"/>
  <c r="BI1750" i="64"/>
  <c r="BJ1750" i="64" a="1"/>
  <c r="BJ1750" i="64"/>
  <c r="BK1750" i="64" a="1"/>
  <c r="BK1750" i="64"/>
  <c r="BL1750" i="64" a="1"/>
  <c r="BL1750" i="64"/>
  <c r="BM1750" i="64" a="1"/>
  <c r="BM1750" i="64"/>
  <c r="BN1750" i="64" a="1"/>
  <c r="BN1750" i="64"/>
  <c r="BO1750" i="64" a="1"/>
  <c r="BO1750" i="64"/>
  <c r="BP1750" i="64" a="1"/>
  <c r="BP1750" i="64"/>
  <c r="BQ1750" i="64" a="1"/>
  <c r="BQ1750" i="64"/>
  <c r="BR1750" i="64" a="1"/>
  <c r="BR1750" i="64"/>
  <c r="BS1750" i="64" a="1"/>
  <c r="BS1750" i="64"/>
  <c r="BT1750" i="64" a="1"/>
  <c r="BT1750" i="64"/>
  <c r="BU1750" i="64" a="1"/>
  <c r="BU1750" i="64"/>
  <c r="BV1750" i="64" a="1"/>
  <c r="BV1750" i="64"/>
  <c r="BW1750" i="64" a="1"/>
  <c r="BW1750" i="64"/>
  <c r="BX1750" i="64" a="1"/>
  <c r="BX1750" i="64"/>
  <c r="BY1750" i="64" a="1"/>
  <c r="BY1750" i="64"/>
  <c r="BZ1750" i="64" a="1"/>
  <c r="BZ1750" i="64"/>
  <c r="CA1750" i="64" a="1"/>
  <c r="CA1750" i="64"/>
  <c r="CB1750" i="64" a="1"/>
  <c r="CB1750" i="64"/>
  <c r="CC1750" i="64" a="1"/>
  <c r="CC1750" i="64"/>
  <c r="CD1750" i="64" a="1"/>
  <c r="CD1750" i="64"/>
  <c r="CE1750" i="64" a="1"/>
  <c r="CE1750" i="64"/>
  <c r="CF1750" i="64" a="1"/>
  <c r="CF1750" i="64"/>
  <c r="CG1750" i="64" a="1"/>
  <c r="CG1750" i="64"/>
  <c r="CH1750" i="64" a="1"/>
  <c r="CH1750" i="64"/>
  <c r="CI1750" i="64" a="1"/>
  <c r="CI1750" i="64"/>
  <c r="CJ1750" i="64" a="1"/>
  <c r="CJ1750" i="64"/>
  <c r="CK1750" i="64" a="1"/>
  <c r="CK1750" i="64"/>
  <c r="CL1750" i="64" a="1"/>
  <c r="CL1750" i="64"/>
  <c r="CO1750" i="64" a="1"/>
  <c r="CO1750" i="64"/>
  <c r="CP1750" i="64" a="1"/>
  <c r="CP1750" i="64"/>
  <c r="CQ1750" i="64" a="1"/>
  <c r="CQ1750" i="64"/>
  <c r="CR1750" i="64" a="1"/>
  <c r="CR1750" i="64"/>
  <c r="CS1750" i="64" a="1"/>
  <c r="CS1750" i="64"/>
  <c r="CT1750" i="64" a="1"/>
  <c r="CT1750" i="64"/>
  <c r="CU1750" i="64" a="1"/>
  <c r="CU1750" i="64"/>
  <c r="CV1750" i="64" a="1"/>
  <c r="CV1750" i="64"/>
  <c r="CW1750" i="64" a="1"/>
  <c r="CW1750" i="64"/>
  <c r="CX1750" i="64" a="1"/>
  <c r="CX1750" i="64"/>
  <c r="CY1750" i="64" a="1"/>
  <c r="CY1750" i="64"/>
  <c r="CZ1750" i="64" a="1"/>
  <c r="CZ1750" i="64"/>
  <c r="DA1750" i="64" a="1"/>
  <c r="DA1750" i="64"/>
  <c r="DB1750" i="64" a="1"/>
  <c r="DB1750" i="64"/>
  <c r="DC1750" i="64" a="1"/>
  <c r="DC1750" i="64"/>
  <c r="DD1750" i="64" a="1"/>
  <c r="DD1750" i="64"/>
  <c r="DE1750" i="64" a="1"/>
  <c r="DE1750" i="64"/>
  <c r="DF1750" i="64" a="1"/>
  <c r="DF1750" i="64"/>
  <c r="DG1750" i="64" a="1"/>
  <c r="DG1750" i="64"/>
  <c r="DH1750" i="64" a="1"/>
  <c r="DH1750" i="64"/>
  <c r="DI1750" i="64" a="1"/>
  <c r="DI1750" i="64"/>
  <c r="DJ1750" i="64" a="1"/>
  <c r="DJ1750" i="64"/>
  <c r="DK1750" i="64" a="1"/>
  <c r="DK1750" i="64"/>
  <c r="DL1750" i="64" a="1"/>
  <c r="DL1750" i="64"/>
  <c r="S1756" i="64"/>
  <c r="T1756" i="64"/>
  <c r="U1756" i="64"/>
  <c r="V1756" i="64"/>
  <c r="W1756" i="64"/>
  <c r="X1756" i="64"/>
  <c r="Y1756" i="64"/>
  <c r="Z1756" i="64"/>
  <c r="AA1756" i="64"/>
  <c r="AB1756" i="64"/>
  <c r="AC1756" i="64"/>
  <c r="AD1756" i="64"/>
  <c r="AE1756" i="64"/>
  <c r="AF1756" i="64"/>
  <c r="AG1756" i="64"/>
  <c r="AH1756" i="64"/>
  <c r="AI1756" i="64"/>
  <c r="AJ1756" i="64"/>
  <c r="AK1756" i="64"/>
  <c r="AL1756" i="64"/>
  <c r="AM1756" i="64"/>
  <c r="AN1756" i="64"/>
  <c r="AO1756" i="64"/>
  <c r="AP1756" i="64"/>
  <c r="AQ1756" i="64"/>
  <c r="AR1756" i="64"/>
  <c r="AS1756" i="64"/>
  <c r="AT1756" i="64"/>
  <c r="AU1756" i="64"/>
  <c r="AV1756" i="64"/>
  <c r="AW1756" i="64"/>
  <c r="AX1756" i="64"/>
  <c r="AY1756" i="64"/>
  <c r="AZ1756" i="64"/>
  <c r="BA1756" i="64"/>
  <c r="BB1756" i="64"/>
  <c r="BC1756" i="64"/>
  <c r="BD1756" i="64"/>
  <c r="BE1756" i="64"/>
  <c r="BF1756" i="64"/>
  <c r="BG1756" i="64"/>
  <c r="BH1756" i="64"/>
  <c r="BI1756" i="64"/>
  <c r="BJ1756" i="64"/>
  <c r="BK1756" i="64"/>
  <c r="BL1756" i="64"/>
  <c r="BM1756" i="64"/>
  <c r="BN1756" i="64"/>
  <c r="BO1756" i="64"/>
  <c r="BP1756" i="64"/>
  <c r="BQ1756" i="64"/>
  <c r="BR1756" i="64"/>
  <c r="BS1756" i="64"/>
  <c r="BT1756" i="64"/>
  <c r="BU1756" i="64"/>
  <c r="BV1756" i="64"/>
  <c r="BW1756" i="64"/>
  <c r="BX1756" i="64"/>
  <c r="BY1756" i="64"/>
  <c r="BZ1756" i="64"/>
  <c r="CA1756" i="64"/>
  <c r="CB1756" i="64"/>
  <c r="CC1756" i="64"/>
  <c r="CD1756" i="64"/>
  <c r="CE1756" i="64"/>
  <c r="CF1756" i="64"/>
  <c r="CG1756" i="64"/>
  <c r="CH1756" i="64"/>
  <c r="CI1756" i="64"/>
  <c r="CJ1756" i="64"/>
  <c r="CK1756" i="64"/>
  <c r="CL1756" i="64"/>
  <c r="CO1756" i="64"/>
  <c r="CP1756" i="64"/>
  <c r="CQ1756" i="64"/>
  <c r="CR1756" i="64"/>
  <c r="CS1756" i="64"/>
  <c r="CT1756" i="64"/>
  <c r="CU1756" i="64"/>
  <c r="CV1756" i="64"/>
  <c r="CW1756" i="64"/>
  <c r="CX1756" i="64"/>
  <c r="CY1756" i="64"/>
  <c r="CZ1756" i="64"/>
  <c r="DA1756" i="64"/>
  <c r="DB1756" i="64"/>
  <c r="DC1756" i="64"/>
  <c r="DD1756" i="64"/>
  <c r="DE1756" i="64"/>
  <c r="DF1756" i="64"/>
  <c r="DG1756" i="64"/>
  <c r="DH1756" i="64"/>
  <c r="DI1756" i="64"/>
  <c r="DJ1756" i="64"/>
  <c r="DK1756" i="64"/>
  <c r="DL1756" i="64"/>
  <c r="S1757" i="64"/>
  <c r="T1757" i="64"/>
  <c r="U1757" i="64"/>
  <c r="V1757" i="64"/>
  <c r="W1757" i="64"/>
  <c r="X1757" i="64"/>
  <c r="Y1757" i="64"/>
  <c r="Z1757" i="64"/>
  <c r="AA1757" i="64"/>
  <c r="AB1757" i="64"/>
  <c r="AC1757" i="64"/>
  <c r="AD1757" i="64"/>
  <c r="AE1757" i="64"/>
  <c r="AF1757" i="64"/>
  <c r="AG1757" i="64"/>
  <c r="AH1757" i="64"/>
  <c r="AI1757" i="64"/>
  <c r="AJ1757" i="64"/>
  <c r="AK1757" i="64"/>
  <c r="AL1757" i="64"/>
  <c r="AM1757" i="64"/>
  <c r="AN1757" i="64"/>
  <c r="AO1757" i="64"/>
  <c r="AP1757" i="64"/>
  <c r="AQ1757" i="64"/>
  <c r="AR1757" i="64"/>
  <c r="AS1757" i="64"/>
  <c r="AT1757" i="64"/>
  <c r="AU1757" i="64"/>
  <c r="AV1757" i="64"/>
  <c r="AW1757" i="64"/>
  <c r="AX1757" i="64"/>
  <c r="AY1757" i="64"/>
  <c r="AZ1757" i="64"/>
  <c r="BA1757" i="64"/>
  <c r="BB1757" i="64"/>
  <c r="BC1757" i="64"/>
  <c r="BD1757" i="64"/>
  <c r="BE1757" i="64"/>
  <c r="BF1757" i="64"/>
  <c r="BG1757" i="64"/>
  <c r="BH1757" i="64"/>
  <c r="BI1757" i="64"/>
  <c r="BJ1757" i="64"/>
  <c r="BK1757" i="64"/>
  <c r="BL1757" i="64"/>
  <c r="BM1757" i="64"/>
  <c r="BN1757" i="64"/>
  <c r="BO1757" i="64"/>
  <c r="BP1757" i="64"/>
  <c r="BQ1757" i="64"/>
  <c r="BR1757" i="64"/>
  <c r="BS1757" i="64"/>
  <c r="BT1757" i="64"/>
  <c r="BU1757" i="64"/>
  <c r="BV1757" i="64"/>
  <c r="BW1757" i="64"/>
  <c r="BX1757" i="64"/>
  <c r="BY1757" i="64"/>
  <c r="BZ1757" i="64"/>
  <c r="CA1757" i="64"/>
  <c r="CB1757" i="64"/>
  <c r="CC1757" i="64"/>
  <c r="CD1757" i="64"/>
  <c r="CE1757" i="64"/>
  <c r="CF1757" i="64"/>
  <c r="CG1757" i="64"/>
  <c r="CH1757" i="64"/>
  <c r="CI1757" i="64"/>
  <c r="CJ1757" i="64"/>
  <c r="CK1757" i="64"/>
  <c r="CL1757" i="64"/>
  <c r="S1794" i="64" a="1"/>
  <c r="S1794" i="64"/>
  <c r="T1794" i="64" a="1"/>
  <c r="T1794" i="64"/>
  <c r="U1794" i="64" a="1"/>
  <c r="U1794" i="64"/>
  <c r="V1794" i="64" a="1"/>
  <c r="V1794" i="64"/>
  <c r="W1794" i="64" a="1"/>
  <c r="W1794" i="64"/>
  <c r="X1794" i="64" a="1"/>
  <c r="X1794" i="64"/>
  <c r="Y1794" i="64" a="1"/>
  <c r="Y1794" i="64"/>
  <c r="Z1794" i="64" a="1"/>
  <c r="Z1794" i="64"/>
  <c r="AA1794" i="64" a="1"/>
  <c r="AA1794" i="64"/>
  <c r="AB1794" i="64" a="1"/>
  <c r="AB1794" i="64"/>
  <c r="AC1794" i="64" a="1"/>
  <c r="AC1794" i="64"/>
  <c r="AD1794" i="64" a="1"/>
  <c r="AD1794" i="64"/>
  <c r="AE1794" i="64" a="1"/>
  <c r="AE1794" i="64"/>
  <c r="AF1794" i="64" a="1"/>
  <c r="AF1794" i="64"/>
  <c r="AG1794" i="64" a="1"/>
  <c r="AG1794" i="64"/>
  <c r="AH1794" i="64" a="1"/>
  <c r="AH1794" i="64"/>
  <c r="AI1794" i="64" a="1"/>
  <c r="AI1794" i="64"/>
  <c r="AJ1794" i="64" a="1"/>
  <c r="AJ1794" i="64"/>
  <c r="AK1794" i="64" a="1"/>
  <c r="AK1794" i="64"/>
  <c r="AL1794" i="64" a="1"/>
  <c r="AL1794" i="64"/>
  <c r="AM1794" i="64" a="1"/>
  <c r="AM1794" i="64"/>
  <c r="AN1794" i="64" a="1"/>
  <c r="AN1794" i="64"/>
  <c r="AO1794" i="64" a="1"/>
  <c r="AO1794" i="64"/>
  <c r="AP1794" i="64" a="1"/>
  <c r="AP1794" i="64"/>
  <c r="AQ1794" i="64" a="1"/>
  <c r="AQ1794" i="64"/>
  <c r="AR1794" i="64" a="1"/>
  <c r="AR1794" i="64"/>
  <c r="AS1794" i="64" a="1"/>
  <c r="AS1794" i="64"/>
  <c r="AT1794" i="64" a="1"/>
  <c r="AT1794" i="64"/>
  <c r="AU1794" i="64" a="1"/>
  <c r="AU1794" i="64"/>
  <c r="AV1794" i="64" a="1"/>
  <c r="AV1794" i="64"/>
  <c r="AW1794" i="64" a="1"/>
  <c r="AW1794" i="64"/>
  <c r="AX1794" i="64" a="1"/>
  <c r="AX1794" i="64"/>
  <c r="AY1794" i="64" a="1"/>
  <c r="AY1794" i="64"/>
  <c r="AZ1794" i="64" a="1"/>
  <c r="AZ1794" i="64"/>
  <c r="BA1794" i="64" a="1"/>
  <c r="BA1794" i="64"/>
  <c r="BB1794" i="64" a="1"/>
  <c r="BB1794" i="64"/>
  <c r="BC1794" i="64" a="1"/>
  <c r="BC1794" i="64"/>
  <c r="BD1794" i="64" a="1"/>
  <c r="BD1794" i="64"/>
  <c r="BE1794" i="64" a="1"/>
  <c r="BE1794" i="64"/>
  <c r="BF1794" i="64" a="1"/>
  <c r="BF1794" i="64"/>
  <c r="BG1794" i="64" a="1"/>
  <c r="BG1794" i="64"/>
  <c r="BH1794" i="64" a="1"/>
  <c r="BH1794" i="64"/>
  <c r="BI1794" i="64" a="1"/>
  <c r="BI1794" i="64"/>
  <c r="BJ1794" i="64" a="1"/>
  <c r="BJ1794" i="64"/>
  <c r="BK1794" i="64" a="1"/>
  <c r="BK1794" i="64"/>
  <c r="BL1794" i="64" a="1"/>
  <c r="BL1794" i="64"/>
  <c r="BM1794" i="64" a="1"/>
  <c r="BM1794" i="64"/>
  <c r="BN1794" i="64" a="1"/>
  <c r="BN1794" i="64"/>
  <c r="BO1794" i="64" a="1"/>
  <c r="BO1794" i="64"/>
  <c r="BP1794" i="64" a="1"/>
  <c r="BP1794" i="64"/>
  <c r="BQ1794" i="64" a="1"/>
  <c r="BQ1794" i="64"/>
  <c r="BR1794" i="64" a="1"/>
  <c r="BR1794" i="64"/>
  <c r="BS1794" i="64" a="1"/>
  <c r="BS1794" i="64"/>
  <c r="BT1794" i="64" a="1"/>
  <c r="BT1794" i="64"/>
  <c r="BU1794" i="64" a="1"/>
  <c r="BU1794" i="64"/>
  <c r="BV1794" i="64" a="1"/>
  <c r="BV1794" i="64"/>
  <c r="BW1794" i="64" a="1"/>
  <c r="BW1794" i="64"/>
  <c r="BX1794" i="64" a="1"/>
  <c r="BX1794" i="64"/>
  <c r="BY1794" i="64" a="1"/>
  <c r="BY1794" i="64"/>
  <c r="BZ1794" i="64" a="1"/>
  <c r="BZ1794" i="64"/>
  <c r="CA1794" i="64" a="1"/>
  <c r="CA1794" i="64"/>
  <c r="CB1794" i="64" a="1"/>
  <c r="CB1794" i="64"/>
  <c r="CC1794" i="64" a="1"/>
  <c r="CC1794" i="64"/>
  <c r="CD1794" i="64" a="1"/>
  <c r="CD1794" i="64"/>
  <c r="CE1794" i="64" a="1"/>
  <c r="CE1794" i="64"/>
  <c r="CF1794" i="64" a="1"/>
  <c r="CF1794" i="64"/>
  <c r="CG1794" i="64" a="1"/>
  <c r="CG1794" i="64"/>
  <c r="CH1794" i="64" a="1"/>
  <c r="CH1794" i="64"/>
  <c r="CI1794" i="64" a="1"/>
  <c r="CI1794" i="64"/>
  <c r="CJ1794" i="64" a="1"/>
  <c r="CJ1794" i="64"/>
  <c r="CK1794" i="64" a="1"/>
  <c r="CK1794" i="64"/>
  <c r="CL1794" i="64" a="1"/>
  <c r="CL1794" i="64"/>
  <c r="CO1794" i="64" a="1"/>
  <c r="CO1794" i="64"/>
  <c r="CP1794" i="64" a="1"/>
  <c r="CP1794" i="64"/>
  <c r="CQ1794" i="64" a="1"/>
  <c r="CQ1794" i="64"/>
  <c r="CR1794" i="64" a="1"/>
  <c r="CR1794" i="64"/>
  <c r="CS1794" i="64" a="1"/>
  <c r="CS1794" i="64"/>
  <c r="CT1794" i="64" a="1"/>
  <c r="CT1794" i="64"/>
  <c r="CU1794" i="64" a="1"/>
  <c r="CU1794" i="64"/>
  <c r="CV1794" i="64" a="1"/>
  <c r="CV1794" i="64"/>
  <c r="CW1794" i="64" a="1"/>
  <c r="CW1794" i="64"/>
  <c r="CX1794" i="64" a="1"/>
  <c r="CX1794" i="64"/>
  <c r="CY1794" i="64" a="1"/>
  <c r="CY1794" i="64"/>
  <c r="CZ1794" i="64" a="1"/>
  <c r="CZ1794" i="64"/>
  <c r="DA1794" i="64" a="1"/>
  <c r="DA1794" i="64"/>
  <c r="DB1794" i="64" a="1"/>
  <c r="DB1794" i="64"/>
  <c r="DC1794" i="64" a="1"/>
  <c r="DC1794" i="64"/>
  <c r="DD1794" i="64" a="1"/>
  <c r="DD1794" i="64"/>
  <c r="DE1794" i="64" a="1"/>
  <c r="DE1794" i="64"/>
  <c r="DF1794" i="64" a="1"/>
  <c r="DF1794" i="64"/>
  <c r="DG1794" i="64" a="1"/>
  <c r="DG1794" i="64"/>
  <c r="DH1794" i="64" a="1"/>
  <c r="DH1794" i="64"/>
  <c r="DI1794" i="64" a="1"/>
  <c r="DI1794" i="64"/>
  <c r="DJ1794" i="64" a="1"/>
  <c r="DJ1794" i="64"/>
  <c r="DK1794" i="64" a="1"/>
  <c r="DK1794" i="64"/>
  <c r="DL1794" i="64" a="1"/>
  <c r="DL1794" i="64"/>
  <c r="S1800" i="64"/>
  <c r="T1800" i="64"/>
  <c r="U1800" i="64"/>
  <c r="V1800" i="64"/>
  <c r="W1800" i="64"/>
  <c r="X1800" i="64"/>
  <c r="Y1800" i="64"/>
  <c r="Z1800" i="64"/>
  <c r="AA1800" i="64"/>
  <c r="AB1800" i="64"/>
  <c r="AC1800" i="64"/>
  <c r="AD1800" i="64"/>
  <c r="AE1800" i="64"/>
  <c r="AF1800" i="64"/>
  <c r="AG1800" i="64"/>
  <c r="AH1800" i="64"/>
  <c r="AI1800" i="64"/>
  <c r="AJ1800" i="64"/>
  <c r="AK1800" i="64"/>
  <c r="AL1800" i="64"/>
  <c r="AM1800" i="64"/>
  <c r="AN1800" i="64"/>
  <c r="AO1800" i="64"/>
  <c r="AP1800" i="64"/>
  <c r="AQ1800" i="64"/>
  <c r="AR1800" i="64"/>
  <c r="AS1800" i="64"/>
  <c r="AT1800" i="64"/>
  <c r="AU1800" i="64"/>
  <c r="AV1800" i="64"/>
  <c r="AW1800" i="64"/>
  <c r="AX1800" i="64"/>
  <c r="AY1800" i="64"/>
  <c r="AZ1800" i="64"/>
  <c r="BA1800" i="64"/>
  <c r="BB1800" i="64"/>
  <c r="BC1800" i="64"/>
  <c r="BD1800" i="64"/>
  <c r="BE1800" i="64"/>
  <c r="BF1800" i="64"/>
  <c r="BG1800" i="64"/>
  <c r="BH1800" i="64"/>
  <c r="BI1800" i="64"/>
  <c r="BJ1800" i="64"/>
  <c r="BK1800" i="64"/>
  <c r="BL1800" i="64"/>
  <c r="BM1800" i="64"/>
  <c r="BN1800" i="64"/>
  <c r="BO1800" i="64"/>
  <c r="BP1800" i="64"/>
  <c r="BQ1800" i="64"/>
  <c r="BR1800" i="64"/>
  <c r="BS1800" i="64"/>
  <c r="BT1800" i="64"/>
  <c r="BU1800" i="64"/>
  <c r="BV1800" i="64"/>
  <c r="BW1800" i="64"/>
  <c r="BX1800" i="64"/>
  <c r="BY1800" i="64"/>
  <c r="BZ1800" i="64"/>
  <c r="CA1800" i="64"/>
  <c r="CB1800" i="64"/>
  <c r="CC1800" i="64"/>
  <c r="CD1800" i="64"/>
  <c r="CE1800" i="64"/>
  <c r="CF1800" i="64"/>
  <c r="CG1800" i="64"/>
  <c r="CH1800" i="64"/>
  <c r="CI1800" i="64"/>
  <c r="CJ1800" i="64"/>
  <c r="CK1800" i="64"/>
  <c r="CL1800" i="64"/>
  <c r="CO1800" i="64"/>
  <c r="CP1800" i="64"/>
  <c r="CQ1800" i="64"/>
  <c r="CR1800" i="64"/>
  <c r="CS1800" i="64"/>
  <c r="CT1800" i="64"/>
  <c r="CU1800" i="64"/>
  <c r="CV1800" i="64"/>
  <c r="CW1800" i="64"/>
  <c r="CX1800" i="64"/>
  <c r="CY1800" i="64"/>
  <c r="CZ1800" i="64"/>
  <c r="DA1800" i="64"/>
  <c r="DB1800" i="64"/>
  <c r="DC1800" i="64"/>
  <c r="DD1800" i="64"/>
  <c r="DE1800" i="64"/>
  <c r="DF1800" i="64"/>
  <c r="DG1800" i="64"/>
  <c r="DH1800" i="64"/>
  <c r="DI1800" i="64"/>
  <c r="DJ1800" i="64"/>
  <c r="DK1800" i="64"/>
  <c r="DL1800" i="64"/>
  <c r="S1801" i="64"/>
  <c r="T1801" i="64"/>
  <c r="U1801" i="64"/>
  <c r="V1801" i="64"/>
  <c r="W1801" i="64"/>
  <c r="X1801" i="64"/>
  <c r="Y1801" i="64"/>
  <c r="Z1801" i="64"/>
  <c r="AA1801" i="64"/>
  <c r="AB1801" i="64"/>
  <c r="AC1801" i="64"/>
  <c r="AD1801" i="64"/>
  <c r="AE1801" i="64"/>
  <c r="AF1801" i="64"/>
  <c r="AG1801" i="64"/>
  <c r="AH1801" i="64"/>
  <c r="AI1801" i="64"/>
  <c r="AJ1801" i="64"/>
  <c r="AK1801" i="64"/>
  <c r="AL1801" i="64"/>
  <c r="AM1801" i="64"/>
  <c r="AN1801" i="64"/>
  <c r="AO1801" i="64"/>
  <c r="AP1801" i="64"/>
  <c r="AQ1801" i="64"/>
  <c r="AR1801" i="64"/>
  <c r="AS1801" i="64"/>
  <c r="AT1801" i="64"/>
  <c r="AU1801" i="64"/>
  <c r="AV1801" i="64"/>
  <c r="AW1801" i="64"/>
  <c r="AX1801" i="64"/>
  <c r="AY1801" i="64"/>
  <c r="AZ1801" i="64"/>
  <c r="BA1801" i="64"/>
  <c r="BB1801" i="64"/>
  <c r="BC1801" i="64"/>
  <c r="BD1801" i="64"/>
  <c r="BE1801" i="64"/>
  <c r="BF1801" i="64"/>
  <c r="BG1801" i="64"/>
  <c r="BH1801" i="64"/>
  <c r="BI1801" i="64"/>
  <c r="BJ1801" i="64"/>
  <c r="BK1801" i="64"/>
  <c r="BL1801" i="64"/>
  <c r="BM1801" i="64"/>
  <c r="BN1801" i="64"/>
  <c r="BO1801" i="64"/>
  <c r="BP1801" i="64"/>
  <c r="BQ1801" i="64"/>
  <c r="BR1801" i="64"/>
  <c r="BS1801" i="64"/>
  <c r="BT1801" i="64"/>
  <c r="BU1801" i="64"/>
  <c r="BV1801" i="64"/>
  <c r="BW1801" i="64"/>
  <c r="BX1801" i="64"/>
  <c r="BY1801" i="64"/>
  <c r="BZ1801" i="64"/>
  <c r="CA1801" i="64"/>
  <c r="CB1801" i="64"/>
  <c r="CC1801" i="64"/>
  <c r="CD1801" i="64"/>
  <c r="CE1801" i="64"/>
  <c r="CF1801" i="64"/>
  <c r="CG1801" i="64"/>
  <c r="CH1801" i="64"/>
  <c r="CI1801" i="64"/>
  <c r="CJ1801" i="64"/>
  <c r="CK1801" i="64"/>
  <c r="CL180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06"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07"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28"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243"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260"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08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12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15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19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711"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745"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1779"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1938"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1972"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07"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34"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B055AD08-5477-4EE6-9DDC-3E0CC20A7FAC}">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A35EBF3-DED1-4F37-9A0B-93DAAE0A244C}" keepAlive="1" name="Query - Financials codes" description="Connection to the 'Financials codes' query in the workbook." type="5" refreshedVersion="0" background="1">
    <dbPr connection="Provider=Microsoft.Mashup.OleDb.1;Data Source=$Workbook$;Location=&quot;Financials codes&quot;;Extended Properties=&quot;&quot;" command="SELECT * FROM [Financials codes]"/>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<sst xmlns="http://schemas.openxmlformats.org/spreadsheetml/2006/main" count="5418" uniqueCount="823">
  <si>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</si>
  <si>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</si>
  <si>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</si>
  <si>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</si>
  <si>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</si>
  <si>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</si>
  <si>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</si>
  <si>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</si>
  <si>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</si>
  <si>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</si>
  <si>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</si>
  <si>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</si>
  <si>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</si>
  <si>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</si>
  <si>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</si>
  <si>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</si>
  <si>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</si>
  <si>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</si>
  <si>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</si>
  <si>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</si>
  <si>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</si>
  <si>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</si>
  <si>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</si>
  <si>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</si>
  <si>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</si>
  <si>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</si>
  <si>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</si>
  <si>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</si>
  <si>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</si>
  <si>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</si>
  <si>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</si>
  <si>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</si>
  <si>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</si>
  <si>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</si>
  <si>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</si>
  <si>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</si>
  <si>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</si>
  <si>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</si>
  <si>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</si>
  <si>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</si>
  <si>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</si>
  <si>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</si>
  <si>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</si>
  <si>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</si>
  <si>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</si>
  <si>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</si>
  <si>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</si>
  <si>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</si>
  <si>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</si>
  <si>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</si>
  <si>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</si>
  <si>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</si>
  <si>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</si>
  <si>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</si>
  <si>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</si>
  <si>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</si>
  <si>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</si>
  <si>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</si>
  <si>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</si>
  <si>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</si>
  <si>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</si>
  <si>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</si>
  <si>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</si>
  <si>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</si>
  <si>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</si>
  <si>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</si>
  <si>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</si>
  <si>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</si>
  <si>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</si>
  <si>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</si>
  <si>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</si>
  <si>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</si>
  <si>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</si>
  <si>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</si>
  <si>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</si>
  <si>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</si>
  <si>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</si>
  <si>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</si>
  <si>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</si>
  <si>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</si>
  <si>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</si>
  <si>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</si>
  <si>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</si>
  <si>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</si>
  <si>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</si>
  <si>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</si>
  <si>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</si>
  <si>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</si>
  <si>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</si>
  <si>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</si>
  <si>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</si>
  <si>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</si>
  <si>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</si>
  <si>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</si>
  <si>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</si>
  <si>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</si>
  <si>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</si>
  <si>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</si>
  <si>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</si>
  <si>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</si>
  <si>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</si>
  <si>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</si>
  <si>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</si>
  <si>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</si>
  <si>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</si>
  <si>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</si>
  <si>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</si>
  <si>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</si>
  <si>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</si>
  <si>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</si>
  <si>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</si>
  <si>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</si>
  <si>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</si>
  <si>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</si>
  <si>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</si>
  <si>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</si>
  <si>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</si>
  <si>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</si>
  <si>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</si>
  <si>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</si>
  <si>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</si>
  <si>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</si>
  <si>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</si>
  <si>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</si>
  <si>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</si>
  <si>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</si>
  <si>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</si>
  <si>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</si>
  <si>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</si>
  <si>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</si>
  <si>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</si>
  <si>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</si>
  <si>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</si>
  <si>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</si>
  <si>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</si>
  <si>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</si>
  <si>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</si>
  <si>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</si>
  <si>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</si>
  <si>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</si>
  <si>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</si>
  <si>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</si>
  <si>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</si>
  <si>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</si>
  <si>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</si>
  <si>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</si>
  <si>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</si>
  <si>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</si>
  <si>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</si>
  <si>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</si>
  <si>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</si>
  <si>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</si>
  <si>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</si>
  <si>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</si>
  <si>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</si>
  <si>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</si>
  <si>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</si>
  <si>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</si>
  <si>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</si>
  <si>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</si>
  <si>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</si>
  <si>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</si>
  <si>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</si>
  <si>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</si>
  <si>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</si>
  <si>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</si>
  <si>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</si>
  <si>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</si>
  <si>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</si>
  <si>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</si>
  <si>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</si>
  <si>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</si>
  <si>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</si>
  <si>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</si>
  <si>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</si>
  <si>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</si>
  <si>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</si>
  <si>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</si>
  <si>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</si>
  <si>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</si>
  <si>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</si>
  <si>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</si>
  <si>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</si>
  <si>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</si>
  <si>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</si>
  <si>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</si>
  <si>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</si>
  <si>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</si>
  <si>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</si>
  <si>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</si>
  <si>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</si>
  <si>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</si>
  <si>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</si>
  <si>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</si>
  <si>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</si>
  <si>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</si>
  <si>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</si>
  <si>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</si>
  <si>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</si>
  <si>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</si>
  <si>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</si>
  <si>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</si>
  <si>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</si>
  <si>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</si>
  <si>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</si>
  <si>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</si>
  <si>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</si>
  <si>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</si>
  <si>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</si>
  <si>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</si>
  <si>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</si>
  <si>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</si>
  <si>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</si>
  <si>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</si>
  <si>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</si>
  <si>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</si>
  <si>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</si>
  <si>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</si>
  <si>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</si>
  <si>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</si>
  <si>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</si>
  <si>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</si>
  <si>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</si>
  <si>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</si>
  <si>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</si>
  <si>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</si>
  <si>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</si>
  <si>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</si>
  <si>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</si>
  <si>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</si>
  <si>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</si>
  <si>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</si>
  <si>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</si>
  <si>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</si>
  <si>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</si>
  <si>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</si>
  <si>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</si>
  <si>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</si>
  <si>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</si>
  <si>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</si>
  <si>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</si>
  <si>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</si>
  <si>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</si>
  <si>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</si>
  <si>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</si>
  <si>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</si>
  <si>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</si>
  <si>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</si>
  <si>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</si>
  <si>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</si>
  <si>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</si>
  <si>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</si>
  <si>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</si>
  <si>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</si>
  <si>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</si>
  <si>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</si>
  <si>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</si>
  <si>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</si>
  <si>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</si>
  <si>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</si>
  <si>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</si>
  <si>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</si>
  <si>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</si>
  <si>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</si>
  <si>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</si>
  <si>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</si>
  <si>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</si>
  <si>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</si>
  <si>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</si>
  <si>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</si>
  <si>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</si>
  <si>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</si>
  <si>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</si>
  <si>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</si>
  <si>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</si>
  <si>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</si>
  <si>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</si>
  <si>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</si>
  <si>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</si>
  <si>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</si>
  <si>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</si>
  <si>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</si>
  <si>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</si>
  <si>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</si>
  <si>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</si>
  <si>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</si>
  <si>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</si>
  <si>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</si>
  <si>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</si>
  <si>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</si>
  <si>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</si>
  <si>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</si>
  <si>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</si>
  <si>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</si>
  <si>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</si>
  <si>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</si>
  <si>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</si>
  <si>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</si>
  <si>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</si>
  <si>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</si>
  <si>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</si>
  <si>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</si>
  <si>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</si>
  <si>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</si>
  <si>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</si>
  <si>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</si>
  <si>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</si>
  <si>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</si>
  <si>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</si>
  <si>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</si>
  <si>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</si>
  <si>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</si>
  <si>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</si>
  <si>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</si>
  <si>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</si>
  <si>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</si>
  <si>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</si>
  <si>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</si>
  <si>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</si>
  <si>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</si>
  <si>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</si>
  <si>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</si>
  <si>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</si>
  <si>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</si>
  <si>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</si>
  <si>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</si>
  <si>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</si>
  <si>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</si>
  <si>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</si>
  <si>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</si>
  <si>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</si>
  <si>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</si>
  <si>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</si>
  <si>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</si>
  <si>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</si>
  <si>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</si>
  <si>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</si>
  <si>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</si>
  <si>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</si>
  <si>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</si>
  <si>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</si>
  <si>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</si>
  <si>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</si>
  <si>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</si>
  <si>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</si>
  <si>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</si>
  <si>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</si>
  <si>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</si>
  <si>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</si>
  <si>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</si>
  <si>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</si>
  <si>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</si>
  <si>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</si>
  <si>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</si>
  <si>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</si>
  <si>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</si>
  <si>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</si>
  <si>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</si>
  <si>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</si>
  <si>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</si>
  <si>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</si>
  <si>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</si>
  <si>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</si>
  <si>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</si>
  <si>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</si>
  <si>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</si>
  <si>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</si>
  <si>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</si>
  <si>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</si>
  <si>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</si>
  <si>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</si>
  <si>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</si>
  <si>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</si>
  <si>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</si>
  <si>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</si>
  <si>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</si>
  <si>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</si>
  <si>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</si>
  <si>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</si>
  <si>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</si>
  <si>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</si>
  <si>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</si>
  <si>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</si>
  <si>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</si>
  <si>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</si>
  <si>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</si>
  <si>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</si>
  <si>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</si>
  <si>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</si>
  <si>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</si>
  <si>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</si>
  <si>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</si>
  <si>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</si>
  <si>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</si>
  <si>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</si>
  <si>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</si>
  <si>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</si>
  <si>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</si>
  <si>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</si>
  <si>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</si>
  <si>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</si>
  <si>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</si>
  <si>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</si>
  <si>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</si>
  <si>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</si>
  <si>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</si>
  <si>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</si>
  <si>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</si>
  <si>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</si>
  <si>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</si>
  <si>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</si>
  <si>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</si>
  <si>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</si>
  <si>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</si>
  <si>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</si>
  <si>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</si>
  <si>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</si>
  <si>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</si>
  <si>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</si>
  <si>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</si>
  <si>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</si>
  <si>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</si>
  <si>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</si>
  <si>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</si>
  <si>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</si>
  <si>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</si>
  <si>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</si>
  <si>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</si>
  <si>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</si>
  <si>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</si>
  <si>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</si>
  <si>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</si>
  <si>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</si>
  <si>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</si>
  <si>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</si>
  <si>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</si>
  <si>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</si>
  <si>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</si>
  <si>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</si>
  <si>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</si>
  <si>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</si>
  <si>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</si>
  <si>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</si>
  <si>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</si>
  <si>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</si>
  <si>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</si>
  <si>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</si>
  <si>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</si>
  <si>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</si>
  <si>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</si>
  <si>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</si>
  <si>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</si>
  <si>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</si>
  <si>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</si>
  <si>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</si>
  <si>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</si>
  <si>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</si>
  <si>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</si>
  <si>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</si>
  <si>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</si>
  <si>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</si>
  <si>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</si>
  <si>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</si>
  <si>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</si>
  <si>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</si>
  <si>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</si>
  <si>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</si>
  <si>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</si>
  <si>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</si>
  <si>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</si>
  <si>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</si>
  <si>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</si>
  <si>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</si>
  <si>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</si>
  <si>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</si>
  <si>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</si>
  <si>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</si>
  <si>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</si>
  <si>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</si>
  <si>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</si>
  <si>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</si>
  <si>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</si>
  <si>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</si>
  <si>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</si>
  <si>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</si>
  <si>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</si>
  <si>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</si>
  <si>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</si>
  <si>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</si>
  <si>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</si>
  <si>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</si>
  <si>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</si>
  <si>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</si>
  <si>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</si>
  <si>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</si>
  <si>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</si>
  <si>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</si>
  <si>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</si>
  <si>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</si>
  <si>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</si>
  <si>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</si>
  <si>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</si>
  <si>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</si>
  <si>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</si>
  <si>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</si>
  <si>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</si>
  <si>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</si>
  <si>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</si>
  <si>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</si>
  <si>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</si>
  <si>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</si>
  <si>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</si>
  <si>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</si>
  <si>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</si>
  <si>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</si>
  <si>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</si>
  <si>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</si>
  <si>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</si>
  <si>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</si>
  <si>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</si>
  <si>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</si>
  <si>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</si>
  <si>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</si>
  <si>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</si>
  <si>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</si>
  <si>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</si>
  <si>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</si>
  <si>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</si>
  <si>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</si>
  <si>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</si>
  <si>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</si>
  <si>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</si>
  <si>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</si>
  <si>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</si>
  <si>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</si>
  <si>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</si>
  <si>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</si>
  <si>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</si>
  <si>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</si>
  <si>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</si>
  <si>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</si>
  <si>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</si>
  <si>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</si>
  <si>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</si>
  <si>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</si>
  <si>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</si>
  <si>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</si>
  <si>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</si>
  <si>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</si>
  <si>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</si>
  <si>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</si>
  <si>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</si>
  <si>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</si>
  <si>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</si>
  <si>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</si>
  <si>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</si>
  <si>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</si>
  <si>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</si>
  <si>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</si>
  <si>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</si>
  <si>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</si>
  <si>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</si>
  <si>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</si>
  <si>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</si>
  <si>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</si>
  <si>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</si>
  <si>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</si>
  <si>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</si>
  <si>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</si>
  <si>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</si>
  <si>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</si>
  <si>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</si>
  <si>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</si>
  <si>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</si>
  <si>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</si>
  <si>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</si>
  <si>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</si>
  <si>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</si>
  <si>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</si>
  <si>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</si>
  <si>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</si>
  <si>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</si>
  <si>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</si>
  <si>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</si>
  <si>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</si>
  <si>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</si>
  <si>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</si>
  <si>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</si>
  <si>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</si>
  <si>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</si>
  <si>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</si>
  <si>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</si>
  <si>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</si>
  <si>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</si>
  <si>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</si>
  <si>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</si>
  <si>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</si>
  <si>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</si>
  <si>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</si>
  <si>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</si>
  <si>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</si>
  <si>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</si>
  <si>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</si>
  <si>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</si>
  <si>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</si>
  <si>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</si>
  <si>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</si>
  <si>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</si>
  <si>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</si>
  <si>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</si>
  <si>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</si>
  <si>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</si>
  <si>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</si>
  <si>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</si>
  <si>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</si>
  <si>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</si>
  <si>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</si>
  <si>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</si>
  <si>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</si>
  <si>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</si>
  <si>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</si>
  <si>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</si>
  <si>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</si>
  <si>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</si>
  <si>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</si>
  <si>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</si>
  <si>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</si>
  <si>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</si>
  <si>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</si>
  <si>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</si>
  <si>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</si>
  <si>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</si>
  <si>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</si>
  <si>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</si>
  <si>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</si>
  <si>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</si>
  <si>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</si>
  <si>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</si>
  <si>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</si>
  <si>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</si>
  <si>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</si>
  <si>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</si>
  <si>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</si>
  <si>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</si>
  <si>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</si>
  <si>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</si>
  <si>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</si>
  <si>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</si>
  <si>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</si>
  <si>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</si>
  <si>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</si>
  <si>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</si>
  <si>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</si>
  <si>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</si>
  <si>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</si>
  <si>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</si>
  <si>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</si>
  <si>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</si>
  <si>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</si>
  <si>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</si>
  <si>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</si>
  <si>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</si>
  <si>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</si>
  <si>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</si>
  <si>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</si>
  <si>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</si>
  <si>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</si>
  <si>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</si>
  <si>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</si>
  <si>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</si>
  <si>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</si>
  <si>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</si>
  <si>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</si>
  <si>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</si>
  <si>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</si>
  <si>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</si>
  <si>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</si>
  <si>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</si>
  <si>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</si>
  <si>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</si>
  <si>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</si>
  <si>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</si>
  <si>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</si>
  <si>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</si>
  <si>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</si>
  <si>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</si>
  <si>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</si>
  <si>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</si>
  <si>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</si>
  <si>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</si>
  <si>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</si>
  <si>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</si>
  <si>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</si>
  <si>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</si>
  <si>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</si>
  <si>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</si>
  <si>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</si>
  <si>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</si>
  <si>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</si>
  <si>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</si>
  <si>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</si>
  <si>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</si>
  <si>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</si>
  <si>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</si>
  <si>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</si>
  <si>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</si>
  <si>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</si>
  <si>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</si>
  <si>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</si>
  <si>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</si>
  <si>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</si>
  <si>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</si>
  <si>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</si>
  <si>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</si>
  <si>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</si>
  <si>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</si>
  <si>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</si>
  <si>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</si>
  <si>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</si>
  <si>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</si>
  <si>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</si>
  <si>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</si>
  <si>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</si>
  <si>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</si>
  <si>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</si>
  <si>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</si>
  <si>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</si>
  <si>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</si>
  <si>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</si>
  <si>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</si>
  <si>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</si>
  <si>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</si>
  <si>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</si>
  <si>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</si>
  <si>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</si>
  <si>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</si>
  <si>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</si>
  <si>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</si>
  <si>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</si>
  <si>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</si>
  <si>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</si>
  <si>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</si>
  <si>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</si>
  <si>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</si>
  <si>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</si>
  <si>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</si>
  <si>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</si>
  <si>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</si>
  <si>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</si>
  <si>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</si>
  <si>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</si>
  <si>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</si>
  <si>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</si>
  <si>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</si>
  <si>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</si>
  <si>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</si>
  <si>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</si>
  <si>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</si>
  <si>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</si>
  <si>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</si>
  <si>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</si>
  <si>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</si>
  <si>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</si>
  <si>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</si>
  <si>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</si>
  <si>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</si>
  <si>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</si>
  <si>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</si>
  <si>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</si>
  <si>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</si>
  <si>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</si>
  <si>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</si>
  <si>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</si>
  <si>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</si>
  <si>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</si>
  <si>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</si>
  <si>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</si>
  <si>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</si>
  <si>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</si>
  <si>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</si>
  <si>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</si>
  <si>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</si>
  <si>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</si>
  <si>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</si>
  <si>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</si>
  <si>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</si>
  <si>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</si>
  <si>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</si>
  <si>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</si>
  <si>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</si>
  <si>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</si>
  <si>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</si>
  <si>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</si>
  <si>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</si>
  <si>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</si>
  <si>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</si>
  <si>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</si>
  <si>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</si>
  <si>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</si>
  <si>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</si>
  <si>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STEM Market 1</t>
  </si>
  <si>
    <t>STEM Market 1:</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</si>
  <si>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</si>
  <si>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</si>
  <si>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</si>
  <si>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</si>
  <si>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</si>
  <si>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</si>
  <si>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</si>
  <si>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</si>
  <si>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</si>
  <si>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</si>
  <si>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LISTSALES-PV</t>
  </si>
  <si>
    <t># of units sold</t>
  </si>
  <si>
    <t>% of units sold:</t>
  </si>
  <si>
    <t>Total sales</t>
  </si>
  <si>
    <t>Total COGS</t>
  </si>
  <si>
    <t>sales</t>
  </si>
  <si>
    <t># of saless sold</t>
  </si>
  <si>
    <t>$ price/sales</t>
  </si>
  <si>
    <t>$ COGS/sales</t>
  </si>
  <si>
    <t>Codes: "Label:", TAM-EV "STEM Market 1", LISTSALES-PV "sales"</t>
  </si>
  <si>
    <t>Gross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</si>
</sst>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9">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95">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0" fontId="3" fillId="6" borderId="0" xfId="0" applyFont="1" applyFill="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69" fontId="4" fillId="0" borderId="9" xfId="0" applyNumberFormat="1" applyFont="1" applyBorder="1" applyAlignment="1">
      <alignment horizontal="right"/>
    </xf>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9" fontId="0" fillId="0" borderId="0" xfId="0" applyNumberFormat="1"/>
    <xf numFmtId="17" fontId="4" fillId="6" borderId="17" xfId="1" applyNumberFormat="1" applyFont="1" applyFill="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9" xfId="0" applyFont="1" applyFill="1" applyBorder="1"/>
    <xf numFmtId="0" fontId="10" fillId="3" borderId="20" xfId="0" applyFont="1" applyFill="1" applyBorder="1"/>
    <xf numFmtId="0" fontId="11" fillId="3" borderId="20" xfId="0" applyFont="1" applyFill="1" applyBorder="1"/>
    <xf numFmtId="0" fontId="10" fillId="3" borderId="21" xfId="0" applyFont="1" applyFill="1" applyBorder="1"/>
    <xf numFmtId="171" fontId="2" fillId="3" borderId="18" xfId="0" applyNumberFormat="1" applyFont="1" applyFill="1" applyBorder="1"/>
    <xf numFmtId="0" fontId="2" fillId="3" borderId="22" xfId="0" applyFont="1" applyFill="1" applyBorder="1"/>
    <xf numFmtId="166" fontId="10" fillId="3" borderId="19" xfId="0" applyNumberFormat="1" applyFont="1" applyFill="1" applyBorder="1"/>
    <xf numFmtId="166" fontId="27" fillId="3" borderId="19" xfId="0" applyNumberFormat="1" applyFont="1" applyFill="1" applyBorder="1"/>
    <xf numFmtId="0" fontId="2" fillId="3" borderId="24" xfId="0" applyFont="1" applyFill="1" applyBorder="1"/>
    <xf numFmtId="0" fontId="0" fillId="3" borderId="24" xfId="0" applyFill="1" applyBorder="1" applyAlignment="1">
      <alignment horizontal="right"/>
    </xf>
    <xf numFmtId="0" fontId="2" fillId="3" borderId="24" xfId="0" applyFont="1" applyFill="1" applyBorder="1" applyAlignment="1">
      <alignment horizontal="right"/>
    </xf>
    <xf numFmtId="0" fontId="2" fillId="3" borderId="25" xfId="0" applyFont="1" applyFill="1" applyBorder="1"/>
    <xf numFmtId="166" fontId="27" fillId="3" borderId="20" xfId="0" applyNumberFormat="1" applyFont="1" applyFill="1" applyBorder="1"/>
    <xf numFmtId="171" fontId="2" fillId="3" borderId="26" xfId="0" applyNumberFormat="1" applyFont="1" applyFill="1" applyBorder="1"/>
    <xf numFmtId="171" fontId="2" fillId="3" borderId="27" xfId="0" applyNumberFormat="1" applyFont="1" applyFill="1" applyBorder="1"/>
    <xf numFmtId="164" fontId="2" fillId="3" borderId="27" xfId="0" applyNumberFormat="1" applyFont="1" applyFill="1" applyBorder="1"/>
    <xf numFmtId="0" fontId="2" fillId="3" borderId="27" xfId="0" applyFont="1" applyFill="1" applyBorder="1"/>
    <xf numFmtId="0" fontId="0" fillId="3" borderId="27" xfId="0" applyFill="1" applyBorder="1" applyAlignment="1">
      <alignment horizontal="right"/>
    </xf>
    <xf numFmtId="0" fontId="2" fillId="3" borderId="27" xfId="0" applyFont="1" applyFill="1" applyBorder="1" applyAlignment="1">
      <alignment horizontal="right"/>
    </xf>
    <xf numFmtId="0" fontId="2" fillId="3" borderId="28" xfId="0" applyFont="1" applyFill="1" applyBorder="1"/>
    <xf numFmtId="166" fontId="10" fillId="3" borderId="21" xfId="0" applyNumberFormat="1" applyFont="1" applyFill="1" applyBorder="1"/>
    <xf numFmtId="166" fontId="27" fillId="3" borderId="21" xfId="0" applyNumberFormat="1" applyFont="1" applyFill="1" applyBorder="1"/>
    <xf numFmtId="0" fontId="2" fillId="3" borderId="19" xfId="0" applyFont="1" applyFill="1" applyBorder="1"/>
    <xf numFmtId="0" fontId="2" fillId="3" borderId="21"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17" fontId="18" fillId="0" borderId="17" xfId="1" applyNumberFormat="1" applyFont="1" applyBorder="1" applyAlignment="1">
      <alignment horizontal="center"/>
    </xf>
    <xf numFmtId="0" fontId="8" fillId="0" borderId="23" xfId="0" applyFont="1" applyBorder="1"/>
    <xf numFmtId="0" fontId="8" fillId="0" borderId="24" xfId="0" applyFont="1" applyBorder="1"/>
    <xf numFmtId="0" fontId="9" fillId="0" borderId="24" xfId="0" applyFont="1" applyBorder="1" applyAlignment="1">
      <alignment horizontal="right"/>
    </xf>
    <xf numFmtId="0" fontId="8" fillId="0" borderId="24" xfId="0" applyFont="1" applyBorder="1" applyAlignment="1">
      <alignment horizontal="right"/>
    </xf>
    <xf numFmtId="0" fontId="8" fillId="0" borderId="25" xfId="0" applyFont="1" applyBorder="1"/>
    <xf numFmtId="171" fontId="2" fillId="3" borderId="23" xfId="0" applyNumberFormat="1" applyFont="1" applyFill="1" applyBorder="1"/>
    <xf numFmtId="171" fontId="2" fillId="3" borderId="24" xfId="0" applyNumberFormat="1" applyFont="1" applyFill="1" applyBorder="1"/>
    <xf numFmtId="164" fontId="15" fillId="3" borderId="24" xfId="0" applyNumberFormat="1" applyFont="1" applyFill="1" applyBorder="1"/>
    <xf numFmtId="164" fontId="2" fillId="3" borderId="24" xfId="0" applyNumberFormat="1" applyFont="1" applyFill="1" applyBorder="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0" borderId="0" xfId="0" applyFont="1" applyAlignment="1">
      <alignment horizontal="left" indent="1"/>
    </xf>
    <xf numFmtId="0" fontId="10" fillId="3" borderId="19" xfId="0" applyFont="1" applyFill="1" applyBorder="1" applyAlignment="1">
      <alignment horizontal="right"/>
    </xf>
    <xf numFmtId="0" fontId="11" fillId="3" borderId="19" xfId="0" applyFont="1" applyFill="1" applyBorder="1"/>
    <xf numFmtId="0" fontId="0" fillId="3" borderId="19" xfId="0" applyFill="1" applyBorder="1"/>
    <xf numFmtId="0" fontId="10" fillId="3" borderId="20" xfId="0" applyFont="1" applyFill="1" applyBorder="1" applyAlignment="1">
      <alignment horizontal="right"/>
    </xf>
    <xf numFmtId="0" fontId="11" fillId="3" borderId="21" xfId="0" applyFont="1" applyFill="1" applyBorder="1"/>
    <xf numFmtId="0" fontId="0" fillId="3" borderId="21" xfId="0" applyFill="1" applyBorder="1"/>
    <xf numFmtId="9" fontId="2" fillId="0" borderId="0" xfId="0" applyNumberFormat="1" applyFont="1" applyAlignment="1">
      <alignment horizontal="right"/>
    </xf>
    <xf numFmtId="0" fontId="21" fillId="0" borderId="0" xfId="0" applyFont="1"/>
    <xf numFmtId="0" fontId="34" fillId="0" borderId="0" xfId="0" applyFont="1"/>
    <xf numFmtId="0" fontId="34" fillId="0" borderId="0" xfId="0" applyFont="1" applyAlignment="1">
      <alignment horizontal="right"/>
    </xf>
    <xf numFmtId="171" fontId="2" fillId="3" borderId="0" xfId="0" applyNumberFormat="1" applyFont="1" applyFill="1"/>
    <xf numFmtId="164" fontId="15" fillId="3" borderId="0" xfId="0" applyNumberFormat="1" applyFont="1" applyFill="1"/>
    <xf numFmtId="164" fontId="2" fillId="3" borderId="0" xfId="0" applyNumberFormat="1" applyFont="1" applyFill="1"/>
    <xf numFmtId="0" fontId="2" fillId="3" borderId="0" xfId="0" applyFont="1" applyFill="1"/>
    <xf numFmtId="0" fontId="0" fillId="3" borderId="0" xfId="0" applyFill="1" applyAlignment="1">
      <alignment horizontal="right"/>
    </xf>
    <xf numFmtId="0" fontId="2" fillId="3" borderId="0" xfId="0" applyFont="1" applyFill="1" applyAlignment="1">
      <alignment horizontal="right"/>
    </xf>
    <xf numFmtId="0" fontId="0" fillId="0" borderId="0" xfId="0" applyFill="1"/>
    <xf numFmtId="0" fontId="3" fillId="0" borderId="0" xfId="0" applyFont="1" applyFill="1"/>
    <xf numFmtId="0" fontId="0" fillId="0" borderId="0" xfId="0" applyFill="1" applyAlignment="1">
      <alignment horizontal="right"/>
    </xf>
    <xf numFmtId="166" fontId="0" fillId="0" borderId="0" xfId="0" applyNumberFormat="1" applyFill="1"/>
    <xf numFmtId="166" fontId="3" fillId="0" borderId="0" xfId="0" applyNumberFormat="1" applyFont="1" applyFill="1"/>
  </cellXfs>
  <cellStyles count="4">
    <cellStyle name="Hyperlink" xfId="3" builtinId="8"/>
    <cellStyle name="Normal" xfId="0" builtinId="0"/>
    <cellStyle name="Normal 2" xfId="1" xr:uid="{9FBD822F-62FC-46CA-A0D4-D97D57097C03}"/>
    <cellStyle name="Normal 4" xfId="2" xr:uid="{AFAA109E-7779-491D-915B-0DA239BD65A6}"/>
  </cellStyles>
  <dxfs count="761">
    <dxf>
      <font>
        <color rgb="FF008000"/>
      </font>
    </dxf>
    <dxf>
      <font>
        <color rgb="FFFFFFFF"/>
      </font>
    </dxf>
    <dxf>
      <font>
        <color rgb="FF9C0006"/>
      </font>
      <fill>
        <patternFill>
          <bgColor rgb="FFFFC7CE"/>
        </patternFill>
      </fill>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008000"/>
      </font>
    </dxf>
    <dxf>
      <font>
        <color rgb="FF008000"/>
      </font>
    </dxf>
    <dxf>
      <font>
        <color rgb="FFFFFFFF"/>
      </font>
    </dxf>
    <dxf>
      <font>
        <color rgb="FF9C0006"/>
      </font>
      <fill>
        <patternFill>
          <bgColor rgb="FFFFC7CE"/>
        </patternFill>
      </fill>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FFFFFF"/>
      </font>
    </dxf>
    <dxf>
      <font>
        <color rgb="FF008000"/>
      </font>
    </dxf>
    <dxf>
      <font>
        <color rgb="FFFFFFFF"/>
      </font>
    </dxf>
    <dxf>
      <font>
        <color rgb="FFFFFFFF"/>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82550</xdr:rowOff>
        </xdr:from>
        <xdr:to>
          <xdr:col>6</xdr:col>
          <xdr:colOff>6350</xdr:colOff>
          <xdr:row>19</xdr:row>
          <xdr:rowOff>31750</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xdr:colOff>
          <xdr:row>6</xdr:row>
          <xdr:rowOff>95250</xdr:rowOff>
        </xdr:from>
        <xdr:to>
          <xdr:col>6</xdr:col>
          <xdr:colOff>12700</xdr:colOff>
          <xdr:row>10</xdr:row>
          <xdr:rowOff>44450</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xdr:colOff>
          <xdr:row>10</xdr:row>
          <xdr:rowOff>139700</xdr:rowOff>
        </xdr:from>
        <xdr:to>
          <xdr:col>6</xdr:col>
          <xdr:colOff>12700</xdr:colOff>
          <xdr:row>14</xdr:row>
          <xdr:rowOff>88900</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6350</xdr:colOff>
          <xdr:row>5</xdr:row>
          <xdr:rowOff>171450</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222250</xdr:colOff>
          <xdr:row>20</xdr:row>
          <xdr:rowOff>57150</xdr:rowOff>
        </xdr:from>
        <xdr:to>
          <xdr:col>6</xdr:col>
          <xdr:colOff>0</xdr:colOff>
          <xdr:row>25</xdr:row>
          <xdr:rowOff>6350</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33</xdr:row>
          <xdr:rowOff>101600</xdr:rowOff>
        </xdr:from>
        <xdr:to>
          <xdr:col>7</xdr:col>
          <xdr:colOff>317500</xdr:colOff>
          <xdr:row>34</xdr:row>
          <xdr:rowOff>158750</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48</xdr:row>
          <xdr:rowOff>25400</xdr:rowOff>
        </xdr:from>
        <xdr:to>
          <xdr:col>7</xdr:col>
          <xdr:colOff>323850</xdr:colOff>
          <xdr:row>49</xdr:row>
          <xdr:rowOff>88900</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61</xdr:row>
          <xdr:rowOff>127000</xdr:rowOff>
        </xdr:from>
        <xdr:to>
          <xdr:col>7</xdr:col>
          <xdr:colOff>260350</xdr:colOff>
          <xdr:row>63</xdr:row>
          <xdr:rowOff>19050</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88900</xdr:colOff>
          <xdr:row>14</xdr:row>
          <xdr:rowOff>171450</xdr:rowOff>
        </xdr:from>
        <xdr:to>
          <xdr:col>7</xdr:col>
          <xdr:colOff>355600</xdr:colOff>
          <xdr:row>16</xdr:row>
          <xdr:rowOff>57150</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88900</xdr:colOff>
          <xdr:row>16</xdr:row>
          <xdr:rowOff>152400</xdr:rowOff>
        </xdr:from>
        <xdr:to>
          <xdr:col>7</xdr:col>
          <xdr:colOff>349250</xdr:colOff>
          <xdr:row>18</xdr:row>
          <xdr:rowOff>25400</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31</xdr:row>
          <xdr:rowOff>76200</xdr:rowOff>
        </xdr:from>
        <xdr:to>
          <xdr:col>7</xdr:col>
          <xdr:colOff>304800</xdr:colOff>
          <xdr:row>32</xdr:row>
          <xdr:rowOff>139700</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44450</xdr:rowOff>
        </xdr:from>
        <xdr:to>
          <xdr:col>7</xdr:col>
          <xdr:colOff>336550</xdr:colOff>
          <xdr:row>47</xdr:row>
          <xdr:rowOff>95250</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50800</xdr:colOff>
          <xdr:row>59</xdr:row>
          <xdr:rowOff>95250</xdr:rowOff>
        </xdr:from>
        <xdr:to>
          <xdr:col>7</xdr:col>
          <xdr:colOff>254000</xdr:colOff>
          <xdr:row>60</xdr:row>
          <xdr:rowOff>171450</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736600</xdr:colOff>
          <xdr:row>10</xdr:row>
          <xdr:rowOff>133350</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730250</xdr:colOff>
          <xdr:row>12</xdr:row>
          <xdr:rowOff>101600</xdr:rowOff>
        </xdr:from>
        <xdr:to>
          <xdr:col>9</xdr:col>
          <xdr:colOff>0</xdr:colOff>
          <xdr:row>13</xdr:row>
          <xdr:rowOff>158750</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5" outlineLevelRow="1" outlineLevelCol="1" x14ac:dyDescent="0.35"/>
  <cols>
    <col min="2" max="2" width="12.81640625" bestFit="1" customWidth="1" outlineLevel="1"/>
    <col min="3" max="4" width="11.6328125" customWidth="1" outlineLevel="1"/>
    <col min="5" max="5" width="23.453125" bestFit="1" customWidth="1"/>
    <col min="6" max="6" width="23.453125" customWidth="1"/>
    <col min="7" max="7" width="23.453125" style="8" customWidth="1"/>
    <col min="8" max="13" width="17.1796875" customWidth="1"/>
    <col min="14" max="14" width="2" customWidth="1"/>
    <col min="15" max="15" width="12.453125" customWidth="1" outlineLevel="1"/>
    <col min="16" max="87" width="13.26953125" customWidth="1"/>
    <col min="88" max="90" width="8.7265625" customWidth="1"/>
    <col min="91" max="115" width="0" hidden="1" customWidth="1"/>
  </cols>
  <sheetData>
    <row r="1" spans="2:134" s="8" customFormat="1" x14ac:dyDescent="0.35">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35">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35">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35">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35">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35">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35">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35">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35">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35">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35">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35">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35">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35">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35">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35">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35">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35">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35">
      <c r="C19" t="s">
        <v>162</v>
      </c>
      <c r="E19" s="12"/>
      <c r="F19" s="12"/>
      <c r="G19" s="13"/>
    </row>
    <row r="20" spans="1:87" outlineLevel="1" x14ac:dyDescent="0.35">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35">
      <c r="C21" t="s">
        <v>162</v>
      </c>
      <c r="E21" s="12"/>
      <c r="F21" s="12"/>
      <c r="G21" s="13"/>
    </row>
    <row r="22" spans="1:87" outlineLevel="1" x14ac:dyDescent="0.35">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35">
      <c r="C23" t="s">
        <v>162</v>
      </c>
      <c r="E23" s="12"/>
      <c r="F23" s="12"/>
      <c r="G23" s="13"/>
    </row>
    <row r="24" spans="1:87" s="42" customFormat="1" x14ac:dyDescent="0.35">
      <c r="C24" s="42" t="s">
        <v>163</v>
      </c>
      <c r="E24" s="41" t="s">
        <v>164</v>
      </c>
      <c r="F24" s="41"/>
      <c r="G24" s="68"/>
    </row>
    <row r="25" spans="1:87" x14ac:dyDescent="0.35">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35">
      <c r="C26" t="s">
        <v>163</v>
      </c>
    </row>
    <row r="27" spans="1:87" x14ac:dyDescent="0.35">
      <c r="A27" s="6"/>
      <c r="B27" s="6"/>
      <c r="C27" t="s">
        <v>163</v>
      </c>
      <c r="E27" s="12" t="s">
        <v>70</v>
      </c>
      <c r="F27" s="12"/>
      <c r="G27" s="13"/>
    </row>
    <row r="28" spans="1:87" x14ac:dyDescent="0.35">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35">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35">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35">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35">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35">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35">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35">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35">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35">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35">
      <c r="B38" s="6"/>
      <c r="C38" t="s">
        <v>163</v>
      </c>
    </row>
    <row r="39" spans="1:87" outlineLevel="1" x14ac:dyDescent="0.35">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35">
      <c r="B40" s="6"/>
      <c r="C40" t="s">
        <v>163</v>
      </c>
    </row>
    <row r="41" spans="1:87" s="42" customFormat="1" x14ac:dyDescent="0.35">
      <c r="C41" s="42" t="s">
        <v>163</v>
      </c>
      <c r="E41" s="41" t="s">
        <v>167</v>
      </c>
      <c r="F41" s="41"/>
      <c r="G41" s="68"/>
    </row>
    <row r="42" spans="1:87" x14ac:dyDescent="0.35">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35">
      <c r="C43" t="s">
        <v>163</v>
      </c>
    </row>
    <row r="44" spans="1:87" x14ac:dyDescent="0.35">
      <c r="A44" s="6"/>
      <c r="B44" s="6"/>
      <c r="C44" t="s">
        <v>163</v>
      </c>
      <c r="E44" s="12" t="s">
        <v>70</v>
      </c>
      <c r="F44" s="12"/>
      <c r="G44" s="13"/>
    </row>
    <row r="45" spans="1:87" x14ac:dyDescent="0.35">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35">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35">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35">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35">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35">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35">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35">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35">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35">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35">
      <c r="B55" s="6"/>
      <c r="C55" t="s">
        <v>163</v>
      </c>
    </row>
    <row r="56" spans="2:87" outlineLevel="1" x14ac:dyDescent="0.35">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35">
      <c r="B57" s="6"/>
      <c r="C57" t="s">
        <v>163</v>
      </c>
    </row>
    <row r="58" spans="2:87" s="42" customFormat="1" x14ac:dyDescent="0.35">
      <c r="C58" s="42" t="s">
        <v>209</v>
      </c>
      <c r="E58" s="41" t="s">
        <v>75</v>
      </c>
      <c r="F58" s="41"/>
      <c r="G58" s="68"/>
    </row>
    <row r="59" spans="2:87" x14ac:dyDescent="0.35">
      <c r="B59" s="6"/>
      <c r="C59" t="s">
        <v>209</v>
      </c>
      <c r="E59" s="12" t="s">
        <v>70</v>
      </c>
      <c r="F59" s="12"/>
      <c r="G59" s="13"/>
    </row>
    <row r="60" spans="2:87" x14ac:dyDescent="0.35">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35">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35">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35">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35">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35">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35">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35">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35">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35">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35">
      <c r="B70" s="6"/>
      <c r="C70" t="s">
        <v>209</v>
      </c>
    </row>
    <row r="71" spans="2:87" outlineLevel="1" x14ac:dyDescent="0.35">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35">
      <c r="B72" s="6"/>
      <c r="C72" t="s">
        <v>209</v>
      </c>
    </row>
    <row r="73" spans="2:87" s="42" customFormat="1" x14ac:dyDescent="0.35">
      <c r="C73" s="42" t="s">
        <v>169</v>
      </c>
      <c r="E73" s="41" t="s">
        <v>170</v>
      </c>
      <c r="F73" s="41"/>
      <c r="G73" s="68"/>
    </row>
    <row r="74" spans="2:87" x14ac:dyDescent="0.35">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35">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35">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35">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35">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35">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35">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35">
      <c r="C81" s="46" t="s">
        <v>149</v>
      </c>
      <c r="E81" s="50" t="s">
        <v>175</v>
      </c>
      <c r="F81" s="50"/>
      <c r="G81" s="71"/>
    </row>
    <row r="82" spans="1:87" x14ac:dyDescent="0.35">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35">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35">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35">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35">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35">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35">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35">
      <c r="C89" s="42" t="s">
        <v>157</v>
      </c>
      <c r="E89" s="41" t="s">
        <v>177</v>
      </c>
      <c r="F89" s="41"/>
      <c r="G89" s="68"/>
    </row>
    <row r="90" spans="1:87" x14ac:dyDescent="0.35">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35">
      <c r="C91" t="s">
        <v>157</v>
      </c>
    </row>
    <row r="92" spans="1:87" x14ac:dyDescent="0.35">
      <c r="B92" s="6"/>
      <c r="C92" t="s">
        <v>157</v>
      </c>
      <c r="E92" s="12" t="s">
        <v>70</v>
      </c>
      <c r="F92" s="12"/>
      <c r="G92" s="13"/>
    </row>
    <row r="93" spans="1:87" x14ac:dyDescent="0.35">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35">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35">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35">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35">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35">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35">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35">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35">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35">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35">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35">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35">
      <c r="B105" s="6"/>
      <c r="C105" t="s">
        <v>157</v>
      </c>
    </row>
    <row r="106" spans="2:87" outlineLevel="1" x14ac:dyDescent="0.35">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35">
      <c r="B107" s="6"/>
      <c r="C107" t="s">
        <v>157</v>
      </c>
    </row>
    <row r="108" spans="2:87" s="42" customFormat="1" x14ac:dyDescent="0.35">
      <c r="C108" s="42" t="s">
        <v>156</v>
      </c>
      <c r="E108" s="41" t="s">
        <v>180</v>
      </c>
      <c r="F108" s="41"/>
      <c r="G108" s="68"/>
    </row>
    <row r="109" spans="2:87" x14ac:dyDescent="0.35">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35">
      <c r="C110" t="s">
        <v>156</v>
      </c>
    </row>
    <row r="111" spans="2:87" x14ac:dyDescent="0.35">
      <c r="B111" s="6"/>
      <c r="C111" t="s">
        <v>156</v>
      </c>
      <c r="E111" s="12" t="s">
        <v>70</v>
      </c>
      <c r="F111" s="12"/>
      <c r="G111" s="13"/>
    </row>
    <row r="112" spans="2:87" x14ac:dyDescent="0.35">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35">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35">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35">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35">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35">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35">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35">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35">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35">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35">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35">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35">
      <c r="B124" s="6"/>
      <c r="C124" t="s">
        <v>156</v>
      </c>
    </row>
    <row r="125" spans="1:87" outlineLevel="1" x14ac:dyDescent="0.35">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35">
      <c r="B126" s="6"/>
      <c r="C126" t="s">
        <v>156</v>
      </c>
    </row>
    <row r="127" spans="1:87" s="42" customFormat="1" x14ac:dyDescent="0.35">
      <c r="C127" s="42" t="s">
        <v>212</v>
      </c>
      <c r="E127" s="41" t="s">
        <v>181</v>
      </c>
      <c r="F127" s="41"/>
      <c r="G127" s="68"/>
    </row>
    <row r="128" spans="1:87" x14ac:dyDescent="0.35">
      <c r="B128" s="6"/>
      <c r="C128" t="s">
        <v>212</v>
      </c>
      <c r="E128" s="12" t="s">
        <v>70</v>
      </c>
      <c r="F128" s="12"/>
      <c r="G128" s="13"/>
    </row>
    <row r="129" spans="1:87" x14ac:dyDescent="0.35">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35">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35">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35">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35">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35">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35">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35">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35">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35">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35">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35">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35">
      <c r="B141" s="6"/>
      <c r="C141" t="s">
        <v>212</v>
      </c>
    </row>
    <row r="142" spans="1:87" outlineLevel="1" x14ac:dyDescent="0.35">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35">
      <c r="B143" s="6"/>
      <c r="C143" t="s">
        <v>212</v>
      </c>
    </row>
    <row r="144" spans="1:87" s="46" customFormat="1" x14ac:dyDescent="0.35">
      <c r="C144" s="46" t="s">
        <v>150</v>
      </c>
      <c r="E144" s="50" t="s">
        <v>183</v>
      </c>
      <c r="F144" s="50"/>
      <c r="G144" s="71"/>
    </row>
    <row r="145" spans="1:87" x14ac:dyDescent="0.35">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35">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35">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35">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35">
      <c r="C149" t="s">
        <v>150</v>
      </c>
    </row>
    <row r="150" spans="1:87" outlineLevel="1" x14ac:dyDescent="0.35">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35">
      <c r="C151" t="s">
        <v>150</v>
      </c>
    </row>
    <row r="152" spans="1:87" outlineLevel="1" x14ac:dyDescent="0.35">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35">
      <c r="C153" t="s">
        <v>150</v>
      </c>
    </row>
    <row r="154" spans="1:87" s="42" customFormat="1" x14ac:dyDescent="0.35">
      <c r="C154" s="42" t="s">
        <v>186</v>
      </c>
      <c r="E154" s="41" t="s">
        <v>187</v>
      </c>
      <c r="F154" s="41"/>
      <c r="G154" s="68"/>
    </row>
    <row r="155" spans="1:87" x14ac:dyDescent="0.35">
      <c r="C155" t="s">
        <v>186</v>
      </c>
      <c r="E155" s="12" t="s">
        <v>70</v>
      </c>
      <c r="F155" s="12"/>
      <c r="G155" s="13"/>
    </row>
    <row r="156" spans="1:87" x14ac:dyDescent="0.35">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35">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35">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35">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35">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35">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35">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35">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35">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35">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35">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35">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35">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35">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35">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35">
      <c r="C171" s="46" t="s">
        <v>152</v>
      </c>
      <c r="E171" s="50" t="s">
        <v>188</v>
      </c>
      <c r="F171" s="50"/>
      <c r="G171" s="71"/>
    </row>
    <row r="172" spans="2:87" x14ac:dyDescent="0.35">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35">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35">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35">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35">
      <c r="C176" t="s">
        <v>152</v>
      </c>
    </row>
    <row r="177" spans="1:87" outlineLevel="1" x14ac:dyDescent="0.35">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35">
      <c r="C178" t="s">
        <v>152</v>
      </c>
    </row>
    <row r="179" spans="1:87" outlineLevel="1" x14ac:dyDescent="0.35">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35">
      <c r="C180" t="s">
        <v>152</v>
      </c>
    </row>
    <row r="181" spans="1:87" s="42" customFormat="1" x14ac:dyDescent="0.35">
      <c r="C181" s="42" t="s">
        <v>190</v>
      </c>
      <c r="E181" s="41" t="s">
        <v>191</v>
      </c>
      <c r="F181" s="41"/>
      <c r="G181" s="68"/>
    </row>
    <row r="182" spans="1:87" x14ac:dyDescent="0.35">
      <c r="C182" t="s">
        <v>190</v>
      </c>
      <c r="E182" s="12" t="s">
        <v>70</v>
      </c>
      <c r="F182" s="12"/>
      <c r="G182" s="13"/>
    </row>
    <row r="183" spans="1:87" x14ac:dyDescent="0.35">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35">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35">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35">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35">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35">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35">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35">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35">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35">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35">
      <c r="C193" t="s">
        <v>190</v>
      </c>
    </row>
    <row r="194" spans="1:87" outlineLevel="1" x14ac:dyDescent="0.35">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35">
      <c r="C195" t="s">
        <v>190</v>
      </c>
    </row>
    <row r="196" spans="1:87" s="51" customFormat="1" x14ac:dyDescent="0.35">
      <c r="A196" s="46"/>
      <c r="C196" s="51" t="s">
        <v>154</v>
      </c>
      <c r="E196" s="48" t="s">
        <v>192</v>
      </c>
      <c r="F196" s="48"/>
      <c r="G196" s="70"/>
    </row>
    <row r="197" spans="1:87" x14ac:dyDescent="0.35">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35">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35">
      <c r="C199" t="s">
        <v>154</v>
      </c>
    </row>
    <row r="200" spans="1:87" outlineLevel="1" x14ac:dyDescent="0.35">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35">
      <c r="C201" t="s">
        <v>154</v>
      </c>
    </row>
    <row r="202" spans="1:87" outlineLevel="1" x14ac:dyDescent="0.35">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35">
      <c r="C203" t="s">
        <v>154</v>
      </c>
    </row>
    <row r="204" spans="1:87" s="42" customFormat="1" x14ac:dyDescent="0.35">
      <c r="C204" s="52" t="s">
        <v>213</v>
      </c>
      <c r="D204" s="52"/>
      <c r="E204" s="41" t="s">
        <v>193</v>
      </c>
      <c r="F204" s="41"/>
      <c r="G204" s="68"/>
    </row>
    <row r="205" spans="1:87" x14ac:dyDescent="0.35">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35">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35">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35">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35">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35">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35">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35">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35">
      <c r="A213" s="46"/>
      <c r="C213" s="51" t="s">
        <v>158</v>
      </c>
      <c r="E213" s="48" t="s">
        <v>194</v>
      </c>
      <c r="F213" s="48"/>
      <c r="G213" s="70"/>
    </row>
    <row r="214" spans="1:87" x14ac:dyDescent="0.35">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35">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35">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35">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35">
      <c r="C218" t="s">
        <v>158</v>
      </c>
    </row>
    <row r="219" spans="1:87" outlineLevel="1" x14ac:dyDescent="0.35">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35">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35">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35">
      <c r="C222" t="s">
        <v>158</v>
      </c>
    </row>
    <row r="223" spans="1:87" s="42" customFormat="1" x14ac:dyDescent="0.35">
      <c r="C223" s="52" t="s">
        <v>210</v>
      </c>
      <c r="D223" s="52"/>
      <c r="E223" s="41" t="s">
        <v>214</v>
      </c>
      <c r="F223" s="41"/>
      <c r="G223" s="68"/>
    </row>
    <row r="224" spans="1:87" x14ac:dyDescent="0.35">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35">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35">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35">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35">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35">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5" outlineLevelCol="1" x14ac:dyDescent="0.35"/>
  <cols>
    <col min="1" max="1" width="7.1796875" bestFit="1" customWidth="1"/>
    <col min="2" max="2" width="13.81640625" bestFit="1" customWidth="1"/>
    <col min="3" max="3" width="20.36328125" bestFit="1" customWidth="1"/>
    <col min="4" max="4" width="65.7265625" style="2" customWidth="1" outlineLevel="1"/>
    <col min="5" max="5" width="13.6328125" style="2" customWidth="1"/>
    <col min="6" max="6" width="5.54296875" hidden="1" customWidth="1"/>
    <col min="7" max="7" width="10.26953125" style="8" bestFit="1" customWidth="1"/>
    <col min="17" max="90" width="8.7265625" customWidth="1"/>
    <col min="91" max="115" width="0" hidden="1" customWidth="1"/>
  </cols>
  <sheetData>
    <row r="1" spans="1:7" x14ac:dyDescent="0.35">
      <c r="A1" s="1"/>
      <c r="B1" t="s">
        <v>0</v>
      </c>
      <c r="C1" t="s">
        <v>1</v>
      </c>
      <c r="D1" s="2" t="s">
        <v>2</v>
      </c>
      <c r="E1" s="1" t="s">
        <v>3</v>
      </c>
      <c r="F1" s="1" t="s">
        <v>4</v>
      </c>
      <c r="G1" s="72" t="s">
        <v>148</v>
      </c>
    </row>
    <row r="2" spans="1:7" x14ac:dyDescent="0.35">
      <c r="A2" s="4"/>
      <c r="B2" s="3" t="s">
        <v>5</v>
      </c>
      <c r="C2" s="3" t="s">
        <v>6</v>
      </c>
      <c r="D2" s="5" t="s">
        <v>147</v>
      </c>
      <c r="E2" s="4">
        <v>1</v>
      </c>
      <c r="F2" s="1">
        <f t="shared" ref="F2:F13" si="0">LEN(D2)-LEN(SUBSTITUTE(D2, ",", ""))+1</f>
        <v>8</v>
      </c>
      <c r="G2" s="44" t="s">
        <v>146</v>
      </c>
    </row>
    <row r="3" spans="1:7" x14ac:dyDescent="0.35">
      <c r="A3" s="4"/>
      <c r="B3" s="3" t="s">
        <v>5</v>
      </c>
      <c r="C3" s="3" t="s">
        <v>7</v>
      </c>
      <c r="D3" s="5" t="s">
        <v>145</v>
      </c>
      <c r="E3" s="4">
        <v>1</v>
      </c>
      <c r="F3" s="1">
        <f t="shared" si="0"/>
        <v>9</v>
      </c>
      <c r="G3" s="44" t="s">
        <v>144</v>
      </c>
    </row>
    <row r="4" spans="1:7" s="3" customFormat="1" x14ac:dyDescent="0.35">
      <c r="A4" s="4"/>
      <c r="B4" s="3" t="s">
        <v>5</v>
      </c>
      <c r="C4" s="3" t="s">
        <v>8</v>
      </c>
      <c r="D4" s="5" t="s">
        <v>143</v>
      </c>
      <c r="E4" s="4">
        <v>1</v>
      </c>
      <c r="F4" s="4">
        <f t="shared" si="0"/>
        <v>10</v>
      </c>
      <c r="G4" s="45" t="s">
        <v>142</v>
      </c>
    </row>
    <row r="5" spans="1:7" x14ac:dyDescent="0.35">
      <c r="A5" s="1"/>
      <c r="B5" t="s">
        <v>5</v>
      </c>
      <c r="C5" t="s">
        <v>141</v>
      </c>
      <c r="D5" s="2" t="s">
        <v>137</v>
      </c>
      <c r="E5" s="1">
        <v>1</v>
      </c>
      <c r="F5" s="1">
        <f t="shared" si="0"/>
        <v>4</v>
      </c>
      <c r="G5" s="44" t="s">
        <v>140</v>
      </c>
    </row>
    <row r="6" spans="1:7" x14ac:dyDescent="0.35">
      <c r="A6" s="1"/>
      <c r="B6" t="s">
        <v>5</v>
      </c>
      <c r="C6" t="s">
        <v>139</v>
      </c>
      <c r="D6" s="2" t="s">
        <v>137</v>
      </c>
      <c r="E6" s="1">
        <v>1</v>
      </c>
      <c r="F6" s="1">
        <f t="shared" si="0"/>
        <v>4</v>
      </c>
      <c r="G6" s="44" t="s">
        <v>138</v>
      </c>
    </row>
    <row r="7" spans="1:7" x14ac:dyDescent="0.35">
      <c r="A7" s="1"/>
      <c r="B7" t="s">
        <v>5</v>
      </c>
      <c r="C7" t="s">
        <v>9</v>
      </c>
      <c r="D7" s="2" t="s">
        <v>137</v>
      </c>
      <c r="E7" s="1">
        <v>1</v>
      </c>
      <c r="F7" s="1">
        <f t="shared" si="0"/>
        <v>4</v>
      </c>
      <c r="G7" s="44" t="s">
        <v>136</v>
      </c>
    </row>
    <row r="8" spans="1:7" x14ac:dyDescent="0.35">
      <c r="A8" s="1"/>
      <c r="B8" t="s">
        <v>5</v>
      </c>
      <c r="C8" t="s">
        <v>10</v>
      </c>
      <c r="D8" s="2" t="s">
        <v>11</v>
      </c>
      <c r="E8" s="1">
        <v>2</v>
      </c>
      <c r="F8" s="1">
        <f t="shared" si="0"/>
        <v>2</v>
      </c>
      <c r="G8" s="44" t="s">
        <v>135</v>
      </c>
    </row>
    <row r="9" spans="1:7" x14ac:dyDescent="0.35">
      <c r="A9" s="1"/>
      <c r="B9" t="s">
        <v>5</v>
      </c>
      <c r="C9" t="s">
        <v>12</v>
      </c>
      <c r="D9" s="2" t="s">
        <v>13</v>
      </c>
      <c r="E9" s="1">
        <v>1</v>
      </c>
      <c r="F9" s="1">
        <f t="shared" si="0"/>
        <v>3</v>
      </c>
      <c r="G9" s="44" t="s">
        <v>134</v>
      </c>
    </row>
    <row r="10" spans="1:7" x14ac:dyDescent="0.35">
      <c r="A10" s="1"/>
      <c r="B10" t="s">
        <v>5</v>
      </c>
      <c r="C10" t="s">
        <v>14</v>
      </c>
      <c r="D10" s="2" t="s">
        <v>15</v>
      </c>
      <c r="E10" s="1">
        <v>2</v>
      </c>
      <c r="F10" s="1">
        <f t="shared" si="0"/>
        <v>3</v>
      </c>
      <c r="G10" s="44" t="s">
        <v>133</v>
      </c>
    </row>
    <row r="11" spans="1:7" x14ac:dyDescent="0.35">
      <c r="A11" s="1"/>
      <c r="B11" t="s">
        <v>5</v>
      </c>
      <c r="C11" t="s">
        <v>16</v>
      </c>
      <c r="D11" s="2" t="s">
        <v>132</v>
      </c>
      <c r="E11" s="1">
        <v>2</v>
      </c>
      <c r="F11" s="1">
        <f t="shared" si="0"/>
        <v>13</v>
      </c>
      <c r="G11" s="44" t="s">
        <v>131</v>
      </c>
    </row>
    <row r="12" spans="1:7" x14ac:dyDescent="0.35">
      <c r="A12" s="1"/>
      <c r="B12" t="s">
        <v>5</v>
      </c>
      <c r="C12" t="s">
        <v>17</v>
      </c>
      <c r="D12" s="2" t="s">
        <v>18</v>
      </c>
      <c r="E12" s="1">
        <v>2</v>
      </c>
      <c r="F12" s="1">
        <f t="shared" si="0"/>
        <v>2</v>
      </c>
      <c r="G12" s="44" t="s">
        <v>130</v>
      </c>
    </row>
    <row r="13" spans="1:7" x14ac:dyDescent="0.35">
      <c r="A13" s="1"/>
      <c r="B13" t="s">
        <v>5</v>
      </c>
      <c r="C13" t="s">
        <v>19</v>
      </c>
      <c r="D13" s="2" t="s">
        <v>20</v>
      </c>
      <c r="E13" s="1">
        <v>2</v>
      </c>
      <c r="F13" s="1">
        <f t="shared" si="0"/>
        <v>2</v>
      </c>
      <c r="G13" s="44" t="s">
        <v>129</v>
      </c>
    </row>
    <row r="14" spans="1:7" x14ac:dyDescent="0.35">
      <c r="A14" s="1"/>
      <c r="B14" t="s">
        <v>21</v>
      </c>
      <c r="C14" s="6" t="s">
        <v>22</v>
      </c>
      <c r="E14" s="1">
        <v>1</v>
      </c>
      <c r="G14" s="44" t="s">
        <v>128</v>
      </c>
    </row>
    <row r="15" spans="1:7" x14ac:dyDescent="0.35">
      <c r="A15" s="1"/>
      <c r="B15" t="s">
        <v>21</v>
      </c>
      <c r="C15" s="6" t="s">
        <v>23</v>
      </c>
      <c r="E15" s="1">
        <v>1</v>
      </c>
      <c r="G15" s="44" t="s">
        <v>127</v>
      </c>
    </row>
    <row r="16" spans="1:7" x14ac:dyDescent="0.35">
      <c r="A16" s="1"/>
      <c r="B16" t="s">
        <v>21</v>
      </c>
      <c r="C16" s="6" t="s">
        <v>126</v>
      </c>
      <c r="E16" s="1">
        <v>1</v>
      </c>
      <c r="G16" s="44" t="s">
        <v>125</v>
      </c>
    </row>
    <row r="17" spans="1:7" x14ac:dyDescent="0.35">
      <c r="A17" s="1"/>
      <c r="B17" t="s">
        <v>21</v>
      </c>
      <c r="C17" s="6" t="s">
        <v>124</v>
      </c>
      <c r="E17" s="1">
        <v>1</v>
      </c>
      <c r="G17" s="44" t="s">
        <v>123</v>
      </c>
    </row>
    <row r="18" spans="1:7" x14ac:dyDescent="0.35">
      <c r="A18" s="1"/>
      <c r="B18" t="s">
        <v>21</v>
      </c>
      <c r="C18" s="6" t="s">
        <v>122</v>
      </c>
      <c r="E18" s="1">
        <v>1</v>
      </c>
      <c r="G18" s="44" t="s">
        <v>121</v>
      </c>
    </row>
    <row r="19" spans="1:7" x14ac:dyDescent="0.35">
      <c r="A19" s="1"/>
      <c r="B19" t="s">
        <v>21</v>
      </c>
      <c r="C19" s="6" t="s">
        <v>24</v>
      </c>
      <c r="E19" s="1">
        <v>1</v>
      </c>
      <c r="G19" s="44" t="s">
        <v>120</v>
      </c>
    </row>
    <row r="20" spans="1:7" x14ac:dyDescent="0.35">
      <c r="A20" s="1"/>
      <c r="B20" t="s">
        <v>21</v>
      </c>
      <c r="C20" s="6" t="s">
        <v>25</v>
      </c>
      <c r="E20" s="1">
        <v>2</v>
      </c>
      <c r="G20" s="44" t="s">
        <v>119</v>
      </c>
    </row>
    <row r="21" spans="1:7" x14ac:dyDescent="0.35">
      <c r="A21" s="1"/>
      <c r="B21" t="s">
        <v>21</v>
      </c>
      <c r="C21" s="6" t="s">
        <v>26</v>
      </c>
      <c r="E21" s="1">
        <v>2</v>
      </c>
      <c r="G21" s="44" t="s">
        <v>118</v>
      </c>
    </row>
    <row r="22" spans="1:7" x14ac:dyDescent="0.35">
      <c r="A22" s="1"/>
      <c r="B22" t="s">
        <v>21</v>
      </c>
      <c r="C22" s="6" t="s">
        <v>27</v>
      </c>
      <c r="E22" s="1">
        <v>1</v>
      </c>
      <c r="G22" s="44" t="s">
        <v>117</v>
      </c>
    </row>
    <row r="23" spans="1:7" x14ac:dyDescent="0.35">
      <c r="A23" s="1"/>
      <c r="B23" t="s">
        <v>21</v>
      </c>
      <c r="C23" s="6" t="s">
        <v>28</v>
      </c>
      <c r="E23" s="1">
        <v>2</v>
      </c>
      <c r="G23" s="44" t="s">
        <v>116</v>
      </c>
    </row>
    <row r="24" spans="1:7" x14ac:dyDescent="0.35">
      <c r="A24" s="1"/>
      <c r="B24" t="s">
        <v>21</v>
      </c>
      <c r="C24" s="6" t="s">
        <v>29</v>
      </c>
      <c r="E24" s="1">
        <v>2</v>
      </c>
      <c r="G24" s="44" t="s">
        <v>115</v>
      </c>
    </row>
    <row r="25" spans="1:7" x14ac:dyDescent="0.35">
      <c r="A25" s="1"/>
      <c r="B25" t="s">
        <v>21</v>
      </c>
      <c r="C25" s="6" t="s">
        <v>30</v>
      </c>
      <c r="E25" s="1">
        <v>2</v>
      </c>
      <c r="G25" s="44" t="s">
        <v>114</v>
      </c>
    </row>
    <row r="26" spans="1:7" x14ac:dyDescent="0.35">
      <c r="A26" s="1"/>
      <c r="B26" t="s">
        <v>21</v>
      </c>
      <c r="C26" s="6" t="s">
        <v>31</v>
      </c>
      <c r="E26" s="1">
        <v>2</v>
      </c>
      <c r="G26" s="44" t="s">
        <v>113</v>
      </c>
    </row>
    <row r="27" spans="1:7" x14ac:dyDescent="0.35">
      <c r="A27" s="1"/>
      <c r="B27" t="s">
        <v>21</v>
      </c>
      <c r="C27" s="6" t="s">
        <v>32</v>
      </c>
      <c r="E27" s="1">
        <v>1</v>
      </c>
      <c r="G27" s="44" t="s">
        <v>112</v>
      </c>
    </row>
    <row r="28" spans="1:7" x14ac:dyDescent="0.35">
      <c r="A28" s="1"/>
      <c r="B28" t="s">
        <v>21</v>
      </c>
      <c r="C28" s="6" t="s">
        <v>33</v>
      </c>
      <c r="E28" s="1">
        <v>1</v>
      </c>
      <c r="G28" s="44" t="s">
        <v>111</v>
      </c>
    </row>
    <row r="29" spans="1:7" x14ac:dyDescent="0.35">
      <c r="A29" s="1"/>
      <c r="B29" t="s">
        <v>34</v>
      </c>
      <c r="C29" s="2" t="s">
        <v>35</v>
      </c>
      <c r="D29" s="1"/>
      <c r="E29" s="1">
        <v>2</v>
      </c>
      <c r="G29" s="44" t="s">
        <v>110</v>
      </c>
    </row>
    <row r="30" spans="1:7" x14ac:dyDescent="0.35">
      <c r="A30" s="1"/>
      <c r="B30" t="s">
        <v>34</v>
      </c>
      <c r="C30" s="2" t="s">
        <v>36</v>
      </c>
      <c r="D30" s="1"/>
      <c r="E30" s="1">
        <v>2</v>
      </c>
      <c r="G30" s="44" t="s">
        <v>109</v>
      </c>
    </row>
    <row r="31" spans="1:7" x14ac:dyDescent="0.35">
      <c r="A31" s="1"/>
      <c r="B31" t="s">
        <v>34</v>
      </c>
      <c r="C31" s="2" t="s">
        <v>37</v>
      </c>
      <c r="D31" s="1"/>
      <c r="E31" s="1">
        <v>2</v>
      </c>
      <c r="G31" s="44" t="s">
        <v>108</v>
      </c>
    </row>
    <row r="32" spans="1:7" x14ac:dyDescent="0.35">
      <c r="A32" s="1"/>
      <c r="B32" t="s">
        <v>34</v>
      </c>
      <c r="C32" s="2" t="s">
        <v>38</v>
      </c>
      <c r="D32" s="1"/>
      <c r="E32" s="1">
        <v>2</v>
      </c>
      <c r="G32" s="44" t="s">
        <v>107</v>
      </c>
    </row>
    <row r="33" spans="1:7" x14ac:dyDescent="0.35">
      <c r="A33" s="1"/>
      <c r="B33" t="s">
        <v>34</v>
      </c>
      <c r="C33" s="2" t="s">
        <v>39</v>
      </c>
      <c r="D33" s="1"/>
      <c r="E33" s="1">
        <v>2</v>
      </c>
      <c r="G33" s="44" t="s">
        <v>106</v>
      </c>
    </row>
    <row r="34" spans="1:7" x14ac:dyDescent="0.35">
      <c r="A34" s="1"/>
      <c r="B34" t="s">
        <v>34</v>
      </c>
      <c r="C34" s="2" t="s">
        <v>40</v>
      </c>
      <c r="D34" s="1"/>
      <c r="E34" s="1">
        <v>2</v>
      </c>
      <c r="G34" s="44" t="s">
        <v>105</v>
      </c>
    </row>
    <row r="35" spans="1:7" x14ac:dyDescent="0.35">
      <c r="A35" s="1"/>
      <c r="B35" t="s">
        <v>34</v>
      </c>
      <c r="C35" s="2" t="s">
        <v>41</v>
      </c>
      <c r="D35" s="1"/>
      <c r="E35" s="1">
        <v>2</v>
      </c>
      <c r="G35" s="44" t="s">
        <v>104</v>
      </c>
    </row>
    <row r="36" spans="1:7" x14ac:dyDescent="0.35">
      <c r="A36" s="1"/>
      <c r="B36" t="s">
        <v>34</v>
      </c>
      <c r="C36" s="2" t="s">
        <v>42</v>
      </c>
      <c r="D36" s="1"/>
      <c r="E36" s="1">
        <v>2</v>
      </c>
      <c r="G36" s="44" t="s">
        <v>103</v>
      </c>
    </row>
    <row r="37" spans="1:7" x14ac:dyDescent="0.35">
      <c r="A37" s="1"/>
      <c r="B37" t="s">
        <v>34</v>
      </c>
      <c r="C37" s="2" t="s">
        <v>43</v>
      </c>
      <c r="D37" s="1"/>
      <c r="E37" s="1">
        <v>2</v>
      </c>
      <c r="G37" s="44" t="s">
        <v>102</v>
      </c>
    </row>
    <row r="38" spans="1:7" x14ac:dyDescent="0.35">
      <c r="A38" s="1"/>
      <c r="B38" t="s">
        <v>34</v>
      </c>
      <c r="C38" s="2" t="s">
        <v>44</v>
      </c>
      <c r="D38" s="1"/>
      <c r="E38" s="1">
        <v>2</v>
      </c>
      <c r="G38" s="44" t="s">
        <v>101</v>
      </c>
    </row>
    <row r="39" spans="1:7" x14ac:dyDescent="0.35">
      <c r="A39" s="1"/>
      <c r="B39" t="s">
        <v>34</v>
      </c>
      <c r="C39" s="2" t="s">
        <v>100</v>
      </c>
      <c r="D39" s="1"/>
      <c r="E39" s="1">
        <v>2</v>
      </c>
      <c r="G39" s="44" t="s">
        <v>99</v>
      </c>
    </row>
    <row r="40" spans="1:7" x14ac:dyDescent="0.35">
      <c r="A40" s="1"/>
      <c r="B40" t="s">
        <v>34</v>
      </c>
      <c r="C40" s="2" t="s">
        <v>45</v>
      </c>
      <c r="D40" s="1"/>
      <c r="E40" s="1">
        <v>2</v>
      </c>
      <c r="G40" s="44" t="s">
        <v>98</v>
      </c>
    </row>
    <row r="41" spans="1:7" x14ac:dyDescent="0.35">
      <c r="A41" s="1"/>
      <c r="B41" t="s">
        <v>34</v>
      </c>
      <c r="C41" s="2" t="s">
        <v>46</v>
      </c>
      <c r="D41" s="1"/>
      <c r="E41" s="1">
        <v>2</v>
      </c>
      <c r="G41" s="44" t="s">
        <v>97</v>
      </c>
    </row>
    <row r="42" spans="1:7" x14ac:dyDescent="0.35">
      <c r="A42" s="1"/>
      <c r="B42" t="s">
        <v>34</v>
      </c>
      <c r="C42" s="2" t="s">
        <v>47</v>
      </c>
      <c r="D42" s="1"/>
      <c r="E42" s="1">
        <v>2</v>
      </c>
      <c r="G42" s="44" t="s">
        <v>96</v>
      </c>
    </row>
    <row r="43" spans="1:7" x14ac:dyDescent="0.35">
      <c r="A43" s="1"/>
      <c r="B43" t="s">
        <v>34</v>
      </c>
      <c r="C43" s="2" t="s">
        <v>48</v>
      </c>
      <c r="D43" s="1"/>
      <c r="E43" s="1">
        <v>2</v>
      </c>
      <c r="G43" s="44" t="s">
        <v>95</v>
      </c>
    </row>
    <row r="44" spans="1:7" x14ac:dyDescent="0.35">
      <c r="A44" s="1"/>
      <c r="B44" t="s">
        <v>34</v>
      </c>
      <c r="C44" s="2" t="s">
        <v>49</v>
      </c>
      <c r="D44" s="1"/>
      <c r="E44" s="1">
        <v>2</v>
      </c>
      <c r="G44" s="44" t="s">
        <v>94</v>
      </c>
    </row>
    <row r="45" spans="1:7" x14ac:dyDescent="0.35">
      <c r="A45" s="1"/>
      <c r="B45" t="s">
        <v>34</v>
      </c>
      <c r="C45" s="2" t="s">
        <v>93</v>
      </c>
      <c r="D45" s="1"/>
      <c r="E45" s="1">
        <v>2</v>
      </c>
      <c r="G45" s="44" t="s">
        <v>92</v>
      </c>
    </row>
    <row r="46" spans="1:7" x14ac:dyDescent="0.35">
      <c r="A46" s="1"/>
      <c r="B46" t="s">
        <v>50</v>
      </c>
      <c r="C46" s="2" t="s">
        <v>51</v>
      </c>
      <c r="D46"/>
      <c r="E46" s="1">
        <v>1</v>
      </c>
      <c r="G46" s="44" t="s">
        <v>91</v>
      </c>
    </row>
    <row r="47" spans="1:7" x14ac:dyDescent="0.35">
      <c r="A47" s="1"/>
      <c r="B47" t="s">
        <v>50</v>
      </c>
      <c r="C47" s="2" t="s">
        <v>52</v>
      </c>
      <c r="D47"/>
      <c r="E47" s="1">
        <v>1</v>
      </c>
      <c r="G47" s="44" t="s">
        <v>90</v>
      </c>
    </row>
    <row r="48" spans="1:7" x14ac:dyDescent="0.35">
      <c r="A48" s="1"/>
      <c r="B48" t="s">
        <v>50</v>
      </c>
      <c r="C48" s="7" t="s">
        <v>53</v>
      </c>
      <c r="D48"/>
      <c r="E48" s="1">
        <v>1</v>
      </c>
      <c r="G48" s="44" t="s">
        <v>89</v>
      </c>
    </row>
    <row r="49" spans="1:7" x14ac:dyDescent="0.35">
      <c r="A49" s="1"/>
      <c r="B49" t="s">
        <v>50</v>
      </c>
      <c r="C49" s="2" t="s">
        <v>54</v>
      </c>
      <c r="D49"/>
      <c r="E49" s="1">
        <v>1</v>
      </c>
      <c r="G49" s="44" t="s">
        <v>88</v>
      </c>
    </row>
    <row r="50" spans="1:7" x14ac:dyDescent="0.35">
      <c r="A50" s="1"/>
      <c r="B50" t="s">
        <v>55</v>
      </c>
      <c r="C50" s="2" t="s">
        <v>56</v>
      </c>
      <c r="D50"/>
      <c r="E50" s="1">
        <v>3</v>
      </c>
      <c r="G50" s="44" t="s">
        <v>87</v>
      </c>
    </row>
    <row r="51" spans="1:7" x14ac:dyDescent="0.35">
      <c r="A51" s="1"/>
      <c r="B51" t="s">
        <v>55</v>
      </c>
      <c r="C51" s="2" t="s">
        <v>57</v>
      </c>
      <c r="D51"/>
      <c r="E51" s="1">
        <v>3</v>
      </c>
      <c r="G51" s="44" t="s">
        <v>86</v>
      </c>
    </row>
    <row r="52" spans="1:7" x14ac:dyDescent="0.35">
      <c r="A52" s="1"/>
      <c r="B52" t="s">
        <v>55</v>
      </c>
      <c r="C52" s="2" t="s">
        <v>85</v>
      </c>
      <c r="D52"/>
      <c r="E52" s="1">
        <v>3</v>
      </c>
      <c r="G52" s="44" t="s">
        <v>84</v>
      </c>
    </row>
    <row r="53" spans="1:7" x14ac:dyDescent="0.35">
      <c r="A53" s="1"/>
      <c r="B53" t="s">
        <v>55</v>
      </c>
      <c r="C53" s="2" t="s">
        <v>58</v>
      </c>
      <c r="D53"/>
      <c r="E53" s="1">
        <v>3</v>
      </c>
      <c r="G53" s="44" t="s">
        <v>83</v>
      </c>
    </row>
    <row r="54" spans="1:7" x14ac:dyDescent="0.35">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5" outlineLevelRow="1" outlineLevelCol="1" x14ac:dyDescent="0.35"/>
  <cols>
    <col min="1" max="1" width="2.08984375" customWidth="1"/>
    <col min="2" max="2" width="8.7265625" style="172" customWidth="1" outlineLevel="1"/>
    <col min="3" max="3" width="21.7265625" customWidth="1" outlineLevel="1"/>
    <col min="4" max="4" width="11.6328125" customWidth="1" outlineLevel="1"/>
    <col min="5" max="5" width="13.1796875" customWidth="1" outlineLevel="1"/>
    <col min="6" max="6" width="11.6328125" customWidth="1" outlineLevel="1"/>
    <col min="7" max="7" width="37.1796875" style="8" bestFit="1" customWidth="1"/>
    <col min="8" max="8" width="23.453125" customWidth="1"/>
    <col min="9" max="9" width="11.1796875" style="1" customWidth="1"/>
    <col min="10" max="15" width="17.1796875" customWidth="1"/>
    <col min="16" max="16" width="2" customWidth="1"/>
    <col min="17" max="17" width="13.26953125" style="8" customWidth="1"/>
    <col min="18" max="18" width="14.26953125" style="8" customWidth="1"/>
    <col min="19" max="89" width="15.26953125" style="8" customWidth="1"/>
    <col min="90" max="90" width="8.7265625" customWidth="1"/>
    <col min="91" max="91" width="11.1796875" style="1" hidden="1" customWidth="1"/>
    <col min="92" max="92" width="11.36328125" hidden="1" customWidth="1"/>
    <col min="93" max="95" width="12.26953125" hidden="1" customWidth="1"/>
    <col min="96" max="96" width="12.90625" hidden="1" customWidth="1"/>
    <col min="97" max="100" width="11.36328125" hidden="1" customWidth="1"/>
    <col min="101" max="111" width="12.26953125" hidden="1" customWidth="1"/>
    <col min="112" max="115" width="12.90625" hidden="1" customWidth="1"/>
  </cols>
  <sheetData>
    <row r="1" spans="1:115" ht="15" thickBot="1" x14ac:dyDescent="0.4">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35">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35">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35">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35">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35">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35">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35">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35">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35">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35">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35">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35">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35">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35">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35">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35"/>
    <row r="18" customFormat="1" x14ac:dyDescent="0.35"/>
    <row r="19" customFormat="1" x14ac:dyDescent="0.35"/>
    <row r="20" customFormat="1" x14ac:dyDescent="0.35"/>
    <row r="21" customFormat="1" x14ac:dyDescent="0.35"/>
    <row r="22" customFormat="1" x14ac:dyDescent="0.35"/>
    <row r="23" customFormat="1" x14ac:dyDescent="0.35"/>
    <row r="24" customFormat="1" x14ac:dyDescent="0.35"/>
    <row r="25" customFormat="1" x14ac:dyDescent="0.35"/>
    <row r="26" customFormat="1" x14ac:dyDescent="0.35"/>
    <row r="27" customFormat="1" x14ac:dyDescent="0.35"/>
    <row r="28" customFormat="1" x14ac:dyDescent="0.35"/>
    <row r="29" customFormat="1" x14ac:dyDescent="0.35"/>
    <row r="30" customFormat="1" x14ac:dyDescent="0.35"/>
    <row r="31" customFormat="1" x14ac:dyDescent="0.35"/>
    <row r="32" customFormat="1" x14ac:dyDescent="0.35"/>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collapsed="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customFormat="1" x14ac:dyDescent="0.35"/>
    <row r="418" customFormat="1" x14ac:dyDescent="0.35"/>
    <row r="419" customFormat="1" x14ac:dyDescent="0.35"/>
    <row r="420" customFormat="1" x14ac:dyDescent="0.35"/>
    <row r="421" customFormat="1" x14ac:dyDescent="0.35"/>
    <row r="422" customFormat="1" x14ac:dyDescent="0.35"/>
    <row r="423" customFormat="1" x14ac:dyDescent="0.35"/>
    <row r="424" customFormat="1" x14ac:dyDescent="0.35"/>
    <row r="425" customFormat="1" x14ac:dyDescent="0.35"/>
    <row r="426" customFormat="1" x14ac:dyDescent="0.35"/>
    <row r="427" customFormat="1" x14ac:dyDescent="0.35"/>
    <row r="428" customFormat="1" x14ac:dyDescent="0.35"/>
    <row r="429" customFormat="1" x14ac:dyDescent="0.35"/>
    <row r="430" customFormat="1" x14ac:dyDescent="0.35"/>
    <row r="431" customFormat="1" x14ac:dyDescent="0.35"/>
    <row r="432"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customFormat="1" x14ac:dyDescent="0.35"/>
    <row r="498" customFormat="1" x14ac:dyDescent="0.35"/>
    <row r="499" customFormat="1" x14ac:dyDescent="0.35"/>
    <row r="500" customFormat="1" x14ac:dyDescent="0.35"/>
    <row r="501" customFormat="1" x14ac:dyDescent="0.35"/>
    <row r="502" customFormat="1" x14ac:dyDescent="0.35"/>
    <row r="503" customFormat="1" x14ac:dyDescent="0.35"/>
    <row r="504" customFormat="1" x14ac:dyDescent="0.35"/>
    <row r="505" customFormat="1" x14ac:dyDescent="0.35"/>
    <row r="506" customFormat="1" x14ac:dyDescent="0.35"/>
    <row r="507" customFormat="1" x14ac:dyDescent="0.35"/>
    <row r="508" customFormat="1" x14ac:dyDescent="0.35"/>
    <row r="509" customFormat="1" x14ac:dyDescent="0.35"/>
    <row r="510" customFormat="1" x14ac:dyDescent="0.35"/>
    <row r="511" customFormat="1" x14ac:dyDescent="0.35"/>
    <row r="512"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customFormat="1" x14ac:dyDescent="0.35"/>
    <row r="642" customFormat="1" x14ac:dyDescent="0.35"/>
    <row r="643" customFormat="1" x14ac:dyDescent="0.35"/>
    <row r="644" customFormat="1" x14ac:dyDescent="0.35"/>
    <row r="645" customFormat="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spans="1:115" x14ac:dyDescent="0.35">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35">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35">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35">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35">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35">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35">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35">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35">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35">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35">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35">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3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35">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35">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35">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ht="16.5" customHeight="1" x14ac:dyDescent="0.35"/>
    <row r="943" customFormat="1" ht="16.5" customHeight="1" x14ac:dyDescent="0.35"/>
    <row r="944" customFormat="1" ht="16.5" customHeigh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spans="1:115" x14ac:dyDescent="0.35">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35">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35">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35">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35">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3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35">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35">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35">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35">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35">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35">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35">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35">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35">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35">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7" customFormat="1" x14ac:dyDescent="0.35"/>
    <row r="1308" customFormat="1" x14ac:dyDescent="0.35"/>
    <row r="1309" customFormat="1" x14ac:dyDescent="0.35"/>
    <row r="1310" customFormat="1" x14ac:dyDescent="0.35"/>
    <row r="1311" customFormat="1" x14ac:dyDescent="0.35"/>
    <row r="1312"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7"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8"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row r="1458" customFormat="1" x14ac:dyDescent="0.35"/>
    <row r="1459" customFormat="1" x14ac:dyDescent="0.35"/>
    <row r="1460" customFormat="1" x14ac:dyDescent="0.35"/>
    <row r="1461" customFormat="1" x14ac:dyDescent="0.35"/>
    <row r="1462" customFormat="1" x14ac:dyDescent="0.35"/>
    <row r="1463" customFormat="1" x14ac:dyDescent="0.35"/>
    <row r="1464" customFormat="1" x14ac:dyDescent="0.35"/>
    <row r="1465" customFormat="1" x14ac:dyDescent="0.35"/>
    <row r="1466" customFormat="1" x14ac:dyDescent="0.35"/>
    <row r="1467" customFormat="1" x14ac:dyDescent="0.35"/>
    <row r="1468" customFormat="1" x14ac:dyDescent="0.35"/>
    <row r="1469" customFormat="1" x14ac:dyDescent="0.35"/>
    <row r="1470" customFormat="1" x14ac:dyDescent="0.35"/>
    <row r="1471" customFormat="1" x14ac:dyDescent="0.35"/>
    <row r="1472" customFormat="1" x14ac:dyDescent="0.35"/>
    <row r="1473" customFormat="1" x14ac:dyDescent="0.35"/>
    <row r="1474" customFormat="1" x14ac:dyDescent="0.35"/>
    <row r="1475" customFormat="1" x14ac:dyDescent="0.35"/>
    <row r="1476" customFormat="1" x14ac:dyDescent="0.35"/>
    <row r="1477" customFormat="1" x14ac:dyDescent="0.35"/>
    <row r="1478" customFormat="1" x14ac:dyDescent="0.35"/>
    <row r="1479" customFormat="1" x14ac:dyDescent="0.35"/>
    <row r="1480" customFormat="1" x14ac:dyDescent="0.35"/>
    <row r="1481" customFormat="1" x14ac:dyDescent="0.35"/>
    <row r="1482" customFormat="1" x14ac:dyDescent="0.35"/>
    <row r="1483" customFormat="1" x14ac:dyDescent="0.35"/>
    <row r="1484" customFormat="1" x14ac:dyDescent="0.35"/>
    <row r="1485" customFormat="1" x14ac:dyDescent="0.35"/>
    <row r="1486" customFormat="1" x14ac:dyDescent="0.35"/>
    <row r="1487" customFormat="1" x14ac:dyDescent="0.35"/>
    <row r="1488" customFormat="1" x14ac:dyDescent="0.35"/>
    <row r="1489" customFormat="1" x14ac:dyDescent="0.35"/>
    <row r="1490" customFormat="1" x14ac:dyDescent="0.35"/>
    <row r="1491" customFormat="1" x14ac:dyDescent="0.35"/>
    <row r="1492" customFormat="1" x14ac:dyDescent="0.35"/>
    <row r="1493" customFormat="1" x14ac:dyDescent="0.35"/>
    <row r="1494" customFormat="1" x14ac:dyDescent="0.35"/>
    <row r="1495" customFormat="1" x14ac:dyDescent="0.35"/>
    <row r="1496" customFormat="1" x14ac:dyDescent="0.35"/>
    <row r="1497" customFormat="1" x14ac:dyDescent="0.35"/>
    <row r="1498" customFormat="1" x14ac:dyDescent="0.35"/>
    <row r="1499" customFormat="1" x14ac:dyDescent="0.35"/>
    <row r="1500" customFormat="1" x14ac:dyDescent="0.35"/>
    <row r="1501" customFormat="1" x14ac:dyDescent="0.35"/>
    <row r="1502" customFormat="1" x14ac:dyDescent="0.35"/>
    <row r="1503" customFormat="1" x14ac:dyDescent="0.35"/>
    <row r="1504" customFormat="1" x14ac:dyDescent="0.35"/>
    <row r="1505" customFormat="1" x14ac:dyDescent="0.35"/>
    <row r="1506" customFormat="1" x14ac:dyDescent="0.35"/>
    <row r="1507" customFormat="1" x14ac:dyDescent="0.35"/>
    <row r="1508" customFormat="1" x14ac:dyDescent="0.35"/>
    <row r="1509" customFormat="1" x14ac:dyDescent="0.35"/>
    <row r="1510" customFormat="1" x14ac:dyDescent="0.35"/>
    <row r="1511" customFormat="1" x14ac:dyDescent="0.35"/>
    <row r="1512" customFormat="1" x14ac:dyDescent="0.35"/>
    <row r="1513" customFormat="1" x14ac:dyDescent="0.35"/>
    <row r="1514" customFormat="1" x14ac:dyDescent="0.35"/>
    <row r="1515" customFormat="1" x14ac:dyDescent="0.35"/>
    <row r="1516" customFormat="1" x14ac:dyDescent="0.35"/>
    <row r="1517" customFormat="1" x14ac:dyDescent="0.35"/>
    <row r="1518" customFormat="1" x14ac:dyDescent="0.35"/>
    <row r="1519" customFormat="1" x14ac:dyDescent="0.35"/>
    <row r="1520" customFormat="1" x14ac:dyDescent="0.35"/>
    <row r="1521" customFormat="1" x14ac:dyDescent="0.35"/>
    <row r="1522" customFormat="1" x14ac:dyDescent="0.35"/>
    <row r="1523" customFormat="1" x14ac:dyDescent="0.35"/>
    <row r="1524" customFormat="1" x14ac:dyDescent="0.35"/>
    <row r="1525" customFormat="1" x14ac:dyDescent="0.35"/>
    <row r="1526" customFormat="1" x14ac:dyDescent="0.35"/>
    <row r="1527" customFormat="1" x14ac:dyDescent="0.35"/>
    <row r="1528" customFormat="1" x14ac:dyDescent="0.35"/>
    <row r="1529" customFormat="1" x14ac:dyDescent="0.35"/>
    <row r="1530" customFormat="1" x14ac:dyDescent="0.35"/>
    <row r="1531" customFormat="1" x14ac:dyDescent="0.35"/>
    <row r="1532" customFormat="1" x14ac:dyDescent="0.35"/>
    <row r="1533" customFormat="1" x14ac:dyDescent="0.35"/>
    <row r="1534" customFormat="1" x14ac:dyDescent="0.35"/>
    <row r="1535" customFormat="1" x14ac:dyDescent="0.35"/>
    <row r="1536" customFormat="1" x14ac:dyDescent="0.35"/>
    <row r="1537" customFormat="1" x14ac:dyDescent="0.35"/>
    <row r="1538" customFormat="1" x14ac:dyDescent="0.35"/>
    <row r="1539" customFormat="1" x14ac:dyDescent="0.35"/>
    <row r="1540" customFormat="1" x14ac:dyDescent="0.35"/>
    <row r="1541" customFormat="1" x14ac:dyDescent="0.35"/>
    <row r="1542" customFormat="1" x14ac:dyDescent="0.35"/>
    <row r="1543" customFormat="1" x14ac:dyDescent="0.35"/>
    <row r="1544" customFormat="1" x14ac:dyDescent="0.35"/>
    <row r="1545" customFormat="1" x14ac:dyDescent="0.35"/>
    <row r="1546" customFormat="1" x14ac:dyDescent="0.35"/>
    <row r="1547" customFormat="1" x14ac:dyDescent="0.35"/>
    <row r="1548" customFormat="1" x14ac:dyDescent="0.35"/>
    <row r="1549" customFormat="1" x14ac:dyDescent="0.35"/>
    <row r="1550" customFormat="1" x14ac:dyDescent="0.35"/>
    <row r="1551" customFormat="1" x14ac:dyDescent="0.35"/>
    <row r="1552" customFormat="1" x14ac:dyDescent="0.35"/>
    <row r="1553" customFormat="1" x14ac:dyDescent="0.35"/>
    <row r="1554" customFormat="1" x14ac:dyDescent="0.35"/>
    <row r="1555" customFormat="1" x14ac:dyDescent="0.35"/>
    <row r="1556" customFormat="1" x14ac:dyDescent="0.35"/>
    <row r="1557" customFormat="1" x14ac:dyDescent="0.35"/>
    <row r="1558" customFormat="1" x14ac:dyDescent="0.35"/>
    <row r="1559" customFormat="1" x14ac:dyDescent="0.35"/>
    <row r="1560" customFormat="1" x14ac:dyDescent="0.35"/>
    <row r="1561" customFormat="1" x14ac:dyDescent="0.35"/>
    <row r="1562" customFormat="1" x14ac:dyDescent="0.35"/>
    <row r="1563" customFormat="1" x14ac:dyDescent="0.35"/>
    <row r="1564" customFormat="1" x14ac:dyDescent="0.35"/>
    <row r="1565" customFormat="1" x14ac:dyDescent="0.35"/>
    <row r="1566" customFormat="1" x14ac:dyDescent="0.35"/>
    <row r="1567" customFormat="1" x14ac:dyDescent="0.35"/>
    <row r="1568" customFormat="1" x14ac:dyDescent="0.35"/>
    <row r="1569" customFormat="1" x14ac:dyDescent="0.35"/>
    <row r="1570" customFormat="1" x14ac:dyDescent="0.35"/>
    <row r="1571" customFormat="1" x14ac:dyDescent="0.35"/>
    <row r="1572" customFormat="1" x14ac:dyDescent="0.35"/>
    <row r="1573" customFormat="1" x14ac:dyDescent="0.35"/>
    <row r="1574" customFormat="1" x14ac:dyDescent="0.35"/>
    <row r="1575" customFormat="1" x14ac:dyDescent="0.35"/>
    <row r="1576" customFormat="1" x14ac:dyDescent="0.35"/>
    <row r="1577" customFormat="1" x14ac:dyDescent="0.35"/>
    <row r="1578" customFormat="1" x14ac:dyDescent="0.35"/>
    <row r="1579" customFormat="1" x14ac:dyDescent="0.35"/>
    <row r="1580" customFormat="1" x14ac:dyDescent="0.35"/>
    <row r="1581" customFormat="1" x14ac:dyDescent="0.35"/>
    <row r="1582" customFormat="1" x14ac:dyDescent="0.35"/>
    <row r="1583" customFormat="1" x14ac:dyDescent="0.35"/>
    <row r="1584" customFormat="1" x14ac:dyDescent="0.35"/>
    <row r="1585" customFormat="1" x14ac:dyDescent="0.35"/>
    <row r="1586" customFormat="1" x14ac:dyDescent="0.35"/>
    <row r="1587" customFormat="1" x14ac:dyDescent="0.35"/>
    <row r="1588" customFormat="1" x14ac:dyDescent="0.35"/>
    <row r="1589" customFormat="1" x14ac:dyDescent="0.35"/>
    <row r="1590" customFormat="1" x14ac:dyDescent="0.35"/>
    <row r="1591" customFormat="1" x14ac:dyDescent="0.35"/>
    <row r="1592" customFormat="1" x14ac:dyDescent="0.35"/>
    <row r="1593" customFormat="1" x14ac:dyDescent="0.35"/>
    <row r="1594" customFormat="1" x14ac:dyDescent="0.35"/>
    <row r="1595" customFormat="1" x14ac:dyDescent="0.35"/>
    <row r="1596" customFormat="1" x14ac:dyDescent="0.35"/>
    <row r="1597" customFormat="1" x14ac:dyDescent="0.35"/>
    <row r="1598" customFormat="1" x14ac:dyDescent="0.35"/>
    <row r="1599" customFormat="1" x14ac:dyDescent="0.35"/>
    <row r="1600" customFormat="1" x14ac:dyDescent="0.35"/>
    <row r="1601" customFormat="1" x14ac:dyDescent="0.35"/>
    <row r="1602" customFormat="1" x14ac:dyDescent="0.35"/>
    <row r="1603" customFormat="1" x14ac:dyDescent="0.35"/>
    <row r="1604" customFormat="1" x14ac:dyDescent="0.35"/>
    <row r="1605" customFormat="1" x14ac:dyDescent="0.35"/>
    <row r="1606" customFormat="1" x14ac:dyDescent="0.35"/>
    <row r="1607" customFormat="1" x14ac:dyDescent="0.35"/>
    <row r="1608" customFormat="1" x14ac:dyDescent="0.35"/>
    <row r="1609" customFormat="1" x14ac:dyDescent="0.35"/>
    <row r="1610" customFormat="1" x14ac:dyDescent="0.35"/>
    <row r="1611" customFormat="1" x14ac:dyDescent="0.35"/>
    <row r="1612" customFormat="1" x14ac:dyDescent="0.35"/>
    <row r="1613" customFormat="1" x14ac:dyDescent="0.35"/>
    <row r="1614" customFormat="1" x14ac:dyDescent="0.35"/>
    <row r="1615" customFormat="1" x14ac:dyDescent="0.35"/>
    <row r="1616" customFormat="1" x14ac:dyDescent="0.35"/>
    <row r="1617" customFormat="1" x14ac:dyDescent="0.35"/>
    <row r="1618" customFormat="1" x14ac:dyDescent="0.35"/>
    <row r="1619" customFormat="1" x14ac:dyDescent="0.35"/>
    <row r="1620" customFormat="1" x14ac:dyDescent="0.35"/>
    <row r="1621" customFormat="1" x14ac:dyDescent="0.35"/>
    <row r="1622" customFormat="1" x14ac:dyDescent="0.35"/>
    <row r="1623" customFormat="1" x14ac:dyDescent="0.35"/>
    <row r="1624" customFormat="1" x14ac:dyDescent="0.35"/>
    <row r="1625" customFormat="1" x14ac:dyDescent="0.35"/>
    <row r="1626" customFormat="1" x14ac:dyDescent="0.35"/>
    <row r="1627" customFormat="1" x14ac:dyDescent="0.35"/>
    <row r="1628" customFormat="1" x14ac:dyDescent="0.35"/>
    <row r="1629" customFormat="1" x14ac:dyDescent="0.35"/>
    <row r="1630" customFormat="1" x14ac:dyDescent="0.35"/>
    <row r="1631" customFormat="1" x14ac:dyDescent="0.35"/>
    <row r="1632" customFormat="1" x14ac:dyDescent="0.35"/>
    <row r="1633" customFormat="1" x14ac:dyDescent="0.35"/>
    <row r="1634" customFormat="1" x14ac:dyDescent="0.35"/>
    <row r="1635" customFormat="1" x14ac:dyDescent="0.35"/>
    <row r="1636" customFormat="1" x14ac:dyDescent="0.35"/>
    <row r="1637" customFormat="1" x14ac:dyDescent="0.35"/>
    <row r="1638" customFormat="1" x14ac:dyDescent="0.35"/>
    <row r="1639" customFormat="1" x14ac:dyDescent="0.35"/>
    <row r="1640" customFormat="1" x14ac:dyDescent="0.35"/>
    <row r="1641" customFormat="1" x14ac:dyDescent="0.35"/>
    <row r="1642" customFormat="1" x14ac:dyDescent="0.35"/>
    <row r="1643" customFormat="1" x14ac:dyDescent="0.35"/>
    <row r="1644" customFormat="1" x14ac:dyDescent="0.35"/>
    <row r="1645" customFormat="1" x14ac:dyDescent="0.35"/>
    <row r="1646" customFormat="1" x14ac:dyDescent="0.35"/>
    <row r="1647" customFormat="1" x14ac:dyDescent="0.35"/>
    <row r="1648" customFormat="1" x14ac:dyDescent="0.35"/>
    <row r="1649" customFormat="1" x14ac:dyDescent="0.35"/>
    <row r="1650" customFormat="1" x14ac:dyDescent="0.35"/>
    <row r="1651" customFormat="1" x14ac:dyDescent="0.35"/>
    <row r="1652" customFormat="1" x14ac:dyDescent="0.35"/>
    <row r="1653" customFormat="1" x14ac:dyDescent="0.35"/>
    <row r="1654" customFormat="1" x14ac:dyDescent="0.35"/>
    <row r="1655" customFormat="1" x14ac:dyDescent="0.35"/>
    <row r="1656" customFormat="1" x14ac:dyDescent="0.35"/>
    <row r="1657" customFormat="1" x14ac:dyDescent="0.35"/>
    <row r="1658" customFormat="1" x14ac:dyDescent="0.35"/>
    <row r="1659" customFormat="1" x14ac:dyDescent="0.35"/>
    <row r="1660" customFormat="1" x14ac:dyDescent="0.35"/>
    <row r="1661" customFormat="1" x14ac:dyDescent="0.35"/>
    <row r="1662" customFormat="1" x14ac:dyDescent="0.35"/>
    <row r="1663" customFormat="1" x14ac:dyDescent="0.35"/>
    <row r="1664" customFormat="1" x14ac:dyDescent="0.35"/>
    <row r="1665" customFormat="1" x14ac:dyDescent="0.35"/>
    <row r="1666" customFormat="1" x14ac:dyDescent="0.35"/>
    <row r="1667" customFormat="1" x14ac:dyDescent="0.35"/>
    <row r="1668" customFormat="1" x14ac:dyDescent="0.35"/>
    <row r="1669" customFormat="1" x14ac:dyDescent="0.35"/>
    <row r="1670" customFormat="1" x14ac:dyDescent="0.35"/>
    <row r="1671" customFormat="1" x14ac:dyDescent="0.35"/>
    <row r="1672" customFormat="1" x14ac:dyDescent="0.35"/>
    <row r="1673" customFormat="1" x14ac:dyDescent="0.35"/>
    <row r="1674" customFormat="1" x14ac:dyDescent="0.35"/>
    <row r="1675" customFormat="1" x14ac:dyDescent="0.35"/>
    <row r="1676" customFormat="1" x14ac:dyDescent="0.35"/>
    <row r="1677" customFormat="1" x14ac:dyDescent="0.35"/>
    <row r="1678" customFormat="1" x14ac:dyDescent="0.35"/>
    <row r="1679" customFormat="1" x14ac:dyDescent="0.35"/>
    <row r="1680" customFormat="1" x14ac:dyDescent="0.35"/>
    <row r="1681" customFormat="1" x14ac:dyDescent="0.35"/>
    <row r="1682" customFormat="1" x14ac:dyDescent="0.35"/>
    <row r="1683" customFormat="1" x14ac:dyDescent="0.35"/>
    <row r="1684" customFormat="1" x14ac:dyDescent="0.35"/>
    <row r="1685" customFormat="1" x14ac:dyDescent="0.35"/>
    <row r="1686" customFormat="1" x14ac:dyDescent="0.35"/>
    <row r="1687" customFormat="1" x14ac:dyDescent="0.35"/>
    <row r="1688" customFormat="1" x14ac:dyDescent="0.35"/>
    <row r="1689" customFormat="1" x14ac:dyDescent="0.35"/>
    <row r="1690" customFormat="1" x14ac:dyDescent="0.35"/>
    <row r="1691" customFormat="1" x14ac:dyDescent="0.35"/>
    <row r="1692" customFormat="1" x14ac:dyDescent="0.35"/>
    <row r="1693" customFormat="1" x14ac:dyDescent="0.35"/>
    <row r="1694" customFormat="1" x14ac:dyDescent="0.35"/>
    <row r="1695" customFormat="1" x14ac:dyDescent="0.35"/>
    <row r="1696" customFormat="1" x14ac:dyDescent="0.35"/>
    <row r="1697" customFormat="1" x14ac:dyDescent="0.35"/>
    <row r="1698" customFormat="1" x14ac:dyDescent="0.35"/>
    <row r="1699" customFormat="1" x14ac:dyDescent="0.35"/>
    <row r="1700" customFormat="1" x14ac:dyDescent="0.35"/>
    <row r="1701" customFormat="1" x14ac:dyDescent="0.35"/>
    <row r="1702" customFormat="1" x14ac:dyDescent="0.35"/>
    <row r="1703" customFormat="1" x14ac:dyDescent="0.35"/>
    <row r="1704" customFormat="1" x14ac:dyDescent="0.35"/>
    <row r="1705" customFormat="1" x14ac:dyDescent="0.35"/>
    <row r="1706" customFormat="1" x14ac:dyDescent="0.35"/>
    <row r="1707" customFormat="1" x14ac:dyDescent="0.35"/>
    <row r="1708" customFormat="1" x14ac:dyDescent="0.35"/>
    <row r="1709" customFormat="1" x14ac:dyDescent="0.35"/>
    <row r="1710" customFormat="1" x14ac:dyDescent="0.35"/>
    <row r="1711" customFormat="1" x14ac:dyDescent="0.35"/>
    <row r="1712" customFormat="1" x14ac:dyDescent="0.35"/>
    <row r="1713" customFormat="1" x14ac:dyDescent="0.35"/>
    <row r="1714" customFormat="1" x14ac:dyDescent="0.35"/>
    <row r="1715" customFormat="1" x14ac:dyDescent="0.35"/>
    <row r="1716" customFormat="1" x14ac:dyDescent="0.35"/>
    <row r="1717" customFormat="1" x14ac:dyDescent="0.35"/>
    <row r="1718" customFormat="1" x14ac:dyDescent="0.35"/>
    <row r="1719" customFormat="1" x14ac:dyDescent="0.35"/>
    <row r="1720" customFormat="1" x14ac:dyDescent="0.35"/>
    <row r="1721" customFormat="1" x14ac:dyDescent="0.35"/>
    <row r="1722" customFormat="1" x14ac:dyDescent="0.35"/>
    <row r="1723" customFormat="1" x14ac:dyDescent="0.35"/>
    <row r="1724" customFormat="1" x14ac:dyDescent="0.35"/>
    <row r="1725" customFormat="1" x14ac:dyDescent="0.35"/>
    <row r="1726" customFormat="1" x14ac:dyDescent="0.35"/>
    <row r="1727" customFormat="1" x14ac:dyDescent="0.35"/>
    <row r="1728" customFormat="1" x14ac:dyDescent="0.35"/>
    <row r="1729" customFormat="1" x14ac:dyDescent="0.35"/>
    <row r="1730" customFormat="1" x14ac:dyDescent="0.35"/>
    <row r="1731" customFormat="1" x14ac:dyDescent="0.35"/>
    <row r="1732" customFormat="1" x14ac:dyDescent="0.35"/>
    <row r="1733" customFormat="1" x14ac:dyDescent="0.35"/>
    <row r="1734" customFormat="1" x14ac:dyDescent="0.35"/>
    <row r="1735" customFormat="1" x14ac:dyDescent="0.35"/>
    <row r="1736" customFormat="1" x14ac:dyDescent="0.35"/>
    <row r="1737" customFormat="1" x14ac:dyDescent="0.35"/>
    <row r="1738" customFormat="1" x14ac:dyDescent="0.35"/>
    <row r="1739" customFormat="1" x14ac:dyDescent="0.35"/>
    <row r="1740" customFormat="1" x14ac:dyDescent="0.35"/>
    <row r="1741" customFormat="1" x14ac:dyDescent="0.35"/>
    <row r="1742" customFormat="1" x14ac:dyDescent="0.35"/>
    <row r="1743" customFormat="1" x14ac:dyDescent="0.35"/>
    <row r="1744" customFormat="1" x14ac:dyDescent="0.35"/>
    <row r="1745" customFormat="1" x14ac:dyDescent="0.35"/>
    <row r="1746" customFormat="1" x14ac:dyDescent="0.35"/>
    <row r="1747" customFormat="1" x14ac:dyDescent="0.35"/>
    <row r="1748" customFormat="1" x14ac:dyDescent="0.35"/>
    <row r="1749" customFormat="1" x14ac:dyDescent="0.35"/>
    <row r="1750" customFormat="1" x14ac:dyDescent="0.35"/>
    <row r="1751" customFormat="1" x14ac:dyDescent="0.35"/>
    <row r="1752" customFormat="1" x14ac:dyDescent="0.35"/>
    <row r="1753" customFormat="1" x14ac:dyDescent="0.35"/>
    <row r="1754" customFormat="1" x14ac:dyDescent="0.35"/>
    <row r="1755" customFormat="1" x14ac:dyDescent="0.35"/>
    <row r="1756" customFormat="1" x14ac:dyDescent="0.35"/>
    <row r="1757" customFormat="1" x14ac:dyDescent="0.35"/>
    <row r="1758" customFormat="1" x14ac:dyDescent="0.35"/>
    <row r="1759" customFormat="1" x14ac:dyDescent="0.35"/>
    <row r="1760" customFormat="1" x14ac:dyDescent="0.35"/>
    <row r="1761" customFormat="1" x14ac:dyDescent="0.35"/>
    <row r="1762" customFormat="1" x14ac:dyDescent="0.35"/>
    <row r="1763" customFormat="1" x14ac:dyDescent="0.35"/>
    <row r="1764" customFormat="1" x14ac:dyDescent="0.35"/>
    <row r="1765" customFormat="1" x14ac:dyDescent="0.35"/>
    <row r="1766" customFormat="1" x14ac:dyDescent="0.35"/>
    <row r="1767" customFormat="1" x14ac:dyDescent="0.35"/>
    <row r="1768" customFormat="1" x14ac:dyDescent="0.35"/>
    <row r="1769" customFormat="1" x14ac:dyDescent="0.35"/>
    <row r="1770" customFormat="1" x14ac:dyDescent="0.35"/>
    <row r="1771" customFormat="1" x14ac:dyDescent="0.35"/>
    <row r="1772" customFormat="1" x14ac:dyDescent="0.35"/>
    <row r="1773" customFormat="1" x14ac:dyDescent="0.35"/>
    <row r="1774" customFormat="1" x14ac:dyDescent="0.35"/>
    <row r="1775" customFormat="1" x14ac:dyDescent="0.35"/>
    <row r="1776" customFormat="1" x14ac:dyDescent="0.35"/>
    <row r="1777" customFormat="1" x14ac:dyDescent="0.35"/>
    <row r="1778" customFormat="1" x14ac:dyDescent="0.35"/>
    <row r="1779" customFormat="1" x14ac:dyDescent="0.35"/>
    <row r="1780" customFormat="1" x14ac:dyDescent="0.35"/>
    <row r="1781" customFormat="1" x14ac:dyDescent="0.35"/>
    <row r="1782" customFormat="1" x14ac:dyDescent="0.35"/>
    <row r="1783" customFormat="1" x14ac:dyDescent="0.35"/>
    <row r="1784" customFormat="1" x14ac:dyDescent="0.35"/>
    <row r="1785" customFormat="1" x14ac:dyDescent="0.35"/>
    <row r="1786" customFormat="1" x14ac:dyDescent="0.35"/>
    <row r="1787" customFormat="1" x14ac:dyDescent="0.35"/>
    <row r="1788" customFormat="1" x14ac:dyDescent="0.35"/>
    <row r="1789" customFormat="1" x14ac:dyDescent="0.35"/>
    <row r="1790" customFormat="1" x14ac:dyDescent="0.35"/>
    <row r="1791" customFormat="1" x14ac:dyDescent="0.35"/>
    <row r="1792" customFormat="1" x14ac:dyDescent="0.35"/>
    <row r="1793" customFormat="1" x14ac:dyDescent="0.35"/>
    <row r="1794" customFormat="1" x14ac:dyDescent="0.35"/>
    <row r="1795" customFormat="1" x14ac:dyDescent="0.35"/>
    <row r="1796" customFormat="1" x14ac:dyDescent="0.35"/>
    <row r="1797" customFormat="1" x14ac:dyDescent="0.35"/>
    <row r="1798" customFormat="1" x14ac:dyDescent="0.35"/>
    <row r="1799" customFormat="1" x14ac:dyDescent="0.35"/>
    <row r="1800" customFormat="1" x14ac:dyDescent="0.35"/>
    <row r="1801" customFormat="1" x14ac:dyDescent="0.35"/>
    <row r="1802" customFormat="1" x14ac:dyDescent="0.35"/>
    <row r="1803" customFormat="1" x14ac:dyDescent="0.35"/>
    <row r="1804" customFormat="1" x14ac:dyDescent="0.35"/>
    <row r="1805" customFormat="1" x14ac:dyDescent="0.35"/>
    <row r="1806" customFormat="1" x14ac:dyDescent="0.35"/>
    <row r="1807" customFormat="1" x14ac:dyDescent="0.35"/>
    <row r="1808" customFormat="1" x14ac:dyDescent="0.35"/>
    <row r="1809" customFormat="1" x14ac:dyDescent="0.35"/>
    <row r="1810" customFormat="1" x14ac:dyDescent="0.35"/>
    <row r="1811" customFormat="1" x14ac:dyDescent="0.35"/>
    <row r="1812" customFormat="1" x14ac:dyDescent="0.35"/>
    <row r="1813" customFormat="1" x14ac:dyDescent="0.35"/>
    <row r="1814" customFormat="1" x14ac:dyDescent="0.35"/>
    <row r="1815" customFormat="1" x14ac:dyDescent="0.35"/>
    <row r="1816" customFormat="1" x14ac:dyDescent="0.35"/>
    <row r="1817" customFormat="1" x14ac:dyDescent="0.35"/>
    <row r="1818" customFormat="1" x14ac:dyDescent="0.35"/>
    <row r="1819" customFormat="1" x14ac:dyDescent="0.35"/>
    <row r="1820" customFormat="1" x14ac:dyDescent="0.35"/>
    <row r="1821" customFormat="1" x14ac:dyDescent="0.35"/>
    <row r="1822" customFormat="1" x14ac:dyDescent="0.35"/>
    <row r="1823" customFormat="1" x14ac:dyDescent="0.35"/>
    <row r="1824" customFormat="1" x14ac:dyDescent="0.35"/>
    <row r="1825" customFormat="1" x14ac:dyDescent="0.35"/>
    <row r="1826" customFormat="1" x14ac:dyDescent="0.35"/>
    <row r="1827" customFormat="1" x14ac:dyDescent="0.35"/>
    <row r="1828" customFormat="1" x14ac:dyDescent="0.35"/>
    <row r="1829" customFormat="1" x14ac:dyDescent="0.35"/>
    <row r="1830" customFormat="1" x14ac:dyDescent="0.35"/>
    <row r="1831" customFormat="1" x14ac:dyDescent="0.35"/>
    <row r="1832" customFormat="1" x14ac:dyDescent="0.35"/>
    <row r="1833" customFormat="1" x14ac:dyDescent="0.35"/>
    <row r="1834" customFormat="1" x14ac:dyDescent="0.35"/>
    <row r="1835" customFormat="1" x14ac:dyDescent="0.35"/>
    <row r="1836" customFormat="1" x14ac:dyDescent="0.35"/>
    <row r="1837" customFormat="1" x14ac:dyDescent="0.35"/>
    <row r="1838" customFormat="1" x14ac:dyDescent="0.35"/>
    <row r="1839" customFormat="1" x14ac:dyDescent="0.35"/>
    <row r="1840" customFormat="1" x14ac:dyDescent="0.35"/>
    <row r="1841" customFormat="1" x14ac:dyDescent="0.35"/>
    <row r="1842" customFormat="1" x14ac:dyDescent="0.35"/>
    <row r="1843" customFormat="1" x14ac:dyDescent="0.35"/>
    <row r="1844" customFormat="1" x14ac:dyDescent="0.35"/>
    <row r="1845" customFormat="1" x14ac:dyDescent="0.35"/>
    <row r="1846" customFormat="1" x14ac:dyDescent="0.35"/>
    <row r="1847" customFormat="1" x14ac:dyDescent="0.35"/>
    <row r="1848" customFormat="1" x14ac:dyDescent="0.35"/>
    <row r="1849" customFormat="1" x14ac:dyDescent="0.35"/>
    <row r="1850" customFormat="1" x14ac:dyDescent="0.35"/>
    <row r="1851" customFormat="1" x14ac:dyDescent="0.35"/>
    <row r="1852" customFormat="1" x14ac:dyDescent="0.35"/>
    <row r="1853" customFormat="1" x14ac:dyDescent="0.35"/>
    <row r="1854" customFormat="1" x14ac:dyDescent="0.35"/>
    <row r="1855" customFormat="1" x14ac:dyDescent="0.35"/>
    <row r="1856" customFormat="1" x14ac:dyDescent="0.35"/>
    <row r="1857" customFormat="1" x14ac:dyDescent="0.35"/>
    <row r="1858" customFormat="1" x14ac:dyDescent="0.35"/>
    <row r="1859" customFormat="1" x14ac:dyDescent="0.35"/>
    <row r="1860" customFormat="1" x14ac:dyDescent="0.35"/>
    <row r="1861" customFormat="1" x14ac:dyDescent="0.35"/>
    <row r="1862" customFormat="1" x14ac:dyDescent="0.35"/>
    <row r="1863" customFormat="1" x14ac:dyDescent="0.35"/>
    <row r="1864" customFormat="1" x14ac:dyDescent="0.35"/>
    <row r="1865" customFormat="1" x14ac:dyDescent="0.35"/>
    <row r="1866" customFormat="1" x14ac:dyDescent="0.35"/>
    <row r="1867" customFormat="1" x14ac:dyDescent="0.35"/>
    <row r="1868" customFormat="1" x14ac:dyDescent="0.35"/>
    <row r="1869" customFormat="1" x14ac:dyDescent="0.35"/>
    <row r="1870" customFormat="1" x14ac:dyDescent="0.35"/>
    <row r="1871" customFormat="1" x14ac:dyDescent="0.35"/>
    <row r="1872" customFormat="1" x14ac:dyDescent="0.35"/>
    <row r="1873" customFormat="1" x14ac:dyDescent="0.35"/>
    <row r="1874" customFormat="1" x14ac:dyDescent="0.35"/>
    <row r="1875" customFormat="1" x14ac:dyDescent="0.35"/>
    <row r="1876" customFormat="1" x14ac:dyDescent="0.35"/>
    <row r="1877" customFormat="1" x14ac:dyDescent="0.35"/>
    <row r="1878" customFormat="1" x14ac:dyDescent="0.35"/>
    <row r="1879" customFormat="1" x14ac:dyDescent="0.35"/>
    <row r="1880" customFormat="1" x14ac:dyDescent="0.35"/>
    <row r="1881" customFormat="1" x14ac:dyDescent="0.35"/>
    <row r="1882" customFormat="1" x14ac:dyDescent="0.35"/>
    <row r="1883" customFormat="1" x14ac:dyDescent="0.35"/>
    <row r="1884" customFormat="1" x14ac:dyDescent="0.35"/>
    <row r="1885" customFormat="1" x14ac:dyDescent="0.35"/>
    <row r="1886" customFormat="1" x14ac:dyDescent="0.35"/>
    <row r="1887" customFormat="1" x14ac:dyDescent="0.35"/>
    <row r="1888" customFormat="1" x14ac:dyDescent="0.35"/>
    <row r="1889" customFormat="1" x14ac:dyDescent="0.35"/>
    <row r="1890" customFormat="1" x14ac:dyDescent="0.35"/>
    <row r="1891" customFormat="1" x14ac:dyDescent="0.35"/>
    <row r="1892" customFormat="1" x14ac:dyDescent="0.35"/>
    <row r="1893" customFormat="1" x14ac:dyDescent="0.35"/>
    <row r="1894" customFormat="1" x14ac:dyDescent="0.35"/>
    <row r="1895" customFormat="1" x14ac:dyDescent="0.35"/>
    <row r="1896" customFormat="1" x14ac:dyDescent="0.35"/>
    <row r="1897" customFormat="1" x14ac:dyDescent="0.35"/>
    <row r="1898" customFormat="1" x14ac:dyDescent="0.35"/>
    <row r="1899" customFormat="1" x14ac:dyDescent="0.35"/>
    <row r="1900" customFormat="1" x14ac:dyDescent="0.35"/>
    <row r="1901" customFormat="1" x14ac:dyDescent="0.35"/>
    <row r="1902" customFormat="1" x14ac:dyDescent="0.35"/>
    <row r="1903" customFormat="1" x14ac:dyDescent="0.35"/>
    <row r="1904" customFormat="1" x14ac:dyDescent="0.35"/>
    <row r="1905" customFormat="1" x14ac:dyDescent="0.35"/>
    <row r="1906" customFormat="1" x14ac:dyDescent="0.35"/>
    <row r="1907" customFormat="1" x14ac:dyDescent="0.35"/>
    <row r="1908" customFormat="1" x14ac:dyDescent="0.35"/>
    <row r="1909" customFormat="1" x14ac:dyDescent="0.35"/>
    <row r="1910" customFormat="1" x14ac:dyDescent="0.35"/>
    <row r="1911" customFormat="1" x14ac:dyDescent="0.35"/>
    <row r="1912" customFormat="1" x14ac:dyDescent="0.35"/>
    <row r="1913" customFormat="1" x14ac:dyDescent="0.35"/>
    <row r="1914" customFormat="1" x14ac:dyDescent="0.35"/>
    <row r="1915" customFormat="1" x14ac:dyDescent="0.35"/>
    <row r="1916" customFormat="1" x14ac:dyDescent="0.35"/>
    <row r="1917" customFormat="1" x14ac:dyDescent="0.35"/>
    <row r="1918" customFormat="1" x14ac:dyDescent="0.35"/>
    <row r="1919" customFormat="1" x14ac:dyDescent="0.35"/>
    <row r="1920" customFormat="1" x14ac:dyDescent="0.35"/>
    <row r="1921" customFormat="1" x14ac:dyDescent="0.35"/>
    <row r="1922" customFormat="1" x14ac:dyDescent="0.35"/>
    <row r="1923" customFormat="1" x14ac:dyDescent="0.35"/>
    <row r="1924" customFormat="1" x14ac:dyDescent="0.35"/>
    <row r="1925" customFormat="1" x14ac:dyDescent="0.35"/>
    <row r="1926" customFormat="1" x14ac:dyDescent="0.35"/>
    <row r="1927" customFormat="1" x14ac:dyDescent="0.35"/>
    <row r="1928" customFormat="1" x14ac:dyDescent="0.35"/>
    <row r="1929" customFormat="1" x14ac:dyDescent="0.35"/>
    <row r="1930" customFormat="1" x14ac:dyDescent="0.35"/>
    <row r="1931" customFormat="1" x14ac:dyDescent="0.35"/>
    <row r="1932" customFormat="1" x14ac:dyDescent="0.35"/>
    <row r="1933" customFormat="1" x14ac:dyDescent="0.35"/>
    <row r="1934" customFormat="1" x14ac:dyDescent="0.35"/>
    <row r="1935" customFormat="1" x14ac:dyDescent="0.35"/>
    <row r="1936" customFormat="1" x14ac:dyDescent="0.35"/>
    <row r="1937" customFormat="1" x14ac:dyDescent="0.35"/>
    <row r="1938" customFormat="1" x14ac:dyDescent="0.35"/>
    <row r="1939" customFormat="1" x14ac:dyDescent="0.35"/>
    <row r="1940" customFormat="1" x14ac:dyDescent="0.35"/>
    <row r="1941" customFormat="1" x14ac:dyDescent="0.35"/>
    <row r="1942" customFormat="1" x14ac:dyDescent="0.35"/>
    <row r="1943" customFormat="1" x14ac:dyDescent="0.35"/>
    <row r="1944" customFormat="1" x14ac:dyDescent="0.35"/>
    <row r="1945" customFormat="1" x14ac:dyDescent="0.35"/>
    <row r="1946" customFormat="1" x14ac:dyDescent="0.35"/>
    <row r="1947" customFormat="1" x14ac:dyDescent="0.35"/>
    <row r="1948" customFormat="1" x14ac:dyDescent="0.35"/>
    <row r="1949" customFormat="1" x14ac:dyDescent="0.35"/>
    <row r="1950" customFormat="1" x14ac:dyDescent="0.35"/>
    <row r="1951" customFormat="1" x14ac:dyDescent="0.35"/>
    <row r="1952" customFormat="1" x14ac:dyDescent="0.35"/>
    <row r="1953" customFormat="1" x14ac:dyDescent="0.35"/>
    <row r="1954" customFormat="1" x14ac:dyDescent="0.35"/>
    <row r="1955" customFormat="1" ht="1.5" customHeight="1" x14ac:dyDescent="0.35"/>
    <row r="1956" customFormat="1" x14ac:dyDescent="0.35"/>
    <row r="1957" customFormat="1" x14ac:dyDescent="0.35"/>
    <row r="1958" customFormat="1" x14ac:dyDescent="0.35"/>
    <row r="1959" customFormat="1" x14ac:dyDescent="0.35"/>
    <row r="1960" customFormat="1" x14ac:dyDescent="0.35"/>
    <row r="1961" customFormat="1" x14ac:dyDescent="0.35"/>
    <row r="1962" customFormat="1" x14ac:dyDescent="0.35"/>
    <row r="1963" customFormat="1" x14ac:dyDescent="0.35"/>
    <row r="1964" customFormat="1" x14ac:dyDescent="0.35"/>
    <row r="1965" customFormat="1" x14ac:dyDescent="0.35"/>
  </sheetData>
  <conditionalFormatting sqref="H8:CK13 H5:P7 Q3:CK4 H1966:CK1048576 CM5:CM13 CM1966:CM1048576 CN13:DK13">
    <cfRule type="expression" dxfId="760" priority="157">
      <formula>ISNUMBER(SEARCH("Calcs.", _xlfn.FORMULATEXT(H3)))</formula>
    </cfRule>
    <cfRule type="expression" dxfId="759" priority="158">
      <formula>ISNUMBER(SEARCH("Assumption", _xlfn.FORMULATEXT(H3)))</formula>
    </cfRule>
    <cfRule type="expression" dxfId="758" priority="159">
      <formula>ISNUMBER(SEARCH("=", _xlfn.FORMULATEXT(H3)))</formula>
    </cfRule>
    <cfRule type="expression" dxfId="757" priority="160">
      <formula>(ISNUMBER(SEARCH("=", _xlfn.FORMULATEXT(H3)))*1=0)</formula>
    </cfRule>
  </conditionalFormatting>
  <conditionalFormatting sqref="A2:A4 S2:CK4 C2:I2 H3:O4 P2:Q2 Q3:R4">
    <cfRule type="cellIs" dxfId="756" priority="161" stopIfTrue="1" operator="notEqual">
      <formula>0.6545646468</formula>
    </cfRule>
  </conditionalFormatting>
  <conditionalFormatting sqref="S2:CK4 H8:CK13 H5:P7 H3:O4 H2:I2 P2:Q2 Q3:R4 H1966:CK1048576 CM2:CM13 CM1966:CM1048576 CN13:DK13">
    <cfRule type="expression" dxfId="755" priority="142">
      <formula>ISNUMBER(SEARCH("IS BS CF", _xlfn.FORMULATEXT(H2)))</formula>
    </cfRule>
  </conditionalFormatting>
  <conditionalFormatting sqref="R2:R4">
    <cfRule type="cellIs" dxfId="754" priority="162" stopIfTrue="1" operator="notEqual">
      <formula>0.6545646468</formula>
    </cfRule>
  </conditionalFormatting>
  <conditionalFormatting sqref="CN1:DK1">
    <cfRule type="cellIs" dxfId="753" priority="66" stopIfTrue="1" operator="notEqual">
      <formula>0.6545646468</formula>
    </cfRule>
  </conditionalFormatting>
  <conditionalFormatting sqref="I1">
    <cfRule type="cellIs" dxfId="752" priority="65" stopIfTrue="1" operator="notEqual">
      <formula>0.6545646468</formula>
    </cfRule>
  </conditionalFormatting>
  <conditionalFormatting sqref="I1">
    <cfRule type="expression" dxfId="751" priority="64">
      <formula>ISNUMBER(SEARCH("IS BS CF", _xlfn.FORMULATEXT(I1)))</formula>
    </cfRule>
  </conditionalFormatting>
  <conditionalFormatting sqref="J1:O1">
    <cfRule type="cellIs" dxfId="750" priority="163" stopIfTrue="1" operator="notEqual">
      <formula>0.6545646468</formula>
    </cfRule>
  </conditionalFormatting>
  <conditionalFormatting sqref="J2:O2">
    <cfRule type="cellIs" dxfId="749" priority="164" stopIfTrue="1" operator="notEqual">
      <formula>0.6545646468</formula>
    </cfRule>
  </conditionalFormatting>
  <conditionalFormatting sqref="CL5:CL6">
    <cfRule type="expression" dxfId="748" priority="60">
      <formula>ISNUMBER(SEARCH("Calcs.", _xlfn.FORMULATEXT(CL5)))</formula>
    </cfRule>
    <cfRule type="expression" dxfId="747" priority="61">
      <formula>ISNUMBER(SEARCH("Assumption", _xlfn.FORMULATEXT(CL5)))</formula>
    </cfRule>
    <cfRule type="expression" dxfId="746" priority="62">
      <formula>ISNUMBER(SEARCH("=", _xlfn.FORMULATEXT(CL5)))</formula>
    </cfRule>
    <cfRule type="expression" dxfId="745" priority="63">
      <formula>(ISNUMBER(SEARCH("=", _xlfn.FORMULATEXT(CL5)))*1=0)</formula>
    </cfRule>
  </conditionalFormatting>
  <conditionalFormatting sqref="CL5:CL6">
    <cfRule type="expression" dxfId="744" priority="59">
      <formula>ISNUMBER(SEARCH("IS BS CF", _xlfn.FORMULATEXT(CL5)))</formula>
    </cfRule>
  </conditionalFormatting>
  <conditionalFormatting sqref="CM2:CM4">
    <cfRule type="cellIs" dxfId="743" priority="53" stopIfTrue="1" operator="notEqual">
      <formula>0.6545646468</formula>
    </cfRule>
  </conditionalFormatting>
  <conditionalFormatting sqref="CM1">
    <cfRule type="cellIs" dxfId="742" priority="47" stopIfTrue="1" operator="notEqual">
      <formula>0.6545646468</formula>
    </cfRule>
  </conditionalFormatting>
  <conditionalFormatting sqref="CM1">
    <cfRule type="expression" dxfId="741" priority="46">
      <formula>ISNUMBER(SEARCH("IS BS CF", _xlfn.FORMULATEXT(CM1)))</formula>
    </cfRule>
  </conditionalFormatting>
  <conditionalFormatting sqref="Q1:CK1">
    <cfRule type="cellIs" dxfId="740" priority="42" stopIfTrue="1" operator="notEqual">
      <formula>0.6545646468</formula>
    </cfRule>
  </conditionalFormatting>
  <conditionalFormatting sqref="Q1:CK1">
    <cfRule type="expression" dxfId="739" priority="41">
      <formula>ISNUMBER(SEARCH("IS BS CF", _xlfn.FORMULATEXT(Q1)))</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5" x14ac:dyDescent="0.35"/>
  <cols>
    <col min="1" max="1" width="14.6328125" bestFit="1" customWidth="1"/>
    <col min="2" max="2" width="17.54296875" bestFit="1" customWidth="1"/>
    <col min="3" max="3" width="10.6328125" bestFit="1" customWidth="1"/>
    <col min="4" max="4" width="20.54296875" bestFit="1" customWidth="1"/>
    <col min="5" max="5" width="15.81640625" bestFit="1" customWidth="1"/>
    <col min="17" max="90" width="8.7265625" customWidth="1"/>
    <col min="91" max="115" width="0" hidden="1" customWidth="1"/>
  </cols>
  <sheetData>
    <row r="1" spans="1:5" x14ac:dyDescent="0.35">
      <c r="A1" s="27" t="s">
        <v>679</v>
      </c>
      <c r="B1" s="27" t="s">
        <v>680</v>
      </c>
      <c r="C1" s="27" t="s">
        <v>676</v>
      </c>
      <c r="D1" s="27" t="s">
        <v>678</v>
      </c>
      <c r="E1" s="27" t="s">
        <v>677</v>
      </c>
    </row>
    <row r="2" spans="1:5" x14ac:dyDescent="0.35">
      <c r="A2" s="89" t="s">
        <v>453</v>
      </c>
      <c r="B2" t="s">
        <v>484</v>
      </c>
      <c r="C2" t="s">
        <v>220</v>
      </c>
      <c r="D2" t="s">
        <v>479</v>
      </c>
      <c r="E2" t="s">
        <v>537</v>
      </c>
    </row>
    <row r="3" spans="1:5" x14ac:dyDescent="0.35">
      <c r="A3" t="s">
        <v>455</v>
      </c>
      <c r="B3" t="s">
        <v>560</v>
      </c>
      <c r="C3" s="3" t="s">
        <v>263</v>
      </c>
      <c r="D3" t="s">
        <v>510</v>
      </c>
      <c r="E3" t="s">
        <v>529</v>
      </c>
    </row>
    <row r="4" spans="1:5" x14ac:dyDescent="0.35">
      <c r="A4" t="s">
        <v>324</v>
      </c>
      <c r="B4" t="s">
        <v>559</v>
      </c>
      <c r="C4" t="s">
        <v>496</v>
      </c>
      <c r="D4" t="s">
        <v>516</v>
      </c>
      <c r="E4" t="s">
        <v>528</v>
      </c>
    </row>
    <row r="5" spans="1:5" x14ac:dyDescent="0.35">
      <c r="A5" t="s">
        <v>259</v>
      </c>
      <c r="B5" t="s">
        <v>466</v>
      </c>
      <c r="C5" t="s">
        <v>420</v>
      </c>
      <c r="D5" t="s">
        <v>541</v>
      </c>
      <c r="E5" t="s">
        <v>532</v>
      </c>
    </row>
    <row r="6" spans="1:5" x14ac:dyDescent="0.35">
      <c r="A6" t="s">
        <v>584</v>
      </c>
      <c r="B6" t="s">
        <v>486</v>
      </c>
      <c r="C6" t="s">
        <v>275</v>
      </c>
      <c r="D6" t="s">
        <v>545</v>
      </c>
      <c r="E6" t="s">
        <v>533</v>
      </c>
    </row>
    <row r="7" spans="1:5" x14ac:dyDescent="0.35">
      <c r="A7" t="s">
        <v>260</v>
      </c>
      <c r="B7" s="3" t="s">
        <v>485</v>
      </c>
      <c r="C7" t="s">
        <v>276</v>
      </c>
      <c r="D7" t="s">
        <v>554</v>
      </c>
      <c r="E7" t="s">
        <v>426</v>
      </c>
    </row>
    <row r="8" spans="1:5" x14ac:dyDescent="0.35">
      <c r="A8" t="s">
        <v>261</v>
      </c>
      <c r="B8" t="s">
        <v>573</v>
      </c>
      <c r="C8" t="s">
        <v>337</v>
      </c>
      <c r="D8" t="s">
        <v>546</v>
      </c>
      <c r="E8" t="s">
        <v>427</v>
      </c>
    </row>
    <row r="9" spans="1:5" x14ac:dyDescent="0.35">
      <c r="A9" t="s">
        <v>448</v>
      </c>
      <c r="B9" t="s">
        <v>467</v>
      </c>
      <c r="C9" t="s">
        <v>421</v>
      </c>
      <c r="D9" t="s">
        <v>562</v>
      </c>
      <c r="E9" t="s">
        <v>428</v>
      </c>
    </row>
    <row r="10" spans="1:5" x14ac:dyDescent="0.35">
      <c r="A10" t="s">
        <v>588</v>
      </c>
      <c r="B10" t="s">
        <v>487</v>
      </c>
      <c r="C10" t="s">
        <v>422</v>
      </c>
      <c r="E10" t="s">
        <v>425</v>
      </c>
    </row>
    <row r="11" spans="1:5" x14ac:dyDescent="0.35">
      <c r="B11" t="s">
        <v>478</v>
      </c>
      <c r="C11" t="s">
        <v>418</v>
      </c>
      <c r="E11" t="s">
        <v>424</v>
      </c>
    </row>
    <row r="12" spans="1:5" x14ac:dyDescent="0.35">
      <c r="C12" t="s">
        <v>419</v>
      </c>
      <c r="E12" t="s">
        <v>564</v>
      </c>
    </row>
    <row r="13" spans="1:5" x14ac:dyDescent="0.35">
      <c r="C13" t="s">
        <v>423</v>
      </c>
      <c r="E13" t="s">
        <v>579</v>
      </c>
    </row>
    <row r="14" spans="1:5" x14ac:dyDescent="0.35">
      <c r="C14" t="s">
        <v>432</v>
      </c>
      <c r="E14" t="s">
        <v>580</v>
      </c>
    </row>
    <row r="15" spans="1:5" x14ac:dyDescent="0.35">
      <c r="C15" t="s">
        <v>430</v>
      </c>
      <c r="E15" t="s">
        <v>482</v>
      </c>
    </row>
    <row r="16" spans="1:5" x14ac:dyDescent="0.35">
      <c r="C16" t="s">
        <v>269</v>
      </c>
      <c r="E16" s="3" t="s">
        <v>391</v>
      </c>
    </row>
    <row r="17" spans="3:5" x14ac:dyDescent="0.35">
      <c r="C17" t="s">
        <v>390</v>
      </c>
      <c r="E17" s="3" t="s">
        <v>406</v>
      </c>
    </row>
    <row r="18" spans="3:5" x14ac:dyDescent="0.35">
      <c r="C18" t="s">
        <v>465</v>
      </c>
      <c r="E18" s="3" t="s">
        <v>407</v>
      </c>
    </row>
    <row r="19" spans="3:5" x14ac:dyDescent="0.35">
      <c r="C19" t="s">
        <v>267</v>
      </c>
      <c r="E19" t="s">
        <v>408</v>
      </c>
    </row>
    <row r="20" spans="3:5" x14ac:dyDescent="0.35">
      <c r="C20" t="s">
        <v>274</v>
      </c>
      <c r="E20" t="s">
        <v>523</v>
      </c>
    </row>
    <row r="21" spans="3:5" x14ac:dyDescent="0.35">
      <c r="C21" t="s">
        <v>512</v>
      </c>
      <c r="E21" t="s">
        <v>429</v>
      </c>
    </row>
    <row r="22" spans="3:5" x14ac:dyDescent="0.35">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5" x14ac:dyDescent="0.35"/>
  <cols>
    <col min="6" max="6" width="5.1796875" customWidth="1"/>
    <col min="7" max="7" width="3.7265625" style="8" customWidth="1"/>
    <col min="8" max="8" width="17.54296875" bestFit="1" customWidth="1"/>
    <col min="9" max="9" width="16.26953125" style="294" customWidth="1"/>
    <col min="10" max="10" width="16.26953125" style="2" customWidth="1"/>
    <col min="11" max="11" width="41.54296875" bestFit="1" customWidth="1"/>
    <col min="13" max="13" width="14.26953125" bestFit="1" customWidth="1"/>
    <col min="14" max="14" width="54.1796875" bestFit="1" customWidth="1"/>
    <col min="15" max="15" width="11.26953125" bestFit="1" customWidth="1"/>
    <col min="16" max="16" width="10.6328125" customWidth="1"/>
    <col min="17" max="19" width="8.7265625" customWidth="1"/>
    <col min="20" max="26" width="16.26953125" customWidth="1"/>
    <col min="27" max="37" width="8.7265625" customWidth="1"/>
    <col min="38" max="38" width="17.54296875" customWidth="1"/>
    <col min="39" max="90" width="8.7265625" customWidth="1"/>
    <col min="91" max="115" width="0" hidden="1" customWidth="1"/>
  </cols>
  <sheetData>
    <row r="1" spans="1:39" x14ac:dyDescent="0.35">
      <c r="A1" t="s">
        <v>821</v>
      </c>
      <c r="H1" s="235" t="s">
        <v>502</v>
      </c>
      <c r="I1" s="236" t="s">
        <v>500</v>
      </c>
      <c r="J1" s="249"/>
      <c r="N1" s="87">
        <v>0.3576388888888889</v>
      </c>
      <c r="O1" s="87">
        <v>0.35836805555555556</v>
      </c>
      <c r="P1" t="str">
        <f>TEXT(O1-N1, "h:mm:ss")</f>
        <v>0:01:03</v>
      </c>
    </row>
    <row r="2" spans="1:39" x14ac:dyDescent="0.35">
      <c r="A2" t="s">
        <v>557</v>
      </c>
      <c r="C2" s="27"/>
      <c r="D2" s="65"/>
      <c r="O2" s="87"/>
      <c r="P2" s="64"/>
    </row>
    <row r="3" spans="1:39" x14ac:dyDescent="0.35">
      <c r="A3" t="s">
        <v>501</v>
      </c>
      <c r="H3" s="235" t="s">
        <v>248</v>
      </c>
      <c r="I3" s="302" t="s">
        <v>249</v>
      </c>
      <c r="J3" s="250" t="s">
        <v>561</v>
      </c>
      <c r="K3" s="85" t="s">
        <v>250</v>
      </c>
      <c r="M3" t="e" cm="1">
        <f t="array" aca="1" ref="M3:M77" ca="1">_xlfn.UNIQUE(Codes!D:D)</f>
        <v>#NAME?</v>
      </c>
      <c r="P3" s="64" t="s">
        <v>578</v>
      </c>
      <c r="AE3" s="12" t="s">
        <v>687</v>
      </c>
      <c r="AI3" s="12" t="s">
        <v>688</v>
      </c>
      <c r="AL3" t="s">
        <v>690</v>
      </c>
    </row>
    <row r="4" spans="1:39" x14ac:dyDescent="0.35">
      <c r="A4" s="248" t="s">
        <v>558</v>
      </c>
      <c r="H4" t="s">
        <v>805</v>
      </c>
      <c r="I4" s="294" t="s">
        <v>800</v>
      </c>
      <c r="J4" s="237" t="s">
        <v>474</v>
      </c>
      <c r="K4" s="83" t="str">
        <f>IFERROR(VLOOKUP(#REF!,'Code list'!$B$3:$C$310,2,0),"")</f>
        <v/>
      </c>
      <c r="M4" s="131" t="e">
        <f ca="1"/>
        <v>#NAME?</v>
      </c>
      <c r="N4" s="131" t="s">
        <v>81</v>
      </c>
      <c r="T4" s="344" t="s">
        <v>679</v>
      </c>
      <c r="U4" s="344" t="s">
        <v>681</v>
      </c>
      <c r="V4" s="344" t="s">
        <v>680</v>
      </c>
      <c r="W4" s="344" t="s">
        <v>682</v>
      </c>
      <c r="X4" s="344" t="s">
        <v>676</v>
      </c>
      <c r="Y4" s="344" t="s">
        <v>677</v>
      </c>
      <c r="Z4" s="344" t="s">
        <v>755</v>
      </c>
      <c r="AE4" s="177" t="s">
        <v>448</v>
      </c>
      <c r="AI4" s="169" t="s">
        <v>453</v>
      </c>
      <c r="AL4" t="s">
        <v>453</v>
      </c>
      <c r="AM4" t="s">
        <v>737</v>
      </c>
    </row>
    <row r="5" spans="1:39" x14ac:dyDescent="0.35">
      <c r="H5" t="s">
        <v>812</v>
      </c>
      <c r="I5" s="294" t="s">
        <v>817</v>
      </c>
      <c r="J5" s="237" t="s">
        <v>474</v>
      </c>
      <c r="K5" s="83" t="str">
        <f>IFERROR(VLOOKUP(#REF!,'Code list'!$B$3:$C$310,2,0),"")</f>
        <v/>
      </c>
      <c r="M5" t="e">
        <f ca="1"/>
        <v>#NAME?</v>
      </c>
      <c r="N5" t="str">
        <f ca="1">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35">
      <c r="J6" s="237" t="s">
        <v>474</v>
      </c>
      <c r="K6" s="83" t="str">
        <f>IFERROR(VLOOKUP(#REF!,'Code list'!$B$3:$C$310,2,0),"")</f>
        <v/>
      </c>
      <c r="M6" s="9" t="e">
        <f ca="1"/>
        <v>#NAME?</v>
      </c>
      <c r="N6" t="str">
        <f ca="1">IFERROR(VLOOKUP(M6,'Code list'!$B$4:$C$311,2,0),"")</f>
        <v/>
      </c>
      <c r="T6" t="s">
        <v>455</v>
      </c>
      <c r="U6" t="s">
        <v>261</v>
      </c>
      <c r="V6" t="s">
        <v>560</v>
      </c>
      <c r="W6" t="s">
        <v>487</v>
      </c>
      <c r="X6" t="s">
        <v>263</v>
      </c>
      <c r="Y6" t="s">
        <v>528</v>
      </c>
      <c r="Z6" t="s">
        <v>406</v>
      </c>
      <c r="AB6" t="s">
        <v>479</v>
      </c>
      <c r="AE6" s="177" t="s">
        <v>455</v>
      </c>
      <c r="AI6" s="169" t="s">
        <v>453</v>
      </c>
      <c r="AL6" t="s">
        <v>263</v>
      </c>
      <c r="AM6" t="s">
        <v>568</v>
      </c>
    </row>
    <row r="7" spans="1:39" x14ac:dyDescent="0.35">
      <c r="B7" s="36"/>
      <c r="J7" s="237" t="s">
        <v>474</v>
      </c>
      <c r="K7" s="83" t="str">
        <f ca="1">IFERROR(VLOOKUP(A32,'Code list'!$B$3:$C$310,2,0),"")</f>
        <v/>
      </c>
      <c r="M7" s="12" t="e">
        <f ca="1"/>
        <v>#NAME?</v>
      </c>
      <c r="N7" t="str">
        <f ca="1">IFERROR(VLOOKUP(M7,'Code list'!$B$4:$C$311,2,0),"")</f>
        <v/>
      </c>
      <c r="T7" t="s">
        <v>324</v>
      </c>
      <c r="U7" t="s">
        <v>448</v>
      </c>
      <c r="V7" t="s">
        <v>559</v>
      </c>
      <c r="W7" t="s">
        <v>478</v>
      </c>
      <c r="X7" t="s">
        <v>496</v>
      </c>
      <c r="Y7" t="s">
        <v>532</v>
      </c>
      <c r="Z7" t="s">
        <v>407</v>
      </c>
      <c r="AB7" t="s">
        <v>510</v>
      </c>
      <c r="AE7" s="177" t="s">
        <v>559</v>
      </c>
      <c r="AI7" s="169" t="s">
        <v>560</v>
      </c>
      <c r="AL7" t="s">
        <v>432</v>
      </c>
      <c r="AM7" t="s">
        <v>569</v>
      </c>
    </row>
    <row r="8" spans="1:39" x14ac:dyDescent="0.35">
      <c r="B8" s="88" t="str">
        <f>IFERROR(P1,"Running")</f>
        <v>0:01:03</v>
      </c>
      <c r="J8" s="237"/>
      <c r="K8" s="83" t="str">
        <f>IFERROR(VLOOKUP(#REF!,'Code list'!$B$3:$C$310,2,0),"")</f>
        <v/>
      </c>
      <c r="M8" t="e">
        <f ca="1"/>
        <v>#NAME?</v>
      </c>
      <c r="N8" t="str">
        <f ca="1">IFERROR(VLOOKUP(M8,'Code list'!$B$4:$C$311,2,0),"")</f>
        <v/>
      </c>
      <c r="T8" t="s">
        <v>259</v>
      </c>
      <c r="U8" t="s">
        <v>588</v>
      </c>
      <c r="V8" t="s">
        <v>466</v>
      </c>
      <c r="X8" t="s">
        <v>420</v>
      </c>
      <c r="Y8" t="s">
        <v>533</v>
      </c>
      <c r="Z8" t="s">
        <v>408</v>
      </c>
      <c r="AB8" t="s">
        <v>516</v>
      </c>
      <c r="AE8" s="177" t="s">
        <v>324</v>
      </c>
      <c r="AI8" s="169" t="s">
        <v>453</v>
      </c>
      <c r="AL8" t="s">
        <v>453</v>
      </c>
      <c r="AM8" t="s">
        <v>739</v>
      </c>
    </row>
    <row r="9" spans="1:39" x14ac:dyDescent="0.35">
      <c r="J9" s="237"/>
      <c r="K9" s="83" t="str">
        <f ca="1">IFERROR(VLOOKUP(A83,'Code list'!$B$3:$C$310,2,0),"")</f>
        <v/>
      </c>
      <c r="M9" s="12" t="e">
        <f ca="1"/>
        <v>#NAME?</v>
      </c>
      <c r="N9" t="str">
        <f ca="1">IFERROR(VLOOKUP(M9,'Code list'!$B$4:$C$311,2,0),"")</f>
        <v/>
      </c>
      <c r="T9" t="s">
        <v>584</v>
      </c>
      <c r="V9" t="s">
        <v>486</v>
      </c>
      <c r="X9" t="s">
        <v>275</v>
      </c>
      <c r="Y9" t="s">
        <v>426</v>
      </c>
      <c r="Z9" t="s">
        <v>523</v>
      </c>
      <c r="AB9" t="s">
        <v>541</v>
      </c>
      <c r="AE9" s="177" t="s">
        <v>560</v>
      </c>
      <c r="AI9" s="169" t="s">
        <v>559</v>
      </c>
      <c r="AL9" t="s">
        <v>560</v>
      </c>
      <c r="AM9" t="s">
        <v>740</v>
      </c>
    </row>
    <row r="10" spans="1:39" x14ac:dyDescent="0.35">
      <c r="A10" t="s">
        <v>220</v>
      </c>
      <c r="B10" s="294" t="s">
        <v>322</v>
      </c>
      <c r="H10" s="3"/>
      <c r="I10"/>
      <c r="J10" s="237"/>
      <c r="K10" s="83" t="str">
        <f ca="1">IFERROR(VLOOKUP(A87,'Code list'!$B$3:$C$310,2,0),"")</f>
        <v/>
      </c>
      <c r="M10" t="e">
        <f ca="1"/>
        <v>#NAME?</v>
      </c>
      <c r="N10" t="str">
        <f ca="1">IFERROR(VLOOKUP(M10,'Code list'!$B$4:$C$311,2,0),"")</f>
        <v/>
      </c>
      <c r="T10" t="s">
        <v>260</v>
      </c>
      <c r="V10" t="s">
        <v>485</v>
      </c>
      <c r="X10" t="s">
        <v>276</v>
      </c>
      <c r="Y10" t="s">
        <v>427</v>
      </c>
      <c r="Z10" t="s">
        <v>429</v>
      </c>
      <c r="AB10" t="s">
        <v>545</v>
      </c>
      <c r="AE10" s="177" t="s">
        <v>259</v>
      </c>
      <c r="AI10" s="169" t="s">
        <v>453</v>
      </c>
      <c r="AL10" t="s">
        <v>430</v>
      </c>
      <c r="AM10" t="s">
        <v>697</v>
      </c>
    </row>
    <row r="11" spans="1:39" x14ac:dyDescent="0.35">
      <c r="A11" t="s">
        <v>423</v>
      </c>
      <c r="B11" s="294" t="s">
        <v>323</v>
      </c>
      <c r="H11" s="3"/>
      <c r="I11"/>
      <c r="J11" s="237"/>
      <c r="K11" s="83" t="str">
        <f ca="1">IFERROR(VLOOKUP(A91,'Code list'!$B$3:$C$310,2,0),"")</f>
        <v/>
      </c>
      <c r="M11" s="12" t="e">
        <f ca="1"/>
        <v>#NAME?</v>
      </c>
      <c r="N11" t="str">
        <f ca="1">IFERROR(VLOOKUP(M11,'Code list'!$B$4:$C$311,2,0),"")</f>
        <v/>
      </c>
      <c r="T11" t="s">
        <v>261</v>
      </c>
      <c r="V11" t="s">
        <v>573</v>
      </c>
      <c r="X11" t="s">
        <v>337</v>
      </c>
      <c r="Y11" t="s">
        <v>428</v>
      </c>
      <c r="AB11" t="s">
        <v>554</v>
      </c>
      <c r="AE11" s="177" t="s">
        <v>466</v>
      </c>
      <c r="AI11" s="169" t="s">
        <v>466</v>
      </c>
      <c r="AL11" t="s">
        <v>453</v>
      </c>
      <c r="AM11" t="s">
        <v>698</v>
      </c>
    </row>
    <row r="12" spans="1:39" x14ac:dyDescent="0.35">
      <c r="H12" s="3"/>
      <c r="I12"/>
      <c r="J12" s="237"/>
      <c r="K12" s="83" t="str">
        <f>IFERROR(VLOOKUP(#REF!,'Code list'!$B$3:$C$310,2,0),"")</f>
        <v/>
      </c>
      <c r="M12" s="12" t="e">
        <f ca="1"/>
        <v>#NAME?</v>
      </c>
      <c r="N12" t="str">
        <f ca="1">IFERROR(VLOOKUP(M12,'Code list'!$B$4:$C$311,2,0),"")</f>
        <v/>
      </c>
      <c r="T12" t="s">
        <v>448</v>
      </c>
      <c r="X12" t="s">
        <v>421</v>
      </c>
      <c r="Y12" t="s">
        <v>425</v>
      </c>
      <c r="AB12" t="s">
        <v>546</v>
      </c>
      <c r="AE12" s="177" t="s">
        <v>260</v>
      </c>
      <c r="AI12" s="169" t="s">
        <v>453</v>
      </c>
      <c r="AL12" t="s">
        <v>559</v>
      </c>
      <c r="AM12" t="s">
        <v>699</v>
      </c>
    </row>
    <row r="13" spans="1:39" x14ac:dyDescent="0.35">
      <c r="H13" s="3"/>
      <c r="I13"/>
      <c r="J13" s="237"/>
      <c r="K13" s="83" t="str">
        <f ca="1">IFERROR(VLOOKUP(A95,'Code list'!$B$3:$C$310,2,0),"")</f>
        <v/>
      </c>
      <c r="M13" s="12" t="e">
        <f ca="1"/>
        <v>#NAME?</v>
      </c>
      <c r="N13" t="str">
        <f ca="1">IFERROR(VLOOKUP(M13,'Code list'!$B$4:$C$311,2,0),"")</f>
        <v/>
      </c>
      <c r="T13" t="s">
        <v>588</v>
      </c>
      <c r="X13" t="s">
        <v>422</v>
      </c>
      <c r="Y13" t="s">
        <v>424</v>
      </c>
      <c r="AB13" t="s">
        <v>562</v>
      </c>
      <c r="AE13" s="177" t="s">
        <v>478</v>
      </c>
      <c r="AI13" s="169" t="s">
        <v>486</v>
      </c>
      <c r="AL13" t="s">
        <v>420</v>
      </c>
      <c r="AM13" t="s">
        <v>700</v>
      </c>
    </row>
    <row r="14" spans="1:39" x14ac:dyDescent="0.35">
      <c r="H14" s="3"/>
      <c r="I14" s="3"/>
      <c r="J14" s="237"/>
      <c r="K14" s="83" t="str">
        <f>IFERROR(VLOOKUP(#REF!,'Code list'!$B$3:$C$310,2,0),"")</f>
        <v/>
      </c>
      <c r="M14" s="12" t="e">
        <f ca="1"/>
        <v>#NAME?</v>
      </c>
      <c r="N14" t="str">
        <f ca="1">IFERROR(VLOOKUP(M14,'Code list'!$B$4:$C$311,2,0),"")</f>
        <v/>
      </c>
      <c r="X14" t="s">
        <v>418</v>
      </c>
      <c r="Y14" t="s">
        <v>564</v>
      </c>
      <c r="AE14" s="177" t="s">
        <v>261</v>
      </c>
      <c r="AI14" s="169" t="s">
        <v>453</v>
      </c>
      <c r="AL14" t="s">
        <v>496</v>
      </c>
      <c r="AM14" t="s">
        <v>696</v>
      </c>
    </row>
    <row r="15" spans="1:39" x14ac:dyDescent="0.35">
      <c r="I15"/>
      <c r="J15" s="237"/>
      <c r="K15" s="83" t="str">
        <f>IFERROR(VLOOKUP(#REF!,'Code list'!$B$3:$C$310,2,0),"")</f>
        <v/>
      </c>
      <c r="M15" t="e">
        <f ca="1"/>
        <v>#NAME?</v>
      </c>
      <c r="N15" t="str">
        <f ca="1">IFERROR(VLOOKUP(M15,'Code list'!$B$4:$C$311,2,0),"")</f>
        <v/>
      </c>
      <c r="X15" t="s">
        <v>419</v>
      </c>
      <c r="AE15" s="177" t="s">
        <v>467</v>
      </c>
      <c r="AI15" s="169" t="s">
        <v>485</v>
      </c>
      <c r="AL15" t="s">
        <v>269</v>
      </c>
      <c r="AM15" t="s">
        <v>701</v>
      </c>
    </row>
    <row r="16" spans="1:39" x14ac:dyDescent="0.35">
      <c r="J16" s="237"/>
      <c r="K16" s="83" t="str">
        <f>IFERROR(VLOOKUP(#REF!,'Code list'!$B$3:$C$310,2,0),"")</f>
        <v/>
      </c>
      <c r="M16" s="12" t="e">
        <f ca="1"/>
        <v>#NAME?</v>
      </c>
      <c r="N16" t="str">
        <f ca="1">IFERROR(VLOOKUP(M16,'Code list'!$B$4:$C$311,2,0),"")</f>
        <v/>
      </c>
      <c r="X16" t="s">
        <v>423</v>
      </c>
      <c r="AE16" s="177" t="s">
        <v>584</v>
      </c>
      <c r="AI16" s="169" t="s">
        <v>453</v>
      </c>
      <c r="AL16" t="s">
        <v>453</v>
      </c>
      <c r="AM16" t="s">
        <v>737</v>
      </c>
    </row>
    <row r="17" spans="1:39" x14ac:dyDescent="0.35">
      <c r="J17" s="237"/>
      <c r="K17" s="83" t="str">
        <f>IFERROR(VLOOKUP(#REF!,'Code list'!$B$3:$C$310,2,0),"")</f>
        <v/>
      </c>
      <c r="M17" t="e">
        <f ca="1"/>
        <v>#NAME?</v>
      </c>
      <c r="N17" t="str">
        <f ca="1">IFERROR(VLOOKUP(M17,'Code list'!$B$4:$C$311,2,0),"")</f>
        <v/>
      </c>
      <c r="X17" t="s">
        <v>432</v>
      </c>
      <c r="AE17" s="177" t="s">
        <v>486</v>
      </c>
      <c r="AI17" s="169" t="s">
        <v>573</v>
      </c>
      <c r="AL17" t="s">
        <v>560</v>
      </c>
      <c r="AM17" t="s">
        <v>738</v>
      </c>
    </row>
    <row r="18" spans="1:39" x14ac:dyDescent="0.35">
      <c r="J18" s="237"/>
      <c r="K18" s="83" t="str">
        <f>IFERROR(VLOOKUP(#REF!,'Code list'!$B$3:$C$310,2,0),"")</f>
        <v/>
      </c>
      <c r="M18" s="12" t="e">
        <f ca="1"/>
        <v>#NAME?</v>
      </c>
      <c r="N18" t="str">
        <f ca="1">IFERROR(VLOOKUP(M18,'Code list'!$B$4:$C$311,2,0),"")</f>
        <v/>
      </c>
      <c r="X18" t="s">
        <v>430</v>
      </c>
      <c r="AE18" s="177" t="s">
        <v>588</v>
      </c>
      <c r="AI18" s="169" t="s">
        <v>261</v>
      </c>
      <c r="AL18" t="s">
        <v>263</v>
      </c>
      <c r="AM18" t="s">
        <v>568</v>
      </c>
    </row>
    <row r="19" spans="1:39" x14ac:dyDescent="0.35">
      <c r="A19" t="s">
        <v>692</v>
      </c>
      <c r="J19" s="237"/>
      <c r="K19" s="83" t="str">
        <f ca="1">IFERROR(VLOOKUP(A96,'Code list'!$B$3:$C$310,2,0),"")</f>
        <v/>
      </c>
      <c r="M19" s="12" t="e">
        <f ca="1"/>
        <v>#NAME?</v>
      </c>
      <c r="N19" t="str">
        <f ca="1">IFERROR(VLOOKUP(M19,'Code list'!$B$4:$C$311,2,0),"")</f>
        <v/>
      </c>
      <c r="X19" t="s">
        <v>269</v>
      </c>
      <c r="AE19" s="177" t="s">
        <v>487</v>
      </c>
      <c r="AI19" s="169" t="s">
        <v>467</v>
      </c>
      <c r="AL19" t="s">
        <v>432</v>
      </c>
      <c r="AM19" t="s">
        <v>569</v>
      </c>
    </row>
    <row r="20" spans="1:39" x14ac:dyDescent="0.35">
      <c r="A20" t="s">
        <v>691</v>
      </c>
      <c r="J20" s="237"/>
      <c r="K20" s="83" t="str">
        <f ca="1">IFERROR(VLOOKUP(A99,'Code list'!$B$3:$C$310,2,0),"")</f>
        <v/>
      </c>
      <c r="M20" s="12" t="e">
        <f ca="1"/>
        <v>#NAME?</v>
      </c>
      <c r="N20" t="str">
        <f ca="1">IFERROR(VLOOKUP(M20,'Code list'!$B$4:$C$311,2,0),"")</f>
        <v/>
      </c>
      <c r="X20" t="s">
        <v>390</v>
      </c>
      <c r="AE20" s="177" t="s">
        <v>484</v>
      </c>
      <c r="AI20" s="169" t="s">
        <v>261</v>
      </c>
      <c r="AL20" t="s">
        <v>453</v>
      </c>
      <c r="AM20" t="s">
        <v>739</v>
      </c>
    </row>
    <row r="21" spans="1:39" x14ac:dyDescent="0.35">
      <c r="A21" t="s">
        <v>693</v>
      </c>
      <c r="J21" s="237"/>
      <c r="K21" s="83" t="str">
        <f ca="1">IFERROR(VLOOKUP(A100,'Code list'!$B$3:$C$310,2,0),"")</f>
        <v/>
      </c>
      <c r="M21" s="12" t="e">
        <f ca="1"/>
        <v>#NAME?</v>
      </c>
      <c r="N21" t="str">
        <f ca="1">IFERROR(VLOOKUP(M21,'Code list'!$B$4:$C$311,2,0),"")</f>
        <v/>
      </c>
      <c r="X21" t="s">
        <v>465</v>
      </c>
      <c r="AI21" s="169" t="s">
        <v>487</v>
      </c>
      <c r="AL21" t="s">
        <v>560</v>
      </c>
      <c r="AM21" t="s">
        <v>740</v>
      </c>
    </row>
    <row r="22" spans="1:39" x14ac:dyDescent="0.35">
      <c r="A22" t="s">
        <v>267</v>
      </c>
      <c r="H22" s="3"/>
      <c r="I22"/>
      <c r="J22" s="237"/>
      <c r="K22" s="83" t="str">
        <f ca="1">IFERROR(VLOOKUP(A103,'Code list'!$B$3:$C$310,2,0),"")</f>
        <v/>
      </c>
      <c r="M22" s="12" t="e">
        <f ca="1"/>
        <v>#NAME?</v>
      </c>
      <c r="N22" t="str">
        <f ca="1">IFERROR(VLOOKUP(M22,'Code list'!$B$4:$C$311,2,0),"")</f>
        <v/>
      </c>
      <c r="X22" t="s">
        <v>267</v>
      </c>
      <c r="AI22" s="169" t="s">
        <v>261</v>
      </c>
      <c r="AL22" t="s">
        <v>430</v>
      </c>
      <c r="AM22" t="s">
        <v>697</v>
      </c>
    </row>
    <row r="23" spans="1:39" x14ac:dyDescent="0.35">
      <c r="A23" t="s">
        <v>421</v>
      </c>
      <c r="H23" s="3"/>
      <c r="I23"/>
      <c r="J23" s="237"/>
      <c r="K23" s="83" t="str">
        <f ca="1">IFERROR(VLOOKUP(A104,'Code list'!$B$3:$C$310,2,0),"")</f>
        <v/>
      </c>
      <c r="M23" s="27" t="e">
        <f ca="1"/>
        <v>#NAME?</v>
      </c>
      <c r="N23" t="str">
        <f ca="1">IFERROR(VLOOKUP(M23,'Code list'!$B$4:$C$311,2,0),"")</f>
        <v/>
      </c>
      <c r="X23" t="s">
        <v>274</v>
      </c>
      <c r="AI23" s="169" t="s">
        <v>478</v>
      </c>
      <c r="AL23" t="s">
        <v>453</v>
      </c>
      <c r="AM23" t="s">
        <v>698</v>
      </c>
    </row>
    <row r="24" spans="1:39" x14ac:dyDescent="0.35">
      <c r="A24" t="s">
        <v>274</v>
      </c>
      <c r="H24" s="3"/>
      <c r="I24"/>
      <c r="J24" s="237"/>
      <c r="K24" s="83" t="str">
        <f ca="1">IFERROR(VLOOKUP(A106,'Code list'!$B$3:$C$310,2,0),"")</f>
        <v/>
      </c>
      <c r="M24" s="12" t="e">
        <f ca="1"/>
        <v>#NAME?</v>
      </c>
      <c r="N24" t="str">
        <f ca="1">IFERROR(VLOOKUP(M24,'Code list'!$B$4:$C$311,2,0),"")</f>
        <v/>
      </c>
      <c r="AL24" t="s">
        <v>559</v>
      </c>
      <c r="AM24" t="s">
        <v>699</v>
      </c>
    </row>
    <row r="25" spans="1:39" x14ac:dyDescent="0.35">
      <c r="H25" s="3"/>
      <c r="I25"/>
      <c r="J25" s="237"/>
      <c r="K25" s="83"/>
      <c r="M25" s="12" t="e">
        <f ca="1"/>
        <v>#NAME?</v>
      </c>
    </row>
    <row r="26" spans="1:39" x14ac:dyDescent="0.35">
      <c r="A26" s="3" t="s">
        <v>261</v>
      </c>
      <c r="H26" s="3"/>
      <c r="I26"/>
      <c r="J26" s="237"/>
      <c r="K26" s="83" t="str">
        <f ca="1">IFERROR(VLOOKUP(A107,'Code list'!$B$3:$C$310,2,0),"")</f>
        <v/>
      </c>
      <c r="M26" t="e">
        <f ca="1"/>
        <v>#NAME?</v>
      </c>
      <c r="N26" t="str">
        <f ca="1">IFERROR(VLOOKUP(M26,'Code list'!$B$4:$C$311,2,0),"")</f>
        <v/>
      </c>
      <c r="X26" t="s">
        <v>518</v>
      </c>
      <c r="AE26" t="s">
        <v>510</v>
      </c>
      <c r="AL26" t="s">
        <v>420</v>
      </c>
      <c r="AM26" t="s">
        <v>700</v>
      </c>
    </row>
    <row r="27" spans="1:39" x14ac:dyDescent="0.35">
      <c r="A27" s="3" t="s">
        <v>467</v>
      </c>
      <c r="H27" s="3"/>
      <c r="I27" s="3"/>
      <c r="J27" s="237"/>
      <c r="K27" s="83" t="str">
        <f>IFERROR(VLOOKUP(#REF!,'Code list'!$B$3:$C$310,2,0),"")</f>
        <v/>
      </c>
      <c r="M27" s="12" t="e">
        <f ca="1"/>
        <v>#NAME?</v>
      </c>
      <c r="N27" t="str">
        <f ca="1">IFERROR(VLOOKUP(M27,'Code list'!$B$4:$C$311,2,0),"")</f>
        <v/>
      </c>
      <c r="AE27" t="s">
        <v>516</v>
      </c>
      <c r="AL27" t="s">
        <v>496</v>
      </c>
      <c r="AM27" t="s">
        <v>696</v>
      </c>
    </row>
    <row r="28" spans="1:39" x14ac:dyDescent="0.35">
      <c r="A28" t="s">
        <v>422</v>
      </c>
      <c r="C28" s="12" t="s">
        <v>694</v>
      </c>
      <c r="I28"/>
      <c r="J28" s="237"/>
      <c r="K28" s="83" t="str">
        <f>IFERROR(VLOOKUP(#REF!,'Code list'!$B$3:$C$310,2,0),"")</f>
        <v/>
      </c>
      <c r="M28" t="e">
        <f ca="1"/>
        <v>#NAME?</v>
      </c>
      <c r="N28" t="str">
        <f ca="1">IFERROR(VLOOKUP(M28,'Code list'!$B$4:$C$311,2,0),"")</f>
        <v/>
      </c>
      <c r="AE28" t="s">
        <v>541</v>
      </c>
      <c r="AL28" t="s">
        <v>269</v>
      </c>
      <c r="AM28" t="s">
        <v>701</v>
      </c>
    </row>
    <row r="29" spans="1:39" x14ac:dyDescent="0.35">
      <c r="A29" t="s">
        <v>418</v>
      </c>
      <c r="C29" t="s">
        <v>421</v>
      </c>
      <c r="I29"/>
      <c r="J29" s="237"/>
      <c r="K29" s="83" t="str">
        <f>IFERROR(VLOOKUP(#REF!,'Code list'!$B$3:$C$310,2,0),"")</f>
        <v/>
      </c>
      <c r="M29" t="e">
        <f ca="1"/>
        <v>#NAME?</v>
      </c>
      <c r="N29" t="str">
        <f ca="1">IFERROR(VLOOKUP(M29,'Code list'!$B$4:$C$311,2,0),"")</f>
        <v/>
      </c>
      <c r="AE29" t="s">
        <v>562</v>
      </c>
      <c r="AL29" t="s">
        <v>453</v>
      </c>
      <c r="AM29" t="s">
        <v>741</v>
      </c>
    </row>
    <row r="30" spans="1:39" x14ac:dyDescent="0.35">
      <c r="I30"/>
      <c r="J30" s="237"/>
      <c r="K30" s="83" t="str">
        <f>IFERROR(VLOOKUP(#REF!,'Code list'!$B$3:$C$310,2,0),"")</f>
        <v/>
      </c>
      <c r="M30" t="e">
        <f ca="1"/>
        <v>#NAME?</v>
      </c>
      <c r="N30" t="str">
        <f ca="1">IFERROR(VLOOKUP(M30,'Code list'!$B$4:$C$311,2,0),"")</f>
        <v/>
      </c>
      <c r="AL30" t="s">
        <v>466</v>
      </c>
      <c r="AM30" t="s">
        <v>742</v>
      </c>
    </row>
    <row r="31" spans="1:39" x14ac:dyDescent="0.35">
      <c r="A31" t="s">
        <v>496</v>
      </c>
      <c r="B31" s="303" t="str">
        <f t="shared" ref="B31:B37" si="0">LEFT(A31,3)&amp;" - "&amp;"dog"</f>
        <v>WCI - dog</v>
      </c>
      <c r="H31" s="3"/>
      <c r="I31" s="3"/>
      <c r="J31" s="237"/>
      <c r="K31" s="83" t="str">
        <f>IFERROR(VLOOKUP(#REF!,'Code list'!$B$3:$C$310,2,0),"")</f>
        <v/>
      </c>
      <c r="M31" t="e">
        <f ca="1"/>
        <v>#NAME?</v>
      </c>
      <c r="N31" t="str">
        <f ca="1">IFERROR(VLOOKUP(M31,'Code list'!$B$4:$C$311,2,0),"")</f>
        <v/>
      </c>
      <c r="T31" t="s">
        <v>453</v>
      </c>
      <c r="AL31" t="s">
        <v>275</v>
      </c>
      <c r="AM31" t="s">
        <v>702</v>
      </c>
    </row>
    <row r="32" spans="1:39" x14ac:dyDescent="0.35">
      <c r="A32" s="84" t="s">
        <v>275</v>
      </c>
      <c r="B32" s="303" t="str">
        <f t="shared" si="0"/>
        <v>DCH - dog</v>
      </c>
      <c r="I32"/>
      <c r="J32" s="237"/>
      <c r="K32" s="83" t="str">
        <f>IFERROR(VLOOKUP(#REF!,'Code list'!$B$3:$C$310,2,0),"")</f>
        <v/>
      </c>
      <c r="M32" t="e">
        <f ca="1"/>
        <v>#NAME?</v>
      </c>
      <c r="N32" t="str">
        <f ca="1">IFERROR(VLOOKUP(M32,'Code list'!$B$4:$C$311,2,0),"")</f>
        <v/>
      </c>
      <c r="T32" t="s">
        <v>484</v>
      </c>
      <c r="AL32" t="s">
        <v>390</v>
      </c>
      <c r="AM32" t="s">
        <v>703</v>
      </c>
    </row>
    <row r="33" spans="1:39" x14ac:dyDescent="0.35">
      <c r="A33" s="84" t="s">
        <v>267</v>
      </c>
      <c r="B33" s="303" t="str">
        <f t="shared" si="0"/>
        <v>UER - dog</v>
      </c>
      <c r="I33"/>
      <c r="J33" s="237"/>
      <c r="K33" s="83" t="str">
        <f>IFERROR(VLOOKUP(#REF!,'Code list'!$B$3:$C$310,2,0),"")</f>
        <v/>
      </c>
      <c r="M33" t="e">
        <f ca="1"/>
        <v>#NAME?</v>
      </c>
      <c r="N33" t="str">
        <f ca="1">IFERROR(VLOOKUP(M33,'Code list'!$B$4:$C$311,2,0),"")</f>
        <v/>
      </c>
      <c r="T33" t="s">
        <v>453</v>
      </c>
      <c r="AL33" t="s">
        <v>453</v>
      </c>
      <c r="AM33" t="s">
        <v>743</v>
      </c>
    </row>
    <row r="34" spans="1:39" x14ac:dyDescent="0.35">
      <c r="A34" t="s">
        <v>421</v>
      </c>
      <c r="B34" s="303" t="str">
        <f t="shared" si="0"/>
        <v>FAI - dog</v>
      </c>
      <c r="I34"/>
      <c r="J34" s="237"/>
      <c r="K34" s="83" t="str">
        <f>IFERROR(VLOOKUP(#REF!,'Code list'!$B$3:$C$310,2,0),"")</f>
        <v/>
      </c>
      <c r="M34" t="e">
        <f ca="1"/>
        <v>#NAME?</v>
      </c>
      <c r="N34" t="str">
        <f ca="1">IFERROR(VLOOKUP(M34,'Code list'!$B$4:$C$311,2,0),"")</f>
        <v/>
      </c>
      <c r="T34" t="s">
        <v>560</v>
      </c>
      <c r="AL34" t="s">
        <v>486</v>
      </c>
      <c r="AM34" t="s">
        <v>744</v>
      </c>
    </row>
    <row r="35" spans="1:39" x14ac:dyDescent="0.35">
      <c r="A35" t="s">
        <v>274</v>
      </c>
      <c r="B35" s="303" t="str">
        <f t="shared" si="0"/>
        <v>DCH - dog</v>
      </c>
      <c r="H35" s="3"/>
      <c r="I35" s="3"/>
      <c r="J35" s="237"/>
      <c r="K35" s="83" t="str">
        <f>IFERROR(VLOOKUP(#REF!,'Code list'!$B$3:$C$310,2,0),"")</f>
        <v/>
      </c>
      <c r="M35" t="e">
        <f ca="1"/>
        <v>#NAME?</v>
      </c>
      <c r="N35" t="str">
        <f ca="1">IFERROR(VLOOKUP(M35,'Code list'!$B$4:$C$311,2,0),"")</f>
        <v/>
      </c>
      <c r="T35" t="s">
        <v>453</v>
      </c>
      <c r="AL35" t="s">
        <v>276</v>
      </c>
      <c r="AM35" t="s">
        <v>704</v>
      </c>
    </row>
    <row r="36" spans="1:39" x14ac:dyDescent="0.35">
      <c r="A36" s="84" t="s">
        <v>422</v>
      </c>
      <c r="B36" s="303" t="str">
        <f t="shared" si="0"/>
        <v>FAP - dog</v>
      </c>
      <c r="H36" s="3"/>
      <c r="I36" s="3"/>
      <c r="J36" s="237"/>
      <c r="K36" s="83" t="str">
        <f>IFERROR(VLOOKUP(#REF!,'Code list'!$B$3:$C$310,2,0),"")</f>
        <v/>
      </c>
      <c r="M36" t="e">
        <f ca="1"/>
        <v>#NAME?</v>
      </c>
      <c r="N36" t="str">
        <f ca="1">IFERROR(VLOOKUP(M36,'Code list'!$B$4:$C$311,2,0),"")</f>
        <v/>
      </c>
      <c r="T36" t="s">
        <v>559</v>
      </c>
      <c r="AL36" t="s">
        <v>465</v>
      </c>
      <c r="AM36" t="s">
        <v>705</v>
      </c>
    </row>
    <row r="37" spans="1:39" x14ac:dyDescent="0.35">
      <c r="A37" s="84" t="s">
        <v>418</v>
      </c>
      <c r="B37" s="303" t="str">
        <f t="shared" si="0"/>
        <v>FAI - dog</v>
      </c>
      <c r="I37"/>
      <c r="J37" s="237"/>
      <c r="K37" s="83" t="str">
        <f>IFERROR(VLOOKUP(#REF!,'Code list'!$B$3:$C$310,2,0),"")</f>
        <v/>
      </c>
      <c r="M37" t="e">
        <f ca="1"/>
        <v>#NAME?</v>
      </c>
      <c r="N37" t="str">
        <f ca="1">IFERROR(VLOOKUP(M37,'Code list'!$B$4:$C$311,2,0),"")</f>
        <v/>
      </c>
      <c r="T37" t="s">
        <v>453</v>
      </c>
      <c r="AL37" t="s">
        <v>453</v>
      </c>
      <c r="AM37" t="s">
        <v>745</v>
      </c>
    </row>
    <row r="38" spans="1:39" x14ac:dyDescent="0.35">
      <c r="I38"/>
      <c r="J38" s="237"/>
      <c r="K38" s="83" t="str">
        <f ca="1">IFERROR(VLOOKUP(A108,'Code list'!$B$3:$C$310,2,0),"")</f>
        <v/>
      </c>
      <c r="M38" t="e">
        <f ca="1"/>
        <v>#NAME?</v>
      </c>
      <c r="N38" t="str">
        <f ca="1">IFERROR(VLOOKUP(M38,'Code list'!$B$4:$C$311,2,0),"")</f>
        <v/>
      </c>
      <c r="T38" t="s">
        <v>466</v>
      </c>
      <c r="AL38" t="s">
        <v>485</v>
      </c>
      <c r="AM38" t="s">
        <v>746</v>
      </c>
    </row>
    <row r="39" spans="1:39" x14ac:dyDescent="0.35">
      <c r="H39" s="3"/>
      <c r="I39" s="3"/>
      <c r="J39" s="237"/>
      <c r="K39" s="83" t="str">
        <f>IFERROR(VLOOKUP(#REF!,'Code list'!$B$3:$C$310,2,0),"")</f>
        <v/>
      </c>
      <c r="M39" t="e">
        <f ca="1"/>
        <v>#NAME?</v>
      </c>
      <c r="N39" t="str">
        <f ca="1">IFERROR(VLOOKUP(M39,'Code list'!$B$4:$C$311,2,0),"")</f>
        <v/>
      </c>
      <c r="T39" t="s">
        <v>453</v>
      </c>
      <c r="AL39" t="s">
        <v>337</v>
      </c>
      <c r="AM39" t="s">
        <v>706</v>
      </c>
    </row>
    <row r="40" spans="1:39" x14ac:dyDescent="0.35">
      <c r="I40"/>
      <c r="J40" s="237"/>
      <c r="K40" s="83" t="str">
        <f>IFERROR(VLOOKUP(#REF!,'Code list'!$B$3:$C$310,2,0),"")</f>
        <v/>
      </c>
      <c r="M40" t="e">
        <f ca="1"/>
        <v>#NAME?</v>
      </c>
      <c r="N40" t="str">
        <f ca="1">IFERROR(VLOOKUP(M40,'Code list'!$B$4:$C$311,2,0),"")</f>
        <v/>
      </c>
      <c r="T40" t="s">
        <v>486</v>
      </c>
      <c r="AL40" t="s">
        <v>267</v>
      </c>
      <c r="AM40" t="s">
        <v>707</v>
      </c>
    </row>
    <row r="41" spans="1:39" x14ac:dyDescent="0.35">
      <c r="H41" s="3"/>
      <c r="I41" s="3"/>
      <c r="J41" s="237"/>
      <c r="K41" s="83" t="str">
        <f>IFERROR(VLOOKUP(#REF!,'Code list'!$B$3:$C$310,2,0),"")</f>
        <v/>
      </c>
      <c r="M41" t="e">
        <f ca="1"/>
        <v>#NAME?</v>
      </c>
      <c r="N41" t="str">
        <f ca="1">IFERROR(VLOOKUP(M41,'Code list'!$B$4:$C$311,2,0),"")</f>
        <v/>
      </c>
      <c r="T41" t="s">
        <v>453</v>
      </c>
      <c r="AL41" t="s">
        <v>453</v>
      </c>
      <c r="AM41" t="s">
        <v>747</v>
      </c>
    </row>
    <row r="42" spans="1:39" x14ac:dyDescent="0.35">
      <c r="H42" s="3"/>
      <c r="I42" s="3"/>
      <c r="J42" s="237"/>
      <c r="K42" s="83" t="str">
        <f>IFERROR(VLOOKUP(#REF!,'Code list'!$B$3:$C$310,2,0),"")</f>
        <v/>
      </c>
      <c r="M42" t="e">
        <f ca="1"/>
        <v>#NAME?</v>
      </c>
      <c r="N42" t="str">
        <f ca="1">IFERROR(VLOOKUP(M42,'Code list'!$B$4:$C$311,2,0),"")</f>
        <v/>
      </c>
      <c r="T42" t="s">
        <v>485</v>
      </c>
      <c r="AL42" t="s">
        <v>573</v>
      </c>
      <c r="AM42" t="s">
        <v>748</v>
      </c>
    </row>
    <row r="43" spans="1:39" x14ac:dyDescent="0.35">
      <c r="I43"/>
      <c r="J43" s="237"/>
      <c r="K43" s="83" t="str">
        <f>IFERROR(VLOOKUP(#REF!,'Code list'!$B$3:$C$310,2,0),"")</f>
        <v/>
      </c>
      <c r="M43" t="e">
        <f ca="1"/>
        <v>#NAME?</v>
      </c>
      <c r="N43" t="str">
        <f ca="1">IFERROR(VLOOKUP(M43,'Code list'!$B$4:$C$311,2,0),"")</f>
        <v/>
      </c>
      <c r="T43" t="s">
        <v>453</v>
      </c>
      <c r="AL43" t="s">
        <v>421</v>
      </c>
      <c r="AM43" t="s">
        <v>708</v>
      </c>
    </row>
    <row r="44" spans="1:39" x14ac:dyDescent="0.35">
      <c r="H44" s="3"/>
      <c r="I44" s="3"/>
      <c r="J44" s="237"/>
      <c r="K44" s="83" t="str">
        <f>IFERROR(VLOOKUP(#REF!,'Code list'!$B$3:$C$310,2,0),"")</f>
        <v/>
      </c>
      <c r="M44" t="e">
        <f ca="1"/>
        <v>#NAME?</v>
      </c>
      <c r="N44" t="str">
        <f ca="1">IFERROR(VLOOKUP(M44,'Code list'!$B$4:$C$311,2,0),"")</f>
        <v/>
      </c>
      <c r="T44" t="s">
        <v>573</v>
      </c>
      <c r="AL44" t="s">
        <v>274</v>
      </c>
      <c r="AM44" t="s">
        <v>709</v>
      </c>
    </row>
    <row r="45" spans="1:39" x14ac:dyDescent="0.35">
      <c r="A45" s="164" t="s">
        <v>432</v>
      </c>
      <c r="I45"/>
      <c r="J45" s="237"/>
      <c r="K45" s="83" t="str">
        <f>IFERROR(VLOOKUP(#REF!,'Code list'!$B$3:$C$310,2,0),"")</f>
        <v/>
      </c>
      <c r="M45" t="e">
        <f ca="1"/>
        <v>#NAME?</v>
      </c>
      <c r="N45" t="str">
        <f ca="1">IFERROR(VLOOKUP(M45,'Code list'!$B$4:$C$311,2,0),"")</f>
        <v/>
      </c>
      <c r="T45" t="s">
        <v>261</v>
      </c>
      <c r="AL45" t="s">
        <v>261</v>
      </c>
      <c r="AM45" t="s">
        <v>749</v>
      </c>
    </row>
    <row r="46" spans="1:39" x14ac:dyDescent="0.35">
      <c r="A46" s="164" t="s">
        <v>496</v>
      </c>
      <c r="I46"/>
      <c r="J46" s="237"/>
      <c r="K46" s="83" t="str">
        <f>IFERROR(VLOOKUP(#REF!,'Code list'!$B$3:$C$310,2,0),"")</f>
        <v/>
      </c>
      <c r="M46" t="e">
        <f ca="1"/>
        <v>#NAME?</v>
      </c>
      <c r="N46" t="str">
        <f ca="1">IFERROR(VLOOKUP(M46,'Code list'!$B$4:$C$311,2,0),"")</f>
        <v/>
      </c>
      <c r="T46" t="s">
        <v>467</v>
      </c>
      <c r="AL46" t="s">
        <v>467</v>
      </c>
      <c r="AM46" t="s">
        <v>750</v>
      </c>
    </row>
    <row r="47" spans="1:39" x14ac:dyDescent="0.35">
      <c r="A47" s="164" t="s">
        <v>275</v>
      </c>
      <c r="I47"/>
      <c r="J47" s="237"/>
      <c r="K47" s="83" t="str">
        <f>IFERROR(VLOOKUP(#REF!,'Code list'!$B$3:$C$310,2,0),"")</f>
        <v/>
      </c>
      <c r="M47" t="e">
        <f ca="1"/>
        <v>#NAME?</v>
      </c>
      <c r="N47" t="str">
        <f ca="1">IFERROR(VLOOKUP(M47,'Code list'!$B$4:$C$311,2,0),"")</f>
        <v/>
      </c>
      <c r="T47" t="s">
        <v>261</v>
      </c>
      <c r="AL47" t="s">
        <v>422</v>
      </c>
      <c r="AM47" t="s">
        <v>710</v>
      </c>
    </row>
    <row r="48" spans="1:39" x14ac:dyDescent="0.35">
      <c r="A48" s="164" t="s">
        <v>267</v>
      </c>
      <c r="I48"/>
      <c r="J48" s="237"/>
      <c r="K48" s="83" t="str">
        <f ca="1">IFERROR(VLOOKUP(A110,'Code list'!$B$3:$C$310,2,0),"")</f>
        <v/>
      </c>
      <c r="M48" t="e">
        <f ca="1"/>
        <v>#NAME?</v>
      </c>
      <c r="N48" t="str">
        <f ca="1">IFERROR(VLOOKUP(M48,'Code list'!$B$4:$C$311,2,0),"")</f>
        <v/>
      </c>
      <c r="T48" t="s">
        <v>487</v>
      </c>
      <c r="AL48" t="s">
        <v>261</v>
      </c>
      <c r="AM48" t="s">
        <v>751</v>
      </c>
    </row>
    <row r="49" spans="1:39" x14ac:dyDescent="0.35">
      <c r="A49" s="164" t="s">
        <v>421</v>
      </c>
      <c r="I49"/>
      <c r="J49" s="237"/>
      <c r="K49" s="83" t="str">
        <f ca="1">IFERROR(VLOOKUP(A111,'Code list'!$B$3:$C$310,2,0),"")</f>
        <v/>
      </c>
      <c r="M49" t="e">
        <f ca="1"/>
        <v>#NAME?</v>
      </c>
      <c r="N49" t="str">
        <f ca="1">IFERROR(VLOOKUP(M49,'Code list'!$B$4:$C$311,2,0),"")</f>
        <v/>
      </c>
      <c r="T49" t="s">
        <v>261</v>
      </c>
      <c r="AL49" t="s">
        <v>487</v>
      </c>
      <c r="AM49" t="s">
        <v>752</v>
      </c>
    </row>
    <row r="50" spans="1:39" x14ac:dyDescent="0.35">
      <c r="A50" s="164" t="s">
        <v>274</v>
      </c>
      <c r="I50"/>
      <c r="J50" s="237"/>
      <c r="K50" s="83" t="str">
        <f ca="1">IFERROR(VLOOKUP(A112,'Code list'!$B$3:$C$310,2,0),"")</f>
        <v/>
      </c>
      <c r="M50" t="e">
        <f ca="1"/>
        <v>#NAME?</v>
      </c>
      <c r="N50" t="str">
        <f ca="1">IFERROR(VLOOKUP(M50,'Code list'!$B$4:$C$311,2,0),"")</f>
        <v/>
      </c>
      <c r="T50" t="s">
        <v>478</v>
      </c>
      <c r="AL50" t="s">
        <v>418</v>
      </c>
      <c r="AM50" t="s">
        <v>711</v>
      </c>
    </row>
    <row r="51" spans="1:39" x14ac:dyDescent="0.35">
      <c r="A51" s="164" t="s">
        <v>422</v>
      </c>
      <c r="I51"/>
      <c r="J51" s="237"/>
      <c r="K51" s="83" t="str">
        <f ca="1">IFERROR(VLOOKUP(A113,'Code list'!$B$3:$C$310,2,0),"")</f>
        <v/>
      </c>
      <c r="M51" t="e">
        <f ca="1"/>
        <v>#NAME?</v>
      </c>
      <c r="N51" t="str">
        <f ca="1">IFERROR(VLOOKUP(M51,'Code list'!$B$4:$C$311,2,0),"")</f>
        <v/>
      </c>
      <c r="AL51" t="s">
        <v>260</v>
      </c>
      <c r="AM51" t="s">
        <v>753</v>
      </c>
    </row>
    <row r="52" spans="1:39" x14ac:dyDescent="0.35">
      <c r="A52" s="164" t="s">
        <v>418</v>
      </c>
      <c r="I52"/>
      <c r="J52" s="237"/>
      <c r="K52" s="83" t="str">
        <f ca="1">IFERROR(VLOOKUP(A114,'Code list'!$B$3:$C$310,2,0),"")</f>
        <v/>
      </c>
      <c r="M52" t="e">
        <f ca="1"/>
        <v>#NAME?</v>
      </c>
      <c r="N52" t="str">
        <f ca="1">IFERROR(VLOOKUP(M52,'Code list'!$B$4:$C$311,2,0),"")</f>
        <v/>
      </c>
      <c r="AL52" t="s">
        <v>478</v>
      </c>
      <c r="AM52" t="s">
        <v>754</v>
      </c>
    </row>
    <row r="53" spans="1:39" x14ac:dyDescent="0.35">
      <c r="I53"/>
      <c r="J53" s="237"/>
      <c r="K53" s="83" t="str">
        <f ca="1">IFERROR(VLOOKUP(A115,'Code list'!$B$3:$C$310,2,0),"")</f>
        <v/>
      </c>
      <c r="M53" t="e">
        <f ca="1"/>
        <v>#NAME?</v>
      </c>
      <c r="N53" t="str">
        <f ca="1">IFERROR(VLOOKUP(M53,'Code list'!$B$4:$C$311,2,0),"")</f>
        <v/>
      </c>
      <c r="AL53" t="s">
        <v>419</v>
      </c>
      <c r="AM53" t="s">
        <v>713</v>
      </c>
    </row>
    <row r="54" spans="1:39" x14ac:dyDescent="0.35">
      <c r="I54"/>
      <c r="J54" s="237"/>
      <c r="K54" s="83" t="str">
        <f ca="1">IFERROR(VLOOKUP(A116,'Code list'!$B$3:$C$310,2,0),"")</f>
        <v/>
      </c>
      <c r="M54" t="e">
        <f ca="1"/>
        <v>#NAME?</v>
      </c>
      <c r="N54" t="str">
        <f ca="1">IFERROR(VLOOKUP(M54,'Code list'!$B$4:$C$311,2,0),"")</f>
        <v/>
      </c>
      <c r="AL54" t="s">
        <v>529</v>
      </c>
      <c r="AM54" t="s">
        <v>714</v>
      </c>
    </row>
    <row r="55" spans="1:39" x14ac:dyDescent="0.35">
      <c r="H55" s="3"/>
      <c r="I55"/>
      <c r="J55" s="237"/>
      <c r="K55" s="83" t="str">
        <f ca="1">IFERROR(VLOOKUP(A117,'Code list'!$B$3:$C$310,2,0),"")</f>
        <v/>
      </c>
      <c r="M55" t="e">
        <f ca="1"/>
        <v>#NAME?</v>
      </c>
      <c r="N55" t="str">
        <f ca="1">IFERROR(VLOOKUP(M55,'Code list'!$B$4:$C$311,2,0),"")</f>
        <v/>
      </c>
      <c r="AL55" t="s">
        <v>528</v>
      </c>
      <c r="AM55" t="s">
        <v>715</v>
      </c>
    </row>
    <row r="56" spans="1:39" x14ac:dyDescent="0.35">
      <c r="A56" s="177"/>
      <c r="B56" s="295">
        <f t="shared" ref="B56" si="1">A56</f>
        <v>0</v>
      </c>
      <c r="H56" s="3"/>
      <c r="I56"/>
      <c r="J56" s="237"/>
      <c r="K56" s="83" t="str">
        <f ca="1">IFERROR(VLOOKUP(A118,'Code list'!$B$3:$C$310,2,0),"")</f>
        <v/>
      </c>
      <c r="M56" t="e">
        <f ca="1"/>
        <v>#NAME?</v>
      </c>
      <c r="N56" t="str">
        <f ca="1">IFERROR(VLOOKUP(M56,'Code list'!$B$4:$C$311,2,0),"")</f>
        <v/>
      </c>
      <c r="AL56" t="s">
        <v>532</v>
      </c>
      <c r="AM56" t="s">
        <v>716</v>
      </c>
    </row>
    <row r="57" spans="1:39" x14ac:dyDescent="0.35">
      <c r="I57"/>
      <c r="J57" s="237"/>
      <c r="K57" s="83" t="str">
        <f ca="1">IFERROR(VLOOKUP(A119,'Code list'!$B$3:$C$310,2,0),"")</f>
        <v/>
      </c>
      <c r="M57" t="e">
        <f ca="1"/>
        <v>#NAME?</v>
      </c>
      <c r="N57" t="str">
        <f ca="1">IFERROR(VLOOKUP(M57,'Code list'!$B$4:$C$311,2,0),"")</f>
        <v/>
      </c>
      <c r="T57" s="84" t="s">
        <v>453</v>
      </c>
      <c r="AL57" t="s">
        <v>533</v>
      </c>
      <c r="AM57" t="s">
        <v>717</v>
      </c>
    </row>
    <row r="58" spans="1:39" x14ac:dyDescent="0.35">
      <c r="I58"/>
      <c r="J58" s="237"/>
      <c r="K58" s="83" t="str">
        <f ca="1">IFERROR(VLOOKUP(A120,'Code list'!$B$3:$C$310,2,0),"")</f>
        <v/>
      </c>
      <c r="M58" t="e">
        <f ca="1"/>
        <v>#NAME?</v>
      </c>
      <c r="N58" t="str">
        <f ca="1">IFERROR(VLOOKUP(M58,'Code list'!$B$4:$C$311,2,0),"")</f>
        <v/>
      </c>
      <c r="T58" s="84" t="s">
        <v>560</v>
      </c>
      <c r="AL58" t="s">
        <v>426</v>
      </c>
      <c r="AM58" t="s">
        <v>718</v>
      </c>
    </row>
    <row r="59" spans="1:39" x14ac:dyDescent="0.35">
      <c r="I59"/>
      <c r="J59" s="237"/>
      <c r="K59" s="83" t="str">
        <f ca="1">IFERROR(VLOOKUP(A121,'Code list'!$B$3:$C$310,2,0),"")</f>
        <v/>
      </c>
      <c r="M59" t="e">
        <f ca="1"/>
        <v>#NAME?</v>
      </c>
      <c r="N59" t="str">
        <f ca="1">IFERROR(VLOOKUP(M59,'Code list'!$B$4:$C$311,2,0),"")</f>
        <v/>
      </c>
      <c r="T59" s="84" t="s">
        <v>453</v>
      </c>
      <c r="AL59" t="s">
        <v>427</v>
      </c>
      <c r="AM59" t="s">
        <v>719</v>
      </c>
    </row>
    <row r="60" spans="1:39" x14ac:dyDescent="0.35">
      <c r="I60"/>
      <c r="J60" s="237"/>
      <c r="K60" s="83" t="str">
        <f ca="1">IFERROR(VLOOKUP(A122,'Code list'!$B$3:$C$310,2,0),"")</f>
        <v/>
      </c>
      <c r="M60" t="e">
        <f ca="1"/>
        <v>#NAME?</v>
      </c>
      <c r="N60" t="str">
        <f ca="1">IFERROR(VLOOKUP(M60,'Code list'!$B$4:$C$311,2,0),"")</f>
        <v/>
      </c>
      <c r="T60" s="84" t="s">
        <v>559</v>
      </c>
      <c r="AL60" t="s">
        <v>428</v>
      </c>
      <c r="AM60" t="s">
        <v>720</v>
      </c>
    </row>
    <row r="61" spans="1:39" x14ac:dyDescent="0.35">
      <c r="I61"/>
      <c r="J61" s="237"/>
      <c r="K61" s="83" t="str">
        <f ca="1">IFERROR(VLOOKUP(A123,'Code list'!$B$3:$C$310,2,0),"")</f>
        <v/>
      </c>
      <c r="M61" t="e">
        <f ca="1"/>
        <v>#NAME?</v>
      </c>
      <c r="N61" t="str">
        <f ca="1">IFERROR(VLOOKUP(M61,'Code list'!$B$4:$C$311,2,0),"")</f>
        <v/>
      </c>
      <c r="T61" s="84" t="s">
        <v>453</v>
      </c>
      <c r="AL61" t="s">
        <v>425</v>
      </c>
      <c r="AM61" t="s">
        <v>721</v>
      </c>
    </row>
    <row r="62" spans="1:39" x14ac:dyDescent="0.35">
      <c r="H62" s="3"/>
      <c r="I62"/>
      <c r="J62" s="237"/>
      <c r="K62" s="83" t="str">
        <f ca="1">IFERROR(VLOOKUP(H62,'Code list'!$B$3:$C$310,2,0),"")</f>
        <v/>
      </c>
      <c r="M62" t="e">
        <f ca="1"/>
        <v>#NAME?</v>
      </c>
      <c r="N62" t="str">
        <f ca="1">IFERROR(VLOOKUP(M62,'Code list'!$B$4:$C$311,2,0),"")</f>
        <v/>
      </c>
      <c r="T62" s="84" t="s">
        <v>466</v>
      </c>
      <c r="AL62" t="s">
        <v>424</v>
      </c>
      <c r="AM62" t="s">
        <v>722</v>
      </c>
    </row>
    <row r="63" spans="1:39" x14ac:dyDescent="0.35">
      <c r="A63" t="s">
        <v>260</v>
      </c>
      <c r="B63" t="s">
        <v>712</v>
      </c>
      <c r="H63" s="3"/>
      <c r="I63"/>
      <c r="J63" s="237"/>
      <c r="K63" s="83" t="str">
        <f ca="1">IFERROR(VLOOKUP(H63,'Code list'!$B$3:$C$310,2,0),"")</f>
        <v/>
      </c>
      <c r="M63" t="e">
        <f ca="1"/>
        <v>#NAME?</v>
      </c>
      <c r="N63" t="str">
        <f ca="1">IFERROR(VLOOKUP(M63,'Code list'!$B$4:$C$311,2,0),"")</f>
        <v/>
      </c>
      <c r="T63" s="84" t="s">
        <v>453</v>
      </c>
      <c r="AL63" t="s">
        <v>564</v>
      </c>
      <c r="AM63" t="s">
        <v>723</v>
      </c>
    </row>
    <row r="64" spans="1:39" x14ac:dyDescent="0.35">
      <c r="A64" t="s">
        <v>478</v>
      </c>
      <c r="B64" t="s">
        <v>713</v>
      </c>
      <c r="I64"/>
      <c r="J64" s="237"/>
      <c r="K64" s="83" t="str">
        <f ca="1">IFERROR(VLOOKUP(H64,'Code list'!$B$3:$C$310,2,0),"")</f>
        <v/>
      </c>
      <c r="M64" t="e">
        <f ca="1"/>
        <v>#NAME?</v>
      </c>
      <c r="N64" t="str">
        <f ca="1">IFERROR(VLOOKUP(M64,'Code list'!$B$4:$C$311,2,0),"")</f>
        <v/>
      </c>
      <c r="T64" s="84" t="s">
        <v>486</v>
      </c>
      <c r="AL64" t="s">
        <v>391</v>
      </c>
      <c r="AM64" t="s">
        <v>724</v>
      </c>
    </row>
    <row r="65" spans="1:39" x14ac:dyDescent="0.35">
      <c r="A65" t="s">
        <v>419</v>
      </c>
      <c r="B65" t="s">
        <v>714</v>
      </c>
      <c r="I65"/>
      <c r="M65" t="e">
        <f ca="1"/>
        <v>#NAME?</v>
      </c>
      <c r="N65" t="str">
        <f ca="1">IFERROR(VLOOKUP(M65,'Code list'!$B$4:$C$311,2,0),"")</f>
        <v/>
      </c>
      <c r="T65" s="84" t="s">
        <v>453</v>
      </c>
      <c r="AL65" t="s">
        <v>406</v>
      </c>
      <c r="AM65" t="s">
        <v>725</v>
      </c>
    </row>
    <row r="66" spans="1:39" x14ac:dyDescent="0.35">
      <c r="I66"/>
      <c r="M66" t="e">
        <f ca="1"/>
        <v>#NAME?</v>
      </c>
      <c r="N66" t="str">
        <f ca="1">IFERROR(VLOOKUP(M66,'Code list'!$B$4:$C$311,2,0),"")</f>
        <v/>
      </c>
      <c r="T66" s="84" t="s">
        <v>485</v>
      </c>
      <c r="AL66" t="s">
        <v>407</v>
      </c>
      <c r="AM66" t="s">
        <v>726</v>
      </c>
    </row>
    <row r="67" spans="1:39" x14ac:dyDescent="0.35">
      <c r="I67"/>
      <c r="M67" t="e">
        <f ca="1"/>
        <v>#NAME?</v>
      </c>
      <c r="N67" t="str">
        <f ca="1">IFERROR(VLOOKUP(M67,'Code list'!$B$4:$C$311,2,0),"")</f>
        <v/>
      </c>
      <c r="T67" s="84" t="s">
        <v>453</v>
      </c>
      <c r="AL67" t="s">
        <v>408</v>
      </c>
      <c r="AM67" t="s">
        <v>727</v>
      </c>
    </row>
    <row r="68" spans="1:39" x14ac:dyDescent="0.35">
      <c r="I68"/>
      <c r="M68" t="e">
        <f ca="1"/>
        <v>#NAME?</v>
      </c>
      <c r="N68" t="str">
        <f ca="1">IFERROR(VLOOKUP(M68,'Code list'!$B$4:$C$311,2,0),"")</f>
        <v/>
      </c>
      <c r="T68" s="84" t="s">
        <v>573</v>
      </c>
      <c r="AL68" t="s">
        <v>523</v>
      </c>
      <c r="AM68" t="s">
        <v>728</v>
      </c>
    </row>
    <row r="69" spans="1:39" x14ac:dyDescent="0.35">
      <c r="I69"/>
      <c r="M69" t="e">
        <f ca="1"/>
        <v>#NAME?</v>
      </c>
      <c r="N69" t="str">
        <f ca="1">IFERROR(VLOOKUP(M69,'Code list'!$B$4:$C$311,2,0),"")</f>
        <v/>
      </c>
      <c r="T69" s="84" t="s">
        <v>261</v>
      </c>
      <c r="AL69" t="s">
        <v>429</v>
      </c>
      <c r="AM69" t="s">
        <v>729</v>
      </c>
    </row>
    <row r="70" spans="1:39" x14ac:dyDescent="0.35">
      <c r="M70" t="e">
        <f ca="1"/>
        <v>#NAME?</v>
      </c>
      <c r="N70" t="str">
        <f ca="1">IFERROR(VLOOKUP(M70,'Code list'!$B$4:$C$311,2,0),"")</f>
        <v/>
      </c>
      <c r="T70" s="84" t="s">
        <v>467</v>
      </c>
    </row>
    <row r="71" spans="1:39" x14ac:dyDescent="0.35">
      <c r="A71" t="s">
        <v>453</v>
      </c>
      <c r="B71" s="294" t="s">
        <v>737</v>
      </c>
      <c r="M71" t="e">
        <f ca="1"/>
        <v>#NAME?</v>
      </c>
      <c r="N71" t="str">
        <f ca="1">IFERROR(VLOOKUP(M71,'Code list'!$B$4:$C$311,2,0),"")</f>
        <v/>
      </c>
      <c r="T71" s="84" t="s">
        <v>261</v>
      </c>
    </row>
    <row r="72" spans="1:39" x14ac:dyDescent="0.35">
      <c r="A72" t="s">
        <v>560</v>
      </c>
      <c r="B72" s="294" t="s">
        <v>738</v>
      </c>
      <c r="M72" t="e">
        <f ca="1"/>
        <v>#NAME?</v>
      </c>
      <c r="T72" s="84" t="s">
        <v>487</v>
      </c>
    </row>
    <row r="73" spans="1:39" x14ac:dyDescent="0.35">
      <c r="A73" t="s">
        <v>263</v>
      </c>
      <c r="B73" s="294" t="s">
        <v>568</v>
      </c>
      <c r="M73" t="e">
        <f ca="1"/>
        <v>#NAME?</v>
      </c>
      <c r="T73" s="84" t="s">
        <v>260</v>
      </c>
    </row>
    <row r="74" spans="1:39" x14ac:dyDescent="0.35">
      <c r="A74" t="s">
        <v>432</v>
      </c>
      <c r="B74" s="294" t="s">
        <v>569</v>
      </c>
      <c r="M74" t="e">
        <f ca="1"/>
        <v>#NAME?</v>
      </c>
      <c r="T74" s="84" t="s">
        <v>478</v>
      </c>
    </row>
    <row r="75" spans="1:39" x14ac:dyDescent="0.35">
      <c r="A75" t="s">
        <v>453</v>
      </c>
      <c r="B75" s="294" t="s">
        <v>739</v>
      </c>
      <c r="M75" t="e">
        <f ca="1"/>
        <v>#NAME?</v>
      </c>
    </row>
    <row r="76" spans="1:39" x14ac:dyDescent="0.35">
      <c r="A76" t="s">
        <v>560</v>
      </c>
      <c r="B76" s="294" t="s">
        <v>740</v>
      </c>
      <c r="M76" t="e">
        <f ca="1"/>
        <v>#NAME?</v>
      </c>
    </row>
    <row r="77" spans="1:39" x14ac:dyDescent="0.35">
      <c r="A77" s="3" t="s">
        <v>430</v>
      </c>
      <c r="B77" t="s">
        <v>697</v>
      </c>
      <c r="M77" t="e">
        <f ca="1"/>
        <v>#NAME?</v>
      </c>
    </row>
    <row r="78" spans="1:39" x14ac:dyDescent="0.35">
      <c r="A78" s="3" t="s">
        <v>453</v>
      </c>
      <c r="B78" t="s">
        <v>698</v>
      </c>
    </row>
    <row r="79" spans="1:39" x14ac:dyDescent="0.35">
      <c r="A79" s="3" t="s">
        <v>559</v>
      </c>
      <c r="B79" t="s">
        <v>699</v>
      </c>
    </row>
    <row r="80" spans="1:39" x14ac:dyDescent="0.35">
      <c r="A80" s="3" t="s">
        <v>420</v>
      </c>
      <c r="B80" t="s">
        <v>700</v>
      </c>
    </row>
    <row r="81" spans="1:2" x14ac:dyDescent="0.35">
      <c r="A81" s="3" t="s">
        <v>496</v>
      </c>
      <c r="B81" s="3" t="s">
        <v>696</v>
      </c>
    </row>
    <row r="82" spans="1:2" x14ac:dyDescent="0.35">
      <c r="A82" t="s">
        <v>269</v>
      </c>
      <c r="B82" t="s">
        <v>701</v>
      </c>
    </row>
    <row r="83" spans="1:2" x14ac:dyDescent="0.35">
      <c r="A83" t="s">
        <v>453</v>
      </c>
      <c r="B83" t="s">
        <v>741</v>
      </c>
    </row>
    <row r="84" spans="1:2" x14ac:dyDescent="0.35">
      <c r="A84" t="s">
        <v>466</v>
      </c>
      <c r="B84" t="s">
        <v>742</v>
      </c>
    </row>
    <row r="85" spans="1:2" x14ac:dyDescent="0.35">
      <c r="A85" s="3" t="s">
        <v>275</v>
      </c>
      <c r="B85" s="3" t="s">
        <v>702</v>
      </c>
    </row>
    <row r="86" spans="1:2" x14ac:dyDescent="0.35">
      <c r="A86" t="s">
        <v>390</v>
      </c>
      <c r="B86" t="s">
        <v>703</v>
      </c>
    </row>
    <row r="87" spans="1:2" x14ac:dyDescent="0.35">
      <c r="A87" t="s">
        <v>453</v>
      </c>
      <c r="B87" t="s">
        <v>743</v>
      </c>
    </row>
    <row r="88" spans="1:2" x14ac:dyDescent="0.35">
      <c r="A88" t="s">
        <v>486</v>
      </c>
      <c r="B88" t="s">
        <v>744</v>
      </c>
    </row>
    <row r="89" spans="1:2" x14ac:dyDescent="0.35">
      <c r="A89" s="3" t="s">
        <v>276</v>
      </c>
      <c r="B89" s="3" t="s">
        <v>704</v>
      </c>
    </row>
    <row r="90" spans="1:2" x14ac:dyDescent="0.35">
      <c r="A90" s="3" t="s">
        <v>465</v>
      </c>
      <c r="B90" s="3" t="s">
        <v>705</v>
      </c>
    </row>
    <row r="91" spans="1:2" x14ac:dyDescent="0.35">
      <c r="A91" t="s">
        <v>453</v>
      </c>
      <c r="B91" t="s">
        <v>745</v>
      </c>
    </row>
    <row r="92" spans="1:2" x14ac:dyDescent="0.35">
      <c r="A92" t="s">
        <v>485</v>
      </c>
      <c r="B92" t="s">
        <v>746</v>
      </c>
    </row>
    <row r="93" spans="1:2" x14ac:dyDescent="0.35">
      <c r="A93" s="3" t="s">
        <v>337</v>
      </c>
      <c r="B93" s="3" t="s">
        <v>706</v>
      </c>
    </row>
    <row r="94" spans="1:2" x14ac:dyDescent="0.35">
      <c r="A94" t="s">
        <v>267</v>
      </c>
      <c r="B94" t="s">
        <v>707</v>
      </c>
    </row>
    <row r="95" spans="1:2" x14ac:dyDescent="0.35">
      <c r="A95" s="3" t="s">
        <v>453</v>
      </c>
      <c r="B95" s="3" t="s">
        <v>747</v>
      </c>
    </row>
    <row r="96" spans="1:2" x14ac:dyDescent="0.35">
      <c r="A96" s="3" t="s">
        <v>573</v>
      </c>
      <c r="B96" s="3" t="s">
        <v>748</v>
      </c>
    </row>
    <row r="97" spans="1:2" x14ac:dyDescent="0.35">
      <c r="A97" t="s">
        <v>421</v>
      </c>
      <c r="B97" t="s">
        <v>708</v>
      </c>
    </row>
    <row r="98" spans="1:2" x14ac:dyDescent="0.35">
      <c r="A98" s="3" t="s">
        <v>274</v>
      </c>
      <c r="B98" s="3" t="s">
        <v>709</v>
      </c>
    </row>
    <row r="99" spans="1:2" x14ac:dyDescent="0.35">
      <c r="A99" t="s">
        <v>261</v>
      </c>
      <c r="B99" t="s">
        <v>749</v>
      </c>
    </row>
    <row r="100" spans="1:2" x14ac:dyDescent="0.35">
      <c r="A100" t="s">
        <v>467</v>
      </c>
      <c r="B100" t="s">
        <v>750</v>
      </c>
    </row>
    <row r="101" spans="1:2" x14ac:dyDescent="0.35">
      <c r="A101" t="s">
        <v>422</v>
      </c>
      <c r="B101" t="s">
        <v>710</v>
      </c>
    </row>
    <row r="102" spans="1:2" x14ac:dyDescent="0.35">
      <c r="A102" t="s">
        <v>261</v>
      </c>
      <c r="B102" t="s">
        <v>751</v>
      </c>
    </row>
    <row r="103" spans="1:2" x14ac:dyDescent="0.35">
      <c r="A103" t="s">
        <v>487</v>
      </c>
      <c r="B103" t="s">
        <v>752</v>
      </c>
    </row>
    <row r="104" spans="1:2" x14ac:dyDescent="0.35">
      <c r="A104" t="s">
        <v>418</v>
      </c>
      <c r="B104" t="s">
        <v>711</v>
      </c>
    </row>
    <row r="105" spans="1:2" x14ac:dyDescent="0.35">
      <c r="A105" t="s">
        <v>260</v>
      </c>
      <c r="B105" t="s">
        <v>753</v>
      </c>
    </row>
    <row r="106" spans="1:2" x14ac:dyDescent="0.35">
      <c r="A106" t="s">
        <v>478</v>
      </c>
      <c r="B106" t="s">
        <v>754</v>
      </c>
    </row>
    <row r="107" spans="1:2" x14ac:dyDescent="0.35">
      <c r="A107" t="s">
        <v>419</v>
      </c>
      <c r="B107" t="s">
        <v>713</v>
      </c>
    </row>
    <row r="108" spans="1:2" x14ac:dyDescent="0.35">
      <c r="A108" t="s">
        <v>529</v>
      </c>
      <c r="B108" t="s">
        <v>714</v>
      </c>
    </row>
    <row r="109" spans="1:2" x14ac:dyDescent="0.35">
      <c r="A109" s="3" t="s">
        <v>528</v>
      </c>
      <c r="B109" t="s">
        <v>715</v>
      </c>
    </row>
    <row r="110" spans="1:2" x14ac:dyDescent="0.35">
      <c r="A110" s="3" t="s">
        <v>532</v>
      </c>
      <c r="B110" t="s">
        <v>716</v>
      </c>
    </row>
    <row r="111" spans="1:2" x14ac:dyDescent="0.35">
      <c r="A111" t="s">
        <v>533</v>
      </c>
      <c r="B111" t="s">
        <v>717</v>
      </c>
    </row>
    <row r="112" spans="1:2" x14ac:dyDescent="0.35">
      <c r="A112" t="s">
        <v>426</v>
      </c>
      <c r="B112" t="s">
        <v>718</v>
      </c>
    </row>
    <row r="113" spans="1:2" x14ac:dyDescent="0.35">
      <c r="A113" t="s">
        <v>427</v>
      </c>
      <c r="B113" t="s">
        <v>719</v>
      </c>
    </row>
    <row r="114" spans="1:2" x14ac:dyDescent="0.35">
      <c r="A114" t="s">
        <v>428</v>
      </c>
      <c r="B114" t="s">
        <v>720</v>
      </c>
    </row>
    <row r="115" spans="1:2" x14ac:dyDescent="0.35">
      <c r="A115" t="s">
        <v>425</v>
      </c>
      <c r="B115" t="s">
        <v>721</v>
      </c>
    </row>
    <row r="116" spans="1:2" x14ac:dyDescent="0.35">
      <c r="A116" s="3" t="s">
        <v>424</v>
      </c>
      <c r="B116" t="s">
        <v>722</v>
      </c>
    </row>
    <row r="117" spans="1:2" x14ac:dyDescent="0.35">
      <c r="A117" s="3" t="s">
        <v>564</v>
      </c>
      <c r="B117" t="s">
        <v>723</v>
      </c>
    </row>
    <row r="118" spans="1:2" x14ac:dyDescent="0.35">
      <c r="A118" t="s">
        <v>391</v>
      </c>
      <c r="B118" t="s">
        <v>724</v>
      </c>
    </row>
    <row r="119" spans="1:2" x14ac:dyDescent="0.35">
      <c r="A119" t="s">
        <v>406</v>
      </c>
      <c r="B119" t="s">
        <v>725</v>
      </c>
    </row>
    <row r="120" spans="1:2" x14ac:dyDescent="0.35">
      <c r="A120" t="s">
        <v>407</v>
      </c>
      <c r="B120" t="s">
        <v>726</v>
      </c>
    </row>
    <row r="121" spans="1:2" x14ac:dyDescent="0.35">
      <c r="A121" t="s">
        <v>408</v>
      </c>
      <c r="B121" t="s">
        <v>727</v>
      </c>
    </row>
    <row r="122" spans="1:2" x14ac:dyDescent="0.35">
      <c r="A122" t="s">
        <v>523</v>
      </c>
      <c r="B122" t="s">
        <v>728</v>
      </c>
    </row>
    <row r="123" spans="1:2" x14ac:dyDescent="0.35">
      <c r="A123" t="s">
        <v>429</v>
      </c>
      <c r="B123" t="s">
        <v>729</v>
      </c>
    </row>
  </sheetData>
  <phoneticPr fontId="38" type="noConversion"/>
  <conditionalFormatting sqref="A2 N2:P2 N1:O1">
    <cfRule type="cellIs" dxfId="738" priority="2" stopIfTrue="1" operator="notEqual">
      <formula>0.6545646468</formula>
    </cfRule>
  </conditionalFormatting>
  <conditionalFormatting sqref="M3">
    <cfRule type="cellIs" dxfId="737" priority="4" stopIfTrue="1" operator="notEqual">
      <formula>0.6545646468</formula>
    </cfRule>
  </conditionalFormatting>
  <conditionalFormatting sqref="P3">
    <cfRule type="cellIs" dxfId="736" priority="1" stopIfTrue="1" operator="notEqual">
      <formula>0.6545646468</formula>
    </cfRule>
  </conditionalFormatting>
  <conditionalFormatting sqref="P1">
    <cfRule type="cellIs" dxfId="735" priority="5" stopIfTrue="1" operator="notEqual">
      <formula>0.6545646468</formula>
    </cfRule>
  </conditionalFormatting>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82550</xdr:rowOff>
                  </from>
                  <to>
                    <xdr:col>6</xdr:col>
                    <xdr:colOff>6350</xdr:colOff>
                    <xdr:row>19</xdr:row>
                    <xdr:rowOff>31750</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247650</xdr:colOff>
                    <xdr:row>6</xdr:row>
                    <xdr:rowOff>95250</xdr:rowOff>
                  </from>
                  <to>
                    <xdr:col>6</xdr:col>
                    <xdr:colOff>12700</xdr:colOff>
                    <xdr:row>10</xdr:row>
                    <xdr:rowOff>44450</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247650</xdr:colOff>
                    <xdr:row>10</xdr:row>
                    <xdr:rowOff>139700</xdr:rowOff>
                  </from>
                  <to>
                    <xdr:col>6</xdr:col>
                    <xdr:colOff>12700</xdr:colOff>
                    <xdr:row>14</xdr:row>
                    <xdr:rowOff>88900</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6350</xdr:colOff>
                    <xdr:row>5</xdr:row>
                    <xdr:rowOff>171450</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222250</xdr:colOff>
                    <xdr:row>20</xdr:row>
                    <xdr:rowOff>57150</xdr:rowOff>
                  </from>
                  <to>
                    <xdr:col>6</xdr:col>
                    <xdr:colOff>0</xdr:colOff>
                    <xdr:row>25</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5" x14ac:dyDescent="0.35"/>
  <cols>
    <col min="1" max="1" width="19" bestFit="1" customWidth="1"/>
    <col min="2" max="2" width="10.453125" bestFit="1" customWidth="1"/>
    <col min="17" max="90" width="8.7265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5" x14ac:dyDescent="0.35"/>
  <cols>
    <col min="17" max="90" width="8.7265625" customWidth="1"/>
    <col min="91" max="115" width="0" hidden="1" customWidth="1"/>
  </cols>
  <sheetData>
    <row r="1" spans="1:27" x14ac:dyDescent="0.35">
      <c r="AA1" t="s">
        <v>389</v>
      </c>
    </row>
    <row r="2" spans="1:27" x14ac:dyDescent="0.35">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35">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35">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35">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35">
      <c r="A6" s="12" t="s">
        <v>271</v>
      </c>
      <c r="B6" s="12"/>
      <c r="V6" s="3" t="s">
        <v>274</v>
      </c>
      <c r="W6" s="3" t="s">
        <v>274</v>
      </c>
      <c r="X6" t="s">
        <v>274</v>
      </c>
      <c r="Y6" t="s">
        <v>274</v>
      </c>
      <c r="AA6" t="s">
        <v>356</v>
      </c>
    </row>
    <row r="7" spans="1:27" x14ac:dyDescent="0.35">
      <c r="A7" t="s">
        <v>274</v>
      </c>
      <c r="V7" s="90" t="s">
        <v>267</v>
      </c>
      <c r="W7" s="90" t="s">
        <v>267</v>
      </c>
      <c r="X7" s="12" t="s">
        <v>267</v>
      </c>
      <c r="Y7" s="12" t="s">
        <v>267</v>
      </c>
      <c r="AA7" t="s">
        <v>357</v>
      </c>
    </row>
    <row r="8" spans="1:27" x14ac:dyDescent="0.35">
      <c r="A8" s="12" t="s">
        <v>268</v>
      </c>
      <c r="B8" s="12"/>
      <c r="V8" s="90" t="s">
        <v>220</v>
      </c>
      <c r="W8" s="90" t="s">
        <v>220</v>
      </c>
      <c r="X8" s="12" t="s">
        <v>220</v>
      </c>
      <c r="Y8" s="12" t="s">
        <v>220</v>
      </c>
      <c r="AA8" t="s">
        <v>358</v>
      </c>
    </row>
    <row r="9" spans="1:27" x14ac:dyDescent="0.35">
      <c r="A9" s="12" t="s">
        <v>267</v>
      </c>
      <c r="B9" s="12"/>
      <c r="V9" s="3" t="s">
        <v>263</v>
      </c>
      <c r="W9" s="3" t="s">
        <v>263</v>
      </c>
      <c r="X9" t="s">
        <v>263</v>
      </c>
      <c r="Y9" t="s">
        <v>263</v>
      </c>
      <c r="AA9" t="s">
        <v>359</v>
      </c>
    </row>
    <row r="10" spans="1:27" x14ac:dyDescent="0.35">
      <c r="A10" s="12" t="s">
        <v>220</v>
      </c>
      <c r="B10" s="12"/>
      <c r="V10" s="90" t="s">
        <v>264</v>
      </c>
      <c r="W10" s="90" t="s">
        <v>264</v>
      </c>
      <c r="X10" s="12" t="s">
        <v>264</v>
      </c>
      <c r="Y10" s="12" t="s">
        <v>264</v>
      </c>
      <c r="AA10" t="s">
        <v>360</v>
      </c>
    </row>
    <row r="11" spans="1:27" x14ac:dyDescent="0.35">
      <c r="A11" t="s">
        <v>263</v>
      </c>
      <c r="V11" s="90" t="s">
        <v>270</v>
      </c>
      <c r="W11" s="90" t="s">
        <v>270</v>
      </c>
      <c r="X11" s="12" t="s">
        <v>270</v>
      </c>
      <c r="Y11" s="12" t="s">
        <v>270</v>
      </c>
      <c r="AA11" t="s">
        <v>361</v>
      </c>
    </row>
    <row r="12" spans="1:27" x14ac:dyDescent="0.35">
      <c r="A12" s="12" t="s">
        <v>264</v>
      </c>
      <c r="B12" s="12"/>
      <c r="V12" s="3" t="s">
        <v>275</v>
      </c>
      <c r="W12" s="3" t="s">
        <v>275</v>
      </c>
      <c r="X12" t="s">
        <v>275</v>
      </c>
      <c r="Y12" t="s">
        <v>275</v>
      </c>
      <c r="AA12" t="s">
        <v>362</v>
      </c>
    </row>
    <row r="13" spans="1:27" x14ac:dyDescent="0.35">
      <c r="A13" s="12" t="s">
        <v>270</v>
      </c>
      <c r="B13" s="12"/>
      <c r="V13" s="90" t="s">
        <v>276</v>
      </c>
      <c r="W13" s="90" t="s">
        <v>276</v>
      </c>
      <c r="X13" s="12" t="s">
        <v>276</v>
      </c>
      <c r="Y13" s="12" t="s">
        <v>276</v>
      </c>
      <c r="AA13" t="s">
        <v>363</v>
      </c>
    </row>
    <row r="14" spans="1:27" x14ac:dyDescent="0.35">
      <c r="A14" t="s">
        <v>275</v>
      </c>
      <c r="V14" s="90" t="s">
        <v>337</v>
      </c>
      <c r="W14" s="90" t="s">
        <v>337</v>
      </c>
      <c r="X14" s="12" t="s">
        <v>337</v>
      </c>
      <c r="Y14" s="12" t="s">
        <v>337</v>
      </c>
      <c r="AA14" t="s">
        <v>364</v>
      </c>
    </row>
    <row r="15" spans="1:27" x14ac:dyDescent="0.35">
      <c r="A15" s="12" t="s">
        <v>276</v>
      </c>
      <c r="B15" s="12"/>
      <c r="V15" s="3" t="s">
        <v>278</v>
      </c>
      <c r="W15" s="3" t="s">
        <v>278</v>
      </c>
      <c r="X15" t="s">
        <v>278</v>
      </c>
      <c r="Y15" t="s">
        <v>278</v>
      </c>
      <c r="AA15" t="s">
        <v>361</v>
      </c>
    </row>
    <row r="16" spans="1:27" x14ac:dyDescent="0.35">
      <c r="A16" s="12" t="s">
        <v>337</v>
      </c>
      <c r="B16" s="12"/>
      <c r="V16" s="3" t="s">
        <v>279</v>
      </c>
      <c r="W16" s="3" t="s">
        <v>279</v>
      </c>
      <c r="X16" t="s">
        <v>279</v>
      </c>
      <c r="Y16" t="s">
        <v>279</v>
      </c>
      <c r="AA16" t="s">
        <v>363</v>
      </c>
    </row>
    <row r="17" spans="1:27" x14ac:dyDescent="0.35">
      <c r="A17" t="s">
        <v>278</v>
      </c>
      <c r="V17" s="3" t="s">
        <v>255</v>
      </c>
      <c r="W17" s="3" t="s">
        <v>255</v>
      </c>
      <c r="X17" t="s">
        <v>255</v>
      </c>
      <c r="Y17" t="s">
        <v>255</v>
      </c>
      <c r="AA17" t="s">
        <v>365</v>
      </c>
    </row>
    <row r="18" spans="1:27" x14ac:dyDescent="0.35">
      <c r="A18" t="s">
        <v>279</v>
      </c>
      <c r="V18" s="3" t="s">
        <v>256</v>
      </c>
      <c r="W18" s="3" t="s">
        <v>256</v>
      </c>
      <c r="X18" t="s">
        <v>256</v>
      </c>
      <c r="Y18" t="s">
        <v>256</v>
      </c>
      <c r="AA18" t="s">
        <v>366</v>
      </c>
    </row>
    <row r="19" spans="1:27" x14ac:dyDescent="0.35">
      <c r="A19" t="s">
        <v>255</v>
      </c>
      <c r="V19" s="3" t="s">
        <v>257</v>
      </c>
      <c r="W19" s="3" t="s">
        <v>257</v>
      </c>
      <c r="X19" t="s">
        <v>257</v>
      </c>
      <c r="Y19" t="s">
        <v>257</v>
      </c>
      <c r="AA19" t="s">
        <v>367</v>
      </c>
    </row>
    <row r="20" spans="1:27" x14ac:dyDescent="0.35">
      <c r="A20" t="s">
        <v>256</v>
      </c>
      <c r="V20" s="3" t="s">
        <v>258</v>
      </c>
      <c r="W20" s="3" t="s">
        <v>258</v>
      </c>
      <c r="X20" t="s">
        <v>258</v>
      </c>
      <c r="Y20" t="s">
        <v>258</v>
      </c>
      <c r="AA20" t="s">
        <v>368</v>
      </c>
    </row>
    <row r="21" spans="1:27" x14ac:dyDescent="0.35">
      <c r="A21" t="s">
        <v>257</v>
      </c>
      <c r="V21" s="3" t="s">
        <v>285</v>
      </c>
      <c r="W21" s="3" t="s">
        <v>285</v>
      </c>
      <c r="X21" t="s">
        <v>285</v>
      </c>
      <c r="Y21" t="s">
        <v>285</v>
      </c>
      <c r="AA21" t="s">
        <v>369</v>
      </c>
    </row>
    <row r="22" spans="1:27" x14ac:dyDescent="0.35">
      <c r="A22" t="s">
        <v>258</v>
      </c>
      <c r="V22" s="3" t="s">
        <v>298</v>
      </c>
      <c r="W22" s="3" t="s">
        <v>298</v>
      </c>
      <c r="X22" t="s">
        <v>298</v>
      </c>
      <c r="Y22" t="s">
        <v>298</v>
      </c>
      <c r="AA22" t="s">
        <v>370</v>
      </c>
    </row>
    <row r="23" spans="1:27" x14ac:dyDescent="0.35">
      <c r="A23" t="s">
        <v>285</v>
      </c>
      <c r="V23" s="3" t="s">
        <v>299</v>
      </c>
      <c r="W23" s="3" t="s">
        <v>299</v>
      </c>
      <c r="X23" t="s">
        <v>299</v>
      </c>
      <c r="Y23" t="s">
        <v>299</v>
      </c>
      <c r="AA23" t="s">
        <v>371</v>
      </c>
    </row>
    <row r="24" spans="1:27" x14ac:dyDescent="0.35">
      <c r="A24" t="s">
        <v>298</v>
      </c>
      <c r="V24" s="3" t="s">
        <v>307</v>
      </c>
      <c r="W24" s="3" t="s">
        <v>307</v>
      </c>
      <c r="X24" t="s">
        <v>307</v>
      </c>
      <c r="Y24" t="s">
        <v>307</v>
      </c>
      <c r="AA24" t="s">
        <v>372</v>
      </c>
    </row>
    <row r="25" spans="1:27" x14ac:dyDescent="0.35">
      <c r="A25" t="s">
        <v>299</v>
      </c>
      <c r="V25" s="3" t="s">
        <v>310</v>
      </c>
      <c r="W25" s="3" t="s">
        <v>310</v>
      </c>
      <c r="X25" t="s">
        <v>310</v>
      </c>
      <c r="Y25" t="s">
        <v>310</v>
      </c>
      <c r="AA25" t="s">
        <v>373</v>
      </c>
    </row>
    <row r="26" spans="1:27" x14ac:dyDescent="0.35">
      <c r="A26" t="s">
        <v>307</v>
      </c>
      <c r="V26" s="3" t="s">
        <v>316</v>
      </c>
      <c r="W26" s="3" t="s">
        <v>316</v>
      </c>
      <c r="X26" t="s">
        <v>316</v>
      </c>
      <c r="Y26" t="s">
        <v>316</v>
      </c>
      <c r="AA26" t="s">
        <v>374</v>
      </c>
    </row>
    <row r="27" spans="1:27" x14ac:dyDescent="0.35">
      <c r="A27" t="s">
        <v>310</v>
      </c>
      <c r="V27" s="3" t="s">
        <v>335</v>
      </c>
      <c r="W27" s="3" t="s">
        <v>335</v>
      </c>
      <c r="X27" t="s">
        <v>335</v>
      </c>
      <c r="Y27" t="s">
        <v>335</v>
      </c>
      <c r="AA27" t="s">
        <v>375</v>
      </c>
    </row>
    <row r="28" spans="1:27" x14ac:dyDescent="0.35">
      <c r="A28" t="s">
        <v>316</v>
      </c>
      <c r="V28" s="3" t="s">
        <v>331</v>
      </c>
      <c r="W28" s="3" t="s">
        <v>331</v>
      </c>
      <c r="X28" t="s">
        <v>331</v>
      </c>
      <c r="Y28" t="s">
        <v>331</v>
      </c>
      <c r="AA28" t="s">
        <v>376</v>
      </c>
    </row>
    <row r="29" spans="1:27" x14ac:dyDescent="0.35">
      <c r="A29" t="s">
        <v>335</v>
      </c>
      <c r="V29" s="3" t="s">
        <v>269</v>
      </c>
      <c r="W29" s="3" t="s">
        <v>269</v>
      </c>
      <c r="X29" t="s">
        <v>269</v>
      </c>
      <c r="Y29" t="s">
        <v>269</v>
      </c>
      <c r="AA29" t="s">
        <v>377</v>
      </c>
    </row>
    <row r="30" spans="1:27" x14ac:dyDescent="0.35">
      <c r="A30" t="s">
        <v>331</v>
      </c>
      <c r="V30" s="3" t="s">
        <v>319</v>
      </c>
      <c r="W30" s="3" t="s">
        <v>319</v>
      </c>
      <c r="X30" t="s">
        <v>319</v>
      </c>
      <c r="Y30" t="s">
        <v>319</v>
      </c>
      <c r="AA30" t="s">
        <v>378</v>
      </c>
    </row>
    <row r="31" spans="1:27" x14ac:dyDescent="0.35">
      <c r="A31" t="s">
        <v>269</v>
      </c>
      <c r="V31" s="3" t="s">
        <v>269</v>
      </c>
      <c r="W31" s="3" t="s">
        <v>269</v>
      </c>
      <c r="X31" t="s">
        <v>269</v>
      </c>
      <c r="Y31" t="s">
        <v>269</v>
      </c>
      <c r="AA31" t="s">
        <v>379</v>
      </c>
    </row>
    <row r="32" spans="1:27" x14ac:dyDescent="0.35">
      <c r="A32" t="s">
        <v>319</v>
      </c>
      <c r="AA32" t="s">
        <v>380</v>
      </c>
    </row>
    <row r="33" spans="1:27" x14ac:dyDescent="0.35">
      <c r="A33" t="s">
        <v>269</v>
      </c>
      <c r="AA33" t="s">
        <v>381</v>
      </c>
    </row>
    <row r="34" spans="1:27" x14ac:dyDescent="0.35">
      <c r="AA34" t="s">
        <v>382</v>
      </c>
    </row>
    <row r="35" spans="1:27" x14ac:dyDescent="0.35">
      <c r="AA35" t="s">
        <v>383</v>
      </c>
    </row>
    <row r="36" spans="1:27" x14ac:dyDescent="0.35">
      <c r="AA36" t="s">
        <v>384</v>
      </c>
    </row>
    <row r="37" spans="1:27" x14ac:dyDescent="0.35">
      <c r="AA37" t="s">
        <v>385</v>
      </c>
    </row>
    <row r="38" spans="1:27" x14ac:dyDescent="0.35">
      <c r="AA38" t="s">
        <v>386</v>
      </c>
    </row>
    <row r="39" spans="1:27" x14ac:dyDescent="0.35">
      <c r="AA39" t="s">
        <v>387</v>
      </c>
    </row>
    <row r="40" spans="1:27" x14ac:dyDescent="0.35">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1640625" defaultRowHeight="14.5" x14ac:dyDescent="0.35"/>
  <cols>
    <col min="17" max="90" width="8.81640625" customWidth="1"/>
    <col min="91" max="115" width="0" hidden="1" customWidth="1"/>
  </cols>
  <sheetData>
    <row r="1" spans="1:7" x14ac:dyDescent="0.35">
      <c r="A1" t="s">
        <v>198</v>
      </c>
      <c r="E1" t="s">
        <v>472</v>
      </c>
      <c r="G1" t="s">
        <v>500</v>
      </c>
    </row>
    <row r="2" spans="1:7" x14ac:dyDescent="0.35">
      <c r="A2" t="s">
        <v>203</v>
      </c>
      <c r="E2" t="s">
        <v>468</v>
      </c>
      <c r="G2" t="s">
        <v>501</v>
      </c>
    </row>
    <row r="3" spans="1:7" x14ac:dyDescent="0.35">
      <c r="A3" t="s">
        <v>227</v>
      </c>
      <c r="E3" t="s">
        <v>469</v>
      </c>
    </row>
    <row r="4" spans="1:7" x14ac:dyDescent="0.35">
      <c r="A4" t="s">
        <v>233</v>
      </c>
      <c r="E4" t="s">
        <v>473</v>
      </c>
    </row>
    <row r="5" spans="1:7" x14ac:dyDescent="0.35">
      <c r="A5" t="s">
        <v>228</v>
      </c>
      <c r="E5" t="s">
        <v>470</v>
      </c>
    </row>
    <row r="6" spans="1:7" x14ac:dyDescent="0.35">
      <c r="A6" t="s">
        <v>317</v>
      </c>
      <c r="E6" t="s">
        <v>471</v>
      </c>
    </row>
    <row r="7" spans="1:7" x14ac:dyDescent="0.35">
      <c r="A7" t="s">
        <v>224</v>
      </c>
    </row>
    <row r="8" spans="1:7" x14ac:dyDescent="0.35">
      <c r="A8" t="s">
        <v>240</v>
      </c>
    </row>
    <row r="9" spans="1:7" x14ac:dyDescent="0.35">
      <c r="A9" t="s">
        <v>232</v>
      </c>
    </row>
    <row r="10" spans="1:7" x14ac:dyDescent="0.35">
      <c r="A10" t="s">
        <v>237</v>
      </c>
    </row>
    <row r="11" spans="1:7" x14ac:dyDescent="0.35">
      <c r="A11" t="s">
        <v>231</v>
      </c>
    </row>
    <row r="12" spans="1:7" x14ac:dyDescent="0.35">
      <c r="A12" t="s">
        <v>234</v>
      </c>
    </row>
    <row r="13" spans="1:7" x14ac:dyDescent="0.35">
      <c r="A13" t="s">
        <v>577</v>
      </c>
    </row>
    <row r="14" spans="1:7" x14ac:dyDescent="0.35">
      <c r="A14" t="s">
        <v>235</v>
      </c>
    </row>
    <row r="15" spans="1:7" x14ac:dyDescent="0.35">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75"/>
  <sheetViews>
    <sheetView showGridLines="0" workbookViewId="0">
      <pane ySplit="2" topLeftCell="A3" activePane="bottomLeft" state="frozen"/>
      <selection activeCell="C5" sqref="C5"/>
      <selection pane="bottomLeft"/>
    </sheetView>
  </sheetViews>
  <sheetFormatPr defaultRowHeight="14.5" x14ac:dyDescent="0.35"/>
  <cols>
    <col min="1" max="1" width="1" customWidth="1"/>
    <col min="2" max="2" width="14.26953125" bestFit="1" customWidth="1"/>
    <col min="3" max="3" width="60.7265625" bestFit="1" customWidth="1"/>
    <col min="7" max="7" width="8.7265625" style="8"/>
    <col min="17" max="90" width="8.7265625" customWidth="1"/>
    <col min="91" max="115" width="0" hidden="1" customWidth="1"/>
  </cols>
  <sheetData>
    <row r="1" spans="2:4" x14ac:dyDescent="0.35">
      <c r="B1" s="27" t="e" cm="1">
        <f t="array" aca="1" ref="B1:B75" ca="1">_xlfn.UNIQUE(Codes!D:D)</f>
        <v>#NAME?</v>
      </c>
      <c r="C1" s="27" t="s">
        <v>81</v>
      </c>
      <c r="D1" s="27" t="s">
        <v>148</v>
      </c>
    </row>
    <row r="2" spans="2:4" hidden="1" x14ac:dyDescent="0.35">
      <c r="B2" t="e">
        <f ca="1"/>
        <v>#NAME?</v>
      </c>
    </row>
    <row r="3" spans="2:4" x14ac:dyDescent="0.35">
      <c r="B3" t="e">
        <f ca="1"/>
        <v>#NAME?</v>
      </c>
      <c r="C3" t="e">
        <f ca="1">SUBSTITUTE(INDEX(Codes!$G:$G,MATCH('Code list'!$B3,Codes!$D:$D,0)),":","")</f>
        <v>#NAME?</v>
      </c>
      <c r="D3" t="e">
        <f ca="1">INDEX(Codes!$F:$F,MATCH('Code list'!$B3,Codes!$D:$D,0))</f>
        <v>#NAME?</v>
      </c>
    </row>
    <row r="4" spans="2:4" x14ac:dyDescent="0.35">
      <c r="B4" t="e">
        <f ca="1"/>
        <v>#NAME?</v>
      </c>
      <c r="C4" t="e">
        <f ca="1">SUBSTITUTE(INDEX(Codes!$G:$G,MATCH('Code list'!$B4,Codes!$D:$D,0)),":","")</f>
        <v>#NAME?</v>
      </c>
      <c r="D4" t="e">
        <f ca="1">INDEX(Codes!$F:$F,MATCH('Code list'!$B4,Codes!$D:$D,0))</f>
        <v>#NAME?</v>
      </c>
    </row>
    <row r="5" spans="2:4" x14ac:dyDescent="0.35">
      <c r="B5" t="e">
        <f ca="1"/>
        <v>#NAME?</v>
      </c>
      <c r="C5" t="e">
        <f ca="1">SUBSTITUTE(INDEX(Codes!$G:$G,MATCH('Code list'!$B5,Codes!$D:$D,0)),":","")</f>
        <v>#NAME?</v>
      </c>
      <c r="D5" t="e">
        <f ca="1">INDEX(Codes!$F:$F,MATCH('Code list'!$B5,Codes!$D:$D,0))</f>
        <v>#NAME?</v>
      </c>
    </row>
    <row r="6" spans="2:4" x14ac:dyDescent="0.35">
      <c r="B6" t="e">
        <f ca="1"/>
        <v>#NAME?</v>
      </c>
      <c r="C6" t="e">
        <f ca="1">SUBSTITUTE(INDEX(Codes!$G:$G,MATCH('Code list'!$B6,Codes!$D:$D,0)),":","")</f>
        <v>#NAME?</v>
      </c>
      <c r="D6" t="e">
        <f ca="1">INDEX(Codes!$F:$F,MATCH('Code list'!$B6,Codes!$D:$D,0))</f>
        <v>#NAME?</v>
      </c>
    </row>
    <row r="7" spans="2:4" x14ac:dyDescent="0.35">
      <c r="B7" t="e">
        <f ca="1"/>
        <v>#NAME?</v>
      </c>
      <c r="C7" t="e">
        <f ca="1">SUBSTITUTE(INDEX(Codes!$G:$G,MATCH('Code list'!$B7,Codes!$D:$D,0)),":","")</f>
        <v>#NAME?</v>
      </c>
      <c r="D7" t="e">
        <f ca="1">INDEX(Codes!$F:$F,MATCH('Code list'!$B7,Codes!$D:$D,0))</f>
        <v>#NAME?</v>
      </c>
    </row>
    <row r="8" spans="2:4" x14ac:dyDescent="0.35">
      <c r="B8" t="e">
        <f ca="1"/>
        <v>#NAME?</v>
      </c>
      <c r="C8" t="e">
        <f ca="1">SUBSTITUTE(INDEX(Codes!$G:$G,MATCH('Code list'!$B8,Codes!$D:$D,0)),":","")</f>
        <v>#NAME?</v>
      </c>
      <c r="D8" t="e">
        <f ca="1">INDEX(Codes!$F:$F,MATCH('Code list'!$B8,Codes!$D:$D,0))</f>
        <v>#NAME?</v>
      </c>
    </row>
    <row r="9" spans="2:4" x14ac:dyDescent="0.35">
      <c r="B9" t="e">
        <f ca="1"/>
        <v>#NAME?</v>
      </c>
      <c r="C9" t="e">
        <f ca="1">SUBSTITUTE(INDEX(Codes!$G:$G,MATCH('Code list'!$B9,Codes!$D:$D,0)),":","")</f>
        <v>#NAME?</v>
      </c>
      <c r="D9" t="e">
        <f ca="1">INDEX(Codes!$F:$F,MATCH('Code list'!$B9,Codes!$D:$D,0))</f>
        <v>#NAME?</v>
      </c>
    </row>
    <row r="10" spans="2:4" x14ac:dyDescent="0.35">
      <c r="B10" t="e">
        <f ca="1"/>
        <v>#NAME?</v>
      </c>
      <c r="C10" t="e">
        <f ca="1">SUBSTITUTE(INDEX(Codes!$G:$G,MATCH('Code list'!$B10,Codes!$D:$D,0)),":","")</f>
        <v>#NAME?</v>
      </c>
      <c r="D10" t="e">
        <f ca="1">INDEX(Codes!$F:$F,MATCH('Code list'!$B10,Codes!$D:$D,0))</f>
        <v>#NAME?</v>
      </c>
    </row>
    <row r="11" spans="2:4" x14ac:dyDescent="0.35">
      <c r="B11" t="e">
        <f ca="1"/>
        <v>#NAME?</v>
      </c>
      <c r="C11" t="e">
        <f ca="1">SUBSTITUTE(INDEX(Codes!$G:$G,MATCH('Code list'!$B11,Codes!$D:$D,0)),":","")</f>
        <v>#NAME?</v>
      </c>
      <c r="D11" t="e">
        <f ca="1">INDEX(Codes!$F:$F,MATCH('Code list'!$B11,Codes!$D:$D,0))</f>
        <v>#NAME?</v>
      </c>
    </row>
    <row r="12" spans="2:4" x14ac:dyDescent="0.35">
      <c r="B12" t="e">
        <f ca="1"/>
        <v>#NAME?</v>
      </c>
      <c r="C12" t="e">
        <f ca="1">SUBSTITUTE(INDEX(Codes!$G:$G,MATCH('Code list'!$B12,Codes!$D:$D,0)),":","")</f>
        <v>#NAME?</v>
      </c>
      <c r="D12" t="e">
        <f ca="1">INDEX(Codes!$F:$F,MATCH('Code list'!$B12,Codes!$D:$D,0))</f>
        <v>#NAME?</v>
      </c>
    </row>
    <row r="13" spans="2:4" x14ac:dyDescent="0.35">
      <c r="B13" t="e">
        <f ca="1"/>
        <v>#NAME?</v>
      </c>
      <c r="C13" t="e">
        <f ca="1">SUBSTITUTE(INDEX(Codes!$G:$G,MATCH('Code list'!$B13,Codes!$D:$D,0)),":","")</f>
        <v>#NAME?</v>
      </c>
      <c r="D13" t="e">
        <f ca="1">INDEX(Codes!$F:$F,MATCH('Code list'!$B13,Codes!$D:$D,0))</f>
        <v>#NAME?</v>
      </c>
    </row>
    <row r="14" spans="2:4" x14ac:dyDescent="0.35">
      <c r="B14" t="e">
        <f ca="1"/>
        <v>#NAME?</v>
      </c>
      <c r="C14" t="e">
        <f ca="1">SUBSTITUTE(INDEX(Codes!$G:$G,MATCH('Code list'!$B14,Codes!$D:$D,0)),":","")</f>
        <v>#NAME?</v>
      </c>
      <c r="D14" t="e">
        <f ca="1">INDEX(Codes!$F:$F,MATCH('Code list'!$B14,Codes!$D:$D,0))</f>
        <v>#NAME?</v>
      </c>
    </row>
    <row r="15" spans="2:4" x14ac:dyDescent="0.35">
      <c r="B15" t="e">
        <f ca="1"/>
        <v>#NAME?</v>
      </c>
      <c r="C15" t="e">
        <f ca="1">SUBSTITUTE(INDEX(Codes!$G:$G,MATCH('Code list'!$B15,Codes!$D:$D,0)),":","")</f>
        <v>#NAME?</v>
      </c>
      <c r="D15" t="e">
        <f ca="1">INDEX(Codes!$F:$F,MATCH('Code list'!$B15,Codes!$D:$D,0))</f>
        <v>#NAME?</v>
      </c>
    </row>
    <row r="16" spans="2:4" x14ac:dyDescent="0.35">
      <c r="B16" t="e">
        <f ca="1"/>
        <v>#NAME?</v>
      </c>
      <c r="C16" t="e">
        <f ca="1">SUBSTITUTE(INDEX(Codes!$G:$G,MATCH('Code list'!$B16,Codes!$D:$D,0)),":","")</f>
        <v>#NAME?</v>
      </c>
      <c r="D16" t="e">
        <f ca="1">INDEX(Codes!$F:$F,MATCH('Code list'!$B16,Codes!$D:$D,0))</f>
        <v>#NAME?</v>
      </c>
    </row>
    <row r="17" spans="2:9" x14ac:dyDescent="0.35">
      <c r="B17" t="e">
        <f ca="1"/>
        <v>#NAME?</v>
      </c>
      <c r="C17" t="e">
        <f ca="1">SUBSTITUTE(INDEX(Codes!$G:$G,MATCH('Code list'!$B17,Codes!$D:$D,0)),":","")</f>
        <v>#NAME?</v>
      </c>
      <c r="D17" t="e">
        <f ca="1">INDEX(Codes!$F:$F,MATCH('Code list'!$B17,Codes!$D:$D,0))</f>
        <v>#NAME?</v>
      </c>
    </row>
    <row r="18" spans="2:9" x14ac:dyDescent="0.35">
      <c r="B18" t="e">
        <f ca="1"/>
        <v>#NAME?</v>
      </c>
      <c r="C18" t="e">
        <f ca="1">SUBSTITUTE(INDEX(Codes!$G:$G,MATCH('Code list'!$B18,Codes!$D:$D,0)),":","")</f>
        <v>#NAME?</v>
      </c>
      <c r="D18" t="e">
        <f ca="1">INDEX(Codes!$F:$F,MATCH('Code list'!$B18,Codes!$D:$D,0))</f>
        <v>#NAME?</v>
      </c>
      <c r="I18" t="s">
        <v>220</v>
      </c>
    </row>
    <row r="19" spans="2:9" x14ac:dyDescent="0.35">
      <c r="B19" t="e">
        <f ca="1"/>
        <v>#NAME?</v>
      </c>
      <c r="C19" t="e">
        <f ca="1">SUBSTITUTE(INDEX(Codes!$G:$G,MATCH('Code list'!$B19,Codes!$D:$D,0)),":","")</f>
        <v>#NAME?</v>
      </c>
      <c r="D19" t="e">
        <f ca="1">INDEX(Codes!$F:$F,MATCH('Code list'!$B19,Codes!$D:$D,0))</f>
        <v>#NAME?</v>
      </c>
    </row>
    <row r="20" spans="2:9" x14ac:dyDescent="0.35">
      <c r="B20" t="e">
        <f ca="1"/>
        <v>#NAME?</v>
      </c>
      <c r="C20" t="e">
        <f ca="1">SUBSTITUTE(INDEX(Codes!$G:$G,MATCH('Code list'!$B20,Codes!$D:$D,0)),":","")</f>
        <v>#NAME?</v>
      </c>
      <c r="D20" t="e">
        <f ca="1">INDEX(Codes!$F:$F,MATCH('Code list'!$B20,Codes!$D:$D,0))</f>
        <v>#NAME?</v>
      </c>
    </row>
    <row r="21" spans="2:9" x14ac:dyDescent="0.35">
      <c r="B21" t="e">
        <f ca="1"/>
        <v>#NAME?</v>
      </c>
      <c r="C21" t="e">
        <f ca="1">SUBSTITUTE(INDEX(Codes!$G:$G,MATCH('Code list'!$B21,Codes!$D:$D,0)),":","")</f>
        <v>#NAME?</v>
      </c>
      <c r="D21" t="e">
        <f ca="1">INDEX(Codes!$F:$F,MATCH('Code list'!$B21,Codes!$D:$D,0))</f>
        <v>#NAME?</v>
      </c>
    </row>
    <row r="22" spans="2:9" x14ac:dyDescent="0.35">
      <c r="B22" t="e">
        <f ca="1"/>
        <v>#NAME?</v>
      </c>
      <c r="C22" t="e">
        <f ca="1">SUBSTITUTE(INDEX(Codes!$G:$G,MATCH('Code list'!$B22,Codes!$D:$D,0)),":","")</f>
        <v>#NAME?</v>
      </c>
      <c r="D22" t="e">
        <f ca="1">INDEX(Codes!$F:$F,MATCH('Code list'!$B22,Codes!$D:$D,0))</f>
        <v>#NAME?</v>
      </c>
    </row>
    <row r="23" spans="2:9" x14ac:dyDescent="0.35">
      <c r="B23" t="e">
        <f ca="1"/>
        <v>#NAME?</v>
      </c>
      <c r="C23" t="e">
        <f ca="1">SUBSTITUTE(INDEX(Codes!$G:$G,MATCH('Code list'!$B23,Codes!$D:$D,0)),":","")</f>
        <v>#NAME?</v>
      </c>
      <c r="D23" t="e">
        <f ca="1">INDEX(Codes!$F:$F,MATCH('Code list'!$B23,Codes!$D:$D,0))</f>
        <v>#NAME?</v>
      </c>
    </row>
    <row r="24" spans="2:9" x14ac:dyDescent="0.35">
      <c r="B24" t="e">
        <f ca="1"/>
        <v>#NAME?</v>
      </c>
      <c r="C24" t="e">
        <f ca="1">SUBSTITUTE(INDEX(Codes!$G:$G,MATCH('Code list'!$B24,Codes!$D:$D,0)),":","")</f>
        <v>#NAME?</v>
      </c>
      <c r="D24" t="e">
        <f ca="1">INDEX(Codes!$F:$F,MATCH('Code list'!$B24,Codes!$D:$D,0))</f>
        <v>#NAME?</v>
      </c>
    </row>
    <row r="25" spans="2:9" x14ac:dyDescent="0.35">
      <c r="B25" t="e">
        <f ca="1"/>
        <v>#NAME?</v>
      </c>
      <c r="C25" t="e">
        <f ca="1">SUBSTITUTE(INDEX(Codes!$G:$G,MATCH('Code list'!$B25,Codes!$D:$D,0)),":","")</f>
        <v>#NAME?</v>
      </c>
      <c r="D25" t="e">
        <f ca="1">INDEX(Codes!$F:$F,MATCH('Code list'!$B25,Codes!$D:$D,0))</f>
        <v>#NAME?</v>
      </c>
    </row>
    <row r="26" spans="2:9" x14ac:dyDescent="0.35">
      <c r="B26" t="e">
        <f ca="1"/>
        <v>#NAME?</v>
      </c>
      <c r="C26" t="e">
        <f ca="1">SUBSTITUTE(INDEX(Codes!$G:$G,MATCH('Code list'!$B26,Codes!$D:$D,0)),":","")</f>
        <v>#NAME?</v>
      </c>
      <c r="D26" t="e">
        <f ca="1">INDEX(Codes!$F:$F,MATCH('Code list'!$B26,Codes!$D:$D,0))</f>
        <v>#NAME?</v>
      </c>
    </row>
    <row r="27" spans="2:9" x14ac:dyDescent="0.35">
      <c r="B27" t="e">
        <f ca="1"/>
        <v>#NAME?</v>
      </c>
      <c r="C27" t="e">
        <f ca="1">SUBSTITUTE(INDEX(Codes!$G:$G,MATCH('Code list'!$B27,Codes!$D:$D,0)),":","")</f>
        <v>#NAME?</v>
      </c>
      <c r="D27" t="e">
        <f ca="1">INDEX(Codes!$F:$F,MATCH('Code list'!$B27,Codes!$D:$D,0))</f>
        <v>#NAME?</v>
      </c>
    </row>
    <row r="28" spans="2:9" x14ac:dyDescent="0.35">
      <c r="B28" t="e">
        <f ca="1"/>
        <v>#NAME?</v>
      </c>
      <c r="C28" t="e">
        <f ca="1">SUBSTITUTE(INDEX(Codes!$G:$G,MATCH('Code list'!$B28,Codes!$D:$D,0)),":","")</f>
        <v>#NAME?</v>
      </c>
      <c r="D28" t="e">
        <f ca="1">INDEX(Codes!$F:$F,MATCH('Code list'!$B28,Codes!$D:$D,0))</f>
        <v>#NAME?</v>
      </c>
    </row>
    <row r="29" spans="2:9" x14ac:dyDescent="0.35">
      <c r="B29" t="e">
        <f ca="1"/>
        <v>#NAME?</v>
      </c>
      <c r="C29" t="e">
        <f ca="1">SUBSTITUTE(INDEX(Codes!$G:$G,MATCH('Code list'!$B29,Codes!$D:$D,0)),":","")</f>
        <v>#NAME?</v>
      </c>
      <c r="D29" t="e">
        <f ca="1">INDEX(Codes!$F:$F,MATCH('Code list'!$B29,Codes!$D:$D,0))</f>
        <v>#NAME?</v>
      </c>
    </row>
    <row r="30" spans="2:9" x14ac:dyDescent="0.35">
      <c r="B30" t="e">
        <f ca="1"/>
        <v>#NAME?</v>
      </c>
      <c r="C30" t="e">
        <f ca="1">SUBSTITUTE(INDEX(Codes!$G:$G,MATCH('Code list'!$B30,Codes!$D:$D,0)),":","")</f>
        <v>#NAME?</v>
      </c>
      <c r="D30" t="e">
        <f ca="1">INDEX(Codes!$F:$F,MATCH('Code list'!$B30,Codes!$D:$D,0))</f>
        <v>#NAME?</v>
      </c>
    </row>
    <row r="31" spans="2:9" x14ac:dyDescent="0.35">
      <c r="B31" t="e">
        <f ca="1"/>
        <v>#NAME?</v>
      </c>
      <c r="C31" t="e">
        <f ca="1">SUBSTITUTE(INDEX(Codes!$G:$G,MATCH('Code list'!$B31,Codes!$D:$D,0)),":","")</f>
        <v>#NAME?</v>
      </c>
      <c r="D31" t="e">
        <f ca="1">INDEX(Codes!$F:$F,MATCH('Code list'!$B31,Codes!$D:$D,0))</f>
        <v>#NAME?</v>
      </c>
    </row>
    <row r="32" spans="2:9" x14ac:dyDescent="0.35">
      <c r="B32" t="e">
        <f ca="1"/>
        <v>#NAME?</v>
      </c>
      <c r="C32" t="e">
        <f ca="1">SUBSTITUTE(INDEX(Codes!$G:$G,MATCH('Code list'!$B32,Codes!$D:$D,0)),":","")</f>
        <v>#NAME?</v>
      </c>
      <c r="D32" t="e">
        <f ca="1">INDEX(Codes!$F:$F,MATCH('Code list'!$B32,Codes!$D:$D,0))</f>
        <v>#NAME?</v>
      </c>
    </row>
    <row r="33" spans="2:4" x14ac:dyDescent="0.35">
      <c r="B33" t="e">
        <f ca="1"/>
        <v>#NAME?</v>
      </c>
      <c r="C33" t="e">
        <f ca="1">SUBSTITUTE(INDEX(Codes!$G:$G,MATCH('Code list'!$B33,Codes!$D:$D,0)),":","")</f>
        <v>#NAME?</v>
      </c>
      <c r="D33" t="e">
        <f ca="1">INDEX(Codes!$F:$F,MATCH('Code list'!$B33,Codes!$D:$D,0))</f>
        <v>#NAME?</v>
      </c>
    </row>
    <row r="34" spans="2:4" x14ac:dyDescent="0.35">
      <c r="B34" t="e">
        <f ca="1"/>
        <v>#NAME?</v>
      </c>
      <c r="C34" t="e">
        <f ca="1">SUBSTITUTE(INDEX(Codes!$G:$G,MATCH('Code list'!$B34,Codes!$D:$D,0)),":","")</f>
        <v>#NAME?</v>
      </c>
      <c r="D34" t="e">
        <f ca="1">INDEX(Codes!$F:$F,MATCH('Code list'!$B34,Codes!$D:$D,0))</f>
        <v>#NAME?</v>
      </c>
    </row>
    <row r="35" spans="2:4" x14ac:dyDescent="0.35">
      <c r="B35" t="e">
        <f ca="1"/>
        <v>#NAME?</v>
      </c>
      <c r="C35" t="e">
        <f ca="1">SUBSTITUTE(INDEX(Codes!$G:$G,MATCH('Code list'!$B35,Codes!$D:$D,0)),":","")</f>
        <v>#NAME?</v>
      </c>
      <c r="D35" t="e">
        <f ca="1">INDEX(Codes!$F:$F,MATCH('Code list'!$B35,Codes!$D:$D,0))</f>
        <v>#NAME?</v>
      </c>
    </row>
    <row r="36" spans="2:4" x14ac:dyDescent="0.35">
      <c r="B36" t="e">
        <f ca="1"/>
        <v>#NAME?</v>
      </c>
      <c r="C36" t="e">
        <f ca="1">SUBSTITUTE(INDEX(Codes!$G:$G,MATCH('Code list'!$B36,Codes!$D:$D,0)),":","")</f>
        <v>#NAME?</v>
      </c>
      <c r="D36" t="e">
        <f ca="1">INDEX(Codes!$F:$F,MATCH('Code list'!$B36,Codes!$D:$D,0))</f>
        <v>#NAME?</v>
      </c>
    </row>
    <row r="37" spans="2:4" x14ac:dyDescent="0.35">
      <c r="B37" t="e">
        <f ca="1"/>
        <v>#NAME?</v>
      </c>
      <c r="C37" t="e">
        <f ca="1">SUBSTITUTE(INDEX(Codes!$G:$G,MATCH('Code list'!$B37,Codes!$D:$D,0)),":","")</f>
        <v>#NAME?</v>
      </c>
      <c r="D37" t="e">
        <f ca="1">INDEX(Codes!$F:$F,MATCH('Code list'!$B37,Codes!$D:$D,0))</f>
        <v>#NAME?</v>
      </c>
    </row>
    <row r="38" spans="2:4" x14ac:dyDescent="0.35">
      <c r="B38" t="e">
        <f ca="1"/>
        <v>#NAME?</v>
      </c>
      <c r="C38" t="e">
        <f ca="1">SUBSTITUTE(INDEX(Codes!$G:$G,MATCH('Code list'!$B38,Codes!$D:$D,0)),":","")</f>
        <v>#NAME?</v>
      </c>
      <c r="D38" t="e">
        <f ca="1">INDEX(Codes!$F:$F,MATCH('Code list'!$B38,Codes!$D:$D,0))</f>
        <v>#NAME?</v>
      </c>
    </row>
    <row r="39" spans="2:4" x14ac:dyDescent="0.35">
      <c r="B39" t="e">
        <f ca="1"/>
        <v>#NAME?</v>
      </c>
      <c r="C39" t="e">
        <f ca="1">SUBSTITUTE(INDEX(Codes!$G:$G,MATCH('Code list'!$B39,Codes!$D:$D,0)),":","")</f>
        <v>#NAME?</v>
      </c>
      <c r="D39" t="e">
        <f ca="1">INDEX(Codes!$F:$F,MATCH('Code list'!$B39,Codes!$D:$D,0))</f>
        <v>#NAME?</v>
      </c>
    </row>
    <row r="40" spans="2:4" x14ac:dyDescent="0.35">
      <c r="B40" t="e">
        <f ca="1"/>
        <v>#NAME?</v>
      </c>
      <c r="C40" t="e">
        <f ca="1">SUBSTITUTE(INDEX(Codes!$G:$G,MATCH('Code list'!$B40,Codes!$D:$D,0)),":","")</f>
        <v>#NAME?</v>
      </c>
      <c r="D40" t="e">
        <f ca="1">INDEX(Codes!$F:$F,MATCH('Code list'!$B40,Codes!$D:$D,0))</f>
        <v>#NAME?</v>
      </c>
    </row>
    <row r="41" spans="2:4" x14ac:dyDescent="0.35">
      <c r="B41" t="e">
        <f ca="1"/>
        <v>#NAME?</v>
      </c>
      <c r="C41" t="e">
        <f ca="1">SUBSTITUTE(INDEX(Codes!$G:$G,MATCH('Code list'!$B41,Codes!$D:$D,0)),":","")</f>
        <v>#NAME?</v>
      </c>
      <c r="D41" t="e">
        <f ca="1">INDEX(Codes!$F:$F,MATCH('Code list'!$B41,Codes!$D:$D,0))</f>
        <v>#NAME?</v>
      </c>
    </row>
    <row r="42" spans="2:4" x14ac:dyDescent="0.35">
      <c r="B42" t="e">
        <f ca="1"/>
        <v>#NAME?</v>
      </c>
      <c r="C42" t="e">
        <f ca="1">SUBSTITUTE(INDEX(Codes!$G:$G,MATCH('Code list'!$B42,Codes!$D:$D,0)),":","")</f>
        <v>#NAME?</v>
      </c>
      <c r="D42" t="e">
        <f ca="1">INDEX(Codes!$F:$F,MATCH('Code list'!$B42,Codes!$D:$D,0))</f>
        <v>#NAME?</v>
      </c>
    </row>
    <row r="43" spans="2:4" x14ac:dyDescent="0.35">
      <c r="B43" t="e">
        <f ca="1"/>
        <v>#NAME?</v>
      </c>
      <c r="C43" t="e">
        <f ca="1">SUBSTITUTE(INDEX(Codes!$G:$G,MATCH('Code list'!$B43,Codes!$D:$D,0)),":","")</f>
        <v>#NAME?</v>
      </c>
      <c r="D43" t="e">
        <f ca="1">INDEX(Codes!$F:$F,MATCH('Code list'!$B43,Codes!$D:$D,0))</f>
        <v>#NAME?</v>
      </c>
    </row>
    <row r="44" spans="2:4" x14ac:dyDescent="0.35">
      <c r="B44" t="e">
        <f ca="1"/>
        <v>#NAME?</v>
      </c>
      <c r="C44" t="e">
        <f ca="1">SUBSTITUTE(INDEX(Codes!$G:$G,MATCH('Code list'!$B44,Codes!$D:$D,0)),":","")</f>
        <v>#NAME?</v>
      </c>
      <c r="D44" t="e">
        <f ca="1">INDEX(Codes!$F:$F,MATCH('Code list'!$B44,Codes!$D:$D,0))</f>
        <v>#NAME?</v>
      </c>
    </row>
    <row r="45" spans="2:4" x14ac:dyDescent="0.35">
      <c r="B45" t="e">
        <f ca="1"/>
        <v>#NAME?</v>
      </c>
      <c r="C45" t="e">
        <f ca="1">SUBSTITUTE(INDEX(Codes!$G:$G,MATCH('Code list'!$B45,Codes!$D:$D,0)),":","")</f>
        <v>#NAME?</v>
      </c>
      <c r="D45" t="e">
        <f ca="1">INDEX(Codes!$F:$F,MATCH('Code list'!$B45,Codes!$D:$D,0))</f>
        <v>#NAME?</v>
      </c>
    </row>
    <row r="46" spans="2:4" x14ac:dyDescent="0.35">
      <c r="B46" t="e">
        <f ca="1"/>
        <v>#NAME?</v>
      </c>
      <c r="C46" t="e">
        <f ca="1">SUBSTITUTE(INDEX(Codes!$G:$G,MATCH('Code list'!$B46,Codes!$D:$D,0)),":","")</f>
        <v>#NAME?</v>
      </c>
      <c r="D46" t="e">
        <f ca="1">INDEX(Codes!$F:$F,MATCH('Code list'!$B46,Codes!$D:$D,0))</f>
        <v>#NAME?</v>
      </c>
    </row>
    <row r="47" spans="2:4" x14ac:dyDescent="0.35">
      <c r="B47" t="e">
        <f ca="1"/>
        <v>#NAME?</v>
      </c>
      <c r="C47" t="e">
        <f ca="1">SUBSTITUTE(INDEX(Codes!$G:$G,MATCH('Code list'!$B47,Codes!$D:$D,0)),":","")</f>
        <v>#NAME?</v>
      </c>
      <c r="D47" t="e">
        <f ca="1">INDEX(Codes!$F:$F,MATCH('Code list'!$B47,Codes!$D:$D,0))</f>
        <v>#NAME?</v>
      </c>
    </row>
    <row r="48" spans="2:4" x14ac:dyDescent="0.35">
      <c r="B48" t="e">
        <f ca="1"/>
        <v>#NAME?</v>
      </c>
      <c r="C48" t="e">
        <f ca="1">SUBSTITUTE(INDEX(Codes!$G:$G,MATCH('Code list'!$B48,Codes!$D:$D,0)),":","")</f>
        <v>#NAME?</v>
      </c>
      <c r="D48" t="e">
        <f ca="1">INDEX(Codes!$F:$F,MATCH('Code list'!$B48,Codes!$D:$D,0))</f>
        <v>#NAME?</v>
      </c>
    </row>
    <row r="49" spans="2:4" x14ac:dyDescent="0.35">
      <c r="B49" t="e">
        <f ca="1"/>
        <v>#NAME?</v>
      </c>
      <c r="C49" t="e">
        <f ca="1">SUBSTITUTE(INDEX(Codes!$G:$G,MATCH('Code list'!$B49,Codes!$D:$D,0)),":","")</f>
        <v>#NAME?</v>
      </c>
      <c r="D49" t="e">
        <f ca="1">INDEX(Codes!$F:$F,MATCH('Code list'!$B49,Codes!$D:$D,0))</f>
        <v>#NAME?</v>
      </c>
    </row>
    <row r="50" spans="2:4" x14ac:dyDescent="0.35">
      <c r="B50" t="e">
        <f ca="1"/>
        <v>#NAME?</v>
      </c>
      <c r="C50" t="e">
        <f ca="1">SUBSTITUTE(INDEX(Codes!$G:$G,MATCH('Code list'!$B50,Codes!$D:$D,0)),":","")</f>
        <v>#NAME?</v>
      </c>
      <c r="D50" t="e">
        <f ca="1">INDEX(Codes!$F:$F,MATCH('Code list'!$B50,Codes!$D:$D,0))</f>
        <v>#NAME?</v>
      </c>
    </row>
    <row r="51" spans="2:4" x14ac:dyDescent="0.35">
      <c r="B51" t="e">
        <f ca="1"/>
        <v>#NAME?</v>
      </c>
      <c r="C51" t="e">
        <f ca="1">SUBSTITUTE(INDEX(Codes!$G:$G,MATCH('Code list'!$B51,Codes!$D:$D,0)),":","")</f>
        <v>#NAME?</v>
      </c>
      <c r="D51" t="e">
        <f ca="1">INDEX(Codes!$F:$F,MATCH('Code list'!$B51,Codes!$D:$D,0))</f>
        <v>#NAME?</v>
      </c>
    </row>
    <row r="52" spans="2:4" x14ac:dyDescent="0.35">
      <c r="B52" t="e">
        <f ca="1"/>
        <v>#NAME?</v>
      </c>
      <c r="C52" t="e">
        <f ca="1">SUBSTITUTE(INDEX(Codes!$G:$G,MATCH('Code list'!$B52,Codes!$D:$D,0)),":","")</f>
        <v>#NAME?</v>
      </c>
      <c r="D52" t="e">
        <f ca="1">INDEX(Codes!$F:$F,MATCH('Code list'!$B52,Codes!$D:$D,0))</f>
        <v>#NAME?</v>
      </c>
    </row>
    <row r="53" spans="2:4" x14ac:dyDescent="0.35">
      <c r="B53" t="e">
        <f ca="1"/>
        <v>#NAME?</v>
      </c>
      <c r="C53" t="e">
        <f ca="1">SUBSTITUTE(INDEX(Codes!$G:$G,MATCH('Code list'!$B53,Codes!$D:$D,0)),":","")</f>
        <v>#NAME?</v>
      </c>
      <c r="D53" t="e">
        <f ca="1">INDEX(Codes!$F:$F,MATCH('Code list'!$B53,Codes!$D:$D,0))</f>
        <v>#NAME?</v>
      </c>
    </row>
    <row r="54" spans="2:4" x14ac:dyDescent="0.35">
      <c r="B54" t="e">
        <f ca="1"/>
        <v>#NAME?</v>
      </c>
      <c r="C54" t="e">
        <f ca="1">SUBSTITUTE(INDEX(Codes!$G:$G,MATCH('Code list'!$B54,Codes!$D:$D,0)),":","")</f>
        <v>#NAME?</v>
      </c>
      <c r="D54" t="e">
        <f ca="1">INDEX(Codes!$F:$F,MATCH('Code list'!$B54,Codes!$D:$D,0))</f>
        <v>#NAME?</v>
      </c>
    </row>
    <row r="55" spans="2:4" x14ac:dyDescent="0.35">
      <c r="B55" t="e">
        <f ca="1"/>
        <v>#NAME?</v>
      </c>
      <c r="C55" t="e">
        <f ca="1">SUBSTITUTE(INDEX(Codes!$G:$G,MATCH('Code list'!$B55,Codes!$D:$D,0)),":","")</f>
        <v>#NAME?</v>
      </c>
      <c r="D55" t="e">
        <f ca="1">INDEX(Codes!$F:$F,MATCH('Code list'!$B55,Codes!$D:$D,0))</f>
        <v>#NAME?</v>
      </c>
    </row>
    <row r="56" spans="2:4" x14ac:dyDescent="0.35">
      <c r="B56" t="e">
        <f ca="1"/>
        <v>#NAME?</v>
      </c>
      <c r="C56" t="e">
        <f ca="1">SUBSTITUTE(INDEX(Codes!$G:$G,MATCH('Code list'!$B56,Codes!$D:$D,0)),":","")</f>
        <v>#NAME?</v>
      </c>
      <c r="D56" t="e">
        <f ca="1">INDEX(Codes!$F:$F,MATCH('Code list'!$B56,Codes!$D:$D,0))</f>
        <v>#NAME?</v>
      </c>
    </row>
    <row r="57" spans="2:4" x14ac:dyDescent="0.35">
      <c r="B57" t="e">
        <f ca="1"/>
        <v>#NAME?</v>
      </c>
      <c r="C57" t="e">
        <f ca="1">SUBSTITUTE(INDEX(Codes!$G:$G,MATCH('Code list'!$B57,Codes!$D:$D,0)),":","")</f>
        <v>#NAME?</v>
      </c>
      <c r="D57" t="e">
        <f ca="1">INDEX(Codes!$F:$F,MATCH('Code list'!$B57,Codes!$D:$D,0))</f>
        <v>#NAME?</v>
      </c>
    </row>
    <row r="58" spans="2:4" x14ac:dyDescent="0.35">
      <c r="B58" t="e">
        <f ca="1"/>
        <v>#NAME?</v>
      </c>
      <c r="C58" t="e">
        <f ca="1">SUBSTITUTE(INDEX(Codes!$G:$G,MATCH('Code list'!$B58,Codes!$D:$D,0)),":","")</f>
        <v>#NAME?</v>
      </c>
      <c r="D58" t="e">
        <f ca="1">INDEX(Codes!$F:$F,MATCH('Code list'!$B58,Codes!$D:$D,0))</f>
        <v>#NAME?</v>
      </c>
    </row>
    <row r="59" spans="2:4" x14ac:dyDescent="0.35">
      <c r="B59" t="e">
        <f ca="1"/>
        <v>#NAME?</v>
      </c>
      <c r="C59" t="e">
        <f ca="1">SUBSTITUTE(INDEX(Codes!$G:$G,MATCH('Code list'!$B59,Codes!$D:$D,0)),":","")</f>
        <v>#NAME?</v>
      </c>
      <c r="D59" t="e">
        <f ca="1">INDEX(Codes!$F:$F,MATCH('Code list'!$B59,Codes!$D:$D,0))</f>
        <v>#NAME?</v>
      </c>
    </row>
    <row r="60" spans="2:4" x14ac:dyDescent="0.35">
      <c r="B60" t="e">
        <f ca="1"/>
        <v>#NAME?</v>
      </c>
      <c r="C60" t="e">
        <f ca="1">SUBSTITUTE(INDEX(Codes!$G:$G,MATCH('Code list'!$B60,Codes!$D:$D,0)),":","")</f>
        <v>#NAME?</v>
      </c>
      <c r="D60" t="e">
        <f ca="1">INDEX(Codes!$F:$F,MATCH('Code list'!$B60,Codes!$D:$D,0))</f>
        <v>#NAME?</v>
      </c>
    </row>
    <row r="61" spans="2:4" x14ac:dyDescent="0.35">
      <c r="B61" t="e">
        <f ca="1"/>
        <v>#NAME?</v>
      </c>
      <c r="C61" t="e">
        <f ca="1">SUBSTITUTE(INDEX(Codes!$G:$G,MATCH('Code list'!$B61,Codes!$D:$D,0)),":","")</f>
        <v>#NAME?</v>
      </c>
      <c r="D61" t="e">
        <f ca="1">INDEX(Codes!$F:$F,MATCH('Code list'!$B61,Codes!$D:$D,0))</f>
        <v>#NAME?</v>
      </c>
    </row>
    <row r="62" spans="2:4" x14ac:dyDescent="0.35">
      <c r="B62" t="e">
        <f ca="1"/>
        <v>#NAME?</v>
      </c>
      <c r="C62" t="e">
        <f ca="1">SUBSTITUTE(INDEX(Codes!$G:$G,MATCH('Code list'!$B62,Codes!$D:$D,0)),":","")</f>
        <v>#NAME?</v>
      </c>
      <c r="D62" t="e">
        <f ca="1">INDEX(Codes!$F:$F,MATCH('Code list'!$B62,Codes!$D:$D,0))</f>
        <v>#NAME?</v>
      </c>
    </row>
    <row r="63" spans="2:4" x14ac:dyDescent="0.35">
      <c r="B63" t="e">
        <f ca="1"/>
        <v>#NAME?</v>
      </c>
      <c r="C63" t="e">
        <f ca="1">SUBSTITUTE(INDEX(Codes!$G:$G,MATCH('Code list'!$B63,Codes!$D:$D,0)),":","")</f>
        <v>#NAME?</v>
      </c>
      <c r="D63" t="e">
        <f ca="1">INDEX(Codes!$F:$F,MATCH('Code list'!$B63,Codes!$D:$D,0))</f>
        <v>#NAME?</v>
      </c>
    </row>
    <row r="64" spans="2:4" x14ac:dyDescent="0.35">
      <c r="B64" t="e">
        <f ca="1"/>
        <v>#NAME?</v>
      </c>
      <c r="C64" t="e">
        <f ca="1">SUBSTITUTE(INDEX(Codes!$G:$G,MATCH('Code list'!$B64,Codes!$D:$D,0)),":","")</f>
        <v>#NAME?</v>
      </c>
      <c r="D64" t="e">
        <f ca="1">INDEX(Codes!$F:$F,MATCH('Code list'!$B64,Codes!$D:$D,0))</f>
        <v>#NAME?</v>
      </c>
    </row>
    <row r="65" spans="2:4" x14ac:dyDescent="0.35">
      <c r="B65" t="e">
        <f ca="1"/>
        <v>#NAME?</v>
      </c>
      <c r="C65" t="e">
        <f ca="1">SUBSTITUTE(INDEX(Codes!$G:$G,MATCH('Code list'!$B65,Codes!$D:$D,0)),":","")</f>
        <v>#NAME?</v>
      </c>
      <c r="D65" t="e">
        <f ca="1">INDEX(Codes!$F:$F,MATCH('Code list'!$B65,Codes!$D:$D,0))</f>
        <v>#NAME?</v>
      </c>
    </row>
    <row r="66" spans="2:4" x14ac:dyDescent="0.35">
      <c r="B66" t="e">
        <f ca="1"/>
        <v>#NAME?</v>
      </c>
      <c r="C66" t="e">
        <f ca="1">SUBSTITUTE(INDEX(Codes!$G:$G,MATCH('Code list'!$B66,Codes!$D:$D,0)),":","")</f>
        <v>#NAME?</v>
      </c>
      <c r="D66" t="e">
        <f ca="1">INDEX(Codes!$F:$F,MATCH('Code list'!$B66,Codes!$D:$D,0))</f>
        <v>#NAME?</v>
      </c>
    </row>
    <row r="67" spans="2:4" x14ac:dyDescent="0.35">
      <c r="B67" t="e">
        <f ca="1"/>
        <v>#NAME?</v>
      </c>
      <c r="C67" t="e">
        <f ca="1">SUBSTITUTE(INDEX(Codes!$G:$G,MATCH('Code list'!$B67,Codes!$D:$D,0)),":","")</f>
        <v>#NAME?</v>
      </c>
      <c r="D67" t="e">
        <f ca="1">INDEX(Codes!$F:$F,MATCH('Code list'!$B67,Codes!$D:$D,0))</f>
        <v>#NAME?</v>
      </c>
    </row>
    <row r="68" spans="2:4" x14ac:dyDescent="0.35">
      <c r="B68" t="e">
        <f ca="1"/>
        <v>#NAME?</v>
      </c>
      <c r="C68" t="e">
        <f ca="1">SUBSTITUTE(INDEX(Codes!$G:$G,MATCH('Code list'!$B68,Codes!$D:$D,0)),":","")</f>
        <v>#NAME?</v>
      </c>
      <c r="D68" t="e">
        <f ca="1">INDEX(Codes!$F:$F,MATCH('Code list'!$B68,Codes!$D:$D,0))</f>
        <v>#NAME?</v>
      </c>
    </row>
    <row r="69" spans="2:4" x14ac:dyDescent="0.35">
      <c r="B69" t="e">
        <f ca="1"/>
        <v>#NAME?</v>
      </c>
      <c r="C69" t="e">
        <f ca="1">SUBSTITUTE(INDEX(Codes!$G:$G,MATCH('Code list'!$B69,Codes!$D:$D,0)),":","")</f>
        <v>#NAME?</v>
      </c>
      <c r="D69" t="e">
        <f ca="1">INDEX(Codes!$F:$F,MATCH('Code list'!$B69,Codes!$D:$D,0))</f>
        <v>#NAME?</v>
      </c>
    </row>
    <row r="70" spans="2:4" x14ac:dyDescent="0.35">
      <c r="B70" t="e">
        <f ca="1"/>
        <v>#NAME?</v>
      </c>
      <c r="C70" t="e">
        <f ca="1">SUBSTITUTE(INDEX(Codes!$G:$G,MATCH('Code list'!$B70,Codes!$D:$D,0)),":","")</f>
        <v>#NAME?</v>
      </c>
      <c r="D70" t="e">
        <f ca="1">INDEX(Codes!$F:$F,MATCH('Code list'!$B70,Codes!$D:$D,0))</f>
        <v>#NAME?</v>
      </c>
    </row>
    <row r="71" spans="2:4" x14ac:dyDescent="0.35">
      <c r="B71" t="e">
        <f ca="1"/>
        <v>#NAME?</v>
      </c>
      <c r="C71" t="e">
        <f ca="1">SUBSTITUTE(INDEX(Codes!$G:$G,MATCH('Code list'!$B71,Codes!$D:$D,0)),":","")</f>
        <v>#NAME?</v>
      </c>
      <c r="D71" t="e">
        <f ca="1">INDEX(Codes!$F:$F,MATCH('Code list'!$B71,Codes!$D:$D,0))</f>
        <v>#NAME?</v>
      </c>
    </row>
    <row r="72" spans="2:4" x14ac:dyDescent="0.35">
      <c r="B72" t="e">
        <f ca="1"/>
        <v>#NAME?</v>
      </c>
      <c r="C72" t="e">
        <f ca="1">SUBSTITUTE(INDEX(Codes!$G:$G,MATCH('Code list'!$B72,Codes!$D:$D,0)),":","")</f>
        <v>#NAME?</v>
      </c>
      <c r="D72" t="e">
        <f ca="1">INDEX(Codes!$F:$F,MATCH('Code list'!$B72,Codes!$D:$D,0))</f>
        <v>#NAME?</v>
      </c>
    </row>
    <row r="73" spans="2:4" x14ac:dyDescent="0.35">
      <c r="B73" t="e">
        <f ca="1"/>
        <v>#NAME?</v>
      </c>
    </row>
    <row r="74" spans="2:4" x14ac:dyDescent="0.35">
      <c r="B74" t="e">
        <f ca="1"/>
        <v>#NAME?</v>
      </c>
    </row>
    <row r="75" spans="2:4" x14ac:dyDescent="0.35">
      <c r="B75" t="e">
        <f ca="1"/>
        <v>#NAME?</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263"/>
  <sheetViews>
    <sheetView showGridLines="0" tabSelected="1" zoomScale="55" zoomScaleNormal="55" workbookViewId="0">
      <pane xSplit="7" ySplit="9" topLeftCell="H1069" activePane="bottomRight" state="frozen"/>
      <selection pane="topRight" activeCell="H1" sqref="H1"/>
      <selection pane="bottomLeft" activeCell="A8" sqref="A8"/>
      <selection pane="bottomRight" activeCell="H1049" sqref="H1049:XFD1049"/>
    </sheetView>
  </sheetViews>
  <sheetFormatPr defaultRowHeight="14.5" outlineLevelRow="1" outlineLevelCol="1" x14ac:dyDescent="0.35"/>
  <cols>
    <col min="1" max="1" width="2.08984375" customWidth="1"/>
    <col min="2" max="2" width="8.7265625" customWidth="1" outlineLevel="1"/>
    <col min="3" max="3" width="21.7265625" customWidth="1" outlineLevel="1"/>
    <col min="4" max="4" width="11.6328125" customWidth="1" outlineLevel="1"/>
    <col min="5" max="5" width="13.1796875" customWidth="1" outlineLevel="1"/>
    <col min="6" max="6" width="11.6328125" customWidth="1" outlineLevel="1"/>
    <col min="7" max="7" width="37.1796875" style="8" bestFit="1" customWidth="1"/>
    <col min="8" max="8" width="11" customWidth="1"/>
    <col min="9" max="9" width="11" style="1" customWidth="1"/>
    <col min="10" max="10" width="17.6328125" style="1" customWidth="1"/>
    <col min="11" max="11" width="17.6328125" customWidth="1"/>
    <col min="12" max="16" width="17.1796875" customWidth="1"/>
    <col min="17" max="17" width="2" customWidth="1"/>
    <col min="18" max="18" width="13.26953125" style="8" customWidth="1"/>
    <col min="19" max="19" width="14.26953125" style="8" customWidth="1"/>
    <col min="20" max="90" width="15.26953125" style="8" customWidth="1"/>
    <col min="91" max="91" width="8.7265625" hidden="1" customWidth="1"/>
    <col min="92" max="92" width="11.1796875" style="1" hidden="1" customWidth="1"/>
    <col min="93" max="93" width="11.36328125" hidden="1" customWidth="1"/>
    <col min="94" max="96" width="12.26953125" hidden="1" customWidth="1"/>
    <col min="97" max="97" width="12.90625" hidden="1" customWidth="1"/>
    <col min="98" max="101" width="11.36328125" hidden="1" customWidth="1"/>
    <col min="102" max="112" width="12.26953125" hidden="1" customWidth="1"/>
    <col min="113" max="115" width="12.90625" hidden="1" customWidth="1"/>
    <col min="116" max="116" width="12.90625" bestFit="1" customWidth="1"/>
  </cols>
  <sheetData>
    <row r="1" spans="1:116" ht="15" thickBot="1" x14ac:dyDescent="0.4">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35">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35">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35">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35">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35">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35">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35">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35">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35">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35">
      <c r="A11" s="31"/>
      <c r="B11" s="31" t="s">
        <v>243</v>
      </c>
      <c r="C11" s="31"/>
      <c r="D11" t="s">
        <v>246</v>
      </c>
      <c r="E11" s="8" t="str">
        <f t="shared" ref="E11:E43"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35">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35">
      <c r="A13" s="64"/>
      <c r="B13" t="str">
        <f>E13</f>
        <v>13 GENASS</v>
      </c>
      <c r="D13" t="s">
        <v>246</v>
      </c>
      <c r="E13" t="str">
        <f t="shared" ref="E13" si="16">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35">
      <c r="A14" s="64"/>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35">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35">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35">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35">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35">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35">
      <c r="A20" s="221"/>
      <c r="G20" s="174" t="str">
        <f>G16</f>
        <v>Primary revenue driver</v>
      </c>
      <c r="H20" s="174"/>
      <c r="I20" s="197"/>
      <c r="J20" s="197"/>
      <c r="K20" s="197"/>
      <c r="L20" s="197"/>
      <c r="M20" s="197"/>
      <c r="N20" s="197"/>
      <c r="O20" s="197"/>
      <c r="P20" s="197"/>
      <c r="R20" s="223" t="str">
        <f>ADDRESS(ROW(R16),COLUMN(R16),2)</f>
        <v>R$16</v>
      </c>
      <c r="S20" s="223" t="str">
        <f t="shared" ref="S20:CD20" si="17">ADDRESS(ROW(S16),COLUMN(S16),2)</f>
        <v>S$16</v>
      </c>
      <c r="T20" s="223" t="str">
        <f t="shared" si="17"/>
        <v>T$16</v>
      </c>
      <c r="U20" s="223" t="str">
        <f t="shared" si="17"/>
        <v>U$16</v>
      </c>
      <c r="V20" s="223" t="str">
        <f t="shared" si="17"/>
        <v>V$16</v>
      </c>
      <c r="W20" s="223" t="str">
        <f t="shared" si="17"/>
        <v>W$16</v>
      </c>
      <c r="X20" s="223" t="str">
        <f t="shared" si="17"/>
        <v>X$16</v>
      </c>
      <c r="Y20" s="223" t="str">
        <f t="shared" si="17"/>
        <v>Y$16</v>
      </c>
      <c r="Z20" s="223" t="str">
        <f t="shared" si="17"/>
        <v>Z$16</v>
      </c>
      <c r="AA20" s="223" t="str">
        <f t="shared" si="17"/>
        <v>AA$16</v>
      </c>
      <c r="AB20" s="223" t="str">
        <f t="shared" si="17"/>
        <v>AB$16</v>
      </c>
      <c r="AC20" s="223" t="str">
        <f t="shared" si="17"/>
        <v>AC$16</v>
      </c>
      <c r="AD20" s="223" t="str">
        <f t="shared" si="17"/>
        <v>AD$16</v>
      </c>
      <c r="AE20" s="223" t="str">
        <f t="shared" si="17"/>
        <v>AE$16</v>
      </c>
      <c r="AF20" s="223" t="str">
        <f t="shared" si="17"/>
        <v>AF$16</v>
      </c>
      <c r="AG20" s="223" t="str">
        <f t="shared" si="17"/>
        <v>AG$16</v>
      </c>
      <c r="AH20" s="223" t="str">
        <f t="shared" si="17"/>
        <v>AH$16</v>
      </c>
      <c r="AI20" s="223" t="str">
        <f t="shared" si="17"/>
        <v>AI$16</v>
      </c>
      <c r="AJ20" s="223" t="str">
        <f t="shared" si="17"/>
        <v>AJ$16</v>
      </c>
      <c r="AK20" s="223" t="str">
        <f t="shared" si="17"/>
        <v>AK$16</v>
      </c>
      <c r="AL20" s="223" t="str">
        <f t="shared" si="17"/>
        <v>AL$16</v>
      </c>
      <c r="AM20" s="223" t="str">
        <f t="shared" si="17"/>
        <v>AM$16</v>
      </c>
      <c r="AN20" s="223" t="str">
        <f t="shared" si="17"/>
        <v>AN$16</v>
      </c>
      <c r="AO20" s="223" t="str">
        <f t="shared" si="17"/>
        <v>AO$16</v>
      </c>
      <c r="AP20" s="223" t="str">
        <f t="shared" si="17"/>
        <v>AP$16</v>
      </c>
      <c r="AQ20" s="223" t="str">
        <f t="shared" si="17"/>
        <v>AQ$16</v>
      </c>
      <c r="AR20" s="223" t="str">
        <f t="shared" si="17"/>
        <v>AR$16</v>
      </c>
      <c r="AS20" s="223" t="str">
        <f t="shared" si="17"/>
        <v>AS$16</v>
      </c>
      <c r="AT20" s="223" t="str">
        <f t="shared" si="17"/>
        <v>AT$16</v>
      </c>
      <c r="AU20" s="223" t="str">
        <f t="shared" si="17"/>
        <v>AU$16</v>
      </c>
      <c r="AV20" s="223" t="str">
        <f t="shared" si="17"/>
        <v>AV$16</v>
      </c>
      <c r="AW20" s="223" t="str">
        <f t="shared" si="17"/>
        <v>AW$16</v>
      </c>
      <c r="AX20" s="223" t="str">
        <f t="shared" si="17"/>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si="17"/>
        <v>CD$16</v>
      </c>
      <c r="CE20" s="223" t="str">
        <f t="shared" ref="CE20:CL20" si="18">ADDRESS(ROW(CE16),COLUMN(CE16),2)</f>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K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ref="DL20" si="20">ADDRESS(ROW(DL16),COLUMN(DL16),2)</f>
        <v>DL$16</v>
      </c>
    </row>
    <row r="21" spans="1:116" x14ac:dyDescent="0.35">
      <c r="A21" s="221"/>
      <c r="G21" s="174" t="str">
        <f t="shared" ref="G21:G23" si="21">G17</f>
        <v>Primary volume driver</v>
      </c>
      <c r="H21" s="174"/>
      <c r="I21" s="197"/>
      <c r="J21" s="197"/>
      <c r="K21" s="197"/>
      <c r="L21" s="197"/>
      <c r="M21" s="197"/>
      <c r="N21" s="197"/>
      <c r="O21" s="197"/>
      <c r="P21" s="197"/>
      <c r="R21" s="223" t="str">
        <f t="shared" ref="R21:CC21" si="22">ADDRESS(ROW(R17),COLUMN(R17),2)</f>
        <v>R$17</v>
      </c>
      <c r="S21" s="223" t="str">
        <f t="shared" si="22"/>
        <v>S$17</v>
      </c>
      <c r="T21" s="223" t="str">
        <f t="shared" si="22"/>
        <v>T$17</v>
      </c>
      <c r="U21" s="223" t="str">
        <f t="shared" si="22"/>
        <v>U$17</v>
      </c>
      <c r="V21" s="223" t="str">
        <f t="shared" si="22"/>
        <v>V$17</v>
      </c>
      <c r="W21" s="223" t="str">
        <f t="shared" si="22"/>
        <v>W$17</v>
      </c>
      <c r="X21" s="223" t="str">
        <f t="shared" si="22"/>
        <v>X$17</v>
      </c>
      <c r="Y21" s="223" t="str">
        <f t="shared" si="22"/>
        <v>Y$17</v>
      </c>
      <c r="Z21" s="223" t="str">
        <f t="shared" si="22"/>
        <v>Z$17</v>
      </c>
      <c r="AA21" s="223" t="str">
        <f t="shared" si="22"/>
        <v>AA$17</v>
      </c>
      <c r="AB21" s="223" t="str">
        <f t="shared" si="22"/>
        <v>AB$17</v>
      </c>
      <c r="AC21" s="223" t="str">
        <f t="shared" si="22"/>
        <v>AC$17</v>
      </c>
      <c r="AD21" s="223" t="str">
        <f t="shared" si="22"/>
        <v>AD$17</v>
      </c>
      <c r="AE21" s="223" t="str">
        <f t="shared" si="22"/>
        <v>AE$17</v>
      </c>
      <c r="AF21" s="223" t="str">
        <f t="shared" si="22"/>
        <v>AF$17</v>
      </c>
      <c r="AG21" s="223" t="str">
        <f t="shared" si="22"/>
        <v>AG$17</v>
      </c>
      <c r="AH21" s="223" t="str">
        <f t="shared" si="22"/>
        <v>AH$17</v>
      </c>
      <c r="AI21" s="223" t="str">
        <f t="shared" si="22"/>
        <v>AI$17</v>
      </c>
      <c r="AJ21" s="223" t="str">
        <f t="shared" si="22"/>
        <v>AJ$17</v>
      </c>
      <c r="AK21" s="223" t="str">
        <f t="shared" si="22"/>
        <v>AK$17</v>
      </c>
      <c r="AL21" s="223" t="str">
        <f t="shared" si="22"/>
        <v>AL$17</v>
      </c>
      <c r="AM21" s="223" t="str">
        <f t="shared" si="22"/>
        <v>AM$17</v>
      </c>
      <c r="AN21" s="223" t="str">
        <f t="shared" si="22"/>
        <v>AN$17</v>
      </c>
      <c r="AO21" s="223" t="str">
        <f t="shared" si="22"/>
        <v>AO$17</v>
      </c>
      <c r="AP21" s="223" t="str">
        <f t="shared" si="22"/>
        <v>AP$17</v>
      </c>
      <c r="AQ21" s="223" t="str">
        <f t="shared" si="22"/>
        <v>AQ$17</v>
      </c>
      <c r="AR21" s="223" t="str">
        <f t="shared" si="22"/>
        <v>AR$17</v>
      </c>
      <c r="AS21" s="223" t="str">
        <f t="shared" si="22"/>
        <v>AS$17</v>
      </c>
      <c r="AT21" s="223" t="str">
        <f t="shared" si="22"/>
        <v>AT$17</v>
      </c>
      <c r="AU21" s="223" t="str">
        <f t="shared" si="22"/>
        <v>AU$17</v>
      </c>
      <c r="AV21" s="223" t="str">
        <f t="shared" si="22"/>
        <v>AV$17</v>
      </c>
      <c r="AW21" s="223" t="str">
        <f t="shared" si="22"/>
        <v>AW$17</v>
      </c>
      <c r="AX21" s="223" t="str">
        <f t="shared" si="22"/>
        <v>AX$17</v>
      </c>
      <c r="AY21" s="223" t="str">
        <f t="shared" si="22"/>
        <v>AY$17</v>
      </c>
      <c r="AZ21" s="223" t="str">
        <f t="shared" si="22"/>
        <v>AZ$17</v>
      </c>
      <c r="BA21" s="223" t="str">
        <f t="shared" si="22"/>
        <v>BA$17</v>
      </c>
      <c r="BB21" s="223" t="str">
        <f t="shared" si="22"/>
        <v>BB$17</v>
      </c>
      <c r="BC21" s="223" t="str">
        <f t="shared" si="22"/>
        <v>BC$17</v>
      </c>
      <c r="BD21" s="223" t="str">
        <f t="shared" si="22"/>
        <v>BD$17</v>
      </c>
      <c r="BE21" s="223" t="str">
        <f t="shared" si="22"/>
        <v>BE$17</v>
      </c>
      <c r="BF21" s="223" t="str">
        <f t="shared" si="22"/>
        <v>BF$17</v>
      </c>
      <c r="BG21" s="223" t="str">
        <f t="shared" si="22"/>
        <v>BG$17</v>
      </c>
      <c r="BH21" s="223" t="str">
        <f t="shared" si="22"/>
        <v>BH$17</v>
      </c>
      <c r="BI21" s="223" t="str">
        <f t="shared" si="22"/>
        <v>BI$17</v>
      </c>
      <c r="BJ21" s="223" t="str">
        <f t="shared" si="22"/>
        <v>BJ$17</v>
      </c>
      <c r="BK21" s="223" t="str">
        <f t="shared" si="22"/>
        <v>BK$17</v>
      </c>
      <c r="BL21" s="223" t="str">
        <f t="shared" si="22"/>
        <v>BL$17</v>
      </c>
      <c r="BM21" s="223" t="str">
        <f t="shared" si="22"/>
        <v>BM$17</v>
      </c>
      <c r="BN21" s="223" t="str">
        <f t="shared" si="22"/>
        <v>BN$17</v>
      </c>
      <c r="BO21" s="223" t="str">
        <f t="shared" si="22"/>
        <v>BO$17</v>
      </c>
      <c r="BP21" s="223" t="str">
        <f t="shared" si="22"/>
        <v>BP$17</v>
      </c>
      <c r="BQ21" s="223" t="str">
        <f t="shared" si="22"/>
        <v>BQ$17</v>
      </c>
      <c r="BR21" s="223" t="str">
        <f t="shared" si="22"/>
        <v>BR$17</v>
      </c>
      <c r="BS21" s="223" t="str">
        <f t="shared" si="22"/>
        <v>BS$17</v>
      </c>
      <c r="BT21" s="223" t="str">
        <f t="shared" si="22"/>
        <v>BT$17</v>
      </c>
      <c r="BU21" s="223" t="str">
        <f t="shared" si="22"/>
        <v>BU$17</v>
      </c>
      <c r="BV21" s="223" t="str">
        <f t="shared" si="22"/>
        <v>BV$17</v>
      </c>
      <c r="BW21" s="223" t="str">
        <f t="shared" si="22"/>
        <v>BW$17</v>
      </c>
      <c r="BX21" s="223" t="str">
        <f t="shared" si="22"/>
        <v>BX$17</v>
      </c>
      <c r="BY21" s="223" t="str">
        <f t="shared" si="22"/>
        <v>BY$17</v>
      </c>
      <c r="BZ21" s="223" t="str">
        <f t="shared" si="22"/>
        <v>BZ$17</v>
      </c>
      <c r="CA21" s="223" t="str">
        <f t="shared" si="22"/>
        <v>CA$17</v>
      </c>
      <c r="CB21" s="223" t="str">
        <f t="shared" si="22"/>
        <v>CB$17</v>
      </c>
      <c r="CC21" s="223" t="str">
        <f t="shared" si="22"/>
        <v>CC$17</v>
      </c>
      <c r="CD21" s="223" t="str">
        <f t="shared" ref="CD21:CL21" si="23">ADDRESS(ROW(CD17),COLUMN(CD17),2)</f>
        <v>CD$17</v>
      </c>
      <c r="CE21" s="223" t="str">
        <f t="shared" si="23"/>
        <v>CE$17</v>
      </c>
      <c r="CF21" s="223" t="str">
        <f t="shared" si="23"/>
        <v>CF$17</v>
      </c>
      <c r="CG21" s="223" t="str">
        <f t="shared" si="23"/>
        <v>CG$17</v>
      </c>
      <c r="CH21" s="223" t="str">
        <f t="shared" si="23"/>
        <v>CH$17</v>
      </c>
      <c r="CI21" s="223" t="str">
        <f t="shared" si="23"/>
        <v>CI$17</v>
      </c>
      <c r="CJ21" s="223" t="str">
        <f t="shared" si="23"/>
        <v>CJ$17</v>
      </c>
      <c r="CK21" s="223" t="str">
        <f t="shared" si="23"/>
        <v>CK$17</v>
      </c>
      <c r="CL21" s="223" t="str">
        <f t="shared" si="23"/>
        <v>CL$17</v>
      </c>
      <c r="CN21" s="197"/>
      <c r="CO21" s="223" t="str">
        <f t="shared" ref="CO21:DK21" si="24">ADDRESS(ROW(CO17),COLUMN(CO17),2)</f>
        <v>CO$17</v>
      </c>
      <c r="CP21" s="223" t="str">
        <f t="shared" si="24"/>
        <v>CP$17</v>
      </c>
      <c r="CQ21" s="223" t="str">
        <f t="shared" si="24"/>
        <v>CQ$17</v>
      </c>
      <c r="CR21" s="223" t="str">
        <f t="shared" si="24"/>
        <v>CR$17</v>
      </c>
      <c r="CS21" s="223" t="str">
        <f t="shared" si="24"/>
        <v>CS$17</v>
      </c>
      <c r="CT21" s="223" t="str">
        <f t="shared" si="24"/>
        <v>CT$17</v>
      </c>
      <c r="CU21" s="223" t="str">
        <f t="shared" si="24"/>
        <v>CU$17</v>
      </c>
      <c r="CV21" s="223" t="str">
        <f t="shared" si="24"/>
        <v>CV$17</v>
      </c>
      <c r="CW21" s="223" t="str">
        <f t="shared" si="24"/>
        <v>CW$17</v>
      </c>
      <c r="CX21" s="223" t="str">
        <f t="shared" si="24"/>
        <v>CX$17</v>
      </c>
      <c r="CY21" s="223" t="str">
        <f t="shared" si="24"/>
        <v>CY$17</v>
      </c>
      <c r="CZ21" s="223" t="str">
        <f t="shared" si="24"/>
        <v>CZ$17</v>
      </c>
      <c r="DA21" s="223" t="str">
        <f t="shared" si="24"/>
        <v>DA$17</v>
      </c>
      <c r="DB21" s="223" t="str">
        <f t="shared" si="24"/>
        <v>DB$17</v>
      </c>
      <c r="DC21" s="223" t="str">
        <f t="shared" si="24"/>
        <v>DC$17</v>
      </c>
      <c r="DD21" s="223" t="str">
        <f t="shared" si="24"/>
        <v>DD$17</v>
      </c>
      <c r="DE21" s="223" t="str">
        <f t="shared" si="24"/>
        <v>DE$17</v>
      </c>
      <c r="DF21" s="223" t="str">
        <f t="shared" si="24"/>
        <v>DF$17</v>
      </c>
      <c r="DG21" s="223" t="str">
        <f t="shared" si="24"/>
        <v>DG$17</v>
      </c>
      <c r="DH21" s="223" t="str">
        <f t="shared" si="24"/>
        <v>DH$17</v>
      </c>
      <c r="DI21" s="223" t="str">
        <f t="shared" si="24"/>
        <v>DI$17</v>
      </c>
      <c r="DJ21" s="223" t="str">
        <f t="shared" si="24"/>
        <v>DJ$17</v>
      </c>
      <c r="DK21" s="223" t="str">
        <f t="shared" si="24"/>
        <v>DK$17</v>
      </c>
      <c r="DL21" s="223" t="str">
        <f t="shared" ref="DL21" si="25">ADDRESS(ROW(DL17),COLUMN(DL17),2)</f>
        <v>DL$17</v>
      </c>
    </row>
    <row r="22" spans="1:116" x14ac:dyDescent="0.35">
      <c r="A22" s="221"/>
      <c r="G22" s="174" t="str">
        <f t="shared" si="21"/>
        <v>Secondary revenue driver</v>
      </c>
      <c r="H22" s="174"/>
      <c r="I22" s="197"/>
      <c r="J22" s="197"/>
      <c r="K22" s="197"/>
      <c r="L22" s="197"/>
      <c r="M22" s="197"/>
      <c r="N22" s="197"/>
      <c r="O22" s="197"/>
      <c r="P22" s="197"/>
      <c r="R22" s="223" t="str">
        <f t="shared" ref="R22:CC22" si="26">ADDRESS(ROW(R18),COLUMN(R18),2)</f>
        <v>R$18</v>
      </c>
      <c r="S22" s="223" t="str">
        <f t="shared" si="26"/>
        <v>S$18</v>
      </c>
      <c r="T22" s="223" t="str">
        <f t="shared" si="26"/>
        <v>T$18</v>
      </c>
      <c r="U22" s="223" t="str">
        <f t="shared" si="26"/>
        <v>U$18</v>
      </c>
      <c r="V22" s="223" t="str">
        <f t="shared" si="26"/>
        <v>V$18</v>
      </c>
      <c r="W22" s="223" t="str">
        <f t="shared" si="26"/>
        <v>W$18</v>
      </c>
      <c r="X22" s="223" t="str">
        <f t="shared" si="26"/>
        <v>X$18</v>
      </c>
      <c r="Y22" s="223" t="str">
        <f t="shared" si="26"/>
        <v>Y$18</v>
      </c>
      <c r="Z22" s="223" t="str">
        <f t="shared" si="26"/>
        <v>Z$18</v>
      </c>
      <c r="AA22" s="223" t="str">
        <f t="shared" si="26"/>
        <v>AA$18</v>
      </c>
      <c r="AB22" s="223" t="str">
        <f t="shared" si="26"/>
        <v>AB$18</v>
      </c>
      <c r="AC22" s="223" t="str">
        <f t="shared" si="26"/>
        <v>AC$18</v>
      </c>
      <c r="AD22" s="223" t="str">
        <f t="shared" si="26"/>
        <v>AD$18</v>
      </c>
      <c r="AE22" s="223" t="str">
        <f t="shared" si="26"/>
        <v>AE$18</v>
      </c>
      <c r="AF22" s="223" t="str">
        <f t="shared" si="26"/>
        <v>AF$18</v>
      </c>
      <c r="AG22" s="223" t="str">
        <f t="shared" si="26"/>
        <v>AG$18</v>
      </c>
      <c r="AH22" s="223" t="str">
        <f t="shared" si="26"/>
        <v>AH$18</v>
      </c>
      <c r="AI22" s="223" t="str">
        <f t="shared" si="26"/>
        <v>AI$18</v>
      </c>
      <c r="AJ22" s="223" t="str">
        <f t="shared" si="26"/>
        <v>AJ$18</v>
      </c>
      <c r="AK22" s="223" t="str">
        <f t="shared" si="26"/>
        <v>AK$18</v>
      </c>
      <c r="AL22" s="223" t="str">
        <f t="shared" si="26"/>
        <v>AL$18</v>
      </c>
      <c r="AM22" s="223" t="str">
        <f t="shared" si="26"/>
        <v>AM$18</v>
      </c>
      <c r="AN22" s="223" t="str">
        <f t="shared" si="26"/>
        <v>AN$18</v>
      </c>
      <c r="AO22" s="223" t="str">
        <f t="shared" si="26"/>
        <v>AO$18</v>
      </c>
      <c r="AP22" s="223" t="str">
        <f t="shared" si="26"/>
        <v>AP$18</v>
      </c>
      <c r="AQ22" s="223" t="str">
        <f t="shared" si="26"/>
        <v>AQ$18</v>
      </c>
      <c r="AR22" s="223" t="str">
        <f t="shared" si="26"/>
        <v>AR$18</v>
      </c>
      <c r="AS22" s="223" t="str">
        <f t="shared" si="26"/>
        <v>AS$18</v>
      </c>
      <c r="AT22" s="223" t="str">
        <f t="shared" si="26"/>
        <v>AT$18</v>
      </c>
      <c r="AU22" s="223" t="str">
        <f t="shared" si="26"/>
        <v>AU$18</v>
      </c>
      <c r="AV22" s="223" t="str">
        <f t="shared" si="26"/>
        <v>AV$18</v>
      </c>
      <c r="AW22" s="223" t="str">
        <f t="shared" si="26"/>
        <v>AW$18</v>
      </c>
      <c r="AX22" s="223" t="str">
        <f t="shared" si="26"/>
        <v>AX$18</v>
      </c>
      <c r="AY22" s="223" t="str">
        <f t="shared" si="26"/>
        <v>AY$18</v>
      </c>
      <c r="AZ22" s="223" t="str">
        <f t="shared" si="26"/>
        <v>AZ$18</v>
      </c>
      <c r="BA22" s="223" t="str">
        <f t="shared" si="26"/>
        <v>BA$18</v>
      </c>
      <c r="BB22" s="223" t="str">
        <f t="shared" si="26"/>
        <v>BB$18</v>
      </c>
      <c r="BC22" s="223" t="str">
        <f t="shared" si="26"/>
        <v>BC$18</v>
      </c>
      <c r="BD22" s="223" t="str">
        <f t="shared" si="26"/>
        <v>BD$18</v>
      </c>
      <c r="BE22" s="223" t="str">
        <f t="shared" si="26"/>
        <v>BE$18</v>
      </c>
      <c r="BF22" s="223" t="str">
        <f t="shared" si="26"/>
        <v>BF$18</v>
      </c>
      <c r="BG22" s="223" t="str">
        <f t="shared" si="26"/>
        <v>BG$18</v>
      </c>
      <c r="BH22" s="223" t="str">
        <f t="shared" si="26"/>
        <v>BH$18</v>
      </c>
      <c r="BI22" s="223" t="str">
        <f t="shared" si="26"/>
        <v>BI$18</v>
      </c>
      <c r="BJ22" s="223" t="str">
        <f t="shared" si="26"/>
        <v>BJ$18</v>
      </c>
      <c r="BK22" s="223" t="str">
        <f t="shared" si="26"/>
        <v>BK$18</v>
      </c>
      <c r="BL22" s="223" t="str">
        <f t="shared" si="26"/>
        <v>BL$18</v>
      </c>
      <c r="BM22" s="223" t="str">
        <f t="shared" si="26"/>
        <v>BM$18</v>
      </c>
      <c r="BN22" s="223" t="str">
        <f t="shared" si="26"/>
        <v>BN$18</v>
      </c>
      <c r="BO22" s="223" t="str">
        <f t="shared" si="26"/>
        <v>BO$18</v>
      </c>
      <c r="BP22" s="223" t="str">
        <f t="shared" si="26"/>
        <v>BP$18</v>
      </c>
      <c r="BQ22" s="223" t="str">
        <f t="shared" si="26"/>
        <v>BQ$18</v>
      </c>
      <c r="BR22" s="223" t="str">
        <f t="shared" si="26"/>
        <v>BR$18</v>
      </c>
      <c r="BS22" s="223" t="str">
        <f t="shared" si="26"/>
        <v>BS$18</v>
      </c>
      <c r="BT22" s="223" t="str">
        <f t="shared" si="26"/>
        <v>BT$18</v>
      </c>
      <c r="BU22" s="223" t="str">
        <f t="shared" si="26"/>
        <v>BU$18</v>
      </c>
      <c r="BV22" s="223" t="str">
        <f t="shared" si="26"/>
        <v>BV$18</v>
      </c>
      <c r="BW22" s="223" t="str">
        <f t="shared" si="26"/>
        <v>BW$18</v>
      </c>
      <c r="BX22" s="223" t="str">
        <f t="shared" si="26"/>
        <v>BX$18</v>
      </c>
      <c r="BY22" s="223" t="str">
        <f t="shared" si="26"/>
        <v>BY$18</v>
      </c>
      <c r="BZ22" s="223" t="str">
        <f t="shared" si="26"/>
        <v>BZ$18</v>
      </c>
      <c r="CA22" s="223" t="str">
        <f t="shared" si="26"/>
        <v>CA$18</v>
      </c>
      <c r="CB22" s="223" t="str">
        <f t="shared" si="26"/>
        <v>CB$18</v>
      </c>
      <c r="CC22" s="223" t="str">
        <f t="shared" si="26"/>
        <v>CC$18</v>
      </c>
      <c r="CD22" s="223" t="str">
        <f t="shared" ref="CD22:CL22" si="27">ADDRESS(ROW(CD18),COLUMN(CD18),2)</f>
        <v>CD$18</v>
      </c>
      <c r="CE22" s="223" t="str">
        <f t="shared" si="27"/>
        <v>CE$18</v>
      </c>
      <c r="CF22" s="223" t="str">
        <f t="shared" si="27"/>
        <v>CF$18</v>
      </c>
      <c r="CG22" s="223" t="str">
        <f t="shared" si="27"/>
        <v>CG$18</v>
      </c>
      <c r="CH22" s="223" t="str">
        <f t="shared" si="27"/>
        <v>CH$18</v>
      </c>
      <c r="CI22" s="223" t="str">
        <f t="shared" si="27"/>
        <v>CI$18</v>
      </c>
      <c r="CJ22" s="223" t="str">
        <f t="shared" si="27"/>
        <v>CJ$18</v>
      </c>
      <c r="CK22" s="223" t="str">
        <f t="shared" si="27"/>
        <v>CK$18</v>
      </c>
      <c r="CL22" s="223" t="str">
        <f t="shared" si="27"/>
        <v>CL$18</v>
      </c>
      <c r="CN22" s="197"/>
      <c r="CO22" s="223" t="str">
        <f t="shared" ref="CO22:DK22" si="28">ADDRESS(ROW(CO18),COLUMN(CO18),2)</f>
        <v>CO$18</v>
      </c>
      <c r="CP22" s="223" t="str">
        <f t="shared" si="28"/>
        <v>CP$18</v>
      </c>
      <c r="CQ22" s="223" t="str">
        <f t="shared" si="28"/>
        <v>CQ$18</v>
      </c>
      <c r="CR22" s="223" t="str">
        <f t="shared" si="28"/>
        <v>CR$18</v>
      </c>
      <c r="CS22" s="223" t="str">
        <f t="shared" si="28"/>
        <v>CS$18</v>
      </c>
      <c r="CT22" s="223" t="str">
        <f t="shared" si="28"/>
        <v>CT$18</v>
      </c>
      <c r="CU22" s="223" t="str">
        <f t="shared" si="28"/>
        <v>CU$18</v>
      </c>
      <c r="CV22" s="223" t="str">
        <f t="shared" si="28"/>
        <v>CV$18</v>
      </c>
      <c r="CW22" s="223" t="str">
        <f t="shared" si="28"/>
        <v>CW$18</v>
      </c>
      <c r="CX22" s="223" t="str">
        <f t="shared" si="28"/>
        <v>CX$18</v>
      </c>
      <c r="CY22" s="223" t="str">
        <f t="shared" si="28"/>
        <v>CY$18</v>
      </c>
      <c r="CZ22" s="223" t="str">
        <f t="shared" si="28"/>
        <v>CZ$18</v>
      </c>
      <c r="DA22" s="223" t="str">
        <f t="shared" si="28"/>
        <v>DA$18</v>
      </c>
      <c r="DB22" s="223" t="str">
        <f t="shared" si="28"/>
        <v>DB$18</v>
      </c>
      <c r="DC22" s="223" t="str">
        <f t="shared" si="28"/>
        <v>DC$18</v>
      </c>
      <c r="DD22" s="223" t="str">
        <f t="shared" si="28"/>
        <v>DD$18</v>
      </c>
      <c r="DE22" s="223" t="str">
        <f t="shared" si="28"/>
        <v>DE$18</v>
      </c>
      <c r="DF22" s="223" t="str">
        <f t="shared" si="28"/>
        <v>DF$18</v>
      </c>
      <c r="DG22" s="223" t="str">
        <f t="shared" si="28"/>
        <v>DG$18</v>
      </c>
      <c r="DH22" s="223" t="str">
        <f t="shared" si="28"/>
        <v>DH$18</v>
      </c>
      <c r="DI22" s="223" t="str">
        <f t="shared" si="28"/>
        <v>DI$18</v>
      </c>
      <c r="DJ22" s="223" t="str">
        <f t="shared" si="28"/>
        <v>DJ$18</v>
      </c>
      <c r="DK22" s="223" t="str">
        <f t="shared" si="28"/>
        <v>DK$18</v>
      </c>
      <c r="DL22" s="223" t="str">
        <f t="shared" ref="DL22" si="29">ADDRESS(ROW(DL18),COLUMN(DL18),2)</f>
        <v>DL$18</v>
      </c>
    </row>
    <row r="23" spans="1:116" x14ac:dyDescent="0.35">
      <c r="A23" s="221"/>
      <c r="G23" s="174" t="str">
        <f t="shared" si="21"/>
        <v>Secondary volume driver</v>
      </c>
      <c r="H23" s="174"/>
      <c r="I23" s="197"/>
      <c r="J23" s="197"/>
      <c r="K23" s="197"/>
      <c r="L23" s="197"/>
      <c r="M23" s="197"/>
      <c r="N23" s="197"/>
      <c r="O23" s="197"/>
      <c r="P23" s="197"/>
      <c r="R23" s="223" t="str">
        <f t="shared" ref="R23:CC23" si="30">ADDRESS(ROW(R19),COLUMN(R19),2)</f>
        <v>R$19</v>
      </c>
      <c r="S23" s="223" t="str">
        <f t="shared" si="30"/>
        <v>S$19</v>
      </c>
      <c r="T23" s="223" t="str">
        <f t="shared" si="30"/>
        <v>T$19</v>
      </c>
      <c r="U23" s="223" t="str">
        <f t="shared" si="30"/>
        <v>U$19</v>
      </c>
      <c r="V23" s="223" t="str">
        <f t="shared" si="30"/>
        <v>V$19</v>
      </c>
      <c r="W23" s="223" t="str">
        <f t="shared" si="30"/>
        <v>W$19</v>
      </c>
      <c r="X23" s="223" t="str">
        <f t="shared" si="30"/>
        <v>X$19</v>
      </c>
      <c r="Y23" s="223" t="str">
        <f t="shared" si="30"/>
        <v>Y$19</v>
      </c>
      <c r="Z23" s="223" t="str">
        <f t="shared" si="30"/>
        <v>Z$19</v>
      </c>
      <c r="AA23" s="223" t="str">
        <f t="shared" si="30"/>
        <v>AA$19</v>
      </c>
      <c r="AB23" s="223" t="str">
        <f t="shared" si="30"/>
        <v>AB$19</v>
      </c>
      <c r="AC23" s="223" t="str">
        <f t="shared" si="30"/>
        <v>AC$19</v>
      </c>
      <c r="AD23" s="223" t="str">
        <f t="shared" si="30"/>
        <v>AD$19</v>
      </c>
      <c r="AE23" s="223" t="str">
        <f t="shared" si="30"/>
        <v>AE$19</v>
      </c>
      <c r="AF23" s="223" t="str">
        <f t="shared" si="30"/>
        <v>AF$19</v>
      </c>
      <c r="AG23" s="223" t="str">
        <f t="shared" si="30"/>
        <v>AG$19</v>
      </c>
      <c r="AH23" s="223" t="str">
        <f t="shared" si="30"/>
        <v>AH$19</v>
      </c>
      <c r="AI23" s="223" t="str">
        <f t="shared" si="30"/>
        <v>AI$19</v>
      </c>
      <c r="AJ23" s="223" t="str">
        <f t="shared" si="30"/>
        <v>AJ$19</v>
      </c>
      <c r="AK23" s="223" t="str">
        <f t="shared" si="30"/>
        <v>AK$19</v>
      </c>
      <c r="AL23" s="223" t="str">
        <f t="shared" si="30"/>
        <v>AL$19</v>
      </c>
      <c r="AM23" s="223" t="str">
        <f t="shared" si="30"/>
        <v>AM$19</v>
      </c>
      <c r="AN23" s="223" t="str">
        <f t="shared" si="30"/>
        <v>AN$19</v>
      </c>
      <c r="AO23" s="223" t="str">
        <f t="shared" si="30"/>
        <v>AO$19</v>
      </c>
      <c r="AP23" s="223" t="str">
        <f t="shared" si="30"/>
        <v>AP$19</v>
      </c>
      <c r="AQ23" s="223" t="str">
        <f t="shared" si="30"/>
        <v>AQ$19</v>
      </c>
      <c r="AR23" s="223" t="str">
        <f t="shared" si="30"/>
        <v>AR$19</v>
      </c>
      <c r="AS23" s="223" t="str">
        <f t="shared" si="30"/>
        <v>AS$19</v>
      </c>
      <c r="AT23" s="223" t="str">
        <f t="shared" si="30"/>
        <v>AT$19</v>
      </c>
      <c r="AU23" s="223" t="str">
        <f t="shared" si="30"/>
        <v>AU$19</v>
      </c>
      <c r="AV23" s="223" t="str">
        <f t="shared" si="30"/>
        <v>AV$19</v>
      </c>
      <c r="AW23" s="223" t="str">
        <f t="shared" si="30"/>
        <v>AW$19</v>
      </c>
      <c r="AX23" s="223" t="str">
        <f t="shared" si="30"/>
        <v>AX$19</v>
      </c>
      <c r="AY23" s="223" t="str">
        <f t="shared" si="30"/>
        <v>AY$19</v>
      </c>
      <c r="AZ23" s="223" t="str">
        <f t="shared" si="30"/>
        <v>AZ$19</v>
      </c>
      <c r="BA23" s="223" t="str">
        <f t="shared" si="30"/>
        <v>BA$19</v>
      </c>
      <c r="BB23" s="223" t="str">
        <f t="shared" si="30"/>
        <v>BB$19</v>
      </c>
      <c r="BC23" s="223" t="str">
        <f t="shared" si="30"/>
        <v>BC$19</v>
      </c>
      <c r="BD23" s="223" t="str">
        <f t="shared" si="30"/>
        <v>BD$19</v>
      </c>
      <c r="BE23" s="223" t="str">
        <f t="shared" si="30"/>
        <v>BE$19</v>
      </c>
      <c r="BF23" s="223" t="str">
        <f t="shared" si="30"/>
        <v>BF$19</v>
      </c>
      <c r="BG23" s="223" t="str">
        <f t="shared" si="30"/>
        <v>BG$19</v>
      </c>
      <c r="BH23" s="223" t="str">
        <f t="shared" si="30"/>
        <v>BH$19</v>
      </c>
      <c r="BI23" s="223" t="str">
        <f t="shared" si="30"/>
        <v>BI$19</v>
      </c>
      <c r="BJ23" s="223" t="str">
        <f t="shared" si="30"/>
        <v>BJ$19</v>
      </c>
      <c r="BK23" s="223" t="str">
        <f t="shared" si="30"/>
        <v>BK$19</v>
      </c>
      <c r="BL23" s="223" t="str">
        <f t="shared" si="30"/>
        <v>BL$19</v>
      </c>
      <c r="BM23" s="223" t="str">
        <f t="shared" si="30"/>
        <v>BM$19</v>
      </c>
      <c r="BN23" s="223" t="str">
        <f t="shared" si="30"/>
        <v>BN$19</v>
      </c>
      <c r="BO23" s="223" t="str">
        <f t="shared" si="30"/>
        <v>BO$19</v>
      </c>
      <c r="BP23" s="223" t="str">
        <f t="shared" si="30"/>
        <v>BP$19</v>
      </c>
      <c r="BQ23" s="223" t="str">
        <f t="shared" si="30"/>
        <v>BQ$19</v>
      </c>
      <c r="BR23" s="223" t="str">
        <f t="shared" si="30"/>
        <v>BR$19</v>
      </c>
      <c r="BS23" s="223" t="str">
        <f t="shared" si="30"/>
        <v>BS$19</v>
      </c>
      <c r="BT23" s="223" t="str">
        <f t="shared" si="30"/>
        <v>BT$19</v>
      </c>
      <c r="BU23" s="223" t="str">
        <f t="shared" si="30"/>
        <v>BU$19</v>
      </c>
      <c r="BV23" s="223" t="str">
        <f t="shared" si="30"/>
        <v>BV$19</v>
      </c>
      <c r="BW23" s="223" t="str">
        <f t="shared" si="30"/>
        <v>BW$19</v>
      </c>
      <c r="BX23" s="223" t="str">
        <f t="shared" si="30"/>
        <v>BX$19</v>
      </c>
      <c r="BY23" s="223" t="str">
        <f t="shared" si="30"/>
        <v>BY$19</v>
      </c>
      <c r="BZ23" s="223" t="str">
        <f t="shared" si="30"/>
        <v>BZ$19</v>
      </c>
      <c r="CA23" s="223" t="str">
        <f t="shared" si="30"/>
        <v>CA$19</v>
      </c>
      <c r="CB23" s="223" t="str">
        <f t="shared" si="30"/>
        <v>CB$19</v>
      </c>
      <c r="CC23" s="223" t="str">
        <f t="shared" si="30"/>
        <v>CC$19</v>
      </c>
      <c r="CD23" s="223" t="str">
        <f t="shared" ref="CD23:CL23" si="31">ADDRESS(ROW(CD19),COLUMN(CD19),2)</f>
        <v>CD$19</v>
      </c>
      <c r="CE23" s="223" t="str">
        <f t="shared" si="31"/>
        <v>CE$19</v>
      </c>
      <c r="CF23" s="223" t="str">
        <f t="shared" si="31"/>
        <v>CF$19</v>
      </c>
      <c r="CG23" s="223" t="str">
        <f t="shared" si="31"/>
        <v>CG$19</v>
      </c>
      <c r="CH23" s="223" t="str">
        <f t="shared" si="31"/>
        <v>CH$19</v>
      </c>
      <c r="CI23" s="223" t="str">
        <f t="shared" si="31"/>
        <v>CI$19</v>
      </c>
      <c r="CJ23" s="223" t="str">
        <f t="shared" si="31"/>
        <v>CJ$19</v>
      </c>
      <c r="CK23" s="223" t="str">
        <f t="shared" si="31"/>
        <v>CK$19</v>
      </c>
      <c r="CL23" s="223" t="str">
        <f t="shared" si="31"/>
        <v>CL$19</v>
      </c>
      <c r="CN23" s="197"/>
      <c r="CO23" s="223" t="str">
        <f t="shared" ref="CO23:DK23" si="32">ADDRESS(ROW(CO19),COLUMN(CO19),2)</f>
        <v>CO$19</v>
      </c>
      <c r="CP23" s="223" t="str">
        <f t="shared" si="32"/>
        <v>CP$19</v>
      </c>
      <c r="CQ23" s="223" t="str">
        <f t="shared" si="32"/>
        <v>CQ$19</v>
      </c>
      <c r="CR23" s="223" t="str">
        <f t="shared" si="32"/>
        <v>CR$19</v>
      </c>
      <c r="CS23" s="223" t="str">
        <f t="shared" si="32"/>
        <v>CS$19</v>
      </c>
      <c r="CT23" s="223" t="str">
        <f t="shared" si="32"/>
        <v>CT$19</v>
      </c>
      <c r="CU23" s="223" t="str">
        <f t="shared" si="32"/>
        <v>CU$19</v>
      </c>
      <c r="CV23" s="223" t="str">
        <f t="shared" si="32"/>
        <v>CV$19</v>
      </c>
      <c r="CW23" s="223" t="str">
        <f t="shared" si="32"/>
        <v>CW$19</v>
      </c>
      <c r="CX23" s="223" t="str">
        <f t="shared" si="32"/>
        <v>CX$19</v>
      </c>
      <c r="CY23" s="223" t="str">
        <f t="shared" si="32"/>
        <v>CY$19</v>
      </c>
      <c r="CZ23" s="223" t="str">
        <f t="shared" si="32"/>
        <v>CZ$19</v>
      </c>
      <c r="DA23" s="223" t="str">
        <f t="shared" si="32"/>
        <v>DA$19</v>
      </c>
      <c r="DB23" s="223" t="str">
        <f t="shared" si="32"/>
        <v>DB$19</v>
      </c>
      <c r="DC23" s="223" t="str">
        <f t="shared" si="32"/>
        <v>DC$19</v>
      </c>
      <c r="DD23" s="223" t="str">
        <f t="shared" si="32"/>
        <v>DD$19</v>
      </c>
      <c r="DE23" s="223" t="str">
        <f t="shared" si="32"/>
        <v>DE$19</v>
      </c>
      <c r="DF23" s="223" t="str">
        <f t="shared" si="32"/>
        <v>DF$19</v>
      </c>
      <c r="DG23" s="223" t="str">
        <f t="shared" si="32"/>
        <v>DG$19</v>
      </c>
      <c r="DH23" s="223" t="str">
        <f t="shared" si="32"/>
        <v>DH$19</v>
      </c>
      <c r="DI23" s="223" t="str">
        <f t="shared" si="32"/>
        <v>DI$19</v>
      </c>
      <c r="DJ23" s="223" t="str">
        <f t="shared" si="32"/>
        <v>DJ$19</v>
      </c>
      <c r="DK23" s="223" t="str">
        <f t="shared" si="32"/>
        <v>DK$19</v>
      </c>
      <c r="DL23" s="223" t="str">
        <f t="shared" ref="DL23" si="33">ADDRESS(ROW(DL19),COLUMN(DL19),2)</f>
        <v>DL$19</v>
      </c>
    </row>
    <row r="24" spans="1:116" x14ac:dyDescent="0.35">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35">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35">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35">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35">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35">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35">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35">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35">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35">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35">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35">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35">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35">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35">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35">
      <c r="A39" s="31" t="s">
        <v>218</v>
      </c>
      <c r="B39" s="31" t="s">
        <v>243</v>
      </c>
      <c r="C39" s="31"/>
      <c r="D39" t="s">
        <v>453</v>
      </c>
      <c r="E39" s="8" t="str">
        <f t="shared" si="15"/>
        <v>39 HVOL-EV</v>
      </c>
      <c r="F39" t="s">
        <v>454</v>
      </c>
      <c r="G39" s="66" t="s">
        <v>517</v>
      </c>
      <c r="H39" s="22"/>
      <c r="I39" s="306"/>
      <c r="J39" s="306"/>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306"/>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35">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35">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35">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35">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35">
      <c r="B44" t="s">
        <v>332</v>
      </c>
      <c r="D44" t="s">
        <v>453</v>
      </c>
      <c r="E44" s="8" t="str">
        <f t="shared" ref="E44:E48" si="34">ROW()&amp;" "&amp;D44</f>
        <v>44 HVOL-EV</v>
      </c>
      <c r="G44" s="136" t="s">
        <v>462</v>
      </c>
      <c r="H44" s="31"/>
      <c r="I44" s="73"/>
      <c r="J44" s="73"/>
      <c r="K44" s="39"/>
      <c r="L44" s="39"/>
      <c r="M44" s="39"/>
      <c r="N44" s="39"/>
      <c r="O44" s="39"/>
      <c r="P44" s="39"/>
      <c r="R44" s="38"/>
      <c r="S44" s="203" t="str">
        <f t="shared" ref="S44:AX44" si="35">ADDRESS(ROW(S40),COLUMN(S40))</f>
        <v>$S$40</v>
      </c>
      <c r="T44" s="203" t="str">
        <f t="shared" si="35"/>
        <v>$T$40</v>
      </c>
      <c r="U44" s="203" t="str">
        <f t="shared" si="35"/>
        <v>$U$40</v>
      </c>
      <c r="V44" s="203" t="str">
        <f t="shared" si="35"/>
        <v>$V$40</v>
      </c>
      <c r="W44" s="203" t="str">
        <f t="shared" si="35"/>
        <v>$W$40</v>
      </c>
      <c r="X44" s="203" t="str">
        <f t="shared" si="35"/>
        <v>$X$40</v>
      </c>
      <c r="Y44" s="203" t="str">
        <f t="shared" si="35"/>
        <v>$Y$40</v>
      </c>
      <c r="Z44" s="203" t="str">
        <f t="shared" si="35"/>
        <v>$Z$40</v>
      </c>
      <c r="AA44" s="203" t="str">
        <f t="shared" si="35"/>
        <v>$AA$40</v>
      </c>
      <c r="AB44" s="203" t="str">
        <f t="shared" si="35"/>
        <v>$AB$40</v>
      </c>
      <c r="AC44" s="203" t="str">
        <f t="shared" si="35"/>
        <v>$AC$40</v>
      </c>
      <c r="AD44" s="203" t="str">
        <f t="shared" si="35"/>
        <v>$AD$40</v>
      </c>
      <c r="AE44" s="203" t="str">
        <f t="shared" si="35"/>
        <v>$AE$40</v>
      </c>
      <c r="AF44" s="203" t="str">
        <f t="shared" si="35"/>
        <v>$AF$40</v>
      </c>
      <c r="AG44" s="203" t="str">
        <f t="shared" si="35"/>
        <v>$AG$40</v>
      </c>
      <c r="AH44" s="203" t="str">
        <f t="shared" si="35"/>
        <v>$AH$40</v>
      </c>
      <c r="AI44" s="203" t="str">
        <f t="shared" si="35"/>
        <v>$AI$40</v>
      </c>
      <c r="AJ44" s="203" t="str">
        <f t="shared" si="35"/>
        <v>$AJ$40</v>
      </c>
      <c r="AK44" s="203" t="str">
        <f t="shared" si="35"/>
        <v>$AK$40</v>
      </c>
      <c r="AL44" s="203" t="str">
        <f t="shared" si="35"/>
        <v>$AL$40</v>
      </c>
      <c r="AM44" s="203" t="str">
        <f t="shared" si="35"/>
        <v>$AM$40</v>
      </c>
      <c r="AN44" s="203" t="str">
        <f t="shared" si="35"/>
        <v>$AN$40</v>
      </c>
      <c r="AO44" s="203" t="str">
        <f t="shared" si="35"/>
        <v>$AO$40</v>
      </c>
      <c r="AP44" s="203" t="str">
        <f t="shared" si="35"/>
        <v>$AP$40</v>
      </c>
      <c r="AQ44" s="203" t="str">
        <f t="shared" si="35"/>
        <v>$AQ$40</v>
      </c>
      <c r="AR44" s="203" t="str">
        <f t="shared" si="35"/>
        <v>$AR$40</v>
      </c>
      <c r="AS44" s="203" t="str">
        <f t="shared" si="35"/>
        <v>$AS$40</v>
      </c>
      <c r="AT44" s="203" t="str">
        <f t="shared" si="35"/>
        <v>$AT$40</v>
      </c>
      <c r="AU44" s="203" t="str">
        <f t="shared" si="35"/>
        <v>$AU$40</v>
      </c>
      <c r="AV44" s="203" t="str">
        <f t="shared" si="35"/>
        <v>$AV$40</v>
      </c>
      <c r="AW44" s="203" t="str">
        <f t="shared" si="35"/>
        <v>$AW$40</v>
      </c>
      <c r="AX44" s="203" t="str">
        <f t="shared" si="35"/>
        <v>$AX$40</v>
      </c>
      <c r="AY44" s="203" t="str">
        <f t="shared" ref="AY44:CD44" si="36">ADDRESS(ROW(AY40),COLUMN(AY40))</f>
        <v>$AY$40</v>
      </c>
      <c r="AZ44" s="203" t="str">
        <f t="shared" si="36"/>
        <v>$AZ$40</v>
      </c>
      <c r="BA44" s="203" t="str">
        <f t="shared" si="36"/>
        <v>$BA$40</v>
      </c>
      <c r="BB44" s="203" t="str">
        <f t="shared" si="36"/>
        <v>$BB$40</v>
      </c>
      <c r="BC44" s="203" t="str">
        <f t="shared" si="36"/>
        <v>$BC$40</v>
      </c>
      <c r="BD44" s="203" t="str">
        <f t="shared" si="36"/>
        <v>$BD$40</v>
      </c>
      <c r="BE44" s="203" t="str">
        <f t="shared" si="36"/>
        <v>$BE$40</v>
      </c>
      <c r="BF44" s="203" t="str">
        <f t="shared" si="36"/>
        <v>$BF$40</v>
      </c>
      <c r="BG44" s="203" t="str">
        <f t="shared" si="36"/>
        <v>$BG$40</v>
      </c>
      <c r="BH44" s="203" t="str">
        <f t="shared" si="36"/>
        <v>$BH$40</v>
      </c>
      <c r="BI44" s="203" t="str">
        <f t="shared" si="36"/>
        <v>$BI$40</v>
      </c>
      <c r="BJ44" s="203" t="str">
        <f t="shared" si="36"/>
        <v>$BJ$40</v>
      </c>
      <c r="BK44" s="203" t="str">
        <f t="shared" si="36"/>
        <v>$BK$40</v>
      </c>
      <c r="BL44" s="203" t="str">
        <f t="shared" si="36"/>
        <v>$BL$40</v>
      </c>
      <c r="BM44" s="203" t="str">
        <f t="shared" si="36"/>
        <v>$BM$40</v>
      </c>
      <c r="BN44" s="203" t="str">
        <f t="shared" si="36"/>
        <v>$BN$40</v>
      </c>
      <c r="BO44" s="203" t="str">
        <f t="shared" si="36"/>
        <v>$BO$40</v>
      </c>
      <c r="BP44" s="203" t="str">
        <f t="shared" si="36"/>
        <v>$BP$40</v>
      </c>
      <c r="BQ44" s="203" t="str">
        <f t="shared" si="36"/>
        <v>$BQ$40</v>
      </c>
      <c r="BR44" s="203" t="str">
        <f t="shared" si="36"/>
        <v>$BR$40</v>
      </c>
      <c r="BS44" s="203" t="str">
        <f t="shared" si="36"/>
        <v>$BS$40</v>
      </c>
      <c r="BT44" s="203" t="str">
        <f t="shared" si="36"/>
        <v>$BT$40</v>
      </c>
      <c r="BU44" s="203" t="str">
        <f t="shared" si="36"/>
        <v>$BU$40</v>
      </c>
      <c r="BV44" s="203" t="str">
        <f t="shared" si="36"/>
        <v>$BV$40</v>
      </c>
      <c r="BW44" s="203" t="str">
        <f t="shared" si="36"/>
        <v>$BW$40</v>
      </c>
      <c r="BX44" s="203" t="str">
        <f t="shared" si="36"/>
        <v>$BX$40</v>
      </c>
      <c r="BY44" s="203" t="str">
        <f t="shared" si="36"/>
        <v>$BY$40</v>
      </c>
      <c r="BZ44" s="203" t="str">
        <f t="shared" si="36"/>
        <v>$BZ$40</v>
      </c>
      <c r="CA44" s="203" t="str">
        <f t="shared" si="36"/>
        <v>$CA$40</v>
      </c>
      <c r="CB44" s="203" t="str">
        <f t="shared" si="36"/>
        <v>$CB$40</v>
      </c>
      <c r="CC44" s="203" t="str">
        <f t="shared" si="36"/>
        <v>$CC$40</v>
      </c>
      <c r="CD44" s="203" t="str">
        <f t="shared" si="36"/>
        <v>$CD$40</v>
      </c>
      <c r="CE44" s="203" t="str">
        <f t="shared" ref="CE44:CL44" si="37">ADDRESS(ROW(CE40),COLUMN(CE40))</f>
        <v>$CE$40</v>
      </c>
      <c r="CF44" s="203" t="str">
        <f t="shared" si="37"/>
        <v>$CF$40</v>
      </c>
      <c r="CG44" s="203" t="str">
        <f t="shared" si="37"/>
        <v>$CG$40</v>
      </c>
      <c r="CH44" s="203" t="str">
        <f t="shared" si="37"/>
        <v>$CH$40</v>
      </c>
      <c r="CI44" s="203" t="str">
        <f t="shared" si="37"/>
        <v>$CI$40</v>
      </c>
      <c r="CJ44" s="203" t="str">
        <f t="shared" si="37"/>
        <v>$CJ$40</v>
      </c>
      <c r="CK44" s="203" t="str">
        <f t="shared" si="37"/>
        <v>$CK$40</v>
      </c>
      <c r="CL44" s="203" t="str">
        <f t="shared" si="37"/>
        <v>$CL$40</v>
      </c>
      <c r="CN44" s="73"/>
      <c r="CO44" s="203" t="str">
        <f t="shared" ref="CO44:DK44" si="38">ADDRESS(ROW(CO40),COLUMN(CO40))</f>
        <v>$CO$40</v>
      </c>
      <c r="CP44" s="203" t="str">
        <f t="shared" si="38"/>
        <v>$CP$40</v>
      </c>
      <c r="CQ44" s="203" t="str">
        <f t="shared" si="38"/>
        <v>$CQ$40</v>
      </c>
      <c r="CR44" s="203" t="str">
        <f t="shared" si="38"/>
        <v>$CR$40</v>
      </c>
      <c r="CS44" s="203" t="str">
        <f t="shared" si="38"/>
        <v>$CS$40</v>
      </c>
      <c r="CT44" s="203" t="str">
        <f t="shared" si="38"/>
        <v>$CT$40</v>
      </c>
      <c r="CU44" s="203" t="str">
        <f t="shared" si="38"/>
        <v>$CU$40</v>
      </c>
      <c r="CV44" s="203" t="str">
        <f t="shared" si="38"/>
        <v>$CV$40</v>
      </c>
      <c r="CW44" s="203" t="str">
        <f t="shared" si="38"/>
        <v>$CW$40</v>
      </c>
      <c r="CX44" s="203" t="str">
        <f t="shared" si="38"/>
        <v>$CX$40</v>
      </c>
      <c r="CY44" s="203" t="str">
        <f t="shared" si="38"/>
        <v>$CY$40</v>
      </c>
      <c r="CZ44" s="203" t="str">
        <f t="shared" si="38"/>
        <v>$CZ$40</v>
      </c>
      <c r="DA44" s="203" t="str">
        <f t="shared" si="38"/>
        <v>$DA$40</v>
      </c>
      <c r="DB44" s="203" t="str">
        <f t="shared" si="38"/>
        <v>$DB$40</v>
      </c>
      <c r="DC44" s="203" t="str">
        <f t="shared" si="38"/>
        <v>$DC$40</v>
      </c>
      <c r="DD44" s="203" t="str">
        <f t="shared" si="38"/>
        <v>$DD$40</v>
      </c>
      <c r="DE44" s="203" t="str">
        <f t="shared" si="38"/>
        <v>$DE$40</v>
      </c>
      <c r="DF44" s="203" t="str">
        <f t="shared" si="38"/>
        <v>$DF$40</v>
      </c>
      <c r="DG44" s="203" t="str">
        <f t="shared" si="38"/>
        <v>$DG$40</v>
      </c>
      <c r="DH44" s="203" t="str">
        <f t="shared" si="38"/>
        <v>$DH$40</v>
      </c>
      <c r="DI44" s="203" t="str">
        <f t="shared" si="38"/>
        <v>$DI$40</v>
      </c>
      <c r="DJ44" s="203" t="str">
        <f t="shared" si="38"/>
        <v>$DJ$40</v>
      </c>
      <c r="DK44" s="203" t="str">
        <f t="shared" si="38"/>
        <v>$DK$40</v>
      </c>
      <c r="DL44" s="203" t="str">
        <f t="shared" ref="DL44" si="39">ADDRESS(ROW(DL40),COLUMN(DL40))</f>
        <v>$DL$40</v>
      </c>
    </row>
    <row r="45" spans="1:116" x14ac:dyDescent="0.35">
      <c r="B45" t="s">
        <v>332</v>
      </c>
      <c r="D45" t="s">
        <v>453</v>
      </c>
      <c r="E45" s="8" t="str">
        <f t="shared" si="34"/>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35">
      <c r="B46" t="s">
        <v>332</v>
      </c>
      <c r="D46" t="s">
        <v>453</v>
      </c>
      <c r="E46" s="8" t="str">
        <f t="shared" si="34"/>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35">
      <c r="B47" t="s">
        <v>332</v>
      </c>
      <c r="D47" t="s">
        <v>453</v>
      </c>
      <c r="E47" s="8" t="str">
        <f t="shared" si="34"/>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35">
      <c r="B48" t="s">
        <v>332</v>
      </c>
      <c r="D48" t="s">
        <v>453</v>
      </c>
      <c r="E48" s="8" t="str">
        <f t="shared" si="34"/>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35">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35">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35">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35">
      <c r="A52" s="31" t="s">
        <v>218</v>
      </c>
      <c r="B52" s="31" t="s">
        <v>243</v>
      </c>
      <c r="C52" s="31"/>
      <c r="D52" t="s">
        <v>448</v>
      </c>
      <c r="E52" s="8" t="str">
        <f t="shared" ref="E52:E70" si="40">ROW()&amp;" "&amp;D52</f>
        <v>52 SALESQUOTA-ER</v>
      </c>
      <c r="F52" t="s">
        <v>450</v>
      </c>
      <c r="G52" s="66" t="s">
        <v>449</v>
      </c>
      <c r="H52" s="22"/>
      <c r="I52" s="306"/>
      <c r="J52" s="306"/>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306"/>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35">
      <c r="B53" t="str">
        <f t="shared" ref="B53:B62" si="41">E53</f>
        <v>53 SALESQUOTA-ER</v>
      </c>
      <c r="D53" t="s">
        <v>448</v>
      </c>
      <c r="E53" s="8" t="str">
        <f t="shared" si="40"/>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35">
      <c r="B54" t="str">
        <f t="shared" si="41"/>
        <v>54 SALESQUOTA-ER</v>
      </c>
      <c r="D54" t="s">
        <v>448</v>
      </c>
      <c r="E54" s="8" t="str">
        <f t="shared" si="40"/>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35">
      <c r="B55" t="str">
        <f t="shared" si="41"/>
        <v>55 SALESQUOTA-ER</v>
      </c>
      <c r="D55" t="s">
        <v>448</v>
      </c>
      <c r="E55" s="8" t="str">
        <f t="shared" si="40"/>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35">
      <c r="B56" t="str">
        <f t="shared" si="41"/>
        <v>56 SALESQUOTA-ER</v>
      </c>
      <c r="C56" t="str">
        <f ca="1">OFFSET(C56,16,0)</f>
        <v>IS: revenue</v>
      </c>
      <c r="D56" t="s">
        <v>448</v>
      </c>
      <c r="E56" s="8" t="str">
        <f t="shared" si="40"/>
        <v>56 SALESQUOTA-ER</v>
      </c>
      <c r="G56" s="126" t="str">
        <f ca="1">OFFSET(G56,ROW(G72)-ROW(G56),0)</f>
        <v>Rev</v>
      </c>
      <c r="H56" s="31"/>
      <c r="I56" s="73"/>
      <c r="J56" s="73"/>
      <c r="K56" s="63">
        <f t="shared" ref="K56:P56" si="42">SUMIF($3:$3,K$2,56:56)</f>
        <v>700000</v>
      </c>
      <c r="L56" s="63">
        <f t="shared" si="42"/>
        <v>1050000</v>
      </c>
      <c r="M56" s="63">
        <f t="shared" si="42"/>
        <v>1400000</v>
      </c>
      <c r="N56" s="63">
        <f t="shared" si="42"/>
        <v>1749999.9999999993</v>
      </c>
      <c r="O56" s="63">
        <f t="shared" si="42"/>
        <v>2100000</v>
      </c>
      <c r="P56" s="63">
        <f t="shared" si="42"/>
        <v>2450000</v>
      </c>
      <c r="R56" s="38"/>
      <c r="S56" s="77">
        <f t="shared" ref="S56:AX56" si="43">S54*S55*S53</f>
        <v>58333.333333333328</v>
      </c>
      <c r="T56" s="77">
        <f t="shared" si="43"/>
        <v>58333.333333333328</v>
      </c>
      <c r="U56" s="77">
        <f t="shared" si="43"/>
        <v>58333.333333333328</v>
      </c>
      <c r="V56" s="77">
        <f t="shared" si="43"/>
        <v>58333.333333333328</v>
      </c>
      <c r="W56" s="77">
        <f t="shared" si="43"/>
        <v>58333.333333333328</v>
      </c>
      <c r="X56" s="77">
        <f t="shared" si="43"/>
        <v>58333.333333333328</v>
      </c>
      <c r="Y56" s="77">
        <f t="shared" si="43"/>
        <v>58333.333333333328</v>
      </c>
      <c r="Z56" s="77">
        <f t="shared" si="43"/>
        <v>58333.333333333328</v>
      </c>
      <c r="AA56" s="77">
        <f t="shared" si="43"/>
        <v>58333.333333333328</v>
      </c>
      <c r="AB56" s="77">
        <f t="shared" si="43"/>
        <v>58333.333333333328</v>
      </c>
      <c r="AC56" s="77">
        <f t="shared" si="43"/>
        <v>58333.333333333328</v>
      </c>
      <c r="AD56" s="77">
        <f t="shared" si="43"/>
        <v>58333.333333333328</v>
      </c>
      <c r="AE56" s="77">
        <f t="shared" si="43"/>
        <v>87500</v>
      </c>
      <c r="AF56" s="77">
        <f t="shared" si="43"/>
        <v>87500</v>
      </c>
      <c r="AG56" s="77">
        <f t="shared" si="43"/>
        <v>87500</v>
      </c>
      <c r="AH56" s="77">
        <f t="shared" si="43"/>
        <v>87500</v>
      </c>
      <c r="AI56" s="77">
        <f t="shared" si="43"/>
        <v>87500</v>
      </c>
      <c r="AJ56" s="77">
        <f t="shared" si="43"/>
        <v>87500</v>
      </c>
      <c r="AK56" s="77">
        <f t="shared" si="43"/>
        <v>87500</v>
      </c>
      <c r="AL56" s="77">
        <f t="shared" si="43"/>
        <v>87500</v>
      </c>
      <c r="AM56" s="77">
        <f t="shared" si="43"/>
        <v>87500</v>
      </c>
      <c r="AN56" s="77">
        <f t="shared" si="43"/>
        <v>87500</v>
      </c>
      <c r="AO56" s="77">
        <f t="shared" si="43"/>
        <v>87500</v>
      </c>
      <c r="AP56" s="77">
        <f t="shared" si="43"/>
        <v>87500</v>
      </c>
      <c r="AQ56" s="77">
        <f t="shared" si="43"/>
        <v>116666.66666666666</v>
      </c>
      <c r="AR56" s="77">
        <f t="shared" si="43"/>
        <v>116666.66666666666</v>
      </c>
      <c r="AS56" s="77">
        <f t="shared" si="43"/>
        <v>116666.66666666666</v>
      </c>
      <c r="AT56" s="77">
        <f t="shared" si="43"/>
        <v>116666.66666666666</v>
      </c>
      <c r="AU56" s="77">
        <f t="shared" si="43"/>
        <v>116666.66666666666</v>
      </c>
      <c r="AV56" s="77">
        <f t="shared" si="43"/>
        <v>116666.66666666666</v>
      </c>
      <c r="AW56" s="77">
        <f t="shared" si="43"/>
        <v>116666.66666666666</v>
      </c>
      <c r="AX56" s="77">
        <f t="shared" si="43"/>
        <v>116666.66666666666</v>
      </c>
      <c r="AY56" s="77">
        <f t="shared" ref="AY56:CD56" si="44">AY54*AY55*AY53</f>
        <v>116666.66666666666</v>
      </c>
      <c r="AZ56" s="77">
        <f t="shared" si="44"/>
        <v>116666.66666666666</v>
      </c>
      <c r="BA56" s="77">
        <f t="shared" si="44"/>
        <v>116666.66666666666</v>
      </c>
      <c r="BB56" s="77">
        <f t="shared" si="44"/>
        <v>116666.66666666666</v>
      </c>
      <c r="BC56" s="77">
        <f t="shared" si="44"/>
        <v>145833.33333333331</v>
      </c>
      <c r="BD56" s="77">
        <f t="shared" si="44"/>
        <v>145833.33333333331</v>
      </c>
      <c r="BE56" s="77">
        <f t="shared" si="44"/>
        <v>145833.33333333331</v>
      </c>
      <c r="BF56" s="77">
        <f t="shared" si="44"/>
        <v>145833.33333333331</v>
      </c>
      <c r="BG56" s="77">
        <f t="shared" si="44"/>
        <v>145833.33333333331</v>
      </c>
      <c r="BH56" s="77">
        <f t="shared" si="44"/>
        <v>145833.33333333331</v>
      </c>
      <c r="BI56" s="77">
        <f t="shared" si="44"/>
        <v>145833.33333333331</v>
      </c>
      <c r="BJ56" s="77">
        <f t="shared" si="44"/>
        <v>145833.33333333331</v>
      </c>
      <c r="BK56" s="77">
        <f t="shared" si="44"/>
        <v>145833.33333333331</v>
      </c>
      <c r="BL56" s="77">
        <f t="shared" si="44"/>
        <v>145833.33333333331</v>
      </c>
      <c r="BM56" s="77">
        <f t="shared" si="44"/>
        <v>145833.33333333331</v>
      </c>
      <c r="BN56" s="77">
        <f t="shared" si="44"/>
        <v>145833.33333333331</v>
      </c>
      <c r="BO56" s="77">
        <f t="shared" si="44"/>
        <v>175000</v>
      </c>
      <c r="BP56" s="77">
        <f t="shared" si="44"/>
        <v>175000</v>
      </c>
      <c r="BQ56" s="77">
        <f t="shared" si="44"/>
        <v>175000</v>
      </c>
      <c r="BR56" s="77">
        <f t="shared" si="44"/>
        <v>175000</v>
      </c>
      <c r="BS56" s="77">
        <f t="shared" si="44"/>
        <v>175000</v>
      </c>
      <c r="BT56" s="77">
        <f t="shared" si="44"/>
        <v>175000</v>
      </c>
      <c r="BU56" s="77">
        <f t="shared" si="44"/>
        <v>175000</v>
      </c>
      <c r="BV56" s="77">
        <f t="shared" si="44"/>
        <v>175000</v>
      </c>
      <c r="BW56" s="77">
        <f t="shared" si="44"/>
        <v>175000</v>
      </c>
      <c r="BX56" s="77">
        <f t="shared" si="44"/>
        <v>175000</v>
      </c>
      <c r="BY56" s="77">
        <f t="shared" si="44"/>
        <v>175000</v>
      </c>
      <c r="BZ56" s="77">
        <f t="shared" si="44"/>
        <v>175000</v>
      </c>
      <c r="CA56" s="77">
        <f t="shared" si="44"/>
        <v>204166.66666666666</v>
      </c>
      <c r="CB56" s="77">
        <f t="shared" si="44"/>
        <v>204166.66666666666</v>
      </c>
      <c r="CC56" s="77">
        <f t="shared" si="44"/>
        <v>204166.66666666666</v>
      </c>
      <c r="CD56" s="77">
        <f t="shared" si="44"/>
        <v>204166.66666666666</v>
      </c>
      <c r="CE56" s="77">
        <f t="shared" ref="CE56:CL56" si="45">CE54*CE55*CE53</f>
        <v>204166.66666666666</v>
      </c>
      <c r="CF56" s="77">
        <f t="shared" si="45"/>
        <v>204166.66666666666</v>
      </c>
      <c r="CG56" s="77">
        <f t="shared" si="45"/>
        <v>204166.66666666666</v>
      </c>
      <c r="CH56" s="77">
        <f t="shared" si="45"/>
        <v>204166.66666666666</v>
      </c>
      <c r="CI56" s="77">
        <f t="shared" si="45"/>
        <v>204166.66666666666</v>
      </c>
      <c r="CJ56" s="77">
        <f t="shared" si="45"/>
        <v>204166.66666666666</v>
      </c>
      <c r="CK56" s="77">
        <f t="shared" si="45"/>
        <v>204166.66666666666</v>
      </c>
      <c r="CL56" s="77">
        <f t="shared" si="45"/>
        <v>204166.66666666666</v>
      </c>
      <c r="CN56" s="73"/>
      <c r="CO56" s="77" t="e">
        <f t="shared" ref="CO56:DK56" si="46">CO54*CO55*CO53</f>
        <v>#N/A</v>
      </c>
      <c r="CP56" s="77" t="e">
        <f t="shared" si="46"/>
        <v>#N/A</v>
      </c>
      <c r="CQ56" s="77" t="e">
        <f t="shared" si="46"/>
        <v>#N/A</v>
      </c>
      <c r="CR56" s="77" t="e">
        <f t="shared" si="46"/>
        <v>#N/A</v>
      </c>
      <c r="CS56" s="77" t="e">
        <f t="shared" si="46"/>
        <v>#N/A</v>
      </c>
      <c r="CT56" s="77" t="e">
        <f t="shared" si="46"/>
        <v>#N/A</v>
      </c>
      <c r="CU56" s="77" t="e">
        <f t="shared" si="46"/>
        <v>#N/A</v>
      </c>
      <c r="CV56" s="77" t="e">
        <f t="shared" si="46"/>
        <v>#N/A</v>
      </c>
      <c r="CW56" s="77" t="e">
        <f t="shared" si="46"/>
        <v>#N/A</v>
      </c>
      <c r="CX56" s="77" t="e">
        <f t="shared" si="46"/>
        <v>#N/A</v>
      </c>
      <c r="CY56" s="77" t="e">
        <f t="shared" si="46"/>
        <v>#N/A</v>
      </c>
      <c r="CZ56" s="77" t="e">
        <f t="shared" si="46"/>
        <v>#N/A</v>
      </c>
      <c r="DA56" s="77" t="e">
        <f t="shared" si="46"/>
        <v>#N/A</v>
      </c>
      <c r="DB56" s="77" t="e">
        <f t="shared" si="46"/>
        <v>#N/A</v>
      </c>
      <c r="DC56" s="77" t="e">
        <f t="shared" si="46"/>
        <v>#N/A</v>
      </c>
      <c r="DD56" s="77" t="e">
        <f t="shared" si="46"/>
        <v>#N/A</v>
      </c>
      <c r="DE56" s="77" t="e">
        <f t="shared" si="46"/>
        <v>#N/A</v>
      </c>
      <c r="DF56" s="77" t="e">
        <f t="shared" si="46"/>
        <v>#N/A</v>
      </c>
      <c r="DG56" s="77" t="e">
        <f t="shared" si="46"/>
        <v>#N/A</v>
      </c>
      <c r="DH56" s="77" t="e">
        <f t="shared" si="46"/>
        <v>#N/A</v>
      </c>
      <c r="DI56" s="77" t="e">
        <f t="shared" si="46"/>
        <v>#N/A</v>
      </c>
      <c r="DJ56" s="77" t="e">
        <f t="shared" si="46"/>
        <v>#N/A</v>
      </c>
      <c r="DK56" s="77" t="e">
        <f t="shared" si="46"/>
        <v>#N/A</v>
      </c>
      <c r="DL56" s="77" t="e">
        <f t="shared" ref="DL56" si="47">DL54*DL55*DL53</f>
        <v>#N/A</v>
      </c>
    </row>
    <row r="57" spans="1:116" x14ac:dyDescent="0.35">
      <c r="B57" t="str">
        <f t="shared" si="41"/>
        <v>57 SALESQUOTA-ER</v>
      </c>
      <c r="D57" t="s">
        <v>448</v>
      </c>
      <c r="E57" s="8" t="str">
        <f t="shared" si="40"/>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35">
      <c r="B58" t="str">
        <f t="shared" si="41"/>
        <v>58 SALESQUOTA-ER</v>
      </c>
      <c r="D58" t="s">
        <v>448</v>
      </c>
      <c r="E58" s="8" t="str">
        <f t="shared" si="40"/>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35">
      <c r="B59" t="str">
        <f t="shared" si="41"/>
        <v>59 SALESQUOTA-ER</v>
      </c>
      <c r="D59" t="s">
        <v>448</v>
      </c>
      <c r="E59" s="8" t="str">
        <f t="shared" si="40"/>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35">
      <c r="B60" t="str">
        <f t="shared" si="41"/>
        <v>60 SALESQUOTA-ER</v>
      </c>
      <c r="D60" t="s">
        <v>448</v>
      </c>
      <c r="E60" s="8" t="str">
        <f t="shared" si="40"/>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35">
      <c r="B61" t="str">
        <f t="shared" si="41"/>
        <v>61 SALESQUOTA-ER</v>
      </c>
      <c r="D61" t="s">
        <v>448</v>
      </c>
      <c r="E61" s="8" t="str">
        <f t="shared" si="40"/>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35">
      <c r="B62" t="str">
        <f t="shared" si="41"/>
        <v>62 SALESQUOTA-ER</v>
      </c>
      <c r="C62" t="s">
        <v>203</v>
      </c>
      <c r="D62" t="s">
        <v>448</v>
      </c>
      <c r="E62" s="8" t="str">
        <f t="shared" si="40"/>
        <v>62 SALESQUOTA-ER</v>
      </c>
      <c r="G62" s="126" t="str">
        <f>"Sales payroll and benefits - "&amp;SUBSTITUTE(G52,":","")</f>
        <v>Sales payroll and benefits - Sales quota driven</v>
      </c>
      <c r="H62" s="31"/>
      <c r="I62" s="73"/>
      <c r="J62" s="73"/>
      <c r="K62" s="63">
        <f t="shared" ref="K62:P62" si="48">SUMIF($3:$3,K$2,62:62)</f>
        <v>-95000</v>
      </c>
      <c r="L62" s="63">
        <f t="shared" si="48"/>
        <v>-112500</v>
      </c>
      <c r="M62" s="63">
        <f t="shared" si="48"/>
        <v>-129999.99999999996</v>
      </c>
      <c r="N62" s="63">
        <f t="shared" si="48"/>
        <v>-147500</v>
      </c>
      <c r="O62" s="63">
        <f t="shared" si="48"/>
        <v>-165000</v>
      </c>
      <c r="P62" s="63">
        <f t="shared" si="48"/>
        <v>-182500.00000000003</v>
      </c>
      <c r="R62" s="38"/>
      <c r="S62" s="33">
        <f t="shared" ref="S62:AX62" si="49">-(S59*(1+$H61)+S60*S56)</f>
        <v>-7916.6666666666661</v>
      </c>
      <c r="T62" s="33">
        <f t="shared" si="49"/>
        <v>-7916.6666666666661</v>
      </c>
      <c r="U62" s="33">
        <f t="shared" si="49"/>
        <v>-7916.6666666666661</v>
      </c>
      <c r="V62" s="33">
        <f t="shared" si="49"/>
        <v>-7916.6666666666661</v>
      </c>
      <c r="W62" s="33">
        <f t="shared" si="49"/>
        <v>-7916.6666666666661</v>
      </c>
      <c r="X62" s="33">
        <f t="shared" si="49"/>
        <v>-7916.6666666666661</v>
      </c>
      <c r="Y62" s="33">
        <f t="shared" si="49"/>
        <v>-7916.6666666666661</v>
      </c>
      <c r="Z62" s="33">
        <f t="shared" si="49"/>
        <v>-7916.6666666666661</v>
      </c>
      <c r="AA62" s="33">
        <f t="shared" si="49"/>
        <v>-7916.6666666666661</v>
      </c>
      <c r="AB62" s="33">
        <f t="shared" si="49"/>
        <v>-7916.6666666666661</v>
      </c>
      <c r="AC62" s="33">
        <f t="shared" si="49"/>
        <v>-7916.6666666666661</v>
      </c>
      <c r="AD62" s="33">
        <f t="shared" si="49"/>
        <v>-7916.6666666666661</v>
      </c>
      <c r="AE62" s="33">
        <f t="shared" si="49"/>
        <v>-9375</v>
      </c>
      <c r="AF62" s="33">
        <f t="shared" si="49"/>
        <v>-9375</v>
      </c>
      <c r="AG62" s="33">
        <f t="shared" si="49"/>
        <v>-9375</v>
      </c>
      <c r="AH62" s="33">
        <f t="shared" si="49"/>
        <v>-9375</v>
      </c>
      <c r="AI62" s="33">
        <f t="shared" si="49"/>
        <v>-9375</v>
      </c>
      <c r="AJ62" s="33">
        <f t="shared" si="49"/>
        <v>-9375</v>
      </c>
      <c r="AK62" s="33">
        <f t="shared" si="49"/>
        <v>-9375</v>
      </c>
      <c r="AL62" s="33">
        <f t="shared" si="49"/>
        <v>-9375</v>
      </c>
      <c r="AM62" s="33">
        <f t="shared" si="49"/>
        <v>-9375</v>
      </c>
      <c r="AN62" s="33">
        <f t="shared" si="49"/>
        <v>-9375</v>
      </c>
      <c r="AO62" s="33">
        <f t="shared" si="49"/>
        <v>-9375</v>
      </c>
      <c r="AP62" s="33">
        <f t="shared" si="49"/>
        <v>-9375</v>
      </c>
      <c r="AQ62" s="33">
        <f t="shared" si="49"/>
        <v>-10833.333333333332</v>
      </c>
      <c r="AR62" s="33">
        <f t="shared" si="49"/>
        <v>-10833.333333333332</v>
      </c>
      <c r="AS62" s="33">
        <f t="shared" si="49"/>
        <v>-10833.333333333332</v>
      </c>
      <c r="AT62" s="33">
        <f t="shared" si="49"/>
        <v>-10833.333333333332</v>
      </c>
      <c r="AU62" s="33">
        <f t="shared" si="49"/>
        <v>-10833.333333333332</v>
      </c>
      <c r="AV62" s="33">
        <f t="shared" si="49"/>
        <v>-10833.333333333332</v>
      </c>
      <c r="AW62" s="33">
        <f t="shared" si="49"/>
        <v>-10833.333333333332</v>
      </c>
      <c r="AX62" s="33">
        <f t="shared" si="49"/>
        <v>-10833.333333333332</v>
      </c>
      <c r="AY62" s="33">
        <f t="shared" ref="AY62:CD62" si="50">-(AY59*(1+$H61)+AY60*AY56)</f>
        <v>-10833.333333333332</v>
      </c>
      <c r="AZ62" s="33">
        <f t="shared" si="50"/>
        <v>-10833.333333333332</v>
      </c>
      <c r="BA62" s="33">
        <f t="shared" si="50"/>
        <v>-10833.333333333332</v>
      </c>
      <c r="BB62" s="33">
        <f t="shared" si="50"/>
        <v>-10833.333333333332</v>
      </c>
      <c r="BC62" s="33">
        <f t="shared" si="50"/>
        <v>-12291.666666666666</v>
      </c>
      <c r="BD62" s="33">
        <f t="shared" si="50"/>
        <v>-12291.666666666666</v>
      </c>
      <c r="BE62" s="33">
        <f t="shared" si="50"/>
        <v>-12291.666666666666</v>
      </c>
      <c r="BF62" s="33">
        <f t="shared" si="50"/>
        <v>-12291.666666666666</v>
      </c>
      <c r="BG62" s="33">
        <f t="shared" si="50"/>
        <v>-12291.666666666666</v>
      </c>
      <c r="BH62" s="33">
        <f t="shared" si="50"/>
        <v>-12291.666666666666</v>
      </c>
      <c r="BI62" s="33">
        <f t="shared" si="50"/>
        <v>-12291.666666666666</v>
      </c>
      <c r="BJ62" s="33">
        <f t="shared" si="50"/>
        <v>-12291.666666666666</v>
      </c>
      <c r="BK62" s="33">
        <f t="shared" si="50"/>
        <v>-12291.666666666666</v>
      </c>
      <c r="BL62" s="33">
        <f t="shared" si="50"/>
        <v>-12291.666666666666</v>
      </c>
      <c r="BM62" s="33">
        <f t="shared" si="50"/>
        <v>-12291.666666666666</v>
      </c>
      <c r="BN62" s="33">
        <f t="shared" si="50"/>
        <v>-12291.666666666666</v>
      </c>
      <c r="BO62" s="33">
        <f t="shared" si="50"/>
        <v>-13750</v>
      </c>
      <c r="BP62" s="33">
        <f t="shared" si="50"/>
        <v>-13750</v>
      </c>
      <c r="BQ62" s="33">
        <f t="shared" si="50"/>
        <v>-13750</v>
      </c>
      <c r="BR62" s="33">
        <f t="shared" si="50"/>
        <v>-13750</v>
      </c>
      <c r="BS62" s="33">
        <f t="shared" si="50"/>
        <v>-13750</v>
      </c>
      <c r="BT62" s="33">
        <f t="shared" si="50"/>
        <v>-13750</v>
      </c>
      <c r="BU62" s="33">
        <f t="shared" si="50"/>
        <v>-13750</v>
      </c>
      <c r="BV62" s="33">
        <f t="shared" si="50"/>
        <v>-13750</v>
      </c>
      <c r="BW62" s="33">
        <f t="shared" si="50"/>
        <v>-13750</v>
      </c>
      <c r="BX62" s="33">
        <f t="shared" si="50"/>
        <v>-13750</v>
      </c>
      <c r="BY62" s="33">
        <f t="shared" si="50"/>
        <v>-13750</v>
      </c>
      <c r="BZ62" s="33">
        <f t="shared" si="50"/>
        <v>-13750</v>
      </c>
      <c r="CA62" s="33">
        <f t="shared" si="50"/>
        <v>-15208.333333333334</v>
      </c>
      <c r="CB62" s="33">
        <f t="shared" si="50"/>
        <v>-15208.333333333334</v>
      </c>
      <c r="CC62" s="33">
        <f t="shared" si="50"/>
        <v>-15208.333333333334</v>
      </c>
      <c r="CD62" s="33">
        <f t="shared" si="50"/>
        <v>-15208.333333333334</v>
      </c>
      <c r="CE62" s="33">
        <f t="shared" ref="CE62:CL62" si="51">-(CE59*(1+$H61)+CE60*CE56)</f>
        <v>-15208.333333333334</v>
      </c>
      <c r="CF62" s="33">
        <f t="shared" si="51"/>
        <v>-15208.333333333334</v>
      </c>
      <c r="CG62" s="33">
        <f t="shared" si="51"/>
        <v>-15208.333333333334</v>
      </c>
      <c r="CH62" s="33">
        <f t="shared" si="51"/>
        <v>-15208.333333333334</v>
      </c>
      <c r="CI62" s="33">
        <f t="shared" si="51"/>
        <v>-15208.333333333334</v>
      </c>
      <c r="CJ62" s="33">
        <f t="shared" si="51"/>
        <v>-15208.333333333334</v>
      </c>
      <c r="CK62" s="33">
        <f t="shared" si="51"/>
        <v>-15208.333333333334</v>
      </c>
      <c r="CL62" s="33">
        <f t="shared" si="51"/>
        <v>-15208.333333333334</v>
      </c>
      <c r="CN62" s="73"/>
      <c r="CO62" s="33" t="e">
        <f t="shared" ref="CO62:DK62" si="52">-(CO59*(1+$H61)+CO60*CO56)</f>
        <v>#N/A</v>
      </c>
      <c r="CP62" s="33" t="e">
        <f t="shared" si="52"/>
        <v>#N/A</v>
      </c>
      <c r="CQ62" s="33" t="e">
        <f t="shared" si="52"/>
        <v>#N/A</v>
      </c>
      <c r="CR62" s="33" t="e">
        <f t="shared" si="52"/>
        <v>#N/A</v>
      </c>
      <c r="CS62" s="33" t="e">
        <f t="shared" si="52"/>
        <v>#N/A</v>
      </c>
      <c r="CT62" s="33" t="e">
        <f t="shared" si="52"/>
        <v>#N/A</v>
      </c>
      <c r="CU62" s="33" t="e">
        <f t="shared" si="52"/>
        <v>#N/A</v>
      </c>
      <c r="CV62" s="33" t="e">
        <f t="shared" si="52"/>
        <v>#N/A</v>
      </c>
      <c r="CW62" s="33" t="e">
        <f t="shared" si="52"/>
        <v>#N/A</v>
      </c>
      <c r="CX62" s="33" t="e">
        <f t="shared" si="52"/>
        <v>#N/A</v>
      </c>
      <c r="CY62" s="33" t="e">
        <f t="shared" si="52"/>
        <v>#N/A</v>
      </c>
      <c r="CZ62" s="33" t="e">
        <f t="shared" si="52"/>
        <v>#N/A</v>
      </c>
      <c r="DA62" s="33" t="e">
        <f t="shared" si="52"/>
        <v>#N/A</v>
      </c>
      <c r="DB62" s="33" t="e">
        <f t="shared" si="52"/>
        <v>#N/A</v>
      </c>
      <c r="DC62" s="33" t="e">
        <f t="shared" si="52"/>
        <v>#N/A</v>
      </c>
      <c r="DD62" s="33" t="e">
        <f t="shared" si="52"/>
        <v>#N/A</v>
      </c>
      <c r="DE62" s="33" t="e">
        <f t="shared" si="52"/>
        <v>#N/A</v>
      </c>
      <c r="DF62" s="33" t="e">
        <f t="shared" si="52"/>
        <v>#N/A</v>
      </c>
      <c r="DG62" s="33" t="e">
        <f t="shared" si="52"/>
        <v>#N/A</v>
      </c>
      <c r="DH62" s="33" t="e">
        <f t="shared" si="52"/>
        <v>#N/A</v>
      </c>
      <c r="DI62" s="33" t="e">
        <f t="shared" si="52"/>
        <v>#N/A</v>
      </c>
      <c r="DJ62" s="33" t="e">
        <f t="shared" si="52"/>
        <v>#N/A</v>
      </c>
      <c r="DK62" s="33" t="e">
        <f t="shared" si="52"/>
        <v>#N/A</v>
      </c>
      <c r="DL62" s="33" t="e">
        <f t="shared" ref="DL62" si="53">-(DL59*(1+$H61)+DL60*DL56)</f>
        <v>#N/A</v>
      </c>
    </row>
    <row r="63" spans="1:116" x14ac:dyDescent="0.35">
      <c r="B63" t="s">
        <v>332</v>
      </c>
      <c r="D63" t="s">
        <v>448</v>
      </c>
      <c r="E63" s="8" t="str">
        <f t="shared" si="40"/>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35">
      <c r="B64" t="s">
        <v>332</v>
      </c>
      <c r="D64" t="s">
        <v>448</v>
      </c>
      <c r="E64" s="8" t="str">
        <f t="shared" ref="E64" si="54">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35">
      <c r="B65" t="s">
        <v>332</v>
      </c>
      <c r="D65" t="s">
        <v>448</v>
      </c>
      <c r="E65" s="8" t="str">
        <f t="shared" si="40"/>
        <v>65 SALESQUOTA-ER</v>
      </c>
      <c r="G65" s="136" t="s">
        <v>334</v>
      </c>
      <c r="H65" s="31"/>
      <c r="I65" s="73"/>
      <c r="J65" s="73"/>
      <c r="K65" s="39"/>
      <c r="L65" s="39"/>
      <c r="M65" s="39"/>
      <c r="N65" s="39"/>
      <c r="O65" s="39"/>
      <c r="P65" s="39"/>
      <c r="R65" s="38"/>
      <c r="S65" s="203" t="str">
        <f t="shared" ref="S65:AX65" si="55">ADDRESS(ROW(S56),COLUMN(S56))</f>
        <v>$S$56</v>
      </c>
      <c r="T65" s="203" t="str">
        <f t="shared" si="55"/>
        <v>$T$56</v>
      </c>
      <c r="U65" s="203" t="str">
        <f t="shared" si="55"/>
        <v>$U$56</v>
      </c>
      <c r="V65" s="203" t="str">
        <f t="shared" si="55"/>
        <v>$V$56</v>
      </c>
      <c r="W65" s="203" t="str">
        <f t="shared" si="55"/>
        <v>$W$56</v>
      </c>
      <c r="X65" s="203" t="str">
        <f t="shared" si="55"/>
        <v>$X$56</v>
      </c>
      <c r="Y65" s="203" t="str">
        <f t="shared" si="55"/>
        <v>$Y$56</v>
      </c>
      <c r="Z65" s="203" t="str">
        <f t="shared" si="55"/>
        <v>$Z$56</v>
      </c>
      <c r="AA65" s="203" t="str">
        <f t="shared" si="55"/>
        <v>$AA$56</v>
      </c>
      <c r="AB65" s="203" t="str">
        <f t="shared" si="55"/>
        <v>$AB$56</v>
      </c>
      <c r="AC65" s="203" t="str">
        <f t="shared" si="55"/>
        <v>$AC$56</v>
      </c>
      <c r="AD65" s="203" t="str">
        <f t="shared" si="55"/>
        <v>$AD$56</v>
      </c>
      <c r="AE65" s="203" t="str">
        <f t="shared" si="55"/>
        <v>$AE$56</v>
      </c>
      <c r="AF65" s="203" t="str">
        <f t="shared" si="55"/>
        <v>$AF$56</v>
      </c>
      <c r="AG65" s="203" t="str">
        <f t="shared" si="55"/>
        <v>$AG$56</v>
      </c>
      <c r="AH65" s="203" t="str">
        <f t="shared" si="55"/>
        <v>$AH$56</v>
      </c>
      <c r="AI65" s="203" t="str">
        <f t="shared" si="55"/>
        <v>$AI$56</v>
      </c>
      <c r="AJ65" s="203" t="str">
        <f t="shared" si="55"/>
        <v>$AJ$56</v>
      </c>
      <c r="AK65" s="203" t="str">
        <f t="shared" si="55"/>
        <v>$AK$56</v>
      </c>
      <c r="AL65" s="203" t="str">
        <f t="shared" si="55"/>
        <v>$AL$56</v>
      </c>
      <c r="AM65" s="203" t="str">
        <f t="shared" si="55"/>
        <v>$AM$56</v>
      </c>
      <c r="AN65" s="203" t="str">
        <f t="shared" si="55"/>
        <v>$AN$56</v>
      </c>
      <c r="AO65" s="203" t="str">
        <f t="shared" si="55"/>
        <v>$AO$56</v>
      </c>
      <c r="AP65" s="203" t="str">
        <f t="shared" si="55"/>
        <v>$AP$56</v>
      </c>
      <c r="AQ65" s="203" t="str">
        <f t="shared" si="55"/>
        <v>$AQ$56</v>
      </c>
      <c r="AR65" s="203" t="str">
        <f t="shared" si="55"/>
        <v>$AR$56</v>
      </c>
      <c r="AS65" s="203" t="str">
        <f t="shared" si="55"/>
        <v>$AS$56</v>
      </c>
      <c r="AT65" s="203" t="str">
        <f t="shared" si="55"/>
        <v>$AT$56</v>
      </c>
      <c r="AU65" s="203" t="str">
        <f t="shared" si="55"/>
        <v>$AU$56</v>
      </c>
      <c r="AV65" s="203" t="str">
        <f t="shared" si="55"/>
        <v>$AV$56</v>
      </c>
      <c r="AW65" s="203" t="str">
        <f t="shared" si="55"/>
        <v>$AW$56</v>
      </c>
      <c r="AX65" s="203" t="str">
        <f t="shared" si="55"/>
        <v>$AX$56</v>
      </c>
      <c r="AY65" s="203" t="str">
        <f t="shared" ref="AY65:CD65" si="56">ADDRESS(ROW(AY56),COLUMN(AY56))</f>
        <v>$AY$56</v>
      </c>
      <c r="AZ65" s="203" t="str">
        <f t="shared" si="56"/>
        <v>$AZ$56</v>
      </c>
      <c r="BA65" s="203" t="str">
        <f t="shared" si="56"/>
        <v>$BA$56</v>
      </c>
      <c r="BB65" s="203" t="str">
        <f t="shared" si="56"/>
        <v>$BB$56</v>
      </c>
      <c r="BC65" s="203" t="str">
        <f t="shared" si="56"/>
        <v>$BC$56</v>
      </c>
      <c r="BD65" s="203" t="str">
        <f t="shared" si="56"/>
        <v>$BD$56</v>
      </c>
      <c r="BE65" s="203" t="str">
        <f t="shared" si="56"/>
        <v>$BE$56</v>
      </c>
      <c r="BF65" s="203" t="str">
        <f t="shared" si="56"/>
        <v>$BF$56</v>
      </c>
      <c r="BG65" s="203" t="str">
        <f t="shared" si="56"/>
        <v>$BG$56</v>
      </c>
      <c r="BH65" s="203" t="str">
        <f t="shared" si="56"/>
        <v>$BH$56</v>
      </c>
      <c r="BI65" s="203" t="str">
        <f t="shared" si="56"/>
        <v>$BI$56</v>
      </c>
      <c r="BJ65" s="203" t="str">
        <f t="shared" si="56"/>
        <v>$BJ$56</v>
      </c>
      <c r="BK65" s="203" t="str">
        <f t="shared" si="56"/>
        <v>$BK$56</v>
      </c>
      <c r="BL65" s="203" t="str">
        <f t="shared" si="56"/>
        <v>$BL$56</v>
      </c>
      <c r="BM65" s="203" t="str">
        <f t="shared" si="56"/>
        <v>$BM$56</v>
      </c>
      <c r="BN65" s="203" t="str">
        <f t="shared" si="56"/>
        <v>$BN$56</v>
      </c>
      <c r="BO65" s="203" t="str">
        <f t="shared" si="56"/>
        <v>$BO$56</v>
      </c>
      <c r="BP65" s="203" t="str">
        <f t="shared" si="56"/>
        <v>$BP$56</v>
      </c>
      <c r="BQ65" s="203" t="str">
        <f t="shared" si="56"/>
        <v>$BQ$56</v>
      </c>
      <c r="BR65" s="203" t="str">
        <f t="shared" si="56"/>
        <v>$BR$56</v>
      </c>
      <c r="BS65" s="203" t="str">
        <f t="shared" si="56"/>
        <v>$BS$56</v>
      </c>
      <c r="BT65" s="203" t="str">
        <f t="shared" si="56"/>
        <v>$BT$56</v>
      </c>
      <c r="BU65" s="203" t="str">
        <f t="shared" si="56"/>
        <v>$BU$56</v>
      </c>
      <c r="BV65" s="203" t="str">
        <f t="shared" si="56"/>
        <v>$BV$56</v>
      </c>
      <c r="BW65" s="203" t="str">
        <f t="shared" si="56"/>
        <v>$BW$56</v>
      </c>
      <c r="BX65" s="203" t="str">
        <f t="shared" si="56"/>
        <v>$BX$56</v>
      </c>
      <c r="BY65" s="203" t="str">
        <f t="shared" si="56"/>
        <v>$BY$56</v>
      </c>
      <c r="BZ65" s="203" t="str">
        <f t="shared" si="56"/>
        <v>$BZ$56</v>
      </c>
      <c r="CA65" s="203" t="str">
        <f t="shared" si="56"/>
        <v>$CA$56</v>
      </c>
      <c r="CB65" s="203" t="str">
        <f t="shared" si="56"/>
        <v>$CB$56</v>
      </c>
      <c r="CC65" s="203" t="str">
        <f t="shared" si="56"/>
        <v>$CC$56</v>
      </c>
      <c r="CD65" s="203" t="str">
        <f t="shared" si="56"/>
        <v>$CD$56</v>
      </c>
      <c r="CE65" s="203" t="str">
        <f t="shared" ref="CE65:CL65" si="57">ADDRESS(ROW(CE56),COLUMN(CE56))</f>
        <v>$CE$56</v>
      </c>
      <c r="CF65" s="203" t="str">
        <f t="shared" si="57"/>
        <v>$CF$56</v>
      </c>
      <c r="CG65" s="203" t="str">
        <f t="shared" si="57"/>
        <v>$CG$56</v>
      </c>
      <c r="CH65" s="203" t="str">
        <f t="shared" si="57"/>
        <v>$CH$56</v>
      </c>
      <c r="CI65" s="203" t="str">
        <f t="shared" si="57"/>
        <v>$CI$56</v>
      </c>
      <c r="CJ65" s="203" t="str">
        <f t="shared" si="57"/>
        <v>$CJ$56</v>
      </c>
      <c r="CK65" s="203" t="str">
        <f t="shared" si="57"/>
        <v>$CK$56</v>
      </c>
      <c r="CL65" s="203" t="str">
        <f t="shared" si="57"/>
        <v>$CL$56</v>
      </c>
      <c r="CN65" s="73"/>
      <c r="CO65" s="203" t="str">
        <f t="shared" ref="CO65:DK65" si="58">ADDRESS(ROW(CO56),COLUMN(CO56))</f>
        <v>$CO$56</v>
      </c>
      <c r="CP65" s="203" t="str">
        <f t="shared" si="58"/>
        <v>$CP$56</v>
      </c>
      <c r="CQ65" s="203" t="str">
        <f t="shared" si="58"/>
        <v>$CQ$56</v>
      </c>
      <c r="CR65" s="203" t="str">
        <f t="shared" si="58"/>
        <v>$CR$56</v>
      </c>
      <c r="CS65" s="203" t="str">
        <f t="shared" si="58"/>
        <v>$CS$56</v>
      </c>
      <c r="CT65" s="203" t="str">
        <f t="shared" si="58"/>
        <v>$CT$56</v>
      </c>
      <c r="CU65" s="203" t="str">
        <f t="shared" si="58"/>
        <v>$CU$56</v>
      </c>
      <c r="CV65" s="203" t="str">
        <f t="shared" si="58"/>
        <v>$CV$56</v>
      </c>
      <c r="CW65" s="203" t="str">
        <f t="shared" si="58"/>
        <v>$CW$56</v>
      </c>
      <c r="CX65" s="203" t="str">
        <f t="shared" si="58"/>
        <v>$CX$56</v>
      </c>
      <c r="CY65" s="203" t="str">
        <f t="shared" si="58"/>
        <v>$CY$56</v>
      </c>
      <c r="CZ65" s="203" t="str">
        <f t="shared" si="58"/>
        <v>$CZ$56</v>
      </c>
      <c r="DA65" s="203" t="str">
        <f t="shared" si="58"/>
        <v>$DA$56</v>
      </c>
      <c r="DB65" s="203" t="str">
        <f t="shared" si="58"/>
        <v>$DB$56</v>
      </c>
      <c r="DC65" s="203" t="str">
        <f t="shared" si="58"/>
        <v>$DC$56</v>
      </c>
      <c r="DD65" s="203" t="str">
        <f t="shared" si="58"/>
        <v>$DD$56</v>
      </c>
      <c r="DE65" s="203" t="str">
        <f t="shared" si="58"/>
        <v>$DE$56</v>
      </c>
      <c r="DF65" s="203" t="str">
        <f t="shared" si="58"/>
        <v>$DF$56</v>
      </c>
      <c r="DG65" s="203" t="str">
        <f t="shared" si="58"/>
        <v>$DG$56</v>
      </c>
      <c r="DH65" s="203" t="str">
        <f t="shared" si="58"/>
        <v>$DH$56</v>
      </c>
      <c r="DI65" s="203" t="str">
        <f t="shared" si="58"/>
        <v>$DI$56</v>
      </c>
      <c r="DJ65" s="203" t="str">
        <f t="shared" si="58"/>
        <v>$DJ$56</v>
      </c>
      <c r="DK65" s="203" t="str">
        <f t="shared" si="58"/>
        <v>$DK$56</v>
      </c>
      <c r="DL65" s="203" t="str">
        <f t="shared" ref="DL65" si="59">ADDRESS(ROW(DL56),COLUMN(DL56))</f>
        <v>$DL$56</v>
      </c>
    </row>
    <row r="66" spans="1:116" x14ac:dyDescent="0.35">
      <c r="B66" t="s">
        <v>332</v>
      </c>
      <c r="D66" t="s">
        <v>448</v>
      </c>
      <c r="E66" s="8" t="str">
        <f t="shared" si="40"/>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35">
      <c r="B67" t="s">
        <v>332</v>
      </c>
      <c r="D67" t="s">
        <v>448</v>
      </c>
      <c r="E67" s="8" t="str">
        <f t="shared" si="40"/>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35">
      <c r="B68" t="s">
        <v>332</v>
      </c>
      <c r="D68" t="s">
        <v>448</v>
      </c>
      <c r="E68" s="8" t="str">
        <f t="shared" ref="E68" si="60">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35">
      <c r="B69" t="s">
        <v>332</v>
      </c>
      <c r="D69" t="s">
        <v>448</v>
      </c>
      <c r="E69" s="8" t="str">
        <f t="shared" si="40"/>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35">
      <c r="B70" t="s">
        <v>332</v>
      </c>
      <c r="D70" t="s">
        <v>448</v>
      </c>
      <c r="E70" s="8" t="str">
        <f t="shared" si="40"/>
        <v>70 SALESQUOTA-ER</v>
      </c>
      <c r="G70" s="8" t="s">
        <v>464</v>
      </c>
      <c r="H70" s="12"/>
      <c r="I70" s="60"/>
      <c r="J70" s="60"/>
      <c r="K70" s="15"/>
      <c r="L70" s="15"/>
      <c r="M70" s="15"/>
      <c r="N70" s="15"/>
      <c r="O70" s="15"/>
      <c r="P70" s="15"/>
      <c r="R70" s="15"/>
      <c r="S70" s="76">
        <f t="shared" ref="S70:AX70" si="61">S57</f>
        <v>0</v>
      </c>
      <c r="T70" s="76">
        <f t="shared" si="61"/>
        <v>0</v>
      </c>
      <c r="U70" s="76">
        <f t="shared" si="61"/>
        <v>0</v>
      </c>
      <c r="V70" s="76">
        <f t="shared" si="61"/>
        <v>0</v>
      </c>
      <c r="W70" s="76">
        <f t="shared" si="61"/>
        <v>0</v>
      </c>
      <c r="X70" s="76">
        <f t="shared" si="61"/>
        <v>0</v>
      </c>
      <c r="Y70" s="76">
        <f t="shared" si="61"/>
        <v>0</v>
      </c>
      <c r="Z70" s="76">
        <f t="shared" si="61"/>
        <v>0</v>
      </c>
      <c r="AA70" s="76">
        <f t="shared" si="61"/>
        <v>0</v>
      </c>
      <c r="AB70" s="76">
        <f t="shared" si="61"/>
        <v>0</v>
      </c>
      <c r="AC70" s="76">
        <f t="shared" si="61"/>
        <v>0</v>
      </c>
      <c r="AD70" s="76">
        <f t="shared" si="61"/>
        <v>0</v>
      </c>
      <c r="AE70" s="76">
        <f t="shared" si="61"/>
        <v>0</v>
      </c>
      <c r="AF70" s="76">
        <f t="shared" si="61"/>
        <v>0</v>
      </c>
      <c r="AG70" s="76">
        <f t="shared" si="61"/>
        <v>0</v>
      </c>
      <c r="AH70" s="76">
        <f t="shared" si="61"/>
        <v>0</v>
      </c>
      <c r="AI70" s="76">
        <f t="shared" si="61"/>
        <v>0</v>
      </c>
      <c r="AJ70" s="76">
        <f t="shared" si="61"/>
        <v>0</v>
      </c>
      <c r="AK70" s="76">
        <f t="shared" si="61"/>
        <v>0</v>
      </c>
      <c r="AL70" s="76">
        <f t="shared" si="61"/>
        <v>0</v>
      </c>
      <c r="AM70" s="76">
        <f t="shared" si="61"/>
        <v>0</v>
      </c>
      <c r="AN70" s="76">
        <f t="shared" si="61"/>
        <v>0</v>
      </c>
      <c r="AO70" s="76">
        <f t="shared" si="61"/>
        <v>0</v>
      </c>
      <c r="AP70" s="76">
        <f t="shared" si="61"/>
        <v>0</v>
      </c>
      <c r="AQ70" s="76">
        <f t="shared" si="61"/>
        <v>0</v>
      </c>
      <c r="AR70" s="76">
        <f t="shared" si="61"/>
        <v>0</v>
      </c>
      <c r="AS70" s="76">
        <f t="shared" si="61"/>
        <v>0</v>
      </c>
      <c r="AT70" s="76">
        <f t="shared" si="61"/>
        <v>0</v>
      </c>
      <c r="AU70" s="76">
        <f t="shared" si="61"/>
        <v>0</v>
      </c>
      <c r="AV70" s="76">
        <f t="shared" si="61"/>
        <v>0</v>
      </c>
      <c r="AW70" s="76">
        <f t="shared" si="61"/>
        <v>0</v>
      </c>
      <c r="AX70" s="76">
        <f t="shared" si="61"/>
        <v>0</v>
      </c>
      <c r="AY70" s="76">
        <f t="shared" ref="AY70:CD70" si="62">AY57</f>
        <v>0</v>
      </c>
      <c r="AZ70" s="76">
        <f t="shared" si="62"/>
        <v>0</v>
      </c>
      <c r="BA70" s="76">
        <f t="shared" si="62"/>
        <v>0</v>
      </c>
      <c r="BB70" s="76">
        <f t="shared" si="62"/>
        <v>0</v>
      </c>
      <c r="BC70" s="76">
        <f t="shared" si="62"/>
        <v>0</v>
      </c>
      <c r="BD70" s="76">
        <f t="shared" si="62"/>
        <v>0</v>
      </c>
      <c r="BE70" s="76">
        <f t="shared" si="62"/>
        <v>0</v>
      </c>
      <c r="BF70" s="76">
        <f t="shared" si="62"/>
        <v>0</v>
      </c>
      <c r="BG70" s="76">
        <f t="shared" si="62"/>
        <v>0</v>
      </c>
      <c r="BH70" s="76">
        <f t="shared" si="62"/>
        <v>0</v>
      </c>
      <c r="BI70" s="76">
        <f t="shared" si="62"/>
        <v>0</v>
      </c>
      <c r="BJ70" s="76">
        <f t="shared" si="62"/>
        <v>0</v>
      </c>
      <c r="BK70" s="76">
        <f t="shared" si="62"/>
        <v>0</v>
      </c>
      <c r="BL70" s="76">
        <f t="shared" si="62"/>
        <v>0</v>
      </c>
      <c r="BM70" s="76">
        <f t="shared" si="62"/>
        <v>0</v>
      </c>
      <c r="BN70" s="76">
        <f t="shared" si="62"/>
        <v>0</v>
      </c>
      <c r="BO70" s="76">
        <f t="shared" si="62"/>
        <v>0</v>
      </c>
      <c r="BP70" s="76">
        <f t="shared" si="62"/>
        <v>0</v>
      </c>
      <c r="BQ70" s="76">
        <f t="shared" si="62"/>
        <v>0</v>
      </c>
      <c r="BR70" s="76">
        <f t="shared" si="62"/>
        <v>0</v>
      </c>
      <c r="BS70" s="76">
        <f t="shared" si="62"/>
        <v>0</v>
      </c>
      <c r="BT70" s="76">
        <f t="shared" si="62"/>
        <v>0</v>
      </c>
      <c r="BU70" s="76">
        <f t="shared" si="62"/>
        <v>0</v>
      </c>
      <c r="BV70" s="76">
        <f t="shared" si="62"/>
        <v>0</v>
      </c>
      <c r="BW70" s="76">
        <f t="shared" si="62"/>
        <v>0</v>
      </c>
      <c r="BX70" s="76">
        <f t="shared" si="62"/>
        <v>0</v>
      </c>
      <c r="BY70" s="76">
        <f t="shared" si="62"/>
        <v>0</v>
      </c>
      <c r="BZ70" s="76">
        <f t="shared" si="62"/>
        <v>0</v>
      </c>
      <c r="CA70" s="76">
        <f t="shared" si="62"/>
        <v>0</v>
      </c>
      <c r="CB70" s="76">
        <f t="shared" si="62"/>
        <v>0</v>
      </c>
      <c r="CC70" s="76">
        <f t="shared" si="62"/>
        <v>0</v>
      </c>
      <c r="CD70" s="76">
        <f t="shared" si="62"/>
        <v>0</v>
      </c>
      <c r="CE70" s="76">
        <f t="shared" ref="CE70:CL70" si="63">CE57</f>
        <v>0</v>
      </c>
      <c r="CF70" s="76">
        <f t="shared" si="63"/>
        <v>0</v>
      </c>
      <c r="CG70" s="76">
        <f t="shared" si="63"/>
        <v>0</v>
      </c>
      <c r="CH70" s="76">
        <f t="shared" si="63"/>
        <v>0</v>
      </c>
      <c r="CI70" s="76">
        <f t="shared" si="63"/>
        <v>0</v>
      </c>
      <c r="CJ70" s="76">
        <f t="shared" si="63"/>
        <v>0</v>
      </c>
      <c r="CK70" s="76">
        <f t="shared" si="63"/>
        <v>0</v>
      </c>
      <c r="CL70" s="76">
        <f t="shared" si="63"/>
        <v>0</v>
      </c>
      <c r="CN70" s="60"/>
      <c r="CO70" s="76">
        <f t="shared" ref="CO70:DK70" si="64">CO57</f>
        <v>0</v>
      </c>
      <c r="CP70" s="76">
        <f t="shared" si="64"/>
        <v>0</v>
      </c>
      <c r="CQ70" s="76">
        <f t="shared" si="64"/>
        <v>0</v>
      </c>
      <c r="CR70" s="76">
        <f t="shared" si="64"/>
        <v>0</v>
      </c>
      <c r="CS70" s="76">
        <f t="shared" si="64"/>
        <v>0</v>
      </c>
      <c r="CT70" s="76">
        <f t="shared" si="64"/>
        <v>0</v>
      </c>
      <c r="CU70" s="76">
        <f t="shared" si="64"/>
        <v>0</v>
      </c>
      <c r="CV70" s="76">
        <f t="shared" si="64"/>
        <v>0</v>
      </c>
      <c r="CW70" s="76">
        <f t="shared" si="64"/>
        <v>0</v>
      </c>
      <c r="CX70" s="76">
        <f t="shared" si="64"/>
        <v>0</v>
      </c>
      <c r="CY70" s="76">
        <f t="shared" si="64"/>
        <v>0</v>
      </c>
      <c r="CZ70" s="76">
        <f t="shared" si="64"/>
        <v>0</v>
      </c>
      <c r="DA70" s="76">
        <f t="shared" si="64"/>
        <v>0</v>
      </c>
      <c r="DB70" s="76">
        <f t="shared" si="64"/>
        <v>0</v>
      </c>
      <c r="DC70" s="76">
        <f t="shared" si="64"/>
        <v>0</v>
      </c>
      <c r="DD70" s="76">
        <f t="shared" si="64"/>
        <v>0</v>
      </c>
      <c r="DE70" s="76">
        <f t="shared" si="64"/>
        <v>0</v>
      </c>
      <c r="DF70" s="76">
        <f t="shared" si="64"/>
        <v>0</v>
      </c>
      <c r="DG70" s="76">
        <f t="shared" si="64"/>
        <v>0</v>
      </c>
      <c r="DH70" s="76">
        <f t="shared" si="64"/>
        <v>0</v>
      </c>
      <c r="DI70" s="76">
        <f t="shared" si="64"/>
        <v>0</v>
      </c>
      <c r="DJ70" s="76">
        <f t="shared" si="64"/>
        <v>0</v>
      </c>
      <c r="DK70" s="76">
        <f t="shared" si="64"/>
        <v>0</v>
      </c>
      <c r="DL70" s="76">
        <f t="shared" ref="DL70" si="65">DL57</f>
        <v>0</v>
      </c>
    </row>
    <row r="71" spans="1:116" x14ac:dyDescent="0.35">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35">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35">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35">
      <c r="A74" s="31" t="s">
        <v>218</v>
      </c>
      <c r="B74" s="31" t="s">
        <v>243</v>
      </c>
      <c r="C74" s="31"/>
      <c r="D74" t="s">
        <v>455</v>
      </c>
      <c r="E74" s="8" t="str">
        <f t="shared" ref="E74:E83" si="66">ROW()&amp;" "&amp;D74</f>
        <v>74 LVOL-EV</v>
      </c>
      <c r="F74" t="s">
        <v>454</v>
      </c>
      <c r="G74" s="66" t="s">
        <v>457</v>
      </c>
      <c r="H74" s="22"/>
      <c r="I74" s="306"/>
      <c r="J74" s="306"/>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306"/>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35">
      <c r="B75" t="str">
        <f>E75</f>
        <v>75 LVOL-EV</v>
      </c>
      <c r="D75" t="s">
        <v>455</v>
      </c>
      <c r="E75" s="8" t="str">
        <f t="shared" si="66"/>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35">
      <c r="B76" t="s">
        <v>332</v>
      </c>
      <c r="D76" t="s">
        <v>455</v>
      </c>
      <c r="E76" s="8" t="str">
        <f t="shared" si="66"/>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35">
      <c r="B77" t="s">
        <v>332</v>
      </c>
      <c r="D77" t="s">
        <v>455</v>
      </c>
      <c r="E77" s="8" t="str">
        <f t="shared" ref="E77:E82" si="67">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35">
      <c r="B78" t="s">
        <v>332</v>
      </c>
      <c r="D78" t="s">
        <v>455</v>
      </c>
      <c r="E78" s="8" t="str">
        <f t="shared" si="6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35">
      <c r="B79" t="s">
        <v>332</v>
      </c>
      <c r="D79" t="s">
        <v>455</v>
      </c>
      <c r="E79" s="8" t="str">
        <f t="shared" si="67"/>
        <v>79 LVOL-EV</v>
      </c>
      <c r="G79" s="136" t="s">
        <v>333</v>
      </c>
      <c r="H79" s="31"/>
      <c r="I79" s="73"/>
      <c r="J79" s="73"/>
      <c r="K79" s="39"/>
      <c r="L79" s="39"/>
      <c r="M79" s="39"/>
      <c r="N79" s="39"/>
      <c r="O79" s="39"/>
      <c r="P79" s="39"/>
      <c r="R79" s="38"/>
      <c r="S79" s="203" t="str">
        <f t="shared" ref="S79:AX79" si="68">ADDRESS(ROW(S75),COLUMN(S75),2)</f>
        <v>S$75</v>
      </c>
      <c r="T79" s="203" t="str">
        <f t="shared" si="68"/>
        <v>T$75</v>
      </c>
      <c r="U79" s="203" t="str">
        <f t="shared" si="68"/>
        <v>U$75</v>
      </c>
      <c r="V79" s="203" t="str">
        <f t="shared" si="68"/>
        <v>V$75</v>
      </c>
      <c r="W79" s="203" t="str">
        <f t="shared" si="68"/>
        <v>W$75</v>
      </c>
      <c r="X79" s="203" t="str">
        <f t="shared" si="68"/>
        <v>X$75</v>
      </c>
      <c r="Y79" s="203" t="str">
        <f t="shared" si="68"/>
        <v>Y$75</v>
      </c>
      <c r="Z79" s="203" t="str">
        <f t="shared" si="68"/>
        <v>Z$75</v>
      </c>
      <c r="AA79" s="203" t="str">
        <f t="shared" si="68"/>
        <v>AA$75</v>
      </c>
      <c r="AB79" s="203" t="str">
        <f t="shared" si="68"/>
        <v>AB$75</v>
      </c>
      <c r="AC79" s="203" t="str">
        <f t="shared" si="68"/>
        <v>AC$75</v>
      </c>
      <c r="AD79" s="203" t="str">
        <f t="shared" si="68"/>
        <v>AD$75</v>
      </c>
      <c r="AE79" s="203" t="str">
        <f t="shared" si="68"/>
        <v>AE$75</v>
      </c>
      <c r="AF79" s="203" t="str">
        <f t="shared" si="68"/>
        <v>AF$75</v>
      </c>
      <c r="AG79" s="203" t="str">
        <f t="shared" si="68"/>
        <v>AG$75</v>
      </c>
      <c r="AH79" s="203" t="str">
        <f t="shared" si="68"/>
        <v>AH$75</v>
      </c>
      <c r="AI79" s="203" t="str">
        <f t="shared" si="68"/>
        <v>AI$75</v>
      </c>
      <c r="AJ79" s="203" t="str">
        <f t="shared" si="68"/>
        <v>AJ$75</v>
      </c>
      <c r="AK79" s="203" t="str">
        <f t="shared" si="68"/>
        <v>AK$75</v>
      </c>
      <c r="AL79" s="203" t="str">
        <f t="shared" si="68"/>
        <v>AL$75</v>
      </c>
      <c r="AM79" s="203" t="str">
        <f t="shared" si="68"/>
        <v>AM$75</v>
      </c>
      <c r="AN79" s="203" t="str">
        <f t="shared" si="68"/>
        <v>AN$75</v>
      </c>
      <c r="AO79" s="203" t="str">
        <f t="shared" si="68"/>
        <v>AO$75</v>
      </c>
      <c r="AP79" s="203" t="str">
        <f t="shared" si="68"/>
        <v>AP$75</v>
      </c>
      <c r="AQ79" s="203" t="str">
        <f t="shared" si="68"/>
        <v>AQ$75</v>
      </c>
      <c r="AR79" s="203" t="str">
        <f t="shared" si="68"/>
        <v>AR$75</v>
      </c>
      <c r="AS79" s="203" t="str">
        <f t="shared" si="68"/>
        <v>AS$75</v>
      </c>
      <c r="AT79" s="203" t="str">
        <f t="shared" si="68"/>
        <v>AT$75</v>
      </c>
      <c r="AU79" s="203" t="str">
        <f t="shared" si="68"/>
        <v>AU$75</v>
      </c>
      <c r="AV79" s="203" t="str">
        <f t="shared" si="68"/>
        <v>AV$75</v>
      </c>
      <c r="AW79" s="203" t="str">
        <f t="shared" si="68"/>
        <v>AW$75</v>
      </c>
      <c r="AX79" s="203" t="str">
        <f t="shared" si="68"/>
        <v>AX$75</v>
      </c>
      <c r="AY79" s="203" t="str">
        <f t="shared" ref="AY79:CD79" si="69">ADDRESS(ROW(AY75),COLUMN(AY75),2)</f>
        <v>AY$75</v>
      </c>
      <c r="AZ79" s="203" t="str">
        <f t="shared" si="69"/>
        <v>AZ$75</v>
      </c>
      <c r="BA79" s="203" t="str">
        <f t="shared" si="69"/>
        <v>BA$75</v>
      </c>
      <c r="BB79" s="203" t="str">
        <f t="shared" si="69"/>
        <v>BB$75</v>
      </c>
      <c r="BC79" s="203" t="str">
        <f t="shared" si="69"/>
        <v>BC$75</v>
      </c>
      <c r="BD79" s="203" t="str">
        <f t="shared" si="69"/>
        <v>BD$75</v>
      </c>
      <c r="BE79" s="203" t="str">
        <f t="shared" si="69"/>
        <v>BE$75</v>
      </c>
      <c r="BF79" s="203" t="str">
        <f t="shared" si="69"/>
        <v>BF$75</v>
      </c>
      <c r="BG79" s="203" t="str">
        <f t="shared" si="69"/>
        <v>BG$75</v>
      </c>
      <c r="BH79" s="203" t="str">
        <f t="shared" si="69"/>
        <v>BH$75</v>
      </c>
      <c r="BI79" s="203" t="str">
        <f t="shared" si="69"/>
        <v>BI$75</v>
      </c>
      <c r="BJ79" s="203" t="str">
        <f t="shared" si="69"/>
        <v>BJ$75</v>
      </c>
      <c r="BK79" s="203" t="str">
        <f t="shared" si="69"/>
        <v>BK$75</v>
      </c>
      <c r="BL79" s="203" t="str">
        <f t="shared" si="69"/>
        <v>BL$75</v>
      </c>
      <c r="BM79" s="203" t="str">
        <f t="shared" si="69"/>
        <v>BM$75</v>
      </c>
      <c r="BN79" s="203" t="str">
        <f t="shared" si="69"/>
        <v>BN$75</v>
      </c>
      <c r="BO79" s="203" t="str">
        <f t="shared" si="69"/>
        <v>BO$75</v>
      </c>
      <c r="BP79" s="203" t="str">
        <f t="shared" si="69"/>
        <v>BP$75</v>
      </c>
      <c r="BQ79" s="203" t="str">
        <f t="shared" si="69"/>
        <v>BQ$75</v>
      </c>
      <c r="BR79" s="203" t="str">
        <f t="shared" si="69"/>
        <v>BR$75</v>
      </c>
      <c r="BS79" s="203" t="str">
        <f t="shared" si="69"/>
        <v>BS$75</v>
      </c>
      <c r="BT79" s="203" t="str">
        <f t="shared" si="69"/>
        <v>BT$75</v>
      </c>
      <c r="BU79" s="203" t="str">
        <f t="shared" si="69"/>
        <v>BU$75</v>
      </c>
      <c r="BV79" s="203" t="str">
        <f t="shared" si="69"/>
        <v>BV$75</v>
      </c>
      <c r="BW79" s="203" t="str">
        <f t="shared" si="69"/>
        <v>BW$75</v>
      </c>
      <c r="BX79" s="203" t="str">
        <f t="shared" si="69"/>
        <v>BX$75</v>
      </c>
      <c r="BY79" s="203" t="str">
        <f t="shared" si="69"/>
        <v>BY$75</v>
      </c>
      <c r="BZ79" s="203" t="str">
        <f t="shared" si="69"/>
        <v>BZ$75</v>
      </c>
      <c r="CA79" s="203" t="str">
        <f t="shared" si="69"/>
        <v>CA$75</v>
      </c>
      <c r="CB79" s="203" t="str">
        <f t="shared" si="69"/>
        <v>CB$75</v>
      </c>
      <c r="CC79" s="203" t="str">
        <f t="shared" si="69"/>
        <v>CC$75</v>
      </c>
      <c r="CD79" s="203" t="str">
        <f t="shared" si="69"/>
        <v>CD$75</v>
      </c>
      <c r="CE79" s="203" t="str">
        <f t="shared" ref="CE79:CL79" si="70">ADDRESS(ROW(CE75),COLUMN(CE75),2)</f>
        <v>CE$75</v>
      </c>
      <c r="CF79" s="203" t="str">
        <f t="shared" si="70"/>
        <v>CF$75</v>
      </c>
      <c r="CG79" s="203" t="str">
        <f t="shared" si="70"/>
        <v>CG$75</v>
      </c>
      <c r="CH79" s="203" t="str">
        <f t="shared" si="70"/>
        <v>CH$75</v>
      </c>
      <c r="CI79" s="203" t="str">
        <f t="shared" si="70"/>
        <v>CI$75</v>
      </c>
      <c r="CJ79" s="203" t="str">
        <f t="shared" si="70"/>
        <v>CJ$75</v>
      </c>
      <c r="CK79" s="203" t="str">
        <f t="shared" si="70"/>
        <v>CK$75</v>
      </c>
      <c r="CL79" s="203" t="str">
        <f t="shared" si="70"/>
        <v>CL$75</v>
      </c>
      <c r="CN79" s="73"/>
      <c r="CO79" s="203" t="str">
        <f t="shared" ref="CO79:DK79" si="71">ADDRESS(ROW(CO75),COLUMN(CO75),2)</f>
        <v>CO$75</v>
      </c>
      <c r="CP79" s="203" t="str">
        <f t="shared" si="71"/>
        <v>CP$75</v>
      </c>
      <c r="CQ79" s="203" t="str">
        <f t="shared" si="71"/>
        <v>CQ$75</v>
      </c>
      <c r="CR79" s="203" t="str">
        <f t="shared" si="71"/>
        <v>CR$75</v>
      </c>
      <c r="CS79" s="203" t="str">
        <f t="shared" si="71"/>
        <v>CS$75</v>
      </c>
      <c r="CT79" s="203" t="str">
        <f t="shared" si="71"/>
        <v>CT$75</v>
      </c>
      <c r="CU79" s="203" t="str">
        <f t="shared" si="71"/>
        <v>CU$75</v>
      </c>
      <c r="CV79" s="203" t="str">
        <f t="shared" si="71"/>
        <v>CV$75</v>
      </c>
      <c r="CW79" s="203" t="str">
        <f t="shared" si="71"/>
        <v>CW$75</v>
      </c>
      <c r="CX79" s="203" t="str">
        <f t="shared" si="71"/>
        <v>CX$75</v>
      </c>
      <c r="CY79" s="203" t="str">
        <f t="shared" si="71"/>
        <v>CY$75</v>
      </c>
      <c r="CZ79" s="203" t="str">
        <f t="shared" si="71"/>
        <v>CZ$75</v>
      </c>
      <c r="DA79" s="203" t="str">
        <f t="shared" si="71"/>
        <v>DA$75</v>
      </c>
      <c r="DB79" s="203" t="str">
        <f t="shared" si="71"/>
        <v>DB$75</v>
      </c>
      <c r="DC79" s="203" t="str">
        <f t="shared" si="71"/>
        <v>DC$75</v>
      </c>
      <c r="DD79" s="203" t="str">
        <f t="shared" si="71"/>
        <v>DD$75</v>
      </c>
      <c r="DE79" s="203" t="str">
        <f t="shared" si="71"/>
        <v>DE$75</v>
      </c>
      <c r="DF79" s="203" t="str">
        <f t="shared" si="71"/>
        <v>DF$75</v>
      </c>
      <c r="DG79" s="203" t="str">
        <f t="shared" si="71"/>
        <v>DG$75</v>
      </c>
      <c r="DH79" s="203" t="str">
        <f t="shared" si="71"/>
        <v>DH$75</v>
      </c>
      <c r="DI79" s="203" t="str">
        <f t="shared" si="71"/>
        <v>DI$75</v>
      </c>
      <c r="DJ79" s="203" t="str">
        <f t="shared" si="71"/>
        <v>DJ$75</v>
      </c>
      <c r="DK79" s="203" t="str">
        <f t="shared" si="71"/>
        <v>DK$75</v>
      </c>
      <c r="DL79" s="203" t="str">
        <f t="shared" ref="DL79" si="72">ADDRESS(ROW(DL75),COLUMN(DL75),2)</f>
        <v>DL$75</v>
      </c>
    </row>
    <row r="80" spans="1:116" x14ac:dyDescent="0.35">
      <c r="B80" t="s">
        <v>332</v>
      </c>
      <c r="D80" t="s">
        <v>455</v>
      </c>
      <c r="E80" s="8" t="str">
        <f t="shared" si="6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35">
      <c r="B81" t="s">
        <v>332</v>
      </c>
      <c r="D81" t="s">
        <v>455</v>
      </c>
      <c r="E81" s="8" t="str">
        <f t="shared" si="6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35">
      <c r="B82" t="s">
        <v>332</v>
      </c>
      <c r="D82" t="s">
        <v>455</v>
      </c>
      <c r="E82" s="8" t="str">
        <f t="shared" si="6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35">
      <c r="B83" t="s">
        <v>332</v>
      </c>
      <c r="D83" t="s">
        <v>455</v>
      </c>
      <c r="E83" s="8" t="str">
        <f t="shared" si="66"/>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35">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35">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35">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35">
      <c r="A87" s="31" t="s">
        <v>218</v>
      </c>
      <c r="B87" s="31" t="s">
        <v>243</v>
      </c>
      <c r="C87" s="31"/>
      <c r="D87" t="s">
        <v>324</v>
      </c>
      <c r="E87" s="8" t="str">
        <f t="shared" ref="E87:E101" si="73">ROW()&amp;" "&amp;D87</f>
        <v>87 VOLLIST-EV</v>
      </c>
      <c r="F87" t="s">
        <v>326</v>
      </c>
      <c r="G87" s="66" t="s">
        <v>325</v>
      </c>
      <c r="H87" s="22"/>
      <c r="I87" s="306"/>
      <c r="J87" s="306"/>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306"/>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35">
      <c r="A88" s="31"/>
      <c r="B88" t="str">
        <f t="shared" ref="B88:B93" si="74">E88</f>
        <v>88 VOLLIST-EV</v>
      </c>
      <c r="D88" t="s">
        <v>324</v>
      </c>
      <c r="E88" s="8" t="str">
        <f t="shared" si="73"/>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35">
      <c r="A89" s="31"/>
      <c r="B89" t="str">
        <f t="shared" si="74"/>
        <v>89 VOLLIST-EV</v>
      </c>
      <c r="D89" t="s">
        <v>324</v>
      </c>
      <c r="E89" s="8" t="str">
        <f t="shared" si="73"/>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35">
      <c r="A90" s="31"/>
      <c r="B90" t="str">
        <f t="shared" si="74"/>
        <v>90 VOLLIST-EV</v>
      </c>
      <c r="D90" t="s">
        <v>324</v>
      </c>
      <c r="E90" s="8" t="str">
        <f t="shared" si="73"/>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35">
      <c r="A91" s="31"/>
      <c r="B91" t="str">
        <f t="shared" si="74"/>
        <v>91 VOLLIST-EV</v>
      </c>
      <c r="D91" t="s">
        <v>324</v>
      </c>
      <c r="E91" s="8" t="str">
        <f t="shared" si="73"/>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35">
      <c r="A92" s="31"/>
      <c r="B92" t="str">
        <f t="shared" si="74"/>
        <v>92 VOLLIST-EV</v>
      </c>
      <c r="D92" t="s">
        <v>324</v>
      </c>
      <c r="E92" s="8" t="str">
        <f t="shared" si="73"/>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35">
      <c r="B93" t="str">
        <f t="shared" si="74"/>
        <v>93 VOLLIST-EV</v>
      </c>
      <c r="D93" t="s">
        <v>324</v>
      </c>
      <c r="E93" s="8" t="str">
        <f t="shared" si="73"/>
        <v>93 VOLLIST-EV</v>
      </c>
      <c r="G93" s="127" t="str">
        <f ca="1">OFFSET(G93,ROW(G103)-ROW(G93),0)</f>
        <v># of assets</v>
      </c>
      <c r="H93" s="31"/>
      <c r="I93" s="73"/>
      <c r="J93" s="73"/>
      <c r="K93" s="39">
        <f t="shared" ref="K93:P93" si="75">SUM(K89:K92)</f>
        <v>400000</v>
      </c>
      <c r="L93" s="39">
        <f t="shared" si="75"/>
        <v>800000</v>
      </c>
      <c r="M93" s="39">
        <f t="shared" si="75"/>
        <v>1600000</v>
      </c>
      <c r="N93" s="39">
        <f t="shared" si="75"/>
        <v>3200000</v>
      </c>
      <c r="O93" s="39">
        <f t="shared" si="75"/>
        <v>6400000</v>
      </c>
      <c r="P93" s="39">
        <f t="shared" si="75"/>
        <v>12800000</v>
      </c>
      <c r="R93" s="38"/>
      <c r="S93" s="38">
        <f>SUM(S89:S92)</f>
        <v>33333.333333333336</v>
      </c>
      <c r="T93" s="38">
        <f t="shared" ref="T93:CE93" si="76">SUM(T89:T92)</f>
        <v>33333.333333333336</v>
      </c>
      <c r="U93" s="38">
        <f t="shared" si="76"/>
        <v>33333.333333333336</v>
      </c>
      <c r="V93" s="38">
        <f t="shared" si="76"/>
        <v>33333.333333333336</v>
      </c>
      <c r="W93" s="38">
        <f t="shared" si="76"/>
        <v>33333.333333333336</v>
      </c>
      <c r="X93" s="38">
        <f t="shared" si="76"/>
        <v>33333.333333333336</v>
      </c>
      <c r="Y93" s="38">
        <f t="shared" si="76"/>
        <v>33333.333333333336</v>
      </c>
      <c r="Z93" s="38">
        <f t="shared" si="76"/>
        <v>33333.333333333336</v>
      </c>
      <c r="AA93" s="38">
        <f t="shared" si="76"/>
        <v>33333.333333333336</v>
      </c>
      <c r="AB93" s="38">
        <f t="shared" si="76"/>
        <v>33333.333333333336</v>
      </c>
      <c r="AC93" s="38">
        <f t="shared" si="76"/>
        <v>33333.333333333336</v>
      </c>
      <c r="AD93" s="38">
        <f t="shared" si="76"/>
        <v>33333.333333333336</v>
      </c>
      <c r="AE93" s="38">
        <f t="shared" si="76"/>
        <v>66666.666666666672</v>
      </c>
      <c r="AF93" s="38">
        <f t="shared" si="76"/>
        <v>66666.666666666672</v>
      </c>
      <c r="AG93" s="38">
        <f t="shared" si="76"/>
        <v>66666.666666666672</v>
      </c>
      <c r="AH93" s="38">
        <f t="shared" si="76"/>
        <v>66666.666666666672</v>
      </c>
      <c r="AI93" s="38">
        <f t="shared" si="76"/>
        <v>66666.666666666672</v>
      </c>
      <c r="AJ93" s="38">
        <f t="shared" si="76"/>
        <v>66666.666666666672</v>
      </c>
      <c r="AK93" s="38">
        <f t="shared" si="76"/>
        <v>66666.666666666672</v>
      </c>
      <c r="AL93" s="38">
        <f t="shared" si="76"/>
        <v>66666.666666666672</v>
      </c>
      <c r="AM93" s="38">
        <f t="shared" si="76"/>
        <v>66666.666666666672</v>
      </c>
      <c r="AN93" s="38">
        <f t="shared" si="76"/>
        <v>66666.666666666672</v>
      </c>
      <c r="AO93" s="38">
        <f t="shared" si="76"/>
        <v>66666.666666666672</v>
      </c>
      <c r="AP93" s="38">
        <f t="shared" si="76"/>
        <v>66666.666666666672</v>
      </c>
      <c r="AQ93" s="38">
        <f t="shared" si="76"/>
        <v>133333.33333333334</v>
      </c>
      <c r="AR93" s="38">
        <f t="shared" si="76"/>
        <v>133333.33333333334</v>
      </c>
      <c r="AS93" s="38">
        <f t="shared" si="76"/>
        <v>133333.33333333334</v>
      </c>
      <c r="AT93" s="38">
        <f t="shared" si="76"/>
        <v>133333.33333333334</v>
      </c>
      <c r="AU93" s="38">
        <f t="shared" si="76"/>
        <v>133333.33333333334</v>
      </c>
      <c r="AV93" s="38">
        <f t="shared" si="76"/>
        <v>133333.33333333334</v>
      </c>
      <c r="AW93" s="38">
        <f t="shared" si="76"/>
        <v>133333.33333333334</v>
      </c>
      <c r="AX93" s="38">
        <f t="shared" si="76"/>
        <v>133333.33333333334</v>
      </c>
      <c r="AY93" s="38">
        <f t="shared" si="76"/>
        <v>133333.33333333334</v>
      </c>
      <c r="AZ93" s="38">
        <f t="shared" si="76"/>
        <v>133333.33333333334</v>
      </c>
      <c r="BA93" s="38">
        <f t="shared" si="76"/>
        <v>133333.33333333334</v>
      </c>
      <c r="BB93" s="38">
        <f t="shared" si="76"/>
        <v>133333.33333333334</v>
      </c>
      <c r="BC93" s="38">
        <f t="shared" si="76"/>
        <v>266666.66666666669</v>
      </c>
      <c r="BD93" s="38">
        <f t="shared" si="76"/>
        <v>266666.66666666669</v>
      </c>
      <c r="BE93" s="38">
        <f t="shared" si="76"/>
        <v>266666.66666666669</v>
      </c>
      <c r="BF93" s="38">
        <f t="shared" si="76"/>
        <v>266666.66666666669</v>
      </c>
      <c r="BG93" s="38">
        <f t="shared" si="76"/>
        <v>266666.66666666669</v>
      </c>
      <c r="BH93" s="38">
        <f t="shared" si="76"/>
        <v>266666.66666666669</v>
      </c>
      <c r="BI93" s="38">
        <f t="shared" si="76"/>
        <v>266666.66666666669</v>
      </c>
      <c r="BJ93" s="38">
        <f t="shared" si="76"/>
        <v>266666.66666666669</v>
      </c>
      <c r="BK93" s="38">
        <f t="shared" si="76"/>
        <v>266666.66666666669</v>
      </c>
      <c r="BL93" s="38">
        <f t="shared" si="76"/>
        <v>266666.66666666669</v>
      </c>
      <c r="BM93" s="38">
        <f t="shared" si="76"/>
        <v>266666.66666666669</v>
      </c>
      <c r="BN93" s="38">
        <f t="shared" si="76"/>
        <v>266666.66666666669</v>
      </c>
      <c r="BO93" s="38">
        <f t="shared" si="76"/>
        <v>533333.33333333337</v>
      </c>
      <c r="BP93" s="38">
        <f t="shared" si="76"/>
        <v>533333.33333333337</v>
      </c>
      <c r="BQ93" s="38">
        <f t="shared" si="76"/>
        <v>533333.33333333337</v>
      </c>
      <c r="BR93" s="38">
        <f t="shared" si="76"/>
        <v>533333.33333333337</v>
      </c>
      <c r="BS93" s="38">
        <f t="shared" si="76"/>
        <v>533333.33333333337</v>
      </c>
      <c r="BT93" s="38">
        <f t="shared" si="76"/>
        <v>533333.33333333337</v>
      </c>
      <c r="BU93" s="38">
        <f t="shared" si="76"/>
        <v>533333.33333333337</v>
      </c>
      <c r="BV93" s="38">
        <f t="shared" si="76"/>
        <v>533333.33333333337</v>
      </c>
      <c r="BW93" s="38">
        <f t="shared" si="76"/>
        <v>533333.33333333337</v>
      </c>
      <c r="BX93" s="38">
        <f t="shared" si="76"/>
        <v>533333.33333333337</v>
      </c>
      <c r="BY93" s="38">
        <f t="shared" si="76"/>
        <v>533333.33333333337</v>
      </c>
      <c r="BZ93" s="38">
        <f t="shared" si="76"/>
        <v>533333.33333333337</v>
      </c>
      <c r="CA93" s="38">
        <f t="shared" si="76"/>
        <v>1066666.6666666667</v>
      </c>
      <c r="CB93" s="38">
        <f t="shared" si="76"/>
        <v>1066666.6666666667</v>
      </c>
      <c r="CC93" s="38">
        <f t="shared" si="76"/>
        <v>1066666.6666666667</v>
      </c>
      <c r="CD93" s="38">
        <f t="shared" si="76"/>
        <v>1066666.6666666667</v>
      </c>
      <c r="CE93" s="38">
        <f t="shared" si="76"/>
        <v>1066666.6666666667</v>
      </c>
      <c r="CF93" s="38">
        <f t="shared" ref="CF93:CL93" si="77">SUM(CF89:CF92)</f>
        <v>1066666.6666666667</v>
      </c>
      <c r="CG93" s="38">
        <f t="shared" si="77"/>
        <v>1066666.6666666667</v>
      </c>
      <c r="CH93" s="38">
        <f t="shared" si="77"/>
        <v>1066666.6666666667</v>
      </c>
      <c r="CI93" s="38">
        <f t="shared" si="77"/>
        <v>1066666.6666666667</v>
      </c>
      <c r="CJ93" s="38">
        <f t="shared" si="77"/>
        <v>1066666.6666666667</v>
      </c>
      <c r="CK93" s="38">
        <f t="shared" si="77"/>
        <v>1066666.6666666667</v>
      </c>
      <c r="CL93" s="38">
        <f t="shared" si="77"/>
        <v>1066666.6666666667</v>
      </c>
      <c r="CN93" s="73"/>
      <c r="CO93" s="38" t="e">
        <f t="shared" ref="CO93:DK93" si="78">SUM(CO89:CO92)</f>
        <v>#N/A</v>
      </c>
      <c r="CP93" s="38" t="e">
        <f t="shared" si="78"/>
        <v>#N/A</v>
      </c>
      <c r="CQ93" s="38" t="e">
        <f t="shared" si="78"/>
        <v>#N/A</v>
      </c>
      <c r="CR93" s="38" t="e">
        <f t="shared" si="78"/>
        <v>#N/A</v>
      </c>
      <c r="CS93" s="38" t="e">
        <f t="shared" si="78"/>
        <v>#N/A</v>
      </c>
      <c r="CT93" s="38" t="e">
        <f t="shared" si="78"/>
        <v>#N/A</v>
      </c>
      <c r="CU93" s="38" t="e">
        <f t="shared" si="78"/>
        <v>#N/A</v>
      </c>
      <c r="CV93" s="38" t="e">
        <f t="shared" si="78"/>
        <v>#N/A</v>
      </c>
      <c r="CW93" s="38" t="e">
        <f t="shared" si="78"/>
        <v>#N/A</v>
      </c>
      <c r="CX93" s="38" t="e">
        <f t="shared" si="78"/>
        <v>#N/A</v>
      </c>
      <c r="CY93" s="38" t="e">
        <f t="shared" si="78"/>
        <v>#N/A</v>
      </c>
      <c r="CZ93" s="38" t="e">
        <f t="shared" si="78"/>
        <v>#N/A</v>
      </c>
      <c r="DA93" s="38" t="e">
        <f t="shared" si="78"/>
        <v>#N/A</v>
      </c>
      <c r="DB93" s="38" t="e">
        <f t="shared" si="78"/>
        <v>#N/A</v>
      </c>
      <c r="DC93" s="38" t="e">
        <f t="shared" si="78"/>
        <v>#N/A</v>
      </c>
      <c r="DD93" s="38" t="e">
        <f t="shared" si="78"/>
        <v>#N/A</v>
      </c>
      <c r="DE93" s="38" t="e">
        <f t="shared" si="78"/>
        <v>#N/A</v>
      </c>
      <c r="DF93" s="38" t="e">
        <f t="shared" si="78"/>
        <v>#N/A</v>
      </c>
      <c r="DG93" s="38" t="e">
        <f t="shared" si="78"/>
        <v>#N/A</v>
      </c>
      <c r="DH93" s="38" t="e">
        <f t="shared" si="78"/>
        <v>#N/A</v>
      </c>
      <c r="DI93" s="38" t="e">
        <f t="shared" si="78"/>
        <v>#N/A</v>
      </c>
      <c r="DJ93" s="38" t="e">
        <f t="shared" si="78"/>
        <v>#N/A</v>
      </c>
      <c r="DK93" s="38" t="e">
        <f t="shared" si="78"/>
        <v>#N/A</v>
      </c>
      <c r="DL93" s="38" t="e">
        <f t="shared" ref="DL93" si="79">SUM(DL89:DL92)</f>
        <v>#N/A</v>
      </c>
    </row>
    <row r="94" spans="1:116" x14ac:dyDescent="0.35">
      <c r="B94" t="s">
        <v>332</v>
      </c>
      <c r="D94" t="s">
        <v>324</v>
      </c>
      <c r="E94" s="8" t="str">
        <f t="shared" si="73"/>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35">
      <c r="B95" t="s">
        <v>332</v>
      </c>
      <c r="D95" t="s">
        <v>324</v>
      </c>
      <c r="E95" s="8" t="str">
        <f t="shared" ref="E95:E99" si="80">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35">
      <c r="B96" t="s">
        <v>332</v>
      </c>
      <c r="D96" t="s">
        <v>324</v>
      </c>
      <c r="E96" s="8" t="str">
        <f t="shared" si="80"/>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35">
      <c r="B97" t="s">
        <v>332</v>
      </c>
      <c r="D97" t="s">
        <v>324</v>
      </c>
      <c r="E97" s="8" t="str">
        <f t="shared" si="80"/>
        <v>97 VOLLIST-EV</v>
      </c>
      <c r="G97" s="136" t="s">
        <v>333</v>
      </c>
      <c r="H97" s="31"/>
      <c r="I97" s="73"/>
      <c r="J97" s="73"/>
      <c r="K97" s="39"/>
      <c r="L97" s="39"/>
      <c r="M97" s="39"/>
      <c r="N97" s="39"/>
      <c r="O97" s="39"/>
      <c r="P97" s="39"/>
      <c r="R97" s="38"/>
      <c r="S97" s="203" t="str">
        <f>ADDRESS(ROW(S93),COLUMN(S93),2)</f>
        <v>S$93</v>
      </c>
      <c r="T97" s="203" t="str">
        <f t="shared" ref="T97:CE97" si="81">ADDRESS(ROW(T93),COLUMN(T93),2)</f>
        <v>T$93</v>
      </c>
      <c r="U97" s="203" t="str">
        <f t="shared" si="81"/>
        <v>U$93</v>
      </c>
      <c r="V97" s="203" t="str">
        <f t="shared" si="81"/>
        <v>V$93</v>
      </c>
      <c r="W97" s="203" t="str">
        <f t="shared" si="81"/>
        <v>W$93</v>
      </c>
      <c r="X97" s="203" t="str">
        <f t="shared" si="81"/>
        <v>X$93</v>
      </c>
      <c r="Y97" s="203" t="str">
        <f t="shared" si="81"/>
        <v>Y$93</v>
      </c>
      <c r="Z97" s="203" t="str">
        <f t="shared" si="81"/>
        <v>Z$93</v>
      </c>
      <c r="AA97" s="203" t="str">
        <f t="shared" si="81"/>
        <v>AA$93</v>
      </c>
      <c r="AB97" s="203" t="str">
        <f t="shared" si="81"/>
        <v>AB$93</v>
      </c>
      <c r="AC97" s="203" t="str">
        <f t="shared" si="81"/>
        <v>AC$93</v>
      </c>
      <c r="AD97" s="203" t="str">
        <f t="shared" si="81"/>
        <v>AD$93</v>
      </c>
      <c r="AE97" s="203" t="str">
        <f t="shared" si="81"/>
        <v>AE$93</v>
      </c>
      <c r="AF97" s="203" t="str">
        <f t="shared" si="81"/>
        <v>AF$93</v>
      </c>
      <c r="AG97" s="203" t="str">
        <f t="shared" si="81"/>
        <v>AG$93</v>
      </c>
      <c r="AH97" s="203" t="str">
        <f t="shared" si="81"/>
        <v>AH$93</v>
      </c>
      <c r="AI97" s="203" t="str">
        <f t="shared" si="81"/>
        <v>AI$93</v>
      </c>
      <c r="AJ97" s="203" t="str">
        <f t="shared" si="81"/>
        <v>AJ$93</v>
      </c>
      <c r="AK97" s="203" t="str">
        <f t="shared" si="81"/>
        <v>AK$93</v>
      </c>
      <c r="AL97" s="203" t="str">
        <f t="shared" si="81"/>
        <v>AL$93</v>
      </c>
      <c r="AM97" s="203" t="str">
        <f t="shared" si="81"/>
        <v>AM$93</v>
      </c>
      <c r="AN97" s="203" t="str">
        <f t="shared" si="81"/>
        <v>AN$93</v>
      </c>
      <c r="AO97" s="203" t="str">
        <f t="shared" si="81"/>
        <v>AO$93</v>
      </c>
      <c r="AP97" s="203" t="str">
        <f t="shared" si="81"/>
        <v>AP$93</v>
      </c>
      <c r="AQ97" s="203" t="str">
        <f t="shared" si="81"/>
        <v>AQ$93</v>
      </c>
      <c r="AR97" s="203" t="str">
        <f t="shared" si="81"/>
        <v>AR$93</v>
      </c>
      <c r="AS97" s="203" t="str">
        <f t="shared" si="81"/>
        <v>AS$93</v>
      </c>
      <c r="AT97" s="203" t="str">
        <f t="shared" si="81"/>
        <v>AT$93</v>
      </c>
      <c r="AU97" s="203" t="str">
        <f t="shared" si="81"/>
        <v>AU$93</v>
      </c>
      <c r="AV97" s="203" t="str">
        <f t="shared" si="81"/>
        <v>AV$93</v>
      </c>
      <c r="AW97" s="203" t="str">
        <f t="shared" si="81"/>
        <v>AW$93</v>
      </c>
      <c r="AX97" s="203" t="str">
        <f t="shared" si="81"/>
        <v>AX$93</v>
      </c>
      <c r="AY97" s="203" t="str">
        <f t="shared" si="81"/>
        <v>AY$93</v>
      </c>
      <c r="AZ97" s="203" t="str">
        <f t="shared" si="81"/>
        <v>AZ$93</v>
      </c>
      <c r="BA97" s="203" t="str">
        <f t="shared" si="81"/>
        <v>BA$93</v>
      </c>
      <c r="BB97" s="203" t="str">
        <f t="shared" si="81"/>
        <v>BB$93</v>
      </c>
      <c r="BC97" s="203" t="str">
        <f t="shared" si="81"/>
        <v>BC$93</v>
      </c>
      <c r="BD97" s="203" t="str">
        <f t="shared" si="81"/>
        <v>BD$93</v>
      </c>
      <c r="BE97" s="203" t="str">
        <f t="shared" si="81"/>
        <v>BE$93</v>
      </c>
      <c r="BF97" s="203" t="str">
        <f t="shared" si="81"/>
        <v>BF$93</v>
      </c>
      <c r="BG97" s="203" t="str">
        <f t="shared" si="81"/>
        <v>BG$93</v>
      </c>
      <c r="BH97" s="203" t="str">
        <f t="shared" si="81"/>
        <v>BH$93</v>
      </c>
      <c r="BI97" s="203" t="str">
        <f t="shared" si="81"/>
        <v>BI$93</v>
      </c>
      <c r="BJ97" s="203" t="str">
        <f t="shared" si="81"/>
        <v>BJ$93</v>
      </c>
      <c r="BK97" s="203" t="str">
        <f t="shared" si="81"/>
        <v>BK$93</v>
      </c>
      <c r="BL97" s="203" t="str">
        <f t="shared" si="81"/>
        <v>BL$93</v>
      </c>
      <c r="BM97" s="203" t="str">
        <f t="shared" si="81"/>
        <v>BM$93</v>
      </c>
      <c r="BN97" s="203" t="str">
        <f t="shared" si="81"/>
        <v>BN$93</v>
      </c>
      <c r="BO97" s="203" t="str">
        <f t="shared" si="81"/>
        <v>BO$93</v>
      </c>
      <c r="BP97" s="203" t="str">
        <f t="shared" si="81"/>
        <v>BP$93</v>
      </c>
      <c r="BQ97" s="203" t="str">
        <f t="shared" si="81"/>
        <v>BQ$93</v>
      </c>
      <c r="BR97" s="203" t="str">
        <f t="shared" si="81"/>
        <v>BR$93</v>
      </c>
      <c r="BS97" s="203" t="str">
        <f t="shared" si="81"/>
        <v>BS$93</v>
      </c>
      <c r="BT97" s="203" t="str">
        <f t="shared" si="81"/>
        <v>BT$93</v>
      </c>
      <c r="BU97" s="203" t="str">
        <f t="shared" si="81"/>
        <v>BU$93</v>
      </c>
      <c r="BV97" s="203" t="str">
        <f t="shared" si="81"/>
        <v>BV$93</v>
      </c>
      <c r="BW97" s="203" t="str">
        <f t="shared" si="81"/>
        <v>BW$93</v>
      </c>
      <c r="BX97" s="203" t="str">
        <f t="shared" si="81"/>
        <v>BX$93</v>
      </c>
      <c r="BY97" s="203" t="str">
        <f t="shared" si="81"/>
        <v>BY$93</v>
      </c>
      <c r="BZ97" s="203" t="str">
        <f t="shared" si="81"/>
        <v>BZ$93</v>
      </c>
      <c r="CA97" s="203" t="str">
        <f t="shared" si="81"/>
        <v>CA$93</v>
      </c>
      <c r="CB97" s="203" t="str">
        <f t="shared" si="81"/>
        <v>CB$93</v>
      </c>
      <c r="CC97" s="203" t="str">
        <f t="shared" si="81"/>
        <v>CC$93</v>
      </c>
      <c r="CD97" s="203" t="str">
        <f t="shared" si="81"/>
        <v>CD$93</v>
      </c>
      <c r="CE97" s="203" t="str">
        <f t="shared" si="81"/>
        <v>CE$93</v>
      </c>
      <c r="CF97" s="203" t="str">
        <f t="shared" ref="CF97:CL97" si="82">ADDRESS(ROW(CF93),COLUMN(CF93),2)</f>
        <v>CF$93</v>
      </c>
      <c r="CG97" s="203" t="str">
        <f t="shared" si="82"/>
        <v>CG$93</v>
      </c>
      <c r="CH97" s="203" t="str">
        <f t="shared" si="82"/>
        <v>CH$93</v>
      </c>
      <c r="CI97" s="203" t="str">
        <f t="shared" si="82"/>
        <v>CI$93</v>
      </c>
      <c r="CJ97" s="203" t="str">
        <f t="shared" si="82"/>
        <v>CJ$93</v>
      </c>
      <c r="CK97" s="203" t="str">
        <f t="shared" si="82"/>
        <v>CK$93</v>
      </c>
      <c r="CL97" s="203" t="str">
        <f t="shared" si="82"/>
        <v>CL$93</v>
      </c>
      <c r="CN97" s="73"/>
      <c r="CO97" s="203" t="str">
        <f t="shared" ref="CO97:DK97" si="83">ADDRESS(ROW(CO93),COLUMN(CO93),2)</f>
        <v>CO$93</v>
      </c>
      <c r="CP97" s="203" t="str">
        <f t="shared" si="83"/>
        <v>CP$93</v>
      </c>
      <c r="CQ97" s="203" t="str">
        <f t="shared" si="83"/>
        <v>CQ$93</v>
      </c>
      <c r="CR97" s="203" t="str">
        <f t="shared" si="83"/>
        <v>CR$93</v>
      </c>
      <c r="CS97" s="203" t="str">
        <f t="shared" si="83"/>
        <v>CS$93</v>
      </c>
      <c r="CT97" s="203" t="str">
        <f t="shared" si="83"/>
        <v>CT$93</v>
      </c>
      <c r="CU97" s="203" t="str">
        <f t="shared" si="83"/>
        <v>CU$93</v>
      </c>
      <c r="CV97" s="203" t="str">
        <f t="shared" si="83"/>
        <v>CV$93</v>
      </c>
      <c r="CW97" s="203" t="str">
        <f t="shared" si="83"/>
        <v>CW$93</v>
      </c>
      <c r="CX97" s="203" t="str">
        <f t="shared" si="83"/>
        <v>CX$93</v>
      </c>
      <c r="CY97" s="203" t="str">
        <f t="shared" si="83"/>
        <v>CY$93</v>
      </c>
      <c r="CZ97" s="203" t="str">
        <f t="shared" si="83"/>
        <v>CZ$93</v>
      </c>
      <c r="DA97" s="203" t="str">
        <f t="shared" si="83"/>
        <v>DA$93</v>
      </c>
      <c r="DB97" s="203" t="str">
        <f t="shared" si="83"/>
        <v>DB$93</v>
      </c>
      <c r="DC97" s="203" t="str">
        <f t="shared" si="83"/>
        <v>DC$93</v>
      </c>
      <c r="DD97" s="203" t="str">
        <f t="shared" si="83"/>
        <v>DD$93</v>
      </c>
      <c r="DE97" s="203" t="str">
        <f t="shared" si="83"/>
        <v>DE$93</v>
      </c>
      <c r="DF97" s="203" t="str">
        <f t="shared" si="83"/>
        <v>DF$93</v>
      </c>
      <c r="DG97" s="203" t="str">
        <f t="shared" si="83"/>
        <v>DG$93</v>
      </c>
      <c r="DH97" s="203" t="str">
        <f t="shared" si="83"/>
        <v>DH$93</v>
      </c>
      <c r="DI97" s="203" t="str">
        <f t="shared" si="83"/>
        <v>DI$93</v>
      </c>
      <c r="DJ97" s="203" t="str">
        <f t="shared" si="83"/>
        <v>DJ$93</v>
      </c>
      <c r="DK97" s="203" t="str">
        <f t="shared" si="83"/>
        <v>DK$93</v>
      </c>
      <c r="DL97" s="203" t="str">
        <f t="shared" ref="DL97" si="84">ADDRESS(ROW(DL93),COLUMN(DL93),2)</f>
        <v>DL$93</v>
      </c>
    </row>
    <row r="98" spans="1:116" x14ac:dyDescent="0.35">
      <c r="B98" t="s">
        <v>332</v>
      </c>
      <c r="D98" t="s">
        <v>324</v>
      </c>
      <c r="E98" s="8" t="str">
        <f t="shared" si="80"/>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35">
      <c r="B99" t="s">
        <v>332</v>
      </c>
      <c r="D99" t="s">
        <v>324</v>
      </c>
      <c r="E99" s="8" t="str">
        <f t="shared" si="80"/>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35">
      <c r="B100" t="s">
        <v>332</v>
      </c>
      <c r="D100" t="s">
        <v>324</v>
      </c>
      <c r="E100" s="8" t="str">
        <f t="shared" si="73"/>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35">
      <c r="B101" t="s">
        <v>332</v>
      </c>
      <c r="D101" t="s">
        <v>324</v>
      </c>
      <c r="E101" s="8" t="str">
        <f t="shared" si="73"/>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35">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35">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35">
      <c r="E104" s="8"/>
      <c r="G104" s="171"/>
      <c r="H104" s="31"/>
      <c r="I104" s="73"/>
      <c r="J104" s="73"/>
      <c r="K104" s="39"/>
      <c r="L104" s="39"/>
      <c r="M104" s="39"/>
      <c r="N104" s="39"/>
      <c r="O104" s="39"/>
      <c r="P104" s="39"/>
      <c r="R104" s="38"/>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N104" s="73"/>
      <c r="CO104" s="76"/>
      <c r="CP104" s="76"/>
      <c r="CQ104" s="76"/>
      <c r="CR104" s="76"/>
      <c r="CS104" s="76"/>
      <c r="CT104" s="76"/>
      <c r="CU104" s="76"/>
      <c r="CV104" s="76"/>
      <c r="CW104" s="76"/>
      <c r="CX104" s="76"/>
      <c r="CY104" s="76"/>
      <c r="CZ104" s="76"/>
      <c r="DA104" s="76"/>
      <c r="DB104" s="76"/>
      <c r="DC104" s="76"/>
      <c r="DD104" s="76"/>
      <c r="DE104" s="76"/>
      <c r="DF104" s="76"/>
      <c r="DG104" s="76"/>
      <c r="DH104" s="76"/>
      <c r="DI104" s="76"/>
      <c r="DJ104" s="76"/>
      <c r="DK104" s="76"/>
      <c r="DL104" s="76"/>
    </row>
    <row r="105" spans="1:116" x14ac:dyDescent="0.35">
      <c r="A105" s="31" t="s">
        <v>218</v>
      </c>
      <c r="B105" s="31" t="s">
        <v>243</v>
      </c>
      <c r="C105" s="31"/>
      <c r="D105" t="s">
        <v>259</v>
      </c>
      <c r="E105" s="8" t="str">
        <f t="shared" ref="E105:E116" si="85">ROW()&amp;" "&amp;D105</f>
        <v>105 AD-EV</v>
      </c>
      <c r="F105" t="s">
        <v>341</v>
      </c>
      <c r="G105" s="66" t="s">
        <v>497</v>
      </c>
      <c r="H105" s="22"/>
      <c r="I105" s="306"/>
      <c r="J105" s="306"/>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306"/>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35">
      <c r="B106" t="str">
        <f>E106</f>
        <v>106 AD-EV</v>
      </c>
      <c r="C106" t="s">
        <v>227</v>
      </c>
      <c r="D106" t="s">
        <v>259</v>
      </c>
      <c r="E106" s="8" t="str">
        <f t="shared" si="85"/>
        <v>106 AD-EV</v>
      </c>
      <c r="G106" s="125" t="s">
        <v>66</v>
      </c>
      <c r="K106" s="23">
        <v>-100000</v>
      </c>
      <c r="L106" s="23">
        <v>-200000</v>
      </c>
      <c r="M106" s="23">
        <v>-200000</v>
      </c>
      <c r="N106" s="23">
        <v>-200000</v>
      </c>
      <c r="O106" s="23">
        <v>-200000</v>
      </c>
      <c r="P106" s="23">
        <v>-200000</v>
      </c>
      <c r="R106" s="24"/>
      <c r="S106" s="24" cm="1">
        <f t="array" ref="S106">INDEX($K:$P,ROW(),MATCH(S$3,$K$2:$P$2,0))/12</f>
        <v>-8333.3333333333339</v>
      </c>
      <c r="T106" s="24" cm="1">
        <f t="array" ref="T106">INDEX($K:$P,ROW(),MATCH(T$3,$K$2:$P$2,0))/12</f>
        <v>-8333.3333333333339</v>
      </c>
      <c r="U106" s="24" cm="1">
        <f t="array" ref="U106">INDEX($K:$P,ROW(),MATCH(U$3,$K$2:$P$2,0))/12</f>
        <v>-8333.3333333333339</v>
      </c>
      <c r="V106" s="24" cm="1">
        <f t="array" ref="V106">INDEX($K:$P,ROW(),MATCH(V$3,$K$2:$P$2,0))/12</f>
        <v>-8333.3333333333339</v>
      </c>
      <c r="W106" s="24" cm="1">
        <f t="array" ref="W106">INDEX($K:$P,ROW(),MATCH(W$3,$K$2:$P$2,0))/12</f>
        <v>-8333.3333333333339</v>
      </c>
      <c r="X106" s="24" cm="1">
        <f t="array" ref="X106">INDEX($K:$P,ROW(),MATCH(X$3,$K$2:$P$2,0))/12</f>
        <v>-8333.3333333333339</v>
      </c>
      <c r="Y106" s="24" cm="1">
        <f t="array" ref="Y106">INDEX($K:$P,ROW(),MATCH(Y$3,$K$2:$P$2,0))/12</f>
        <v>-8333.3333333333339</v>
      </c>
      <c r="Z106" s="24" cm="1">
        <f t="array" ref="Z106">INDEX($K:$P,ROW(),MATCH(Z$3,$K$2:$P$2,0))/12</f>
        <v>-8333.3333333333339</v>
      </c>
      <c r="AA106" s="24" cm="1">
        <f t="array" ref="AA106">INDEX($K:$P,ROW(),MATCH(AA$3,$K$2:$P$2,0))/12</f>
        <v>-8333.3333333333339</v>
      </c>
      <c r="AB106" s="24" cm="1">
        <f t="array" ref="AB106">INDEX($K:$P,ROW(),MATCH(AB$3,$K$2:$P$2,0))/12</f>
        <v>-8333.3333333333339</v>
      </c>
      <c r="AC106" s="24" cm="1">
        <f t="array" ref="AC106">INDEX($K:$P,ROW(),MATCH(AC$3,$K$2:$P$2,0))/12</f>
        <v>-8333.3333333333339</v>
      </c>
      <c r="AD106" s="24" cm="1">
        <f t="array" ref="AD106">INDEX($K:$P,ROW(),MATCH(AD$3,$K$2:$P$2,0))/12</f>
        <v>-8333.3333333333339</v>
      </c>
      <c r="AE106" s="24" cm="1">
        <f t="array" ref="AE106">INDEX($K:$P,ROW(),MATCH(AE$3,$K$2:$P$2,0))/12</f>
        <v>-16666.666666666668</v>
      </c>
      <c r="AF106" s="24" cm="1">
        <f t="array" ref="AF106">INDEX($K:$P,ROW(),MATCH(AF$3,$K$2:$P$2,0))/12</f>
        <v>-16666.666666666668</v>
      </c>
      <c r="AG106" s="24" cm="1">
        <f t="array" ref="AG106">INDEX($K:$P,ROW(),MATCH(AG$3,$K$2:$P$2,0))/12</f>
        <v>-16666.666666666668</v>
      </c>
      <c r="AH106" s="24" cm="1">
        <f t="array" ref="AH106">INDEX($K:$P,ROW(),MATCH(AH$3,$K$2:$P$2,0))/12</f>
        <v>-16666.666666666668</v>
      </c>
      <c r="AI106" s="24" cm="1">
        <f t="array" ref="AI106">INDEX($K:$P,ROW(),MATCH(AI$3,$K$2:$P$2,0))/12</f>
        <v>-16666.666666666668</v>
      </c>
      <c r="AJ106" s="24" cm="1">
        <f t="array" ref="AJ106">INDEX($K:$P,ROW(),MATCH(AJ$3,$K$2:$P$2,0))/12</f>
        <v>-16666.666666666668</v>
      </c>
      <c r="AK106" s="24" cm="1">
        <f t="array" ref="AK106">INDEX($K:$P,ROW(),MATCH(AK$3,$K$2:$P$2,0))/12</f>
        <v>-16666.666666666668</v>
      </c>
      <c r="AL106" s="24" cm="1">
        <f t="array" ref="AL106">INDEX($K:$P,ROW(),MATCH(AL$3,$K$2:$P$2,0))/12</f>
        <v>-16666.666666666668</v>
      </c>
      <c r="AM106" s="24" cm="1">
        <f t="array" ref="AM106">INDEX($K:$P,ROW(),MATCH(AM$3,$K$2:$P$2,0))/12</f>
        <v>-16666.666666666668</v>
      </c>
      <c r="AN106" s="24" cm="1">
        <f t="array" ref="AN106">INDEX($K:$P,ROW(),MATCH(AN$3,$K$2:$P$2,0))/12</f>
        <v>-16666.666666666668</v>
      </c>
      <c r="AO106" s="24" cm="1">
        <f t="array" ref="AO106">INDEX($K:$P,ROW(),MATCH(AO$3,$K$2:$P$2,0))/12</f>
        <v>-16666.666666666668</v>
      </c>
      <c r="AP106" s="24" cm="1">
        <f t="array" ref="AP106">INDEX($K:$P,ROW(),MATCH(AP$3,$K$2:$P$2,0))/12</f>
        <v>-16666.666666666668</v>
      </c>
      <c r="AQ106" s="24" cm="1">
        <f t="array" ref="AQ106">INDEX($K:$P,ROW(),MATCH(AQ$3,$K$2:$P$2,0))/12</f>
        <v>-16666.666666666668</v>
      </c>
      <c r="AR106" s="24" cm="1">
        <f t="array" ref="AR106">INDEX($K:$P,ROW(),MATCH(AR$3,$K$2:$P$2,0))/12</f>
        <v>-16666.666666666668</v>
      </c>
      <c r="AS106" s="24" cm="1">
        <f t="array" ref="AS106">INDEX($K:$P,ROW(),MATCH(AS$3,$K$2:$P$2,0))/12</f>
        <v>-16666.666666666668</v>
      </c>
      <c r="AT106" s="24" cm="1">
        <f t="array" ref="AT106">INDEX($K:$P,ROW(),MATCH(AT$3,$K$2:$P$2,0))/12</f>
        <v>-16666.666666666668</v>
      </c>
      <c r="AU106" s="24" cm="1">
        <f t="array" ref="AU106">INDEX($K:$P,ROW(),MATCH(AU$3,$K$2:$P$2,0))/12</f>
        <v>-16666.666666666668</v>
      </c>
      <c r="AV106" s="24" cm="1">
        <f t="array" ref="AV106">INDEX($K:$P,ROW(),MATCH(AV$3,$K$2:$P$2,0))/12</f>
        <v>-16666.666666666668</v>
      </c>
      <c r="AW106" s="24" cm="1">
        <f t="array" ref="AW106">INDEX($K:$P,ROW(),MATCH(AW$3,$K$2:$P$2,0))/12</f>
        <v>-16666.666666666668</v>
      </c>
      <c r="AX106" s="24" cm="1">
        <f t="array" ref="AX106">INDEX($K:$P,ROW(),MATCH(AX$3,$K$2:$P$2,0))/12</f>
        <v>-16666.666666666668</v>
      </c>
      <c r="AY106" s="24" cm="1">
        <f t="array" ref="AY106">INDEX($K:$P,ROW(),MATCH(AY$3,$K$2:$P$2,0))/12</f>
        <v>-16666.666666666668</v>
      </c>
      <c r="AZ106" s="24" cm="1">
        <f t="array" ref="AZ106">INDEX($K:$P,ROW(),MATCH(AZ$3,$K$2:$P$2,0))/12</f>
        <v>-16666.666666666668</v>
      </c>
      <c r="BA106" s="24" cm="1">
        <f t="array" ref="BA106">INDEX($K:$P,ROW(),MATCH(BA$3,$K$2:$P$2,0))/12</f>
        <v>-16666.666666666668</v>
      </c>
      <c r="BB106" s="24" cm="1">
        <f t="array" ref="BB106">INDEX($K:$P,ROW(),MATCH(BB$3,$K$2:$P$2,0))/12</f>
        <v>-16666.666666666668</v>
      </c>
      <c r="BC106" s="24" cm="1">
        <f t="array" ref="BC106">INDEX($K:$P,ROW(),MATCH(BC$3,$K$2:$P$2,0))/12</f>
        <v>-16666.666666666668</v>
      </c>
      <c r="BD106" s="24" cm="1">
        <f t="array" ref="BD106">INDEX($K:$P,ROW(),MATCH(BD$3,$K$2:$P$2,0))/12</f>
        <v>-16666.666666666668</v>
      </c>
      <c r="BE106" s="24" cm="1">
        <f t="array" ref="BE106">INDEX($K:$P,ROW(),MATCH(BE$3,$K$2:$P$2,0))/12</f>
        <v>-16666.666666666668</v>
      </c>
      <c r="BF106" s="24" cm="1">
        <f t="array" ref="BF106">INDEX($K:$P,ROW(),MATCH(BF$3,$K$2:$P$2,0))/12</f>
        <v>-16666.666666666668</v>
      </c>
      <c r="BG106" s="24" cm="1">
        <f t="array" ref="BG106">INDEX($K:$P,ROW(),MATCH(BG$3,$K$2:$P$2,0))/12</f>
        <v>-16666.666666666668</v>
      </c>
      <c r="BH106" s="24" cm="1">
        <f t="array" ref="BH106">INDEX($K:$P,ROW(),MATCH(BH$3,$K$2:$P$2,0))/12</f>
        <v>-16666.666666666668</v>
      </c>
      <c r="BI106" s="24" cm="1">
        <f t="array" ref="BI106">INDEX($K:$P,ROW(),MATCH(BI$3,$K$2:$P$2,0))/12</f>
        <v>-16666.666666666668</v>
      </c>
      <c r="BJ106" s="24" cm="1">
        <f t="array" ref="BJ106">INDEX($K:$P,ROW(),MATCH(BJ$3,$K$2:$P$2,0))/12</f>
        <v>-16666.666666666668</v>
      </c>
      <c r="BK106" s="24" cm="1">
        <f t="array" ref="BK106">INDEX($K:$P,ROW(),MATCH(BK$3,$K$2:$P$2,0))/12</f>
        <v>-16666.666666666668</v>
      </c>
      <c r="BL106" s="24" cm="1">
        <f t="array" ref="BL106">INDEX($K:$P,ROW(),MATCH(BL$3,$K$2:$P$2,0))/12</f>
        <v>-16666.666666666668</v>
      </c>
      <c r="BM106" s="24" cm="1">
        <f t="array" ref="BM106">INDEX($K:$P,ROW(),MATCH(BM$3,$K$2:$P$2,0))/12</f>
        <v>-16666.666666666668</v>
      </c>
      <c r="BN106" s="24" cm="1">
        <f t="array" ref="BN106">INDEX($K:$P,ROW(),MATCH(BN$3,$K$2:$P$2,0))/12</f>
        <v>-16666.666666666668</v>
      </c>
      <c r="BO106" s="24" cm="1">
        <f t="array" ref="BO106">INDEX($K:$P,ROW(),MATCH(BO$3,$K$2:$P$2,0))/12</f>
        <v>-16666.666666666668</v>
      </c>
      <c r="BP106" s="24" cm="1">
        <f t="array" ref="BP106">INDEX($K:$P,ROW(),MATCH(BP$3,$K$2:$P$2,0))/12</f>
        <v>-16666.666666666668</v>
      </c>
      <c r="BQ106" s="24" cm="1">
        <f t="array" ref="BQ106">INDEX($K:$P,ROW(),MATCH(BQ$3,$K$2:$P$2,0))/12</f>
        <v>-16666.666666666668</v>
      </c>
      <c r="BR106" s="24" cm="1">
        <f t="array" ref="BR106">INDEX($K:$P,ROW(),MATCH(BR$3,$K$2:$P$2,0))/12</f>
        <v>-16666.666666666668</v>
      </c>
      <c r="BS106" s="24" cm="1">
        <f t="array" ref="BS106">INDEX($K:$P,ROW(),MATCH(BS$3,$K$2:$P$2,0))/12</f>
        <v>-16666.666666666668</v>
      </c>
      <c r="BT106" s="24" cm="1">
        <f t="array" ref="BT106">INDEX($K:$P,ROW(),MATCH(BT$3,$K$2:$P$2,0))/12</f>
        <v>-16666.666666666668</v>
      </c>
      <c r="BU106" s="24" cm="1">
        <f t="array" ref="BU106">INDEX($K:$P,ROW(),MATCH(BU$3,$K$2:$P$2,0))/12</f>
        <v>-16666.666666666668</v>
      </c>
      <c r="BV106" s="24" cm="1">
        <f t="array" ref="BV106">INDEX($K:$P,ROW(),MATCH(BV$3,$K$2:$P$2,0))/12</f>
        <v>-16666.666666666668</v>
      </c>
      <c r="BW106" s="24" cm="1">
        <f t="array" ref="BW106">INDEX($K:$P,ROW(),MATCH(BW$3,$K$2:$P$2,0))/12</f>
        <v>-16666.666666666668</v>
      </c>
      <c r="BX106" s="24" cm="1">
        <f t="array" ref="BX106">INDEX($K:$P,ROW(),MATCH(BX$3,$K$2:$P$2,0))/12</f>
        <v>-16666.666666666668</v>
      </c>
      <c r="BY106" s="24" cm="1">
        <f t="array" ref="BY106">INDEX($K:$P,ROW(),MATCH(BY$3,$K$2:$P$2,0))/12</f>
        <v>-16666.666666666668</v>
      </c>
      <c r="BZ106" s="24" cm="1">
        <f t="array" ref="BZ106">INDEX($K:$P,ROW(),MATCH(BZ$3,$K$2:$P$2,0))/12</f>
        <v>-16666.666666666668</v>
      </c>
      <c r="CA106" s="24" cm="1">
        <f t="array" ref="CA106">INDEX($K:$P,ROW(),MATCH(CA$3,$K$2:$P$2,0))/12</f>
        <v>-16666.666666666668</v>
      </c>
      <c r="CB106" s="24" cm="1">
        <f t="array" ref="CB106">INDEX($K:$P,ROW(),MATCH(CB$3,$K$2:$P$2,0))/12</f>
        <v>-16666.666666666668</v>
      </c>
      <c r="CC106" s="24" cm="1">
        <f t="array" ref="CC106">INDEX($K:$P,ROW(),MATCH(CC$3,$K$2:$P$2,0))/12</f>
        <v>-16666.666666666668</v>
      </c>
      <c r="CD106" s="24" cm="1">
        <f t="array" ref="CD106">INDEX($K:$P,ROW(),MATCH(CD$3,$K$2:$P$2,0))/12</f>
        <v>-16666.666666666668</v>
      </c>
      <c r="CE106" s="24" cm="1">
        <f t="array" ref="CE106">INDEX($K:$P,ROW(),MATCH(CE$3,$K$2:$P$2,0))/12</f>
        <v>-16666.666666666668</v>
      </c>
      <c r="CF106" s="24" cm="1">
        <f t="array" ref="CF106">INDEX($K:$P,ROW(),MATCH(CF$3,$K$2:$P$2,0))/12</f>
        <v>-16666.666666666668</v>
      </c>
      <c r="CG106" s="24" cm="1">
        <f t="array" ref="CG106">INDEX($K:$P,ROW(),MATCH(CG$3,$K$2:$P$2,0))/12</f>
        <v>-16666.666666666668</v>
      </c>
      <c r="CH106" s="24" cm="1">
        <f t="array" ref="CH106">INDEX($K:$P,ROW(),MATCH(CH$3,$K$2:$P$2,0))/12</f>
        <v>-16666.666666666668</v>
      </c>
      <c r="CI106" s="24" cm="1">
        <f t="array" ref="CI106">INDEX($K:$P,ROW(),MATCH(CI$3,$K$2:$P$2,0))/12</f>
        <v>-16666.666666666668</v>
      </c>
      <c r="CJ106" s="24" cm="1">
        <f t="array" ref="CJ106">INDEX($K:$P,ROW(),MATCH(CJ$3,$K$2:$P$2,0))/12</f>
        <v>-16666.666666666668</v>
      </c>
      <c r="CK106" s="24" cm="1">
        <f t="array" ref="CK106">INDEX($K:$P,ROW(),MATCH(CK$3,$K$2:$P$2,0))/12</f>
        <v>-16666.666666666668</v>
      </c>
      <c r="CL106" s="24" cm="1">
        <f t="array" ref="CL106">INDEX($K:$P,ROW(),MATCH(CL$3,$K$2:$P$2,0))/12</f>
        <v>-16666.666666666668</v>
      </c>
      <c r="CO106" s="24" t="e" cm="1">
        <f t="array" ref="CO106">INDEX($K:$P,ROW(),MATCH(CO$3,$K$2:$P$2,0))/CO$5</f>
        <v>#N/A</v>
      </c>
      <c r="CP106" s="24" t="e" cm="1">
        <f t="array" ref="CP106">INDEX($K:$P,ROW(),MATCH(CP$3,$K$2:$P$2,0))/CP$5</f>
        <v>#N/A</v>
      </c>
      <c r="CQ106" s="24" t="e" cm="1">
        <f t="array" ref="CQ106">INDEX($K:$P,ROW(),MATCH(CQ$3,$K$2:$P$2,0))/CQ$5</f>
        <v>#N/A</v>
      </c>
      <c r="CR106" s="24" t="e" cm="1">
        <f t="array" ref="CR106">INDEX($K:$P,ROW(),MATCH(CR$3,$K$2:$P$2,0))/CR$5</f>
        <v>#N/A</v>
      </c>
      <c r="CS106" s="24" t="e" cm="1">
        <f t="array" ref="CS106">INDEX($K:$P,ROW(),MATCH(CS$3,$K$2:$P$2,0))/CS$5</f>
        <v>#N/A</v>
      </c>
      <c r="CT106" s="24" t="e" cm="1">
        <f t="array" ref="CT106">INDEX($K:$P,ROW(),MATCH(CT$3,$K$2:$P$2,0))/CT$5</f>
        <v>#N/A</v>
      </c>
      <c r="CU106" s="24" t="e" cm="1">
        <f t="array" ref="CU106">INDEX($K:$P,ROW(),MATCH(CU$3,$K$2:$P$2,0))/CU$5</f>
        <v>#N/A</v>
      </c>
      <c r="CV106" s="24" t="e" cm="1">
        <f t="array" ref="CV106">INDEX($K:$P,ROW(),MATCH(CV$3,$K$2:$P$2,0))/CV$5</f>
        <v>#N/A</v>
      </c>
      <c r="CW106" s="24" t="e" cm="1">
        <f t="array" ref="CW106">INDEX($K:$P,ROW(),MATCH(CW$3,$K$2:$P$2,0))/CW$5</f>
        <v>#N/A</v>
      </c>
      <c r="CX106" s="24" t="e" cm="1">
        <f t="array" ref="CX106">INDEX($K:$P,ROW(),MATCH(CX$3,$K$2:$P$2,0))/CX$5</f>
        <v>#N/A</v>
      </c>
      <c r="CY106" s="24" t="e" cm="1">
        <f t="array" ref="CY106">INDEX($K:$P,ROW(),MATCH(CY$3,$K$2:$P$2,0))/CL$5</f>
        <v>#N/A</v>
      </c>
      <c r="CZ106" s="24" t="e" cm="1">
        <f t="array" ref="CZ106">INDEX($K:$P,ROW(),MATCH(CZ$3,$K$2:$P$2,0))/CZ$5</f>
        <v>#N/A</v>
      </c>
      <c r="DA106" s="24" t="e" cm="1">
        <f t="array" ref="DA106">INDEX($K:$P,ROW(),MATCH(DA$3,$K$2:$P$2,0))/DA$5</f>
        <v>#N/A</v>
      </c>
      <c r="DB106" s="24" t="e" cm="1">
        <f t="array" ref="DB106">INDEX($K:$P,ROW(),MATCH(DB$3,$K$2:$P$2,0))/DB$5</f>
        <v>#N/A</v>
      </c>
      <c r="DC106" s="24" t="e" cm="1">
        <f t="array" ref="DC106">INDEX($K:$P,ROW(),MATCH(DC$3,$K$2:$P$2,0))/DC$5</f>
        <v>#N/A</v>
      </c>
      <c r="DD106" s="24" t="e" cm="1">
        <f t="array" ref="DD106">INDEX($K:$P,ROW(),MATCH(DD$3,$K$2:$P$2,0))/DD$5</f>
        <v>#N/A</v>
      </c>
      <c r="DE106" s="24" t="e" cm="1">
        <f t="array" ref="DE106">INDEX($K:$P,ROW(),MATCH(DE$3,$K$2:$P$2,0))/DE$5</f>
        <v>#N/A</v>
      </c>
      <c r="DF106" s="24" t="e" cm="1">
        <f t="array" ref="DF106">INDEX($K:$P,ROW(),MATCH(DF$3,$K$2:$P$2,0))/DF$5</f>
        <v>#N/A</v>
      </c>
      <c r="DG106" s="24" t="e" cm="1">
        <f t="array" ref="DG106">INDEX($K:$P,ROW(),MATCH(DG$3,$K$2:$P$2,0))/DG$5</f>
        <v>#N/A</v>
      </c>
      <c r="DH106" s="24" t="e" cm="1">
        <f t="array" ref="DH106">INDEX($K:$P,ROW(),MATCH(DH$3,$K$2:$P$2,0))/DH$5</f>
        <v>#N/A</v>
      </c>
      <c r="DI106" s="24" t="e" cm="1">
        <f t="array" ref="DI106">INDEX($K:$P,ROW(),MATCH(DI$3,$K$2:$P$2,0))/DI$5</f>
        <v>#N/A</v>
      </c>
      <c r="DJ106" s="24" t="e" cm="1">
        <f t="array" ref="DJ106">INDEX($K:$P,ROW(),MATCH(DJ$3,$K$2:$P$2,0))/DJ$5</f>
        <v>#N/A</v>
      </c>
      <c r="DK106" s="24" t="e" cm="1">
        <f t="array" ref="DK106">INDEX($K:$P,ROW(),MATCH(DK$3,$K$2:$P$2,0))/DK$5</f>
        <v>#N/A</v>
      </c>
      <c r="DL106" s="24" t="e" cm="1">
        <f t="array" ref="DL106">INDEX($K:$P,ROW(),MATCH(DL$3,$K$2:$P$2,0))/DL$5</f>
        <v>#N/A</v>
      </c>
    </row>
    <row r="107" spans="1:116" x14ac:dyDescent="0.35">
      <c r="B107" t="str">
        <f>E107</f>
        <v>107 AD-EV</v>
      </c>
      <c r="D107" t="s">
        <v>259</v>
      </c>
      <c r="E107" s="8" t="str">
        <f t="shared" si="85"/>
        <v>107 AD-EV</v>
      </c>
      <c r="G107" s="145" t="s">
        <v>338</v>
      </c>
      <c r="H107" s="12"/>
      <c r="I107" s="60"/>
      <c r="J107" s="60"/>
      <c r="K107" s="122">
        <v>10</v>
      </c>
      <c r="L107" s="122">
        <v>10</v>
      </c>
      <c r="M107" s="122">
        <v>10</v>
      </c>
      <c r="N107" s="122">
        <v>10</v>
      </c>
      <c r="O107" s="122">
        <v>10</v>
      </c>
      <c r="P107" s="122">
        <v>10</v>
      </c>
      <c r="R107" s="123"/>
      <c r="S107" s="123" cm="1">
        <f t="array" ref="S107">INDEX($K:$P,ROW(),MATCH(S$3,$K$2:$P$2,0))</f>
        <v>10</v>
      </c>
      <c r="T107" s="123" cm="1">
        <f t="array" ref="T107">INDEX($K:$P,ROW(),MATCH(T$3,$K$2:$P$2,0))</f>
        <v>10</v>
      </c>
      <c r="U107" s="123" cm="1">
        <f t="array" ref="U107">INDEX($K:$P,ROW(),MATCH(U$3,$K$2:$P$2,0))</f>
        <v>10</v>
      </c>
      <c r="V107" s="123" cm="1">
        <f t="array" ref="V107">INDEX($K:$P,ROW(),MATCH(V$3,$K$2:$P$2,0))</f>
        <v>10</v>
      </c>
      <c r="W107" s="161" cm="1">
        <f t="array" ref="W107">INDEX($K:$P,ROW(),MATCH(W$3,$K$2:$P$2,0))</f>
        <v>10</v>
      </c>
      <c r="X107" s="123" cm="1">
        <f t="array" ref="X107">INDEX($K:$P,ROW(),MATCH(X$3,$K$2:$P$2,0))</f>
        <v>10</v>
      </c>
      <c r="Y107" s="123" cm="1">
        <f t="array" ref="Y107">INDEX($K:$P,ROW(),MATCH(Y$3,$K$2:$P$2,0))</f>
        <v>10</v>
      </c>
      <c r="Z107" s="123" cm="1">
        <f t="array" ref="Z107">INDEX($K:$P,ROW(),MATCH(Z$3,$K$2:$P$2,0))</f>
        <v>10</v>
      </c>
      <c r="AA107" s="123" cm="1">
        <f t="array" ref="AA107">INDEX($K:$P,ROW(),MATCH(AA$3,$K$2:$P$2,0))</f>
        <v>10</v>
      </c>
      <c r="AB107" s="123" cm="1">
        <f t="array" ref="AB107">INDEX($K:$P,ROW(),MATCH(AB$3,$K$2:$P$2,0))</f>
        <v>10</v>
      </c>
      <c r="AC107" s="123" cm="1">
        <f t="array" ref="AC107">INDEX($K:$P,ROW(),MATCH(AC$3,$K$2:$P$2,0))</f>
        <v>10</v>
      </c>
      <c r="AD107" s="123" cm="1">
        <f t="array" ref="AD107">INDEX($K:$P,ROW(),MATCH(AD$3,$K$2:$P$2,0))</f>
        <v>10</v>
      </c>
      <c r="AE107" s="123" cm="1">
        <f t="array" ref="AE107">INDEX($K:$P,ROW(),MATCH(AE$3,$K$2:$P$2,0))</f>
        <v>10</v>
      </c>
      <c r="AF107" s="123" cm="1">
        <f t="array" ref="AF107">INDEX($K:$P,ROW(),MATCH(AF$3,$K$2:$P$2,0))</f>
        <v>10</v>
      </c>
      <c r="AG107" s="123" cm="1">
        <f t="array" ref="AG107">INDEX($K:$P,ROW(),MATCH(AG$3,$K$2:$P$2,0))</f>
        <v>10</v>
      </c>
      <c r="AH107" s="123" cm="1">
        <f t="array" ref="AH107">INDEX($K:$P,ROW(),MATCH(AH$3,$K$2:$P$2,0))</f>
        <v>10</v>
      </c>
      <c r="AI107" s="123" cm="1">
        <f t="array" ref="AI107">INDEX($K:$P,ROW(),MATCH(AI$3,$K$2:$P$2,0))</f>
        <v>10</v>
      </c>
      <c r="AJ107" s="123" cm="1">
        <f t="array" ref="AJ107">INDEX($K:$P,ROW(),MATCH(AJ$3,$K$2:$P$2,0))</f>
        <v>10</v>
      </c>
      <c r="AK107" s="123" cm="1">
        <f t="array" ref="AK107">INDEX($K:$P,ROW(),MATCH(AK$3,$K$2:$P$2,0))</f>
        <v>10</v>
      </c>
      <c r="AL107" s="123" cm="1">
        <f t="array" ref="AL107">INDEX($K:$P,ROW(),MATCH(AL$3,$K$2:$P$2,0))</f>
        <v>10</v>
      </c>
      <c r="AM107" s="123" cm="1">
        <f t="array" ref="AM107">INDEX($K:$P,ROW(),MATCH(AM$3,$K$2:$P$2,0))</f>
        <v>10</v>
      </c>
      <c r="AN107" s="123" cm="1">
        <f t="array" ref="AN107">INDEX($K:$P,ROW(),MATCH(AN$3,$K$2:$P$2,0))</f>
        <v>10</v>
      </c>
      <c r="AO107" s="123" cm="1">
        <f t="array" ref="AO107">INDEX($K:$P,ROW(),MATCH(AO$3,$K$2:$P$2,0))</f>
        <v>10</v>
      </c>
      <c r="AP107" s="123" cm="1">
        <f t="array" ref="AP107">INDEX($K:$P,ROW(),MATCH(AP$3,$K$2:$P$2,0))</f>
        <v>10</v>
      </c>
      <c r="AQ107" s="123" cm="1">
        <f t="array" ref="AQ107">INDEX($K:$P,ROW(),MATCH(AQ$3,$K$2:$P$2,0))</f>
        <v>10</v>
      </c>
      <c r="AR107" s="123" cm="1">
        <f t="array" ref="AR107">INDEX($K:$P,ROW(),MATCH(AR$3,$K$2:$P$2,0))</f>
        <v>10</v>
      </c>
      <c r="AS107" s="123" cm="1">
        <f t="array" ref="AS107">INDEX($K:$P,ROW(),MATCH(AS$3,$K$2:$P$2,0))</f>
        <v>10</v>
      </c>
      <c r="AT107" s="123" cm="1">
        <f t="array" ref="AT107">INDEX($K:$P,ROW(),MATCH(AT$3,$K$2:$P$2,0))</f>
        <v>10</v>
      </c>
      <c r="AU107" s="123" cm="1">
        <f t="array" ref="AU107">INDEX($K:$P,ROW(),MATCH(AU$3,$K$2:$P$2,0))</f>
        <v>10</v>
      </c>
      <c r="AV107" s="123" cm="1">
        <f t="array" ref="AV107">INDEX($K:$P,ROW(),MATCH(AV$3,$K$2:$P$2,0))</f>
        <v>10</v>
      </c>
      <c r="AW107" s="123" cm="1">
        <f t="array" ref="AW107">INDEX($K:$P,ROW(),MATCH(AW$3,$K$2:$P$2,0))</f>
        <v>10</v>
      </c>
      <c r="AX107" s="123" cm="1">
        <f t="array" ref="AX107">INDEX($K:$P,ROW(),MATCH(AX$3,$K$2:$P$2,0))</f>
        <v>10</v>
      </c>
      <c r="AY107" s="123" cm="1">
        <f t="array" ref="AY107">INDEX($K:$P,ROW(),MATCH(AY$3,$K$2:$P$2,0))</f>
        <v>10</v>
      </c>
      <c r="AZ107" s="123" cm="1">
        <f t="array" ref="AZ107">INDEX($K:$P,ROW(),MATCH(AZ$3,$K$2:$P$2,0))</f>
        <v>10</v>
      </c>
      <c r="BA107" s="123" cm="1">
        <f t="array" ref="BA107">INDEX($K:$P,ROW(),MATCH(BA$3,$K$2:$P$2,0))</f>
        <v>10</v>
      </c>
      <c r="BB107" s="123" cm="1">
        <f t="array" ref="BB107">INDEX($K:$P,ROW(),MATCH(BB$3,$K$2:$P$2,0))</f>
        <v>10</v>
      </c>
      <c r="BC107" s="123" cm="1">
        <f t="array" ref="BC107">INDEX($K:$P,ROW(),MATCH(BC$3,$K$2:$P$2,0))</f>
        <v>10</v>
      </c>
      <c r="BD107" s="123" cm="1">
        <f t="array" ref="BD107">INDEX($K:$P,ROW(),MATCH(BD$3,$K$2:$P$2,0))</f>
        <v>10</v>
      </c>
      <c r="BE107" s="123" cm="1">
        <f t="array" ref="BE107">INDEX($K:$P,ROW(),MATCH(BE$3,$K$2:$P$2,0))</f>
        <v>10</v>
      </c>
      <c r="BF107" s="123" cm="1">
        <f t="array" ref="BF107">INDEX($K:$P,ROW(),MATCH(BF$3,$K$2:$P$2,0))</f>
        <v>10</v>
      </c>
      <c r="BG107" s="123" cm="1">
        <f t="array" ref="BG107">INDEX($K:$P,ROW(),MATCH(BG$3,$K$2:$P$2,0))</f>
        <v>10</v>
      </c>
      <c r="BH107" s="123" cm="1">
        <f t="array" ref="BH107">INDEX($K:$P,ROW(),MATCH(BH$3,$K$2:$P$2,0))</f>
        <v>10</v>
      </c>
      <c r="BI107" s="123" cm="1">
        <f t="array" ref="BI107">INDEX($K:$P,ROW(),MATCH(BI$3,$K$2:$P$2,0))</f>
        <v>10</v>
      </c>
      <c r="BJ107" s="123" cm="1">
        <f t="array" ref="BJ107">INDEX($K:$P,ROW(),MATCH(BJ$3,$K$2:$P$2,0))</f>
        <v>10</v>
      </c>
      <c r="BK107" s="123" cm="1">
        <f t="array" ref="BK107">INDEX($K:$P,ROW(),MATCH(BK$3,$K$2:$P$2,0))</f>
        <v>10</v>
      </c>
      <c r="BL107" s="123" cm="1">
        <f t="array" ref="BL107">INDEX($K:$P,ROW(),MATCH(BL$3,$K$2:$P$2,0))</f>
        <v>10</v>
      </c>
      <c r="BM107" s="123" cm="1">
        <f t="array" ref="BM107">INDEX($K:$P,ROW(),MATCH(BM$3,$K$2:$P$2,0))</f>
        <v>10</v>
      </c>
      <c r="BN107" s="123" cm="1">
        <f t="array" ref="BN107">INDEX($K:$P,ROW(),MATCH(BN$3,$K$2:$P$2,0))</f>
        <v>10</v>
      </c>
      <c r="BO107" s="123" cm="1">
        <f t="array" ref="BO107">INDEX($K:$P,ROW(),MATCH(BO$3,$K$2:$P$2,0))</f>
        <v>10</v>
      </c>
      <c r="BP107" s="123" cm="1">
        <f t="array" ref="BP107">INDEX($K:$P,ROW(),MATCH(BP$3,$K$2:$P$2,0))</f>
        <v>10</v>
      </c>
      <c r="BQ107" s="123" cm="1">
        <f t="array" ref="BQ107">INDEX($K:$P,ROW(),MATCH(BQ$3,$K$2:$P$2,0))</f>
        <v>10</v>
      </c>
      <c r="BR107" s="123" cm="1">
        <f t="array" ref="BR107">INDEX($K:$P,ROW(),MATCH(BR$3,$K$2:$P$2,0))</f>
        <v>10</v>
      </c>
      <c r="BS107" s="123" cm="1">
        <f t="array" ref="BS107">INDEX($K:$P,ROW(),MATCH(BS$3,$K$2:$P$2,0))</f>
        <v>10</v>
      </c>
      <c r="BT107" s="123" cm="1">
        <f t="array" ref="BT107">INDEX($K:$P,ROW(),MATCH(BT$3,$K$2:$P$2,0))</f>
        <v>10</v>
      </c>
      <c r="BU107" s="123" cm="1">
        <f t="array" ref="BU107">INDEX($K:$P,ROW(),MATCH(BU$3,$K$2:$P$2,0))</f>
        <v>10</v>
      </c>
      <c r="BV107" s="123" cm="1">
        <f t="array" ref="BV107">INDEX($K:$P,ROW(),MATCH(BV$3,$K$2:$P$2,0))</f>
        <v>10</v>
      </c>
      <c r="BW107" s="123" cm="1">
        <f t="array" ref="BW107">INDEX($K:$P,ROW(),MATCH(BW$3,$K$2:$P$2,0))</f>
        <v>10</v>
      </c>
      <c r="BX107" s="123" cm="1">
        <f t="array" ref="BX107">INDEX($K:$P,ROW(),MATCH(BX$3,$K$2:$P$2,0))</f>
        <v>10</v>
      </c>
      <c r="BY107" s="123" cm="1">
        <f t="array" ref="BY107">INDEX($K:$P,ROW(),MATCH(BY$3,$K$2:$P$2,0))</f>
        <v>10</v>
      </c>
      <c r="BZ107" s="123" cm="1">
        <f t="array" ref="BZ107">INDEX($K:$P,ROW(),MATCH(BZ$3,$K$2:$P$2,0))</f>
        <v>10</v>
      </c>
      <c r="CA107" s="123" cm="1">
        <f t="array" ref="CA107">INDEX($K:$P,ROW(),MATCH(CA$3,$K$2:$P$2,0))</f>
        <v>10</v>
      </c>
      <c r="CB107" s="123" cm="1">
        <f t="array" ref="CB107">INDEX($K:$P,ROW(),MATCH(CB$3,$K$2:$P$2,0))</f>
        <v>10</v>
      </c>
      <c r="CC107" s="123" cm="1">
        <f t="array" ref="CC107">INDEX($K:$P,ROW(),MATCH(CC$3,$K$2:$P$2,0))</f>
        <v>10</v>
      </c>
      <c r="CD107" s="123" cm="1">
        <f t="array" ref="CD107">INDEX($K:$P,ROW(),MATCH(CD$3,$K$2:$P$2,0))</f>
        <v>10</v>
      </c>
      <c r="CE107" s="123" cm="1">
        <f t="array" ref="CE107">INDEX($K:$P,ROW(),MATCH(CE$3,$K$2:$P$2,0))</f>
        <v>10</v>
      </c>
      <c r="CF107" s="123" cm="1">
        <f t="array" ref="CF107">INDEX($K:$P,ROW(),MATCH(CF$3,$K$2:$P$2,0))</f>
        <v>10</v>
      </c>
      <c r="CG107" s="123" cm="1">
        <f t="array" ref="CG107">INDEX($K:$P,ROW(),MATCH(CG$3,$K$2:$P$2,0))</f>
        <v>10</v>
      </c>
      <c r="CH107" s="123" cm="1">
        <f t="array" ref="CH107">INDEX($K:$P,ROW(),MATCH(CH$3,$K$2:$P$2,0))</f>
        <v>10</v>
      </c>
      <c r="CI107" s="123" cm="1">
        <f t="array" ref="CI107">INDEX($K:$P,ROW(),MATCH(CI$3,$K$2:$P$2,0))</f>
        <v>10</v>
      </c>
      <c r="CJ107" s="123" cm="1">
        <f t="array" ref="CJ107">INDEX($K:$P,ROW(),MATCH(CJ$3,$K$2:$P$2,0))</f>
        <v>10</v>
      </c>
      <c r="CK107" s="123" cm="1">
        <f t="array" ref="CK107">INDEX($K:$P,ROW(),MATCH(CK$3,$K$2:$P$2,0))</f>
        <v>10</v>
      </c>
      <c r="CL107" s="123" cm="1">
        <f t="array" ref="CL107">INDEX($K:$P,ROW(),MATCH(CL$3,$K$2:$P$2,0))</f>
        <v>10</v>
      </c>
      <c r="CN107" s="60"/>
      <c r="CO107" s="123" t="e" cm="1">
        <f t="array" ref="CO107">INDEX($K:$P,ROW(),MATCH(CO$3,$K$2:$P$2,0))</f>
        <v>#N/A</v>
      </c>
      <c r="CP107" s="123" t="e" cm="1">
        <f t="array" ref="CP107">INDEX($K:$P,ROW(),MATCH(CP$3,$K$2:$P$2,0))</f>
        <v>#N/A</v>
      </c>
      <c r="CQ107" s="123" t="e" cm="1">
        <f t="array" ref="CQ107">INDEX($K:$P,ROW(),MATCH(CQ$3,$K$2:$P$2,0))</f>
        <v>#N/A</v>
      </c>
      <c r="CR107" s="123" t="e" cm="1">
        <f t="array" ref="CR107">INDEX($K:$P,ROW(),MATCH(CR$3,$K$2:$P$2,0))</f>
        <v>#N/A</v>
      </c>
      <c r="CS107" s="123" t="e" cm="1">
        <f t="array" ref="CS107">INDEX($K:$P,ROW(),MATCH(CS$3,$K$2:$P$2,0))</f>
        <v>#N/A</v>
      </c>
      <c r="CT107" s="123" t="e" cm="1">
        <f t="array" ref="CT107">INDEX($K:$P,ROW(),MATCH(CT$3,$K$2:$P$2,0))</f>
        <v>#N/A</v>
      </c>
      <c r="CU107" s="123" t="e" cm="1">
        <f t="array" ref="CU107">INDEX($K:$P,ROW(),MATCH(CU$3,$K$2:$P$2,0))</f>
        <v>#N/A</v>
      </c>
      <c r="CV107" s="123" t="e" cm="1">
        <f t="array" ref="CV107">INDEX($K:$P,ROW(),MATCH(CV$3,$K$2:$P$2,0))</f>
        <v>#N/A</v>
      </c>
      <c r="CW107" s="123" t="e" cm="1">
        <f t="array" ref="CW107">INDEX($K:$P,ROW(),MATCH(CW$3,$K$2:$P$2,0))</f>
        <v>#N/A</v>
      </c>
      <c r="CX107" s="123" t="e" cm="1">
        <f t="array" ref="CX107">INDEX($K:$P,ROW(),MATCH(CX$3,$K$2:$P$2,0))</f>
        <v>#N/A</v>
      </c>
      <c r="CY107" s="123" t="e" cm="1">
        <f t="array" ref="CY107">INDEX($K:$P,ROW(),MATCH(CY$3,$K$2:$P$2,0))</f>
        <v>#N/A</v>
      </c>
      <c r="CZ107" s="123" t="e" cm="1">
        <f t="array" ref="CZ107">INDEX($K:$P,ROW(),MATCH(CZ$3,$K$2:$P$2,0))</f>
        <v>#N/A</v>
      </c>
      <c r="DA107" s="123" t="e" cm="1">
        <f t="array" ref="DA107">INDEX($K:$P,ROW(),MATCH(DA$3,$K$2:$P$2,0))</f>
        <v>#N/A</v>
      </c>
      <c r="DB107" s="123" t="e" cm="1">
        <f t="array" ref="DB107">INDEX($K:$P,ROW(),MATCH(DB$3,$K$2:$P$2,0))</f>
        <v>#N/A</v>
      </c>
      <c r="DC107" s="123" t="e" cm="1">
        <f t="array" ref="DC107">INDEX($K:$P,ROW(),MATCH(DC$3,$K$2:$P$2,0))</f>
        <v>#N/A</v>
      </c>
      <c r="DD107" s="123" t="e" cm="1">
        <f t="array" ref="DD107">INDEX($K:$P,ROW(),MATCH(DD$3,$K$2:$P$2,0))</f>
        <v>#N/A</v>
      </c>
      <c r="DE107" s="123" t="e" cm="1">
        <f t="array" ref="DE107">INDEX($K:$P,ROW(),MATCH(DE$3,$K$2:$P$2,0))</f>
        <v>#N/A</v>
      </c>
      <c r="DF107" s="123" t="e" cm="1">
        <f t="array" ref="DF107">INDEX($K:$P,ROW(),MATCH(DF$3,$K$2:$P$2,0))</f>
        <v>#N/A</v>
      </c>
      <c r="DG107" s="123" t="e" cm="1">
        <f t="array" ref="DG107">INDEX($K:$P,ROW(),MATCH(DG$3,$K$2:$P$2,0))</f>
        <v>#N/A</v>
      </c>
      <c r="DH107" s="123" t="e" cm="1">
        <f t="array" ref="DH107">INDEX($K:$P,ROW(),MATCH(DH$3,$K$2:$P$2,0))</f>
        <v>#N/A</v>
      </c>
      <c r="DI107" s="123" t="e" cm="1">
        <f t="array" ref="DI107">INDEX($K:$P,ROW(),MATCH(DI$3,$K$2:$P$2,0))</f>
        <v>#N/A</v>
      </c>
      <c r="DJ107" s="123" t="e" cm="1">
        <f t="array" ref="DJ107">INDEX($K:$P,ROW(),MATCH(DJ$3,$K$2:$P$2,0))</f>
        <v>#N/A</v>
      </c>
      <c r="DK107" s="123" t="e" cm="1">
        <f t="array" ref="DK107">INDEX($K:$P,ROW(),MATCH(DK$3,$K$2:$P$2,0))</f>
        <v>#N/A</v>
      </c>
      <c r="DL107" s="123" t="e" cm="1">
        <f t="array" ref="DL107">INDEX($K:$P,ROW(),MATCH(DL$3,$K$2:$P$2,0))</f>
        <v>#N/A</v>
      </c>
    </row>
    <row r="108" spans="1:116" x14ac:dyDescent="0.35">
      <c r="B108" t="str">
        <f>E108</f>
        <v>108 AD-EV</v>
      </c>
      <c r="D108" t="s">
        <v>259</v>
      </c>
      <c r="E108" s="8" t="str">
        <f t="shared" ref="E108" si="86">ROW()&amp;" "&amp;D108</f>
        <v>108 AD-EV</v>
      </c>
      <c r="G108" s="129" t="str">
        <f ca="1">OFFSET(G108,ROW(G118)-ROW(G108),0)</f>
        <v># of assets</v>
      </c>
      <c r="H108" s="31"/>
      <c r="I108" s="73"/>
      <c r="J108" s="73"/>
      <c r="K108" s="38">
        <f t="shared" ref="K108:P108" si="87">SUMIF($3:$3,K$2,108:108)</f>
        <v>10000</v>
      </c>
      <c r="L108" s="32">
        <f t="shared" si="87"/>
        <v>20000</v>
      </c>
      <c r="M108" s="38">
        <f t="shared" si="87"/>
        <v>20000</v>
      </c>
      <c r="N108" s="38">
        <f t="shared" si="87"/>
        <v>20000</v>
      </c>
      <c r="O108" s="38">
        <f t="shared" si="87"/>
        <v>20000</v>
      </c>
      <c r="P108" s="38">
        <f t="shared" si="87"/>
        <v>20000</v>
      </c>
      <c r="R108" s="38"/>
      <c r="S108" s="38">
        <f>-S106/S107</f>
        <v>833.33333333333337</v>
      </c>
      <c r="T108" s="38">
        <f t="shared" ref="T108:CE108" si="88">-T106/T107</f>
        <v>833.33333333333337</v>
      </c>
      <c r="U108" s="38">
        <f t="shared" si="88"/>
        <v>833.33333333333337</v>
      </c>
      <c r="V108" s="38">
        <f t="shared" si="88"/>
        <v>833.33333333333337</v>
      </c>
      <c r="W108" s="38">
        <f t="shared" si="88"/>
        <v>833.33333333333337</v>
      </c>
      <c r="X108" s="38">
        <f t="shared" si="88"/>
        <v>833.33333333333337</v>
      </c>
      <c r="Y108" s="38">
        <f t="shared" si="88"/>
        <v>833.33333333333337</v>
      </c>
      <c r="Z108" s="38">
        <f t="shared" si="88"/>
        <v>833.33333333333337</v>
      </c>
      <c r="AA108" s="38">
        <f t="shared" si="88"/>
        <v>833.33333333333337</v>
      </c>
      <c r="AB108" s="38">
        <f t="shared" si="88"/>
        <v>833.33333333333337</v>
      </c>
      <c r="AC108" s="38">
        <f t="shared" si="88"/>
        <v>833.33333333333337</v>
      </c>
      <c r="AD108" s="38">
        <f t="shared" si="88"/>
        <v>833.33333333333337</v>
      </c>
      <c r="AE108" s="38">
        <f t="shared" si="88"/>
        <v>1666.6666666666667</v>
      </c>
      <c r="AF108" s="38">
        <f t="shared" si="88"/>
        <v>1666.6666666666667</v>
      </c>
      <c r="AG108" s="38">
        <f t="shared" si="88"/>
        <v>1666.6666666666667</v>
      </c>
      <c r="AH108" s="38">
        <f t="shared" si="88"/>
        <v>1666.6666666666667</v>
      </c>
      <c r="AI108" s="38">
        <f t="shared" si="88"/>
        <v>1666.6666666666667</v>
      </c>
      <c r="AJ108" s="38">
        <f t="shared" si="88"/>
        <v>1666.6666666666667</v>
      </c>
      <c r="AK108" s="38">
        <f t="shared" si="88"/>
        <v>1666.6666666666667</v>
      </c>
      <c r="AL108" s="38">
        <f t="shared" si="88"/>
        <v>1666.6666666666667</v>
      </c>
      <c r="AM108" s="38">
        <f t="shared" si="88"/>
        <v>1666.6666666666667</v>
      </c>
      <c r="AN108" s="38">
        <f t="shared" si="88"/>
        <v>1666.6666666666667</v>
      </c>
      <c r="AO108" s="38">
        <f t="shared" si="88"/>
        <v>1666.6666666666667</v>
      </c>
      <c r="AP108" s="38">
        <f t="shared" si="88"/>
        <v>1666.6666666666667</v>
      </c>
      <c r="AQ108" s="38">
        <f t="shared" si="88"/>
        <v>1666.6666666666667</v>
      </c>
      <c r="AR108" s="38">
        <f t="shared" si="88"/>
        <v>1666.6666666666667</v>
      </c>
      <c r="AS108" s="38">
        <f t="shared" si="88"/>
        <v>1666.6666666666667</v>
      </c>
      <c r="AT108" s="38">
        <f t="shared" si="88"/>
        <v>1666.6666666666667</v>
      </c>
      <c r="AU108" s="38">
        <f t="shared" si="88"/>
        <v>1666.6666666666667</v>
      </c>
      <c r="AV108" s="38">
        <f t="shared" si="88"/>
        <v>1666.6666666666667</v>
      </c>
      <c r="AW108" s="38">
        <f t="shared" si="88"/>
        <v>1666.6666666666667</v>
      </c>
      <c r="AX108" s="38">
        <f t="shared" si="88"/>
        <v>1666.6666666666667</v>
      </c>
      <c r="AY108" s="38">
        <f t="shared" si="88"/>
        <v>1666.6666666666667</v>
      </c>
      <c r="AZ108" s="38">
        <f t="shared" si="88"/>
        <v>1666.6666666666667</v>
      </c>
      <c r="BA108" s="38">
        <f t="shared" si="88"/>
        <v>1666.6666666666667</v>
      </c>
      <c r="BB108" s="38">
        <f t="shared" si="88"/>
        <v>1666.6666666666667</v>
      </c>
      <c r="BC108" s="38">
        <f t="shared" si="88"/>
        <v>1666.6666666666667</v>
      </c>
      <c r="BD108" s="38">
        <f t="shared" si="88"/>
        <v>1666.6666666666667</v>
      </c>
      <c r="BE108" s="38">
        <f t="shared" si="88"/>
        <v>1666.6666666666667</v>
      </c>
      <c r="BF108" s="38">
        <f t="shared" si="88"/>
        <v>1666.6666666666667</v>
      </c>
      <c r="BG108" s="38">
        <f t="shared" si="88"/>
        <v>1666.6666666666667</v>
      </c>
      <c r="BH108" s="38">
        <f t="shared" si="88"/>
        <v>1666.6666666666667</v>
      </c>
      <c r="BI108" s="38">
        <f t="shared" si="88"/>
        <v>1666.6666666666667</v>
      </c>
      <c r="BJ108" s="38">
        <f t="shared" si="88"/>
        <v>1666.6666666666667</v>
      </c>
      <c r="BK108" s="38">
        <f t="shared" si="88"/>
        <v>1666.6666666666667</v>
      </c>
      <c r="BL108" s="38">
        <f t="shared" si="88"/>
        <v>1666.6666666666667</v>
      </c>
      <c r="BM108" s="38">
        <f t="shared" si="88"/>
        <v>1666.6666666666667</v>
      </c>
      <c r="BN108" s="38">
        <f t="shared" si="88"/>
        <v>1666.6666666666667</v>
      </c>
      <c r="BO108" s="38">
        <f t="shared" si="88"/>
        <v>1666.6666666666667</v>
      </c>
      <c r="BP108" s="38">
        <f t="shared" si="88"/>
        <v>1666.6666666666667</v>
      </c>
      <c r="BQ108" s="38">
        <f t="shared" si="88"/>
        <v>1666.6666666666667</v>
      </c>
      <c r="BR108" s="38">
        <f t="shared" si="88"/>
        <v>1666.6666666666667</v>
      </c>
      <c r="BS108" s="38">
        <f t="shared" si="88"/>
        <v>1666.6666666666667</v>
      </c>
      <c r="BT108" s="38">
        <f t="shared" si="88"/>
        <v>1666.6666666666667</v>
      </c>
      <c r="BU108" s="38">
        <f t="shared" si="88"/>
        <v>1666.6666666666667</v>
      </c>
      <c r="BV108" s="38">
        <f t="shared" si="88"/>
        <v>1666.6666666666667</v>
      </c>
      <c r="BW108" s="38">
        <f t="shared" si="88"/>
        <v>1666.6666666666667</v>
      </c>
      <c r="BX108" s="38">
        <f t="shared" si="88"/>
        <v>1666.6666666666667</v>
      </c>
      <c r="BY108" s="38">
        <f t="shared" si="88"/>
        <v>1666.6666666666667</v>
      </c>
      <c r="BZ108" s="38">
        <f t="shared" si="88"/>
        <v>1666.6666666666667</v>
      </c>
      <c r="CA108" s="38">
        <f t="shared" si="88"/>
        <v>1666.6666666666667</v>
      </c>
      <c r="CB108" s="38">
        <f t="shared" si="88"/>
        <v>1666.6666666666667</v>
      </c>
      <c r="CC108" s="38">
        <f t="shared" si="88"/>
        <v>1666.6666666666667</v>
      </c>
      <c r="CD108" s="38">
        <f t="shared" si="88"/>
        <v>1666.6666666666667</v>
      </c>
      <c r="CE108" s="38">
        <f t="shared" si="88"/>
        <v>1666.6666666666667</v>
      </c>
      <c r="CF108" s="38">
        <f t="shared" ref="CF108:DL108" si="89">-CF106/CF107</f>
        <v>1666.6666666666667</v>
      </c>
      <c r="CG108" s="38">
        <f t="shared" si="89"/>
        <v>1666.6666666666667</v>
      </c>
      <c r="CH108" s="38">
        <f t="shared" si="89"/>
        <v>1666.6666666666667</v>
      </c>
      <c r="CI108" s="38">
        <f t="shared" si="89"/>
        <v>1666.6666666666667</v>
      </c>
      <c r="CJ108" s="38">
        <f t="shared" si="89"/>
        <v>1666.6666666666667</v>
      </c>
      <c r="CK108" s="38">
        <f t="shared" si="89"/>
        <v>1666.6666666666667</v>
      </c>
      <c r="CL108" s="38">
        <f t="shared" si="89"/>
        <v>1666.6666666666667</v>
      </c>
      <c r="CM108" s="38" t="e">
        <f t="shared" si="89"/>
        <v>#DIV/0!</v>
      </c>
      <c r="CN108" s="38" t="e">
        <f t="shared" si="89"/>
        <v>#DIV/0!</v>
      </c>
      <c r="CO108" s="38" t="e">
        <f t="shared" si="89"/>
        <v>#N/A</v>
      </c>
      <c r="CP108" s="38" t="e">
        <f t="shared" si="89"/>
        <v>#N/A</v>
      </c>
      <c r="CQ108" s="38" t="e">
        <f t="shared" si="89"/>
        <v>#N/A</v>
      </c>
      <c r="CR108" s="38" t="e">
        <f t="shared" si="89"/>
        <v>#N/A</v>
      </c>
      <c r="CS108" s="38" t="e">
        <f t="shared" si="89"/>
        <v>#N/A</v>
      </c>
      <c r="CT108" s="38" t="e">
        <f t="shared" si="89"/>
        <v>#N/A</v>
      </c>
      <c r="CU108" s="38" t="e">
        <f t="shared" si="89"/>
        <v>#N/A</v>
      </c>
      <c r="CV108" s="38" t="e">
        <f t="shared" si="89"/>
        <v>#N/A</v>
      </c>
      <c r="CW108" s="38" t="e">
        <f t="shared" si="89"/>
        <v>#N/A</v>
      </c>
      <c r="CX108" s="38" t="e">
        <f t="shared" si="89"/>
        <v>#N/A</v>
      </c>
      <c r="CY108" s="38" t="e">
        <f t="shared" si="89"/>
        <v>#N/A</v>
      </c>
      <c r="CZ108" s="38" t="e">
        <f t="shared" si="89"/>
        <v>#N/A</v>
      </c>
      <c r="DA108" s="38" t="e">
        <f t="shared" si="89"/>
        <v>#N/A</v>
      </c>
      <c r="DB108" s="38" t="e">
        <f t="shared" si="89"/>
        <v>#N/A</v>
      </c>
      <c r="DC108" s="38" t="e">
        <f t="shared" si="89"/>
        <v>#N/A</v>
      </c>
      <c r="DD108" s="38" t="e">
        <f t="shared" si="89"/>
        <v>#N/A</v>
      </c>
      <c r="DE108" s="38" t="e">
        <f t="shared" si="89"/>
        <v>#N/A</v>
      </c>
      <c r="DF108" s="38" t="e">
        <f t="shared" si="89"/>
        <v>#N/A</v>
      </c>
      <c r="DG108" s="38" t="e">
        <f t="shared" si="89"/>
        <v>#N/A</v>
      </c>
      <c r="DH108" s="38" t="e">
        <f t="shared" si="89"/>
        <v>#N/A</v>
      </c>
      <c r="DI108" s="38" t="e">
        <f t="shared" si="89"/>
        <v>#N/A</v>
      </c>
      <c r="DJ108" s="38" t="e">
        <f t="shared" si="89"/>
        <v>#N/A</v>
      </c>
      <c r="DK108" s="38" t="e">
        <f t="shared" si="89"/>
        <v>#N/A</v>
      </c>
      <c r="DL108" s="38" t="e">
        <f t="shared" si="89"/>
        <v>#N/A</v>
      </c>
    </row>
    <row r="109" spans="1:116" x14ac:dyDescent="0.35">
      <c r="B109" t="s">
        <v>332</v>
      </c>
      <c r="D109" t="s">
        <v>259</v>
      </c>
      <c r="E109" s="8" t="str">
        <f t="shared" si="85"/>
        <v>109 AD-EV</v>
      </c>
      <c r="G109" s="191" t="str">
        <f>IFERROR(SUBSTITUTE(TRIM(LEFT(G105,SEARCH("-",G105)-1)),":",""),SUBSTITUTE(G105,":",""))</f>
        <v xml:space="preserve">Ad driven revenue </v>
      </c>
      <c r="H109" s="31"/>
      <c r="I109" s="73"/>
      <c r="J109" s="73"/>
      <c r="K109" s="58"/>
      <c r="L109" s="58"/>
      <c r="M109" s="58"/>
      <c r="N109" s="58"/>
      <c r="O109" s="58"/>
      <c r="P109" s="58"/>
      <c r="R109" s="33"/>
      <c r="S109" s="33"/>
      <c r="T109" s="33"/>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N109" s="7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row>
    <row r="110" spans="1:116" x14ac:dyDescent="0.35">
      <c r="B110" t="s">
        <v>332</v>
      </c>
      <c r="D110" t="s">
        <v>259</v>
      </c>
      <c r="E110" s="8" t="str">
        <f t="shared" ref="E110" si="90">ROW()&amp;" "&amp;D110</f>
        <v>110 AD-EV</v>
      </c>
      <c r="G110" s="241" t="str">
        <f>IFERROR(SUBSTITUTE(TRIM(MID(G105, SEARCH("-", G105) + 1, LEN(G105))),":",""),"no unit")</f>
        <v>no unit</v>
      </c>
      <c r="H110" s="31"/>
      <c r="I110" s="73"/>
      <c r="J110" s="73"/>
      <c r="K110" s="58"/>
      <c r="L110" s="58"/>
      <c r="M110" s="58"/>
      <c r="N110" s="58"/>
      <c r="O110" s="58"/>
      <c r="P110" s="58"/>
      <c r="R110" s="33"/>
      <c r="S110" s="33"/>
      <c r="T110" s="33"/>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c r="BZ110" s="33"/>
      <c r="CA110" s="33"/>
      <c r="CB110" s="33"/>
      <c r="CC110" s="33"/>
      <c r="CD110" s="33"/>
      <c r="CE110" s="33"/>
      <c r="CF110" s="33"/>
      <c r="CG110" s="33"/>
      <c r="CH110" s="33"/>
      <c r="CI110" s="33"/>
      <c r="CJ110" s="33"/>
      <c r="CK110" s="33"/>
      <c r="CL110" s="33"/>
      <c r="CN110" s="73"/>
      <c r="CO110" s="33"/>
      <c r="CP110" s="33"/>
      <c r="CQ110" s="33"/>
      <c r="CR110" s="33"/>
      <c r="CS110" s="33"/>
      <c r="CT110" s="33"/>
      <c r="CU110" s="33"/>
      <c r="CV110" s="33"/>
      <c r="CW110" s="33"/>
      <c r="CX110" s="33"/>
      <c r="CY110" s="33"/>
      <c r="CZ110" s="33"/>
      <c r="DA110" s="33"/>
      <c r="DB110" s="33"/>
      <c r="DC110" s="33"/>
      <c r="DD110" s="33"/>
      <c r="DE110" s="33"/>
      <c r="DF110" s="33"/>
      <c r="DG110" s="33"/>
      <c r="DH110" s="33"/>
      <c r="DI110" s="33"/>
      <c r="DJ110" s="33"/>
      <c r="DK110" s="33"/>
      <c r="DL110" s="33"/>
    </row>
    <row r="111" spans="1:116" x14ac:dyDescent="0.35">
      <c r="B111" t="s">
        <v>332</v>
      </c>
      <c r="D111" t="s">
        <v>259</v>
      </c>
      <c r="E111" s="8" t="str">
        <f t="shared" si="85"/>
        <v>111 AD-EV</v>
      </c>
      <c r="G111" s="191" t="s">
        <v>334</v>
      </c>
      <c r="H111" s="31"/>
      <c r="I111" s="73"/>
      <c r="J111" s="73"/>
      <c r="K111" s="58"/>
      <c r="L111" s="58"/>
      <c r="M111" s="58"/>
      <c r="N111" s="58"/>
      <c r="O111" s="58"/>
      <c r="P111" s="58"/>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N111" s="7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row>
    <row r="112" spans="1:116" x14ac:dyDescent="0.35">
      <c r="B112" t="s">
        <v>332</v>
      </c>
      <c r="D112" t="s">
        <v>259</v>
      </c>
      <c r="E112" s="8" t="str">
        <f t="shared" si="85"/>
        <v>112 AD-EV</v>
      </c>
      <c r="G112" s="136" t="s">
        <v>333</v>
      </c>
      <c r="H112" s="31"/>
      <c r="I112" s="73"/>
      <c r="J112" s="73"/>
      <c r="K112" s="58"/>
      <c r="L112" s="58"/>
      <c r="M112" s="58"/>
      <c r="N112" s="58"/>
      <c r="O112" s="58"/>
      <c r="P112" s="58"/>
      <c r="R112" s="33"/>
      <c r="S112" s="203" t="str">
        <f>ADDRESS(ROW(S108),COLUMN(S108),2)</f>
        <v>S$108</v>
      </c>
      <c r="T112" s="203" t="str">
        <f t="shared" ref="T112:CE112" si="91">ADDRESS(ROW(T108),COLUMN(T108),2)</f>
        <v>T$108</v>
      </c>
      <c r="U112" s="203" t="str">
        <f t="shared" si="91"/>
        <v>U$108</v>
      </c>
      <c r="V112" s="203" t="str">
        <f t="shared" si="91"/>
        <v>V$108</v>
      </c>
      <c r="W112" s="203" t="str">
        <f t="shared" si="91"/>
        <v>W$108</v>
      </c>
      <c r="X112" s="203" t="str">
        <f t="shared" si="91"/>
        <v>X$108</v>
      </c>
      <c r="Y112" s="203" t="str">
        <f t="shared" si="91"/>
        <v>Y$108</v>
      </c>
      <c r="Z112" s="203" t="str">
        <f t="shared" si="91"/>
        <v>Z$108</v>
      </c>
      <c r="AA112" s="203" t="str">
        <f t="shared" si="91"/>
        <v>AA$108</v>
      </c>
      <c r="AB112" s="203" t="str">
        <f t="shared" si="91"/>
        <v>AB$108</v>
      </c>
      <c r="AC112" s="203" t="str">
        <f t="shared" si="91"/>
        <v>AC$108</v>
      </c>
      <c r="AD112" s="203" t="str">
        <f t="shared" si="91"/>
        <v>AD$108</v>
      </c>
      <c r="AE112" s="203" t="str">
        <f t="shared" si="91"/>
        <v>AE$108</v>
      </c>
      <c r="AF112" s="203" t="str">
        <f t="shared" si="91"/>
        <v>AF$108</v>
      </c>
      <c r="AG112" s="203" t="str">
        <f t="shared" si="91"/>
        <v>AG$108</v>
      </c>
      <c r="AH112" s="203" t="str">
        <f t="shared" si="91"/>
        <v>AH$108</v>
      </c>
      <c r="AI112" s="203" t="str">
        <f t="shared" si="91"/>
        <v>AI$108</v>
      </c>
      <c r="AJ112" s="203" t="str">
        <f t="shared" si="91"/>
        <v>AJ$108</v>
      </c>
      <c r="AK112" s="203" t="str">
        <f t="shared" si="91"/>
        <v>AK$108</v>
      </c>
      <c r="AL112" s="203" t="str">
        <f t="shared" si="91"/>
        <v>AL$108</v>
      </c>
      <c r="AM112" s="203" t="str">
        <f t="shared" si="91"/>
        <v>AM$108</v>
      </c>
      <c r="AN112" s="203" t="str">
        <f t="shared" si="91"/>
        <v>AN$108</v>
      </c>
      <c r="AO112" s="203" t="str">
        <f t="shared" si="91"/>
        <v>AO$108</v>
      </c>
      <c r="AP112" s="203" t="str">
        <f t="shared" si="91"/>
        <v>AP$108</v>
      </c>
      <c r="AQ112" s="203" t="str">
        <f t="shared" si="91"/>
        <v>AQ$108</v>
      </c>
      <c r="AR112" s="203" t="str">
        <f t="shared" si="91"/>
        <v>AR$108</v>
      </c>
      <c r="AS112" s="203" t="str">
        <f t="shared" si="91"/>
        <v>AS$108</v>
      </c>
      <c r="AT112" s="203" t="str">
        <f t="shared" si="91"/>
        <v>AT$108</v>
      </c>
      <c r="AU112" s="203" t="str">
        <f t="shared" si="91"/>
        <v>AU$108</v>
      </c>
      <c r="AV112" s="203" t="str">
        <f t="shared" si="91"/>
        <v>AV$108</v>
      </c>
      <c r="AW112" s="203" t="str">
        <f t="shared" si="91"/>
        <v>AW$108</v>
      </c>
      <c r="AX112" s="203" t="str">
        <f t="shared" si="91"/>
        <v>AX$108</v>
      </c>
      <c r="AY112" s="203" t="str">
        <f t="shared" si="91"/>
        <v>AY$108</v>
      </c>
      <c r="AZ112" s="203" t="str">
        <f t="shared" si="91"/>
        <v>AZ$108</v>
      </c>
      <c r="BA112" s="203" t="str">
        <f t="shared" si="91"/>
        <v>BA$108</v>
      </c>
      <c r="BB112" s="203" t="str">
        <f t="shared" si="91"/>
        <v>BB$108</v>
      </c>
      <c r="BC112" s="203" t="str">
        <f t="shared" si="91"/>
        <v>BC$108</v>
      </c>
      <c r="BD112" s="203" t="str">
        <f t="shared" si="91"/>
        <v>BD$108</v>
      </c>
      <c r="BE112" s="203" t="str">
        <f t="shared" si="91"/>
        <v>BE$108</v>
      </c>
      <c r="BF112" s="203" t="str">
        <f t="shared" si="91"/>
        <v>BF$108</v>
      </c>
      <c r="BG112" s="203" t="str">
        <f t="shared" si="91"/>
        <v>BG$108</v>
      </c>
      <c r="BH112" s="203" t="str">
        <f t="shared" si="91"/>
        <v>BH$108</v>
      </c>
      <c r="BI112" s="203" t="str">
        <f t="shared" si="91"/>
        <v>BI$108</v>
      </c>
      <c r="BJ112" s="203" t="str">
        <f t="shared" si="91"/>
        <v>BJ$108</v>
      </c>
      <c r="BK112" s="203" t="str">
        <f t="shared" si="91"/>
        <v>BK$108</v>
      </c>
      <c r="BL112" s="203" t="str">
        <f t="shared" si="91"/>
        <v>BL$108</v>
      </c>
      <c r="BM112" s="203" t="str">
        <f t="shared" si="91"/>
        <v>BM$108</v>
      </c>
      <c r="BN112" s="203" t="str">
        <f t="shared" si="91"/>
        <v>BN$108</v>
      </c>
      <c r="BO112" s="203" t="str">
        <f t="shared" si="91"/>
        <v>BO$108</v>
      </c>
      <c r="BP112" s="203" t="str">
        <f t="shared" si="91"/>
        <v>BP$108</v>
      </c>
      <c r="BQ112" s="203" t="str">
        <f t="shared" si="91"/>
        <v>BQ$108</v>
      </c>
      <c r="BR112" s="203" t="str">
        <f t="shared" si="91"/>
        <v>BR$108</v>
      </c>
      <c r="BS112" s="203" t="str">
        <f t="shared" si="91"/>
        <v>BS$108</v>
      </c>
      <c r="BT112" s="203" t="str">
        <f t="shared" si="91"/>
        <v>BT$108</v>
      </c>
      <c r="BU112" s="203" t="str">
        <f t="shared" si="91"/>
        <v>BU$108</v>
      </c>
      <c r="BV112" s="203" t="str">
        <f t="shared" si="91"/>
        <v>BV$108</v>
      </c>
      <c r="BW112" s="203" t="str">
        <f t="shared" si="91"/>
        <v>BW$108</v>
      </c>
      <c r="BX112" s="203" t="str">
        <f t="shared" si="91"/>
        <v>BX$108</v>
      </c>
      <c r="BY112" s="203" t="str">
        <f t="shared" si="91"/>
        <v>BY$108</v>
      </c>
      <c r="BZ112" s="203" t="str">
        <f t="shared" si="91"/>
        <v>BZ$108</v>
      </c>
      <c r="CA112" s="203" t="str">
        <f t="shared" si="91"/>
        <v>CA$108</v>
      </c>
      <c r="CB112" s="203" t="str">
        <f t="shared" si="91"/>
        <v>CB$108</v>
      </c>
      <c r="CC112" s="203" t="str">
        <f t="shared" si="91"/>
        <v>CC$108</v>
      </c>
      <c r="CD112" s="203" t="str">
        <f t="shared" si="91"/>
        <v>CD$108</v>
      </c>
      <c r="CE112" s="203" t="str">
        <f t="shared" si="91"/>
        <v>CE$108</v>
      </c>
      <c r="CF112" s="203" t="str">
        <f t="shared" ref="CF112:CL112" si="92">ADDRESS(ROW(CF108),COLUMN(CF108),2)</f>
        <v>CF$108</v>
      </c>
      <c r="CG112" s="203" t="str">
        <f t="shared" si="92"/>
        <v>CG$108</v>
      </c>
      <c r="CH112" s="203" t="str">
        <f t="shared" si="92"/>
        <v>CH$108</v>
      </c>
      <c r="CI112" s="203" t="str">
        <f t="shared" si="92"/>
        <v>CI$108</v>
      </c>
      <c r="CJ112" s="203" t="str">
        <f t="shared" si="92"/>
        <v>CJ$108</v>
      </c>
      <c r="CK112" s="203" t="str">
        <f t="shared" si="92"/>
        <v>CK$108</v>
      </c>
      <c r="CL112" s="203" t="str">
        <f t="shared" si="92"/>
        <v>CL$108</v>
      </c>
      <c r="CN112" s="73"/>
      <c r="CO112" s="203" t="str">
        <f t="shared" ref="CO112:DK112" si="93">ADDRESS(ROW(CO108),COLUMN(CO108),2)</f>
        <v>CO$108</v>
      </c>
      <c r="CP112" s="203" t="str">
        <f t="shared" si="93"/>
        <v>CP$108</v>
      </c>
      <c r="CQ112" s="203" t="str">
        <f t="shared" si="93"/>
        <v>CQ$108</v>
      </c>
      <c r="CR112" s="203" t="str">
        <f t="shared" si="93"/>
        <v>CR$108</v>
      </c>
      <c r="CS112" s="203" t="str">
        <f t="shared" si="93"/>
        <v>CS$108</v>
      </c>
      <c r="CT112" s="203" t="str">
        <f t="shared" si="93"/>
        <v>CT$108</v>
      </c>
      <c r="CU112" s="203" t="str">
        <f t="shared" si="93"/>
        <v>CU$108</v>
      </c>
      <c r="CV112" s="203" t="str">
        <f t="shared" si="93"/>
        <v>CV$108</v>
      </c>
      <c r="CW112" s="203" t="str">
        <f t="shared" si="93"/>
        <v>CW$108</v>
      </c>
      <c r="CX112" s="203" t="str">
        <f t="shared" si="93"/>
        <v>CX$108</v>
      </c>
      <c r="CY112" s="203" t="str">
        <f t="shared" si="93"/>
        <v>CY$108</v>
      </c>
      <c r="CZ112" s="203" t="str">
        <f t="shared" si="93"/>
        <v>CZ$108</v>
      </c>
      <c r="DA112" s="203" t="str">
        <f t="shared" si="93"/>
        <v>DA$108</v>
      </c>
      <c r="DB112" s="203" t="str">
        <f t="shared" si="93"/>
        <v>DB$108</v>
      </c>
      <c r="DC112" s="203" t="str">
        <f t="shared" si="93"/>
        <v>DC$108</v>
      </c>
      <c r="DD112" s="203" t="str">
        <f t="shared" si="93"/>
        <v>DD$108</v>
      </c>
      <c r="DE112" s="203" t="str">
        <f t="shared" si="93"/>
        <v>DE$108</v>
      </c>
      <c r="DF112" s="203" t="str">
        <f t="shared" si="93"/>
        <v>DF$108</v>
      </c>
      <c r="DG112" s="203" t="str">
        <f t="shared" si="93"/>
        <v>DG$108</v>
      </c>
      <c r="DH112" s="203" t="str">
        <f t="shared" si="93"/>
        <v>DH$108</v>
      </c>
      <c r="DI112" s="203" t="str">
        <f t="shared" si="93"/>
        <v>DI$108</v>
      </c>
      <c r="DJ112" s="203" t="str">
        <f t="shared" si="93"/>
        <v>DJ$108</v>
      </c>
      <c r="DK112" s="203" t="str">
        <f t="shared" si="93"/>
        <v>DK$108</v>
      </c>
      <c r="DL112" s="203" t="str">
        <f t="shared" ref="DL112" si="94">ADDRESS(ROW(DL108),COLUMN(DL108),2)</f>
        <v>DL$108</v>
      </c>
    </row>
    <row r="113" spans="1:116" x14ac:dyDescent="0.35">
      <c r="B113" t="s">
        <v>332</v>
      </c>
      <c r="D113" t="s">
        <v>259</v>
      </c>
      <c r="E113" s="8" t="str">
        <f t="shared" si="85"/>
        <v>113 AD-EV</v>
      </c>
      <c r="G113" s="8" t="s">
        <v>488</v>
      </c>
      <c r="H113" s="12"/>
      <c r="I113" s="60"/>
      <c r="J113" s="60"/>
      <c r="K113" s="15"/>
      <c r="L113" s="15"/>
      <c r="M113" s="15"/>
      <c r="N113" s="15"/>
      <c r="O113" s="15"/>
      <c r="P113" s="15"/>
      <c r="R113" s="15"/>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N113" s="60"/>
      <c r="CO113" s="76"/>
      <c r="CP113" s="76"/>
      <c r="CQ113" s="76"/>
      <c r="CR113" s="76"/>
      <c r="CS113" s="76"/>
      <c r="CT113" s="76"/>
      <c r="CU113" s="76"/>
      <c r="CV113" s="76"/>
      <c r="CW113" s="76"/>
      <c r="CX113" s="76"/>
      <c r="CY113" s="76"/>
      <c r="CZ113" s="76"/>
      <c r="DA113" s="76"/>
      <c r="DB113" s="76"/>
      <c r="DC113" s="76"/>
      <c r="DD113" s="76"/>
      <c r="DE113" s="76"/>
      <c r="DF113" s="76"/>
      <c r="DG113" s="76"/>
      <c r="DH113" s="76"/>
      <c r="DI113" s="76"/>
      <c r="DJ113" s="76"/>
      <c r="DK113" s="76"/>
      <c r="DL113" s="76"/>
    </row>
    <row r="114" spans="1:116" x14ac:dyDescent="0.35">
      <c r="B114" t="s">
        <v>332</v>
      </c>
      <c r="D114" t="s">
        <v>259</v>
      </c>
      <c r="E114" s="8" t="str">
        <f t="shared" ref="E114" si="95">ROW()&amp;" "&amp;D114</f>
        <v>114 AD-EV</v>
      </c>
      <c r="G114" s="8" t="s">
        <v>493</v>
      </c>
      <c r="H114" s="12"/>
      <c r="I114" s="60"/>
      <c r="J114" s="60"/>
      <c r="K114" s="15"/>
      <c r="L114" s="15"/>
      <c r="M114" s="15"/>
      <c r="N114" s="15"/>
      <c r="O114" s="15"/>
      <c r="P114" s="15"/>
      <c r="R114" s="15"/>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N114" s="60"/>
      <c r="CO114" s="76"/>
      <c r="CP114" s="76"/>
      <c r="CQ114" s="76"/>
      <c r="CR114" s="76"/>
      <c r="CS114" s="76"/>
      <c r="CT114" s="76"/>
      <c r="CU114" s="76"/>
      <c r="CV114" s="76"/>
      <c r="CW114" s="76"/>
      <c r="CX114" s="76"/>
      <c r="CY114" s="76"/>
      <c r="CZ114" s="76"/>
      <c r="DA114" s="76"/>
      <c r="DB114" s="76"/>
      <c r="DC114" s="76"/>
      <c r="DD114" s="76"/>
      <c r="DE114" s="76"/>
      <c r="DF114" s="76"/>
      <c r="DG114" s="76"/>
      <c r="DH114" s="76"/>
      <c r="DI114" s="76"/>
      <c r="DJ114" s="76"/>
      <c r="DK114" s="76"/>
      <c r="DL114" s="76"/>
    </row>
    <row r="115" spans="1:116" x14ac:dyDescent="0.35">
      <c r="B115" t="s">
        <v>332</v>
      </c>
      <c r="D115" t="s">
        <v>259</v>
      </c>
      <c r="E115" s="8" t="str">
        <f t="shared" si="85"/>
        <v>115 AD-EV</v>
      </c>
      <c r="G115" s="8" t="s">
        <v>463</v>
      </c>
      <c r="H115" s="12"/>
      <c r="I115" s="60"/>
      <c r="J115" s="60"/>
      <c r="K115" s="15"/>
      <c r="L115" s="15"/>
      <c r="M115" s="15"/>
      <c r="N115" s="15"/>
      <c r="O115" s="15"/>
      <c r="P115" s="15"/>
      <c r="R115" s="15"/>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N115" s="60"/>
      <c r="CO115" s="76"/>
      <c r="CP115" s="76"/>
      <c r="CQ115" s="76"/>
      <c r="CR115" s="76"/>
      <c r="CS115" s="76"/>
      <c r="CT115" s="76"/>
      <c r="CU115" s="76"/>
      <c r="CV115" s="76"/>
      <c r="CW115" s="76"/>
      <c r="CX115" s="76"/>
      <c r="CY115" s="76"/>
      <c r="CZ115" s="76"/>
      <c r="DA115" s="76"/>
      <c r="DB115" s="76"/>
      <c r="DC115" s="76"/>
      <c r="DD115" s="76"/>
      <c r="DE115" s="76"/>
      <c r="DF115" s="76"/>
      <c r="DG115" s="76"/>
      <c r="DH115" s="76"/>
      <c r="DI115" s="76"/>
      <c r="DJ115" s="76"/>
      <c r="DK115" s="76"/>
      <c r="DL115" s="76"/>
    </row>
    <row r="116" spans="1:116" x14ac:dyDescent="0.35">
      <c r="B116" t="s">
        <v>332</v>
      </c>
      <c r="D116" t="s">
        <v>259</v>
      </c>
      <c r="E116" s="8" t="str">
        <f t="shared" si="85"/>
        <v>116 AD-EV</v>
      </c>
      <c r="G116" s="8" t="s">
        <v>464</v>
      </c>
      <c r="H116" s="12"/>
      <c r="I116" s="60"/>
      <c r="J116" s="60"/>
      <c r="K116" s="15"/>
      <c r="L116" s="15"/>
      <c r="M116" s="15"/>
      <c r="N116" s="15"/>
      <c r="O116" s="15"/>
      <c r="P116" s="15"/>
      <c r="R116" s="15"/>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N116" s="60"/>
      <c r="CO116" s="76"/>
      <c r="CP116" s="76"/>
      <c r="CQ116" s="76"/>
      <c r="CR116" s="76"/>
      <c r="CS116" s="76"/>
      <c r="CT116" s="76"/>
      <c r="CU116" s="76"/>
      <c r="CV116" s="76"/>
      <c r="CW116" s="76"/>
      <c r="CX116" s="76"/>
      <c r="CY116" s="76"/>
      <c r="CZ116" s="76"/>
      <c r="DA116" s="76"/>
      <c r="DB116" s="76"/>
      <c r="DC116" s="76"/>
      <c r="DD116" s="76"/>
      <c r="DE116" s="76"/>
      <c r="DF116" s="76"/>
      <c r="DG116" s="76"/>
      <c r="DH116" s="76"/>
      <c r="DI116" s="76"/>
      <c r="DJ116" s="76"/>
      <c r="DK116" s="76"/>
      <c r="DL116" s="76"/>
    </row>
    <row r="117" spans="1:116" x14ac:dyDescent="0.35">
      <c r="A117" s="174"/>
      <c r="E117" s="8"/>
      <c r="G117" s="185" t="s">
        <v>459</v>
      </c>
      <c r="H117" s="186"/>
      <c r="I117" s="187"/>
      <c r="J117" s="187"/>
      <c r="K117" s="188"/>
      <c r="L117" s="188"/>
      <c r="M117" s="188"/>
      <c r="N117" s="188"/>
      <c r="O117" s="188"/>
      <c r="P117" s="188"/>
      <c r="R117" s="189"/>
      <c r="S117" s="190"/>
      <c r="T117" s="190"/>
      <c r="U117" s="190"/>
      <c r="V117" s="190"/>
      <c r="W117" s="190"/>
      <c r="X117" s="190"/>
      <c r="Y117" s="190"/>
      <c r="Z117" s="190"/>
      <c r="AA117" s="190"/>
      <c r="AB117" s="190"/>
      <c r="AC117" s="190"/>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190"/>
      <c r="BI117" s="190"/>
      <c r="BJ117" s="190"/>
      <c r="BK117" s="190"/>
      <c r="BL117" s="190"/>
      <c r="BM117" s="190"/>
      <c r="BN117" s="190"/>
      <c r="BO117" s="190"/>
      <c r="BP117" s="190"/>
      <c r="BQ117" s="190"/>
      <c r="BR117" s="190"/>
      <c r="BS117" s="190"/>
      <c r="BT117" s="190"/>
      <c r="BU117" s="190"/>
      <c r="BV117" s="190"/>
      <c r="BW117" s="190"/>
      <c r="BX117" s="190"/>
      <c r="BY117" s="190"/>
      <c r="BZ117" s="190"/>
      <c r="CA117" s="190"/>
      <c r="CB117" s="190"/>
      <c r="CC117" s="190"/>
      <c r="CD117" s="190"/>
      <c r="CE117" s="190"/>
      <c r="CF117" s="190"/>
      <c r="CG117" s="190"/>
      <c r="CH117" s="190"/>
      <c r="CI117" s="190"/>
      <c r="CJ117" s="190"/>
      <c r="CK117" s="190"/>
      <c r="CL117" s="190"/>
      <c r="CN117" s="187"/>
      <c r="CO117" s="190"/>
      <c r="CP117" s="190"/>
      <c r="CQ117" s="190"/>
      <c r="CR117" s="190"/>
      <c r="CS117" s="190"/>
      <c r="CT117" s="190"/>
      <c r="CU117" s="190"/>
      <c r="CV117" s="190"/>
      <c r="CW117" s="190"/>
      <c r="CX117" s="190"/>
      <c r="CY117" s="190"/>
      <c r="CZ117" s="190"/>
      <c r="DA117" s="190"/>
      <c r="DB117" s="190"/>
      <c r="DC117" s="190"/>
      <c r="DD117" s="190"/>
      <c r="DE117" s="190"/>
      <c r="DF117" s="190"/>
      <c r="DG117" s="190"/>
      <c r="DH117" s="190"/>
      <c r="DI117" s="190"/>
      <c r="DJ117" s="190"/>
      <c r="DK117" s="190"/>
      <c r="DL117" s="190"/>
    </row>
    <row r="118" spans="1:116" x14ac:dyDescent="0.35">
      <c r="A118" s="174"/>
      <c r="E118" s="8"/>
      <c r="G118" s="185" t="s">
        <v>456</v>
      </c>
      <c r="H118" s="186"/>
      <c r="I118" s="187"/>
      <c r="J118" s="187"/>
      <c r="K118" s="188"/>
      <c r="L118" s="188"/>
      <c r="M118" s="188"/>
      <c r="N118" s="188"/>
      <c r="O118" s="188"/>
      <c r="P118" s="188"/>
      <c r="R118" s="189"/>
      <c r="S118" s="190"/>
      <c r="T118" s="190"/>
      <c r="U118" s="190"/>
      <c r="V118" s="190"/>
      <c r="W118" s="190"/>
      <c r="X118" s="190"/>
      <c r="Y118" s="190"/>
      <c r="Z118" s="190"/>
      <c r="AA118" s="190"/>
      <c r="AB118" s="190"/>
      <c r="AC118" s="190"/>
      <c r="AD118" s="190"/>
      <c r="AE118" s="190"/>
      <c r="AF118" s="190"/>
      <c r="AG118" s="190"/>
      <c r="AH118" s="190"/>
      <c r="AI118" s="190"/>
      <c r="AJ118" s="190"/>
      <c r="AK118" s="190"/>
      <c r="AL118" s="190"/>
      <c r="AM118" s="190"/>
      <c r="AN118" s="190"/>
      <c r="AO118" s="190"/>
      <c r="AP118" s="190"/>
      <c r="AQ118" s="190"/>
      <c r="AR118" s="190"/>
      <c r="AS118" s="190"/>
      <c r="AT118" s="190"/>
      <c r="AU118" s="190"/>
      <c r="AV118" s="190"/>
      <c r="AW118" s="190"/>
      <c r="AX118" s="190"/>
      <c r="AY118" s="190"/>
      <c r="AZ118" s="190"/>
      <c r="BA118" s="190"/>
      <c r="BB118" s="190"/>
      <c r="BC118" s="190"/>
      <c r="BD118" s="190"/>
      <c r="BE118" s="190"/>
      <c r="BF118" s="190"/>
      <c r="BG118" s="190"/>
      <c r="BH118" s="190"/>
      <c r="BI118" s="190"/>
      <c r="BJ118" s="190"/>
      <c r="BK118" s="190"/>
      <c r="BL118" s="190"/>
      <c r="BM118" s="190"/>
      <c r="BN118" s="190"/>
      <c r="BO118" s="190"/>
      <c r="BP118" s="190"/>
      <c r="BQ118" s="190"/>
      <c r="BR118" s="190"/>
      <c r="BS118" s="190"/>
      <c r="BT118" s="190"/>
      <c r="BU118" s="190"/>
      <c r="BV118" s="190"/>
      <c r="BW118" s="190"/>
      <c r="BX118" s="190"/>
      <c r="BY118" s="190"/>
      <c r="BZ118" s="190"/>
      <c r="CA118" s="190"/>
      <c r="CB118" s="190"/>
      <c r="CC118" s="190"/>
      <c r="CD118" s="190"/>
      <c r="CE118" s="190"/>
      <c r="CF118" s="190"/>
      <c r="CG118" s="190"/>
      <c r="CH118" s="190"/>
      <c r="CI118" s="190"/>
      <c r="CJ118" s="190"/>
      <c r="CK118" s="190"/>
      <c r="CL118" s="190"/>
      <c r="CN118" s="187"/>
      <c r="CO118" s="190"/>
      <c r="CP118" s="190"/>
      <c r="CQ118" s="190"/>
      <c r="CR118" s="190"/>
      <c r="CS118" s="190"/>
      <c r="CT118" s="190"/>
      <c r="CU118" s="190"/>
      <c r="CV118" s="190"/>
      <c r="CW118" s="190"/>
      <c r="CX118" s="190"/>
      <c r="CY118" s="190"/>
      <c r="CZ118" s="190"/>
      <c r="DA118" s="190"/>
      <c r="DB118" s="190"/>
      <c r="DC118" s="190"/>
      <c r="DD118" s="190"/>
      <c r="DE118" s="190"/>
      <c r="DF118" s="190"/>
      <c r="DG118" s="190"/>
      <c r="DH118" s="190"/>
      <c r="DI118" s="190"/>
      <c r="DJ118" s="190"/>
      <c r="DK118" s="190"/>
      <c r="DL118" s="190"/>
    </row>
    <row r="119" spans="1:116" x14ac:dyDescent="0.35">
      <c r="E119" s="8"/>
      <c r="G119" s="171"/>
      <c r="H119" s="31"/>
      <c r="I119" s="73"/>
      <c r="J119" s="73"/>
      <c r="K119" s="39"/>
      <c r="L119" s="39"/>
      <c r="M119" s="39"/>
      <c r="N119" s="39"/>
      <c r="O119" s="39"/>
      <c r="P119" s="39"/>
      <c r="R119" s="38"/>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N119" s="73"/>
      <c r="CO119" s="76"/>
      <c r="CP119" s="76"/>
      <c r="CQ119" s="76"/>
      <c r="CR119" s="76"/>
      <c r="CS119" s="76"/>
      <c r="CT119" s="76"/>
      <c r="CU119" s="76"/>
      <c r="CV119" s="76"/>
      <c r="CW119" s="76"/>
      <c r="CX119" s="76"/>
      <c r="CY119" s="76"/>
      <c r="CZ119" s="76"/>
      <c r="DA119" s="76"/>
      <c r="DB119" s="76"/>
      <c r="DC119" s="76"/>
      <c r="DD119" s="76"/>
      <c r="DE119" s="76"/>
      <c r="DF119" s="76"/>
      <c r="DG119" s="76"/>
      <c r="DH119" s="76"/>
      <c r="DI119" s="76"/>
      <c r="DJ119" s="76"/>
      <c r="DK119" s="76"/>
      <c r="DL119" s="76"/>
    </row>
    <row r="120" spans="1:116" x14ac:dyDescent="0.35">
      <c r="A120" s="31" t="s">
        <v>218</v>
      </c>
      <c r="B120" s="31" t="s">
        <v>243</v>
      </c>
      <c r="C120" s="31"/>
      <c r="D120" t="s">
        <v>260</v>
      </c>
      <c r="E120" s="8" t="str">
        <f t="shared" ref="E120:E132" si="96">ROW()&amp;" "&amp;D120</f>
        <v>120 TAM-ER</v>
      </c>
      <c r="F120" t="s">
        <v>342</v>
      </c>
      <c r="G120" s="66" t="s">
        <v>409</v>
      </c>
      <c r="H120" s="22"/>
      <c r="I120" s="306"/>
      <c r="J120" s="306"/>
      <c r="K120" s="22"/>
      <c r="L120" s="22"/>
      <c r="M120" s="22"/>
      <c r="N120" s="22"/>
      <c r="O120" s="22"/>
      <c r="P120" s="22"/>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N120" s="306"/>
      <c r="CO120" s="40"/>
      <c r="CP120" s="40"/>
      <c r="CQ120" s="40"/>
      <c r="CR120" s="40"/>
      <c r="CS120" s="40"/>
      <c r="CT120" s="40"/>
      <c r="CU120" s="40"/>
      <c r="CV120" s="40"/>
      <c r="CW120" s="40"/>
      <c r="CX120" s="40"/>
      <c r="CY120" s="40"/>
      <c r="CZ120" s="40"/>
      <c r="DA120" s="40"/>
      <c r="DB120" s="40"/>
      <c r="DC120" s="40"/>
      <c r="DD120" s="40"/>
      <c r="DE120" s="40"/>
      <c r="DF120" s="40"/>
      <c r="DG120" s="40"/>
      <c r="DH120" s="40"/>
      <c r="DI120" s="40"/>
      <c r="DJ120" s="40"/>
      <c r="DK120" s="40"/>
      <c r="DL120" s="40"/>
    </row>
    <row r="121" spans="1:116" x14ac:dyDescent="0.35">
      <c r="A121" s="27"/>
      <c r="B121" s="27" t="str">
        <f>E121</f>
        <v>121 TAM-ER</v>
      </c>
      <c r="C121" s="27"/>
      <c r="D121" s="27" t="s">
        <v>260</v>
      </c>
      <c r="E121" s="9" t="str">
        <f t="shared" si="96"/>
        <v>121 TAM-ER</v>
      </c>
      <c r="F121" s="27"/>
      <c r="G121" s="126" t="s">
        <v>63</v>
      </c>
      <c r="H121" s="27"/>
      <c r="J121" s="180">
        <v>100</v>
      </c>
      <c r="K121" s="33">
        <f t="shared" ref="K121:P121" si="97">SUMIF($4:$4,K$2,121:121)</f>
        <v>105.11618978817329</v>
      </c>
      <c r="L121" s="33">
        <f t="shared" si="97"/>
        <v>110.49413355583269</v>
      </c>
      <c r="M121" s="33">
        <f t="shared" si="97"/>
        <v>116.14722313334676</v>
      </c>
      <c r="N121" s="33">
        <f t="shared" si="97"/>
        <v>122.08953550254191</v>
      </c>
      <c r="O121" s="33">
        <f t="shared" si="97"/>
        <v>128.33586785035118</v>
      </c>
      <c r="P121" s="33">
        <f t="shared" si="97"/>
        <v>134.9017744158744</v>
      </c>
      <c r="R121" s="181" cm="1">
        <f t="array" ref="R121">INDEX($J:$P,ROW(),MATCH(R$3,$J$2:$P$2,0))</f>
        <v>100</v>
      </c>
      <c r="S121" s="181">
        <f t="shared" ref="S121:CC121" si="98">R121*(1+S122)</f>
        <v>100.41666666666667</v>
      </c>
      <c r="T121" s="181">
        <f t="shared" si="98"/>
        <v>100.83506944444444</v>
      </c>
      <c r="U121" s="181">
        <f t="shared" si="98"/>
        <v>101.25521556712962</v>
      </c>
      <c r="V121" s="181">
        <f t="shared" si="98"/>
        <v>101.67711229865932</v>
      </c>
      <c r="W121" s="181">
        <f t="shared" si="98"/>
        <v>102.10076693323707</v>
      </c>
      <c r="X121" s="181">
        <f t="shared" si="98"/>
        <v>102.52618679545888</v>
      </c>
      <c r="Y121" s="181">
        <f t="shared" si="98"/>
        <v>102.95337924043996</v>
      </c>
      <c r="Z121" s="181">
        <f t="shared" si="98"/>
        <v>103.38235165394178</v>
      </c>
      <c r="AA121" s="181">
        <f t="shared" si="98"/>
        <v>103.81311145249987</v>
      </c>
      <c r="AB121" s="181">
        <f t="shared" si="98"/>
        <v>104.24566608355195</v>
      </c>
      <c r="AC121" s="181">
        <f t="shared" si="98"/>
        <v>104.68002302556675</v>
      </c>
      <c r="AD121" s="181">
        <f t="shared" si="98"/>
        <v>105.11618978817329</v>
      </c>
      <c r="AE121" s="181">
        <f t="shared" si="98"/>
        <v>105.55417391229068</v>
      </c>
      <c r="AF121" s="181">
        <f t="shared" si="98"/>
        <v>105.99398297025856</v>
      </c>
      <c r="AG121" s="181">
        <f t="shared" si="98"/>
        <v>106.43562456596797</v>
      </c>
      <c r="AH121" s="181">
        <f t="shared" si="98"/>
        <v>106.87910633499284</v>
      </c>
      <c r="AI121" s="181">
        <f t="shared" si="98"/>
        <v>107.32443594472197</v>
      </c>
      <c r="AJ121" s="181">
        <f t="shared" si="98"/>
        <v>107.77162109449165</v>
      </c>
      <c r="AK121" s="181">
        <f t="shared" si="98"/>
        <v>108.2206695157187</v>
      </c>
      <c r="AL121" s="181">
        <f t="shared" si="98"/>
        <v>108.67158897203419</v>
      </c>
      <c r="AM121" s="181">
        <f t="shared" si="98"/>
        <v>109.12438725941766</v>
      </c>
      <c r="AN121" s="181">
        <f t="shared" si="98"/>
        <v>109.5790722063319</v>
      </c>
      <c r="AO121" s="181">
        <f t="shared" si="98"/>
        <v>110.03565167385828</v>
      </c>
      <c r="AP121" s="181">
        <f t="shared" si="98"/>
        <v>110.49413355583269</v>
      </c>
      <c r="AQ121" s="181">
        <f t="shared" si="98"/>
        <v>110.95452577898199</v>
      </c>
      <c r="AR121" s="181">
        <f t="shared" si="98"/>
        <v>111.41683630306107</v>
      </c>
      <c r="AS121" s="181">
        <f t="shared" si="98"/>
        <v>111.88107312099049</v>
      </c>
      <c r="AT121" s="181">
        <f t="shared" si="98"/>
        <v>112.34724425899462</v>
      </c>
      <c r="AU121" s="181">
        <f t="shared" si="98"/>
        <v>112.81535777674043</v>
      </c>
      <c r="AV121" s="181">
        <f t="shared" si="98"/>
        <v>113.28542176747685</v>
      </c>
      <c r="AW121" s="181">
        <f t="shared" si="98"/>
        <v>113.75744435817467</v>
      </c>
      <c r="AX121" s="181">
        <f t="shared" si="98"/>
        <v>114.23143370966706</v>
      </c>
      <c r="AY121" s="181">
        <f t="shared" si="98"/>
        <v>114.70739801679066</v>
      </c>
      <c r="AZ121" s="181">
        <f t="shared" si="98"/>
        <v>115.18534550852729</v>
      </c>
      <c r="BA121" s="181">
        <f t="shared" si="98"/>
        <v>115.66528444814615</v>
      </c>
      <c r="BB121" s="181">
        <f t="shared" si="98"/>
        <v>116.14722313334676</v>
      </c>
      <c r="BC121" s="181">
        <f t="shared" si="98"/>
        <v>116.63116989640237</v>
      </c>
      <c r="BD121" s="181">
        <f t="shared" si="98"/>
        <v>117.11713310430405</v>
      </c>
      <c r="BE121" s="181">
        <f t="shared" si="98"/>
        <v>117.60512115890531</v>
      </c>
      <c r="BF121" s="181">
        <f t="shared" si="98"/>
        <v>118.09514249706741</v>
      </c>
      <c r="BG121" s="181">
        <f t="shared" si="98"/>
        <v>118.5872055908052</v>
      </c>
      <c r="BH121" s="181">
        <f t="shared" si="98"/>
        <v>119.08131894743354</v>
      </c>
      <c r="BI121" s="181">
        <f t="shared" si="98"/>
        <v>119.57749110971452</v>
      </c>
      <c r="BJ121" s="181">
        <f t="shared" si="98"/>
        <v>120.07573065600499</v>
      </c>
      <c r="BK121" s="181">
        <f t="shared" si="98"/>
        <v>120.57604620040502</v>
      </c>
      <c r="BL121" s="181">
        <f t="shared" si="98"/>
        <v>121.0784463929067</v>
      </c>
      <c r="BM121" s="181">
        <f t="shared" si="98"/>
        <v>121.5829399195438</v>
      </c>
      <c r="BN121" s="181">
        <f t="shared" si="98"/>
        <v>122.08953550254191</v>
      </c>
      <c r="BO121" s="181">
        <f t="shared" si="98"/>
        <v>122.59824190046916</v>
      </c>
      <c r="BP121" s="181">
        <f t="shared" si="98"/>
        <v>123.10906790838779</v>
      </c>
      <c r="BQ121" s="181">
        <f t="shared" si="98"/>
        <v>123.62202235800606</v>
      </c>
      <c r="BR121" s="181">
        <f t="shared" si="98"/>
        <v>124.13711411783109</v>
      </c>
      <c r="BS121" s="181">
        <f t="shared" si="98"/>
        <v>124.65435209332205</v>
      </c>
      <c r="BT121" s="181">
        <f t="shared" si="98"/>
        <v>125.17374522704422</v>
      </c>
      <c r="BU121" s="181">
        <f t="shared" si="98"/>
        <v>125.69530249882357</v>
      </c>
      <c r="BV121" s="181">
        <f t="shared" si="98"/>
        <v>126.219032925902</v>
      </c>
      <c r="BW121" s="181">
        <f t="shared" si="98"/>
        <v>126.74494556309325</v>
      </c>
      <c r="BX121" s="181">
        <f t="shared" si="98"/>
        <v>127.27304950293947</v>
      </c>
      <c r="BY121" s="181">
        <f t="shared" si="98"/>
        <v>127.80335387586838</v>
      </c>
      <c r="BZ121" s="181">
        <f t="shared" si="98"/>
        <v>128.33586785035118</v>
      </c>
      <c r="CA121" s="181">
        <f t="shared" si="98"/>
        <v>128.87060063306097</v>
      </c>
      <c r="CB121" s="181">
        <f t="shared" si="98"/>
        <v>129.40756146903206</v>
      </c>
      <c r="CC121" s="181">
        <f t="shared" si="98"/>
        <v>129.94675964181968</v>
      </c>
      <c r="CD121" s="181">
        <f t="shared" ref="CD121:CL121" si="99">CC121*(1+CD122)</f>
        <v>130.4882044736606</v>
      </c>
      <c r="CE121" s="181">
        <f t="shared" si="99"/>
        <v>131.0319053256342</v>
      </c>
      <c r="CF121" s="181">
        <f t="shared" si="99"/>
        <v>131.57787159782433</v>
      </c>
      <c r="CG121" s="181">
        <f t="shared" si="99"/>
        <v>132.12611272948192</v>
      </c>
      <c r="CH121" s="181">
        <f t="shared" si="99"/>
        <v>132.67663819918809</v>
      </c>
      <c r="CI121" s="181">
        <f t="shared" si="99"/>
        <v>133.22945752501803</v>
      </c>
      <c r="CJ121" s="181">
        <f t="shared" si="99"/>
        <v>133.7845802647056</v>
      </c>
      <c r="CK121" s="181">
        <f t="shared" si="99"/>
        <v>134.34201601580853</v>
      </c>
      <c r="CL121" s="181">
        <f t="shared" si="99"/>
        <v>134.9017744158744</v>
      </c>
      <c r="CN121" s="180">
        <v>100</v>
      </c>
      <c r="CO121" s="181" t="e">
        <f>CN121*(1+CO122)</f>
        <v>#N/A</v>
      </c>
      <c r="CP121" s="181" t="e">
        <f t="shared" ref="CP121:DL121" si="100">CO121*(1+CP122)</f>
        <v>#N/A</v>
      </c>
      <c r="CQ121" s="181" t="e">
        <f t="shared" si="100"/>
        <v>#N/A</v>
      </c>
      <c r="CR121" s="181" t="e">
        <f t="shared" si="100"/>
        <v>#N/A</v>
      </c>
      <c r="CS121" s="181" t="e">
        <f t="shared" si="100"/>
        <v>#N/A</v>
      </c>
      <c r="CT121" s="181" t="e">
        <f t="shared" si="100"/>
        <v>#N/A</v>
      </c>
      <c r="CU121" s="181" t="e">
        <f t="shared" si="100"/>
        <v>#N/A</v>
      </c>
      <c r="CV121" s="181" t="e">
        <f t="shared" si="100"/>
        <v>#N/A</v>
      </c>
      <c r="CW121" s="181" t="e">
        <f t="shared" si="100"/>
        <v>#N/A</v>
      </c>
      <c r="CX121" s="181" t="e">
        <f t="shared" si="100"/>
        <v>#N/A</v>
      </c>
      <c r="CY121" s="181" t="e">
        <f t="shared" si="100"/>
        <v>#N/A</v>
      </c>
      <c r="CZ121" s="181" t="e">
        <f t="shared" si="100"/>
        <v>#N/A</v>
      </c>
      <c r="DA121" s="181" t="e">
        <f t="shared" si="100"/>
        <v>#N/A</v>
      </c>
      <c r="DB121" s="181" t="e">
        <f t="shared" si="100"/>
        <v>#N/A</v>
      </c>
      <c r="DC121" s="181" t="e">
        <f t="shared" si="100"/>
        <v>#N/A</v>
      </c>
      <c r="DD121" s="181" t="e">
        <f t="shared" si="100"/>
        <v>#N/A</v>
      </c>
      <c r="DE121" s="181" t="e">
        <f t="shared" si="100"/>
        <v>#N/A</v>
      </c>
      <c r="DF121" s="181" t="e">
        <f t="shared" si="100"/>
        <v>#N/A</v>
      </c>
      <c r="DG121" s="181" t="e">
        <f t="shared" si="100"/>
        <v>#N/A</v>
      </c>
      <c r="DH121" s="181" t="e">
        <f t="shared" si="100"/>
        <v>#N/A</v>
      </c>
      <c r="DI121" s="181" t="e">
        <f t="shared" si="100"/>
        <v>#N/A</v>
      </c>
      <c r="DJ121" s="181" t="e">
        <f t="shared" si="100"/>
        <v>#N/A</v>
      </c>
      <c r="DK121" s="181" t="e">
        <f t="shared" si="100"/>
        <v>#N/A</v>
      </c>
      <c r="DL121" s="181" t="e">
        <f t="shared" si="100"/>
        <v>#N/A</v>
      </c>
    </row>
    <row r="122" spans="1:116" x14ac:dyDescent="0.35">
      <c r="B122" t="str">
        <f>E122</f>
        <v>122 TAM-ER</v>
      </c>
      <c r="D122" t="s">
        <v>260</v>
      </c>
      <c r="E122" s="8" t="str">
        <f t="shared" si="96"/>
        <v>122 TAM-ER</v>
      </c>
      <c r="G122" s="145" t="s">
        <v>64</v>
      </c>
      <c r="H122" s="12"/>
      <c r="J122"/>
      <c r="K122" s="16">
        <v>0.05</v>
      </c>
      <c r="L122" s="16">
        <v>0.05</v>
      </c>
      <c r="M122" s="16">
        <v>0.05</v>
      </c>
      <c r="N122" s="16">
        <v>0.05</v>
      </c>
      <c r="O122" s="16">
        <v>0.05</v>
      </c>
      <c r="P122" s="16">
        <v>0.05</v>
      </c>
      <c r="R122" s="20" cm="1">
        <f t="array" ref="R122">INDEX($I:$P,ROW(),MATCH(R$3,$I$2:$P$2,0))/12</f>
        <v>0</v>
      </c>
      <c r="S122" s="20" cm="1">
        <f t="array" ref="S122">INDEX($I:$P,ROW(),MATCH(S$3,$I$2:$P$2,0))/12</f>
        <v>4.1666666666666666E-3</v>
      </c>
      <c r="T122" s="20" cm="1">
        <f t="array" ref="T122">INDEX($I:$P,ROW(),MATCH(T$3,$I$2:$P$2,0))/12</f>
        <v>4.1666666666666666E-3</v>
      </c>
      <c r="U122" s="20" cm="1">
        <f t="array" ref="U122">INDEX($I:$P,ROW(),MATCH(U$3,$I$2:$P$2,0))/12</f>
        <v>4.1666666666666666E-3</v>
      </c>
      <c r="V122" s="20" cm="1">
        <f t="array" ref="V122">INDEX($I:$P,ROW(),MATCH(V$3,$I$2:$P$2,0))/12</f>
        <v>4.1666666666666666E-3</v>
      </c>
      <c r="W122" s="20" cm="1">
        <f t="array" ref="W122">INDEX($I:$P,ROW(),MATCH(W$3,$I$2:$P$2,0))/12</f>
        <v>4.1666666666666666E-3</v>
      </c>
      <c r="X122" s="20" cm="1">
        <f t="array" ref="X122">INDEX($I:$P,ROW(),MATCH(X$3,$I$2:$P$2,0))/12</f>
        <v>4.1666666666666666E-3</v>
      </c>
      <c r="Y122" s="20" cm="1">
        <f t="array" ref="Y122">INDEX($I:$P,ROW(),MATCH(Y$3,$I$2:$P$2,0))/12</f>
        <v>4.1666666666666666E-3</v>
      </c>
      <c r="Z122" s="20" cm="1">
        <f t="array" ref="Z122">INDEX($I:$P,ROW(),MATCH(Z$3,$I$2:$P$2,0))/12</f>
        <v>4.1666666666666666E-3</v>
      </c>
      <c r="AA122" s="20" cm="1">
        <f t="array" ref="AA122">INDEX($I:$P,ROW(),MATCH(AA$3,$I$2:$P$2,0))/12</f>
        <v>4.1666666666666666E-3</v>
      </c>
      <c r="AB122" s="20" cm="1">
        <f t="array" ref="AB122">INDEX($I:$P,ROW(),MATCH(AB$3,$I$2:$P$2,0))/12</f>
        <v>4.1666666666666666E-3</v>
      </c>
      <c r="AC122" s="20" cm="1">
        <f t="array" ref="AC122">INDEX($I:$P,ROW(),MATCH(AC$3,$I$2:$P$2,0))/12</f>
        <v>4.1666666666666666E-3</v>
      </c>
      <c r="AD122" s="20" cm="1">
        <f t="array" ref="AD122">INDEX($I:$P,ROW(),MATCH(AD$3,$I$2:$P$2,0))/12</f>
        <v>4.1666666666666666E-3</v>
      </c>
      <c r="AE122" s="20" cm="1">
        <f t="array" ref="AE122">INDEX($I:$P,ROW(),MATCH(AE$3,$I$2:$P$2,0))/12</f>
        <v>4.1666666666666666E-3</v>
      </c>
      <c r="AF122" s="20" cm="1">
        <f t="array" ref="AF122">INDEX($I:$P,ROW(),MATCH(AF$3,$I$2:$P$2,0))/12</f>
        <v>4.1666666666666666E-3</v>
      </c>
      <c r="AG122" s="20" cm="1">
        <f t="array" ref="AG122">INDEX($I:$P,ROW(),MATCH(AG$3,$I$2:$P$2,0))/12</f>
        <v>4.1666666666666666E-3</v>
      </c>
      <c r="AH122" s="20" cm="1">
        <f t="array" ref="AH122">INDEX($I:$P,ROW(),MATCH(AH$3,$I$2:$P$2,0))/12</f>
        <v>4.1666666666666666E-3</v>
      </c>
      <c r="AI122" s="20" cm="1">
        <f t="array" ref="AI122">INDEX($I:$P,ROW(),MATCH(AI$3,$I$2:$P$2,0))/12</f>
        <v>4.1666666666666666E-3</v>
      </c>
      <c r="AJ122" s="20" cm="1">
        <f t="array" ref="AJ122">INDEX($I:$P,ROW(),MATCH(AJ$3,$I$2:$P$2,0))/12</f>
        <v>4.1666666666666666E-3</v>
      </c>
      <c r="AK122" s="20" cm="1">
        <f t="array" ref="AK122">INDEX($I:$P,ROW(),MATCH(AK$3,$I$2:$P$2,0))/12</f>
        <v>4.1666666666666666E-3</v>
      </c>
      <c r="AL122" s="20" cm="1">
        <f t="array" ref="AL122">INDEX($I:$P,ROW(),MATCH(AL$3,$I$2:$P$2,0))/12</f>
        <v>4.1666666666666666E-3</v>
      </c>
      <c r="AM122" s="20" cm="1">
        <f t="array" ref="AM122">INDEX($I:$P,ROW(),MATCH(AM$3,$I$2:$P$2,0))/12</f>
        <v>4.1666666666666666E-3</v>
      </c>
      <c r="AN122" s="20" cm="1">
        <f t="array" ref="AN122">INDEX($I:$P,ROW(),MATCH(AN$3,$I$2:$P$2,0))/12</f>
        <v>4.1666666666666666E-3</v>
      </c>
      <c r="AO122" s="20" cm="1">
        <f t="array" ref="AO122">INDEX($I:$P,ROW(),MATCH(AO$3,$I$2:$P$2,0))/12</f>
        <v>4.1666666666666666E-3</v>
      </c>
      <c r="AP122" s="20" cm="1">
        <f t="array" ref="AP122">INDEX($I:$P,ROW(),MATCH(AP$3,$I$2:$P$2,0))/12</f>
        <v>4.1666666666666666E-3</v>
      </c>
      <c r="AQ122" s="20" cm="1">
        <f t="array" ref="AQ122">INDEX($I:$P,ROW(),MATCH(AQ$3,$I$2:$P$2,0))/12</f>
        <v>4.1666666666666666E-3</v>
      </c>
      <c r="AR122" s="20" cm="1">
        <f t="array" ref="AR122">INDEX($I:$P,ROW(),MATCH(AR$3,$I$2:$P$2,0))/12</f>
        <v>4.1666666666666666E-3</v>
      </c>
      <c r="AS122" s="20" cm="1">
        <f t="array" ref="AS122">INDEX($I:$P,ROW(),MATCH(AS$3,$I$2:$P$2,0))/12</f>
        <v>4.1666666666666666E-3</v>
      </c>
      <c r="AT122" s="20" cm="1">
        <f t="array" ref="AT122">INDEX($I:$P,ROW(),MATCH(AT$3,$I$2:$P$2,0))/12</f>
        <v>4.1666666666666666E-3</v>
      </c>
      <c r="AU122" s="20" cm="1">
        <f t="array" ref="AU122">INDEX($I:$P,ROW(),MATCH(AU$3,$I$2:$P$2,0))/12</f>
        <v>4.1666666666666666E-3</v>
      </c>
      <c r="AV122" s="20" cm="1">
        <f t="array" ref="AV122">INDEX($I:$P,ROW(),MATCH(AV$3,$I$2:$P$2,0))/12</f>
        <v>4.1666666666666666E-3</v>
      </c>
      <c r="AW122" s="20" cm="1">
        <f t="array" ref="AW122">INDEX($I:$P,ROW(),MATCH(AW$3,$I$2:$P$2,0))/12</f>
        <v>4.1666666666666666E-3</v>
      </c>
      <c r="AX122" s="20" cm="1">
        <f t="array" ref="AX122">INDEX($I:$P,ROW(),MATCH(AX$3,$I$2:$P$2,0))/12</f>
        <v>4.1666666666666666E-3</v>
      </c>
      <c r="AY122" s="20" cm="1">
        <f t="array" ref="AY122">INDEX($I:$P,ROW(),MATCH(AY$3,$I$2:$P$2,0))/12</f>
        <v>4.1666666666666666E-3</v>
      </c>
      <c r="AZ122" s="20" cm="1">
        <f t="array" ref="AZ122">INDEX($I:$P,ROW(),MATCH(AZ$3,$I$2:$P$2,0))/12</f>
        <v>4.1666666666666666E-3</v>
      </c>
      <c r="BA122" s="20" cm="1">
        <f t="array" ref="BA122">INDEX($I:$P,ROW(),MATCH(BA$3,$I$2:$P$2,0))/12</f>
        <v>4.1666666666666666E-3</v>
      </c>
      <c r="BB122" s="20" cm="1">
        <f t="array" ref="BB122">INDEX($I:$P,ROW(),MATCH(BB$3,$I$2:$P$2,0))/12</f>
        <v>4.1666666666666666E-3</v>
      </c>
      <c r="BC122" s="20" cm="1">
        <f t="array" ref="BC122">INDEX($I:$P,ROW(),MATCH(BC$3,$I$2:$P$2,0))/12</f>
        <v>4.1666666666666666E-3</v>
      </c>
      <c r="BD122" s="20" cm="1">
        <f t="array" ref="BD122">INDEX($I:$P,ROW(),MATCH(BD$3,$I$2:$P$2,0))/12</f>
        <v>4.1666666666666666E-3</v>
      </c>
      <c r="BE122" s="20" cm="1">
        <f t="array" ref="BE122">INDEX($I:$P,ROW(),MATCH(BE$3,$I$2:$P$2,0))/12</f>
        <v>4.1666666666666666E-3</v>
      </c>
      <c r="BF122" s="20" cm="1">
        <f t="array" ref="BF122">INDEX($I:$P,ROW(),MATCH(BF$3,$I$2:$P$2,0))/12</f>
        <v>4.1666666666666666E-3</v>
      </c>
      <c r="BG122" s="20" cm="1">
        <f t="array" ref="BG122">INDEX($I:$P,ROW(),MATCH(BG$3,$I$2:$P$2,0))/12</f>
        <v>4.1666666666666666E-3</v>
      </c>
      <c r="BH122" s="20" cm="1">
        <f t="array" ref="BH122">INDEX($I:$P,ROW(),MATCH(BH$3,$I$2:$P$2,0))/12</f>
        <v>4.1666666666666666E-3</v>
      </c>
      <c r="BI122" s="20" cm="1">
        <f t="array" ref="BI122">INDEX($I:$P,ROW(),MATCH(BI$3,$I$2:$P$2,0))/12</f>
        <v>4.1666666666666666E-3</v>
      </c>
      <c r="BJ122" s="20" cm="1">
        <f t="array" ref="BJ122">INDEX($I:$P,ROW(),MATCH(BJ$3,$I$2:$P$2,0))/12</f>
        <v>4.1666666666666666E-3</v>
      </c>
      <c r="BK122" s="20" cm="1">
        <f t="array" ref="BK122">INDEX($I:$P,ROW(),MATCH(BK$3,$I$2:$P$2,0))/12</f>
        <v>4.1666666666666666E-3</v>
      </c>
      <c r="BL122" s="20" cm="1">
        <f t="array" ref="BL122">INDEX($I:$P,ROW(),MATCH(BL$3,$I$2:$P$2,0))/12</f>
        <v>4.1666666666666666E-3</v>
      </c>
      <c r="BM122" s="20" cm="1">
        <f t="array" ref="BM122">INDEX($I:$P,ROW(),MATCH(BM$3,$I$2:$P$2,0))/12</f>
        <v>4.1666666666666666E-3</v>
      </c>
      <c r="BN122" s="20" cm="1">
        <f t="array" ref="BN122">INDEX($I:$P,ROW(),MATCH(BN$3,$I$2:$P$2,0))/12</f>
        <v>4.1666666666666666E-3</v>
      </c>
      <c r="BO122" s="20" cm="1">
        <f t="array" ref="BO122">INDEX($I:$P,ROW(),MATCH(BO$3,$I$2:$P$2,0))/12</f>
        <v>4.1666666666666666E-3</v>
      </c>
      <c r="BP122" s="20" cm="1">
        <f t="array" ref="BP122">INDEX($I:$P,ROW(),MATCH(BP$3,$I$2:$P$2,0))/12</f>
        <v>4.1666666666666666E-3</v>
      </c>
      <c r="BQ122" s="20" cm="1">
        <f t="array" ref="BQ122">INDEX($I:$P,ROW(),MATCH(BQ$3,$I$2:$P$2,0))/12</f>
        <v>4.1666666666666666E-3</v>
      </c>
      <c r="BR122" s="20" cm="1">
        <f t="array" ref="BR122">INDEX($I:$P,ROW(),MATCH(BR$3,$I$2:$P$2,0))/12</f>
        <v>4.1666666666666666E-3</v>
      </c>
      <c r="BS122" s="20" cm="1">
        <f t="array" ref="BS122">INDEX($I:$P,ROW(),MATCH(BS$3,$I$2:$P$2,0))/12</f>
        <v>4.1666666666666666E-3</v>
      </c>
      <c r="BT122" s="20" cm="1">
        <f t="array" ref="BT122">INDEX($I:$P,ROW(),MATCH(BT$3,$I$2:$P$2,0))/12</f>
        <v>4.1666666666666666E-3</v>
      </c>
      <c r="BU122" s="20" cm="1">
        <f t="array" ref="BU122">INDEX($I:$P,ROW(),MATCH(BU$3,$I$2:$P$2,0))/12</f>
        <v>4.1666666666666666E-3</v>
      </c>
      <c r="BV122" s="20" cm="1">
        <f t="array" ref="BV122">INDEX($I:$P,ROW(),MATCH(BV$3,$I$2:$P$2,0))/12</f>
        <v>4.1666666666666666E-3</v>
      </c>
      <c r="BW122" s="20" cm="1">
        <f t="array" ref="BW122">INDEX($I:$P,ROW(),MATCH(BW$3,$I$2:$P$2,0))/12</f>
        <v>4.1666666666666666E-3</v>
      </c>
      <c r="BX122" s="20" cm="1">
        <f t="array" ref="BX122">INDEX($I:$P,ROW(),MATCH(BX$3,$I$2:$P$2,0))/12</f>
        <v>4.1666666666666666E-3</v>
      </c>
      <c r="BY122" s="20" cm="1">
        <f t="array" ref="BY122">INDEX($I:$P,ROW(),MATCH(BY$3,$I$2:$P$2,0))/12</f>
        <v>4.1666666666666666E-3</v>
      </c>
      <c r="BZ122" s="20" cm="1">
        <f t="array" ref="BZ122">INDEX($I:$P,ROW(),MATCH(BZ$3,$I$2:$P$2,0))/12</f>
        <v>4.1666666666666666E-3</v>
      </c>
      <c r="CA122" s="20" cm="1">
        <f t="array" ref="CA122">INDEX($I:$P,ROW(),MATCH(CA$3,$I$2:$P$2,0))/12</f>
        <v>4.1666666666666666E-3</v>
      </c>
      <c r="CB122" s="20" cm="1">
        <f t="array" ref="CB122">INDEX($I:$P,ROW(),MATCH(CB$3,$I$2:$P$2,0))/12</f>
        <v>4.1666666666666666E-3</v>
      </c>
      <c r="CC122" s="20" cm="1">
        <f t="array" ref="CC122">INDEX($I:$P,ROW(),MATCH(CC$3,$I$2:$P$2,0))/12</f>
        <v>4.1666666666666666E-3</v>
      </c>
      <c r="CD122" s="20" cm="1">
        <f t="array" ref="CD122">INDEX($I:$P,ROW(),MATCH(CD$3,$I$2:$P$2,0))/12</f>
        <v>4.1666666666666666E-3</v>
      </c>
      <c r="CE122" s="20" cm="1">
        <f t="array" ref="CE122">INDEX($I:$P,ROW(),MATCH(CE$3,$I$2:$P$2,0))/12</f>
        <v>4.1666666666666666E-3</v>
      </c>
      <c r="CF122" s="20" cm="1">
        <f t="array" ref="CF122">INDEX($I:$P,ROW(),MATCH(CF$3,$I$2:$P$2,0))/12</f>
        <v>4.1666666666666666E-3</v>
      </c>
      <c r="CG122" s="20" cm="1">
        <f t="array" ref="CG122">INDEX($I:$P,ROW(),MATCH(CG$3,$I$2:$P$2,0))/12</f>
        <v>4.1666666666666666E-3</v>
      </c>
      <c r="CH122" s="20" cm="1">
        <f t="array" ref="CH122">INDEX($I:$P,ROW(),MATCH(CH$3,$I$2:$P$2,0))/12</f>
        <v>4.1666666666666666E-3</v>
      </c>
      <c r="CI122" s="20" cm="1">
        <f t="array" ref="CI122">INDEX($I:$P,ROW(),MATCH(CI$3,$I$2:$P$2,0))/12</f>
        <v>4.1666666666666666E-3</v>
      </c>
      <c r="CJ122" s="20" cm="1">
        <f t="array" ref="CJ122">INDEX($I:$P,ROW(),MATCH(CJ$3,$I$2:$P$2,0))/12</f>
        <v>4.1666666666666666E-3</v>
      </c>
      <c r="CK122" s="20" cm="1">
        <f t="array" ref="CK122">INDEX($I:$P,ROW(),MATCH(CK$3,$I$2:$P$2,0))/12</f>
        <v>4.1666666666666666E-3</v>
      </c>
      <c r="CL122" s="20" cm="1">
        <f t="array" ref="CL122">INDEX($I:$P,ROW(),MATCH(CL$3,$I$2:$P$2,0))/12</f>
        <v>4.1666666666666666E-3</v>
      </c>
      <c r="CN122" s="75">
        <v>0</v>
      </c>
      <c r="CO122" s="20" t="e" cm="1">
        <f t="array" ref="CO122">INDEX($I:$P,ROW(),MATCH(CO$3,$I$2:$P$2,0))/CO$5</f>
        <v>#N/A</v>
      </c>
      <c r="CP122" s="20" t="e" cm="1">
        <f t="array" ref="CP122">INDEX($I:$P,ROW(),MATCH(CP$3,$I$2:$P$2,0))/CP$5</f>
        <v>#N/A</v>
      </c>
      <c r="CQ122" s="20" t="e" cm="1">
        <f t="array" ref="CQ122">INDEX($I:$P,ROW(),MATCH(CQ$3,$I$2:$P$2,0))/CQ$5</f>
        <v>#N/A</v>
      </c>
      <c r="CR122" s="20" t="e" cm="1">
        <f t="array" ref="CR122">INDEX($I:$P,ROW(),MATCH(CR$3,$I$2:$P$2,0))/CR$5</f>
        <v>#N/A</v>
      </c>
      <c r="CS122" s="20" t="e" cm="1">
        <f t="array" ref="CS122">INDEX($I:$P,ROW(),MATCH(CS$3,$I$2:$P$2,0))/CS$5</f>
        <v>#N/A</v>
      </c>
      <c r="CT122" s="20" t="e" cm="1">
        <f t="array" ref="CT122">INDEX($I:$P,ROW(),MATCH(CT$3,$I$2:$P$2,0))/CT$5</f>
        <v>#N/A</v>
      </c>
      <c r="CU122" s="20" t="e" cm="1">
        <f t="array" ref="CU122">INDEX($I:$P,ROW(),MATCH(CU$3,$I$2:$P$2,0))/CU$5</f>
        <v>#N/A</v>
      </c>
      <c r="CV122" s="20" t="e" cm="1">
        <f t="array" ref="CV122">INDEX($I:$P,ROW(),MATCH(CV$3,$I$2:$P$2,0))/CV$5</f>
        <v>#N/A</v>
      </c>
      <c r="CW122" s="20" t="e" cm="1">
        <f t="array" ref="CW122">INDEX($I:$P,ROW(),MATCH(CW$3,$I$2:$P$2,0))/CW$5</f>
        <v>#N/A</v>
      </c>
      <c r="CX122" s="20" t="e" cm="1">
        <f t="array" ref="CX122">INDEX($I:$P,ROW(),MATCH(CX$3,$I$2:$P$2,0))/CX$5</f>
        <v>#N/A</v>
      </c>
      <c r="CY122" s="20" t="e" cm="1">
        <f t="array" ref="CY122">INDEX($I:$P,ROW(),MATCH(CY$3,$I$2:$P$2,0))/CL$5</f>
        <v>#N/A</v>
      </c>
      <c r="CZ122" s="20" t="e" cm="1">
        <f t="array" ref="CZ122">INDEX($I:$P,ROW(),MATCH(CZ$3,$I$2:$P$2,0))/CZ$5</f>
        <v>#N/A</v>
      </c>
      <c r="DA122" s="20" t="e" cm="1">
        <f t="array" ref="DA122">INDEX($I:$P,ROW(),MATCH(DA$3,$I$2:$P$2,0))/DA$5</f>
        <v>#N/A</v>
      </c>
      <c r="DB122" s="20" t="e" cm="1">
        <f t="array" ref="DB122">INDEX($I:$P,ROW(),MATCH(DB$3,$I$2:$P$2,0))/DB$5</f>
        <v>#N/A</v>
      </c>
      <c r="DC122" s="20" t="e" cm="1">
        <f t="array" ref="DC122">INDEX($I:$P,ROW(),MATCH(DC$3,$I$2:$P$2,0))/DC$5</f>
        <v>#N/A</v>
      </c>
      <c r="DD122" s="20" t="e" cm="1">
        <f t="array" ref="DD122">INDEX($I:$P,ROW(),MATCH(DD$3,$I$2:$P$2,0))/DD$5</f>
        <v>#N/A</v>
      </c>
      <c r="DE122" s="20" t="e" cm="1">
        <f t="array" ref="DE122">INDEX($I:$P,ROW(),MATCH(DE$3,$I$2:$P$2,0))/DE$5</f>
        <v>#N/A</v>
      </c>
      <c r="DF122" s="20" t="e" cm="1">
        <f t="array" ref="DF122">INDEX($I:$P,ROW(),MATCH(DF$3,$I$2:$P$2,0))/DF$5</f>
        <v>#N/A</v>
      </c>
      <c r="DG122" s="20" t="e" cm="1">
        <f t="array" ref="DG122">INDEX($I:$P,ROW(),MATCH(DG$3,$I$2:$P$2,0))/DG$5</f>
        <v>#N/A</v>
      </c>
      <c r="DH122" s="20" t="e" cm="1">
        <f t="array" ref="DH122">INDEX($I:$P,ROW(),MATCH(DH$3,$I$2:$P$2,0))/DH$5</f>
        <v>#N/A</v>
      </c>
      <c r="DI122" s="20" t="e" cm="1">
        <f t="array" ref="DI122">INDEX($I:$P,ROW(),MATCH(DI$3,$I$2:$P$2,0))/DI$5</f>
        <v>#N/A</v>
      </c>
      <c r="DJ122" s="20" t="e" cm="1">
        <f t="array" ref="DJ122">INDEX($I:$P,ROW(),MATCH(DJ$3,$I$2:$P$2,0))/DJ$5</f>
        <v>#N/A</v>
      </c>
      <c r="DK122" s="20" t="e" cm="1">
        <f t="array" ref="DK122">INDEX($I:$P,ROW(),MATCH(DK$3,$I$2:$P$2,0))/DK$5</f>
        <v>#N/A</v>
      </c>
      <c r="DL122" s="20" t="e" cm="1">
        <f t="array" ref="DL122">INDEX($I:$P,ROW(),MATCH(DL$3,$I$2:$P$2,0))/DL$5</f>
        <v>#N/A</v>
      </c>
    </row>
    <row r="123" spans="1:116" x14ac:dyDescent="0.35">
      <c r="B123" t="str">
        <f>E123</f>
        <v>123 TAM-ER</v>
      </c>
      <c r="D123" t="s">
        <v>260</v>
      </c>
      <c r="E123" s="8" t="str">
        <f t="shared" si="96"/>
        <v>123 TAM-ER</v>
      </c>
      <c r="G123" s="145" t="s">
        <v>65</v>
      </c>
      <c r="H123" s="12"/>
      <c r="J123"/>
      <c r="K123" s="166">
        <v>4.8000000000000001E-2</v>
      </c>
      <c r="L123" s="166">
        <v>8.5999999999999993E-2</v>
      </c>
      <c r="M123" s="166">
        <v>0.124</v>
      </c>
      <c r="N123" s="166">
        <v>0.16200000000000001</v>
      </c>
      <c r="O123" s="166">
        <v>0.2</v>
      </c>
      <c r="P123" s="166">
        <v>0.2</v>
      </c>
      <c r="R123" s="167"/>
      <c r="S123" s="167" cm="1">
        <f t="array" ref="S123">(INDEX($I:$O,ROW(),MATCH(S$3,$I$2:$O$2,0))/12-INDEX($I:$O,ROW(),MATCH(S$3-1,$I$2:$O$2,0))/12)+R123</f>
        <v>4.0000000000000001E-3</v>
      </c>
      <c r="T123" s="167" cm="1">
        <f t="array" ref="T123">(INDEX($I:$O,ROW(),MATCH(T$3,$I$2:$O$2,0))/12-INDEX($I:$O,ROW(),MATCH(T$3-1,$I$2:$O$2,0))/12)+S123</f>
        <v>8.0000000000000002E-3</v>
      </c>
      <c r="U123" s="167" cm="1">
        <f t="array" ref="U123">(INDEX($I:$O,ROW(),MATCH(U$3,$I$2:$O$2,0))/12-INDEX($I:$O,ROW(),MATCH(U$3-1,$I$2:$O$2,0))/12)+T123</f>
        <v>1.2E-2</v>
      </c>
      <c r="V123" s="167" cm="1">
        <f t="array" ref="V123">(INDEX($I:$O,ROW(),MATCH(V$3,$I$2:$O$2,0))/12-INDEX($I:$O,ROW(),MATCH(V$3-1,$I$2:$O$2,0))/12)+U123</f>
        <v>1.6E-2</v>
      </c>
      <c r="W123" s="167" cm="1">
        <f t="array" ref="W123">(INDEX($I:$O,ROW(),MATCH(W$3,$I$2:$O$2,0))/12-INDEX($I:$O,ROW(),MATCH(W$3-1,$I$2:$O$2,0))/12)+V123</f>
        <v>0.02</v>
      </c>
      <c r="X123" s="167" cm="1">
        <f t="array" ref="X123">(INDEX($I:$O,ROW(),MATCH(X$3,$I$2:$O$2,0))/12-INDEX($I:$O,ROW(),MATCH(X$3-1,$I$2:$O$2,0))/12)+W123</f>
        <v>2.4E-2</v>
      </c>
      <c r="Y123" s="167" cm="1">
        <f t="array" ref="Y123">(INDEX($I:$O,ROW(),MATCH(Y$3,$I$2:$O$2,0))/12-INDEX($I:$O,ROW(),MATCH(Y$3-1,$I$2:$O$2,0))/12)+X123</f>
        <v>2.8000000000000001E-2</v>
      </c>
      <c r="Z123" s="167" cm="1">
        <f t="array" ref="Z123">(INDEX($I:$O,ROW(),MATCH(Z$3,$I$2:$O$2,0))/12-INDEX($I:$O,ROW(),MATCH(Z$3-1,$I$2:$O$2,0))/12)+Y123</f>
        <v>3.2000000000000001E-2</v>
      </c>
      <c r="AA123" s="167" cm="1">
        <f t="array" ref="AA123">(INDEX($I:$O,ROW(),MATCH(AA$3,$I$2:$O$2,0))/12-INDEX($I:$O,ROW(),MATCH(AA$3-1,$I$2:$O$2,0))/12)+Z123</f>
        <v>3.6000000000000004E-2</v>
      </c>
      <c r="AB123" s="167" cm="1">
        <f t="array" ref="AB123">(INDEX($I:$O,ROW(),MATCH(AB$3,$I$2:$O$2,0))/12-INDEX($I:$O,ROW(),MATCH(AB$3-1,$I$2:$O$2,0))/12)+AA123</f>
        <v>4.0000000000000008E-2</v>
      </c>
      <c r="AC123" s="167" cm="1">
        <f t="array" ref="AC123">(INDEX($I:$O,ROW(),MATCH(AC$3,$I$2:$O$2,0))/12-INDEX($I:$O,ROW(),MATCH(AC$3-1,$I$2:$O$2,0))/12)+AB123</f>
        <v>4.4000000000000011E-2</v>
      </c>
      <c r="AD123" s="167" cm="1">
        <f t="array" ref="AD123">(INDEX($I:$O,ROW(),MATCH(AD$3,$I$2:$O$2,0))/12-INDEX($I:$O,ROW(),MATCH(AD$3-1,$I$2:$O$2,0))/12)+AC123</f>
        <v>4.8000000000000015E-2</v>
      </c>
      <c r="AE123" s="167" cm="1">
        <f t="array" ref="AE123">(INDEX($I:$O,ROW(),MATCH(AE$3,$I$2:$O$2,0))/12-INDEX($I:$O,ROW(),MATCH(AE$3-1,$I$2:$O$2,0))/12)+AD123</f>
        <v>5.116666666666668E-2</v>
      </c>
      <c r="AF123" s="167" cm="1">
        <f t="array" ref="AF123">(INDEX($I:$O,ROW(),MATCH(AF$3,$I$2:$O$2,0))/12-INDEX($I:$O,ROW(),MATCH(AF$3-1,$I$2:$O$2,0))/12)+AE123</f>
        <v>5.4333333333333345E-2</v>
      </c>
      <c r="AG123" s="167" cm="1">
        <f t="array" ref="AG123">(INDEX($I:$O,ROW(),MATCH(AG$3,$I$2:$O$2,0))/12-INDEX($I:$O,ROW(),MATCH(AG$3-1,$I$2:$O$2,0))/12)+AF123</f>
        <v>5.7500000000000009E-2</v>
      </c>
      <c r="AH123" s="167" cm="1">
        <f t="array" ref="AH123">(INDEX($I:$O,ROW(),MATCH(AH$3,$I$2:$O$2,0))/12-INDEX($I:$O,ROW(),MATCH(AH$3-1,$I$2:$O$2,0))/12)+AG123</f>
        <v>6.0666666666666674E-2</v>
      </c>
      <c r="AI123" s="167" cm="1">
        <f t="array" ref="AI123">(INDEX($I:$O,ROW(),MATCH(AI$3,$I$2:$O$2,0))/12-INDEX($I:$O,ROW(),MATCH(AI$3-1,$I$2:$O$2,0))/12)+AH123</f>
        <v>6.3833333333333339E-2</v>
      </c>
      <c r="AJ123" s="167" cm="1">
        <f t="array" ref="AJ123">(INDEX($I:$O,ROW(),MATCH(AJ$3,$I$2:$O$2,0))/12-INDEX($I:$O,ROW(),MATCH(AJ$3-1,$I$2:$O$2,0))/12)+AI123</f>
        <v>6.7000000000000004E-2</v>
      </c>
      <c r="AK123" s="167" cm="1">
        <f t="array" ref="AK123">(INDEX($I:$O,ROW(),MATCH(AK$3,$I$2:$O$2,0))/12-INDEX($I:$O,ROW(),MATCH(AK$3-1,$I$2:$O$2,0))/12)+AJ123</f>
        <v>7.0166666666666669E-2</v>
      </c>
      <c r="AL123" s="167" cm="1">
        <f t="array" ref="AL123">(INDEX($I:$O,ROW(),MATCH(AL$3,$I$2:$O$2,0))/12-INDEX($I:$O,ROW(),MATCH(AL$3-1,$I$2:$O$2,0))/12)+AK123</f>
        <v>7.3333333333333334E-2</v>
      </c>
      <c r="AM123" s="167" cm="1">
        <f t="array" ref="AM123">(INDEX($I:$O,ROW(),MATCH(AM$3,$I$2:$O$2,0))/12-INDEX($I:$O,ROW(),MATCH(AM$3-1,$I$2:$O$2,0))/12)+AL123</f>
        <v>7.6499999999999999E-2</v>
      </c>
      <c r="AN123" s="167" cm="1">
        <f t="array" ref="AN123">(INDEX($I:$O,ROW(),MATCH(AN$3,$I$2:$O$2,0))/12-INDEX($I:$O,ROW(),MATCH(AN$3-1,$I$2:$O$2,0))/12)+AM123</f>
        <v>7.9666666666666663E-2</v>
      </c>
      <c r="AO123" s="167" cm="1">
        <f t="array" ref="AO123">(INDEX($I:$O,ROW(),MATCH(AO$3,$I$2:$O$2,0))/12-INDEX($I:$O,ROW(),MATCH(AO$3-1,$I$2:$O$2,0))/12)+AN123</f>
        <v>8.2833333333333328E-2</v>
      </c>
      <c r="AP123" s="167" cm="1">
        <f t="array" ref="AP123">(INDEX($I:$O,ROW(),MATCH(AP$3,$I$2:$O$2,0))/12-INDEX($I:$O,ROW(),MATCH(AP$3-1,$I$2:$O$2,0))/12)+AO123</f>
        <v>8.5999999999999993E-2</v>
      </c>
      <c r="AQ123" s="167" cm="1">
        <f t="array" ref="AQ123">(INDEX($I:$O,ROW(),MATCH(AQ$3,$I$2:$O$2,0))/12-INDEX($I:$O,ROW(),MATCH(AQ$3-1,$I$2:$O$2,0))/12)+AP123</f>
        <v>8.9166666666666658E-2</v>
      </c>
      <c r="AR123" s="167" cm="1">
        <f t="array" ref="AR123">(INDEX($I:$O,ROW(),MATCH(AR$3,$I$2:$O$2,0))/12-INDEX($I:$O,ROW(),MATCH(AR$3-1,$I$2:$O$2,0))/12)+AQ123</f>
        <v>9.2333333333333323E-2</v>
      </c>
      <c r="AS123" s="167" cm="1">
        <f t="array" ref="AS123">(INDEX($I:$O,ROW(),MATCH(AS$3,$I$2:$O$2,0))/12-INDEX($I:$O,ROW(),MATCH(AS$3-1,$I$2:$O$2,0))/12)+AR123</f>
        <v>9.5499999999999988E-2</v>
      </c>
      <c r="AT123" s="167" cm="1">
        <f t="array" ref="AT123">(INDEX($I:$O,ROW(),MATCH(AT$3,$I$2:$O$2,0))/12-INDEX($I:$O,ROW(),MATCH(AT$3-1,$I$2:$O$2,0))/12)+AS123</f>
        <v>9.8666666666666653E-2</v>
      </c>
      <c r="AU123" s="167" cm="1">
        <f t="array" ref="AU123">(INDEX($I:$O,ROW(),MATCH(AU$3,$I$2:$O$2,0))/12-INDEX($I:$O,ROW(),MATCH(AU$3-1,$I$2:$O$2,0))/12)+AT123</f>
        <v>0.10183333333333332</v>
      </c>
      <c r="AV123" s="167" cm="1">
        <f t="array" ref="AV123">(INDEX($I:$O,ROW(),MATCH(AV$3,$I$2:$O$2,0))/12-INDEX($I:$O,ROW(),MATCH(AV$3-1,$I$2:$O$2,0))/12)+AU123</f>
        <v>0.10499999999999998</v>
      </c>
      <c r="AW123" s="167" cm="1">
        <f t="array" ref="AW123">(INDEX($I:$O,ROW(),MATCH(AW$3,$I$2:$O$2,0))/12-INDEX($I:$O,ROW(),MATCH(AW$3-1,$I$2:$O$2,0))/12)+AV123</f>
        <v>0.10816666666666665</v>
      </c>
      <c r="AX123" s="167" cm="1">
        <f t="array" ref="AX123">(INDEX($I:$O,ROW(),MATCH(AX$3,$I$2:$O$2,0))/12-INDEX($I:$O,ROW(),MATCH(AX$3-1,$I$2:$O$2,0))/12)+AW123</f>
        <v>0.11133333333333331</v>
      </c>
      <c r="AY123" s="167" cm="1">
        <f t="array" ref="AY123">(INDEX($I:$O,ROW(),MATCH(AY$3,$I$2:$O$2,0))/12-INDEX($I:$O,ROW(),MATCH(AY$3-1,$I$2:$O$2,0))/12)+AX123</f>
        <v>0.11449999999999998</v>
      </c>
      <c r="AZ123" s="167" cm="1">
        <f t="array" ref="AZ123">(INDEX($I:$O,ROW(),MATCH(AZ$3,$I$2:$O$2,0))/12-INDEX($I:$O,ROW(),MATCH(AZ$3-1,$I$2:$O$2,0))/12)+AY123</f>
        <v>0.11766666666666664</v>
      </c>
      <c r="BA123" s="167" cm="1">
        <f t="array" ref="BA123">(INDEX($I:$O,ROW(),MATCH(BA$3,$I$2:$O$2,0))/12-INDEX($I:$O,ROW(),MATCH(BA$3-1,$I$2:$O$2,0))/12)+AZ123</f>
        <v>0.12083333333333331</v>
      </c>
      <c r="BB123" s="167" cm="1">
        <f t="array" ref="BB123">(INDEX($I:$O,ROW(),MATCH(BB$3,$I$2:$O$2,0))/12-INDEX($I:$O,ROW(),MATCH(BB$3-1,$I$2:$O$2,0))/12)+BA123</f>
        <v>0.12399999999999997</v>
      </c>
      <c r="BC123" s="167" cm="1">
        <f t="array" ref="BC123">(INDEX($I:$O,ROW(),MATCH(BC$3,$I$2:$O$2,0))/12-INDEX($I:$O,ROW(),MATCH(BC$3-1,$I$2:$O$2,0))/12)+BB123</f>
        <v>0.12716666666666665</v>
      </c>
      <c r="BD123" s="167" cm="1">
        <f t="array" ref="BD123">(INDEX($I:$O,ROW(),MATCH(BD$3,$I$2:$O$2,0))/12-INDEX($I:$O,ROW(),MATCH(BD$3-1,$I$2:$O$2,0))/12)+BC123</f>
        <v>0.13033333333333333</v>
      </c>
      <c r="BE123" s="167" cm="1">
        <f t="array" ref="BE123">(INDEX($I:$O,ROW(),MATCH(BE$3,$I$2:$O$2,0))/12-INDEX($I:$O,ROW(),MATCH(BE$3-1,$I$2:$O$2,0))/12)+BD123</f>
        <v>0.13350000000000001</v>
      </c>
      <c r="BF123" s="167" cm="1">
        <f t="array" ref="BF123">(INDEX($I:$O,ROW(),MATCH(BF$3,$I$2:$O$2,0))/12-INDEX($I:$O,ROW(),MATCH(BF$3-1,$I$2:$O$2,0))/12)+BE123</f>
        <v>0.13666666666666669</v>
      </c>
      <c r="BG123" s="167" cm="1">
        <f t="array" ref="BG123">(INDEX($I:$O,ROW(),MATCH(BG$3,$I$2:$O$2,0))/12-INDEX($I:$O,ROW(),MATCH(BG$3-1,$I$2:$O$2,0))/12)+BF123</f>
        <v>0.13983333333333337</v>
      </c>
      <c r="BH123" s="167" cm="1">
        <f t="array" ref="BH123">(INDEX($I:$O,ROW(),MATCH(BH$3,$I$2:$O$2,0))/12-INDEX($I:$O,ROW(),MATCH(BH$3-1,$I$2:$O$2,0))/12)+BG123</f>
        <v>0.14300000000000004</v>
      </c>
      <c r="BI123" s="167" cm="1">
        <f t="array" ref="BI123">(INDEX($I:$O,ROW(),MATCH(BI$3,$I$2:$O$2,0))/12-INDEX($I:$O,ROW(),MATCH(BI$3-1,$I$2:$O$2,0))/12)+BH123</f>
        <v>0.14616666666666672</v>
      </c>
      <c r="BJ123" s="167" cm="1">
        <f t="array" ref="BJ123">(INDEX($I:$O,ROW(),MATCH(BJ$3,$I$2:$O$2,0))/12-INDEX($I:$O,ROW(),MATCH(BJ$3-1,$I$2:$O$2,0))/12)+BI123</f>
        <v>0.1493333333333334</v>
      </c>
      <c r="BK123" s="167" cm="1">
        <f t="array" ref="BK123">(INDEX($I:$O,ROW(),MATCH(BK$3,$I$2:$O$2,0))/12-INDEX($I:$O,ROW(),MATCH(BK$3-1,$I$2:$O$2,0))/12)+BJ123</f>
        <v>0.15250000000000008</v>
      </c>
      <c r="BL123" s="167" cm="1">
        <f t="array" ref="BL123">(INDEX($I:$O,ROW(),MATCH(BL$3,$I$2:$O$2,0))/12-INDEX($I:$O,ROW(),MATCH(BL$3-1,$I$2:$O$2,0))/12)+BK123</f>
        <v>0.15566666666666676</v>
      </c>
      <c r="BM123" s="167" cm="1">
        <f t="array" ref="BM123">(INDEX($I:$O,ROW(),MATCH(BM$3,$I$2:$O$2,0))/12-INDEX($I:$O,ROW(),MATCH(BM$3-1,$I$2:$O$2,0))/12)+BL123</f>
        <v>0.15883333333333344</v>
      </c>
      <c r="BN123" s="167" cm="1">
        <f t="array" ref="BN123">(INDEX($I:$O,ROW(),MATCH(BN$3,$I$2:$O$2,0))/12-INDEX($I:$O,ROW(),MATCH(BN$3-1,$I$2:$O$2,0))/12)+BM123</f>
        <v>0.16200000000000012</v>
      </c>
      <c r="BO123" s="167" cm="1">
        <f t="array" ref="BO123">(INDEX($I:$O,ROW(),MATCH(BO$3,$I$2:$O$2,0))/12-INDEX($I:$O,ROW(),MATCH(BO$3-1,$I$2:$O$2,0))/12)+BN123</f>
        <v>0.16516666666666679</v>
      </c>
      <c r="BP123" s="167" cm="1">
        <f t="array" ref="BP123">(INDEX($I:$O,ROW(),MATCH(BP$3,$I$2:$O$2,0))/12-INDEX($I:$O,ROW(),MATCH(BP$3-1,$I$2:$O$2,0))/12)+BO123</f>
        <v>0.16833333333333347</v>
      </c>
      <c r="BQ123" s="167" cm="1">
        <f t="array" ref="BQ123">(INDEX($I:$O,ROW(),MATCH(BQ$3,$I$2:$O$2,0))/12-INDEX($I:$O,ROW(),MATCH(BQ$3-1,$I$2:$O$2,0))/12)+BP123</f>
        <v>0.17150000000000015</v>
      </c>
      <c r="BR123" s="167" cm="1">
        <f t="array" ref="BR123">(INDEX($I:$O,ROW(),MATCH(BR$3,$I$2:$O$2,0))/12-INDEX($I:$O,ROW(),MATCH(BR$3-1,$I$2:$O$2,0))/12)+BQ123</f>
        <v>0.17466666666666683</v>
      </c>
      <c r="BS123" s="167" cm="1">
        <f t="array" ref="BS123">(INDEX($I:$O,ROW(),MATCH(BS$3,$I$2:$O$2,0))/12-INDEX($I:$O,ROW(),MATCH(BS$3-1,$I$2:$O$2,0))/12)+BR123</f>
        <v>0.17783333333333351</v>
      </c>
      <c r="BT123" s="167" cm="1">
        <f t="array" ref="BT123">(INDEX($I:$O,ROW(),MATCH(BT$3,$I$2:$O$2,0))/12-INDEX($I:$O,ROW(),MATCH(BT$3-1,$I$2:$O$2,0))/12)+BS123</f>
        <v>0.18100000000000019</v>
      </c>
      <c r="BU123" s="167" cm="1">
        <f t="array" ref="BU123">(INDEX($I:$O,ROW(),MATCH(BU$3,$I$2:$O$2,0))/12-INDEX($I:$O,ROW(),MATCH(BU$3-1,$I$2:$O$2,0))/12)+BT123</f>
        <v>0.18416666666666687</v>
      </c>
      <c r="BV123" s="167" cm="1">
        <f t="array" ref="BV123">(INDEX($I:$O,ROW(),MATCH(BV$3,$I$2:$O$2,0))/12-INDEX($I:$O,ROW(),MATCH(BV$3-1,$I$2:$O$2,0))/12)+BU123</f>
        <v>0.18733333333333355</v>
      </c>
      <c r="BW123" s="167" cm="1">
        <f t="array" ref="BW123">(INDEX($I:$O,ROW(),MATCH(BW$3,$I$2:$O$2,0))/12-INDEX($I:$O,ROW(),MATCH(BW$3-1,$I$2:$O$2,0))/12)+BV123</f>
        <v>0.19050000000000022</v>
      </c>
      <c r="BX123" s="167" cm="1">
        <f t="array" ref="BX123">(INDEX($I:$O,ROW(),MATCH(BX$3,$I$2:$O$2,0))/12-INDEX($I:$O,ROW(),MATCH(BX$3-1,$I$2:$O$2,0))/12)+BW123</f>
        <v>0.1936666666666669</v>
      </c>
      <c r="BY123" s="167" cm="1">
        <f t="array" ref="BY123">(INDEX($I:$O,ROW(),MATCH(BY$3,$I$2:$O$2,0))/12-INDEX($I:$O,ROW(),MATCH(BY$3-1,$I$2:$O$2,0))/12)+BX123</f>
        <v>0.19683333333333358</v>
      </c>
      <c r="BZ123" s="167" cm="1">
        <f t="array" ref="BZ123">(INDEX($I:$O,ROW(),MATCH(BZ$3,$I$2:$O$2,0))/12-INDEX($I:$O,ROW(),MATCH(BZ$3-1,$I$2:$O$2,0))/12)+BY123</f>
        <v>0.20000000000000026</v>
      </c>
      <c r="CA123" s="167" cm="1">
        <f t="array" ref="CA123">(INDEX($I:$P,ROW(),MATCH(CA$3,$I$2:$P$2,0))/12-INDEX($I:$P,ROW(),MATCH(CA$3-1,$I$2:$P$2,0))/12)+BZ123</f>
        <v>0.20000000000000026</v>
      </c>
      <c r="CB123" s="167" cm="1">
        <f t="array" ref="CB123">(INDEX($I:$P,ROW(),MATCH(CB$3,$I$2:$P$2,0))/12-INDEX($I:$P,ROW(),MATCH(CB$3-1,$I$2:$P$2,0))/12)+CA123</f>
        <v>0.20000000000000026</v>
      </c>
      <c r="CC123" s="167" cm="1">
        <f t="array" ref="CC123">(INDEX($I:$P,ROW(),MATCH(CC$3,$I$2:$P$2,0))/12-INDEX($I:$P,ROW(),MATCH(CC$3-1,$I$2:$P$2,0))/12)+CB123</f>
        <v>0.20000000000000026</v>
      </c>
      <c r="CD123" s="167" cm="1">
        <f t="array" ref="CD123">(INDEX($I:$P,ROW(),MATCH(CD$3,$I$2:$P$2,0))/12-INDEX($I:$P,ROW(),MATCH(CD$3-1,$I$2:$P$2,0))/12)+CC123</f>
        <v>0.20000000000000026</v>
      </c>
      <c r="CE123" s="167" cm="1">
        <f t="array" ref="CE123">(INDEX($I:$P,ROW(),MATCH(CE$3,$I$2:$P$2,0))/12-INDEX($I:$P,ROW(),MATCH(CE$3-1,$I$2:$P$2,0))/12)+CD123</f>
        <v>0.20000000000000026</v>
      </c>
      <c r="CF123" s="167" cm="1">
        <f t="array" ref="CF123">(INDEX($I:$P,ROW(),MATCH(CF$3,$I$2:$P$2,0))/12-INDEX($I:$P,ROW(),MATCH(CF$3-1,$I$2:$P$2,0))/12)+CE123</f>
        <v>0.20000000000000026</v>
      </c>
      <c r="CG123" s="167" cm="1">
        <f t="array" ref="CG123">(INDEX($I:$P,ROW(),MATCH(CG$3,$I$2:$P$2,0))/12-INDEX($I:$P,ROW(),MATCH(CG$3-1,$I$2:$P$2,0))/12)+CF123</f>
        <v>0.20000000000000026</v>
      </c>
      <c r="CH123" s="167" cm="1">
        <f t="array" ref="CH123">(INDEX($I:$P,ROW(),MATCH(CH$3,$I$2:$P$2,0))/12-INDEX($I:$P,ROW(),MATCH(CH$3-1,$I$2:$P$2,0))/12)+CG123</f>
        <v>0.20000000000000026</v>
      </c>
      <c r="CI123" s="167" cm="1">
        <f t="array" ref="CI123">(INDEX($I:$P,ROW(),MATCH(CI$3,$I$2:$P$2,0))/12-INDEX($I:$P,ROW(),MATCH(CI$3-1,$I$2:$P$2,0))/12)+CH123</f>
        <v>0.20000000000000026</v>
      </c>
      <c r="CJ123" s="167" cm="1">
        <f t="array" ref="CJ123">(INDEX($I:$P,ROW(),MATCH(CJ$3,$I$2:$P$2,0))/12-INDEX($I:$P,ROW(),MATCH(CJ$3-1,$I$2:$P$2,0))/12)+CI123</f>
        <v>0.20000000000000026</v>
      </c>
      <c r="CK123" s="167" cm="1">
        <f t="array" ref="CK123">(INDEX($I:$P,ROW(),MATCH(CK$3,$I$2:$P$2,0))/12-INDEX($I:$P,ROW(),MATCH(CK$3-1,$I$2:$P$2,0))/12)+CJ123</f>
        <v>0.20000000000000026</v>
      </c>
      <c r="CL123" s="167" cm="1">
        <f t="array" ref="CL123">(INDEX($I:$P,ROW(),MATCH(CL$3,$I$2:$P$2,0))/12-INDEX($I:$P,ROW(),MATCH(CL$3-1,$I$2:$P$2,0))/12)+CK123</f>
        <v>0.20000000000000026</v>
      </c>
      <c r="CN123" s="75">
        <v>0.01</v>
      </c>
      <c r="CO123" s="167" t="e" cm="1">
        <f t="array" ref="CO123">INDEX($I:$P,ROW(),MATCH(CO$3,$I$2:$P$2,0))</f>
        <v>#N/A</v>
      </c>
      <c r="CP123" s="167" t="e" cm="1">
        <f t="array" ref="CP123">INDEX($I:$P,ROW(),MATCH(CP$3,$I$2:$P$2,0))</f>
        <v>#N/A</v>
      </c>
      <c r="CQ123" s="167" t="e" cm="1">
        <f t="array" ref="CQ123">INDEX($I:$P,ROW(),MATCH(CQ$3,$I$2:$P$2,0))</f>
        <v>#N/A</v>
      </c>
      <c r="CR123" s="167" t="e" cm="1">
        <f t="array" ref="CR123">INDEX($I:$P,ROW(),MATCH(CR$3,$I$2:$P$2,0))</f>
        <v>#N/A</v>
      </c>
      <c r="CS123" s="167" t="e" cm="1">
        <f t="array" ref="CS123">INDEX($I:$P,ROW(),MATCH(CS$3,$I$2:$P$2,0))</f>
        <v>#N/A</v>
      </c>
      <c r="CT123" s="167" t="e" cm="1">
        <f t="array" ref="CT123">INDEX($I:$P,ROW(),MATCH(CT$3,$I$2:$P$2,0))</f>
        <v>#N/A</v>
      </c>
      <c r="CU123" s="167" t="e" cm="1">
        <f t="array" ref="CU123">INDEX($I:$P,ROW(),MATCH(CU$3,$I$2:$P$2,0))</f>
        <v>#N/A</v>
      </c>
      <c r="CV123" s="167" t="e" cm="1">
        <f t="array" ref="CV123">INDEX($I:$P,ROW(),MATCH(CV$3,$I$2:$P$2,0))</f>
        <v>#N/A</v>
      </c>
      <c r="CW123" s="167" t="e" cm="1">
        <f t="array" ref="CW123">INDEX($I:$P,ROW(),MATCH(CW$3,$I$2:$P$2,0))</f>
        <v>#N/A</v>
      </c>
      <c r="CX123" s="167" t="e" cm="1">
        <f t="array" ref="CX123">INDEX($I:$P,ROW(),MATCH(CX$3,$I$2:$P$2,0))</f>
        <v>#N/A</v>
      </c>
      <c r="CY123" s="167" t="e" cm="1">
        <f t="array" ref="CY123">INDEX($I:$P,ROW(),MATCH(CY$3,$I$2:$P$2,0))</f>
        <v>#N/A</v>
      </c>
      <c r="CZ123" s="167" t="e" cm="1">
        <f t="array" ref="CZ123">INDEX($I:$P,ROW(),MATCH(CZ$3,$I$2:$P$2,0))</f>
        <v>#N/A</v>
      </c>
      <c r="DA123" s="167" t="e" cm="1">
        <f t="array" ref="DA123">INDEX($I:$P,ROW(),MATCH(DA$3,$I$2:$P$2,0))</f>
        <v>#N/A</v>
      </c>
      <c r="DB123" s="167" t="e" cm="1">
        <f t="array" ref="DB123">INDEX($I:$P,ROW(),MATCH(DB$3,$I$2:$P$2,0))</f>
        <v>#N/A</v>
      </c>
      <c r="DC123" s="167" t="e" cm="1">
        <f t="array" ref="DC123">INDEX($I:$P,ROW(),MATCH(DC$3,$I$2:$P$2,0))</f>
        <v>#N/A</v>
      </c>
      <c r="DD123" s="167" t="e" cm="1">
        <f t="array" ref="DD123">INDEX($I:$P,ROW(),MATCH(DD$3,$I$2:$P$2,0))</f>
        <v>#N/A</v>
      </c>
      <c r="DE123" s="167" t="e" cm="1">
        <f t="array" ref="DE123">INDEX($I:$P,ROW(),MATCH(DE$3,$I$2:$P$2,0))</f>
        <v>#N/A</v>
      </c>
      <c r="DF123" s="167" t="e" cm="1">
        <f t="array" ref="DF123">INDEX($I:$P,ROW(),MATCH(DF$3,$I$2:$P$2,0))</f>
        <v>#N/A</v>
      </c>
      <c r="DG123" s="167" t="e" cm="1">
        <f t="array" ref="DG123">INDEX($I:$P,ROW(),MATCH(DG$3,$I$2:$P$2,0))</f>
        <v>#N/A</v>
      </c>
      <c r="DH123" s="167" t="e" cm="1">
        <f t="array" ref="DH123">INDEX($I:$P,ROW(),MATCH(DH$3,$I$2:$P$2,0))</f>
        <v>#N/A</v>
      </c>
      <c r="DI123" s="167" t="e" cm="1">
        <f t="array" ref="DI123">INDEX($I:$P,ROW(),MATCH(DI$3,$I$2:$P$2,0))</f>
        <v>#N/A</v>
      </c>
      <c r="DJ123" s="167" t="e" cm="1">
        <f t="array" ref="DJ123">INDEX($I:$P,ROW(),MATCH(DJ$3,$I$2:$P$2,0))</f>
        <v>#N/A</v>
      </c>
      <c r="DK123" s="167" t="e" cm="1">
        <f t="array" ref="DK123">INDEX($I:$P,ROW(),MATCH(DK$3,$I$2:$P$2,0))</f>
        <v>#N/A</v>
      </c>
      <c r="DL123" s="167" t="e" cm="1">
        <f t="array" ref="DL123">INDEX($I:$P,ROW(),MATCH(DL$3,$I$2:$P$2,0))</f>
        <v>#N/A</v>
      </c>
    </row>
    <row r="124" spans="1:116" x14ac:dyDescent="0.35">
      <c r="A124" s="27"/>
      <c r="B124" s="27" t="str">
        <f>E124</f>
        <v>124 TAM-ER</v>
      </c>
      <c r="C124" t="str">
        <f ca="1">OFFSET(C124,10,0)</f>
        <v>IS: revenue</v>
      </c>
      <c r="D124" s="27" t="s">
        <v>260</v>
      </c>
      <c r="E124" s="9" t="str">
        <f t="shared" si="96"/>
        <v>124 TAM-ER</v>
      </c>
      <c r="F124" s="27"/>
      <c r="G124" s="126" t="str">
        <f>G134</f>
        <v>Revenue</v>
      </c>
      <c r="H124" s="24"/>
      <c r="I124" s="24"/>
      <c r="J124" s="24"/>
      <c r="K124" s="33">
        <f t="shared" ref="K124:P124" si="101">SUMIF($3:$3,K$2,124:124)</f>
        <v>32302414.077809874</v>
      </c>
      <c r="L124" s="33">
        <f t="shared" si="101"/>
        <v>89093148.124102876</v>
      </c>
      <c r="M124" s="33">
        <f t="shared" si="101"/>
        <v>145422317.02126443</v>
      </c>
      <c r="N124" s="33">
        <f t="shared" si="101"/>
        <v>207282095.43152076</v>
      </c>
      <c r="O124" s="33">
        <f t="shared" si="101"/>
        <v>275090952.47193754</v>
      </c>
      <c r="P124" s="33">
        <f t="shared" si="101"/>
        <v>316476696.45822203</v>
      </c>
      <c r="R124" s="165"/>
      <c r="S124" s="33">
        <f>S123*S121*1000000</f>
        <v>401666.66666666669</v>
      </c>
      <c r="T124" s="33">
        <f t="shared" ref="T124:CE124" si="102">T123*T121*1000000</f>
        <v>806680.5555555555</v>
      </c>
      <c r="U124" s="33">
        <f t="shared" si="102"/>
        <v>1215062.5868055555</v>
      </c>
      <c r="V124" s="33">
        <f t="shared" si="102"/>
        <v>1626833.7967785492</v>
      </c>
      <c r="W124" s="33">
        <f t="shared" si="102"/>
        <v>2042015.3386647413</v>
      </c>
      <c r="X124" s="33">
        <f t="shared" si="102"/>
        <v>2460628.483091013</v>
      </c>
      <c r="Y124" s="33">
        <f t="shared" si="102"/>
        <v>2882694.6187323192</v>
      </c>
      <c r="Z124" s="33">
        <f t="shared" si="102"/>
        <v>3308235.2529261373</v>
      </c>
      <c r="AA124" s="33">
        <f t="shared" si="102"/>
        <v>3737272.0122899958</v>
      </c>
      <c r="AB124" s="33">
        <f t="shared" si="102"/>
        <v>4169826.6433420787</v>
      </c>
      <c r="AC124" s="33">
        <f t="shared" si="102"/>
        <v>4605921.0131249381</v>
      </c>
      <c r="AD124" s="33">
        <f t="shared" si="102"/>
        <v>5045577.1098323194</v>
      </c>
      <c r="AE124" s="33">
        <f t="shared" si="102"/>
        <v>5400855.2318455409</v>
      </c>
      <c r="AF124" s="33">
        <f t="shared" si="102"/>
        <v>5759006.4080507159</v>
      </c>
      <c r="AG124" s="33">
        <f t="shared" si="102"/>
        <v>6120048.412543159</v>
      </c>
      <c r="AH124" s="33">
        <f t="shared" si="102"/>
        <v>6483999.1176562328</v>
      </c>
      <c r="AI124" s="33">
        <f t="shared" si="102"/>
        <v>6850876.4944714196</v>
      </c>
      <c r="AJ124" s="33">
        <f t="shared" si="102"/>
        <v>7220698.6133309416</v>
      </c>
      <c r="AK124" s="33">
        <f t="shared" si="102"/>
        <v>7593483.6443529297</v>
      </c>
      <c r="AL124" s="33">
        <f t="shared" si="102"/>
        <v>7969249.8579491731</v>
      </c>
      <c r="AM124" s="33">
        <f t="shared" si="102"/>
        <v>8348015.6253454499</v>
      </c>
      <c r="AN124" s="33">
        <f t="shared" si="102"/>
        <v>8729799.419104442</v>
      </c>
      <c r="AO124" s="33">
        <f t="shared" si="102"/>
        <v>9114619.8136512619</v>
      </c>
      <c r="AP124" s="33">
        <f t="shared" si="102"/>
        <v>9502495.4858016111</v>
      </c>
      <c r="AQ124" s="33">
        <f t="shared" si="102"/>
        <v>9893445.2152925599</v>
      </c>
      <c r="AR124" s="33">
        <f t="shared" si="102"/>
        <v>10287487.885315971</v>
      </c>
      <c r="AS124" s="33">
        <f t="shared" si="102"/>
        <v>10684642.483054589</v>
      </c>
      <c r="AT124" s="33">
        <f t="shared" si="102"/>
        <v>11084928.100220799</v>
      </c>
      <c r="AU124" s="33">
        <f t="shared" si="102"/>
        <v>11488363.933598064</v>
      </c>
      <c r="AV124" s="33">
        <f t="shared" si="102"/>
        <v>11894969.285585066</v>
      </c>
      <c r="AW124" s="33">
        <f t="shared" si="102"/>
        <v>12304763.564742558</v>
      </c>
      <c r="AX124" s="33">
        <f t="shared" si="102"/>
        <v>12717766.28634293</v>
      </c>
      <c r="AY124" s="33">
        <f t="shared" si="102"/>
        <v>13133997.072922528</v>
      </c>
      <c r="AZ124" s="33">
        <f t="shared" si="102"/>
        <v>13553475.654836709</v>
      </c>
      <c r="BA124" s="33">
        <f t="shared" si="102"/>
        <v>13976221.870817658</v>
      </c>
      <c r="BB124" s="33">
        <f t="shared" si="102"/>
        <v>14402255.668534994</v>
      </c>
      <c r="BC124" s="33">
        <f t="shared" si="102"/>
        <v>14831597.105159165</v>
      </c>
      <c r="BD124" s="33">
        <f t="shared" si="102"/>
        <v>15264266.347927628</v>
      </c>
      <c r="BE124" s="33">
        <f t="shared" si="102"/>
        <v>15700283.674713859</v>
      </c>
      <c r="BF124" s="33">
        <f t="shared" si="102"/>
        <v>16139669.474599216</v>
      </c>
      <c r="BG124" s="33">
        <f t="shared" si="102"/>
        <v>16582444.248447597</v>
      </c>
      <c r="BH124" s="33">
        <f t="shared" si="102"/>
        <v>17028628.609483</v>
      </c>
      <c r="BI124" s="33">
        <f t="shared" si="102"/>
        <v>17478243.283869945</v>
      </c>
      <c r="BJ124" s="33">
        <f t="shared" si="102"/>
        <v>17931309.111296751</v>
      </c>
      <c r="BK124" s="33">
        <f t="shared" si="102"/>
        <v>18387847.045561776</v>
      </c>
      <c r="BL124" s="33">
        <f t="shared" si="102"/>
        <v>18847878.155162487</v>
      </c>
      <c r="BM124" s="33">
        <f t="shared" si="102"/>
        <v>19311423.623887554</v>
      </c>
      <c r="BN124" s="33">
        <f t="shared" si="102"/>
        <v>19778504.751411803</v>
      </c>
      <c r="BO124" s="33">
        <f t="shared" si="102"/>
        <v>20249142.953894172</v>
      </c>
      <c r="BP124" s="33">
        <f t="shared" si="102"/>
        <v>20723359.764578629</v>
      </c>
      <c r="BQ124" s="33">
        <f t="shared" si="102"/>
        <v>21201176.834398057</v>
      </c>
      <c r="BR124" s="33">
        <f t="shared" si="102"/>
        <v>21682615.932581183</v>
      </c>
      <c r="BS124" s="33">
        <f t="shared" si="102"/>
        <v>22167698.947262459</v>
      </c>
      <c r="BT124" s="33">
        <f t="shared" si="102"/>
        <v>22656447.886095028</v>
      </c>
      <c r="BU124" s="33">
        <f t="shared" si="102"/>
        <v>23148884.876866698</v>
      </c>
      <c r="BV124" s="33">
        <f t="shared" si="102"/>
        <v>23645032.168119002</v>
      </c>
      <c r="BW124" s="33">
        <f t="shared" si="102"/>
        <v>24144912.129769292</v>
      </c>
      <c r="BX124" s="33">
        <f t="shared" si="102"/>
        <v>24648547.253735974</v>
      </c>
      <c r="BY124" s="33">
        <f t="shared" si="102"/>
        <v>25155960.154566791</v>
      </c>
      <c r="BZ124" s="33">
        <f t="shared" si="102"/>
        <v>25667173.570070267</v>
      </c>
      <c r="CA124" s="33">
        <f t="shared" si="102"/>
        <v>25774120.126612227</v>
      </c>
      <c r="CB124" s="33">
        <f t="shared" si="102"/>
        <v>25881512.293806445</v>
      </c>
      <c r="CC124" s="33">
        <f t="shared" si="102"/>
        <v>25989351.928363971</v>
      </c>
      <c r="CD124" s="33">
        <f t="shared" si="102"/>
        <v>26097640.894732155</v>
      </c>
      <c r="CE124" s="33">
        <f t="shared" si="102"/>
        <v>26206381.065126874</v>
      </c>
      <c r="CF124" s="33">
        <f t="shared" ref="CF124:CL124" si="103">CF123*CF121*1000000</f>
        <v>26315574.319564898</v>
      </c>
      <c r="CG124" s="33">
        <f t="shared" si="103"/>
        <v>26425222.545896418</v>
      </c>
      <c r="CH124" s="33">
        <f t="shared" si="103"/>
        <v>26535327.639837652</v>
      </c>
      <c r="CI124" s="33">
        <f t="shared" si="103"/>
        <v>26645891.505003642</v>
      </c>
      <c r="CJ124" s="33">
        <f t="shared" si="103"/>
        <v>26756916.052941155</v>
      </c>
      <c r="CK124" s="33">
        <f t="shared" si="103"/>
        <v>26868403.203161739</v>
      </c>
      <c r="CL124" s="33">
        <f t="shared" si="103"/>
        <v>26980354.883174915</v>
      </c>
      <c r="CN124" s="24"/>
      <c r="CO124" s="33" t="e">
        <f t="shared" ref="CO124:CP124" si="104">CO121*CO123*1000000</f>
        <v>#N/A</v>
      </c>
      <c r="CP124" s="33" t="e">
        <f t="shared" si="104"/>
        <v>#N/A</v>
      </c>
      <c r="CQ124" s="33" t="e">
        <f t="shared" ref="CQ124" si="105">CQ121*CQ123*1000000</f>
        <v>#N/A</v>
      </c>
      <c r="CR124" s="33" t="e">
        <f t="shared" ref="CR124" si="106">CR121*CR123*1000000</f>
        <v>#N/A</v>
      </c>
      <c r="CS124" s="33" t="e">
        <f t="shared" ref="CS124" si="107">CS121*CS123*1000000</f>
        <v>#N/A</v>
      </c>
      <c r="CT124" s="33" t="e">
        <f t="shared" ref="CT124" si="108">CT121*CT123*1000000</f>
        <v>#N/A</v>
      </c>
      <c r="CU124" s="33" t="e">
        <f t="shared" ref="CU124" si="109">CU121*CU123*1000000</f>
        <v>#N/A</v>
      </c>
      <c r="CV124" s="33" t="e">
        <f t="shared" ref="CV124" si="110">CV121*CV123*1000000</f>
        <v>#N/A</v>
      </c>
      <c r="CW124" s="33" t="e">
        <f t="shared" ref="CW124" si="111">CW121*CW123*1000000</f>
        <v>#N/A</v>
      </c>
      <c r="CX124" s="33" t="e">
        <f t="shared" ref="CX124" si="112">CX121*CX123*1000000</f>
        <v>#N/A</v>
      </c>
      <c r="CY124" s="33" t="e">
        <f t="shared" ref="CY124" si="113">CY121*CY123*1000000</f>
        <v>#N/A</v>
      </c>
      <c r="CZ124" s="33" t="e">
        <f t="shared" ref="CZ124" si="114">CZ121*CZ123*1000000</f>
        <v>#N/A</v>
      </c>
      <c r="DA124" s="33" t="e">
        <f t="shared" ref="DA124" si="115">DA121*DA123*1000000</f>
        <v>#N/A</v>
      </c>
      <c r="DB124" s="33" t="e">
        <f t="shared" ref="DB124" si="116">DB121*DB123*1000000</f>
        <v>#N/A</v>
      </c>
      <c r="DC124" s="33" t="e">
        <f t="shared" ref="DC124" si="117">DC121*DC123*1000000</f>
        <v>#N/A</v>
      </c>
      <c r="DD124" s="33" t="e">
        <f t="shared" ref="DD124" si="118">DD121*DD123*1000000</f>
        <v>#N/A</v>
      </c>
      <c r="DE124" s="33" t="e">
        <f t="shared" ref="DE124" si="119">DE121*DE123*1000000</f>
        <v>#N/A</v>
      </c>
      <c r="DF124" s="33" t="e">
        <f t="shared" ref="DF124" si="120">DF121*DF123*1000000</f>
        <v>#N/A</v>
      </c>
      <c r="DG124" s="33" t="e">
        <f t="shared" ref="DG124" si="121">DG121*DG123*1000000</f>
        <v>#N/A</v>
      </c>
      <c r="DH124" s="33" t="e">
        <f t="shared" ref="DH124" si="122">DH121*DH123*1000000</f>
        <v>#N/A</v>
      </c>
      <c r="DI124" s="33" t="e">
        <f t="shared" ref="DI124" si="123">DI121*DI123*1000000</f>
        <v>#N/A</v>
      </c>
      <c r="DJ124" s="33" t="e">
        <f t="shared" ref="DJ124" si="124">DJ121*DJ123*1000000</f>
        <v>#N/A</v>
      </c>
      <c r="DK124" s="33" t="e">
        <f t="shared" ref="DK124" si="125">DK121*DK123*1000000</f>
        <v>#N/A</v>
      </c>
      <c r="DL124" s="33" t="e">
        <f t="shared" ref="DL124" si="126">DL121*DL123*1000000</f>
        <v>#N/A</v>
      </c>
    </row>
    <row r="125" spans="1:116" x14ac:dyDescent="0.35">
      <c r="B125" t="s">
        <v>332</v>
      </c>
      <c r="D125" t="s">
        <v>260</v>
      </c>
      <c r="E125" s="8" t="str">
        <f t="shared" si="96"/>
        <v>125 TAM-ER</v>
      </c>
      <c r="G125" s="191" t="str">
        <f>IFERROR(SUBSTITUTE(TRIM(LEFT(G120,SEARCH("-",G120)-1)),":",""),SUBSTITUTE(G120,":",""))</f>
        <v>TAM</v>
      </c>
      <c r="H125" s="31"/>
      <c r="I125" s="73"/>
      <c r="J125" s="73"/>
      <c r="K125" s="58"/>
      <c r="L125" s="58"/>
      <c r="M125" s="58"/>
      <c r="N125" s="58"/>
      <c r="O125" s="58"/>
      <c r="P125" s="58"/>
      <c r="R125" s="33"/>
      <c r="S125" s="33"/>
      <c r="T125" s="33"/>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33"/>
      <c r="BT125" s="33"/>
      <c r="BU125" s="33"/>
      <c r="BV125" s="33"/>
      <c r="BW125" s="33"/>
      <c r="BX125" s="33"/>
      <c r="BY125" s="33"/>
      <c r="BZ125" s="33"/>
      <c r="CA125" s="33"/>
      <c r="CB125" s="33"/>
      <c r="CC125" s="33"/>
      <c r="CD125" s="33"/>
      <c r="CE125" s="33"/>
      <c r="CF125" s="33"/>
      <c r="CG125" s="33"/>
      <c r="CH125" s="33"/>
      <c r="CI125" s="33"/>
      <c r="CJ125" s="33"/>
      <c r="CK125" s="33"/>
      <c r="CL125" s="33"/>
      <c r="CN125" s="73"/>
      <c r="CO125" s="33"/>
      <c r="CP125" s="33"/>
      <c r="CQ125" s="33"/>
      <c r="CR125" s="33"/>
      <c r="CS125" s="33"/>
      <c r="CT125" s="33"/>
      <c r="CU125" s="33"/>
      <c r="CV125" s="33"/>
      <c r="CW125" s="33"/>
      <c r="CX125" s="33"/>
      <c r="CY125" s="33"/>
      <c r="CZ125" s="33"/>
      <c r="DA125" s="33"/>
      <c r="DB125" s="33"/>
      <c r="DC125" s="33"/>
      <c r="DD125" s="33"/>
      <c r="DE125" s="33"/>
      <c r="DF125" s="33"/>
      <c r="DG125" s="33"/>
      <c r="DH125" s="33"/>
      <c r="DI125" s="33"/>
      <c r="DJ125" s="33"/>
      <c r="DK125" s="33"/>
      <c r="DL125" s="33"/>
    </row>
    <row r="126" spans="1:116" x14ac:dyDescent="0.35">
      <c r="B126" t="s">
        <v>332</v>
      </c>
      <c r="D126" t="s">
        <v>260</v>
      </c>
      <c r="E126" s="8" t="str">
        <f t="shared" ref="E126:E130" si="127">ROW()&amp;" "&amp;D126</f>
        <v>126 TAM-ER</v>
      </c>
      <c r="G126" s="241" t="str">
        <f>IFERROR(SUBSTITUTE(TRIM(MID(G120, SEARCH("-", G120) + 1, LEN(G120))),":",""),"no unit")</f>
        <v>no unit</v>
      </c>
      <c r="H126" s="31"/>
      <c r="I126" s="73"/>
      <c r="J126" s="73"/>
      <c r="K126" s="58"/>
      <c r="L126" s="58"/>
      <c r="M126" s="58"/>
      <c r="N126" s="58"/>
      <c r="O126" s="58"/>
      <c r="P126" s="58"/>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33"/>
      <c r="BT126" s="33"/>
      <c r="BU126" s="33"/>
      <c r="BV126" s="33"/>
      <c r="BW126" s="33"/>
      <c r="BX126" s="33"/>
      <c r="BY126" s="33"/>
      <c r="BZ126" s="33"/>
      <c r="CA126" s="33"/>
      <c r="CB126" s="33"/>
      <c r="CC126" s="33"/>
      <c r="CD126" s="33"/>
      <c r="CE126" s="33"/>
      <c r="CF126" s="33"/>
      <c r="CG126" s="33"/>
      <c r="CH126" s="33"/>
      <c r="CI126" s="33"/>
      <c r="CJ126" s="33"/>
      <c r="CK126" s="33"/>
      <c r="CL126" s="33"/>
      <c r="CN126" s="73"/>
      <c r="CO126" s="33"/>
      <c r="CP126" s="33"/>
      <c r="CQ126" s="33"/>
      <c r="CR126" s="33"/>
      <c r="CS126" s="33"/>
      <c r="CT126" s="33"/>
      <c r="CU126" s="33"/>
      <c r="CV126" s="33"/>
      <c r="CW126" s="33"/>
      <c r="CX126" s="33"/>
      <c r="CY126" s="33"/>
      <c r="CZ126" s="33"/>
      <c r="DA126" s="33"/>
      <c r="DB126" s="33"/>
      <c r="DC126" s="33"/>
      <c r="DD126" s="33"/>
      <c r="DE126" s="33"/>
      <c r="DF126" s="33"/>
      <c r="DG126" s="33"/>
      <c r="DH126" s="33"/>
      <c r="DI126" s="33"/>
      <c r="DJ126" s="33"/>
      <c r="DK126" s="33"/>
      <c r="DL126" s="33"/>
    </row>
    <row r="127" spans="1:116" x14ac:dyDescent="0.35">
      <c r="B127" t="s">
        <v>332</v>
      </c>
      <c r="D127" t="s">
        <v>260</v>
      </c>
      <c r="E127" s="8" t="str">
        <f t="shared" si="127"/>
        <v>127 TAM-ER</v>
      </c>
      <c r="G127" s="136" t="s">
        <v>334</v>
      </c>
      <c r="H127" s="31"/>
      <c r="I127" s="73"/>
      <c r="J127" s="73"/>
      <c r="K127" s="58"/>
      <c r="L127" s="58"/>
      <c r="M127" s="58"/>
      <c r="N127" s="58"/>
      <c r="O127" s="58"/>
      <c r="P127" s="58"/>
      <c r="R127" s="33"/>
      <c r="S127" s="203" t="str">
        <f>ADDRESS(ROW(S124),COLUMN(S124),2)</f>
        <v>S$124</v>
      </c>
      <c r="T127" s="203" t="str">
        <f t="shared" ref="T127:CE127" si="128">ADDRESS(ROW(T124),COLUMN(T124),2)</f>
        <v>T$124</v>
      </c>
      <c r="U127" s="203" t="str">
        <f t="shared" si="128"/>
        <v>U$124</v>
      </c>
      <c r="V127" s="203" t="str">
        <f t="shared" si="128"/>
        <v>V$124</v>
      </c>
      <c r="W127" s="203" t="str">
        <f t="shared" si="128"/>
        <v>W$124</v>
      </c>
      <c r="X127" s="203" t="str">
        <f t="shared" si="128"/>
        <v>X$124</v>
      </c>
      <c r="Y127" s="203" t="str">
        <f t="shared" si="128"/>
        <v>Y$124</v>
      </c>
      <c r="Z127" s="203" t="str">
        <f t="shared" si="128"/>
        <v>Z$124</v>
      </c>
      <c r="AA127" s="203" t="str">
        <f t="shared" si="128"/>
        <v>AA$124</v>
      </c>
      <c r="AB127" s="203" t="str">
        <f t="shared" si="128"/>
        <v>AB$124</v>
      </c>
      <c r="AC127" s="203" t="str">
        <f t="shared" si="128"/>
        <v>AC$124</v>
      </c>
      <c r="AD127" s="203" t="str">
        <f t="shared" si="128"/>
        <v>AD$124</v>
      </c>
      <c r="AE127" s="203" t="str">
        <f t="shared" si="128"/>
        <v>AE$124</v>
      </c>
      <c r="AF127" s="203" t="str">
        <f t="shared" si="128"/>
        <v>AF$124</v>
      </c>
      <c r="AG127" s="203" t="str">
        <f t="shared" si="128"/>
        <v>AG$124</v>
      </c>
      <c r="AH127" s="203" t="str">
        <f t="shared" si="128"/>
        <v>AH$124</v>
      </c>
      <c r="AI127" s="203" t="str">
        <f t="shared" si="128"/>
        <v>AI$124</v>
      </c>
      <c r="AJ127" s="203" t="str">
        <f t="shared" si="128"/>
        <v>AJ$124</v>
      </c>
      <c r="AK127" s="203" t="str">
        <f t="shared" si="128"/>
        <v>AK$124</v>
      </c>
      <c r="AL127" s="203" t="str">
        <f t="shared" si="128"/>
        <v>AL$124</v>
      </c>
      <c r="AM127" s="203" t="str">
        <f t="shared" si="128"/>
        <v>AM$124</v>
      </c>
      <c r="AN127" s="203" t="str">
        <f t="shared" si="128"/>
        <v>AN$124</v>
      </c>
      <c r="AO127" s="203" t="str">
        <f t="shared" si="128"/>
        <v>AO$124</v>
      </c>
      <c r="AP127" s="203" t="str">
        <f t="shared" si="128"/>
        <v>AP$124</v>
      </c>
      <c r="AQ127" s="203" t="str">
        <f t="shared" si="128"/>
        <v>AQ$124</v>
      </c>
      <c r="AR127" s="203" t="str">
        <f t="shared" si="128"/>
        <v>AR$124</v>
      </c>
      <c r="AS127" s="203" t="str">
        <f t="shared" si="128"/>
        <v>AS$124</v>
      </c>
      <c r="AT127" s="203" t="str">
        <f t="shared" si="128"/>
        <v>AT$124</v>
      </c>
      <c r="AU127" s="203" t="str">
        <f t="shared" si="128"/>
        <v>AU$124</v>
      </c>
      <c r="AV127" s="203" t="str">
        <f t="shared" si="128"/>
        <v>AV$124</v>
      </c>
      <c r="AW127" s="203" t="str">
        <f t="shared" si="128"/>
        <v>AW$124</v>
      </c>
      <c r="AX127" s="203" t="str">
        <f t="shared" si="128"/>
        <v>AX$124</v>
      </c>
      <c r="AY127" s="203" t="str">
        <f t="shared" si="128"/>
        <v>AY$124</v>
      </c>
      <c r="AZ127" s="203" t="str">
        <f t="shared" si="128"/>
        <v>AZ$124</v>
      </c>
      <c r="BA127" s="203" t="str">
        <f t="shared" si="128"/>
        <v>BA$124</v>
      </c>
      <c r="BB127" s="203" t="str">
        <f t="shared" si="128"/>
        <v>BB$124</v>
      </c>
      <c r="BC127" s="203" t="str">
        <f t="shared" si="128"/>
        <v>BC$124</v>
      </c>
      <c r="BD127" s="203" t="str">
        <f t="shared" si="128"/>
        <v>BD$124</v>
      </c>
      <c r="BE127" s="203" t="str">
        <f t="shared" si="128"/>
        <v>BE$124</v>
      </c>
      <c r="BF127" s="203" t="str">
        <f t="shared" si="128"/>
        <v>BF$124</v>
      </c>
      <c r="BG127" s="203" t="str">
        <f t="shared" si="128"/>
        <v>BG$124</v>
      </c>
      <c r="BH127" s="203" t="str">
        <f t="shared" si="128"/>
        <v>BH$124</v>
      </c>
      <c r="BI127" s="203" t="str">
        <f t="shared" si="128"/>
        <v>BI$124</v>
      </c>
      <c r="BJ127" s="203" t="str">
        <f t="shared" si="128"/>
        <v>BJ$124</v>
      </c>
      <c r="BK127" s="203" t="str">
        <f t="shared" si="128"/>
        <v>BK$124</v>
      </c>
      <c r="BL127" s="203" t="str">
        <f t="shared" si="128"/>
        <v>BL$124</v>
      </c>
      <c r="BM127" s="203" t="str">
        <f t="shared" si="128"/>
        <v>BM$124</v>
      </c>
      <c r="BN127" s="203" t="str">
        <f t="shared" si="128"/>
        <v>BN$124</v>
      </c>
      <c r="BO127" s="203" t="str">
        <f t="shared" si="128"/>
        <v>BO$124</v>
      </c>
      <c r="BP127" s="203" t="str">
        <f t="shared" si="128"/>
        <v>BP$124</v>
      </c>
      <c r="BQ127" s="203" t="str">
        <f t="shared" si="128"/>
        <v>BQ$124</v>
      </c>
      <c r="BR127" s="203" t="str">
        <f t="shared" si="128"/>
        <v>BR$124</v>
      </c>
      <c r="BS127" s="203" t="str">
        <f t="shared" si="128"/>
        <v>BS$124</v>
      </c>
      <c r="BT127" s="203" t="str">
        <f t="shared" si="128"/>
        <v>BT$124</v>
      </c>
      <c r="BU127" s="203" t="str">
        <f t="shared" si="128"/>
        <v>BU$124</v>
      </c>
      <c r="BV127" s="203" t="str">
        <f t="shared" si="128"/>
        <v>BV$124</v>
      </c>
      <c r="BW127" s="203" t="str">
        <f t="shared" si="128"/>
        <v>BW$124</v>
      </c>
      <c r="BX127" s="203" t="str">
        <f t="shared" si="128"/>
        <v>BX$124</v>
      </c>
      <c r="BY127" s="203" t="str">
        <f t="shared" si="128"/>
        <v>BY$124</v>
      </c>
      <c r="BZ127" s="203" t="str">
        <f t="shared" si="128"/>
        <v>BZ$124</v>
      </c>
      <c r="CA127" s="203" t="str">
        <f t="shared" si="128"/>
        <v>CA$124</v>
      </c>
      <c r="CB127" s="203" t="str">
        <f t="shared" si="128"/>
        <v>CB$124</v>
      </c>
      <c r="CC127" s="203" t="str">
        <f t="shared" si="128"/>
        <v>CC$124</v>
      </c>
      <c r="CD127" s="203" t="str">
        <f t="shared" si="128"/>
        <v>CD$124</v>
      </c>
      <c r="CE127" s="203" t="str">
        <f t="shared" si="128"/>
        <v>CE$124</v>
      </c>
      <c r="CF127" s="203" t="str">
        <f t="shared" ref="CF127:CL127" si="129">ADDRESS(ROW(CF124),COLUMN(CF124),2)</f>
        <v>CF$124</v>
      </c>
      <c r="CG127" s="203" t="str">
        <f t="shared" si="129"/>
        <v>CG$124</v>
      </c>
      <c r="CH127" s="203" t="str">
        <f t="shared" si="129"/>
        <v>CH$124</v>
      </c>
      <c r="CI127" s="203" t="str">
        <f t="shared" si="129"/>
        <v>CI$124</v>
      </c>
      <c r="CJ127" s="203" t="str">
        <f t="shared" si="129"/>
        <v>CJ$124</v>
      </c>
      <c r="CK127" s="203" t="str">
        <f t="shared" si="129"/>
        <v>CK$124</v>
      </c>
      <c r="CL127" s="203" t="str">
        <f t="shared" si="129"/>
        <v>CL$124</v>
      </c>
      <c r="CN127" s="73"/>
      <c r="CO127" s="203" t="str">
        <f t="shared" ref="CO127:DL127" si="130">ADDRESS(ROW(CO124),COLUMN(CO124),2)</f>
        <v>CO$124</v>
      </c>
      <c r="CP127" s="203" t="str">
        <f t="shared" si="130"/>
        <v>CP$124</v>
      </c>
      <c r="CQ127" s="203" t="str">
        <f t="shared" si="130"/>
        <v>CQ$124</v>
      </c>
      <c r="CR127" s="203" t="str">
        <f t="shared" si="130"/>
        <v>CR$124</v>
      </c>
      <c r="CS127" s="203" t="str">
        <f t="shared" si="130"/>
        <v>CS$124</v>
      </c>
      <c r="CT127" s="203" t="str">
        <f t="shared" si="130"/>
        <v>CT$124</v>
      </c>
      <c r="CU127" s="203" t="str">
        <f t="shared" si="130"/>
        <v>CU$124</v>
      </c>
      <c r="CV127" s="203" t="str">
        <f t="shared" si="130"/>
        <v>CV$124</v>
      </c>
      <c r="CW127" s="203" t="str">
        <f t="shared" si="130"/>
        <v>CW$124</v>
      </c>
      <c r="CX127" s="203" t="str">
        <f t="shared" si="130"/>
        <v>CX$124</v>
      </c>
      <c r="CY127" s="203" t="str">
        <f t="shared" si="130"/>
        <v>CY$124</v>
      </c>
      <c r="CZ127" s="203" t="str">
        <f t="shared" si="130"/>
        <v>CZ$124</v>
      </c>
      <c r="DA127" s="203" t="str">
        <f t="shared" si="130"/>
        <v>DA$124</v>
      </c>
      <c r="DB127" s="203" t="str">
        <f t="shared" si="130"/>
        <v>DB$124</v>
      </c>
      <c r="DC127" s="203" t="str">
        <f t="shared" si="130"/>
        <v>DC$124</v>
      </c>
      <c r="DD127" s="203" t="str">
        <f t="shared" si="130"/>
        <v>DD$124</v>
      </c>
      <c r="DE127" s="203" t="str">
        <f t="shared" si="130"/>
        <v>DE$124</v>
      </c>
      <c r="DF127" s="203" t="str">
        <f t="shared" si="130"/>
        <v>DF$124</v>
      </c>
      <c r="DG127" s="203" t="str">
        <f t="shared" si="130"/>
        <v>DG$124</v>
      </c>
      <c r="DH127" s="203" t="str">
        <f t="shared" si="130"/>
        <v>DH$124</v>
      </c>
      <c r="DI127" s="203" t="str">
        <f t="shared" si="130"/>
        <v>DI$124</v>
      </c>
      <c r="DJ127" s="203" t="str">
        <f t="shared" si="130"/>
        <v>DJ$124</v>
      </c>
      <c r="DK127" s="203" t="str">
        <f t="shared" si="130"/>
        <v>DK$124</v>
      </c>
      <c r="DL127" s="203" t="str">
        <f t="shared" si="130"/>
        <v>DL$124</v>
      </c>
    </row>
    <row r="128" spans="1:116" x14ac:dyDescent="0.35">
      <c r="B128" t="s">
        <v>332</v>
      </c>
      <c r="D128" t="s">
        <v>260</v>
      </c>
      <c r="E128" s="8" t="str">
        <f t="shared" si="127"/>
        <v>128 TAM-ER</v>
      </c>
      <c r="G128" s="136" t="s">
        <v>333</v>
      </c>
      <c r="H128" s="31"/>
      <c r="I128" s="73"/>
      <c r="J128" s="73"/>
      <c r="K128" s="58"/>
      <c r="L128" s="58"/>
      <c r="M128" s="58"/>
      <c r="N128" s="58"/>
      <c r="O128" s="58"/>
      <c r="P128" s="58"/>
      <c r="R128" s="33"/>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N128" s="73"/>
      <c r="CO128" s="76"/>
      <c r="CP128" s="76"/>
      <c r="CQ128" s="76"/>
      <c r="CR128" s="76"/>
      <c r="CS128" s="76"/>
      <c r="CT128" s="76"/>
      <c r="CU128" s="76"/>
      <c r="CV128" s="76"/>
      <c r="CW128" s="76"/>
      <c r="CX128" s="76"/>
      <c r="CY128" s="76"/>
      <c r="CZ128" s="76"/>
      <c r="DA128" s="76"/>
      <c r="DB128" s="76"/>
      <c r="DC128" s="76"/>
      <c r="DD128" s="76"/>
      <c r="DE128" s="76"/>
      <c r="DF128" s="76"/>
      <c r="DG128" s="76"/>
      <c r="DH128" s="76"/>
      <c r="DI128" s="76"/>
      <c r="DJ128" s="76"/>
      <c r="DK128" s="76"/>
      <c r="DL128" s="76"/>
    </row>
    <row r="129" spans="1:116" x14ac:dyDescent="0.35">
      <c r="B129" t="s">
        <v>332</v>
      </c>
      <c r="D129" t="s">
        <v>260</v>
      </c>
      <c r="E129" s="8" t="str">
        <f t="shared" si="127"/>
        <v>129 TAM-ER</v>
      </c>
      <c r="G129" s="8" t="s">
        <v>488</v>
      </c>
      <c r="H129" s="12"/>
      <c r="I129" s="60"/>
      <c r="J129" s="60"/>
      <c r="K129" s="15"/>
      <c r="L129" s="15"/>
      <c r="M129" s="15"/>
      <c r="N129" s="15"/>
      <c r="O129" s="15"/>
      <c r="P129" s="15"/>
      <c r="R129" s="15"/>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N129" s="60"/>
      <c r="CO129" s="76"/>
      <c r="CP129" s="76"/>
      <c r="CQ129" s="76"/>
      <c r="CR129" s="76"/>
      <c r="CS129" s="76"/>
      <c r="CT129" s="76"/>
      <c r="CU129" s="76"/>
      <c r="CV129" s="76"/>
      <c r="CW129" s="76"/>
      <c r="CX129" s="76"/>
      <c r="CY129" s="76"/>
      <c r="CZ129" s="76"/>
      <c r="DA129" s="76"/>
      <c r="DB129" s="76"/>
      <c r="DC129" s="76"/>
      <c r="DD129" s="76"/>
      <c r="DE129" s="76"/>
      <c r="DF129" s="76"/>
      <c r="DG129" s="76"/>
      <c r="DH129" s="76"/>
      <c r="DI129" s="76"/>
      <c r="DJ129" s="76"/>
      <c r="DK129" s="76"/>
      <c r="DL129" s="76"/>
    </row>
    <row r="130" spans="1:116" x14ac:dyDescent="0.35">
      <c r="B130" t="s">
        <v>332</v>
      </c>
      <c r="D130" t="s">
        <v>260</v>
      </c>
      <c r="E130" s="8" t="str">
        <f t="shared" si="127"/>
        <v>130 TAM-ER</v>
      </c>
      <c r="G130" s="8" t="s">
        <v>494</v>
      </c>
      <c r="H130" s="12"/>
      <c r="I130" s="60"/>
      <c r="J130" s="60"/>
      <c r="K130" s="15"/>
      <c r="L130" s="15"/>
      <c r="M130" s="15"/>
      <c r="N130" s="15"/>
      <c r="O130" s="15"/>
      <c r="P130" s="15"/>
      <c r="R130" s="15"/>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N130" s="60"/>
      <c r="CO130" s="76"/>
      <c r="CP130" s="76"/>
      <c r="CQ130" s="76"/>
      <c r="CR130" s="76"/>
      <c r="CS130" s="76"/>
      <c r="CT130" s="76"/>
      <c r="CU130" s="76"/>
      <c r="CV130" s="76"/>
      <c r="CW130" s="76"/>
      <c r="CX130" s="76"/>
      <c r="CY130" s="76"/>
      <c r="CZ130" s="76"/>
      <c r="DA130" s="76"/>
      <c r="DB130" s="76"/>
      <c r="DC130" s="76"/>
      <c r="DD130" s="76"/>
      <c r="DE130" s="76"/>
      <c r="DF130" s="76"/>
      <c r="DG130" s="76"/>
      <c r="DH130" s="76"/>
      <c r="DI130" s="76"/>
      <c r="DJ130" s="76"/>
      <c r="DK130" s="76"/>
      <c r="DL130" s="76"/>
    </row>
    <row r="131" spans="1:116" x14ac:dyDescent="0.35">
      <c r="B131" t="s">
        <v>332</v>
      </c>
      <c r="D131" t="s">
        <v>260</v>
      </c>
      <c r="E131" s="8" t="str">
        <f t="shared" si="96"/>
        <v>131 TAM-ER</v>
      </c>
      <c r="G131" s="8" t="s">
        <v>463</v>
      </c>
      <c r="H131" s="12"/>
      <c r="I131" s="60"/>
      <c r="J131" s="60"/>
      <c r="K131" s="15"/>
      <c r="L131" s="15"/>
      <c r="M131" s="15"/>
      <c r="N131" s="15"/>
      <c r="O131" s="15"/>
      <c r="P131" s="15"/>
      <c r="R131" s="15"/>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N131" s="60"/>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row>
    <row r="132" spans="1:116" x14ac:dyDescent="0.35">
      <c r="B132" t="s">
        <v>332</v>
      </c>
      <c r="D132" t="s">
        <v>260</v>
      </c>
      <c r="E132" s="8" t="str">
        <f t="shared" si="96"/>
        <v>132 TAM-ER</v>
      </c>
      <c r="G132" s="8" t="s">
        <v>464</v>
      </c>
      <c r="H132" s="12"/>
      <c r="I132" s="60"/>
      <c r="J132" s="60"/>
      <c r="K132" s="15"/>
      <c r="L132" s="15"/>
      <c r="M132" s="15"/>
      <c r="N132" s="15"/>
      <c r="O132" s="15"/>
      <c r="P132" s="15"/>
      <c r="R132" s="15"/>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N132" s="60"/>
      <c r="CO132" s="76"/>
      <c r="CP132" s="76"/>
      <c r="CQ132" s="76"/>
      <c r="CR132" s="76"/>
      <c r="CS132" s="76"/>
      <c r="CT132" s="76"/>
      <c r="CU132" s="76"/>
      <c r="CV132" s="76"/>
      <c r="CW132" s="76"/>
      <c r="CX132" s="76"/>
      <c r="CY132" s="76"/>
      <c r="CZ132" s="76"/>
      <c r="DA132" s="76"/>
      <c r="DB132" s="76"/>
      <c r="DC132" s="76"/>
      <c r="DD132" s="76"/>
      <c r="DE132" s="76"/>
      <c r="DF132" s="76"/>
      <c r="DG132" s="76"/>
      <c r="DH132" s="76"/>
      <c r="DI132" s="76"/>
      <c r="DJ132" s="76"/>
      <c r="DK132" s="76"/>
      <c r="DL132" s="76"/>
    </row>
    <row r="133" spans="1:116" x14ac:dyDescent="0.35">
      <c r="A133" s="174"/>
      <c r="E133" s="8"/>
      <c r="G133" s="185" t="s">
        <v>459</v>
      </c>
      <c r="H133" s="186"/>
      <c r="I133" s="187"/>
      <c r="J133" s="187"/>
      <c r="K133" s="188"/>
      <c r="L133" s="188"/>
      <c r="M133" s="188"/>
      <c r="N133" s="188"/>
      <c r="O133" s="188"/>
      <c r="P133" s="188"/>
      <c r="R133" s="189"/>
      <c r="S133" s="190"/>
      <c r="T133" s="190"/>
      <c r="U133" s="190"/>
      <c r="V133" s="190"/>
      <c r="W133" s="190"/>
      <c r="X133" s="190"/>
      <c r="Y133" s="190"/>
      <c r="Z133" s="190"/>
      <c r="AA133" s="190"/>
      <c r="AB133" s="190"/>
      <c r="AC133" s="190"/>
      <c r="AD133" s="190"/>
      <c r="AE133" s="190"/>
      <c r="AF133" s="190"/>
      <c r="AG133" s="190"/>
      <c r="AH133" s="190"/>
      <c r="AI133" s="190"/>
      <c r="AJ133" s="190"/>
      <c r="AK133" s="190"/>
      <c r="AL133" s="190"/>
      <c r="AM133" s="190"/>
      <c r="AN133" s="190"/>
      <c r="AO133" s="190"/>
      <c r="AP133" s="190"/>
      <c r="AQ133" s="190"/>
      <c r="AR133" s="190"/>
      <c r="AS133" s="190"/>
      <c r="AT133" s="190"/>
      <c r="AU133" s="190"/>
      <c r="AV133" s="190"/>
      <c r="AW133" s="190"/>
      <c r="AX133" s="190"/>
      <c r="AY133" s="190"/>
      <c r="AZ133" s="190"/>
      <c r="BA133" s="190"/>
      <c r="BB133" s="190"/>
      <c r="BC133" s="190"/>
      <c r="BD133" s="190"/>
      <c r="BE133" s="190"/>
      <c r="BF133" s="190"/>
      <c r="BG133" s="190"/>
      <c r="BH133" s="190"/>
      <c r="BI133" s="190"/>
      <c r="BJ133" s="190"/>
      <c r="BK133" s="190"/>
      <c r="BL133" s="190"/>
      <c r="BM133" s="190"/>
      <c r="BN133" s="190"/>
      <c r="BO133" s="190"/>
      <c r="BP133" s="190"/>
      <c r="BQ133" s="190"/>
      <c r="BR133" s="190"/>
      <c r="BS133" s="190"/>
      <c r="BT133" s="190"/>
      <c r="BU133" s="190"/>
      <c r="BV133" s="190"/>
      <c r="BW133" s="190"/>
      <c r="BX133" s="190"/>
      <c r="BY133" s="190"/>
      <c r="BZ133" s="190"/>
      <c r="CA133" s="190"/>
      <c r="CB133" s="190"/>
      <c r="CC133" s="190"/>
      <c r="CD133" s="190"/>
      <c r="CE133" s="190"/>
      <c r="CF133" s="190"/>
      <c r="CG133" s="190"/>
      <c r="CH133" s="190"/>
      <c r="CI133" s="190"/>
      <c r="CJ133" s="190"/>
      <c r="CK133" s="190"/>
      <c r="CL133" s="190"/>
      <c r="CN133" s="187"/>
      <c r="CO133" s="190"/>
      <c r="CP133" s="190"/>
      <c r="CQ133" s="190"/>
      <c r="CR133" s="190"/>
      <c r="CS133" s="190"/>
      <c r="CT133" s="190"/>
      <c r="CU133" s="190"/>
      <c r="CV133" s="190"/>
      <c r="CW133" s="190"/>
      <c r="CX133" s="190"/>
      <c r="CY133" s="190"/>
      <c r="CZ133" s="190"/>
      <c r="DA133" s="190"/>
      <c r="DB133" s="190"/>
      <c r="DC133" s="190"/>
      <c r="DD133" s="190"/>
      <c r="DE133" s="190"/>
      <c r="DF133" s="190"/>
      <c r="DG133" s="190"/>
      <c r="DH133" s="190"/>
      <c r="DI133" s="190"/>
      <c r="DJ133" s="190"/>
      <c r="DK133" s="190"/>
      <c r="DL133" s="190"/>
    </row>
    <row r="134" spans="1:116" x14ac:dyDescent="0.35">
      <c r="A134" s="174"/>
      <c r="C134" t="s">
        <v>198</v>
      </c>
      <c r="E134" s="8"/>
      <c r="G134" s="185" t="s">
        <v>5</v>
      </c>
      <c r="H134" s="186"/>
      <c r="I134" s="187"/>
      <c r="J134" s="187"/>
      <c r="K134" s="188"/>
      <c r="L134" s="188"/>
      <c r="M134" s="188"/>
      <c r="N134" s="188"/>
      <c r="O134" s="188"/>
      <c r="P134" s="188"/>
      <c r="R134" s="189"/>
      <c r="S134" s="190"/>
      <c r="T134" s="190"/>
      <c r="U134" s="190"/>
      <c r="V134" s="190"/>
      <c r="W134" s="190"/>
      <c r="X134" s="190"/>
      <c r="Y134" s="190"/>
      <c r="Z134" s="190"/>
      <c r="AA134" s="190"/>
      <c r="AB134" s="190"/>
      <c r="AC134" s="190"/>
      <c r="AD134" s="190"/>
      <c r="AE134" s="190"/>
      <c r="AF134" s="190"/>
      <c r="AG134" s="190"/>
      <c r="AH134" s="190"/>
      <c r="AI134" s="190"/>
      <c r="AJ134" s="190"/>
      <c r="AK134" s="190"/>
      <c r="AL134" s="190"/>
      <c r="AM134" s="190"/>
      <c r="AN134" s="190"/>
      <c r="AO134" s="190"/>
      <c r="AP134" s="190"/>
      <c r="AQ134" s="190"/>
      <c r="AR134" s="190"/>
      <c r="AS134" s="190"/>
      <c r="AT134" s="190"/>
      <c r="AU134" s="190"/>
      <c r="AV134" s="190"/>
      <c r="AW134" s="190"/>
      <c r="AX134" s="190"/>
      <c r="AY134" s="190"/>
      <c r="AZ134" s="190"/>
      <c r="BA134" s="190"/>
      <c r="BB134" s="190"/>
      <c r="BC134" s="190"/>
      <c r="BD134" s="190"/>
      <c r="BE134" s="190"/>
      <c r="BF134" s="190"/>
      <c r="BG134" s="190"/>
      <c r="BH134" s="190"/>
      <c r="BI134" s="190"/>
      <c r="BJ134" s="190"/>
      <c r="BK134" s="190"/>
      <c r="BL134" s="190"/>
      <c r="BM134" s="190"/>
      <c r="BN134" s="190"/>
      <c r="BO134" s="190"/>
      <c r="BP134" s="190"/>
      <c r="BQ134" s="190"/>
      <c r="BR134" s="190"/>
      <c r="BS134" s="190"/>
      <c r="BT134" s="190"/>
      <c r="BU134" s="190"/>
      <c r="BV134" s="190"/>
      <c r="BW134" s="190"/>
      <c r="BX134" s="190"/>
      <c r="BY134" s="190"/>
      <c r="BZ134" s="190"/>
      <c r="CA134" s="190"/>
      <c r="CB134" s="190"/>
      <c r="CC134" s="190"/>
      <c r="CD134" s="190"/>
      <c r="CE134" s="190"/>
      <c r="CF134" s="190"/>
      <c r="CG134" s="190"/>
      <c r="CH134" s="190"/>
      <c r="CI134" s="190"/>
      <c r="CJ134" s="190"/>
      <c r="CK134" s="190"/>
      <c r="CL134" s="190"/>
      <c r="CN134" s="187"/>
      <c r="CO134" s="190"/>
      <c r="CP134" s="190"/>
      <c r="CQ134" s="190"/>
      <c r="CR134" s="190"/>
      <c r="CS134" s="190"/>
      <c r="CT134" s="190"/>
      <c r="CU134" s="190"/>
      <c r="CV134" s="190"/>
      <c r="CW134" s="190"/>
      <c r="CX134" s="190"/>
      <c r="CY134" s="190"/>
      <c r="CZ134" s="190"/>
      <c r="DA134" s="190"/>
      <c r="DB134" s="190"/>
      <c r="DC134" s="190"/>
      <c r="DD134" s="190"/>
      <c r="DE134" s="190"/>
      <c r="DF134" s="190"/>
      <c r="DG134" s="190"/>
      <c r="DH134" s="190"/>
      <c r="DI134" s="190"/>
      <c r="DJ134" s="190"/>
      <c r="DK134" s="190"/>
      <c r="DL134" s="190"/>
    </row>
    <row r="135" spans="1:116" x14ac:dyDescent="0.35">
      <c r="E135" s="8"/>
      <c r="G135" s="171"/>
      <c r="H135" s="31"/>
      <c r="I135" s="73"/>
      <c r="J135" s="73"/>
      <c r="K135" s="39"/>
      <c r="L135" s="39"/>
      <c r="M135" s="39"/>
      <c r="N135" s="39"/>
      <c r="O135" s="39"/>
      <c r="P135" s="39"/>
      <c r="R135" s="38"/>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N135" s="73"/>
      <c r="CO135" s="76"/>
      <c r="CP135" s="76"/>
      <c r="CQ135" s="76"/>
      <c r="CR135" s="76"/>
      <c r="CS135" s="76"/>
      <c r="CT135" s="76"/>
      <c r="CU135" s="76"/>
      <c r="CV135" s="76"/>
      <c r="CW135" s="76"/>
      <c r="CX135" s="76"/>
      <c r="CY135" s="76"/>
      <c r="CZ135" s="76"/>
      <c r="DA135" s="76"/>
      <c r="DB135" s="76"/>
      <c r="DC135" s="76"/>
      <c r="DD135" s="76"/>
      <c r="DE135" s="76"/>
      <c r="DF135" s="76"/>
      <c r="DG135" s="76"/>
      <c r="DH135" s="76"/>
      <c r="DI135" s="76"/>
      <c r="DJ135" s="76"/>
      <c r="DK135" s="76"/>
      <c r="DL135" s="76"/>
    </row>
    <row r="136" spans="1:116" x14ac:dyDescent="0.35">
      <c r="E136" s="8"/>
      <c r="G136" s="171"/>
      <c r="H136" s="31"/>
      <c r="I136" s="73"/>
      <c r="J136" s="73"/>
      <c r="K136" s="39"/>
      <c r="L136" s="39"/>
      <c r="M136" s="39"/>
      <c r="N136" s="39"/>
      <c r="O136" s="39"/>
      <c r="P136" s="39"/>
      <c r="R136" s="38"/>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N136" s="73"/>
      <c r="CO136" s="76"/>
      <c r="CP136" s="76"/>
      <c r="CQ136" s="76"/>
      <c r="CR136" s="76"/>
      <c r="CS136" s="76"/>
      <c r="CT136" s="76"/>
      <c r="CU136" s="76"/>
      <c r="CV136" s="76"/>
      <c r="CW136" s="76"/>
      <c r="CX136" s="76"/>
      <c r="CY136" s="76"/>
      <c r="CZ136" s="76"/>
      <c r="DA136" s="76"/>
      <c r="DB136" s="76"/>
      <c r="DC136" s="76"/>
      <c r="DD136" s="76"/>
      <c r="DE136" s="76"/>
      <c r="DF136" s="76"/>
      <c r="DG136" s="76"/>
      <c r="DH136" s="76"/>
      <c r="DI136" s="76"/>
      <c r="DJ136" s="76"/>
      <c r="DK136" s="76"/>
      <c r="DL136" s="76"/>
    </row>
    <row r="137" spans="1:116" x14ac:dyDescent="0.35">
      <c r="A137" s="31" t="s">
        <v>218</v>
      </c>
      <c r="B137" s="31" t="s">
        <v>243</v>
      </c>
      <c r="C137" s="31"/>
      <c r="D137" t="s">
        <v>805</v>
      </c>
      <c r="E137" s="8" t="str">
        <f t="shared" ref="E137:E151" si="131">ROW()&amp;" "&amp;D137</f>
        <v>137 TAM-EV</v>
      </c>
      <c r="F137" t="s">
        <v>806</v>
      </c>
      <c r="G137" s="66" t="s">
        <v>409</v>
      </c>
      <c r="H137" s="22"/>
      <c r="I137" s="306"/>
      <c r="J137" s="306"/>
      <c r="K137" s="22"/>
      <c r="L137" s="22"/>
      <c r="M137" s="22"/>
      <c r="N137" s="22"/>
      <c r="O137" s="22"/>
      <c r="P137" s="22"/>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N137" s="306"/>
      <c r="CO137" s="40"/>
      <c r="CP137" s="40"/>
      <c r="CQ137" s="40"/>
      <c r="CR137" s="40"/>
      <c r="CS137" s="40"/>
      <c r="CT137" s="40"/>
      <c r="CU137" s="40"/>
      <c r="CV137" s="40"/>
      <c r="CW137" s="40"/>
      <c r="CX137" s="40"/>
      <c r="CY137" s="40"/>
      <c r="CZ137" s="40"/>
      <c r="DA137" s="40"/>
      <c r="DB137" s="40"/>
      <c r="DC137" s="40"/>
      <c r="DD137" s="40"/>
      <c r="DE137" s="40"/>
      <c r="DF137" s="40"/>
      <c r="DG137" s="40"/>
      <c r="DH137" s="40"/>
      <c r="DI137" s="40"/>
      <c r="DJ137" s="40"/>
      <c r="DK137" s="40"/>
      <c r="DL137" s="40"/>
    </row>
    <row r="138" spans="1:116" x14ac:dyDescent="0.35">
      <c r="A138" s="27"/>
      <c r="B138" s="27" t="str">
        <f>E138</f>
        <v>138 TAM-EV</v>
      </c>
      <c r="C138" s="27"/>
      <c r="D138" t="s">
        <v>805</v>
      </c>
      <c r="E138" s="9" t="str">
        <f t="shared" si="131"/>
        <v>138 TAM-EV</v>
      </c>
      <c r="F138" s="27"/>
      <c r="G138" s="126" t="s">
        <v>63</v>
      </c>
      <c r="H138" s="27"/>
      <c r="J138" s="371">
        <v>100</v>
      </c>
      <c r="K138" s="38">
        <f t="shared" ref="K138:P138" si="132">SUMIF($4:$4,K$2,138:138)</f>
        <v>105.11618978817329</v>
      </c>
      <c r="L138" s="38">
        <f t="shared" si="132"/>
        <v>110.49413355583269</v>
      </c>
      <c r="M138" s="38">
        <f t="shared" si="132"/>
        <v>116.14722313334676</v>
      </c>
      <c r="N138" s="38">
        <f t="shared" si="132"/>
        <v>122.08953550254191</v>
      </c>
      <c r="O138" s="38">
        <f t="shared" si="132"/>
        <v>128.33586785035118</v>
      </c>
      <c r="P138" s="38">
        <f t="shared" si="132"/>
        <v>134.9017744158744</v>
      </c>
      <c r="R138" s="38" cm="1">
        <f t="array" ref="R138">INDEX($J:$P,ROW(),MATCH(R$3,$J$2:$P$2,0))</f>
        <v>100</v>
      </c>
      <c r="S138" s="38">
        <f t="shared" ref="S138" si="133">R138*(1+S139)</f>
        <v>100.41666666666667</v>
      </c>
      <c r="T138" s="38">
        <f t="shared" ref="T138" si="134">S138*(1+T139)</f>
        <v>100.83506944444444</v>
      </c>
      <c r="U138" s="38">
        <f t="shared" ref="U138" si="135">T138*(1+U139)</f>
        <v>101.25521556712962</v>
      </c>
      <c r="V138" s="38">
        <f t="shared" ref="V138" si="136">U138*(1+V139)</f>
        <v>101.67711229865932</v>
      </c>
      <c r="W138" s="38">
        <f t="shared" ref="W138" si="137">V138*(1+W139)</f>
        <v>102.10076693323707</v>
      </c>
      <c r="X138" s="38">
        <f t="shared" ref="X138" si="138">W138*(1+X139)</f>
        <v>102.52618679545888</v>
      </c>
      <c r="Y138" s="38">
        <f t="shared" ref="Y138" si="139">X138*(1+Y139)</f>
        <v>102.95337924043996</v>
      </c>
      <c r="Z138" s="38">
        <f t="shared" ref="Z138" si="140">Y138*(1+Z139)</f>
        <v>103.38235165394178</v>
      </c>
      <c r="AA138" s="38">
        <f t="shared" ref="AA138" si="141">Z138*(1+AA139)</f>
        <v>103.81311145249987</v>
      </c>
      <c r="AB138" s="38">
        <f t="shared" ref="AB138" si="142">AA138*(1+AB139)</f>
        <v>104.24566608355195</v>
      </c>
      <c r="AC138" s="38">
        <f t="shared" ref="AC138" si="143">AB138*(1+AC139)</f>
        <v>104.68002302556675</v>
      </c>
      <c r="AD138" s="38">
        <f t="shared" ref="AD138" si="144">AC138*(1+AD139)</f>
        <v>105.11618978817329</v>
      </c>
      <c r="AE138" s="38">
        <f t="shared" ref="AE138" si="145">AD138*(1+AE139)</f>
        <v>105.55417391229068</v>
      </c>
      <c r="AF138" s="38">
        <f t="shared" ref="AF138" si="146">AE138*(1+AF139)</f>
        <v>105.99398297025856</v>
      </c>
      <c r="AG138" s="38">
        <f t="shared" ref="AG138" si="147">AF138*(1+AG139)</f>
        <v>106.43562456596797</v>
      </c>
      <c r="AH138" s="38">
        <f t="shared" ref="AH138" si="148">AG138*(1+AH139)</f>
        <v>106.87910633499284</v>
      </c>
      <c r="AI138" s="38">
        <f t="shared" ref="AI138" si="149">AH138*(1+AI139)</f>
        <v>107.32443594472197</v>
      </c>
      <c r="AJ138" s="38">
        <f t="shared" ref="AJ138" si="150">AI138*(1+AJ139)</f>
        <v>107.77162109449165</v>
      </c>
      <c r="AK138" s="38">
        <f t="shared" ref="AK138" si="151">AJ138*(1+AK139)</f>
        <v>108.2206695157187</v>
      </c>
      <c r="AL138" s="38">
        <f t="shared" ref="AL138" si="152">AK138*(1+AL139)</f>
        <v>108.67158897203419</v>
      </c>
      <c r="AM138" s="38">
        <f t="shared" ref="AM138" si="153">AL138*(1+AM139)</f>
        <v>109.12438725941766</v>
      </c>
      <c r="AN138" s="38">
        <f t="shared" ref="AN138" si="154">AM138*(1+AN139)</f>
        <v>109.5790722063319</v>
      </c>
      <c r="AO138" s="38">
        <f t="shared" ref="AO138" si="155">AN138*(1+AO139)</f>
        <v>110.03565167385828</v>
      </c>
      <c r="AP138" s="38">
        <f t="shared" ref="AP138" si="156">AO138*(1+AP139)</f>
        <v>110.49413355583269</v>
      </c>
      <c r="AQ138" s="38">
        <f t="shared" ref="AQ138" si="157">AP138*(1+AQ139)</f>
        <v>110.95452577898199</v>
      </c>
      <c r="AR138" s="38">
        <f t="shared" ref="AR138" si="158">AQ138*(1+AR139)</f>
        <v>111.41683630306107</v>
      </c>
      <c r="AS138" s="38">
        <f t="shared" ref="AS138" si="159">AR138*(1+AS139)</f>
        <v>111.88107312099049</v>
      </c>
      <c r="AT138" s="38">
        <f t="shared" ref="AT138" si="160">AS138*(1+AT139)</f>
        <v>112.34724425899462</v>
      </c>
      <c r="AU138" s="38">
        <f t="shared" ref="AU138" si="161">AT138*(1+AU139)</f>
        <v>112.81535777674043</v>
      </c>
      <c r="AV138" s="38">
        <f t="shared" ref="AV138" si="162">AU138*(1+AV139)</f>
        <v>113.28542176747685</v>
      </c>
      <c r="AW138" s="38">
        <f t="shared" ref="AW138" si="163">AV138*(1+AW139)</f>
        <v>113.75744435817467</v>
      </c>
      <c r="AX138" s="38">
        <f t="shared" ref="AX138" si="164">AW138*(1+AX139)</f>
        <v>114.23143370966706</v>
      </c>
      <c r="AY138" s="38">
        <f t="shared" ref="AY138" si="165">AX138*(1+AY139)</f>
        <v>114.70739801679066</v>
      </c>
      <c r="AZ138" s="38">
        <f t="shared" ref="AZ138" si="166">AY138*(1+AZ139)</f>
        <v>115.18534550852729</v>
      </c>
      <c r="BA138" s="38">
        <f t="shared" ref="BA138" si="167">AZ138*(1+BA139)</f>
        <v>115.66528444814615</v>
      </c>
      <c r="BB138" s="38">
        <f t="shared" ref="BB138" si="168">BA138*(1+BB139)</f>
        <v>116.14722313334676</v>
      </c>
      <c r="BC138" s="38">
        <f t="shared" ref="BC138" si="169">BB138*(1+BC139)</f>
        <v>116.63116989640237</v>
      </c>
      <c r="BD138" s="38">
        <f t="shared" ref="BD138" si="170">BC138*(1+BD139)</f>
        <v>117.11713310430405</v>
      </c>
      <c r="BE138" s="38">
        <f t="shared" ref="BE138" si="171">BD138*(1+BE139)</f>
        <v>117.60512115890531</v>
      </c>
      <c r="BF138" s="38">
        <f t="shared" ref="BF138" si="172">BE138*(1+BF139)</f>
        <v>118.09514249706741</v>
      </c>
      <c r="BG138" s="38">
        <f t="shared" ref="BG138" si="173">BF138*(1+BG139)</f>
        <v>118.5872055908052</v>
      </c>
      <c r="BH138" s="38">
        <f t="shared" ref="BH138" si="174">BG138*(1+BH139)</f>
        <v>119.08131894743354</v>
      </c>
      <c r="BI138" s="38">
        <f t="shared" ref="BI138" si="175">BH138*(1+BI139)</f>
        <v>119.57749110971452</v>
      </c>
      <c r="BJ138" s="38">
        <f t="shared" ref="BJ138" si="176">BI138*(1+BJ139)</f>
        <v>120.07573065600499</v>
      </c>
      <c r="BK138" s="38">
        <f t="shared" ref="BK138" si="177">BJ138*(1+BK139)</f>
        <v>120.57604620040502</v>
      </c>
      <c r="BL138" s="38">
        <f t="shared" ref="BL138" si="178">BK138*(1+BL139)</f>
        <v>121.0784463929067</v>
      </c>
      <c r="BM138" s="38">
        <f t="shared" ref="BM138" si="179">BL138*(1+BM139)</f>
        <v>121.5829399195438</v>
      </c>
      <c r="BN138" s="38">
        <f t="shared" ref="BN138" si="180">BM138*(1+BN139)</f>
        <v>122.08953550254191</v>
      </c>
      <c r="BO138" s="38">
        <f t="shared" ref="BO138" si="181">BN138*(1+BO139)</f>
        <v>122.59824190046916</v>
      </c>
      <c r="BP138" s="38">
        <f t="shared" ref="BP138" si="182">BO138*(1+BP139)</f>
        <v>123.10906790838779</v>
      </c>
      <c r="BQ138" s="38">
        <f t="shared" ref="BQ138" si="183">BP138*(1+BQ139)</f>
        <v>123.62202235800606</v>
      </c>
      <c r="BR138" s="38">
        <f t="shared" ref="BR138" si="184">BQ138*(1+BR139)</f>
        <v>124.13711411783109</v>
      </c>
      <c r="BS138" s="38">
        <f t="shared" ref="BS138" si="185">BR138*(1+BS139)</f>
        <v>124.65435209332205</v>
      </c>
      <c r="BT138" s="38">
        <f t="shared" ref="BT138" si="186">BS138*(1+BT139)</f>
        <v>125.17374522704422</v>
      </c>
      <c r="BU138" s="38">
        <f t="shared" ref="BU138" si="187">BT138*(1+BU139)</f>
        <v>125.69530249882357</v>
      </c>
      <c r="BV138" s="38">
        <f t="shared" ref="BV138" si="188">BU138*(1+BV139)</f>
        <v>126.219032925902</v>
      </c>
      <c r="BW138" s="38">
        <f t="shared" ref="BW138" si="189">BV138*(1+BW139)</f>
        <v>126.74494556309325</v>
      </c>
      <c r="BX138" s="38">
        <f t="shared" ref="BX138" si="190">BW138*(1+BX139)</f>
        <v>127.27304950293947</v>
      </c>
      <c r="BY138" s="38">
        <f t="shared" ref="BY138" si="191">BX138*(1+BY139)</f>
        <v>127.80335387586838</v>
      </c>
      <c r="BZ138" s="38">
        <f t="shared" ref="BZ138" si="192">BY138*(1+BZ139)</f>
        <v>128.33586785035118</v>
      </c>
      <c r="CA138" s="38">
        <f t="shared" ref="CA138" si="193">BZ138*(1+CA139)</f>
        <v>128.87060063306097</v>
      </c>
      <c r="CB138" s="38">
        <f t="shared" ref="CB138" si="194">CA138*(1+CB139)</f>
        <v>129.40756146903206</v>
      </c>
      <c r="CC138" s="38">
        <f t="shared" ref="CC138" si="195">CB138*(1+CC139)</f>
        <v>129.94675964181968</v>
      </c>
      <c r="CD138" s="38">
        <f t="shared" ref="CD138" si="196">CC138*(1+CD139)</f>
        <v>130.4882044736606</v>
      </c>
      <c r="CE138" s="38">
        <f t="shared" ref="CE138" si="197">CD138*(1+CE139)</f>
        <v>131.0319053256342</v>
      </c>
      <c r="CF138" s="38">
        <f t="shared" ref="CF138" si="198">CE138*(1+CF139)</f>
        <v>131.57787159782433</v>
      </c>
      <c r="CG138" s="38">
        <f t="shared" ref="CG138" si="199">CF138*(1+CG139)</f>
        <v>132.12611272948192</v>
      </c>
      <c r="CH138" s="38">
        <f t="shared" ref="CH138" si="200">CG138*(1+CH139)</f>
        <v>132.67663819918809</v>
      </c>
      <c r="CI138" s="38">
        <f t="shared" ref="CI138" si="201">CH138*(1+CI139)</f>
        <v>133.22945752501803</v>
      </c>
      <c r="CJ138" s="38">
        <f t="shared" ref="CJ138" si="202">CI138*(1+CJ139)</f>
        <v>133.7845802647056</v>
      </c>
      <c r="CK138" s="38">
        <f t="shared" ref="CK138" si="203">CJ138*(1+CK139)</f>
        <v>134.34201601580853</v>
      </c>
      <c r="CL138" s="38">
        <f t="shared" ref="CL138" si="204">CK138*(1+CL139)</f>
        <v>134.9017744158744</v>
      </c>
      <c r="CM138" s="64"/>
      <c r="CN138" s="370">
        <v>100</v>
      </c>
      <c r="CO138" s="38" t="e">
        <f>CN138*(1+CO139)</f>
        <v>#N/A</v>
      </c>
      <c r="CP138" s="38" t="e">
        <f t="shared" ref="CP138" si="205">CO138*(1+CP139)</f>
        <v>#N/A</v>
      </c>
      <c r="CQ138" s="38" t="e">
        <f t="shared" ref="CQ138" si="206">CP138*(1+CQ139)</f>
        <v>#N/A</v>
      </c>
      <c r="CR138" s="38" t="e">
        <f t="shared" ref="CR138" si="207">CQ138*(1+CR139)</f>
        <v>#N/A</v>
      </c>
      <c r="CS138" s="38" t="e">
        <f t="shared" ref="CS138" si="208">CR138*(1+CS139)</f>
        <v>#N/A</v>
      </c>
      <c r="CT138" s="38" t="e">
        <f t="shared" ref="CT138" si="209">CS138*(1+CT139)</f>
        <v>#N/A</v>
      </c>
      <c r="CU138" s="38" t="e">
        <f t="shared" ref="CU138" si="210">CT138*(1+CU139)</f>
        <v>#N/A</v>
      </c>
      <c r="CV138" s="38" t="e">
        <f t="shared" ref="CV138" si="211">CU138*(1+CV139)</f>
        <v>#N/A</v>
      </c>
      <c r="CW138" s="38" t="e">
        <f t="shared" ref="CW138" si="212">CV138*(1+CW139)</f>
        <v>#N/A</v>
      </c>
      <c r="CX138" s="38" t="e">
        <f t="shared" ref="CX138" si="213">CW138*(1+CX139)</f>
        <v>#N/A</v>
      </c>
      <c r="CY138" s="38" t="e">
        <f t="shared" ref="CY138" si="214">CX138*(1+CY139)</f>
        <v>#N/A</v>
      </c>
      <c r="CZ138" s="38" t="e">
        <f t="shared" ref="CZ138" si="215">CY138*(1+CZ139)</f>
        <v>#N/A</v>
      </c>
      <c r="DA138" s="38" t="e">
        <f t="shared" ref="DA138" si="216">CZ138*(1+DA139)</f>
        <v>#N/A</v>
      </c>
      <c r="DB138" s="38" t="e">
        <f t="shared" ref="DB138" si="217">DA138*(1+DB139)</f>
        <v>#N/A</v>
      </c>
      <c r="DC138" s="38" t="e">
        <f t="shared" ref="DC138" si="218">DB138*(1+DC139)</f>
        <v>#N/A</v>
      </c>
      <c r="DD138" s="38" t="e">
        <f t="shared" ref="DD138" si="219">DC138*(1+DD139)</f>
        <v>#N/A</v>
      </c>
      <c r="DE138" s="38" t="e">
        <f t="shared" ref="DE138" si="220">DD138*(1+DE139)</f>
        <v>#N/A</v>
      </c>
      <c r="DF138" s="38" t="e">
        <f t="shared" ref="DF138" si="221">DE138*(1+DF139)</f>
        <v>#N/A</v>
      </c>
      <c r="DG138" s="38" t="e">
        <f t="shared" ref="DG138" si="222">DF138*(1+DG139)</f>
        <v>#N/A</v>
      </c>
      <c r="DH138" s="38" t="e">
        <f t="shared" ref="DH138" si="223">DG138*(1+DH139)</f>
        <v>#N/A</v>
      </c>
      <c r="DI138" s="38" t="e">
        <f t="shared" ref="DI138" si="224">DH138*(1+DI139)</f>
        <v>#N/A</v>
      </c>
      <c r="DJ138" s="38" t="e">
        <f t="shared" ref="DJ138" si="225">DI138*(1+DJ139)</f>
        <v>#N/A</v>
      </c>
      <c r="DK138" s="38" t="e">
        <f t="shared" ref="DK138" si="226">DJ138*(1+DK139)</f>
        <v>#N/A</v>
      </c>
      <c r="DL138" s="38" t="e">
        <f t="shared" ref="DL138" si="227">DK138*(1+DL139)</f>
        <v>#N/A</v>
      </c>
    </row>
    <row r="139" spans="1:116" x14ac:dyDescent="0.35">
      <c r="B139" t="str">
        <f>E139</f>
        <v>139 TAM-EV</v>
      </c>
      <c r="D139" t="s">
        <v>805</v>
      </c>
      <c r="E139" s="8" t="str">
        <f t="shared" si="131"/>
        <v>139 TAM-EV</v>
      </c>
      <c r="G139" s="145" t="s">
        <v>64</v>
      </c>
      <c r="H139" s="12"/>
      <c r="J139"/>
      <c r="K139" s="16">
        <v>0.05</v>
      </c>
      <c r="L139" s="16">
        <v>0.05</v>
      </c>
      <c r="M139" s="16">
        <v>0.05</v>
      </c>
      <c r="N139" s="16">
        <v>0.05</v>
      </c>
      <c r="O139" s="16">
        <v>0.05</v>
      </c>
      <c r="P139" s="16">
        <v>0.05</v>
      </c>
      <c r="R139" s="20" cm="1">
        <f t="array" ref="R139">INDEX($I:$P,ROW(),MATCH(R$3,$I$2:$P$2,0))/12</f>
        <v>0</v>
      </c>
      <c r="S139" s="20" cm="1">
        <f t="array" ref="S139">INDEX($I:$P,ROW(),MATCH(S$3,$I$2:$P$2,0))/12</f>
        <v>4.1666666666666666E-3</v>
      </c>
      <c r="T139" s="20" cm="1">
        <f t="array" ref="T139">INDEX($I:$P,ROW(),MATCH(T$3,$I$2:$P$2,0))/12</f>
        <v>4.1666666666666666E-3</v>
      </c>
      <c r="U139" s="20" cm="1">
        <f t="array" ref="U139">INDEX($I:$P,ROW(),MATCH(U$3,$I$2:$P$2,0))/12</f>
        <v>4.1666666666666666E-3</v>
      </c>
      <c r="V139" s="20" cm="1">
        <f t="array" ref="V139">INDEX($I:$P,ROW(),MATCH(V$3,$I$2:$P$2,0))/12</f>
        <v>4.1666666666666666E-3</v>
      </c>
      <c r="W139" s="20" cm="1">
        <f t="array" ref="W139">INDEX($I:$P,ROW(),MATCH(W$3,$I$2:$P$2,0))/12</f>
        <v>4.1666666666666666E-3</v>
      </c>
      <c r="X139" s="20" cm="1">
        <f t="array" ref="X139">INDEX($I:$P,ROW(),MATCH(X$3,$I$2:$P$2,0))/12</f>
        <v>4.1666666666666666E-3</v>
      </c>
      <c r="Y139" s="20" cm="1">
        <f t="array" ref="Y139">INDEX($I:$P,ROW(),MATCH(Y$3,$I$2:$P$2,0))/12</f>
        <v>4.1666666666666666E-3</v>
      </c>
      <c r="Z139" s="20" cm="1">
        <f t="array" ref="Z139">INDEX($I:$P,ROW(),MATCH(Z$3,$I$2:$P$2,0))/12</f>
        <v>4.1666666666666666E-3</v>
      </c>
      <c r="AA139" s="20" cm="1">
        <f t="array" ref="AA139">INDEX($I:$P,ROW(),MATCH(AA$3,$I$2:$P$2,0))/12</f>
        <v>4.1666666666666666E-3</v>
      </c>
      <c r="AB139" s="20" cm="1">
        <f t="array" ref="AB139">INDEX($I:$P,ROW(),MATCH(AB$3,$I$2:$P$2,0))/12</f>
        <v>4.1666666666666666E-3</v>
      </c>
      <c r="AC139" s="20" cm="1">
        <f t="array" ref="AC139">INDEX($I:$P,ROW(),MATCH(AC$3,$I$2:$P$2,0))/12</f>
        <v>4.1666666666666666E-3</v>
      </c>
      <c r="AD139" s="20" cm="1">
        <f t="array" ref="AD139">INDEX($I:$P,ROW(),MATCH(AD$3,$I$2:$P$2,0))/12</f>
        <v>4.1666666666666666E-3</v>
      </c>
      <c r="AE139" s="20" cm="1">
        <f t="array" ref="AE139">INDEX($I:$P,ROW(),MATCH(AE$3,$I$2:$P$2,0))/12</f>
        <v>4.1666666666666666E-3</v>
      </c>
      <c r="AF139" s="20" cm="1">
        <f t="array" ref="AF139">INDEX($I:$P,ROW(),MATCH(AF$3,$I$2:$P$2,0))/12</f>
        <v>4.1666666666666666E-3</v>
      </c>
      <c r="AG139" s="20" cm="1">
        <f t="array" ref="AG139">INDEX($I:$P,ROW(),MATCH(AG$3,$I$2:$P$2,0))/12</f>
        <v>4.1666666666666666E-3</v>
      </c>
      <c r="AH139" s="20" cm="1">
        <f t="array" ref="AH139">INDEX($I:$P,ROW(),MATCH(AH$3,$I$2:$P$2,0))/12</f>
        <v>4.1666666666666666E-3</v>
      </c>
      <c r="AI139" s="20" cm="1">
        <f t="array" ref="AI139">INDEX($I:$P,ROW(),MATCH(AI$3,$I$2:$P$2,0))/12</f>
        <v>4.1666666666666666E-3</v>
      </c>
      <c r="AJ139" s="20" cm="1">
        <f t="array" ref="AJ139">INDEX($I:$P,ROW(),MATCH(AJ$3,$I$2:$P$2,0))/12</f>
        <v>4.1666666666666666E-3</v>
      </c>
      <c r="AK139" s="20" cm="1">
        <f t="array" ref="AK139">INDEX($I:$P,ROW(),MATCH(AK$3,$I$2:$P$2,0))/12</f>
        <v>4.1666666666666666E-3</v>
      </c>
      <c r="AL139" s="20" cm="1">
        <f t="array" ref="AL139">INDEX($I:$P,ROW(),MATCH(AL$3,$I$2:$P$2,0))/12</f>
        <v>4.1666666666666666E-3</v>
      </c>
      <c r="AM139" s="20" cm="1">
        <f t="array" ref="AM139">INDEX($I:$P,ROW(),MATCH(AM$3,$I$2:$P$2,0))/12</f>
        <v>4.1666666666666666E-3</v>
      </c>
      <c r="AN139" s="20" cm="1">
        <f t="array" ref="AN139">INDEX($I:$P,ROW(),MATCH(AN$3,$I$2:$P$2,0))/12</f>
        <v>4.1666666666666666E-3</v>
      </c>
      <c r="AO139" s="20" cm="1">
        <f t="array" ref="AO139">INDEX($I:$P,ROW(),MATCH(AO$3,$I$2:$P$2,0))/12</f>
        <v>4.1666666666666666E-3</v>
      </c>
      <c r="AP139" s="20" cm="1">
        <f t="array" ref="AP139">INDEX($I:$P,ROW(),MATCH(AP$3,$I$2:$P$2,0))/12</f>
        <v>4.1666666666666666E-3</v>
      </c>
      <c r="AQ139" s="20" cm="1">
        <f t="array" ref="AQ139">INDEX($I:$P,ROW(),MATCH(AQ$3,$I$2:$P$2,0))/12</f>
        <v>4.1666666666666666E-3</v>
      </c>
      <c r="AR139" s="20" cm="1">
        <f t="array" ref="AR139">INDEX($I:$P,ROW(),MATCH(AR$3,$I$2:$P$2,0))/12</f>
        <v>4.1666666666666666E-3</v>
      </c>
      <c r="AS139" s="20" cm="1">
        <f t="array" ref="AS139">INDEX($I:$P,ROW(),MATCH(AS$3,$I$2:$P$2,0))/12</f>
        <v>4.1666666666666666E-3</v>
      </c>
      <c r="AT139" s="20" cm="1">
        <f t="array" ref="AT139">INDEX($I:$P,ROW(),MATCH(AT$3,$I$2:$P$2,0))/12</f>
        <v>4.1666666666666666E-3</v>
      </c>
      <c r="AU139" s="20" cm="1">
        <f t="array" ref="AU139">INDEX($I:$P,ROW(),MATCH(AU$3,$I$2:$P$2,0))/12</f>
        <v>4.1666666666666666E-3</v>
      </c>
      <c r="AV139" s="20" cm="1">
        <f t="array" ref="AV139">INDEX($I:$P,ROW(),MATCH(AV$3,$I$2:$P$2,0))/12</f>
        <v>4.1666666666666666E-3</v>
      </c>
      <c r="AW139" s="20" cm="1">
        <f t="array" ref="AW139">INDEX($I:$P,ROW(),MATCH(AW$3,$I$2:$P$2,0))/12</f>
        <v>4.1666666666666666E-3</v>
      </c>
      <c r="AX139" s="20" cm="1">
        <f t="array" ref="AX139">INDEX($I:$P,ROW(),MATCH(AX$3,$I$2:$P$2,0))/12</f>
        <v>4.1666666666666666E-3</v>
      </c>
      <c r="AY139" s="20" cm="1">
        <f t="array" ref="AY139">INDEX($I:$P,ROW(),MATCH(AY$3,$I$2:$P$2,0))/12</f>
        <v>4.1666666666666666E-3</v>
      </c>
      <c r="AZ139" s="20" cm="1">
        <f t="array" ref="AZ139">INDEX($I:$P,ROW(),MATCH(AZ$3,$I$2:$P$2,0))/12</f>
        <v>4.1666666666666666E-3</v>
      </c>
      <c r="BA139" s="20" cm="1">
        <f t="array" ref="BA139">INDEX($I:$P,ROW(),MATCH(BA$3,$I$2:$P$2,0))/12</f>
        <v>4.1666666666666666E-3</v>
      </c>
      <c r="BB139" s="20" cm="1">
        <f t="array" ref="BB139">INDEX($I:$P,ROW(),MATCH(BB$3,$I$2:$P$2,0))/12</f>
        <v>4.1666666666666666E-3</v>
      </c>
      <c r="BC139" s="20" cm="1">
        <f t="array" ref="BC139">INDEX($I:$P,ROW(),MATCH(BC$3,$I$2:$P$2,0))/12</f>
        <v>4.1666666666666666E-3</v>
      </c>
      <c r="BD139" s="20" cm="1">
        <f t="array" ref="BD139">INDEX($I:$P,ROW(),MATCH(BD$3,$I$2:$P$2,0))/12</f>
        <v>4.1666666666666666E-3</v>
      </c>
      <c r="BE139" s="20" cm="1">
        <f t="array" ref="BE139">INDEX($I:$P,ROW(),MATCH(BE$3,$I$2:$P$2,0))/12</f>
        <v>4.1666666666666666E-3</v>
      </c>
      <c r="BF139" s="20" cm="1">
        <f t="array" ref="BF139">INDEX($I:$P,ROW(),MATCH(BF$3,$I$2:$P$2,0))/12</f>
        <v>4.1666666666666666E-3</v>
      </c>
      <c r="BG139" s="20" cm="1">
        <f t="array" ref="BG139">INDEX($I:$P,ROW(),MATCH(BG$3,$I$2:$P$2,0))/12</f>
        <v>4.1666666666666666E-3</v>
      </c>
      <c r="BH139" s="20" cm="1">
        <f t="array" ref="BH139">INDEX($I:$P,ROW(),MATCH(BH$3,$I$2:$P$2,0))/12</f>
        <v>4.1666666666666666E-3</v>
      </c>
      <c r="BI139" s="20" cm="1">
        <f t="array" ref="BI139">INDEX($I:$P,ROW(),MATCH(BI$3,$I$2:$P$2,0))/12</f>
        <v>4.1666666666666666E-3</v>
      </c>
      <c r="BJ139" s="20" cm="1">
        <f t="array" ref="BJ139">INDEX($I:$P,ROW(),MATCH(BJ$3,$I$2:$P$2,0))/12</f>
        <v>4.1666666666666666E-3</v>
      </c>
      <c r="BK139" s="20" cm="1">
        <f t="array" ref="BK139">INDEX($I:$P,ROW(),MATCH(BK$3,$I$2:$P$2,0))/12</f>
        <v>4.1666666666666666E-3</v>
      </c>
      <c r="BL139" s="20" cm="1">
        <f t="array" ref="BL139">INDEX($I:$P,ROW(),MATCH(BL$3,$I$2:$P$2,0))/12</f>
        <v>4.1666666666666666E-3</v>
      </c>
      <c r="BM139" s="20" cm="1">
        <f t="array" ref="BM139">INDEX($I:$P,ROW(),MATCH(BM$3,$I$2:$P$2,0))/12</f>
        <v>4.1666666666666666E-3</v>
      </c>
      <c r="BN139" s="20" cm="1">
        <f t="array" ref="BN139">INDEX($I:$P,ROW(),MATCH(BN$3,$I$2:$P$2,0))/12</f>
        <v>4.1666666666666666E-3</v>
      </c>
      <c r="BO139" s="20" cm="1">
        <f t="array" ref="BO139">INDEX($I:$P,ROW(),MATCH(BO$3,$I$2:$P$2,0))/12</f>
        <v>4.1666666666666666E-3</v>
      </c>
      <c r="BP139" s="20" cm="1">
        <f t="array" ref="BP139">INDEX($I:$P,ROW(),MATCH(BP$3,$I$2:$P$2,0))/12</f>
        <v>4.1666666666666666E-3</v>
      </c>
      <c r="BQ139" s="20" cm="1">
        <f t="array" ref="BQ139">INDEX($I:$P,ROW(),MATCH(BQ$3,$I$2:$P$2,0))/12</f>
        <v>4.1666666666666666E-3</v>
      </c>
      <c r="BR139" s="20" cm="1">
        <f t="array" ref="BR139">INDEX($I:$P,ROW(),MATCH(BR$3,$I$2:$P$2,0))/12</f>
        <v>4.1666666666666666E-3</v>
      </c>
      <c r="BS139" s="20" cm="1">
        <f t="array" ref="BS139">INDEX($I:$P,ROW(),MATCH(BS$3,$I$2:$P$2,0))/12</f>
        <v>4.1666666666666666E-3</v>
      </c>
      <c r="BT139" s="20" cm="1">
        <f t="array" ref="BT139">INDEX($I:$P,ROW(),MATCH(BT$3,$I$2:$P$2,0))/12</f>
        <v>4.1666666666666666E-3</v>
      </c>
      <c r="BU139" s="20" cm="1">
        <f t="array" ref="BU139">INDEX($I:$P,ROW(),MATCH(BU$3,$I$2:$P$2,0))/12</f>
        <v>4.1666666666666666E-3</v>
      </c>
      <c r="BV139" s="20" cm="1">
        <f t="array" ref="BV139">INDEX($I:$P,ROW(),MATCH(BV$3,$I$2:$P$2,0))/12</f>
        <v>4.1666666666666666E-3</v>
      </c>
      <c r="BW139" s="20" cm="1">
        <f t="array" ref="BW139">INDEX($I:$P,ROW(),MATCH(BW$3,$I$2:$P$2,0))/12</f>
        <v>4.1666666666666666E-3</v>
      </c>
      <c r="BX139" s="20" cm="1">
        <f t="array" ref="BX139">INDEX($I:$P,ROW(),MATCH(BX$3,$I$2:$P$2,0))/12</f>
        <v>4.1666666666666666E-3</v>
      </c>
      <c r="BY139" s="20" cm="1">
        <f t="array" ref="BY139">INDEX($I:$P,ROW(),MATCH(BY$3,$I$2:$P$2,0))/12</f>
        <v>4.1666666666666666E-3</v>
      </c>
      <c r="BZ139" s="20" cm="1">
        <f t="array" ref="BZ139">INDEX($I:$P,ROW(),MATCH(BZ$3,$I$2:$P$2,0))/12</f>
        <v>4.1666666666666666E-3</v>
      </c>
      <c r="CA139" s="20" cm="1">
        <f t="array" ref="CA139">INDEX($I:$P,ROW(),MATCH(CA$3,$I$2:$P$2,0))/12</f>
        <v>4.1666666666666666E-3</v>
      </c>
      <c r="CB139" s="20" cm="1">
        <f t="array" ref="CB139">INDEX($I:$P,ROW(),MATCH(CB$3,$I$2:$P$2,0))/12</f>
        <v>4.1666666666666666E-3</v>
      </c>
      <c r="CC139" s="20" cm="1">
        <f t="array" ref="CC139">INDEX($I:$P,ROW(),MATCH(CC$3,$I$2:$P$2,0))/12</f>
        <v>4.1666666666666666E-3</v>
      </c>
      <c r="CD139" s="20" cm="1">
        <f t="array" ref="CD139">INDEX($I:$P,ROW(),MATCH(CD$3,$I$2:$P$2,0))/12</f>
        <v>4.1666666666666666E-3</v>
      </c>
      <c r="CE139" s="20" cm="1">
        <f t="array" ref="CE139">INDEX($I:$P,ROW(),MATCH(CE$3,$I$2:$P$2,0))/12</f>
        <v>4.1666666666666666E-3</v>
      </c>
      <c r="CF139" s="20" cm="1">
        <f t="array" ref="CF139">INDEX($I:$P,ROW(),MATCH(CF$3,$I$2:$P$2,0))/12</f>
        <v>4.1666666666666666E-3</v>
      </c>
      <c r="CG139" s="20" cm="1">
        <f t="array" ref="CG139">INDEX($I:$P,ROW(),MATCH(CG$3,$I$2:$P$2,0))/12</f>
        <v>4.1666666666666666E-3</v>
      </c>
      <c r="CH139" s="20" cm="1">
        <f t="array" ref="CH139">INDEX($I:$P,ROW(),MATCH(CH$3,$I$2:$P$2,0))/12</f>
        <v>4.1666666666666666E-3</v>
      </c>
      <c r="CI139" s="20" cm="1">
        <f t="array" ref="CI139">INDEX($I:$P,ROW(),MATCH(CI$3,$I$2:$P$2,0))/12</f>
        <v>4.1666666666666666E-3</v>
      </c>
      <c r="CJ139" s="20" cm="1">
        <f t="array" ref="CJ139">INDEX($I:$P,ROW(),MATCH(CJ$3,$I$2:$P$2,0))/12</f>
        <v>4.1666666666666666E-3</v>
      </c>
      <c r="CK139" s="20" cm="1">
        <f t="array" ref="CK139">INDEX($I:$P,ROW(),MATCH(CK$3,$I$2:$P$2,0))/12</f>
        <v>4.1666666666666666E-3</v>
      </c>
      <c r="CL139" s="20" cm="1">
        <f t="array" ref="CL139">INDEX($I:$P,ROW(),MATCH(CL$3,$I$2:$P$2,0))/12</f>
        <v>4.1666666666666666E-3</v>
      </c>
      <c r="CN139" s="75">
        <v>0</v>
      </c>
      <c r="CO139" s="20" t="e" cm="1">
        <f t="array" ref="CO139">INDEX($I:$P,ROW(),MATCH(CO$3,$I$2:$P$2,0))/CO$5</f>
        <v>#N/A</v>
      </c>
      <c r="CP139" s="20" t="e" cm="1">
        <f t="array" ref="CP139">INDEX($I:$P,ROW(),MATCH(CP$3,$I$2:$P$2,0))/CP$5</f>
        <v>#N/A</v>
      </c>
      <c r="CQ139" s="20" t="e" cm="1">
        <f t="array" ref="CQ139">INDEX($I:$P,ROW(),MATCH(CQ$3,$I$2:$P$2,0))/CQ$5</f>
        <v>#N/A</v>
      </c>
      <c r="CR139" s="20" t="e" cm="1">
        <f t="array" ref="CR139">INDEX($I:$P,ROW(),MATCH(CR$3,$I$2:$P$2,0))/CR$5</f>
        <v>#N/A</v>
      </c>
      <c r="CS139" s="20" t="e" cm="1">
        <f t="array" ref="CS139">INDEX($I:$P,ROW(),MATCH(CS$3,$I$2:$P$2,0))/CS$5</f>
        <v>#N/A</v>
      </c>
      <c r="CT139" s="20" t="e" cm="1">
        <f t="array" ref="CT139">INDEX($I:$P,ROW(),MATCH(CT$3,$I$2:$P$2,0))/CT$5</f>
        <v>#N/A</v>
      </c>
      <c r="CU139" s="20" t="e" cm="1">
        <f t="array" ref="CU139">INDEX($I:$P,ROW(),MATCH(CU$3,$I$2:$P$2,0))/CU$5</f>
        <v>#N/A</v>
      </c>
      <c r="CV139" s="20" t="e" cm="1">
        <f t="array" ref="CV139">INDEX($I:$P,ROW(),MATCH(CV$3,$I$2:$P$2,0))/CV$5</f>
        <v>#N/A</v>
      </c>
      <c r="CW139" s="20" t="e" cm="1">
        <f t="array" ref="CW139">INDEX($I:$P,ROW(),MATCH(CW$3,$I$2:$P$2,0))/CW$5</f>
        <v>#N/A</v>
      </c>
      <c r="CX139" s="20" t="e" cm="1">
        <f t="array" ref="CX139">INDEX($I:$P,ROW(),MATCH(CX$3,$I$2:$P$2,0))/CX$5</f>
        <v>#N/A</v>
      </c>
      <c r="CY139" s="20" t="e" cm="1">
        <f t="array" ref="CY139">INDEX($I:$P,ROW(),MATCH(CY$3,$I$2:$P$2,0))/CL$5</f>
        <v>#N/A</v>
      </c>
      <c r="CZ139" s="20" t="e" cm="1">
        <f t="array" ref="CZ139">INDEX($I:$P,ROW(),MATCH(CZ$3,$I$2:$P$2,0))/CZ$5</f>
        <v>#N/A</v>
      </c>
      <c r="DA139" s="20" t="e" cm="1">
        <f t="array" ref="DA139">INDEX($I:$P,ROW(),MATCH(DA$3,$I$2:$P$2,0))/DA$5</f>
        <v>#N/A</v>
      </c>
      <c r="DB139" s="20" t="e" cm="1">
        <f t="array" ref="DB139">INDEX($I:$P,ROW(),MATCH(DB$3,$I$2:$P$2,0))/DB$5</f>
        <v>#N/A</v>
      </c>
      <c r="DC139" s="20" t="e" cm="1">
        <f t="array" ref="DC139">INDEX($I:$P,ROW(),MATCH(DC$3,$I$2:$P$2,0))/DC$5</f>
        <v>#N/A</v>
      </c>
      <c r="DD139" s="20" t="e" cm="1">
        <f t="array" ref="DD139">INDEX($I:$P,ROW(),MATCH(DD$3,$I$2:$P$2,0))/DD$5</f>
        <v>#N/A</v>
      </c>
      <c r="DE139" s="20" t="e" cm="1">
        <f t="array" ref="DE139">INDEX($I:$P,ROW(),MATCH(DE$3,$I$2:$P$2,0))/DE$5</f>
        <v>#N/A</v>
      </c>
      <c r="DF139" s="20" t="e" cm="1">
        <f t="array" ref="DF139">INDEX($I:$P,ROW(),MATCH(DF$3,$I$2:$P$2,0))/DF$5</f>
        <v>#N/A</v>
      </c>
      <c r="DG139" s="20" t="e" cm="1">
        <f t="array" ref="DG139">INDEX($I:$P,ROW(),MATCH(DG$3,$I$2:$P$2,0))/DG$5</f>
        <v>#N/A</v>
      </c>
      <c r="DH139" s="20" t="e" cm="1">
        <f t="array" ref="DH139">INDEX($I:$P,ROW(),MATCH(DH$3,$I$2:$P$2,0))/DH$5</f>
        <v>#N/A</v>
      </c>
      <c r="DI139" s="20" t="e" cm="1">
        <f t="array" ref="DI139">INDEX($I:$P,ROW(),MATCH(DI$3,$I$2:$P$2,0))/DI$5</f>
        <v>#N/A</v>
      </c>
      <c r="DJ139" s="20" t="e" cm="1">
        <f t="array" ref="DJ139">INDEX($I:$P,ROW(),MATCH(DJ$3,$I$2:$P$2,0))/DJ$5</f>
        <v>#N/A</v>
      </c>
      <c r="DK139" s="20" t="e" cm="1">
        <f t="array" ref="DK139">INDEX($I:$P,ROW(),MATCH(DK$3,$I$2:$P$2,0))/DK$5</f>
        <v>#N/A</v>
      </c>
      <c r="DL139" s="20" t="e" cm="1">
        <f t="array" ref="DL139">INDEX($I:$P,ROW(),MATCH(DL$3,$I$2:$P$2,0))/DL$5</f>
        <v>#N/A</v>
      </c>
    </row>
    <row r="140" spans="1:116" x14ac:dyDescent="0.35">
      <c r="B140" t="str">
        <f>E140</f>
        <v>140 TAM-EV</v>
      </c>
      <c r="D140" t="s">
        <v>805</v>
      </c>
      <c r="E140" s="8" t="str">
        <f t="shared" si="131"/>
        <v>140 TAM-EV</v>
      </c>
      <c r="G140" s="145" t="s">
        <v>65</v>
      </c>
      <c r="H140" s="12"/>
      <c r="J140"/>
      <c r="K140" s="166">
        <v>4.8000000000000001E-2</v>
      </c>
      <c r="L140" s="166">
        <v>8.5999999999999993E-2</v>
      </c>
      <c r="M140" s="166">
        <v>0.124</v>
      </c>
      <c r="N140" s="166">
        <v>0.16200000000000001</v>
      </c>
      <c r="O140" s="166">
        <v>0.2</v>
      </c>
      <c r="P140" s="166">
        <v>0.2</v>
      </c>
      <c r="R140" s="167"/>
      <c r="S140" s="167" cm="1">
        <f t="array" ref="S140">(INDEX($I:$O,ROW(),MATCH(S$3,$I$2:$O$2,0))/12-INDEX($I:$O,ROW(),MATCH(S$3-1,$I$2:$O$2,0))/12)+R140</f>
        <v>4.0000000000000001E-3</v>
      </c>
      <c r="T140" s="167" cm="1">
        <f t="array" ref="T140">(INDEX($I:$O,ROW(),MATCH(T$3,$I$2:$O$2,0))/12-INDEX($I:$O,ROW(),MATCH(T$3-1,$I$2:$O$2,0))/12)+S140</f>
        <v>8.0000000000000002E-3</v>
      </c>
      <c r="U140" s="167" cm="1">
        <f t="array" ref="U140">(INDEX($I:$O,ROW(),MATCH(U$3,$I$2:$O$2,0))/12-INDEX($I:$O,ROW(),MATCH(U$3-1,$I$2:$O$2,0))/12)+T140</f>
        <v>1.2E-2</v>
      </c>
      <c r="V140" s="167" cm="1">
        <f t="array" ref="V140">(INDEX($I:$O,ROW(),MATCH(V$3,$I$2:$O$2,0))/12-INDEX($I:$O,ROW(),MATCH(V$3-1,$I$2:$O$2,0))/12)+U140</f>
        <v>1.6E-2</v>
      </c>
      <c r="W140" s="167" cm="1">
        <f t="array" ref="W140">(INDEX($I:$O,ROW(),MATCH(W$3,$I$2:$O$2,0))/12-INDEX($I:$O,ROW(),MATCH(W$3-1,$I$2:$O$2,0))/12)+V140</f>
        <v>0.02</v>
      </c>
      <c r="X140" s="167" cm="1">
        <f t="array" ref="X140">(INDEX($I:$O,ROW(),MATCH(X$3,$I$2:$O$2,0))/12-INDEX($I:$O,ROW(),MATCH(X$3-1,$I$2:$O$2,0))/12)+W140</f>
        <v>2.4E-2</v>
      </c>
      <c r="Y140" s="167" cm="1">
        <f t="array" ref="Y140">(INDEX($I:$O,ROW(),MATCH(Y$3,$I$2:$O$2,0))/12-INDEX($I:$O,ROW(),MATCH(Y$3-1,$I$2:$O$2,0))/12)+X140</f>
        <v>2.8000000000000001E-2</v>
      </c>
      <c r="Z140" s="167" cm="1">
        <f t="array" ref="Z140">(INDEX($I:$O,ROW(),MATCH(Z$3,$I$2:$O$2,0))/12-INDEX($I:$O,ROW(),MATCH(Z$3-1,$I$2:$O$2,0))/12)+Y140</f>
        <v>3.2000000000000001E-2</v>
      </c>
      <c r="AA140" s="167" cm="1">
        <f t="array" ref="AA140">(INDEX($I:$O,ROW(),MATCH(AA$3,$I$2:$O$2,0))/12-INDEX($I:$O,ROW(),MATCH(AA$3-1,$I$2:$O$2,0))/12)+Z140</f>
        <v>3.6000000000000004E-2</v>
      </c>
      <c r="AB140" s="167" cm="1">
        <f t="array" ref="AB140">(INDEX($I:$O,ROW(),MATCH(AB$3,$I$2:$O$2,0))/12-INDEX($I:$O,ROW(),MATCH(AB$3-1,$I$2:$O$2,0))/12)+AA140</f>
        <v>4.0000000000000008E-2</v>
      </c>
      <c r="AC140" s="167" cm="1">
        <f t="array" ref="AC140">(INDEX($I:$O,ROW(),MATCH(AC$3,$I$2:$O$2,0))/12-INDEX($I:$O,ROW(),MATCH(AC$3-1,$I$2:$O$2,0))/12)+AB140</f>
        <v>4.4000000000000011E-2</v>
      </c>
      <c r="AD140" s="167" cm="1">
        <f t="array" ref="AD140">(INDEX($I:$O,ROW(),MATCH(AD$3,$I$2:$O$2,0))/12-INDEX($I:$O,ROW(),MATCH(AD$3-1,$I$2:$O$2,0))/12)+AC140</f>
        <v>4.8000000000000015E-2</v>
      </c>
      <c r="AE140" s="167" cm="1">
        <f t="array" ref="AE140">(INDEX($I:$O,ROW(),MATCH(AE$3,$I$2:$O$2,0))/12-INDEX($I:$O,ROW(),MATCH(AE$3-1,$I$2:$O$2,0))/12)+AD140</f>
        <v>5.116666666666668E-2</v>
      </c>
      <c r="AF140" s="167" cm="1">
        <f t="array" ref="AF140">(INDEX($I:$O,ROW(),MATCH(AF$3,$I$2:$O$2,0))/12-INDEX($I:$O,ROW(),MATCH(AF$3-1,$I$2:$O$2,0))/12)+AE140</f>
        <v>5.4333333333333345E-2</v>
      </c>
      <c r="AG140" s="167" cm="1">
        <f t="array" ref="AG140">(INDEX($I:$O,ROW(),MATCH(AG$3,$I$2:$O$2,0))/12-INDEX($I:$O,ROW(),MATCH(AG$3-1,$I$2:$O$2,0))/12)+AF140</f>
        <v>5.7500000000000009E-2</v>
      </c>
      <c r="AH140" s="167" cm="1">
        <f t="array" ref="AH140">(INDEX($I:$O,ROW(),MATCH(AH$3,$I$2:$O$2,0))/12-INDEX($I:$O,ROW(),MATCH(AH$3-1,$I$2:$O$2,0))/12)+AG140</f>
        <v>6.0666666666666674E-2</v>
      </c>
      <c r="AI140" s="167" cm="1">
        <f t="array" ref="AI140">(INDEX($I:$O,ROW(),MATCH(AI$3,$I$2:$O$2,0))/12-INDEX($I:$O,ROW(),MATCH(AI$3-1,$I$2:$O$2,0))/12)+AH140</f>
        <v>6.3833333333333339E-2</v>
      </c>
      <c r="AJ140" s="167" cm="1">
        <f t="array" ref="AJ140">(INDEX($I:$O,ROW(),MATCH(AJ$3,$I$2:$O$2,0))/12-INDEX($I:$O,ROW(),MATCH(AJ$3-1,$I$2:$O$2,0))/12)+AI140</f>
        <v>6.7000000000000004E-2</v>
      </c>
      <c r="AK140" s="167" cm="1">
        <f t="array" ref="AK140">(INDEX($I:$O,ROW(),MATCH(AK$3,$I$2:$O$2,0))/12-INDEX($I:$O,ROW(),MATCH(AK$3-1,$I$2:$O$2,0))/12)+AJ140</f>
        <v>7.0166666666666669E-2</v>
      </c>
      <c r="AL140" s="167" cm="1">
        <f t="array" ref="AL140">(INDEX($I:$O,ROW(),MATCH(AL$3,$I$2:$O$2,0))/12-INDEX($I:$O,ROW(),MATCH(AL$3-1,$I$2:$O$2,0))/12)+AK140</f>
        <v>7.3333333333333334E-2</v>
      </c>
      <c r="AM140" s="167" cm="1">
        <f t="array" ref="AM140">(INDEX($I:$O,ROW(),MATCH(AM$3,$I$2:$O$2,0))/12-INDEX($I:$O,ROW(),MATCH(AM$3-1,$I$2:$O$2,0))/12)+AL140</f>
        <v>7.6499999999999999E-2</v>
      </c>
      <c r="AN140" s="167" cm="1">
        <f t="array" ref="AN140">(INDEX($I:$O,ROW(),MATCH(AN$3,$I$2:$O$2,0))/12-INDEX($I:$O,ROW(),MATCH(AN$3-1,$I$2:$O$2,0))/12)+AM140</f>
        <v>7.9666666666666663E-2</v>
      </c>
      <c r="AO140" s="167" cm="1">
        <f t="array" ref="AO140">(INDEX($I:$O,ROW(),MATCH(AO$3,$I$2:$O$2,0))/12-INDEX($I:$O,ROW(),MATCH(AO$3-1,$I$2:$O$2,0))/12)+AN140</f>
        <v>8.2833333333333328E-2</v>
      </c>
      <c r="AP140" s="167" cm="1">
        <f t="array" ref="AP140">(INDEX($I:$O,ROW(),MATCH(AP$3,$I$2:$O$2,0))/12-INDEX($I:$O,ROW(),MATCH(AP$3-1,$I$2:$O$2,0))/12)+AO140</f>
        <v>8.5999999999999993E-2</v>
      </c>
      <c r="AQ140" s="167" cm="1">
        <f t="array" ref="AQ140">(INDEX($I:$O,ROW(),MATCH(AQ$3,$I$2:$O$2,0))/12-INDEX($I:$O,ROW(),MATCH(AQ$3-1,$I$2:$O$2,0))/12)+AP140</f>
        <v>8.9166666666666658E-2</v>
      </c>
      <c r="AR140" s="167" cm="1">
        <f t="array" ref="AR140">(INDEX($I:$O,ROW(),MATCH(AR$3,$I$2:$O$2,0))/12-INDEX($I:$O,ROW(),MATCH(AR$3-1,$I$2:$O$2,0))/12)+AQ140</f>
        <v>9.2333333333333323E-2</v>
      </c>
      <c r="AS140" s="167" cm="1">
        <f t="array" ref="AS140">(INDEX($I:$O,ROW(),MATCH(AS$3,$I$2:$O$2,0))/12-INDEX($I:$O,ROW(),MATCH(AS$3-1,$I$2:$O$2,0))/12)+AR140</f>
        <v>9.5499999999999988E-2</v>
      </c>
      <c r="AT140" s="167" cm="1">
        <f t="array" ref="AT140">(INDEX($I:$O,ROW(),MATCH(AT$3,$I$2:$O$2,0))/12-INDEX($I:$O,ROW(),MATCH(AT$3-1,$I$2:$O$2,0))/12)+AS140</f>
        <v>9.8666666666666653E-2</v>
      </c>
      <c r="AU140" s="167" cm="1">
        <f t="array" ref="AU140">(INDEX($I:$O,ROW(),MATCH(AU$3,$I$2:$O$2,0))/12-INDEX($I:$O,ROW(),MATCH(AU$3-1,$I$2:$O$2,0))/12)+AT140</f>
        <v>0.10183333333333332</v>
      </c>
      <c r="AV140" s="167" cm="1">
        <f t="array" ref="AV140">(INDEX($I:$O,ROW(),MATCH(AV$3,$I$2:$O$2,0))/12-INDEX($I:$O,ROW(),MATCH(AV$3-1,$I$2:$O$2,0))/12)+AU140</f>
        <v>0.10499999999999998</v>
      </c>
      <c r="AW140" s="167" cm="1">
        <f t="array" ref="AW140">(INDEX($I:$O,ROW(),MATCH(AW$3,$I$2:$O$2,0))/12-INDEX($I:$O,ROW(),MATCH(AW$3-1,$I$2:$O$2,0))/12)+AV140</f>
        <v>0.10816666666666665</v>
      </c>
      <c r="AX140" s="167" cm="1">
        <f t="array" ref="AX140">(INDEX($I:$O,ROW(),MATCH(AX$3,$I$2:$O$2,0))/12-INDEX($I:$O,ROW(),MATCH(AX$3-1,$I$2:$O$2,0))/12)+AW140</f>
        <v>0.11133333333333331</v>
      </c>
      <c r="AY140" s="167" cm="1">
        <f t="array" ref="AY140">(INDEX($I:$O,ROW(),MATCH(AY$3,$I$2:$O$2,0))/12-INDEX($I:$O,ROW(),MATCH(AY$3-1,$I$2:$O$2,0))/12)+AX140</f>
        <v>0.11449999999999998</v>
      </c>
      <c r="AZ140" s="167" cm="1">
        <f t="array" ref="AZ140">(INDEX($I:$O,ROW(),MATCH(AZ$3,$I$2:$O$2,0))/12-INDEX($I:$O,ROW(),MATCH(AZ$3-1,$I$2:$O$2,0))/12)+AY140</f>
        <v>0.11766666666666664</v>
      </c>
      <c r="BA140" s="167" cm="1">
        <f t="array" ref="BA140">(INDEX($I:$O,ROW(),MATCH(BA$3,$I$2:$O$2,0))/12-INDEX($I:$O,ROW(),MATCH(BA$3-1,$I$2:$O$2,0))/12)+AZ140</f>
        <v>0.12083333333333331</v>
      </c>
      <c r="BB140" s="167" cm="1">
        <f t="array" ref="BB140">(INDEX($I:$O,ROW(),MATCH(BB$3,$I$2:$O$2,0))/12-INDEX($I:$O,ROW(),MATCH(BB$3-1,$I$2:$O$2,0))/12)+BA140</f>
        <v>0.12399999999999997</v>
      </c>
      <c r="BC140" s="167" cm="1">
        <f t="array" ref="BC140">(INDEX($I:$O,ROW(),MATCH(BC$3,$I$2:$O$2,0))/12-INDEX($I:$O,ROW(),MATCH(BC$3-1,$I$2:$O$2,0))/12)+BB140</f>
        <v>0.12716666666666665</v>
      </c>
      <c r="BD140" s="167" cm="1">
        <f t="array" ref="BD140">(INDEX($I:$O,ROW(),MATCH(BD$3,$I$2:$O$2,0))/12-INDEX($I:$O,ROW(),MATCH(BD$3-1,$I$2:$O$2,0))/12)+BC140</f>
        <v>0.13033333333333333</v>
      </c>
      <c r="BE140" s="167" cm="1">
        <f t="array" ref="BE140">(INDEX($I:$O,ROW(),MATCH(BE$3,$I$2:$O$2,0))/12-INDEX($I:$O,ROW(),MATCH(BE$3-1,$I$2:$O$2,0))/12)+BD140</f>
        <v>0.13350000000000001</v>
      </c>
      <c r="BF140" s="167" cm="1">
        <f t="array" ref="BF140">(INDEX($I:$O,ROW(),MATCH(BF$3,$I$2:$O$2,0))/12-INDEX($I:$O,ROW(),MATCH(BF$3-1,$I$2:$O$2,0))/12)+BE140</f>
        <v>0.13666666666666669</v>
      </c>
      <c r="BG140" s="167" cm="1">
        <f t="array" ref="BG140">(INDEX($I:$O,ROW(),MATCH(BG$3,$I$2:$O$2,0))/12-INDEX($I:$O,ROW(),MATCH(BG$3-1,$I$2:$O$2,0))/12)+BF140</f>
        <v>0.13983333333333337</v>
      </c>
      <c r="BH140" s="167" cm="1">
        <f t="array" ref="BH140">(INDEX($I:$O,ROW(),MATCH(BH$3,$I$2:$O$2,0))/12-INDEX($I:$O,ROW(),MATCH(BH$3-1,$I$2:$O$2,0))/12)+BG140</f>
        <v>0.14300000000000004</v>
      </c>
      <c r="BI140" s="167" cm="1">
        <f t="array" ref="BI140">(INDEX($I:$O,ROW(),MATCH(BI$3,$I$2:$O$2,0))/12-INDEX($I:$O,ROW(),MATCH(BI$3-1,$I$2:$O$2,0))/12)+BH140</f>
        <v>0.14616666666666672</v>
      </c>
      <c r="BJ140" s="167" cm="1">
        <f t="array" ref="BJ140">(INDEX($I:$O,ROW(),MATCH(BJ$3,$I$2:$O$2,0))/12-INDEX($I:$O,ROW(),MATCH(BJ$3-1,$I$2:$O$2,0))/12)+BI140</f>
        <v>0.1493333333333334</v>
      </c>
      <c r="BK140" s="167" cm="1">
        <f t="array" ref="BK140">(INDEX($I:$O,ROW(),MATCH(BK$3,$I$2:$O$2,0))/12-INDEX($I:$O,ROW(),MATCH(BK$3-1,$I$2:$O$2,0))/12)+BJ140</f>
        <v>0.15250000000000008</v>
      </c>
      <c r="BL140" s="167" cm="1">
        <f t="array" ref="BL140">(INDEX($I:$O,ROW(),MATCH(BL$3,$I$2:$O$2,0))/12-INDEX($I:$O,ROW(),MATCH(BL$3-1,$I$2:$O$2,0))/12)+BK140</f>
        <v>0.15566666666666676</v>
      </c>
      <c r="BM140" s="167" cm="1">
        <f t="array" ref="BM140">(INDEX($I:$O,ROW(),MATCH(BM$3,$I$2:$O$2,0))/12-INDEX($I:$O,ROW(),MATCH(BM$3-1,$I$2:$O$2,0))/12)+BL140</f>
        <v>0.15883333333333344</v>
      </c>
      <c r="BN140" s="167" cm="1">
        <f t="array" ref="BN140">(INDEX($I:$O,ROW(),MATCH(BN$3,$I$2:$O$2,0))/12-INDEX($I:$O,ROW(),MATCH(BN$3-1,$I$2:$O$2,0))/12)+BM140</f>
        <v>0.16200000000000012</v>
      </c>
      <c r="BO140" s="167" cm="1">
        <f t="array" ref="BO140">(INDEX($I:$O,ROW(),MATCH(BO$3,$I$2:$O$2,0))/12-INDEX($I:$O,ROW(),MATCH(BO$3-1,$I$2:$O$2,0))/12)+BN140</f>
        <v>0.16516666666666679</v>
      </c>
      <c r="BP140" s="167" cm="1">
        <f t="array" ref="BP140">(INDEX($I:$O,ROW(),MATCH(BP$3,$I$2:$O$2,0))/12-INDEX($I:$O,ROW(),MATCH(BP$3-1,$I$2:$O$2,0))/12)+BO140</f>
        <v>0.16833333333333347</v>
      </c>
      <c r="BQ140" s="167" cm="1">
        <f t="array" ref="BQ140">(INDEX($I:$O,ROW(),MATCH(BQ$3,$I$2:$O$2,0))/12-INDEX($I:$O,ROW(),MATCH(BQ$3-1,$I$2:$O$2,0))/12)+BP140</f>
        <v>0.17150000000000015</v>
      </c>
      <c r="BR140" s="167" cm="1">
        <f t="array" ref="BR140">(INDEX($I:$O,ROW(),MATCH(BR$3,$I$2:$O$2,0))/12-INDEX($I:$O,ROW(),MATCH(BR$3-1,$I$2:$O$2,0))/12)+BQ140</f>
        <v>0.17466666666666683</v>
      </c>
      <c r="BS140" s="167" cm="1">
        <f t="array" ref="BS140">(INDEX($I:$O,ROW(),MATCH(BS$3,$I$2:$O$2,0))/12-INDEX($I:$O,ROW(),MATCH(BS$3-1,$I$2:$O$2,0))/12)+BR140</f>
        <v>0.17783333333333351</v>
      </c>
      <c r="BT140" s="167" cm="1">
        <f t="array" ref="BT140">(INDEX($I:$O,ROW(),MATCH(BT$3,$I$2:$O$2,0))/12-INDEX($I:$O,ROW(),MATCH(BT$3-1,$I$2:$O$2,0))/12)+BS140</f>
        <v>0.18100000000000019</v>
      </c>
      <c r="BU140" s="167" cm="1">
        <f t="array" ref="BU140">(INDEX($I:$O,ROW(),MATCH(BU$3,$I$2:$O$2,0))/12-INDEX($I:$O,ROW(),MATCH(BU$3-1,$I$2:$O$2,0))/12)+BT140</f>
        <v>0.18416666666666687</v>
      </c>
      <c r="BV140" s="167" cm="1">
        <f t="array" ref="BV140">(INDEX($I:$O,ROW(),MATCH(BV$3,$I$2:$O$2,0))/12-INDEX($I:$O,ROW(),MATCH(BV$3-1,$I$2:$O$2,0))/12)+BU140</f>
        <v>0.18733333333333355</v>
      </c>
      <c r="BW140" s="167" cm="1">
        <f t="array" ref="BW140">(INDEX($I:$O,ROW(),MATCH(BW$3,$I$2:$O$2,0))/12-INDEX($I:$O,ROW(),MATCH(BW$3-1,$I$2:$O$2,0))/12)+BV140</f>
        <v>0.19050000000000022</v>
      </c>
      <c r="BX140" s="167" cm="1">
        <f t="array" ref="BX140">(INDEX($I:$O,ROW(),MATCH(BX$3,$I$2:$O$2,0))/12-INDEX($I:$O,ROW(),MATCH(BX$3-1,$I$2:$O$2,0))/12)+BW140</f>
        <v>0.1936666666666669</v>
      </c>
      <c r="BY140" s="167" cm="1">
        <f t="array" ref="BY140">(INDEX($I:$O,ROW(),MATCH(BY$3,$I$2:$O$2,0))/12-INDEX($I:$O,ROW(),MATCH(BY$3-1,$I$2:$O$2,0))/12)+BX140</f>
        <v>0.19683333333333358</v>
      </c>
      <c r="BZ140" s="167" cm="1">
        <f t="array" ref="BZ140">(INDEX($I:$O,ROW(),MATCH(BZ$3,$I$2:$O$2,0))/12-INDEX($I:$O,ROW(),MATCH(BZ$3-1,$I$2:$O$2,0))/12)+BY140</f>
        <v>0.20000000000000026</v>
      </c>
      <c r="CA140" s="167" cm="1">
        <f t="array" ref="CA140">(INDEX($I:$P,ROW(),MATCH(CA$3,$I$2:$P$2,0))/12-INDEX($I:$P,ROW(),MATCH(CA$3-1,$I$2:$P$2,0))/12)+BZ140</f>
        <v>0.20000000000000026</v>
      </c>
      <c r="CB140" s="167" cm="1">
        <f t="array" ref="CB140">(INDEX($I:$P,ROW(),MATCH(CB$3,$I$2:$P$2,0))/12-INDEX($I:$P,ROW(),MATCH(CB$3-1,$I$2:$P$2,0))/12)+CA140</f>
        <v>0.20000000000000026</v>
      </c>
      <c r="CC140" s="167" cm="1">
        <f t="array" ref="CC140">(INDEX($I:$P,ROW(),MATCH(CC$3,$I$2:$P$2,0))/12-INDEX($I:$P,ROW(),MATCH(CC$3-1,$I$2:$P$2,0))/12)+CB140</f>
        <v>0.20000000000000026</v>
      </c>
      <c r="CD140" s="167" cm="1">
        <f t="array" ref="CD140">(INDEX($I:$P,ROW(),MATCH(CD$3,$I$2:$P$2,0))/12-INDEX($I:$P,ROW(),MATCH(CD$3-1,$I$2:$P$2,0))/12)+CC140</f>
        <v>0.20000000000000026</v>
      </c>
      <c r="CE140" s="167" cm="1">
        <f t="array" ref="CE140">(INDEX($I:$P,ROW(),MATCH(CE$3,$I$2:$P$2,0))/12-INDEX($I:$P,ROW(),MATCH(CE$3-1,$I$2:$P$2,0))/12)+CD140</f>
        <v>0.20000000000000026</v>
      </c>
      <c r="CF140" s="167" cm="1">
        <f t="array" ref="CF140">(INDEX($I:$P,ROW(),MATCH(CF$3,$I$2:$P$2,0))/12-INDEX($I:$P,ROW(),MATCH(CF$3-1,$I$2:$P$2,0))/12)+CE140</f>
        <v>0.20000000000000026</v>
      </c>
      <c r="CG140" s="167" cm="1">
        <f t="array" ref="CG140">(INDEX($I:$P,ROW(),MATCH(CG$3,$I$2:$P$2,0))/12-INDEX($I:$P,ROW(),MATCH(CG$3-1,$I$2:$P$2,0))/12)+CF140</f>
        <v>0.20000000000000026</v>
      </c>
      <c r="CH140" s="167" cm="1">
        <f t="array" ref="CH140">(INDEX($I:$P,ROW(),MATCH(CH$3,$I$2:$P$2,0))/12-INDEX($I:$P,ROW(),MATCH(CH$3-1,$I$2:$P$2,0))/12)+CG140</f>
        <v>0.20000000000000026</v>
      </c>
      <c r="CI140" s="167" cm="1">
        <f t="array" ref="CI140">(INDEX($I:$P,ROW(),MATCH(CI$3,$I$2:$P$2,0))/12-INDEX($I:$P,ROW(),MATCH(CI$3-1,$I$2:$P$2,0))/12)+CH140</f>
        <v>0.20000000000000026</v>
      </c>
      <c r="CJ140" s="167" cm="1">
        <f t="array" ref="CJ140">(INDEX($I:$P,ROW(),MATCH(CJ$3,$I$2:$P$2,0))/12-INDEX($I:$P,ROW(),MATCH(CJ$3-1,$I$2:$P$2,0))/12)+CI140</f>
        <v>0.20000000000000026</v>
      </c>
      <c r="CK140" s="167" cm="1">
        <f t="array" ref="CK140">(INDEX($I:$P,ROW(),MATCH(CK$3,$I$2:$P$2,0))/12-INDEX($I:$P,ROW(),MATCH(CK$3-1,$I$2:$P$2,0))/12)+CJ140</f>
        <v>0.20000000000000026</v>
      </c>
      <c r="CL140" s="167" cm="1">
        <f t="array" ref="CL140">(INDEX($I:$P,ROW(),MATCH(CL$3,$I$2:$P$2,0))/12-INDEX($I:$P,ROW(),MATCH(CL$3-1,$I$2:$P$2,0))/12)+CK140</f>
        <v>0.20000000000000026</v>
      </c>
      <c r="CN140" s="75">
        <v>0.01</v>
      </c>
      <c r="CO140" s="167" t="e" cm="1">
        <f t="array" ref="CO140">INDEX($I:$P,ROW(),MATCH(CO$3,$I$2:$P$2,0))</f>
        <v>#N/A</v>
      </c>
      <c r="CP140" s="167" t="e" cm="1">
        <f t="array" ref="CP140">INDEX($I:$P,ROW(),MATCH(CP$3,$I$2:$P$2,0))</f>
        <v>#N/A</v>
      </c>
      <c r="CQ140" s="167" t="e" cm="1">
        <f t="array" ref="CQ140">INDEX($I:$P,ROW(),MATCH(CQ$3,$I$2:$P$2,0))</f>
        <v>#N/A</v>
      </c>
      <c r="CR140" s="167" t="e" cm="1">
        <f t="array" ref="CR140">INDEX($I:$P,ROW(),MATCH(CR$3,$I$2:$P$2,0))</f>
        <v>#N/A</v>
      </c>
      <c r="CS140" s="167" t="e" cm="1">
        <f t="array" ref="CS140">INDEX($I:$P,ROW(),MATCH(CS$3,$I$2:$P$2,0))</f>
        <v>#N/A</v>
      </c>
      <c r="CT140" s="167" t="e" cm="1">
        <f t="array" ref="CT140">INDEX($I:$P,ROW(),MATCH(CT$3,$I$2:$P$2,0))</f>
        <v>#N/A</v>
      </c>
      <c r="CU140" s="167" t="e" cm="1">
        <f t="array" ref="CU140">INDEX($I:$P,ROW(),MATCH(CU$3,$I$2:$P$2,0))</f>
        <v>#N/A</v>
      </c>
      <c r="CV140" s="167" t="e" cm="1">
        <f t="array" ref="CV140">INDEX($I:$P,ROW(),MATCH(CV$3,$I$2:$P$2,0))</f>
        <v>#N/A</v>
      </c>
      <c r="CW140" s="167" t="e" cm="1">
        <f t="array" ref="CW140">INDEX($I:$P,ROW(),MATCH(CW$3,$I$2:$P$2,0))</f>
        <v>#N/A</v>
      </c>
      <c r="CX140" s="167" t="e" cm="1">
        <f t="array" ref="CX140">INDEX($I:$P,ROW(),MATCH(CX$3,$I$2:$P$2,0))</f>
        <v>#N/A</v>
      </c>
      <c r="CY140" s="167" t="e" cm="1">
        <f t="array" ref="CY140">INDEX($I:$P,ROW(),MATCH(CY$3,$I$2:$P$2,0))</f>
        <v>#N/A</v>
      </c>
      <c r="CZ140" s="167" t="e" cm="1">
        <f t="array" ref="CZ140">INDEX($I:$P,ROW(),MATCH(CZ$3,$I$2:$P$2,0))</f>
        <v>#N/A</v>
      </c>
      <c r="DA140" s="167" t="e" cm="1">
        <f t="array" ref="DA140">INDEX($I:$P,ROW(),MATCH(DA$3,$I$2:$P$2,0))</f>
        <v>#N/A</v>
      </c>
      <c r="DB140" s="167" t="e" cm="1">
        <f t="array" ref="DB140">INDEX($I:$P,ROW(),MATCH(DB$3,$I$2:$P$2,0))</f>
        <v>#N/A</v>
      </c>
      <c r="DC140" s="167" t="e" cm="1">
        <f t="array" ref="DC140">INDEX($I:$P,ROW(),MATCH(DC$3,$I$2:$P$2,0))</f>
        <v>#N/A</v>
      </c>
      <c r="DD140" s="167" t="e" cm="1">
        <f t="array" ref="DD140">INDEX($I:$P,ROW(),MATCH(DD$3,$I$2:$P$2,0))</f>
        <v>#N/A</v>
      </c>
      <c r="DE140" s="167" t="e" cm="1">
        <f t="array" ref="DE140">INDEX($I:$P,ROW(),MATCH(DE$3,$I$2:$P$2,0))</f>
        <v>#N/A</v>
      </c>
      <c r="DF140" s="167" t="e" cm="1">
        <f t="array" ref="DF140">INDEX($I:$P,ROW(),MATCH(DF$3,$I$2:$P$2,0))</f>
        <v>#N/A</v>
      </c>
      <c r="DG140" s="167" t="e" cm="1">
        <f t="array" ref="DG140">INDEX($I:$P,ROW(),MATCH(DG$3,$I$2:$P$2,0))</f>
        <v>#N/A</v>
      </c>
      <c r="DH140" s="167" t="e" cm="1">
        <f t="array" ref="DH140">INDEX($I:$P,ROW(),MATCH(DH$3,$I$2:$P$2,0))</f>
        <v>#N/A</v>
      </c>
      <c r="DI140" s="167" t="e" cm="1">
        <f t="array" ref="DI140">INDEX($I:$P,ROW(),MATCH(DI$3,$I$2:$P$2,0))</f>
        <v>#N/A</v>
      </c>
      <c r="DJ140" s="167" t="e" cm="1">
        <f t="array" ref="DJ140">INDEX($I:$P,ROW(),MATCH(DJ$3,$I$2:$P$2,0))</f>
        <v>#N/A</v>
      </c>
      <c r="DK140" s="167" t="e" cm="1">
        <f t="array" ref="DK140">INDEX($I:$P,ROW(),MATCH(DK$3,$I$2:$P$2,0))</f>
        <v>#N/A</v>
      </c>
      <c r="DL140" s="167" t="e" cm="1">
        <f t="array" ref="DL140">INDEX($I:$P,ROW(),MATCH(DL$3,$I$2:$P$2,0))</f>
        <v>#N/A</v>
      </c>
    </row>
    <row r="141" spans="1:116" x14ac:dyDescent="0.35">
      <c r="A141" s="27"/>
      <c r="B141" t="str">
        <f>E141</f>
        <v>141 TAM-EV</v>
      </c>
      <c r="D141" t="s">
        <v>805</v>
      </c>
      <c r="E141" s="9" t="str">
        <f t="shared" si="131"/>
        <v>141 TAM-EV</v>
      </c>
      <c r="F141" s="27"/>
      <c r="G141" s="126" t="str">
        <f>G153</f>
        <v># of units</v>
      </c>
      <c r="H141" s="24"/>
      <c r="I141" s="24"/>
      <c r="J141" s="24"/>
      <c r="K141" s="38">
        <f t="shared" ref="K141:P143" si="228">SUMIF($3:$3,K$2,141:141)</f>
        <v>32302414.077809874</v>
      </c>
      <c r="L141" s="38">
        <f t="shared" si="228"/>
        <v>89093148.124102876</v>
      </c>
      <c r="M141" s="38">
        <f t="shared" si="228"/>
        <v>145422317.02126443</v>
      </c>
      <c r="N141" s="38">
        <f t="shared" si="228"/>
        <v>207282095.43152076</v>
      </c>
      <c r="O141" s="38">
        <f t="shared" si="228"/>
        <v>275090952.47193754</v>
      </c>
      <c r="P141" s="38">
        <f t="shared" si="228"/>
        <v>316476696.45822203</v>
      </c>
      <c r="R141" s="165"/>
      <c r="S141" s="38">
        <f>S140*S138*1000000</f>
        <v>401666.66666666669</v>
      </c>
      <c r="T141" s="38">
        <f t="shared" ref="T141:CE141" si="229">T140*T138*1000000</f>
        <v>806680.5555555555</v>
      </c>
      <c r="U141" s="38">
        <f t="shared" si="229"/>
        <v>1215062.5868055555</v>
      </c>
      <c r="V141" s="38">
        <f t="shared" si="229"/>
        <v>1626833.7967785492</v>
      </c>
      <c r="W141" s="38">
        <f t="shared" si="229"/>
        <v>2042015.3386647413</v>
      </c>
      <c r="X141" s="38">
        <f t="shared" si="229"/>
        <v>2460628.483091013</v>
      </c>
      <c r="Y141" s="38">
        <f t="shared" si="229"/>
        <v>2882694.6187323192</v>
      </c>
      <c r="Z141" s="38">
        <f t="shared" si="229"/>
        <v>3308235.2529261373</v>
      </c>
      <c r="AA141" s="38">
        <f t="shared" si="229"/>
        <v>3737272.0122899958</v>
      </c>
      <c r="AB141" s="38">
        <f t="shared" si="229"/>
        <v>4169826.6433420787</v>
      </c>
      <c r="AC141" s="38">
        <f t="shared" si="229"/>
        <v>4605921.0131249381</v>
      </c>
      <c r="AD141" s="38">
        <f t="shared" si="229"/>
        <v>5045577.1098323194</v>
      </c>
      <c r="AE141" s="38">
        <f t="shared" si="229"/>
        <v>5400855.2318455409</v>
      </c>
      <c r="AF141" s="38">
        <f t="shared" si="229"/>
        <v>5759006.4080507159</v>
      </c>
      <c r="AG141" s="38">
        <f t="shared" si="229"/>
        <v>6120048.412543159</v>
      </c>
      <c r="AH141" s="38">
        <f t="shared" si="229"/>
        <v>6483999.1176562328</v>
      </c>
      <c r="AI141" s="38">
        <f t="shared" si="229"/>
        <v>6850876.4944714196</v>
      </c>
      <c r="AJ141" s="38">
        <f t="shared" si="229"/>
        <v>7220698.6133309416</v>
      </c>
      <c r="AK141" s="38">
        <f t="shared" si="229"/>
        <v>7593483.6443529297</v>
      </c>
      <c r="AL141" s="38">
        <f t="shared" si="229"/>
        <v>7969249.8579491731</v>
      </c>
      <c r="AM141" s="38">
        <f t="shared" si="229"/>
        <v>8348015.6253454499</v>
      </c>
      <c r="AN141" s="38">
        <f t="shared" si="229"/>
        <v>8729799.419104442</v>
      </c>
      <c r="AO141" s="38">
        <f t="shared" si="229"/>
        <v>9114619.8136512619</v>
      </c>
      <c r="AP141" s="38">
        <f t="shared" si="229"/>
        <v>9502495.4858016111</v>
      </c>
      <c r="AQ141" s="38">
        <f t="shared" si="229"/>
        <v>9893445.2152925599</v>
      </c>
      <c r="AR141" s="38">
        <f t="shared" si="229"/>
        <v>10287487.885315971</v>
      </c>
      <c r="AS141" s="38">
        <f t="shared" si="229"/>
        <v>10684642.483054589</v>
      </c>
      <c r="AT141" s="38">
        <f t="shared" si="229"/>
        <v>11084928.100220799</v>
      </c>
      <c r="AU141" s="38">
        <f t="shared" si="229"/>
        <v>11488363.933598064</v>
      </c>
      <c r="AV141" s="38">
        <f t="shared" si="229"/>
        <v>11894969.285585066</v>
      </c>
      <c r="AW141" s="38">
        <f t="shared" si="229"/>
        <v>12304763.564742558</v>
      </c>
      <c r="AX141" s="38">
        <f t="shared" si="229"/>
        <v>12717766.28634293</v>
      </c>
      <c r="AY141" s="38">
        <f t="shared" si="229"/>
        <v>13133997.072922528</v>
      </c>
      <c r="AZ141" s="38">
        <f t="shared" si="229"/>
        <v>13553475.654836709</v>
      </c>
      <c r="BA141" s="38">
        <f t="shared" si="229"/>
        <v>13976221.870817658</v>
      </c>
      <c r="BB141" s="38">
        <f t="shared" si="229"/>
        <v>14402255.668534994</v>
      </c>
      <c r="BC141" s="38">
        <f t="shared" si="229"/>
        <v>14831597.105159165</v>
      </c>
      <c r="BD141" s="38">
        <f t="shared" si="229"/>
        <v>15264266.347927628</v>
      </c>
      <c r="BE141" s="38">
        <f t="shared" si="229"/>
        <v>15700283.674713859</v>
      </c>
      <c r="BF141" s="38">
        <f t="shared" si="229"/>
        <v>16139669.474599216</v>
      </c>
      <c r="BG141" s="38">
        <f t="shared" si="229"/>
        <v>16582444.248447597</v>
      </c>
      <c r="BH141" s="38">
        <f t="shared" si="229"/>
        <v>17028628.609483</v>
      </c>
      <c r="BI141" s="38">
        <f t="shared" si="229"/>
        <v>17478243.283869945</v>
      </c>
      <c r="BJ141" s="38">
        <f t="shared" si="229"/>
        <v>17931309.111296751</v>
      </c>
      <c r="BK141" s="38">
        <f t="shared" si="229"/>
        <v>18387847.045561776</v>
      </c>
      <c r="BL141" s="38">
        <f t="shared" si="229"/>
        <v>18847878.155162487</v>
      </c>
      <c r="BM141" s="38">
        <f t="shared" si="229"/>
        <v>19311423.623887554</v>
      </c>
      <c r="BN141" s="38">
        <f t="shared" si="229"/>
        <v>19778504.751411803</v>
      </c>
      <c r="BO141" s="38">
        <f t="shared" si="229"/>
        <v>20249142.953894172</v>
      </c>
      <c r="BP141" s="38">
        <f t="shared" si="229"/>
        <v>20723359.764578629</v>
      </c>
      <c r="BQ141" s="38">
        <f t="shared" si="229"/>
        <v>21201176.834398057</v>
      </c>
      <c r="BR141" s="38">
        <f t="shared" si="229"/>
        <v>21682615.932581183</v>
      </c>
      <c r="BS141" s="38">
        <f t="shared" si="229"/>
        <v>22167698.947262459</v>
      </c>
      <c r="BT141" s="38">
        <f t="shared" si="229"/>
        <v>22656447.886095028</v>
      </c>
      <c r="BU141" s="38">
        <f t="shared" si="229"/>
        <v>23148884.876866698</v>
      </c>
      <c r="BV141" s="38">
        <f t="shared" si="229"/>
        <v>23645032.168119002</v>
      </c>
      <c r="BW141" s="38">
        <f t="shared" si="229"/>
        <v>24144912.129769292</v>
      </c>
      <c r="BX141" s="38">
        <f t="shared" si="229"/>
        <v>24648547.253735974</v>
      </c>
      <c r="BY141" s="38">
        <f t="shared" si="229"/>
        <v>25155960.154566791</v>
      </c>
      <c r="BZ141" s="38">
        <f t="shared" si="229"/>
        <v>25667173.570070267</v>
      </c>
      <c r="CA141" s="38">
        <f t="shared" si="229"/>
        <v>25774120.126612227</v>
      </c>
      <c r="CB141" s="38">
        <f t="shared" si="229"/>
        <v>25881512.293806445</v>
      </c>
      <c r="CC141" s="38">
        <f t="shared" si="229"/>
        <v>25989351.928363971</v>
      </c>
      <c r="CD141" s="38">
        <f t="shared" si="229"/>
        <v>26097640.894732155</v>
      </c>
      <c r="CE141" s="38">
        <f t="shared" si="229"/>
        <v>26206381.065126874</v>
      </c>
      <c r="CF141" s="38">
        <f t="shared" ref="CF141:CL141" si="230">CF140*CF138*1000000</f>
        <v>26315574.319564898</v>
      </c>
      <c r="CG141" s="38">
        <f t="shared" si="230"/>
        <v>26425222.545896418</v>
      </c>
      <c r="CH141" s="38">
        <f t="shared" si="230"/>
        <v>26535327.639837652</v>
      </c>
      <c r="CI141" s="38">
        <f t="shared" si="230"/>
        <v>26645891.505003642</v>
      </c>
      <c r="CJ141" s="38">
        <f t="shared" si="230"/>
        <v>26756916.052941155</v>
      </c>
      <c r="CK141" s="38">
        <f t="shared" si="230"/>
        <v>26868403.203161739</v>
      </c>
      <c r="CL141" s="38">
        <f t="shared" si="230"/>
        <v>26980354.883174915</v>
      </c>
      <c r="CM141" s="34"/>
      <c r="CN141" s="15"/>
      <c r="CO141" s="38" t="e">
        <f t="shared" ref="CO141:DL141" si="231">CO138*CO140*1000000</f>
        <v>#N/A</v>
      </c>
      <c r="CP141" s="38" t="e">
        <f t="shared" si="231"/>
        <v>#N/A</v>
      </c>
      <c r="CQ141" s="38" t="e">
        <f t="shared" si="231"/>
        <v>#N/A</v>
      </c>
      <c r="CR141" s="38" t="e">
        <f t="shared" si="231"/>
        <v>#N/A</v>
      </c>
      <c r="CS141" s="38" t="e">
        <f t="shared" si="231"/>
        <v>#N/A</v>
      </c>
      <c r="CT141" s="38" t="e">
        <f t="shared" si="231"/>
        <v>#N/A</v>
      </c>
      <c r="CU141" s="38" t="e">
        <f t="shared" si="231"/>
        <v>#N/A</v>
      </c>
      <c r="CV141" s="38" t="e">
        <f t="shared" si="231"/>
        <v>#N/A</v>
      </c>
      <c r="CW141" s="38" t="e">
        <f t="shared" si="231"/>
        <v>#N/A</v>
      </c>
      <c r="CX141" s="38" t="e">
        <f t="shared" si="231"/>
        <v>#N/A</v>
      </c>
      <c r="CY141" s="38" t="e">
        <f t="shared" si="231"/>
        <v>#N/A</v>
      </c>
      <c r="CZ141" s="38" t="e">
        <f t="shared" si="231"/>
        <v>#N/A</v>
      </c>
      <c r="DA141" s="38" t="e">
        <f t="shared" si="231"/>
        <v>#N/A</v>
      </c>
      <c r="DB141" s="38" t="e">
        <f t="shared" si="231"/>
        <v>#N/A</v>
      </c>
      <c r="DC141" s="38" t="e">
        <f t="shared" si="231"/>
        <v>#N/A</v>
      </c>
      <c r="DD141" s="38" t="e">
        <f t="shared" si="231"/>
        <v>#N/A</v>
      </c>
      <c r="DE141" s="38" t="e">
        <f t="shared" si="231"/>
        <v>#N/A</v>
      </c>
      <c r="DF141" s="38" t="e">
        <f t="shared" si="231"/>
        <v>#N/A</v>
      </c>
      <c r="DG141" s="38" t="e">
        <f t="shared" si="231"/>
        <v>#N/A</v>
      </c>
      <c r="DH141" s="38" t="e">
        <f t="shared" si="231"/>
        <v>#N/A</v>
      </c>
      <c r="DI141" s="38" t="e">
        <f t="shared" si="231"/>
        <v>#N/A</v>
      </c>
      <c r="DJ141" s="38" t="e">
        <f t="shared" si="231"/>
        <v>#N/A</v>
      </c>
      <c r="DK141" s="38" t="e">
        <f t="shared" si="231"/>
        <v>#N/A</v>
      </c>
      <c r="DL141" s="38" t="e">
        <f t="shared" si="231"/>
        <v>#N/A</v>
      </c>
    </row>
    <row r="142" spans="1:116" x14ac:dyDescent="0.35">
      <c r="A142" s="27"/>
      <c r="B142" t="str">
        <f t="shared" ref="B142:B143" si="232">E142</f>
        <v>142 TAM-EV</v>
      </c>
      <c r="D142" t="s">
        <v>805</v>
      </c>
      <c r="E142" s="9" t="str">
        <f t="shared" ref="E142:E143" si="233">ROW()&amp;" "&amp;D142</f>
        <v>142 TAM-EV</v>
      </c>
      <c r="F142" s="27"/>
      <c r="G142" s="126"/>
      <c r="H142" s="24"/>
      <c r="I142" s="24"/>
      <c r="J142" s="24"/>
      <c r="K142" s="38"/>
      <c r="L142" s="38"/>
      <c r="M142" s="38"/>
      <c r="N142" s="38"/>
      <c r="O142" s="38"/>
      <c r="P142" s="38"/>
      <c r="R142" s="165"/>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row>
    <row r="143" spans="1:116" x14ac:dyDescent="0.35">
      <c r="A143" s="27"/>
      <c r="B143" t="str">
        <f t="shared" si="232"/>
        <v>143 TAM-EV</v>
      </c>
      <c r="D143" t="s">
        <v>805</v>
      </c>
      <c r="E143" s="9" t="str">
        <f t="shared" si="233"/>
        <v>143 TAM-EV</v>
      </c>
      <c r="F143" s="27"/>
      <c r="G143" s="126" t="s">
        <v>807</v>
      </c>
      <c r="H143" s="24"/>
      <c r="I143" s="24"/>
      <c r="J143" s="24"/>
      <c r="K143" s="38">
        <f t="shared" si="228"/>
        <v>5045577.1098323194</v>
      </c>
      <c r="L143" s="38">
        <f t="shared" si="228"/>
        <v>4456918.3759692917</v>
      </c>
      <c r="M143" s="38">
        <f t="shared" si="228"/>
        <v>4899760.182733383</v>
      </c>
      <c r="N143" s="38">
        <f t="shared" si="228"/>
        <v>5376249.0828768089</v>
      </c>
      <c r="O143" s="38">
        <f t="shared" si="228"/>
        <v>5888668.8186584637</v>
      </c>
      <c r="P143" s="38">
        <f t="shared" si="228"/>
        <v>1313181.3131046481</v>
      </c>
      <c r="R143" s="165"/>
      <c r="S143" s="38">
        <f>S141-R141</f>
        <v>401666.66666666669</v>
      </c>
      <c r="T143" s="38">
        <f>T141-S141</f>
        <v>405013.88888888882</v>
      </c>
      <c r="U143" s="38">
        <f t="shared" ref="U143:CF143" si="234">U141-T141</f>
        <v>408382.03125</v>
      </c>
      <c r="V143" s="38">
        <f t="shared" si="234"/>
        <v>411771.2099729937</v>
      </c>
      <c r="W143" s="38">
        <f t="shared" si="234"/>
        <v>415181.54188619205</v>
      </c>
      <c r="X143" s="38">
        <f t="shared" si="234"/>
        <v>418613.14442627179</v>
      </c>
      <c r="Y143" s="38">
        <f t="shared" si="234"/>
        <v>422066.13564130617</v>
      </c>
      <c r="Z143" s="38">
        <f t="shared" si="234"/>
        <v>425540.63419381808</v>
      </c>
      <c r="AA143" s="38">
        <f t="shared" si="234"/>
        <v>429036.75936385849</v>
      </c>
      <c r="AB143" s="38">
        <f t="shared" si="234"/>
        <v>432554.63105208287</v>
      </c>
      <c r="AC143" s="38">
        <f t="shared" si="234"/>
        <v>436094.36978285946</v>
      </c>
      <c r="AD143" s="38">
        <f t="shared" si="234"/>
        <v>439656.09670738131</v>
      </c>
      <c r="AE143" s="38">
        <f t="shared" si="234"/>
        <v>355278.12201322149</v>
      </c>
      <c r="AF143" s="38">
        <f t="shared" si="234"/>
        <v>358151.176205175</v>
      </c>
      <c r="AG143" s="38">
        <f t="shared" si="234"/>
        <v>361042.00449244305</v>
      </c>
      <c r="AH143" s="38">
        <f t="shared" si="234"/>
        <v>363950.70511307381</v>
      </c>
      <c r="AI143" s="38">
        <f t="shared" si="234"/>
        <v>366877.37681518681</v>
      </c>
      <c r="AJ143" s="38">
        <f t="shared" si="234"/>
        <v>369822.11885952204</v>
      </c>
      <c r="AK143" s="38">
        <f t="shared" si="234"/>
        <v>372785.03102198802</v>
      </c>
      <c r="AL143" s="38">
        <f t="shared" si="234"/>
        <v>375766.21359624341</v>
      </c>
      <c r="AM143" s="38">
        <f t="shared" si="234"/>
        <v>378765.76739627682</v>
      </c>
      <c r="AN143" s="38">
        <f t="shared" si="234"/>
        <v>381783.79375899211</v>
      </c>
      <c r="AO143" s="38">
        <f t="shared" si="234"/>
        <v>384820.39454681985</v>
      </c>
      <c r="AP143" s="38">
        <f t="shared" si="234"/>
        <v>387875.67215034924</v>
      </c>
      <c r="AQ143" s="38">
        <f t="shared" si="234"/>
        <v>390949.72949094884</v>
      </c>
      <c r="AR143" s="38">
        <f t="shared" si="234"/>
        <v>394042.67002341151</v>
      </c>
      <c r="AS143" s="38">
        <f t="shared" si="234"/>
        <v>397154.59773861803</v>
      </c>
      <c r="AT143" s="38">
        <f t="shared" si="234"/>
        <v>400285.61716620997</v>
      </c>
      <c r="AU143" s="38">
        <f t="shared" si="234"/>
        <v>403435.83337726444</v>
      </c>
      <c r="AV143" s="38">
        <f t="shared" si="234"/>
        <v>406605.35198700242</v>
      </c>
      <c r="AW143" s="38">
        <f t="shared" si="234"/>
        <v>409794.2791574914</v>
      </c>
      <c r="AX143" s="38">
        <f t="shared" si="234"/>
        <v>413002.72160037234</v>
      </c>
      <c r="AY143" s="38">
        <f t="shared" si="234"/>
        <v>416230.78657959774</v>
      </c>
      <c r="AZ143" s="38">
        <f t="shared" si="234"/>
        <v>419478.58191418089</v>
      </c>
      <c r="BA143" s="38">
        <f t="shared" si="234"/>
        <v>422746.21598094888</v>
      </c>
      <c r="BB143" s="38">
        <f t="shared" si="234"/>
        <v>426033.79771733657</v>
      </c>
      <c r="BC143" s="38">
        <f t="shared" si="234"/>
        <v>429341.43662417121</v>
      </c>
      <c r="BD143" s="38">
        <f t="shared" si="234"/>
        <v>432669.24276846275</v>
      </c>
      <c r="BE143" s="38">
        <f t="shared" si="234"/>
        <v>436017.32678623125</v>
      </c>
      <c r="BF143" s="38">
        <f t="shared" si="234"/>
        <v>439385.7998853568</v>
      </c>
      <c r="BG143" s="38">
        <f t="shared" si="234"/>
        <v>442774.77384838089</v>
      </c>
      <c r="BH143" s="38">
        <f t="shared" si="234"/>
        <v>446184.36103540286</v>
      </c>
      <c r="BI143" s="38">
        <f t="shared" si="234"/>
        <v>449614.67438694462</v>
      </c>
      <c r="BJ143" s="38">
        <f t="shared" si="234"/>
        <v>453065.82742680609</v>
      </c>
      <c r="BK143" s="38">
        <f t="shared" si="234"/>
        <v>456537.93426502496</v>
      </c>
      <c r="BL143" s="38">
        <f t="shared" si="234"/>
        <v>460031.10960071161</v>
      </c>
      <c r="BM143" s="38">
        <f t="shared" si="234"/>
        <v>463545.46872506663</v>
      </c>
      <c r="BN143" s="38">
        <f t="shared" si="234"/>
        <v>467081.12752424926</v>
      </c>
      <c r="BO143" s="38">
        <f t="shared" si="234"/>
        <v>470638.2024823688</v>
      </c>
      <c r="BP143" s="38">
        <f t="shared" si="234"/>
        <v>474216.81068445742</v>
      </c>
      <c r="BQ143" s="38">
        <f t="shared" si="234"/>
        <v>477817.06981942803</v>
      </c>
      <c r="BR143" s="38">
        <f t="shared" si="234"/>
        <v>481439.09818312526</v>
      </c>
      <c r="BS143" s="38">
        <f t="shared" si="234"/>
        <v>485083.01468127593</v>
      </c>
      <c r="BT143" s="38">
        <f t="shared" si="234"/>
        <v>488748.93883256987</v>
      </c>
      <c r="BU143" s="38">
        <f t="shared" si="234"/>
        <v>492436.99077166989</v>
      </c>
      <c r="BV143" s="38">
        <f t="shared" si="234"/>
        <v>496147.29125230387</v>
      </c>
      <c r="BW143" s="38">
        <f t="shared" si="234"/>
        <v>499879.9616502896</v>
      </c>
      <c r="BX143" s="38">
        <f t="shared" si="234"/>
        <v>503635.1239666827</v>
      </c>
      <c r="BY143" s="38">
        <f t="shared" si="234"/>
        <v>507412.90083081648</v>
      </c>
      <c r="BZ143" s="38">
        <f t="shared" si="234"/>
        <v>511213.41550347582</v>
      </c>
      <c r="CA143" s="38">
        <f t="shared" si="234"/>
        <v>106946.55654196069</v>
      </c>
      <c r="CB143" s="38">
        <f t="shared" si="234"/>
        <v>107392.16719421744</v>
      </c>
      <c r="CC143" s="38">
        <f t="shared" si="234"/>
        <v>107839.63455752656</v>
      </c>
      <c r="CD143" s="38">
        <f t="shared" si="234"/>
        <v>108288.96636818349</v>
      </c>
      <c r="CE143" s="38">
        <f t="shared" si="234"/>
        <v>108740.17039471865</v>
      </c>
      <c r="CF143" s="38">
        <f t="shared" si="234"/>
        <v>109193.25443802401</v>
      </c>
      <c r="CG143" s="38">
        <f t="shared" ref="CG143:DL143" si="235">CG141-CF141</f>
        <v>109648.22633152083</v>
      </c>
      <c r="CH143" s="38">
        <f t="shared" si="235"/>
        <v>110105.09394123405</v>
      </c>
      <c r="CI143" s="38">
        <f t="shared" si="235"/>
        <v>110563.86516598985</v>
      </c>
      <c r="CJ143" s="38">
        <f t="shared" si="235"/>
        <v>111024.5479375124</v>
      </c>
      <c r="CK143" s="38">
        <f t="shared" si="235"/>
        <v>111487.15022058412</v>
      </c>
      <c r="CL143" s="38">
        <f t="shared" si="235"/>
        <v>111951.68001317605</v>
      </c>
      <c r="CM143" s="38">
        <f t="shared" si="235"/>
        <v>-26980354.883174915</v>
      </c>
      <c r="CN143" s="38">
        <f t="shared" si="235"/>
        <v>0</v>
      </c>
      <c r="CO143" s="38" t="e">
        <f t="shared" si="235"/>
        <v>#N/A</v>
      </c>
      <c r="CP143" s="38" t="e">
        <f t="shared" si="235"/>
        <v>#N/A</v>
      </c>
      <c r="CQ143" s="38" t="e">
        <f t="shared" si="235"/>
        <v>#N/A</v>
      </c>
      <c r="CR143" s="38" t="e">
        <f t="shared" si="235"/>
        <v>#N/A</v>
      </c>
      <c r="CS143" s="38" t="e">
        <f t="shared" si="235"/>
        <v>#N/A</v>
      </c>
      <c r="CT143" s="38" t="e">
        <f t="shared" si="235"/>
        <v>#N/A</v>
      </c>
      <c r="CU143" s="38" t="e">
        <f t="shared" si="235"/>
        <v>#N/A</v>
      </c>
      <c r="CV143" s="38" t="e">
        <f t="shared" si="235"/>
        <v>#N/A</v>
      </c>
      <c r="CW143" s="38" t="e">
        <f t="shared" si="235"/>
        <v>#N/A</v>
      </c>
      <c r="CX143" s="38" t="e">
        <f t="shared" si="235"/>
        <v>#N/A</v>
      </c>
      <c r="CY143" s="38" t="e">
        <f t="shared" si="235"/>
        <v>#N/A</v>
      </c>
      <c r="CZ143" s="38" t="e">
        <f t="shared" si="235"/>
        <v>#N/A</v>
      </c>
      <c r="DA143" s="38" t="e">
        <f t="shared" si="235"/>
        <v>#N/A</v>
      </c>
      <c r="DB143" s="38" t="e">
        <f t="shared" si="235"/>
        <v>#N/A</v>
      </c>
      <c r="DC143" s="38" t="e">
        <f t="shared" si="235"/>
        <v>#N/A</v>
      </c>
      <c r="DD143" s="38" t="e">
        <f t="shared" si="235"/>
        <v>#N/A</v>
      </c>
      <c r="DE143" s="38" t="e">
        <f t="shared" si="235"/>
        <v>#N/A</v>
      </c>
      <c r="DF143" s="38" t="e">
        <f t="shared" si="235"/>
        <v>#N/A</v>
      </c>
      <c r="DG143" s="38" t="e">
        <f t="shared" si="235"/>
        <v>#N/A</v>
      </c>
      <c r="DH143" s="38" t="e">
        <f t="shared" si="235"/>
        <v>#N/A</v>
      </c>
      <c r="DI143" s="38" t="e">
        <f t="shared" si="235"/>
        <v>#N/A</v>
      </c>
      <c r="DJ143" s="38" t="e">
        <f t="shared" si="235"/>
        <v>#N/A</v>
      </c>
      <c r="DK143" s="38" t="e">
        <f t="shared" si="235"/>
        <v>#N/A</v>
      </c>
      <c r="DL143" s="38" t="e">
        <f t="shared" si="235"/>
        <v>#N/A</v>
      </c>
    </row>
    <row r="144" spans="1:116" x14ac:dyDescent="0.35">
      <c r="B144" t="s">
        <v>332</v>
      </c>
      <c r="D144" t="s">
        <v>805</v>
      </c>
      <c r="E144" s="8" t="str">
        <f t="shared" si="131"/>
        <v>144 TAM-EV</v>
      </c>
      <c r="G144" s="191" t="str">
        <f>IFERROR(SUBSTITUTE(TRIM(LEFT(G137,SEARCH("-",G137)-1)),":",""),SUBSTITUTE(G137,":",""))</f>
        <v>TAM</v>
      </c>
      <c r="H144" s="31"/>
      <c r="I144" s="73"/>
      <c r="J144" s="73"/>
      <c r="K144" s="58"/>
      <c r="L144" s="58"/>
      <c r="M144" s="58"/>
      <c r="N144" s="58"/>
      <c r="O144" s="58"/>
      <c r="P144" s="58"/>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33"/>
      <c r="BT144" s="33"/>
      <c r="BU144" s="33"/>
      <c r="BV144" s="33"/>
      <c r="BW144" s="33"/>
      <c r="BX144" s="33"/>
      <c r="BY144" s="33"/>
      <c r="BZ144" s="33"/>
      <c r="CA144" s="33"/>
      <c r="CB144" s="33"/>
      <c r="CC144" s="33"/>
      <c r="CD144" s="33"/>
      <c r="CE144" s="33"/>
      <c r="CF144" s="33"/>
      <c r="CG144" s="33"/>
      <c r="CH144" s="33"/>
      <c r="CI144" s="33"/>
      <c r="CJ144" s="33"/>
      <c r="CK144" s="33"/>
      <c r="CL144" s="33"/>
      <c r="CM144" s="33"/>
      <c r="CN144" s="33"/>
      <c r="CO144" s="33"/>
      <c r="CP144" s="33"/>
      <c r="CQ144" s="33"/>
      <c r="CR144" s="33"/>
      <c r="CS144" s="33"/>
      <c r="CT144" s="33"/>
      <c r="CU144" s="33"/>
      <c r="CV144" s="33"/>
      <c r="CW144" s="33"/>
      <c r="CX144" s="33"/>
      <c r="CY144" s="33"/>
      <c r="CZ144" s="33"/>
      <c r="DA144" s="33"/>
      <c r="DB144" s="33"/>
      <c r="DC144" s="33"/>
      <c r="DD144" s="33"/>
      <c r="DE144" s="33"/>
      <c r="DF144" s="33"/>
      <c r="DG144" s="33"/>
      <c r="DH144" s="33"/>
      <c r="DI144" s="33"/>
      <c r="DJ144" s="33"/>
      <c r="DK144" s="33"/>
      <c r="DL144" s="33"/>
    </row>
    <row r="145" spans="1:116" x14ac:dyDescent="0.35">
      <c r="B145" t="s">
        <v>332</v>
      </c>
      <c r="D145" t="s">
        <v>805</v>
      </c>
      <c r="E145" s="8" t="str">
        <f t="shared" si="131"/>
        <v>145 TAM-EV</v>
      </c>
      <c r="G145" s="241" t="str">
        <f>IFERROR(SUBSTITUTE(TRIM(MID(G137, SEARCH("-", G137) + 1, LEN(G137))),":",""),"no unit")</f>
        <v>no unit</v>
      </c>
      <c r="H145" s="31"/>
      <c r="I145" s="73"/>
      <c r="J145" s="73"/>
      <c r="K145" s="58"/>
      <c r="L145" s="58"/>
      <c r="M145" s="58"/>
      <c r="N145" s="58"/>
      <c r="O145" s="58"/>
      <c r="P145" s="58"/>
      <c r="R145" s="33"/>
      <c r="S145" s="33"/>
      <c r="T145" s="33"/>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33"/>
      <c r="BT145" s="33"/>
      <c r="BU145" s="33"/>
      <c r="BV145" s="33"/>
      <c r="BW145" s="33"/>
      <c r="BX145" s="33"/>
      <c r="BY145" s="33"/>
      <c r="BZ145" s="33"/>
      <c r="CA145" s="33"/>
      <c r="CB145" s="33"/>
      <c r="CC145" s="33"/>
      <c r="CD145" s="33"/>
      <c r="CE145" s="33"/>
      <c r="CF145" s="33"/>
      <c r="CG145" s="33"/>
      <c r="CH145" s="33"/>
      <c r="CI145" s="33"/>
      <c r="CJ145" s="33"/>
      <c r="CK145" s="33"/>
      <c r="CL145" s="33"/>
      <c r="CM145" s="33"/>
      <c r="CN145" s="33"/>
      <c r="CO145" s="33"/>
      <c r="CP145" s="33"/>
      <c r="CQ145" s="33"/>
      <c r="CR145" s="33"/>
      <c r="CS145" s="33"/>
      <c r="CT145" s="33"/>
      <c r="CU145" s="33"/>
      <c r="CV145" s="33"/>
      <c r="CW145" s="33"/>
      <c r="CX145" s="33"/>
      <c r="CY145" s="33"/>
      <c r="CZ145" s="33"/>
      <c r="DA145" s="33"/>
      <c r="DB145" s="33"/>
      <c r="DC145" s="33"/>
      <c r="DD145" s="33"/>
      <c r="DE145" s="33"/>
      <c r="DF145" s="33"/>
      <c r="DG145" s="33"/>
      <c r="DH145" s="33"/>
      <c r="DI145" s="33"/>
      <c r="DJ145" s="33"/>
      <c r="DK145" s="33"/>
      <c r="DL145" s="33"/>
    </row>
    <row r="146" spans="1:116" x14ac:dyDescent="0.35">
      <c r="B146" t="s">
        <v>332</v>
      </c>
      <c r="D146" t="s">
        <v>805</v>
      </c>
      <c r="E146" s="8" t="str">
        <f t="shared" si="131"/>
        <v>146 TAM-EV</v>
      </c>
      <c r="G146" s="136" t="s">
        <v>334</v>
      </c>
      <c r="H146" s="31"/>
      <c r="I146" s="73"/>
      <c r="J146" s="73"/>
      <c r="K146" s="58"/>
      <c r="L146" s="58"/>
      <c r="M146" s="58"/>
      <c r="N146" s="58"/>
      <c r="O146" s="58"/>
      <c r="P146" s="58"/>
      <c r="R146" s="33"/>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row>
    <row r="147" spans="1:116" x14ac:dyDescent="0.35">
      <c r="B147" t="s">
        <v>332</v>
      </c>
      <c r="D147" t="s">
        <v>805</v>
      </c>
      <c r="E147" s="8" t="str">
        <f t="shared" si="131"/>
        <v>147 TAM-EV</v>
      </c>
      <c r="G147" s="136" t="s">
        <v>333</v>
      </c>
      <c r="H147" s="31"/>
      <c r="I147" s="73"/>
      <c r="J147" s="73"/>
      <c r="K147" s="58"/>
      <c r="L147" s="58"/>
      <c r="M147" s="58"/>
      <c r="N147" s="58"/>
      <c r="O147" s="58"/>
      <c r="P147" s="58"/>
      <c r="R147" s="33"/>
      <c r="S147" s="203" t="str">
        <f>ADDRESS(ROW(S143),COLUMN(S143),2)</f>
        <v>S$143</v>
      </c>
      <c r="T147" s="203" t="str">
        <f>ADDRESS(ROW(T143),COLUMN(T143),2)</f>
        <v>T$143</v>
      </c>
      <c r="U147" s="203" t="str">
        <f t="shared" ref="U147:CF147" si="236">ADDRESS(ROW(U143),COLUMN(U143),2)</f>
        <v>U$143</v>
      </c>
      <c r="V147" s="203" t="str">
        <f t="shared" si="236"/>
        <v>V$143</v>
      </c>
      <c r="W147" s="203" t="str">
        <f t="shared" si="236"/>
        <v>W$143</v>
      </c>
      <c r="X147" s="203" t="str">
        <f t="shared" si="236"/>
        <v>X$143</v>
      </c>
      <c r="Y147" s="203" t="str">
        <f t="shared" si="236"/>
        <v>Y$143</v>
      </c>
      <c r="Z147" s="203" t="str">
        <f t="shared" si="236"/>
        <v>Z$143</v>
      </c>
      <c r="AA147" s="203" t="str">
        <f t="shared" si="236"/>
        <v>AA$143</v>
      </c>
      <c r="AB147" s="203" t="str">
        <f t="shared" si="236"/>
        <v>AB$143</v>
      </c>
      <c r="AC147" s="203" t="str">
        <f t="shared" si="236"/>
        <v>AC$143</v>
      </c>
      <c r="AD147" s="203" t="str">
        <f t="shared" si="236"/>
        <v>AD$143</v>
      </c>
      <c r="AE147" s="203" t="str">
        <f t="shared" si="236"/>
        <v>AE$143</v>
      </c>
      <c r="AF147" s="203" t="str">
        <f t="shared" si="236"/>
        <v>AF$143</v>
      </c>
      <c r="AG147" s="203" t="str">
        <f t="shared" si="236"/>
        <v>AG$143</v>
      </c>
      <c r="AH147" s="203" t="str">
        <f t="shared" si="236"/>
        <v>AH$143</v>
      </c>
      <c r="AI147" s="203" t="str">
        <f t="shared" si="236"/>
        <v>AI$143</v>
      </c>
      <c r="AJ147" s="203" t="str">
        <f t="shared" si="236"/>
        <v>AJ$143</v>
      </c>
      <c r="AK147" s="203" t="str">
        <f t="shared" si="236"/>
        <v>AK$143</v>
      </c>
      <c r="AL147" s="203" t="str">
        <f t="shared" si="236"/>
        <v>AL$143</v>
      </c>
      <c r="AM147" s="203" t="str">
        <f t="shared" si="236"/>
        <v>AM$143</v>
      </c>
      <c r="AN147" s="203" t="str">
        <f t="shared" si="236"/>
        <v>AN$143</v>
      </c>
      <c r="AO147" s="203" t="str">
        <f t="shared" si="236"/>
        <v>AO$143</v>
      </c>
      <c r="AP147" s="203" t="str">
        <f t="shared" si="236"/>
        <v>AP$143</v>
      </c>
      <c r="AQ147" s="203" t="str">
        <f t="shared" si="236"/>
        <v>AQ$143</v>
      </c>
      <c r="AR147" s="203" t="str">
        <f t="shared" si="236"/>
        <v>AR$143</v>
      </c>
      <c r="AS147" s="203" t="str">
        <f t="shared" si="236"/>
        <v>AS$143</v>
      </c>
      <c r="AT147" s="203" t="str">
        <f t="shared" si="236"/>
        <v>AT$143</v>
      </c>
      <c r="AU147" s="203" t="str">
        <f t="shared" si="236"/>
        <v>AU$143</v>
      </c>
      <c r="AV147" s="203" t="str">
        <f t="shared" si="236"/>
        <v>AV$143</v>
      </c>
      <c r="AW147" s="203" t="str">
        <f t="shared" si="236"/>
        <v>AW$143</v>
      </c>
      <c r="AX147" s="203" t="str">
        <f t="shared" si="236"/>
        <v>AX$143</v>
      </c>
      <c r="AY147" s="203" t="str">
        <f t="shared" si="236"/>
        <v>AY$143</v>
      </c>
      <c r="AZ147" s="203" t="str">
        <f t="shared" si="236"/>
        <v>AZ$143</v>
      </c>
      <c r="BA147" s="203" t="str">
        <f t="shared" si="236"/>
        <v>BA$143</v>
      </c>
      <c r="BB147" s="203" t="str">
        <f t="shared" si="236"/>
        <v>BB$143</v>
      </c>
      <c r="BC147" s="203" t="str">
        <f t="shared" si="236"/>
        <v>BC$143</v>
      </c>
      <c r="BD147" s="203" t="str">
        <f t="shared" si="236"/>
        <v>BD$143</v>
      </c>
      <c r="BE147" s="203" t="str">
        <f t="shared" si="236"/>
        <v>BE$143</v>
      </c>
      <c r="BF147" s="203" t="str">
        <f t="shared" si="236"/>
        <v>BF$143</v>
      </c>
      <c r="BG147" s="203" t="str">
        <f t="shared" si="236"/>
        <v>BG$143</v>
      </c>
      <c r="BH147" s="203" t="str">
        <f t="shared" si="236"/>
        <v>BH$143</v>
      </c>
      <c r="BI147" s="203" t="str">
        <f t="shared" si="236"/>
        <v>BI$143</v>
      </c>
      <c r="BJ147" s="203" t="str">
        <f t="shared" si="236"/>
        <v>BJ$143</v>
      </c>
      <c r="BK147" s="203" t="str">
        <f t="shared" si="236"/>
        <v>BK$143</v>
      </c>
      <c r="BL147" s="203" t="str">
        <f t="shared" si="236"/>
        <v>BL$143</v>
      </c>
      <c r="BM147" s="203" t="str">
        <f t="shared" si="236"/>
        <v>BM$143</v>
      </c>
      <c r="BN147" s="203" t="str">
        <f t="shared" si="236"/>
        <v>BN$143</v>
      </c>
      <c r="BO147" s="203" t="str">
        <f t="shared" si="236"/>
        <v>BO$143</v>
      </c>
      <c r="BP147" s="203" t="str">
        <f t="shared" si="236"/>
        <v>BP$143</v>
      </c>
      <c r="BQ147" s="203" t="str">
        <f t="shared" si="236"/>
        <v>BQ$143</v>
      </c>
      <c r="BR147" s="203" t="str">
        <f t="shared" si="236"/>
        <v>BR$143</v>
      </c>
      <c r="BS147" s="203" t="str">
        <f t="shared" si="236"/>
        <v>BS$143</v>
      </c>
      <c r="BT147" s="203" t="str">
        <f t="shared" si="236"/>
        <v>BT$143</v>
      </c>
      <c r="BU147" s="203" t="str">
        <f t="shared" si="236"/>
        <v>BU$143</v>
      </c>
      <c r="BV147" s="203" t="str">
        <f t="shared" si="236"/>
        <v>BV$143</v>
      </c>
      <c r="BW147" s="203" t="str">
        <f t="shared" si="236"/>
        <v>BW$143</v>
      </c>
      <c r="BX147" s="203" t="str">
        <f t="shared" si="236"/>
        <v>BX$143</v>
      </c>
      <c r="BY147" s="203" t="str">
        <f t="shared" si="236"/>
        <v>BY$143</v>
      </c>
      <c r="BZ147" s="203" t="str">
        <f t="shared" si="236"/>
        <v>BZ$143</v>
      </c>
      <c r="CA147" s="203" t="str">
        <f t="shared" si="236"/>
        <v>CA$143</v>
      </c>
      <c r="CB147" s="203" t="str">
        <f t="shared" si="236"/>
        <v>CB$143</v>
      </c>
      <c r="CC147" s="203" t="str">
        <f t="shared" si="236"/>
        <v>CC$143</v>
      </c>
      <c r="CD147" s="203" t="str">
        <f t="shared" si="236"/>
        <v>CD$143</v>
      </c>
      <c r="CE147" s="203" t="str">
        <f t="shared" si="236"/>
        <v>CE$143</v>
      </c>
      <c r="CF147" s="203" t="str">
        <f t="shared" si="236"/>
        <v>CF$143</v>
      </c>
      <c r="CG147" s="203" t="str">
        <f t="shared" ref="CG147:DL147" si="237">ADDRESS(ROW(CG143),COLUMN(CG143),2)</f>
        <v>CG$143</v>
      </c>
      <c r="CH147" s="203" t="str">
        <f t="shared" si="237"/>
        <v>CH$143</v>
      </c>
      <c r="CI147" s="203" t="str">
        <f t="shared" si="237"/>
        <v>CI$143</v>
      </c>
      <c r="CJ147" s="203" t="str">
        <f t="shared" si="237"/>
        <v>CJ$143</v>
      </c>
      <c r="CK147" s="203" t="str">
        <f t="shared" si="237"/>
        <v>CK$143</v>
      </c>
      <c r="CL147" s="203" t="str">
        <f t="shared" si="237"/>
        <v>CL$143</v>
      </c>
      <c r="CM147" s="203" t="str">
        <f t="shared" si="237"/>
        <v>CM$143</v>
      </c>
      <c r="CN147" s="203" t="str">
        <f t="shared" si="237"/>
        <v>CN$143</v>
      </c>
      <c r="CO147" s="203" t="str">
        <f t="shared" si="237"/>
        <v>CO$143</v>
      </c>
      <c r="CP147" s="203" t="str">
        <f t="shared" si="237"/>
        <v>CP$143</v>
      </c>
      <c r="CQ147" s="203" t="str">
        <f t="shared" si="237"/>
        <v>CQ$143</v>
      </c>
      <c r="CR147" s="203" t="str">
        <f t="shared" si="237"/>
        <v>CR$143</v>
      </c>
      <c r="CS147" s="203" t="str">
        <f t="shared" si="237"/>
        <v>CS$143</v>
      </c>
      <c r="CT147" s="203" t="str">
        <f t="shared" si="237"/>
        <v>CT$143</v>
      </c>
      <c r="CU147" s="203" t="str">
        <f t="shared" si="237"/>
        <v>CU$143</v>
      </c>
      <c r="CV147" s="203" t="str">
        <f t="shared" si="237"/>
        <v>CV$143</v>
      </c>
      <c r="CW147" s="203" t="str">
        <f t="shared" si="237"/>
        <v>CW$143</v>
      </c>
      <c r="CX147" s="203" t="str">
        <f t="shared" si="237"/>
        <v>CX$143</v>
      </c>
      <c r="CY147" s="203" t="str">
        <f t="shared" si="237"/>
        <v>CY$143</v>
      </c>
      <c r="CZ147" s="203" t="str">
        <f t="shared" si="237"/>
        <v>CZ$143</v>
      </c>
      <c r="DA147" s="203" t="str">
        <f t="shared" si="237"/>
        <v>DA$143</v>
      </c>
      <c r="DB147" s="203" t="str">
        <f t="shared" si="237"/>
        <v>DB$143</v>
      </c>
      <c r="DC147" s="203" t="str">
        <f t="shared" si="237"/>
        <v>DC$143</v>
      </c>
      <c r="DD147" s="203" t="str">
        <f t="shared" si="237"/>
        <v>DD$143</v>
      </c>
      <c r="DE147" s="203" t="str">
        <f t="shared" si="237"/>
        <v>DE$143</v>
      </c>
      <c r="DF147" s="203" t="str">
        <f t="shared" si="237"/>
        <v>DF$143</v>
      </c>
      <c r="DG147" s="203" t="str">
        <f t="shared" si="237"/>
        <v>DG$143</v>
      </c>
      <c r="DH147" s="203" t="str">
        <f t="shared" si="237"/>
        <v>DH$143</v>
      </c>
      <c r="DI147" s="203" t="str">
        <f t="shared" si="237"/>
        <v>DI$143</v>
      </c>
      <c r="DJ147" s="203" t="str">
        <f t="shared" si="237"/>
        <v>DJ$143</v>
      </c>
      <c r="DK147" s="203" t="str">
        <f t="shared" si="237"/>
        <v>DK$143</v>
      </c>
      <c r="DL147" s="203" t="str">
        <f t="shared" si="237"/>
        <v>DL$143</v>
      </c>
    </row>
    <row r="148" spans="1:116" x14ac:dyDescent="0.35">
      <c r="B148" t="s">
        <v>332</v>
      </c>
      <c r="D148" t="s">
        <v>805</v>
      </c>
      <c r="E148" s="8" t="str">
        <f t="shared" si="131"/>
        <v>148 TAM-EV</v>
      </c>
      <c r="G148" s="8" t="s">
        <v>488</v>
      </c>
      <c r="H148" s="12"/>
      <c r="I148" s="60"/>
      <c r="J148" s="60"/>
      <c r="K148" s="15"/>
      <c r="L148" s="15"/>
      <c r="M148" s="15"/>
      <c r="N148" s="15"/>
      <c r="O148" s="15"/>
      <c r="P148" s="15"/>
      <c r="R148" s="15"/>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N148" s="60"/>
      <c r="CO148" s="76"/>
      <c r="CP148" s="76"/>
      <c r="CQ148" s="76"/>
      <c r="CR148" s="76"/>
      <c r="CS148" s="76"/>
      <c r="CT148" s="76"/>
      <c r="CU148" s="76"/>
      <c r="CV148" s="76"/>
      <c r="CW148" s="76"/>
      <c r="CX148" s="76"/>
      <c r="CY148" s="76"/>
      <c r="CZ148" s="76"/>
      <c r="DA148" s="76"/>
      <c r="DB148" s="76"/>
      <c r="DC148" s="76"/>
      <c r="DD148" s="76"/>
      <c r="DE148" s="76"/>
      <c r="DF148" s="76"/>
      <c r="DG148" s="76"/>
      <c r="DH148" s="76"/>
      <c r="DI148" s="76"/>
      <c r="DJ148" s="76"/>
      <c r="DK148" s="76"/>
      <c r="DL148" s="76"/>
    </row>
    <row r="149" spans="1:116" x14ac:dyDescent="0.35">
      <c r="B149" t="s">
        <v>332</v>
      </c>
      <c r="D149" t="s">
        <v>805</v>
      </c>
      <c r="E149" s="8" t="str">
        <f t="shared" si="131"/>
        <v>149 TAM-EV</v>
      </c>
      <c r="G149" s="8" t="s">
        <v>494</v>
      </c>
      <c r="H149" s="12"/>
      <c r="I149" s="60"/>
      <c r="J149" s="60"/>
      <c r="K149" s="15"/>
      <c r="L149" s="15"/>
      <c r="M149" s="15"/>
      <c r="N149" s="15"/>
      <c r="O149" s="15"/>
      <c r="P149" s="15"/>
      <c r="R149" s="15"/>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N149" s="60"/>
      <c r="CO149" s="76"/>
      <c r="CP149" s="76"/>
      <c r="CQ149" s="76"/>
      <c r="CR149" s="76"/>
      <c r="CS149" s="76"/>
      <c r="CT149" s="76"/>
      <c r="CU149" s="76"/>
      <c r="CV149" s="76"/>
      <c r="CW149" s="76"/>
      <c r="CX149" s="76"/>
      <c r="CY149" s="76"/>
      <c r="CZ149" s="76"/>
      <c r="DA149" s="76"/>
      <c r="DB149" s="76"/>
      <c r="DC149" s="76"/>
      <c r="DD149" s="76"/>
      <c r="DE149" s="76"/>
      <c r="DF149" s="76"/>
      <c r="DG149" s="76"/>
      <c r="DH149" s="76"/>
      <c r="DI149" s="76"/>
      <c r="DJ149" s="76"/>
      <c r="DK149" s="76"/>
      <c r="DL149" s="76"/>
    </row>
    <row r="150" spans="1:116" x14ac:dyDescent="0.35">
      <c r="B150" t="s">
        <v>332</v>
      </c>
      <c r="D150" t="s">
        <v>805</v>
      </c>
      <c r="E150" s="8" t="str">
        <f t="shared" si="131"/>
        <v>150 TAM-EV</v>
      </c>
      <c r="G150" s="8" t="s">
        <v>463</v>
      </c>
      <c r="H150" s="12"/>
      <c r="I150" s="60"/>
      <c r="J150" s="60"/>
      <c r="K150" s="15"/>
      <c r="L150" s="15"/>
      <c r="M150" s="15"/>
      <c r="N150" s="15"/>
      <c r="O150" s="15"/>
      <c r="P150" s="15"/>
      <c r="R150" s="15"/>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N150" s="60"/>
      <c r="CO150" s="76"/>
      <c r="CP150" s="76"/>
      <c r="CQ150" s="76"/>
      <c r="CR150" s="76"/>
      <c r="CS150" s="76"/>
      <c r="CT150" s="76"/>
      <c r="CU150" s="76"/>
      <c r="CV150" s="76"/>
      <c r="CW150" s="76"/>
      <c r="CX150" s="76"/>
      <c r="CY150" s="76"/>
      <c r="CZ150" s="76"/>
      <c r="DA150" s="76"/>
      <c r="DB150" s="76"/>
      <c r="DC150" s="76"/>
      <c r="DD150" s="76"/>
      <c r="DE150" s="76"/>
      <c r="DF150" s="76"/>
      <c r="DG150" s="76"/>
      <c r="DH150" s="76"/>
      <c r="DI150" s="76"/>
      <c r="DJ150" s="76"/>
      <c r="DK150" s="76"/>
      <c r="DL150" s="76"/>
    </row>
    <row r="151" spans="1:116" x14ac:dyDescent="0.35">
      <c r="B151" t="s">
        <v>332</v>
      </c>
      <c r="D151" t="s">
        <v>805</v>
      </c>
      <c r="E151" s="8" t="str">
        <f t="shared" si="131"/>
        <v>151 TAM-EV</v>
      </c>
      <c r="G151" s="8" t="s">
        <v>464</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35">
      <c r="A152" s="174"/>
      <c r="E152" s="8"/>
      <c r="G152" s="185" t="s">
        <v>459</v>
      </c>
      <c r="H152" s="186"/>
      <c r="I152" s="187"/>
      <c r="J152" s="187"/>
      <c r="K152" s="188"/>
      <c r="L152" s="188"/>
      <c r="M152" s="188"/>
      <c r="N152" s="188"/>
      <c r="O152" s="188"/>
      <c r="P152" s="188"/>
      <c r="R152" s="189"/>
      <c r="S152" s="190"/>
      <c r="T152" s="190"/>
      <c r="U152" s="190"/>
      <c r="V152" s="190"/>
      <c r="W152" s="190"/>
      <c r="X152" s="190"/>
      <c r="Y152" s="190"/>
      <c r="Z152" s="190"/>
      <c r="AA152" s="190"/>
      <c r="AB152" s="190"/>
      <c r="AC152" s="190"/>
      <c r="AD152" s="190"/>
      <c r="AE152" s="190"/>
      <c r="AF152" s="190"/>
      <c r="AG152" s="190"/>
      <c r="AH152" s="190"/>
      <c r="AI152" s="190"/>
      <c r="AJ152" s="190"/>
      <c r="AK152" s="190"/>
      <c r="AL152" s="190"/>
      <c r="AM152" s="190"/>
      <c r="AN152" s="190"/>
      <c r="AO152" s="190"/>
      <c r="AP152" s="190"/>
      <c r="AQ152" s="190"/>
      <c r="AR152" s="190"/>
      <c r="AS152" s="190"/>
      <c r="AT152" s="190"/>
      <c r="AU152" s="190"/>
      <c r="AV152" s="190"/>
      <c r="AW152" s="190"/>
      <c r="AX152" s="190"/>
      <c r="AY152" s="190"/>
      <c r="AZ152" s="190"/>
      <c r="BA152" s="190"/>
      <c r="BB152" s="190"/>
      <c r="BC152" s="190"/>
      <c r="BD152" s="190"/>
      <c r="BE152" s="190"/>
      <c r="BF152" s="190"/>
      <c r="BG152" s="190"/>
      <c r="BH152" s="190"/>
      <c r="BI152" s="190"/>
      <c r="BJ152" s="190"/>
      <c r="BK152" s="190"/>
      <c r="BL152" s="190"/>
      <c r="BM152" s="190"/>
      <c r="BN152" s="190"/>
      <c r="BO152" s="190"/>
      <c r="BP152" s="190"/>
      <c r="BQ152" s="190"/>
      <c r="BR152" s="190"/>
      <c r="BS152" s="190"/>
      <c r="BT152" s="190"/>
      <c r="BU152" s="190"/>
      <c r="BV152" s="190"/>
      <c r="BW152" s="190"/>
      <c r="BX152" s="190"/>
      <c r="BY152" s="190"/>
      <c r="BZ152" s="190"/>
      <c r="CA152" s="190"/>
      <c r="CB152" s="190"/>
      <c r="CC152" s="190"/>
      <c r="CD152" s="190"/>
      <c r="CE152" s="190"/>
      <c r="CF152" s="190"/>
      <c r="CG152" s="190"/>
      <c r="CH152" s="190"/>
      <c r="CI152" s="190"/>
      <c r="CJ152" s="190"/>
      <c r="CK152" s="190"/>
      <c r="CL152" s="190"/>
      <c r="CN152" s="187"/>
      <c r="CO152" s="190"/>
      <c r="CP152" s="190"/>
      <c r="CQ152" s="190"/>
      <c r="CR152" s="190"/>
      <c r="CS152" s="190"/>
      <c r="CT152" s="190"/>
      <c r="CU152" s="190"/>
      <c r="CV152" s="190"/>
      <c r="CW152" s="190"/>
      <c r="CX152" s="190"/>
      <c r="CY152" s="190"/>
      <c r="CZ152" s="190"/>
      <c r="DA152" s="190"/>
      <c r="DB152" s="190"/>
      <c r="DC152" s="190"/>
      <c r="DD152" s="190"/>
      <c r="DE152" s="190"/>
      <c r="DF152" s="190"/>
      <c r="DG152" s="190"/>
      <c r="DH152" s="190"/>
      <c r="DI152" s="190"/>
      <c r="DJ152" s="190"/>
      <c r="DK152" s="190"/>
      <c r="DL152" s="190"/>
    </row>
    <row r="153" spans="1:116" x14ac:dyDescent="0.35">
      <c r="A153" s="174"/>
      <c r="C153" t="s">
        <v>198</v>
      </c>
      <c r="E153" s="8"/>
      <c r="G153" s="185" t="s">
        <v>474</v>
      </c>
      <c r="H153" s="186"/>
      <c r="I153" s="187"/>
      <c r="J153" s="187"/>
      <c r="K153" s="188"/>
      <c r="L153" s="188"/>
      <c r="M153" s="188"/>
      <c r="N153" s="188"/>
      <c r="O153" s="188"/>
      <c r="P153" s="188"/>
      <c r="R153" s="189"/>
      <c r="S153" s="190"/>
      <c r="T153" s="190"/>
      <c r="U153" s="190"/>
      <c r="V153" s="190"/>
      <c r="W153" s="190"/>
      <c r="X153" s="190"/>
      <c r="Y153" s="190"/>
      <c r="Z153" s="190"/>
      <c r="AA153" s="190"/>
      <c r="AB153" s="190"/>
      <c r="AC153" s="190"/>
      <c r="AD153" s="190"/>
      <c r="AE153" s="190"/>
      <c r="AF153" s="190"/>
      <c r="AG153" s="190"/>
      <c r="AH153" s="190"/>
      <c r="AI153" s="190"/>
      <c r="AJ153" s="190"/>
      <c r="AK153" s="190"/>
      <c r="AL153" s="190"/>
      <c r="AM153" s="190"/>
      <c r="AN153" s="190"/>
      <c r="AO153" s="190"/>
      <c r="AP153" s="190"/>
      <c r="AQ153" s="190"/>
      <c r="AR153" s="190"/>
      <c r="AS153" s="190"/>
      <c r="AT153" s="190"/>
      <c r="AU153" s="190"/>
      <c r="AV153" s="190"/>
      <c r="AW153" s="190"/>
      <c r="AX153" s="190"/>
      <c r="AY153" s="190"/>
      <c r="AZ153" s="190"/>
      <c r="BA153" s="190"/>
      <c r="BB153" s="190"/>
      <c r="BC153" s="190"/>
      <c r="BD153" s="190"/>
      <c r="BE153" s="190"/>
      <c r="BF153" s="190"/>
      <c r="BG153" s="190"/>
      <c r="BH153" s="190"/>
      <c r="BI153" s="190"/>
      <c r="BJ153" s="190"/>
      <c r="BK153" s="190"/>
      <c r="BL153" s="190"/>
      <c r="BM153" s="190"/>
      <c r="BN153" s="190"/>
      <c r="BO153" s="190"/>
      <c r="BP153" s="190"/>
      <c r="BQ153" s="190"/>
      <c r="BR153" s="190"/>
      <c r="BS153" s="190"/>
      <c r="BT153" s="190"/>
      <c r="BU153" s="190"/>
      <c r="BV153" s="190"/>
      <c r="BW153" s="190"/>
      <c r="BX153" s="190"/>
      <c r="BY153" s="190"/>
      <c r="BZ153" s="190"/>
      <c r="CA153" s="190"/>
      <c r="CB153" s="190"/>
      <c r="CC153" s="190"/>
      <c r="CD153" s="190"/>
      <c r="CE153" s="190"/>
      <c r="CF153" s="190"/>
      <c r="CG153" s="190"/>
      <c r="CH153" s="190"/>
      <c r="CI153" s="190"/>
      <c r="CJ153" s="190"/>
      <c r="CK153" s="190"/>
      <c r="CL153" s="190"/>
      <c r="CN153" s="187"/>
      <c r="CO153" s="190"/>
      <c r="CP153" s="190"/>
      <c r="CQ153" s="190"/>
      <c r="CR153" s="190"/>
      <c r="CS153" s="190"/>
      <c r="CT153" s="190"/>
      <c r="CU153" s="190"/>
      <c r="CV153" s="190"/>
      <c r="CW153" s="190"/>
      <c r="CX153" s="190"/>
      <c r="CY153" s="190"/>
      <c r="CZ153" s="190"/>
      <c r="DA153" s="190"/>
      <c r="DB153" s="190"/>
      <c r="DC153" s="190"/>
      <c r="DD153" s="190"/>
      <c r="DE153" s="190"/>
      <c r="DF153" s="190"/>
      <c r="DG153" s="190"/>
      <c r="DH153" s="190"/>
      <c r="DI153" s="190"/>
      <c r="DJ153" s="190"/>
      <c r="DK153" s="190"/>
      <c r="DL153" s="190"/>
    </row>
    <row r="154" spans="1:116" x14ac:dyDescent="0.35">
      <c r="E154" s="8"/>
      <c r="G154" s="171"/>
      <c r="H154" s="31"/>
      <c r="I154" s="73"/>
      <c r="J154" s="73"/>
      <c r="K154" s="39"/>
      <c r="L154" s="39"/>
      <c r="M154" s="39"/>
      <c r="N154" s="39"/>
      <c r="O154" s="39"/>
      <c r="P154" s="39"/>
      <c r="R154" s="38"/>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N154" s="73"/>
      <c r="CO154" s="76"/>
      <c r="CP154" s="76"/>
      <c r="CQ154" s="76"/>
      <c r="CR154" s="76"/>
      <c r="CS154" s="76"/>
      <c r="CT154" s="76"/>
      <c r="CU154" s="76"/>
      <c r="CV154" s="76"/>
      <c r="CW154" s="76"/>
      <c r="CX154" s="76"/>
      <c r="CY154" s="76"/>
      <c r="CZ154" s="76"/>
      <c r="DA154" s="76"/>
      <c r="DB154" s="76"/>
      <c r="DC154" s="76"/>
      <c r="DD154" s="76"/>
      <c r="DE154" s="76"/>
      <c r="DF154" s="76"/>
      <c r="DG154" s="76"/>
      <c r="DH154" s="76"/>
      <c r="DI154" s="76"/>
      <c r="DJ154" s="76"/>
      <c r="DK154" s="76"/>
      <c r="DL154" s="76"/>
    </row>
    <row r="155" spans="1:116" x14ac:dyDescent="0.35">
      <c r="E155" s="8"/>
      <c r="G155" s="171"/>
      <c r="H155" s="31"/>
      <c r="I155" s="73"/>
      <c r="J155" s="73"/>
      <c r="K155" s="39"/>
      <c r="L155" s="39"/>
      <c r="M155" s="39"/>
      <c r="N155" s="39"/>
      <c r="O155" s="39"/>
      <c r="P155" s="39"/>
      <c r="R155" s="38"/>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N155" s="73"/>
      <c r="CO155" s="76"/>
      <c r="CP155" s="76"/>
      <c r="CQ155" s="76"/>
      <c r="CR155" s="76"/>
      <c r="CS155" s="76"/>
      <c r="CT155" s="76"/>
      <c r="CU155" s="76"/>
      <c r="CV155" s="76"/>
      <c r="CW155" s="76"/>
      <c r="CX155" s="76"/>
      <c r="CY155" s="76"/>
      <c r="CZ155" s="76"/>
      <c r="DA155" s="76"/>
      <c r="DB155" s="76"/>
      <c r="DC155" s="76"/>
      <c r="DD155" s="76"/>
      <c r="DE155" s="76"/>
      <c r="DF155" s="76"/>
      <c r="DG155" s="76"/>
      <c r="DH155" s="76"/>
      <c r="DI155" s="76"/>
      <c r="DJ155" s="76"/>
      <c r="DK155" s="76"/>
      <c r="DL155" s="76"/>
    </row>
    <row r="156" spans="1:116" x14ac:dyDescent="0.35">
      <c r="E156" s="8"/>
      <c r="G156" s="171"/>
      <c r="H156" s="31"/>
      <c r="I156" s="73"/>
      <c r="J156" s="73"/>
      <c r="K156" s="39"/>
      <c r="L156" s="39"/>
      <c r="M156" s="39"/>
      <c r="N156" s="39"/>
      <c r="O156" s="39"/>
      <c r="P156" s="39"/>
      <c r="R156" s="38"/>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N156" s="73"/>
      <c r="CO156" s="76"/>
      <c r="CP156" s="76"/>
      <c r="CQ156" s="76"/>
      <c r="CR156" s="76"/>
      <c r="CS156" s="76"/>
      <c r="CT156" s="76"/>
      <c r="CU156" s="76"/>
      <c r="CV156" s="76"/>
      <c r="CW156" s="76"/>
      <c r="CX156" s="76"/>
      <c r="CY156" s="76"/>
      <c r="CZ156" s="76"/>
      <c r="DA156" s="76"/>
      <c r="DB156" s="76"/>
      <c r="DC156" s="76"/>
      <c r="DD156" s="76"/>
      <c r="DE156" s="76"/>
      <c r="DF156" s="76"/>
      <c r="DG156" s="76"/>
      <c r="DH156" s="76"/>
      <c r="DI156" s="76"/>
      <c r="DJ156" s="76"/>
      <c r="DK156" s="76"/>
      <c r="DL156" s="76"/>
    </row>
    <row r="157" spans="1:116" x14ac:dyDescent="0.35">
      <c r="E157" s="8"/>
      <c r="G157" s="171"/>
      <c r="H157" s="31"/>
      <c r="I157" s="73"/>
      <c r="J157" s="73"/>
      <c r="K157" s="39"/>
      <c r="L157" s="39"/>
      <c r="M157" s="39"/>
      <c r="N157" s="39"/>
      <c r="O157" s="39"/>
      <c r="P157" s="39"/>
      <c r="R157" s="38"/>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N157" s="73"/>
      <c r="CO157" s="76"/>
      <c r="CP157" s="76"/>
      <c r="CQ157" s="76"/>
      <c r="CR157" s="76"/>
      <c r="CS157" s="76"/>
      <c r="CT157" s="76"/>
      <c r="CU157" s="76"/>
      <c r="CV157" s="76"/>
      <c r="CW157" s="76"/>
      <c r="CX157" s="76"/>
      <c r="CY157" s="76"/>
      <c r="CZ157" s="76"/>
      <c r="DA157" s="76"/>
      <c r="DB157" s="76"/>
      <c r="DC157" s="76"/>
      <c r="DD157" s="76"/>
      <c r="DE157" s="76"/>
      <c r="DF157" s="76"/>
      <c r="DG157" s="76"/>
      <c r="DH157" s="76"/>
      <c r="DI157" s="76"/>
      <c r="DJ157" s="76"/>
      <c r="DK157" s="76"/>
      <c r="DL157" s="76"/>
    </row>
    <row r="158" spans="1:116" x14ac:dyDescent="0.35">
      <c r="E158" s="8"/>
      <c r="G158" s="171"/>
      <c r="H158" s="31"/>
      <c r="I158" s="73"/>
      <c r="J158" s="73"/>
      <c r="K158" s="39"/>
      <c r="L158" s="39"/>
      <c r="M158" s="39"/>
      <c r="N158" s="39"/>
      <c r="O158" s="39"/>
      <c r="P158" s="39"/>
      <c r="R158" s="38"/>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N158" s="73"/>
      <c r="CO158" s="76"/>
      <c r="CP158" s="76"/>
      <c r="CQ158" s="76"/>
      <c r="CR158" s="76"/>
      <c r="CS158" s="76"/>
      <c r="CT158" s="76"/>
      <c r="CU158" s="76"/>
      <c r="CV158" s="76"/>
      <c r="CW158" s="76"/>
      <c r="CX158" s="76"/>
      <c r="CY158" s="76"/>
      <c r="CZ158" s="76"/>
      <c r="DA158" s="76"/>
      <c r="DB158" s="76"/>
      <c r="DC158" s="76"/>
      <c r="DD158" s="76"/>
      <c r="DE158" s="76"/>
      <c r="DF158" s="76"/>
      <c r="DG158" s="76"/>
      <c r="DH158" s="76"/>
      <c r="DI158" s="76"/>
      <c r="DJ158" s="76"/>
      <c r="DK158" s="76"/>
      <c r="DL158" s="76"/>
    </row>
    <row r="159" spans="1:116" x14ac:dyDescent="0.35">
      <c r="E159" s="8"/>
      <c r="G159" s="171"/>
      <c r="H159" s="31"/>
      <c r="I159" s="73"/>
      <c r="J159" s="73"/>
      <c r="K159" s="39"/>
      <c r="L159" s="39"/>
      <c r="M159" s="39"/>
      <c r="N159" s="39"/>
      <c r="O159" s="39"/>
      <c r="P159" s="39"/>
      <c r="R159" s="38"/>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N159" s="73"/>
      <c r="CO159" s="76"/>
      <c r="CP159" s="76"/>
      <c r="CQ159" s="76"/>
      <c r="CR159" s="76"/>
      <c r="CS159" s="76"/>
      <c r="CT159" s="76"/>
      <c r="CU159" s="76"/>
      <c r="CV159" s="76"/>
      <c r="CW159" s="76"/>
      <c r="CX159" s="76"/>
      <c r="CY159" s="76"/>
      <c r="CZ159" s="76"/>
      <c r="DA159" s="76"/>
      <c r="DB159" s="76"/>
      <c r="DC159" s="76"/>
      <c r="DD159" s="76"/>
      <c r="DE159" s="76"/>
      <c r="DF159" s="76"/>
      <c r="DG159" s="76"/>
      <c r="DH159" s="76"/>
      <c r="DI159" s="76"/>
      <c r="DJ159" s="76"/>
      <c r="DK159" s="76"/>
      <c r="DL159" s="76"/>
    </row>
    <row r="160" spans="1:116" x14ac:dyDescent="0.35">
      <c r="E160" s="8"/>
      <c r="G160" s="171"/>
      <c r="H160" s="31"/>
      <c r="I160" s="73"/>
      <c r="J160" s="73"/>
      <c r="K160" s="39"/>
      <c r="L160" s="39"/>
      <c r="M160" s="39"/>
      <c r="N160" s="39"/>
      <c r="O160" s="39"/>
      <c r="P160" s="39"/>
      <c r="R160" s="38"/>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N160" s="73"/>
      <c r="CO160" s="76"/>
      <c r="CP160" s="76"/>
      <c r="CQ160" s="76"/>
      <c r="CR160" s="76"/>
      <c r="CS160" s="76"/>
      <c r="CT160" s="76"/>
      <c r="CU160" s="76"/>
      <c r="CV160" s="76"/>
      <c r="CW160" s="76"/>
      <c r="CX160" s="76"/>
      <c r="CY160" s="76"/>
      <c r="CZ160" s="76"/>
      <c r="DA160" s="76"/>
      <c r="DB160" s="76"/>
      <c r="DC160" s="76"/>
      <c r="DD160" s="76"/>
      <c r="DE160" s="76"/>
      <c r="DF160" s="76"/>
      <c r="DG160" s="76"/>
      <c r="DH160" s="76"/>
      <c r="DI160" s="76"/>
      <c r="DJ160" s="76"/>
      <c r="DK160" s="76"/>
      <c r="DL160" s="76"/>
    </row>
    <row r="161" spans="1:116" x14ac:dyDescent="0.35">
      <c r="E161" s="8"/>
      <c r="G161" s="171"/>
      <c r="H161" s="31"/>
      <c r="I161" s="73"/>
      <c r="J161" s="73"/>
      <c r="K161" s="39"/>
      <c r="L161" s="39"/>
      <c r="M161" s="39"/>
      <c r="N161" s="39"/>
      <c r="O161" s="39"/>
      <c r="P161" s="39"/>
      <c r="R161" s="38"/>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N161" s="73"/>
      <c r="CO161" s="76"/>
      <c r="CP161" s="76"/>
      <c r="CQ161" s="76"/>
      <c r="CR161" s="76"/>
      <c r="CS161" s="76"/>
      <c r="CT161" s="76"/>
      <c r="CU161" s="76"/>
      <c r="CV161" s="76"/>
      <c r="CW161" s="76"/>
      <c r="CX161" s="76"/>
      <c r="CY161" s="76"/>
      <c r="CZ161" s="76"/>
      <c r="DA161" s="76"/>
      <c r="DB161" s="76"/>
      <c r="DC161" s="76"/>
      <c r="DD161" s="76"/>
      <c r="DE161" s="76"/>
      <c r="DF161" s="76"/>
      <c r="DG161" s="76"/>
      <c r="DH161" s="76"/>
      <c r="DI161" s="76"/>
      <c r="DJ161" s="76"/>
      <c r="DK161" s="76"/>
      <c r="DL161" s="76"/>
    </row>
    <row r="162" spans="1:116" x14ac:dyDescent="0.35">
      <c r="E162" s="8"/>
      <c r="G162" s="171"/>
      <c r="H162" s="31"/>
      <c r="I162" s="73"/>
      <c r="J162" s="73"/>
      <c r="K162" s="39"/>
      <c r="L162" s="39"/>
      <c r="M162" s="39"/>
      <c r="N162" s="39"/>
      <c r="O162" s="39"/>
      <c r="P162" s="39"/>
      <c r="R162" s="38"/>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N162" s="73"/>
      <c r="CO162" s="76"/>
      <c r="CP162" s="76"/>
      <c r="CQ162" s="76"/>
      <c r="CR162" s="76"/>
      <c r="CS162" s="76"/>
      <c r="CT162" s="76"/>
      <c r="CU162" s="76"/>
      <c r="CV162" s="76"/>
      <c r="CW162" s="76"/>
      <c r="CX162" s="76"/>
      <c r="CY162" s="76"/>
      <c r="CZ162" s="76"/>
      <c r="DA162" s="76"/>
      <c r="DB162" s="76"/>
      <c r="DC162" s="76"/>
      <c r="DD162" s="76"/>
      <c r="DE162" s="76"/>
      <c r="DF162" s="76"/>
      <c r="DG162" s="76"/>
      <c r="DH162" s="76"/>
      <c r="DI162" s="76"/>
      <c r="DJ162" s="76"/>
      <c r="DK162" s="76"/>
      <c r="DL162" s="76"/>
    </row>
    <row r="163" spans="1:116" x14ac:dyDescent="0.35">
      <c r="E163" s="8"/>
      <c r="G163" s="171"/>
      <c r="H163" s="31"/>
      <c r="I163" s="73"/>
      <c r="J163" s="73"/>
      <c r="K163" s="39"/>
      <c r="L163" s="39"/>
      <c r="M163" s="39"/>
      <c r="N163" s="39"/>
      <c r="O163" s="39"/>
      <c r="P163" s="39"/>
      <c r="R163" s="38"/>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N163" s="73"/>
      <c r="CO163" s="76"/>
      <c r="CP163" s="76"/>
      <c r="CQ163" s="76"/>
      <c r="CR163" s="76"/>
      <c r="CS163" s="76"/>
      <c r="CT163" s="76"/>
      <c r="CU163" s="76"/>
      <c r="CV163" s="76"/>
      <c r="CW163" s="76"/>
      <c r="CX163" s="76"/>
      <c r="CY163" s="76"/>
      <c r="CZ163" s="76"/>
      <c r="DA163" s="76"/>
      <c r="DB163" s="76"/>
      <c r="DC163" s="76"/>
      <c r="DD163" s="76"/>
      <c r="DE163" s="76"/>
      <c r="DF163" s="76"/>
      <c r="DG163" s="76"/>
      <c r="DH163" s="76"/>
      <c r="DI163" s="76"/>
      <c r="DJ163" s="76"/>
      <c r="DK163" s="76"/>
      <c r="DL163" s="76"/>
    </row>
    <row r="164" spans="1:116" x14ac:dyDescent="0.35">
      <c r="E164" s="8"/>
      <c r="G164" s="171"/>
      <c r="H164" s="31"/>
      <c r="I164" s="73"/>
      <c r="J164" s="73"/>
      <c r="K164" s="39"/>
      <c r="L164" s="39"/>
      <c r="M164" s="39"/>
      <c r="N164" s="39"/>
      <c r="O164" s="39"/>
      <c r="P164" s="39"/>
      <c r="R164" s="38"/>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N164" s="73"/>
      <c r="CO164" s="76"/>
      <c r="CP164" s="76"/>
      <c r="CQ164" s="76"/>
      <c r="CR164" s="76"/>
      <c r="CS164" s="76"/>
      <c r="CT164" s="76"/>
      <c r="CU164" s="76"/>
      <c r="CV164" s="76"/>
      <c r="CW164" s="76"/>
      <c r="CX164" s="76"/>
      <c r="CY164" s="76"/>
      <c r="CZ164" s="76"/>
      <c r="DA164" s="76"/>
      <c r="DB164" s="76"/>
      <c r="DC164" s="76"/>
      <c r="DD164" s="76"/>
      <c r="DE164" s="76"/>
      <c r="DF164" s="76"/>
      <c r="DG164" s="76"/>
      <c r="DH164" s="76"/>
      <c r="DI164" s="76"/>
      <c r="DJ164" s="76"/>
      <c r="DK164" s="76"/>
      <c r="DL164" s="76"/>
    </row>
    <row r="165" spans="1:116" x14ac:dyDescent="0.35">
      <c r="E165" s="8"/>
      <c r="G165" s="171"/>
      <c r="H165" s="31"/>
      <c r="I165" s="73"/>
      <c r="J165" s="73"/>
      <c r="K165" s="39"/>
      <c r="L165" s="39"/>
      <c r="M165" s="39"/>
      <c r="N165" s="39"/>
      <c r="O165" s="39"/>
      <c r="P165" s="39"/>
      <c r="R165" s="38"/>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N165" s="73"/>
      <c r="CO165" s="76"/>
      <c r="CP165" s="76"/>
      <c r="CQ165" s="76"/>
      <c r="CR165" s="76"/>
      <c r="CS165" s="76"/>
      <c r="CT165" s="76"/>
      <c r="CU165" s="76"/>
      <c r="CV165" s="76"/>
      <c r="CW165" s="76"/>
      <c r="CX165" s="76"/>
      <c r="CY165" s="76"/>
      <c r="CZ165" s="76"/>
      <c r="DA165" s="76"/>
      <c r="DB165" s="76"/>
      <c r="DC165" s="76"/>
      <c r="DD165" s="76"/>
      <c r="DE165" s="76"/>
      <c r="DF165" s="76"/>
      <c r="DG165" s="76"/>
      <c r="DH165" s="76"/>
      <c r="DI165" s="76"/>
      <c r="DJ165" s="76"/>
      <c r="DK165" s="76"/>
      <c r="DL165" s="76"/>
    </row>
    <row r="166" spans="1:116" x14ac:dyDescent="0.35">
      <c r="E166" s="8"/>
      <c r="G166" s="171"/>
      <c r="H166" s="31"/>
      <c r="I166" s="73"/>
      <c r="J166" s="73"/>
      <c r="K166" s="39"/>
      <c r="L166" s="39"/>
      <c r="M166" s="39"/>
      <c r="N166" s="39"/>
      <c r="O166" s="39"/>
      <c r="P166" s="39"/>
      <c r="R166" s="38"/>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N166" s="73"/>
      <c r="CO166" s="76"/>
      <c r="CP166" s="76"/>
      <c r="CQ166" s="76"/>
      <c r="CR166" s="76"/>
      <c r="CS166" s="76"/>
      <c r="CT166" s="76"/>
      <c r="CU166" s="76"/>
      <c r="CV166" s="76"/>
      <c r="CW166" s="76"/>
      <c r="CX166" s="76"/>
      <c r="CY166" s="76"/>
      <c r="CZ166" s="76"/>
      <c r="DA166" s="76"/>
      <c r="DB166" s="76"/>
      <c r="DC166" s="76"/>
      <c r="DD166" s="76"/>
      <c r="DE166" s="76"/>
      <c r="DF166" s="76"/>
      <c r="DG166" s="76"/>
      <c r="DH166" s="76"/>
      <c r="DI166" s="76"/>
      <c r="DJ166" s="76"/>
      <c r="DK166" s="76"/>
      <c r="DL166" s="76"/>
    </row>
    <row r="167" spans="1:116" x14ac:dyDescent="0.35">
      <c r="E167" s="8"/>
      <c r="G167" s="171"/>
      <c r="H167" s="31"/>
      <c r="I167" s="73"/>
      <c r="J167" s="73"/>
      <c r="K167" s="39"/>
      <c r="L167" s="39"/>
      <c r="M167" s="39"/>
      <c r="N167" s="39"/>
      <c r="O167" s="39"/>
      <c r="P167" s="39"/>
      <c r="R167" s="38"/>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N167" s="73"/>
      <c r="CO167" s="76"/>
      <c r="CP167" s="76"/>
      <c r="CQ167" s="76"/>
      <c r="CR167" s="76"/>
      <c r="CS167" s="76"/>
      <c r="CT167" s="76"/>
      <c r="CU167" s="76"/>
      <c r="CV167" s="76"/>
      <c r="CW167" s="76"/>
      <c r="CX167" s="76"/>
      <c r="CY167" s="76"/>
      <c r="CZ167" s="76"/>
      <c r="DA167" s="76"/>
      <c r="DB167" s="76"/>
      <c r="DC167" s="76"/>
      <c r="DD167" s="76"/>
      <c r="DE167" s="76"/>
      <c r="DF167" s="76"/>
      <c r="DG167" s="76"/>
      <c r="DH167" s="76"/>
      <c r="DI167" s="76"/>
      <c r="DJ167" s="76"/>
      <c r="DK167" s="76"/>
      <c r="DL167" s="76"/>
    </row>
    <row r="168" spans="1:116" x14ac:dyDescent="0.35">
      <c r="E168" s="8"/>
      <c r="G168" s="171"/>
      <c r="H168" s="31"/>
      <c r="I168" s="73"/>
      <c r="J168" s="73"/>
      <c r="K168" s="39"/>
      <c r="L168" s="39"/>
      <c r="M168" s="39"/>
      <c r="N168" s="39"/>
      <c r="O168" s="39"/>
      <c r="P168" s="39"/>
      <c r="R168" s="38"/>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N168" s="73"/>
      <c r="CO168" s="76"/>
      <c r="CP168" s="76"/>
      <c r="CQ168" s="76"/>
      <c r="CR168" s="76"/>
      <c r="CS168" s="76"/>
      <c r="CT168" s="76"/>
      <c r="CU168" s="76"/>
      <c r="CV168" s="76"/>
      <c r="CW168" s="76"/>
      <c r="CX168" s="76"/>
      <c r="CY168" s="76"/>
      <c r="CZ168" s="76"/>
      <c r="DA168" s="76"/>
      <c r="DB168" s="76"/>
      <c r="DC168" s="76"/>
      <c r="DD168" s="76"/>
      <c r="DE168" s="76"/>
      <c r="DF168" s="76"/>
      <c r="DG168" s="76"/>
      <c r="DH168" s="76"/>
      <c r="DI168" s="76"/>
      <c r="DJ168" s="76"/>
      <c r="DK168" s="76"/>
      <c r="DL168" s="76"/>
    </row>
    <row r="169" spans="1:116" x14ac:dyDescent="0.35">
      <c r="E169" s="8"/>
      <c r="G169" s="171"/>
      <c r="H169" s="31"/>
      <c r="I169" s="73"/>
      <c r="J169" s="73"/>
      <c r="K169" s="39"/>
      <c r="L169" s="39"/>
      <c r="M169" s="39"/>
      <c r="N169" s="39"/>
      <c r="O169" s="39"/>
      <c r="P169" s="39"/>
      <c r="R169" s="38"/>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N169" s="73"/>
      <c r="CO169" s="76"/>
      <c r="CP169" s="76"/>
      <c r="CQ169" s="76"/>
      <c r="CR169" s="76"/>
      <c r="CS169" s="76"/>
      <c r="CT169" s="76"/>
      <c r="CU169" s="76"/>
      <c r="CV169" s="76"/>
      <c r="CW169" s="76"/>
      <c r="CX169" s="76"/>
      <c r="CY169" s="76"/>
      <c r="CZ169" s="76"/>
      <c r="DA169" s="76"/>
      <c r="DB169" s="76"/>
      <c r="DC169" s="76"/>
      <c r="DD169" s="76"/>
      <c r="DE169" s="76"/>
      <c r="DF169" s="76"/>
      <c r="DG169" s="76"/>
      <c r="DH169" s="76"/>
      <c r="DI169" s="76"/>
      <c r="DJ169" s="76"/>
      <c r="DK169" s="76"/>
      <c r="DL169" s="76"/>
    </row>
    <row r="170" spans="1:116" x14ac:dyDescent="0.35">
      <c r="E170" s="8"/>
      <c r="G170" s="171"/>
      <c r="H170" s="31"/>
      <c r="I170" s="73"/>
      <c r="J170" s="73"/>
      <c r="K170" s="39"/>
      <c r="L170" s="39"/>
      <c r="M170" s="39"/>
      <c r="N170" s="39"/>
      <c r="O170" s="39"/>
      <c r="P170" s="39"/>
      <c r="R170" s="38"/>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N170" s="73"/>
      <c r="CO170" s="76"/>
      <c r="CP170" s="76"/>
      <c r="CQ170" s="76"/>
      <c r="CR170" s="76"/>
      <c r="CS170" s="76"/>
      <c r="CT170" s="76"/>
      <c r="CU170" s="76"/>
      <c r="CV170" s="76"/>
      <c r="CW170" s="76"/>
      <c r="CX170" s="76"/>
      <c r="CY170" s="76"/>
      <c r="CZ170" s="76"/>
      <c r="DA170" s="76"/>
      <c r="DB170" s="76"/>
      <c r="DC170" s="76"/>
      <c r="DD170" s="76"/>
      <c r="DE170" s="76"/>
      <c r="DF170" s="76"/>
      <c r="DG170" s="76"/>
      <c r="DH170" s="76"/>
      <c r="DI170" s="76"/>
      <c r="DJ170" s="76"/>
      <c r="DK170" s="76"/>
      <c r="DL170" s="76"/>
    </row>
    <row r="171" spans="1:116" x14ac:dyDescent="0.35">
      <c r="E171" s="8"/>
      <c r="G171" s="171"/>
      <c r="H171" s="31"/>
      <c r="I171" s="73"/>
      <c r="J171" s="73"/>
      <c r="K171" s="39"/>
      <c r="L171" s="39"/>
      <c r="M171" s="39"/>
      <c r="N171" s="39"/>
      <c r="O171" s="39"/>
      <c r="P171" s="39"/>
      <c r="R171" s="38"/>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N171" s="73"/>
      <c r="CO171" s="76"/>
      <c r="CP171" s="76"/>
      <c r="CQ171" s="76"/>
      <c r="CR171" s="76"/>
      <c r="CS171" s="76"/>
      <c r="CT171" s="76"/>
      <c r="CU171" s="76"/>
      <c r="CV171" s="76"/>
      <c r="CW171" s="76"/>
      <c r="CX171" s="76"/>
      <c r="CY171" s="76"/>
      <c r="CZ171" s="76"/>
      <c r="DA171" s="76"/>
      <c r="DB171" s="76"/>
      <c r="DC171" s="76"/>
      <c r="DD171" s="76"/>
      <c r="DE171" s="76"/>
      <c r="DF171" s="76"/>
      <c r="DG171" s="76"/>
      <c r="DH171" s="76"/>
      <c r="DI171" s="76"/>
      <c r="DJ171" s="76"/>
      <c r="DK171" s="76"/>
      <c r="DL171" s="76"/>
    </row>
    <row r="172" spans="1:116" x14ac:dyDescent="0.35">
      <c r="E172" s="8"/>
      <c r="G172" s="171"/>
      <c r="H172" s="31"/>
      <c r="I172" s="73"/>
      <c r="J172" s="73"/>
      <c r="K172" s="39"/>
      <c r="L172" s="39"/>
      <c r="M172" s="39"/>
      <c r="N172" s="39"/>
      <c r="O172" s="39"/>
      <c r="P172" s="39"/>
      <c r="R172" s="38"/>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N172" s="73"/>
      <c r="CO172" s="76"/>
      <c r="CP172" s="76"/>
      <c r="CQ172" s="76"/>
      <c r="CR172" s="76"/>
      <c r="CS172" s="76"/>
      <c r="CT172" s="76"/>
      <c r="CU172" s="76"/>
      <c r="CV172" s="76"/>
      <c r="CW172" s="76"/>
      <c r="CX172" s="76"/>
      <c r="CY172" s="76"/>
      <c r="CZ172" s="76"/>
      <c r="DA172" s="76"/>
      <c r="DB172" s="76"/>
      <c r="DC172" s="76"/>
      <c r="DD172" s="76"/>
      <c r="DE172" s="76"/>
      <c r="DF172" s="76"/>
      <c r="DG172" s="76"/>
      <c r="DH172" s="76"/>
      <c r="DI172" s="76"/>
      <c r="DJ172" s="76"/>
      <c r="DK172" s="76"/>
      <c r="DL172" s="76"/>
    </row>
    <row r="173" spans="1:116" x14ac:dyDescent="0.35">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35">
      <c r="E174" s="8"/>
      <c r="G174" s="171"/>
      <c r="H174" s="31"/>
      <c r="I174" s="73"/>
      <c r="J174" s="73"/>
      <c r="K174" s="39"/>
      <c r="L174" s="39"/>
      <c r="M174" s="39"/>
      <c r="N174" s="39"/>
      <c r="O174" s="39"/>
      <c r="P174" s="39"/>
      <c r="R174" s="38"/>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N174" s="73"/>
      <c r="CO174" s="76"/>
      <c r="CP174" s="76"/>
      <c r="CQ174" s="76"/>
      <c r="CR174" s="76"/>
      <c r="CS174" s="76"/>
      <c r="CT174" s="76"/>
      <c r="CU174" s="76"/>
      <c r="CV174" s="76"/>
      <c r="CW174" s="76"/>
      <c r="CX174" s="76"/>
      <c r="CY174" s="76"/>
      <c r="CZ174" s="76"/>
      <c r="DA174" s="76"/>
      <c r="DB174" s="76"/>
      <c r="DC174" s="76"/>
      <c r="DD174" s="76"/>
      <c r="DE174" s="76"/>
      <c r="DF174" s="76"/>
      <c r="DG174" s="76"/>
      <c r="DH174" s="76"/>
      <c r="DI174" s="76"/>
      <c r="DJ174" s="76"/>
      <c r="DK174" s="76"/>
      <c r="DL174" s="76"/>
    </row>
    <row r="175" spans="1:116" x14ac:dyDescent="0.35">
      <c r="A175" s="31" t="s">
        <v>218</v>
      </c>
      <c r="B175" s="31" t="s">
        <v>243</v>
      </c>
      <c r="C175" s="31"/>
      <c r="D175" t="s">
        <v>261</v>
      </c>
      <c r="E175" s="8" t="str">
        <f t="shared" ref="E175:E184" si="238">ROW()&amp;" "&amp;D175</f>
        <v>175 REV-ER</v>
      </c>
      <c r="F175" t="s">
        <v>412</v>
      </c>
      <c r="G175" s="66" t="s">
        <v>411</v>
      </c>
      <c r="H175" s="22"/>
      <c r="I175" s="306"/>
      <c r="J175" s="306"/>
      <c r="K175" s="22"/>
      <c r="L175" s="22"/>
      <c r="M175" s="22"/>
      <c r="N175" s="22"/>
      <c r="O175" s="22"/>
      <c r="P175" s="22"/>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N175" s="306"/>
      <c r="CO175" s="40"/>
      <c r="CP175" s="40"/>
      <c r="CQ175" s="40"/>
      <c r="CR175" s="40"/>
      <c r="CS175" s="40"/>
      <c r="CT175" s="40"/>
      <c r="CU175" s="40"/>
      <c r="CV175" s="40"/>
      <c r="CW175" s="40"/>
      <c r="CX175" s="40"/>
      <c r="CY175" s="40"/>
      <c r="CZ175" s="40"/>
      <c r="DA175" s="40"/>
      <c r="DB175" s="40"/>
      <c r="DC175" s="40"/>
      <c r="DD175" s="40"/>
      <c r="DE175" s="40"/>
      <c r="DF175" s="40"/>
      <c r="DG175" s="40"/>
      <c r="DH175" s="40"/>
      <c r="DI175" s="40"/>
      <c r="DJ175" s="40"/>
      <c r="DK175" s="40"/>
      <c r="DL175" s="40"/>
    </row>
    <row r="176" spans="1:116" s="27" customFormat="1" x14ac:dyDescent="0.35">
      <c r="B176" s="27" t="str">
        <f>E176</f>
        <v>176 REV-ER</v>
      </c>
      <c r="C176" s="27" t="s">
        <v>198</v>
      </c>
      <c r="D176" s="27" t="s">
        <v>261</v>
      </c>
      <c r="E176" s="9" t="str">
        <f t="shared" si="238"/>
        <v>176 REV-ER</v>
      </c>
      <c r="G176" s="301" t="str">
        <f>"Revenue -"&amp;SUBSTITUTE(G175,":","")</f>
        <v>Revenue -Revenue hard code</v>
      </c>
      <c r="H176" s="31"/>
      <c r="I176" s="73"/>
      <c r="J176" s="73"/>
      <c r="K176" s="335">
        <v>100000</v>
      </c>
      <c r="L176" s="335">
        <v>200000</v>
      </c>
      <c r="M176" s="335">
        <v>400000</v>
      </c>
      <c r="N176" s="335">
        <v>800000</v>
      </c>
      <c r="O176" s="335">
        <v>1600000</v>
      </c>
      <c r="P176" s="335">
        <v>3200000</v>
      </c>
      <c r="R176" s="33"/>
      <c r="S176" s="336" cm="1">
        <f t="array" ref="S176">INDEX($K:$P,ROW(),MATCH(S$3,$K$2:$P$2,0))/12</f>
        <v>8333.3333333333339</v>
      </c>
      <c r="T176" s="336" cm="1">
        <f t="array" ref="T176">INDEX($K:$P,ROW(),MATCH(T$3,$K$2:$P$2,0))/12</f>
        <v>8333.3333333333339</v>
      </c>
      <c r="U176" s="336" cm="1">
        <f t="array" ref="U176">INDEX($K:$P,ROW(),MATCH(U$3,$K$2:$P$2,0))/12</f>
        <v>8333.3333333333339</v>
      </c>
      <c r="V176" s="336" cm="1">
        <f t="array" ref="V176">INDEX($K:$P,ROW(),MATCH(V$3,$K$2:$P$2,0))/12</f>
        <v>8333.3333333333339</v>
      </c>
      <c r="W176" s="336" cm="1">
        <f t="array" ref="W176">INDEX($K:$P,ROW(),MATCH(W$3,$K$2:$P$2,0))/12</f>
        <v>8333.3333333333339</v>
      </c>
      <c r="X176" s="336" cm="1">
        <f t="array" ref="X176">INDEX($K:$P,ROW(),MATCH(X$3,$K$2:$P$2,0))/12</f>
        <v>8333.3333333333339</v>
      </c>
      <c r="Y176" s="336" cm="1">
        <f t="array" ref="Y176">INDEX($K:$P,ROW(),MATCH(Y$3,$K$2:$P$2,0))/12</f>
        <v>8333.3333333333339</v>
      </c>
      <c r="Z176" s="336" cm="1">
        <f t="array" ref="Z176">INDEX($K:$P,ROW(),MATCH(Z$3,$K$2:$P$2,0))/12</f>
        <v>8333.3333333333339</v>
      </c>
      <c r="AA176" s="336" cm="1">
        <f t="array" ref="AA176">INDEX($K:$P,ROW(),MATCH(AA$3,$K$2:$P$2,0))/12</f>
        <v>8333.3333333333339</v>
      </c>
      <c r="AB176" s="336" cm="1">
        <f t="array" ref="AB176">INDEX($K:$P,ROW(),MATCH(AB$3,$K$2:$P$2,0))/12</f>
        <v>8333.3333333333339</v>
      </c>
      <c r="AC176" s="336" cm="1">
        <f t="array" ref="AC176">INDEX($K:$P,ROW(),MATCH(AC$3,$K$2:$P$2,0))/12</f>
        <v>8333.3333333333339</v>
      </c>
      <c r="AD176" s="336" cm="1">
        <f t="array" ref="AD176">INDEX($K:$P,ROW(),MATCH(AD$3,$K$2:$P$2,0))/12</f>
        <v>8333.3333333333339</v>
      </c>
      <c r="AE176" s="336" cm="1">
        <f t="array" ref="AE176">INDEX($K:$P,ROW(),MATCH(AE$3,$K$2:$P$2,0))/12</f>
        <v>16666.666666666668</v>
      </c>
      <c r="AF176" s="336" cm="1">
        <f t="array" ref="AF176">INDEX($K:$P,ROW(),MATCH(AF$3,$K$2:$P$2,0))/12</f>
        <v>16666.666666666668</v>
      </c>
      <c r="AG176" s="336" cm="1">
        <f t="array" ref="AG176">INDEX($K:$P,ROW(),MATCH(AG$3,$K$2:$P$2,0))/12</f>
        <v>16666.666666666668</v>
      </c>
      <c r="AH176" s="336" cm="1">
        <f t="array" ref="AH176">INDEX($K:$P,ROW(),MATCH(AH$3,$K$2:$P$2,0))/12</f>
        <v>16666.666666666668</v>
      </c>
      <c r="AI176" s="336" cm="1">
        <f t="array" ref="AI176">INDEX($K:$P,ROW(),MATCH(AI$3,$K$2:$P$2,0))/12</f>
        <v>16666.666666666668</v>
      </c>
      <c r="AJ176" s="336" cm="1">
        <f t="array" ref="AJ176">INDEX($K:$P,ROW(),MATCH(AJ$3,$K$2:$P$2,0))/12</f>
        <v>16666.666666666668</v>
      </c>
      <c r="AK176" s="336" cm="1">
        <f t="array" ref="AK176">INDEX($K:$P,ROW(),MATCH(AK$3,$K$2:$P$2,0))/12</f>
        <v>16666.666666666668</v>
      </c>
      <c r="AL176" s="336" cm="1">
        <f t="array" ref="AL176">INDEX($K:$P,ROW(),MATCH(AL$3,$K$2:$P$2,0))/12</f>
        <v>16666.666666666668</v>
      </c>
      <c r="AM176" s="336" cm="1">
        <f t="array" ref="AM176">INDEX($K:$P,ROW(),MATCH(AM$3,$K$2:$P$2,0))/12</f>
        <v>16666.666666666668</v>
      </c>
      <c r="AN176" s="336" cm="1">
        <f t="array" ref="AN176">INDEX($K:$P,ROW(),MATCH(AN$3,$K$2:$P$2,0))/12</f>
        <v>16666.666666666668</v>
      </c>
      <c r="AO176" s="336" cm="1">
        <f t="array" ref="AO176">INDEX($K:$P,ROW(),MATCH(AO$3,$K$2:$P$2,0))/12</f>
        <v>16666.666666666668</v>
      </c>
      <c r="AP176" s="336" cm="1">
        <f t="array" ref="AP176">INDEX($K:$P,ROW(),MATCH(AP$3,$K$2:$P$2,0))/12</f>
        <v>16666.666666666668</v>
      </c>
      <c r="AQ176" s="336" cm="1">
        <f t="array" ref="AQ176">INDEX($K:$P,ROW(),MATCH(AQ$3,$K$2:$P$2,0))/12</f>
        <v>33333.333333333336</v>
      </c>
      <c r="AR176" s="336" cm="1">
        <f t="array" ref="AR176">INDEX($K:$P,ROW(),MATCH(AR$3,$K$2:$P$2,0))/12</f>
        <v>33333.333333333336</v>
      </c>
      <c r="AS176" s="336" cm="1">
        <f t="array" ref="AS176">INDEX($K:$P,ROW(),MATCH(AS$3,$K$2:$P$2,0))/12</f>
        <v>33333.333333333336</v>
      </c>
      <c r="AT176" s="336" cm="1">
        <f t="array" ref="AT176">INDEX($K:$P,ROW(),MATCH(AT$3,$K$2:$P$2,0))/12</f>
        <v>33333.333333333336</v>
      </c>
      <c r="AU176" s="336" cm="1">
        <f t="array" ref="AU176">INDEX($K:$P,ROW(),MATCH(AU$3,$K$2:$P$2,0))/12</f>
        <v>33333.333333333336</v>
      </c>
      <c r="AV176" s="336" cm="1">
        <f t="array" ref="AV176">INDEX($K:$P,ROW(),MATCH(AV$3,$K$2:$P$2,0))/12</f>
        <v>33333.333333333336</v>
      </c>
      <c r="AW176" s="336" cm="1">
        <f t="array" ref="AW176">INDEX($K:$P,ROW(),MATCH(AW$3,$K$2:$P$2,0))/12</f>
        <v>33333.333333333336</v>
      </c>
      <c r="AX176" s="336" cm="1">
        <f t="array" ref="AX176">INDEX($K:$P,ROW(),MATCH(AX$3,$K$2:$P$2,0))/12</f>
        <v>33333.333333333336</v>
      </c>
      <c r="AY176" s="336" cm="1">
        <f t="array" ref="AY176">INDEX($K:$P,ROW(),MATCH(AY$3,$K$2:$P$2,0))/12</f>
        <v>33333.333333333336</v>
      </c>
      <c r="AZ176" s="336" cm="1">
        <f t="array" ref="AZ176">INDEX($K:$P,ROW(),MATCH(AZ$3,$K$2:$P$2,0))/12</f>
        <v>33333.333333333336</v>
      </c>
      <c r="BA176" s="336" cm="1">
        <f t="array" ref="BA176">INDEX($K:$P,ROW(),MATCH(BA$3,$K$2:$P$2,0))/12</f>
        <v>33333.333333333336</v>
      </c>
      <c r="BB176" s="336" cm="1">
        <f t="array" ref="BB176">INDEX($K:$P,ROW(),MATCH(BB$3,$K$2:$P$2,0))/12</f>
        <v>33333.333333333336</v>
      </c>
      <c r="BC176" s="336" cm="1">
        <f t="array" ref="BC176">INDEX($K:$P,ROW(),MATCH(BC$3,$K$2:$P$2,0))/12</f>
        <v>66666.666666666672</v>
      </c>
      <c r="BD176" s="336" cm="1">
        <f t="array" ref="BD176">INDEX($K:$P,ROW(),MATCH(BD$3,$K$2:$P$2,0))/12</f>
        <v>66666.666666666672</v>
      </c>
      <c r="BE176" s="336" cm="1">
        <f t="array" ref="BE176">INDEX($K:$P,ROW(),MATCH(BE$3,$K$2:$P$2,0))/12</f>
        <v>66666.666666666672</v>
      </c>
      <c r="BF176" s="336" cm="1">
        <f t="array" ref="BF176">INDEX($K:$P,ROW(),MATCH(BF$3,$K$2:$P$2,0))/12</f>
        <v>66666.666666666672</v>
      </c>
      <c r="BG176" s="336" cm="1">
        <f t="array" ref="BG176">INDEX($K:$P,ROW(),MATCH(BG$3,$K$2:$P$2,0))/12</f>
        <v>66666.666666666672</v>
      </c>
      <c r="BH176" s="336" cm="1">
        <f t="array" ref="BH176">INDEX($K:$P,ROW(),MATCH(BH$3,$K$2:$P$2,0))/12</f>
        <v>66666.666666666672</v>
      </c>
      <c r="BI176" s="336" cm="1">
        <f t="array" ref="BI176">INDEX($K:$P,ROW(),MATCH(BI$3,$K$2:$P$2,0))/12</f>
        <v>66666.666666666672</v>
      </c>
      <c r="BJ176" s="336" cm="1">
        <f t="array" ref="BJ176">INDEX($K:$P,ROW(),MATCH(BJ$3,$K$2:$P$2,0))/12</f>
        <v>66666.666666666672</v>
      </c>
      <c r="BK176" s="336" cm="1">
        <f t="array" ref="BK176">INDEX($K:$P,ROW(),MATCH(BK$3,$K$2:$P$2,0))/12</f>
        <v>66666.666666666672</v>
      </c>
      <c r="BL176" s="336" cm="1">
        <f t="array" ref="BL176">INDEX($K:$P,ROW(),MATCH(BL$3,$K$2:$P$2,0))/12</f>
        <v>66666.666666666672</v>
      </c>
      <c r="BM176" s="336" cm="1">
        <f t="array" ref="BM176">INDEX($K:$P,ROW(),MATCH(BM$3,$K$2:$P$2,0))/12</f>
        <v>66666.666666666672</v>
      </c>
      <c r="BN176" s="336" cm="1">
        <f t="array" ref="BN176">INDEX($K:$P,ROW(),MATCH(BN$3,$K$2:$P$2,0))/12</f>
        <v>66666.666666666672</v>
      </c>
      <c r="BO176" s="336" cm="1">
        <f t="array" ref="BO176">INDEX($K:$P,ROW(),MATCH(BO$3,$K$2:$P$2,0))/12</f>
        <v>133333.33333333334</v>
      </c>
      <c r="BP176" s="336" cm="1">
        <f t="array" ref="BP176">INDEX($K:$P,ROW(),MATCH(BP$3,$K$2:$P$2,0))/12</f>
        <v>133333.33333333334</v>
      </c>
      <c r="BQ176" s="336" cm="1">
        <f t="array" ref="BQ176">INDEX($K:$P,ROW(),MATCH(BQ$3,$K$2:$P$2,0))/12</f>
        <v>133333.33333333334</v>
      </c>
      <c r="BR176" s="336" cm="1">
        <f t="array" ref="BR176">INDEX($K:$P,ROW(),MATCH(BR$3,$K$2:$P$2,0))/12</f>
        <v>133333.33333333334</v>
      </c>
      <c r="BS176" s="336" cm="1">
        <f t="array" ref="BS176">INDEX($K:$P,ROW(),MATCH(BS$3,$K$2:$P$2,0))/12</f>
        <v>133333.33333333334</v>
      </c>
      <c r="BT176" s="336" cm="1">
        <f t="array" ref="BT176">INDEX($K:$P,ROW(),MATCH(BT$3,$K$2:$P$2,0))/12</f>
        <v>133333.33333333334</v>
      </c>
      <c r="BU176" s="336" cm="1">
        <f t="array" ref="BU176">INDEX($K:$P,ROW(),MATCH(BU$3,$K$2:$P$2,0))/12</f>
        <v>133333.33333333334</v>
      </c>
      <c r="BV176" s="336" cm="1">
        <f t="array" ref="BV176">INDEX($K:$P,ROW(),MATCH(BV$3,$K$2:$P$2,0))/12</f>
        <v>133333.33333333334</v>
      </c>
      <c r="BW176" s="336" cm="1">
        <f t="array" ref="BW176">INDEX($K:$P,ROW(),MATCH(BW$3,$K$2:$P$2,0))/12</f>
        <v>133333.33333333334</v>
      </c>
      <c r="BX176" s="336" cm="1">
        <f t="array" ref="BX176">INDEX($K:$P,ROW(),MATCH(BX$3,$K$2:$P$2,0))/12</f>
        <v>133333.33333333334</v>
      </c>
      <c r="BY176" s="336" cm="1">
        <f t="array" ref="BY176">INDEX($K:$P,ROW(),MATCH(BY$3,$K$2:$P$2,0))/12</f>
        <v>133333.33333333334</v>
      </c>
      <c r="BZ176" s="336" cm="1">
        <f t="array" ref="BZ176">INDEX($K:$P,ROW(),MATCH(BZ$3,$K$2:$P$2,0))/12</f>
        <v>133333.33333333334</v>
      </c>
      <c r="CA176" s="336" cm="1">
        <f t="array" ref="CA176">INDEX($K:$P,ROW(),MATCH(CA$3,$K$2:$P$2,0))/12</f>
        <v>266666.66666666669</v>
      </c>
      <c r="CB176" s="336" cm="1">
        <f t="array" ref="CB176">INDEX($K:$P,ROW(),MATCH(CB$3,$K$2:$P$2,0))/12</f>
        <v>266666.66666666669</v>
      </c>
      <c r="CC176" s="336" cm="1">
        <f t="array" ref="CC176">INDEX($K:$P,ROW(),MATCH(CC$3,$K$2:$P$2,0))/12</f>
        <v>266666.66666666669</v>
      </c>
      <c r="CD176" s="336" cm="1">
        <f t="array" ref="CD176">INDEX($K:$P,ROW(),MATCH(CD$3,$K$2:$P$2,0))/12</f>
        <v>266666.66666666669</v>
      </c>
      <c r="CE176" s="336" cm="1">
        <f t="array" ref="CE176">INDEX($K:$P,ROW(),MATCH(CE$3,$K$2:$P$2,0))/12</f>
        <v>266666.66666666669</v>
      </c>
      <c r="CF176" s="336" cm="1">
        <f t="array" ref="CF176">INDEX($K:$P,ROW(),MATCH(CF$3,$K$2:$P$2,0))/12</f>
        <v>266666.66666666669</v>
      </c>
      <c r="CG176" s="336" cm="1">
        <f t="array" ref="CG176">INDEX($K:$P,ROW(),MATCH(CG$3,$K$2:$P$2,0))/12</f>
        <v>266666.66666666669</v>
      </c>
      <c r="CH176" s="336" cm="1">
        <f t="array" ref="CH176">INDEX($K:$P,ROW(),MATCH(CH$3,$K$2:$P$2,0))/12</f>
        <v>266666.66666666669</v>
      </c>
      <c r="CI176" s="336" cm="1">
        <f t="array" ref="CI176">INDEX($K:$P,ROW(),MATCH(CI$3,$K$2:$P$2,0))/12</f>
        <v>266666.66666666669</v>
      </c>
      <c r="CJ176" s="336" cm="1">
        <f t="array" ref="CJ176">INDEX($K:$P,ROW(),MATCH(CJ$3,$K$2:$P$2,0))/12</f>
        <v>266666.66666666669</v>
      </c>
      <c r="CK176" s="336" cm="1">
        <f t="array" ref="CK176">INDEX($K:$P,ROW(),MATCH(CK$3,$K$2:$P$2,0))/12</f>
        <v>266666.66666666669</v>
      </c>
      <c r="CL176" s="336" cm="1">
        <f t="array" ref="CL176">INDEX($K:$P,ROW(),MATCH(CL$3,$K$2:$P$2,0))/12</f>
        <v>266666.66666666669</v>
      </c>
      <c r="CN176" s="73"/>
      <c r="CO176" s="33" t="e" cm="1">
        <f t="array" ref="CO176">INDEX($K:$P,ROW(),MATCH(CO$3,$K$2:$P$2,0))/CO$5</f>
        <v>#N/A</v>
      </c>
      <c r="CP176" s="33" t="e" cm="1">
        <f t="array" ref="CP176">INDEX($K:$P,ROW(),MATCH(CP$3,$K$2:$P$2,0))/CP$5</f>
        <v>#N/A</v>
      </c>
      <c r="CQ176" s="33" t="e" cm="1">
        <f t="array" ref="CQ176">INDEX($K:$P,ROW(),MATCH(CQ$3,$K$2:$P$2,0))/CQ$5</f>
        <v>#N/A</v>
      </c>
      <c r="CR176" s="33" t="e" cm="1">
        <f t="array" ref="CR176">INDEX($K:$P,ROW(),MATCH(CR$3,$K$2:$P$2,0))/CR$5</f>
        <v>#N/A</v>
      </c>
      <c r="CS176" s="33" t="e" cm="1">
        <f t="array" ref="CS176">INDEX($K:$P,ROW(),MATCH(CS$3,$K$2:$P$2,0))/CS$5</f>
        <v>#N/A</v>
      </c>
      <c r="CT176" s="33" t="e" cm="1">
        <f t="array" ref="CT176">INDEX($K:$P,ROW(),MATCH(CT$3,$K$2:$P$2,0))/CT$5</f>
        <v>#N/A</v>
      </c>
      <c r="CU176" s="33" t="e" cm="1">
        <f t="array" ref="CU176">INDEX($K:$P,ROW(),MATCH(CU$3,$K$2:$P$2,0))/CU$5</f>
        <v>#N/A</v>
      </c>
      <c r="CV176" s="33" t="e" cm="1">
        <f t="array" ref="CV176">INDEX($K:$P,ROW(),MATCH(CV$3,$K$2:$P$2,0))/CV$5</f>
        <v>#N/A</v>
      </c>
      <c r="CW176" s="33" t="e" cm="1">
        <f t="array" ref="CW176">INDEX($K:$P,ROW(),MATCH(CW$3,$K$2:$P$2,0))/CW$5</f>
        <v>#N/A</v>
      </c>
      <c r="CX176" s="33" t="e" cm="1">
        <f t="array" ref="CX176">INDEX($K:$P,ROW(),MATCH(CX$3,$K$2:$P$2,0))/CX$5</f>
        <v>#N/A</v>
      </c>
      <c r="CY176" s="33" t="e" cm="1">
        <f t="array" ref="CY176">INDEX($K:$P,ROW(),MATCH(CY$3,$K$2:$P$2,0))/CL$5</f>
        <v>#N/A</v>
      </c>
      <c r="CZ176" s="33" t="e" cm="1">
        <f t="array" ref="CZ176">INDEX($K:$P,ROW(),MATCH(CZ$3,$K$2:$P$2,0))/CZ$5</f>
        <v>#N/A</v>
      </c>
      <c r="DA176" s="33" t="e" cm="1">
        <f t="array" ref="DA176">INDEX($K:$P,ROW(),MATCH(DA$3,$K$2:$P$2,0))/DA$5</f>
        <v>#N/A</v>
      </c>
      <c r="DB176" s="33" t="e" cm="1">
        <f t="array" ref="DB176">INDEX($K:$P,ROW(),MATCH(DB$3,$K$2:$P$2,0))/DB$5</f>
        <v>#N/A</v>
      </c>
      <c r="DC176" s="33" t="e" cm="1">
        <f t="array" ref="DC176">INDEX($K:$P,ROW(),MATCH(DC$3,$K$2:$P$2,0))/DC$5</f>
        <v>#N/A</v>
      </c>
      <c r="DD176" s="33" t="e" cm="1">
        <f t="array" ref="DD176">INDEX($K:$P,ROW(),MATCH(DD$3,$K$2:$P$2,0))/DD$5</f>
        <v>#N/A</v>
      </c>
      <c r="DE176" s="33" t="e" cm="1">
        <f t="array" ref="DE176">INDEX($K:$P,ROW(),MATCH(DE$3,$K$2:$P$2,0))/DE$5</f>
        <v>#N/A</v>
      </c>
      <c r="DF176" s="33" t="e" cm="1">
        <f t="array" ref="DF176">INDEX($K:$P,ROW(),MATCH(DF$3,$K$2:$P$2,0))/DF$5</f>
        <v>#N/A</v>
      </c>
      <c r="DG176" s="33" t="e" cm="1">
        <f t="array" ref="DG176">INDEX($K:$P,ROW(),MATCH(DG$3,$K$2:$P$2,0))/DG$5</f>
        <v>#N/A</v>
      </c>
      <c r="DH176" s="33" t="e" cm="1">
        <f t="array" ref="DH176">INDEX($K:$P,ROW(),MATCH(DH$3,$K$2:$P$2,0))/DH$5</f>
        <v>#N/A</v>
      </c>
      <c r="DI176" s="33" t="e" cm="1">
        <f t="array" ref="DI176">INDEX($K:$P,ROW(),MATCH(DI$3,$K$2:$P$2,0))/DI$5</f>
        <v>#N/A</v>
      </c>
      <c r="DJ176" s="33" t="e" cm="1">
        <f t="array" ref="DJ176">INDEX($K:$P,ROW(),MATCH(DJ$3,$K$2:$P$2,0))/DJ$5</f>
        <v>#N/A</v>
      </c>
      <c r="DK176" s="33" t="e" cm="1">
        <f t="array" ref="DK176">INDEX($K:$P,ROW(),MATCH(DK$3,$K$2:$P$2,0))/DK$5</f>
        <v>#N/A</v>
      </c>
      <c r="DL176" s="33" t="e" cm="1">
        <f t="array" ref="DL176">INDEX($K:$P,ROW(),MATCH(DL$3,$K$2:$P$2,0))/DL$5</f>
        <v>#N/A</v>
      </c>
    </row>
    <row r="177" spans="1:116" x14ac:dyDescent="0.35">
      <c r="B177" t="s">
        <v>332</v>
      </c>
      <c r="D177" t="s">
        <v>261</v>
      </c>
      <c r="E177" s="8" t="str">
        <f t="shared" si="238"/>
        <v>177 REV-ER</v>
      </c>
      <c r="G177" s="191" t="str">
        <f>IFERROR(SUBSTITUTE(TRIM(LEFT(G175,SEARCH("-",G175)-1)),":",""),SUBSTITUTE(G175,":",""))</f>
        <v>Revenue hard code</v>
      </c>
      <c r="H177" s="31"/>
      <c r="I177" s="73"/>
      <c r="J177" s="73"/>
      <c r="K177" s="58"/>
      <c r="L177" s="58"/>
      <c r="M177" s="58"/>
      <c r="N177" s="58"/>
      <c r="O177" s="58"/>
      <c r="P177" s="58"/>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c r="BV177" s="33"/>
      <c r="BW177" s="33"/>
      <c r="BX177" s="33"/>
      <c r="BY177" s="33"/>
      <c r="BZ177" s="33"/>
      <c r="CA177" s="33"/>
      <c r="CB177" s="33"/>
      <c r="CC177" s="33"/>
      <c r="CD177" s="33"/>
      <c r="CE177" s="33"/>
      <c r="CF177" s="33"/>
      <c r="CG177" s="33"/>
      <c r="CH177" s="33"/>
      <c r="CI177" s="33"/>
      <c r="CJ177" s="33"/>
      <c r="CK177" s="33"/>
      <c r="CL177" s="33"/>
      <c r="CN177" s="73"/>
      <c r="CO177" s="33"/>
      <c r="CP177" s="33"/>
      <c r="CQ177" s="33"/>
      <c r="CR177" s="33"/>
      <c r="CS177" s="33"/>
      <c r="CT177" s="33"/>
      <c r="CU177" s="33"/>
      <c r="CV177" s="33"/>
      <c r="CW177" s="33"/>
      <c r="CX177" s="33"/>
      <c r="CY177" s="33"/>
      <c r="CZ177" s="33"/>
      <c r="DA177" s="33"/>
      <c r="DB177" s="33"/>
      <c r="DC177" s="33"/>
      <c r="DD177" s="33"/>
      <c r="DE177" s="33"/>
      <c r="DF177" s="33"/>
      <c r="DG177" s="33"/>
      <c r="DH177" s="33"/>
      <c r="DI177" s="33"/>
      <c r="DJ177" s="33"/>
      <c r="DK177" s="33"/>
      <c r="DL177" s="33"/>
    </row>
    <row r="178" spans="1:116" x14ac:dyDescent="0.35">
      <c r="B178" t="s">
        <v>332</v>
      </c>
      <c r="D178" t="s">
        <v>261</v>
      </c>
      <c r="E178" s="8" t="str">
        <f t="shared" ref="E178:E182" si="239">ROW()&amp;" "&amp;D178</f>
        <v>178 REV-ER</v>
      </c>
      <c r="G178" s="241" t="str">
        <f>IFERROR(SUBSTITUTE(TRIM(MID(G175, SEARCH("-", G175) + 1, LEN(G175))),":",""),"no unit")</f>
        <v>no unit</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35">
      <c r="B179" t="s">
        <v>332</v>
      </c>
      <c r="D179" t="s">
        <v>261</v>
      </c>
      <c r="E179" s="8" t="str">
        <f t="shared" si="239"/>
        <v>179 REV-ER</v>
      </c>
      <c r="G179" s="136" t="s">
        <v>334</v>
      </c>
      <c r="H179" s="31"/>
      <c r="I179" s="73"/>
      <c r="J179" s="73"/>
      <c r="K179" s="58"/>
      <c r="L179" s="58"/>
      <c r="M179" s="58"/>
      <c r="N179" s="58"/>
      <c r="O179" s="58"/>
      <c r="P179" s="58"/>
      <c r="R179" s="203" t="str">
        <f>ADDRESS(ROW(R176),COLUMN(R176),2)</f>
        <v>R$176</v>
      </c>
      <c r="S179" s="203" t="str">
        <f>ADDRESS(ROW(S176),COLUMN(S176),2)</f>
        <v>S$176</v>
      </c>
      <c r="T179" s="203" t="str">
        <f t="shared" ref="T179:CE179" si="240">ADDRESS(ROW(T176),COLUMN(T176),2)</f>
        <v>T$176</v>
      </c>
      <c r="U179" s="203" t="str">
        <f t="shared" si="240"/>
        <v>U$176</v>
      </c>
      <c r="V179" s="203" t="str">
        <f t="shared" si="240"/>
        <v>V$176</v>
      </c>
      <c r="W179" s="203" t="str">
        <f t="shared" si="240"/>
        <v>W$176</v>
      </c>
      <c r="X179" s="203" t="str">
        <f t="shared" si="240"/>
        <v>X$176</v>
      </c>
      <c r="Y179" s="203" t="str">
        <f t="shared" si="240"/>
        <v>Y$176</v>
      </c>
      <c r="Z179" s="203" t="str">
        <f t="shared" si="240"/>
        <v>Z$176</v>
      </c>
      <c r="AA179" s="203" t="str">
        <f t="shared" si="240"/>
        <v>AA$176</v>
      </c>
      <c r="AB179" s="203" t="str">
        <f t="shared" si="240"/>
        <v>AB$176</v>
      </c>
      <c r="AC179" s="203" t="str">
        <f t="shared" si="240"/>
        <v>AC$176</v>
      </c>
      <c r="AD179" s="203" t="str">
        <f t="shared" si="240"/>
        <v>AD$176</v>
      </c>
      <c r="AE179" s="203" t="str">
        <f t="shared" si="240"/>
        <v>AE$176</v>
      </c>
      <c r="AF179" s="203" t="str">
        <f t="shared" si="240"/>
        <v>AF$176</v>
      </c>
      <c r="AG179" s="203" t="str">
        <f t="shared" si="240"/>
        <v>AG$176</v>
      </c>
      <c r="AH179" s="203" t="str">
        <f t="shared" si="240"/>
        <v>AH$176</v>
      </c>
      <c r="AI179" s="203" t="str">
        <f t="shared" si="240"/>
        <v>AI$176</v>
      </c>
      <c r="AJ179" s="203" t="str">
        <f t="shared" si="240"/>
        <v>AJ$176</v>
      </c>
      <c r="AK179" s="203" t="str">
        <f t="shared" si="240"/>
        <v>AK$176</v>
      </c>
      <c r="AL179" s="203" t="str">
        <f t="shared" si="240"/>
        <v>AL$176</v>
      </c>
      <c r="AM179" s="203" t="str">
        <f t="shared" si="240"/>
        <v>AM$176</v>
      </c>
      <c r="AN179" s="203" t="str">
        <f t="shared" si="240"/>
        <v>AN$176</v>
      </c>
      <c r="AO179" s="203" t="str">
        <f t="shared" si="240"/>
        <v>AO$176</v>
      </c>
      <c r="AP179" s="203" t="str">
        <f t="shared" si="240"/>
        <v>AP$176</v>
      </c>
      <c r="AQ179" s="203" t="str">
        <f t="shared" si="240"/>
        <v>AQ$176</v>
      </c>
      <c r="AR179" s="203" t="str">
        <f t="shared" si="240"/>
        <v>AR$176</v>
      </c>
      <c r="AS179" s="203" t="str">
        <f t="shared" si="240"/>
        <v>AS$176</v>
      </c>
      <c r="AT179" s="203" t="str">
        <f t="shared" si="240"/>
        <v>AT$176</v>
      </c>
      <c r="AU179" s="203" t="str">
        <f t="shared" si="240"/>
        <v>AU$176</v>
      </c>
      <c r="AV179" s="203" t="str">
        <f t="shared" si="240"/>
        <v>AV$176</v>
      </c>
      <c r="AW179" s="203" t="str">
        <f t="shared" si="240"/>
        <v>AW$176</v>
      </c>
      <c r="AX179" s="203" t="str">
        <f t="shared" si="240"/>
        <v>AX$176</v>
      </c>
      <c r="AY179" s="203" t="str">
        <f t="shared" si="240"/>
        <v>AY$176</v>
      </c>
      <c r="AZ179" s="203" t="str">
        <f t="shared" si="240"/>
        <v>AZ$176</v>
      </c>
      <c r="BA179" s="203" t="str">
        <f t="shared" si="240"/>
        <v>BA$176</v>
      </c>
      <c r="BB179" s="203" t="str">
        <f t="shared" si="240"/>
        <v>BB$176</v>
      </c>
      <c r="BC179" s="203" t="str">
        <f t="shared" si="240"/>
        <v>BC$176</v>
      </c>
      <c r="BD179" s="203" t="str">
        <f t="shared" si="240"/>
        <v>BD$176</v>
      </c>
      <c r="BE179" s="203" t="str">
        <f t="shared" si="240"/>
        <v>BE$176</v>
      </c>
      <c r="BF179" s="203" t="str">
        <f t="shared" si="240"/>
        <v>BF$176</v>
      </c>
      <c r="BG179" s="203" t="str">
        <f t="shared" si="240"/>
        <v>BG$176</v>
      </c>
      <c r="BH179" s="203" t="str">
        <f t="shared" si="240"/>
        <v>BH$176</v>
      </c>
      <c r="BI179" s="203" t="str">
        <f t="shared" si="240"/>
        <v>BI$176</v>
      </c>
      <c r="BJ179" s="203" t="str">
        <f t="shared" si="240"/>
        <v>BJ$176</v>
      </c>
      <c r="BK179" s="203" t="str">
        <f t="shared" si="240"/>
        <v>BK$176</v>
      </c>
      <c r="BL179" s="203" t="str">
        <f t="shared" si="240"/>
        <v>BL$176</v>
      </c>
      <c r="BM179" s="203" t="str">
        <f t="shared" si="240"/>
        <v>BM$176</v>
      </c>
      <c r="BN179" s="203" t="str">
        <f t="shared" si="240"/>
        <v>BN$176</v>
      </c>
      <c r="BO179" s="203" t="str">
        <f t="shared" si="240"/>
        <v>BO$176</v>
      </c>
      <c r="BP179" s="203" t="str">
        <f t="shared" si="240"/>
        <v>BP$176</v>
      </c>
      <c r="BQ179" s="203" t="str">
        <f t="shared" si="240"/>
        <v>BQ$176</v>
      </c>
      <c r="BR179" s="203" t="str">
        <f t="shared" si="240"/>
        <v>BR$176</v>
      </c>
      <c r="BS179" s="203" t="str">
        <f t="shared" si="240"/>
        <v>BS$176</v>
      </c>
      <c r="BT179" s="203" t="str">
        <f t="shared" si="240"/>
        <v>BT$176</v>
      </c>
      <c r="BU179" s="203" t="str">
        <f t="shared" si="240"/>
        <v>BU$176</v>
      </c>
      <c r="BV179" s="203" t="str">
        <f t="shared" si="240"/>
        <v>BV$176</v>
      </c>
      <c r="BW179" s="203" t="str">
        <f t="shared" si="240"/>
        <v>BW$176</v>
      </c>
      <c r="BX179" s="203" t="str">
        <f t="shared" si="240"/>
        <v>BX$176</v>
      </c>
      <c r="BY179" s="203" t="str">
        <f t="shared" si="240"/>
        <v>BY$176</v>
      </c>
      <c r="BZ179" s="203" t="str">
        <f t="shared" si="240"/>
        <v>BZ$176</v>
      </c>
      <c r="CA179" s="203" t="str">
        <f t="shared" si="240"/>
        <v>CA$176</v>
      </c>
      <c r="CB179" s="203" t="str">
        <f t="shared" si="240"/>
        <v>CB$176</v>
      </c>
      <c r="CC179" s="203" t="str">
        <f t="shared" si="240"/>
        <v>CC$176</v>
      </c>
      <c r="CD179" s="203" t="str">
        <f t="shared" si="240"/>
        <v>CD$176</v>
      </c>
      <c r="CE179" s="203" t="str">
        <f t="shared" si="240"/>
        <v>CE$176</v>
      </c>
      <c r="CF179" s="203" t="str">
        <f t="shared" ref="CF179:CL179" si="241">ADDRESS(ROW(CF176),COLUMN(CF176),2)</f>
        <v>CF$176</v>
      </c>
      <c r="CG179" s="203" t="str">
        <f t="shared" si="241"/>
        <v>CG$176</v>
      </c>
      <c r="CH179" s="203" t="str">
        <f t="shared" si="241"/>
        <v>CH$176</v>
      </c>
      <c r="CI179" s="203" t="str">
        <f t="shared" si="241"/>
        <v>CI$176</v>
      </c>
      <c r="CJ179" s="203" t="str">
        <f t="shared" si="241"/>
        <v>CJ$176</v>
      </c>
      <c r="CK179" s="203" t="str">
        <f t="shared" si="241"/>
        <v>CK$176</v>
      </c>
      <c r="CL179" s="203" t="str">
        <f t="shared" si="241"/>
        <v>CL$176</v>
      </c>
      <c r="CN179" s="73"/>
      <c r="CO179" s="203" t="str">
        <f t="shared" ref="CO179:DK179" si="242">ADDRESS(ROW(CO176),COLUMN(CO176),2)</f>
        <v>CO$176</v>
      </c>
      <c r="CP179" s="203" t="str">
        <f t="shared" si="242"/>
        <v>CP$176</v>
      </c>
      <c r="CQ179" s="203" t="str">
        <f t="shared" si="242"/>
        <v>CQ$176</v>
      </c>
      <c r="CR179" s="203" t="str">
        <f t="shared" si="242"/>
        <v>CR$176</v>
      </c>
      <c r="CS179" s="203" t="str">
        <f t="shared" si="242"/>
        <v>CS$176</v>
      </c>
      <c r="CT179" s="203" t="str">
        <f t="shared" si="242"/>
        <v>CT$176</v>
      </c>
      <c r="CU179" s="203" t="str">
        <f t="shared" si="242"/>
        <v>CU$176</v>
      </c>
      <c r="CV179" s="203" t="str">
        <f t="shared" si="242"/>
        <v>CV$176</v>
      </c>
      <c r="CW179" s="203" t="str">
        <f t="shared" si="242"/>
        <v>CW$176</v>
      </c>
      <c r="CX179" s="203" t="str">
        <f t="shared" si="242"/>
        <v>CX$176</v>
      </c>
      <c r="CY179" s="203" t="str">
        <f t="shared" si="242"/>
        <v>CY$176</v>
      </c>
      <c r="CZ179" s="203" t="str">
        <f t="shared" si="242"/>
        <v>CZ$176</v>
      </c>
      <c r="DA179" s="203" t="str">
        <f t="shared" si="242"/>
        <v>DA$176</v>
      </c>
      <c r="DB179" s="203" t="str">
        <f t="shared" si="242"/>
        <v>DB$176</v>
      </c>
      <c r="DC179" s="203" t="str">
        <f t="shared" si="242"/>
        <v>DC$176</v>
      </c>
      <c r="DD179" s="203" t="str">
        <f t="shared" si="242"/>
        <v>DD$176</v>
      </c>
      <c r="DE179" s="203" t="str">
        <f t="shared" si="242"/>
        <v>DE$176</v>
      </c>
      <c r="DF179" s="203" t="str">
        <f t="shared" si="242"/>
        <v>DF$176</v>
      </c>
      <c r="DG179" s="203" t="str">
        <f t="shared" si="242"/>
        <v>DG$176</v>
      </c>
      <c r="DH179" s="203" t="str">
        <f t="shared" si="242"/>
        <v>DH$176</v>
      </c>
      <c r="DI179" s="203" t="str">
        <f t="shared" si="242"/>
        <v>DI$176</v>
      </c>
      <c r="DJ179" s="203" t="str">
        <f t="shared" si="242"/>
        <v>DJ$176</v>
      </c>
      <c r="DK179" s="203" t="str">
        <f t="shared" si="242"/>
        <v>DK$176</v>
      </c>
      <c r="DL179" s="203" t="str">
        <f t="shared" ref="DL179" si="243">ADDRESS(ROW(DL176),COLUMN(DL176),2)</f>
        <v>DL$176</v>
      </c>
    </row>
    <row r="180" spans="1:116" x14ac:dyDescent="0.35">
      <c r="B180" t="s">
        <v>332</v>
      </c>
      <c r="D180" t="s">
        <v>261</v>
      </c>
      <c r="E180" s="8" t="str">
        <f t="shared" si="239"/>
        <v>180 REV-ER</v>
      </c>
      <c r="G180" s="136" t="s">
        <v>333</v>
      </c>
      <c r="H180" s="31"/>
      <c r="I180" s="73"/>
      <c r="J180" s="73"/>
      <c r="K180" s="58"/>
      <c r="L180" s="58"/>
      <c r="M180" s="58"/>
      <c r="N180" s="58"/>
      <c r="O180" s="58"/>
      <c r="P180" s="58"/>
      <c r="R180" s="33"/>
      <c r="CN180" s="73"/>
      <c r="CO180" s="8"/>
      <c r="CP180" s="8"/>
      <c r="CQ180" s="8"/>
      <c r="CR180" s="8"/>
      <c r="CS180" s="8"/>
      <c r="CT180" s="8"/>
      <c r="CU180" s="8"/>
      <c r="CV180" s="8"/>
      <c r="CW180" s="8"/>
      <c r="CX180" s="8"/>
      <c r="CY180" s="8"/>
      <c r="CZ180" s="8"/>
      <c r="DA180" s="8"/>
      <c r="DB180" s="8"/>
      <c r="DC180" s="8"/>
      <c r="DD180" s="8"/>
      <c r="DE180" s="8"/>
      <c r="DF180" s="8"/>
      <c r="DG180" s="8"/>
      <c r="DH180" s="8"/>
      <c r="DI180" s="8"/>
      <c r="DJ180" s="8"/>
      <c r="DK180" s="8"/>
      <c r="DL180" s="8"/>
    </row>
    <row r="181" spans="1:116" x14ac:dyDescent="0.35">
      <c r="B181" t="s">
        <v>332</v>
      </c>
      <c r="D181" t="s">
        <v>261</v>
      </c>
      <c r="E181" s="8" t="str">
        <f t="shared" si="239"/>
        <v>181 REV-ER</v>
      </c>
      <c r="G181" s="8" t="s">
        <v>488</v>
      </c>
      <c r="H181" s="12"/>
      <c r="I181" s="60"/>
      <c r="J181" s="60"/>
      <c r="K181" s="15"/>
      <c r="L181" s="15"/>
      <c r="M181" s="15"/>
      <c r="N181" s="15"/>
      <c r="O181" s="15"/>
      <c r="P181" s="15"/>
      <c r="R181" s="15"/>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N181" s="60"/>
      <c r="CO181" s="76"/>
      <c r="CP181" s="76"/>
      <c r="CQ181" s="76"/>
      <c r="CR181" s="76"/>
      <c r="CS181" s="76"/>
      <c r="CT181" s="76"/>
      <c r="CU181" s="76"/>
      <c r="CV181" s="76"/>
      <c r="CW181" s="76"/>
      <c r="CX181" s="76"/>
      <c r="CY181" s="76"/>
      <c r="CZ181" s="76"/>
      <c r="DA181" s="76"/>
      <c r="DB181" s="76"/>
      <c r="DC181" s="76"/>
      <c r="DD181" s="76"/>
      <c r="DE181" s="76"/>
      <c r="DF181" s="76"/>
      <c r="DG181" s="76"/>
      <c r="DH181" s="76"/>
      <c r="DI181" s="76"/>
      <c r="DJ181" s="76"/>
      <c r="DK181" s="76"/>
      <c r="DL181" s="76"/>
    </row>
    <row r="182" spans="1:116" x14ac:dyDescent="0.35">
      <c r="B182" t="s">
        <v>332</v>
      </c>
      <c r="D182" t="s">
        <v>261</v>
      </c>
      <c r="E182" s="8" t="str">
        <f t="shared" si="239"/>
        <v>182 REV-ER</v>
      </c>
      <c r="G182" s="8" t="s">
        <v>494</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35">
      <c r="B183" t="s">
        <v>332</v>
      </c>
      <c r="D183" t="s">
        <v>261</v>
      </c>
      <c r="E183" s="8" t="str">
        <f t="shared" si="238"/>
        <v>183 REV-ER</v>
      </c>
      <c r="G183" s="8" t="s">
        <v>463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35">
      <c r="B184" t="s">
        <v>332</v>
      </c>
      <c r="D184" t="s">
        <v>261</v>
      </c>
      <c r="E184" s="8" t="str">
        <f t="shared" si="238"/>
        <v>184 REV-ER</v>
      </c>
      <c r="G184" s="8" t="s">
        <v>464</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35">
      <c r="A185" s="174"/>
      <c r="E185" s="8"/>
      <c r="G185" s="185" t="s">
        <v>459</v>
      </c>
      <c r="H185" s="186"/>
      <c r="I185" s="187"/>
      <c r="J185" s="187"/>
      <c r="K185" s="188"/>
      <c r="L185" s="188"/>
      <c r="M185" s="188"/>
      <c r="N185" s="188"/>
      <c r="O185" s="188"/>
      <c r="P185" s="188"/>
      <c r="R185" s="189"/>
      <c r="S185" s="190"/>
      <c r="T185" s="190"/>
      <c r="U185" s="190"/>
      <c r="V185" s="190"/>
      <c r="W185" s="190"/>
      <c r="X185" s="190"/>
      <c r="Y185" s="190"/>
      <c r="Z185" s="190"/>
      <c r="AA185" s="190"/>
      <c r="AB185" s="190"/>
      <c r="AC185" s="190"/>
      <c r="AD185" s="190"/>
      <c r="AE185" s="190"/>
      <c r="AF185" s="190"/>
      <c r="AG185" s="190"/>
      <c r="AH185" s="190"/>
      <c r="AI185" s="190"/>
      <c r="AJ185" s="190"/>
      <c r="AK185" s="190"/>
      <c r="AL185" s="190"/>
      <c r="AM185" s="190"/>
      <c r="AN185" s="190"/>
      <c r="AO185" s="190"/>
      <c r="AP185" s="190"/>
      <c r="AQ185" s="190"/>
      <c r="AR185" s="190"/>
      <c r="AS185" s="190"/>
      <c r="AT185" s="190"/>
      <c r="AU185" s="190"/>
      <c r="AV185" s="190"/>
      <c r="AW185" s="190"/>
      <c r="AX185" s="190"/>
      <c r="AY185" s="190"/>
      <c r="AZ185" s="190"/>
      <c r="BA185" s="190"/>
      <c r="BB185" s="190"/>
      <c r="BC185" s="190"/>
      <c r="BD185" s="190"/>
      <c r="BE185" s="190"/>
      <c r="BF185" s="190"/>
      <c r="BG185" s="190"/>
      <c r="BH185" s="190"/>
      <c r="BI185" s="190"/>
      <c r="BJ185" s="190"/>
      <c r="BK185" s="190"/>
      <c r="BL185" s="190"/>
      <c r="BM185" s="190"/>
      <c r="BN185" s="190"/>
      <c r="BO185" s="190"/>
      <c r="BP185" s="190"/>
      <c r="BQ185" s="190"/>
      <c r="BR185" s="190"/>
      <c r="BS185" s="190"/>
      <c r="BT185" s="190"/>
      <c r="BU185" s="190"/>
      <c r="BV185" s="190"/>
      <c r="BW185" s="190"/>
      <c r="BX185" s="190"/>
      <c r="BY185" s="190"/>
      <c r="BZ185" s="190"/>
      <c r="CA185" s="190"/>
      <c r="CB185" s="190"/>
      <c r="CC185" s="190"/>
      <c r="CD185" s="190"/>
      <c r="CE185" s="190"/>
      <c r="CF185" s="190"/>
      <c r="CG185" s="190"/>
      <c r="CH185" s="190"/>
      <c r="CI185" s="190"/>
      <c r="CJ185" s="190"/>
      <c r="CK185" s="190"/>
      <c r="CL185" s="190"/>
      <c r="CN185" s="187"/>
      <c r="CO185" s="190"/>
      <c r="CP185" s="190"/>
      <c r="CQ185" s="190"/>
      <c r="CR185" s="190"/>
      <c r="CS185" s="190"/>
      <c r="CT185" s="190"/>
      <c r="CU185" s="190"/>
      <c r="CV185" s="190"/>
      <c r="CW185" s="190"/>
      <c r="CX185" s="190"/>
      <c r="CY185" s="190"/>
      <c r="CZ185" s="190"/>
      <c r="DA185" s="190"/>
      <c r="DB185" s="190"/>
      <c r="DC185" s="190"/>
      <c r="DD185" s="190"/>
      <c r="DE185" s="190"/>
      <c r="DF185" s="190"/>
      <c r="DG185" s="190"/>
      <c r="DH185" s="190"/>
      <c r="DI185" s="190"/>
      <c r="DJ185" s="190"/>
      <c r="DK185" s="190"/>
      <c r="DL185" s="190"/>
    </row>
    <row r="186" spans="1:116" x14ac:dyDescent="0.35">
      <c r="A186" s="174"/>
      <c r="E186" s="8"/>
      <c r="G186" s="185" t="s">
        <v>5</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35">
      <c r="E187" s="8"/>
      <c r="G187" s="171"/>
      <c r="H187" s="31"/>
      <c r="I187" s="73"/>
      <c r="J187" s="73"/>
      <c r="K187" s="39"/>
      <c r="L187" s="39"/>
      <c r="M187" s="39"/>
      <c r="N187" s="39"/>
      <c r="O187" s="39"/>
      <c r="P187" s="39"/>
      <c r="R187" s="38"/>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N187" s="73"/>
      <c r="CO187" s="76"/>
      <c r="CP187" s="76"/>
      <c r="CQ187" s="76"/>
      <c r="CR187" s="76"/>
      <c r="CS187" s="76"/>
      <c r="CT187" s="76"/>
      <c r="CU187" s="76"/>
      <c r="CV187" s="76"/>
      <c r="CW187" s="76"/>
      <c r="CX187" s="76"/>
      <c r="CY187" s="76"/>
      <c r="CZ187" s="76"/>
      <c r="DA187" s="76"/>
      <c r="DB187" s="76"/>
      <c r="DC187" s="76"/>
      <c r="DD187" s="76"/>
      <c r="DE187" s="76"/>
      <c r="DF187" s="76"/>
      <c r="DG187" s="76"/>
      <c r="DH187" s="76"/>
      <c r="DI187" s="76"/>
      <c r="DJ187" s="76"/>
      <c r="DK187" s="76"/>
      <c r="DL187" s="76"/>
    </row>
    <row r="188" spans="1:116" x14ac:dyDescent="0.35">
      <c r="A188" s="31" t="s">
        <v>218</v>
      </c>
      <c r="B188" s="31" t="s">
        <v>243</v>
      </c>
      <c r="C188" s="31"/>
      <c r="D188" t="s">
        <v>584</v>
      </c>
      <c r="E188" s="8" t="str">
        <f t="shared" ref="E188:E202" si="244">ROW()&amp;" "&amp;D188</f>
        <v>188 PROB-EV</v>
      </c>
      <c r="F188" t="s">
        <v>585</v>
      </c>
      <c r="G188" s="66" t="s">
        <v>586</v>
      </c>
      <c r="H188" s="22"/>
      <c r="I188" s="22"/>
      <c r="J188" s="22"/>
      <c r="K188" s="306"/>
      <c r="L188" s="22"/>
      <c r="M188" s="22"/>
      <c r="N188" s="22"/>
      <c r="O188" s="22"/>
      <c r="P188" s="22"/>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N188"/>
      <c r="CO188" s="306"/>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row>
    <row r="189" spans="1:116" ht="29" x14ac:dyDescent="0.35">
      <c r="A189" s="31"/>
      <c r="B189" t="str">
        <f t="shared" ref="B189:B194" si="245">E189</f>
        <v>189 PROB-EV</v>
      </c>
      <c r="D189" t="s">
        <v>584</v>
      </c>
      <c r="E189" s="8" t="str">
        <f t="shared" si="244"/>
        <v>189 PROB-EV</v>
      </c>
      <c r="G189" s="95" t="s">
        <v>683</v>
      </c>
      <c r="H189" s="334" t="s">
        <v>685</v>
      </c>
      <c r="I189" s="334" t="s">
        <v>216</v>
      </c>
      <c r="J189" s="334" t="s">
        <v>587</v>
      </c>
      <c r="L189" s="31"/>
      <c r="M189" s="31"/>
      <c r="N189" s="31"/>
      <c r="O189" s="31"/>
      <c r="P189" s="31"/>
      <c r="R189"/>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c r="BA189" s="67"/>
      <c r="BB189" s="67"/>
      <c r="BC189" s="67"/>
      <c r="BD189" s="67"/>
      <c r="BE189" s="67"/>
      <c r="BF189" s="67"/>
      <c r="BG189" s="67"/>
      <c r="BH189" s="67"/>
      <c r="BI189" s="67"/>
      <c r="BJ189" s="67"/>
      <c r="BK189" s="67"/>
      <c r="BL189" s="67"/>
      <c r="BM189" s="67"/>
      <c r="BN189" s="67"/>
      <c r="BO189" s="67"/>
      <c r="BP189" s="67"/>
      <c r="BQ189" s="67"/>
      <c r="BR189" s="67"/>
      <c r="BS189" s="67"/>
      <c r="BT189" s="67"/>
      <c r="BU189" s="67"/>
      <c r="BV189" s="67"/>
      <c r="BW189" s="67"/>
      <c r="BX189" s="67"/>
      <c r="BY189" s="67"/>
      <c r="BZ189" s="67"/>
      <c r="CA189" s="67"/>
      <c r="CB189" s="67"/>
      <c r="CC189" s="67"/>
      <c r="CD189" s="67"/>
      <c r="CE189" s="67"/>
      <c r="CF189" s="67"/>
      <c r="CG189" s="67"/>
      <c r="CH189" s="67"/>
      <c r="CI189" s="67"/>
      <c r="CJ189" s="67"/>
      <c r="CK189" s="67"/>
      <c r="CL189" s="67"/>
      <c r="CN189"/>
      <c r="CO189" s="73"/>
      <c r="CP189" s="67"/>
      <c r="CQ189" s="67"/>
      <c r="CR189" s="67"/>
      <c r="CS189" s="67"/>
      <c r="CT189" s="67"/>
      <c r="CU189" s="67"/>
      <c r="CV189" s="67"/>
      <c r="CW189" s="67"/>
      <c r="CX189" s="67"/>
      <c r="CY189" s="67"/>
      <c r="CZ189" s="67"/>
      <c r="DA189" s="67"/>
      <c r="DB189" s="67"/>
      <c r="DC189" s="67"/>
      <c r="DD189" s="67"/>
      <c r="DE189" s="67"/>
      <c r="DF189" s="67"/>
      <c r="DG189" s="67"/>
      <c r="DH189" s="67"/>
      <c r="DI189" s="67"/>
      <c r="DJ189" s="67"/>
      <c r="DK189" s="67"/>
      <c r="DL189" s="67"/>
    </row>
    <row r="190" spans="1:116" x14ac:dyDescent="0.35">
      <c r="A190" s="31"/>
      <c r="B190" t="str">
        <f t="shared" si="245"/>
        <v>190 PROB-EV</v>
      </c>
      <c r="D190" t="s">
        <v>584</v>
      </c>
      <c r="E190" s="8" t="str">
        <f t="shared" si="244"/>
        <v>190 PROB-EV</v>
      </c>
      <c r="G190" s="141" t="s">
        <v>320</v>
      </c>
      <c r="H190" s="17">
        <v>10000</v>
      </c>
      <c r="I190" s="101">
        <v>45292</v>
      </c>
      <c r="J190" s="255">
        <v>0.5</v>
      </c>
      <c r="K190" s="17">
        <f t="shared" ref="K190:P194" si="246">SUMIF($3:$3,K$2,190:190)</f>
        <v>5000</v>
      </c>
      <c r="L190" s="17">
        <f t="shared" si="246"/>
        <v>5000</v>
      </c>
      <c r="M190" s="17">
        <f t="shared" si="246"/>
        <v>5000</v>
      </c>
      <c r="N190" s="17">
        <f t="shared" si="246"/>
        <v>5000</v>
      </c>
      <c r="O190" s="17">
        <f t="shared" si="246"/>
        <v>5000</v>
      </c>
      <c r="P190" s="17">
        <f t="shared" si="246"/>
        <v>5000</v>
      </c>
      <c r="R190"/>
      <c r="S190" s="15">
        <f t="shared" ref="S190:AB193" si="247">$H190*(EOMONTH($I190,0)&lt;=S$2)/S$5*$J190</f>
        <v>416.66666666666669</v>
      </c>
      <c r="T190" s="15">
        <f t="shared" si="247"/>
        <v>416.66666666666669</v>
      </c>
      <c r="U190" s="15">
        <f t="shared" si="247"/>
        <v>416.66666666666669</v>
      </c>
      <c r="V190" s="15">
        <f t="shared" si="247"/>
        <v>416.66666666666669</v>
      </c>
      <c r="W190" s="15">
        <f t="shared" si="247"/>
        <v>416.66666666666669</v>
      </c>
      <c r="X190" s="15">
        <f t="shared" si="247"/>
        <v>416.66666666666669</v>
      </c>
      <c r="Y190" s="15">
        <f t="shared" si="247"/>
        <v>416.66666666666669</v>
      </c>
      <c r="Z190" s="15">
        <f t="shared" si="247"/>
        <v>416.66666666666669</v>
      </c>
      <c r="AA190" s="15">
        <f t="shared" si="247"/>
        <v>416.66666666666669</v>
      </c>
      <c r="AB190" s="15">
        <f t="shared" si="247"/>
        <v>416.66666666666669</v>
      </c>
      <c r="AC190" s="15">
        <f t="shared" ref="AC190:AL193" si="248">$H190*(EOMONTH($I190,0)&lt;=AC$2)/AC$5*$J190</f>
        <v>416.66666666666669</v>
      </c>
      <c r="AD190" s="15">
        <f t="shared" si="248"/>
        <v>416.66666666666669</v>
      </c>
      <c r="AE190" s="15">
        <f t="shared" si="248"/>
        <v>416.66666666666669</v>
      </c>
      <c r="AF190" s="15">
        <f t="shared" si="248"/>
        <v>416.66666666666669</v>
      </c>
      <c r="AG190" s="15">
        <f t="shared" si="248"/>
        <v>416.66666666666669</v>
      </c>
      <c r="AH190" s="15">
        <f t="shared" si="248"/>
        <v>416.66666666666669</v>
      </c>
      <c r="AI190" s="15">
        <f t="shared" si="248"/>
        <v>416.66666666666669</v>
      </c>
      <c r="AJ190" s="15">
        <f t="shared" si="248"/>
        <v>416.66666666666669</v>
      </c>
      <c r="AK190" s="15">
        <f t="shared" si="248"/>
        <v>416.66666666666669</v>
      </c>
      <c r="AL190" s="15">
        <f t="shared" si="248"/>
        <v>416.66666666666669</v>
      </c>
      <c r="AM190" s="15">
        <f t="shared" ref="AM190:AV193" si="249">$H190*(EOMONTH($I190,0)&lt;=AM$2)/AM$5*$J190</f>
        <v>416.66666666666669</v>
      </c>
      <c r="AN190" s="15">
        <f t="shared" si="249"/>
        <v>416.66666666666669</v>
      </c>
      <c r="AO190" s="15">
        <f t="shared" si="249"/>
        <v>416.66666666666669</v>
      </c>
      <c r="AP190" s="15">
        <f t="shared" si="249"/>
        <v>416.66666666666669</v>
      </c>
      <c r="AQ190" s="15">
        <f t="shared" si="249"/>
        <v>416.66666666666669</v>
      </c>
      <c r="AR190" s="15">
        <f t="shared" si="249"/>
        <v>416.66666666666669</v>
      </c>
      <c r="AS190" s="15">
        <f t="shared" si="249"/>
        <v>416.66666666666669</v>
      </c>
      <c r="AT190" s="15">
        <f t="shared" si="249"/>
        <v>416.66666666666669</v>
      </c>
      <c r="AU190" s="15">
        <f t="shared" si="249"/>
        <v>416.66666666666669</v>
      </c>
      <c r="AV190" s="15">
        <f t="shared" si="249"/>
        <v>416.66666666666669</v>
      </c>
      <c r="AW190" s="15">
        <f t="shared" ref="AW190:BF193" si="250">$H190*(EOMONTH($I190,0)&lt;=AW$2)/AW$5*$J190</f>
        <v>416.66666666666669</v>
      </c>
      <c r="AX190" s="15">
        <f t="shared" si="250"/>
        <v>416.66666666666669</v>
      </c>
      <c r="AY190" s="15">
        <f t="shared" si="250"/>
        <v>416.66666666666669</v>
      </c>
      <c r="AZ190" s="15">
        <f t="shared" si="250"/>
        <v>416.66666666666669</v>
      </c>
      <c r="BA190" s="15">
        <f t="shared" si="250"/>
        <v>416.66666666666669</v>
      </c>
      <c r="BB190" s="15">
        <f t="shared" si="250"/>
        <v>416.66666666666669</v>
      </c>
      <c r="BC190" s="15">
        <f t="shared" si="250"/>
        <v>416.66666666666669</v>
      </c>
      <c r="BD190" s="15">
        <f t="shared" si="250"/>
        <v>416.66666666666669</v>
      </c>
      <c r="BE190" s="15">
        <f t="shared" si="250"/>
        <v>416.66666666666669</v>
      </c>
      <c r="BF190" s="15">
        <f t="shared" si="250"/>
        <v>416.66666666666669</v>
      </c>
      <c r="BG190" s="15">
        <f t="shared" ref="BG190:BP193" si="251">$H190*(EOMONTH($I190,0)&lt;=BG$2)/BG$5*$J190</f>
        <v>416.66666666666669</v>
      </c>
      <c r="BH190" s="15">
        <f t="shared" si="251"/>
        <v>416.66666666666669</v>
      </c>
      <c r="BI190" s="15">
        <f t="shared" si="251"/>
        <v>416.66666666666669</v>
      </c>
      <c r="BJ190" s="15">
        <f t="shared" si="251"/>
        <v>416.66666666666669</v>
      </c>
      <c r="BK190" s="15">
        <f t="shared" si="251"/>
        <v>416.66666666666669</v>
      </c>
      <c r="BL190" s="15">
        <f t="shared" si="251"/>
        <v>416.66666666666669</v>
      </c>
      <c r="BM190" s="15">
        <f t="shared" si="251"/>
        <v>416.66666666666669</v>
      </c>
      <c r="BN190" s="15">
        <f t="shared" si="251"/>
        <v>416.66666666666669</v>
      </c>
      <c r="BO190" s="15">
        <f t="shared" si="251"/>
        <v>416.66666666666669</v>
      </c>
      <c r="BP190" s="15">
        <f t="shared" si="251"/>
        <v>416.66666666666669</v>
      </c>
      <c r="BQ190" s="15">
        <f t="shared" ref="BQ190:BZ193" si="252">$H190*(EOMONTH($I190,0)&lt;=BQ$2)/BQ$5*$J190</f>
        <v>416.66666666666669</v>
      </c>
      <c r="BR190" s="15">
        <f t="shared" si="252"/>
        <v>416.66666666666669</v>
      </c>
      <c r="BS190" s="15">
        <f t="shared" si="252"/>
        <v>416.66666666666669</v>
      </c>
      <c r="BT190" s="15">
        <f t="shared" si="252"/>
        <v>416.66666666666669</v>
      </c>
      <c r="BU190" s="15">
        <f t="shared" si="252"/>
        <v>416.66666666666669</v>
      </c>
      <c r="BV190" s="15">
        <f t="shared" si="252"/>
        <v>416.66666666666669</v>
      </c>
      <c r="BW190" s="15">
        <f t="shared" si="252"/>
        <v>416.66666666666669</v>
      </c>
      <c r="BX190" s="15">
        <f t="shared" si="252"/>
        <v>416.66666666666669</v>
      </c>
      <c r="BY190" s="15">
        <f t="shared" si="252"/>
        <v>416.66666666666669</v>
      </c>
      <c r="BZ190" s="15">
        <f t="shared" si="252"/>
        <v>416.66666666666669</v>
      </c>
      <c r="CA190" s="15">
        <f t="shared" ref="CA190:CL193" si="253">$H190*(EOMONTH($I190,0)&lt;=CA$2)/CA$5*$J190</f>
        <v>416.66666666666669</v>
      </c>
      <c r="CB190" s="15">
        <f t="shared" si="253"/>
        <v>416.66666666666669</v>
      </c>
      <c r="CC190" s="15">
        <f t="shared" si="253"/>
        <v>416.66666666666669</v>
      </c>
      <c r="CD190" s="15">
        <f t="shared" si="253"/>
        <v>416.66666666666669</v>
      </c>
      <c r="CE190" s="15">
        <f t="shared" si="253"/>
        <v>416.66666666666669</v>
      </c>
      <c r="CF190" s="15">
        <f t="shared" si="253"/>
        <v>416.66666666666669</v>
      </c>
      <c r="CG190" s="15">
        <f t="shared" si="253"/>
        <v>416.66666666666669</v>
      </c>
      <c r="CH190" s="15">
        <f t="shared" si="253"/>
        <v>416.66666666666669</v>
      </c>
      <c r="CI190" s="15">
        <f t="shared" si="253"/>
        <v>416.66666666666669</v>
      </c>
      <c r="CJ190" s="15">
        <f t="shared" si="253"/>
        <v>416.66666666666669</v>
      </c>
      <c r="CK190" s="15">
        <f t="shared" si="253"/>
        <v>416.66666666666669</v>
      </c>
      <c r="CL190" s="15">
        <f t="shared" si="253"/>
        <v>416.66666666666669</v>
      </c>
      <c r="CN190" s="15"/>
      <c r="CO190" s="15"/>
      <c r="CP190" s="15">
        <f t="shared" ref="CP190:CY193" si="254">$H190*(EOMONTH($I190,0)&lt;=CP$2)/CP$5*$J190</f>
        <v>1250</v>
      </c>
      <c r="CQ190" s="15">
        <f t="shared" si="254"/>
        <v>1250</v>
      </c>
      <c r="CR190" s="15">
        <f t="shared" si="254"/>
        <v>1250</v>
      </c>
      <c r="CS190" s="15">
        <f t="shared" si="254"/>
        <v>1250</v>
      </c>
      <c r="CT190" s="15">
        <f t="shared" si="254"/>
        <v>1250</v>
      </c>
      <c r="CU190" s="15">
        <f t="shared" si="254"/>
        <v>1250</v>
      </c>
      <c r="CV190" s="15">
        <f t="shared" si="254"/>
        <v>1250</v>
      </c>
      <c r="CW190" s="15">
        <f t="shared" si="254"/>
        <v>1250</v>
      </c>
      <c r="CX190" s="15">
        <f t="shared" si="254"/>
        <v>1250</v>
      </c>
      <c r="CY190" s="15">
        <f t="shared" si="254"/>
        <v>1250</v>
      </c>
      <c r="CZ190" s="15">
        <f t="shared" ref="CZ190:DL193" si="255">$H190*(EOMONTH($I190,0)&lt;=CZ$2)/CZ$5*$J190</f>
        <v>1250</v>
      </c>
      <c r="DA190" s="15">
        <f t="shared" si="255"/>
        <v>1250</v>
      </c>
      <c r="DB190" s="15">
        <f t="shared" si="255"/>
        <v>1250</v>
      </c>
      <c r="DC190" s="15">
        <f t="shared" si="255"/>
        <v>1250</v>
      </c>
      <c r="DD190" s="15">
        <f t="shared" si="255"/>
        <v>1250</v>
      </c>
      <c r="DE190" s="15">
        <f t="shared" si="255"/>
        <v>1250</v>
      </c>
      <c r="DF190" s="15">
        <f t="shared" si="255"/>
        <v>1250</v>
      </c>
      <c r="DG190" s="15">
        <f t="shared" si="255"/>
        <v>1250</v>
      </c>
      <c r="DH190" s="15">
        <f t="shared" si="255"/>
        <v>1250</v>
      </c>
      <c r="DI190" s="15">
        <f t="shared" si="255"/>
        <v>1250</v>
      </c>
      <c r="DJ190" s="15">
        <f t="shared" si="255"/>
        <v>1250</v>
      </c>
      <c r="DK190" s="15">
        <f t="shared" si="255"/>
        <v>1250</v>
      </c>
      <c r="DL190" s="15">
        <f t="shared" si="255"/>
        <v>1250</v>
      </c>
    </row>
    <row r="191" spans="1:116" x14ac:dyDescent="0.35">
      <c r="A191" s="31"/>
      <c r="B191" t="str">
        <f t="shared" si="245"/>
        <v>191 PROB-EV</v>
      </c>
      <c r="D191" t="s">
        <v>584</v>
      </c>
      <c r="E191" s="8" t="str">
        <f t="shared" si="244"/>
        <v>191 PROB-EV</v>
      </c>
      <c r="G191" s="141" t="s">
        <v>321</v>
      </c>
      <c r="H191" s="17">
        <v>10000</v>
      </c>
      <c r="I191" s="101">
        <f>EOMONTH(I190,7)</f>
        <v>45535</v>
      </c>
      <c r="J191" s="255">
        <v>0.5</v>
      </c>
      <c r="K191" s="17">
        <f t="shared" si="246"/>
        <v>2083.3333333333335</v>
      </c>
      <c r="L191" s="17">
        <f t="shared" si="246"/>
        <v>5000</v>
      </c>
      <c r="M191" s="17">
        <f t="shared" si="246"/>
        <v>5000</v>
      </c>
      <c r="N191" s="17">
        <f t="shared" si="246"/>
        <v>5000</v>
      </c>
      <c r="O191" s="17">
        <f t="shared" si="246"/>
        <v>5000</v>
      </c>
      <c r="P191" s="17">
        <f t="shared" si="246"/>
        <v>5000</v>
      </c>
      <c r="R191"/>
      <c r="S191" s="15">
        <f t="shared" si="247"/>
        <v>0</v>
      </c>
      <c r="T191" s="15">
        <f t="shared" si="247"/>
        <v>0</v>
      </c>
      <c r="U191" s="15">
        <f t="shared" si="247"/>
        <v>0</v>
      </c>
      <c r="V191" s="15">
        <f t="shared" si="247"/>
        <v>0</v>
      </c>
      <c r="W191" s="15">
        <f t="shared" si="247"/>
        <v>0</v>
      </c>
      <c r="X191" s="15">
        <f t="shared" si="247"/>
        <v>0</v>
      </c>
      <c r="Y191" s="15">
        <f t="shared" si="247"/>
        <v>0</v>
      </c>
      <c r="Z191" s="15">
        <f t="shared" si="247"/>
        <v>416.66666666666669</v>
      </c>
      <c r="AA191" s="15">
        <f t="shared" si="247"/>
        <v>416.66666666666669</v>
      </c>
      <c r="AB191" s="15">
        <f t="shared" si="247"/>
        <v>416.66666666666669</v>
      </c>
      <c r="AC191" s="15">
        <f t="shared" si="248"/>
        <v>416.66666666666669</v>
      </c>
      <c r="AD191" s="15">
        <f t="shared" si="248"/>
        <v>416.66666666666669</v>
      </c>
      <c r="AE191" s="15">
        <f t="shared" si="248"/>
        <v>416.66666666666669</v>
      </c>
      <c r="AF191" s="15">
        <f t="shared" si="248"/>
        <v>416.66666666666669</v>
      </c>
      <c r="AG191" s="15">
        <f t="shared" si="248"/>
        <v>416.66666666666669</v>
      </c>
      <c r="AH191" s="15">
        <f t="shared" si="248"/>
        <v>416.66666666666669</v>
      </c>
      <c r="AI191" s="15">
        <f t="shared" si="248"/>
        <v>416.66666666666669</v>
      </c>
      <c r="AJ191" s="15">
        <f t="shared" si="248"/>
        <v>416.66666666666669</v>
      </c>
      <c r="AK191" s="15">
        <f t="shared" si="248"/>
        <v>416.66666666666669</v>
      </c>
      <c r="AL191" s="15">
        <f t="shared" si="248"/>
        <v>416.66666666666669</v>
      </c>
      <c r="AM191" s="15">
        <f t="shared" si="249"/>
        <v>416.66666666666669</v>
      </c>
      <c r="AN191" s="15">
        <f t="shared" si="249"/>
        <v>416.66666666666669</v>
      </c>
      <c r="AO191" s="15">
        <f t="shared" si="249"/>
        <v>416.66666666666669</v>
      </c>
      <c r="AP191" s="15">
        <f t="shared" si="249"/>
        <v>416.66666666666669</v>
      </c>
      <c r="AQ191" s="15">
        <f t="shared" si="249"/>
        <v>416.66666666666669</v>
      </c>
      <c r="AR191" s="15">
        <f t="shared" si="249"/>
        <v>416.66666666666669</v>
      </c>
      <c r="AS191" s="15">
        <f t="shared" si="249"/>
        <v>416.66666666666669</v>
      </c>
      <c r="AT191" s="15">
        <f t="shared" si="249"/>
        <v>416.66666666666669</v>
      </c>
      <c r="AU191" s="15">
        <f t="shared" si="249"/>
        <v>416.66666666666669</v>
      </c>
      <c r="AV191" s="15">
        <f t="shared" si="249"/>
        <v>416.66666666666669</v>
      </c>
      <c r="AW191" s="15">
        <f t="shared" si="250"/>
        <v>416.66666666666669</v>
      </c>
      <c r="AX191" s="15">
        <f t="shared" si="250"/>
        <v>416.66666666666669</v>
      </c>
      <c r="AY191" s="15">
        <f t="shared" si="250"/>
        <v>416.66666666666669</v>
      </c>
      <c r="AZ191" s="15">
        <f t="shared" si="250"/>
        <v>416.66666666666669</v>
      </c>
      <c r="BA191" s="15">
        <f t="shared" si="250"/>
        <v>416.66666666666669</v>
      </c>
      <c r="BB191" s="15">
        <f t="shared" si="250"/>
        <v>416.66666666666669</v>
      </c>
      <c r="BC191" s="15">
        <f t="shared" si="250"/>
        <v>416.66666666666669</v>
      </c>
      <c r="BD191" s="15">
        <f t="shared" si="250"/>
        <v>416.66666666666669</v>
      </c>
      <c r="BE191" s="15">
        <f t="shared" si="250"/>
        <v>416.66666666666669</v>
      </c>
      <c r="BF191" s="15">
        <f t="shared" si="250"/>
        <v>416.66666666666669</v>
      </c>
      <c r="BG191" s="15">
        <f t="shared" si="251"/>
        <v>416.66666666666669</v>
      </c>
      <c r="BH191" s="15">
        <f t="shared" si="251"/>
        <v>416.66666666666669</v>
      </c>
      <c r="BI191" s="15">
        <f t="shared" si="251"/>
        <v>416.66666666666669</v>
      </c>
      <c r="BJ191" s="15">
        <f t="shared" si="251"/>
        <v>416.66666666666669</v>
      </c>
      <c r="BK191" s="15">
        <f t="shared" si="251"/>
        <v>416.66666666666669</v>
      </c>
      <c r="BL191" s="15">
        <f t="shared" si="251"/>
        <v>416.66666666666669</v>
      </c>
      <c r="BM191" s="15">
        <f t="shared" si="251"/>
        <v>416.66666666666669</v>
      </c>
      <c r="BN191" s="15">
        <f t="shared" si="251"/>
        <v>416.66666666666669</v>
      </c>
      <c r="BO191" s="15">
        <f t="shared" si="251"/>
        <v>416.66666666666669</v>
      </c>
      <c r="BP191" s="15">
        <f t="shared" si="251"/>
        <v>416.66666666666669</v>
      </c>
      <c r="BQ191" s="15">
        <f t="shared" si="252"/>
        <v>416.66666666666669</v>
      </c>
      <c r="BR191" s="15">
        <f t="shared" si="252"/>
        <v>416.66666666666669</v>
      </c>
      <c r="BS191" s="15">
        <f t="shared" si="252"/>
        <v>416.66666666666669</v>
      </c>
      <c r="BT191" s="15">
        <f t="shared" si="252"/>
        <v>416.66666666666669</v>
      </c>
      <c r="BU191" s="15">
        <f t="shared" si="252"/>
        <v>416.66666666666669</v>
      </c>
      <c r="BV191" s="15">
        <f t="shared" si="252"/>
        <v>416.66666666666669</v>
      </c>
      <c r="BW191" s="15">
        <f t="shared" si="252"/>
        <v>416.66666666666669</v>
      </c>
      <c r="BX191" s="15">
        <f t="shared" si="252"/>
        <v>416.66666666666669</v>
      </c>
      <c r="BY191" s="15">
        <f t="shared" si="252"/>
        <v>416.66666666666669</v>
      </c>
      <c r="BZ191" s="15">
        <f t="shared" si="252"/>
        <v>416.66666666666669</v>
      </c>
      <c r="CA191" s="15">
        <f t="shared" si="253"/>
        <v>416.66666666666669</v>
      </c>
      <c r="CB191" s="15">
        <f t="shared" si="253"/>
        <v>416.66666666666669</v>
      </c>
      <c r="CC191" s="15">
        <f t="shared" si="253"/>
        <v>416.66666666666669</v>
      </c>
      <c r="CD191" s="15">
        <f t="shared" si="253"/>
        <v>416.66666666666669</v>
      </c>
      <c r="CE191" s="15">
        <f t="shared" si="253"/>
        <v>416.66666666666669</v>
      </c>
      <c r="CF191" s="15">
        <f t="shared" si="253"/>
        <v>416.66666666666669</v>
      </c>
      <c r="CG191" s="15">
        <f t="shared" si="253"/>
        <v>416.66666666666669</v>
      </c>
      <c r="CH191" s="15">
        <f t="shared" si="253"/>
        <v>416.66666666666669</v>
      </c>
      <c r="CI191" s="15">
        <f t="shared" si="253"/>
        <v>416.66666666666669</v>
      </c>
      <c r="CJ191" s="15">
        <f t="shared" si="253"/>
        <v>416.66666666666669</v>
      </c>
      <c r="CK191" s="15">
        <f t="shared" si="253"/>
        <v>416.66666666666669</v>
      </c>
      <c r="CL191" s="15">
        <f t="shared" si="253"/>
        <v>416.66666666666669</v>
      </c>
      <c r="CN191" s="15"/>
      <c r="CO191" s="15"/>
      <c r="CP191" s="15">
        <f t="shared" si="254"/>
        <v>0</v>
      </c>
      <c r="CQ191" s="15">
        <f t="shared" si="254"/>
        <v>1250</v>
      </c>
      <c r="CR191" s="15">
        <f t="shared" si="254"/>
        <v>1250</v>
      </c>
      <c r="CS191" s="15">
        <f t="shared" si="254"/>
        <v>1250</v>
      </c>
      <c r="CT191" s="15">
        <f t="shared" si="254"/>
        <v>1250</v>
      </c>
      <c r="CU191" s="15">
        <f t="shared" si="254"/>
        <v>1250</v>
      </c>
      <c r="CV191" s="15">
        <f t="shared" si="254"/>
        <v>1250</v>
      </c>
      <c r="CW191" s="15">
        <f t="shared" si="254"/>
        <v>1250</v>
      </c>
      <c r="CX191" s="15">
        <f t="shared" si="254"/>
        <v>1250</v>
      </c>
      <c r="CY191" s="15">
        <f t="shared" si="254"/>
        <v>1250</v>
      </c>
      <c r="CZ191" s="15">
        <f t="shared" si="255"/>
        <v>1250</v>
      </c>
      <c r="DA191" s="15">
        <f t="shared" si="255"/>
        <v>1250</v>
      </c>
      <c r="DB191" s="15">
        <f t="shared" si="255"/>
        <v>1250</v>
      </c>
      <c r="DC191" s="15">
        <f t="shared" si="255"/>
        <v>1250</v>
      </c>
      <c r="DD191" s="15">
        <f t="shared" si="255"/>
        <v>1250</v>
      </c>
      <c r="DE191" s="15">
        <f t="shared" si="255"/>
        <v>1250</v>
      </c>
      <c r="DF191" s="15">
        <f t="shared" si="255"/>
        <v>1250</v>
      </c>
      <c r="DG191" s="15">
        <f t="shared" si="255"/>
        <v>1250</v>
      </c>
      <c r="DH191" s="15">
        <f t="shared" si="255"/>
        <v>1250</v>
      </c>
      <c r="DI191" s="15">
        <f t="shared" si="255"/>
        <v>1250</v>
      </c>
      <c r="DJ191" s="15">
        <f t="shared" si="255"/>
        <v>1250</v>
      </c>
      <c r="DK191" s="15">
        <f t="shared" si="255"/>
        <v>1250</v>
      </c>
      <c r="DL191" s="15">
        <f t="shared" si="255"/>
        <v>1250</v>
      </c>
    </row>
    <row r="192" spans="1:116" x14ac:dyDescent="0.35">
      <c r="A192" s="31"/>
      <c r="B192" t="str">
        <f t="shared" si="245"/>
        <v>192 PROB-EV</v>
      </c>
      <c r="D192" t="s">
        <v>584</v>
      </c>
      <c r="E192" s="8" t="str">
        <f t="shared" si="244"/>
        <v>192 PROB-EV</v>
      </c>
      <c r="G192" s="141" t="s">
        <v>322</v>
      </c>
      <c r="H192" s="17">
        <v>10000</v>
      </c>
      <c r="I192" s="101">
        <f t="shared" ref="I192:I193" si="256">EOMONTH(I191,7)</f>
        <v>45747</v>
      </c>
      <c r="J192" s="255">
        <v>0.5</v>
      </c>
      <c r="K192" s="17">
        <f t="shared" si="246"/>
        <v>0</v>
      </c>
      <c r="L192" s="17">
        <f t="shared" si="246"/>
        <v>4166.6666666666661</v>
      </c>
      <c r="M192" s="17">
        <f t="shared" si="246"/>
        <v>5000</v>
      </c>
      <c r="N192" s="17">
        <f t="shared" si="246"/>
        <v>5000</v>
      </c>
      <c r="O192" s="17">
        <f t="shared" si="246"/>
        <v>5000</v>
      </c>
      <c r="P192" s="17">
        <f t="shared" si="246"/>
        <v>5000</v>
      </c>
      <c r="R192"/>
      <c r="S192" s="15">
        <f t="shared" si="247"/>
        <v>0</v>
      </c>
      <c r="T192" s="15">
        <f t="shared" si="247"/>
        <v>0</v>
      </c>
      <c r="U192" s="15">
        <f t="shared" si="247"/>
        <v>0</v>
      </c>
      <c r="V192" s="15">
        <f t="shared" si="247"/>
        <v>0</v>
      </c>
      <c r="W192" s="15">
        <f t="shared" si="247"/>
        <v>0</v>
      </c>
      <c r="X192" s="15">
        <f t="shared" si="247"/>
        <v>0</v>
      </c>
      <c r="Y192" s="15">
        <f t="shared" si="247"/>
        <v>0</v>
      </c>
      <c r="Z192" s="15">
        <f t="shared" si="247"/>
        <v>0</v>
      </c>
      <c r="AA192" s="15">
        <f t="shared" si="247"/>
        <v>0</v>
      </c>
      <c r="AB192" s="15">
        <f t="shared" si="247"/>
        <v>0</v>
      </c>
      <c r="AC192" s="15">
        <f t="shared" si="248"/>
        <v>0</v>
      </c>
      <c r="AD192" s="15">
        <f t="shared" si="248"/>
        <v>0</v>
      </c>
      <c r="AE192" s="15">
        <f t="shared" si="248"/>
        <v>0</v>
      </c>
      <c r="AF192" s="15">
        <f t="shared" si="248"/>
        <v>0</v>
      </c>
      <c r="AG192" s="15">
        <f t="shared" si="248"/>
        <v>416.66666666666669</v>
      </c>
      <c r="AH192" s="15">
        <f t="shared" si="248"/>
        <v>416.66666666666669</v>
      </c>
      <c r="AI192" s="15">
        <f t="shared" si="248"/>
        <v>416.66666666666669</v>
      </c>
      <c r="AJ192" s="15">
        <f t="shared" si="248"/>
        <v>416.66666666666669</v>
      </c>
      <c r="AK192" s="15">
        <f t="shared" si="248"/>
        <v>416.66666666666669</v>
      </c>
      <c r="AL192" s="15">
        <f t="shared" si="248"/>
        <v>416.66666666666669</v>
      </c>
      <c r="AM192" s="15">
        <f t="shared" si="249"/>
        <v>416.66666666666669</v>
      </c>
      <c r="AN192" s="15">
        <f t="shared" si="249"/>
        <v>416.66666666666669</v>
      </c>
      <c r="AO192" s="15">
        <f t="shared" si="249"/>
        <v>416.66666666666669</v>
      </c>
      <c r="AP192" s="15">
        <f t="shared" si="249"/>
        <v>416.66666666666669</v>
      </c>
      <c r="AQ192" s="15">
        <f t="shared" si="249"/>
        <v>416.66666666666669</v>
      </c>
      <c r="AR192" s="15">
        <f t="shared" si="249"/>
        <v>416.66666666666669</v>
      </c>
      <c r="AS192" s="15">
        <f t="shared" si="249"/>
        <v>416.66666666666669</v>
      </c>
      <c r="AT192" s="15">
        <f t="shared" si="249"/>
        <v>416.66666666666669</v>
      </c>
      <c r="AU192" s="15">
        <f t="shared" si="249"/>
        <v>416.66666666666669</v>
      </c>
      <c r="AV192" s="15">
        <f t="shared" si="249"/>
        <v>416.66666666666669</v>
      </c>
      <c r="AW192" s="15">
        <f t="shared" si="250"/>
        <v>416.66666666666669</v>
      </c>
      <c r="AX192" s="15">
        <f t="shared" si="250"/>
        <v>416.66666666666669</v>
      </c>
      <c r="AY192" s="15">
        <f t="shared" si="250"/>
        <v>416.66666666666669</v>
      </c>
      <c r="AZ192" s="15">
        <f t="shared" si="250"/>
        <v>416.66666666666669</v>
      </c>
      <c r="BA192" s="15">
        <f t="shared" si="250"/>
        <v>416.66666666666669</v>
      </c>
      <c r="BB192" s="15">
        <f t="shared" si="250"/>
        <v>416.66666666666669</v>
      </c>
      <c r="BC192" s="15">
        <f t="shared" si="250"/>
        <v>416.66666666666669</v>
      </c>
      <c r="BD192" s="15">
        <f t="shared" si="250"/>
        <v>416.66666666666669</v>
      </c>
      <c r="BE192" s="15">
        <f t="shared" si="250"/>
        <v>416.66666666666669</v>
      </c>
      <c r="BF192" s="15">
        <f t="shared" si="250"/>
        <v>416.66666666666669</v>
      </c>
      <c r="BG192" s="15">
        <f t="shared" si="251"/>
        <v>416.66666666666669</v>
      </c>
      <c r="BH192" s="15">
        <f t="shared" si="251"/>
        <v>416.66666666666669</v>
      </c>
      <c r="BI192" s="15">
        <f t="shared" si="251"/>
        <v>416.66666666666669</v>
      </c>
      <c r="BJ192" s="15">
        <f t="shared" si="251"/>
        <v>416.66666666666669</v>
      </c>
      <c r="BK192" s="15">
        <f t="shared" si="251"/>
        <v>416.66666666666669</v>
      </c>
      <c r="BL192" s="15">
        <f t="shared" si="251"/>
        <v>416.66666666666669</v>
      </c>
      <c r="BM192" s="15">
        <f t="shared" si="251"/>
        <v>416.66666666666669</v>
      </c>
      <c r="BN192" s="15">
        <f t="shared" si="251"/>
        <v>416.66666666666669</v>
      </c>
      <c r="BO192" s="15">
        <f t="shared" si="251"/>
        <v>416.66666666666669</v>
      </c>
      <c r="BP192" s="15">
        <f t="shared" si="251"/>
        <v>416.66666666666669</v>
      </c>
      <c r="BQ192" s="15">
        <f t="shared" si="252"/>
        <v>416.66666666666669</v>
      </c>
      <c r="BR192" s="15">
        <f t="shared" si="252"/>
        <v>416.66666666666669</v>
      </c>
      <c r="BS192" s="15">
        <f t="shared" si="252"/>
        <v>416.66666666666669</v>
      </c>
      <c r="BT192" s="15">
        <f t="shared" si="252"/>
        <v>416.66666666666669</v>
      </c>
      <c r="BU192" s="15">
        <f t="shared" si="252"/>
        <v>416.66666666666669</v>
      </c>
      <c r="BV192" s="15">
        <f t="shared" si="252"/>
        <v>416.66666666666669</v>
      </c>
      <c r="BW192" s="15">
        <f t="shared" si="252"/>
        <v>416.66666666666669</v>
      </c>
      <c r="BX192" s="15">
        <f t="shared" si="252"/>
        <v>416.66666666666669</v>
      </c>
      <c r="BY192" s="15">
        <f t="shared" si="252"/>
        <v>416.66666666666669</v>
      </c>
      <c r="BZ192" s="15">
        <f t="shared" si="252"/>
        <v>416.66666666666669</v>
      </c>
      <c r="CA192" s="15">
        <f t="shared" si="253"/>
        <v>416.66666666666669</v>
      </c>
      <c r="CB192" s="15">
        <f t="shared" si="253"/>
        <v>416.66666666666669</v>
      </c>
      <c r="CC192" s="15">
        <f t="shared" si="253"/>
        <v>416.66666666666669</v>
      </c>
      <c r="CD192" s="15">
        <f t="shared" si="253"/>
        <v>416.66666666666669</v>
      </c>
      <c r="CE192" s="15">
        <f t="shared" si="253"/>
        <v>416.66666666666669</v>
      </c>
      <c r="CF192" s="15">
        <f t="shared" si="253"/>
        <v>416.66666666666669</v>
      </c>
      <c r="CG192" s="15">
        <f t="shared" si="253"/>
        <v>416.66666666666669</v>
      </c>
      <c r="CH192" s="15">
        <f t="shared" si="253"/>
        <v>416.66666666666669</v>
      </c>
      <c r="CI192" s="15">
        <f t="shared" si="253"/>
        <v>416.66666666666669</v>
      </c>
      <c r="CJ192" s="15">
        <f t="shared" si="253"/>
        <v>416.66666666666669</v>
      </c>
      <c r="CK192" s="15">
        <f t="shared" si="253"/>
        <v>416.66666666666669</v>
      </c>
      <c r="CL192" s="15">
        <f t="shared" si="253"/>
        <v>416.66666666666669</v>
      </c>
      <c r="CN192" s="15"/>
      <c r="CO192" s="15"/>
      <c r="CP192" s="15">
        <f t="shared" si="254"/>
        <v>0</v>
      </c>
      <c r="CQ192" s="15">
        <f t="shared" si="254"/>
        <v>0</v>
      </c>
      <c r="CR192" s="15">
        <f t="shared" si="254"/>
        <v>0</v>
      </c>
      <c r="CS192" s="15">
        <f t="shared" si="254"/>
        <v>1250</v>
      </c>
      <c r="CT192" s="15">
        <f t="shared" si="254"/>
        <v>1250</v>
      </c>
      <c r="CU192" s="15">
        <f t="shared" si="254"/>
        <v>1250</v>
      </c>
      <c r="CV192" s="15">
        <f t="shared" si="254"/>
        <v>1250</v>
      </c>
      <c r="CW192" s="15">
        <f t="shared" si="254"/>
        <v>1250</v>
      </c>
      <c r="CX192" s="15">
        <f t="shared" si="254"/>
        <v>1250</v>
      </c>
      <c r="CY192" s="15">
        <f t="shared" si="254"/>
        <v>1250</v>
      </c>
      <c r="CZ192" s="15">
        <f t="shared" si="255"/>
        <v>1250</v>
      </c>
      <c r="DA192" s="15">
        <f t="shared" si="255"/>
        <v>1250</v>
      </c>
      <c r="DB192" s="15">
        <f t="shared" si="255"/>
        <v>1250</v>
      </c>
      <c r="DC192" s="15">
        <f t="shared" si="255"/>
        <v>1250</v>
      </c>
      <c r="DD192" s="15">
        <f t="shared" si="255"/>
        <v>1250</v>
      </c>
      <c r="DE192" s="15">
        <f t="shared" si="255"/>
        <v>1250</v>
      </c>
      <c r="DF192" s="15">
        <f t="shared" si="255"/>
        <v>1250</v>
      </c>
      <c r="DG192" s="15">
        <f t="shared" si="255"/>
        <v>1250</v>
      </c>
      <c r="DH192" s="15">
        <f t="shared" si="255"/>
        <v>1250</v>
      </c>
      <c r="DI192" s="15">
        <f t="shared" si="255"/>
        <v>1250</v>
      </c>
      <c r="DJ192" s="15">
        <f t="shared" si="255"/>
        <v>1250</v>
      </c>
      <c r="DK192" s="15">
        <f t="shared" si="255"/>
        <v>1250</v>
      </c>
      <c r="DL192" s="15">
        <f t="shared" si="255"/>
        <v>1250</v>
      </c>
    </row>
    <row r="193" spans="1:116" x14ac:dyDescent="0.35">
      <c r="A193" s="31"/>
      <c r="B193" t="str">
        <f t="shared" si="245"/>
        <v>193 PROB-EV</v>
      </c>
      <c r="D193" t="s">
        <v>584</v>
      </c>
      <c r="E193" s="8" t="str">
        <f t="shared" si="244"/>
        <v>193 PROB-EV</v>
      </c>
      <c r="G193" s="141" t="s">
        <v>323</v>
      </c>
      <c r="H193" s="17">
        <v>10000</v>
      </c>
      <c r="I193" s="101">
        <f t="shared" si="256"/>
        <v>45961</v>
      </c>
      <c r="J193" s="255">
        <v>0.5</v>
      </c>
      <c r="K193" s="256">
        <f t="shared" si="246"/>
        <v>0</v>
      </c>
      <c r="L193" s="256">
        <f t="shared" si="246"/>
        <v>1250</v>
      </c>
      <c r="M193" s="256">
        <f t="shared" si="246"/>
        <v>5000</v>
      </c>
      <c r="N193" s="256">
        <f t="shared" si="246"/>
        <v>5000</v>
      </c>
      <c r="O193" s="256">
        <f t="shared" si="246"/>
        <v>5000</v>
      </c>
      <c r="P193" s="256">
        <f t="shared" si="246"/>
        <v>5000</v>
      </c>
      <c r="R193"/>
      <c r="S193" s="257">
        <f t="shared" si="247"/>
        <v>0</v>
      </c>
      <c r="T193" s="257">
        <f t="shared" si="247"/>
        <v>0</v>
      </c>
      <c r="U193" s="257">
        <f t="shared" si="247"/>
        <v>0</v>
      </c>
      <c r="V193" s="257">
        <f t="shared" si="247"/>
        <v>0</v>
      </c>
      <c r="W193" s="257">
        <f t="shared" si="247"/>
        <v>0</v>
      </c>
      <c r="X193" s="257">
        <f t="shared" si="247"/>
        <v>0</v>
      </c>
      <c r="Y193" s="257">
        <f t="shared" si="247"/>
        <v>0</v>
      </c>
      <c r="Z193" s="257">
        <f t="shared" si="247"/>
        <v>0</v>
      </c>
      <c r="AA193" s="257">
        <f t="shared" si="247"/>
        <v>0</v>
      </c>
      <c r="AB193" s="257">
        <f t="shared" si="247"/>
        <v>0</v>
      </c>
      <c r="AC193" s="257">
        <f t="shared" si="248"/>
        <v>0</v>
      </c>
      <c r="AD193" s="257">
        <f t="shared" si="248"/>
        <v>0</v>
      </c>
      <c r="AE193" s="257">
        <f t="shared" si="248"/>
        <v>0</v>
      </c>
      <c r="AF193" s="257">
        <f t="shared" si="248"/>
        <v>0</v>
      </c>
      <c r="AG193" s="257">
        <f t="shared" si="248"/>
        <v>0</v>
      </c>
      <c r="AH193" s="257">
        <f t="shared" si="248"/>
        <v>0</v>
      </c>
      <c r="AI193" s="257">
        <f t="shared" si="248"/>
        <v>0</v>
      </c>
      <c r="AJ193" s="257">
        <f t="shared" si="248"/>
        <v>0</v>
      </c>
      <c r="AK193" s="257">
        <f t="shared" si="248"/>
        <v>0</v>
      </c>
      <c r="AL193" s="257">
        <f t="shared" si="248"/>
        <v>0</v>
      </c>
      <c r="AM193" s="257">
        <f t="shared" si="249"/>
        <v>0</v>
      </c>
      <c r="AN193" s="257">
        <f t="shared" si="249"/>
        <v>416.66666666666669</v>
      </c>
      <c r="AO193" s="257">
        <f t="shared" si="249"/>
        <v>416.66666666666669</v>
      </c>
      <c r="AP193" s="257">
        <f t="shared" si="249"/>
        <v>416.66666666666669</v>
      </c>
      <c r="AQ193" s="257">
        <f t="shared" si="249"/>
        <v>416.66666666666669</v>
      </c>
      <c r="AR193" s="257">
        <f t="shared" si="249"/>
        <v>416.66666666666669</v>
      </c>
      <c r="AS193" s="257">
        <f t="shared" si="249"/>
        <v>416.66666666666669</v>
      </c>
      <c r="AT193" s="257">
        <f t="shared" si="249"/>
        <v>416.66666666666669</v>
      </c>
      <c r="AU193" s="257">
        <f t="shared" si="249"/>
        <v>416.66666666666669</v>
      </c>
      <c r="AV193" s="257">
        <f t="shared" si="249"/>
        <v>416.66666666666669</v>
      </c>
      <c r="AW193" s="257">
        <f t="shared" si="250"/>
        <v>416.66666666666669</v>
      </c>
      <c r="AX193" s="257">
        <f t="shared" si="250"/>
        <v>416.66666666666669</v>
      </c>
      <c r="AY193" s="257">
        <f t="shared" si="250"/>
        <v>416.66666666666669</v>
      </c>
      <c r="AZ193" s="257">
        <f t="shared" si="250"/>
        <v>416.66666666666669</v>
      </c>
      <c r="BA193" s="257">
        <f t="shared" si="250"/>
        <v>416.66666666666669</v>
      </c>
      <c r="BB193" s="257">
        <f t="shared" si="250"/>
        <v>416.66666666666669</v>
      </c>
      <c r="BC193" s="257">
        <f t="shared" si="250"/>
        <v>416.66666666666669</v>
      </c>
      <c r="BD193" s="257">
        <f t="shared" si="250"/>
        <v>416.66666666666669</v>
      </c>
      <c r="BE193" s="257">
        <f t="shared" si="250"/>
        <v>416.66666666666669</v>
      </c>
      <c r="BF193" s="257">
        <f t="shared" si="250"/>
        <v>416.66666666666669</v>
      </c>
      <c r="BG193" s="257">
        <f t="shared" si="251"/>
        <v>416.66666666666669</v>
      </c>
      <c r="BH193" s="257">
        <f t="shared" si="251"/>
        <v>416.66666666666669</v>
      </c>
      <c r="BI193" s="257">
        <f t="shared" si="251"/>
        <v>416.66666666666669</v>
      </c>
      <c r="BJ193" s="257">
        <f t="shared" si="251"/>
        <v>416.66666666666669</v>
      </c>
      <c r="BK193" s="257">
        <f t="shared" si="251"/>
        <v>416.66666666666669</v>
      </c>
      <c r="BL193" s="257">
        <f t="shared" si="251"/>
        <v>416.66666666666669</v>
      </c>
      <c r="BM193" s="257">
        <f t="shared" si="251"/>
        <v>416.66666666666669</v>
      </c>
      <c r="BN193" s="257">
        <f t="shared" si="251"/>
        <v>416.66666666666669</v>
      </c>
      <c r="BO193" s="257">
        <f t="shared" si="251"/>
        <v>416.66666666666669</v>
      </c>
      <c r="BP193" s="257">
        <f t="shared" si="251"/>
        <v>416.66666666666669</v>
      </c>
      <c r="BQ193" s="257">
        <f t="shared" si="252"/>
        <v>416.66666666666669</v>
      </c>
      <c r="BR193" s="257">
        <f t="shared" si="252"/>
        <v>416.66666666666669</v>
      </c>
      <c r="BS193" s="257">
        <f t="shared" si="252"/>
        <v>416.66666666666669</v>
      </c>
      <c r="BT193" s="257">
        <f t="shared" si="252"/>
        <v>416.66666666666669</v>
      </c>
      <c r="BU193" s="257">
        <f t="shared" si="252"/>
        <v>416.66666666666669</v>
      </c>
      <c r="BV193" s="257">
        <f t="shared" si="252"/>
        <v>416.66666666666669</v>
      </c>
      <c r="BW193" s="257">
        <f t="shared" si="252"/>
        <v>416.66666666666669</v>
      </c>
      <c r="BX193" s="257">
        <f t="shared" si="252"/>
        <v>416.66666666666669</v>
      </c>
      <c r="BY193" s="257">
        <f t="shared" si="252"/>
        <v>416.66666666666669</v>
      </c>
      <c r="BZ193" s="257">
        <f t="shared" si="252"/>
        <v>416.66666666666669</v>
      </c>
      <c r="CA193" s="257">
        <f t="shared" si="253"/>
        <v>416.66666666666669</v>
      </c>
      <c r="CB193" s="257">
        <f t="shared" si="253"/>
        <v>416.66666666666669</v>
      </c>
      <c r="CC193" s="257">
        <f t="shared" si="253"/>
        <v>416.66666666666669</v>
      </c>
      <c r="CD193" s="257">
        <f t="shared" si="253"/>
        <v>416.66666666666669</v>
      </c>
      <c r="CE193" s="257">
        <f t="shared" si="253"/>
        <v>416.66666666666669</v>
      </c>
      <c r="CF193" s="257">
        <f t="shared" si="253"/>
        <v>416.66666666666669</v>
      </c>
      <c r="CG193" s="257">
        <f t="shared" si="253"/>
        <v>416.66666666666669</v>
      </c>
      <c r="CH193" s="257">
        <f t="shared" si="253"/>
        <v>416.66666666666669</v>
      </c>
      <c r="CI193" s="257">
        <f t="shared" si="253"/>
        <v>416.66666666666669</v>
      </c>
      <c r="CJ193" s="257">
        <f t="shared" si="253"/>
        <v>416.66666666666669</v>
      </c>
      <c r="CK193" s="257">
        <f t="shared" si="253"/>
        <v>416.66666666666669</v>
      </c>
      <c r="CL193" s="257">
        <f t="shared" si="253"/>
        <v>416.66666666666669</v>
      </c>
      <c r="CN193" s="15"/>
      <c r="CO193" s="15"/>
      <c r="CP193" s="257">
        <f t="shared" si="254"/>
        <v>0</v>
      </c>
      <c r="CQ193" s="257">
        <f t="shared" si="254"/>
        <v>0</v>
      </c>
      <c r="CR193" s="257">
        <f t="shared" si="254"/>
        <v>0</v>
      </c>
      <c r="CS193" s="257">
        <f t="shared" si="254"/>
        <v>0</v>
      </c>
      <c r="CT193" s="257">
        <f t="shared" si="254"/>
        <v>0</v>
      </c>
      <c r="CU193" s="257">
        <f t="shared" si="254"/>
        <v>0</v>
      </c>
      <c r="CV193" s="257">
        <f t="shared" si="254"/>
        <v>1250</v>
      </c>
      <c r="CW193" s="257">
        <f t="shared" si="254"/>
        <v>1250</v>
      </c>
      <c r="CX193" s="257">
        <f t="shared" si="254"/>
        <v>1250</v>
      </c>
      <c r="CY193" s="257">
        <f t="shared" si="254"/>
        <v>1250</v>
      </c>
      <c r="CZ193" s="257">
        <f t="shared" si="255"/>
        <v>1250</v>
      </c>
      <c r="DA193" s="257">
        <f t="shared" si="255"/>
        <v>1250</v>
      </c>
      <c r="DB193" s="257">
        <f t="shared" si="255"/>
        <v>1250</v>
      </c>
      <c r="DC193" s="257">
        <f t="shared" si="255"/>
        <v>1250</v>
      </c>
      <c r="DD193" s="257">
        <f t="shared" si="255"/>
        <v>1250</v>
      </c>
      <c r="DE193" s="257">
        <f t="shared" si="255"/>
        <v>1250</v>
      </c>
      <c r="DF193" s="257">
        <f t="shared" si="255"/>
        <v>1250</v>
      </c>
      <c r="DG193" s="257">
        <f t="shared" si="255"/>
        <v>1250</v>
      </c>
      <c r="DH193" s="257">
        <f t="shared" si="255"/>
        <v>1250</v>
      </c>
      <c r="DI193" s="257">
        <f t="shared" si="255"/>
        <v>1250</v>
      </c>
      <c r="DJ193" s="257">
        <f t="shared" si="255"/>
        <v>1250</v>
      </c>
      <c r="DK193" s="257">
        <f t="shared" si="255"/>
        <v>1250</v>
      </c>
      <c r="DL193" s="257">
        <f t="shared" si="255"/>
        <v>1250</v>
      </c>
    </row>
    <row r="194" spans="1:116" x14ac:dyDescent="0.35">
      <c r="B194" t="str">
        <f t="shared" si="245"/>
        <v>194 PROB-EV</v>
      </c>
      <c r="D194" t="s">
        <v>584</v>
      </c>
      <c r="E194" s="8" t="str">
        <f t="shared" si="244"/>
        <v>194 PROB-EV</v>
      </c>
      <c r="G194" s="126" t="s">
        <v>684</v>
      </c>
      <c r="H194" s="31"/>
      <c r="I194" s="31"/>
      <c r="J194" s="73"/>
      <c r="K194" s="39">
        <f t="shared" si="246"/>
        <v>7083.3333333333321</v>
      </c>
      <c r="L194" s="39">
        <f t="shared" si="246"/>
        <v>15416.666666666666</v>
      </c>
      <c r="M194" s="39">
        <f t="shared" si="246"/>
        <v>20000</v>
      </c>
      <c r="N194" s="39">
        <f t="shared" si="246"/>
        <v>20000</v>
      </c>
      <c r="O194" s="39">
        <f t="shared" si="246"/>
        <v>20000</v>
      </c>
      <c r="P194" s="39">
        <f t="shared" si="246"/>
        <v>20000</v>
      </c>
      <c r="R194"/>
      <c r="S194" s="38">
        <f>SUM(S190:S193)</f>
        <v>416.66666666666669</v>
      </c>
      <c r="T194" s="38">
        <f>SUM(T190:T193)</f>
        <v>416.66666666666669</v>
      </c>
      <c r="U194" s="38">
        <f t="shared" ref="U194:CF194" si="257">SUM(U190:U193)</f>
        <v>416.66666666666669</v>
      </c>
      <c r="V194" s="38">
        <f t="shared" si="257"/>
        <v>416.66666666666669</v>
      </c>
      <c r="W194" s="38">
        <f t="shared" si="257"/>
        <v>416.66666666666669</v>
      </c>
      <c r="X194" s="38">
        <f t="shared" si="257"/>
        <v>416.66666666666669</v>
      </c>
      <c r="Y194" s="38">
        <f t="shared" si="257"/>
        <v>416.66666666666669</v>
      </c>
      <c r="Z194" s="38">
        <f t="shared" si="257"/>
        <v>833.33333333333337</v>
      </c>
      <c r="AA194" s="38">
        <f t="shared" si="257"/>
        <v>833.33333333333337</v>
      </c>
      <c r="AB194" s="38">
        <f t="shared" si="257"/>
        <v>833.33333333333337</v>
      </c>
      <c r="AC194" s="38">
        <f t="shared" si="257"/>
        <v>833.33333333333337</v>
      </c>
      <c r="AD194" s="38">
        <f t="shared" si="257"/>
        <v>833.33333333333337</v>
      </c>
      <c r="AE194" s="38">
        <f t="shared" si="257"/>
        <v>833.33333333333337</v>
      </c>
      <c r="AF194" s="38">
        <f t="shared" si="257"/>
        <v>833.33333333333337</v>
      </c>
      <c r="AG194" s="38">
        <f t="shared" si="257"/>
        <v>1250</v>
      </c>
      <c r="AH194" s="38">
        <f t="shared" si="257"/>
        <v>1250</v>
      </c>
      <c r="AI194" s="38">
        <f t="shared" si="257"/>
        <v>1250</v>
      </c>
      <c r="AJ194" s="38">
        <f t="shared" si="257"/>
        <v>1250</v>
      </c>
      <c r="AK194" s="38">
        <f t="shared" si="257"/>
        <v>1250</v>
      </c>
      <c r="AL194" s="38">
        <f t="shared" si="257"/>
        <v>1250</v>
      </c>
      <c r="AM194" s="38">
        <f t="shared" si="257"/>
        <v>1250</v>
      </c>
      <c r="AN194" s="38">
        <f t="shared" si="257"/>
        <v>1666.6666666666667</v>
      </c>
      <c r="AO194" s="38">
        <f t="shared" si="257"/>
        <v>1666.6666666666667</v>
      </c>
      <c r="AP194" s="38">
        <f t="shared" si="257"/>
        <v>1666.6666666666667</v>
      </c>
      <c r="AQ194" s="38">
        <f t="shared" si="257"/>
        <v>1666.6666666666667</v>
      </c>
      <c r="AR194" s="38">
        <f t="shared" si="257"/>
        <v>1666.6666666666667</v>
      </c>
      <c r="AS194" s="38">
        <f t="shared" si="257"/>
        <v>1666.6666666666667</v>
      </c>
      <c r="AT194" s="38">
        <f t="shared" si="257"/>
        <v>1666.6666666666667</v>
      </c>
      <c r="AU194" s="38">
        <f t="shared" si="257"/>
        <v>1666.6666666666667</v>
      </c>
      <c r="AV194" s="38">
        <f t="shared" si="257"/>
        <v>1666.6666666666667</v>
      </c>
      <c r="AW194" s="38">
        <f t="shared" si="257"/>
        <v>1666.6666666666667</v>
      </c>
      <c r="AX194" s="38">
        <f t="shared" si="257"/>
        <v>1666.6666666666667</v>
      </c>
      <c r="AY194" s="38">
        <f t="shared" si="257"/>
        <v>1666.6666666666667</v>
      </c>
      <c r="AZ194" s="38">
        <f t="shared" si="257"/>
        <v>1666.6666666666667</v>
      </c>
      <c r="BA194" s="38">
        <f t="shared" si="257"/>
        <v>1666.6666666666667</v>
      </c>
      <c r="BB194" s="38">
        <f t="shared" si="257"/>
        <v>1666.6666666666667</v>
      </c>
      <c r="BC194" s="38">
        <f t="shared" si="257"/>
        <v>1666.6666666666667</v>
      </c>
      <c r="BD194" s="38">
        <f t="shared" si="257"/>
        <v>1666.6666666666667</v>
      </c>
      <c r="BE194" s="38">
        <f t="shared" si="257"/>
        <v>1666.6666666666667</v>
      </c>
      <c r="BF194" s="38">
        <f t="shared" si="257"/>
        <v>1666.6666666666667</v>
      </c>
      <c r="BG194" s="38">
        <f t="shared" si="257"/>
        <v>1666.6666666666667</v>
      </c>
      <c r="BH194" s="38">
        <f t="shared" si="257"/>
        <v>1666.6666666666667</v>
      </c>
      <c r="BI194" s="38">
        <f t="shared" si="257"/>
        <v>1666.6666666666667</v>
      </c>
      <c r="BJ194" s="38">
        <f t="shared" si="257"/>
        <v>1666.6666666666667</v>
      </c>
      <c r="BK194" s="38">
        <f t="shared" si="257"/>
        <v>1666.6666666666667</v>
      </c>
      <c r="BL194" s="38">
        <f t="shared" si="257"/>
        <v>1666.6666666666667</v>
      </c>
      <c r="BM194" s="38">
        <f t="shared" si="257"/>
        <v>1666.6666666666667</v>
      </c>
      <c r="BN194" s="38">
        <f t="shared" si="257"/>
        <v>1666.6666666666667</v>
      </c>
      <c r="BO194" s="38">
        <f t="shared" si="257"/>
        <v>1666.6666666666667</v>
      </c>
      <c r="BP194" s="38">
        <f t="shared" si="257"/>
        <v>1666.6666666666667</v>
      </c>
      <c r="BQ194" s="38">
        <f t="shared" si="257"/>
        <v>1666.6666666666667</v>
      </c>
      <c r="BR194" s="38">
        <f t="shared" si="257"/>
        <v>1666.6666666666667</v>
      </c>
      <c r="BS194" s="38">
        <f t="shared" si="257"/>
        <v>1666.6666666666667</v>
      </c>
      <c r="BT194" s="38">
        <f t="shared" si="257"/>
        <v>1666.6666666666667</v>
      </c>
      <c r="BU194" s="38">
        <f t="shared" si="257"/>
        <v>1666.6666666666667</v>
      </c>
      <c r="BV194" s="38">
        <f t="shared" si="257"/>
        <v>1666.6666666666667</v>
      </c>
      <c r="BW194" s="38">
        <f t="shared" si="257"/>
        <v>1666.6666666666667</v>
      </c>
      <c r="BX194" s="38">
        <f t="shared" si="257"/>
        <v>1666.6666666666667</v>
      </c>
      <c r="BY194" s="38">
        <f t="shared" si="257"/>
        <v>1666.6666666666667</v>
      </c>
      <c r="BZ194" s="38">
        <f t="shared" si="257"/>
        <v>1666.6666666666667</v>
      </c>
      <c r="CA194" s="38">
        <f t="shared" si="257"/>
        <v>1666.6666666666667</v>
      </c>
      <c r="CB194" s="38">
        <f t="shared" si="257"/>
        <v>1666.6666666666667</v>
      </c>
      <c r="CC194" s="38">
        <f t="shared" si="257"/>
        <v>1666.6666666666667</v>
      </c>
      <c r="CD194" s="38">
        <f t="shared" si="257"/>
        <v>1666.6666666666667</v>
      </c>
      <c r="CE194" s="38">
        <f t="shared" si="257"/>
        <v>1666.6666666666667</v>
      </c>
      <c r="CF194" s="38">
        <f t="shared" si="257"/>
        <v>1666.6666666666667</v>
      </c>
      <c r="CG194" s="38">
        <f t="shared" ref="CG194:CL194" si="258">SUM(CG190:CG193)</f>
        <v>1666.6666666666667</v>
      </c>
      <c r="CH194" s="38">
        <f t="shared" si="258"/>
        <v>1666.6666666666667</v>
      </c>
      <c r="CI194" s="38">
        <f t="shared" si="258"/>
        <v>1666.6666666666667</v>
      </c>
      <c r="CJ194" s="38">
        <f t="shared" si="258"/>
        <v>1666.6666666666667</v>
      </c>
      <c r="CK194" s="38">
        <f t="shared" si="258"/>
        <v>1666.6666666666667</v>
      </c>
      <c r="CL194" s="38">
        <f t="shared" si="258"/>
        <v>1666.6666666666667</v>
      </c>
      <c r="CN194"/>
      <c r="CO194" s="73"/>
      <c r="CP194" s="38">
        <f t="shared" ref="CP194:DL194" si="259">SUM(CP190:CP193)</f>
        <v>1250</v>
      </c>
      <c r="CQ194" s="38">
        <f t="shared" si="259"/>
        <v>2500</v>
      </c>
      <c r="CR194" s="38">
        <f t="shared" si="259"/>
        <v>2500</v>
      </c>
      <c r="CS194" s="38">
        <f t="shared" si="259"/>
        <v>3750</v>
      </c>
      <c r="CT194" s="38">
        <f t="shared" si="259"/>
        <v>3750</v>
      </c>
      <c r="CU194" s="38">
        <f t="shared" si="259"/>
        <v>3750</v>
      </c>
      <c r="CV194" s="38">
        <f t="shared" si="259"/>
        <v>5000</v>
      </c>
      <c r="CW194" s="38">
        <f t="shared" si="259"/>
        <v>5000</v>
      </c>
      <c r="CX194" s="38">
        <f t="shared" si="259"/>
        <v>5000</v>
      </c>
      <c r="CY194" s="38">
        <f t="shared" si="259"/>
        <v>5000</v>
      </c>
      <c r="CZ194" s="38">
        <f t="shared" si="259"/>
        <v>5000</v>
      </c>
      <c r="DA194" s="38">
        <f t="shared" si="259"/>
        <v>5000</v>
      </c>
      <c r="DB194" s="38">
        <f t="shared" si="259"/>
        <v>5000</v>
      </c>
      <c r="DC194" s="38">
        <f t="shared" si="259"/>
        <v>5000</v>
      </c>
      <c r="DD194" s="38">
        <f t="shared" si="259"/>
        <v>5000</v>
      </c>
      <c r="DE194" s="38">
        <f t="shared" si="259"/>
        <v>5000</v>
      </c>
      <c r="DF194" s="38">
        <f t="shared" si="259"/>
        <v>5000</v>
      </c>
      <c r="DG194" s="38">
        <f t="shared" si="259"/>
        <v>5000</v>
      </c>
      <c r="DH194" s="38">
        <f t="shared" si="259"/>
        <v>5000</v>
      </c>
      <c r="DI194" s="38">
        <f t="shared" si="259"/>
        <v>5000</v>
      </c>
      <c r="DJ194" s="38">
        <f t="shared" si="259"/>
        <v>5000</v>
      </c>
      <c r="DK194" s="38">
        <f t="shared" si="259"/>
        <v>5000</v>
      </c>
      <c r="DL194" s="38">
        <f t="shared" si="259"/>
        <v>5000</v>
      </c>
    </row>
    <row r="195" spans="1:116" x14ac:dyDescent="0.35">
      <c r="B195" t="s">
        <v>332</v>
      </c>
      <c r="D195" t="s">
        <v>584</v>
      </c>
      <c r="E195" s="8" t="str">
        <f t="shared" si="244"/>
        <v>195 PROB-EV</v>
      </c>
      <c r="G195" s="241" t="str">
        <f>IFERROR(SUBSTITUTE(TRIM(MID(G188, SEARCH("-", G188) + 1, LEN(G203))),":",""),"no unit")</f>
        <v>driven</v>
      </c>
      <c r="H195" s="31"/>
      <c r="I195" s="31"/>
      <c r="J195" s="73"/>
      <c r="K195" s="39"/>
      <c r="L195" s="39"/>
      <c r="M195" s="39"/>
      <c r="N195" s="39"/>
      <c r="O195" s="39"/>
      <c r="P195" s="39"/>
      <c r="R195"/>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c r="BZ195" s="38"/>
      <c r="CA195" s="38"/>
      <c r="CB195" s="38"/>
      <c r="CC195" s="38"/>
      <c r="CD195" s="38"/>
      <c r="CE195" s="38"/>
      <c r="CF195" s="38"/>
      <c r="CG195" s="38"/>
      <c r="CH195" s="38"/>
      <c r="CI195" s="38"/>
      <c r="CJ195" s="38"/>
      <c r="CK195" s="38"/>
      <c r="CL195" s="38"/>
      <c r="CN195"/>
      <c r="CO195" s="73"/>
      <c r="CP195" s="38"/>
      <c r="CQ195" s="38"/>
      <c r="CR195" s="38"/>
      <c r="CS195" s="38"/>
      <c r="CT195" s="38"/>
      <c r="CU195" s="38"/>
      <c r="CV195" s="38"/>
      <c r="CW195" s="38"/>
      <c r="CX195" s="38"/>
      <c r="CY195" s="38"/>
      <c r="CZ195" s="38"/>
      <c r="DA195" s="38"/>
      <c r="DB195" s="38"/>
      <c r="DC195" s="38"/>
      <c r="DD195" s="38"/>
      <c r="DE195" s="38"/>
      <c r="DF195" s="38"/>
      <c r="DG195" s="38"/>
      <c r="DH195" s="38"/>
      <c r="DI195" s="38"/>
      <c r="DJ195" s="38"/>
      <c r="DK195" s="38"/>
      <c r="DL195" s="38"/>
    </row>
    <row r="196" spans="1:116" x14ac:dyDescent="0.35">
      <c r="B196" t="s">
        <v>332</v>
      </c>
      <c r="D196" t="s">
        <v>584</v>
      </c>
      <c r="E196" s="8" t="str">
        <f t="shared" si="244"/>
        <v>196 PROB-EV</v>
      </c>
      <c r="G196" s="241" t="str">
        <f>SUBSTITUTE(G204,"# of","")</f>
        <v xml:space="preserve"> assets</v>
      </c>
      <c r="H196" s="31"/>
      <c r="I196" s="31"/>
      <c r="J196" s="73"/>
      <c r="K196" s="39"/>
      <c r="L196" s="39"/>
      <c r="M196" s="39"/>
      <c r="N196" s="39"/>
      <c r="O196" s="39"/>
      <c r="P196" s="39"/>
      <c r="R196"/>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c r="BZ196" s="38"/>
      <c r="CA196" s="38"/>
      <c r="CB196" s="38"/>
      <c r="CC196" s="38"/>
      <c r="CD196" s="38"/>
      <c r="CE196" s="38"/>
      <c r="CF196" s="38"/>
      <c r="CG196" s="38"/>
      <c r="CH196" s="38"/>
      <c r="CI196" s="38"/>
      <c r="CJ196" s="38"/>
      <c r="CK196" s="38"/>
      <c r="CL196" s="38"/>
      <c r="CN196"/>
      <c r="CO196" s="73"/>
      <c r="CP196" s="38"/>
      <c r="CQ196" s="38"/>
      <c r="CR196" s="38"/>
      <c r="CS196" s="38"/>
      <c r="CT196" s="38"/>
      <c r="CU196" s="38"/>
      <c r="CV196" s="38"/>
      <c r="CW196" s="38"/>
      <c r="CX196" s="38"/>
      <c r="CY196" s="38"/>
      <c r="CZ196" s="38"/>
      <c r="DA196" s="38"/>
      <c r="DB196" s="38"/>
      <c r="DC196" s="38"/>
      <c r="DD196" s="38"/>
      <c r="DE196" s="38"/>
      <c r="DF196" s="38"/>
      <c r="DG196" s="38"/>
      <c r="DH196" s="38"/>
      <c r="DI196" s="38"/>
      <c r="DJ196" s="38"/>
      <c r="DK196" s="38"/>
      <c r="DL196" s="38"/>
    </row>
    <row r="197" spans="1:116" x14ac:dyDescent="0.35">
      <c r="B197" t="s">
        <v>332</v>
      </c>
      <c r="D197" t="s">
        <v>584</v>
      </c>
      <c r="E197" s="8" t="str">
        <f t="shared" si="244"/>
        <v>197 PROB-EV</v>
      </c>
      <c r="G197" s="136" t="s">
        <v>334</v>
      </c>
      <c r="H197" s="31"/>
      <c r="I197" s="31"/>
      <c r="J197" s="73"/>
      <c r="K197" s="39"/>
      <c r="L197" s="39"/>
      <c r="M197" s="39"/>
      <c r="N197" s="39"/>
      <c r="O197" s="39"/>
      <c r="P197" s="39"/>
      <c r="R197"/>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c r="BZ197" s="38"/>
      <c r="CA197" s="38"/>
      <c r="CB197" s="38"/>
      <c r="CC197" s="38"/>
      <c r="CD197" s="38"/>
      <c r="CE197" s="38"/>
      <c r="CF197" s="38"/>
      <c r="CG197" s="38"/>
      <c r="CH197" s="38"/>
      <c r="CI197" s="38"/>
      <c r="CJ197" s="38"/>
      <c r="CK197" s="38"/>
      <c r="CL197" s="38"/>
      <c r="CN197"/>
      <c r="CO197" s="73"/>
      <c r="CP197" s="38"/>
      <c r="CQ197" s="38"/>
      <c r="CR197" s="38"/>
      <c r="CS197" s="38"/>
      <c r="CT197" s="38"/>
      <c r="CU197" s="38"/>
      <c r="CV197" s="38"/>
      <c r="CW197" s="38"/>
      <c r="CX197" s="38"/>
      <c r="CY197" s="38"/>
      <c r="CZ197" s="38"/>
      <c r="DA197" s="38"/>
      <c r="DB197" s="38"/>
      <c r="DC197" s="38"/>
      <c r="DD197" s="38"/>
      <c r="DE197" s="38"/>
      <c r="DF197" s="38"/>
      <c r="DG197" s="38"/>
      <c r="DH197" s="38"/>
      <c r="DI197" s="38"/>
      <c r="DJ197" s="38"/>
      <c r="DK197" s="38"/>
      <c r="DL197" s="38"/>
    </row>
    <row r="198" spans="1:116" x14ac:dyDescent="0.35">
      <c r="B198" t="s">
        <v>332</v>
      </c>
      <c r="D198" t="s">
        <v>584</v>
      </c>
      <c r="E198" s="8" t="str">
        <f t="shared" si="244"/>
        <v>198 PROB-EV</v>
      </c>
      <c r="G198" s="136" t="s">
        <v>333</v>
      </c>
      <c r="H198" s="31"/>
      <c r="I198" s="31"/>
      <c r="J198" s="73"/>
      <c r="K198" s="39"/>
      <c r="L198" s="39"/>
      <c r="M198" s="39"/>
      <c r="N198" s="39"/>
      <c r="O198" s="39"/>
      <c r="P198" s="39"/>
      <c r="R198"/>
      <c r="S198" s="203" t="str">
        <f>ADDRESS(ROW(S194),COLUMN(S194),2)</f>
        <v>S$194</v>
      </c>
      <c r="T198" s="203" t="str">
        <f>ADDRESS(ROW(T194),COLUMN(T194),2)</f>
        <v>T$194</v>
      </c>
      <c r="U198" s="203" t="str">
        <f t="shared" ref="U198:CF198" si="260">ADDRESS(ROW(U194),COLUMN(U194),2)</f>
        <v>U$194</v>
      </c>
      <c r="V198" s="203" t="str">
        <f t="shared" si="260"/>
        <v>V$194</v>
      </c>
      <c r="W198" s="203" t="str">
        <f t="shared" si="260"/>
        <v>W$194</v>
      </c>
      <c r="X198" s="203" t="str">
        <f t="shared" si="260"/>
        <v>X$194</v>
      </c>
      <c r="Y198" s="203" t="str">
        <f t="shared" si="260"/>
        <v>Y$194</v>
      </c>
      <c r="Z198" s="203" t="str">
        <f t="shared" si="260"/>
        <v>Z$194</v>
      </c>
      <c r="AA198" s="203" t="str">
        <f t="shared" si="260"/>
        <v>AA$194</v>
      </c>
      <c r="AB198" s="203" t="str">
        <f t="shared" si="260"/>
        <v>AB$194</v>
      </c>
      <c r="AC198" s="203" t="str">
        <f t="shared" si="260"/>
        <v>AC$194</v>
      </c>
      <c r="AD198" s="203" t="str">
        <f t="shared" si="260"/>
        <v>AD$194</v>
      </c>
      <c r="AE198" s="203" t="str">
        <f t="shared" si="260"/>
        <v>AE$194</v>
      </c>
      <c r="AF198" s="203" t="str">
        <f t="shared" si="260"/>
        <v>AF$194</v>
      </c>
      <c r="AG198" s="203" t="str">
        <f t="shared" si="260"/>
        <v>AG$194</v>
      </c>
      <c r="AH198" s="203" t="str">
        <f t="shared" si="260"/>
        <v>AH$194</v>
      </c>
      <c r="AI198" s="203" t="str">
        <f t="shared" si="260"/>
        <v>AI$194</v>
      </c>
      <c r="AJ198" s="203" t="str">
        <f t="shared" si="260"/>
        <v>AJ$194</v>
      </c>
      <c r="AK198" s="203" t="str">
        <f t="shared" si="260"/>
        <v>AK$194</v>
      </c>
      <c r="AL198" s="203" t="str">
        <f t="shared" si="260"/>
        <v>AL$194</v>
      </c>
      <c r="AM198" s="203" t="str">
        <f t="shared" si="260"/>
        <v>AM$194</v>
      </c>
      <c r="AN198" s="203" t="str">
        <f t="shared" si="260"/>
        <v>AN$194</v>
      </c>
      <c r="AO198" s="203" t="str">
        <f t="shared" si="260"/>
        <v>AO$194</v>
      </c>
      <c r="AP198" s="203" t="str">
        <f t="shared" si="260"/>
        <v>AP$194</v>
      </c>
      <c r="AQ198" s="203" t="str">
        <f t="shared" si="260"/>
        <v>AQ$194</v>
      </c>
      <c r="AR198" s="203" t="str">
        <f t="shared" si="260"/>
        <v>AR$194</v>
      </c>
      <c r="AS198" s="203" t="str">
        <f t="shared" si="260"/>
        <v>AS$194</v>
      </c>
      <c r="AT198" s="203" t="str">
        <f t="shared" si="260"/>
        <v>AT$194</v>
      </c>
      <c r="AU198" s="203" t="str">
        <f t="shared" si="260"/>
        <v>AU$194</v>
      </c>
      <c r="AV198" s="203" t="str">
        <f t="shared" si="260"/>
        <v>AV$194</v>
      </c>
      <c r="AW198" s="203" t="str">
        <f t="shared" si="260"/>
        <v>AW$194</v>
      </c>
      <c r="AX198" s="203" t="str">
        <f t="shared" si="260"/>
        <v>AX$194</v>
      </c>
      <c r="AY198" s="203" t="str">
        <f t="shared" si="260"/>
        <v>AY$194</v>
      </c>
      <c r="AZ198" s="203" t="str">
        <f t="shared" si="260"/>
        <v>AZ$194</v>
      </c>
      <c r="BA198" s="203" t="str">
        <f t="shared" si="260"/>
        <v>BA$194</v>
      </c>
      <c r="BB198" s="203" t="str">
        <f t="shared" si="260"/>
        <v>BB$194</v>
      </c>
      <c r="BC198" s="203" t="str">
        <f t="shared" si="260"/>
        <v>BC$194</v>
      </c>
      <c r="BD198" s="203" t="str">
        <f t="shared" si="260"/>
        <v>BD$194</v>
      </c>
      <c r="BE198" s="203" t="str">
        <f t="shared" si="260"/>
        <v>BE$194</v>
      </c>
      <c r="BF198" s="203" t="str">
        <f t="shared" si="260"/>
        <v>BF$194</v>
      </c>
      <c r="BG198" s="203" t="str">
        <f t="shared" si="260"/>
        <v>BG$194</v>
      </c>
      <c r="BH198" s="203" t="str">
        <f t="shared" si="260"/>
        <v>BH$194</v>
      </c>
      <c r="BI198" s="203" t="str">
        <f t="shared" si="260"/>
        <v>BI$194</v>
      </c>
      <c r="BJ198" s="203" t="str">
        <f t="shared" si="260"/>
        <v>BJ$194</v>
      </c>
      <c r="BK198" s="203" t="str">
        <f t="shared" si="260"/>
        <v>BK$194</v>
      </c>
      <c r="BL198" s="203" t="str">
        <f t="shared" si="260"/>
        <v>BL$194</v>
      </c>
      <c r="BM198" s="203" t="str">
        <f t="shared" si="260"/>
        <v>BM$194</v>
      </c>
      <c r="BN198" s="203" t="str">
        <f t="shared" si="260"/>
        <v>BN$194</v>
      </c>
      <c r="BO198" s="203" t="str">
        <f t="shared" si="260"/>
        <v>BO$194</v>
      </c>
      <c r="BP198" s="203" t="str">
        <f t="shared" si="260"/>
        <v>BP$194</v>
      </c>
      <c r="BQ198" s="203" t="str">
        <f t="shared" si="260"/>
        <v>BQ$194</v>
      </c>
      <c r="BR198" s="203" t="str">
        <f t="shared" si="260"/>
        <v>BR$194</v>
      </c>
      <c r="BS198" s="203" t="str">
        <f t="shared" si="260"/>
        <v>BS$194</v>
      </c>
      <c r="BT198" s="203" t="str">
        <f t="shared" si="260"/>
        <v>BT$194</v>
      </c>
      <c r="BU198" s="203" t="str">
        <f t="shared" si="260"/>
        <v>BU$194</v>
      </c>
      <c r="BV198" s="203" t="str">
        <f t="shared" si="260"/>
        <v>BV$194</v>
      </c>
      <c r="BW198" s="203" t="str">
        <f t="shared" si="260"/>
        <v>BW$194</v>
      </c>
      <c r="BX198" s="203" t="str">
        <f t="shared" si="260"/>
        <v>BX$194</v>
      </c>
      <c r="BY198" s="203" t="str">
        <f t="shared" si="260"/>
        <v>BY$194</v>
      </c>
      <c r="BZ198" s="203" t="str">
        <f t="shared" si="260"/>
        <v>BZ$194</v>
      </c>
      <c r="CA198" s="203" t="str">
        <f t="shared" si="260"/>
        <v>CA$194</v>
      </c>
      <c r="CB198" s="203" t="str">
        <f t="shared" si="260"/>
        <v>CB$194</v>
      </c>
      <c r="CC198" s="203" t="str">
        <f t="shared" si="260"/>
        <v>CC$194</v>
      </c>
      <c r="CD198" s="203" t="str">
        <f t="shared" si="260"/>
        <v>CD$194</v>
      </c>
      <c r="CE198" s="203" t="str">
        <f t="shared" si="260"/>
        <v>CE$194</v>
      </c>
      <c r="CF198" s="203" t="str">
        <f t="shared" si="260"/>
        <v>CF$194</v>
      </c>
      <c r="CG198" s="203" t="str">
        <f t="shared" ref="CG198:CL198" si="261">ADDRESS(ROW(CG194),COLUMN(CG194),2)</f>
        <v>CG$194</v>
      </c>
      <c r="CH198" s="203" t="str">
        <f t="shared" si="261"/>
        <v>CH$194</v>
      </c>
      <c r="CI198" s="203" t="str">
        <f t="shared" si="261"/>
        <v>CI$194</v>
      </c>
      <c r="CJ198" s="203" t="str">
        <f t="shared" si="261"/>
        <v>CJ$194</v>
      </c>
      <c r="CK198" s="203" t="str">
        <f t="shared" si="261"/>
        <v>CK$194</v>
      </c>
      <c r="CL198" s="203" t="str">
        <f t="shared" si="261"/>
        <v>CL$194</v>
      </c>
      <c r="CN198"/>
      <c r="CO198" s="73"/>
      <c r="CP198" s="203" t="str">
        <f t="shared" ref="CP198:DL198" si="262">ADDRESS(ROW(CP194),COLUMN(CP194),2)</f>
        <v>CP$194</v>
      </c>
      <c r="CQ198" s="203" t="str">
        <f t="shared" si="262"/>
        <v>CQ$194</v>
      </c>
      <c r="CR198" s="203" t="str">
        <f t="shared" si="262"/>
        <v>CR$194</v>
      </c>
      <c r="CS198" s="203" t="str">
        <f t="shared" si="262"/>
        <v>CS$194</v>
      </c>
      <c r="CT198" s="203" t="str">
        <f t="shared" si="262"/>
        <v>CT$194</v>
      </c>
      <c r="CU198" s="203" t="str">
        <f t="shared" si="262"/>
        <v>CU$194</v>
      </c>
      <c r="CV198" s="203" t="str">
        <f t="shared" si="262"/>
        <v>CV$194</v>
      </c>
      <c r="CW198" s="203" t="str">
        <f t="shared" si="262"/>
        <v>CW$194</v>
      </c>
      <c r="CX198" s="203" t="str">
        <f t="shared" si="262"/>
        <v>CX$194</v>
      </c>
      <c r="CY198" s="203" t="str">
        <f t="shared" si="262"/>
        <v>CY$194</v>
      </c>
      <c r="CZ198" s="203" t="str">
        <f t="shared" si="262"/>
        <v>CZ$194</v>
      </c>
      <c r="DA198" s="203" t="str">
        <f t="shared" si="262"/>
        <v>DA$194</v>
      </c>
      <c r="DB198" s="203" t="str">
        <f t="shared" si="262"/>
        <v>DB$194</v>
      </c>
      <c r="DC198" s="203" t="str">
        <f t="shared" si="262"/>
        <v>DC$194</v>
      </c>
      <c r="DD198" s="203" t="str">
        <f t="shared" si="262"/>
        <v>DD$194</v>
      </c>
      <c r="DE198" s="203" t="str">
        <f t="shared" si="262"/>
        <v>DE$194</v>
      </c>
      <c r="DF198" s="203" t="str">
        <f t="shared" si="262"/>
        <v>DF$194</v>
      </c>
      <c r="DG198" s="203" t="str">
        <f t="shared" si="262"/>
        <v>DG$194</v>
      </c>
      <c r="DH198" s="203" t="str">
        <f t="shared" si="262"/>
        <v>DH$194</v>
      </c>
      <c r="DI198" s="203" t="str">
        <f t="shared" si="262"/>
        <v>DI$194</v>
      </c>
      <c r="DJ198" s="203" t="str">
        <f t="shared" si="262"/>
        <v>DJ$194</v>
      </c>
      <c r="DK198" s="203" t="str">
        <f t="shared" si="262"/>
        <v>DK$194</v>
      </c>
      <c r="DL198" s="203" t="str">
        <f t="shared" si="262"/>
        <v>DL$194</v>
      </c>
    </row>
    <row r="199" spans="1:116" x14ac:dyDescent="0.35">
      <c r="B199" t="s">
        <v>332</v>
      </c>
      <c r="D199" t="s">
        <v>584</v>
      </c>
      <c r="E199" s="8" t="str">
        <f t="shared" si="244"/>
        <v>199 PROB-EV</v>
      </c>
      <c r="G199" s="8" t="str">
        <f>"Secondary label: "</f>
        <v xml:space="preserve">Secondary label: </v>
      </c>
      <c r="H199" s="12"/>
      <c r="I199" s="12"/>
      <c r="J199" s="60"/>
      <c r="K199" s="15"/>
      <c r="L199" s="15"/>
      <c r="M199" s="15"/>
      <c r="N199" s="15"/>
      <c r="O199" s="15"/>
      <c r="P199" s="15"/>
      <c r="R199"/>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c r="CO199" s="60"/>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35">
      <c r="B200" t="s">
        <v>332</v>
      </c>
      <c r="D200" t="s">
        <v>584</v>
      </c>
      <c r="E200" s="8" t="str">
        <f t="shared" si="244"/>
        <v>200 PROB-EV</v>
      </c>
      <c r="H200" s="12"/>
      <c r="I200" s="12"/>
      <c r="J200" s="60"/>
      <c r="K200" s="15"/>
      <c r="L200" s="15"/>
      <c r="M200" s="15"/>
      <c r="N200" s="15"/>
      <c r="O200" s="15"/>
      <c r="P200" s="15"/>
      <c r="R200"/>
      <c r="S200" s="15"/>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c r="CO200" s="60"/>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35">
      <c r="B201" t="s">
        <v>332</v>
      </c>
      <c r="D201" t="s">
        <v>584</v>
      </c>
      <c r="E201" s="8" t="str">
        <f t="shared" si="244"/>
        <v>201 PROB-EV</v>
      </c>
      <c r="G201" s="8" t="s">
        <v>463</v>
      </c>
      <c r="H201" s="12"/>
      <c r="I201" s="12"/>
      <c r="J201" s="60"/>
      <c r="K201" s="15"/>
      <c r="L201" s="15"/>
      <c r="M201" s="15"/>
      <c r="N201" s="15"/>
      <c r="O201" s="15"/>
      <c r="P201" s="15"/>
      <c r="R201"/>
      <c r="S201" s="15"/>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c r="CO201" s="60"/>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35">
      <c r="B202" t="s">
        <v>332</v>
      </c>
      <c r="D202" t="s">
        <v>584</v>
      </c>
      <c r="E202" s="8" t="str">
        <f t="shared" si="244"/>
        <v>202 PROB-EV</v>
      </c>
      <c r="G202" s="8" t="s">
        <v>464</v>
      </c>
      <c r="H202" s="12"/>
      <c r="I202" s="12"/>
      <c r="J202" s="60"/>
      <c r="K202" s="15"/>
      <c r="L202" s="15"/>
      <c r="M202" s="15"/>
      <c r="N202" s="15"/>
      <c r="O202" s="15"/>
      <c r="P202" s="15"/>
      <c r="R202"/>
      <c r="S202" s="15"/>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N202"/>
      <c r="CO202" s="60"/>
      <c r="CP202" s="76"/>
      <c r="CQ202" s="76"/>
      <c r="CR202" s="76"/>
      <c r="CS202" s="76"/>
      <c r="CT202" s="76"/>
      <c r="CU202" s="76"/>
      <c r="CV202" s="76"/>
      <c r="CW202" s="76"/>
      <c r="CX202" s="76"/>
      <c r="CY202" s="76"/>
      <c r="CZ202" s="76"/>
      <c r="DA202" s="76"/>
      <c r="DB202" s="76"/>
      <c r="DC202" s="76"/>
      <c r="DD202" s="76"/>
      <c r="DE202" s="76"/>
      <c r="DF202" s="76"/>
      <c r="DG202" s="76"/>
      <c r="DH202" s="76"/>
      <c r="DI202" s="76"/>
      <c r="DJ202" s="76"/>
      <c r="DK202" s="76"/>
      <c r="DL202" s="76"/>
    </row>
    <row r="203" spans="1:116" x14ac:dyDescent="0.35">
      <c r="A203" s="174"/>
      <c r="E203" s="8"/>
      <c r="G203" s="185" t="s">
        <v>459</v>
      </c>
      <c r="H203" s="186"/>
      <c r="I203" s="186"/>
      <c r="J203" s="187"/>
      <c r="K203" s="188"/>
      <c r="L203" s="188"/>
      <c r="M203" s="188"/>
      <c r="N203" s="188"/>
      <c r="O203" s="188"/>
      <c r="P203" s="188"/>
      <c r="R203" s="174"/>
      <c r="S203" s="189"/>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c r="CO203" s="187"/>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35">
      <c r="A204" s="174"/>
      <c r="E204" s="8"/>
      <c r="G204" s="185" t="s">
        <v>456</v>
      </c>
      <c r="H204" s="186"/>
      <c r="I204" s="186"/>
      <c r="J204" s="187"/>
      <c r="K204" s="188"/>
      <c r="L204" s="188"/>
      <c r="M204" s="188"/>
      <c r="N204" s="188"/>
      <c r="O204" s="188"/>
      <c r="P204" s="188"/>
      <c r="R204" s="174"/>
      <c r="S204" s="189"/>
      <c r="T204" s="190"/>
      <c r="U204" s="190"/>
      <c r="V204" s="190"/>
      <c r="W204" s="190"/>
      <c r="X204" s="190"/>
      <c r="Y204" s="190"/>
      <c r="Z204" s="190"/>
      <c r="AA204" s="190"/>
      <c r="AB204" s="190"/>
      <c r="AC204" s="190"/>
      <c r="AD204" s="190"/>
      <c r="AE204" s="190"/>
      <c r="AF204" s="190"/>
      <c r="AG204" s="190"/>
      <c r="AH204" s="190"/>
      <c r="AI204" s="190"/>
      <c r="AJ204" s="190"/>
      <c r="AK204" s="190"/>
      <c r="AL204" s="190"/>
      <c r="AM204" s="190"/>
      <c r="AN204" s="190"/>
      <c r="AO204" s="190"/>
      <c r="AP204" s="190"/>
      <c r="AQ204" s="190"/>
      <c r="AR204" s="190"/>
      <c r="AS204" s="190"/>
      <c r="AT204" s="190"/>
      <c r="AU204" s="190"/>
      <c r="AV204" s="190"/>
      <c r="AW204" s="190"/>
      <c r="AX204" s="190"/>
      <c r="AY204" s="190"/>
      <c r="AZ204" s="190"/>
      <c r="BA204" s="190"/>
      <c r="BB204" s="190"/>
      <c r="BC204" s="190"/>
      <c r="BD204" s="190"/>
      <c r="BE204" s="190"/>
      <c r="BF204" s="190"/>
      <c r="BG204" s="190"/>
      <c r="BH204" s="190"/>
      <c r="BI204" s="190"/>
      <c r="BJ204" s="190"/>
      <c r="BK204" s="190"/>
      <c r="BL204" s="190"/>
      <c r="BM204" s="190"/>
      <c r="BN204" s="190"/>
      <c r="BO204" s="190"/>
      <c r="BP204" s="190"/>
      <c r="BQ204" s="190"/>
      <c r="BR204" s="190"/>
      <c r="BS204" s="190"/>
      <c r="BT204" s="190"/>
      <c r="BU204" s="190"/>
      <c r="BV204" s="190"/>
      <c r="BW204" s="190"/>
      <c r="BX204" s="190"/>
      <c r="BY204" s="190"/>
      <c r="BZ204" s="190"/>
      <c r="CA204" s="190"/>
      <c r="CB204" s="190"/>
      <c r="CC204" s="190"/>
      <c r="CD204" s="190"/>
      <c r="CE204" s="190"/>
      <c r="CF204" s="190"/>
      <c r="CG204" s="190"/>
      <c r="CH204" s="190"/>
      <c r="CI204" s="190"/>
      <c r="CJ204" s="190"/>
      <c r="CK204" s="190"/>
      <c r="CL204" s="190"/>
      <c r="CN204"/>
      <c r="CO204" s="187"/>
      <c r="CP204" s="190"/>
      <c r="CQ204" s="190"/>
      <c r="CR204" s="190"/>
      <c r="CS204" s="190"/>
      <c r="CT204" s="190"/>
      <c r="CU204" s="190"/>
      <c r="CV204" s="190"/>
      <c r="CW204" s="190"/>
      <c r="CX204" s="190"/>
      <c r="CY204" s="190"/>
      <c r="CZ204" s="190"/>
      <c r="DA204" s="190"/>
      <c r="DB204" s="190"/>
      <c r="DC204" s="190"/>
      <c r="DD204" s="190"/>
      <c r="DE204" s="190"/>
      <c r="DF204" s="190"/>
      <c r="DG204" s="190"/>
      <c r="DH204" s="190"/>
      <c r="DI204" s="190"/>
      <c r="DJ204" s="190"/>
      <c r="DK204" s="190"/>
      <c r="DL204" s="190"/>
    </row>
    <row r="205" spans="1:116" x14ac:dyDescent="0.35">
      <c r="E205" s="8"/>
      <c r="G205" s="171"/>
      <c r="H205" s="31"/>
      <c r="I205" s="31"/>
      <c r="J205" s="73"/>
      <c r="K205" s="39"/>
      <c r="L205" s="39"/>
      <c r="M205" s="39"/>
      <c r="N205" s="39"/>
      <c r="O205" s="39"/>
      <c r="P205" s="39"/>
      <c r="R205"/>
      <c r="S205" s="38"/>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c r="CO205" s="73"/>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35">
      <c r="A206" s="31" t="s">
        <v>218</v>
      </c>
      <c r="B206" s="31" t="s">
        <v>243</v>
      </c>
      <c r="C206" s="31"/>
      <c r="D206" t="s">
        <v>588</v>
      </c>
      <c r="E206" s="8" t="str">
        <f t="shared" ref="E206:E220" si="263">ROW()&amp;" "&amp;D206</f>
        <v>206 PROB-ER</v>
      </c>
      <c r="F206" t="s">
        <v>589</v>
      </c>
      <c r="G206" s="66" t="s">
        <v>586</v>
      </c>
      <c r="H206" s="22"/>
      <c r="I206" s="22"/>
      <c r="J206" s="306"/>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c r="CO206" s="306"/>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35">
      <c r="A207" s="31"/>
      <c r="B207" t="str">
        <f t="shared" ref="B207:B212" si="264">E207</f>
        <v>207 PROB-ER</v>
      </c>
      <c r="D207" t="s">
        <v>588</v>
      </c>
      <c r="E207" s="8" t="str">
        <f t="shared" si="263"/>
        <v>207 PROB-ER</v>
      </c>
      <c r="G207" s="95" t="s">
        <v>683</v>
      </c>
      <c r="H207" s="254" t="s">
        <v>686</v>
      </c>
      <c r="I207" s="254" t="s">
        <v>216</v>
      </c>
      <c r="J207" s="254" t="s">
        <v>587</v>
      </c>
      <c r="K207" s="31"/>
      <c r="L207" s="31"/>
      <c r="M207" s="31"/>
      <c r="N207" s="31"/>
      <c r="O207" s="31"/>
      <c r="P207" s="31"/>
      <c r="R20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c r="BA207" s="67"/>
      <c r="BB207" s="67"/>
      <c r="BC207" s="67"/>
      <c r="BD207" s="67"/>
      <c r="BE207" s="67"/>
      <c r="BF207" s="67"/>
      <c r="BG207" s="67"/>
      <c r="BH207" s="67"/>
      <c r="BI207" s="67"/>
      <c r="BJ207" s="67"/>
      <c r="BK207" s="67"/>
      <c r="BL207" s="67"/>
      <c r="BM207" s="67"/>
      <c r="BN207" s="67"/>
      <c r="BO207" s="67"/>
      <c r="BP207" s="67"/>
      <c r="BQ207" s="67"/>
      <c r="BR207" s="67"/>
      <c r="BS207" s="67"/>
      <c r="BT207" s="67"/>
      <c r="BU207" s="67"/>
      <c r="BV207" s="67"/>
      <c r="BW207" s="67"/>
      <c r="BX207" s="67"/>
      <c r="BY207" s="67"/>
      <c r="BZ207" s="67"/>
      <c r="CA207" s="67"/>
      <c r="CB207" s="67"/>
      <c r="CC207" s="67"/>
      <c r="CD207" s="67"/>
      <c r="CE207" s="67"/>
      <c r="CF207" s="67"/>
      <c r="CG207" s="67"/>
      <c r="CH207" s="67"/>
      <c r="CI207" s="67"/>
      <c r="CJ207" s="67"/>
      <c r="CK207" s="67"/>
      <c r="CL207" s="67"/>
      <c r="CN207"/>
      <c r="CO207" s="73"/>
      <c r="CP207" s="67"/>
      <c r="CQ207" s="67"/>
      <c r="CR207" s="67"/>
      <c r="CS207" s="67"/>
      <c r="CT207" s="67"/>
      <c r="CU207" s="67"/>
      <c r="CV207" s="67"/>
      <c r="CW207" s="67"/>
      <c r="CX207" s="67"/>
      <c r="CY207" s="67"/>
      <c r="CZ207" s="67"/>
      <c r="DA207" s="67"/>
      <c r="DB207" s="67"/>
      <c r="DC207" s="67"/>
      <c r="DD207" s="67"/>
      <c r="DE207" s="67"/>
      <c r="DF207" s="67"/>
      <c r="DG207" s="67"/>
      <c r="DH207" s="67"/>
      <c r="DI207" s="67"/>
      <c r="DJ207" s="67"/>
      <c r="DK207" s="67"/>
      <c r="DL207" s="67"/>
    </row>
    <row r="208" spans="1:116" x14ac:dyDescent="0.35">
      <c r="A208" s="31"/>
      <c r="B208" t="str">
        <f t="shared" si="264"/>
        <v>208 PROB-ER</v>
      </c>
      <c r="D208" t="s">
        <v>588</v>
      </c>
      <c r="E208" s="8" t="str">
        <f t="shared" si="263"/>
        <v>208 PROB-ER</v>
      </c>
      <c r="G208" s="141" t="s">
        <v>320</v>
      </c>
      <c r="H208" s="23">
        <v>5000</v>
      </c>
      <c r="I208" s="101">
        <v>45292</v>
      </c>
      <c r="J208" s="255">
        <v>0.5</v>
      </c>
      <c r="K208" s="23">
        <f t="shared" ref="K208:P212" si="265">SUMIF($3:$3,K$2,208:208)</f>
        <v>2500</v>
      </c>
      <c r="L208" s="23">
        <f t="shared" si="265"/>
        <v>2500</v>
      </c>
      <c r="M208" s="23">
        <f t="shared" si="265"/>
        <v>2500</v>
      </c>
      <c r="N208" s="23">
        <f t="shared" si="265"/>
        <v>2500</v>
      </c>
      <c r="O208" s="23">
        <f t="shared" si="265"/>
        <v>2500</v>
      </c>
      <c r="P208" s="23">
        <f t="shared" si="265"/>
        <v>2500</v>
      </c>
      <c r="R208"/>
      <c r="S208" s="24">
        <f t="shared" ref="S208:AB211" si="266">$H208*(EOMONTH($I208,0)&lt;=S$2)/S$5*$J208</f>
        <v>208.33333333333334</v>
      </c>
      <c r="T208" s="24">
        <f t="shared" si="266"/>
        <v>208.33333333333334</v>
      </c>
      <c r="U208" s="24">
        <f t="shared" si="266"/>
        <v>208.33333333333334</v>
      </c>
      <c r="V208" s="24">
        <f t="shared" si="266"/>
        <v>208.33333333333334</v>
      </c>
      <c r="W208" s="24">
        <f t="shared" si="266"/>
        <v>208.33333333333334</v>
      </c>
      <c r="X208" s="24">
        <f t="shared" si="266"/>
        <v>208.33333333333334</v>
      </c>
      <c r="Y208" s="24">
        <f t="shared" si="266"/>
        <v>208.33333333333334</v>
      </c>
      <c r="Z208" s="24">
        <f t="shared" si="266"/>
        <v>208.33333333333334</v>
      </c>
      <c r="AA208" s="24">
        <f t="shared" si="266"/>
        <v>208.33333333333334</v>
      </c>
      <c r="AB208" s="24">
        <f t="shared" si="266"/>
        <v>208.33333333333334</v>
      </c>
      <c r="AC208" s="24">
        <f t="shared" ref="AC208:AL211" si="267">$H208*(EOMONTH($I208,0)&lt;=AC$2)/AC$5*$J208</f>
        <v>208.33333333333334</v>
      </c>
      <c r="AD208" s="24">
        <f t="shared" si="267"/>
        <v>208.33333333333334</v>
      </c>
      <c r="AE208" s="24">
        <f t="shared" si="267"/>
        <v>208.33333333333334</v>
      </c>
      <c r="AF208" s="24">
        <f t="shared" si="267"/>
        <v>208.33333333333334</v>
      </c>
      <c r="AG208" s="24">
        <f t="shared" si="267"/>
        <v>208.33333333333334</v>
      </c>
      <c r="AH208" s="24">
        <f t="shared" si="267"/>
        <v>208.33333333333334</v>
      </c>
      <c r="AI208" s="24">
        <f t="shared" si="267"/>
        <v>208.33333333333334</v>
      </c>
      <c r="AJ208" s="24">
        <f t="shared" si="267"/>
        <v>208.33333333333334</v>
      </c>
      <c r="AK208" s="24">
        <f t="shared" si="267"/>
        <v>208.33333333333334</v>
      </c>
      <c r="AL208" s="24">
        <f t="shared" si="267"/>
        <v>208.33333333333334</v>
      </c>
      <c r="AM208" s="24">
        <f t="shared" ref="AM208:AV211" si="268">$H208*(EOMONTH($I208,0)&lt;=AM$2)/AM$5*$J208</f>
        <v>208.33333333333334</v>
      </c>
      <c r="AN208" s="24">
        <f t="shared" si="268"/>
        <v>208.33333333333334</v>
      </c>
      <c r="AO208" s="24">
        <f t="shared" si="268"/>
        <v>208.33333333333334</v>
      </c>
      <c r="AP208" s="24">
        <f t="shared" si="268"/>
        <v>208.33333333333334</v>
      </c>
      <c r="AQ208" s="24">
        <f t="shared" si="268"/>
        <v>208.33333333333334</v>
      </c>
      <c r="AR208" s="24">
        <f t="shared" si="268"/>
        <v>208.33333333333334</v>
      </c>
      <c r="AS208" s="24">
        <f t="shared" si="268"/>
        <v>208.33333333333334</v>
      </c>
      <c r="AT208" s="24">
        <f t="shared" si="268"/>
        <v>208.33333333333334</v>
      </c>
      <c r="AU208" s="24">
        <f t="shared" si="268"/>
        <v>208.33333333333334</v>
      </c>
      <c r="AV208" s="24">
        <f t="shared" si="268"/>
        <v>208.33333333333334</v>
      </c>
      <c r="AW208" s="24">
        <f t="shared" ref="AW208:BF211" si="269">$H208*(EOMONTH($I208,0)&lt;=AW$2)/AW$5*$J208</f>
        <v>208.33333333333334</v>
      </c>
      <c r="AX208" s="24">
        <f t="shared" si="269"/>
        <v>208.33333333333334</v>
      </c>
      <c r="AY208" s="24">
        <f t="shared" si="269"/>
        <v>208.33333333333334</v>
      </c>
      <c r="AZ208" s="24">
        <f t="shared" si="269"/>
        <v>208.33333333333334</v>
      </c>
      <c r="BA208" s="24">
        <f t="shared" si="269"/>
        <v>208.33333333333334</v>
      </c>
      <c r="BB208" s="24">
        <f t="shared" si="269"/>
        <v>208.33333333333334</v>
      </c>
      <c r="BC208" s="24">
        <f t="shared" si="269"/>
        <v>208.33333333333334</v>
      </c>
      <c r="BD208" s="24">
        <f t="shared" si="269"/>
        <v>208.33333333333334</v>
      </c>
      <c r="BE208" s="24">
        <f t="shared" si="269"/>
        <v>208.33333333333334</v>
      </c>
      <c r="BF208" s="24">
        <f t="shared" si="269"/>
        <v>208.33333333333334</v>
      </c>
      <c r="BG208" s="24">
        <f t="shared" ref="BG208:BP211" si="270">$H208*(EOMONTH($I208,0)&lt;=BG$2)/BG$5*$J208</f>
        <v>208.33333333333334</v>
      </c>
      <c r="BH208" s="24">
        <f t="shared" si="270"/>
        <v>208.33333333333334</v>
      </c>
      <c r="BI208" s="24">
        <f t="shared" si="270"/>
        <v>208.33333333333334</v>
      </c>
      <c r="BJ208" s="24">
        <f t="shared" si="270"/>
        <v>208.33333333333334</v>
      </c>
      <c r="BK208" s="24">
        <f t="shared" si="270"/>
        <v>208.33333333333334</v>
      </c>
      <c r="BL208" s="24">
        <f t="shared" si="270"/>
        <v>208.33333333333334</v>
      </c>
      <c r="BM208" s="24">
        <f t="shared" si="270"/>
        <v>208.33333333333334</v>
      </c>
      <c r="BN208" s="24">
        <f t="shared" si="270"/>
        <v>208.33333333333334</v>
      </c>
      <c r="BO208" s="24">
        <f t="shared" si="270"/>
        <v>208.33333333333334</v>
      </c>
      <c r="BP208" s="24">
        <f t="shared" si="270"/>
        <v>208.33333333333334</v>
      </c>
      <c r="BQ208" s="24">
        <f t="shared" ref="BQ208:BZ211" si="271">$H208*(EOMONTH($I208,0)&lt;=BQ$2)/BQ$5*$J208</f>
        <v>208.33333333333334</v>
      </c>
      <c r="BR208" s="24">
        <f t="shared" si="271"/>
        <v>208.33333333333334</v>
      </c>
      <c r="BS208" s="24">
        <f t="shared" si="271"/>
        <v>208.33333333333334</v>
      </c>
      <c r="BT208" s="24">
        <f t="shared" si="271"/>
        <v>208.33333333333334</v>
      </c>
      <c r="BU208" s="24">
        <f t="shared" si="271"/>
        <v>208.33333333333334</v>
      </c>
      <c r="BV208" s="24">
        <f t="shared" si="271"/>
        <v>208.33333333333334</v>
      </c>
      <c r="BW208" s="24">
        <f t="shared" si="271"/>
        <v>208.33333333333334</v>
      </c>
      <c r="BX208" s="24">
        <f t="shared" si="271"/>
        <v>208.33333333333334</v>
      </c>
      <c r="BY208" s="24">
        <f t="shared" si="271"/>
        <v>208.33333333333334</v>
      </c>
      <c r="BZ208" s="24">
        <f t="shared" si="271"/>
        <v>208.33333333333334</v>
      </c>
      <c r="CA208" s="24">
        <f t="shared" ref="CA208:CL211" si="272">$H208*(EOMONTH($I208,0)&lt;=CA$2)/CA$5*$J208</f>
        <v>208.33333333333334</v>
      </c>
      <c r="CB208" s="24">
        <f t="shared" si="272"/>
        <v>208.33333333333334</v>
      </c>
      <c r="CC208" s="24">
        <f t="shared" si="272"/>
        <v>208.33333333333334</v>
      </c>
      <c r="CD208" s="24">
        <f t="shared" si="272"/>
        <v>208.33333333333334</v>
      </c>
      <c r="CE208" s="24">
        <f t="shared" si="272"/>
        <v>208.33333333333334</v>
      </c>
      <c r="CF208" s="24">
        <f t="shared" si="272"/>
        <v>208.33333333333334</v>
      </c>
      <c r="CG208" s="24">
        <f t="shared" si="272"/>
        <v>208.33333333333334</v>
      </c>
      <c r="CH208" s="24">
        <f t="shared" si="272"/>
        <v>208.33333333333334</v>
      </c>
      <c r="CI208" s="24">
        <f t="shared" si="272"/>
        <v>208.33333333333334</v>
      </c>
      <c r="CJ208" s="24">
        <f t="shared" si="272"/>
        <v>208.33333333333334</v>
      </c>
      <c r="CK208" s="24">
        <f t="shared" si="272"/>
        <v>208.33333333333334</v>
      </c>
      <c r="CL208" s="24">
        <f t="shared" si="272"/>
        <v>208.33333333333334</v>
      </c>
      <c r="CN208" s="24"/>
      <c r="CO208" s="24"/>
      <c r="CP208" s="24">
        <f t="shared" ref="CP208:CY211" si="273">$H208*(EOMONTH($I208,0)&lt;=CP$2)/CP$5*$J208</f>
        <v>625</v>
      </c>
      <c r="CQ208" s="24">
        <f t="shared" si="273"/>
        <v>625</v>
      </c>
      <c r="CR208" s="24">
        <f t="shared" si="273"/>
        <v>625</v>
      </c>
      <c r="CS208" s="24">
        <f t="shared" si="273"/>
        <v>625</v>
      </c>
      <c r="CT208" s="24">
        <f t="shared" si="273"/>
        <v>625</v>
      </c>
      <c r="CU208" s="24">
        <f t="shared" si="273"/>
        <v>625</v>
      </c>
      <c r="CV208" s="24">
        <f t="shared" si="273"/>
        <v>625</v>
      </c>
      <c r="CW208" s="24">
        <f t="shared" si="273"/>
        <v>625</v>
      </c>
      <c r="CX208" s="24">
        <f t="shared" si="273"/>
        <v>625</v>
      </c>
      <c r="CY208" s="24">
        <f t="shared" si="273"/>
        <v>625</v>
      </c>
      <c r="CZ208" s="24">
        <f t="shared" ref="CZ208:DL211" si="274">$H208*(EOMONTH($I208,0)&lt;=CZ$2)/CZ$5*$J208</f>
        <v>625</v>
      </c>
      <c r="DA208" s="24">
        <f t="shared" si="274"/>
        <v>625</v>
      </c>
      <c r="DB208" s="24">
        <f t="shared" si="274"/>
        <v>625</v>
      </c>
      <c r="DC208" s="24">
        <f t="shared" si="274"/>
        <v>625</v>
      </c>
      <c r="DD208" s="24">
        <f t="shared" si="274"/>
        <v>625</v>
      </c>
      <c r="DE208" s="24">
        <f t="shared" si="274"/>
        <v>625</v>
      </c>
      <c r="DF208" s="24">
        <f t="shared" si="274"/>
        <v>625</v>
      </c>
      <c r="DG208" s="24">
        <f t="shared" si="274"/>
        <v>625</v>
      </c>
      <c r="DH208" s="24">
        <f t="shared" si="274"/>
        <v>625</v>
      </c>
      <c r="DI208" s="24">
        <f t="shared" si="274"/>
        <v>625</v>
      </c>
      <c r="DJ208" s="24">
        <f t="shared" si="274"/>
        <v>625</v>
      </c>
      <c r="DK208" s="24">
        <f t="shared" si="274"/>
        <v>625</v>
      </c>
      <c r="DL208" s="24">
        <f t="shared" si="274"/>
        <v>625</v>
      </c>
    </row>
    <row r="209" spans="1:116" x14ac:dyDescent="0.35">
      <c r="A209" s="31"/>
      <c r="B209" t="str">
        <f t="shared" si="264"/>
        <v>209 PROB-ER</v>
      </c>
      <c r="D209" t="s">
        <v>588</v>
      </c>
      <c r="E209" s="8" t="str">
        <f t="shared" si="263"/>
        <v>209 PROB-ER</v>
      </c>
      <c r="G209" s="141" t="s">
        <v>321</v>
      </c>
      <c r="H209" s="23">
        <v>5000</v>
      </c>
      <c r="I209" s="101">
        <f>EOMONTH(I208,7)</f>
        <v>45535</v>
      </c>
      <c r="J209" s="255">
        <v>0.5</v>
      </c>
      <c r="K209" s="23">
        <f t="shared" si="265"/>
        <v>1041.6666666666667</v>
      </c>
      <c r="L209" s="23">
        <f t="shared" si="265"/>
        <v>2500</v>
      </c>
      <c r="M209" s="23">
        <f t="shared" si="265"/>
        <v>2500</v>
      </c>
      <c r="N209" s="23">
        <f t="shared" si="265"/>
        <v>2500</v>
      </c>
      <c r="O209" s="23">
        <f t="shared" si="265"/>
        <v>2500</v>
      </c>
      <c r="P209" s="23">
        <f t="shared" si="265"/>
        <v>2500</v>
      </c>
      <c r="R209"/>
      <c r="S209" s="24">
        <f t="shared" si="266"/>
        <v>0</v>
      </c>
      <c r="T209" s="24">
        <f t="shared" si="266"/>
        <v>0</v>
      </c>
      <c r="U209" s="24">
        <f t="shared" si="266"/>
        <v>0</v>
      </c>
      <c r="V209" s="24">
        <f t="shared" si="266"/>
        <v>0</v>
      </c>
      <c r="W209" s="24">
        <f t="shared" si="266"/>
        <v>0</v>
      </c>
      <c r="X209" s="24">
        <f t="shared" si="266"/>
        <v>0</v>
      </c>
      <c r="Y209" s="24">
        <f t="shared" si="266"/>
        <v>0</v>
      </c>
      <c r="Z209" s="24">
        <f t="shared" si="266"/>
        <v>208.33333333333334</v>
      </c>
      <c r="AA209" s="24">
        <f t="shared" si="266"/>
        <v>208.33333333333334</v>
      </c>
      <c r="AB209" s="24">
        <f t="shared" si="266"/>
        <v>208.33333333333334</v>
      </c>
      <c r="AC209" s="24">
        <f t="shared" si="267"/>
        <v>208.33333333333334</v>
      </c>
      <c r="AD209" s="24">
        <f t="shared" si="267"/>
        <v>208.33333333333334</v>
      </c>
      <c r="AE209" s="24">
        <f t="shared" si="267"/>
        <v>208.33333333333334</v>
      </c>
      <c r="AF209" s="24">
        <f t="shared" si="267"/>
        <v>208.33333333333334</v>
      </c>
      <c r="AG209" s="24">
        <f t="shared" si="267"/>
        <v>208.33333333333334</v>
      </c>
      <c r="AH209" s="24">
        <f t="shared" si="267"/>
        <v>208.33333333333334</v>
      </c>
      <c r="AI209" s="24">
        <f t="shared" si="267"/>
        <v>208.33333333333334</v>
      </c>
      <c r="AJ209" s="24">
        <f t="shared" si="267"/>
        <v>208.33333333333334</v>
      </c>
      <c r="AK209" s="24">
        <f t="shared" si="267"/>
        <v>208.33333333333334</v>
      </c>
      <c r="AL209" s="24">
        <f t="shared" si="267"/>
        <v>208.33333333333334</v>
      </c>
      <c r="AM209" s="24">
        <f t="shared" si="268"/>
        <v>208.33333333333334</v>
      </c>
      <c r="AN209" s="24">
        <f t="shared" si="268"/>
        <v>208.33333333333334</v>
      </c>
      <c r="AO209" s="24">
        <f t="shared" si="268"/>
        <v>208.33333333333334</v>
      </c>
      <c r="AP209" s="24">
        <f t="shared" si="268"/>
        <v>208.33333333333334</v>
      </c>
      <c r="AQ209" s="24">
        <f t="shared" si="268"/>
        <v>208.33333333333334</v>
      </c>
      <c r="AR209" s="24">
        <f t="shared" si="268"/>
        <v>208.33333333333334</v>
      </c>
      <c r="AS209" s="24">
        <f t="shared" si="268"/>
        <v>208.33333333333334</v>
      </c>
      <c r="AT209" s="24">
        <f t="shared" si="268"/>
        <v>208.33333333333334</v>
      </c>
      <c r="AU209" s="24">
        <f t="shared" si="268"/>
        <v>208.33333333333334</v>
      </c>
      <c r="AV209" s="24">
        <f t="shared" si="268"/>
        <v>208.33333333333334</v>
      </c>
      <c r="AW209" s="24">
        <f t="shared" si="269"/>
        <v>208.33333333333334</v>
      </c>
      <c r="AX209" s="24">
        <f t="shared" si="269"/>
        <v>208.33333333333334</v>
      </c>
      <c r="AY209" s="24">
        <f t="shared" si="269"/>
        <v>208.33333333333334</v>
      </c>
      <c r="AZ209" s="24">
        <f t="shared" si="269"/>
        <v>208.33333333333334</v>
      </c>
      <c r="BA209" s="24">
        <f t="shared" si="269"/>
        <v>208.33333333333334</v>
      </c>
      <c r="BB209" s="24">
        <f t="shared" si="269"/>
        <v>208.33333333333334</v>
      </c>
      <c r="BC209" s="24">
        <f t="shared" si="269"/>
        <v>208.33333333333334</v>
      </c>
      <c r="BD209" s="24">
        <f t="shared" si="269"/>
        <v>208.33333333333334</v>
      </c>
      <c r="BE209" s="24">
        <f t="shared" si="269"/>
        <v>208.33333333333334</v>
      </c>
      <c r="BF209" s="24">
        <f t="shared" si="269"/>
        <v>208.33333333333334</v>
      </c>
      <c r="BG209" s="24">
        <f t="shared" si="270"/>
        <v>208.33333333333334</v>
      </c>
      <c r="BH209" s="24">
        <f t="shared" si="270"/>
        <v>208.33333333333334</v>
      </c>
      <c r="BI209" s="24">
        <f t="shared" si="270"/>
        <v>208.33333333333334</v>
      </c>
      <c r="BJ209" s="24">
        <f t="shared" si="270"/>
        <v>208.33333333333334</v>
      </c>
      <c r="BK209" s="24">
        <f t="shared" si="270"/>
        <v>208.33333333333334</v>
      </c>
      <c r="BL209" s="24">
        <f t="shared" si="270"/>
        <v>208.33333333333334</v>
      </c>
      <c r="BM209" s="24">
        <f t="shared" si="270"/>
        <v>208.33333333333334</v>
      </c>
      <c r="BN209" s="24">
        <f t="shared" si="270"/>
        <v>208.33333333333334</v>
      </c>
      <c r="BO209" s="24">
        <f t="shared" si="270"/>
        <v>208.33333333333334</v>
      </c>
      <c r="BP209" s="24">
        <f t="shared" si="270"/>
        <v>208.33333333333334</v>
      </c>
      <c r="BQ209" s="24">
        <f t="shared" si="271"/>
        <v>208.33333333333334</v>
      </c>
      <c r="BR209" s="24">
        <f t="shared" si="271"/>
        <v>208.33333333333334</v>
      </c>
      <c r="BS209" s="24">
        <f t="shared" si="271"/>
        <v>208.33333333333334</v>
      </c>
      <c r="BT209" s="24">
        <f t="shared" si="271"/>
        <v>208.33333333333334</v>
      </c>
      <c r="BU209" s="24">
        <f t="shared" si="271"/>
        <v>208.33333333333334</v>
      </c>
      <c r="BV209" s="24">
        <f t="shared" si="271"/>
        <v>208.33333333333334</v>
      </c>
      <c r="BW209" s="24">
        <f t="shared" si="271"/>
        <v>208.33333333333334</v>
      </c>
      <c r="BX209" s="24">
        <f t="shared" si="271"/>
        <v>208.33333333333334</v>
      </c>
      <c r="BY209" s="24">
        <f t="shared" si="271"/>
        <v>208.33333333333334</v>
      </c>
      <c r="BZ209" s="24">
        <f t="shared" si="271"/>
        <v>208.33333333333334</v>
      </c>
      <c r="CA209" s="24">
        <f t="shared" si="272"/>
        <v>208.33333333333334</v>
      </c>
      <c r="CB209" s="24">
        <f t="shared" si="272"/>
        <v>208.33333333333334</v>
      </c>
      <c r="CC209" s="24">
        <f t="shared" si="272"/>
        <v>208.33333333333334</v>
      </c>
      <c r="CD209" s="24">
        <f t="shared" si="272"/>
        <v>208.33333333333334</v>
      </c>
      <c r="CE209" s="24">
        <f t="shared" si="272"/>
        <v>208.33333333333334</v>
      </c>
      <c r="CF209" s="24">
        <f t="shared" si="272"/>
        <v>208.33333333333334</v>
      </c>
      <c r="CG209" s="24">
        <f t="shared" si="272"/>
        <v>208.33333333333334</v>
      </c>
      <c r="CH209" s="24">
        <f t="shared" si="272"/>
        <v>208.33333333333334</v>
      </c>
      <c r="CI209" s="24">
        <f t="shared" si="272"/>
        <v>208.33333333333334</v>
      </c>
      <c r="CJ209" s="24">
        <f t="shared" si="272"/>
        <v>208.33333333333334</v>
      </c>
      <c r="CK209" s="24">
        <f t="shared" si="272"/>
        <v>208.33333333333334</v>
      </c>
      <c r="CL209" s="24">
        <f t="shared" si="272"/>
        <v>208.33333333333334</v>
      </c>
      <c r="CN209" s="24"/>
      <c r="CO209" s="24"/>
      <c r="CP209" s="24">
        <f t="shared" si="273"/>
        <v>0</v>
      </c>
      <c r="CQ209" s="24">
        <f t="shared" si="273"/>
        <v>625</v>
      </c>
      <c r="CR209" s="24">
        <f t="shared" si="273"/>
        <v>625</v>
      </c>
      <c r="CS209" s="24">
        <f t="shared" si="273"/>
        <v>625</v>
      </c>
      <c r="CT209" s="24">
        <f t="shared" si="273"/>
        <v>625</v>
      </c>
      <c r="CU209" s="24">
        <f t="shared" si="273"/>
        <v>625</v>
      </c>
      <c r="CV209" s="24">
        <f t="shared" si="273"/>
        <v>625</v>
      </c>
      <c r="CW209" s="24">
        <f t="shared" si="273"/>
        <v>625</v>
      </c>
      <c r="CX209" s="24">
        <f t="shared" si="273"/>
        <v>625</v>
      </c>
      <c r="CY209" s="24">
        <f t="shared" si="273"/>
        <v>625</v>
      </c>
      <c r="CZ209" s="24">
        <f t="shared" si="274"/>
        <v>625</v>
      </c>
      <c r="DA209" s="24">
        <f t="shared" si="274"/>
        <v>625</v>
      </c>
      <c r="DB209" s="24">
        <f t="shared" si="274"/>
        <v>625</v>
      </c>
      <c r="DC209" s="24">
        <f t="shared" si="274"/>
        <v>625</v>
      </c>
      <c r="DD209" s="24">
        <f t="shared" si="274"/>
        <v>625</v>
      </c>
      <c r="DE209" s="24">
        <f t="shared" si="274"/>
        <v>625</v>
      </c>
      <c r="DF209" s="24">
        <f t="shared" si="274"/>
        <v>625</v>
      </c>
      <c r="DG209" s="24">
        <f t="shared" si="274"/>
        <v>625</v>
      </c>
      <c r="DH209" s="24">
        <f t="shared" si="274"/>
        <v>625</v>
      </c>
      <c r="DI209" s="24">
        <f t="shared" si="274"/>
        <v>625</v>
      </c>
      <c r="DJ209" s="24">
        <f t="shared" si="274"/>
        <v>625</v>
      </c>
      <c r="DK209" s="24">
        <f t="shared" si="274"/>
        <v>625</v>
      </c>
      <c r="DL209" s="24">
        <f t="shared" si="274"/>
        <v>625</v>
      </c>
    </row>
    <row r="210" spans="1:116" x14ac:dyDescent="0.35">
      <c r="A210" s="31"/>
      <c r="B210" t="str">
        <f t="shared" si="264"/>
        <v>210 PROB-ER</v>
      </c>
      <c r="D210" t="s">
        <v>588</v>
      </c>
      <c r="E210" s="8" t="str">
        <f t="shared" si="263"/>
        <v>210 PROB-ER</v>
      </c>
      <c r="G210" s="141" t="s">
        <v>322</v>
      </c>
      <c r="H210" s="23">
        <v>5000</v>
      </c>
      <c r="I210" s="101">
        <f t="shared" ref="I210:I211" si="275">EOMONTH(I209,7)</f>
        <v>45747</v>
      </c>
      <c r="J210" s="255">
        <v>0.5</v>
      </c>
      <c r="K210" s="23">
        <f t="shared" si="265"/>
        <v>0</v>
      </c>
      <c r="L210" s="23">
        <f t="shared" si="265"/>
        <v>2083.333333333333</v>
      </c>
      <c r="M210" s="23">
        <f t="shared" si="265"/>
        <v>2500</v>
      </c>
      <c r="N210" s="23">
        <f t="shared" si="265"/>
        <v>2500</v>
      </c>
      <c r="O210" s="23">
        <f t="shared" si="265"/>
        <v>2500</v>
      </c>
      <c r="P210" s="23">
        <f t="shared" si="265"/>
        <v>2500</v>
      </c>
      <c r="R210"/>
      <c r="S210" s="24">
        <f t="shared" si="266"/>
        <v>0</v>
      </c>
      <c r="T210" s="24">
        <f t="shared" si="266"/>
        <v>0</v>
      </c>
      <c r="U210" s="24">
        <f t="shared" si="266"/>
        <v>0</v>
      </c>
      <c r="V210" s="24">
        <f t="shared" si="266"/>
        <v>0</v>
      </c>
      <c r="W210" s="24">
        <f t="shared" si="266"/>
        <v>0</v>
      </c>
      <c r="X210" s="24">
        <f t="shared" si="266"/>
        <v>0</v>
      </c>
      <c r="Y210" s="24">
        <f t="shared" si="266"/>
        <v>0</v>
      </c>
      <c r="Z210" s="24">
        <f t="shared" si="266"/>
        <v>0</v>
      </c>
      <c r="AA210" s="24">
        <f t="shared" si="266"/>
        <v>0</v>
      </c>
      <c r="AB210" s="24">
        <f t="shared" si="266"/>
        <v>0</v>
      </c>
      <c r="AC210" s="24">
        <f t="shared" si="267"/>
        <v>0</v>
      </c>
      <c r="AD210" s="24">
        <f t="shared" si="267"/>
        <v>0</v>
      </c>
      <c r="AE210" s="24">
        <f t="shared" si="267"/>
        <v>0</v>
      </c>
      <c r="AF210" s="24">
        <f t="shared" si="267"/>
        <v>0</v>
      </c>
      <c r="AG210" s="24">
        <f t="shared" si="267"/>
        <v>208.33333333333334</v>
      </c>
      <c r="AH210" s="24">
        <f t="shared" si="267"/>
        <v>208.33333333333334</v>
      </c>
      <c r="AI210" s="24">
        <f t="shared" si="267"/>
        <v>208.33333333333334</v>
      </c>
      <c r="AJ210" s="24">
        <f t="shared" si="267"/>
        <v>208.33333333333334</v>
      </c>
      <c r="AK210" s="24">
        <f t="shared" si="267"/>
        <v>208.33333333333334</v>
      </c>
      <c r="AL210" s="24">
        <f t="shared" si="267"/>
        <v>208.33333333333334</v>
      </c>
      <c r="AM210" s="24">
        <f t="shared" si="268"/>
        <v>208.33333333333334</v>
      </c>
      <c r="AN210" s="24">
        <f t="shared" si="268"/>
        <v>208.33333333333334</v>
      </c>
      <c r="AO210" s="24">
        <f t="shared" si="268"/>
        <v>208.33333333333334</v>
      </c>
      <c r="AP210" s="24">
        <f t="shared" si="268"/>
        <v>208.33333333333334</v>
      </c>
      <c r="AQ210" s="24">
        <f t="shared" si="268"/>
        <v>208.33333333333334</v>
      </c>
      <c r="AR210" s="24">
        <f t="shared" si="268"/>
        <v>208.33333333333334</v>
      </c>
      <c r="AS210" s="24">
        <f t="shared" si="268"/>
        <v>208.33333333333334</v>
      </c>
      <c r="AT210" s="24">
        <f t="shared" si="268"/>
        <v>208.33333333333334</v>
      </c>
      <c r="AU210" s="24">
        <f t="shared" si="268"/>
        <v>208.33333333333334</v>
      </c>
      <c r="AV210" s="24">
        <f t="shared" si="268"/>
        <v>208.33333333333334</v>
      </c>
      <c r="AW210" s="24">
        <f t="shared" si="269"/>
        <v>208.33333333333334</v>
      </c>
      <c r="AX210" s="24">
        <f t="shared" si="269"/>
        <v>208.33333333333334</v>
      </c>
      <c r="AY210" s="24">
        <f t="shared" si="269"/>
        <v>208.33333333333334</v>
      </c>
      <c r="AZ210" s="24">
        <f t="shared" si="269"/>
        <v>208.33333333333334</v>
      </c>
      <c r="BA210" s="24">
        <f t="shared" si="269"/>
        <v>208.33333333333334</v>
      </c>
      <c r="BB210" s="24">
        <f t="shared" si="269"/>
        <v>208.33333333333334</v>
      </c>
      <c r="BC210" s="24">
        <f t="shared" si="269"/>
        <v>208.33333333333334</v>
      </c>
      <c r="BD210" s="24">
        <f t="shared" si="269"/>
        <v>208.33333333333334</v>
      </c>
      <c r="BE210" s="24">
        <f t="shared" si="269"/>
        <v>208.33333333333334</v>
      </c>
      <c r="BF210" s="24">
        <f t="shared" si="269"/>
        <v>208.33333333333334</v>
      </c>
      <c r="BG210" s="24">
        <f t="shared" si="270"/>
        <v>208.33333333333334</v>
      </c>
      <c r="BH210" s="24">
        <f t="shared" si="270"/>
        <v>208.33333333333334</v>
      </c>
      <c r="BI210" s="24">
        <f t="shared" si="270"/>
        <v>208.33333333333334</v>
      </c>
      <c r="BJ210" s="24">
        <f t="shared" si="270"/>
        <v>208.33333333333334</v>
      </c>
      <c r="BK210" s="24">
        <f t="shared" si="270"/>
        <v>208.33333333333334</v>
      </c>
      <c r="BL210" s="24">
        <f t="shared" si="270"/>
        <v>208.33333333333334</v>
      </c>
      <c r="BM210" s="24">
        <f t="shared" si="270"/>
        <v>208.33333333333334</v>
      </c>
      <c r="BN210" s="24">
        <f t="shared" si="270"/>
        <v>208.33333333333334</v>
      </c>
      <c r="BO210" s="24">
        <f t="shared" si="270"/>
        <v>208.33333333333334</v>
      </c>
      <c r="BP210" s="24">
        <f t="shared" si="270"/>
        <v>208.33333333333334</v>
      </c>
      <c r="BQ210" s="24">
        <f t="shared" si="271"/>
        <v>208.33333333333334</v>
      </c>
      <c r="BR210" s="24">
        <f t="shared" si="271"/>
        <v>208.33333333333334</v>
      </c>
      <c r="BS210" s="24">
        <f t="shared" si="271"/>
        <v>208.33333333333334</v>
      </c>
      <c r="BT210" s="24">
        <f t="shared" si="271"/>
        <v>208.33333333333334</v>
      </c>
      <c r="BU210" s="24">
        <f t="shared" si="271"/>
        <v>208.33333333333334</v>
      </c>
      <c r="BV210" s="24">
        <f t="shared" si="271"/>
        <v>208.33333333333334</v>
      </c>
      <c r="BW210" s="24">
        <f t="shared" si="271"/>
        <v>208.33333333333334</v>
      </c>
      <c r="BX210" s="24">
        <f t="shared" si="271"/>
        <v>208.33333333333334</v>
      </c>
      <c r="BY210" s="24">
        <f t="shared" si="271"/>
        <v>208.33333333333334</v>
      </c>
      <c r="BZ210" s="24">
        <f t="shared" si="271"/>
        <v>208.33333333333334</v>
      </c>
      <c r="CA210" s="24">
        <f t="shared" si="272"/>
        <v>208.33333333333334</v>
      </c>
      <c r="CB210" s="24">
        <f t="shared" si="272"/>
        <v>208.33333333333334</v>
      </c>
      <c r="CC210" s="24">
        <f t="shared" si="272"/>
        <v>208.33333333333334</v>
      </c>
      <c r="CD210" s="24">
        <f t="shared" si="272"/>
        <v>208.33333333333334</v>
      </c>
      <c r="CE210" s="24">
        <f t="shared" si="272"/>
        <v>208.33333333333334</v>
      </c>
      <c r="CF210" s="24">
        <f t="shared" si="272"/>
        <v>208.33333333333334</v>
      </c>
      <c r="CG210" s="24">
        <f t="shared" si="272"/>
        <v>208.33333333333334</v>
      </c>
      <c r="CH210" s="24">
        <f t="shared" si="272"/>
        <v>208.33333333333334</v>
      </c>
      <c r="CI210" s="24">
        <f t="shared" si="272"/>
        <v>208.33333333333334</v>
      </c>
      <c r="CJ210" s="24">
        <f t="shared" si="272"/>
        <v>208.33333333333334</v>
      </c>
      <c r="CK210" s="24">
        <f t="shared" si="272"/>
        <v>208.33333333333334</v>
      </c>
      <c r="CL210" s="24">
        <f t="shared" si="272"/>
        <v>208.33333333333334</v>
      </c>
      <c r="CN210" s="24"/>
      <c r="CO210" s="24"/>
      <c r="CP210" s="24">
        <f t="shared" si="273"/>
        <v>0</v>
      </c>
      <c r="CQ210" s="24">
        <f t="shared" si="273"/>
        <v>0</v>
      </c>
      <c r="CR210" s="24">
        <f t="shared" si="273"/>
        <v>0</v>
      </c>
      <c r="CS210" s="24">
        <f t="shared" si="273"/>
        <v>625</v>
      </c>
      <c r="CT210" s="24">
        <f t="shared" si="273"/>
        <v>625</v>
      </c>
      <c r="CU210" s="24">
        <f t="shared" si="273"/>
        <v>625</v>
      </c>
      <c r="CV210" s="24">
        <f t="shared" si="273"/>
        <v>625</v>
      </c>
      <c r="CW210" s="24">
        <f t="shared" si="273"/>
        <v>625</v>
      </c>
      <c r="CX210" s="24">
        <f t="shared" si="273"/>
        <v>625</v>
      </c>
      <c r="CY210" s="24">
        <f t="shared" si="273"/>
        <v>625</v>
      </c>
      <c r="CZ210" s="24">
        <f t="shared" si="274"/>
        <v>625</v>
      </c>
      <c r="DA210" s="24">
        <f t="shared" si="274"/>
        <v>625</v>
      </c>
      <c r="DB210" s="24">
        <f t="shared" si="274"/>
        <v>625</v>
      </c>
      <c r="DC210" s="24">
        <f t="shared" si="274"/>
        <v>625</v>
      </c>
      <c r="DD210" s="24">
        <f t="shared" si="274"/>
        <v>625</v>
      </c>
      <c r="DE210" s="24">
        <f t="shared" si="274"/>
        <v>625</v>
      </c>
      <c r="DF210" s="24">
        <f t="shared" si="274"/>
        <v>625</v>
      </c>
      <c r="DG210" s="24">
        <f t="shared" si="274"/>
        <v>625</v>
      </c>
      <c r="DH210" s="24">
        <f t="shared" si="274"/>
        <v>625</v>
      </c>
      <c r="DI210" s="24">
        <f t="shared" si="274"/>
        <v>625</v>
      </c>
      <c r="DJ210" s="24">
        <f t="shared" si="274"/>
        <v>625</v>
      </c>
      <c r="DK210" s="24">
        <f t="shared" si="274"/>
        <v>625</v>
      </c>
      <c r="DL210" s="24">
        <f t="shared" si="274"/>
        <v>625</v>
      </c>
    </row>
    <row r="211" spans="1:116" x14ac:dyDescent="0.35">
      <c r="A211" s="31"/>
      <c r="B211" t="str">
        <f t="shared" si="264"/>
        <v>211 PROB-ER</v>
      </c>
      <c r="D211" t="s">
        <v>588</v>
      </c>
      <c r="E211" s="8" t="str">
        <f t="shared" si="263"/>
        <v>211 PROB-ER</v>
      </c>
      <c r="G211" s="141" t="s">
        <v>323</v>
      </c>
      <c r="H211" s="23">
        <v>5000</v>
      </c>
      <c r="I211" s="101">
        <f t="shared" si="275"/>
        <v>45961</v>
      </c>
      <c r="J211" s="255">
        <v>0.5</v>
      </c>
      <c r="K211" s="258">
        <f t="shared" si="265"/>
        <v>0</v>
      </c>
      <c r="L211" s="258">
        <f t="shared" si="265"/>
        <v>625</v>
      </c>
      <c r="M211" s="258">
        <f t="shared" si="265"/>
        <v>2500</v>
      </c>
      <c r="N211" s="258">
        <f t="shared" si="265"/>
        <v>2500</v>
      </c>
      <c r="O211" s="258">
        <f t="shared" si="265"/>
        <v>2500</v>
      </c>
      <c r="P211" s="258">
        <f t="shared" si="265"/>
        <v>2500</v>
      </c>
      <c r="R211"/>
      <c r="S211" s="138">
        <f t="shared" si="266"/>
        <v>0</v>
      </c>
      <c r="T211" s="138">
        <f t="shared" si="266"/>
        <v>0</v>
      </c>
      <c r="U211" s="138">
        <f t="shared" si="266"/>
        <v>0</v>
      </c>
      <c r="V211" s="138">
        <f t="shared" si="266"/>
        <v>0</v>
      </c>
      <c r="W211" s="138">
        <f t="shared" si="266"/>
        <v>0</v>
      </c>
      <c r="X211" s="138">
        <f t="shared" si="266"/>
        <v>0</v>
      </c>
      <c r="Y211" s="138">
        <f t="shared" si="266"/>
        <v>0</v>
      </c>
      <c r="Z211" s="138">
        <f t="shared" si="266"/>
        <v>0</v>
      </c>
      <c r="AA211" s="138">
        <f t="shared" si="266"/>
        <v>0</v>
      </c>
      <c r="AB211" s="138">
        <f t="shared" si="266"/>
        <v>0</v>
      </c>
      <c r="AC211" s="138">
        <f t="shared" si="267"/>
        <v>0</v>
      </c>
      <c r="AD211" s="138">
        <f t="shared" si="267"/>
        <v>0</v>
      </c>
      <c r="AE211" s="138">
        <f t="shared" si="267"/>
        <v>0</v>
      </c>
      <c r="AF211" s="138">
        <f t="shared" si="267"/>
        <v>0</v>
      </c>
      <c r="AG211" s="138">
        <f t="shared" si="267"/>
        <v>0</v>
      </c>
      <c r="AH211" s="138">
        <f t="shared" si="267"/>
        <v>0</v>
      </c>
      <c r="AI211" s="138">
        <f t="shared" si="267"/>
        <v>0</v>
      </c>
      <c r="AJ211" s="138">
        <f t="shared" si="267"/>
        <v>0</v>
      </c>
      <c r="AK211" s="138">
        <f t="shared" si="267"/>
        <v>0</v>
      </c>
      <c r="AL211" s="138">
        <f t="shared" si="267"/>
        <v>0</v>
      </c>
      <c r="AM211" s="138">
        <f t="shared" si="268"/>
        <v>0</v>
      </c>
      <c r="AN211" s="138">
        <f t="shared" si="268"/>
        <v>208.33333333333334</v>
      </c>
      <c r="AO211" s="138">
        <f t="shared" si="268"/>
        <v>208.33333333333334</v>
      </c>
      <c r="AP211" s="138">
        <f t="shared" si="268"/>
        <v>208.33333333333334</v>
      </c>
      <c r="AQ211" s="138">
        <f t="shared" si="268"/>
        <v>208.33333333333334</v>
      </c>
      <c r="AR211" s="138">
        <f t="shared" si="268"/>
        <v>208.33333333333334</v>
      </c>
      <c r="AS211" s="138">
        <f t="shared" si="268"/>
        <v>208.33333333333334</v>
      </c>
      <c r="AT211" s="138">
        <f t="shared" si="268"/>
        <v>208.33333333333334</v>
      </c>
      <c r="AU211" s="138">
        <f t="shared" si="268"/>
        <v>208.33333333333334</v>
      </c>
      <c r="AV211" s="138">
        <f t="shared" si="268"/>
        <v>208.33333333333334</v>
      </c>
      <c r="AW211" s="138">
        <f t="shared" si="269"/>
        <v>208.33333333333334</v>
      </c>
      <c r="AX211" s="138">
        <f t="shared" si="269"/>
        <v>208.33333333333334</v>
      </c>
      <c r="AY211" s="138">
        <f t="shared" si="269"/>
        <v>208.33333333333334</v>
      </c>
      <c r="AZ211" s="138">
        <f t="shared" si="269"/>
        <v>208.33333333333334</v>
      </c>
      <c r="BA211" s="138">
        <f t="shared" si="269"/>
        <v>208.33333333333334</v>
      </c>
      <c r="BB211" s="138">
        <f t="shared" si="269"/>
        <v>208.33333333333334</v>
      </c>
      <c r="BC211" s="138">
        <f t="shared" si="269"/>
        <v>208.33333333333334</v>
      </c>
      <c r="BD211" s="138">
        <f t="shared" si="269"/>
        <v>208.33333333333334</v>
      </c>
      <c r="BE211" s="138">
        <f t="shared" si="269"/>
        <v>208.33333333333334</v>
      </c>
      <c r="BF211" s="138">
        <f t="shared" si="269"/>
        <v>208.33333333333334</v>
      </c>
      <c r="BG211" s="138">
        <f t="shared" si="270"/>
        <v>208.33333333333334</v>
      </c>
      <c r="BH211" s="138">
        <f t="shared" si="270"/>
        <v>208.33333333333334</v>
      </c>
      <c r="BI211" s="138">
        <f t="shared" si="270"/>
        <v>208.33333333333334</v>
      </c>
      <c r="BJ211" s="138">
        <f t="shared" si="270"/>
        <v>208.33333333333334</v>
      </c>
      <c r="BK211" s="138">
        <f t="shared" si="270"/>
        <v>208.33333333333334</v>
      </c>
      <c r="BL211" s="138">
        <f t="shared" si="270"/>
        <v>208.33333333333334</v>
      </c>
      <c r="BM211" s="138">
        <f t="shared" si="270"/>
        <v>208.33333333333334</v>
      </c>
      <c r="BN211" s="138">
        <f t="shared" si="270"/>
        <v>208.33333333333334</v>
      </c>
      <c r="BO211" s="138">
        <f t="shared" si="270"/>
        <v>208.33333333333334</v>
      </c>
      <c r="BP211" s="138">
        <f t="shared" si="270"/>
        <v>208.33333333333334</v>
      </c>
      <c r="BQ211" s="138">
        <f t="shared" si="271"/>
        <v>208.33333333333334</v>
      </c>
      <c r="BR211" s="138">
        <f t="shared" si="271"/>
        <v>208.33333333333334</v>
      </c>
      <c r="BS211" s="138">
        <f t="shared" si="271"/>
        <v>208.33333333333334</v>
      </c>
      <c r="BT211" s="138">
        <f t="shared" si="271"/>
        <v>208.33333333333334</v>
      </c>
      <c r="BU211" s="138">
        <f t="shared" si="271"/>
        <v>208.33333333333334</v>
      </c>
      <c r="BV211" s="138">
        <f t="shared" si="271"/>
        <v>208.33333333333334</v>
      </c>
      <c r="BW211" s="138">
        <f t="shared" si="271"/>
        <v>208.33333333333334</v>
      </c>
      <c r="BX211" s="138">
        <f t="shared" si="271"/>
        <v>208.33333333333334</v>
      </c>
      <c r="BY211" s="138">
        <f t="shared" si="271"/>
        <v>208.33333333333334</v>
      </c>
      <c r="BZ211" s="138">
        <f t="shared" si="271"/>
        <v>208.33333333333334</v>
      </c>
      <c r="CA211" s="138">
        <f t="shared" si="272"/>
        <v>208.33333333333334</v>
      </c>
      <c r="CB211" s="138">
        <f t="shared" si="272"/>
        <v>208.33333333333334</v>
      </c>
      <c r="CC211" s="138">
        <f t="shared" si="272"/>
        <v>208.33333333333334</v>
      </c>
      <c r="CD211" s="138">
        <f t="shared" si="272"/>
        <v>208.33333333333334</v>
      </c>
      <c r="CE211" s="138">
        <f t="shared" si="272"/>
        <v>208.33333333333334</v>
      </c>
      <c r="CF211" s="138">
        <f t="shared" si="272"/>
        <v>208.33333333333334</v>
      </c>
      <c r="CG211" s="138">
        <f t="shared" si="272"/>
        <v>208.33333333333334</v>
      </c>
      <c r="CH211" s="138">
        <f t="shared" si="272"/>
        <v>208.33333333333334</v>
      </c>
      <c r="CI211" s="138">
        <f t="shared" si="272"/>
        <v>208.33333333333334</v>
      </c>
      <c r="CJ211" s="138">
        <f t="shared" si="272"/>
        <v>208.33333333333334</v>
      </c>
      <c r="CK211" s="138">
        <f t="shared" si="272"/>
        <v>208.33333333333334</v>
      </c>
      <c r="CL211" s="138">
        <f t="shared" si="272"/>
        <v>208.33333333333334</v>
      </c>
      <c r="CN211" s="24"/>
      <c r="CO211" s="24"/>
      <c r="CP211" s="138">
        <f t="shared" si="273"/>
        <v>0</v>
      </c>
      <c r="CQ211" s="138">
        <f t="shared" si="273"/>
        <v>0</v>
      </c>
      <c r="CR211" s="138">
        <f t="shared" si="273"/>
        <v>0</v>
      </c>
      <c r="CS211" s="138">
        <f t="shared" si="273"/>
        <v>0</v>
      </c>
      <c r="CT211" s="138">
        <f t="shared" si="273"/>
        <v>0</v>
      </c>
      <c r="CU211" s="138">
        <f t="shared" si="273"/>
        <v>0</v>
      </c>
      <c r="CV211" s="138">
        <f t="shared" si="273"/>
        <v>625</v>
      </c>
      <c r="CW211" s="138">
        <f t="shared" si="273"/>
        <v>625</v>
      </c>
      <c r="CX211" s="138">
        <f t="shared" si="273"/>
        <v>625</v>
      </c>
      <c r="CY211" s="138">
        <f t="shared" si="273"/>
        <v>625</v>
      </c>
      <c r="CZ211" s="138">
        <f t="shared" si="274"/>
        <v>625</v>
      </c>
      <c r="DA211" s="138">
        <f t="shared" si="274"/>
        <v>625</v>
      </c>
      <c r="DB211" s="138">
        <f t="shared" si="274"/>
        <v>625</v>
      </c>
      <c r="DC211" s="138">
        <f t="shared" si="274"/>
        <v>625</v>
      </c>
      <c r="DD211" s="138">
        <f t="shared" si="274"/>
        <v>625</v>
      </c>
      <c r="DE211" s="138">
        <f t="shared" si="274"/>
        <v>625</v>
      </c>
      <c r="DF211" s="138">
        <f t="shared" si="274"/>
        <v>625</v>
      </c>
      <c r="DG211" s="138">
        <f t="shared" si="274"/>
        <v>625</v>
      </c>
      <c r="DH211" s="138">
        <f t="shared" si="274"/>
        <v>625</v>
      </c>
      <c r="DI211" s="138">
        <f t="shared" si="274"/>
        <v>625</v>
      </c>
      <c r="DJ211" s="138">
        <f t="shared" si="274"/>
        <v>625</v>
      </c>
      <c r="DK211" s="138">
        <f t="shared" si="274"/>
        <v>625</v>
      </c>
      <c r="DL211" s="138">
        <f t="shared" si="274"/>
        <v>625</v>
      </c>
    </row>
    <row r="212" spans="1:116" x14ac:dyDescent="0.35">
      <c r="B212" t="str">
        <f t="shared" si="264"/>
        <v>212 PROB-ER</v>
      </c>
      <c r="C212" t="s">
        <v>198</v>
      </c>
      <c r="D212" t="s">
        <v>588</v>
      </c>
      <c r="E212" s="8" t="str">
        <f t="shared" si="263"/>
        <v>212 PROB-ER</v>
      </c>
      <c r="G212" s="126" t="str">
        <f ca="1">OFFSET(G212,ROW(G222)-ROW(G212),0)</f>
        <v>Revenue</v>
      </c>
      <c r="H212" s="31"/>
      <c r="I212" s="31"/>
      <c r="J212" s="31"/>
      <c r="K212" s="58">
        <f t="shared" si="265"/>
        <v>3541.6666666666661</v>
      </c>
      <c r="L212" s="58">
        <f t="shared" si="265"/>
        <v>7708.333333333333</v>
      </c>
      <c r="M212" s="58">
        <f t="shared" si="265"/>
        <v>10000</v>
      </c>
      <c r="N212" s="58">
        <f t="shared" si="265"/>
        <v>10000</v>
      </c>
      <c r="O212" s="58">
        <f t="shared" si="265"/>
        <v>10000</v>
      </c>
      <c r="P212" s="58">
        <f t="shared" si="265"/>
        <v>10000</v>
      </c>
      <c r="R212"/>
      <c r="S212" s="33">
        <f>SUM(S208:S211)</f>
        <v>208.33333333333334</v>
      </c>
      <c r="T212" s="33">
        <f>SUM(T208:T211)</f>
        <v>208.33333333333334</v>
      </c>
      <c r="U212" s="33">
        <f t="shared" ref="U212:CF212" si="276">SUM(U208:U211)</f>
        <v>208.33333333333334</v>
      </c>
      <c r="V212" s="33">
        <f t="shared" si="276"/>
        <v>208.33333333333334</v>
      </c>
      <c r="W212" s="33">
        <f t="shared" si="276"/>
        <v>208.33333333333334</v>
      </c>
      <c r="X212" s="33">
        <f t="shared" si="276"/>
        <v>208.33333333333334</v>
      </c>
      <c r="Y212" s="33">
        <f t="shared" si="276"/>
        <v>208.33333333333334</v>
      </c>
      <c r="Z212" s="33">
        <f t="shared" si="276"/>
        <v>416.66666666666669</v>
      </c>
      <c r="AA212" s="33">
        <f t="shared" si="276"/>
        <v>416.66666666666669</v>
      </c>
      <c r="AB212" s="33">
        <f t="shared" si="276"/>
        <v>416.66666666666669</v>
      </c>
      <c r="AC212" s="33">
        <f t="shared" si="276"/>
        <v>416.66666666666669</v>
      </c>
      <c r="AD212" s="33">
        <f t="shared" si="276"/>
        <v>416.66666666666669</v>
      </c>
      <c r="AE212" s="33">
        <f t="shared" si="276"/>
        <v>416.66666666666669</v>
      </c>
      <c r="AF212" s="33">
        <f t="shared" si="276"/>
        <v>416.66666666666669</v>
      </c>
      <c r="AG212" s="33">
        <f t="shared" si="276"/>
        <v>625</v>
      </c>
      <c r="AH212" s="33">
        <f t="shared" si="276"/>
        <v>625</v>
      </c>
      <c r="AI212" s="33">
        <f t="shared" si="276"/>
        <v>625</v>
      </c>
      <c r="AJ212" s="33">
        <f t="shared" si="276"/>
        <v>625</v>
      </c>
      <c r="AK212" s="33">
        <f t="shared" si="276"/>
        <v>625</v>
      </c>
      <c r="AL212" s="33">
        <f t="shared" si="276"/>
        <v>625</v>
      </c>
      <c r="AM212" s="33">
        <f t="shared" si="276"/>
        <v>625</v>
      </c>
      <c r="AN212" s="33">
        <f t="shared" si="276"/>
        <v>833.33333333333337</v>
      </c>
      <c r="AO212" s="33">
        <f t="shared" si="276"/>
        <v>833.33333333333337</v>
      </c>
      <c r="AP212" s="33">
        <f t="shared" si="276"/>
        <v>833.33333333333337</v>
      </c>
      <c r="AQ212" s="33">
        <f t="shared" si="276"/>
        <v>833.33333333333337</v>
      </c>
      <c r="AR212" s="33">
        <f t="shared" si="276"/>
        <v>833.33333333333337</v>
      </c>
      <c r="AS212" s="33">
        <f t="shared" si="276"/>
        <v>833.33333333333337</v>
      </c>
      <c r="AT212" s="33">
        <f t="shared" si="276"/>
        <v>833.33333333333337</v>
      </c>
      <c r="AU212" s="33">
        <f t="shared" si="276"/>
        <v>833.33333333333337</v>
      </c>
      <c r="AV212" s="33">
        <f t="shared" si="276"/>
        <v>833.33333333333337</v>
      </c>
      <c r="AW212" s="33">
        <f t="shared" si="276"/>
        <v>833.33333333333337</v>
      </c>
      <c r="AX212" s="33">
        <f t="shared" si="276"/>
        <v>833.33333333333337</v>
      </c>
      <c r="AY212" s="33">
        <f t="shared" si="276"/>
        <v>833.33333333333337</v>
      </c>
      <c r="AZ212" s="33">
        <f t="shared" si="276"/>
        <v>833.33333333333337</v>
      </c>
      <c r="BA212" s="33">
        <f t="shared" si="276"/>
        <v>833.33333333333337</v>
      </c>
      <c r="BB212" s="33">
        <f t="shared" si="276"/>
        <v>833.33333333333337</v>
      </c>
      <c r="BC212" s="33">
        <f t="shared" si="276"/>
        <v>833.33333333333337</v>
      </c>
      <c r="BD212" s="33">
        <f t="shared" si="276"/>
        <v>833.33333333333337</v>
      </c>
      <c r="BE212" s="33">
        <f t="shared" si="276"/>
        <v>833.33333333333337</v>
      </c>
      <c r="BF212" s="33">
        <f t="shared" si="276"/>
        <v>833.33333333333337</v>
      </c>
      <c r="BG212" s="33">
        <f t="shared" si="276"/>
        <v>833.33333333333337</v>
      </c>
      <c r="BH212" s="33">
        <f t="shared" si="276"/>
        <v>833.33333333333337</v>
      </c>
      <c r="BI212" s="33">
        <f t="shared" si="276"/>
        <v>833.33333333333337</v>
      </c>
      <c r="BJ212" s="33">
        <f t="shared" si="276"/>
        <v>833.33333333333337</v>
      </c>
      <c r="BK212" s="33">
        <f t="shared" si="276"/>
        <v>833.33333333333337</v>
      </c>
      <c r="BL212" s="33">
        <f t="shared" si="276"/>
        <v>833.33333333333337</v>
      </c>
      <c r="BM212" s="33">
        <f t="shared" si="276"/>
        <v>833.33333333333337</v>
      </c>
      <c r="BN212" s="33">
        <f t="shared" si="276"/>
        <v>833.33333333333337</v>
      </c>
      <c r="BO212" s="33">
        <f t="shared" si="276"/>
        <v>833.33333333333337</v>
      </c>
      <c r="BP212" s="33">
        <f t="shared" si="276"/>
        <v>833.33333333333337</v>
      </c>
      <c r="BQ212" s="33">
        <f t="shared" si="276"/>
        <v>833.33333333333337</v>
      </c>
      <c r="BR212" s="33">
        <f t="shared" si="276"/>
        <v>833.33333333333337</v>
      </c>
      <c r="BS212" s="33">
        <f t="shared" si="276"/>
        <v>833.33333333333337</v>
      </c>
      <c r="BT212" s="33">
        <f t="shared" si="276"/>
        <v>833.33333333333337</v>
      </c>
      <c r="BU212" s="33">
        <f t="shared" si="276"/>
        <v>833.33333333333337</v>
      </c>
      <c r="BV212" s="33">
        <f t="shared" si="276"/>
        <v>833.33333333333337</v>
      </c>
      <c r="BW212" s="33">
        <f t="shared" si="276"/>
        <v>833.33333333333337</v>
      </c>
      <c r="BX212" s="33">
        <f t="shared" si="276"/>
        <v>833.33333333333337</v>
      </c>
      <c r="BY212" s="33">
        <f t="shared" si="276"/>
        <v>833.33333333333337</v>
      </c>
      <c r="BZ212" s="33">
        <f t="shared" si="276"/>
        <v>833.33333333333337</v>
      </c>
      <c r="CA212" s="33">
        <f t="shared" si="276"/>
        <v>833.33333333333337</v>
      </c>
      <c r="CB212" s="33">
        <f t="shared" si="276"/>
        <v>833.33333333333337</v>
      </c>
      <c r="CC212" s="33">
        <f t="shared" si="276"/>
        <v>833.33333333333337</v>
      </c>
      <c r="CD212" s="33">
        <f t="shared" si="276"/>
        <v>833.33333333333337</v>
      </c>
      <c r="CE212" s="33">
        <f t="shared" si="276"/>
        <v>833.33333333333337</v>
      </c>
      <c r="CF212" s="33">
        <f t="shared" si="276"/>
        <v>833.33333333333337</v>
      </c>
      <c r="CG212" s="33">
        <f t="shared" ref="CG212:CL212" si="277">SUM(CG208:CG211)</f>
        <v>833.33333333333337</v>
      </c>
      <c r="CH212" s="33">
        <f t="shared" si="277"/>
        <v>833.33333333333337</v>
      </c>
      <c r="CI212" s="33">
        <f t="shared" si="277"/>
        <v>833.33333333333337</v>
      </c>
      <c r="CJ212" s="33">
        <f t="shared" si="277"/>
        <v>833.33333333333337</v>
      </c>
      <c r="CK212" s="33">
        <f t="shared" si="277"/>
        <v>833.33333333333337</v>
      </c>
      <c r="CL212" s="33">
        <f t="shared" si="277"/>
        <v>833.33333333333337</v>
      </c>
      <c r="CN212" s="53"/>
      <c r="CO212" s="93"/>
      <c r="CP212" s="33">
        <f t="shared" ref="CP212:DL212" si="278">SUM(CP208:CP211)</f>
        <v>625</v>
      </c>
      <c r="CQ212" s="33">
        <f t="shared" si="278"/>
        <v>1250</v>
      </c>
      <c r="CR212" s="33">
        <f t="shared" si="278"/>
        <v>1250</v>
      </c>
      <c r="CS212" s="33">
        <f t="shared" si="278"/>
        <v>1875</v>
      </c>
      <c r="CT212" s="33">
        <f t="shared" si="278"/>
        <v>1875</v>
      </c>
      <c r="CU212" s="33">
        <f t="shared" si="278"/>
        <v>1875</v>
      </c>
      <c r="CV212" s="33">
        <f t="shared" si="278"/>
        <v>2500</v>
      </c>
      <c r="CW212" s="33">
        <f t="shared" si="278"/>
        <v>2500</v>
      </c>
      <c r="CX212" s="33">
        <f t="shared" si="278"/>
        <v>2500</v>
      </c>
      <c r="CY212" s="33">
        <f t="shared" si="278"/>
        <v>2500</v>
      </c>
      <c r="CZ212" s="33">
        <f t="shared" si="278"/>
        <v>2500</v>
      </c>
      <c r="DA212" s="33">
        <f t="shared" si="278"/>
        <v>2500</v>
      </c>
      <c r="DB212" s="33">
        <f t="shared" si="278"/>
        <v>2500</v>
      </c>
      <c r="DC212" s="33">
        <f t="shared" si="278"/>
        <v>2500</v>
      </c>
      <c r="DD212" s="33">
        <f t="shared" si="278"/>
        <v>2500</v>
      </c>
      <c r="DE212" s="33">
        <f t="shared" si="278"/>
        <v>2500</v>
      </c>
      <c r="DF212" s="33">
        <f t="shared" si="278"/>
        <v>2500</v>
      </c>
      <c r="DG212" s="33">
        <f t="shared" si="278"/>
        <v>2500</v>
      </c>
      <c r="DH212" s="33">
        <f t="shared" si="278"/>
        <v>2500</v>
      </c>
      <c r="DI212" s="33">
        <f t="shared" si="278"/>
        <v>2500</v>
      </c>
      <c r="DJ212" s="33">
        <f t="shared" si="278"/>
        <v>2500</v>
      </c>
      <c r="DK212" s="33">
        <f t="shared" si="278"/>
        <v>2500</v>
      </c>
      <c r="DL212" s="33">
        <f t="shared" si="278"/>
        <v>2500</v>
      </c>
    </row>
    <row r="213" spans="1:116" x14ac:dyDescent="0.35">
      <c r="B213" t="s">
        <v>332</v>
      </c>
      <c r="D213" t="s">
        <v>588</v>
      </c>
      <c r="E213" s="8" t="str">
        <f t="shared" si="263"/>
        <v>213 PROB-ER</v>
      </c>
      <c r="G213" s="241" t="str">
        <f>IFERROR(SUBSTITUTE(TRIM(MID(G206, SEARCH("-", G206) + 1, LEN(G221))),":",""),"no unit")</f>
        <v>d</v>
      </c>
      <c r="H213" s="31"/>
      <c r="I213" s="31"/>
      <c r="J213" s="31"/>
      <c r="K213" s="73"/>
      <c r="L213" s="39"/>
      <c r="M213" s="39"/>
      <c r="N213" s="39"/>
      <c r="O213" s="39"/>
      <c r="P213" s="39"/>
      <c r="R213"/>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N213"/>
      <c r="CO213" s="73"/>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row>
    <row r="214" spans="1:116" x14ac:dyDescent="0.35">
      <c r="B214" t="s">
        <v>332</v>
      </c>
      <c r="D214" t="s">
        <v>588</v>
      </c>
      <c r="E214" s="8" t="str">
        <f t="shared" si="263"/>
        <v>214 PROB-ER</v>
      </c>
      <c r="G214" s="241" t="str">
        <f>SUBSTITUTE(G222,"# of","")</f>
        <v>Revenue</v>
      </c>
      <c r="H214" s="31"/>
      <c r="I214" s="31"/>
      <c r="J214" s="31"/>
      <c r="K214" s="73"/>
      <c r="L214" s="39"/>
      <c r="M214" s="39"/>
      <c r="N214" s="39"/>
      <c r="O214" s="39"/>
      <c r="P214" s="39"/>
      <c r="R214"/>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N214"/>
      <c r="CO214" s="73"/>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row>
    <row r="215" spans="1:116" x14ac:dyDescent="0.35">
      <c r="B215" t="s">
        <v>332</v>
      </c>
      <c r="D215" t="s">
        <v>588</v>
      </c>
      <c r="E215" s="8" t="str">
        <f t="shared" si="263"/>
        <v>215 PROB-ER</v>
      </c>
      <c r="G215" s="136" t="s">
        <v>334</v>
      </c>
      <c r="H215" s="31"/>
      <c r="I215" s="31"/>
      <c r="J215" s="31"/>
      <c r="K215" s="73"/>
      <c r="L215" s="39"/>
      <c r="M215" s="39"/>
      <c r="N215" s="39"/>
      <c r="O215" s="39"/>
      <c r="P215" s="39"/>
      <c r="R215"/>
      <c r="S215" s="203" t="str">
        <f t="shared" ref="S215" si="279">ADDRESS(ROW(S212),COLUMN(S212),2)</f>
        <v>S$212</v>
      </c>
      <c r="T215" s="203" t="str">
        <f t="shared" ref="T215:CE215" si="280">ADDRESS(ROW(T212),COLUMN(T212),2)</f>
        <v>T$212</v>
      </c>
      <c r="U215" s="203" t="str">
        <f t="shared" si="280"/>
        <v>U$212</v>
      </c>
      <c r="V215" s="203" t="str">
        <f t="shared" si="280"/>
        <v>V$212</v>
      </c>
      <c r="W215" s="203" t="str">
        <f t="shared" si="280"/>
        <v>W$212</v>
      </c>
      <c r="X215" s="203" t="str">
        <f t="shared" si="280"/>
        <v>X$212</v>
      </c>
      <c r="Y215" s="203" t="str">
        <f t="shared" si="280"/>
        <v>Y$212</v>
      </c>
      <c r="Z215" s="203" t="str">
        <f t="shared" si="280"/>
        <v>Z$212</v>
      </c>
      <c r="AA215" s="203" t="str">
        <f t="shared" si="280"/>
        <v>AA$212</v>
      </c>
      <c r="AB215" s="203" t="str">
        <f t="shared" si="280"/>
        <v>AB$212</v>
      </c>
      <c r="AC215" s="203" t="str">
        <f t="shared" si="280"/>
        <v>AC$212</v>
      </c>
      <c r="AD215" s="203" t="str">
        <f t="shared" si="280"/>
        <v>AD$212</v>
      </c>
      <c r="AE215" s="203" t="str">
        <f t="shared" si="280"/>
        <v>AE$212</v>
      </c>
      <c r="AF215" s="203" t="str">
        <f t="shared" si="280"/>
        <v>AF$212</v>
      </c>
      <c r="AG215" s="203" t="str">
        <f t="shared" si="280"/>
        <v>AG$212</v>
      </c>
      <c r="AH215" s="203" t="str">
        <f t="shared" si="280"/>
        <v>AH$212</v>
      </c>
      <c r="AI215" s="203" t="str">
        <f t="shared" si="280"/>
        <v>AI$212</v>
      </c>
      <c r="AJ215" s="203" t="str">
        <f t="shared" si="280"/>
        <v>AJ$212</v>
      </c>
      <c r="AK215" s="203" t="str">
        <f t="shared" si="280"/>
        <v>AK$212</v>
      </c>
      <c r="AL215" s="203" t="str">
        <f t="shared" si="280"/>
        <v>AL$212</v>
      </c>
      <c r="AM215" s="203" t="str">
        <f t="shared" si="280"/>
        <v>AM$212</v>
      </c>
      <c r="AN215" s="203" t="str">
        <f t="shared" si="280"/>
        <v>AN$212</v>
      </c>
      <c r="AO215" s="203" t="str">
        <f t="shared" si="280"/>
        <v>AO$212</v>
      </c>
      <c r="AP215" s="203" t="str">
        <f t="shared" si="280"/>
        <v>AP$212</v>
      </c>
      <c r="AQ215" s="203" t="str">
        <f t="shared" si="280"/>
        <v>AQ$212</v>
      </c>
      <c r="AR215" s="203" t="str">
        <f t="shared" si="280"/>
        <v>AR$212</v>
      </c>
      <c r="AS215" s="203" t="str">
        <f t="shared" si="280"/>
        <v>AS$212</v>
      </c>
      <c r="AT215" s="203" t="str">
        <f t="shared" si="280"/>
        <v>AT$212</v>
      </c>
      <c r="AU215" s="203" t="str">
        <f t="shared" si="280"/>
        <v>AU$212</v>
      </c>
      <c r="AV215" s="203" t="str">
        <f t="shared" si="280"/>
        <v>AV$212</v>
      </c>
      <c r="AW215" s="203" t="str">
        <f t="shared" si="280"/>
        <v>AW$212</v>
      </c>
      <c r="AX215" s="203" t="str">
        <f t="shared" si="280"/>
        <v>AX$212</v>
      </c>
      <c r="AY215" s="203" t="str">
        <f t="shared" si="280"/>
        <v>AY$212</v>
      </c>
      <c r="AZ215" s="203" t="str">
        <f t="shared" si="280"/>
        <v>AZ$212</v>
      </c>
      <c r="BA215" s="203" t="str">
        <f t="shared" si="280"/>
        <v>BA$212</v>
      </c>
      <c r="BB215" s="203" t="str">
        <f t="shared" si="280"/>
        <v>BB$212</v>
      </c>
      <c r="BC215" s="203" t="str">
        <f t="shared" si="280"/>
        <v>BC$212</v>
      </c>
      <c r="BD215" s="203" t="str">
        <f t="shared" si="280"/>
        <v>BD$212</v>
      </c>
      <c r="BE215" s="203" t="str">
        <f t="shared" si="280"/>
        <v>BE$212</v>
      </c>
      <c r="BF215" s="203" t="str">
        <f t="shared" si="280"/>
        <v>BF$212</v>
      </c>
      <c r="BG215" s="203" t="str">
        <f t="shared" si="280"/>
        <v>BG$212</v>
      </c>
      <c r="BH215" s="203" t="str">
        <f t="shared" si="280"/>
        <v>BH$212</v>
      </c>
      <c r="BI215" s="203" t="str">
        <f t="shared" si="280"/>
        <v>BI$212</v>
      </c>
      <c r="BJ215" s="203" t="str">
        <f t="shared" si="280"/>
        <v>BJ$212</v>
      </c>
      <c r="BK215" s="203" t="str">
        <f t="shared" si="280"/>
        <v>BK$212</v>
      </c>
      <c r="BL215" s="203" t="str">
        <f t="shared" si="280"/>
        <v>BL$212</v>
      </c>
      <c r="BM215" s="203" t="str">
        <f t="shared" si="280"/>
        <v>BM$212</v>
      </c>
      <c r="BN215" s="203" t="str">
        <f t="shared" si="280"/>
        <v>BN$212</v>
      </c>
      <c r="BO215" s="203" t="str">
        <f t="shared" si="280"/>
        <v>BO$212</v>
      </c>
      <c r="BP215" s="203" t="str">
        <f t="shared" si="280"/>
        <v>BP$212</v>
      </c>
      <c r="BQ215" s="203" t="str">
        <f t="shared" si="280"/>
        <v>BQ$212</v>
      </c>
      <c r="BR215" s="203" t="str">
        <f t="shared" si="280"/>
        <v>BR$212</v>
      </c>
      <c r="BS215" s="203" t="str">
        <f t="shared" si="280"/>
        <v>BS$212</v>
      </c>
      <c r="BT215" s="203" t="str">
        <f t="shared" si="280"/>
        <v>BT$212</v>
      </c>
      <c r="BU215" s="203" t="str">
        <f t="shared" si="280"/>
        <v>BU$212</v>
      </c>
      <c r="BV215" s="203" t="str">
        <f t="shared" si="280"/>
        <v>BV$212</v>
      </c>
      <c r="BW215" s="203" t="str">
        <f t="shared" si="280"/>
        <v>BW$212</v>
      </c>
      <c r="BX215" s="203" t="str">
        <f t="shared" si="280"/>
        <v>BX$212</v>
      </c>
      <c r="BY215" s="203" t="str">
        <f t="shared" si="280"/>
        <v>BY$212</v>
      </c>
      <c r="BZ215" s="203" t="str">
        <f t="shared" si="280"/>
        <v>BZ$212</v>
      </c>
      <c r="CA215" s="203" t="str">
        <f t="shared" si="280"/>
        <v>CA$212</v>
      </c>
      <c r="CB215" s="203" t="str">
        <f t="shared" si="280"/>
        <v>CB$212</v>
      </c>
      <c r="CC215" s="203" t="str">
        <f t="shared" si="280"/>
        <v>CC$212</v>
      </c>
      <c r="CD215" s="203" t="str">
        <f t="shared" si="280"/>
        <v>CD$212</v>
      </c>
      <c r="CE215" s="203" t="str">
        <f t="shared" si="280"/>
        <v>CE$212</v>
      </c>
      <c r="CF215" s="203" t="str">
        <f t="shared" ref="CF215:CL215" si="281">ADDRESS(ROW(CF212),COLUMN(CF212),2)</f>
        <v>CF$212</v>
      </c>
      <c r="CG215" s="203" t="str">
        <f t="shared" si="281"/>
        <v>CG$212</v>
      </c>
      <c r="CH215" s="203" t="str">
        <f t="shared" si="281"/>
        <v>CH$212</v>
      </c>
      <c r="CI215" s="203" t="str">
        <f t="shared" si="281"/>
        <v>CI$212</v>
      </c>
      <c r="CJ215" s="203" t="str">
        <f t="shared" si="281"/>
        <v>CJ$212</v>
      </c>
      <c r="CK215" s="203" t="str">
        <f t="shared" si="281"/>
        <v>CK$212</v>
      </c>
      <c r="CL215" s="203" t="str">
        <f t="shared" si="281"/>
        <v>CL$212</v>
      </c>
      <c r="CN215"/>
      <c r="CO215" s="73"/>
      <c r="CP215" s="38"/>
      <c r="CQ215" s="38"/>
      <c r="CR215" s="38"/>
      <c r="CS215" s="38"/>
      <c r="CT215" s="38"/>
      <c r="CU215" s="38"/>
      <c r="CV215" s="38"/>
      <c r="CW215" s="38"/>
      <c r="CX215" s="38"/>
      <c r="CY215" s="38"/>
      <c r="CZ215" s="38"/>
      <c r="DA215" s="38"/>
      <c r="DB215" s="38"/>
      <c r="DC215" s="38"/>
      <c r="DD215" s="38"/>
      <c r="DE215" s="38"/>
      <c r="DF215" s="38"/>
      <c r="DG215" s="38"/>
      <c r="DH215" s="38"/>
      <c r="DI215" s="38"/>
      <c r="DJ215" s="38"/>
      <c r="DK215" s="38"/>
      <c r="DL215" s="38"/>
    </row>
    <row r="216" spans="1:116" x14ac:dyDescent="0.35">
      <c r="B216" t="s">
        <v>332</v>
      </c>
      <c r="D216" t="s">
        <v>588</v>
      </c>
      <c r="E216" s="8" t="str">
        <f t="shared" si="263"/>
        <v>216 PROB-ER</v>
      </c>
      <c r="G216" s="136" t="s">
        <v>333</v>
      </c>
      <c r="H216" s="31"/>
      <c r="I216" s="31"/>
      <c r="J216" s="31"/>
      <c r="K216" s="73"/>
      <c r="L216" s="39"/>
      <c r="M216" s="39"/>
      <c r="N216" s="39"/>
      <c r="O216" s="39"/>
      <c r="P216" s="39"/>
      <c r="R216"/>
      <c r="S216" s="38"/>
      <c r="CN216"/>
      <c r="CO216" s="73"/>
      <c r="CP216" s="203" t="str">
        <f t="shared" ref="CP216:DL216" si="282">ADDRESS(ROW(CP212),COLUMN(CP212),2)</f>
        <v>CP$212</v>
      </c>
      <c r="CQ216" s="203" t="str">
        <f t="shared" si="282"/>
        <v>CQ$212</v>
      </c>
      <c r="CR216" s="203" t="str">
        <f t="shared" si="282"/>
        <v>CR$212</v>
      </c>
      <c r="CS216" s="203" t="str">
        <f t="shared" si="282"/>
        <v>CS$212</v>
      </c>
      <c r="CT216" s="203" t="str">
        <f t="shared" si="282"/>
        <v>CT$212</v>
      </c>
      <c r="CU216" s="203" t="str">
        <f t="shared" si="282"/>
        <v>CU$212</v>
      </c>
      <c r="CV216" s="203" t="str">
        <f t="shared" si="282"/>
        <v>CV$212</v>
      </c>
      <c r="CW216" s="203" t="str">
        <f t="shared" si="282"/>
        <v>CW$212</v>
      </c>
      <c r="CX216" s="203" t="str">
        <f t="shared" si="282"/>
        <v>CX$212</v>
      </c>
      <c r="CY216" s="203" t="str">
        <f t="shared" si="282"/>
        <v>CY$212</v>
      </c>
      <c r="CZ216" s="203" t="str">
        <f t="shared" si="282"/>
        <v>CZ$212</v>
      </c>
      <c r="DA216" s="203" t="str">
        <f t="shared" si="282"/>
        <v>DA$212</v>
      </c>
      <c r="DB216" s="203" t="str">
        <f t="shared" si="282"/>
        <v>DB$212</v>
      </c>
      <c r="DC216" s="203" t="str">
        <f t="shared" si="282"/>
        <v>DC$212</v>
      </c>
      <c r="DD216" s="203" t="str">
        <f t="shared" si="282"/>
        <v>DD$212</v>
      </c>
      <c r="DE216" s="203" t="str">
        <f t="shared" si="282"/>
        <v>DE$212</v>
      </c>
      <c r="DF216" s="203" t="str">
        <f t="shared" si="282"/>
        <v>DF$212</v>
      </c>
      <c r="DG216" s="203" t="str">
        <f t="shared" si="282"/>
        <v>DG$212</v>
      </c>
      <c r="DH216" s="203" t="str">
        <f t="shared" si="282"/>
        <v>DH$212</v>
      </c>
      <c r="DI216" s="203" t="str">
        <f t="shared" si="282"/>
        <v>DI$212</v>
      </c>
      <c r="DJ216" s="203" t="str">
        <f t="shared" si="282"/>
        <v>DJ$212</v>
      </c>
      <c r="DK216" s="203" t="str">
        <f t="shared" si="282"/>
        <v>DK$212</v>
      </c>
      <c r="DL216" s="203" t="str">
        <f t="shared" si="282"/>
        <v>DL$212</v>
      </c>
    </row>
    <row r="217" spans="1:116" x14ac:dyDescent="0.35">
      <c r="B217" t="s">
        <v>332</v>
      </c>
      <c r="D217" t="s">
        <v>588</v>
      </c>
      <c r="E217" s="8" t="str">
        <f t="shared" si="263"/>
        <v>217 PROB-ER</v>
      </c>
      <c r="G217" s="8" t="str">
        <f>"Secondary label: "</f>
        <v xml:space="preserve">Secondary label: </v>
      </c>
      <c r="H217" s="12"/>
      <c r="I217" s="12"/>
      <c r="J217" s="12"/>
      <c r="K217" s="60"/>
      <c r="L217" s="15"/>
      <c r="M217" s="15"/>
      <c r="N217" s="15"/>
      <c r="O217" s="15"/>
      <c r="P217" s="15"/>
      <c r="R217"/>
      <c r="S217" s="15"/>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c r="CO217" s="60"/>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35">
      <c r="B218" t="s">
        <v>332</v>
      </c>
      <c r="D218" t="s">
        <v>588</v>
      </c>
      <c r="E218" s="8" t="str">
        <f t="shared" si="263"/>
        <v>218 PROB-ER</v>
      </c>
      <c r="H218" s="12"/>
      <c r="I218" s="12"/>
      <c r="J218" s="12"/>
      <c r="K218" s="60"/>
      <c r="L218" s="15"/>
      <c r="M218" s="15"/>
      <c r="N218" s="15"/>
      <c r="O218" s="15"/>
      <c r="P218" s="15"/>
      <c r="R218"/>
      <c r="S218" s="15"/>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c r="CO218" s="60"/>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35">
      <c r="B219" t="s">
        <v>332</v>
      </c>
      <c r="D219" t="s">
        <v>588</v>
      </c>
      <c r="E219" s="8" t="str">
        <f t="shared" si="263"/>
        <v>219 PROB-ER</v>
      </c>
      <c r="G219" s="8" t="s">
        <v>463</v>
      </c>
      <c r="H219" s="12"/>
      <c r="I219" s="12"/>
      <c r="J219" s="12"/>
      <c r="K219" s="60"/>
      <c r="L219" s="15"/>
      <c r="M219" s="15"/>
      <c r="N219" s="15"/>
      <c r="O219" s="15"/>
      <c r="P219" s="15"/>
      <c r="R219"/>
      <c r="S219" s="15"/>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c r="CO219" s="60"/>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35">
      <c r="B220" t="s">
        <v>332</v>
      </c>
      <c r="D220" t="s">
        <v>588</v>
      </c>
      <c r="E220" s="8" t="str">
        <f t="shared" si="263"/>
        <v>220 PROB-ER</v>
      </c>
      <c r="G220" s="8" t="s">
        <v>464</v>
      </c>
      <c r="H220" s="12"/>
      <c r="I220" s="12"/>
      <c r="J220" s="12"/>
      <c r="K220" s="60"/>
      <c r="L220" s="15"/>
      <c r="M220" s="15"/>
      <c r="N220" s="15"/>
      <c r="O220" s="15"/>
      <c r="P220" s="15"/>
      <c r="R220"/>
      <c r="S220" s="15"/>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c r="CO220" s="60"/>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35">
      <c r="E221" s="8"/>
      <c r="G221" s="185" t="s">
        <v>538</v>
      </c>
      <c r="H221" s="31"/>
      <c r="I221" s="73"/>
      <c r="J221" s="73"/>
      <c r="K221" s="39"/>
      <c r="L221" s="39"/>
      <c r="M221" s="39"/>
      <c r="N221" s="39"/>
      <c r="O221" s="39"/>
      <c r="P221" s="39"/>
      <c r="R221" s="38"/>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N221" s="73"/>
      <c r="CO221" s="76"/>
      <c r="CP221" s="76"/>
      <c r="CQ221" s="76"/>
      <c r="CR221" s="76"/>
      <c r="CS221" s="76"/>
      <c r="CT221" s="76"/>
      <c r="CU221" s="76"/>
      <c r="CV221" s="76"/>
      <c r="CW221" s="76"/>
      <c r="CX221" s="76"/>
      <c r="CY221" s="76"/>
      <c r="CZ221" s="76"/>
      <c r="DA221" s="76"/>
      <c r="DB221" s="76"/>
      <c r="DC221" s="76"/>
      <c r="DD221" s="76"/>
      <c r="DE221" s="76"/>
      <c r="DF221" s="76"/>
      <c r="DG221" s="76"/>
      <c r="DH221" s="76"/>
      <c r="DI221" s="76"/>
      <c r="DJ221" s="76"/>
      <c r="DK221" s="76"/>
      <c r="DL221" s="76"/>
    </row>
    <row r="222" spans="1:116" x14ac:dyDescent="0.35">
      <c r="E222" s="8"/>
      <c r="G222" s="185" t="s">
        <v>5</v>
      </c>
      <c r="H222" s="31"/>
      <c r="I222" s="73"/>
      <c r="J222" s="73"/>
      <c r="K222" s="39"/>
      <c r="L222" s="39"/>
      <c r="M222" s="39"/>
      <c r="N222" s="39"/>
      <c r="O222" s="39"/>
      <c r="P222" s="39"/>
      <c r="R222" s="38"/>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N222" s="73"/>
      <c r="CO222" s="76"/>
      <c r="CP222" s="76"/>
      <c r="CQ222" s="76"/>
      <c r="CR222" s="76"/>
      <c r="CS222" s="76"/>
      <c r="CT222" s="76"/>
      <c r="CU222" s="76"/>
      <c r="CV222" s="76"/>
      <c r="CW222" s="76"/>
      <c r="CX222" s="76"/>
      <c r="CY222" s="76"/>
      <c r="CZ222" s="76"/>
      <c r="DA222" s="76"/>
      <c r="DB222" s="76"/>
      <c r="DC222" s="76"/>
      <c r="DD222" s="76"/>
      <c r="DE222" s="76"/>
      <c r="DF222" s="76"/>
      <c r="DG222" s="76"/>
      <c r="DH222" s="76"/>
      <c r="DI222" s="76"/>
      <c r="DJ222" s="76"/>
      <c r="DK222" s="76"/>
      <c r="DL222" s="76"/>
    </row>
    <row r="223" spans="1:116" x14ac:dyDescent="0.35">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24" spans="1:116" x14ac:dyDescent="0.35">
      <c r="A224" s="31" t="s">
        <v>218</v>
      </c>
      <c r="B224" s="31" t="s">
        <v>243</v>
      </c>
      <c r="C224" s="31"/>
      <c r="D224" t="s">
        <v>793</v>
      </c>
      <c r="E224" s="8" t="str">
        <f t="shared" ref="E224:E238" si="283">ROW()&amp;" "&amp;D224</f>
        <v>224 SCENARIO-EV</v>
      </c>
      <c r="F224" t="s">
        <v>454</v>
      </c>
      <c r="G224" s="66" t="s">
        <v>517</v>
      </c>
      <c r="H224" s="22"/>
      <c r="I224" s="306"/>
      <c r="J224" s="306"/>
      <c r="K224" s="22"/>
      <c r="L224" s="22"/>
      <c r="M224" s="22"/>
      <c r="N224" s="22"/>
      <c r="O224" s="22"/>
      <c r="P224" s="22"/>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N224" s="306"/>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row>
    <row r="225" spans="1:116" x14ac:dyDescent="0.35">
      <c r="B225" t="str">
        <f t="shared" ref="B225:B229" si="284">E225</f>
        <v>225 SCENARIO-EV</v>
      </c>
      <c r="D225" t="s">
        <v>793</v>
      </c>
      <c r="E225" s="8" t="str">
        <f t="shared" ref="E225:E229" si="285">ROW()&amp;" "&amp;D225</f>
        <v>225 SCENARIO-EV</v>
      </c>
      <c r="G225" t="s">
        <v>790</v>
      </c>
      <c r="H225" s="236" t="s">
        <v>791</v>
      </c>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6" x14ac:dyDescent="0.35">
      <c r="B226" t="str">
        <f t="shared" si="284"/>
        <v>226 SCENARIO-EV</v>
      </c>
      <c r="D226" t="s">
        <v>793</v>
      </c>
      <c r="E226" s="8" t="str">
        <f t="shared" si="285"/>
        <v>226 SCENARIO-EV</v>
      </c>
      <c r="G226"/>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6" x14ac:dyDescent="0.35">
      <c r="B227" t="str">
        <f t="shared" si="284"/>
        <v>227 SCENARIO-EV</v>
      </c>
      <c r="D227" t="s">
        <v>793</v>
      </c>
      <c r="E227" s="8" t="str">
        <f t="shared" si="285"/>
        <v>227 SCENARIO-EV</v>
      </c>
      <c r="G227" s="129" t="str">
        <f ca="1">"Scenarios - "&amp;OFFSET(G230,ROW(G240)-ROW(G230),0)</f>
        <v>Scenarios - # of units</v>
      </c>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6" x14ac:dyDescent="0.35">
      <c r="B228" t="str">
        <f t="shared" si="284"/>
        <v>228 SCENARIO-EV</v>
      </c>
      <c r="D228" t="s">
        <v>793</v>
      </c>
      <c r="E228" s="8" t="str">
        <f t="shared" si="285"/>
        <v>228 SCENARIO-EV</v>
      </c>
      <c r="G228" s="367" t="s">
        <v>791</v>
      </c>
      <c r="I228"/>
      <c r="J228"/>
      <c r="K228" s="17">
        <v>100000</v>
      </c>
      <c r="L228" s="17">
        <v>200000</v>
      </c>
      <c r="M228" s="17">
        <v>400000</v>
      </c>
      <c r="N228" s="17">
        <v>800000</v>
      </c>
      <c r="O228" s="17">
        <v>1600000</v>
      </c>
      <c r="P228" s="17">
        <v>3200000</v>
      </c>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6" x14ac:dyDescent="0.35">
      <c r="B229" t="str">
        <f t="shared" si="284"/>
        <v>229 SCENARIO-EV</v>
      </c>
      <c r="D229" t="s">
        <v>793</v>
      </c>
      <c r="E229" s="8" t="str">
        <f t="shared" si="285"/>
        <v>229 SCENARIO-EV</v>
      </c>
      <c r="G229" s="367" t="s">
        <v>792</v>
      </c>
      <c r="I229"/>
      <c r="J229"/>
      <c r="K229" s="256">
        <v>100000</v>
      </c>
      <c r="L229" s="256">
        <v>200000</v>
      </c>
      <c r="M229" s="256">
        <v>400000</v>
      </c>
      <c r="N229" s="256">
        <v>800000</v>
      </c>
      <c r="O229" s="256">
        <v>1600000</v>
      </c>
      <c r="P229" s="256">
        <v>3200000</v>
      </c>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6" x14ac:dyDescent="0.35">
      <c r="B230" t="str">
        <f>E230</f>
        <v>230 SCENARIO-EV</v>
      </c>
      <c r="D230" t="s">
        <v>793</v>
      </c>
      <c r="E230" s="8" t="str">
        <f t="shared" si="283"/>
        <v>230 SCENARIO-EV</v>
      </c>
      <c r="G230" s="127" t="str">
        <f ca="1">"Selection - "&amp;OFFSET(G230,ROW(G240)-ROW(G230),0)</f>
        <v>Selection - # of units</v>
      </c>
      <c r="H230" s="12"/>
      <c r="I230" s="60"/>
      <c r="J230" s="60"/>
      <c r="K230" s="32">
        <f>INDEX(K228:P229,MATCH(H225,G228:G229,0),MATCH(K$1,K$1:P$1,0))</f>
        <v>100000</v>
      </c>
      <c r="L230" s="32">
        <f>INDEX(K228:P229,MATCH(H225,G228:G229,0),MATCH(L$1,K$1:P$1,0))</f>
        <v>200000</v>
      </c>
      <c r="M230" s="32">
        <f>INDEX(K228:P229,MATCH(H225,G228:G229,0),MATCH(M$1,K$1:P$1,0))</f>
        <v>400000</v>
      </c>
      <c r="N230" s="32">
        <f>INDEX(K228:P229,MATCH(H225,G228:G229,0),MATCH(N$1,K$1:P$1,0))</f>
        <v>800000</v>
      </c>
      <c r="O230" s="32">
        <f>INDEX(K228:P229,MATCH(H225,G228:G229,0),MATCH(O$1,K$1:P$1,0))</f>
        <v>1600000</v>
      </c>
      <c r="P230" s="32">
        <f>INDEX(K228:P229,MATCH(H225,G228:G229,0),MATCH(P$1,K$1:P$1,0))</f>
        <v>3200000</v>
      </c>
      <c r="R230" s="15"/>
      <c r="S230" s="15" cm="1">
        <f t="array" ref="S230">INDEX($K:$P,ROW(),MATCH(S$3,$K$2:$P$2,0))/12</f>
        <v>8333.3333333333339</v>
      </c>
      <c r="T230" s="15" cm="1">
        <f t="array" ref="T230">INDEX($K:$P,ROW(),MATCH(T$3,$K$2:$P$2,0))/12</f>
        <v>8333.3333333333339</v>
      </c>
      <c r="U230" s="15" cm="1">
        <f t="array" ref="U230">INDEX($K:$P,ROW(),MATCH(U$3,$K$2:$P$2,0))/12</f>
        <v>8333.3333333333339</v>
      </c>
      <c r="V230" s="15" cm="1">
        <f t="array" ref="V230">INDEX($K:$P,ROW(),MATCH(V$3,$K$2:$P$2,0))/12</f>
        <v>8333.3333333333339</v>
      </c>
      <c r="W230" s="15" cm="1">
        <f t="array" ref="W230">INDEX($K:$P,ROW(),MATCH(W$3,$K$2:$P$2,0))/12</f>
        <v>8333.3333333333339</v>
      </c>
      <c r="X230" s="15" cm="1">
        <f t="array" ref="X230">INDEX($K:$P,ROW(),MATCH(X$3,$K$2:$P$2,0))/12</f>
        <v>8333.3333333333339</v>
      </c>
      <c r="Y230" s="15" cm="1">
        <f t="array" ref="Y230">INDEX($K:$P,ROW(),MATCH(Y$3,$K$2:$P$2,0))/12</f>
        <v>8333.3333333333339</v>
      </c>
      <c r="Z230" s="15" cm="1">
        <f t="array" ref="Z230">INDEX($K:$P,ROW(),MATCH(Z$3,$K$2:$P$2,0))/12</f>
        <v>8333.3333333333339</v>
      </c>
      <c r="AA230" s="15" cm="1">
        <f t="array" ref="AA230">INDEX($K:$P,ROW(),MATCH(AA$3,$K$2:$P$2,0))/12</f>
        <v>8333.3333333333339</v>
      </c>
      <c r="AB230" s="15" cm="1">
        <f t="array" ref="AB230">INDEX($K:$P,ROW(),MATCH(AB$3,$K$2:$P$2,0))/12</f>
        <v>8333.3333333333339</v>
      </c>
      <c r="AC230" s="15" cm="1">
        <f t="array" ref="AC230">INDEX($K:$P,ROW(),MATCH(AC$3,$K$2:$P$2,0))/12</f>
        <v>8333.3333333333339</v>
      </c>
      <c r="AD230" s="15" cm="1">
        <f t="array" ref="AD230">INDEX($K:$P,ROW(),MATCH(AD$3,$K$2:$P$2,0))/12</f>
        <v>8333.3333333333339</v>
      </c>
      <c r="AE230" s="15" cm="1">
        <f t="array" ref="AE230">INDEX($K:$P,ROW(),MATCH(AE$3,$K$2:$P$2,0))/12</f>
        <v>16666.666666666668</v>
      </c>
      <c r="AF230" s="15" cm="1">
        <f t="array" ref="AF230">INDEX($K:$P,ROW(),MATCH(AF$3,$K$2:$P$2,0))/12</f>
        <v>16666.666666666668</v>
      </c>
      <c r="AG230" s="15" cm="1">
        <f t="array" ref="AG230">INDEX($K:$P,ROW(),MATCH(AG$3,$K$2:$P$2,0))/12</f>
        <v>16666.666666666668</v>
      </c>
      <c r="AH230" s="15" cm="1">
        <f t="array" ref="AH230">INDEX($K:$P,ROW(),MATCH(AH$3,$K$2:$P$2,0))/12</f>
        <v>16666.666666666668</v>
      </c>
      <c r="AI230" s="15" cm="1">
        <f t="array" ref="AI230">INDEX($K:$P,ROW(),MATCH(AI$3,$K$2:$P$2,0))/12</f>
        <v>16666.666666666668</v>
      </c>
      <c r="AJ230" s="15" cm="1">
        <f t="array" ref="AJ230">INDEX($K:$P,ROW(),MATCH(AJ$3,$K$2:$P$2,0))/12</f>
        <v>16666.666666666668</v>
      </c>
      <c r="AK230" s="15" cm="1">
        <f t="array" ref="AK230">INDEX($K:$P,ROW(),MATCH(AK$3,$K$2:$P$2,0))/12</f>
        <v>16666.666666666668</v>
      </c>
      <c r="AL230" s="15" cm="1">
        <f t="array" ref="AL230">INDEX($K:$P,ROW(),MATCH(AL$3,$K$2:$P$2,0))/12</f>
        <v>16666.666666666668</v>
      </c>
      <c r="AM230" s="15" cm="1">
        <f t="array" ref="AM230">INDEX($K:$P,ROW(),MATCH(AM$3,$K$2:$P$2,0))/12</f>
        <v>16666.666666666668</v>
      </c>
      <c r="AN230" s="15" cm="1">
        <f t="array" ref="AN230">INDEX($K:$P,ROW(),MATCH(AN$3,$K$2:$P$2,0))/12</f>
        <v>16666.666666666668</v>
      </c>
      <c r="AO230" s="15" cm="1">
        <f t="array" ref="AO230">INDEX($K:$P,ROW(),MATCH(AO$3,$K$2:$P$2,0))/12</f>
        <v>16666.666666666668</v>
      </c>
      <c r="AP230" s="15" cm="1">
        <f t="array" ref="AP230">INDEX($K:$P,ROW(),MATCH(AP$3,$K$2:$P$2,0))/12</f>
        <v>16666.666666666668</v>
      </c>
      <c r="AQ230" s="15" cm="1">
        <f t="array" ref="AQ230">INDEX($K:$P,ROW(),MATCH(AQ$3,$K$2:$P$2,0))/12</f>
        <v>33333.333333333336</v>
      </c>
      <c r="AR230" s="15" cm="1">
        <f t="array" ref="AR230">INDEX($K:$P,ROW(),MATCH(AR$3,$K$2:$P$2,0))/12</f>
        <v>33333.333333333336</v>
      </c>
      <c r="AS230" s="15" cm="1">
        <f t="array" ref="AS230">INDEX($K:$P,ROW(),MATCH(AS$3,$K$2:$P$2,0))/12</f>
        <v>33333.333333333336</v>
      </c>
      <c r="AT230" s="15" cm="1">
        <f t="array" ref="AT230">INDEX($K:$P,ROW(),MATCH(AT$3,$K$2:$P$2,0))/12</f>
        <v>33333.333333333336</v>
      </c>
      <c r="AU230" s="15" cm="1">
        <f t="array" ref="AU230">INDEX($K:$P,ROW(),MATCH(AU$3,$K$2:$P$2,0))/12</f>
        <v>33333.333333333336</v>
      </c>
      <c r="AV230" s="15" cm="1">
        <f t="array" ref="AV230">INDEX($K:$P,ROW(),MATCH(AV$3,$K$2:$P$2,0))/12</f>
        <v>33333.333333333336</v>
      </c>
      <c r="AW230" s="15" cm="1">
        <f t="array" ref="AW230">INDEX($K:$P,ROW(),MATCH(AW$3,$K$2:$P$2,0))/12</f>
        <v>33333.333333333336</v>
      </c>
      <c r="AX230" s="15" cm="1">
        <f t="array" ref="AX230">INDEX($K:$P,ROW(),MATCH(AX$3,$K$2:$P$2,0))/12</f>
        <v>33333.333333333336</v>
      </c>
      <c r="AY230" s="15" cm="1">
        <f t="array" ref="AY230">INDEX($K:$P,ROW(),MATCH(AY$3,$K$2:$P$2,0))/12</f>
        <v>33333.333333333336</v>
      </c>
      <c r="AZ230" s="15" cm="1">
        <f t="array" ref="AZ230">INDEX($K:$P,ROW(),MATCH(AZ$3,$K$2:$P$2,0))/12</f>
        <v>33333.333333333336</v>
      </c>
      <c r="BA230" s="15" cm="1">
        <f t="array" ref="BA230">INDEX($K:$P,ROW(),MATCH(BA$3,$K$2:$P$2,0))/12</f>
        <v>33333.333333333336</v>
      </c>
      <c r="BB230" s="15" cm="1">
        <f t="array" ref="BB230">INDEX($K:$P,ROW(),MATCH(BB$3,$K$2:$P$2,0))/12</f>
        <v>33333.333333333336</v>
      </c>
      <c r="BC230" s="15" cm="1">
        <f t="array" ref="BC230">INDEX($K:$P,ROW(),MATCH(BC$3,$K$2:$P$2,0))/12</f>
        <v>66666.666666666672</v>
      </c>
      <c r="BD230" s="15" cm="1">
        <f t="array" ref="BD230">INDEX($K:$P,ROW(),MATCH(BD$3,$K$2:$P$2,0))/12</f>
        <v>66666.666666666672</v>
      </c>
      <c r="BE230" s="15" cm="1">
        <f t="array" ref="BE230">INDEX($K:$P,ROW(),MATCH(BE$3,$K$2:$P$2,0))/12</f>
        <v>66666.666666666672</v>
      </c>
      <c r="BF230" s="15" cm="1">
        <f t="array" ref="BF230">INDEX($K:$P,ROW(),MATCH(BF$3,$K$2:$P$2,0))/12</f>
        <v>66666.666666666672</v>
      </c>
      <c r="BG230" s="15" cm="1">
        <f t="array" ref="BG230">INDEX($K:$P,ROW(),MATCH(BG$3,$K$2:$P$2,0))/12</f>
        <v>66666.666666666672</v>
      </c>
      <c r="BH230" s="15" cm="1">
        <f t="array" ref="BH230">INDEX($K:$P,ROW(),MATCH(BH$3,$K$2:$P$2,0))/12</f>
        <v>66666.666666666672</v>
      </c>
      <c r="BI230" s="15" cm="1">
        <f t="array" ref="BI230">INDEX($K:$P,ROW(),MATCH(BI$3,$K$2:$P$2,0))/12</f>
        <v>66666.666666666672</v>
      </c>
      <c r="BJ230" s="15" cm="1">
        <f t="array" ref="BJ230">INDEX($K:$P,ROW(),MATCH(BJ$3,$K$2:$P$2,0))/12</f>
        <v>66666.666666666672</v>
      </c>
      <c r="BK230" s="15" cm="1">
        <f t="array" ref="BK230">INDEX($K:$P,ROW(),MATCH(BK$3,$K$2:$P$2,0))/12</f>
        <v>66666.666666666672</v>
      </c>
      <c r="BL230" s="15" cm="1">
        <f t="array" ref="BL230">INDEX($K:$P,ROW(),MATCH(BL$3,$K$2:$P$2,0))/12</f>
        <v>66666.666666666672</v>
      </c>
      <c r="BM230" s="15" cm="1">
        <f t="array" ref="BM230">INDEX($K:$P,ROW(),MATCH(BM$3,$K$2:$P$2,0))/12</f>
        <v>66666.666666666672</v>
      </c>
      <c r="BN230" s="15" cm="1">
        <f t="array" ref="BN230">INDEX($K:$P,ROW(),MATCH(BN$3,$K$2:$P$2,0))/12</f>
        <v>66666.666666666672</v>
      </c>
      <c r="BO230" s="15" cm="1">
        <f t="array" ref="BO230">INDEX($K:$P,ROW(),MATCH(BO$3,$K$2:$P$2,0))/12</f>
        <v>133333.33333333334</v>
      </c>
      <c r="BP230" s="15" cm="1">
        <f t="array" ref="BP230">INDEX($K:$P,ROW(),MATCH(BP$3,$K$2:$P$2,0))/12</f>
        <v>133333.33333333334</v>
      </c>
      <c r="BQ230" s="15" cm="1">
        <f t="array" ref="BQ230">INDEX($K:$P,ROW(),MATCH(BQ$3,$K$2:$P$2,0))/12</f>
        <v>133333.33333333334</v>
      </c>
      <c r="BR230" s="15" cm="1">
        <f t="array" ref="BR230">INDEX($K:$P,ROW(),MATCH(BR$3,$K$2:$P$2,0))/12</f>
        <v>133333.33333333334</v>
      </c>
      <c r="BS230" s="15" cm="1">
        <f t="array" ref="BS230">INDEX($K:$P,ROW(),MATCH(BS$3,$K$2:$P$2,0))/12</f>
        <v>133333.33333333334</v>
      </c>
      <c r="BT230" s="15" cm="1">
        <f t="array" ref="BT230">INDEX($K:$P,ROW(),MATCH(BT$3,$K$2:$P$2,0))/12</f>
        <v>133333.33333333334</v>
      </c>
      <c r="BU230" s="15" cm="1">
        <f t="array" ref="BU230">INDEX($K:$P,ROW(),MATCH(BU$3,$K$2:$P$2,0))/12</f>
        <v>133333.33333333334</v>
      </c>
      <c r="BV230" s="15" cm="1">
        <f t="array" ref="BV230">INDEX($K:$P,ROW(),MATCH(BV$3,$K$2:$P$2,0))/12</f>
        <v>133333.33333333334</v>
      </c>
      <c r="BW230" s="15" cm="1">
        <f t="array" ref="BW230">INDEX($K:$P,ROW(),MATCH(BW$3,$K$2:$P$2,0))/12</f>
        <v>133333.33333333334</v>
      </c>
      <c r="BX230" s="15" cm="1">
        <f t="array" ref="BX230">INDEX($K:$P,ROW(),MATCH(BX$3,$K$2:$P$2,0))/12</f>
        <v>133333.33333333334</v>
      </c>
      <c r="BY230" s="15" cm="1">
        <f t="array" ref="BY230">INDEX($K:$P,ROW(),MATCH(BY$3,$K$2:$P$2,0))/12</f>
        <v>133333.33333333334</v>
      </c>
      <c r="BZ230" s="15" cm="1">
        <f t="array" ref="BZ230">INDEX($K:$P,ROW(),MATCH(BZ$3,$K$2:$P$2,0))/12</f>
        <v>133333.33333333334</v>
      </c>
      <c r="CA230" s="15" cm="1">
        <f t="array" ref="CA230">INDEX($K:$P,ROW(),MATCH(CA$3,$K$2:$P$2,0))/12</f>
        <v>266666.66666666669</v>
      </c>
      <c r="CB230" s="15" cm="1">
        <f t="array" ref="CB230">INDEX($K:$P,ROW(),MATCH(CB$3,$K$2:$P$2,0))/12</f>
        <v>266666.66666666669</v>
      </c>
      <c r="CC230" s="15" cm="1">
        <f t="array" ref="CC230">INDEX($K:$P,ROW(),MATCH(CC$3,$K$2:$P$2,0))/12</f>
        <v>266666.66666666669</v>
      </c>
      <c r="CD230" s="15" cm="1">
        <f t="array" ref="CD230">INDEX($K:$P,ROW(),MATCH(CD$3,$K$2:$P$2,0))/12</f>
        <v>266666.66666666669</v>
      </c>
      <c r="CE230" s="15" cm="1">
        <f t="array" ref="CE230">INDEX($K:$P,ROW(),MATCH(CE$3,$K$2:$P$2,0))/12</f>
        <v>266666.66666666669</v>
      </c>
      <c r="CF230" s="15" cm="1">
        <f t="array" ref="CF230">INDEX($K:$P,ROW(),MATCH(CF$3,$K$2:$P$2,0))/12</f>
        <v>266666.66666666669</v>
      </c>
      <c r="CG230" s="15" cm="1">
        <f t="array" ref="CG230">INDEX($K:$P,ROW(),MATCH(CG$3,$K$2:$P$2,0))/12</f>
        <v>266666.66666666669</v>
      </c>
      <c r="CH230" s="15" cm="1">
        <f t="array" ref="CH230">INDEX($K:$P,ROW(),MATCH(CH$3,$K$2:$P$2,0))/12</f>
        <v>266666.66666666669</v>
      </c>
      <c r="CI230" s="15" cm="1">
        <f t="array" ref="CI230">INDEX($K:$P,ROW(),MATCH(CI$3,$K$2:$P$2,0))/12</f>
        <v>266666.66666666669</v>
      </c>
      <c r="CJ230" s="15" cm="1">
        <f t="array" ref="CJ230">INDEX($K:$P,ROW(),MATCH(CJ$3,$K$2:$P$2,0))/12</f>
        <v>266666.66666666669</v>
      </c>
      <c r="CK230" s="15" cm="1">
        <f t="array" ref="CK230">INDEX($K:$P,ROW(),MATCH(CK$3,$K$2:$P$2,0))/12</f>
        <v>266666.66666666669</v>
      </c>
      <c r="CL230" s="15" cm="1">
        <f t="array" ref="CL230">INDEX($K:$P,ROW(),MATCH(CL$3,$K$2:$P$2,0))/12</f>
        <v>266666.66666666669</v>
      </c>
      <c r="CN230" s="60"/>
      <c r="CO230" s="15" t="e" cm="1">
        <f t="array" ref="CO230">INDEX($K:$P,ROW(),MATCH(CO$3,$K$2:$P$2,0))/CO$5</f>
        <v>#N/A</v>
      </c>
      <c r="CP230" s="15" t="e" cm="1">
        <f t="array" ref="CP230">INDEX($K:$P,ROW(),MATCH(CP$3,$K$2:$P$2,0))/CP$5</f>
        <v>#N/A</v>
      </c>
      <c r="CQ230" s="15" t="e" cm="1">
        <f t="array" ref="CQ230">INDEX($K:$P,ROW(),MATCH(CQ$3,$K$2:$P$2,0))/CQ$5</f>
        <v>#N/A</v>
      </c>
      <c r="CR230" s="15" t="e" cm="1">
        <f t="array" ref="CR230">INDEX($K:$P,ROW(),MATCH(CR$3,$K$2:$P$2,0))/CR$5</f>
        <v>#N/A</v>
      </c>
      <c r="CS230" s="15" t="e" cm="1">
        <f t="array" ref="CS230">INDEX($K:$P,ROW(),MATCH(CS$3,$K$2:$P$2,0))/CS$5</f>
        <v>#N/A</v>
      </c>
      <c r="CT230" s="15" t="e" cm="1">
        <f t="array" ref="CT230">INDEX($K:$P,ROW(),MATCH(CT$3,$K$2:$P$2,0))/CT$5</f>
        <v>#N/A</v>
      </c>
      <c r="CU230" s="15" t="e" cm="1">
        <f t="array" ref="CU230">INDEX($K:$P,ROW(),MATCH(CU$3,$K$2:$P$2,0))/CU$5</f>
        <v>#N/A</v>
      </c>
      <c r="CV230" s="15" t="e" cm="1">
        <f t="array" ref="CV230">INDEX($K:$P,ROW(),MATCH(CV$3,$K$2:$P$2,0))/CV$5</f>
        <v>#N/A</v>
      </c>
      <c r="CW230" s="15" t="e" cm="1">
        <f t="array" ref="CW230">INDEX($K:$P,ROW(),MATCH(CW$3,$K$2:$P$2,0))/CW$5</f>
        <v>#N/A</v>
      </c>
      <c r="CX230" s="15" t="e" cm="1">
        <f t="array" ref="CX230">INDEX($K:$P,ROW(),MATCH(CX$3,$K$2:$P$2,0))/CX$5</f>
        <v>#N/A</v>
      </c>
      <c r="CY230" s="15" t="e" cm="1">
        <f t="array" ref="CY230">INDEX($K:$P,ROW(),MATCH(CY$3,$K$2:$P$2,0))/CL$5</f>
        <v>#N/A</v>
      </c>
      <c r="CZ230" s="15" t="e" cm="1">
        <f t="array" ref="CZ230">INDEX($K:$P,ROW(),MATCH(CZ$3,$K$2:$P$2,0))/CZ$5</f>
        <v>#N/A</v>
      </c>
      <c r="DA230" s="15" t="e" cm="1">
        <f t="array" ref="DA230">INDEX($K:$P,ROW(),MATCH(DA$3,$K$2:$P$2,0))/DA$5</f>
        <v>#N/A</v>
      </c>
      <c r="DB230" s="15" t="e" cm="1">
        <f t="array" ref="DB230">INDEX($K:$P,ROW(),MATCH(DB$3,$K$2:$P$2,0))/DB$5</f>
        <v>#N/A</v>
      </c>
      <c r="DC230" s="15" t="e" cm="1">
        <f t="array" ref="DC230">INDEX($K:$P,ROW(),MATCH(DC$3,$K$2:$P$2,0))/DC$5</f>
        <v>#N/A</v>
      </c>
      <c r="DD230" s="15" t="e" cm="1">
        <f t="array" ref="DD230">INDEX($K:$P,ROW(),MATCH(DD$3,$K$2:$P$2,0))/DD$5</f>
        <v>#N/A</v>
      </c>
      <c r="DE230" s="15" t="e" cm="1">
        <f t="array" ref="DE230">INDEX($K:$P,ROW(),MATCH(DE$3,$K$2:$P$2,0))/DE$5</f>
        <v>#N/A</v>
      </c>
      <c r="DF230" s="15" t="e" cm="1">
        <f t="array" ref="DF230">INDEX($K:$P,ROW(),MATCH(DF$3,$K$2:$P$2,0))/DF$5</f>
        <v>#N/A</v>
      </c>
      <c r="DG230" s="15" t="e" cm="1">
        <f t="array" ref="DG230">INDEX($K:$P,ROW(),MATCH(DG$3,$K$2:$P$2,0))/DG$5</f>
        <v>#N/A</v>
      </c>
      <c r="DH230" s="15" t="e" cm="1">
        <f t="array" ref="DH230">INDEX($K:$P,ROW(),MATCH(DH$3,$K$2:$P$2,0))/DH$5</f>
        <v>#N/A</v>
      </c>
      <c r="DI230" s="15" t="e" cm="1">
        <f t="array" ref="DI230">INDEX($K:$P,ROW(),MATCH(DI$3,$K$2:$P$2,0))/DI$5</f>
        <v>#N/A</v>
      </c>
      <c r="DJ230" s="15" t="e" cm="1">
        <f t="array" ref="DJ230">INDEX($K:$P,ROW(),MATCH(DJ$3,$K$2:$P$2,0))/DJ$5</f>
        <v>#N/A</v>
      </c>
      <c r="DK230" s="15" t="e" cm="1">
        <f t="array" ref="DK230">INDEX($K:$P,ROW(),MATCH(DK$3,$K$2:$P$2,0))/DK$5</f>
        <v>#N/A</v>
      </c>
      <c r="DL230" s="15" t="e" cm="1">
        <f t="array" ref="DL230">INDEX($K:$P,ROW(),MATCH(DL$3,$K$2:$P$2,0))/DL$5</f>
        <v>#N/A</v>
      </c>
    </row>
    <row r="231" spans="1:116" x14ac:dyDescent="0.35">
      <c r="B231" t="s">
        <v>332</v>
      </c>
      <c r="D231" t="s">
        <v>793</v>
      </c>
      <c r="E231" s="8" t="str">
        <f t="shared" si="283"/>
        <v>231 SCENARIO-EV</v>
      </c>
      <c r="G231" s="191" t="str">
        <f>IFERROR(SUBSTITUTE(TRIM(LEFT(G224,SEARCH("-",G224)-1)),":",""),SUBSTITUTE(G224,":",""))</f>
        <v>Volume driven</v>
      </c>
      <c r="H231" s="31"/>
      <c r="I231" s="73"/>
      <c r="J231" s="73"/>
      <c r="K231" s="39"/>
      <c r="L231" s="39"/>
      <c r="M231" s="39"/>
      <c r="N231" s="39"/>
      <c r="O231" s="39"/>
      <c r="P231" s="39"/>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c r="BZ231" s="38"/>
      <c r="CA231" s="38"/>
      <c r="CB231" s="38"/>
      <c r="CC231" s="38"/>
      <c r="CD231" s="38"/>
      <c r="CE231" s="38"/>
      <c r="CF231" s="38"/>
      <c r="CG231" s="38"/>
      <c r="CH231" s="38"/>
      <c r="CI231" s="38"/>
      <c r="CJ231" s="38"/>
      <c r="CK231" s="38"/>
      <c r="CL231" s="38"/>
      <c r="CN231" s="73"/>
      <c r="CO231" s="38"/>
      <c r="CP231" s="38"/>
      <c r="CQ231" s="38"/>
      <c r="CR231" s="38"/>
      <c r="CS231" s="38"/>
      <c r="CT231" s="38"/>
      <c r="CU231" s="38"/>
      <c r="CV231" s="38"/>
      <c r="CW231" s="38"/>
      <c r="CX231" s="38"/>
      <c r="CY231" s="38"/>
      <c r="CZ231" s="38"/>
      <c r="DA231" s="38"/>
      <c r="DB231" s="38"/>
      <c r="DC231" s="38"/>
      <c r="DD231" s="38"/>
      <c r="DE231" s="38"/>
      <c r="DF231" s="38"/>
      <c r="DG231" s="38"/>
      <c r="DH231" s="38"/>
      <c r="DI231" s="38"/>
      <c r="DJ231" s="38"/>
      <c r="DK231" s="38"/>
      <c r="DL231" s="38"/>
    </row>
    <row r="232" spans="1:116" x14ac:dyDescent="0.35">
      <c r="B232" t="s">
        <v>332</v>
      </c>
      <c r="D232" t="s">
        <v>793</v>
      </c>
      <c r="E232" s="8" t="str">
        <f t="shared" si="283"/>
        <v>232 SCENARIO-EV</v>
      </c>
      <c r="G232" s="241" t="str">
        <f>IFERROR(SUBSTITUTE(TRIM(MID(G224, SEARCH("-", G224) + 1, LEN(G224))),":",""),"no unit")</f>
        <v>primary unit</v>
      </c>
      <c r="H232" s="31"/>
      <c r="I232" s="73"/>
      <c r="J232" s="73"/>
      <c r="K232" s="39"/>
      <c r="L232" s="39"/>
      <c r="M232" s="39"/>
      <c r="N232" s="39"/>
      <c r="O232" s="39"/>
      <c r="P232" s="39"/>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c r="CN232" s="73"/>
      <c r="CO232" s="38"/>
      <c r="CP232" s="38"/>
      <c r="CQ232" s="38"/>
      <c r="CR232" s="38"/>
      <c r="CS232" s="38"/>
      <c r="CT232" s="38"/>
      <c r="CU232" s="38"/>
      <c r="CV232" s="38"/>
      <c r="CW232" s="38"/>
      <c r="CX232" s="38"/>
      <c r="CY232" s="38"/>
      <c r="CZ232" s="38"/>
      <c r="DA232" s="38"/>
      <c r="DB232" s="38"/>
      <c r="DC232" s="38"/>
      <c r="DD232" s="38"/>
      <c r="DE232" s="38"/>
      <c r="DF232" s="38"/>
      <c r="DG232" s="38"/>
      <c r="DH232" s="38"/>
      <c r="DI232" s="38"/>
      <c r="DJ232" s="38"/>
      <c r="DK232" s="38"/>
      <c r="DL232" s="38"/>
    </row>
    <row r="233" spans="1:116" x14ac:dyDescent="0.35">
      <c r="B233" t="s">
        <v>332</v>
      </c>
      <c r="D233" t="s">
        <v>793</v>
      </c>
      <c r="E233" s="8" t="str">
        <f t="shared" si="283"/>
        <v>233 SCENARIO-EV</v>
      </c>
      <c r="G233" s="136" t="s">
        <v>461</v>
      </c>
      <c r="H233" s="31"/>
      <c r="I233" s="73"/>
      <c r="J233" s="73"/>
      <c r="K233" s="39"/>
      <c r="L233" s="39"/>
      <c r="M233" s="39"/>
      <c r="N233" s="39"/>
      <c r="O233" s="39"/>
      <c r="P233" s="39"/>
      <c r="R233" s="38"/>
      <c r="CN233" s="73"/>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row>
    <row r="234" spans="1:116" x14ac:dyDescent="0.35">
      <c r="B234" t="s">
        <v>332</v>
      </c>
      <c r="D234" t="s">
        <v>793</v>
      </c>
      <c r="E234" s="8" t="str">
        <f t="shared" si="283"/>
        <v>234 SCENARIO-EV</v>
      </c>
      <c r="G234" s="136" t="s">
        <v>462</v>
      </c>
      <c r="H234" s="31"/>
      <c r="I234" s="73"/>
      <c r="J234" s="73"/>
      <c r="K234" s="39"/>
      <c r="L234" s="39"/>
      <c r="M234" s="39"/>
      <c r="N234" s="39"/>
      <c r="O234" s="39"/>
      <c r="P234" s="39"/>
      <c r="R234" s="38"/>
      <c r="S234" s="203" t="str">
        <f t="shared" ref="S234:CD234" si="286">ADDRESS(ROW(S230),COLUMN(S230))</f>
        <v>$S$230</v>
      </c>
      <c r="T234" s="203" t="str">
        <f t="shared" si="286"/>
        <v>$T$230</v>
      </c>
      <c r="U234" s="203" t="str">
        <f t="shared" si="286"/>
        <v>$U$230</v>
      </c>
      <c r="V234" s="203" t="str">
        <f t="shared" si="286"/>
        <v>$V$230</v>
      </c>
      <c r="W234" s="203" t="str">
        <f t="shared" si="286"/>
        <v>$W$230</v>
      </c>
      <c r="X234" s="203" t="str">
        <f t="shared" si="286"/>
        <v>$X$230</v>
      </c>
      <c r="Y234" s="203" t="str">
        <f t="shared" si="286"/>
        <v>$Y$230</v>
      </c>
      <c r="Z234" s="203" t="str">
        <f t="shared" si="286"/>
        <v>$Z$230</v>
      </c>
      <c r="AA234" s="203" t="str">
        <f t="shared" si="286"/>
        <v>$AA$230</v>
      </c>
      <c r="AB234" s="203" t="str">
        <f t="shared" si="286"/>
        <v>$AB$230</v>
      </c>
      <c r="AC234" s="203" t="str">
        <f t="shared" si="286"/>
        <v>$AC$230</v>
      </c>
      <c r="AD234" s="203" t="str">
        <f t="shared" si="286"/>
        <v>$AD$230</v>
      </c>
      <c r="AE234" s="203" t="str">
        <f t="shared" si="286"/>
        <v>$AE$230</v>
      </c>
      <c r="AF234" s="203" t="str">
        <f t="shared" si="286"/>
        <v>$AF$230</v>
      </c>
      <c r="AG234" s="203" t="str">
        <f t="shared" si="286"/>
        <v>$AG$230</v>
      </c>
      <c r="AH234" s="203" t="str">
        <f t="shared" si="286"/>
        <v>$AH$230</v>
      </c>
      <c r="AI234" s="203" t="str">
        <f t="shared" si="286"/>
        <v>$AI$230</v>
      </c>
      <c r="AJ234" s="203" t="str">
        <f t="shared" si="286"/>
        <v>$AJ$230</v>
      </c>
      <c r="AK234" s="203" t="str">
        <f t="shared" si="286"/>
        <v>$AK$230</v>
      </c>
      <c r="AL234" s="203" t="str">
        <f t="shared" si="286"/>
        <v>$AL$230</v>
      </c>
      <c r="AM234" s="203" t="str">
        <f t="shared" si="286"/>
        <v>$AM$230</v>
      </c>
      <c r="AN234" s="203" t="str">
        <f t="shared" si="286"/>
        <v>$AN$230</v>
      </c>
      <c r="AO234" s="203" t="str">
        <f t="shared" si="286"/>
        <v>$AO$230</v>
      </c>
      <c r="AP234" s="203" t="str">
        <f t="shared" si="286"/>
        <v>$AP$230</v>
      </c>
      <c r="AQ234" s="203" t="str">
        <f t="shared" si="286"/>
        <v>$AQ$230</v>
      </c>
      <c r="AR234" s="203" t="str">
        <f t="shared" si="286"/>
        <v>$AR$230</v>
      </c>
      <c r="AS234" s="203" t="str">
        <f t="shared" si="286"/>
        <v>$AS$230</v>
      </c>
      <c r="AT234" s="203" t="str">
        <f t="shared" si="286"/>
        <v>$AT$230</v>
      </c>
      <c r="AU234" s="203" t="str">
        <f t="shared" si="286"/>
        <v>$AU$230</v>
      </c>
      <c r="AV234" s="203" t="str">
        <f t="shared" si="286"/>
        <v>$AV$230</v>
      </c>
      <c r="AW234" s="203" t="str">
        <f t="shared" si="286"/>
        <v>$AW$230</v>
      </c>
      <c r="AX234" s="203" t="str">
        <f t="shared" si="286"/>
        <v>$AX$230</v>
      </c>
      <c r="AY234" s="203" t="str">
        <f t="shared" si="286"/>
        <v>$AY$230</v>
      </c>
      <c r="AZ234" s="203" t="str">
        <f t="shared" si="286"/>
        <v>$AZ$230</v>
      </c>
      <c r="BA234" s="203" t="str">
        <f t="shared" si="286"/>
        <v>$BA$230</v>
      </c>
      <c r="BB234" s="203" t="str">
        <f t="shared" si="286"/>
        <v>$BB$230</v>
      </c>
      <c r="BC234" s="203" t="str">
        <f t="shared" si="286"/>
        <v>$BC$230</v>
      </c>
      <c r="BD234" s="203" t="str">
        <f t="shared" si="286"/>
        <v>$BD$230</v>
      </c>
      <c r="BE234" s="203" t="str">
        <f t="shared" si="286"/>
        <v>$BE$230</v>
      </c>
      <c r="BF234" s="203" t="str">
        <f t="shared" si="286"/>
        <v>$BF$230</v>
      </c>
      <c r="BG234" s="203" t="str">
        <f t="shared" si="286"/>
        <v>$BG$230</v>
      </c>
      <c r="BH234" s="203" t="str">
        <f t="shared" si="286"/>
        <v>$BH$230</v>
      </c>
      <c r="BI234" s="203" t="str">
        <f t="shared" si="286"/>
        <v>$BI$230</v>
      </c>
      <c r="BJ234" s="203" t="str">
        <f t="shared" si="286"/>
        <v>$BJ$230</v>
      </c>
      <c r="BK234" s="203" t="str">
        <f t="shared" si="286"/>
        <v>$BK$230</v>
      </c>
      <c r="BL234" s="203" t="str">
        <f t="shared" si="286"/>
        <v>$BL$230</v>
      </c>
      <c r="BM234" s="203" t="str">
        <f t="shared" si="286"/>
        <v>$BM$230</v>
      </c>
      <c r="BN234" s="203" t="str">
        <f t="shared" si="286"/>
        <v>$BN$230</v>
      </c>
      <c r="BO234" s="203" t="str">
        <f t="shared" si="286"/>
        <v>$BO$230</v>
      </c>
      <c r="BP234" s="203" t="str">
        <f t="shared" si="286"/>
        <v>$BP$230</v>
      </c>
      <c r="BQ234" s="203" t="str">
        <f t="shared" si="286"/>
        <v>$BQ$230</v>
      </c>
      <c r="BR234" s="203" t="str">
        <f t="shared" si="286"/>
        <v>$BR$230</v>
      </c>
      <c r="BS234" s="203" t="str">
        <f t="shared" si="286"/>
        <v>$BS$230</v>
      </c>
      <c r="BT234" s="203" t="str">
        <f t="shared" si="286"/>
        <v>$BT$230</v>
      </c>
      <c r="BU234" s="203" t="str">
        <f t="shared" si="286"/>
        <v>$BU$230</v>
      </c>
      <c r="BV234" s="203" t="str">
        <f t="shared" si="286"/>
        <v>$BV$230</v>
      </c>
      <c r="BW234" s="203" t="str">
        <f t="shared" si="286"/>
        <v>$BW$230</v>
      </c>
      <c r="BX234" s="203" t="str">
        <f t="shared" si="286"/>
        <v>$BX$230</v>
      </c>
      <c r="BY234" s="203" t="str">
        <f t="shared" si="286"/>
        <v>$BY$230</v>
      </c>
      <c r="BZ234" s="203" t="str">
        <f t="shared" si="286"/>
        <v>$BZ$230</v>
      </c>
      <c r="CA234" s="203" t="str">
        <f t="shared" si="286"/>
        <v>$CA$230</v>
      </c>
      <c r="CB234" s="203" t="str">
        <f t="shared" si="286"/>
        <v>$CB$230</v>
      </c>
      <c r="CC234" s="203" t="str">
        <f t="shared" si="286"/>
        <v>$CC$230</v>
      </c>
      <c r="CD234" s="203" t="str">
        <f t="shared" si="286"/>
        <v>$CD$230</v>
      </c>
      <c r="CE234" s="203" t="str">
        <f t="shared" ref="CE234:CL234" si="287">ADDRESS(ROW(CE230),COLUMN(CE230))</f>
        <v>$CE$230</v>
      </c>
      <c r="CF234" s="203" t="str">
        <f t="shared" si="287"/>
        <v>$CF$230</v>
      </c>
      <c r="CG234" s="203" t="str">
        <f t="shared" si="287"/>
        <v>$CG$230</v>
      </c>
      <c r="CH234" s="203" t="str">
        <f t="shared" si="287"/>
        <v>$CH$230</v>
      </c>
      <c r="CI234" s="203" t="str">
        <f t="shared" si="287"/>
        <v>$CI$230</v>
      </c>
      <c r="CJ234" s="203" t="str">
        <f t="shared" si="287"/>
        <v>$CJ$230</v>
      </c>
      <c r="CK234" s="203" t="str">
        <f t="shared" si="287"/>
        <v>$CK$230</v>
      </c>
      <c r="CL234" s="203" t="str">
        <f t="shared" si="287"/>
        <v>$CL$230</v>
      </c>
      <c r="CN234" s="73"/>
      <c r="CO234" s="203" t="str">
        <f t="shared" ref="CO234:DL234" si="288">ADDRESS(ROW(CO230),COLUMN(CO230))</f>
        <v>$CO$230</v>
      </c>
      <c r="CP234" s="203" t="str">
        <f t="shared" si="288"/>
        <v>$CP$230</v>
      </c>
      <c r="CQ234" s="203" t="str">
        <f t="shared" si="288"/>
        <v>$CQ$230</v>
      </c>
      <c r="CR234" s="203" t="str">
        <f t="shared" si="288"/>
        <v>$CR$230</v>
      </c>
      <c r="CS234" s="203" t="str">
        <f t="shared" si="288"/>
        <v>$CS$230</v>
      </c>
      <c r="CT234" s="203" t="str">
        <f t="shared" si="288"/>
        <v>$CT$230</v>
      </c>
      <c r="CU234" s="203" t="str">
        <f t="shared" si="288"/>
        <v>$CU$230</v>
      </c>
      <c r="CV234" s="203" t="str">
        <f t="shared" si="288"/>
        <v>$CV$230</v>
      </c>
      <c r="CW234" s="203" t="str">
        <f t="shared" si="288"/>
        <v>$CW$230</v>
      </c>
      <c r="CX234" s="203" t="str">
        <f t="shared" si="288"/>
        <v>$CX$230</v>
      </c>
      <c r="CY234" s="203" t="str">
        <f t="shared" si="288"/>
        <v>$CY$230</v>
      </c>
      <c r="CZ234" s="203" t="str">
        <f t="shared" si="288"/>
        <v>$CZ$230</v>
      </c>
      <c r="DA234" s="203" t="str">
        <f t="shared" si="288"/>
        <v>$DA$230</v>
      </c>
      <c r="DB234" s="203" t="str">
        <f t="shared" si="288"/>
        <v>$DB$230</v>
      </c>
      <c r="DC234" s="203" t="str">
        <f t="shared" si="288"/>
        <v>$DC$230</v>
      </c>
      <c r="DD234" s="203" t="str">
        <f t="shared" si="288"/>
        <v>$DD$230</v>
      </c>
      <c r="DE234" s="203" t="str">
        <f t="shared" si="288"/>
        <v>$DE$230</v>
      </c>
      <c r="DF234" s="203" t="str">
        <f t="shared" si="288"/>
        <v>$DF$230</v>
      </c>
      <c r="DG234" s="203" t="str">
        <f t="shared" si="288"/>
        <v>$DG$230</v>
      </c>
      <c r="DH234" s="203" t="str">
        <f t="shared" si="288"/>
        <v>$DH$230</v>
      </c>
      <c r="DI234" s="203" t="str">
        <f t="shared" si="288"/>
        <v>$DI$230</v>
      </c>
      <c r="DJ234" s="203" t="str">
        <f t="shared" si="288"/>
        <v>$DJ$230</v>
      </c>
      <c r="DK234" s="203" t="str">
        <f t="shared" si="288"/>
        <v>$DK$230</v>
      </c>
      <c r="DL234" s="203" t="str">
        <f t="shared" si="288"/>
        <v>$DL$230</v>
      </c>
    </row>
    <row r="235" spans="1:116" x14ac:dyDescent="0.35">
      <c r="B235" t="s">
        <v>332</v>
      </c>
      <c r="D235" t="s">
        <v>793</v>
      </c>
      <c r="E235" s="8" t="str">
        <f t="shared" si="283"/>
        <v>235 SCENARIO-EV</v>
      </c>
      <c r="G235" s="8" t="s">
        <v>488</v>
      </c>
      <c r="H235" s="31"/>
      <c r="I235" s="73"/>
      <c r="J235" s="73"/>
      <c r="K235" s="39"/>
      <c r="L235" s="39"/>
      <c r="M235" s="39"/>
      <c r="N235" s="39"/>
      <c r="O235" s="39"/>
      <c r="P235" s="39"/>
      <c r="R235" s="38"/>
      <c r="S235" s="203"/>
      <c r="T235" s="203"/>
      <c r="U235" s="203"/>
      <c r="V235" s="203"/>
      <c r="W235" s="203"/>
      <c r="X235" s="203"/>
      <c r="Y235" s="203"/>
      <c r="Z235" s="203"/>
      <c r="AA235" s="203"/>
      <c r="AB235" s="203"/>
      <c r="AC235" s="203"/>
      <c r="AD235" s="203"/>
      <c r="AE235" s="203"/>
      <c r="AF235" s="203"/>
      <c r="AG235" s="203"/>
      <c r="AH235" s="203"/>
      <c r="AI235" s="203"/>
      <c r="AJ235" s="203"/>
      <c r="AK235" s="203"/>
      <c r="AL235" s="203"/>
      <c r="AM235" s="203"/>
      <c r="AN235" s="203"/>
      <c r="AO235" s="203"/>
      <c r="AP235" s="203"/>
      <c r="AQ235" s="203"/>
      <c r="AR235" s="203"/>
      <c r="AS235" s="203"/>
      <c r="AT235" s="203"/>
      <c r="AU235" s="203"/>
      <c r="AV235" s="203"/>
      <c r="AW235" s="203"/>
      <c r="AX235" s="203"/>
      <c r="AY235" s="203"/>
      <c r="AZ235" s="203"/>
      <c r="BA235" s="203"/>
      <c r="BB235" s="203"/>
      <c r="BC235" s="203"/>
      <c r="BD235" s="203"/>
      <c r="BE235" s="203"/>
      <c r="BF235" s="203"/>
      <c r="BG235" s="203"/>
      <c r="BH235" s="203"/>
      <c r="BI235" s="203"/>
      <c r="BJ235" s="203"/>
      <c r="BK235" s="203"/>
      <c r="BL235" s="203"/>
      <c r="BM235" s="203"/>
      <c r="BN235" s="203"/>
      <c r="BO235" s="203"/>
      <c r="BP235" s="203"/>
      <c r="BQ235" s="203"/>
      <c r="BR235" s="203"/>
      <c r="BS235" s="203"/>
      <c r="BT235" s="203"/>
      <c r="BU235" s="203"/>
      <c r="BV235" s="203"/>
      <c r="BW235" s="203"/>
      <c r="BX235" s="203"/>
      <c r="BY235" s="203"/>
      <c r="BZ235" s="203"/>
      <c r="CA235" s="203"/>
      <c r="CB235" s="203"/>
      <c r="CC235" s="203"/>
      <c r="CD235" s="203"/>
      <c r="CE235" s="203"/>
      <c r="CF235" s="203"/>
      <c r="CG235" s="203"/>
      <c r="CH235" s="203"/>
      <c r="CI235" s="203"/>
      <c r="CJ235" s="203"/>
      <c r="CK235" s="203"/>
      <c r="CL235" s="203"/>
      <c r="CN235" s="73"/>
      <c r="CO235" s="203"/>
      <c r="CP235" s="203"/>
      <c r="CQ235" s="203"/>
      <c r="CR235" s="203"/>
      <c r="CS235" s="203"/>
      <c r="CT235" s="203"/>
      <c r="CU235" s="203"/>
      <c r="CV235" s="203"/>
      <c r="CW235" s="203"/>
      <c r="CX235" s="203"/>
      <c r="CY235" s="203"/>
      <c r="CZ235" s="203"/>
      <c r="DA235" s="203"/>
      <c r="DB235" s="203"/>
      <c r="DC235" s="203"/>
      <c r="DD235" s="203"/>
      <c r="DE235" s="203"/>
      <c r="DF235" s="203"/>
      <c r="DG235" s="203"/>
      <c r="DH235" s="203"/>
      <c r="DI235" s="203"/>
      <c r="DJ235" s="203"/>
      <c r="DK235" s="203"/>
      <c r="DL235" s="203"/>
    </row>
    <row r="236" spans="1:116" x14ac:dyDescent="0.35">
      <c r="B236" t="s">
        <v>332</v>
      </c>
      <c r="D236" t="s">
        <v>793</v>
      </c>
      <c r="E236" s="8" t="str">
        <f t="shared" si="283"/>
        <v>236 SCENARIO-EV</v>
      </c>
      <c r="G236" s="8" t="s">
        <v>494</v>
      </c>
      <c r="H236" s="31"/>
      <c r="I236" s="73"/>
      <c r="J236" s="73"/>
      <c r="K236" s="39"/>
      <c r="L236" s="39"/>
      <c r="M236" s="39"/>
      <c r="N236" s="39"/>
      <c r="O236" s="39"/>
      <c r="P236" s="39"/>
      <c r="R236" s="38"/>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03"/>
      <c r="AT236" s="203"/>
      <c r="AU236" s="203"/>
      <c r="AV236" s="203"/>
      <c r="AW236" s="203"/>
      <c r="AX236" s="203"/>
      <c r="AY236" s="203"/>
      <c r="AZ236" s="203"/>
      <c r="BA236" s="203"/>
      <c r="BB236" s="203"/>
      <c r="BC236" s="203"/>
      <c r="BD236" s="203"/>
      <c r="BE236" s="203"/>
      <c r="BF236" s="203"/>
      <c r="BG236" s="203"/>
      <c r="BH236" s="203"/>
      <c r="BI236" s="203"/>
      <c r="BJ236" s="203"/>
      <c r="BK236" s="203"/>
      <c r="BL236" s="203"/>
      <c r="BM236" s="203"/>
      <c r="BN236" s="203"/>
      <c r="BO236" s="203"/>
      <c r="BP236" s="203"/>
      <c r="BQ236" s="203"/>
      <c r="BR236" s="203"/>
      <c r="BS236" s="203"/>
      <c r="BT236" s="203"/>
      <c r="BU236" s="203"/>
      <c r="BV236" s="203"/>
      <c r="BW236" s="203"/>
      <c r="BX236" s="203"/>
      <c r="BY236" s="203"/>
      <c r="BZ236" s="203"/>
      <c r="CA236" s="203"/>
      <c r="CB236" s="203"/>
      <c r="CC236" s="203"/>
      <c r="CD236" s="203"/>
      <c r="CE236" s="203"/>
      <c r="CF236" s="203"/>
      <c r="CG236" s="203"/>
      <c r="CH236" s="203"/>
      <c r="CI236" s="203"/>
      <c r="CJ236" s="203"/>
      <c r="CK236" s="203"/>
      <c r="CL236" s="203"/>
      <c r="CN236" s="73"/>
      <c r="CO236" s="203"/>
      <c r="CP236" s="203"/>
      <c r="CQ236" s="203"/>
      <c r="CR236" s="203"/>
      <c r="CS236" s="203"/>
      <c r="CT236" s="203"/>
      <c r="CU236" s="203"/>
      <c r="CV236" s="203"/>
      <c r="CW236" s="203"/>
      <c r="CX236" s="203"/>
      <c r="CY236" s="203"/>
      <c r="CZ236" s="203"/>
      <c r="DA236" s="203"/>
      <c r="DB236" s="203"/>
      <c r="DC236" s="203"/>
      <c r="DD236" s="203"/>
      <c r="DE236" s="203"/>
      <c r="DF236" s="203"/>
      <c r="DG236" s="203"/>
      <c r="DH236" s="203"/>
      <c r="DI236" s="203"/>
      <c r="DJ236" s="203"/>
      <c r="DK236" s="203"/>
      <c r="DL236" s="203"/>
    </row>
    <row r="237" spans="1:116" x14ac:dyDescent="0.35">
      <c r="B237" t="s">
        <v>332</v>
      </c>
      <c r="D237" t="s">
        <v>793</v>
      </c>
      <c r="E237" s="8" t="str">
        <f t="shared" si="283"/>
        <v>237 SCENARIO-EV</v>
      </c>
      <c r="G237" s="8" t="s">
        <v>463</v>
      </c>
      <c r="H237" s="31"/>
      <c r="I237" s="73"/>
      <c r="J237" s="73"/>
      <c r="K237" s="39"/>
      <c r="L237" s="39"/>
      <c r="M237" s="39"/>
      <c r="N237" s="39"/>
      <c r="O237" s="39"/>
      <c r="P237" s="39"/>
      <c r="R237" s="38"/>
      <c r="S237" s="203"/>
      <c r="T237" s="203"/>
      <c r="U237" s="203"/>
      <c r="V237" s="203"/>
      <c r="W237" s="203"/>
      <c r="X237" s="203"/>
      <c r="Y237" s="203"/>
      <c r="Z237" s="203"/>
      <c r="AA237" s="203"/>
      <c r="AB237" s="203"/>
      <c r="AC237" s="203"/>
      <c r="AD237" s="203"/>
      <c r="AE237" s="203"/>
      <c r="AF237" s="203"/>
      <c r="AG237" s="203"/>
      <c r="AH237" s="203"/>
      <c r="AI237" s="203"/>
      <c r="AJ237" s="203"/>
      <c r="AK237" s="203"/>
      <c r="AL237" s="203"/>
      <c r="AM237" s="203"/>
      <c r="AN237" s="203"/>
      <c r="AO237" s="203"/>
      <c r="AP237" s="203"/>
      <c r="AQ237" s="203"/>
      <c r="AR237" s="203"/>
      <c r="AS237" s="203"/>
      <c r="AT237" s="203"/>
      <c r="AU237" s="203"/>
      <c r="AV237" s="203"/>
      <c r="AW237" s="203"/>
      <c r="AX237" s="203"/>
      <c r="AY237" s="203"/>
      <c r="AZ237" s="203"/>
      <c r="BA237" s="203"/>
      <c r="BB237" s="203"/>
      <c r="BC237" s="203"/>
      <c r="BD237" s="203"/>
      <c r="BE237" s="203"/>
      <c r="BF237" s="203"/>
      <c r="BG237" s="203"/>
      <c r="BH237" s="203"/>
      <c r="BI237" s="203"/>
      <c r="BJ237" s="203"/>
      <c r="BK237" s="203"/>
      <c r="BL237" s="203"/>
      <c r="BM237" s="203"/>
      <c r="BN237" s="203"/>
      <c r="BO237" s="203"/>
      <c r="BP237" s="203"/>
      <c r="BQ237" s="203"/>
      <c r="BR237" s="203"/>
      <c r="BS237" s="203"/>
      <c r="BT237" s="203"/>
      <c r="BU237" s="203"/>
      <c r="BV237" s="203"/>
      <c r="BW237" s="203"/>
      <c r="BX237" s="203"/>
      <c r="BY237" s="203"/>
      <c r="BZ237" s="203"/>
      <c r="CA237" s="203"/>
      <c r="CB237" s="203"/>
      <c r="CC237" s="203"/>
      <c r="CD237" s="203"/>
      <c r="CE237" s="203"/>
      <c r="CF237" s="203"/>
      <c r="CG237" s="203"/>
      <c r="CH237" s="203"/>
      <c r="CI237" s="203"/>
      <c r="CJ237" s="203"/>
      <c r="CK237" s="203"/>
      <c r="CL237" s="203"/>
      <c r="CN237" s="73"/>
      <c r="CO237" s="203"/>
      <c r="CP237" s="203"/>
      <c r="CQ237" s="203"/>
      <c r="CR237" s="203"/>
      <c r="CS237" s="203"/>
      <c r="CT237" s="203"/>
      <c r="CU237" s="203"/>
      <c r="CV237" s="203"/>
      <c r="CW237" s="203"/>
      <c r="CX237" s="203"/>
      <c r="CY237" s="203"/>
      <c r="CZ237" s="203"/>
      <c r="DA237" s="203"/>
      <c r="DB237" s="203"/>
      <c r="DC237" s="203"/>
      <c r="DD237" s="203"/>
      <c r="DE237" s="203"/>
      <c r="DF237" s="203"/>
      <c r="DG237" s="203"/>
      <c r="DH237" s="203"/>
      <c r="DI237" s="203"/>
      <c r="DJ237" s="203"/>
      <c r="DK237" s="203"/>
      <c r="DL237" s="203"/>
    </row>
    <row r="238" spans="1:116" x14ac:dyDescent="0.35">
      <c r="B238" t="s">
        <v>332</v>
      </c>
      <c r="D238" t="s">
        <v>793</v>
      </c>
      <c r="E238" s="8" t="str">
        <f t="shared" si="283"/>
        <v>238 SCENARIO-EV</v>
      </c>
      <c r="G238" s="8" t="s">
        <v>464</v>
      </c>
      <c r="H238" s="31"/>
      <c r="I238" s="73"/>
      <c r="J238" s="73"/>
      <c r="K238" s="39"/>
      <c r="L238" s="39"/>
      <c r="M238" s="39"/>
      <c r="N238" s="39"/>
      <c r="O238" s="39"/>
      <c r="P238" s="39"/>
      <c r="R238" s="38"/>
      <c r="S238" s="203"/>
      <c r="T238" s="203"/>
      <c r="U238" s="203"/>
      <c r="V238" s="203"/>
      <c r="W238" s="203"/>
      <c r="X238" s="203"/>
      <c r="Y238" s="203"/>
      <c r="Z238" s="203"/>
      <c r="AA238" s="203"/>
      <c r="AB238" s="203"/>
      <c r="AC238" s="203"/>
      <c r="AD238" s="203"/>
      <c r="AE238" s="203"/>
      <c r="AF238" s="203"/>
      <c r="AG238" s="203"/>
      <c r="AH238" s="203"/>
      <c r="AI238" s="203"/>
      <c r="AJ238" s="203"/>
      <c r="AK238" s="203"/>
      <c r="AL238" s="203"/>
      <c r="AM238" s="203"/>
      <c r="AN238" s="203"/>
      <c r="AO238" s="203"/>
      <c r="AP238" s="203"/>
      <c r="AQ238" s="203"/>
      <c r="AR238" s="203"/>
      <c r="AS238" s="203"/>
      <c r="AT238" s="203"/>
      <c r="AU238" s="203"/>
      <c r="AV238" s="203"/>
      <c r="AW238" s="203"/>
      <c r="AX238" s="203"/>
      <c r="AY238" s="203"/>
      <c r="AZ238" s="203"/>
      <c r="BA238" s="203"/>
      <c r="BB238" s="203"/>
      <c r="BC238" s="203"/>
      <c r="BD238" s="203"/>
      <c r="BE238" s="203"/>
      <c r="BF238" s="203"/>
      <c r="BG238" s="203"/>
      <c r="BH238" s="203"/>
      <c r="BI238" s="203"/>
      <c r="BJ238" s="203"/>
      <c r="BK238" s="203"/>
      <c r="BL238" s="203"/>
      <c r="BM238" s="203"/>
      <c r="BN238" s="203"/>
      <c r="BO238" s="203"/>
      <c r="BP238" s="203"/>
      <c r="BQ238" s="203"/>
      <c r="BR238" s="203"/>
      <c r="BS238" s="203"/>
      <c r="BT238" s="203"/>
      <c r="BU238" s="203"/>
      <c r="BV238" s="203"/>
      <c r="BW238" s="203"/>
      <c r="BX238" s="203"/>
      <c r="BY238" s="203"/>
      <c r="BZ238" s="203"/>
      <c r="CA238" s="203"/>
      <c r="CB238" s="203"/>
      <c r="CC238" s="203"/>
      <c r="CD238" s="203"/>
      <c r="CE238" s="203"/>
      <c r="CF238" s="203"/>
      <c r="CG238" s="203"/>
      <c r="CH238" s="203"/>
      <c r="CI238" s="203"/>
      <c r="CJ238" s="203"/>
      <c r="CK238" s="203"/>
      <c r="CL238" s="203"/>
      <c r="CN238" s="73"/>
      <c r="CO238" s="203"/>
      <c r="CP238" s="203"/>
      <c r="CQ238" s="203"/>
      <c r="CR238" s="203"/>
      <c r="CS238" s="203"/>
      <c r="CT238" s="203"/>
      <c r="CU238" s="203"/>
      <c r="CV238" s="203"/>
      <c r="CW238" s="203"/>
      <c r="CX238" s="203"/>
      <c r="CY238" s="203"/>
      <c r="CZ238" s="203"/>
      <c r="DA238" s="203"/>
      <c r="DB238" s="203"/>
      <c r="DC238" s="203"/>
      <c r="DD238" s="203"/>
      <c r="DE238" s="203"/>
      <c r="DF238" s="203"/>
      <c r="DG238" s="203"/>
      <c r="DH238" s="203"/>
      <c r="DI238" s="203"/>
      <c r="DJ238" s="203"/>
      <c r="DK238" s="203"/>
      <c r="DL238" s="203"/>
    </row>
    <row r="239" spans="1:116" x14ac:dyDescent="0.35">
      <c r="A239" s="174"/>
      <c r="E239" s="8"/>
      <c r="G239" s="185" t="s">
        <v>459</v>
      </c>
      <c r="H239" s="186"/>
      <c r="I239" s="187"/>
      <c r="J239" s="187"/>
      <c r="K239" s="188"/>
      <c r="L239" s="188"/>
      <c r="M239" s="188"/>
      <c r="N239" s="188"/>
      <c r="O239" s="188"/>
      <c r="P239" s="188"/>
      <c r="R239" s="189"/>
      <c r="S239" s="190"/>
      <c r="T239" s="190"/>
      <c r="U239" s="190"/>
      <c r="V239" s="190"/>
      <c r="W239" s="190"/>
      <c r="X239" s="190"/>
      <c r="Y239" s="190"/>
      <c r="Z239" s="190"/>
      <c r="AA239" s="190"/>
      <c r="AB239" s="190"/>
      <c r="AC239" s="190"/>
      <c r="AD239" s="190"/>
      <c r="AE239" s="190"/>
      <c r="AF239" s="190"/>
      <c r="AG239" s="190"/>
      <c r="AH239" s="190"/>
      <c r="AI239" s="190"/>
      <c r="AJ239" s="190"/>
      <c r="AK239" s="190"/>
      <c r="AL239" s="190"/>
      <c r="AM239" s="190"/>
      <c r="AN239" s="190"/>
      <c r="AO239" s="190"/>
      <c r="AP239" s="190"/>
      <c r="AQ239" s="190"/>
      <c r="AR239" s="190"/>
      <c r="AS239" s="190"/>
      <c r="AT239" s="190"/>
      <c r="AU239" s="190"/>
      <c r="AV239" s="190"/>
      <c r="AW239" s="190"/>
      <c r="AX239" s="190"/>
      <c r="AY239" s="190"/>
      <c r="AZ239" s="190"/>
      <c r="BA239" s="190"/>
      <c r="BB239" s="190"/>
      <c r="BC239" s="190"/>
      <c r="BD239" s="190"/>
      <c r="BE239" s="190"/>
      <c r="BF239" s="190"/>
      <c r="BG239" s="190"/>
      <c r="BH239" s="190"/>
      <c r="BI239" s="190"/>
      <c r="BJ239" s="190"/>
      <c r="BK239" s="190"/>
      <c r="BL239" s="190"/>
      <c r="BM239" s="190"/>
      <c r="BN239" s="190"/>
      <c r="BO239" s="190"/>
      <c r="BP239" s="190"/>
      <c r="BQ239" s="190"/>
      <c r="BR239" s="190"/>
      <c r="BS239" s="190"/>
      <c r="BT239" s="190"/>
      <c r="BU239" s="190"/>
      <c r="BV239" s="190"/>
      <c r="BW239" s="190"/>
      <c r="BX239" s="190"/>
      <c r="BY239" s="190"/>
      <c r="BZ239" s="190"/>
      <c r="CA239" s="190"/>
      <c r="CB239" s="190"/>
      <c r="CC239" s="190"/>
      <c r="CD239" s="190"/>
      <c r="CE239" s="190"/>
      <c r="CF239" s="190"/>
      <c r="CG239" s="190"/>
      <c r="CH239" s="190"/>
      <c r="CI239" s="190"/>
      <c r="CJ239" s="190"/>
      <c r="CK239" s="190"/>
      <c r="CL239" s="190"/>
      <c r="CN239" s="187"/>
      <c r="CO239" s="190"/>
      <c r="CP239" s="190"/>
      <c r="CQ239" s="190"/>
      <c r="CR239" s="190"/>
      <c r="CS239" s="190"/>
      <c r="CT239" s="190"/>
      <c r="CU239" s="190"/>
      <c r="CV239" s="190"/>
      <c r="CW239" s="190"/>
      <c r="CX239" s="190"/>
      <c r="CY239" s="190"/>
      <c r="CZ239" s="190"/>
      <c r="DA239" s="190"/>
      <c r="DB239" s="190"/>
      <c r="DC239" s="190"/>
      <c r="DD239" s="190"/>
      <c r="DE239" s="190"/>
      <c r="DF239" s="190"/>
      <c r="DG239" s="190"/>
      <c r="DH239" s="190"/>
      <c r="DI239" s="190"/>
      <c r="DJ239" s="190"/>
      <c r="DK239" s="190"/>
      <c r="DL239" s="190"/>
    </row>
    <row r="240" spans="1:116" x14ac:dyDescent="0.35">
      <c r="A240" s="174"/>
      <c r="E240" s="8"/>
      <c r="G240" s="192" t="s">
        <v>474</v>
      </c>
      <c r="H240" s="186"/>
      <c r="I240" s="187"/>
      <c r="J240" s="187"/>
      <c r="K240" s="188"/>
      <c r="L240" s="188"/>
      <c r="M240" s="188"/>
      <c r="N240" s="188"/>
      <c r="O240" s="188"/>
      <c r="P240" s="188"/>
      <c r="R240" s="189"/>
      <c r="S240" s="190"/>
      <c r="T240" s="190"/>
      <c r="U240" s="190"/>
      <c r="V240" s="190"/>
      <c r="W240" s="190"/>
      <c r="X240" s="190"/>
      <c r="Y240" s="190"/>
      <c r="Z240" s="190"/>
      <c r="AA240" s="190"/>
      <c r="AB240" s="190"/>
      <c r="AC240" s="190"/>
      <c r="AD240" s="190"/>
      <c r="AE240" s="190"/>
      <c r="AF240" s="190"/>
      <c r="AG240" s="190"/>
      <c r="AH240" s="190"/>
      <c r="AI240" s="190"/>
      <c r="AJ240" s="190"/>
      <c r="AK240" s="190"/>
      <c r="AL240" s="190"/>
      <c r="AM240" s="190"/>
      <c r="AN240" s="190"/>
      <c r="AO240" s="190"/>
      <c r="AP240" s="190"/>
      <c r="AQ240" s="190"/>
      <c r="AR240" s="190"/>
      <c r="AS240" s="190"/>
      <c r="AT240" s="190"/>
      <c r="AU240" s="190"/>
      <c r="AV240" s="190"/>
      <c r="AW240" s="190"/>
      <c r="AX240" s="190"/>
      <c r="AY240" s="190"/>
      <c r="AZ240" s="190"/>
      <c r="BA240" s="190"/>
      <c r="BB240" s="190"/>
      <c r="BC240" s="190"/>
      <c r="BD240" s="190"/>
      <c r="BE240" s="190"/>
      <c r="BF240" s="190"/>
      <c r="BG240" s="190"/>
      <c r="BH240" s="190"/>
      <c r="BI240" s="190"/>
      <c r="BJ240" s="190"/>
      <c r="BK240" s="190"/>
      <c r="BL240" s="190"/>
      <c r="BM240" s="190"/>
      <c r="BN240" s="190"/>
      <c r="BO240" s="190"/>
      <c r="BP240" s="190"/>
      <c r="BQ240" s="190"/>
      <c r="BR240" s="190"/>
      <c r="BS240" s="190"/>
      <c r="BT240" s="190"/>
      <c r="BU240" s="190"/>
      <c r="BV240" s="190"/>
      <c r="BW240" s="190"/>
      <c r="BX240" s="190"/>
      <c r="BY240" s="190"/>
      <c r="BZ240" s="190"/>
      <c r="CA240" s="190"/>
      <c r="CB240" s="190"/>
      <c r="CC240" s="190"/>
      <c r="CD240" s="190"/>
      <c r="CE240" s="190"/>
      <c r="CF240" s="190"/>
      <c r="CG240" s="190"/>
      <c r="CH240" s="190"/>
      <c r="CI240" s="190"/>
      <c r="CJ240" s="190"/>
      <c r="CK240" s="190"/>
      <c r="CL240" s="190"/>
      <c r="CN240" s="187"/>
      <c r="CO240" s="190"/>
      <c r="CP240" s="190"/>
      <c r="CQ240" s="190"/>
      <c r="CR240" s="190"/>
      <c r="CS240" s="190"/>
      <c r="CT240" s="190"/>
      <c r="CU240" s="190"/>
      <c r="CV240" s="190"/>
      <c r="CW240" s="190"/>
      <c r="CX240" s="190"/>
      <c r="CY240" s="190"/>
      <c r="CZ240" s="190"/>
      <c r="DA240" s="190"/>
      <c r="DB240" s="190"/>
      <c r="DC240" s="190"/>
      <c r="DD240" s="190"/>
      <c r="DE240" s="190"/>
      <c r="DF240" s="190"/>
      <c r="DG240" s="190"/>
      <c r="DH240" s="190"/>
      <c r="DI240" s="190"/>
      <c r="DJ240" s="190"/>
      <c r="DK240" s="190"/>
      <c r="DL240" s="190"/>
    </row>
    <row r="241" spans="1:116" x14ac:dyDescent="0.35">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35">
      <c r="A242" s="31" t="s">
        <v>218</v>
      </c>
      <c r="B242" s="31" t="s">
        <v>243</v>
      </c>
      <c r="C242" s="31"/>
      <c r="D242" t="s">
        <v>794</v>
      </c>
      <c r="E242" s="8" t="str">
        <f t="shared" ref="E242:E252" si="289">ROW()&amp;" "&amp;D242</f>
        <v>242 CAGRP-EV</v>
      </c>
      <c r="F242" t="s">
        <v>454</v>
      </c>
      <c r="G242" s="66" t="s">
        <v>517</v>
      </c>
      <c r="H242" s="22"/>
      <c r="I242" s="306"/>
      <c r="J242" s="306"/>
      <c r="K242" s="22"/>
      <c r="L242" s="22"/>
      <c r="M242" s="22"/>
      <c r="N242" s="22"/>
      <c r="O242" s="22"/>
      <c r="P242" s="22"/>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N242" s="306"/>
      <c r="CO242" s="40"/>
      <c r="CP242" s="40"/>
      <c r="CQ242" s="40"/>
      <c r="CR242" s="40"/>
      <c r="CS242" s="40"/>
      <c r="CT242" s="40"/>
      <c r="CU242" s="40"/>
      <c r="CV242" s="40"/>
      <c r="CW242" s="40"/>
      <c r="CX242" s="40"/>
      <c r="CY242" s="40"/>
      <c r="CZ242" s="40"/>
      <c r="DA242" s="40"/>
      <c r="DB242" s="40"/>
      <c r="DC242" s="40"/>
      <c r="DD242" s="40"/>
      <c r="DE242" s="40"/>
      <c r="DF242" s="40"/>
      <c r="DG242" s="40"/>
      <c r="DH242" s="40"/>
      <c r="DI242" s="40"/>
      <c r="DJ242" s="40"/>
      <c r="DK242" s="40"/>
      <c r="DL242" s="40"/>
    </row>
    <row r="243" spans="1:116" x14ac:dyDescent="0.35">
      <c r="B243" t="str">
        <f>E243</f>
        <v>243 CAGRP-EV</v>
      </c>
      <c r="D243" t="s">
        <v>794</v>
      </c>
      <c r="E243" s="8" t="str">
        <f t="shared" si="289"/>
        <v>243 CAGRP-EV</v>
      </c>
      <c r="G243" s="127" t="str">
        <f ca="1">OFFSET(G243,ROW(G254)-ROW(G243),0)</f>
        <v># of units</v>
      </c>
      <c r="H243" s="12"/>
      <c r="I243" s="60"/>
      <c r="J243" s="60"/>
      <c r="K243" s="17">
        <v>100000</v>
      </c>
      <c r="L243" s="17">
        <f>K243*(1+L244)</f>
        <v>103000</v>
      </c>
      <c r="M243" s="17">
        <f t="shared" ref="M243:P243" si="290">L243*(1+M244)</f>
        <v>106090</v>
      </c>
      <c r="N243" s="17">
        <f t="shared" si="290"/>
        <v>109272.7</v>
      </c>
      <c r="O243" s="17">
        <f t="shared" si="290"/>
        <v>112550.88099999999</v>
      </c>
      <c r="P243" s="17">
        <f t="shared" si="290"/>
        <v>115927.40742999999</v>
      </c>
      <c r="R243" s="15"/>
      <c r="S243" s="15" cm="1">
        <f t="array" ref="S243">INDEX($K:$P,ROW(),MATCH(S$3,$K$2:$P$2,0))/12</f>
        <v>8333.3333333333339</v>
      </c>
      <c r="T243" s="15" cm="1">
        <f t="array" ref="T243">INDEX($K:$P,ROW(),MATCH(T$3,$K$2:$P$2,0))/12</f>
        <v>8333.3333333333339</v>
      </c>
      <c r="U243" s="15" cm="1">
        <f t="array" ref="U243">INDEX($K:$P,ROW(),MATCH(U$3,$K$2:$P$2,0))/12</f>
        <v>8333.3333333333339</v>
      </c>
      <c r="V243" s="15" cm="1">
        <f t="array" ref="V243">INDEX($K:$P,ROW(),MATCH(V$3,$K$2:$P$2,0))/12</f>
        <v>8333.3333333333339</v>
      </c>
      <c r="W243" s="15" cm="1">
        <f t="array" ref="W243">INDEX($K:$P,ROW(),MATCH(W$3,$K$2:$P$2,0))/12</f>
        <v>8333.3333333333339</v>
      </c>
      <c r="X243" s="15" cm="1">
        <f t="array" ref="X243">INDEX($K:$P,ROW(),MATCH(X$3,$K$2:$P$2,0))/12</f>
        <v>8333.3333333333339</v>
      </c>
      <c r="Y243" s="15" cm="1">
        <f t="array" ref="Y243">INDEX($K:$P,ROW(),MATCH(Y$3,$K$2:$P$2,0))/12</f>
        <v>8333.3333333333339</v>
      </c>
      <c r="Z243" s="15" cm="1">
        <f t="array" ref="Z243">INDEX($K:$P,ROW(),MATCH(Z$3,$K$2:$P$2,0))/12</f>
        <v>8333.3333333333339</v>
      </c>
      <c r="AA243" s="15" cm="1">
        <f t="array" ref="AA243">INDEX($K:$P,ROW(),MATCH(AA$3,$K$2:$P$2,0))/12</f>
        <v>8333.3333333333339</v>
      </c>
      <c r="AB243" s="15" cm="1">
        <f t="array" ref="AB243">INDEX($K:$P,ROW(),MATCH(AB$3,$K$2:$P$2,0))/12</f>
        <v>8333.3333333333339</v>
      </c>
      <c r="AC243" s="15" cm="1">
        <f t="array" ref="AC243">INDEX($K:$P,ROW(),MATCH(AC$3,$K$2:$P$2,0))/12</f>
        <v>8333.3333333333339</v>
      </c>
      <c r="AD243" s="15" cm="1">
        <f t="array" ref="AD243">INDEX($K:$P,ROW(),MATCH(AD$3,$K$2:$P$2,0))/12</f>
        <v>8333.3333333333339</v>
      </c>
      <c r="AE243" s="15" cm="1">
        <f t="array" ref="AE243">INDEX($K:$P,ROW(),MATCH(AE$3,$K$2:$P$2,0))/12</f>
        <v>8583.3333333333339</v>
      </c>
      <c r="AF243" s="15" cm="1">
        <f t="array" ref="AF243">INDEX($K:$P,ROW(),MATCH(AF$3,$K$2:$P$2,0))/12</f>
        <v>8583.3333333333339</v>
      </c>
      <c r="AG243" s="15" cm="1">
        <f t="array" ref="AG243">INDEX($K:$P,ROW(),MATCH(AG$3,$K$2:$P$2,0))/12</f>
        <v>8583.3333333333339</v>
      </c>
      <c r="AH243" s="15" cm="1">
        <f t="array" ref="AH243">INDEX($K:$P,ROW(),MATCH(AH$3,$K$2:$P$2,0))/12</f>
        <v>8583.3333333333339</v>
      </c>
      <c r="AI243" s="15" cm="1">
        <f t="array" ref="AI243">INDEX($K:$P,ROW(),MATCH(AI$3,$K$2:$P$2,0))/12</f>
        <v>8583.3333333333339</v>
      </c>
      <c r="AJ243" s="15" cm="1">
        <f t="array" ref="AJ243">INDEX($K:$P,ROW(),MATCH(AJ$3,$K$2:$P$2,0))/12</f>
        <v>8583.3333333333339</v>
      </c>
      <c r="AK243" s="15" cm="1">
        <f t="array" ref="AK243">INDEX($K:$P,ROW(),MATCH(AK$3,$K$2:$P$2,0))/12</f>
        <v>8583.3333333333339</v>
      </c>
      <c r="AL243" s="15" cm="1">
        <f t="array" ref="AL243">INDEX($K:$P,ROW(),MATCH(AL$3,$K$2:$P$2,0))/12</f>
        <v>8583.3333333333339</v>
      </c>
      <c r="AM243" s="15" cm="1">
        <f t="array" ref="AM243">INDEX($K:$P,ROW(),MATCH(AM$3,$K$2:$P$2,0))/12</f>
        <v>8583.3333333333339</v>
      </c>
      <c r="AN243" s="15" cm="1">
        <f t="array" ref="AN243">INDEX($K:$P,ROW(),MATCH(AN$3,$K$2:$P$2,0))/12</f>
        <v>8583.3333333333339</v>
      </c>
      <c r="AO243" s="15" cm="1">
        <f t="array" ref="AO243">INDEX($K:$P,ROW(),MATCH(AO$3,$K$2:$P$2,0))/12</f>
        <v>8583.3333333333339</v>
      </c>
      <c r="AP243" s="15" cm="1">
        <f t="array" ref="AP243">INDEX($K:$P,ROW(),MATCH(AP$3,$K$2:$P$2,0))/12</f>
        <v>8583.3333333333339</v>
      </c>
      <c r="AQ243" s="15" cm="1">
        <f t="array" ref="AQ243">INDEX($K:$P,ROW(),MATCH(AQ$3,$K$2:$P$2,0))/12</f>
        <v>8840.8333333333339</v>
      </c>
      <c r="AR243" s="15" cm="1">
        <f t="array" ref="AR243">INDEX($K:$P,ROW(),MATCH(AR$3,$K$2:$P$2,0))/12</f>
        <v>8840.8333333333339</v>
      </c>
      <c r="AS243" s="15" cm="1">
        <f t="array" ref="AS243">INDEX($K:$P,ROW(),MATCH(AS$3,$K$2:$P$2,0))/12</f>
        <v>8840.8333333333339</v>
      </c>
      <c r="AT243" s="15" cm="1">
        <f t="array" ref="AT243">INDEX($K:$P,ROW(),MATCH(AT$3,$K$2:$P$2,0))/12</f>
        <v>8840.8333333333339</v>
      </c>
      <c r="AU243" s="15" cm="1">
        <f t="array" ref="AU243">INDEX($K:$P,ROW(),MATCH(AU$3,$K$2:$P$2,0))/12</f>
        <v>8840.8333333333339</v>
      </c>
      <c r="AV243" s="15" cm="1">
        <f t="array" ref="AV243">INDEX($K:$P,ROW(),MATCH(AV$3,$K$2:$P$2,0))/12</f>
        <v>8840.8333333333339</v>
      </c>
      <c r="AW243" s="15" cm="1">
        <f t="array" ref="AW243">INDEX($K:$P,ROW(),MATCH(AW$3,$K$2:$P$2,0))/12</f>
        <v>8840.8333333333339</v>
      </c>
      <c r="AX243" s="15" cm="1">
        <f t="array" ref="AX243">INDEX($K:$P,ROW(),MATCH(AX$3,$K$2:$P$2,0))/12</f>
        <v>8840.8333333333339</v>
      </c>
      <c r="AY243" s="15" cm="1">
        <f t="array" ref="AY243">INDEX($K:$P,ROW(),MATCH(AY$3,$K$2:$P$2,0))/12</f>
        <v>8840.8333333333339</v>
      </c>
      <c r="AZ243" s="15" cm="1">
        <f t="array" ref="AZ243">INDEX($K:$P,ROW(),MATCH(AZ$3,$K$2:$P$2,0))/12</f>
        <v>8840.8333333333339</v>
      </c>
      <c r="BA243" s="15" cm="1">
        <f t="array" ref="BA243">INDEX($K:$P,ROW(),MATCH(BA$3,$K$2:$P$2,0))/12</f>
        <v>8840.8333333333339</v>
      </c>
      <c r="BB243" s="15" cm="1">
        <f t="array" ref="BB243">INDEX($K:$P,ROW(),MATCH(BB$3,$K$2:$P$2,0))/12</f>
        <v>8840.8333333333339</v>
      </c>
      <c r="BC243" s="15" cm="1">
        <f t="array" ref="BC243">INDEX($K:$P,ROW(),MATCH(BC$3,$K$2:$P$2,0))/12</f>
        <v>9106.0583333333325</v>
      </c>
      <c r="BD243" s="15" cm="1">
        <f t="array" ref="BD243">INDEX($K:$P,ROW(),MATCH(BD$3,$K$2:$P$2,0))/12</f>
        <v>9106.0583333333325</v>
      </c>
      <c r="BE243" s="15" cm="1">
        <f t="array" ref="BE243">INDEX($K:$P,ROW(),MATCH(BE$3,$K$2:$P$2,0))/12</f>
        <v>9106.0583333333325</v>
      </c>
      <c r="BF243" s="15" cm="1">
        <f t="array" ref="BF243">INDEX($K:$P,ROW(),MATCH(BF$3,$K$2:$P$2,0))/12</f>
        <v>9106.0583333333325</v>
      </c>
      <c r="BG243" s="15" cm="1">
        <f t="array" ref="BG243">INDEX($K:$P,ROW(),MATCH(BG$3,$K$2:$P$2,0))/12</f>
        <v>9106.0583333333325</v>
      </c>
      <c r="BH243" s="15" cm="1">
        <f t="array" ref="BH243">INDEX($K:$P,ROW(),MATCH(BH$3,$K$2:$P$2,0))/12</f>
        <v>9106.0583333333325</v>
      </c>
      <c r="BI243" s="15" cm="1">
        <f t="array" ref="BI243">INDEX($K:$P,ROW(),MATCH(BI$3,$K$2:$P$2,0))/12</f>
        <v>9106.0583333333325</v>
      </c>
      <c r="BJ243" s="15" cm="1">
        <f t="array" ref="BJ243">INDEX($K:$P,ROW(),MATCH(BJ$3,$K$2:$P$2,0))/12</f>
        <v>9106.0583333333325</v>
      </c>
      <c r="BK243" s="15" cm="1">
        <f t="array" ref="BK243">INDEX($K:$P,ROW(),MATCH(BK$3,$K$2:$P$2,0))/12</f>
        <v>9106.0583333333325</v>
      </c>
      <c r="BL243" s="15" cm="1">
        <f t="array" ref="BL243">INDEX($K:$P,ROW(),MATCH(BL$3,$K$2:$P$2,0))/12</f>
        <v>9106.0583333333325</v>
      </c>
      <c r="BM243" s="15" cm="1">
        <f t="array" ref="BM243">INDEX($K:$P,ROW(),MATCH(BM$3,$K$2:$P$2,0))/12</f>
        <v>9106.0583333333325</v>
      </c>
      <c r="BN243" s="15" cm="1">
        <f t="array" ref="BN243">INDEX($K:$P,ROW(),MATCH(BN$3,$K$2:$P$2,0))/12</f>
        <v>9106.0583333333325</v>
      </c>
      <c r="BO243" s="15" cm="1">
        <f t="array" ref="BO243">INDEX($K:$P,ROW(),MATCH(BO$3,$K$2:$P$2,0))/12</f>
        <v>9379.2400833333322</v>
      </c>
      <c r="BP243" s="15" cm="1">
        <f t="array" ref="BP243">INDEX($K:$P,ROW(),MATCH(BP$3,$K$2:$P$2,0))/12</f>
        <v>9379.2400833333322</v>
      </c>
      <c r="BQ243" s="15" cm="1">
        <f t="array" ref="BQ243">INDEX($K:$P,ROW(),MATCH(BQ$3,$K$2:$P$2,0))/12</f>
        <v>9379.2400833333322</v>
      </c>
      <c r="BR243" s="15" cm="1">
        <f t="array" ref="BR243">INDEX($K:$P,ROW(),MATCH(BR$3,$K$2:$P$2,0))/12</f>
        <v>9379.2400833333322</v>
      </c>
      <c r="BS243" s="15" cm="1">
        <f t="array" ref="BS243">INDEX($K:$P,ROW(),MATCH(BS$3,$K$2:$P$2,0))/12</f>
        <v>9379.2400833333322</v>
      </c>
      <c r="BT243" s="15" cm="1">
        <f t="array" ref="BT243">INDEX($K:$P,ROW(),MATCH(BT$3,$K$2:$P$2,0))/12</f>
        <v>9379.2400833333322</v>
      </c>
      <c r="BU243" s="15" cm="1">
        <f t="array" ref="BU243">INDEX($K:$P,ROW(),MATCH(BU$3,$K$2:$P$2,0))/12</f>
        <v>9379.2400833333322</v>
      </c>
      <c r="BV243" s="15" cm="1">
        <f t="array" ref="BV243">INDEX($K:$P,ROW(),MATCH(BV$3,$K$2:$P$2,0))/12</f>
        <v>9379.2400833333322</v>
      </c>
      <c r="BW243" s="15" cm="1">
        <f t="array" ref="BW243">INDEX($K:$P,ROW(),MATCH(BW$3,$K$2:$P$2,0))/12</f>
        <v>9379.2400833333322</v>
      </c>
      <c r="BX243" s="15" cm="1">
        <f t="array" ref="BX243">INDEX($K:$P,ROW(),MATCH(BX$3,$K$2:$P$2,0))/12</f>
        <v>9379.2400833333322</v>
      </c>
      <c r="BY243" s="15" cm="1">
        <f t="array" ref="BY243">INDEX($K:$P,ROW(),MATCH(BY$3,$K$2:$P$2,0))/12</f>
        <v>9379.2400833333322</v>
      </c>
      <c r="BZ243" s="15" cm="1">
        <f t="array" ref="BZ243">INDEX($K:$P,ROW(),MATCH(BZ$3,$K$2:$P$2,0))/12</f>
        <v>9379.2400833333322</v>
      </c>
      <c r="CA243" s="15" cm="1">
        <f t="array" ref="CA243">INDEX($K:$P,ROW(),MATCH(CA$3,$K$2:$P$2,0))/12</f>
        <v>9660.6172858333321</v>
      </c>
      <c r="CB243" s="15" cm="1">
        <f t="array" ref="CB243">INDEX($K:$P,ROW(),MATCH(CB$3,$K$2:$P$2,0))/12</f>
        <v>9660.6172858333321</v>
      </c>
      <c r="CC243" s="15" cm="1">
        <f t="array" ref="CC243">INDEX($K:$P,ROW(),MATCH(CC$3,$K$2:$P$2,0))/12</f>
        <v>9660.6172858333321</v>
      </c>
      <c r="CD243" s="15" cm="1">
        <f t="array" ref="CD243">INDEX($K:$P,ROW(),MATCH(CD$3,$K$2:$P$2,0))/12</f>
        <v>9660.6172858333321</v>
      </c>
      <c r="CE243" s="15" cm="1">
        <f t="array" ref="CE243">INDEX($K:$P,ROW(),MATCH(CE$3,$K$2:$P$2,0))/12</f>
        <v>9660.6172858333321</v>
      </c>
      <c r="CF243" s="15" cm="1">
        <f t="array" ref="CF243">INDEX($K:$P,ROW(),MATCH(CF$3,$K$2:$P$2,0))/12</f>
        <v>9660.6172858333321</v>
      </c>
      <c r="CG243" s="15" cm="1">
        <f t="array" ref="CG243">INDEX($K:$P,ROW(),MATCH(CG$3,$K$2:$P$2,0))/12</f>
        <v>9660.6172858333321</v>
      </c>
      <c r="CH243" s="15" cm="1">
        <f t="array" ref="CH243">INDEX($K:$P,ROW(),MATCH(CH$3,$K$2:$P$2,0))/12</f>
        <v>9660.6172858333321</v>
      </c>
      <c r="CI243" s="15" cm="1">
        <f t="array" ref="CI243">INDEX($K:$P,ROW(),MATCH(CI$3,$K$2:$P$2,0))/12</f>
        <v>9660.6172858333321</v>
      </c>
      <c r="CJ243" s="15" cm="1">
        <f t="array" ref="CJ243">INDEX($K:$P,ROW(),MATCH(CJ$3,$K$2:$P$2,0))/12</f>
        <v>9660.6172858333321</v>
      </c>
      <c r="CK243" s="15" cm="1">
        <f t="array" ref="CK243">INDEX($K:$P,ROW(),MATCH(CK$3,$K$2:$P$2,0))/12</f>
        <v>9660.6172858333321</v>
      </c>
      <c r="CL243" s="15" cm="1">
        <f t="array" ref="CL243">INDEX($K:$P,ROW(),MATCH(CL$3,$K$2:$P$2,0))/12</f>
        <v>9660.6172858333321</v>
      </c>
      <c r="CN243" s="60"/>
      <c r="CO243" s="15" t="e" cm="1">
        <f t="array" ref="CO243">INDEX($K:$P,ROW(),MATCH(CO$3,$K$2:$P$2,0))/CO$5</f>
        <v>#N/A</v>
      </c>
      <c r="CP243" s="15" t="e" cm="1">
        <f t="array" ref="CP243">INDEX($K:$P,ROW(),MATCH(CP$3,$K$2:$P$2,0))/CP$5</f>
        <v>#N/A</v>
      </c>
      <c r="CQ243" s="15" t="e" cm="1">
        <f t="array" ref="CQ243">INDEX($K:$P,ROW(),MATCH(CQ$3,$K$2:$P$2,0))/CQ$5</f>
        <v>#N/A</v>
      </c>
      <c r="CR243" s="15" t="e" cm="1">
        <f t="array" ref="CR243">INDEX($K:$P,ROW(),MATCH(CR$3,$K$2:$P$2,0))/CR$5</f>
        <v>#N/A</v>
      </c>
      <c r="CS243" s="15" t="e" cm="1">
        <f t="array" ref="CS243">INDEX($K:$P,ROW(),MATCH(CS$3,$K$2:$P$2,0))/CS$5</f>
        <v>#N/A</v>
      </c>
      <c r="CT243" s="15" t="e" cm="1">
        <f t="array" ref="CT243">INDEX($K:$P,ROW(),MATCH(CT$3,$K$2:$P$2,0))/CT$5</f>
        <v>#N/A</v>
      </c>
      <c r="CU243" s="15" t="e" cm="1">
        <f t="array" ref="CU243">INDEX($K:$P,ROW(),MATCH(CU$3,$K$2:$P$2,0))/CU$5</f>
        <v>#N/A</v>
      </c>
      <c r="CV243" s="15" t="e" cm="1">
        <f t="array" ref="CV243">INDEX($K:$P,ROW(),MATCH(CV$3,$K$2:$P$2,0))/CV$5</f>
        <v>#N/A</v>
      </c>
      <c r="CW243" s="15" t="e" cm="1">
        <f t="array" ref="CW243">INDEX($K:$P,ROW(),MATCH(CW$3,$K$2:$P$2,0))/CW$5</f>
        <v>#N/A</v>
      </c>
      <c r="CX243" s="15" t="e" cm="1">
        <f t="array" ref="CX243">INDEX($K:$P,ROW(),MATCH(CX$3,$K$2:$P$2,0))/CX$5</f>
        <v>#N/A</v>
      </c>
      <c r="CY243" s="15" t="e" cm="1">
        <f t="array" ref="CY243">INDEX($K:$P,ROW(),MATCH(CY$3,$K$2:$P$2,0))/CL$5</f>
        <v>#N/A</v>
      </c>
      <c r="CZ243" s="15" t="e" cm="1">
        <f t="array" ref="CZ243">INDEX($K:$P,ROW(),MATCH(CZ$3,$K$2:$P$2,0))/CZ$5</f>
        <v>#N/A</v>
      </c>
      <c r="DA243" s="15" t="e" cm="1">
        <f t="array" ref="DA243">INDEX($K:$P,ROW(),MATCH(DA$3,$K$2:$P$2,0))/DA$5</f>
        <v>#N/A</v>
      </c>
      <c r="DB243" s="15" t="e" cm="1">
        <f t="array" ref="DB243">INDEX($K:$P,ROW(),MATCH(DB$3,$K$2:$P$2,0))/DB$5</f>
        <v>#N/A</v>
      </c>
      <c r="DC243" s="15" t="e" cm="1">
        <f t="array" ref="DC243">INDEX($K:$P,ROW(),MATCH(DC$3,$K$2:$P$2,0))/DC$5</f>
        <v>#N/A</v>
      </c>
      <c r="DD243" s="15" t="e" cm="1">
        <f t="array" ref="DD243">INDEX($K:$P,ROW(),MATCH(DD$3,$K$2:$P$2,0))/DD$5</f>
        <v>#N/A</v>
      </c>
      <c r="DE243" s="15" t="e" cm="1">
        <f t="array" ref="DE243">INDEX($K:$P,ROW(),MATCH(DE$3,$K$2:$P$2,0))/DE$5</f>
        <v>#N/A</v>
      </c>
      <c r="DF243" s="15" t="e" cm="1">
        <f t="array" ref="DF243">INDEX($K:$P,ROW(),MATCH(DF$3,$K$2:$P$2,0))/DF$5</f>
        <v>#N/A</v>
      </c>
      <c r="DG243" s="15" t="e" cm="1">
        <f t="array" ref="DG243">INDEX($K:$P,ROW(),MATCH(DG$3,$K$2:$P$2,0))/DG$5</f>
        <v>#N/A</v>
      </c>
      <c r="DH243" s="15" t="e" cm="1">
        <f t="array" ref="DH243">INDEX($K:$P,ROW(),MATCH(DH$3,$K$2:$P$2,0))/DH$5</f>
        <v>#N/A</v>
      </c>
      <c r="DI243" s="15" t="e" cm="1">
        <f t="array" ref="DI243">INDEX($K:$P,ROW(),MATCH(DI$3,$K$2:$P$2,0))/DI$5</f>
        <v>#N/A</v>
      </c>
      <c r="DJ243" s="15" t="e" cm="1">
        <f t="array" ref="DJ243">INDEX($K:$P,ROW(),MATCH(DJ$3,$K$2:$P$2,0))/DJ$5</f>
        <v>#N/A</v>
      </c>
      <c r="DK243" s="15" t="e" cm="1">
        <f t="array" ref="DK243">INDEX($K:$P,ROW(),MATCH(DK$3,$K$2:$P$2,0))/DK$5</f>
        <v>#N/A</v>
      </c>
      <c r="DL243" s="15" t="e" cm="1">
        <f t="array" ref="DL243">INDEX($K:$P,ROW(),MATCH(DL$3,$K$2:$P$2,0))/DL$5</f>
        <v>#N/A</v>
      </c>
    </row>
    <row r="244" spans="1:116" x14ac:dyDescent="0.35">
      <c r="B244" t="str">
        <f>E244</f>
        <v>244 CAGRP-EV</v>
      </c>
      <c r="D244" t="s">
        <v>794</v>
      </c>
      <c r="E244" s="8" t="str">
        <f t="shared" ref="E244" si="291">ROW()&amp;" "&amp;D244</f>
        <v>244 CAGRP-EV</v>
      </c>
      <c r="G244" s="95" t="s">
        <v>795</v>
      </c>
      <c r="H244" s="12"/>
      <c r="I244" s="60"/>
      <c r="J244" s="60"/>
      <c r="K244" s="17"/>
      <c r="L244" s="16">
        <v>0.03</v>
      </c>
      <c r="M244" s="16">
        <v>0.03</v>
      </c>
      <c r="N244" s="16">
        <v>0.03</v>
      </c>
      <c r="O244" s="16">
        <v>0.03</v>
      </c>
      <c r="P244" s="16">
        <v>0.03</v>
      </c>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N244" s="60"/>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row>
    <row r="245" spans="1:116" x14ac:dyDescent="0.35">
      <c r="B245" t="s">
        <v>332</v>
      </c>
      <c r="D245" t="s">
        <v>794</v>
      </c>
      <c r="E245" s="8" t="str">
        <f t="shared" si="289"/>
        <v>245 CAGRP-EV</v>
      </c>
      <c r="G245" s="191" t="str">
        <f>IFERROR(SUBSTITUTE(TRIM(LEFT(G242,SEARCH("-",G242)-1)),":",""),SUBSTITUTE(G242,":",""))</f>
        <v>Volume driven</v>
      </c>
      <c r="H245" s="31"/>
      <c r="I245" s="73"/>
      <c r="J245" s="73"/>
      <c r="K245" s="39"/>
      <c r="L245" s="39"/>
      <c r="M245" s="39"/>
      <c r="N245" s="39"/>
      <c r="O245" s="39"/>
      <c r="P245" s="39"/>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N245" s="73"/>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row>
    <row r="246" spans="1:116" x14ac:dyDescent="0.35">
      <c r="B246" t="s">
        <v>332</v>
      </c>
      <c r="D246" t="s">
        <v>794</v>
      </c>
      <c r="E246" s="8" t="str">
        <f t="shared" si="289"/>
        <v>246 CAGRP-EV</v>
      </c>
      <c r="G246" s="241" t="str">
        <f>IFERROR(SUBSTITUTE(TRIM(MID(G242, SEARCH("-", G242) + 1, LEN(G242))),":",""),"no unit")</f>
        <v>primary unit</v>
      </c>
      <c r="H246" s="31"/>
      <c r="I246" s="73"/>
      <c r="J246" s="73"/>
      <c r="K246" s="39"/>
      <c r="L246" s="39"/>
      <c r="M246" s="39"/>
      <c r="N246" s="39"/>
      <c r="O246" s="39"/>
      <c r="P246" s="39"/>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N246" s="73"/>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row>
    <row r="247" spans="1:116" x14ac:dyDescent="0.35">
      <c r="B247" t="s">
        <v>332</v>
      </c>
      <c r="D247" t="s">
        <v>794</v>
      </c>
      <c r="E247" s="8" t="str">
        <f t="shared" si="289"/>
        <v>247 CAGRP-EV</v>
      </c>
      <c r="G247" s="136" t="s">
        <v>461</v>
      </c>
      <c r="H247" s="31"/>
      <c r="I247" s="73"/>
      <c r="J247" s="73"/>
      <c r="K247" s="39"/>
      <c r="L247" s="39"/>
      <c r="M247" s="39"/>
      <c r="N247" s="39"/>
      <c r="O247" s="39"/>
      <c r="P247" s="39"/>
      <c r="R247" s="38"/>
      <c r="CN247" s="73"/>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row>
    <row r="248" spans="1:116" x14ac:dyDescent="0.35">
      <c r="B248" t="s">
        <v>332</v>
      </c>
      <c r="D248" t="s">
        <v>794</v>
      </c>
      <c r="E248" s="8" t="str">
        <f t="shared" si="289"/>
        <v>248 CAGRP-EV</v>
      </c>
      <c r="G248" s="136" t="s">
        <v>462</v>
      </c>
      <c r="H248" s="31"/>
      <c r="I248" s="73"/>
      <c r="J248" s="73"/>
      <c r="K248" s="39"/>
      <c r="L248" s="39"/>
      <c r="M248" s="39"/>
      <c r="N248" s="39"/>
      <c r="O248" s="39"/>
      <c r="P248" s="39"/>
      <c r="R248" s="38"/>
      <c r="S248" s="203" t="str">
        <f t="shared" ref="S248:CD248" si="292">ADDRESS(ROW(S243),COLUMN(S243))</f>
        <v>$S$243</v>
      </c>
      <c r="T248" s="203" t="str">
        <f t="shared" si="292"/>
        <v>$T$243</v>
      </c>
      <c r="U248" s="203" t="str">
        <f t="shared" si="292"/>
        <v>$U$243</v>
      </c>
      <c r="V248" s="203" t="str">
        <f t="shared" si="292"/>
        <v>$V$243</v>
      </c>
      <c r="W248" s="203" t="str">
        <f t="shared" si="292"/>
        <v>$W$243</v>
      </c>
      <c r="X248" s="203" t="str">
        <f t="shared" si="292"/>
        <v>$X$243</v>
      </c>
      <c r="Y248" s="203" t="str">
        <f t="shared" si="292"/>
        <v>$Y$243</v>
      </c>
      <c r="Z248" s="203" t="str">
        <f t="shared" si="292"/>
        <v>$Z$243</v>
      </c>
      <c r="AA248" s="203" t="str">
        <f t="shared" si="292"/>
        <v>$AA$243</v>
      </c>
      <c r="AB248" s="203" t="str">
        <f t="shared" si="292"/>
        <v>$AB$243</v>
      </c>
      <c r="AC248" s="203" t="str">
        <f t="shared" si="292"/>
        <v>$AC$243</v>
      </c>
      <c r="AD248" s="203" t="str">
        <f t="shared" si="292"/>
        <v>$AD$243</v>
      </c>
      <c r="AE248" s="203" t="str">
        <f t="shared" si="292"/>
        <v>$AE$243</v>
      </c>
      <c r="AF248" s="203" t="str">
        <f t="shared" si="292"/>
        <v>$AF$243</v>
      </c>
      <c r="AG248" s="203" t="str">
        <f t="shared" si="292"/>
        <v>$AG$243</v>
      </c>
      <c r="AH248" s="203" t="str">
        <f t="shared" si="292"/>
        <v>$AH$243</v>
      </c>
      <c r="AI248" s="203" t="str">
        <f t="shared" si="292"/>
        <v>$AI$243</v>
      </c>
      <c r="AJ248" s="203" t="str">
        <f t="shared" si="292"/>
        <v>$AJ$243</v>
      </c>
      <c r="AK248" s="203" t="str">
        <f t="shared" si="292"/>
        <v>$AK$243</v>
      </c>
      <c r="AL248" s="203" t="str">
        <f t="shared" si="292"/>
        <v>$AL$243</v>
      </c>
      <c r="AM248" s="203" t="str">
        <f t="shared" si="292"/>
        <v>$AM$243</v>
      </c>
      <c r="AN248" s="203" t="str">
        <f t="shared" si="292"/>
        <v>$AN$243</v>
      </c>
      <c r="AO248" s="203" t="str">
        <f t="shared" si="292"/>
        <v>$AO$243</v>
      </c>
      <c r="AP248" s="203" t="str">
        <f t="shared" si="292"/>
        <v>$AP$243</v>
      </c>
      <c r="AQ248" s="203" t="str">
        <f t="shared" si="292"/>
        <v>$AQ$243</v>
      </c>
      <c r="AR248" s="203" t="str">
        <f t="shared" si="292"/>
        <v>$AR$243</v>
      </c>
      <c r="AS248" s="203" t="str">
        <f t="shared" si="292"/>
        <v>$AS$243</v>
      </c>
      <c r="AT248" s="203" t="str">
        <f t="shared" si="292"/>
        <v>$AT$243</v>
      </c>
      <c r="AU248" s="203" t="str">
        <f t="shared" si="292"/>
        <v>$AU$243</v>
      </c>
      <c r="AV248" s="203" t="str">
        <f t="shared" si="292"/>
        <v>$AV$243</v>
      </c>
      <c r="AW248" s="203" t="str">
        <f t="shared" si="292"/>
        <v>$AW$243</v>
      </c>
      <c r="AX248" s="203" t="str">
        <f t="shared" si="292"/>
        <v>$AX$243</v>
      </c>
      <c r="AY248" s="203" t="str">
        <f t="shared" si="292"/>
        <v>$AY$243</v>
      </c>
      <c r="AZ248" s="203" t="str">
        <f t="shared" si="292"/>
        <v>$AZ$243</v>
      </c>
      <c r="BA248" s="203" t="str">
        <f t="shared" si="292"/>
        <v>$BA$243</v>
      </c>
      <c r="BB248" s="203" t="str">
        <f t="shared" si="292"/>
        <v>$BB$243</v>
      </c>
      <c r="BC248" s="203" t="str">
        <f t="shared" si="292"/>
        <v>$BC$243</v>
      </c>
      <c r="BD248" s="203" t="str">
        <f t="shared" si="292"/>
        <v>$BD$243</v>
      </c>
      <c r="BE248" s="203" t="str">
        <f t="shared" si="292"/>
        <v>$BE$243</v>
      </c>
      <c r="BF248" s="203" t="str">
        <f t="shared" si="292"/>
        <v>$BF$243</v>
      </c>
      <c r="BG248" s="203" t="str">
        <f t="shared" si="292"/>
        <v>$BG$243</v>
      </c>
      <c r="BH248" s="203" t="str">
        <f t="shared" si="292"/>
        <v>$BH$243</v>
      </c>
      <c r="BI248" s="203" t="str">
        <f t="shared" si="292"/>
        <v>$BI$243</v>
      </c>
      <c r="BJ248" s="203" t="str">
        <f t="shared" si="292"/>
        <v>$BJ$243</v>
      </c>
      <c r="BK248" s="203" t="str">
        <f t="shared" si="292"/>
        <v>$BK$243</v>
      </c>
      <c r="BL248" s="203" t="str">
        <f t="shared" si="292"/>
        <v>$BL$243</v>
      </c>
      <c r="BM248" s="203" t="str">
        <f t="shared" si="292"/>
        <v>$BM$243</v>
      </c>
      <c r="BN248" s="203" t="str">
        <f t="shared" si="292"/>
        <v>$BN$243</v>
      </c>
      <c r="BO248" s="203" t="str">
        <f t="shared" si="292"/>
        <v>$BO$243</v>
      </c>
      <c r="BP248" s="203" t="str">
        <f t="shared" si="292"/>
        <v>$BP$243</v>
      </c>
      <c r="BQ248" s="203" t="str">
        <f t="shared" si="292"/>
        <v>$BQ$243</v>
      </c>
      <c r="BR248" s="203" t="str">
        <f t="shared" si="292"/>
        <v>$BR$243</v>
      </c>
      <c r="BS248" s="203" t="str">
        <f t="shared" si="292"/>
        <v>$BS$243</v>
      </c>
      <c r="BT248" s="203" t="str">
        <f t="shared" si="292"/>
        <v>$BT$243</v>
      </c>
      <c r="BU248" s="203" t="str">
        <f t="shared" si="292"/>
        <v>$BU$243</v>
      </c>
      <c r="BV248" s="203" t="str">
        <f t="shared" si="292"/>
        <v>$BV$243</v>
      </c>
      <c r="BW248" s="203" t="str">
        <f t="shared" si="292"/>
        <v>$BW$243</v>
      </c>
      <c r="BX248" s="203" t="str">
        <f t="shared" si="292"/>
        <v>$BX$243</v>
      </c>
      <c r="BY248" s="203" t="str">
        <f t="shared" si="292"/>
        <v>$BY$243</v>
      </c>
      <c r="BZ248" s="203" t="str">
        <f t="shared" si="292"/>
        <v>$BZ$243</v>
      </c>
      <c r="CA248" s="203" t="str">
        <f t="shared" si="292"/>
        <v>$CA$243</v>
      </c>
      <c r="CB248" s="203" t="str">
        <f t="shared" si="292"/>
        <v>$CB$243</v>
      </c>
      <c r="CC248" s="203" t="str">
        <f t="shared" si="292"/>
        <v>$CC$243</v>
      </c>
      <c r="CD248" s="203" t="str">
        <f t="shared" si="292"/>
        <v>$CD$243</v>
      </c>
      <c r="CE248" s="203" t="str">
        <f t="shared" ref="CE248:CL248" si="293">ADDRESS(ROW(CE243),COLUMN(CE243))</f>
        <v>$CE$243</v>
      </c>
      <c r="CF248" s="203" t="str">
        <f t="shared" si="293"/>
        <v>$CF$243</v>
      </c>
      <c r="CG248" s="203" t="str">
        <f t="shared" si="293"/>
        <v>$CG$243</v>
      </c>
      <c r="CH248" s="203" t="str">
        <f t="shared" si="293"/>
        <v>$CH$243</v>
      </c>
      <c r="CI248" s="203" t="str">
        <f t="shared" si="293"/>
        <v>$CI$243</v>
      </c>
      <c r="CJ248" s="203" t="str">
        <f t="shared" si="293"/>
        <v>$CJ$243</v>
      </c>
      <c r="CK248" s="203" t="str">
        <f t="shared" si="293"/>
        <v>$CK$243</v>
      </c>
      <c r="CL248" s="203" t="str">
        <f t="shared" si="293"/>
        <v>$CL$243</v>
      </c>
      <c r="CN248" s="73"/>
      <c r="CO248" s="203" t="str">
        <f t="shared" ref="CO248:DL248" si="294">ADDRESS(ROW(CO243),COLUMN(CO243))</f>
        <v>$CO$243</v>
      </c>
      <c r="CP248" s="203" t="str">
        <f t="shared" si="294"/>
        <v>$CP$243</v>
      </c>
      <c r="CQ248" s="203" t="str">
        <f t="shared" si="294"/>
        <v>$CQ$243</v>
      </c>
      <c r="CR248" s="203" t="str">
        <f t="shared" si="294"/>
        <v>$CR$243</v>
      </c>
      <c r="CS248" s="203" t="str">
        <f t="shared" si="294"/>
        <v>$CS$243</v>
      </c>
      <c r="CT248" s="203" t="str">
        <f t="shared" si="294"/>
        <v>$CT$243</v>
      </c>
      <c r="CU248" s="203" t="str">
        <f t="shared" si="294"/>
        <v>$CU$243</v>
      </c>
      <c r="CV248" s="203" t="str">
        <f t="shared" si="294"/>
        <v>$CV$243</v>
      </c>
      <c r="CW248" s="203" t="str">
        <f t="shared" si="294"/>
        <v>$CW$243</v>
      </c>
      <c r="CX248" s="203" t="str">
        <f t="shared" si="294"/>
        <v>$CX$243</v>
      </c>
      <c r="CY248" s="203" t="str">
        <f t="shared" si="294"/>
        <v>$CY$243</v>
      </c>
      <c r="CZ248" s="203" t="str">
        <f t="shared" si="294"/>
        <v>$CZ$243</v>
      </c>
      <c r="DA248" s="203" t="str">
        <f t="shared" si="294"/>
        <v>$DA$243</v>
      </c>
      <c r="DB248" s="203" t="str">
        <f t="shared" si="294"/>
        <v>$DB$243</v>
      </c>
      <c r="DC248" s="203" t="str">
        <f t="shared" si="294"/>
        <v>$DC$243</v>
      </c>
      <c r="DD248" s="203" t="str">
        <f t="shared" si="294"/>
        <v>$DD$243</v>
      </c>
      <c r="DE248" s="203" t="str">
        <f t="shared" si="294"/>
        <v>$DE$243</v>
      </c>
      <c r="DF248" s="203" t="str">
        <f t="shared" si="294"/>
        <v>$DF$243</v>
      </c>
      <c r="DG248" s="203" t="str">
        <f t="shared" si="294"/>
        <v>$DG$243</v>
      </c>
      <c r="DH248" s="203" t="str">
        <f t="shared" si="294"/>
        <v>$DH$243</v>
      </c>
      <c r="DI248" s="203" t="str">
        <f t="shared" si="294"/>
        <v>$DI$243</v>
      </c>
      <c r="DJ248" s="203" t="str">
        <f t="shared" si="294"/>
        <v>$DJ$243</v>
      </c>
      <c r="DK248" s="203" t="str">
        <f t="shared" si="294"/>
        <v>$DK$243</v>
      </c>
      <c r="DL248" s="203" t="str">
        <f t="shared" si="294"/>
        <v>$DL$243</v>
      </c>
    </row>
    <row r="249" spans="1:116" x14ac:dyDescent="0.35">
      <c r="B249" t="s">
        <v>332</v>
      </c>
      <c r="D249" t="s">
        <v>794</v>
      </c>
      <c r="E249" s="8" t="str">
        <f t="shared" si="289"/>
        <v>249 CAGRP-EV</v>
      </c>
      <c r="G249" s="8" t="s">
        <v>488</v>
      </c>
      <c r="H249" s="31"/>
      <c r="I249" s="73"/>
      <c r="J249" s="73"/>
      <c r="K249" s="39"/>
      <c r="L249" s="39"/>
      <c r="M249" s="39"/>
      <c r="N249" s="39"/>
      <c r="O249" s="39"/>
      <c r="P249" s="39"/>
      <c r="R249" s="38"/>
      <c r="S249" s="203"/>
      <c r="T249" s="203"/>
      <c r="U249" s="203"/>
      <c r="V249" s="203"/>
      <c r="W249" s="203"/>
      <c r="X249" s="203"/>
      <c r="Y249" s="203"/>
      <c r="Z249" s="203"/>
      <c r="AA249" s="203"/>
      <c r="AB249" s="203"/>
      <c r="AC249" s="203"/>
      <c r="AD249" s="203"/>
      <c r="AE249" s="203"/>
      <c r="AF249" s="203"/>
      <c r="AG249" s="203"/>
      <c r="AH249" s="203"/>
      <c r="AI249" s="203"/>
      <c r="AJ249" s="203"/>
      <c r="AK249" s="203"/>
      <c r="AL249" s="203"/>
      <c r="AM249" s="203"/>
      <c r="AN249" s="203"/>
      <c r="AO249" s="203"/>
      <c r="AP249" s="203"/>
      <c r="AQ249" s="203"/>
      <c r="AR249" s="203"/>
      <c r="AS249" s="203"/>
      <c r="AT249" s="203"/>
      <c r="AU249" s="203"/>
      <c r="AV249" s="203"/>
      <c r="AW249" s="203"/>
      <c r="AX249" s="203"/>
      <c r="AY249" s="203"/>
      <c r="AZ249" s="203"/>
      <c r="BA249" s="203"/>
      <c r="BB249" s="203"/>
      <c r="BC249" s="203"/>
      <c r="BD249" s="203"/>
      <c r="BE249" s="203"/>
      <c r="BF249" s="203"/>
      <c r="BG249" s="203"/>
      <c r="BH249" s="203"/>
      <c r="BI249" s="203"/>
      <c r="BJ249" s="203"/>
      <c r="BK249" s="203"/>
      <c r="BL249" s="203"/>
      <c r="BM249" s="203"/>
      <c r="BN249" s="203"/>
      <c r="BO249" s="203"/>
      <c r="BP249" s="203"/>
      <c r="BQ249" s="203"/>
      <c r="BR249" s="203"/>
      <c r="BS249" s="203"/>
      <c r="BT249" s="203"/>
      <c r="BU249" s="203"/>
      <c r="BV249" s="203"/>
      <c r="BW249" s="203"/>
      <c r="BX249" s="203"/>
      <c r="BY249" s="203"/>
      <c r="BZ249" s="203"/>
      <c r="CA249" s="203"/>
      <c r="CB249" s="203"/>
      <c r="CC249" s="203"/>
      <c r="CD249" s="203"/>
      <c r="CE249" s="203"/>
      <c r="CF249" s="203"/>
      <c r="CG249" s="203"/>
      <c r="CH249" s="203"/>
      <c r="CI249" s="203"/>
      <c r="CJ249" s="203"/>
      <c r="CK249" s="203"/>
      <c r="CL249" s="203"/>
      <c r="CN249" s="73"/>
      <c r="CO249" s="203"/>
      <c r="CP249" s="203"/>
      <c r="CQ249" s="203"/>
      <c r="CR249" s="203"/>
      <c r="CS249" s="203"/>
      <c r="CT249" s="203"/>
      <c r="CU249" s="203"/>
      <c r="CV249" s="203"/>
      <c r="CW249" s="203"/>
      <c r="CX249" s="203"/>
      <c r="CY249" s="203"/>
      <c r="CZ249" s="203"/>
      <c r="DA249" s="203"/>
      <c r="DB249" s="203"/>
      <c r="DC249" s="203"/>
      <c r="DD249" s="203"/>
      <c r="DE249" s="203"/>
      <c r="DF249" s="203"/>
      <c r="DG249" s="203"/>
      <c r="DH249" s="203"/>
      <c r="DI249" s="203"/>
      <c r="DJ249" s="203"/>
      <c r="DK249" s="203"/>
      <c r="DL249" s="203"/>
    </row>
    <row r="250" spans="1:116" x14ac:dyDescent="0.35">
      <c r="B250" t="s">
        <v>332</v>
      </c>
      <c r="D250" t="s">
        <v>794</v>
      </c>
      <c r="E250" s="8" t="str">
        <f t="shared" si="289"/>
        <v>250 CAGRP-EV</v>
      </c>
      <c r="G250" s="8" t="s">
        <v>494</v>
      </c>
      <c r="H250" s="31"/>
      <c r="I250" s="73"/>
      <c r="J250" s="73"/>
      <c r="K250" s="39"/>
      <c r="L250" s="39"/>
      <c r="M250" s="39"/>
      <c r="N250" s="39"/>
      <c r="O250" s="39"/>
      <c r="P250" s="39"/>
      <c r="R250" s="38"/>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203"/>
      <c r="BB250" s="203"/>
      <c r="BC250" s="203"/>
      <c r="BD250" s="203"/>
      <c r="BE250" s="203"/>
      <c r="BF250" s="203"/>
      <c r="BG250" s="203"/>
      <c r="BH250" s="203"/>
      <c r="BI250" s="203"/>
      <c r="BJ250" s="203"/>
      <c r="BK250" s="203"/>
      <c r="BL250" s="203"/>
      <c r="BM250" s="203"/>
      <c r="BN250" s="203"/>
      <c r="BO250" s="203"/>
      <c r="BP250" s="203"/>
      <c r="BQ250" s="203"/>
      <c r="BR250" s="203"/>
      <c r="BS250" s="203"/>
      <c r="BT250" s="203"/>
      <c r="BU250" s="203"/>
      <c r="BV250" s="203"/>
      <c r="BW250" s="203"/>
      <c r="BX250" s="203"/>
      <c r="BY250" s="203"/>
      <c r="BZ250" s="203"/>
      <c r="CA250" s="203"/>
      <c r="CB250" s="203"/>
      <c r="CC250" s="203"/>
      <c r="CD250" s="203"/>
      <c r="CE250" s="203"/>
      <c r="CF250" s="203"/>
      <c r="CG250" s="203"/>
      <c r="CH250" s="203"/>
      <c r="CI250" s="203"/>
      <c r="CJ250" s="203"/>
      <c r="CK250" s="203"/>
      <c r="CL250" s="203"/>
      <c r="CN250" s="73"/>
      <c r="CO250" s="203"/>
      <c r="CP250" s="203"/>
      <c r="CQ250" s="203"/>
      <c r="CR250" s="203"/>
      <c r="CS250" s="203"/>
      <c r="CT250" s="203"/>
      <c r="CU250" s="203"/>
      <c r="CV250" s="203"/>
      <c r="CW250" s="203"/>
      <c r="CX250" s="203"/>
      <c r="CY250" s="203"/>
      <c r="CZ250" s="203"/>
      <c r="DA250" s="203"/>
      <c r="DB250" s="203"/>
      <c r="DC250" s="203"/>
      <c r="DD250" s="203"/>
      <c r="DE250" s="203"/>
      <c r="DF250" s="203"/>
      <c r="DG250" s="203"/>
      <c r="DH250" s="203"/>
      <c r="DI250" s="203"/>
      <c r="DJ250" s="203"/>
      <c r="DK250" s="203"/>
      <c r="DL250" s="203"/>
    </row>
    <row r="251" spans="1:116" x14ac:dyDescent="0.35">
      <c r="B251" t="s">
        <v>332</v>
      </c>
      <c r="D251" t="s">
        <v>794</v>
      </c>
      <c r="E251" s="8" t="str">
        <f t="shared" si="289"/>
        <v>251 CAGRP-EV</v>
      </c>
      <c r="G251" s="8" t="s">
        <v>463</v>
      </c>
      <c r="H251" s="31"/>
      <c r="I251" s="73"/>
      <c r="J251" s="73"/>
      <c r="K251" s="39"/>
      <c r="L251" s="39"/>
      <c r="M251" s="39"/>
      <c r="N251" s="39"/>
      <c r="O251" s="39"/>
      <c r="P251" s="39"/>
      <c r="R251" s="38"/>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203"/>
      <c r="BB251" s="203"/>
      <c r="BC251" s="203"/>
      <c r="BD251" s="203"/>
      <c r="BE251" s="203"/>
      <c r="BF251" s="203"/>
      <c r="BG251" s="203"/>
      <c r="BH251" s="203"/>
      <c r="BI251" s="203"/>
      <c r="BJ251" s="203"/>
      <c r="BK251" s="203"/>
      <c r="BL251" s="203"/>
      <c r="BM251" s="203"/>
      <c r="BN251" s="203"/>
      <c r="BO251" s="203"/>
      <c r="BP251" s="203"/>
      <c r="BQ251" s="203"/>
      <c r="BR251" s="203"/>
      <c r="BS251" s="203"/>
      <c r="BT251" s="203"/>
      <c r="BU251" s="203"/>
      <c r="BV251" s="203"/>
      <c r="BW251" s="203"/>
      <c r="BX251" s="203"/>
      <c r="BY251" s="203"/>
      <c r="BZ251" s="203"/>
      <c r="CA251" s="203"/>
      <c r="CB251" s="203"/>
      <c r="CC251" s="203"/>
      <c r="CD251" s="203"/>
      <c r="CE251" s="203"/>
      <c r="CF251" s="203"/>
      <c r="CG251" s="203"/>
      <c r="CH251" s="203"/>
      <c r="CI251" s="203"/>
      <c r="CJ251" s="203"/>
      <c r="CK251" s="203"/>
      <c r="CL251" s="203"/>
      <c r="CN251" s="73"/>
      <c r="CO251" s="203"/>
      <c r="CP251" s="203"/>
      <c r="CQ251" s="203"/>
      <c r="CR251" s="203"/>
      <c r="CS251" s="203"/>
      <c r="CT251" s="203"/>
      <c r="CU251" s="203"/>
      <c r="CV251" s="203"/>
      <c r="CW251" s="203"/>
      <c r="CX251" s="203"/>
      <c r="CY251" s="203"/>
      <c r="CZ251" s="203"/>
      <c r="DA251" s="203"/>
      <c r="DB251" s="203"/>
      <c r="DC251" s="203"/>
      <c r="DD251" s="203"/>
      <c r="DE251" s="203"/>
      <c r="DF251" s="203"/>
      <c r="DG251" s="203"/>
      <c r="DH251" s="203"/>
      <c r="DI251" s="203"/>
      <c r="DJ251" s="203"/>
      <c r="DK251" s="203"/>
      <c r="DL251" s="203"/>
    </row>
    <row r="252" spans="1:116" x14ac:dyDescent="0.35">
      <c r="B252" t="s">
        <v>332</v>
      </c>
      <c r="D252" t="s">
        <v>794</v>
      </c>
      <c r="E252" s="8" t="str">
        <f t="shared" si="289"/>
        <v>252 CAGRP-EV</v>
      </c>
      <c r="G252" s="8" t="s">
        <v>464</v>
      </c>
      <c r="H252" s="31"/>
      <c r="I252" s="73"/>
      <c r="J252" s="73"/>
      <c r="K252" s="39"/>
      <c r="L252" s="39"/>
      <c r="M252" s="39"/>
      <c r="N252" s="39"/>
      <c r="O252" s="39"/>
      <c r="P252" s="39"/>
      <c r="R252" s="38"/>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203"/>
      <c r="BB252" s="203"/>
      <c r="BC252" s="203"/>
      <c r="BD252" s="203"/>
      <c r="BE252" s="203"/>
      <c r="BF252" s="203"/>
      <c r="BG252" s="203"/>
      <c r="BH252" s="203"/>
      <c r="BI252" s="203"/>
      <c r="BJ252" s="203"/>
      <c r="BK252" s="203"/>
      <c r="BL252" s="203"/>
      <c r="BM252" s="203"/>
      <c r="BN252" s="203"/>
      <c r="BO252" s="203"/>
      <c r="BP252" s="203"/>
      <c r="BQ252" s="203"/>
      <c r="BR252" s="203"/>
      <c r="BS252" s="203"/>
      <c r="BT252" s="203"/>
      <c r="BU252" s="203"/>
      <c r="BV252" s="203"/>
      <c r="BW252" s="203"/>
      <c r="BX252" s="203"/>
      <c r="BY252" s="203"/>
      <c r="BZ252" s="203"/>
      <c r="CA252" s="203"/>
      <c r="CB252" s="203"/>
      <c r="CC252" s="203"/>
      <c r="CD252" s="203"/>
      <c r="CE252" s="203"/>
      <c r="CF252" s="203"/>
      <c r="CG252" s="203"/>
      <c r="CH252" s="203"/>
      <c r="CI252" s="203"/>
      <c r="CJ252" s="203"/>
      <c r="CK252" s="203"/>
      <c r="CL252" s="203"/>
      <c r="CN252" s="73"/>
      <c r="CO252" s="203"/>
      <c r="CP252" s="203"/>
      <c r="CQ252" s="203"/>
      <c r="CR252" s="203"/>
      <c r="CS252" s="203"/>
      <c r="CT252" s="203"/>
      <c r="CU252" s="203"/>
      <c r="CV252" s="203"/>
      <c r="CW252" s="203"/>
      <c r="CX252" s="203"/>
      <c r="CY252" s="203"/>
      <c r="CZ252" s="203"/>
      <c r="DA252" s="203"/>
      <c r="DB252" s="203"/>
      <c r="DC252" s="203"/>
      <c r="DD252" s="203"/>
      <c r="DE252" s="203"/>
      <c r="DF252" s="203"/>
      <c r="DG252" s="203"/>
      <c r="DH252" s="203"/>
      <c r="DI252" s="203"/>
      <c r="DJ252" s="203"/>
      <c r="DK252" s="203"/>
      <c r="DL252" s="203"/>
    </row>
    <row r="253" spans="1:116" x14ac:dyDescent="0.35">
      <c r="A253" s="174"/>
      <c r="E253" s="8"/>
      <c r="G253" s="185" t="s">
        <v>459</v>
      </c>
      <c r="H253" s="186"/>
      <c r="I253" s="187"/>
      <c r="J253" s="187"/>
      <c r="K253" s="188"/>
      <c r="L253" s="188"/>
      <c r="M253" s="188"/>
      <c r="N253" s="188"/>
      <c r="O253" s="188"/>
      <c r="P253" s="188"/>
      <c r="R253" s="189"/>
      <c r="S253" s="190"/>
      <c r="T253" s="190"/>
      <c r="U253" s="190"/>
      <c r="V253" s="190"/>
      <c r="W253" s="190"/>
      <c r="X253" s="190"/>
      <c r="Y253" s="190"/>
      <c r="Z253" s="190"/>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190"/>
      <c r="BB253" s="190"/>
      <c r="BC253" s="190"/>
      <c r="BD253" s="190"/>
      <c r="BE253" s="190"/>
      <c r="BF253" s="190"/>
      <c r="BG253" s="190"/>
      <c r="BH253" s="190"/>
      <c r="BI253" s="190"/>
      <c r="BJ253" s="190"/>
      <c r="BK253" s="190"/>
      <c r="BL253" s="190"/>
      <c r="BM253" s="190"/>
      <c r="BN253" s="190"/>
      <c r="BO253" s="190"/>
      <c r="BP253" s="190"/>
      <c r="BQ253" s="190"/>
      <c r="BR253" s="190"/>
      <c r="BS253" s="190"/>
      <c r="BT253" s="190"/>
      <c r="BU253" s="190"/>
      <c r="BV253" s="190"/>
      <c r="BW253" s="190"/>
      <c r="BX253" s="190"/>
      <c r="BY253" s="190"/>
      <c r="BZ253" s="190"/>
      <c r="CA253" s="190"/>
      <c r="CB253" s="190"/>
      <c r="CC253" s="190"/>
      <c r="CD253" s="190"/>
      <c r="CE253" s="190"/>
      <c r="CF253" s="190"/>
      <c r="CG253" s="190"/>
      <c r="CH253" s="190"/>
      <c r="CI253" s="190"/>
      <c r="CJ253" s="190"/>
      <c r="CK253" s="190"/>
      <c r="CL253" s="190"/>
      <c r="CN253" s="187"/>
      <c r="CO253" s="190"/>
      <c r="CP253" s="190"/>
      <c r="CQ253" s="190"/>
      <c r="CR253" s="190"/>
      <c r="CS253" s="190"/>
      <c r="CT253" s="190"/>
      <c r="CU253" s="190"/>
      <c r="CV253" s="190"/>
      <c r="CW253" s="190"/>
      <c r="CX253" s="190"/>
      <c r="CY253" s="190"/>
      <c r="CZ253" s="190"/>
      <c r="DA253" s="190"/>
      <c r="DB253" s="190"/>
      <c r="DC253" s="190"/>
      <c r="DD253" s="190"/>
      <c r="DE253" s="190"/>
      <c r="DF253" s="190"/>
      <c r="DG253" s="190"/>
      <c r="DH253" s="190"/>
      <c r="DI253" s="190"/>
      <c r="DJ253" s="190"/>
      <c r="DK253" s="190"/>
      <c r="DL253" s="190"/>
    </row>
    <row r="254" spans="1:116" x14ac:dyDescent="0.35">
      <c r="A254" s="174"/>
      <c r="E254" s="8"/>
      <c r="G254" s="192" t="s">
        <v>474</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35">
      <c r="E255" s="8"/>
      <c r="G255" s="171"/>
      <c r="H255" s="31"/>
      <c r="I255" s="73"/>
      <c r="J255" s="73"/>
      <c r="K255" s="39"/>
      <c r="L255" s="39"/>
      <c r="M255" s="39"/>
      <c r="N255" s="39"/>
      <c r="O255" s="39"/>
      <c r="P255" s="39"/>
      <c r="R255" s="38"/>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N255" s="73"/>
      <c r="CO255" s="76"/>
      <c r="CP255" s="76"/>
      <c r="CQ255" s="76"/>
      <c r="CR255" s="76"/>
      <c r="CS255" s="76"/>
      <c r="CT255" s="76"/>
      <c r="CU255" s="76"/>
      <c r="CV255" s="76"/>
      <c r="CW255" s="76"/>
      <c r="CX255" s="76"/>
      <c r="CY255" s="76"/>
      <c r="CZ255" s="76"/>
      <c r="DA255" s="76"/>
      <c r="DB255" s="76"/>
      <c r="DC255" s="76"/>
      <c r="DD255" s="76"/>
      <c r="DE255" s="76"/>
      <c r="DF255" s="76"/>
      <c r="DG255" s="76"/>
      <c r="DH255" s="76"/>
      <c r="DI255" s="76"/>
      <c r="DJ255" s="76"/>
      <c r="DK255" s="76"/>
      <c r="DL255" s="76"/>
    </row>
    <row r="256" spans="1:116" x14ac:dyDescent="0.35">
      <c r="A256" s="31" t="s">
        <v>218</v>
      </c>
      <c r="B256" s="31" t="s">
        <v>243</v>
      </c>
      <c r="C256" s="31"/>
      <c r="D256" t="s">
        <v>796</v>
      </c>
      <c r="E256" s="8" t="str">
        <f t="shared" ref="E256:E270" si="295">ROW()&amp;" "&amp;D256</f>
        <v>256 SCENARIOCAGR-EP</v>
      </c>
      <c r="F256" t="s">
        <v>454</v>
      </c>
      <c r="G256" s="66" t="s">
        <v>517</v>
      </c>
      <c r="H256" s="22"/>
      <c r="I256" s="306"/>
      <c r="J256" s="306"/>
      <c r="K256" s="22"/>
      <c r="L256" s="22"/>
      <c r="M256" s="22"/>
      <c r="N256" s="22"/>
      <c r="O256" s="22"/>
      <c r="P256" s="22"/>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N256" s="306"/>
      <c r="CO256" s="40"/>
      <c r="CP256" s="40"/>
      <c r="CQ256" s="40"/>
      <c r="CR256" s="40"/>
      <c r="CS256" s="40"/>
      <c r="CT256" s="40"/>
      <c r="CU256" s="40"/>
      <c r="CV256" s="40"/>
      <c r="CW256" s="40"/>
      <c r="CX256" s="40"/>
      <c r="CY256" s="40"/>
      <c r="CZ256" s="40"/>
      <c r="DA256" s="40"/>
      <c r="DB256" s="40"/>
      <c r="DC256" s="40"/>
      <c r="DD256" s="40"/>
      <c r="DE256" s="40"/>
      <c r="DF256" s="40"/>
      <c r="DG256" s="40"/>
      <c r="DH256" s="40"/>
      <c r="DI256" s="40"/>
      <c r="DJ256" s="40"/>
      <c r="DK256" s="40"/>
      <c r="DL256" s="40"/>
    </row>
    <row r="257" spans="1:116" x14ac:dyDescent="0.35">
      <c r="B257" t="str">
        <f t="shared" ref="B257:B261" si="296">E257</f>
        <v>257 SCENARIOCAGR-EP</v>
      </c>
      <c r="D257" t="s">
        <v>796</v>
      </c>
      <c r="E257" s="8" t="str">
        <f t="shared" si="295"/>
        <v>257 SCENARIOCAGR-EP</v>
      </c>
      <c r="G257" t="s">
        <v>790</v>
      </c>
      <c r="H257" s="236" t="s">
        <v>791</v>
      </c>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1:116" x14ac:dyDescent="0.35">
      <c r="B258" t="str">
        <f t="shared" si="296"/>
        <v>258 SCENARIOCAGR-EP</v>
      </c>
      <c r="D258" t="s">
        <v>796</v>
      </c>
      <c r="E258" s="8" t="str">
        <f t="shared" si="295"/>
        <v>258 SCENARIOCAGR-EP</v>
      </c>
      <c r="G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1:116" x14ac:dyDescent="0.35">
      <c r="B259" t="str">
        <f t="shared" si="296"/>
        <v>259 SCENARIOCAGR-EP</v>
      </c>
      <c r="D259" t="s">
        <v>796</v>
      </c>
      <c r="E259" s="8" t="str">
        <f t="shared" si="295"/>
        <v>259 SCENARIOCAGR-EP</v>
      </c>
      <c r="G259" s="129" t="str">
        <f ca="1">"Scenarios - "&amp;OFFSET(G262,ROW(G272)-ROW(G262),0)</f>
        <v>Scenarios - # of units</v>
      </c>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1:116" x14ac:dyDescent="0.35">
      <c r="B260" t="str">
        <f t="shared" si="296"/>
        <v>260 SCENARIOCAGR-EP</v>
      </c>
      <c r="D260" t="s">
        <v>796</v>
      </c>
      <c r="E260" s="8" t="str">
        <f t="shared" si="295"/>
        <v>260 SCENARIOCAGR-EP</v>
      </c>
      <c r="G260" s="367" t="s">
        <v>791</v>
      </c>
      <c r="I260"/>
      <c r="J260"/>
      <c r="K260" s="16">
        <v>0.03</v>
      </c>
      <c r="L260" s="16">
        <v>0.03</v>
      </c>
      <c r="M260" s="16">
        <v>0.03</v>
      </c>
      <c r="N260" s="16">
        <v>0.03</v>
      </c>
      <c r="O260" s="16">
        <v>0.03</v>
      </c>
      <c r="P260" s="16">
        <v>0.03</v>
      </c>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1:116" x14ac:dyDescent="0.35">
      <c r="B261" t="str">
        <f t="shared" si="296"/>
        <v>261 SCENARIOCAGR-EP</v>
      </c>
      <c r="D261" t="s">
        <v>796</v>
      </c>
      <c r="E261" s="8" t="str">
        <f t="shared" si="295"/>
        <v>261 SCENARIOCAGR-EP</v>
      </c>
      <c r="G261" s="367" t="s">
        <v>792</v>
      </c>
      <c r="I261"/>
      <c r="J261"/>
      <c r="K261" s="166">
        <v>0.01</v>
      </c>
      <c r="L261" s="166">
        <v>0.01</v>
      </c>
      <c r="M261" s="166">
        <v>0.01</v>
      </c>
      <c r="N261" s="166">
        <v>0.01</v>
      </c>
      <c r="O261" s="166">
        <v>0.01</v>
      </c>
      <c r="P261" s="166">
        <v>0.01</v>
      </c>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1:116" x14ac:dyDescent="0.35">
      <c r="B262" t="str">
        <f>E262</f>
        <v>262 SCENARIOCAGR-EP</v>
      </c>
      <c r="D262" t="s">
        <v>796</v>
      </c>
      <c r="E262" s="8" t="str">
        <f t="shared" si="295"/>
        <v>262 SCENARIOCAGR-EP</v>
      </c>
      <c r="G262" s="127" t="str">
        <f ca="1">"Selection - "&amp;OFFSET(G262,ROW(G272)-ROW(G262),0)</f>
        <v>Selection - # of units</v>
      </c>
      <c r="H262" s="12"/>
      <c r="I262" s="60"/>
      <c r="J262" s="60"/>
      <c r="K262" s="270">
        <f>INDEX($K260:$P261,MATCH($H257,$G260:$G261,0),MATCH(K$1,K$1:P$1,0))</f>
        <v>0.03</v>
      </c>
      <c r="L262" s="270">
        <f t="shared" ref="L262:P262" si="297">INDEX($K260:$P261,MATCH($H257,$G260:$G261,0),MATCH(L$1,L$1:Q$1,0))</f>
        <v>0.03</v>
      </c>
      <c r="M262" s="270">
        <f t="shared" si="297"/>
        <v>0.03</v>
      </c>
      <c r="N262" s="270">
        <f t="shared" si="297"/>
        <v>0.03</v>
      </c>
      <c r="O262" s="270">
        <f t="shared" si="297"/>
        <v>0.03</v>
      </c>
      <c r="P262" s="270">
        <f t="shared" si="297"/>
        <v>0.03</v>
      </c>
      <c r="R262" s="15"/>
      <c r="S262" s="20" cm="1">
        <f t="array" ref="S262">INDEX($K:$P,ROW(),MATCH(S$3,$K$2:$P$2,0))</f>
        <v>0.03</v>
      </c>
      <c r="T262" s="20" cm="1">
        <f t="array" ref="T262">INDEX($K:$P,ROW(),MATCH(T$3,$K$2:$P$2,0))</f>
        <v>0.03</v>
      </c>
      <c r="U262" s="20" cm="1">
        <f t="array" ref="U262">INDEX($K:$P,ROW(),MATCH(U$3,$K$2:$P$2,0))</f>
        <v>0.03</v>
      </c>
      <c r="V262" s="20" cm="1">
        <f t="array" ref="V262">INDEX($K:$P,ROW(),MATCH(V$3,$K$2:$P$2,0))</f>
        <v>0.03</v>
      </c>
      <c r="W262" s="20" cm="1">
        <f t="array" ref="W262">INDEX($K:$P,ROW(),MATCH(W$3,$K$2:$P$2,0))</f>
        <v>0.03</v>
      </c>
      <c r="X262" s="20" cm="1">
        <f t="array" ref="X262">INDEX($K:$P,ROW(),MATCH(X$3,$K$2:$P$2,0))</f>
        <v>0.03</v>
      </c>
      <c r="Y262" s="20" cm="1">
        <f t="array" ref="Y262">INDEX($K:$P,ROW(),MATCH(Y$3,$K$2:$P$2,0))</f>
        <v>0.03</v>
      </c>
      <c r="Z262" s="20" cm="1">
        <f t="array" ref="Z262">INDEX($K:$P,ROW(),MATCH(Z$3,$K$2:$P$2,0))</f>
        <v>0.03</v>
      </c>
      <c r="AA262" s="20" cm="1">
        <f t="array" ref="AA262">INDEX($K:$P,ROW(),MATCH(AA$3,$K$2:$P$2,0))</f>
        <v>0.03</v>
      </c>
      <c r="AB262" s="20" cm="1">
        <f t="array" ref="AB262">INDEX($K:$P,ROW(),MATCH(AB$3,$K$2:$P$2,0))</f>
        <v>0.03</v>
      </c>
      <c r="AC262" s="20" cm="1">
        <f t="array" ref="AC262">INDEX($K:$P,ROW(),MATCH(AC$3,$K$2:$P$2,0))</f>
        <v>0.03</v>
      </c>
      <c r="AD262" s="20" cm="1">
        <f t="array" ref="AD262">INDEX($K:$P,ROW(),MATCH(AD$3,$K$2:$P$2,0))</f>
        <v>0.03</v>
      </c>
      <c r="AE262" s="20" cm="1">
        <f t="array" ref="AE262">INDEX($K:$P,ROW(),MATCH(AE$3,$K$2:$P$2,0))</f>
        <v>0.03</v>
      </c>
      <c r="AF262" s="20" cm="1">
        <f t="array" ref="AF262">INDEX($K:$P,ROW(),MATCH(AF$3,$K$2:$P$2,0))</f>
        <v>0.03</v>
      </c>
      <c r="AG262" s="20" cm="1">
        <f t="array" ref="AG262">INDEX($K:$P,ROW(),MATCH(AG$3,$K$2:$P$2,0))</f>
        <v>0.03</v>
      </c>
      <c r="AH262" s="20" cm="1">
        <f t="array" ref="AH262">INDEX($K:$P,ROW(),MATCH(AH$3,$K$2:$P$2,0))</f>
        <v>0.03</v>
      </c>
      <c r="AI262" s="20" cm="1">
        <f t="array" ref="AI262">INDEX($K:$P,ROW(),MATCH(AI$3,$K$2:$P$2,0))</f>
        <v>0.03</v>
      </c>
      <c r="AJ262" s="20" cm="1">
        <f t="array" ref="AJ262">INDEX($K:$P,ROW(),MATCH(AJ$3,$K$2:$P$2,0))</f>
        <v>0.03</v>
      </c>
      <c r="AK262" s="20" cm="1">
        <f t="array" ref="AK262">INDEX($K:$P,ROW(),MATCH(AK$3,$K$2:$P$2,0))</f>
        <v>0.03</v>
      </c>
      <c r="AL262" s="20" cm="1">
        <f t="array" ref="AL262">INDEX($K:$P,ROW(),MATCH(AL$3,$K$2:$P$2,0))</f>
        <v>0.03</v>
      </c>
      <c r="AM262" s="20" cm="1">
        <f t="array" ref="AM262">INDEX($K:$P,ROW(),MATCH(AM$3,$K$2:$P$2,0))</f>
        <v>0.03</v>
      </c>
      <c r="AN262" s="20" cm="1">
        <f t="array" ref="AN262">INDEX($K:$P,ROW(),MATCH(AN$3,$K$2:$P$2,0))</f>
        <v>0.03</v>
      </c>
      <c r="AO262" s="20" cm="1">
        <f t="array" ref="AO262">INDEX($K:$P,ROW(),MATCH(AO$3,$K$2:$P$2,0))</f>
        <v>0.03</v>
      </c>
      <c r="AP262" s="20" cm="1">
        <f t="array" ref="AP262">INDEX($K:$P,ROW(),MATCH(AP$3,$K$2:$P$2,0))</f>
        <v>0.03</v>
      </c>
      <c r="AQ262" s="20" cm="1">
        <f t="array" ref="AQ262">INDEX($K:$P,ROW(),MATCH(AQ$3,$K$2:$P$2,0))</f>
        <v>0.03</v>
      </c>
      <c r="AR262" s="20" cm="1">
        <f t="array" ref="AR262">INDEX($K:$P,ROW(),MATCH(AR$3,$K$2:$P$2,0))</f>
        <v>0.03</v>
      </c>
      <c r="AS262" s="20" cm="1">
        <f t="array" ref="AS262">INDEX($K:$P,ROW(),MATCH(AS$3,$K$2:$P$2,0))</f>
        <v>0.03</v>
      </c>
      <c r="AT262" s="20" cm="1">
        <f t="array" ref="AT262">INDEX($K:$P,ROW(),MATCH(AT$3,$K$2:$P$2,0))</f>
        <v>0.03</v>
      </c>
      <c r="AU262" s="20" cm="1">
        <f t="array" ref="AU262">INDEX($K:$P,ROW(),MATCH(AU$3,$K$2:$P$2,0))</f>
        <v>0.03</v>
      </c>
      <c r="AV262" s="20" cm="1">
        <f t="array" ref="AV262">INDEX($K:$P,ROW(),MATCH(AV$3,$K$2:$P$2,0))</f>
        <v>0.03</v>
      </c>
      <c r="AW262" s="20" cm="1">
        <f t="array" ref="AW262">INDEX($K:$P,ROW(),MATCH(AW$3,$K$2:$P$2,0))</f>
        <v>0.03</v>
      </c>
      <c r="AX262" s="20" cm="1">
        <f t="array" ref="AX262">INDEX($K:$P,ROW(),MATCH(AX$3,$K$2:$P$2,0))</f>
        <v>0.03</v>
      </c>
      <c r="AY262" s="20" cm="1">
        <f t="array" ref="AY262">INDEX($K:$P,ROW(),MATCH(AY$3,$K$2:$P$2,0))</f>
        <v>0.03</v>
      </c>
      <c r="AZ262" s="20" cm="1">
        <f t="array" ref="AZ262">INDEX($K:$P,ROW(),MATCH(AZ$3,$K$2:$P$2,0))</f>
        <v>0.03</v>
      </c>
      <c r="BA262" s="20" cm="1">
        <f t="array" ref="BA262">INDEX($K:$P,ROW(),MATCH(BA$3,$K$2:$P$2,0))</f>
        <v>0.03</v>
      </c>
      <c r="BB262" s="20" cm="1">
        <f t="array" ref="BB262">INDEX($K:$P,ROW(),MATCH(BB$3,$K$2:$P$2,0))</f>
        <v>0.03</v>
      </c>
      <c r="BC262" s="20" cm="1">
        <f t="array" ref="BC262">INDEX($K:$P,ROW(),MATCH(BC$3,$K$2:$P$2,0))</f>
        <v>0.03</v>
      </c>
      <c r="BD262" s="20" cm="1">
        <f t="array" ref="BD262">INDEX($K:$P,ROW(),MATCH(BD$3,$K$2:$P$2,0))</f>
        <v>0.03</v>
      </c>
      <c r="BE262" s="20" cm="1">
        <f t="array" ref="BE262">INDEX($K:$P,ROW(),MATCH(BE$3,$K$2:$P$2,0))</f>
        <v>0.03</v>
      </c>
      <c r="BF262" s="20" cm="1">
        <f t="array" ref="BF262">INDEX($K:$P,ROW(),MATCH(BF$3,$K$2:$P$2,0))</f>
        <v>0.03</v>
      </c>
      <c r="BG262" s="20" cm="1">
        <f t="array" ref="BG262">INDEX($K:$P,ROW(),MATCH(BG$3,$K$2:$P$2,0))</f>
        <v>0.03</v>
      </c>
      <c r="BH262" s="20" cm="1">
        <f t="array" ref="BH262">INDEX($K:$P,ROW(),MATCH(BH$3,$K$2:$P$2,0))</f>
        <v>0.03</v>
      </c>
      <c r="BI262" s="20" cm="1">
        <f t="array" ref="BI262">INDEX($K:$P,ROW(),MATCH(BI$3,$K$2:$P$2,0))</f>
        <v>0.03</v>
      </c>
      <c r="BJ262" s="20" cm="1">
        <f t="array" ref="BJ262">INDEX($K:$P,ROW(),MATCH(BJ$3,$K$2:$P$2,0))</f>
        <v>0.03</v>
      </c>
      <c r="BK262" s="20" cm="1">
        <f t="array" ref="BK262">INDEX($K:$P,ROW(),MATCH(BK$3,$K$2:$P$2,0))</f>
        <v>0.03</v>
      </c>
      <c r="BL262" s="20" cm="1">
        <f t="array" ref="BL262">INDEX($K:$P,ROW(),MATCH(BL$3,$K$2:$P$2,0))</f>
        <v>0.03</v>
      </c>
      <c r="BM262" s="20" cm="1">
        <f t="array" ref="BM262">INDEX($K:$P,ROW(),MATCH(BM$3,$K$2:$P$2,0))</f>
        <v>0.03</v>
      </c>
      <c r="BN262" s="20" cm="1">
        <f t="array" ref="BN262">INDEX($K:$P,ROW(),MATCH(BN$3,$K$2:$P$2,0))</f>
        <v>0.03</v>
      </c>
      <c r="BO262" s="20" cm="1">
        <f t="array" ref="BO262">INDEX($K:$P,ROW(),MATCH(BO$3,$K$2:$P$2,0))</f>
        <v>0.03</v>
      </c>
      <c r="BP262" s="20" cm="1">
        <f t="array" ref="BP262">INDEX($K:$P,ROW(),MATCH(BP$3,$K$2:$P$2,0))</f>
        <v>0.03</v>
      </c>
      <c r="BQ262" s="20" cm="1">
        <f t="array" ref="BQ262">INDEX($K:$P,ROW(),MATCH(BQ$3,$K$2:$P$2,0))</f>
        <v>0.03</v>
      </c>
      <c r="BR262" s="20" cm="1">
        <f t="array" ref="BR262">INDEX($K:$P,ROW(),MATCH(BR$3,$K$2:$P$2,0))</f>
        <v>0.03</v>
      </c>
      <c r="BS262" s="20" cm="1">
        <f t="array" ref="BS262">INDEX($K:$P,ROW(),MATCH(BS$3,$K$2:$P$2,0))</f>
        <v>0.03</v>
      </c>
      <c r="BT262" s="20" cm="1">
        <f t="array" ref="BT262">INDEX($K:$P,ROW(),MATCH(BT$3,$K$2:$P$2,0))</f>
        <v>0.03</v>
      </c>
      <c r="BU262" s="20" cm="1">
        <f t="array" ref="BU262">INDEX($K:$P,ROW(),MATCH(BU$3,$K$2:$P$2,0))</f>
        <v>0.03</v>
      </c>
      <c r="BV262" s="20" cm="1">
        <f t="array" ref="BV262">INDEX($K:$P,ROW(),MATCH(BV$3,$K$2:$P$2,0))</f>
        <v>0.03</v>
      </c>
      <c r="BW262" s="20" cm="1">
        <f t="array" ref="BW262">INDEX($K:$P,ROW(),MATCH(BW$3,$K$2:$P$2,0))</f>
        <v>0.03</v>
      </c>
      <c r="BX262" s="20" cm="1">
        <f t="array" ref="BX262">INDEX($K:$P,ROW(),MATCH(BX$3,$K$2:$P$2,0))</f>
        <v>0.03</v>
      </c>
      <c r="BY262" s="20" cm="1">
        <f t="array" ref="BY262">INDEX($K:$P,ROW(),MATCH(BY$3,$K$2:$P$2,0))</f>
        <v>0.03</v>
      </c>
      <c r="BZ262" s="20" cm="1">
        <f t="array" ref="BZ262">INDEX($K:$P,ROW(),MATCH(BZ$3,$K$2:$P$2,0))</f>
        <v>0.03</v>
      </c>
      <c r="CA262" s="20" cm="1">
        <f t="array" ref="CA262">INDEX($K:$P,ROW(),MATCH(CA$3,$K$2:$P$2,0))</f>
        <v>0.03</v>
      </c>
      <c r="CB262" s="20" cm="1">
        <f t="array" ref="CB262">INDEX($K:$P,ROW(),MATCH(CB$3,$K$2:$P$2,0))</f>
        <v>0.03</v>
      </c>
      <c r="CC262" s="20" cm="1">
        <f t="array" ref="CC262">INDEX($K:$P,ROW(),MATCH(CC$3,$K$2:$P$2,0))</f>
        <v>0.03</v>
      </c>
      <c r="CD262" s="20" cm="1">
        <f t="array" ref="CD262">INDEX($K:$P,ROW(),MATCH(CD$3,$K$2:$P$2,0))</f>
        <v>0.03</v>
      </c>
      <c r="CE262" s="20" cm="1">
        <f t="array" ref="CE262">INDEX($K:$P,ROW(),MATCH(CE$3,$K$2:$P$2,0))</f>
        <v>0.03</v>
      </c>
      <c r="CF262" s="20" cm="1">
        <f t="array" ref="CF262">INDEX($K:$P,ROW(),MATCH(CF$3,$K$2:$P$2,0))</f>
        <v>0.03</v>
      </c>
      <c r="CG262" s="20" cm="1">
        <f t="array" ref="CG262">INDEX($K:$P,ROW(),MATCH(CG$3,$K$2:$P$2,0))</f>
        <v>0.03</v>
      </c>
      <c r="CH262" s="20" cm="1">
        <f t="array" ref="CH262">INDEX($K:$P,ROW(),MATCH(CH$3,$K$2:$P$2,0))</f>
        <v>0.03</v>
      </c>
      <c r="CI262" s="20" cm="1">
        <f t="array" ref="CI262">INDEX($K:$P,ROW(),MATCH(CI$3,$K$2:$P$2,0))</f>
        <v>0.03</v>
      </c>
      <c r="CJ262" s="20" cm="1">
        <f t="array" ref="CJ262">INDEX($K:$P,ROW(),MATCH(CJ$3,$K$2:$P$2,0))</f>
        <v>0.03</v>
      </c>
      <c r="CK262" s="20" cm="1">
        <f t="array" ref="CK262">INDEX($K:$P,ROW(),MATCH(CK$3,$K$2:$P$2,0))</f>
        <v>0.03</v>
      </c>
      <c r="CL262" s="20" cm="1">
        <f t="array" ref="CL262">INDEX($K:$P,ROW(),MATCH(CL$3,$K$2:$P$2,0))</f>
        <v>0.03</v>
      </c>
      <c r="CM262" s="20" t="e" cm="1">
        <f t="array" ref="CM262">INDEX($K:$P,ROW(),MATCH(CM$3,$K$2:$P$2,0))</f>
        <v>#N/A</v>
      </c>
      <c r="CN262" s="20" t="e" cm="1">
        <f t="array" ref="CN262">INDEX($K:$P,ROW(),MATCH(CN$3,$K$2:$P$2,0))</f>
        <v>#N/A</v>
      </c>
      <c r="CO262" s="20" t="e" cm="1">
        <f t="array" ref="CO262">INDEX($K:$P,ROW(),MATCH(CO$3,$K$2:$P$2,0))</f>
        <v>#N/A</v>
      </c>
      <c r="CP262" s="20" t="e" cm="1">
        <f t="array" ref="CP262">INDEX($K:$P,ROW(),MATCH(CP$3,$K$2:$P$2,0))</f>
        <v>#N/A</v>
      </c>
      <c r="CQ262" s="20" t="e" cm="1">
        <f t="array" ref="CQ262">INDEX($K:$P,ROW(),MATCH(CQ$3,$K$2:$P$2,0))</f>
        <v>#N/A</v>
      </c>
      <c r="CR262" s="20" t="e" cm="1">
        <f t="array" ref="CR262">INDEX($K:$P,ROW(),MATCH(CR$3,$K$2:$P$2,0))</f>
        <v>#N/A</v>
      </c>
      <c r="CS262" s="20" t="e" cm="1">
        <f t="array" ref="CS262">INDEX($K:$P,ROW(),MATCH(CS$3,$K$2:$P$2,0))</f>
        <v>#N/A</v>
      </c>
      <c r="CT262" s="20" t="e" cm="1">
        <f t="array" ref="CT262">INDEX($K:$P,ROW(),MATCH(CT$3,$K$2:$P$2,0))</f>
        <v>#N/A</v>
      </c>
      <c r="CU262" s="20" t="e" cm="1">
        <f t="array" ref="CU262">INDEX($K:$P,ROW(),MATCH(CU$3,$K$2:$P$2,0))</f>
        <v>#N/A</v>
      </c>
      <c r="CV262" s="20" t="e" cm="1">
        <f t="array" ref="CV262">INDEX($K:$P,ROW(),MATCH(CV$3,$K$2:$P$2,0))</f>
        <v>#N/A</v>
      </c>
      <c r="CW262" s="20" t="e" cm="1">
        <f t="array" ref="CW262">INDEX($K:$P,ROW(),MATCH(CW$3,$K$2:$P$2,0))</f>
        <v>#N/A</v>
      </c>
      <c r="CX262" s="20" t="e" cm="1">
        <f t="array" ref="CX262">INDEX($K:$P,ROW(),MATCH(CX$3,$K$2:$P$2,0))</f>
        <v>#N/A</v>
      </c>
      <c r="CY262" s="20" t="e" cm="1">
        <f t="array" ref="CY262">INDEX($K:$P,ROW(),MATCH(CY$3,$K$2:$P$2,0))</f>
        <v>#N/A</v>
      </c>
      <c r="CZ262" s="20" t="e" cm="1">
        <f t="array" ref="CZ262">INDEX($K:$P,ROW(),MATCH(CZ$3,$K$2:$P$2,0))</f>
        <v>#N/A</v>
      </c>
      <c r="DA262" s="20" t="e" cm="1">
        <f t="array" ref="DA262">INDEX($K:$P,ROW(),MATCH(DA$3,$K$2:$P$2,0))</f>
        <v>#N/A</v>
      </c>
      <c r="DB262" s="20" t="e" cm="1">
        <f t="array" ref="DB262">INDEX($K:$P,ROW(),MATCH(DB$3,$K$2:$P$2,0))</f>
        <v>#N/A</v>
      </c>
      <c r="DC262" s="20" t="e" cm="1">
        <f t="array" ref="DC262">INDEX($K:$P,ROW(),MATCH(DC$3,$K$2:$P$2,0))</f>
        <v>#N/A</v>
      </c>
      <c r="DD262" s="20" t="e" cm="1">
        <f t="array" ref="DD262">INDEX($K:$P,ROW(),MATCH(DD$3,$K$2:$P$2,0))</f>
        <v>#N/A</v>
      </c>
      <c r="DE262" s="20" t="e" cm="1">
        <f t="array" ref="DE262">INDEX($K:$P,ROW(),MATCH(DE$3,$K$2:$P$2,0))</f>
        <v>#N/A</v>
      </c>
      <c r="DF262" s="20" t="e" cm="1">
        <f t="array" ref="DF262">INDEX($K:$P,ROW(),MATCH(DF$3,$K$2:$P$2,0))</f>
        <v>#N/A</v>
      </c>
      <c r="DG262" s="20" t="e" cm="1">
        <f t="array" ref="DG262">INDEX($K:$P,ROW(),MATCH(DG$3,$K$2:$P$2,0))</f>
        <v>#N/A</v>
      </c>
      <c r="DH262" s="20" t="e" cm="1">
        <f t="array" ref="DH262">INDEX($K:$P,ROW(),MATCH(DH$3,$K$2:$P$2,0))</f>
        <v>#N/A</v>
      </c>
      <c r="DI262" s="20" t="e" cm="1">
        <f t="array" ref="DI262">INDEX($K:$P,ROW(),MATCH(DI$3,$K$2:$P$2,0))</f>
        <v>#N/A</v>
      </c>
      <c r="DJ262" s="20" t="e" cm="1">
        <f t="array" ref="DJ262">INDEX($K:$P,ROW(),MATCH(DJ$3,$K$2:$P$2,0))</f>
        <v>#N/A</v>
      </c>
      <c r="DK262" s="20" t="e" cm="1">
        <f t="array" ref="DK262">INDEX($K:$P,ROW(),MATCH(DK$3,$K$2:$P$2,0))</f>
        <v>#N/A</v>
      </c>
      <c r="DL262" s="20" t="e" cm="1">
        <f t="array" ref="DL262">INDEX($K:$P,ROW(),MATCH(DL$3,$K$2:$P$2,0))</f>
        <v>#N/A</v>
      </c>
    </row>
    <row r="263" spans="1:116" x14ac:dyDescent="0.35">
      <c r="B263" t="s">
        <v>332</v>
      </c>
      <c r="D263" t="s">
        <v>796</v>
      </c>
      <c r="E263" s="8" t="str">
        <f t="shared" si="295"/>
        <v>263 SCENARIOCAGR-EP</v>
      </c>
      <c r="G263" s="191" t="str">
        <f>IFERROR(SUBSTITUTE(TRIM(LEFT(G256,SEARCH("-",G256)-1)),":",""),SUBSTITUTE(G256,":",""))</f>
        <v>Volume driven</v>
      </c>
      <c r="H263" s="31"/>
      <c r="I263" s="73"/>
      <c r="J263" s="73"/>
      <c r="K263" s="39"/>
      <c r="L263" s="39"/>
      <c r="M263" s="39"/>
      <c r="N263" s="39"/>
      <c r="O263" s="39"/>
      <c r="P263" s="39"/>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N263" s="73"/>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row>
    <row r="264" spans="1:116" x14ac:dyDescent="0.35">
      <c r="B264" t="s">
        <v>332</v>
      </c>
      <c r="D264" t="s">
        <v>796</v>
      </c>
      <c r="E264" s="8" t="str">
        <f t="shared" si="295"/>
        <v>264 SCENARIOCAGR-EP</v>
      </c>
      <c r="G264" s="241" t="str">
        <f>IFERROR(SUBSTITUTE(TRIM(MID(G256, SEARCH("-", G256) + 1, LEN(G256))),":",""),"no unit")</f>
        <v>primary unit</v>
      </c>
      <c r="H264" s="31"/>
      <c r="I264" s="73"/>
      <c r="J264" s="73"/>
      <c r="K264" s="39"/>
      <c r="L264" s="39"/>
      <c r="M264" s="39"/>
      <c r="N264" s="39"/>
      <c r="O264" s="39"/>
      <c r="P264" s="39"/>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s="73"/>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35">
      <c r="B265" t="s">
        <v>332</v>
      </c>
      <c r="D265" t="s">
        <v>796</v>
      </c>
      <c r="E265" s="8" t="str">
        <f t="shared" si="295"/>
        <v>265 SCENARIOCAGR-EP</v>
      </c>
      <c r="G265" s="136" t="s">
        <v>461</v>
      </c>
      <c r="H265" s="31"/>
      <c r="I265" s="73"/>
      <c r="J265" s="73"/>
      <c r="K265" s="39"/>
      <c r="L265" s="39"/>
      <c r="M265" s="39"/>
      <c r="N265" s="39"/>
      <c r="O265" s="39"/>
      <c r="P265" s="39"/>
      <c r="R265" s="38"/>
      <c r="CN265" s="73"/>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row>
    <row r="266" spans="1:116" x14ac:dyDescent="0.35">
      <c r="B266" t="s">
        <v>332</v>
      </c>
      <c r="D266" t="s">
        <v>796</v>
      </c>
      <c r="E266" s="8" t="str">
        <f t="shared" si="295"/>
        <v>266 SCENARIOCAGR-EP</v>
      </c>
      <c r="G266" s="136" t="s">
        <v>462</v>
      </c>
      <c r="H266" s="31"/>
      <c r="I266" s="73"/>
      <c r="J266" s="73"/>
      <c r="K266" s="39"/>
      <c r="L266" s="39"/>
      <c r="M266" s="39"/>
      <c r="N266" s="39"/>
      <c r="O266" s="39"/>
      <c r="P266" s="39"/>
      <c r="R266" s="38"/>
      <c r="S266" s="203" t="str">
        <f t="shared" ref="S266:CD266" si="298">ADDRESS(ROW(S262),COLUMN(S262))</f>
        <v>$S$262</v>
      </c>
      <c r="T266" s="203" t="str">
        <f t="shared" si="298"/>
        <v>$T$262</v>
      </c>
      <c r="U266" s="203" t="str">
        <f t="shared" si="298"/>
        <v>$U$262</v>
      </c>
      <c r="V266" s="203" t="str">
        <f t="shared" si="298"/>
        <v>$V$262</v>
      </c>
      <c r="W266" s="203" t="str">
        <f t="shared" si="298"/>
        <v>$W$262</v>
      </c>
      <c r="X266" s="203" t="str">
        <f t="shared" si="298"/>
        <v>$X$262</v>
      </c>
      <c r="Y266" s="203" t="str">
        <f t="shared" si="298"/>
        <v>$Y$262</v>
      </c>
      <c r="Z266" s="203" t="str">
        <f t="shared" si="298"/>
        <v>$Z$262</v>
      </c>
      <c r="AA266" s="203" t="str">
        <f t="shared" si="298"/>
        <v>$AA$262</v>
      </c>
      <c r="AB266" s="203" t="str">
        <f t="shared" si="298"/>
        <v>$AB$262</v>
      </c>
      <c r="AC266" s="203" t="str">
        <f t="shared" si="298"/>
        <v>$AC$262</v>
      </c>
      <c r="AD266" s="203" t="str">
        <f t="shared" si="298"/>
        <v>$AD$262</v>
      </c>
      <c r="AE266" s="203" t="str">
        <f t="shared" si="298"/>
        <v>$AE$262</v>
      </c>
      <c r="AF266" s="203" t="str">
        <f t="shared" si="298"/>
        <v>$AF$262</v>
      </c>
      <c r="AG266" s="203" t="str">
        <f t="shared" si="298"/>
        <v>$AG$262</v>
      </c>
      <c r="AH266" s="203" t="str">
        <f t="shared" si="298"/>
        <v>$AH$262</v>
      </c>
      <c r="AI266" s="203" t="str">
        <f t="shared" si="298"/>
        <v>$AI$262</v>
      </c>
      <c r="AJ266" s="203" t="str">
        <f t="shared" si="298"/>
        <v>$AJ$262</v>
      </c>
      <c r="AK266" s="203" t="str">
        <f t="shared" si="298"/>
        <v>$AK$262</v>
      </c>
      <c r="AL266" s="203" t="str">
        <f t="shared" si="298"/>
        <v>$AL$262</v>
      </c>
      <c r="AM266" s="203" t="str">
        <f t="shared" si="298"/>
        <v>$AM$262</v>
      </c>
      <c r="AN266" s="203" t="str">
        <f t="shared" si="298"/>
        <v>$AN$262</v>
      </c>
      <c r="AO266" s="203" t="str">
        <f t="shared" si="298"/>
        <v>$AO$262</v>
      </c>
      <c r="AP266" s="203" t="str">
        <f t="shared" si="298"/>
        <v>$AP$262</v>
      </c>
      <c r="AQ266" s="203" t="str">
        <f t="shared" si="298"/>
        <v>$AQ$262</v>
      </c>
      <c r="AR266" s="203" t="str">
        <f t="shared" si="298"/>
        <v>$AR$262</v>
      </c>
      <c r="AS266" s="203" t="str">
        <f t="shared" si="298"/>
        <v>$AS$262</v>
      </c>
      <c r="AT266" s="203" t="str">
        <f t="shared" si="298"/>
        <v>$AT$262</v>
      </c>
      <c r="AU266" s="203" t="str">
        <f t="shared" si="298"/>
        <v>$AU$262</v>
      </c>
      <c r="AV266" s="203" t="str">
        <f t="shared" si="298"/>
        <v>$AV$262</v>
      </c>
      <c r="AW266" s="203" t="str">
        <f t="shared" si="298"/>
        <v>$AW$262</v>
      </c>
      <c r="AX266" s="203" t="str">
        <f t="shared" si="298"/>
        <v>$AX$262</v>
      </c>
      <c r="AY266" s="203" t="str">
        <f t="shared" si="298"/>
        <v>$AY$262</v>
      </c>
      <c r="AZ266" s="203" t="str">
        <f t="shared" si="298"/>
        <v>$AZ$262</v>
      </c>
      <c r="BA266" s="203" t="str">
        <f t="shared" si="298"/>
        <v>$BA$262</v>
      </c>
      <c r="BB266" s="203" t="str">
        <f t="shared" si="298"/>
        <v>$BB$262</v>
      </c>
      <c r="BC266" s="203" t="str">
        <f t="shared" si="298"/>
        <v>$BC$262</v>
      </c>
      <c r="BD266" s="203" t="str">
        <f t="shared" si="298"/>
        <v>$BD$262</v>
      </c>
      <c r="BE266" s="203" t="str">
        <f t="shared" si="298"/>
        <v>$BE$262</v>
      </c>
      <c r="BF266" s="203" t="str">
        <f t="shared" si="298"/>
        <v>$BF$262</v>
      </c>
      <c r="BG266" s="203" t="str">
        <f t="shared" si="298"/>
        <v>$BG$262</v>
      </c>
      <c r="BH266" s="203" t="str">
        <f t="shared" si="298"/>
        <v>$BH$262</v>
      </c>
      <c r="BI266" s="203" t="str">
        <f t="shared" si="298"/>
        <v>$BI$262</v>
      </c>
      <c r="BJ266" s="203" t="str">
        <f t="shared" si="298"/>
        <v>$BJ$262</v>
      </c>
      <c r="BK266" s="203" t="str">
        <f t="shared" si="298"/>
        <v>$BK$262</v>
      </c>
      <c r="BL266" s="203" t="str">
        <f t="shared" si="298"/>
        <v>$BL$262</v>
      </c>
      <c r="BM266" s="203" t="str">
        <f t="shared" si="298"/>
        <v>$BM$262</v>
      </c>
      <c r="BN266" s="203" t="str">
        <f t="shared" si="298"/>
        <v>$BN$262</v>
      </c>
      <c r="BO266" s="203" t="str">
        <f t="shared" si="298"/>
        <v>$BO$262</v>
      </c>
      <c r="BP266" s="203" t="str">
        <f t="shared" si="298"/>
        <v>$BP$262</v>
      </c>
      <c r="BQ266" s="203" t="str">
        <f t="shared" si="298"/>
        <v>$BQ$262</v>
      </c>
      <c r="BR266" s="203" t="str">
        <f t="shared" si="298"/>
        <v>$BR$262</v>
      </c>
      <c r="BS266" s="203" t="str">
        <f t="shared" si="298"/>
        <v>$BS$262</v>
      </c>
      <c r="BT266" s="203" t="str">
        <f t="shared" si="298"/>
        <v>$BT$262</v>
      </c>
      <c r="BU266" s="203" t="str">
        <f t="shared" si="298"/>
        <v>$BU$262</v>
      </c>
      <c r="BV266" s="203" t="str">
        <f t="shared" si="298"/>
        <v>$BV$262</v>
      </c>
      <c r="BW266" s="203" t="str">
        <f t="shared" si="298"/>
        <v>$BW$262</v>
      </c>
      <c r="BX266" s="203" t="str">
        <f t="shared" si="298"/>
        <v>$BX$262</v>
      </c>
      <c r="BY266" s="203" t="str">
        <f t="shared" si="298"/>
        <v>$BY$262</v>
      </c>
      <c r="BZ266" s="203" t="str">
        <f t="shared" si="298"/>
        <v>$BZ$262</v>
      </c>
      <c r="CA266" s="203" t="str">
        <f t="shared" si="298"/>
        <v>$CA$262</v>
      </c>
      <c r="CB266" s="203" t="str">
        <f t="shared" si="298"/>
        <v>$CB$262</v>
      </c>
      <c r="CC266" s="203" t="str">
        <f t="shared" si="298"/>
        <v>$CC$262</v>
      </c>
      <c r="CD266" s="203" t="str">
        <f t="shared" si="298"/>
        <v>$CD$262</v>
      </c>
      <c r="CE266" s="203" t="str">
        <f t="shared" ref="CE266:CL266" si="299">ADDRESS(ROW(CE262),COLUMN(CE262))</f>
        <v>$CE$262</v>
      </c>
      <c r="CF266" s="203" t="str">
        <f t="shared" si="299"/>
        <v>$CF$262</v>
      </c>
      <c r="CG266" s="203" t="str">
        <f t="shared" si="299"/>
        <v>$CG$262</v>
      </c>
      <c r="CH266" s="203" t="str">
        <f t="shared" si="299"/>
        <v>$CH$262</v>
      </c>
      <c r="CI266" s="203" t="str">
        <f t="shared" si="299"/>
        <v>$CI$262</v>
      </c>
      <c r="CJ266" s="203" t="str">
        <f t="shared" si="299"/>
        <v>$CJ$262</v>
      </c>
      <c r="CK266" s="203" t="str">
        <f t="shared" si="299"/>
        <v>$CK$262</v>
      </c>
      <c r="CL266" s="203" t="str">
        <f t="shared" si="299"/>
        <v>$CL$262</v>
      </c>
      <c r="CN266" s="73"/>
      <c r="CO266" s="203" t="str">
        <f t="shared" ref="CO266:DL266" si="300">ADDRESS(ROW(CO262),COLUMN(CO262))</f>
        <v>$CO$262</v>
      </c>
      <c r="CP266" s="203" t="str">
        <f t="shared" si="300"/>
        <v>$CP$262</v>
      </c>
      <c r="CQ266" s="203" t="str">
        <f t="shared" si="300"/>
        <v>$CQ$262</v>
      </c>
      <c r="CR266" s="203" t="str">
        <f t="shared" si="300"/>
        <v>$CR$262</v>
      </c>
      <c r="CS266" s="203" t="str">
        <f t="shared" si="300"/>
        <v>$CS$262</v>
      </c>
      <c r="CT266" s="203" t="str">
        <f t="shared" si="300"/>
        <v>$CT$262</v>
      </c>
      <c r="CU266" s="203" t="str">
        <f t="shared" si="300"/>
        <v>$CU$262</v>
      </c>
      <c r="CV266" s="203" t="str">
        <f t="shared" si="300"/>
        <v>$CV$262</v>
      </c>
      <c r="CW266" s="203" t="str">
        <f t="shared" si="300"/>
        <v>$CW$262</v>
      </c>
      <c r="CX266" s="203" t="str">
        <f t="shared" si="300"/>
        <v>$CX$262</v>
      </c>
      <c r="CY266" s="203" t="str">
        <f t="shared" si="300"/>
        <v>$CY$262</v>
      </c>
      <c r="CZ266" s="203" t="str">
        <f t="shared" si="300"/>
        <v>$CZ$262</v>
      </c>
      <c r="DA266" s="203" t="str">
        <f t="shared" si="300"/>
        <v>$DA$262</v>
      </c>
      <c r="DB266" s="203" t="str">
        <f t="shared" si="300"/>
        <v>$DB$262</v>
      </c>
      <c r="DC266" s="203" t="str">
        <f t="shared" si="300"/>
        <v>$DC$262</v>
      </c>
      <c r="DD266" s="203" t="str">
        <f t="shared" si="300"/>
        <v>$DD$262</v>
      </c>
      <c r="DE266" s="203" t="str">
        <f t="shared" si="300"/>
        <v>$DE$262</v>
      </c>
      <c r="DF266" s="203" t="str">
        <f t="shared" si="300"/>
        <v>$DF$262</v>
      </c>
      <c r="DG266" s="203" t="str">
        <f t="shared" si="300"/>
        <v>$DG$262</v>
      </c>
      <c r="DH266" s="203" t="str">
        <f t="shared" si="300"/>
        <v>$DH$262</v>
      </c>
      <c r="DI266" s="203" t="str">
        <f t="shared" si="300"/>
        <v>$DI$262</v>
      </c>
      <c r="DJ266" s="203" t="str">
        <f t="shared" si="300"/>
        <v>$DJ$262</v>
      </c>
      <c r="DK266" s="203" t="str">
        <f t="shared" si="300"/>
        <v>$DK$262</v>
      </c>
      <c r="DL266" s="203" t="str">
        <f t="shared" si="300"/>
        <v>$DL$262</v>
      </c>
    </row>
    <row r="267" spans="1:116" x14ac:dyDescent="0.35">
      <c r="B267" t="s">
        <v>332</v>
      </c>
      <c r="D267" t="s">
        <v>796</v>
      </c>
      <c r="E267" s="8" t="str">
        <f t="shared" si="295"/>
        <v>267 SCENARIOCAGR-EP</v>
      </c>
      <c r="G267" s="8" t="s">
        <v>488</v>
      </c>
      <c r="H267" s="31"/>
      <c r="I267" s="73"/>
      <c r="J267" s="73"/>
      <c r="K267" s="39"/>
      <c r="L267" s="39"/>
      <c r="M267" s="39"/>
      <c r="N267" s="39"/>
      <c r="O267" s="39"/>
      <c r="P267" s="39"/>
      <c r="R267" s="38"/>
      <c r="S267" s="203"/>
      <c r="T267" s="203"/>
      <c r="U267" s="203"/>
      <c r="V267" s="203"/>
      <c r="W267" s="203"/>
      <c r="X267" s="203"/>
      <c r="Y267" s="203"/>
      <c r="Z267" s="203"/>
      <c r="AA267" s="203"/>
      <c r="AB267" s="203"/>
      <c r="AC267" s="203"/>
      <c r="AD267" s="203"/>
      <c r="AE267" s="203"/>
      <c r="AF267" s="203"/>
      <c r="AG267" s="203"/>
      <c r="AH267" s="203"/>
      <c r="AI267" s="203"/>
      <c r="AJ267" s="203"/>
      <c r="AK267" s="203"/>
      <c r="AL267" s="203"/>
      <c r="AM267" s="203"/>
      <c r="AN267" s="203"/>
      <c r="AO267" s="203"/>
      <c r="AP267" s="203"/>
      <c r="AQ267" s="203"/>
      <c r="AR267" s="203"/>
      <c r="AS267" s="203"/>
      <c r="AT267" s="203"/>
      <c r="AU267" s="203"/>
      <c r="AV267" s="203"/>
      <c r="AW267" s="203"/>
      <c r="AX267" s="203"/>
      <c r="AY267" s="203"/>
      <c r="AZ267" s="203"/>
      <c r="BA267" s="203"/>
      <c r="BB267" s="203"/>
      <c r="BC267" s="203"/>
      <c r="BD267" s="203"/>
      <c r="BE267" s="203"/>
      <c r="BF267" s="203"/>
      <c r="BG267" s="203"/>
      <c r="BH267" s="203"/>
      <c r="BI267" s="203"/>
      <c r="BJ267" s="203"/>
      <c r="BK267" s="203"/>
      <c r="BL267" s="203"/>
      <c r="BM267" s="203"/>
      <c r="BN267" s="203"/>
      <c r="BO267" s="203"/>
      <c r="BP267" s="203"/>
      <c r="BQ267" s="203"/>
      <c r="BR267" s="203"/>
      <c r="BS267" s="203"/>
      <c r="BT267" s="203"/>
      <c r="BU267" s="203"/>
      <c r="BV267" s="203"/>
      <c r="BW267" s="203"/>
      <c r="BX267" s="203"/>
      <c r="BY267" s="203"/>
      <c r="BZ267" s="203"/>
      <c r="CA267" s="203"/>
      <c r="CB267" s="203"/>
      <c r="CC267" s="203"/>
      <c r="CD267" s="203"/>
      <c r="CE267" s="203"/>
      <c r="CF267" s="203"/>
      <c r="CG267" s="203"/>
      <c r="CH267" s="203"/>
      <c r="CI267" s="203"/>
      <c r="CJ267" s="203"/>
      <c r="CK267" s="203"/>
      <c r="CL267" s="203"/>
      <c r="CN267" s="73"/>
      <c r="CO267" s="203"/>
      <c r="CP267" s="203"/>
      <c r="CQ267" s="203"/>
      <c r="CR267" s="203"/>
      <c r="CS267" s="203"/>
      <c r="CT267" s="203"/>
      <c r="CU267" s="203"/>
      <c r="CV267" s="203"/>
      <c r="CW267" s="203"/>
      <c r="CX267" s="203"/>
      <c r="CY267" s="203"/>
      <c r="CZ267" s="203"/>
      <c r="DA267" s="203"/>
      <c r="DB267" s="203"/>
      <c r="DC267" s="203"/>
      <c r="DD267" s="203"/>
      <c r="DE267" s="203"/>
      <c r="DF267" s="203"/>
      <c r="DG267" s="203"/>
      <c r="DH267" s="203"/>
      <c r="DI267" s="203"/>
      <c r="DJ267" s="203"/>
      <c r="DK267" s="203"/>
      <c r="DL267" s="203"/>
    </row>
    <row r="268" spans="1:116" x14ac:dyDescent="0.35">
      <c r="B268" t="s">
        <v>332</v>
      </c>
      <c r="D268" t="s">
        <v>796</v>
      </c>
      <c r="E268" s="8" t="str">
        <f t="shared" si="295"/>
        <v>268 SCENARIOCAGR-EP</v>
      </c>
      <c r="G268" s="8" t="s">
        <v>494</v>
      </c>
      <c r="H268" s="31"/>
      <c r="I268" s="73"/>
      <c r="J268" s="73"/>
      <c r="K268" s="39"/>
      <c r="L268" s="39"/>
      <c r="M268" s="39"/>
      <c r="N268" s="39"/>
      <c r="O268" s="39"/>
      <c r="P268" s="39"/>
      <c r="R268" s="38"/>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3"/>
      <c r="AO268" s="203"/>
      <c r="AP268" s="203"/>
      <c r="AQ268" s="203"/>
      <c r="AR268" s="203"/>
      <c r="AS268" s="203"/>
      <c r="AT268" s="203"/>
      <c r="AU268" s="203"/>
      <c r="AV268" s="203"/>
      <c r="AW268" s="203"/>
      <c r="AX268" s="203"/>
      <c r="AY268" s="203"/>
      <c r="AZ268" s="203"/>
      <c r="BA268" s="203"/>
      <c r="BB268" s="203"/>
      <c r="BC268" s="203"/>
      <c r="BD268" s="203"/>
      <c r="BE268" s="203"/>
      <c r="BF268" s="203"/>
      <c r="BG268" s="203"/>
      <c r="BH268" s="203"/>
      <c r="BI268" s="203"/>
      <c r="BJ268" s="203"/>
      <c r="BK268" s="203"/>
      <c r="BL268" s="203"/>
      <c r="BM268" s="203"/>
      <c r="BN268" s="203"/>
      <c r="BO268" s="203"/>
      <c r="BP268" s="203"/>
      <c r="BQ268" s="203"/>
      <c r="BR268" s="203"/>
      <c r="BS268" s="203"/>
      <c r="BT268" s="203"/>
      <c r="BU268" s="203"/>
      <c r="BV268" s="203"/>
      <c r="BW268" s="203"/>
      <c r="BX268" s="203"/>
      <c r="BY268" s="203"/>
      <c r="BZ268" s="203"/>
      <c r="CA268" s="203"/>
      <c r="CB268" s="203"/>
      <c r="CC268" s="203"/>
      <c r="CD268" s="203"/>
      <c r="CE268" s="203"/>
      <c r="CF268" s="203"/>
      <c r="CG268" s="203"/>
      <c r="CH268" s="203"/>
      <c r="CI268" s="203"/>
      <c r="CJ268" s="203"/>
      <c r="CK268" s="203"/>
      <c r="CL268" s="203"/>
      <c r="CN268" s="73"/>
      <c r="CO268" s="203"/>
      <c r="CP268" s="203"/>
      <c r="CQ268" s="203"/>
      <c r="CR268" s="203"/>
      <c r="CS268" s="203"/>
      <c r="CT268" s="203"/>
      <c r="CU268" s="203"/>
      <c r="CV268" s="203"/>
      <c r="CW268" s="203"/>
      <c r="CX268" s="203"/>
      <c r="CY268" s="203"/>
      <c r="CZ268" s="203"/>
      <c r="DA268" s="203"/>
      <c r="DB268" s="203"/>
      <c r="DC268" s="203"/>
      <c r="DD268" s="203"/>
      <c r="DE268" s="203"/>
      <c r="DF268" s="203"/>
      <c r="DG268" s="203"/>
      <c r="DH268" s="203"/>
      <c r="DI268" s="203"/>
      <c r="DJ268" s="203"/>
      <c r="DK268" s="203"/>
      <c r="DL268" s="203"/>
    </row>
    <row r="269" spans="1:116" x14ac:dyDescent="0.35">
      <c r="B269" t="s">
        <v>332</v>
      </c>
      <c r="D269" t="s">
        <v>796</v>
      </c>
      <c r="E269" s="8" t="str">
        <f t="shared" si="295"/>
        <v>269 SCENARIOCAGR-EP</v>
      </c>
      <c r="G269" s="8" t="s">
        <v>463</v>
      </c>
      <c r="H269" s="31"/>
      <c r="I269" s="73"/>
      <c r="J269" s="73"/>
      <c r="K269" s="39"/>
      <c r="L269" s="39"/>
      <c r="M269" s="39"/>
      <c r="N269" s="39"/>
      <c r="O269" s="39"/>
      <c r="P269" s="39"/>
      <c r="R269" s="38"/>
      <c r="S269" s="203"/>
      <c r="T269" s="203"/>
      <c r="U269" s="203"/>
      <c r="V269" s="203"/>
      <c r="W269" s="203"/>
      <c r="X269" s="203"/>
      <c r="Y269" s="203"/>
      <c r="Z269" s="203"/>
      <c r="AA269" s="203"/>
      <c r="AB269" s="203"/>
      <c r="AC269" s="203"/>
      <c r="AD269" s="203"/>
      <c r="AE269" s="203"/>
      <c r="AF269" s="203"/>
      <c r="AG269" s="203"/>
      <c r="AH269" s="203"/>
      <c r="AI269" s="203"/>
      <c r="AJ269" s="203"/>
      <c r="AK269" s="203"/>
      <c r="AL269" s="203"/>
      <c r="AM269" s="203"/>
      <c r="AN269" s="203"/>
      <c r="AO269" s="203"/>
      <c r="AP269" s="203"/>
      <c r="AQ269" s="203"/>
      <c r="AR269" s="203"/>
      <c r="AS269" s="203"/>
      <c r="AT269" s="203"/>
      <c r="AU269" s="203"/>
      <c r="AV269" s="203"/>
      <c r="AW269" s="203"/>
      <c r="AX269" s="203"/>
      <c r="AY269" s="203"/>
      <c r="AZ269" s="203"/>
      <c r="BA269" s="203"/>
      <c r="BB269" s="203"/>
      <c r="BC269" s="203"/>
      <c r="BD269" s="203"/>
      <c r="BE269" s="203"/>
      <c r="BF269" s="203"/>
      <c r="BG269" s="203"/>
      <c r="BH269" s="203"/>
      <c r="BI269" s="203"/>
      <c r="BJ269" s="203"/>
      <c r="BK269" s="203"/>
      <c r="BL269" s="203"/>
      <c r="BM269" s="203"/>
      <c r="BN269" s="203"/>
      <c r="BO269" s="203"/>
      <c r="BP269" s="203"/>
      <c r="BQ269" s="203"/>
      <c r="BR269" s="203"/>
      <c r="BS269" s="203"/>
      <c r="BT269" s="203"/>
      <c r="BU269" s="203"/>
      <c r="BV269" s="203"/>
      <c r="BW269" s="203"/>
      <c r="BX269" s="203"/>
      <c r="BY269" s="203"/>
      <c r="BZ269" s="203"/>
      <c r="CA269" s="203"/>
      <c r="CB269" s="203"/>
      <c r="CC269" s="203"/>
      <c r="CD269" s="203"/>
      <c r="CE269" s="203"/>
      <c r="CF269" s="203"/>
      <c r="CG269" s="203"/>
      <c r="CH269" s="203"/>
      <c r="CI269" s="203"/>
      <c r="CJ269" s="203"/>
      <c r="CK269" s="203"/>
      <c r="CL269" s="203"/>
      <c r="CN269" s="73"/>
      <c r="CO269" s="203"/>
      <c r="CP269" s="203"/>
      <c r="CQ269" s="203"/>
      <c r="CR269" s="203"/>
      <c r="CS269" s="203"/>
      <c r="CT269" s="203"/>
      <c r="CU269" s="203"/>
      <c r="CV269" s="203"/>
      <c r="CW269" s="203"/>
      <c r="CX269" s="203"/>
      <c r="CY269" s="203"/>
      <c r="CZ269" s="203"/>
      <c r="DA269" s="203"/>
      <c r="DB269" s="203"/>
      <c r="DC269" s="203"/>
      <c r="DD269" s="203"/>
      <c r="DE269" s="203"/>
      <c r="DF269" s="203"/>
      <c r="DG269" s="203"/>
      <c r="DH269" s="203"/>
      <c r="DI269" s="203"/>
      <c r="DJ269" s="203"/>
      <c r="DK269" s="203"/>
      <c r="DL269" s="203"/>
    </row>
    <row r="270" spans="1:116" x14ac:dyDescent="0.35">
      <c r="B270" t="s">
        <v>332</v>
      </c>
      <c r="D270" t="s">
        <v>796</v>
      </c>
      <c r="E270" s="8" t="str">
        <f t="shared" si="295"/>
        <v>270 SCENARIOCAGR-EP</v>
      </c>
      <c r="G270" s="8" t="s">
        <v>464</v>
      </c>
      <c r="H270" s="31"/>
      <c r="I270" s="73"/>
      <c r="J270" s="73"/>
      <c r="K270" s="39"/>
      <c r="L270" s="39"/>
      <c r="M270" s="39"/>
      <c r="N270" s="39"/>
      <c r="O270" s="39"/>
      <c r="P270" s="39"/>
      <c r="R270" s="38"/>
      <c r="S270" s="203"/>
      <c r="T270" s="203"/>
      <c r="U270" s="203"/>
      <c r="V270" s="203"/>
      <c r="W270" s="203"/>
      <c r="X270" s="203"/>
      <c r="Y270" s="203"/>
      <c r="Z270" s="203"/>
      <c r="AA270" s="203"/>
      <c r="AB270" s="203"/>
      <c r="AC270" s="203"/>
      <c r="AD270" s="203"/>
      <c r="AE270" s="203"/>
      <c r="AF270" s="203"/>
      <c r="AG270" s="203"/>
      <c r="AH270" s="203"/>
      <c r="AI270" s="203"/>
      <c r="AJ270" s="203"/>
      <c r="AK270" s="203"/>
      <c r="AL270" s="203"/>
      <c r="AM270" s="203"/>
      <c r="AN270" s="203"/>
      <c r="AO270" s="203"/>
      <c r="AP270" s="203"/>
      <c r="AQ270" s="203"/>
      <c r="AR270" s="203"/>
      <c r="AS270" s="203"/>
      <c r="AT270" s="203"/>
      <c r="AU270" s="203"/>
      <c r="AV270" s="203"/>
      <c r="AW270" s="203"/>
      <c r="AX270" s="203"/>
      <c r="AY270" s="203"/>
      <c r="AZ270" s="203"/>
      <c r="BA270" s="203"/>
      <c r="BB270" s="203"/>
      <c r="BC270" s="203"/>
      <c r="BD270" s="203"/>
      <c r="BE270" s="203"/>
      <c r="BF270" s="203"/>
      <c r="BG270" s="203"/>
      <c r="BH270" s="203"/>
      <c r="BI270" s="203"/>
      <c r="BJ270" s="203"/>
      <c r="BK270" s="203"/>
      <c r="BL270" s="203"/>
      <c r="BM270" s="203"/>
      <c r="BN270" s="203"/>
      <c r="BO270" s="203"/>
      <c r="BP270" s="203"/>
      <c r="BQ270" s="203"/>
      <c r="BR270" s="203"/>
      <c r="BS270" s="203"/>
      <c r="BT270" s="203"/>
      <c r="BU270" s="203"/>
      <c r="BV270" s="203"/>
      <c r="BW270" s="203"/>
      <c r="BX270" s="203"/>
      <c r="BY270" s="203"/>
      <c r="BZ270" s="203"/>
      <c r="CA270" s="203"/>
      <c r="CB270" s="203"/>
      <c r="CC270" s="203"/>
      <c r="CD270" s="203"/>
      <c r="CE270" s="203"/>
      <c r="CF270" s="203"/>
      <c r="CG270" s="203"/>
      <c r="CH270" s="203"/>
      <c r="CI270" s="203"/>
      <c r="CJ270" s="203"/>
      <c r="CK270" s="203"/>
      <c r="CL270" s="203"/>
      <c r="CN270" s="73"/>
      <c r="CO270" s="203"/>
      <c r="CP270" s="203"/>
      <c r="CQ270" s="203"/>
      <c r="CR270" s="203"/>
      <c r="CS270" s="203"/>
      <c r="CT270" s="203"/>
      <c r="CU270" s="203"/>
      <c r="CV270" s="203"/>
      <c r="CW270" s="203"/>
      <c r="CX270" s="203"/>
      <c r="CY270" s="203"/>
      <c r="CZ270" s="203"/>
      <c r="DA270" s="203"/>
      <c r="DB270" s="203"/>
      <c r="DC270" s="203"/>
      <c r="DD270" s="203"/>
      <c r="DE270" s="203"/>
      <c r="DF270" s="203"/>
      <c r="DG270" s="203"/>
      <c r="DH270" s="203"/>
      <c r="DI270" s="203"/>
      <c r="DJ270" s="203"/>
      <c r="DK270" s="203"/>
      <c r="DL270" s="203"/>
    </row>
    <row r="271" spans="1:116" x14ac:dyDescent="0.35">
      <c r="A271" s="174"/>
      <c r="E271" s="8"/>
      <c r="G271" s="185" t="s">
        <v>459</v>
      </c>
      <c r="H271" s="186"/>
      <c r="I271" s="187"/>
      <c r="J271" s="187"/>
      <c r="K271" s="188"/>
      <c r="L271" s="188"/>
      <c r="M271" s="188"/>
      <c r="N271" s="188"/>
      <c r="O271" s="188"/>
      <c r="P271" s="188"/>
      <c r="R271" s="189"/>
      <c r="S271" s="190"/>
      <c r="T271" s="190"/>
      <c r="U271" s="190"/>
      <c r="V271" s="190"/>
      <c r="W271" s="190"/>
      <c r="X271" s="190"/>
      <c r="Y271" s="190"/>
      <c r="Z271" s="190"/>
      <c r="AA271" s="190"/>
      <c r="AB271" s="190"/>
      <c r="AC271" s="190"/>
      <c r="AD271" s="190"/>
      <c r="AE271" s="190"/>
      <c r="AF271" s="190"/>
      <c r="AG271" s="190"/>
      <c r="AH271" s="190"/>
      <c r="AI271" s="190"/>
      <c r="AJ271" s="190"/>
      <c r="AK271" s="190"/>
      <c r="AL271" s="190"/>
      <c r="AM271" s="190"/>
      <c r="AN271" s="190"/>
      <c r="AO271" s="190"/>
      <c r="AP271" s="190"/>
      <c r="AQ271" s="190"/>
      <c r="AR271" s="190"/>
      <c r="AS271" s="190"/>
      <c r="AT271" s="190"/>
      <c r="AU271" s="190"/>
      <c r="AV271" s="190"/>
      <c r="AW271" s="190"/>
      <c r="AX271" s="190"/>
      <c r="AY271" s="190"/>
      <c r="AZ271" s="190"/>
      <c r="BA271" s="190"/>
      <c r="BB271" s="190"/>
      <c r="BC271" s="190"/>
      <c r="BD271" s="190"/>
      <c r="BE271" s="190"/>
      <c r="BF271" s="190"/>
      <c r="BG271" s="190"/>
      <c r="BH271" s="190"/>
      <c r="BI271" s="190"/>
      <c r="BJ271" s="190"/>
      <c r="BK271" s="190"/>
      <c r="BL271" s="190"/>
      <c r="BM271" s="190"/>
      <c r="BN271" s="190"/>
      <c r="BO271" s="190"/>
      <c r="BP271" s="190"/>
      <c r="BQ271" s="190"/>
      <c r="BR271" s="190"/>
      <c r="BS271" s="190"/>
      <c r="BT271" s="190"/>
      <c r="BU271" s="190"/>
      <c r="BV271" s="190"/>
      <c r="BW271" s="190"/>
      <c r="BX271" s="190"/>
      <c r="BY271" s="190"/>
      <c r="BZ271" s="190"/>
      <c r="CA271" s="190"/>
      <c r="CB271" s="190"/>
      <c r="CC271" s="190"/>
      <c r="CD271" s="190"/>
      <c r="CE271" s="190"/>
      <c r="CF271" s="190"/>
      <c r="CG271" s="190"/>
      <c r="CH271" s="190"/>
      <c r="CI271" s="190"/>
      <c r="CJ271" s="190"/>
      <c r="CK271" s="190"/>
      <c r="CL271" s="190"/>
      <c r="CN271" s="187"/>
      <c r="CO271" s="190"/>
      <c r="CP271" s="190"/>
      <c r="CQ271" s="190"/>
      <c r="CR271" s="190"/>
      <c r="CS271" s="190"/>
      <c r="CT271" s="190"/>
      <c r="CU271" s="190"/>
      <c r="CV271" s="190"/>
      <c r="CW271" s="190"/>
      <c r="CX271" s="190"/>
      <c r="CY271" s="190"/>
      <c r="CZ271" s="190"/>
      <c r="DA271" s="190"/>
      <c r="DB271" s="190"/>
      <c r="DC271" s="190"/>
      <c r="DD271" s="190"/>
      <c r="DE271" s="190"/>
      <c r="DF271" s="190"/>
      <c r="DG271" s="190"/>
      <c r="DH271" s="190"/>
      <c r="DI271" s="190"/>
      <c r="DJ271" s="190"/>
      <c r="DK271" s="190"/>
      <c r="DL271" s="190"/>
    </row>
    <row r="272" spans="1:116" x14ac:dyDescent="0.35">
      <c r="A272" s="174"/>
      <c r="E272" s="8"/>
      <c r="G272" s="192" t="s">
        <v>474</v>
      </c>
      <c r="H272" s="186"/>
      <c r="I272" s="187"/>
      <c r="J272" s="187"/>
      <c r="K272" s="188"/>
      <c r="L272" s="188"/>
      <c r="M272" s="188"/>
      <c r="N272" s="188"/>
      <c r="O272" s="188"/>
      <c r="P272" s="188"/>
      <c r="R272" s="189"/>
      <c r="S272" s="190"/>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s="187"/>
      <c r="CO272" s="190"/>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5:116" x14ac:dyDescent="0.35">
      <c r="E273" s="8"/>
      <c r="G273" s="171"/>
      <c r="H273" s="31"/>
      <c r="I273" s="73"/>
      <c r="J273" s="73"/>
      <c r="K273" s="39"/>
      <c r="L273" s="39"/>
      <c r="M273" s="39"/>
      <c r="N273" s="39"/>
      <c r="O273" s="39"/>
      <c r="P273" s="39"/>
      <c r="R273" s="38"/>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N273" s="73"/>
      <c r="CO273" s="76"/>
      <c r="CP273" s="76"/>
      <c r="CQ273" s="76"/>
      <c r="CR273" s="76"/>
      <c r="CS273" s="76"/>
      <c r="CT273" s="76"/>
      <c r="CU273" s="76"/>
      <c r="CV273" s="76"/>
      <c r="CW273" s="76"/>
      <c r="CX273" s="76"/>
      <c r="CY273" s="76"/>
      <c r="CZ273" s="76"/>
      <c r="DA273" s="76"/>
      <c r="DB273" s="76"/>
      <c r="DC273" s="76"/>
      <c r="DD273" s="76"/>
      <c r="DE273" s="76"/>
      <c r="DF273" s="76"/>
      <c r="DG273" s="76"/>
      <c r="DH273" s="76"/>
      <c r="DI273" s="76"/>
      <c r="DJ273" s="76"/>
      <c r="DK273" s="76"/>
      <c r="DL273" s="76"/>
    </row>
    <row r="274" spans="5:116" x14ac:dyDescent="0.35">
      <c r="E274" s="8"/>
      <c r="G274" s="171"/>
      <c r="H274" s="31"/>
      <c r="I274" s="73"/>
      <c r="J274" s="73"/>
      <c r="K274" s="39"/>
      <c r="L274" s="39"/>
      <c r="M274" s="39"/>
      <c r="N274" s="39"/>
      <c r="O274" s="39"/>
      <c r="P274" s="39"/>
      <c r="R274" s="38"/>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s="73"/>
      <c r="CO274" s="76"/>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5:116" x14ac:dyDescent="0.35">
      <c r="E275" s="8"/>
      <c r="G275" s="171"/>
      <c r="H275" s="31"/>
      <c r="I275" s="73"/>
      <c r="J275" s="73"/>
      <c r="K275" s="39"/>
      <c r="L275" s="39"/>
      <c r="M275" s="39"/>
      <c r="N275" s="39"/>
      <c r="O275" s="39"/>
      <c r="P275" s="39"/>
      <c r="R275" s="38"/>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N275" s="73"/>
      <c r="CO275" s="76"/>
      <c r="CP275" s="76"/>
      <c r="CQ275" s="76"/>
      <c r="CR275" s="76"/>
      <c r="CS275" s="76"/>
      <c r="CT275" s="76"/>
      <c r="CU275" s="76"/>
      <c r="CV275" s="76"/>
      <c r="CW275" s="76"/>
      <c r="CX275" s="76"/>
      <c r="CY275" s="76"/>
      <c r="CZ275" s="76"/>
      <c r="DA275" s="76"/>
      <c r="DB275" s="76"/>
      <c r="DC275" s="76"/>
      <c r="DD275" s="76"/>
      <c r="DE275" s="76"/>
      <c r="DF275" s="76"/>
      <c r="DG275" s="76"/>
      <c r="DH275" s="76"/>
      <c r="DI275" s="76"/>
      <c r="DJ275" s="76"/>
      <c r="DK275" s="76"/>
      <c r="DL275" s="76"/>
    </row>
    <row r="276" spans="5:116" x14ac:dyDescent="0.35">
      <c r="E276" s="8"/>
      <c r="G276" s="171"/>
      <c r="H276" s="31"/>
      <c r="I276" s="73"/>
      <c r="J276" s="73"/>
      <c r="K276" s="39"/>
      <c r="L276" s="39"/>
      <c r="M276" s="39"/>
      <c r="N276" s="39"/>
      <c r="O276" s="39"/>
      <c r="P276" s="39"/>
      <c r="R276" s="38"/>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N276" s="73"/>
      <c r="CO276" s="76"/>
      <c r="CP276" s="76"/>
      <c r="CQ276" s="76"/>
      <c r="CR276" s="76"/>
      <c r="CS276" s="76"/>
      <c r="CT276" s="76"/>
      <c r="CU276" s="76"/>
      <c r="CV276" s="76"/>
      <c r="CW276" s="76"/>
      <c r="CX276" s="76"/>
      <c r="CY276" s="76"/>
      <c r="CZ276" s="76"/>
      <c r="DA276" s="76"/>
      <c r="DB276" s="76"/>
      <c r="DC276" s="76"/>
      <c r="DD276" s="76"/>
      <c r="DE276" s="76"/>
      <c r="DF276" s="76"/>
      <c r="DG276" s="76"/>
      <c r="DH276" s="76"/>
      <c r="DI276" s="76"/>
      <c r="DJ276" s="76"/>
      <c r="DK276" s="76"/>
      <c r="DL276" s="76"/>
    </row>
    <row r="277" spans="5:116" x14ac:dyDescent="0.35">
      <c r="E277" s="8"/>
      <c r="G277" s="171"/>
      <c r="H277" s="31"/>
      <c r="I277" s="73"/>
      <c r="J277" s="73"/>
      <c r="K277" s="39"/>
      <c r="L277" s="39"/>
      <c r="M277" s="39"/>
      <c r="N277" s="39"/>
      <c r="O277" s="39"/>
      <c r="P277" s="39"/>
      <c r="R277" s="38"/>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N277" s="73"/>
      <c r="CO277" s="76"/>
      <c r="CP277" s="76"/>
      <c r="CQ277" s="76"/>
      <c r="CR277" s="76"/>
      <c r="CS277" s="76"/>
      <c r="CT277" s="76"/>
      <c r="CU277" s="76"/>
      <c r="CV277" s="76"/>
      <c r="CW277" s="76"/>
      <c r="CX277" s="76"/>
      <c r="CY277" s="76"/>
      <c r="CZ277" s="76"/>
      <c r="DA277" s="76"/>
      <c r="DB277" s="76"/>
      <c r="DC277" s="76"/>
      <c r="DD277" s="76"/>
      <c r="DE277" s="76"/>
      <c r="DF277" s="76"/>
      <c r="DG277" s="76"/>
      <c r="DH277" s="76"/>
      <c r="DI277" s="76"/>
      <c r="DJ277" s="76"/>
      <c r="DK277" s="76"/>
      <c r="DL277" s="76"/>
    </row>
    <row r="278" spans="5:116" x14ac:dyDescent="0.35">
      <c r="E278" s="8"/>
      <c r="G278" s="171"/>
      <c r="H278" s="31"/>
      <c r="I278" s="73"/>
      <c r="J278" s="73"/>
      <c r="K278" s="39"/>
      <c r="L278" s="39"/>
      <c r="M278" s="39"/>
      <c r="N278" s="39"/>
      <c r="O278" s="39"/>
      <c r="P278" s="39"/>
      <c r="R278" s="38"/>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N278" s="73"/>
      <c r="CO278" s="76"/>
      <c r="CP278" s="76"/>
      <c r="CQ278" s="76"/>
      <c r="CR278" s="76"/>
      <c r="CS278" s="76"/>
      <c r="CT278" s="76"/>
      <c r="CU278" s="76"/>
      <c r="CV278" s="76"/>
      <c r="CW278" s="76"/>
      <c r="CX278" s="76"/>
      <c r="CY278" s="76"/>
      <c r="CZ278" s="76"/>
      <c r="DA278" s="76"/>
      <c r="DB278" s="76"/>
      <c r="DC278" s="76"/>
      <c r="DD278" s="76"/>
      <c r="DE278" s="76"/>
      <c r="DF278" s="76"/>
      <c r="DG278" s="76"/>
      <c r="DH278" s="76"/>
      <c r="DI278" s="76"/>
      <c r="DJ278" s="76"/>
      <c r="DK278" s="76"/>
      <c r="DL278" s="76"/>
    </row>
    <row r="279" spans="5:116" x14ac:dyDescent="0.35">
      <c r="E279" s="8"/>
      <c r="G279" s="171"/>
      <c r="H279" s="31"/>
      <c r="I279" s="73"/>
      <c r="J279" s="73"/>
      <c r="K279" s="39"/>
      <c r="L279" s="39"/>
      <c r="M279" s="39"/>
      <c r="N279" s="39"/>
      <c r="O279" s="39"/>
      <c r="P279" s="39"/>
      <c r="R279" s="38"/>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N279" s="73"/>
      <c r="CO279" s="76"/>
      <c r="CP279" s="76"/>
      <c r="CQ279" s="76"/>
      <c r="CR279" s="76"/>
      <c r="CS279" s="76"/>
      <c r="CT279" s="76"/>
      <c r="CU279" s="76"/>
      <c r="CV279" s="76"/>
      <c r="CW279" s="76"/>
      <c r="CX279" s="76"/>
      <c r="CY279" s="76"/>
      <c r="CZ279" s="76"/>
      <c r="DA279" s="76"/>
      <c r="DB279" s="76"/>
      <c r="DC279" s="76"/>
      <c r="DD279" s="76"/>
      <c r="DE279" s="76"/>
      <c r="DF279" s="76"/>
      <c r="DG279" s="76"/>
      <c r="DH279" s="76"/>
      <c r="DI279" s="76"/>
      <c r="DJ279" s="76"/>
      <c r="DK279" s="76"/>
      <c r="DL279" s="76"/>
    </row>
    <row r="280" spans="5:116" x14ac:dyDescent="0.35">
      <c r="E280" s="8"/>
      <c r="G280" s="171"/>
      <c r="H280" s="31"/>
      <c r="I280" s="73"/>
      <c r="J280" s="73"/>
      <c r="K280" s="39"/>
      <c r="L280" s="39"/>
      <c r="M280" s="39"/>
      <c r="N280" s="39"/>
      <c r="O280" s="39"/>
      <c r="P280" s="39"/>
      <c r="R280" s="38"/>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N280" s="73"/>
      <c r="CO280" s="76"/>
      <c r="CP280" s="76"/>
      <c r="CQ280" s="76"/>
      <c r="CR280" s="76"/>
      <c r="CS280" s="76"/>
      <c r="CT280" s="76"/>
      <c r="CU280" s="76"/>
      <c r="CV280" s="76"/>
      <c r="CW280" s="76"/>
      <c r="CX280" s="76"/>
      <c r="CY280" s="76"/>
      <c r="CZ280" s="76"/>
      <c r="DA280" s="76"/>
      <c r="DB280" s="76"/>
      <c r="DC280" s="76"/>
      <c r="DD280" s="76"/>
      <c r="DE280" s="76"/>
      <c r="DF280" s="76"/>
      <c r="DG280" s="76"/>
      <c r="DH280" s="76"/>
      <c r="DI280" s="76"/>
      <c r="DJ280" s="76"/>
      <c r="DK280" s="76"/>
      <c r="DL280" s="76"/>
    </row>
    <row r="281" spans="5:116" x14ac:dyDescent="0.35">
      <c r="E281" s="8"/>
      <c r="G281" s="171"/>
      <c r="H281" s="31"/>
      <c r="I281" s="73"/>
      <c r="J281" s="73"/>
      <c r="K281" s="39"/>
      <c r="L281" s="39"/>
      <c r="M281" s="39"/>
      <c r="N281" s="39"/>
      <c r="O281" s="39"/>
      <c r="P281" s="39"/>
      <c r="R281" s="38"/>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N281" s="73"/>
      <c r="CO281" s="76"/>
      <c r="CP281" s="76"/>
      <c r="CQ281" s="76"/>
      <c r="CR281" s="76"/>
      <c r="CS281" s="76"/>
      <c r="CT281" s="76"/>
      <c r="CU281" s="76"/>
      <c r="CV281" s="76"/>
      <c r="CW281" s="76"/>
      <c r="CX281" s="76"/>
      <c r="CY281" s="76"/>
      <c r="CZ281" s="76"/>
      <c r="DA281" s="76"/>
      <c r="DB281" s="76"/>
      <c r="DC281" s="76"/>
      <c r="DD281" s="76"/>
      <c r="DE281" s="76"/>
      <c r="DF281" s="76"/>
      <c r="DG281" s="76"/>
      <c r="DH281" s="76"/>
      <c r="DI281" s="76"/>
      <c r="DJ281" s="76"/>
      <c r="DK281" s="76"/>
      <c r="DL281" s="76"/>
    </row>
    <row r="282" spans="5:116" x14ac:dyDescent="0.35">
      <c r="E282" s="8"/>
      <c r="G282" s="171"/>
      <c r="H282" s="31"/>
      <c r="I282" s="73"/>
      <c r="J282" s="73"/>
      <c r="K282" s="39"/>
      <c r="L282" s="39"/>
      <c r="M282" s="39"/>
      <c r="N282" s="39"/>
      <c r="O282" s="39"/>
      <c r="P282" s="39"/>
      <c r="R282" s="38"/>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N282" s="73"/>
      <c r="CO282" s="76"/>
      <c r="CP282" s="76"/>
      <c r="CQ282" s="76"/>
      <c r="CR282" s="76"/>
      <c r="CS282" s="76"/>
      <c r="CT282" s="76"/>
      <c r="CU282" s="76"/>
      <c r="CV282" s="76"/>
      <c r="CW282" s="76"/>
      <c r="CX282" s="76"/>
      <c r="CY282" s="76"/>
      <c r="CZ282" s="76"/>
      <c r="DA282" s="76"/>
      <c r="DB282" s="76"/>
      <c r="DC282" s="76"/>
      <c r="DD282" s="76"/>
      <c r="DE282" s="76"/>
      <c r="DF282" s="76"/>
      <c r="DG282" s="76"/>
      <c r="DH282" s="76"/>
      <c r="DI282" s="76"/>
      <c r="DJ282" s="76"/>
      <c r="DK282" s="76"/>
      <c r="DL282" s="76"/>
    </row>
    <row r="283" spans="5:116" x14ac:dyDescent="0.35">
      <c r="E283" s="8"/>
      <c r="G283" s="171"/>
      <c r="H283" s="31"/>
      <c r="I283" s="73"/>
      <c r="J283" s="73"/>
      <c r="K283" s="39"/>
      <c r="L283" s="39"/>
      <c r="M283" s="39"/>
      <c r="N283" s="39"/>
      <c r="O283" s="39"/>
      <c r="P283" s="39"/>
      <c r="R283" s="38"/>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N283" s="73"/>
      <c r="CO283" s="76"/>
      <c r="CP283" s="76"/>
      <c r="CQ283" s="76"/>
      <c r="CR283" s="76"/>
      <c r="CS283" s="76"/>
      <c r="CT283" s="76"/>
      <c r="CU283" s="76"/>
      <c r="CV283" s="76"/>
      <c r="CW283" s="76"/>
      <c r="CX283" s="76"/>
      <c r="CY283" s="76"/>
      <c r="CZ283" s="76"/>
      <c r="DA283" s="76"/>
      <c r="DB283" s="76"/>
      <c r="DC283" s="76"/>
      <c r="DD283" s="76"/>
      <c r="DE283" s="76"/>
      <c r="DF283" s="76"/>
      <c r="DG283" s="76"/>
      <c r="DH283" s="76"/>
      <c r="DI283" s="76"/>
      <c r="DJ283" s="76"/>
      <c r="DK283" s="76"/>
      <c r="DL283" s="76"/>
    </row>
    <row r="284" spans="5:116" x14ac:dyDescent="0.35">
      <c r="E284" s="8"/>
      <c r="G284" s="171"/>
      <c r="H284" s="31"/>
      <c r="I284" s="73"/>
      <c r="J284" s="73"/>
      <c r="K284" s="39"/>
      <c r="L284" s="39"/>
      <c r="M284" s="39"/>
      <c r="N284" s="39"/>
      <c r="O284" s="39"/>
      <c r="P284" s="39"/>
      <c r="R284" s="38"/>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N284" s="73"/>
      <c r="CO284" s="76"/>
      <c r="CP284" s="76"/>
      <c r="CQ284" s="76"/>
      <c r="CR284" s="76"/>
      <c r="CS284" s="76"/>
      <c r="CT284" s="76"/>
      <c r="CU284" s="76"/>
      <c r="CV284" s="76"/>
      <c r="CW284" s="76"/>
      <c r="CX284" s="76"/>
      <c r="CY284" s="76"/>
      <c r="CZ284" s="76"/>
      <c r="DA284" s="76"/>
      <c r="DB284" s="76"/>
      <c r="DC284" s="76"/>
      <c r="DD284" s="76"/>
      <c r="DE284" s="76"/>
      <c r="DF284" s="76"/>
      <c r="DG284" s="76"/>
      <c r="DH284" s="76"/>
      <c r="DI284" s="76"/>
      <c r="DJ284" s="76"/>
      <c r="DK284" s="76"/>
      <c r="DL284" s="76"/>
    </row>
    <row r="285" spans="5:116" x14ac:dyDescent="0.35">
      <c r="E285" s="8"/>
      <c r="G285" s="171"/>
      <c r="H285" s="31"/>
      <c r="I285" s="73"/>
      <c r="J285" s="73"/>
      <c r="K285" s="39"/>
      <c r="L285" s="39"/>
      <c r="M285" s="39"/>
      <c r="N285" s="39"/>
      <c r="O285" s="39"/>
      <c r="P285" s="39"/>
      <c r="R285" s="38"/>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N285" s="73"/>
      <c r="CO285" s="76"/>
      <c r="CP285" s="76"/>
      <c r="CQ285" s="76"/>
      <c r="CR285" s="76"/>
      <c r="CS285" s="76"/>
      <c r="CT285" s="76"/>
      <c r="CU285" s="76"/>
      <c r="CV285" s="76"/>
      <c r="CW285" s="76"/>
      <c r="CX285" s="76"/>
      <c r="CY285" s="76"/>
      <c r="CZ285" s="76"/>
      <c r="DA285" s="76"/>
      <c r="DB285" s="76"/>
      <c r="DC285" s="76"/>
      <c r="DD285" s="76"/>
      <c r="DE285" s="76"/>
      <c r="DF285" s="76"/>
      <c r="DG285" s="76"/>
      <c r="DH285" s="76"/>
      <c r="DI285" s="76"/>
      <c r="DJ285" s="76"/>
      <c r="DK285" s="76"/>
      <c r="DL285" s="76"/>
    </row>
    <row r="286" spans="5:116" x14ac:dyDescent="0.35">
      <c r="E286" s="8"/>
      <c r="G286" s="171"/>
      <c r="H286" s="31"/>
      <c r="I286" s="73"/>
      <c r="J286" s="73"/>
      <c r="K286" s="39"/>
      <c r="L286" s="39"/>
      <c r="M286" s="39"/>
      <c r="N286" s="39"/>
      <c r="O286" s="39"/>
      <c r="P286" s="39"/>
      <c r="R286" s="38"/>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s="73"/>
      <c r="CO286" s="76"/>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5:116" x14ac:dyDescent="0.35">
      <c r="E287" s="8"/>
      <c r="G287" s="171"/>
      <c r="H287" s="31"/>
      <c r="I287" s="73"/>
      <c r="J287" s="73"/>
      <c r="K287" s="39"/>
      <c r="L287" s="39"/>
      <c r="M287" s="39"/>
      <c r="N287" s="39"/>
      <c r="O287" s="39"/>
      <c r="P287" s="39"/>
      <c r="R287" s="38"/>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s="73"/>
      <c r="CO287" s="76"/>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5:116" x14ac:dyDescent="0.35">
      <c r="E288" s="8"/>
      <c r="G288" s="171"/>
      <c r="H288" s="31"/>
      <c r="I288" s="73"/>
      <c r="J288" s="73"/>
      <c r="K288" s="39"/>
      <c r="L288" s="39"/>
      <c r="M288" s="39"/>
      <c r="N288" s="39"/>
      <c r="O288" s="39"/>
      <c r="P288" s="39"/>
      <c r="R288" s="38"/>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s="73"/>
      <c r="CO288" s="76"/>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5:116" x14ac:dyDescent="0.35">
      <c r="E289" s="8"/>
      <c r="G289" s="171"/>
      <c r="H289" s="31"/>
      <c r="I289" s="73"/>
      <c r="J289" s="73"/>
      <c r="K289" s="39"/>
      <c r="L289" s="39"/>
      <c r="M289" s="39"/>
      <c r="N289" s="39"/>
      <c r="O289" s="39"/>
      <c r="P289" s="39"/>
      <c r="R289" s="38"/>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s="73"/>
      <c r="CO289" s="76"/>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5:116" x14ac:dyDescent="0.35">
      <c r="E290" s="8"/>
      <c r="G290" s="171"/>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5:116" x14ac:dyDescent="0.35">
      <c r="E291" s="8"/>
      <c r="G291" s="171"/>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5:116" x14ac:dyDescent="0.35">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5:116" x14ac:dyDescent="0.35">
      <c r="E293" s="8"/>
      <c r="G293" s="171"/>
      <c r="H293" s="31"/>
      <c r="I293" s="73"/>
      <c r="J293" s="73"/>
      <c r="K293" s="39"/>
      <c r="L293" s="39"/>
      <c r="M293" s="39"/>
      <c r="N293" s="39"/>
      <c r="O293" s="39"/>
      <c r="P293" s="39"/>
      <c r="R293" s="38"/>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N293" s="73"/>
      <c r="CO293" s="76"/>
      <c r="CP293" s="76"/>
      <c r="CQ293" s="76"/>
      <c r="CR293" s="76"/>
      <c r="CS293" s="76"/>
      <c r="CT293" s="76"/>
      <c r="CU293" s="76"/>
      <c r="CV293" s="76"/>
      <c r="CW293" s="76"/>
      <c r="CX293" s="76"/>
      <c r="CY293" s="76"/>
      <c r="CZ293" s="76"/>
      <c r="DA293" s="76"/>
      <c r="DB293" s="76"/>
      <c r="DC293" s="76"/>
      <c r="DD293" s="76"/>
      <c r="DE293" s="76"/>
      <c r="DF293" s="76"/>
      <c r="DG293" s="76"/>
      <c r="DH293" s="76"/>
      <c r="DI293" s="76"/>
      <c r="DJ293" s="76"/>
      <c r="DK293" s="76"/>
      <c r="DL293" s="76"/>
    </row>
    <row r="294" spans="5:116" x14ac:dyDescent="0.35">
      <c r="E294" s="8"/>
      <c r="G294" s="171"/>
      <c r="H294" s="31"/>
      <c r="I294" s="73"/>
      <c r="J294" s="73"/>
      <c r="K294" s="39"/>
      <c r="L294" s="39"/>
      <c r="M294" s="39"/>
      <c r="N294" s="39"/>
      <c r="O294" s="39"/>
      <c r="P294" s="39"/>
      <c r="R294" s="38"/>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N294" s="73"/>
      <c r="CO294" s="76"/>
      <c r="CP294" s="76"/>
      <c r="CQ294" s="76"/>
      <c r="CR294" s="76"/>
      <c r="CS294" s="76"/>
      <c r="CT294" s="76"/>
      <c r="CU294" s="76"/>
      <c r="CV294" s="76"/>
      <c r="CW294" s="76"/>
      <c r="CX294" s="76"/>
      <c r="CY294" s="76"/>
      <c r="CZ294" s="76"/>
      <c r="DA294" s="76"/>
      <c r="DB294" s="76"/>
      <c r="DC294" s="76"/>
      <c r="DD294" s="76"/>
      <c r="DE294" s="76"/>
      <c r="DF294" s="76"/>
      <c r="DG294" s="76"/>
      <c r="DH294" s="76"/>
      <c r="DI294" s="76"/>
      <c r="DJ294" s="76"/>
      <c r="DK294" s="76"/>
      <c r="DL294" s="76"/>
    </row>
    <row r="295" spans="5:116" x14ac:dyDescent="0.35">
      <c r="E295" s="8"/>
      <c r="G295" s="171"/>
      <c r="H295" s="31"/>
      <c r="I295" s="73"/>
      <c r="J295" s="73"/>
      <c r="K295" s="39"/>
      <c r="L295" s="39"/>
      <c r="M295" s="39"/>
      <c r="N295" s="39"/>
      <c r="O295" s="39"/>
      <c r="P295" s="39"/>
      <c r="R295" s="38"/>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N295" s="73"/>
      <c r="CO295" s="76"/>
      <c r="CP295" s="76"/>
      <c r="CQ295" s="76"/>
      <c r="CR295" s="76"/>
      <c r="CS295" s="76"/>
      <c r="CT295" s="76"/>
      <c r="CU295" s="76"/>
      <c r="CV295" s="76"/>
      <c r="CW295" s="76"/>
      <c r="CX295" s="76"/>
      <c r="CY295" s="76"/>
      <c r="CZ295" s="76"/>
      <c r="DA295" s="76"/>
      <c r="DB295" s="76"/>
      <c r="DC295" s="76"/>
      <c r="DD295" s="76"/>
      <c r="DE295" s="76"/>
      <c r="DF295" s="76"/>
      <c r="DG295" s="76"/>
      <c r="DH295" s="76"/>
      <c r="DI295" s="76"/>
      <c r="DJ295" s="76"/>
      <c r="DK295" s="76"/>
      <c r="DL295" s="76"/>
    </row>
    <row r="296" spans="5:116" x14ac:dyDescent="0.35">
      <c r="E296" s="8"/>
      <c r="G296" s="171"/>
      <c r="H296" s="31"/>
      <c r="I296" s="73"/>
      <c r="J296" s="73"/>
      <c r="K296" s="39"/>
      <c r="L296" s="39"/>
      <c r="M296" s="39"/>
      <c r="N296" s="39"/>
      <c r="O296" s="39"/>
      <c r="P296" s="39"/>
      <c r="R296" s="38"/>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N296" s="73"/>
      <c r="CO296" s="76"/>
      <c r="CP296" s="76"/>
      <c r="CQ296" s="76"/>
      <c r="CR296" s="76"/>
      <c r="CS296" s="76"/>
      <c r="CT296" s="76"/>
      <c r="CU296" s="76"/>
      <c r="CV296" s="76"/>
      <c r="CW296" s="76"/>
      <c r="CX296" s="76"/>
      <c r="CY296" s="76"/>
      <c r="CZ296" s="76"/>
      <c r="DA296" s="76"/>
      <c r="DB296" s="76"/>
      <c r="DC296" s="76"/>
      <c r="DD296" s="76"/>
      <c r="DE296" s="76"/>
      <c r="DF296" s="76"/>
      <c r="DG296" s="76"/>
      <c r="DH296" s="76"/>
      <c r="DI296" s="76"/>
      <c r="DJ296" s="76"/>
      <c r="DK296" s="76"/>
      <c r="DL296" s="76"/>
    </row>
    <row r="297" spans="5:116" x14ac:dyDescent="0.35">
      <c r="E297" s="8"/>
      <c r="G297" s="171"/>
      <c r="H297" s="31"/>
      <c r="I297" s="73"/>
      <c r="J297" s="73"/>
      <c r="K297" s="39"/>
      <c r="L297" s="39"/>
      <c r="M297" s="39"/>
      <c r="N297" s="39"/>
      <c r="O297" s="39"/>
      <c r="P297" s="39"/>
      <c r="R297" s="38"/>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N297" s="73"/>
      <c r="CO297" s="76"/>
      <c r="CP297" s="76"/>
      <c r="CQ297" s="76"/>
      <c r="CR297" s="76"/>
      <c r="CS297" s="76"/>
      <c r="CT297" s="76"/>
      <c r="CU297" s="76"/>
      <c r="CV297" s="76"/>
      <c r="CW297" s="76"/>
      <c r="CX297" s="76"/>
      <c r="CY297" s="76"/>
      <c r="CZ297" s="76"/>
      <c r="DA297" s="76"/>
      <c r="DB297" s="76"/>
      <c r="DC297" s="76"/>
      <c r="DD297" s="76"/>
      <c r="DE297" s="76"/>
      <c r="DF297" s="76"/>
      <c r="DG297" s="76"/>
      <c r="DH297" s="76"/>
      <c r="DI297" s="76"/>
      <c r="DJ297" s="76"/>
      <c r="DK297" s="76"/>
      <c r="DL297" s="76"/>
    </row>
    <row r="298" spans="5:116" x14ac:dyDescent="0.35">
      <c r="E298" s="8"/>
      <c r="G298" s="171"/>
      <c r="H298" s="31"/>
      <c r="I298" s="73"/>
      <c r="J298" s="73"/>
      <c r="K298" s="39"/>
      <c r="L298" s="39"/>
      <c r="M298" s="39"/>
      <c r="N298" s="39"/>
      <c r="O298" s="39"/>
      <c r="P298" s="39"/>
      <c r="R298" s="38"/>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N298" s="73"/>
      <c r="CO298" s="76"/>
      <c r="CP298" s="76"/>
      <c r="CQ298" s="76"/>
      <c r="CR298" s="76"/>
      <c r="CS298" s="76"/>
      <c r="CT298" s="76"/>
      <c r="CU298" s="76"/>
      <c r="CV298" s="76"/>
      <c r="CW298" s="76"/>
      <c r="CX298" s="76"/>
      <c r="CY298" s="76"/>
      <c r="CZ298" s="76"/>
      <c r="DA298" s="76"/>
      <c r="DB298" s="76"/>
      <c r="DC298" s="76"/>
      <c r="DD298" s="76"/>
      <c r="DE298" s="76"/>
      <c r="DF298" s="76"/>
      <c r="DG298" s="76"/>
      <c r="DH298" s="76"/>
      <c r="DI298" s="76"/>
      <c r="DJ298" s="76"/>
      <c r="DK298" s="76"/>
      <c r="DL298" s="76"/>
    </row>
    <row r="299" spans="5:116" x14ac:dyDescent="0.35">
      <c r="E299" s="8"/>
      <c r="G299" s="171"/>
      <c r="H299" s="31"/>
      <c r="I299" s="73"/>
      <c r="J299" s="73"/>
      <c r="K299" s="39"/>
      <c r="L299" s="39"/>
      <c r="M299" s="39"/>
      <c r="N299" s="39"/>
      <c r="O299" s="39"/>
      <c r="P299" s="39"/>
      <c r="R299" s="38"/>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N299" s="73"/>
      <c r="CO299" s="76"/>
      <c r="CP299" s="76"/>
      <c r="CQ299" s="76"/>
      <c r="CR299" s="76"/>
      <c r="CS299" s="76"/>
      <c r="CT299" s="76"/>
      <c r="CU299" s="76"/>
      <c r="CV299" s="76"/>
      <c r="CW299" s="76"/>
      <c r="CX299" s="76"/>
      <c r="CY299" s="76"/>
      <c r="CZ299" s="76"/>
      <c r="DA299" s="76"/>
      <c r="DB299" s="76"/>
      <c r="DC299" s="76"/>
      <c r="DD299" s="76"/>
      <c r="DE299" s="76"/>
      <c r="DF299" s="76"/>
      <c r="DG299" s="76"/>
      <c r="DH299" s="76"/>
      <c r="DI299" s="76"/>
      <c r="DJ299" s="76"/>
      <c r="DK299" s="76"/>
      <c r="DL299" s="76"/>
    </row>
    <row r="300" spans="5:116" x14ac:dyDescent="0.35">
      <c r="E300" s="8"/>
      <c r="G300" s="171"/>
      <c r="H300" s="31"/>
      <c r="I300" s="73"/>
      <c r="J300" s="73"/>
      <c r="K300" s="39"/>
      <c r="L300" s="39"/>
      <c r="M300" s="39"/>
      <c r="N300" s="39"/>
      <c r="O300" s="39"/>
      <c r="P300" s="39"/>
      <c r="R300" s="38"/>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N300" s="73"/>
      <c r="CO300" s="76"/>
      <c r="CP300" s="76"/>
      <c r="CQ300" s="76"/>
      <c r="CR300" s="76"/>
      <c r="CS300" s="76"/>
      <c r="CT300" s="76"/>
      <c r="CU300" s="76"/>
      <c r="CV300" s="76"/>
      <c r="CW300" s="76"/>
      <c r="CX300" s="76"/>
      <c r="CY300" s="76"/>
      <c r="CZ300" s="76"/>
      <c r="DA300" s="76"/>
      <c r="DB300" s="76"/>
      <c r="DC300" s="76"/>
      <c r="DD300" s="76"/>
      <c r="DE300" s="76"/>
      <c r="DF300" s="76"/>
      <c r="DG300" s="76"/>
      <c r="DH300" s="76"/>
      <c r="DI300" s="76"/>
      <c r="DJ300" s="76"/>
      <c r="DK300" s="76"/>
      <c r="DL300" s="76"/>
    </row>
    <row r="301" spans="5:116" x14ac:dyDescent="0.35">
      <c r="E301" s="8"/>
      <c r="G301" s="171"/>
      <c r="H301" s="31"/>
      <c r="I301" s="73"/>
      <c r="J301" s="73"/>
      <c r="K301" s="39"/>
      <c r="L301" s="39"/>
      <c r="M301" s="39"/>
      <c r="N301" s="39"/>
      <c r="O301" s="39"/>
      <c r="P301" s="39"/>
      <c r="R301" s="38"/>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N301" s="73"/>
      <c r="CO301" s="76"/>
      <c r="CP301" s="76"/>
      <c r="CQ301" s="76"/>
      <c r="CR301" s="76"/>
      <c r="CS301" s="76"/>
      <c r="CT301" s="76"/>
      <c r="CU301" s="76"/>
      <c r="CV301" s="76"/>
      <c r="CW301" s="76"/>
      <c r="CX301" s="76"/>
      <c r="CY301" s="76"/>
      <c r="CZ301" s="76"/>
      <c r="DA301" s="76"/>
      <c r="DB301" s="76"/>
      <c r="DC301" s="76"/>
      <c r="DD301" s="76"/>
      <c r="DE301" s="76"/>
      <c r="DF301" s="76"/>
      <c r="DG301" s="76"/>
      <c r="DH301" s="76"/>
      <c r="DI301" s="76"/>
      <c r="DJ301" s="76"/>
      <c r="DK301" s="76"/>
      <c r="DL301" s="76"/>
    </row>
    <row r="302" spans="5:116" x14ac:dyDescent="0.35">
      <c r="E302" s="8"/>
      <c r="G302" s="171"/>
      <c r="H302" s="31"/>
      <c r="I302" s="73"/>
      <c r="J302" s="73"/>
      <c r="K302" s="39"/>
      <c r="L302" s="39"/>
      <c r="M302" s="39"/>
      <c r="N302" s="39"/>
      <c r="O302" s="39"/>
      <c r="P302" s="39"/>
      <c r="R302" s="38"/>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N302" s="73"/>
      <c r="CO302" s="76"/>
      <c r="CP302" s="76"/>
      <c r="CQ302" s="76"/>
      <c r="CR302" s="76"/>
      <c r="CS302" s="76"/>
      <c r="CT302" s="76"/>
      <c r="CU302" s="76"/>
      <c r="CV302" s="76"/>
      <c r="CW302" s="76"/>
      <c r="CX302" s="76"/>
      <c r="CY302" s="76"/>
      <c r="CZ302" s="76"/>
      <c r="DA302" s="76"/>
      <c r="DB302" s="76"/>
      <c r="DC302" s="76"/>
      <c r="DD302" s="76"/>
      <c r="DE302" s="76"/>
      <c r="DF302" s="76"/>
      <c r="DG302" s="76"/>
      <c r="DH302" s="76"/>
      <c r="DI302" s="76"/>
      <c r="DJ302" s="76"/>
      <c r="DK302" s="76"/>
      <c r="DL302" s="76"/>
    </row>
    <row r="303" spans="5:116" x14ac:dyDescent="0.35">
      <c r="E303" s="8"/>
      <c r="G303" s="171"/>
      <c r="H303" s="31"/>
      <c r="I303" s="73"/>
      <c r="J303" s="73"/>
      <c r="K303" s="39"/>
      <c r="L303" s="39"/>
      <c r="M303" s="39"/>
      <c r="N303" s="39"/>
      <c r="O303" s="39"/>
      <c r="P303" s="39"/>
      <c r="R303" s="38"/>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N303" s="73"/>
      <c r="CO303" s="76"/>
      <c r="CP303" s="76"/>
      <c r="CQ303" s="76"/>
      <c r="CR303" s="76"/>
      <c r="CS303" s="76"/>
      <c r="CT303" s="76"/>
      <c r="CU303" s="76"/>
      <c r="CV303" s="76"/>
      <c r="CW303" s="76"/>
      <c r="CX303" s="76"/>
      <c r="CY303" s="76"/>
      <c r="CZ303" s="76"/>
      <c r="DA303" s="76"/>
      <c r="DB303" s="76"/>
      <c r="DC303" s="76"/>
      <c r="DD303" s="76"/>
      <c r="DE303" s="76"/>
      <c r="DF303" s="76"/>
      <c r="DG303" s="76"/>
      <c r="DH303" s="76"/>
      <c r="DI303" s="76"/>
      <c r="DJ303" s="76"/>
      <c r="DK303" s="76"/>
      <c r="DL303" s="76"/>
    </row>
    <row r="304" spans="5:116" x14ac:dyDescent="0.35">
      <c r="E304" s="8"/>
      <c r="G304" s="171"/>
      <c r="H304" s="31"/>
      <c r="I304" s="73"/>
      <c r="J304" s="73"/>
      <c r="K304" s="39"/>
      <c r="L304" s="39"/>
      <c r="M304" s="39"/>
      <c r="N304" s="39"/>
      <c r="O304" s="39"/>
      <c r="P304" s="39"/>
      <c r="R304" s="38"/>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N304" s="73"/>
      <c r="CO304" s="76"/>
      <c r="CP304" s="76"/>
      <c r="CQ304" s="76"/>
      <c r="CR304" s="76"/>
      <c r="CS304" s="76"/>
      <c r="CT304" s="76"/>
      <c r="CU304" s="76"/>
      <c r="CV304" s="76"/>
      <c r="CW304" s="76"/>
      <c r="CX304" s="76"/>
      <c r="CY304" s="76"/>
      <c r="CZ304" s="76"/>
      <c r="DA304" s="76"/>
      <c r="DB304" s="76"/>
      <c r="DC304" s="76"/>
      <c r="DD304" s="76"/>
      <c r="DE304" s="76"/>
      <c r="DF304" s="76"/>
      <c r="DG304" s="76"/>
      <c r="DH304" s="76"/>
      <c r="DI304" s="76"/>
      <c r="DJ304" s="76"/>
      <c r="DK304" s="76"/>
      <c r="DL304" s="76"/>
    </row>
    <row r="305" spans="1:116" x14ac:dyDescent="0.35">
      <c r="E305" s="8"/>
      <c r="G305" s="171"/>
      <c r="H305" s="31"/>
      <c r="I305" s="73"/>
      <c r="J305" s="73"/>
      <c r="K305" s="39"/>
      <c r="L305" s="39"/>
      <c r="M305" s="39"/>
      <c r="N305" s="39"/>
      <c r="O305" s="39"/>
      <c r="P305" s="39"/>
      <c r="R305" s="38"/>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N305" s="73"/>
      <c r="CO305" s="76"/>
      <c r="CP305" s="76"/>
      <c r="CQ305" s="76"/>
      <c r="CR305" s="76"/>
      <c r="CS305" s="76"/>
      <c r="CT305" s="76"/>
      <c r="CU305" s="76"/>
      <c r="CV305" s="76"/>
      <c r="CW305" s="76"/>
      <c r="CX305" s="76"/>
      <c r="CY305" s="76"/>
      <c r="CZ305" s="76"/>
      <c r="DA305" s="76"/>
      <c r="DB305" s="76"/>
      <c r="DC305" s="76"/>
      <c r="DD305" s="76"/>
      <c r="DE305" s="76"/>
      <c r="DF305" s="76"/>
      <c r="DG305" s="76"/>
      <c r="DH305" s="76"/>
      <c r="DI305" s="76"/>
      <c r="DJ305" s="76"/>
      <c r="DK305" s="76"/>
      <c r="DL305" s="76"/>
    </row>
    <row r="306" spans="1:116" x14ac:dyDescent="0.35">
      <c r="E306" s="8"/>
      <c r="G306" s="171"/>
      <c r="H306" s="31"/>
      <c r="I306" s="73"/>
      <c r="J306" s="73"/>
      <c r="K306" s="39"/>
      <c r="L306" s="39"/>
      <c r="M306" s="39"/>
      <c r="N306" s="39"/>
      <c r="O306" s="39"/>
      <c r="P306" s="39"/>
      <c r="R306" s="38"/>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N306" s="73"/>
      <c r="CO306" s="76"/>
      <c r="CP306" s="76"/>
      <c r="CQ306" s="76"/>
      <c r="CR306" s="76"/>
      <c r="CS306" s="76"/>
      <c r="CT306" s="76"/>
      <c r="CU306" s="76"/>
      <c r="CV306" s="76"/>
      <c r="CW306" s="76"/>
      <c r="CX306" s="76"/>
      <c r="CY306" s="76"/>
      <c r="CZ306" s="76"/>
      <c r="DA306" s="76"/>
      <c r="DB306" s="76"/>
      <c r="DC306" s="76"/>
      <c r="DD306" s="76"/>
      <c r="DE306" s="76"/>
      <c r="DF306" s="76"/>
      <c r="DG306" s="76"/>
      <c r="DH306" s="76"/>
      <c r="DI306" s="76"/>
      <c r="DJ306" s="76"/>
      <c r="DK306" s="76"/>
      <c r="DL306" s="76"/>
    </row>
    <row r="307" spans="1:116" x14ac:dyDescent="0.35">
      <c r="A307" s="206"/>
      <c r="B307" s="27" t="s">
        <v>477</v>
      </c>
      <c r="C307" s="27" t="s">
        <v>477</v>
      </c>
      <c r="D307" s="27"/>
      <c r="E307" s="27" t="s">
        <v>477</v>
      </c>
      <c r="F307" s="27" t="s">
        <v>477</v>
      </c>
      <c r="G307" s="206" t="s">
        <v>477</v>
      </c>
      <c r="H307" s="206" t="s">
        <v>477</v>
      </c>
      <c r="I307" s="206" t="s">
        <v>477</v>
      </c>
      <c r="J307" s="206"/>
      <c r="K307" s="206" t="s">
        <v>477</v>
      </c>
      <c r="L307" s="206" t="s">
        <v>477</v>
      </c>
      <c r="M307" s="206" t="s">
        <v>477</v>
      </c>
      <c r="N307" s="206" t="s">
        <v>477</v>
      </c>
      <c r="O307" s="206" t="s">
        <v>477</v>
      </c>
      <c r="P307" s="206" t="s">
        <v>477</v>
      </c>
      <c r="R307" s="206" t="s">
        <v>477</v>
      </c>
      <c r="S307" s="206" t="s">
        <v>477</v>
      </c>
      <c r="T307" s="206" t="s">
        <v>477</v>
      </c>
      <c r="U307" s="206" t="s">
        <v>477</v>
      </c>
      <c r="V307" s="206" t="s">
        <v>477</v>
      </c>
      <c r="W307" s="206" t="s">
        <v>477</v>
      </c>
      <c r="X307" s="206" t="s">
        <v>477</v>
      </c>
      <c r="Y307" s="206" t="s">
        <v>477</v>
      </c>
      <c r="Z307" s="206" t="s">
        <v>477</v>
      </c>
      <c r="AA307" s="206" t="s">
        <v>477</v>
      </c>
      <c r="AB307" s="206" t="s">
        <v>477</v>
      </c>
      <c r="AC307" s="206" t="s">
        <v>477</v>
      </c>
      <c r="AD307" s="210"/>
      <c r="AE307" s="210"/>
      <c r="AF307" s="210"/>
      <c r="AG307" s="210"/>
      <c r="AH307" s="210"/>
      <c r="AI307" s="210"/>
      <c r="AJ307" s="210"/>
      <c r="AK307" s="210"/>
      <c r="AL307" s="210"/>
      <c r="AM307" s="210"/>
      <c r="AN307" s="210"/>
      <c r="AO307" s="210"/>
      <c r="AP307" s="210"/>
      <c r="AQ307" s="210"/>
      <c r="AR307" s="210"/>
      <c r="AS307" s="210"/>
      <c r="AT307" s="210"/>
      <c r="AU307" s="210"/>
      <c r="AV307" s="210"/>
      <c r="AW307" s="210"/>
      <c r="AX307" s="210"/>
      <c r="AY307" s="210"/>
      <c r="AZ307" s="210"/>
      <c r="BA307" s="210"/>
      <c r="BB307" s="210"/>
      <c r="BC307" s="210"/>
      <c r="BD307" s="210"/>
      <c r="BE307" s="210"/>
      <c r="BF307" s="210"/>
      <c r="BG307" s="210"/>
      <c r="BH307" s="210"/>
      <c r="BI307" s="210"/>
      <c r="BJ307" s="210"/>
      <c r="BK307" s="210"/>
      <c r="BL307" s="210"/>
      <c r="BM307" s="210"/>
      <c r="BN307" s="210"/>
      <c r="BO307" s="210"/>
      <c r="BP307" s="210"/>
      <c r="BQ307" s="210"/>
      <c r="BR307" s="210"/>
      <c r="BS307" s="210"/>
      <c r="BT307" s="210"/>
      <c r="BU307" s="210"/>
      <c r="BV307" s="210"/>
      <c r="BW307" s="210"/>
      <c r="BX307" s="210"/>
      <c r="BY307" s="210"/>
      <c r="BZ307" s="210"/>
      <c r="CA307" s="210"/>
      <c r="CB307" s="210"/>
      <c r="CC307" s="210"/>
      <c r="CD307" s="210"/>
      <c r="CE307" s="210"/>
      <c r="CF307" s="210"/>
      <c r="CG307" s="210"/>
      <c r="CH307" s="210"/>
      <c r="CI307" s="210"/>
      <c r="CJ307" s="210"/>
      <c r="CK307" s="210"/>
      <c r="CL307" s="210"/>
      <c r="CN307" s="206" t="s">
        <v>477</v>
      </c>
      <c r="CO307" s="210"/>
      <c r="CP307" s="210"/>
      <c r="CQ307" s="210"/>
      <c r="CR307" s="210"/>
      <c r="CS307" s="210"/>
      <c r="CT307" s="210"/>
      <c r="CU307" s="210"/>
      <c r="CV307" s="210"/>
      <c r="CW307" s="210"/>
      <c r="CX307" s="210"/>
      <c r="CY307" s="210"/>
      <c r="CZ307" s="210"/>
      <c r="DA307" s="210"/>
      <c r="DB307" s="210"/>
      <c r="DC307" s="210"/>
      <c r="DD307" s="210"/>
      <c r="DE307" s="210"/>
      <c r="DF307" s="210"/>
      <c r="DG307" s="210"/>
      <c r="DH307" s="210"/>
      <c r="DI307" s="210"/>
      <c r="DJ307" s="210"/>
      <c r="DK307" s="210"/>
      <c r="DL307" s="210"/>
    </row>
    <row r="308" spans="1:116" x14ac:dyDescent="0.35">
      <c r="A308" s="27"/>
      <c r="B308" s="27"/>
      <c r="C308" s="27"/>
      <c r="D308" s="27"/>
      <c r="E308" s="27"/>
      <c r="F308" s="27"/>
      <c r="G308" s="27"/>
      <c r="H308" s="27"/>
      <c r="I308" s="27"/>
      <c r="J308" s="27"/>
      <c r="K308" s="27"/>
      <c r="L308" s="27"/>
      <c r="M308" s="27"/>
      <c r="N308" s="27"/>
      <c r="O308" s="27"/>
      <c r="P308" s="27"/>
      <c r="R308" s="27"/>
      <c r="S308" s="27"/>
      <c r="T308" s="27"/>
      <c r="U308" s="27"/>
      <c r="V308" s="27"/>
      <c r="W308" s="27"/>
      <c r="X308" s="27"/>
      <c r="Y308" s="27"/>
      <c r="Z308" s="27"/>
      <c r="AA308" s="27"/>
      <c r="AB308" s="27"/>
      <c r="AC308" s="27"/>
      <c r="AD308" s="67"/>
      <c r="AE308" s="67"/>
      <c r="AF308" s="67"/>
      <c r="AG308" s="67"/>
      <c r="AH308" s="67"/>
      <c r="AI308" s="67"/>
      <c r="AJ308" s="67"/>
      <c r="AK308" s="67"/>
      <c r="AL308" s="67"/>
      <c r="AM308" s="67"/>
      <c r="AN308" s="67"/>
      <c r="AO308" s="67"/>
      <c r="AP308" s="67"/>
      <c r="AQ308" s="67"/>
      <c r="AR308" s="67"/>
      <c r="AS308" s="67"/>
      <c r="AT308" s="67"/>
      <c r="AU308" s="67"/>
      <c r="AV308" s="67"/>
      <c r="AW308" s="67"/>
      <c r="AX308" s="67"/>
      <c r="AY308" s="67"/>
      <c r="AZ308" s="67"/>
      <c r="BA308" s="67"/>
      <c r="BB308" s="67"/>
      <c r="BC308" s="67"/>
      <c r="BD308" s="67"/>
      <c r="BE308" s="67"/>
      <c r="BF308" s="67"/>
      <c r="BG308" s="67"/>
      <c r="BH308" s="67"/>
      <c r="BI308" s="67"/>
      <c r="BJ308" s="67"/>
      <c r="BK308" s="67"/>
      <c r="BL308" s="67"/>
      <c r="BM308" s="67"/>
      <c r="BN308" s="67"/>
      <c r="BO308" s="67"/>
      <c r="BP308" s="67"/>
      <c r="BQ308" s="67"/>
      <c r="BR308" s="67"/>
      <c r="BS308" s="67"/>
      <c r="BT308" s="67"/>
      <c r="BU308" s="67"/>
      <c r="BV308" s="67"/>
      <c r="BW308" s="67"/>
      <c r="BX308" s="67"/>
      <c r="BY308" s="67"/>
      <c r="BZ308" s="67"/>
      <c r="CA308" s="67"/>
      <c r="CB308" s="67"/>
      <c r="CC308" s="67"/>
      <c r="CD308" s="67"/>
      <c r="CE308" s="67"/>
      <c r="CF308" s="67"/>
      <c r="CG308" s="67"/>
      <c r="CH308" s="67"/>
      <c r="CI308" s="67"/>
      <c r="CJ308" s="67"/>
      <c r="CK308" s="67"/>
      <c r="CL308" s="67"/>
      <c r="CN308" s="27"/>
      <c r="CO308" s="67"/>
      <c r="CP308" s="67"/>
      <c r="CQ308" s="67"/>
      <c r="CR308" s="67"/>
      <c r="CS308" s="67"/>
      <c r="CT308" s="67"/>
      <c r="CU308" s="67"/>
      <c r="CV308" s="67"/>
      <c r="CW308" s="67"/>
      <c r="CX308" s="67"/>
      <c r="CY308" s="67"/>
      <c r="CZ308" s="67"/>
      <c r="DA308" s="67"/>
      <c r="DB308" s="67"/>
      <c r="DC308" s="67"/>
      <c r="DD308" s="67"/>
      <c r="DE308" s="67"/>
      <c r="DF308" s="67"/>
      <c r="DG308" s="67"/>
      <c r="DH308" s="67"/>
      <c r="DI308" s="67"/>
      <c r="DJ308" s="67"/>
      <c r="DK308" s="67"/>
      <c r="DL308" s="67"/>
    </row>
    <row r="309" spans="1:116" x14ac:dyDescent="0.35">
      <c r="A309" s="174"/>
      <c r="E309" s="8"/>
      <c r="G309" s="175" t="s">
        <v>490</v>
      </c>
      <c r="H309" s="174"/>
      <c r="I309" s="176"/>
      <c r="J309" s="176"/>
      <c r="K309" s="197"/>
      <c r="L309" s="197"/>
      <c r="M309" s="197"/>
      <c r="N309" s="197"/>
      <c r="O309" s="197"/>
      <c r="P309" s="197"/>
      <c r="R309" s="198"/>
      <c r="S309" s="174"/>
      <c r="T309" s="174"/>
      <c r="U309" s="174"/>
      <c r="V309" s="174"/>
      <c r="W309" s="174"/>
      <c r="X309" s="174"/>
      <c r="Y309" s="174"/>
      <c r="Z309" s="174"/>
      <c r="AA309" s="174"/>
      <c r="AB309" s="174"/>
      <c r="AC309" s="174"/>
      <c r="AD309" s="174"/>
      <c r="AE309" s="174"/>
      <c r="AF309" s="174"/>
      <c r="AG309" s="174"/>
      <c r="AH309" s="174"/>
      <c r="AI309" s="174"/>
      <c r="AJ309" s="174"/>
      <c r="AK309" s="174"/>
      <c r="AL309" s="174"/>
      <c r="AM309" s="174"/>
      <c r="AN309" s="174"/>
      <c r="AO309" s="174"/>
      <c r="AP309" s="174"/>
      <c r="AQ309" s="174"/>
      <c r="AR309" s="174"/>
      <c r="AS309" s="174"/>
      <c r="AT309" s="174"/>
      <c r="AU309" s="174"/>
      <c r="AV309" s="174"/>
      <c r="AW309" s="174"/>
      <c r="AX309" s="174"/>
      <c r="AY309" s="174"/>
      <c r="AZ309" s="174"/>
      <c r="BA309" s="174"/>
      <c r="BB309" s="174"/>
      <c r="BC309" s="174"/>
      <c r="BD309" s="174"/>
      <c r="BE309" s="174"/>
      <c r="BF309" s="174"/>
      <c r="BG309" s="174"/>
      <c r="BH309" s="174"/>
      <c r="BI309" s="174"/>
      <c r="BJ309" s="174"/>
      <c r="BK309" s="174"/>
      <c r="BL309" s="174"/>
      <c r="BM309" s="174"/>
      <c r="BN309" s="174"/>
      <c r="BO309" s="174"/>
      <c r="BP309" s="174"/>
      <c r="BQ309" s="174"/>
      <c r="BR309" s="174"/>
      <c r="BS309" s="174"/>
      <c r="BT309" s="174"/>
      <c r="BU309" s="174"/>
      <c r="BV309" s="174"/>
      <c r="BW309" s="174"/>
      <c r="BX309" s="174"/>
      <c r="BY309" s="174"/>
      <c r="BZ309" s="174"/>
      <c r="CA309" s="174"/>
      <c r="CB309" s="174"/>
      <c r="CC309" s="174"/>
      <c r="CD309" s="174"/>
      <c r="CE309" s="174"/>
      <c r="CF309" s="174"/>
      <c r="CG309" s="174"/>
      <c r="CH309" s="174"/>
      <c r="CI309" s="174"/>
      <c r="CJ309" s="174"/>
      <c r="CK309" s="174"/>
      <c r="CL309" s="174"/>
      <c r="CN309" s="176"/>
      <c r="CO309" s="174"/>
      <c r="CP309" s="174"/>
      <c r="CQ309" s="174"/>
      <c r="CR309" s="174"/>
      <c r="CS309" s="174"/>
      <c r="CT309" s="174"/>
      <c r="CU309" s="174"/>
      <c r="CV309" s="174"/>
      <c r="CW309" s="174"/>
      <c r="CX309" s="174"/>
      <c r="CY309" s="174"/>
      <c r="CZ309" s="174"/>
      <c r="DA309" s="174"/>
      <c r="DB309" s="174"/>
      <c r="DC309" s="174"/>
      <c r="DD309" s="174"/>
      <c r="DE309" s="174"/>
      <c r="DF309" s="174"/>
      <c r="DG309" s="174"/>
      <c r="DH309" s="174"/>
      <c r="DI309" s="174"/>
      <c r="DJ309" s="174"/>
      <c r="DK309" s="174"/>
      <c r="DL309" s="174"/>
    </row>
    <row r="310" spans="1:116" x14ac:dyDescent="0.35">
      <c r="A310" s="174"/>
      <c r="E310" s="8"/>
      <c r="G310" s="175" t="s">
        <v>492</v>
      </c>
      <c r="H310" s="174"/>
      <c r="I310" s="176"/>
      <c r="J310" s="176"/>
      <c r="K310" s="197"/>
      <c r="L310" s="197"/>
      <c r="M310" s="197"/>
      <c r="N310" s="197"/>
      <c r="O310" s="197"/>
      <c r="P310" s="197"/>
      <c r="R310" s="198"/>
      <c r="S310" s="174"/>
      <c r="T310" s="174"/>
      <c r="U310" s="174"/>
      <c r="V310" s="174"/>
      <c r="W310" s="174"/>
      <c r="X310" s="174"/>
      <c r="Y310" s="174"/>
      <c r="Z310" s="174"/>
      <c r="AA310" s="174"/>
      <c r="AB310" s="174"/>
      <c r="AC310" s="174"/>
      <c r="AD310" s="174"/>
      <c r="AE310" s="174"/>
      <c r="AF310" s="174"/>
      <c r="AG310" s="174"/>
      <c r="AH310" s="174"/>
      <c r="AI310" s="174"/>
      <c r="AJ310" s="174"/>
      <c r="AK310" s="174"/>
      <c r="AL310" s="174"/>
      <c r="AM310" s="174"/>
      <c r="AN310" s="174"/>
      <c r="AO310" s="174"/>
      <c r="AP310" s="174"/>
      <c r="AQ310" s="174"/>
      <c r="AR310" s="174"/>
      <c r="AS310" s="174"/>
      <c r="AT310" s="174"/>
      <c r="AU310" s="174"/>
      <c r="AV310" s="174"/>
      <c r="AW310" s="174"/>
      <c r="AX310" s="174"/>
      <c r="AY310" s="174"/>
      <c r="AZ310" s="174"/>
      <c r="BA310" s="174"/>
      <c r="BB310" s="174"/>
      <c r="BC310" s="174"/>
      <c r="BD310" s="174"/>
      <c r="BE310" s="174"/>
      <c r="BF310" s="174"/>
      <c r="BG310" s="174"/>
      <c r="BH310" s="174"/>
      <c r="BI310" s="174"/>
      <c r="BJ310" s="174"/>
      <c r="BK310" s="174"/>
      <c r="BL310" s="174"/>
      <c r="BM310" s="174"/>
      <c r="BN310" s="174"/>
      <c r="BO310" s="174"/>
      <c r="BP310" s="174"/>
      <c r="BQ310" s="174"/>
      <c r="BR310" s="174"/>
      <c r="BS310" s="174"/>
      <c r="BT310" s="174"/>
      <c r="BU310" s="174"/>
      <c r="BV310" s="174"/>
      <c r="BW310" s="174"/>
      <c r="BX310" s="174"/>
      <c r="BY310" s="174"/>
      <c r="BZ310" s="174"/>
      <c r="CA310" s="174"/>
      <c r="CB310" s="174"/>
      <c r="CC310" s="174"/>
      <c r="CD310" s="174"/>
      <c r="CE310" s="174"/>
      <c r="CF310" s="174"/>
      <c r="CG310" s="174"/>
      <c r="CH310" s="174"/>
      <c r="CI310" s="174"/>
      <c r="CJ310" s="174"/>
      <c r="CK310" s="174"/>
      <c r="CL310" s="174"/>
      <c r="CN310" s="176"/>
      <c r="CO310" s="174"/>
      <c r="CP310" s="174"/>
      <c r="CQ310" s="174"/>
      <c r="CR310" s="174"/>
      <c r="CS310" s="174"/>
      <c r="CT310" s="174"/>
      <c r="CU310" s="174"/>
      <c r="CV310" s="174"/>
      <c r="CW310" s="174"/>
      <c r="CX310" s="174"/>
      <c r="CY310" s="174"/>
      <c r="CZ310" s="174"/>
      <c r="DA310" s="174"/>
      <c r="DB310" s="174"/>
      <c r="DC310" s="174"/>
      <c r="DD310" s="174"/>
      <c r="DE310" s="174"/>
      <c r="DF310" s="174"/>
      <c r="DG310" s="174"/>
      <c r="DH310" s="174"/>
      <c r="DI310" s="174"/>
      <c r="DJ310" s="174"/>
      <c r="DK310" s="174"/>
      <c r="DL310" s="174"/>
    </row>
    <row r="311" spans="1:116" x14ac:dyDescent="0.35">
      <c r="A311" s="174"/>
      <c r="E311" s="8"/>
      <c r="G311" s="175" t="s">
        <v>461</v>
      </c>
      <c r="H311" s="174"/>
      <c r="I311" s="176"/>
      <c r="J311" s="176"/>
      <c r="K311" s="197"/>
      <c r="L311" s="197"/>
      <c r="M311" s="197"/>
      <c r="N311" s="197"/>
      <c r="O311" s="197"/>
      <c r="P311" s="197"/>
      <c r="R311" s="198"/>
      <c r="S311" s="199" t="str">
        <f t="shared" ref="S311:AX311" si="301">S$20</f>
        <v>S$16</v>
      </c>
      <c r="T311" s="199" t="str">
        <f t="shared" si="301"/>
        <v>T$16</v>
      </c>
      <c r="U311" s="199" t="str">
        <f t="shared" si="301"/>
        <v>U$16</v>
      </c>
      <c r="V311" s="199" t="str">
        <f t="shared" si="301"/>
        <v>V$16</v>
      </c>
      <c r="W311" s="199" t="str">
        <f t="shared" si="301"/>
        <v>W$16</v>
      </c>
      <c r="X311" s="199" t="str">
        <f t="shared" si="301"/>
        <v>X$16</v>
      </c>
      <c r="Y311" s="199" t="str">
        <f t="shared" si="301"/>
        <v>Y$16</v>
      </c>
      <c r="Z311" s="199" t="str">
        <f t="shared" si="301"/>
        <v>Z$16</v>
      </c>
      <c r="AA311" s="199" t="str">
        <f t="shared" si="301"/>
        <v>AA$16</v>
      </c>
      <c r="AB311" s="199" t="str">
        <f t="shared" si="301"/>
        <v>AB$16</v>
      </c>
      <c r="AC311" s="199" t="str">
        <f t="shared" si="301"/>
        <v>AC$16</v>
      </c>
      <c r="AD311" s="199" t="str">
        <f t="shared" si="301"/>
        <v>AD$16</v>
      </c>
      <c r="AE311" s="199" t="str">
        <f t="shared" si="301"/>
        <v>AE$16</v>
      </c>
      <c r="AF311" s="199" t="str">
        <f t="shared" si="301"/>
        <v>AF$16</v>
      </c>
      <c r="AG311" s="199" t="str">
        <f t="shared" si="301"/>
        <v>AG$16</v>
      </c>
      <c r="AH311" s="199" t="str">
        <f t="shared" si="301"/>
        <v>AH$16</v>
      </c>
      <c r="AI311" s="199" t="str">
        <f t="shared" si="301"/>
        <v>AI$16</v>
      </c>
      <c r="AJ311" s="199" t="str">
        <f t="shared" si="301"/>
        <v>AJ$16</v>
      </c>
      <c r="AK311" s="199" t="str">
        <f t="shared" si="301"/>
        <v>AK$16</v>
      </c>
      <c r="AL311" s="199" t="str">
        <f t="shared" si="301"/>
        <v>AL$16</v>
      </c>
      <c r="AM311" s="199" t="str">
        <f t="shared" si="301"/>
        <v>AM$16</v>
      </c>
      <c r="AN311" s="199" t="str">
        <f t="shared" si="301"/>
        <v>AN$16</v>
      </c>
      <c r="AO311" s="199" t="str">
        <f t="shared" si="301"/>
        <v>AO$16</v>
      </c>
      <c r="AP311" s="199" t="str">
        <f t="shared" si="301"/>
        <v>AP$16</v>
      </c>
      <c r="AQ311" s="199" t="str">
        <f t="shared" si="301"/>
        <v>AQ$16</v>
      </c>
      <c r="AR311" s="199" t="str">
        <f t="shared" si="301"/>
        <v>AR$16</v>
      </c>
      <c r="AS311" s="199" t="str">
        <f t="shared" si="301"/>
        <v>AS$16</v>
      </c>
      <c r="AT311" s="199" t="str">
        <f t="shared" si="301"/>
        <v>AT$16</v>
      </c>
      <c r="AU311" s="199" t="str">
        <f t="shared" si="301"/>
        <v>AU$16</v>
      </c>
      <c r="AV311" s="199" t="str">
        <f t="shared" si="301"/>
        <v>AV$16</v>
      </c>
      <c r="AW311" s="199" t="str">
        <f t="shared" si="301"/>
        <v>AW$16</v>
      </c>
      <c r="AX311" s="199" t="str">
        <f t="shared" si="301"/>
        <v>AX$16</v>
      </c>
      <c r="AY311" s="199" t="str">
        <f t="shared" ref="AY311:CD311" si="302">AY$20</f>
        <v>AY$16</v>
      </c>
      <c r="AZ311" s="199" t="str">
        <f t="shared" si="302"/>
        <v>AZ$16</v>
      </c>
      <c r="BA311" s="199" t="str">
        <f t="shared" si="302"/>
        <v>BA$16</v>
      </c>
      <c r="BB311" s="199" t="str">
        <f t="shared" si="302"/>
        <v>BB$16</v>
      </c>
      <c r="BC311" s="199" t="str">
        <f t="shared" si="302"/>
        <v>BC$16</v>
      </c>
      <c r="BD311" s="199" t="str">
        <f t="shared" si="302"/>
        <v>BD$16</v>
      </c>
      <c r="BE311" s="199" t="str">
        <f t="shared" si="302"/>
        <v>BE$16</v>
      </c>
      <c r="BF311" s="199" t="str">
        <f t="shared" si="302"/>
        <v>BF$16</v>
      </c>
      <c r="BG311" s="199" t="str">
        <f t="shared" si="302"/>
        <v>BG$16</v>
      </c>
      <c r="BH311" s="199" t="str">
        <f t="shared" si="302"/>
        <v>BH$16</v>
      </c>
      <c r="BI311" s="199" t="str">
        <f t="shared" si="302"/>
        <v>BI$16</v>
      </c>
      <c r="BJ311" s="199" t="str">
        <f t="shared" si="302"/>
        <v>BJ$16</v>
      </c>
      <c r="BK311" s="199" t="str">
        <f t="shared" si="302"/>
        <v>BK$16</v>
      </c>
      <c r="BL311" s="199" t="str">
        <f t="shared" si="302"/>
        <v>BL$16</v>
      </c>
      <c r="BM311" s="199" t="str">
        <f t="shared" si="302"/>
        <v>BM$16</v>
      </c>
      <c r="BN311" s="199" t="str">
        <f t="shared" si="302"/>
        <v>BN$16</v>
      </c>
      <c r="BO311" s="199" t="str">
        <f t="shared" si="302"/>
        <v>BO$16</v>
      </c>
      <c r="BP311" s="199" t="str">
        <f t="shared" si="302"/>
        <v>BP$16</v>
      </c>
      <c r="BQ311" s="199" t="str">
        <f t="shared" si="302"/>
        <v>BQ$16</v>
      </c>
      <c r="BR311" s="199" t="str">
        <f t="shared" si="302"/>
        <v>BR$16</v>
      </c>
      <c r="BS311" s="199" t="str">
        <f t="shared" si="302"/>
        <v>BS$16</v>
      </c>
      <c r="BT311" s="199" t="str">
        <f t="shared" si="302"/>
        <v>BT$16</v>
      </c>
      <c r="BU311" s="199" t="str">
        <f t="shared" si="302"/>
        <v>BU$16</v>
      </c>
      <c r="BV311" s="199" t="str">
        <f t="shared" si="302"/>
        <v>BV$16</v>
      </c>
      <c r="BW311" s="199" t="str">
        <f t="shared" si="302"/>
        <v>BW$16</v>
      </c>
      <c r="BX311" s="199" t="str">
        <f t="shared" si="302"/>
        <v>BX$16</v>
      </c>
      <c r="BY311" s="199" t="str">
        <f t="shared" si="302"/>
        <v>BY$16</v>
      </c>
      <c r="BZ311" s="199" t="str">
        <f t="shared" si="302"/>
        <v>BZ$16</v>
      </c>
      <c r="CA311" s="199" t="str">
        <f t="shared" si="302"/>
        <v>CA$16</v>
      </c>
      <c r="CB311" s="199" t="str">
        <f t="shared" si="302"/>
        <v>CB$16</v>
      </c>
      <c r="CC311" s="199" t="str">
        <f t="shared" si="302"/>
        <v>CC$16</v>
      </c>
      <c r="CD311" s="199" t="str">
        <f t="shared" si="302"/>
        <v>CD$16</v>
      </c>
      <c r="CE311" s="199" t="str">
        <f t="shared" ref="CE311:CL311" si="303">CE$20</f>
        <v>CE$16</v>
      </c>
      <c r="CF311" s="199" t="str">
        <f t="shared" si="303"/>
        <v>CF$16</v>
      </c>
      <c r="CG311" s="199" t="str">
        <f t="shared" si="303"/>
        <v>CG$16</v>
      </c>
      <c r="CH311" s="199" t="str">
        <f t="shared" si="303"/>
        <v>CH$16</v>
      </c>
      <c r="CI311" s="199" t="str">
        <f t="shared" si="303"/>
        <v>CI$16</v>
      </c>
      <c r="CJ311" s="199" t="str">
        <f t="shared" si="303"/>
        <v>CJ$16</v>
      </c>
      <c r="CK311" s="199" t="str">
        <f t="shared" si="303"/>
        <v>CK$16</v>
      </c>
      <c r="CL311" s="199" t="str">
        <f t="shared" si="303"/>
        <v>CL$16</v>
      </c>
      <c r="CN311" s="176"/>
      <c r="CO311" s="199" t="str">
        <f t="shared" ref="CO311:DL311" si="304">CO$20</f>
        <v>CO$16</v>
      </c>
      <c r="CP311" s="199" t="str">
        <f t="shared" si="304"/>
        <v>CP$16</v>
      </c>
      <c r="CQ311" s="199" t="str">
        <f t="shared" si="304"/>
        <v>CQ$16</v>
      </c>
      <c r="CR311" s="199" t="str">
        <f t="shared" si="304"/>
        <v>CR$16</v>
      </c>
      <c r="CS311" s="199" t="str">
        <f t="shared" si="304"/>
        <v>CS$16</v>
      </c>
      <c r="CT311" s="199" t="str">
        <f t="shared" si="304"/>
        <v>CT$16</v>
      </c>
      <c r="CU311" s="199" t="str">
        <f t="shared" si="304"/>
        <v>CU$16</v>
      </c>
      <c r="CV311" s="199" t="str">
        <f t="shared" si="304"/>
        <v>CV$16</v>
      </c>
      <c r="CW311" s="199" t="str">
        <f t="shared" si="304"/>
        <v>CW$16</v>
      </c>
      <c r="CX311" s="199" t="str">
        <f t="shared" si="304"/>
        <v>CX$16</v>
      </c>
      <c r="CY311" s="199" t="str">
        <f t="shared" si="304"/>
        <v>CY$16</v>
      </c>
      <c r="CZ311" s="199" t="str">
        <f t="shared" si="304"/>
        <v>CZ$16</v>
      </c>
      <c r="DA311" s="199" t="str">
        <f t="shared" si="304"/>
        <v>DA$16</v>
      </c>
      <c r="DB311" s="199" t="str">
        <f t="shared" si="304"/>
        <v>DB$16</v>
      </c>
      <c r="DC311" s="199" t="str">
        <f t="shared" si="304"/>
        <v>DC$16</v>
      </c>
      <c r="DD311" s="199" t="str">
        <f t="shared" si="304"/>
        <v>DD$16</v>
      </c>
      <c r="DE311" s="199" t="str">
        <f t="shared" si="304"/>
        <v>DE$16</v>
      </c>
      <c r="DF311" s="199" t="str">
        <f t="shared" si="304"/>
        <v>DF$16</v>
      </c>
      <c r="DG311" s="199" t="str">
        <f t="shared" si="304"/>
        <v>DG$16</v>
      </c>
      <c r="DH311" s="199" t="str">
        <f t="shared" si="304"/>
        <v>DH$16</v>
      </c>
      <c r="DI311" s="199" t="str">
        <f t="shared" si="304"/>
        <v>DI$16</v>
      </c>
      <c r="DJ311" s="199" t="str">
        <f t="shared" si="304"/>
        <v>DJ$16</v>
      </c>
      <c r="DK311" s="199" t="str">
        <f t="shared" si="304"/>
        <v>DK$16</v>
      </c>
      <c r="DL311" s="199" t="str">
        <f t="shared" si="304"/>
        <v>DL$16</v>
      </c>
    </row>
    <row r="312" spans="1:116" x14ac:dyDescent="0.35">
      <c r="A312" s="174"/>
      <c r="E312" s="8"/>
      <c r="G312" s="175" t="s">
        <v>462</v>
      </c>
      <c r="H312" s="200"/>
      <c r="I312" s="201"/>
      <c r="J312" s="201"/>
      <c r="K312" s="202"/>
      <c r="L312" s="202"/>
      <c r="M312" s="202"/>
      <c r="N312" s="202"/>
      <c r="O312" s="202"/>
      <c r="P312" s="202"/>
      <c r="R312" s="202"/>
      <c r="S312" s="199" t="str">
        <f t="shared" ref="S312:AX312" si="305">S$21</f>
        <v>S$17</v>
      </c>
      <c r="T312" s="199" t="str">
        <f t="shared" si="305"/>
        <v>T$17</v>
      </c>
      <c r="U312" s="199" t="str">
        <f t="shared" si="305"/>
        <v>U$17</v>
      </c>
      <c r="V312" s="199" t="str">
        <f t="shared" si="305"/>
        <v>V$17</v>
      </c>
      <c r="W312" s="199" t="str">
        <f t="shared" si="305"/>
        <v>W$17</v>
      </c>
      <c r="X312" s="199" t="str">
        <f t="shared" si="305"/>
        <v>X$17</v>
      </c>
      <c r="Y312" s="199" t="str">
        <f t="shared" si="305"/>
        <v>Y$17</v>
      </c>
      <c r="Z312" s="199" t="str">
        <f t="shared" si="305"/>
        <v>Z$17</v>
      </c>
      <c r="AA312" s="199" t="str">
        <f t="shared" si="305"/>
        <v>AA$17</v>
      </c>
      <c r="AB312" s="199" t="str">
        <f t="shared" si="305"/>
        <v>AB$17</v>
      </c>
      <c r="AC312" s="199" t="str">
        <f t="shared" si="305"/>
        <v>AC$17</v>
      </c>
      <c r="AD312" s="199" t="str">
        <f t="shared" si="305"/>
        <v>AD$17</v>
      </c>
      <c r="AE312" s="199" t="str">
        <f t="shared" si="305"/>
        <v>AE$17</v>
      </c>
      <c r="AF312" s="199" t="str">
        <f t="shared" si="305"/>
        <v>AF$17</v>
      </c>
      <c r="AG312" s="199" t="str">
        <f t="shared" si="305"/>
        <v>AG$17</v>
      </c>
      <c r="AH312" s="199" t="str">
        <f t="shared" si="305"/>
        <v>AH$17</v>
      </c>
      <c r="AI312" s="199" t="str">
        <f t="shared" si="305"/>
        <v>AI$17</v>
      </c>
      <c r="AJ312" s="199" t="str">
        <f t="shared" si="305"/>
        <v>AJ$17</v>
      </c>
      <c r="AK312" s="199" t="str">
        <f t="shared" si="305"/>
        <v>AK$17</v>
      </c>
      <c r="AL312" s="199" t="str">
        <f t="shared" si="305"/>
        <v>AL$17</v>
      </c>
      <c r="AM312" s="199" t="str">
        <f t="shared" si="305"/>
        <v>AM$17</v>
      </c>
      <c r="AN312" s="199" t="str">
        <f t="shared" si="305"/>
        <v>AN$17</v>
      </c>
      <c r="AO312" s="199" t="str">
        <f t="shared" si="305"/>
        <v>AO$17</v>
      </c>
      <c r="AP312" s="199" t="str">
        <f t="shared" si="305"/>
        <v>AP$17</v>
      </c>
      <c r="AQ312" s="199" t="str">
        <f t="shared" si="305"/>
        <v>AQ$17</v>
      </c>
      <c r="AR312" s="199" t="str">
        <f t="shared" si="305"/>
        <v>AR$17</v>
      </c>
      <c r="AS312" s="199" t="str">
        <f t="shared" si="305"/>
        <v>AS$17</v>
      </c>
      <c r="AT312" s="199" t="str">
        <f t="shared" si="305"/>
        <v>AT$17</v>
      </c>
      <c r="AU312" s="199" t="str">
        <f t="shared" si="305"/>
        <v>AU$17</v>
      </c>
      <c r="AV312" s="199" t="str">
        <f t="shared" si="305"/>
        <v>AV$17</v>
      </c>
      <c r="AW312" s="199" t="str">
        <f t="shared" si="305"/>
        <v>AW$17</v>
      </c>
      <c r="AX312" s="199" t="str">
        <f t="shared" si="305"/>
        <v>AX$17</v>
      </c>
      <c r="AY312" s="199" t="str">
        <f t="shared" ref="AY312:CD312" si="306">AY$21</f>
        <v>AY$17</v>
      </c>
      <c r="AZ312" s="199" t="str">
        <f t="shared" si="306"/>
        <v>AZ$17</v>
      </c>
      <c r="BA312" s="199" t="str">
        <f t="shared" si="306"/>
        <v>BA$17</v>
      </c>
      <c r="BB312" s="199" t="str">
        <f t="shared" si="306"/>
        <v>BB$17</v>
      </c>
      <c r="BC312" s="199" t="str">
        <f t="shared" si="306"/>
        <v>BC$17</v>
      </c>
      <c r="BD312" s="199" t="str">
        <f t="shared" si="306"/>
        <v>BD$17</v>
      </c>
      <c r="BE312" s="199" t="str">
        <f t="shared" si="306"/>
        <v>BE$17</v>
      </c>
      <c r="BF312" s="199" t="str">
        <f t="shared" si="306"/>
        <v>BF$17</v>
      </c>
      <c r="BG312" s="199" t="str">
        <f t="shared" si="306"/>
        <v>BG$17</v>
      </c>
      <c r="BH312" s="199" t="str">
        <f t="shared" si="306"/>
        <v>BH$17</v>
      </c>
      <c r="BI312" s="199" t="str">
        <f t="shared" si="306"/>
        <v>BI$17</v>
      </c>
      <c r="BJ312" s="199" t="str">
        <f t="shared" si="306"/>
        <v>BJ$17</v>
      </c>
      <c r="BK312" s="199" t="str">
        <f t="shared" si="306"/>
        <v>BK$17</v>
      </c>
      <c r="BL312" s="199" t="str">
        <f t="shared" si="306"/>
        <v>BL$17</v>
      </c>
      <c r="BM312" s="199" t="str">
        <f t="shared" si="306"/>
        <v>BM$17</v>
      </c>
      <c r="BN312" s="199" t="str">
        <f t="shared" si="306"/>
        <v>BN$17</v>
      </c>
      <c r="BO312" s="199" t="str">
        <f t="shared" si="306"/>
        <v>BO$17</v>
      </c>
      <c r="BP312" s="199" t="str">
        <f t="shared" si="306"/>
        <v>BP$17</v>
      </c>
      <c r="BQ312" s="199" t="str">
        <f t="shared" si="306"/>
        <v>BQ$17</v>
      </c>
      <c r="BR312" s="199" t="str">
        <f t="shared" si="306"/>
        <v>BR$17</v>
      </c>
      <c r="BS312" s="199" t="str">
        <f t="shared" si="306"/>
        <v>BS$17</v>
      </c>
      <c r="BT312" s="199" t="str">
        <f t="shared" si="306"/>
        <v>BT$17</v>
      </c>
      <c r="BU312" s="199" t="str">
        <f t="shared" si="306"/>
        <v>BU$17</v>
      </c>
      <c r="BV312" s="199" t="str">
        <f t="shared" si="306"/>
        <v>BV$17</v>
      </c>
      <c r="BW312" s="199" t="str">
        <f t="shared" si="306"/>
        <v>BW$17</v>
      </c>
      <c r="BX312" s="199" t="str">
        <f t="shared" si="306"/>
        <v>BX$17</v>
      </c>
      <c r="BY312" s="199" t="str">
        <f t="shared" si="306"/>
        <v>BY$17</v>
      </c>
      <c r="BZ312" s="199" t="str">
        <f t="shared" si="306"/>
        <v>BZ$17</v>
      </c>
      <c r="CA312" s="199" t="str">
        <f t="shared" si="306"/>
        <v>CA$17</v>
      </c>
      <c r="CB312" s="199" t="str">
        <f t="shared" si="306"/>
        <v>CB$17</v>
      </c>
      <c r="CC312" s="199" t="str">
        <f t="shared" si="306"/>
        <v>CC$17</v>
      </c>
      <c r="CD312" s="199" t="str">
        <f t="shared" si="306"/>
        <v>CD$17</v>
      </c>
      <c r="CE312" s="199" t="str">
        <f t="shared" ref="CE312:CL312" si="307">CE$21</f>
        <v>CE$17</v>
      </c>
      <c r="CF312" s="199" t="str">
        <f t="shared" si="307"/>
        <v>CF$17</v>
      </c>
      <c r="CG312" s="199" t="str">
        <f t="shared" si="307"/>
        <v>CG$17</v>
      </c>
      <c r="CH312" s="199" t="str">
        <f t="shared" si="307"/>
        <v>CH$17</v>
      </c>
      <c r="CI312" s="199" t="str">
        <f t="shared" si="307"/>
        <v>CI$17</v>
      </c>
      <c r="CJ312" s="199" t="str">
        <f t="shared" si="307"/>
        <v>CJ$17</v>
      </c>
      <c r="CK312" s="199" t="str">
        <f t="shared" si="307"/>
        <v>CK$17</v>
      </c>
      <c r="CL312" s="199" t="str">
        <f t="shared" si="307"/>
        <v>CL$17</v>
      </c>
      <c r="CN312" s="201"/>
      <c r="CO312" s="199" t="str">
        <f t="shared" ref="CO312:DL312" si="308">CO$21</f>
        <v>CO$17</v>
      </c>
      <c r="CP312" s="199" t="str">
        <f t="shared" si="308"/>
        <v>CP$17</v>
      </c>
      <c r="CQ312" s="199" t="str">
        <f t="shared" si="308"/>
        <v>CQ$17</v>
      </c>
      <c r="CR312" s="199" t="str">
        <f t="shared" si="308"/>
        <v>CR$17</v>
      </c>
      <c r="CS312" s="199" t="str">
        <f t="shared" si="308"/>
        <v>CS$17</v>
      </c>
      <c r="CT312" s="199" t="str">
        <f t="shared" si="308"/>
        <v>CT$17</v>
      </c>
      <c r="CU312" s="199" t="str">
        <f t="shared" si="308"/>
        <v>CU$17</v>
      </c>
      <c r="CV312" s="199" t="str">
        <f t="shared" si="308"/>
        <v>CV$17</v>
      </c>
      <c r="CW312" s="199" t="str">
        <f t="shared" si="308"/>
        <v>CW$17</v>
      </c>
      <c r="CX312" s="199" t="str">
        <f t="shared" si="308"/>
        <v>CX$17</v>
      </c>
      <c r="CY312" s="199" t="str">
        <f t="shared" si="308"/>
        <v>CY$17</v>
      </c>
      <c r="CZ312" s="199" t="str">
        <f t="shared" si="308"/>
        <v>CZ$17</v>
      </c>
      <c r="DA312" s="199" t="str">
        <f t="shared" si="308"/>
        <v>DA$17</v>
      </c>
      <c r="DB312" s="199" t="str">
        <f t="shared" si="308"/>
        <v>DB$17</v>
      </c>
      <c r="DC312" s="199" t="str">
        <f t="shared" si="308"/>
        <v>DC$17</v>
      </c>
      <c r="DD312" s="199" t="str">
        <f t="shared" si="308"/>
        <v>DD$17</v>
      </c>
      <c r="DE312" s="199" t="str">
        <f t="shared" si="308"/>
        <v>DE$17</v>
      </c>
      <c r="DF312" s="199" t="str">
        <f t="shared" si="308"/>
        <v>DF$17</v>
      </c>
      <c r="DG312" s="199" t="str">
        <f t="shared" si="308"/>
        <v>DG$17</v>
      </c>
      <c r="DH312" s="199" t="str">
        <f t="shared" si="308"/>
        <v>DH$17</v>
      </c>
      <c r="DI312" s="199" t="str">
        <f t="shared" si="308"/>
        <v>DI$17</v>
      </c>
      <c r="DJ312" s="199" t="str">
        <f t="shared" si="308"/>
        <v>DJ$17</v>
      </c>
      <c r="DK312" s="199" t="str">
        <f t="shared" si="308"/>
        <v>DK$17</v>
      </c>
      <c r="DL312" s="199" t="str">
        <f t="shared" si="308"/>
        <v>DL$17</v>
      </c>
    </row>
    <row r="313" spans="1:116" x14ac:dyDescent="0.35">
      <c r="A313" s="174"/>
      <c r="E313" s="8"/>
      <c r="G313" s="175" t="s">
        <v>491</v>
      </c>
      <c r="H313" s="200"/>
      <c r="I313" s="201"/>
      <c r="J313" s="201"/>
      <c r="K313" s="202"/>
      <c r="L313" s="202"/>
      <c r="M313" s="202"/>
      <c r="N313" s="202"/>
      <c r="O313" s="202"/>
      <c r="P313" s="202"/>
      <c r="R313" s="202"/>
      <c r="S313" s="190"/>
      <c r="T313" s="190"/>
      <c r="U313" s="190"/>
      <c r="V313" s="190"/>
      <c r="W313" s="190"/>
      <c r="X313" s="190"/>
      <c r="Y313" s="190"/>
      <c r="Z313" s="190"/>
      <c r="AA313" s="190"/>
      <c r="AB313" s="190"/>
      <c r="AC313" s="190"/>
      <c r="AD313" s="190"/>
      <c r="AE313" s="190"/>
      <c r="AF313" s="190"/>
      <c r="AG313" s="190"/>
      <c r="AH313" s="190"/>
      <c r="AI313" s="190"/>
      <c r="AJ313" s="190"/>
      <c r="AK313" s="190"/>
      <c r="AL313" s="190"/>
      <c r="AM313" s="190"/>
      <c r="AN313" s="190"/>
      <c r="AO313" s="190"/>
      <c r="AP313" s="190"/>
      <c r="AQ313" s="190"/>
      <c r="AR313" s="190"/>
      <c r="AS313" s="190"/>
      <c r="AT313" s="190"/>
      <c r="AU313" s="190"/>
      <c r="AV313" s="190"/>
      <c r="AW313" s="190"/>
      <c r="AX313" s="190"/>
      <c r="AY313" s="190"/>
      <c r="AZ313" s="190"/>
      <c r="BA313" s="190"/>
      <c r="BB313" s="190"/>
      <c r="BC313" s="190"/>
      <c r="BD313" s="190"/>
      <c r="BE313" s="190"/>
      <c r="BF313" s="190"/>
      <c r="BG313" s="190"/>
      <c r="BH313" s="190"/>
      <c r="BI313" s="190"/>
      <c r="BJ313" s="190"/>
      <c r="BK313" s="190"/>
      <c r="BL313" s="190"/>
      <c r="BM313" s="190"/>
      <c r="BN313" s="190"/>
      <c r="BO313" s="190"/>
      <c r="BP313" s="190"/>
      <c r="BQ313" s="190"/>
      <c r="BR313" s="190"/>
      <c r="BS313" s="190"/>
      <c r="BT313" s="190"/>
      <c r="BU313" s="190"/>
      <c r="BV313" s="190"/>
      <c r="BW313" s="190"/>
      <c r="BX313" s="190"/>
      <c r="BY313" s="190"/>
      <c r="BZ313" s="190"/>
      <c r="CA313" s="190"/>
      <c r="CB313" s="190"/>
      <c r="CC313" s="190"/>
      <c r="CD313" s="190"/>
      <c r="CE313" s="190"/>
      <c r="CF313" s="190"/>
      <c r="CG313" s="190"/>
      <c r="CH313" s="190"/>
      <c r="CI313" s="190"/>
      <c r="CJ313" s="190"/>
      <c r="CK313" s="190"/>
      <c r="CL313" s="190"/>
      <c r="CN313" s="201"/>
      <c r="CO313" s="190"/>
      <c r="CP313" s="190"/>
      <c r="CQ313" s="190"/>
      <c r="CR313" s="190"/>
      <c r="CS313" s="190"/>
      <c r="CT313" s="190"/>
      <c r="CU313" s="190"/>
      <c r="CV313" s="190"/>
      <c r="CW313" s="190"/>
      <c r="CX313" s="190"/>
      <c r="CY313" s="190"/>
      <c r="CZ313" s="190"/>
      <c r="DA313" s="190"/>
      <c r="DB313" s="190"/>
      <c r="DC313" s="190"/>
      <c r="DD313" s="190"/>
      <c r="DE313" s="190"/>
      <c r="DF313" s="190"/>
      <c r="DG313" s="190"/>
      <c r="DH313" s="190"/>
      <c r="DI313" s="190"/>
      <c r="DJ313" s="190"/>
      <c r="DK313" s="190"/>
      <c r="DL313" s="190"/>
    </row>
    <row r="314" spans="1:116" x14ac:dyDescent="0.35">
      <c r="A314" s="174"/>
      <c r="E314" s="8"/>
      <c r="G314" s="175" t="s">
        <v>505</v>
      </c>
      <c r="H314" s="200"/>
      <c r="I314" s="201"/>
      <c r="J314" s="201"/>
      <c r="K314" s="202"/>
      <c r="L314" s="202"/>
      <c r="M314" s="202"/>
      <c r="N314" s="202"/>
      <c r="O314" s="202"/>
      <c r="P314" s="202"/>
      <c r="R314" s="202"/>
      <c r="S314" s="190"/>
      <c r="T314" s="190"/>
      <c r="U314" s="190"/>
      <c r="V314" s="190"/>
      <c r="W314" s="190"/>
      <c r="X314" s="190"/>
      <c r="Y314" s="190"/>
      <c r="Z314" s="190"/>
      <c r="AA314" s="190"/>
      <c r="AB314" s="190"/>
      <c r="AC314" s="190"/>
      <c r="AD314" s="190"/>
      <c r="AE314" s="190"/>
      <c r="AF314" s="190"/>
      <c r="AG314" s="190"/>
      <c r="AH314" s="190"/>
      <c r="AI314" s="190"/>
      <c r="AJ314" s="190"/>
      <c r="AK314" s="190"/>
      <c r="AL314" s="190"/>
      <c r="AM314" s="190"/>
      <c r="AN314" s="190"/>
      <c r="AO314" s="190"/>
      <c r="AP314" s="190"/>
      <c r="AQ314" s="190"/>
      <c r="AR314" s="190"/>
      <c r="AS314" s="190"/>
      <c r="AT314" s="190"/>
      <c r="AU314" s="190"/>
      <c r="AV314" s="190"/>
      <c r="AW314" s="190"/>
      <c r="AX314" s="190"/>
      <c r="AY314" s="190"/>
      <c r="AZ314" s="190"/>
      <c r="BA314" s="190"/>
      <c r="BB314" s="190"/>
      <c r="BC314" s="190"/>
      <c r="BD314" s="190"/>
      <c r="BE314" s="190"/>
      <c r="BF314" s="190"/>
      <c r="BG314" s="190"/>
      <c r="BH314" s="190"/>
      <c r="BI314" s="190"/>
      <c r="BJ314" s="190"/>
      <c r="BK314" s="190"/>
      <c r="BL314" s="190"/>
      <c r="BM314" s="190"/>
      <c r="BN314" s="190"/>
      <c r="BO314" s="190"/>
      <c r="BP314" s="190"/>
      <c r="BQ314" s="190"/>
      <c r="BR314" s="190"/>
      <c r="BS314" s="190"/>
      <c r="BT314" s="190"/>
      <c r="BU314" s="190"/>
      <c r="BV314" s="190"/>
      <c r="BW314" s="190"/>
      <c r="BX314" s="190"/>
      <c r="BY314" s="190"/>
      <c r="BZ314" s="190"/>
      <c r="CA314" s="190"/>
      <c r="CB314" s="190"/>
      <c r="CC314" s="190"/>
      <c r="CD314" s="190"/>
      <c r="CE314" s="190"/>
      <c r="CF314" s="190"/>
      <c r="CG314" s="190"/>
      <c r="CH314" s="190"/>
      <c r="CI314" s="190"/>
      <c r="CJ314" s="190"/>
      <c r="CK314" s="190"/>
      <c r="CL314" s="190"/>
      <c r="CN314" s="201"/>
      <c r="CO314" s="190"/>
      <c r="CP314" s="190"/>
      <c r="CQ314" s="190"/>
      <c r="CR314" s="190"/>
      <c r="CS314" s="190"/>
      <c r="CT314" s="190"/>
      <c r="CU314" s="190"/>
      <c r="CV314" s="190"/>
      <c r="CW314" s="190"/>
      <c r="CX314" s="190"/>
      <c r="CY314" s="190"/>
      <c r="CZ314" s="190"/>
      <c r="DA314" s="190"/>
      <c r="DB314" s="190"/>
      <c r="DC314" s="190"/>
      <c r="DD314" s="190"/>
      <c r="DE314" s="190"/>
      <c r="DF314" s="190"/>
      <c r="DG314" s="190"/>
      <c r="DH314" s="190"/>
      <c r="DI314" s="190"/>
      <c r="DJ314" s="190"/>
      <c r="DK314" s="190"/>
      <c r="DL314" s="190"/>
    </row>
    <row r="315" spans="1:116" x14ac:dyDescent="0.35">
      <c r="A315" s="174"/>
      <c r="E315" s="8"/>
      <c r="G315" s="175" t="s">
        <v>463</v>
      </c>
      <c r="H315" s="200"/>
      <c r="I315" s="201"/>
      <c r="J315" s="201"/>
      <c r="K315" s="202"/>
      <c r="L315" s="202"/>
      <c r="M315" s="202"/>
      <c r="N315" s="202"/>
      <c r="O315" s="202"/>
      <c r="P315" s="202"/>
      <c r="R315" s="202"/>
      <c r="S315" s="190" t="str">
        <f t="shared" ref="S315:AX315" si="309">S$22</f>
        <v>S$18</v>
      </c>
      <c r="T315" s="190" t="str">
        <f t="shared" si="309"/>
        <v>T$18</v>
      </c>
      <c r="U315" s="190" t="str">
        <f t="shared" si="309"/>
        <v>U$18</v>
      </c>
      <c r="V315" s="190" t="str">
        <f t="shared" si="309"/>
        <v>V$18</v>
      </c>
      <c r="W315" s="190" t="str">
        <f t="shared" si="309"/>
        <v>W$18</v>
      </c>
      <c r="X315" s="190" t="str">
        <f t="shared" si="309"/>
        <v>X$18</v>
      </c>
      <c r="Y315" s="190" t="str">
        <f t="shared" si="309"/>
        <v>Y$18</v>
      </c>
      <c r="Z315" s="190" t="str">
        <f t="shared" si="309"/>
        <v>Z$18</v>
      </c>
      <c r="AA315" s="190" t="str">
        <f t="shared" si="309"/>
        <v>AA$18</v>
      </c>
      <c r="AB315" s="190" t="str">
        <f t="shared" si="309"/>
        <v>AB$18</v>
      </c>
      <c r="AC315" s="190" t="str">
        <f t="shared" si="309"/>
        <v>AC$18</v>
      </c>
      <c r="AD315" s="190" t="str">
        <f t="shared" si="309"/>
        <v>AD$18</v>
      </c>
      <c r="AE315" s="190" t="str">
        <f t="shared" si="309"/>
        <v>AE$18</v>
      </c>
      <c r="AF315" s="190" t="str">
        <f t="shared" si="309"/>
        <v>AF$18</v>
      </c>
      <c r="AG315" s="190" t="str">
        <f t="shared" si="309"/>
        <v>AG$18</v>
      </c>
      <c r="AH315" s="190" t="str">
        <f t="shared" si="309"/>
        <v>AH$18</v>
      </c>
      <c r="AI315" s="190" t="str">
        <f t="shared" si="309"/>
        <v>AI$18</v>
      </c>
      <c r="AJ315" s="190" t="str">
        <f t="shared" si="309"/>
        <v>AJ$18</v>
      </c>
      <c r="AK315" s="190" t="str">
        <f t="shared" si="309"/>
        <v>AK$18</v>
      </c>
      <c r="AL315" s="190" t="str">
        <f t="shared" si="309"/>
        <v>AL$18</v>
      </c>
      <c r="AM315" s="190" t="str">
        <f t="shared" si="309"/>
        <v>AM$18</v>
      </c>
      <c r="AN315" s="190" t="str">
        <f t="shared" si="309"/>
        <v>AN$18</v>
      </c>
      <c r="AO315" s="190" t="str">
        <f t="shared" si="309"/>
        <v>AO$18</v>
      </c>
      <c r="AP315" s="190" t="str">
        <f t="shared" si="309"/>
        <v>AP$18</v>
      </c>
      <c r="AQ315" s="190" t="str">
        <f t="shared" si="309"/>
        <v>AQ$18</v>
      </c>
      <c r="AR315" s="190" t="str">
        <f t="shared" si="309"/>
        <v>AR$18</v>
      </c>
      <c r="AS315" s="190" t="str">
        <f t="shared" si="309"/>
        <v>AS$18</v>
      </c>
      <c r="AT315" s="190" t="str">
        <f t="shared" si="309"/>
        <v>AT$18</v>
      </c>
      <c r="AU315" s="190" t="str">
        <f t="shared" si="309"/>
        <v>AU$18</v>
      </c>
      <c r="AV315" s="190" t="str">
        <f t="shared" si="309"/>
        <v>AV$18</v>
      </c>
      <c r="AW315" s="190" t="str">
        <f t="shared" si="309"/>
        <v>AW$18</v>
      </c>
      <c r="AX315" s="190" t="str">
        <f t="shared" si="309"/>
        <v>AX$18</v>
      </c>
      <c r="AY315" s="190" t="str">
        <f t="shared" ref="AY315:CD315" si="310">AY$22</f>
        <v>AY$18</v>
      </c>
      <c r="AZ315" s="190" t="str">
        <f t="shared" si="310"/>
        <v>AZ$18</v>
      </c>
      <c r="BA315" s="190" t="str">
        <f t="shared" si="310"/>
        <v>BA$18</v>
      </c>
      <c r="BB315" s="190" t="str">
        <f t="shared" si="310"/>
        <v>BB$18</v>
      </c>
      <c r="BC315" s="190" t="str">
        <f t="shared" si="310"/>
        <v>BC$18</v>
      </c>
      <c r="BD315" s="190" t="str">
        <f t="shared" si="310"/>
        <v>BD$18</v>
      </c>
      <c r="BE315" s="190" t="str">
        <f t="shared" si="310"/>
        <v>BE$18</v>
      </c>
      <c r="BF315" s="190" t="str">
        <f t="shared" si="310"/>
        <v>BF$18</v>
      </c>
      <c r="BG315" s="190" t="str">
        <f t="shared" si="310"/>
        <v>BG$18</v>
      </c>
      <c r="BH315" s="190" t="str">
        <f t="shared" si="310"/>
        <v>BH$18</v>
      </c>
      <c r="BI315" s="190" t="str">
        <f t="shared" si="310"/>
        <v>BI$18</v>
      </c>
      <c r="BJ315" s="190" t="str">
        <f t="shared" si="310"/>
        <v>BJ$18</v>
      </c>
      <c r="BK315" s="190" t="str">
        <f t="shared" si="310"/>
        <v>BK$18</v>
      </c>
      <c r="BL315" s="190" t="str">
        <f t="shared" si="310"/>
        <v>BL$18</v>
      </c>
      <c r="BM315" s="190" t="str">
        <f t="shared" si="310"/>
        <v>BM$18</v>
      </c>
      <c r="BN315" s="190" t="str">
        <f t="shared" si="310"/>
        <v>BN$18</v>
      </c>
      <c r="BO315" s="190" t="str">
        <f t="shared" si="310"/>
        <v>BO$18</v>
      </c>
      <c r="BP315" s="190" t="str">
        <f t="shared" si="310"/>
        <v>BP$18</v>
      </c>
      <c r="BQ315" s="190" t="str">
        <f t="shared" si="310"/>
        <v>BQ$18</v>
      </c>
      <c r="BR315" s="190" t="str">
        <f t="shared" si="310"/>
        <v>BR$18</v>
      </c>
      <c r="BS315" s="190" t="str">
        <f t="shared" si="310"/>
        <v>BS$18</v>
      </c>
      <c r="BT315" s="190" t="str">
        <f t="shared" si="310"/>
        <v>BT$18</v>
      </c>
      <c r="BU315" s="190" t="str">
        <f t="shared" si="310"/>
        <v>BU$18</v>
      </c>
      <c r="BV315" s="190" t="str">
        <f t="shared" si="310"/>
        <v>BV$18</v>
      </c>
      <c r="BW315" s="190" t="str">
        <f t="shared" si="310"/>
        <v>BW$18</v>
      </c>
      <c r="BX315" s="190" t="str">
        <f t="shared" si="310"/>
        <v>BX$18</v>
      </c>
      <c r="BY315" s="190" t="str">
        <f t="shared" si="310"/>
        <v>BY$18</v>
      </c>
      <c r="BZ315" s="190" t="str">
        <f t="shared" si="310"/>
        <v>BZ$18</v>
      </c>
      <c r="CA315" s="190" t="str">
        <f t="shared" si="310"/>
        <v>CA$18</v>
      </c>
      <c r="CB315" s="190" t="str">
        <f t="shared" si="310"/>
        <v>CB$18</v>
      </c>
      <c r="CC315" s="190" t="str">
        <f t="shared" si="310"/>
        <v>CC$18</v>
      </c>
      <c r="CD315" s="190" t="str">
        <f t="shared" si="310"/>
        <v>CD$18</v>
      </c>
      <c r="CE315" s="190" t="str">
        <f t="shared" ref="CE315:CL315" si="311">CE$22</f>
        <v>CE$18</v>
      </c>
      <c r="CF315" s="190" t="str">
        <f t="shared" si="311"/>
        <v>CF$18</v>
      </c>
      <c r="CG315" s="190" t="str">
        <f t="shared" si="311"/>
        <v>CG$18</v>
      </c>
      <c r="CH315" s="190" t="str">
        <f t="shared" si="311"/>
        <v>CH$18</v>
      </c>
      <c r="CI315" s="190" t="str">
        <f t="shared" si="311"/>
        <v>CI$18</v>
      </c>
      <c r="CJ315" s="190" t="str">
        <f t="shared" si="311"/>
        <v>CJ$18</v>
      </c>
      <c r="CK315" s="190" t="str">
        <f t="shared" si="311"/>
        <v>CK$18</v>
      </c>
      <c r="CL315" s="190" t="str">
        <f t="shared" si="311"/>
        <v>CL$18</v>
      </c>
      <c r="CN315" s="201"/>
      <c r="CO315" s="190" t="str">
        <f t="shared" ref="CO315:DL315" si="312">CO$22</f>
        <v>CO$18</v>
      </c>
      <c r="CP315" s="190" t="str">
        <f t="shared" si="312"/>
        <v>CP$18</v>
      </c>
      <c r="CQ315" s="190" t="str">
        <f t="shared" si="312"/>
        <v>CQ$18</v>
      </c>
      <c r="CR315" s="190" t="str">
        <f t="shared" si="312"/>
        <v>CR$18</v>
      </c>
      <c r="CS315" s="190" t="str">
        <f t="shared" si="312"/>
        <v>CS$18</v>
      </c>
      <c r="CT315" s="190" t="str">
        <f t="shared" si="312"/>
        <v>CT$18</v>
      </c>
      <c r="CU315" s="190" t="str">
        <f t="shared" si="312"/>
        <v>CU$18</v>
      </c>
      <c r="CV315" s="190" t="str">
        <f t="shared" si="312"/>
        <v>CV$18</v>
      </c>
      <c r="CW315" s="190" t="str">
        <f t="shared" si="312"/>
        <v>CW$18</v>
      </c>
      <c r="CX315" s="190" t="str">
        <f t="shared" si="312"/>
        <v>CX$18</v>
      </c>
      <c r="CY315" s="190" t="str">
        <f t="shared" si="312"/>
        <v>CY$18</v>
      </c>
      <c r="CZ315" s="190" t="str">
        <f t="shared" si="312"/>
        <v>CZ$18</v>
      </c>
      <c r="DA315" s="190" t="str">
        <f t="shared" si="312"/>
        <v>DA$18</v>
      </c>
      <c r="DB315" s="190" t="str">
        <f t="shared" si="312"/>
        <v>DB$18</v>
      </c>
      <c r="DC315" s="190" t="str">
        <f t="shared" si="312"/>
        <v>DC$18</v>
      </c>
      <c r="DD315" s="190" t="str">
        <f t="shared" si="312"/>
        <v>DD$18</v>
      </c>
      <c r="DE315" s="190" t="str">
        <f t="shared" si="312"/>
        <v>DE$18</v>
      </c>
      <c r="DF315" s="190" t="str">
        <f t="shared" si="312"/>
        <v>DF$18</v>
      </c>
      <c r="DG315" s="190" t="str">
        <f t="shared" si="312"/>
        <v>DG$18</v>
      </c>
      <c r="DH315" s="190" t="str">
        <f t="shared" si="312"/>
        <v>DH$18</v>
      </c>
      <c r="DI315" s="190" t="str">
        <f t="shared" si="312"/>
        <v>DI$18</v>
      </c>
      <c r="DJ315" s="190" t="str">
        <f t="shared" si="312"/>
        <v>DJ$18</v>
      </c>
      <c r="DK315" s="190" t="str">
        <f t="shared" si="312"/>
        <v>DK$18</v>
      </c>
      <c r="DL315" s="190" t="str">
        <f t="shared" si="312"/>
        <v>DL$18</v>
      </c>
    </row>
    <row r="316" spans="1:116" x14ac:dyDescent="0.35">
      <c r="A316" s="174"/>
      <c r="E316" s="8"/>
      <c r="G316" s="175" t="s">
        <v>464</v>
      </c>
      <c r="H316" s="200"/>
      <c r="I316" s="201"/>
      <c r="J316" s="201"/>
      <c r="K316" s="202"/>
      <c r="L316" s="202"/>
      <c r="M316" s="202"/>
      <c r="N316" s="202"/>
      <c r="O316" s="202"/>
      <c r="P316" s="202"/>
      <c r="R316" s="202"/>
      <c r="S316" s="190" t="str">
        <f t="shared" ref="S316:AX316" si="313">S$23</f>
        <v>S$19</v>
      </c>
      <c r="T316" s="190" t="str">
        <f t="shared" si="313"/>
        <v>T$19</v>
      </c>
      <c r="U316" s="190" t="str">
        <f t="shared" si="313"/>
        <v>U$19</v>
      </c>
      <c r="V316" s="190" t="str">
        <f t="shared" si="313"/>
        <v>V$19</v>
      </c>
      <c r="W316" s="190" t="str">
        <f t="shared" si="313"/>
        <v>W$19</v>
      </c>
      <c r="X316" s="190" t="str">
        <f t="shared" si="313"/>
        <v>X$19</v>
      </c>
      <c r="Y316" s="190" t="str">
        <f t="shared" si="313"/>
        <v>Y$19</v>
      </c>
      <c r="Z316" s="190" t="str">
        <f t="shared" si="313"/>
        <v>Z$19</v>
      </c>
      <c r="AA316" s="190" t="str">
        <f t="shared" si="313"/>
        <v>AA$19</v>
      </c>
      <c r="AB316" s="190" t="str">
        <f t="shared" si="313"/>
        <v>AB$19</v>
      </c>
      <c r="AC316" s="190" t="str">
        <f t="shared" si="313"/>
        <v>AC$19</v>
      </c>
      <c r="AD316" s="190" t="str">
        <f t="shared" si="313"/>
        <v>AD$19</v>
      </c>
      <c r="AE316" s="190" t="str">
        <f t="shared" si="313"/>
        <v>AE$19</v>
      </c>
      <c r="AF316" s="190" t="str">
        <f t="shared" si="313"/>
        <v>AF$19</v>
      </c>
      <c r="AG316" s="190" t="str">
        <f t="shared" si="313"/>
        <v>AG$19</v>
      </c>
      <c r="AH316" s="190" t="str">
        <f t="shared" si="313"/>
        <v>AH$19</v>
      </c>
      <c r="AI316" s="190" t="str">
        <f t="shared" si="313"/>
        <v>AI$19</v>
      </c>
      <c r="AJ316" s="190" t="str">
        <f t="shared" si="313"/>
        <v>AJ$19</v>
      </c>
      <c r="AK316" s="190" t="str">
        <f t="shared" si="313"/>
        <v>AK$19</v>
      </c>
      <c r="AL316" s="190" t="str">
        <f t="shared" si="313"/>
        <v>AL$19</v>
      </c>
      <c r="AM316" s="190" t="str">
        <f t="shared" si="313"/>
        <v>AM$19</v>
      </c>
      <c r="AN316" s="190" t="str">
        <f t="shared" si="313"/>
        <v>AN$19</v>
      </c>
      <c r="AO316" s="190" t="str">
        <f t="shared" si="313"/>
        <v>AO$19</v>
      </c>
      <c r="AP316" s="190" t="str">
        <f t="shared" si="313"/>
        <v>AP$19</v>
      </c>
      <c r="AQ316" s="190" t="str">
        <f t="shared" si="313"/>
        <v>AQ$19</v>
      </c>
      <c r="AR316" s="190" t="str">
        <f t="shared" si="313"/>
        <v>AR$19</v>
      </c>
      <c r="AS316" s="190" t="str">
        <f t="shared" si="313"/>
        <v>AS$19</v>
      </c>
      <c r="AT316" s="190" t="str">
        <f t="shared" si="313"/>
        <v>AT$19</v>
      </c>
      <c r="AU316" s="190" t="str">
        <f t="shared" si="313"/>
        <v>AU$19</v>
      </c>
      <c r="AV316" s="190" t="str">
        <f t="shared" si="313"/>
        <v>AV$19</v>
      </c>
      <c r="AW316" s="190" t="str">
        <f t="shared" si="313"/>
        <v>AW$19</v>
      </c>
      <c r="AX316" s="190" t="str">
        <f t="shared" si="313"/>
        <v>AX$19</v>
      </c>
      <c r="AY316" s="190" t="str">
        <f t="shared" ref="AY316:CD316" si="314">AY$23</f>
        <v>AY$19</v>
      </c>
      <c r="AZ316" s="190" t="str">
        <f t="shared" si="314"/>
        <v>AZ$19</v>
      </c>
      <c r="BA316" s="190" t="str">
        <f t="shared" si="314"/>
        <v>BA$19</v>
      </c>
      <c r="BB316" s="190" t="str">
        <f t="shared" si="314"/>
        <v>BB$19</v>
      </c>
      <c r="BC316" s="190" t="str">
        <f t="shared" si="314"/>
        <v>BC$19</v>
      </c>
      <c r="BD316" s="190" t="str">
        <f t="shared" si="314"/>
        <v>BD$19</v>
      </c>
      <c r="BE316" s="190" t="str">
        <f t="shared" si="314"/>
        <v>BE$19</v>
      </c>
      <c r="BF316" s="190" t="str">
        <f t="shared" si="314"/>
        <v>BF$19</v>
      </c>
      <c r="BG316" s="190" t="str">
        <f t="shared" si="314"/>
        <v>BG$19</v>
      </c>
      <c r="BH316" s="190" t="str">
        <f t="shared" si="314"/>
        <v>BH$19</v>
      </c>
      <c r="BI316" s="190" t="str">
        <f t="shared" si="314"/>
        <v>BI$19</v>
      </c>
      <c r="BJ316" s="190" t="str">
        <f t="shared" si="314"/>
        <v>BJ$19</v>
      </c>
      <c r="BK316" s="190" t="str">
        <f t="shared" si="314"/>
        <v>BK$19</v>
      </c>
      <c r="BL316" s="190" t="str">
        <f t="shared" si="314"/>
        <v>BL$19</v>
      </c>
      <c r="BM316" s="190" t="str">
        <f t="shared" si="314"/>
        <v>BM$19</v>
      </c>
      <c r="BN316" s="190" t="str">
        <f t="shared" si="314"/>
        <v>BN$19</v>
      </c>
      <c r="BO316" s="190" t="str">
        <f t="shared" si="314"/>
        <v>BO$19</v>
      </c>
      <c r="BP316" s="190" t="str">
        <f t="shared" si="314"/>
        <v>BP$19</v>
      </c>
      <c r="BQ316" s="190" t="str">
        <f t="shared" si="314"/>
        <v>BQ$19</v>
      </c>
      <c r="BR316" s="190" t="str">
        <f t="shared" si="314"/>
        <v>BR$19</v>
      </c>
      <c r="BS316" s="190" t="str">
        <f t="shared" si="314"/>
        <v>BS$19</v>
      </c>
      <c r="BT316" s="190" t="str">
        <f t="shared" si="314"/>
        <v>BT$19</v>
      </c>
      <c r="BU316" s="190" t="str">
        <f t="shared" si="314"/>
        <v>BU$19</v>
      </c>
      <c r="BV316" s="190" t="str">
        <f t="shared" si="314"/>
        <v>BV$19</v>
      </c>
      <c r="BW316" s="190" t="str">
        <f t="shared" si="314"/>
        <v>BW$19</v>
      </c>
      <c r="BX316" s="190" t="str">
        <f t="shared" si="314"/>
        <v>BX$19</v>
      </c>
      <c r="BY316" s="190" t="str">
        <f t="shared" si="314"/>
        <v>BY$19</v>
      </c>
      <c r="BZ316" s="190" t="str">
        <f t="shared" si="314"/>
        <v>BZ$19</v>
      </c>
      <c r="CA316" s="190" t="str">
        <f t="shared" si="314"/>
        <v>CA$19</v>
      </c>
      <c r="CB316" s="190" t="str">
        <f t="shared" si="314"/>
        <v>CB$19</v>
      </c>
      <c r="CC316" s="190" t="str">
        <f t="shared" si="314"/>
        <v>CC$19</v>
      </c>
      <c r="CD316" s="190" t="str">
        <f t="shared" si="314"/>
        <v>CD$19</v>
      </c>
      <c r="CE316" s="190" t="str">
        <f t="shared" ref="CE316:CL316" si="315">CE$23</f>
        <v>CE$19</v>
      </c>
      <c r="CF316" s="190" t="str">
        <f t="shared" si="315"/>
        <v>CF$19</v>
      </c>
      <c r="CG316" s="190" t="str">
        <f t="shared" si="315"/>
        <v>CG$19</v>
      </c>
      <c r="CH316" s="190" t="str">
        <f t="shared" si="315"/>
        <v>CH$19</v>
      </c>
      <c r="CI316" s="190" t="str">
        <f t="shared" si="315"/>
        <v>CI$19</v>
      </c>
      <c r="CJ316" s="190" t="str">
        <f t="shared" si="315"/>
        <v>CJ$19</v>
      </c>
      <c r="CK316" s="190" t="str">
        <f t="shared" si="315"/>
        <v>CK$19</v>
      </c>
      <c r="CL316" s="190" t="str">
        <f t="shared" si="315"/>
        <v>CL$19</v>
      </c>
      <c r="CN316" s="201"/>
      <c r="CO316" s="190" t="str">
        <f t="shared" ref="CO316:DL316" si="316">CO$23</f>
        <v>CO$19</v>
      </c>
      <c r="CP316" s="190" t="str">
        <f t="shared" si="316"/>
        <v>CP$19</v>
      </c>
      <c r="CQ316" s="190" t="str">
        <f t="shared" si="316"/>
        <v>CQ$19</v>
      </c>
      <c r="CR316" s="190" t="str">
        <f t="shared" si="316"/>
        <v>CR$19</v>
      </c>
      <c r="CS316" s="190" t="str">
        <f t="shared" si="316"/>
        <v>CS$19</v>
      </c>
      <c r="CT316" s="190" t="str">
        <f t="shared" si="316"/>
        <v>CT$19</v>
      </c>
      <c r="CU316" s="190" t="str">
        <f t="shared" si="316"/>
        <v>CU$19</v>
      </c>
      <c r="CV316" s="190" t="str">
        <f t="shared" si="316"/>
        <v>CV$19</v>
      </c>
      <c r="CW316" s="190" t="str">
        <f t="shared" si="316"/>
        <v>CW$19</v>
      </c>
      <c r="CX316" s="190" t="str">
        <f t="shared" si="316"/>
        <v>CX$19</v>
      </c>
      <c r="CY316" s="190" t="str">
        <f t="shared" si="316"/>
        <v>CY$19</v>
      </c>
      <c r="CZ316" s="190" t="str">
        <f t="shared" si="316"/>
        <v>CZ$19</v>
      </c>
      <c r="DA316" s="190" t="str">
        <f t="shared" si="316"/>
        <v>DA$19</v>
      </c>
      <c r="DB316" s="190" t="str">
        <f t="shared" si="316"/>
        <v>DB$19</v>
      </c>
      <c r="DC316" s="190" t="str">
        <f t="shared" si="316"/>
        <v>DC$19</v>
      </c>
      <c r="DD316" s="190" t="str">
        <f t="shared" si="316"/>
        <v>DD$19</v>
      </c>
      <c r="DE316" s="190" t="str">
        <f t="shared" si="316"/>
        <v>DE$19</v>
      </c>
      <c r="DF316" s="190" t="str">
        <f t="shared" si="316"/>
        <v>DF$19</v>
      </c>
      <c r="DG316" s="190" t="str">
        <f t="shared" si="316"/>
        <v>DG$19</v>
      </c>
      <c r="DH316" s="190" t="str">
        <f t="shared" si="316"/>
        <v>DH$19</v>
      </c>
      <c r="DI316" s="190" t="str">
        <f t="shared" si="316"/>
        <v>DI$19</v>
      </c>
      <c r="DJ316" s="190" t="str">
        <f t="shared" si="316"/>
        <v>DJ$19</v>
      </c>
      <c r="DK316" s="190" t="str">
        <f t="shared" si="316"/>
        <v>DK$19</v>
      </c>
      <c r="DL316" s="190" t="str">
        <f t="shared" si="316"/>
        <v>DL$19</v>
      </c>
    </row>
    <row r="317" spans="1:116" x14ac:dyDescent="0.35">
      <c r="A317" s="48" t="s">
        <v>218</v>
      </c>
      <c r="B317" s="31" t="s">
        <v>81</v>
      </c>
      <c r="C317" s="31"/>
      <c r="D317" t="s">
        <v>336</v>
      </c>
      <c r="E317" s="8" t="str">
        <f t="shared" ref="E317:E322" si="317">ROW()&amp;" "&amp;D317</f>
        <v>317 ADREV-PV</v>
      </c>
      <c r="F317" t="s">
        <v>327</v>
      </c>
      <c r="G317" s="70" t="s">
        <v>777</v>
      </c>
      <c r="H317" s="48"/>
      <c r="I317" s="304"/>
      <c r="J317" s="304"/>
      <c r="K317" s="48"/>
      <c r="L317" s="48"/>
      <c r="M317" s="48"/>
      <c r="N317" s="48"/>
      <c r="O317" s="48"/>
      <c r="P317" s="48"/>
      <c r="R317" s="70"/>
      <c r="S317" s="305"/>
      <c r="T317" s="305"/>
      <c r="U317" s="305"/>
      <c r="V317" s="305"/>
      <c r="W317" s="305"/>
      <c r="X317" s="305"/>
      <c r="Y317" s="305"/>
      <c r="Z317" s="305"/>
      <c r="AA317" s="305"/>
      <c r="AB317" s="305"/>
      <c r="AC317" s="305"/>
      <c r="AD317" s="305"/>
      <c r="AE317" s="305"/>
      <c r="AF317" s="305"/>
      <c r="AG317" s="305"/>
      <c r="AH317" s="305"/>
      <c r="AI317" s="305"/>
      <c r="AJ317" s="305"/>
      <c r="AK317" s="305"/>
      <c r="AL317" s="305"/>
      <c r="AM317" s="305"/>
      <c r="AN317" s="305"/>
      <c r="AO317" s="305"/>
      <c r="AP317" s="305"/>
      <c r="AQ317" s="305"/>
      <c r="AR317" s="305"/>
      <c r="AS317" s="305"/>
      <c r="AT317" s="305"/>
      <c r="AU317" s="305"/>
      <c r="AV317" s="305"/>
      <c r="AW317" s="305"/>
      <c r="AX317" s="305"/>
      <c r="AY317" s="305"/>
      <c r="AZ317" s="305"/>
      <c r="BA317" s="305"/>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5"/>
      <c r="BX317" s="305"/>
      <c r="BY317" s="305"/>
      <c r="BZ317" s="305"/>
      <c r="CA317" s="305"/>
      <c r="CB317" s="305"/>
      <c r="CC317" s="305"/>
      <c r="CD317" s="305"/>
      <c r="CE317" s="305"/>
      <c r="CF317" s="305"/>
      <c r="CG317" s="305"/>
      <c r="CH317" s="305"/>
      <c r="CI317" s="305"/>
      <c r="CJ317" s="305"/>
      <c r="CK317" s="305"/>
      <c r="CL317" s="305"/>
      <c r="CN317" s="304"/>
      <c r="CO317" s="305"/>
      <c r="CP317" s="305"/>
      <c r="CQ317" s="305"/>
      <c r="CR317" s="305"/>
      <c r="CS317" s="305"/>
      <c r="CT317" s="305"/>
      <c r="CU317" s="305"/>
      <c r="CV317" s="305"/>
      <c r="CW317" s="305"/>
      <c r="CX317" s="305"/>
      <c r="CY317" s="305"/>
      <c r="CZ317" s="305"/>
      <c r="DA317" s="305"/>
      <c r="DB317" s="305"/>
      <c r="DC317" s="305"/>
      <c r="DD317" s="305"/>
      <c r="DE317" s="305"/>
      <c r="DF317" s="305"/>
      <c r="DG317" s="305"/>
      <c r="DH317" s="305"/>
      <c r="DI317" s="305"/>
      <c r="DJ317" s="305"/>
      <c r="DK317" s="305"/>
      <c r="DL317" s="305"/>
    </row>
    <row r="318" spans="1:116" x14ac:dyDescent="0.35">
      <c r="B318" t="s">
        <v>332</v>
      </c>
      <c r="D318" t="s">
        <v>336</v>
      </c>
      <c r="E318" s="8" t="str">
        <f t="shared" si="317"/>
        <v>318 ADREV-PV</v>
      </c>
      <c r="F318" t="s">
        <v>468</v>
      </c>
      <c r="G318" s="145" t="s">
        <v>172</v>
      </c>
      <c r="I318"/>
      <c r="J318"/>
      <c r="K318" s="15"/>
      <c r="L318" s="15"/>
      <c r="M318" s="15"/>
      <c r="N318" s="15"/>
      <c r="O318" s="15"/>
      <c r="P318" s="15"/>
      <c r="R318"/>
      <c r="S318" s="146"/>
      <c r="T318" s="146"/>
      <c r="U318" s="146"/>
      <c r="V318" s="146"/>
      <c r="W318" s="146"/>
      <c r="X318" s="146"/>
      <c r="Y318" s="146"/>
      <c r="Z318" s="146"/>
      <c r="AA318" s="146"/>
      <c r="AB318" s="146"/>
      <c r="AC318" s="146"/>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46"/>
      <c r="BL318" s="146"/>
      <c r="BM318" s="146"/>
      <c r="BN318" s="146"/>
      <c r="BO318" s="146"/>
      <c r="BP318" s="146"/>
      <c r="BQ318" s="146"/>
      <c r="BR318" s="146"/>
      <c r="BS318" s="146"/>
      <c r="BT318" s="146"/>
      <c r="BU318" s="146"/>
      <c r="BV318" s="146"/>
      <c r="BW318" s="146"/>
      <c r="BX318" s="146"/>
      <c r="BY318" s="146"/>
      <c r="BZ318" s="146"/>
      <c r="CA318" s="146"/>
      <c r="CB318" s="146"/>
      <c r="CC318" s="146"/>
      <c r="CD318" s="146"/>
      <c r="CE318" s="146"/>
      <c r="CF318" s="146"/>
      <c r="CG318" s="146"/>
      <c r="CH318" s="146"/>
      <c r="CI318" s="146"/>
      <c r="CJ318" s="146"/>
      <c r="CK318" s="146"/>
      <c r="CL318" s="146"/>
      <c r="CN318"/>
      <c r="CO318" s="146"/>
      <c r="CP318" s="146"/>
      <c r="CQ318" s="146"/>
      <c r="CR318" s="146"/>
      <c r="CS318" s="146"/>
      <c r="CT318" s="146"/>
      <c r="CU318" s="146"/>
      <c r="CV318" s="146"/>
      <c r="CW318" s="146"/>
      <c r="CX318" s="146"/>
      <c r="CY318" s="146"/>
      <c r="CZ318" s="146"/>
      <c r="DA318" s="146"/>
      <c r="DB318" s="146"/>
      <c r="DC318" s="146"/>
      <c r="DD318" s="146"/>
      <c r="DE318" s="146"/>
      <c r="DF318" s="146"/>
      <c r="DG318" s="146"/>
      <c r="DH318" s="146"/>
      <c r="DI318" s="146"/>
      <c r="DJ318" s="146"/>
      <c r="DK318" s="146"/>
      <c r="DL318" s="146"/>
    </row>
    <row r="319" spans="1:116" x14ac:dyDescent="0.35">
      <c r="B319" t="str">
        <f>E319</f>
        <v>319 ADREV-PV</v>
      </c>
      <c r="D319" t="s">
        <v>336</v>
      </c>
      <c r="E319" s="8" t="str">
        <f t="shared" si="317"/>
        <v>319 ADREV-PV</v>
      </c>
      <c r="G319" s="145" t="s">
        <v>173</v>
      </c>
      <c r="H319" s="12"/>
      <c r="I319" s="60"/>
      <c r="J319" s="60"/>
      <c r="K319" s="120">
        <v>0.1</v>
      </c>
      <c r="L319" s="120">
        <v>0.1</v>
      </c>
      <c r="M319" s="120">
        <v>0.1</v>
      </c>
      <c r="N319" s="120">
        <v>0.1</v>
      </c>
      <c r="O319" s="120">
        <v>0.1</v>
      </c>
      <c r="P319" s="120">
        <v>0.1</v>
      </c>
      <c r="R319" s="121"/>
      <c r="S319" s="152" cm="1">
        <f t="array" ref="S319">INDEX($K:$P,ROW(),MATCH(S$3,$K$2:$P$2,0))</f>
        <v>0.1</v>
      </c>
      <c r="T319" s="152" cm="1">
        <f t="array" ref="T319">INDEX($K:$P,ROW(),MATCH(T$3,$K$2:$P$2,0))</f>
        <v>0.1</v>
      </c>
      <c r="U319" s="152" cm="1">
        <f t="array" ref="U319">INDEX($K:$P,ROW(),MATCH(U$3,$K$2:$P$2,0))</f>
        <v>0.1</v>
      </c>
      <c r="V319" s="152" cm="1">
        <f t="array" ref="V319">INDEX($K:$P,ROW(),MATCH(V$3,$K$2:$P$2,0))</f>
        <v>0.1</v>
      </c>
      <c r="W319" s="152" cm="1">
        <f t="array" ref="W319">INDEX($K:$P,ROW(),MATCH(W$3,$K$2:$P$2,0))</f>
        <v>0.1</v>
      </c>
      <c r="X319" s="152" cm="1">
        <f t="array" ref="X319">INDEX($K:$P,ROW(),MATCH(X$3,$K$2:$P$2,0))</f>
        <v>0.1</v>
      </c>
      <c r="Y319" s="152" cm="1">
        <f t="array" ref="Y319">INDEX($K:$P,ROW(),MATCH(Y$3,$K$2:$P$2,0))</f>
        <v>0.1</v>
      </c>
      <c r="Z319" s="152" cm="1">
        <f t="array" ref="Z319">INDEX($K:$P,ROW(),MATCH(Z$3,$K$2:$P$2,0))</f>
        <v>0.1</v>
      </c>
      <c r="AA319" s="152" cm="1">
        <f t="array" ref="AA319">INDEX($K:$P,ROW(),MATCH(AA$3,$K$2:$P$2,0))</f>
        <v>0.1</v>
      </c>
      <c r="AB319" s="152" cm="1">
        <f t="array" ref="AB319">INDEX($K:$P,ROW(),MATCH(AB$3,$K$2:$P$2,0))</f>
        <v>0.1</v>
      </c>
      <c r="AC319" s="152" cm="1">
        <f t="array" ref="AC319">INDEX($K:$P,ROW(),MATCH(AC$3,$K$2:$P$2,0))</f>
        <v>0.1</v>
      </c>
      <c r="AD319" s="152" cm="1">
        <f t="array" ref="AD319">INDEX($K:$P,ROW(),MATCH(AD$3,$K$2:$P$2,0))</f>
        <v>0.1</v>
      </c>
      <c r="AE319" s="152" cm="1">
        <f t="array" ref="AE319">INDEX($K:$P,ROW(),MATCH(AE$3,$K$2:$P$2,0))</f>
        <v>0.1</v>
      </c>
      <c r="AF319" s="152" cm="1">
        <f t="array" ref="AF319">INDEX($K:$P,ROW(),MATCH(AF$3,$K$2:$P$2,0))</f>
        <v>0.1</v>
      </c>
      <c r="AG319" s="152" cm="1">
        <f t="array" ref="AG319">INDEX($K:$P,ROW(),MATCH(AG$3,$K$2:$P$2,0))</f>
        <v>0.1</v>
      </c>
      <c r="AH319" s="152" cm="1">
        <f t="array" ref="AH319">INDEX($K:$P,ROW(),MATCH(AH$3,$K$2:$P$2,0))</f>
        <v>0.1</v>
      </c>
      <c r="AI319" s="152" cm="1">
        <f t="array" ref="AI319">INDEX($K:$P,ROW(),MATCH(AI$3,$K$2:$P$2,0))</f>
        <v>0.1</v>
      </c>
      <c r="AJ319" s="152" cm="1">
        <f t="array" ref="AJ319">INDEX($K:$P,ROW(),MATCH(AJ$3,$K$2:$P$2,0))</f>
        <v>0.1</v>
      </c>
      <c r="AK319" s="152" cm="1">
        <f t="array" ref="AK319">INDEX($K:$P,ROW(),MATCH(AK$3,$K$2:$P$2,0))</f>
        <v>0.1</v>
      </c>
      <c r="AL319" s="152" cm="1">
        <f t="array" ref="AL319">INDEX($K:$P,ROW(),MATCH(AL$3,$K$2:$P$2,0))</f>
        <v>0.1</v>
      </c>
      <c r="AM319" s="152" cm="1">
        <f t="array" ref="AM319">INDEX($K:$P,ROW(),MATCH(AM$3,$K$2:$P$2,0))</f>
        <v>0.1</v>
      </c>
      <c r="AN319" s="152" cm="1">
        <f t="array" ref="AN319">INDEX($K:$P,ROW(),MATCH(AN$3,$K$2:$P$2,0))</f>
        <v>0.1</v>
      </c>
      <c r="AO319" s="152" cm="1">
        <f t="array" ref="AO319">INDEX($K:$P,ROW(),MATCH(AO$3,$K$2:$P$2,0))</f>
        <v>0.1</v>
      </c>
      <c r="AP319" s="152" cm="1">
        <f t="array" ref="AP319">INDEX($K:$P,ROW(),MATCH(AP$3,$K$2:$P$2,0))</f>
        <v>0.1</v>
      </c>
      <c r="AQ319" s="152" cm="1">
        <f t="array" ref="AQ319">INDEX($K:$P,ROW(),MATCH(AQ$3,$K$2:$P$2,0))</f>
        <v>0.1</v>
      </c>
      <c r="AR319" s="152" cm="1">
        <f t="array" ref="AR319">INDEX($K:$P,ROW(),MATCH(AR$3,$K$2:$P$2,0))</f>
        <v>0.1</v>
      </c>
      <c r="AS319" s="152" cm="1">
        <f t="array" ref="AS319">INDEX($K:$P,ROW(),MATCH(AS$3,$K$2:$P$2,0))</f>
        <v>0.1</v>
      </c>
      <c r="AT319" s="152" cm="1">
        <f t="array" ref="AT319">INDEX($K:$P,ROW(),MATCH(AT$3,$K$2:$P$2,0))</f>
        <v>0.1</v>
      </c>
      <c r="AU319" s="152" cm="1">
        <f t="array" ref="AU319">INDEX($K:$P,ROW(),MATCH(AU$3,$K$2:$P$2,0))</f>
        <v>0.1</v>
      </c>
      <c r="AV319" s="152" cm="1">
        <f t="array" ref="AV319">INDEX($K:$P,ROW(),MATCH(AV$3,$K$2:$P$2,0))</f>
        <v>0.1</v>
      </c>
      <c r="AW319" s="152" cm="1">
        <f t="array" ref="AW319">INDEX($K:$P,ROW(),MATCH(AW$3,$K$2:$P$2,0))</f>
        <v>0.1</v>
      </c>
      <c r="AX319" s="152" cm="1">
        <f t="array" ref="AX319">INDEX($K:$P,ROW(),MATCH(AX$3,$K$2:$P$2,0))</f>
        <v>0.1</v>
      </c>
      <c r="AY319" s="152" cm="1">
        <f t="array" ref="AY319">INDEX($K:$P,ROW(),MATCH(AY$3,$K$2:$P$2,0))</f>
        <v>0.1</v>
      </c>
      <c r="AZ319" s="152" cm="1">
        <f t="array" ref="AZ319">INDEX($K:$P,ROW(),MATCH(AZ$3,$K$2:$P$2,0))</f>
        <v>0.1</v>
      </c>
      <c r="BA319" s="152" cm="1">
        <f t="array" ref="BA319">INDEX($K:$P,ROW(),MATCH(BA$3,$K$2:$P$2,0))</f>
        <v>0.1</v>
      </c>
      <c r="BB319" s="152" cm="1">
        <f t="array" ref="BB319">INDEX($K:$P,ROW(),MATCH(BB$3,$K$2:$P$2,0))</f>
        <v>0.1</v>
      </c>
      <c r="BC319" s="152" cm="1">
        <f t="array" ref="BC319">INDEX($K:$P,ROW(),MATCH(BC$3,$K$2:$P$2,0))</f>
        <v>0.1</v>
      </c>
      <c r="BD319" s="152" cm="1">
        <f t="array" ref="BD319">INDEX($K:$P,ROW(),MATCH(BD$3,$K$2:$P$2,0))</f>
        <v>0.1</v>
      </c>
      <c r="BE319" s="152" cm="1">
        <f t="array" ref="BE319">INDEX($K:$P,ROW(),MATCH(BE$3,$K$2:$P$2,0))</f>
        <v>0.1</v>
      </c>
      <c r="BF319" s="152" cm="1">
        <f t="array" ref="BF319">INDEX($K:$P,ROW(),MATCH(BF$3,$K$2:$P$2,0))</f>
        <v>0.1</v>
      </c>
      <c r="BG319" s="152" cm="1">
        <f t="array" ref="BG319">INDEX($K:$P,ROW(),MATCH(BG$3,$K$2:$P$2,0))</f>
        <v>0.1</v>
      </c>
      <c r="BH319" s="152" cm="1">
        <f t="array" ref="BH319">INDEX($K:$P,ROW(),MATCH(BH$3,$K$2:$P$2,0))</f>
        <v>0.1</v>
      </c>
      <c r="BI319" s="152" cm="1">
        <f t="array" ref="BI319">INDEX($K:$P,ROW(),MATCH(BI$3,$K$2:$P$2,0))</f>
        <v>0.1</v>
      </c>
      <c r="BJ319" s="152" cm="1">
        <f t="array" ref="BJ319">INDEX($K:$P,ROW(),MATCH(BJ$3,$K$2:$P$2,0))</f>
        <v>0.1</v>
      </c>
      <c r="BK319" s="152" cm="1">
        <f t="array" ref="BK319">INDEX($K:$P,ROW(),MATCH(BK$3,$K$2:$P$2,0))</f>
        <v>0.1</v>
      </c>
      <c r="BL319" s="152" cm="1">
        <f t="array" ref="BL319">INDEX($K:$P,ROW(),MATCH(BL$3,$K$2:$P$2,0))</f>
        <v>0.1</v>
      </c>
      <c r="BM319" s="152" cm="1">
        <f t="array" ref="BM319">INDEX($K:$P,ROW(),MATCH(BM$3,$K$2:$P$2,0))</f>
        <v>0.1</v>
      </c>
      <c r="BN319" s="152" cm="1">
        <f t="array" ref="BN319">INDEX($K:$P,ROW(),MATCH(BN$3,$K$2:$P$2,0))</f>
        <v>0.1</v>
      </c>
      <c r="BO319" s="152" cm="1">
        <f t="array" ref="BO319">INDEX($K:$P,ROW(),MATCH(BO$3,$K$2:$P$2,0))</f>
        <v>0.1</v>
      </c>
      <c r="BP319" s="152" cm="1">
        <f t="array" ref="BP319">INDEX($K:$P,ROW(),MATCH(BP$3,$K$2:$P$2,0))</f>
        <v>0.1</v>
      </c>
      <c r="BQ319" s="152" cm="1">
        <f t="array" ref="BQ319">INDEX($K:$P,ROW(),MATCH(BQ$3,$K$2:$P$2,0))</f>
        <v>0.1</v>
      </c>
      <c r="BR319" s="152" cm="1">
        <f t="array" ref="BR319">INDEX($K:$P,ROW(),MATCH(BR$3,$K$2:$P$2,0))</f>
        <v>0.1</v>
      </c>
      <c r="BS319" s="152" cm="1">
        <f t="array" ref="BS319">INDEX($K:$P,ROW(),MATCH(BS$3,$K$2:$P$2,0))</f>
        <v>0.1</v>
      </c>
      <c r="BT319" s="152" cm="1">
        <f t="array" ref="BT319">INDEX($K:$P,ROW(),MATCH(BT$3,$K$2:$P$2,0))</f>
        <v>0.1</v>
      </c>
      <c r="BU319" s="152" cm="1">
        <f t="array" ref="BU319">INDEX($K:$P,ROW(),MATCH(BU$3,$K$2:$P$2,0))</f>
        <v>0.1</v>
      </c>
      <c r="BV319" s="152" cm="1">
        <f t="array" ref="BV319">INDEX($K:$P,ROW(),MATCH(BV$3,$K$2:$P$2,0))</f>
        <v>0.1</v>
      </c>
      <c r="BW319" s="152" cm="1">
        <f t="array" ref="BW319">INDEX($K:$P,ROW(),MATCH(BW$3,$K$2:$P$2,0))</f>
        <v>0.1</v>
      </c>
      <c r="BX319" s="152" cm="1">
        <f t="array" ref="BX319">INDEX($K:$P,ROW(),MATCH(BX$3,$K$2:$P$2,0))</f>
        <v>0.1</v>
      </c>
      <c r="BY319" s="152" cm="1">
        <f t="array" ref="BY319">INDEX($K:$P,ROW(),MATCH(BY$3,$K$2:$P$2,0))</f>
        <v>0.1</v>
      </c>
      <c r="BZ319" s="152" cm="1">
        <f t="array" ref="BZ319">INDEX($K:$P,ROW(),MATCH(BZ$3,$K$2:$P$2,0))</f>
        <v>0.1</v>
      </c>
      <c r="CA319" s="152" cm="1">
        <f t="array" ref="CA319">INDEX($K:$P,ROW(),MATCH(CA$3,$K$2:$P$2,0))</f>
        <v>0.1</v>
      </c>
      <c r="CB319" s="152" cm="1">
        <f t="array" ref="CB319">INDEX($K:$P,ROW(),MATCH(CB$3,$K$2:$P$2,0))</f>
        <v>0.1</v>
      </c>
      <c r="CC319" s="152" cm="1">
        <f t="array" ref="CC319">INDEX($K:$P,ROW(),MATCH(CC$3,$K$2:$P$2,0))</f>
        <v>0.1</v>
      </c>
      <c r="CD319" s="152" cm="1">
        <f t="array" ref="CD319">INDEX($K:$P,ROW(),MATCH(CD$3,$K$2:$P$2,0))</f>
        <v>0.1</v>
      </c>
      <c r="CE319" s="152" cm="1">
        <f t="array" ref="CE319">INDEX($K:$P,ROW(),MATCH(CE$3,$K$2:$P$2,0))</f>
        <v>0.1</v>
      </c>
      <c r="CF319" s="152" cm="1">
        <f t="array" ref="CF319">INDEX($K:$P,ROW(),MATCH(CF$3,$K$2:$P$2,0))</f>
        <v>0.1</v>
      </c>
      <c r="CG319" s="152" cm="1">
        <f t="array" ref="CG319">INDEX($K:$P,ROW(),MATCH(CG$3,$K$2:$P$2,0))</f>
        <v>0.1</v>
      </c>
      <c r="CH319" s="152" cm="1">
        <f t="array" ref="CH319">INDEX($K:$P,ROW(),MATCH(CH$3,$K$2:$P$2,0))</f>
        <v>0.1</v>
      </c>
      <c r="CI319" s="152" cm="1">
        <f t="array" ref="CI319">INDEX($K:$P,ROW(),MATCH(CI$3,$K$2:$P$2,0))</f>
        <v>0.1</v>
      </c>
      <c r="CJ319" s="152" cm="1">
        <f t="array" ref="CJ319">INDEX($K:$P,ROW(),MATCH(CJ$3,$K$2:$P$2,0))</f>
        <v>0.1</v>
      </c>
      <c r="CK319" s="152" cm="1">
        <f t="array" ref="CK319">INDEX($K:$P,ROW(),MATCH(CK$3,$K$2:$P$2,0))</f>
        <v>0.1</v>
      </c>
      <c r="CL319" s="152" cm="1">
        <f t="array" ref="CL319">INDEX($K:$P,ROW(),MATCH(CL$3,$K$2:$P$2,0))</f>
        <v>0.1</v>
      </c>
      <c r="CN319" s="60"/>
      <c r="CO319" s="152" t="e" cm="1">
        <f t="array" ref="CO319">INDEX($K:$P,ROW(),MATCH(CO$3,$K$2:$P$2,0))</f>
        <v>#N/A</v>
      </c>
      <c r="CP319" s="152" t="e" cm="1">
        <f t="array" ref="CP319">INDEX($K:$P,ROW(),MATCH(CP$3,$K$2:$P$2,0))</f>
        <v>#N/A</v>
      </c>
      <c r="CQ319" s="152" t="e" cm="1">
        <f t="array" ref="CQ319">INDEX($K:$P,ROW(),MATCH(CQ$3,$K$2:$P$2,0))</f>
        <v>#N/A</v>
      </c>
      <c r="CR319" s="152" t="e" cm="1">
        <f t="array" ref="CR319">INDEX($K:$P,ROW(),MATCH(CR$3,$K$2:$P$2,0))</f>
        <v>#N/A</v>
      </c>
      <c r="CS319" s="152" t="e" cm="1">
        <f t="array" ref="CS319">INDEX($K:$P,ROW(),MATCH(CS$3,$K$2:$P$2,0))</f>
        <v>#N/A</v>
      </c>
      <c r="CT319" s="152" t="e" cm="1">
        <f t="array" ref="CT319">INDEX($K:$P,ROW(),MATCH(CT$3,$K$2:$P$2,0))</f>
        <v>#N/A</v>
      </c>
      <c r="CU319" s="152" t="e" cm="1">
        <f t="array" ref="CU319">INDEX($K:$P,ROW(),MATCH(CU$3,$K$2:$P$2,0))</f>
        <v>#N/A</v>
      </c>
      <c r="CV319" s="152" t="e" cm="1">
        <f t="array" ref="CV319">INDEX($K:$P,ROW(),MATCH(CV$3,$K$2:$P$2,0))</f>
        <v>#N/A</v>
      </c>
      <c r="CW319" s="152" t="e" cm="1">
        <f t="array" ref="CW319">INDEX($K:$P,ROW(),MATCH(CW$3,$K$2:$P$2,0))</f>
        <v>#N/A</v>
      </c>
      <c r="CX319" s="152" t="e" cm="1">
        <f t="array" ref="CX319">INDEX($K:$P,ROW(),MATCH(CX$3,$K$2:$P$2,0))</f>
        <v>#N/A</v>
      </c>
      <c r="CY319" s="152" t="e" cm="1">
        <f t="array" ref="CY319">INDEX($K:$P,ROW(),MATCH(CY$3,$K$2:$P$2,0))</f>
        <v>#N/A</v>
      </c>
      <c r="CZ319" s="152" t="e" cm="1">
        <f t="array" ref="CZ319">INDEX($K:$P,ROW(),MATCH(CZ$3,$K$2:$P$2,0))</f>
        <v>#N/A</v>
      </c>
      <c r="DA319" s="152" t="e" cm="1">
        <f t="array" ref="DA319">INDEX($K:$P,ROW(),MATCH(DA$3,$K$2:$P$2,0))</f>
        <v>#N/A</v>
      </c>
      <c r="DB319" s="152" t="e" cm="1">
        <f t="array" ref="DB319">INDEX($K:$P,ROW(),MATCH(DB$3,$K$2:$P$2,0))</f>
        <v>#N/A</v>
      </c>
      <c r="DC319" s="152" t="e" cm="1">
        <f t="array" ref="DC319">INDEX($K:$P,ROW(),MATCH(DC$3,$K$2:$P$2,0))</f>
        <v>#N/A</v>
      </c>
      <c r="DD319" s="152" t="e" cm="1">
        <f t="array" ref="DD319">INDEX($K:$P,ROW(),MATCH(DD$3,$K$2:$P$2,0))</f>
        <v>#N/A</v>
      </c>
      <c r="DE319" s="152" t="e" cm="1">
        <f t="array" ref="DE319">INDEX($K:$P,ROW(),MATCH(DE$3,$K$2:$P$2,0))</f>
        <v>#N/A</v>
      </c>
      <c r="DF319" s="152" t="e" cm="1">
        <f t="array" ref="DF319">INDEX($K:$P,ROW(),MATCH(DF$3,$K$2:$P$2,0))</f>
        <v>#N/A</v>
      </c>
      <c r="DG319" s="152" t="e" cm="1">
        <f t="array" ref="DG319">INDEX($K:$P,ROW(),MATCH(DG$3,$K$2:$P$2,0))</f>
        <v>#N/A</v>
      </c>
      <c r="DH319" s="152" t="e" cm="1">
        <f t="array" ref="DH319">INDEX($K:$P,ROW(),MATCH(DH$3,$K$2:$P$2,0))</f>
        <v>#N/A</v>
      </c>
      <c r="DI319" s="152" t="e" cm="1">
        <f t="array" ref="DI319">INDEX($K:$P,ROW(),MATCH(DI$3,$K$2:$P$2,0))</f>
        <v>#N/A</v>
      </c>
      <c r="DJ319" s="152" t="e" cm="1">
        <f t="array" ref="DJ319">INDEX($K:$P,ROW(),MATCH(DJ$3,$K$2:$P$2,0))</f>
        <v>#N/A</v>
      </c>
      <c r="DK319" s="152" t="e" cm="1">
        <f t="array" ref="DK319">INDEX($K:$P,ROW(),MATCH(DK$3,$K$2:$P$2,0))</f>
        <v>#N/A</v>
      </c>
      <c r="DL319" s="152" t="e" cm="1">
        <f t="array" ref="DL319">INDEX($K:$P,ROW(),MATCH(DL$3,$K$2:$P$2,0))</f>
        <v>#N/A</v>
      </c>
    </row>
    <row r="320" spans="1:116" x14ac:dyDescent="0.35">
      <c r="C320" t="s">
        <v>198</v>
      </c>
      <c r="D320" t="s">
        <v>336</v>
      </c>
      <c r="E320" s="8" t="str">
        <f t="shared" si="317"/>
        <v>320 ADREV-PV</v>
      </c>
      <c r="G320" s="126" t="str">
        <f>"Revenue - "&amp;G322</f>
        <v>Revenue - (Primary label)</v>
      </c>
      <c r="H320" s="27"/>
      <c r="I320" s="78"/>
      <c r="J320" s="78"/>
      <c r="K320" s="118">
        <f t="shared" ref="K320:P320" ca="1" si="318">SUMIF($3:$3,K$2,320:320)</f>
        <v>6000</v>
      </c>
      <c r="L320" s="118">
        <f t="shared" ca="1" si="318"/>
        <v>6000</v>
      </c>
      <c r="M320" s="118">
        <f t="shared" ca="1" si="318"/>
        <v>6000</v>
      </c>
      <c r="N320" s="118">
        <f t="shared" ca="1" si="318"/>
        <v>6000</v>
      </c>
      <c r="O320" s="118">
        <f t="shared" ca="1" si="318"/>
        <v>6000</v>
      </c>
      <c r="P320" s="118">
        <f t="shared" ca="1" si="318"/>
        <v>6000</v>
      </c>
      <c r="R320" s="118"/>
      <c r="S320" s="148" cm="1">
        <f t="array" aca="1" ref="S320" ca="1">S319*INDIRECT(S312)</f>
        <v>500</v>
      </c>
      <c r="T320" s="148" cm="1">
        <f t="array" aca="1" ref="T320" ca="1">T319*INDIRECT(T312)</f>
        <v>500</v>
      </c>
      <c r="U320" s="148" cm="1">
        <f t="array" aca="1" ref="U320" ca="1">U319*INDIRECT(U312)</f>
        <v>500</v>
      </c>
      <c r="V320" s="148" cm="1">
        <f t="array" aca="1" ref="V320" ca="1">V319*INDIRECT(V312)</f>
        <v>500</v>
      </c>
      <c r="W320" s="148" cm="1">
        <f t="array" aca="1" ref="W320" ca="1">W319*INDIRECT(W312)</f>
        <v>500</v>
      </c>
      <c r="X320" s="148" cm="1">
        <f t="array" aca="1" ref="X320" ca="1">X319*INDIRECT(X312)</f>
        <v>500</v>
      </c>
      <c r="Y320" s="148" cm="1">
        <f t="array" aca="1" ref="Y320" ca="1">Y319*INDIRECT(Y312)</f>
        <v>500</v>
      </c>
      <c r="Z320" s="148" cm="1">
        <f t="array" aca="1" ref="Z320" ca="1">Z319*INDIRECT(Z312)</f>
        <v>500</v>
      </c>
      <c r="AA320" s="148" cm="1">
        <f t="array" aca="1" ref="AA320" ca="1">AA319*INDIRECT(AA312)</f>
        <v>500</v>
      </c>
      <c r="AB320" s="148" cm="1">
        <f t="array" aca="1" ref="AB320" ca="1">AB319*INDIRECT(AB312)</f>
        <v>500</v>
      </c>
      <c r="AC320" s="148" cm="1">
        <f t="array" aca="1" ref="AC320" ca="1">AC319*INDIRECT(AC312)</f>
        <v>500</v>
      </c>
      <c r="AD320" s="148" cm="1">
        <f t="array" aca="1" ref="AD320" ca="1">AD319*INDIRECT(AD312)</f>
        <v>500</v>
      </c>
      <c r="AE320" s="148" cm="1">
        <f t="array" aca="1" ref="AE320" ca="1">AE319*INDIRECT(AE312)</f>
        <v>500</v>
      </c>
      <c r="AF320" s="148" cm="1">
        <f t="array" aca="1" ref="AF320" ca="1">AF319*INDIRECT(AF312)</f>
        <v>500</v>
      </c>
      <c r="AG320" s="148" cm="1">
        <f t="array" aca="1" ref="AG320" ca="1">AG319*INDIRECT(AG312)</f>
        <v>500</v>
      </c>
      <c r="AH320" s="148" cm="1">
        <f t="array" aca="1" ref="AH320" ca="1">AH319*INDIRECT(AH312)</f>
        <v>500</v>
      </c>
      <c r="AI320" s="148" cm="1">
        <f t="array" aca="1" ref="AI320" ca="1">AI319*INDIRECT(AI312)</f>
        <v>500</v>
      </c>
      <c r="AJ320" s="148" cm="1">
        <f t="array" aca="1" ref="AJ320" ca="1">AJ319*INDIRECT(AJ312)</f>
        <v>500</v>
      </c>
      <c r="AK320" s="148" cm="1">
        <f t="array" aca="1" ref="AK320" ca="1">AK319*INDIRECT(AK312)</f>
        <v>500</v>
      </c>
      <c r="AL320" s="148" cm="1">
        <f t="array" aca="1" ref="AL320" ca="1">AL319*INDIRECT(AL312)</f>
        <v>500</v>
      </c>
      <c r="AM320" s="148" cm="1">
        <f t="array" aca="1" ref="AM320" ca="1">AM319*INDIRECT(AM312)</f>
        <v>500</v>
      </c>
      <c r="AN320" s="148" cm="1">
        <f t="array" aca="1" ref="AN320" ca="1">AN319*INDIRECT(AN312)</f>
        <v>500</v>
      </c>
      <c r="AO320" s="148" cm="1">
        <f t="array" aca="1" ref="AO320" ca="1">AO319*INDIRECT(AO312)</f>
        <v>500</v>
      </c>
      <c r="AP320" s="148" cm="1">
        <f t="array" aca="1" ref="AP320" ca="1">AP319*INDIRECT(AP312)</f>
        <v>500</v>
      </c>
      <c r="AQ320" s="148" cm="1">
        <f t="array" aca="1" ref="AQ320" ca="1">AQ319*INDIRECT(AQ312)</f>
        <v>500</v>
      </c>
      <c r="AR320" s="148" cm="1">
        <f t="array" aca="1" ref="AR320" ca="1">AR319*INDIRECT(AR312)</f>
        <v>500</v>
      </c>
      <c r="AS320" s="148" cm="1">
        <f t="array" aca="1" ref="AS320" ca="1">AS319*INDIRECT(AS312)</f>
        <v>500</v>
      </c>
      <c r="AT320" s="148" cm="1">
        <f t="array" aca="1" ref="AT320" ca="1">AT319*INDIRECT(AT312)</f>
        <v>500</v>
      </c>
      <c r="AU320" s="148" cm="1">
        <f t="array" aca="1" ref="AU320" ca="1">AU319*INDIRECT(AU312)</f>
        <v>500</v>
      </c>
      <c r="AV320" s="148" cm="1">
        <f t="array" aca="1" ref="AV320" ca="1">AV319*INDIRECT(AV312)</f>
        <v>500</v>
      </c>
      <c r="AW320" s="148" cm="1">
        <f t="array" aca="1" ref="AW320" ca="1">AW319*INDIRECT(AW312)</f>
        <v>500</v>
      </c>
      <c r="AX320" s="148" cm="1">
        <f t="array" aca="1" ref="AX320" ca="1">AX319*INDIRECT(AX312)</f>
        <v>500</v>
      </c>
      <c r="AY320" s="148" cm="1">
        <f t="array" aca="1" ref="AY320" ca="1">AY319*INDIRECT(AY312)</f>
        <v>500</v>
      </c>
      <c r="AZ320" s="148" cm="1">
        <f t="array" aca="1" ref="AZ320" ca="1">AZ319*INDIRECT(AZ312)</f>
        <v>500</v>
      </c>
      <c r="BA320" s="148" cm="1">
        <f t="array" aca="1" ref="BA320" ca="1">BA319*INDIRECT(BA312)</f>
        <v>500</v>
      </c>
      <c r="BB320" s="148" cm="1">
        <f t="array" aca="1" ref="BB320" ca="1">BB319*INDIRECT(BB312)</f>
        <v>500</v>
      </c>
      <c r="BC320" s="148" cm="1">
        <f t="array" aca="1" ref="BC320" ca="1">BC319*INDIRECT(BC312)</f>
        <v>500</v>
      </c>
      <c r="BD320" s="148" cm="1">
        <f t="array" aca="1" ref="BD320" ca="1">BD319*INDIRECT(BD312)</f>
        <v>500</v>
      </c>
      <c r="BE320" s="148" cm="1">
        <f t="array" aca="1" ref="BE320" ca="1">BE319*INDIRECT(BE312)</f>
        <v>500</v>
      </c>
      <c r="BF320" s="148" cm="1">
        <f t="array" aca="1" ref="BF320" ca="1">BF319*INDIRECT(BF312)</f>
        <v>500</v>
      </c>
      <c r="BG320" s="148" cm="1">
        <f t="array" aca="1" ref="BG320" ca="1">BG319*INDIRECT(BG312)</f>
        <v>500</v>
      </c>
      <c r="BH320" s="148" cm="1">
        <f t="array" aca="1" ref="BH320" ca="1">BH319*INDIRECT(BH312)</f>
        <v>500</v>
      </c>
      <c r="BI320" s="148" cm="1">
        <f t="array" aca="1" ref="BI320" ca="1">BI319*INDIRECT(BI312)</f>
        <v>500</v>
      </c>
      <c r="BJ320" s="148" cm="1">
        <f t="array" aca="1" ref="BJ320" ca="1">BJ319*INDIRECT(BJ312)</f>
        <v>500</v>
      </c>
      <c r="BK320" s="148" cm="1">
        <f t="array" aca="1" ref="BK320" ca="1">BK319*INDIRECT(BK312)</f>
        <v>500</v>
      </c>
      <c r="BL320" s="148" cm="1">
        <f t="array" aca="1" ref="BL320" ca="1">BL319*INDIRECT(BL312)</f>
        <v>500</v>
      </c>
      <c r="BM320" s="148" cm="1">
        <f t="array" aca="1" ref="BM320" ca="1">BM319*INDIRECT(BM312)</f>
        <v>500</v>
      </c>
      <c r="BN320" s="148" cm="1">
        <f t="array" aca="1" ref="BN320" ca="1">BN319*INDIRECT(BN312)</f>
        <v>500</v>
      </c>
      <c r="BO320" s="148" cm="1">
        <f t="array" aca="1" ref="BO320" ca="1">BO319*INDIRECT(BO312)</f>
        <v>500</v>
      </c>
      <c r="BP320" s="148" cm="1">
        <f t="array" aca="1" ref="BP320" ca="1">BP319*INDIRECT(BP312)</f>
        <v>500</v>
      </c>
      <c r="BQ320" s="148" cm="1">
        <f t="array" aca="1" ref="BQ320" ca="1">BQ319*INDIRECT(BQ312)</f>
        <v>500</v>
      </c>
      <c r="BR320" s="148" cm="1">
        <f t="array" aca="1" ref="BR320" ca="1">BR319*INDIRECT(BR312)</f>
        <v>500</v>
      </c>
      <c r="BS320" s="148" cm="1">
        <f t="array" aca="1" ref="BS320" ca="1">BS319*INDIRECT(BS312)</f>
        <v>500</v>
      </c>
      <c r="BT320" s="148" cm="1">
        <f t="array" aca="1" ref="BT320" ca="1">BT319*INDIRECT(BT312)</f>
        <v>500</v>
      </c>
      <c r="BU320" s="148" cm="1">
        <f t="array" aca="1" ref="BU320" ca="1">BU319*INDIRECT(BU312)</f>
        <v>500</v>
      </c>
      <c r="BV320" s="148" cm="1">
        <f t="array" aca="1" ref="BV320" ca="1">BV319*INDIRECT(BV312)</f>
        <v>500</v>
      </c>
      <c r="BW320" s="148" cm="1">
        <f t="array" aca="1" ref="BW320" ca="1">BW319*INDIRECT(BW312)</f>
        <v>500</v>
      </c>
      <c r="BX320" s="148" cm="1">
        <f t="array" aca="1" ref="BX320" ca="1">BX319*INDIRECT(BX312)</f>
        <v>500</v>
      </c>
      <c r="BY320" s="148" cm="1">
        <f t="array" aca="1" ref="BY320" ca="1">BY319*INDIRECT(BY312)</f>
        <v>500</v>
      </c>
      <c r="BZ320" s="148" cm="1">
        <f t="array" aca="1" ref="BZ320" ca="1">BZ319*INDIRECT(BZ312)</f>
        <v>500</v>
      </c>
      <c r="CA320" s="148" cm="1">
        <f t="array" aca="1" ref="CA320" ca="1">CA319*INDIRECT(CA312)</f>
        <v>500</v>
      </c>
      <c r="CB320" s="148" cm="1">
        <f t="array" aca="1" ref="CB320" ca="1">CB319*INDIRECT(CB312)</f>
        <v>500</v>
      </c>
      <c r="CC320" s="148" cm="1">
        <f t="array" aca="1" ref="CC320" ca="1">CC319*INDIRECT(CC312)</f>
        <v>500</v>
      </c>
      <c r="CD320" s="148" cm="1">
        <f t="array" aca="1" ref="CD320" ca="1">CD319*INDIRECT(CD312)</f>
        <v>500</v>
      </c>
      <c r="CE320" s="148" cm="1">
        <f t="array" aca="1" ref="CE320" ca="1">CE319*INDIRECT(CE312)</f>
        <v>500</v>
      </c>
      <c r="CF320" s="148" cm="1">
        <f t="array" aca="1" ref="CF320" ca="1">CF319*INDIRECT(CF312)</f>
        <v>500</v>
      </c>
      <c r="CG320" s="148" cm="1">
        <f t="array" aca="1" ref="CG320" ca="1">CG319*INDIRECT(CG312)</f>
        <v>500</v>
      </c>
      <c r="CH320" s="148" cm="1">
        <f t="array" aca="1" ref="CH320" ca="1">CH319*INDIRECT(CH312)</f>
        <v>500</v>
      </c>
      <c r="CI320" s="148" cm="1">
        <f t="array" aca="1" ref="CI320" ca="1">CI319*INDIRECT(CI312)</f>
        <v>500</v>
      </c>
      <c r="CJ320" s="148" cm="1">
        <f t="array" aca="1" ref="CJ320" ca="1">CJ319*INDIRECT(CJ312)</f>
        <v>500</v>
      </c>
      <c r="CK320" s="148" cm="1">
        <f t="array" aca="1" ref="CK320" ca="1">CK319*INDIRECT(CK312)</f>
        <v>500</v>
      </c>
      <c r="CL320" s="148" cm="1">
        <f t="array" aca="1" ref="CL320" ca="1">CL319*INDIRECT(CL312)</f>
        <v>500</v>
      </c>
      <c r="CN320" s="78"/>
      <c r="CO320" s="148" t="e" cm="1">
        <f t="array" aca="1" ref="CO320" ca="1">CO319*INDIRECT(CO312)</f>
        <v>#N/A</v>
      </c>
      <c r="CP320" s="148" t="e" cm="1">
        <f t="array" aca="1" ref="CP320" ca="1">CP319*INDIRECT(CP312)</f>
        <v>#N/A</v>
      </c>
      <c r="CQ320" s="148" t="e" cm="1">
        <f t="array" aca="1" ref="CQ320" ca="1">CQ319*INDIRECT(CQ312)</f>
        <v>#N/A</v>
      </c>
      <c r="CR320" s="148" t="e" cm="1">
        <f t="array" aca="1" ref="CR320" ca="1">CR319*INDIRECT(CR312)</f>
        <v>#N/A</v>
      </c>
      <c r="CS320" s="148" t="e" cm="1">
        <f t="array" aca="1" ref="CS320" ca="1">CS319*INDIRECT(CS312)</f>
        <v>#N/A</v>
      </c>
      <c r="CT320" s="148" t="e" cm="1">
        <f t="array" aca="1" ref="CT320" ca="1">CT319*INDIRECT(CT312)</f>
        <v>#N/A</v>
      </c>
      <c r="CU320" s="148" t="e" cm="1">
        <f t="array" aca="1" ref="CU320" ca="1">CU319*INDIRECT(CU312)</f>
        <v>#N/A</v>
      </c>
      <c r="CV320" s="148" t="e" cm="1">
        <f t="array" aca="1" ref="CV320" ca="1">CV319*INDIRECT(CV312)</f>
        <v>#N/A</v>
      </c>
      <c r="CW320" s="148" t="e" cm="1">
        <f t="array" aca="1" ref="CW320" ca="1">CW319*INDIRECT(CW312)</f>
        <v>#N/A</v>
      </c>
      <c r="CX320" s="148" t="e" cm="1">
        <f t="array" aca="1" ref="CX320" ca="1">CX319*INDIRECT(CX312)</f>
        <v>#N/A</v>
      </c>
      <c r="CY320" s="148" t="e" cm="1">
        <f t="array" aca="1" ref="CY320" ca="1">CY319*INDIRECT(CY312)</f>
        <v>#N/A</v>
      </c>
      <c r="CZ320" s="148" t="e" cm="1">
        <f t="array" aca="1" ref="CZ320" ca="1">CZ319*INDIRECT(CZ312)</f>
        <v>#N/A</v>
      </c>
      <c r="DA320" s="148" t="e" cm="1">
        <f t="array" aca="1" ref="DA320" ca="1">DA319*INDIRECT(DA312)</f>
        <v>#N/A</v>
      </c>
      <c r="DB320" s="148" t="e" cm="1">
        <f t="array" aca="1" ref="DB320" ca="1">DB319*INDIRECT(DB312)</f>
        <v>#N/A</v>
      </c>
      <c r="DC320" s="148" t="e" cm="1">
        <f t="array" aca="1" ref="DC320" ca="1">DC319*INDIRECT(DC312)</f>
        <v>#N/A</v>
      </c>
      <c r="DD320" s="148" t="e" cm="1">
        <f t="array" aca="1" ref="DD320" ca="1">DD319*INDIRECT(DD312)</f>
        <v>#N/A</v>
      </c>
      <c r="DE320" s="148" t="e" cm="1">
        <f t="array" aca="1" ref="DE320" ca="1">DE319*INDIRECT(DE312)</f>
        <v>#N/A</v>
      </c>
      <c r="DF320" s="148" t="e" cm="1">
        <f t="array" aca="1" ref="DF320" ca="1">DF319*INDIRECT(DF312)</f>
        <v>#N/A</v>
      </c>
      <c r="DG320" s="148" t="e" cm="1">
        <f t="array" aca="1" ref="DG320" ca="1">DG319*INDIRECT(DG312)</f>
        <v>#N/A</v>
      </c>
      <c r="DH320" s="148" t="e" cm="1">
        <f t="array" aca="1" ref="DH320" ca="1">DH319*INDIRECT(DH312)</f>
        <v>#N/A</v>
      </c>
      <c r="DI320" s="148" t="e" cm="1">
        <f t="array" aca="1" ref="DI320" ca="1">DI319*INDIRECT(DI312)</f>
        <v>#N/A</v>
      </c>
      <c r="DJ320" s="148" t="e" cm="1">
        <f t="array" aca="1" ref="DJ320" ca="1">DJ319*INDIRECT(DJ312)</f>
        <v>#N/A</v>
      </c>
      <c r="DK320" s="148" t="e" cm="1">
        <f t="array" aca="1" ref="DK320" ca="1">DK319*INDIRECT(DK312)</f>
        <v>#N/A</v>
      </c>
      <c r="DL320" s="148" t="e" cm="1">
        <f t="array" aca="1" ref="DL320" ca="1">DL319*INDIRECT(DL312)</f>
        <v>#N/A</v>
      </c>
    </row>
    <row r="321" spans="1:116" x14ac:dyDescent="0.35">
      <c r="B321" t="s">
        <v>244</v>
      </c>
      <c r="D321" t="s">
        <v>336</v>
      </c>
      <c r="E321" s="8" t="str">
        <f t="shared" ref="E321" si="319">ROW()&amp;" "&amp;D321</f>
        <v>321 ADREV-PV</v>
      </c>
      <c r="G321" s="126"/>
      <c r="H321" s="27"/>
      <c r="I321" s="78"/>
      <c r="J321" s="78"/>
      <c r="K321" s="33"/>
      <c r="L321" s="33"/>
      <c r="M321" s="33"/>
      <c r="N321" s="33"/>
      <c r="O321" s="33"/>
      <c r="P321" s="33"/>
      <c r="R321" s="33"/>
      <c r="S321" s="77"/>
      <c r="T321" s="77"/>
      <c r="U321" s="77"/>
      <c r="V321" s="77"/>
      <c r="W321" s="77"/>
      <c r="X321" s="77"/>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77"/>
      <c r="BD321" s="77"/>
      <c r="BE321" s="77"/>
      <c r="BF321" s="77"/>
      <c r="BG321" s="77"/>
      <c r="BH321" s="77"/>
      <c r="BI321" s="77"/>
      <c r="BJ321" s="77"/>
      <c r="BK321" s="77"/>
      <c r="BL321" s="77"/>
      <c r="BM321" s="77"/>
      <c r="BN321" s="77"/>
      <c r="BO321" s="77"/>
      <c r="BP321" s="77"/>
      <c r="BQ321" s="77"/>
      <c r="BR321" s="77"/>
      <c r="BS321" s="77"/>
      <c r="BT321" s="77"/>
      <c r="BU321" s="77"/>
      <c r="BV321" s="77"/>
      <c r="BW321" s="77"/>
      <c r="BX321" s="77"/>
      <c r="BY321" s="77"/>
      <c r="BZ321" s="77"/>
      <c r="CA321" s="77"/>
      <c r="CB321" s="77"/>
      <c r="CC321" s="77"/>
      <c r="CD321" s="77"/>
      <c r="CE321" s="77"/>
      <c r="CF321" s="77"/>
      <c r="CG321" s="77"/>
      <c r="CH321" s="77"/>
      <c r="CI321" s="77"/>
      <c r="CJ321" s="77"/>
      <c r="CK321" s="77"/>
      <c r="CL321" s="77"/>
      <c r="CN321" s="78"/>
      <c r="CO321" s="77"/>
      <c r="CP321" s="77"/>
      <c r="CQ321" s="77"/>
      <c r="CR321" s="77"/>
      <c r="CS321" s="77"/>
      <c r="CT321" s="77"/>
      <c r="CU321" s="77"/>
      <c r="CV321" s="77"/>
      <c r="CW321" s="77"/>
      <c r="CX321" s="77"/>
      <c r="CY321" s="77"/>
      <c r="CZ321" s="77"/>
      <c r="DA321" s="77"/>
      <c r="DB321" s="77"/>
      <c r="DC321" s="77"/>
      <c r="DD321" s="77"/>
      <c r="DE321" s="77"/>
      <c r="DF321" s="77"/>
      <c r="DG321" s="77"/>
      <c r="DH321" s="77"/>
      <c r="DI321" s="77"/>
      <c r="DJ321" s="77"/>
      <c r="DK321" s="77"/>
      <c r="DL321" s="77"/>
    </row>
    <row r="322" spans="1:116" x14ac:dyDescent="0.35">
      <c r="B322" t="s">
        <v>332</v>
      </c>
      <c r="D322" t="s">
        <v>336</v>
      </c>
      <c r="E322" s="8" t="str">
        <f t="shared" si="317"/>
        <v>322 ADREV-PV</v>
      </c>
      <c r="G322" s="136" t="str">
        <f>G309</f>
        <v>(Primary label)</v>
      </c>
      <c r="H322" s="27"/>
      <c r="I322" s="78"/>
      <c r="J322" s="78"/>
      <c r="K322" s="33"/>
      <c r="L322" s="33"/>
      <c r="M322" s="33"/>
      <c r="N322" s="33"/>
      <c r="O322" s="33"/>
      <c r="P322" s="33"/>
      <c r="R322" s="33"/>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77"/>
      <c r="BO322" s="77"/>
      <c r="BP322" s="77"/>
      <c r="BQ322" s="77"/>
      <c r="BR322" s="77"/>
      <c r="BS322" s="77"/>
      <c r="BT322" s="77"/>
      <c r="BU322" s="77"/>
      <c r="BV322" s="77"/>
      <c r="BW322" s="77"/>
      <c r="BX322" s="77"/>
      <c r="BY322" s="77"/>
      <c r="BZ322" s="77"/>
      <c r="CA322" s="77"/>
      <c r="CB322" s="77"/>
      <c r="CC322" s="77"/>
      <c r="CD322" s="77"/>
      <c r="CE322" s="77"/>
      <c r="CF322" s="77"/>
      <c r="CG322" s="77"/>
      <c r="CH322" s="77"/>
      <c r="CI322" s="77"/>
      <c r="CJ322" s="77"/>
      <c r="CK322" s="77"/>
      <c r="CL322" s="77"/>
      <c r="CN322" s="78"/>
      <c r="CO322" s="77"/>
      <c r="CP322" s="77"/>
      <c r="CQ322" s="77"/>
      <c r="CR322" s="77"/>
      <c r="CS322" s="77"/>
      <c r="CT322" s="77"/>
      <c r="CU322" s="77"/>
      <c r="CV322" s="77"/>
      <c r="CW322" s="77"/>
      <c r="CX322" s="77"/>
      <c r="CY322" s="77"/>
      <c r="CZ322" s="77"/>
      <c r="DA322" s="77"/>
      <c r="DB322" s="77"/>
      <c r="DC322" s="77"/>
      <c r="DD322" s="77"/>
      <c r="DE322" s="77"/>
      <c r="DF322" s="77"/>
      <c r="DG322" s="77"/>
      <c r="DH322" s="77"/>
      <c r="DI322" s="77"/>
      <c r="DJ322" s="77"/>
      <c r="DK322" s="77"/>
      <c r="DL322" s="77"/>
    </row>
    <row r="323" spans="1:116" x14ac:dyDescent="0.35">
      <c r="B323" t="s">
        <v>332</v>
      </c>
      <c r="D323" t="s">
        <v>336</v>
      </c>
      <c r="E323" s="8" t="str">
        <f t="shared" ref="E323:E329" si="320">ROW()&amp;" "&amp;D323</f>
        <v>323 ADREV-PV</v>
      </c>
      <c r="G323" s="241" t="str">
        <f>IFERROR(SUBSTITUTE(G317,":",""),"no unit")</f>
        <v>impression</v>
      </c>
      <c r="H323" s="27"/>
      <c r="I323" s="78"/>
      <c r="J323" s="78"/>
      <c r="K323" s="33"/>
      <c r="L323" s="33"/>
      <c r="M323" s="33"/>
      <c r="N323" s="33"/>
      <c r="O323" s="33"/>
      <c r="P323" s="33"/>
      <c r="R323" s="33"/>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77"/>
      <c r="BO323" s="77"/>
      <c r="BP323" s="77"/>
      <c r="BQ323" s="77"/>
      <c r="BR323" s="77"/>
      <c r="BS323" s="77"/>
      <c r="BT323" s="77"/>
      <c r="BU323" s="77"/>
      <c r="BV323" s="77"/>
      <c r="BW323" s="77"/>
      <c r="BX323" s="77"/>
      <c r="BY323" s="77"/>
      <c r="BZ323" s="77"/>
      <c r="CA323" s="77"/>
      <c r="CB323" s="77"/>
      <c r="CC323" s="77"/>
      <c r="CD323" s="77"/>
      <c r="CE323" s="77"/>
      <c r="CF323" s="77"/>
      <c r="CG323" s="77"/>
      <c r="CH323" s="77"/>
      <c r="CI323" s="77"/>
      <c r="CJ323" s="77"/>
      <c r="CK323" s="77"/>
      <c r="CL323" s="77"/>
      <c r="CN323" s="78"/>
      <c r="CO323" s="77"/>
      <c r="CP323" s="77"/>
      <c r="CQ323" s="77"/>
      <c r="CR323" s="77"/>
      <c r="CS323" s="77"/>
      <c r="CT323" s="77"/>
      <c r="CU323" s="77"/>
      <c r="CV323" s="77"/>
      <c r="CW323" s="77"/>
      <c r="CX323" s="77"/>
      <c r="CY323" s="77"/>
      <c r="CZ323" s="77"/>
      <c r="DA323" s="77"/>
      <c r="DB323" s="77"/>
      <c r="DC323" s="77"/>
      <c r="DD323" s="77"/>
      <c r="DE323" s="77"/>
      <c r="DF323" s="77"/>
      <c r="DG323" s="77"/>
      <c r="DH323" s="77"/>
      <c r="DI323" s="77"/>
      <c r="DJ323" s="77"/>
      <c r="DK323" s="77"/>
      <c r="DL323" s="77"/>
    </row>
    <row r="324" spans="1:116" x14ac:dyDescent="0.35">
      <c r="B324" t="s">
        <v>332</v>
      </c>
      <c r="D324" t="s">
        <v>336</v>
      </c>
      <c r="E324" s="8" t="str">
        <f t="shared" si="320"/>
        <v>324 ADREV-PV</v>
      </c>
      <c r="G324" s="136" t="s">
        <v>461</v>
      </c>
      <c r="K324" s="53"/>
      <c r="L324" s="53"/>
      <c r="M324" s="53"/>
      <c r="N324" s="53"/>
      <c r="O324" s="53"/>
      <c r="P324" s="53"/>
      <c r="R324" s="24"/>
      <c r="S324" s="211" t="str">
        <f t="shared" ref="S324:AX324" si="321">ADDRESS(ROW(S320),COLUMN(S320),2)</f>
        <v>S$320</v>
      </c>
      <c r="T324" s="211" t="str">
        <f t="shared" si="321"/>
        <v>T$320</v>
      </c>
      <c r="U324" s="211" t="str">
        <f t="shared" si="321"/>
        <v>U$320</v>
      </c>
      <c r="V324" s="211" t="str">
        <f t="shared" si="321"/>
        <v>V$320</v>
      </c>
      <c r="W324" s="211" t="str">
        <f t="shared" si="321"/>
        <v>W$320</v>
      </c>
      <c r="X324" s="211" t="str">
        <f t="shared" si="321"/>
        <v>X$320</v>
      </c>
      <c r="Y324" s="211" t="str">
        <f t="shared" si="321"/>
        <v>Y$320</v>
      </c>
      <c r="Z324" s="211" t="str">
        <f t="shared" si="321"/>
        <v>Z$320</v>
      </c>
      <c r="AA324" s="211" t="str">
        <f t="shared" si="321"/>
        <v>AA$320</v>
      </c>
      <c r="AB324" s="211" t="str">
        <f t="shared" si="321"/>
        <v>AB$320</v>
      </c>
      <c r="AC324" s="211" t="str">
        <f t="shared" si="321"/>
        <v>AC$320</v>
      </c>
      <c r="AD324" s="211" t="str">
        <f t="shared" si="321"/>
        <v>AD$320</v>
      </c>
      <c r="AE324" s="211" t="str">
        <f t="shared" si="321"/>
        <v>AE$320</v>
      </c>
      <c r="AF324" s="211" t="str">
        <f t="shared" si="321"/>
        <v>AF$320</v>
      </c>
      <c r="AG324" s="211" t="str">
        <f t="shared" si="321"/>
        <v>AG$320</v>
      </c>
      <c r="AH324" s="211" t="str">
        <f t="shared" si="321"/>
        <v>AH$320</v>
      </c>
      <c r="AI324" s="211" t="str">
        <f t="shared" si="321"/>
        <v>AI$320</v>
      </c>
      <c r="AJ324" s="211" t="str">
        <f t="shared" si="321"/>
        <v>AJ$320</v>
      </c>
      <c r="AK324" s="211" t="str">
        <f t="shared" si="321"/>
        <v>AK$320</v>
      </c>
      <c r="AL324" s="211" t="str">
        <f t="shared" si="321"/>
        <v>AL$320</v>
      </c>
      <c r="AM324" s="211" t="str">
        <f t="shared" si="321"/>
        <v>AM$320</v>
      </c>
      <c r="AN324" s="211" t="str">
        <f t="shared" si="321"/>
        <v>AN$320</v>
      </c>
      <c r="AO324" s="211" t="str">
        <f t="shared" si="321"/>
        <v>AO$320</v>
      </c>
      <c r="AP324" s="211" t="str">
        <f t="shared" si="321"/>
        <v>AP$320</v>
      </c>
      <c r="AQ324" s="211" t="str">
        <f t="shared" si="321"/>
        <v>AQ$320</v>
      </c>
      <c r="AR324" s="211" t="str">
        <f t="shared" si="321"/>
        <v>AR$320</v>
      </c>
      <c r="AS324" s="211" t="str">
        <f t="shared" si="321"/>
        <v>AS$320</v>
      </c>
      <c r="AT324" s="211" t="str">
        <f t="shared" si="321"/>
        <v>AT$320</v>
      </c>
      <c r="AU324" s="211" t="str">
        <f t="shared" si="321"/>
        <v>AU$320</v>
      </c>
      <c r="AV324" s="211" t="str">
        <f t="shared" si="321"/>
        <v>AV$320</v>
      </c>
      <c r="AW324" s="211" t="str">
        <f t="shared" si="321"/>
        <v>AW$320</v>
      </c>
      <c r="AX324" s="211" t="str">
        <f t="shared" si="321"/>
        <v>AX$320</v>
      </c>
      <c r="AY324" s="211" t="str">
        <f t="shared" ref="AY324:CD324" si="322">ADDRESS(ROW(AY320),COLUMN(AY320),2)</f>
        <v>AY$320</v>
      </c>
      <c r="AZ324" s="211" t="str">
        <f t="shared" si="322"/>
        <v>AZ$320</v>
      </c>
      <c r="BA324" s="211" t="str">
        <f t="shared" si="322"/>
        <v>BA$320</v>
      </c>
      <c r="BB324" s="211" t="str">
        <f t="shared" si="322"/>
        <v>BB$320</v>
      </c>
      <c r="BC324" s="211" t="str">
        <f t="shared" si="322"/>
        <v>BC$320</v>
      </c>
      <c r="BD324" s="211" t="str">
        <f t="shared" si="322"/>
        <v>BD$320</v>
      </c>
      <c r="BE324" s="211" t="str">
        <f t="shared" si="322"/>
        <v>BE$320</v>
      </c>
      <c r="BF324" s="211" t="str">
        <f t="shared" si="322"/>
        <v>BF$320</v>
      </c>
      <c r="BG324" s="211" t="str">
        <f t="shared" si="322"/>
        <v>BG$320</v>
      </c>
      <c r="BH324" s="211" t="str">
        <f t="shared" si="322"/>
        <v>BH$320</v>
      </c>
      <c r="BI324" s="211" t="str">
        <f t="shared" si="322"/>
        <v>BI$320</v>
      </c>
      <c r="BJ324" s="211" t="str">
        <f t="shared" si="322"/>
        <v>BJ$320</v>
      </c>
      <c r="BK324" s="211" t="str">
        <f t="shared" si="322"/>
        <v>BK$320</v>
      </c>
      <c r="BL324" s="211" t="str">
        <f t="shared" si="322"/>
        <v>BL$320</v>
      </c>
      <c r="BM324" s="211" t="str">
        <f t="shared" si="322"/>
        <v>BM$320</v>
      </c>
      <c r="BN324" s="211" t="str">
        <f t="shared" si="322"/>
        <v>BN$320</v>
      </c>
      <c r="BO324" s="211" t="str">
        <f t="shared" si="322"/>
        <v>BO$320</v>
      </c>
      <c r="BP324" s="211" t="str">
        <f t="shared" si="322"/>
        <v>BP$320</v>
      </c>
      <c r="BQ324" s="211" t="str">
        <f t="shared" si="322"/>
        <v>BQ$320</v>
      </c>
      <c r="BR324" s="211" t="str">
        <f t="shared" si="322"/>
        <v>BR$320</v>
      </c>
      <c r="BS324" s="211" t="str">
        <f t="shared" si="322"/>
        <v>BS$320</v>
      </c>
      <c r="BT324" s="211" t="str">
        <f t="shared" si="322"/>
        <v>BT$320</v>
      </c>
      <c r="BU324" s="211" t="str">
        <f t="shared" si="322"/>
        <v>BU$320</v>
      </c>
      <c r="BV324" s="211" t="str">
        <f t="shared" si="322"/>
        <v>BV$320</v>
      </c>
      <c r="BW324" s="211" t="str">
        <f t="shared" si="322"/>
        <v>BW$320</v>
      </c>
      <c r="BX324" s="211" t="str">
        <f t="shared" si="322"/>
        <v>BX$320</v>
      </c>
      <c r="BY324" s="211" t="str">
        <f t="shared" si="322"/>
        <v>BY$320</v>
      </c>
      <c r="BZ324" s="211" t="str">
        <f t="shared" si="322"/>
        <v>BZ$320</v>
      </c>
      <c r="CA324" s="211" t="str">
        <f t="shared" si="322"/>
        <v>CA$320</v>
      </c>
      <c r="CB324" s="211" t="str">
        <f t="shared" si="322"/>
        <v>CB$320</v>
      </c>
      <c r="CC324" s="211" t="str">
        <f t="shared" si="322"/>
        <v>CC$320</v>
      </c>
      <c r="CD324" s="211" t="str">
        <f t="shared" si="322"/>
        <v>CD$320</v>
      </c>
      <c r="CE324" s="211" t="str">
        <f t="shared" ref="CE324:CL324" si="323">ADDRESS(ROW(CE320),COLUMN(CE320),2)</f>
        <v>CE$320</v>
      </c>
      <c r="CF324" s="211" t="str">
        <f t="shared" si="323"/>
        <v>CF$320</v>
      </c>
      <c r="CG324" s="211" t="str">
        <f t="shared" si="323"/>
        <v>CG$320</v>
      </c>
      <c r="CH324" s="211" t="str">
        <f t="shared" si="323"/>
        <v>CH$320</v>
      </c>
      <c r="CI324" s="211" t="str">
        <f t="shared" si="323"/>
        <v>CI$320</v>
      </c>
      <c r="CJ324" s="211" t="str">
        <f t="shared" si="323"/>
        <v>CJ$320</v>
      </c>
      <c r="CK324" s="211" t="str">
        <f t="shared" si="323"/>
        <v>CK$320</v>
      </c>
      <c r="CL324" s="211" t="str">
        <f t="shared" si="323"/>
        <v>CL$320</v>
      </c>
      <c r="CO324" s="211" t="str">
        <f t="shared" ref="CO324:DK324" si="324">ADDRESS(ROW(CO320),COLUMN(CO320),2)</f>
        <v>CO$320</v>
      </c>
      <c r="CP324" s="211" t="str">
        <f t="shared" si="324"/>
        <v>CP$320</v>
      </c>
      <c r="CQ324" s="211" t="str">
        <f t="shared" si="324"/>
        <v>CQ$320</v>
      </c>
      <c r="CR324" s="211" t="str">
        <f t="shared" si="324"/>
        <v>CR$320</v>
      </c>
      <c r="CS324" s="211" t="str">
        <f t="shared" si="324"/>
        <v>CS$320</v>
      </c>
      <c r="CT324" s="211" t="str">
        <f t="shared" si="324"/>
        <v>CT$320</v>
      </c>
      <c r="CU324" s="211" t="str">
        <f t="shared" si="324"/>
        <v>CU$320</v>
      </c>
      <c r="CV324" s="211" t="str">
        <f t="shared" si="324"/>
        <v>CV$320</v>
      </c>
      <c r="CW324" s="211" t="str">
        <f t="shared" si="324"/>
        <v>CW$320</v>
      </c>
      <c r="CX324" s="211" t="str">
        <f t="shared" si="324"/>
        <v>CX$320</v>
      </c>
      <c r="CY324" s="211" t="str">
        <f t="shared" si="324"/>
        <v>CY$320</v>
      </c>
      <c r="CZ324" s="211" t="str">
        <f t="shared" si="324"/>
        <v>CZ$320</v>
      </c>
      <c r="DA324" s="211" t="str">
        <f t="shared" si="324"/>
        <v>DA$320</v>
      </c>
      <c r="DB324" s="211" t="str">
        <f t="shared" si="324"/>
        <v>DB$320</v>
      </c>
      <c r="DC324" s="211" t="str">
        <f t="shared" si="324"/>
        <v>DC$320</v>
      </c>
      <c r="DD324" s="211" t="str">
        <f t="shared" si="324"/>
        <v>DD$320</v>
      </c>
      <c r="DE324" s="211" t="str">
        <f t="shared" si="324"/>
        <v>DE$320</v>
      </c>
      <c r="DF324" s="211" t="str">
        <f t="shared" si="324"/>
        <v>DF$320</v>
      </c>
      <c r="DG324" s="211" t="str">
        <f t="shared" si="324"/>
        <v>DG$320</v>
      </c>
      <c r="DH324" s="211" t="str">
        <f t="shared" si="324"/>
        <v>DH$320</v>
      </c>
      <c r="DI324" s="211" t="str">
        <f t="shared" si="324"/>
        <v>DI$320</v>
      </c>
      <c r="DJ324" s="211" t="str">
        <f t="shared" si="324"/>
        <v>DJ$320</v>
      </c>
      <c r="DK324" s="211" t="str">
        <f t="shared" si="324"/>
        <v>DK$320</v>
      </c>
      <c r="DL324" s="211" t="str">
        <f t="shared" ref="DL324" si="325">ADDRESS(ROW(DL320),COLUMN(DL320),2)</f>
        <v>DL$320</v>
      </c>
    </row>
    <row r="325" spans="1:116" x14ac:dyDescent="0.35">
      <c r="B325" t="s">
        <v>332</v>
      </c>
      <c r="D325" t="s">
        <v>336</v>
      </c>
      <c r="E325" s="8" t="str">
        <f t="shared" si="320"/>
        <v>325 ADREV-PV</v>
      </c>
      <c r="G325" s="136" t="s">
        <v>462</v>
      </c>
      <c r="K325" s="53"/>
      <c r="L325" s="53"/>
      <c r="M325" s="53"/>
      <c r="N325" s="53"/>
      <c r="O325" s="53"/>
      <c r="P325" s="53"/>
      <c r="R325" s="24"/>
      <c r="S325" s="80" t="str">
        <f t="shared" ref="S325:AX325" si="326">S312</f>
        <v>S$17</v>
      </c>
      <c r="T325" s="80" t="str">
        <f t="shared" si="326"/>
        <v>T$17</v>
      </c>
      <c r="U325" s="80" t="str">
        <f t="shared" si="326"/>
        <v>U$17</v>
      </c>
      <c r="V325" s="80" t="str">
        <f t="shared" si="326"/>
        <v>V$17</v>
      </c>
      <c r="W325" s="80" t="str">
        <f t="shared" si="326"/>
        <v>W$17</v>
      </c>
      <c r="X325" s="80" t="str">
        <f t="shared" si="326"/>
        <v>X$17</v>
      </c>
      <c r="Y325" s="80" t="str">
        <f t="shared" si="326"/>
        <v>Y$17</v>
      </c>
      <c r="Z325" s="80" t="str">
        <f t="shared" si="326"/>
        <v>Z$17</v>
      </c>
      <c r="AA325" s="80" t="str">
        <f t="shared" si="326"/>
        <v>AA$17</v>
      </c>
      <c r="AB325" s="80" t="str">
        <f t="shared" si="326"/>
        <v>AB$17</v>
      </c>
      <c r="AC325" s="80" t="str">
        <f t="shared" si="326"/>
        <v>AC$17</v>
      </c>
      <c r="AD325" s="80" t="str">
        <f t="shared" si="326"/>
        <v>AD$17</v>
      </c>
      <c r="AE325" s="80" t="str">
        <f t="shared" si="326"/>
        <v>AE$17</v>
      </c>
      <c r="AF325" s="80" t="str">
        <f t="shared" si="326"/>
        <v>AF$17</v>
      </c>
      <c r="AG325" s="80" t="str">
        <f t="shared" si="326"/>
        <v>AG$17</v>
      </c>
      <c r="AH325" s="80" t="str">
        <f t="shared" si="326"/>
        <v>AH$17</v>
      </c>
      <c r="AI325" s="80" t="str">
        <f t="shared" si="326"/>
        <v>AI$17</v>
      </c>
      <c r="AJ325" s="80" t="str">
        <f t="shared" si="326"/>
        <v>AJ$17</v>
      </c>
      <c r="AK325" s="80" t="str">
        <f t="shared" si="326"/>
        <v>AK$17</v>
      </c>
      <c r="AL325" s="80" t="str">
        <f t="shared" si="326"/>
        <v>AL$17</v>
      </c>
      <c r="AM325" s="80" t="str">
        <f t="shared" si="326"/>
        <v>AM$17</v>
      </c>
      <c r="AN325" s="80" t="str">
        <f t="shared" si="326"/>
        <v>AN$17</v>
      </c>
      <c r="AO325" s="80" t="str">
        <f t="shared" si="326"/>
        <v>AO$17</v>
      </c>
      <c r="AP325" s="80" t="str">
        <f t="shared" si="326"/>
        <v>AP$17</v>
      </c>
      <c r="AQ325" s="80" t="str">
        <f t="shared" si="326"/>
        <v>AQ$17</v>
      </c>
      <c r="AR325" s="80" t="str">
        <f t="shared" si="326"/>
        <v>AR$17</v>
      </c>
      <c r="AS325" s="80" t="str">
        <f t="shared" si="326"/>
        <v>AS$17</v>
      </c>
      <c r="AT325" s="80" t="str">
        <f t="shared" si="326"/>
        <v>AT$17</v>
      </c>
      <c r="AU325" s="80" t="str">
        <f t="shared" si="326"/>
        <v>AU$17</v>
      </c>
      <c r="AV325" s="80" t="str">
        <f t="shared" si="326"/>
        <v>AV$17</v>
      </c>
      <c r="AW325" s="80" t="str">
        <f t="shared" si="326"/>
        <v>AW$17</v>
      </c>
      <c r="AX325" s="80" t="str">
        <f t="shared" si="326"/>
        <v>AX$17</v>
      </c>
      <c r="AY325" s="80" t="str">
        <f t="shared" ref="AY325:CD325" si="327">AY312</f>
        <v>AY$17</v>
      </c>
      <c r="AZ325" s="80" t="str">
        <f t="shared" si="327"/>
        <v>AZ$17</v>
      </c>
      <c r="BA325" s="80" t="str">
        <f t="shared" si="327"/>
        <v>BA$17</v>
      </c>
      <c r="BB325" s="80" t="str">
        <f t="shared" si="327"/>
        <v>BB$17</v>
      </c>
      <c r="BC325" s="80" t="str">
        <f t="shared" si="327"/>
        <v>BC$17</v>
      </c>
      <c r="BD325" s="80" t="str">
        <f t="shared" si="327"/>
        <v>BD$17</v>
      </c>
      <c r="BE325" s="80" t="str">
        <f t="shared" si="327"/>
        <v>BE$17</v>
      </c>
      <c r="BF325" s="80" t="str">
        <f t="shared" si="327"/>
        <v>BF$17</v>
      </c>
      <c r="BG325" s="80" t="str">
        <f t="shared" si="327"/>
        <v>BG$17</v>
      </c>
      <c r="BH325" s="80" t="str">
        <f t="shared" si="327"/>
        <v>BH$17</v>
      </c>
      <c r="BI325" s="80" t="str">
        <f t="shared" si="327"/>
        <v>BI$17</v>
      </c>
      <c r="BJ325" s="80" t="str">
        <f t="shared" si="327"/>
        <v>BJ$17</v>
      </c>
      <c r="BK325" s="80" t="str">
        <f t="shared" si="327"/>
        <v>BK$17</v>
      </c>
      <c r="BL325" s="80" t="str">
        <f t="shared" si="327"/>
        <v>BL$17</v>
      </c>
      <c r="BM325" s="80" t="str">
        <f t="shared" si="327"/>
        <v>BM$17</v>
      </c>
      <c r="BN325" s="80" t="str">
        <f t="shared" si="327"/>
        <v>BN$17</v>
      </c>
      <c r="BO325" s="80" t="str">
        <f t="shared" si="327"/>
        <v>BO$17</v>
      </c>
      <c r="BP325" s="80" t="str">
        <f t="shared" si="327"/>
        <v>BP$17</v>
      </c>
      <c r="BQ325" s="80" t="str">
        <f t="shared" si="327"/>
        <v>BQ$17</v>
      </c>
      <c r="BR325" s="80" t="str">
        <f t="shared" si="327"/>
        <v>BR$17</v>
      </c>
      <c r="BS325" s="80" t="str">
        <f t="shared" si="327"/>
        <v>BS$17</v>
      </c>
      <c r="BT325" s="80" t="str">
        <f t="shared" si="327"/>
        <v>BT$17</v>
      </c>
      <c r="BU325" s="80" t="str">
        <f t="shared" si="327"/>
        <v>BU$17</v>
      </c>
      <c r="BV325" s="80" t="str">
        <f t="shared" si="327"/>
        <v>BV$17</v>
      </c>
      <c r="BW325" s="80" t="str">
        <f t="shared" si="327"/>
        <v>BW$17</v>
      </c>
      <c r="BX325" s="80" t="str">
        <f t="shared" si="327"/>
        <v>BX$17</v>
      </c>
      <c r="BY325" s="80" t="str">
        <f t="shared" si="327"/>
        <v>BY$17</v>
      </c>
      <c r="BZ325" s="80" t="str">
        <f t="shared" si="327"/>
        <v>BZ$17</v>
      </c>
      <c r="CA325" s="80" t="str">
        <f t="shared" si="327"/>
        <v>CA$17</v>
      </c>
      <c r="CB325" s="80" t="str">
        <f t="shared" si="327"/>
        <v>CB$17</v>
      </c>
      <c r="CC325" s="80" t="str">
        <f t="shared" si="327"/>
        <v>CC$17</v>
      </c>
      <c r="CD325" s="80" t="str">
        <f t="shared" si="327"/>
        <v>CD$17</v>
      </c>
      <c r="CE325" s="80" t="str">
        <f t="shared" ref="CE325:CL325" si="328">CE312</f>
        <v>CE$17</v>
      </c>
      <c r="CF325" s="80" t="str">
        <f t="shared" si="328"/>
        <v>CF$17</v>
      </c>
      <c r="CG325" s="80" t="str">
        <f t="shared" si="328"/>
        <v>CG$17</v>
      </c>
      <c r="CH325" s="80" t="str">
        <f t="shared" si="328"/>
        <v>CH$17</v>
      </c>
      <c r="CI325" s="80" t="str">
        <f t="shared" si="328"/>
        <v>CI$17</v>
      </c>
      <c r="CJ325" s="80" t="str">
        <f t="shared" si="328"/>
        <v>CJ$17</v>
      </c>
      <c r="CK325" s="80" t="str">
        <f t="shared" si="328"/>
        <v>CK$17</v>
      </c>
      <c r="CL325" s="80" t="str">
        <f t="shared" si="328"/>
        <v>CL$17</v>
      </c>
      <c r="CO325" s="80" t="str">
        <f t="shared" ref="CO325:DK325" si="329">CO312</f>
        <v>CO$17</v>
      </c>
      <c r="CP325" s="80" t="str">
        <f t="shared" si="329"/>
        <v>CP$17</v>
      </c>
      <c r="CQ325" s="80" t="str">
        <f t="shared" si="329"/>
        <v>CQ$17</v>
      </c>
      <c r="CR325" s="80" t="str">
        <f t="shared" si="329"/>
        <v>CR$17</v>
      </c>
      <c r="CS325" s="80" t="str">
        <f t="shared" si="329"/>
        <v>CS$17</v>
      </c>
      <c r="CT325" s="80" t="str">
        <f t="shared" si="329"/>
        <v>CT$17</v>
      </c>
      <c r="CU325" s="80" t="str">
        <f t="shared" si="329"/>
        <v>CU$17</v>
      </c>
      <c r="CV325" s="80" t="str">
        <f t="shared" si="329"/>
        <v>CV$17</v>
      </c>
      <c r="CW325" s="80" t="str">
        <f t="shared" si="329"/>
        <v>CW$17</v>
      </c>
      <c r="CX325" s="80" t="str">
        <f t="shared" si="329"/>
        <v>CX$17</v>
      </c>
      <c r="CY325" s="80" t="str">
        <f t="shared" si="329"/>
        <v>CY$17</v>
      </c>
      <c r="CZ325" s="80" t="str">
        <f t="shared" si="329"/>
        <v>CZ$17</v>
      </c>
      <c r="DA325" s="80" t="str">
        <f t="shared" si="329"/>
        <v>DA$17</v>
      </c>
      <c r="DB325" s="80" t="str">
        <f t="shared" si="329"/>
        <v>DB$17</v>
      </c>
      <c r="DC325" s="80" t="str">
        <f t="shared" si="329"/>
        <v>DC$17</v>
      </c>
      <c r="DD325" s="80" t="str">
        <f t="shared" si="329"/>
        <v>DD$17</v>
      </c>
      <c r="DE325" s="80" t="str">
        <f t="shared" si="329"/>
        <v>DE$17</v>
      </c>
      <c r="DF325" s="80" t="str">
        <f t="shared" si="329"/>
        <v>DF$17</v>
      </c>
      <c r="DG325" s="80" t="str">
        <f t="shared" si="329"/>
        <v>DG$17</v>
      </c>
      <c r="DH325" s="80" t="str">
        <f t="shared" si="329"/>
        <v>DH$17</v>
      </c>
      <c r="DI325" s="80" t="str">
        <f t="shared" si="329"/>
        <v>DI$17</v>
      </c>
      <c r="DJ325" s="80" t="str">
        <f t="shared" si="329"/>
        <v>DJ$17</v>
      </c>
      <c r="DK325" s="80" t="str">
        <f t="shared" si="329"/>
        <v>DK$17</v>
      </c>
      <c r="DL325" s="80" t="str">
        <f t="shared" ref="DL325" si="330">DL312</f>
        <v>DL$17</v>
      </c>
    </row>
    <row r="326" spans="1:116" x14ac:dyDescent="0.35">
      <c r="B326" t="s">
        <v>332</v>
      </c>
      <c r="D326" t="s">
        <v>336</v>
      </c>
      <c r="E326" s="8" t="str">
        <f t="shared" si="320"/>
        <v>326 ADREV-PV</v>
      </c>
      <c r="G326" s="136" t="str">
        <f>G313</f>
        <v>(Secondary label)</v>
      </c>
      <c r="H326" s="12"/>
      <c r="I326" s="60"/>
      <c r="J326" s="60"/>
      <c r="K326" s="15"/>
      <c r="L326" s="15"/>
      <c r="M326" s="15"/>
      <c r="N326" s="15"/>
      <c r="O326" s="15"/>
      <c r="P326" s="15"/>
      <c r="R326" s="15"/>
      <c r="CN326" s="60"/>
      <c r="CO326" s="8"/>
      <c r="CP326" s="8"/>
      <c r="CQ326" s="8"/>
      <c r="CR326" s="8"/>
      <c r="CS326" s="8"/>
      <c r="CT326" s="8"/>
      <c r="CU326" s="8"/>
      <c r="CV326" s="8"/>
      <c r="CW326" s="8"/>
      <c r="CX326" s="8"/>
      <c r="CY326" s="8"/>
      <c r="CZ326" s="8"/>
      <c r="DA326" s="8"/>
      <c r="DB326" s="8"/>
      <c r="DC326" s="8"/>
      <c r="DD326" s="8"/>
      <c r="DE326" s="8"/>
      <c r="DF326" s="8"/>
      <c r="DG326" s="8"/>
      <c r="DH326" s="8"/>
      <c r="DI326" s="8"/>
      <c r="DJ326" s="8"/>
      <c r="DK326" s="8"/>
      <c r="DL326" s="8"/>
    </row>
    <row r="327" spans="1:116" x14ac:dyDescent="0.35">
      <c r="B327" t="s">
        <v>332</v>
      </c>
      <c r="D327" t="s">
        <v>336</v>
      </c>
      <c r="E327" s="8" t="str">
        <f t="shared" si="320"/>
        <v>327 ADREV-PV</v>
      </c>
      <c r="G327" s="136" t="s">
        <v>489</v>
      </c>
      <c r="H327" s="12"/>
      <c r="I327" s="60"/>
      <c r="J327" s="60"/>
      <c r="K327" s="15"/>
      <c r="L327" s="15"/>
      <c r="M327" s="15"/>
      <c r="N327" s="15"/>
      <c r="O327" s="15"/>
      <c r="P327" s="15"/>
      <c r="R327" s="15"/>
      <c r="CN327" s="60"/>
      <c r="CO327" s="8"/>
      <c r="CP327" s="8"/>
      <c r="CQ327" s="8"/>
      <c r="CR327" s="8"/>
      <c r="CS327" s="8"/>
      <c r="CT327" s="8"/>
      <c r="CU327" s="8"/>
      <c r="CV327" s="8"/>
      <c r="CW327" s="8"/>
      <c r="CX327" s="8"/>
      <c r="CY327" s="8"/>
      <c r="CZ327" s="8"/>
      <c r="DA327" s="8"/>
      <c r="DB327" s="8"/>
      <c r="DC327" s="8"/>
      <c r="DD327" s="8"/>
      <c r="DE327" s="8"/>
      <c r="DF327" s="8"/>
      <c r="DG327" s="8"/>
      <c r="DH327" s="8"/>
      <c r="DI327" s="8"/>
      <c r="DJ327" s="8"/>
      <c r="DK327" s="8"/>
      <c r="DL327" s="8"/>
    </row>
    <row r="328" spans="1:116" x14ac:dyDescent="0.35">
      <c r="B328" t="s">
        <v>332</v>
      </c>
      <c r="D328" t="s">
        <v>336</v>
      </c>
      <c r="E328" s="8" t="str">
        <f t="shared" si="320"/>
        <v>328 ADREV-PV</v>
      </c>
      <c r="G328" s="136" t="s">
        <v>463</v>
      </c>
      <c r="H328" s="12"/>
      <c r="I328" s="60"/>
      <c r="J328" s="60"/>
      <c r="K328" s="15"/>
      <c r="L328" s="15"/>
      <c r="M328" s="15"/>
      <c r="N328" s="15"/>
      <c r="O328" s="15"/>
      <c r="P328" s="15"/>
      <c r="R328" s="15"/>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N328" s="60"/>
      <c r="CO328" s="76"/>
      <c r="CP328" s="76"/>
      <c r="CQ328" s="76"/>
      <c r="CR328" s="76"/>
      <c r="CS328" s="76"/>
      <c r="CT328" s="76"/>
      <c r="CU328" s="76"/>
      <c r="CV328" s="76"/>
      <c r="CW328" s="76"/>
      <c r="CX328" s="76"/>
      <c r="CY328" s="76"/>
      <c r="CZ328" s="76"/>
      <c r="DA328" s="76"/>
      <c r="DB328" s="76"/>
      <c r="DC328" s="76"/>
      <c r="DD328" s="76"/>
      <c r="DE328" s="76"/>
      <c r="DF328" s="76"/>
      <c r="DG328" s="76"/>
      <c r="DH328" s="76"/>
      <c r="DI328" s="76"/>
      <c r="DJ328" s="76"/>
      <c r="DK328" s="76"/>
      <c r="DL328" s="76"/>
    </row>
    <row r="329" spans="1:116" x14ac:dyDescent="0.35">
      <c r="B329" t="s">
        <v>332</v>
      </c>
      <c r="D329" t="s">
        <v>336</v>
      </c>
      <c r="E329" s="8" t="str">
        <f t="shared" si="320"/>
        <v>329 ADREV-PV</v>
      </c>
      <c r="G329" s="136" t="s">
        <v>464</v>
      </c>
      <c r="H329" s="12"/>
      <c r="I329" s="60"/>
      <c r="J329" s="60"/>
      <c r="K329" s="15"/>
      <c r="L329" s="15"/>
      <c r="M329" s="15"/>
      <c r="N329" s="15"/>
      <c r="O329" s="15"/>
      <c r="P329" s="15"/>
      <c r="R329" s="15"/>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N329" s="60"/>
      <c r="CO329" s="76"/>
      <c r="CP329" s="76"/>
      <c r="CQ329" s="76"/>
      <c r="CR329" s="76"/>
      <c r="CS329" s="76"/>
      <c r="CT329" s="76"/>
      <c r="CU329" s="76"/>
      <c r="CV329" s="76"/>
      <c r="CW329" s="76"/>
      <c r="CX329" s="76"/>
      <c r="CY329" s="76"/>
      <c r="CZ329" s="76"/>
      <c r="DA329" s="76"/>
      <c r="DB329" s="76"/>
      <c r="DC329" s="76"/>
      <c r="DD329" s="76"/>
      <c r="DE329" s="76"/>
      <c r="DF329" s="76"/>
      <c r="DG329" s="76"/>
      <c r="DH329" s="76"/>
      <c r="DI329" s="76"/>
      <c r="DJ329" s="76"/>
      <c r="DK329" s="76"/>
      <c r="DL329" s="76"/>
    </row>
    <row r="330" spans="1:116" x14ac:dyDescent="0.35">
      <c r="E330" s="8"/>
      <c r="G330" s="171"/>
      <c r="H330" s="12"/>
      <c r="I330" s="60"/>
      <c r="J330" s="60"/>
      <c r="K330" s="15"/>
      <c r="L330" s="15"/>
      <c r="M330" s="15"/>
      <c r="N330" s="15"/>
      <c r="O330" s="15"/>
      <c r="P330" s="15"/>
      <c r="R330" s="15"/>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N330" s="60"/>
      <c r="CO330" s="76"/>
      <c r="CP330" s="76"/>
      <c r="CQ330" s="76"/>
      <c r="CR330" s="76"/>
      <c r="CS330" s="76"/>
      <c r="CT330" s="76"/>
      <c r="CU330" s="76"/>
      <c r="CV330" s="76"/>
      <c r="CW330" s="76"/>
      <c r="CX330" s="76"/>
      <c r="CY330" s="76"/>
      <c r="CZ330" s="76"/>
      <c r="DA330" s="76"/>
      <c r="DB330" s="76"/>
      <c r="DC330" s="76"/>
      <c r="DD330" s="76"/>
      <c r="DE330" s="76"/>
      <c r="DF330" s="76"/>
      <c r="DG330" s="76"/>
      <c r="DH330" s="76"/>
      <c r="DI330" s="76"/>
      <c r="DJ330" s="76"/>
      <c r="DK330" s="76"/>
      <c r="DL330" s="76"/>
    </row>
    <row r="331" spans="1:116" x14ac:dyDescent="0.35">
      <c r="CO331" s="8"/>
      <c r="CP331" s="8"/>
      <c r="CQ331" s="8"/>
      <c r="CR331" s="8"/>
      <c r="CS331" s="8"/>
      <c r="CT331" s="8"/>
      <c r="CU331" s="8"/>
      <c r="CV331" s="8"/>
      <c r="CW331" s="8"/>
      <c r="CX331" s="8"/>
      <c r="CY331" s="8"/>
      <c r="CZ331" s="8"/>
      <c r="DA331" s="8"/>
      <c r="DB331" s="8"/>
      <c r="DC331" s="8"/>
      <c r="DD331" s="8"/>
      <c r="DE331" s="8"/>
      <c r="DF331" s="8"/>
      <c r="DG331" s="8"/>
      <c r="DH331" s="8"/>
      <c r="DI331" s="8"/>
      <c r="DJ331" s="8"/>
      <c r="DK331" s="8"/>
      <c r="DL331" s="8"/>
    </row>
    <row r="332" spans="1:116" x14ac:dyDescent="0.35">
      <c r="A332" s="174"/>
      <c r="E332" s="8"/>
      <c r="G332" s="175" t="s">
        <v>490</v>
      </c>
      <c r="H332" s="174"/>
      <c r="I332" s="176"/>
      <c r="J332" s="176"/>
      <c r="K332" s="197"/>
      <c r="L332" s="197"/>
      <c r="M332" s="197"/>
      <c r="N332" s="197"/>
      <c r="O332" s="197"/>
      <c r="P332" s="197"/>
      <c r="R332" s="198"/>
      <c r="S332" s="174"/>
      <c r="T332" s="174"/>
      <c r="U332" s="174"/>
      <c r="V332" s="174"/>
      <c r="W332" s="174"/>
      <c r="X332" s="174"/>
      <c r="Y332" s="174"/>
      <c r="Z332" s="174"/>
      <c r="AA332" s="174"/>
      <c r="AB332" s="174"/>
      <c r="AC332" s="174"/>
      <c r="AD332" s="174"/>
      <c r="AE332" s="174"/>
      <c r="AF332" s="174"/>
      <c r="AG332" s="174"/>
      <c r="AH332" s="174"/>
      <c r="AI332" s="174"/>
      <c r="AJ332" s="174"/>
      <c r="AK332" s="174"/>
      <c r="AL332" s="174"/>
      <c r="AM332" s="174"/>
      <c r="AN332" s="174"/>
      <c r="AO332" s="174"/>
      <c r="AP332" s="174"/>
      <c r="AQ332" s="174"/>
      <c r="AR332" s="174"/>
      <c r="AS332" s="174"/>
      <c r="AT332" s="174"/>
      <c r="AU332" s="174"/>
      <c r="AV332" s="174"/>
      <c r="AW332" s="174"/>
      <c r="AX332" s="174"/>
      <c r="AY332" s="174"/>
      <c r="AZ332" s="174"/>
      <c r="BA332" s="174"/>
      <c r="BB332" s="174"/>
      <c r="BC332" s="174"/>
      <c r="BD332" s="174"/>
      <c r="BE332" s="174"/>
      <c r="BF332" s="174"/>
      <c r="BG332" s="174"/>
      <c r="BH332" s="174"/>
      <c r="BI332" s="174"/>
      <c r="BJ332" s="174"/>
      <c r="BK332" s="174"/>
      <c r="BL332" s="174"/>
      <c r="BM332" s="174"/>
      <c r="BN332" s="174"/>
      <c r="BO332" s="174"/>
      <c r="BP332" s="174"/>
      <c r="BQ332" s="174"/>
      <c r="BR332" s="174"/>
      <c r="BS332" s="174"/>
      <c r="BT332" s="174"/>
      <c r="BU332" s="174"/>
      <c r="BV332" s="174"/>
      <c r="BW332" s="174"/>
      <c r="BX332" s="174"/>
      <c r="BY332" s="174"/>
      <c r="BZ332" s="174"/>
      <c r="CA332" s="174"/>
      <c r="CB332" s="174"/>
      <c r="CC332" s="174"/>
      <c r="CD332" s="174"/>
      <c r="CE332" s="174"/>
      <c r="CF332" s="174"/>
      <c r="CG332" s="174"/>
      <c r="CH332" s="174"/>
      <c r="CI332" s="174"/>
      <c r="CJ332" s="174"/>
      <c r="CK332" s="174"/>
      <c r="CL332" s="174"/>
      <c r="CN332" s="176"/>
      <c r="CO332" s="174"/>
      <c r="CP332" s="174"/>
      <c r="CQ332" s="174"/>
      <c r="CR332" s="174"/>
      <c r="CS332" s="174"/>
      <c r="CT332" s="174"/>
      <c r="CU332" s="174"/>
      <c r="CV332" s="174"/>
      <c r="CW332" s="174"/>
      <c r="CX332" s="174"/>
      <c r="CY332" s="174"/>
      <c r="CZ332" s="174"/>
      <c r="DA332" s="174"/>
      <c r="DB332" s="174"/>
      <c r="DC332" s="174"/>
      <c r="DD332" s="174"/>
      <c r="DE332" s="174"/>
      <c r="DF332" s="174"/>
      <c r="DG332" s="174"/>
      <c r="DH332" s="174"/>
      <c r="DI332" s="174"/>
      <c r="DJ332" s="174"/>
      <c r="DK332" s="174"/>
      <c r="DL332" s="174"/>
    </row>
    <row r="333" spans="1:116" x14ac:dyDescent="0.35">
      <c r="A333" s="174"/>
      <c r="E333" s="8"/>
      <c r="G333" s="175" t="s">
        <v>492</v>
      </c>
      <c r="H333" s="174"/>
      <c r="I333" s="176"/>
      <c r="J333" s="176"/>
      <c r="K333" s="197"/>
      <c r="L333" s="197"/>
      <c r="M333" s="197"/>
      <c r="N333" s="197"/>
      <c r="O333" s="197"/>
      <c r="P333" s="197"/>
      <c r="R333" s="198"/>
      <c r="S333" s="174"/>
      <c r="T333" s="174"/>
      <c r="U333" s="174"/>
      <c r="V333" s="174"/>
      <c r="W333" s="174"/>
      <c r="X333" s="174"/>
      <c r="Y333" s="174"/>
      <c r="Z333" s="174"/>
      <c r="AA333" s="174"/>
      <c r="AB333" s="174"/>
      <c r="AC333" s="174"/>
      <c r="AD333" s="174"/>
      <c r="AE333" s="174"/>
      <c r="AF333" s="174"/>
      <c r="AG333" s="174"/>
      <c r="AH333" s="174"/>
      <c r="AI333" s="174"/>
      <c r="AJ333" s="174"/>
      <c r="AK333" s="174"/>
      <c r="AL333" s="174"/>
      <c r="AM333" s="174"/>
      <c r="AN333" s="174"/>
      <c r="AO333" s="174"/>
      <c r="AP333" s="174"/>
      <c r="AQ333" s="174"/>
      <c r="AR333" s="174"/>
      <c r="AS333" s="174"/>
      <c r="AT333" s="174"/>
      <c r="AU333" s="174"/>
      <c r="AV333" s="174"/>
      <c r="AW333" s="174"/>
      <c r="AX333" s="174"/>
      <c r="AY333" s="174"/>
      <c r="AZ333" s="174"/>
      <c r="BA333" s="174"/>
      <c r="BB333" s="174"/>
      <c r="BC333" s="174"/>
      <c r="BD333" s="174"/>
      <c r="BE333" s="174"/>
      <c r="BF333" s="174"/>
      <c r="BG333" s="174"/>
      <c r="BH333" s="174"/>
      <c r="BI333" s="174"/>
      <c r="BJ333" s="174"/>
      <c r="BK333" s="174"/>
      <c r="BL333" s="174"/>
      <c r="BM333" s="174"/>
      <c r="BN333" s="174"/>
      <c r="BO333" s="174"/>
      <c r="BP333" s="174"/>
      <c r="BQ333" s="174"/>
      <c r="BR333" s="174"/>
      <c r="BS333" s="174"/>
      <c r="BT333" s="174"/>
      <c r="BU333" s="174"/>
      <c r="BV333" s="174"/>
      <c r="BW333" s="174"/>
      <c r="BX333" s="174"/>
      <c r="BY333" s="174"/>
      <c r="BZ333" s="174"/>
      <c r="CA333" s="174"/>
      <c r="CB333" s="174"/>
      <c r="CC333" s="174"/>
      <c r="CD333" s="174"/>
      <c r="CE333" s="174"/>
      <c r="CF333" s="174"/>
      <c r="CG333" s="174"/>
      <c r="CH333" s="174"/>
      <c r="CI333" s="174"/>
      <c r="CJ333" s="174"/>
      <c r="CK333" s="174"/>
      <c r="CL333" s="174"/>
      <c r="CN333" s="176"/>
      <c r="CO333" s="174"/>
      <c r="CP333" s="174"/>
      <c r="CQ333" s="174"/>
      <c r="CR333" s="174"/>
      <c r="CS333" s="174"/>
      <c r="CT333" s="174"/>
      <c r="CU333" s="174"/>
      <c r="CV333" s="174"/>
      <c r="CW333" s="174"/>
      <c r="CX333" s="174"/>
      <c r="CY333" s="174"/>
      <c r="CZ333" s="174"/>
      <c r="DA333" s="174"/>
      <c r="DB333" s="174"/>
      <c r="DC333" s="174"/>
      <c r="DD333" s="174"/>
      <c r="DE333" s="174"/>
      <c r="DF333" s="174"/>
      <c r="DG333" s="174"/>
      <c r="DH333" s="174"/>
      <c r="DI333" s="174"/>
      <c r="DJ333" s="174"/>
      <c r="DK333" s="174"/>
      <c r="DL333" s="174"/>
    </row>
    <row r="334" spans="1:116" x14ac:dyDescent="0.35">
      <c r="A334" s="174"/>
      <c r="E334" s="8"/>
      <c r="G334" s="175" t="s">
        <v>461</v>
      </c>
      <c r="H334" s="174"/>
      <c r="I334" s="176"/>
      <c r="J334" s="176"/>
      <c r="K334" s="197"/>
      <c r="L334" s="197"/>
      <c r="M334" s="197"/>
      <c r="N334" s="197"/>
      <c r="O334" s="197"/>
      <c r="P334" s="197"/>
      <c r="R334" s="198"/>
      <c r="S334" s="199" t="str">
        <f t="shared" ref="S334:AX334" si="331">S$20</f>
        <v>S$16</v>
      </c>
      <c r="T334" s="199" t="str">
        <f t="shared" si="331"/>
        <v>T$16</v>
      </c>
      <c r="U334" s="199" t="str">
        <f t="shared" si="331"/>
        <v>U$16</v>
      </c>
      <c r="V334" s="199" t="str">
        <f t="shared" si="331"/>
        <v>V$16</v>
      </c>
      <c r="W334" s="199" t="str">
        <f t="shared" si="331"/>
        <v>W$16</v>
      </c>
      <c r="X334" s="199" t="str">
        <f t="shared" si="331"/>
        <v>X$16</v>
      </c>
      <c r="Y334" s="199" t="str">
        <f t="shared" si="331"/>
        <v>Y$16</v>
      </c>
      <c r="Z334" s="199" t="str">
        <f t="shared" si="331"/>
        <v>Z$16</v>
      </c>
      <c r="AA334" s="199" t="str">
        <f t="shared" si="331"/>
        <v>AA$16</v>
      </c>
      <c r="AB334" s="199" t="str">
        <f t="shared" si="331"/>
        <v>AB$16</v>
      </c>
      <c r="AC334" s="199" t="str">
        <f t="shared" si="331"/>
        <v>AC$16</v>
      </c>
      <c r="AD334" s="199" t="str">
        <f t="shared" si="331"/>
        <v>AD$16</v>
      </c>
      <c r="AE334" s="199" t="str">
        <f t="shared" si="331"/>
        <v>AE$16</v>
      </c>
      <c r="AF334" s="199" t="str">
        <f t="shared" si="331"/>
        <v>AF$16</v>
      </c>
      <c r="AG334" s="199" t="str">
        <f t="shared" si="331"/>
        <v>AG$16</v>
      </c>
      <c r="AH334" s="199" t="str">
        <f t="shared" si="331"/>
        <v>AH$16</v>
      </c>
      <c r="AI334" s="199" t="str">
        <f t="shared" si="331"/>
        <v>AI$16</v>
      </c>
      <c r="AJ334" s="199" t="str">
        <f t="shared" si="331"/>
        <v>AJ$16</v>
      </c>
      <c r="AK334" s="199" t="str">
        <f t="shared" si="331"/>
        <v>AK$16</v>
      </c>
      <c r="AL334" s="199" t="str">
        <f t="shared" si="331"/>
        <v>AL$16</v>
      </c>
      <c r="AM334" s="199" t="str">
        <f t="shared" si="331"/>
        <v>AM$16</v>
      </c>
      <c r="AN334" s="199" t="str">
        <f t="shared" si="331"/>
        <v>AN$16</v>
      </c>
      <c r="AO334" s="199" t="str">
        <f t="shared" si="331"/>
        <v>AO$16</v>
      </c>
      <c r="AP334" s="199" t="str">
        <f t="shared" si="331"/>
        <v>AP$16</v>
      </c>
      <c r="AQ334" s="199" t="str">
        <f t="shared" si="331"/>
        <v>AQ$16</v>
      </c>
      <c r="AR334" s="199" t="str">
        <f t="shared" si="331"/>
        <v>AR$16</v>
      </c>
      <c r="AS334" s="199" t="str">
        <f t="shared" si="331"/>
        <v>AS$16</v>
      </c>
      <c r="AT334" s="199" t="str">
        <f t="shared" si="331"/>
        <v>AT$16</v>
      </c>
      <c r="AU334" s="199" t="str">
        <f t="shared" si="331"/>
        <v>AU$16</v>
      </c>
      <c r="AV334" s="199" t="str">
        <f t="shared" si="331"/>
        <v>AV$16</v>
      </c>
      <c r="AW334" s="199" t="str">
        <f t="shared" si="331"/>
        <v>AW$16</v>
      </c>
      <c r="AX334" s="199" t="str">
        <f t="shared" si="331"/>
        <v>AX$16</v>
      </c>
      <c r="AY334" s="199" t="str">
        <f t="shared" ref="AY334:CD334" si="332">AY$20</f>
        <v>AY$16</v>
      </c>
      <c r="AZ334" s="199" t="str">
        <f t="shared" si="332"/>
        <v>AZ$16</v>
      </c>
      <c r="BA334" s="199" t="str">
        <f t="shared" si="332"/>
        <v>BA$16</v>
      </c>
      <c r="BB334" s="199" t="str">
        <f t="shared" si="332"/>
        <v>BB$16</v>
      </c>
      <c r="BC334" s="199" t="str">
        <f t="shared" si="332"/>
        <v>BC$16</v>
      </c>
      <c r="BD334" s="199" t="str">
        <f t="shared" si="332"/>
        <v>BD$16</v>
      </c>
      <c r="BE334" s="199" t="str">
        <f t="shared" si="332"/>
        <v>BE$16</v>
      </c>
      <c r="BF334" s="199" t="str">
        <f t="shared" si="332"/>
        <v>BF$16</v>
      </c>
      <c r="BG334" s="199" t="str">
        <f t="shared" si="332"/>
        <v>BG$16</v>
      </c>
      <c r="BH334" s="199" t="str">
        <f t="shared" si="332"/>
        <v>BH$16</v>
      </c>
      <c r="BI334" s="199" t="str">
        <f t="shared" si="332"/>
        <v>BI$16</v>
      </c>
      <c r="BJ334" s="199" t="str">
        <f t="shared" si="332"/>
        <v>BJ$16</v>
      </c>
      <c r="BK334" s="199" t="str">
        <f t="shared" si="332"/>
        <v>BK$16</v>
      </c>
      <c r="BL334" s="199" t="str">
        <f t="shared" si="332"/>
        <v>BL$16</v>
      </c>
      <c r="BM334" s="199" t="str">
        <f t="shared" si="332"/>
        <v>BM$16</v>
      </c>
      <c r="BN334" s="199" t="str">
        <f t="shared" si="332"/>
        <v>BN$16</v>
      </c>
      <c r="BO334" s="199" t="str">
        <f t="shared" si="332"/>
        <v>BO$16</v>
      </c>
      <c r="BP334" s="199" t="str">
        <f t="shared" si="332"/>
        <v>BP$16</v>
      </c>
      <c r="BQ334" s="199" t="str">
        <f t="shared" si="332"/>
        <v>BQ$16</v>
      </c>
      <c r="BR334" s="199" t="str">
        <f t="shared" si="332"/>
        <v>BR$16</v>
      </c>
      <c r="BS334" s="199" t="str">
        <f t="shared" si="332"/>
        <v>BS$16</v>
      </c>
      <c r="BT334" s="199" t="str">
        <f t="shared" si="332"/>
        <v>BT$16</v>
      </c>
      <c r="BU334" s="199" t="str">
        <f t="shared" si="332"/>
        <v>BU$16</v>
      </c>
      <c r="BV334" s="199" t="str">
        <f t="shared" si="332"/>
        <v>BV$16</v>
      </c>
      <c r="BW334" s="199" t="str">
        <f t="shared" si="332"/>
        <v>BW$16</v>
      </c>
      <c r="BX334" s="199" t="str">
        <f t="shared" si="332"/>
        <v>BX$16</v>
      </c>
      <c r="BY334" s="199" t="str">
        <f t="shared" si="332"/>
        <v>BY$16</v>
      </c>
      <c r="BZ334" s="199" t="str">
        <f t="shared" si="332"/>
        <v>BZ$16</v>
      </c>
      <c r="CA334" s="199" t="str">
        <f t="shared" si="332"/>
        <v>CA$16</v>
      </c>
      <c r="CB334" s="199" t="str">
        <f t="shared" si="332"/>
        <v>CB$16</v>
      </c>
      <c r="CC334" s="199" t="str">
        <f t="shared" si="332"/>
        <v>CC$16</v>
      </c>
      <c r="CD334" s="199" t="str">
        <f t="shared" si="332"/>
        <v>CD$16</v>
      </c>
      <c r="CE334" s="199" t="str">
        <f t="shared" ref="CE334:CL334" si="333">CE$20</f>
        <v>CE$16</v>
      </c>
      <c r="CF334" s="199" t="str">
        <f t="shared" si="333"/>
        <v>CF$16</v>
      </c>
      <c r="CG334" s="199" t="str">
        <f t="shared" si="333"/>
        <v>CG$16</v>
      </c>
      <c r="CH334" s="199" t="str">
        <f t="shared" si="333"/>
        <v>CH$16</v>
      </c>
      <c r="CI334" s="199" t="str">
        <f t="shared" si="333"/>
        <v>CI$16</v>
      </c>
      <c r="CJ334" s="199" t="str">
        <f t="shared" si="333"/>
        <v>CJ$16</v>
      </c>
      <c r="CK334" s="199" t="str">
        <f t="shared" si="333"/>
        <v>CK$16</v>
      </c>
      <c r="CL334" s="199" t="str">
        <f t="shared" si="333"/>
        <v>CL$16</v>
      </c>
      <c r="CN334" s="176"/>
      <c r="CO334" s="199" t="str">
        <f t="shared" ref="CO334:DL334" si="334">CO$20</f>
        <v>CO$16</v>
      </c>
      <c r="CP334" s="199" t="str">
        <f t="shared" si="334"/>
        <v>CP$16</v>
      </c>
      <c r="CQ334" s="199" t="str">
        <f t="shared" si="334"/>
        <v>CQ$16</v>
      </c>
      <c r="CR334" s="199" t="str">
        <f t="shared" si="334"/>
        <v>CR$16</v>
      </c>
      <c r="CS334" s="199" t="str">
        <f t="shared" si="334"/>
        <v>CS$16</v>
      </c>
      <c r="CT334" s="199" t="str">
        <f t="shared" si="334"/>
        <v>CT$16</v>
      </c>
      <c r="CU334" s="199" t="str">
        <f t="shared" si="334"/>
        <v>CU$16</v>
      </c>
      <c r="CV334" s="199" t="str">
        <f t="shared" si="334"/>
        <v>CV$16</v>
      </c>
      <c r="CW334" s="199" t="str">
        <f t="shared" si="334"/>
        <v>CW$16</v>
      </c>
      <c r="CX334" s="199" t="str">
        <f t="shared" si="334"/>
        <v>CX$16</v>
      </c>
      <c r="CY334" s="199" t="str">
        <f t="shared" si="334"/>
        <v>CY$16</v>
      </c>
      <c r="CZ334" s="199" t="str">
        <f t="shared" si="334"/>
        <v>CZ$16</v>
      </c>
      <c r="DA334" s="199" t="str">
        <f t="shared" si="334"/>
        <v>DA$16</v>
      </c>
      <c r="DB334" s="199" t="str">
        <f t="shared" si="334"/>
        <v>DB$16</v>
      </c>
      <c r="DC334" s="199" t="str">
        <f t="shared" si="334"/>
        <v>DC$16</v>
      </c>
      <c r="DD334" s="199" t="str">
        <f t="shared" si="334"/>
        <v>DD$16</v>
      </c>
      <c r="DE334" s="199" t="str">
        <f t="shared" si="334"/>
        <v>DE$16</v>
      </c>
      <c r="DF334" s="199" t="str">
        <f t="shared" si="334"/>
        <v>DF$16</v>
      </c>
      <c r="DG334" s="199" t="str">
        <f t="shared" si="334"/>
        <v>DG$16</v>
      </c>
      <c r="DH334" s="199" t="str">
        <f t="shared" si="334"/>
        <v>DH$16</v>
      </c>
      <c r="DI334" s="199" t="str">
        <f t="shared" si="334"/>
        <v>DI$16</v>
      </c>
      <c r="DJ334" s="199" t="str">
        <f t="shared" si="334"/>
        <v>DJ$16</v>
      </c>
      <c r="DK334" s="199" t="str">
        <f t="shared" si="334"/>
        <v>DK$16</v>
      </c>
      <c r="DL334" s="199" t="str">
        <f t="shared" si="334"/>
        <v>DL$16</v>
      </c>
    </row>
    <row r="335" spans="1:116" x14ac:dyDescent="0.35">
      <c r="A335" s="174"/>
      <c r="E335" s="8"/>
      <c r="G335" s="175" t="s">
        <v>462</v>
      </c>
      <c r="H335" s="200"/>
      <c r="I335" s="201"/>
      <c r="J335" s="201"/>
      <c r="K335" s="202"/>
      <c r="L335" s="202"/>
      <c r="M335" s="202"/>
      <c r="N335" s="202"/>
      <c r="O335" s="202"/>
      <c r="P335" s="202"/>
      <c r="R335" s="202"/>
      <c r="S335" s="199" t="str">
        <f t="shared" ref="S335:AX335" si="335">S$21</f>
        <v>S$17</v>
      </c>
      <c r="T335" s="199" t="str">
        <f t="shared" si="335"/>
        <v>T$17</v>
      </c>
      <c r="U335" s="199" t="str">
        <f t="shared" si="335"/>
        <v>U$17</v>
      </c>
      <c r="V335" s="199" t="str">
        <f t="shared" si="335"/>
        <v>V$17</v>
      </c>
      <c r="W335" s="199" t="str">
        <f t="shared" si="335"/>
        <v>W$17</v>
      </c>
      <c r="X335" s="199" t="str">
        <f t="shared" si="335"/>
        <v>X$17</v>
      </c>
      <c r="Y335" s="199" t="str">
        <f t="shared" si="335"/>
        <v>Y$17</v>
      </c>
      <c r="Z335" s="199" t="str">
        <f t="shared" si="335"/>
        <v>Z$17</v>
      </c>
      <c r="AA335" s="199" t="str">
        <f t="shared" si="335"/>
        <v>AA$17</v>
      </c>
      <c r="AB335" s="199" t="str">
        <f t="shared" si="335"/>
        <v>AB$17</v>
      </c>
      <c r="AC335" s="199" t="str">
        <f t="shared" si="335"/>
        <v>AC$17</v>
      </c>
      <c r="AD335" s="199" t="str">
        <f t="shared" si="335"/>
        <v>AD$17</v>
      </c>
      <c r="AE335" s="199" t="str">
        <f t="shared" si="335"/>
        <v>AE$17</v>
      </c>
      <c r="AF335" s="199" t="str">
        <f t="shared" si="335"/>
        <v>AF$17</v>
      </c>
      <c r="AG335" s="199" t="str">
        <f t="shared" si="335"/>
        <v>AG$17</v>
      </c>
      <c r="AH335" s="199" t="str">
        <f t="shared" si="335"/>
        <v>AH$17</v>
      </c>
      <c r="AI335" s="199" t="str">
        <f t="shared" si="335"/>
        <v>AI$17</v>
      </c>
      <c r="AJ335" s="199" t="str">
        <f t="shared" si="335"/>
        <v>AJ$17</v>
      </c>
      <c r="AK335" s="199" t="str">
        <f t="shared" si="335"/>
        <v>AK$17</v>
      </c>
      <c r="AL335" s="199" t="str">
        <f t="shared" si="335"/>
        <v>AL$17</v>
      </c>
      <c r="AM335" s="199" t="str">
        <f t="shared" si="335"/>
        <v>AM$17</v>
      </c>
      <c r="AN335" s="199" t="str">
        <f t="shared" si="335"/>
        <v>AN$17</v>
      </c>
      <c r="AO335" s="199" t="str">
        <f t="shared" si="335"/>
        <v>AO$17</v>
      </c>
      <c r="AP335" s="199" t="str">
        <f t="shared" si="335"/>
        <v>AP$17</v>
      </c>
      <c r="AQ335" s="199" t="str">
        <f t="shared" si="335"/>
        <v>AQ$17</v>
      </c>
      <c r="AR335" s="199" t="str">
        <f t="shared" si="335"/>
        <v>AR$17</v>
      </c>
      <c r="AS335" s="199" t="str">
        <f t="shared" si="335"/>
        <v>AS$17</v>
      </c>
      <c r="AT335" s="199" t="str">
        <f t="shared" si="335"/>
        <v>AT$17</v>
      </c>
      <c r="AU335" s="199" t="str">
        <f t="shared" si="335"/>
        <v>AU$17</v>
      </c>
      <c r="AV335" s="199" t="str">
        <f t="shared" si="335"/>
        <v>AV$17</v>
      </c>
      <c r="AW335" s="199" t="str">
        <f t="shared" si="335"/>
        <v>AW$17</v>
      </c>
      <c r="AX335" s="199" t="str">
        <f t="shared" si="335"/>
        <v>AX$17</v>
      </c>
      <c r="AY335" s="199" t="str">
        <f t="shared" ref="AY335:CD335" si="336">AY$21</f>
        <v>AY$17</v>
      </c>
      <c r="AZ335" s="199" t="str">
        <f t="shared" si="336"/>
        <v>AZ$17</v>
      </c>
      <c r="BA335" s="199" t="str">
        <f t="shared" si="336"/>
        <v>BA$17</v>
      </c>
      <c r="BB335" s="199" t="str">
        <f t="shared" si="336"/>
        <v>BB$17</v>
      </c>
      <c r="BC335" s="199" t="str">
        <f t="shared" si="336"/>
        <v>BC$17</v>
      </c>
      <c r="BD335" s="199" t="str">
        <f t="shared" si="336"/>
        <v>BD$17</v>
      </c>
      <c r="BE335" s="199" t="str">
        <f t="shared" si="336"/>
        <v>BE$17</v>
      </c>
      <c r="BF335" s="199" t="str">
        <f t="shared" si="336"/>
        <v>BF$17</v>
      </c>
      <c r="BG335" s="199" t="str">
        <f t="shared" si="336"/>
        <v>BG$17</v>
      </c>
      <c r="BH335" s="199" t="str">
        <f t="shared" si="336"/>
        <v>BH$17</v>
      </c>
      <c r="BI335" s="199" t="str">
        <f t="shared" si="336"/>
        <v>BI$17</v>
      </c>
      <c r="BJ335" s="199" t="str">
        <f t="shared" si="336"/>
        <v>BJ$17</v>
      </c>
      <c r="BK335" s="199" t="str">
        <f t="shared" si="336"/>
        <v>BK$17</v>
      </c>
      <c r="BL335" s="199" t="str">
        <f t="shared" si="336"/>
        <v>BL$17</v>
      </c>
      <c r="BM335" s="199" t="str">
        <f t="shared" si="336"/>
        <v>BM$17</v>
      </c>
      <c r="BN335" s="199" t="str">
        <f t="shared" si="336"/>
        <v>BN$17</v>
      </c>
      <c r="BO335" s="199" t="str">
        <f t="shared" si="336"/>
        <v>BO$17</v>
      </c>
      <c r="BP335" s="199" t="str">
        <f t="shared" si="336"/>
        <v>BP$17</v>
      </c>
      <c r="BQ335" s="199" t="str">
        <f t="shared" si="336"/>
        <v>BQ$17</v>
      </c>
      <c r="BR335" s="199" t="str">
        <f t="shared" si="336"/>
        <v>BR$17</v>
      </c>
      <c r="BS335" s="199" t="str">
        <f t="shared" si="336"/>
        <v>BS$17</v>
      </c>
      <c r="BT335" s="199" t="str">
        <f t="shared" si="336"/>
        <v>BT$17</v>
      </c>
      <c r="BU335" s="199" t="str">
        <f t="shared" si="336"/>
        <v>BU$17</v>
      </c>
      <c r="BV335" s="199" t="str">
        <f t="shared" si="336"/>
        <v>BV$17</v>
      </c>
      <c r="BW335" s="199" t="str">
        <f t="shared" si="336"/>
        <v>BW$17</v>
      </c>
      <c r="BX335" s="199" t="str">
        <f t="shared" si="336"/>
        <v>BX$17</v>
      </c>
      <c r="BY335" s="199" t="str">
        <f t="shared" si="336"/>
        <v>BY$17</v>
      </c>
      <c r="BZ335" s="199" t="str">
        <f t="shared" si="336"/>
        <v>BZ$17</v>
      </c>
      <c r="CA335" s="199" t="str">
        <f t="shared" si="336"/>
        <v>CA$17</v>
      </c>
      <c r="CB335" s="199" t="str">
        <f t="shared" si="336"/>
        <v>CB$17</v>
      </c>
      <c r="CC335" s="199" t="str">
        <f t="shared" si="336"/>
        <v>CC$17</v>
      </c>
      <c r="CD335" s="199" t="str">
        <f t="shared" si="336"/>
        <v>CD$17</v>
      </c>
      <c r="CE335" s="199" t="str">
        <f t="shared" ref="CE335:CL335" si="337">CE$21</f>
        <v>CE$17</v>
      </c>
      <c r="CF335" s="199" t="str">
        <f t="shared" si="337"/>
        <v>CF$17</v>
      </c>
      <c r="CG335" s="199" t="str">
        <f t="shared" si="337"/>
        <v>CG$17</v>
      </c>
      <c r="CH335" s="199" t="str">
        <f t="shared" si="337"/>
        <v>CH$17</v>
      </c>
      <c r="CI335" s="199" t="str">
        <f t="shared" si="337"/>
        <v>CI$17</v>
      </c>
      <c r="CJ335" s="199" t="str">
        <f t="shared" si="337"/>
        <v>CJ$17</v>
      </c>
      <c r="CK335" s="199" t="str">
        <f t="shared" si="337"/>
        <v>CK$17</v>
      </c>
      <c r="CL335" s="199" t="str">
        <f t="shared" si="337"/>
        <v>CL$17</v>
      </c>
      <c r="CN335" s="201"/>
      <c r="CO335" s="199" t="str">
        <f t="shared" ref="CO335:DL335" si="338">CO$21</f>
        <v>CO$17</v>
      </c>
      <c r="CP335" s="199" t="str">
        <f t="shared" si="338"/>
        <v>CP$17</v>
      </c>
      <c r="CQ335" s="199" t="str">
        <f t="shared" si="338"/>
        <v>CQ$17</v>
      </c>
      <c r="CR335" s="199" t="str">
        <f t="shared" si="338"/>
        <v>CR$17</v>
      </c>
      <c r="CS335" s="199" t="str">
        <f t="shared" si="338"/>
        <v>CS$17</v>
      </c>
      <c r="CT335" s="199" t="str">
        <f t="shared" si="338"/>
        <v>CT$17</v>
      </c>
      <c r="CU335" s="199" t="str">
        <f t="shared" si="338"/>
        <v>CU$17</v>
      </c>
      <c r="CV335" s="199" t="str">
        <f t="shared" si="338"/>
        <v>CV$17</v>
      </c>
      <c r="CW335" s="199" t="str">
        <f t="shared" si="338"/>
        <v>CW$17</v>
      </c>
      <c r="CX335" s="199" t="str">
        <f t="shared" si="338"/>
        <v>CX$17</v>
      </c>
      <c r="CY335" s="199" t="str">
        <f t="shared" si="338"/>
        <v>CY$17</v>
      </c>
      <c r="CZ335" s="199" t="str">
        <f t="shared" si="338"/>
        <v>CZ$17</v>
      </c>
      <c r="DA335" s="199" t="str">
        <f t="shared" si="338"/>
        <v>DA$17</v>
      </c>
      <c r="DB335" s="199" t="str">
        <f t="shared" si="338"/>
        <v>DB$17</v>
      </c>
      <c r="DC335" s="199" t="str">
        <f t="shared" si="338"/>
        <v>DC$17</v>
      </c>
      <c r="DD335" s="199" t="str">
        <f t="shared" si="338"/>
        <v>DD$17</v>
      </c>
      <c r="DE335" s="199" t="str">
        <f t="shared" si="338"/>
        <v>DE$17</v>
      </c>
      <c r="DF335" s="199" t="str">
        <f t="shared" si="338"/>
        <v>DF$17</v>
      </c>
      <c r="DG335" s="199" t="str">
        <f t="shared" si="338"/>
        <v>DG$17</v>
      </c>
      <c r="DH335" s="199" t="str">
        <f t="shared" si="338"/>
        <v>DH$17</v>
      </c>
      <c r="DI335" s="199" t="str">
        <f t="shared" si="338"/>
        <v>DI$17</v>
      </c>
      <c r="DJ335" s="199" t="str">
        <f t="shared" si="338"/>
        <v>DJ$17</v>
      </c>
      <c r="DK335" s="199" t="str">
        <f t="shared" si="338"/>
        <v>DK$17</v>
      </c>
      <c r="DL335" s="199" t="str">
        <f t="shared" si="338"/>
        <v>DL$17</v>
      </c>
    </row>
    <row r="336" spans="1:116" x14ac:dyDescent="0.35">
      <c r="A336" s="174"/>
      <c r="E336" s="8"/>
      <c r="G336" s="175" t="s">
        <v>491</v>
      </c>
      <c r="H336" s="200"/>
      <c r="I336" s="201"/>
      <c r="J336" s="201"/>
      <c r="K336" s="202"/>
      <c r="L336" s="202"/>
      <c r="M336" s="202"/>
      <c r="N336" s="202"/>
      <c r="O336" s="202"/>
      <c r="P336" s="202"/>
      <c r="R336" s="202"/>
      <c r="S336" s="190"/>
      <c r="T336" s="190"/>
      <c r="U336" s="190"/>
      <c r="V336" s="190"/>
      <c r="W336" s="190"/>
      <c r="X336" s="190"/>
      <c r="Y336" s="190"/>
      <c r="Z336" s="190"/>
      <c r="AA336" s="190"/>
      <c r="AB336" s="190"/>
      <c r="AC336" s="190"/>
      <c r="AD336" s="190"/>
      <c r="AE336" s="190"/>
      <c r="AF336" s="190"/>
      <c r="AG336" s="190"/>
      <c r="AH336" s="190"/>
      <c r="AI336" s="190"/>
      <c r="AJ336" s="190"/>
      <c r="AK336" s="190"/>
      <c r="AL336" s="190"/>
      <c r="AM336" s="190"/>
      <c r="AN336" s="190"/>
      <c r="AO336" s="190"/>
      <c r="AP336" s="190"/>
      <c r="AQ336" s="190"/>
      <c r="AR336" s="190"/>
      <c r="AS336" s="190"/>
      <c r="AT336" s="190"/>
      <c r="AU336" s="190"/>
      <c r="AV336" s="190"/>
      <c r="AW336" s="190"/>
      <c r="AX336" s="190"/>
      <c r="AY336" s="190"/>
      <c r="AZ336" s="190"/>
      <c r="BA336" s="190"/>
      <c r="BB336" s="190"/>
      <c r="BC336" s="190"/>
      <c r="BD336" s="190"/>
      <c r="BE336" s="190"/>
      <c r="BF336" s="190"/>
      <c r="BG336" s="190"/>
      <c r="BH336" s="190"/>
      <c r="BI336" s="190"/>
      <c r="BJ336" s="190"/>
      <c r="BK336" s="190"/>
      <c r="BL336" s="190"/>
      <c r="BM336" s="190"/>
      <c r="BN336" s="190"/>
      <c r="BO336" s="190"/>
      <c r="BP336" s="190"/>
      <c r="BQ336" s="190"/>
      <c r="BR336" s="190"/>
      <c r="BS336" s="190"/>
      <c r="BT336" s="190"/>
      <c r="BU336" s="190"/>
      <c r="BV336" s="190"/>
      <c r="BW336" s="190"/>
      <c r="BX336" s="190"/>
      <c r="BY336" s="190"/>
      <c r="BZ336" s="190"/>
      <c r="CA336" s="190"/>
      <c r="CB336" s="190"/>
      <c r="CC336" s="190"/>
      <c r="CD336" s="190"/>
      <c r="CE336" s="190"/>
      <c r="CF336" s="190"/>
      <c r="CG336" s="190"/>
      <c r="CH336" s="190"/>
      <c r="CI336" s="190"/>
      <c r="CJ336" s="190"/>
      <c r="CK336" s="190"/>
      <c r="CL336" s="190"/>
      <c r="CN336" s="201"/>
      <c r="CO336" s="190"/>
      <c r="CP336" s="190"/>
      <c r="CQ336" s="190"/>
      <c r="CR336" s="190"/>
      <c r="CS336" s="190"/>
      <c r="CT336" s="190"/>
      <c r="CU336" s="190"/>
      <c r="CV336" s="190"/>
      <c r="CW336" s="190"/>
      <c r="CX336" s="190"/>
      <c r="CY336" s="190"/>
      <c r="CZ336" s="190"/>
      <c r="DA336" s="190"/>
      <c r="DB336" s="190"/>
      <c r="DC336" s="190"/>
      <c r="DD336" s="190"/>
      <c r="DE336" s="190"/>
      <c r="DF336" s="190"/>
      <c r="DG336" s="190"/>
      <c r="DH336" s="190"/>
      <c r="DI336" s="190"/>
      <c r="DJ336" s="190"/>
      <c r="DK336" s="190"/>
      <c r="DL336" s="190"/>
    </row>
    <row r="337" spans="1:116" x14ac:dyDescent="0.35">
      <c r="A337" s="174"/>
      <c r="E337" s="8"/>
      <c r="G337" s="175" t="s">
        <v>505</v>
      </c>
      <c r="H337" s="200"/>
      <c r="I337" s="201"/>
      <c r="J337" s="201"/>
      <c r="K337" s="202"/>
      <c r="L337" s="202"/>
      <c r="M337" s="202"/>
      <c r="N337" s="202"/>
      <c r="O337" s="202"/>
      <c r="P337" s="202"/>
      <c r="R337" s="202"/>
      <c r="S337" s="190"/>
      <c r="T337" s="190"/>
      <c r="U337" s="190"/>
      <c r="V337" s="190"/>
      <c r="W337" s="190"/>
      <c r="X337" s="190"/>
      <c r="Y337" s="190"/>
      <c r="Z337" s="190"/>
      <c r="AA337" s="190"/>
      <c r="AB337" s="190"/>
      <c r="AC337" s="190"/>
      <c r="AD337" s="190"/>
      <c r="AE337" s="190"/>
      <c r="AF337" s="190"/>
      <c r="AG337" s="190"/>
      <c r="AH337" s="190"/>
      <c r="AI337" s="190"/>
      <c r="AJ337" s="190"/>
      <c r="AK337" s="190"/>
      <c r="AL337" s="190"/>
      <c r="AM337" s="190"/>
      <c r="AN337" s="190"/>
      <c r="AO337" s="190"/>
      <c r="AP337" s="190"/>
      <c r="AQ337" s="190"/>
      <c r="AR337" s="190"/>
      <c r="AS337" s="190"/>
      <c r="AT337" s="190"/>
      <c r="AU337" s="190"/>
      <c r="AV337" s="190"/>
      <c r="AW337" s="190"/>
      <c r="AX337" s="190"/>
      <c r="AY337" s="190"/>
      <c r="AZ337" s="190"/>
      <c r="BA337" s="190"/>
      <c r="BB337" s="190"/>
      <c r="BC337" s="190"/>
      <c r="BD337" s="190"/>
      <c r="BE337" s="190"/>
      <c r="BF337" s="190"/>
      <c r="BG337" s="190"/>
      <c r="BH337" s="190"/>
      <c r="BI337" s="190"/>
      <c r="BJ337" s="190"/>
      <c r="BK337" s="190"/>
      <c r="BL337" s="190"/>
      <c r="BM337" s="190"/>
      <c r="BN337" s="190"/>
      <c r="BO337" s="190"/>
      <c r="BP337" s="190"/>
      <c r="BQ337" s="190"/>
      <c r="BR337" s="190"/>
      <c r="BS337" s="190"/>
      <c r="BT337" s="190"/>
      <c r="BU337" s="190"/>
      <c r="BV337" s="190"/>
      <c r="BW337" s="190"/>
      <c r="BX337" s="190"/>
      <c r="BY337" s="190"/>
      <c r="BZ337" s="190"/>
      <c r="CA337" s="190"/>
      <c r="CB337" s="190"/>
      <c r="CC337" s="190"/>
      <c r="CD337" s="190"/>
      <c r="CE337" s="190"/>
      <c r="CF337" s="190"/>
      <c r="CG337" s="190"/>
      <c r="CH337" s="190"/>
      <c r="CI337" s="190"/>
      <c r="CJ337" s="190"/>
      <c r="CK337" s="190"/>
      <c r="CL337" s="190"/>
      <c r="CN337" s="201"/>
      <c r="CO337" s="190"/>
      <c r="CP337" s="190"/>
      <c r="CQ337" s="190"/>
      <c r="CR337" s="190"/>
      <c r="CS337" s="190"/>
      <c r="CT337" s="190"/>
      <c r="CU337" s="190"/>
      <c r="CV337" s="190"/>
      <c r="CW337" s="190"/>
      <c r="CX337" s="190"/>
      <c r="CY337" s="190"/>
      <c r="CZ337" s="190"/>
      <c r="DA337" s="190"/>
      <c r="DB337" s="190"/>
      <c r="DC337" s="190"/>
      <c r="DD337" s="190"/>
      <c r="DE337" s="190"/>
      <c r="DF337" s="190"/>
      <c r="DG337" s="190"/>
      <c r="DH337" s="190"/>
      <c r="DI337" s="190"/>
      <c r="DJ337" s="190"/>
      <c r="DK337" s="190"/>
      <c r="DL337" s="190"/>
    </row>
    <row r="338" spans="1:116" x14ac:dyDescent="0.35">
      <c r="A338" s="174"/>
      <c r="E338" s="8"/>
      <c r="G338" s="175" t="s">
        <v>463</v>
      </c>
      <c r="H338" s="200"/>
      <c r="I338" s="201"/>
      <c r="J338" s="201"/>
      <c r="K338" s="202"/>
      <c r="L338" s="202"/>
      <c r="M338" s="202"/>
      <c r="N338" s="202"/>
      <c r="O338" s="202"/>
      <c r="P338" s="202"/>
      <c r="R338" s="202"/>
      <c r="S338" s="190" t="str">
        <f t="shared" ref="S338:AX338" si="339">S$22</f>
        <v>S$18</v>
      </c>
      <c r="T338" s="190" t="str">
        <f t="shared" si="339"/>
        <v>T$18</v>
      </c>
      <c r="U338" s="190" t="str">
        <f t="shared" si="339"/>
        <v>U$18</v>
      </c>
      <c r="V338" s="190" t="str">
        <f t="shared" si="339"/>
        <v>V$18</v>
      </c>
      <c r="W338" s="190" t="str">
        <f t="shared" si="339"/>
        <v>W$18</v>
      </c>
      <c r="X338" s="190" t="str">
        <f t="shared" si="339"/>
        <v>X$18</v>
      </c>
      <c r="Y338" s="190" t="str">
        <f t="shared" si="339"/>
        <v>Y$18</v>
      </c>
      <c r="Z338" s="190" t="str">
        <f t="shared" si="339"/>
        <v>Z$18</v>
      </c>
      <c r="AA338" s="190" t="str">
        <f t="shared" si="339"/>
        <v>AA$18</v>
      </c>
      <c r="AB338" s="190" t="str">
        <f t="shared" si="339"/>
        <v>AB$18</v>
      </c>
      <c r="AC338" s="190" t="str">
        <f t="shared" si="339"/>
        <v>AC$18</v>
      </c>
      <c r="AD338" s="190" t="str">
        <f t="shared" si="339"/>
        <v>AD$18</v>
      </c>
      <c r="AE338" s="190" t="str">
        <f t="shared" si="339"/>
        <v>AE$18</v>
      </c>
      <c r="AF338" s="190" t="str">
        <f t="shared" si="339"/>
        <v>AF$18</v>
      </c>
      <c r="AG338" s="190" t="str">
        <f t="shared" si="339"/>
        <v>AG$18</v>
      </c>
      <c r="AH338" s="190" t="str">
        <f t="shared" si="339"/>
        <v>AH$18</v>
      </c>
      <c r="AI338" s="190" t="str">
        <f t="shared" si="339"/>
        <v>AI$18</v>
      </c>
      <c r="AJ338" s="190" t="str">
        <f t="shared" si="339"/>
        <v>AJ$18</v>
      </c>
      <c r="AK338" s="190" t="str">
        <f t="shared" si="339"/>
        <v>AK$18</v>
      </c>
      <c r="AL338" s="190" t="str">
        <f t="shared" si="339"/>
        <v>AL$18</v>
      </c>
      <c r="AM338" s="190" t="str">
        <f t="shared" si="339"/>
        <v>AM$18</v>
      </c>
      <c r="AN338" s="190" t="str">
        <f t="shared" si="339"/>
        <v>AN$18</v>
      </c>
      <c r="AO338" s="190" t="str">
        <f t="shared" si="339"/>
        <v>AO$18</v>
      </c>
      <c r="AP338" s="190" t="str">
        <f t="shared" si="339"/>
        <v>AP$18</v>
      </c>
      <c r="AQ338" s="190" t="str">
        <f t="shared" si="339"/>
        <v>AQ$18</v>
      </c>
      <c r="AR338" s="190" t="str">
        <f t="shared" si="339"/>
        <v>AR$18</v>
      </c>
      <c r="AS338" s="190" t="str">
        <f t="shared" si="339"/>
        <v>AS$18</v>
      </c>
      <c r="AT338" s="190" t="str">
        <f t="shared" si="339"/>
        <v>AT$18</v>
      </c>
      <c r="AU338" s="190" t="str">
        <f t="shared" si="339"/>
        <v>AU$18</v>
      </c>
      <c r="AV338" s="190" t="str">
        <f t="shared" si="339"/>
        <v>AV$18</v>
      </c>
      <c r="AW338" s="190" t="str">
        <f t="shared" si="339"/>
        <v>AW$18</v>
      </c>
      <c r="AX338" s="190" t="str">
        <f t="shared" si="339"/>
        <v>AX$18</v>
      </c>
      <c r="AY338" s="190" t="str">
        <f t="shared" ref="AY338:CD338" si="340">AY$22</f>
        <v>AY$18</v>
      </c>
      <c r="AZ338" s="190" t="str">
        <f t="shared" si="340"/>
        <v>AZ$18</v>
      </c>
      <c r="BA338" s="190" t="str">
        <f t="shared" si="340"/>
        <v>BA$18</v>
      </c>
      <c r="BB338" s="190" t="str">
        <f t="shared" si="340"/>
        <v>BB$18</v>
      </c>
      <c r="BC338" s="190" t="str">
        <f t="shared" si="340"/>
        <v>BC$18</v>
      </c>
      <c r="BD338" s="190" t="str">
        <f t="shared" si="340"/>
        <v>BD$18</v>
      </c>
      <c r="BE338" s="190" t="str">
        <f t="shared" si="340"/>
        <v>BE$18</v>
      </c>
      <c r="BF338" s="190" t="str">
        <f t="shared" si="340"/>
        <v>BF$18</v>
      </c>
      <c r="BG338" s="190" t="str">
        <f t="shared" si="340"/>
        <v>BG$18</v>
      </c>
      <c r="BH338" s="190" t="str">
        <f t="shared" si="340"/>
        <v>BH$18</v>
      </c>
      <c r="BI338" s="190" t="str">
        <f t="shared" si="340"/>
        <v>BI$18</v>
      </c>
      <c r="BJ338" s="190" t="str">
        <f t="shared" si="340"/>
        <v>BJ$18</v>
      </c>
      <c r="BK338" s="190" t="str">
        <f t="shared" si="340"/>
        <v>BK$18</v>
      </c>
      <c r="BL338" s="190" t="str">
        <f t="shared" si="340"/>
        <v>BL$18</v>
      </c>
      <c r="BM338" s="190" t="str">
        <f t="shared" si="340"/>
        <v>BM$18</v>
      </c>
      <c r="BN338" s="190" t="str">
        <f t="shared" si="340"/>
        <v>BN$18</v>
      </c>
      <c r="BO338" s="190" t="str">
        <f t="shared" si="340"/>
        <v>BO$18</v>
      </c>
      <c r="BP338" s="190" t="str">
        <f t="shared" si="340"/>
        <v>BP$18</v>
      </c>
      <c r="BQ338" s="190" t="str">
        <f t="shared" si="340"/>
        <v>BQ$18</v>
      </c>
      <c r="BR338" s="190" t="str">
        <f t="shared" si="340"/>
        <v>BR$18</v>
      </c>
      <c r="BS338" s="190" t="str">
        <f t="shared" si="340"/>
        <v>BS$18</v>
      </c>
      <c r="BT338" s="190" t="str">
        <f t="shared" si="340"/>
        <v>BT$18</v>
      </c>
      <c r="BU338" s="190" t="str">
        <f t="shared" si="340"/>
        <v>BU$18</v>
      </c>
      <c r="BV338" s="190" t="str">
        <f t="shared" si="340"/>
        <v>BV$18</v>
      </c>
      <c r="BW338" s="190" t="str">
        <f t="shared" si="340"/>
        <v>BW$18</v>
      </c>
      <c r="BX338" s="190" t="str">
        <f t="shared" si="340"/>
        <v>BX$18</v>
      </c>
      <c r="BY338" s="190" t="str">
        <f t="shared" si="340"/>
        <v>BY$18</v>
      </c>
      <c r="BZ338" s="190" t="str">
        <f t="shared" si="340"/>
        <v>BZ$18</v>
      </c>
      <c r="CA338" s="190" t="str">
        <f t="shared" si="340"/>
        <v>CA$18</v>
      </c>
      <c r="CB338" s="190" t="str">
        <f t="shared" si="340"/>
        <v>CB$18</v>
      </c>
      <c r="CC338" s="190" t="str">
        <f t="shared" si="340"/>
        <v>CC$18</v>
      </c>
      <c r="CD338" s="190" t="str">
        <f t="shared" si="340"/>
        <v>CD$18</v>
      </c>
      <c r="CE338" s="190" t="str">
        <f t="shared" ref="CE338:CL338" si="341">CE$22</f>
        <v>CE$18</v>
      </c>
      <c r="CF338" s="190" t="str">
        <f t="shared" si="341"/>
        <v>CF$18</v>
      </c>
      <c r="CG338" s="190" t="str">
        <f t="shared" si="341"/>
        <v>CG$18</v>
      </c>
      <c r="CH338" s="190" t="str">
        <f t="shared" si="341"/>
        <v>CH$18</v>
      </c>
      <c r="CI338" s="190" t="str">
        <f t="shared" si="341"/>
        <v>CI$18</v>
      </c>
      <c r="CJ338" s="190" t="str">
        <f t="shared" si="341"/>
        <v>CJ$18</v>
      </c>
      <c r="CK338" s="190" t="str">
        <f t="shared" si="341"/>
        <v>CK$18</v>
      </c>
      <c r="CL338" s="190" t="str">
        <f t="shared" si="341"/>
        <v>CL$18</v>
      </c>
      <c r="CN338" s="201"/>
      <c r="CO338" s="190" t="str">
        <f t="shared" ref="CO338:DL338" si="342">CO$22</f>
        <v>CO$18</v>
      </c>
      <c r="CP338" s="190" t="str">
        <f t="shared" si="342"/>
        <v>CP$18</v>
      </c>
      <c r="CQ338" s="190" t="str">
        <f t="shared" si="342"/>
        <v>CQ$18</v>
      </c>
      <c r="CR338" s="190" t="str">
        <f t="shared" si="342"/>
        <v>CR$18</v>
      </c>
      <c r="CS338" s="190" t="str">
        <f t="shared" si="342"/>
        <v>CS$18</v>
      </c>
      <c r="CT338" s="190" t="str">
        <f t="shared" si="342"/>
        <v>CT$18</v>
      </c>
      <c r="CU338" s="190" t="str">
        <f t="shared" si="342"/>
        <v>CU$18</v>
      </c>
      <c r="CV338" s="190" t="str">
        <f t="shared" si="342"/>
        <v>CV$18</v>
      </c>
      <c r="CW338" s="190" t="str">
        <f t="shared" si="342"/>
        <v>CW$18</v>
      </c>
      <c r="CX338" s="190" t="str">
        <f t="shared" si="342"/>
        <v>CX$18</v>
      </c>
      <c r="CY338" s="190" t="str">
        <f t="shared" si="342"/>
        <v>CY$18</v>
      </c>
      <c r="CZ338" s="190" t="str">
        <f t="shared" si="342"/>
        <v>CZ$18</v>
      </c>
      <c r="DA338" s="190" t="str">
        <f t="shared" si="342"/>
        <v>DA$18</v>
      </c>
      <c r="DB338" s="190" t="str">
        <f t="shared" si="342"/>
        <v>DB$18</v>
      </c>
      <c r="DC338" s="190" t="str">
        <f t="shared" si="342"/>
        <v>DC$18</v>
      </c>
      <c r="DD338" s="190" t="str">
        <f t="shared" si="342"/>
        <v>DD$18</v>
      </c>
      <c r="DE338" s="190" t="str">
        <f t="shared" si="342"/>
        <v>DE$18</v>
      </c>
      <c r="DF338" s="190" t="str">
        <f t="shared" si="342"/>
        <v>DF$18</v>
      </c>
      <c r="DG338" s="190" t="str">
        <f t="shared" si="342"/>
        <v>DG$18</v>
      </c>
      <c r="DH338" s="190" t="str">
        <f t="shared" si="342"/>
        <v>DH$18</v>
      </c>
      <c r="DI338" s="190" t="str">
        <f t="shared" si="342"/>
        <v>DI$18</v>
      </c>
      <c r="DJ338" s="190" t="str">
        <f t="shared" si="342"/>
        <v>DJ$18</v>
      </c>
      <c r="DK338" s="190" t="str">
        <f t="shared" si="342"/>
        <v>DK$18</v>
      </c>
      <c r="DL338" s="190" t="str">
        <f t="shared" si="342"/>
        <v>DL$18</v>
      </c>
    </row>
    <row r="339" spans="1:116" x14ac:dyDescent="0.35">
      <c r="A339" s="174"/>
      <c r="E339" s="8"/>
      <c r="G339" s="175" t="s">
        <v>464</v>
      </c>
      <c r="H339" s="200"/>
      <c r="I339" s="201"/>
      <c r="J339" s="201"/>
      <c r="K339" s="202"/>
      <c r="L339" s="202"/>
      <c r="M339" s="202"/>
      <c r="N339" s="202"/>
      <c r="O339" s="202"/>
      <c r="P339" s="202"/>
      <c r="R339" s="202"/>
      <c r="S339" s="190" t="str">
        <f t="shared" ref="S339:AX339" si="343">S$23</f>
        <v>S$19</v>
      </c>
      <c r="T339" s="190" t="str">
        <f t="shared" si="343"/>
        <v>T$19</v>
      </c>
      <c r="U339" s="190" t="str">
        <f t="shared" si="343"/>
        <v>U$19</v>
      </c>
      <c r="V339" s="190" t="str">
        <f t="shared" si="343"/>
        <v>V$19</v>
      </c>
      <c r="W339" s="190" t="str">
        <f t="shared" si="343"/>
        <v>W$19</v>
      </c>
      <c r="X339" s="190" t="str">
        <f t="shared" si="343"/>
        <v>X$19</v>
      </c>
      <c r="Y339" s="190" t="str">
        <f t="shared" si="343"/>
        <v>Y$19</v>
      </c>
      <c r="Z339" s="190" t="str">
        <f t="shared" si="343"/>
        <v>Z$19</v>
      </c>
      <c r="AA339" s="190" t="str">
        <f t="shared" si="343"/>
        <v>AA$19</v>
      </c>
      <c r="AB339" s="190" t="str">
        <f t="shared" si="343"/>
        <v>AB$19</v>
      </c>
      <c r="AC339" s="190" t="str">
        <f t="shared" si="343"/>
        <v>AC$19</v>
      </c>
      <c r="AD339" s="190" t="str">
        <f t="shared" si="343"/>
        <v>AD$19</v>
      </c>
      <c r="AE339" s="190" t="str">
        <f t="shared" si="343"/>
        <v>AE$19</v>
      </c>
      <c r="AF339" s="190" t="str">
        <f t="shared" si="343"/>
        <v>AF$19</v>
      </c>
      <c r="AG339" s="190" t="str">
        <f t="shared" si="343"/>
        <v>AG$19</v>
      </c>
      <c r="AH339" s="190" t="str">
        <f t="shared" si="343"/>
        <v>AH$19</v>
      </c>
      <c r="AI339" s="190" t="str">
        <f t="shared" si="343"/>
        <v>AI$19</v>
      </c>
      <c r="AJ339" s="190" t="str">
        <f t="shared" si="343"/>
        <v>AJ$19</v>
      </c>
      <c r="AK339" s="190" t="str">
        <f t="shared" si="343"/>
        <v>AK$19</v>
      </c>
      <c r="AL339" s="190" t="str">
        <f t="shared" si="343"/>
        <v>AL$19</v>
      </c>
      <c r="AM339" s="190" t="str">
        <f t="shared" si="343"/>
        <v>AM$19</v>
      </c>
      <c r="AN339" s="190" t="str">
        <f t="shared" si="343"/>
        <v>AN$19</v>
      </c>
      <c r="AO339" s="190" t="str">
        <f t="shared" si="343"/>
        <v>AO$19</v>
      </c>
      <c r="AP339" s="190" t="str">
        <f t="shared" si="343"/>
        <v>AP$19</v>
      </c>
      <c r="AQ339" s="190" t="str">
        <f t="shared" si="343"/>
        <v>AQ$19</v>
      </c>
      <c r="AR339" s="190" t="str">
        <f t="shared" si="343"/>
        <v>AR$19</v>
      </c>
      <c r="AS339" s="190" t="str">
        <f t="shared" si="343"/>
        <v>AS$19</v>
      </c>
      <c r="AT339" s="190" t="str">
        <f t="shared" si="343"/>
        <v>AT$19</v>
      </c>
      <c r="AU339" s="190" t="str">
        <f t="shared" si="343"/>
        <v>AU$19</v>
      </c>
      <c r="AV339" s="190" t="str">
        <f t="shared" si="343"/>
        <v>AV$19</v>
      </c>
      <c r="AW339" s="190" t="str">
        <f t="shared" si="343"/>
        <v>AW$19</v>
      </c>
      <c r="AX339" s="190" t="str">
        <f t="shared" si="343"/>
        <v>AX$19</v>
      </c>
      <c r="AY339" s="190" t="str">
        <f t="shared" ref="AY339:CD339" si="344">AY$23</f>
        <v>AY$19</v>
      </c>
      <c r="AZ339" s="190" t="str">
        <f t="shared" si="344"/>
        <v>AZ$19</v>
      </c>
      <c r="BA339" s="190" t="str">
        <f t="shared" si="344"/>
        <v>BA$19</v>
      </c>
      <c r="BB339" s="190" t="str">
        <f t="shared" si="344"/>
        <v>BB$19</v>
      </c>
      <c r="BC339" s="190" t="str">
        <f t="shared" si="344"/>
        <v>BC$19</v>
      </c>
      <c r="BD339" s="190" t="str">
        <f t="shared" si="344"/>
        <v>BD$19</v>
      </c>
      <c r="BE339" s="190" t="str">
        <f t="shared" si="344"/>
        <v>BE$19</v>
      </c>
      <c r="BF339" s="190" t="str">
        <f t="shared" si="344"/>
        <v>BF$19</v>
      </c>
      <c r="BG339" s="190" t="str">
        <f t="shared" si="344"/>
        <v>BG$19</v>
      </c>
      <c r="BH339" s="190" t="str">
        <f t="shared" si="344"/>
        <v>BH$19</v>
      </c>
      <c r="BI339" s="190" t="str">
        <f t="shared" si="344"/>
        <v>BI$19</v>
      </c>
      <c r="BJ339" s="190" t="str">
        <f t="shared" si="344"/>
        <v>BJ$19</v>
      </c>
      <c r="BK339" s="190" t="str">
        <f t="shared" si="344"/>
        <v>BK$19</v>
      </c>
      <c r="BL339" s="190" t="str">
        <f t="shared" si="344"/>
        <v>BL$19</v>
      </c>
      <c r="BM339" s="190" t="str">
        <f t="shared" si="344"/>
        <v>BM$19</v>
      </c>
      <c r="BN339" s="190" t="str">
        <f t="shared" si="344"/>
        <v>BN$19</v>
      </c>
      <c r="BO339" s="190" t="str">
        <f t="shared" si="344"/>
        <v>BO$19</v>
      </c>
      <c r="BP339" s="190" t="str">
        <f t="shared" si="344"/>
        <v>BP$19</v>
      </c>
      <c r="BQ339" s="190" t="str">
        <f t="shared" si="344"/>
        <v>BQ$19</v>
      </c>
      <c r="BR339" s="190" t="str">
        <f t="shared" si="344"/>
        <v>BR$19</v>
      </c>
      <c r="BS339" s="190" t="str">
        <f t="shared" si="344"/>
        <v>BS$19</v>
      </c>
      <c r="BT339" s="190" t="str">
        <f t="shared" si="344"/>
        <v>BT$19</v>
      </c>
      <c r="BU339" s="190" t="str">
        <f t="shared" si="344"/>
        <v>BU$19</v>
      </c>
      <c r="BV339" s="190" t="str">
        <f t="shared" si="344"/>
        <v>BV$19</v>
      </c>
      <c r="BW339" s="190" t="str">
        <f t="shared" si="344"/>
        <v>BW$19</v>
      </c>
      <c r="BX339" s="190" t="str">
        <f t="shared" si="344"/>
        <v>BX$19</v>
      </c>
      <c r="BY339" s="190" t="str">
        <f t="shared" si="344"/>
        <v>BY$19</v>
      </c>
      <c r="BZ339" s="190" t="str">
        <f t="shared" si="344"/>
        <v>BZ$19</v>
      </c>
      <c r="CA339" s="190" t="str">
        <f t="shared" si="344"/>
        <v>CA$19</v>
      </c>
      <c r="CB339" s="190" t="str">
        <f t="shared" si="344"/>
        <v>CB$19</v>
      </c>
      <c r="CC339" s="190" t="str">
        <f t="shared" si="344"/>
        <v>CC$19</v>
      </c>
      <c r="CD339" s="190" t="str">
        <f t="shared" si="344"/>
        <v>CD$19</v>
      </c>
      <c r="CE339" s="190" t="str">
        <f t="shared" ref="CE339:CL339" si="345">CE$23</f>
        <v>CE$19</v>
      </c>
      <c r="CF339" s="190" t="str">
        <f t="shared" si="345"/>
        <v>CF$19</v>
      </c>
      <c r="CG339" s="190" t="str">
        <f t="shared" si="345"/>
        <v>CG$19</v>
      </c>
      <c r="CH339" s="190" t="str">
        <f t="shared" si="345"/>
        <v>CH$19</v>
      </c>
      <c r="CI339" s="190" t="str">
        <f t="shared" si="345"/>
        <v>CI$19</v>
      </c>
      <c r="CJ339" s="190" t="str">
        <f t="shared" si="345"/>
        <v>CJ$19</v>
      </c>
      <c r="CK339" s="190" t="str">
        <f t="shared" si="345"/>
        <v>CK$19</v>
      </c>
      <c r="CL339" s="190" t="str">
        <f t="shared" si="345"/>
        <v>CL$19</v>
      </c>
      <c r="CN339" s="201"/>
      <c r="CO339" s="190" t="str">
        <f t="shared" ref="CO339:DL339" si="346">CO$23</f>
        <v>CO$19</v>
      </c>
      <c r="CP339" s="190" t="str">
        <f t="shared" si="346"/>
        <v>CP$19</v>
      </c>
      <c r="CQ339" s="190" t="str">
        <f t="shared" si="346"/>
        <v>CQ$19</v>
      </c>
      <c r="CR339" s="190" t="str">
        <f t="shared" si="346"/>
        <v>CR$19</v>
      </c>
      <c r="CS339" s="190" t="str">
        <f t="shared" si="346"/>
        <v>CS$19</v>
      </c>
      <c r="CT339" s="190" t="str">
        <f t="shared" si="346"/>
        <v>CT$19</v>
      </c>
      <c r="CU339" s="190" t="str">
        <f t="shared" si="346"/>
        <v>CU$19</v>
      </c>
      <c r="CV339" s="190" t="str">
        <f t="shared" si="346"/>
        <v>CV$19</v>
      </c>
      <c r="CW339" s="190" t="str">
        <f t="shared" si="346"/>
        <v>CW$19</v>
      </c>
      <c r="CX339" s="190" t="str">
        <f t="shared" si="346"/>
        <v>CX$19</v>
      </c>
      <c r="CY339" s="190" t="str">
        <f t="shared" si="346"/>
        <v>CY$19</v>
      </c>
      <c r="CZ339" s="190" t="str">
        <f t="shared" si="346"/>
        <v>CZ$19</v>
      </c>
      <c r="DA339" s="190" t="str">
        <f t="shared" si="346"/>
        <v>DA$19</v>
      </c>
      <c r="DB339" s="190" t="str">
        <f t="shared" si="346"/>
        <v>DB$19</v>
      </c>
      <c r="DC339" s="190" t="str">
        <f t="shared" si="346"/>
        <v>DC$19</v>
      </c>
      <c r="DD339" s="190" t="str">
        <f t="shared" si="346"/>
        <v>DD$19</v>
      </c>
      <c r="DE339" s="190" t="str">
        <f t="shared" si="346"/>
        <v>DE$19</v>
      </c>
      <c r="DF339" s="190" t="str">
        <f t="shared" si="346"/>
        <v>DF$19</v>
      </c>
      <c r="DG339" s="190" t="str">
        <f t="shared" si="346"/>
        <v>DG$19</v>
      </c>
      <c r="DH339" s="190" t="str">
        <f t="shared" si="346"/>
        <v>DH$19</v>
      </c>
      <c r="DI339" s="190" t="str">
        <f t="shared" si="346"/>
        <v>DI$19</v>
      </c>
      <c r="DJ339" s="190" t="str">
        <f t="shared" si="346"/>
        <v>DJ$19</v>
      </c>
      <c r="DK339" s="190" t="str">
        <f t="shared" si="346"/>
        <v>DK$19</v>
      </c>
      <c r="DL339" s="190" t="str">
        <f t="shared" si="346"/>
        <v>DL$19</v>
      </c>
    </row>
    <row r="340" spans="1:116" x14ac:dyDescent="0.35">
      <c r="A340" s="48" t="s">
        <v>218</v>
      </c>
      <c r="B340" s="31" t="s">
        <v>81</v>
      </c>
      <c r="C340" s="31"/>
      <c r="D340" t="s">
        <v>756</v>
      </c>
      <c r="E340" s="8" t="str">
        <f t="shared" ref="E340:E344" si="347">ROW()&amp;" "&amp;D340</f>
        <v>340 MONTHRENT-PV</v>
      </c>
      <c r="F340" t="s">
        <v>571</v>
      </c>
      <c r="G340" s="70" t="s">
        <v>778</v>
      </c>
      <c r="H340" s="48"/>
      <c r="I340" s="304"/>
      <c r="J340" s="304"/>
      <c r="K340" s="48"/>
      <c r="L340" s="48"/>
      <c r="M340" s="48"/>
      <c r="N340" s="48"/>
      <c r="O340" s="48"/>
      <c r="P340" s="48"/>
      <c r="R340" s="70"/>
      <c r="S340" s="305"/>
      <c r="T340" s="305"/>
      <c r="U340" s="305"/>
      <c r="V340" s="305"/>
      <c r="W340" s="305"/>
      <c r="X340" s="305"/>
      <c r="Y340" s="305"/>
      <c r="Z340" s="305"/>
      <c r="AA340" s="305"/>
      <c r="AB340" s="305"/>
      <c r="AC340" s="305"/>
      <c r="AD340" s="305"/>
      <c r="AE340" s="305"/>
      <c r="AF340" s="305"/>
      <c r="AG340" s="305"/>
      <c r="AH340" s="305"/>
      <c r="AI340" s="305"/>
      <c r="AJ340" s="305"/>
      <c r="AK340" s="305"/>
      <c r="AL340" s="305"/>
      <c r="AM340" s="305"/>
      <c r="AN340" s="305"/>
      <c r="AO340" s="305"/>
      <c r="AP340" s="305"/>
      <c r="AQ340" s="305"/>
      <c r="AR340" s="305"/>
      <c r="AS340" s="305"/>
      <c r="AT340" s="305"/>
      <c r="AU340" s="305"/>
      <c r="AV340" s="305"/>
      <c r="AW340" s="305"/>
      <c r="AX340" s="305"/>
      <c r="AY340" s="305"/>
      <c r="AZ340" s="305"/>
      <c r="BA340" s="305"/>
      <c r="BB340" s="305"/>
      <c r="BC340" s="305"/>
      <c r="BD340" s="305"/>
      <c r="BE340" s="305"/>
      <c r="BF340" s="305"/>
      <c r="BG340" s="305"/>
      <c r="BH340" s="305"/>
      <c r="BI340" s="305"/>
      <c r="BJ340" s="305"/>
      <c r="BK340" s="305"/>
      <c r="BL340" s="305"/>
      <c r="BM340" s="305"/>
      <c r="BN340" s="305"/>
      <c r="BO340" s="305"/>
      <c r="BP340" s="305"/>
      <c r="BQ340" s="305"/>
      <c r="BR340" s="305"/>
      <c r="BS340" s="305"/>
      <c r="BT340" s="305"/>
      <c r="BU340" s="305"/>
      <c r="BV340" s="305"/>
      <c r="BW340" s="305"/>
      <c r="BX340" s="305"/>
      <c r="BY340" s="305"/>
      <c r="BZ340" s="305"/>
      <c r="CA340" s="305"/>
      <c r="CB340" s="305"/>
      <c r="CC340" s="305"/>
      <c r="CD340" s="305"/>
      <c r="CE340" s="305"/>
      <c r="CF340" s="305"/>
      <c r="CG340" s="305"/>
      <c r="CH340" s="305"/>
      <c r="CI340" s="305"/>
      <c r="CJ340" s="305"/>
      <c r="CK340" s="305"/>
      <c r="CL340" s="305"/>
      <c r="CN340" s="304"/>
      <c r="CO340" s="305"/>
      <c r="CP340" s="305"/>
      <c r="CQ340" s="305"/>
      <c r="CR340" s="305"/>
      <c r="CS340" s="305"/>
      <c r="CT340" s="305"/>
      <c r="CU340" s="305"/>
      <c r="CV340" s="305"/>
      <c r="CW340" s="305"/>
      <c r="CX340" s="305"/>
      <c r="CY340" s="305"/>
      <c r="CZ340" s="305"/>
      <c r="DA340" s="305"/>
      <c r="DB340" s="305"/>
      <c r="DC340" s="305"/>
      <c r="DD340" s="305"/>
      <c r="DE340" s="305"/>
      <c r="DF340" s="305"/>
      <c r="DG340" s="305"/>
      <c r="DH340" s="305"/>
      <c r="DI340" s="305"/>
      <c r="DJ340" s="305"/>
      <c r="DK340" s="305"/>
      <c r="DL340" s="305"/>
    </row>
    <row r="341" spans="1:116" x14ac:dyDescent="0.35">
      <c r="B341" t="s">
        <v>332</v>
      </c>
      <c r="D341" t="s">
        <v>756</v>
      </c>
      <c r="E341" s="8" t="str">
        <f t="shared" si="347"/>
        <v>341 MONTHRENT-PV</v>
      </c>
      <c r="G341" s="145" t="s">
        <v>458</v>
      </c>
      <c r="H341" s="31"/>
      <c r="I341" s="73"/>
      <c r="J341" s="73"/>
      <c r="K341" s="39"/>
      <c r="L341" s="39"/>
      <c r="M341" s="39"/>
      <c r="N341" s="39"/>
      <c r="O341" s="39"/>
      <c r="P341" s="39"/>
      <c r="R341" s="38"/>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N341" s="73"/>
      <c r="CO341" s="76"/>
      <c r="CP341" s="76"/>
      <c r="CQ341" s="76"/>
      <c r="CR341" s="76"/>
      <c r="CS341" s="76"/>
      <c r="CT341" s="76"/>
      <c r="CU341" s="76"/>
      <c r="CV341" s="76"/>
      <c r="CW341" s="76"/>
      <c r="CX341" s="76"/>
      <c r="CY341" s="76"/>
      <c r="CZ341" s="76"/>
      <c r="DA341" s="76"/>
      <c r="DB341" s="76"/>
      <c r="DC341" s="76"/>
      <c r="DD341" s="76"/>
      <c r="DE341" s="76"/>
      <c r="DF341" s="76"/>
      <c r="DG341" s="76"/>
      <c r="DH341" s="76"/>
      <c r="DI341" s="76"/>
      <c r="DJ341" s="76"/>
      <c r="DK341" s="76"/>
      <c r="DL341" s="76"/>
    </row>
    <row r="342" spans="1:116" x14ac:dyDescent="0.35">
      <c r="D342" t="s">
        <v>756</v>
      </c>
      <c r="E342" s="8" t="str">
        <f t="shared" si="347"/>
        <v>342 MONTHRENT-PV</v>
      </c>
      <c r="G342" s="145" t="s">
        <v>460</v>
      </c>
      <c r="H342" s="31"/>
      <c r="I342" s="73"/>
      <c r="J342" s="73"/>
      <c r="K342" s="150">
        <v>0.8</v>
      </c>
      <c r="L342" s="150">
        <v>0.8</v>
      </c>
      <c r="M342" s="150">
        <v>0.8</v>
      </c>
      <c r="N342" s="150">
        <v>0.8</v>
      </c>
      <c r="O342" s="150">
        <v>0.8</v>
      </c>
      <c r="P342" s="150">
        <v>0.8</v>
      </c>
      <c r="R342" s="38"/>
      <c r="S342" s="20" cm="1">
        <f t="array" ref="S342">INDEX($K:$P,ROW(),MATCH(S$3,$K$2:$P$2,0))</f>
        <v>0.8</v>
      </c>
      <c r="T342" s="20" cm="1">
        <f t="array" ref="T342">INDEX($K:$P,ROW(),MATCH(T$3,$K$2:$P$2,0))</f>
        <v>0.8</v>
      </c>
      <c r="U342" s="20" cm="1">
        <f t="array" ref="U342">INDEX($K:$P,ROW(),MATCH(U$3,$K$2:$P$2,0))</f>
        <v>0.8</v>
      </c>
      <c r="V342" s="20" cm="1">
        <f t="array" ref="V342">INDEX($K:$P,ROW(),MATCH(V$3,$K$2:$P$2,0))</f>
        <v>0.8</v>
      </c>
      <c r="W342" s="20" cm="1">
        <f t="array" ref="W342">INDEX($K:$P,ROW(),MATCH(W$3,$K$2:$P$2,0))</f>
        <v>0.8</v>
      </c>
      <c r="X342" s="20" cm="1">
        <f t="array" ref="X342">INDEX($K:$P,ROW(),MATCH(X$3,$K$2:$P$2,0))</f>
        <v>0.8</v>
      </c>
      <c r="Y342" s="20" cm="1">
        <f t="array" ref="Y342">INDEX($K:$P,ROW(),MATCH(Y$3,$K$2:$P$2,0))</f>
        <v>0.8</v>
      </c>
      <c r="Z342" s="20" cm="1">
        <f t="array" ref="Z342">INDEX($K:$P,ROW(),MATCH(Z$3,$K$2:$P$2,0))</f>
        <v>0.8</v>
      </c>
      <c r="AA342" s="20" cm="1">
        <f t="array" ref="AA342">INDEX($K:$P,ROW(),MATCH(AA$3,$K$2:$P$2,0))</f>
        <v>0.8</v>
      </c>
      <c r="AB342" s="20" cm="1">
        <f t="array" ref="AB342">INDEX($K:$P,ROW(),MATCH(AB$3,$K$2:$P$2,0))</f>
        <v>0.8</v>
      </c>
      <c r="AC342" s="20" cm="1">
        <f t="array" ref="AC342">INDEX($K:$P,ROW(),MATCH(AC$3,$K$2:$P$2,0))</f>
        <v>0.8</v>
      </c>
      <c r="AD342" s="20" cm="1">
        <f t="array" ref="AD342">INDEX($K:$P,ROW(),MATCH(AD$3,$K$2:$P$2,0))</f>
        <v>0.8</v>
      </c>
      <c r="AE342" s="20" cm="1">
        <f t="array" ref="AE342">INDEX($K:$P,ROW(),MATCH(AE$3,$K$2:$P$2,0))</f>
        <v>0.8</v>
      </c>
      <c r="AF342" s="20" cm="1">
        <f t="array" ref="AF342">INDEX($K:$P,ROW(),MATCH(AF$3,$K$2:$P$2,0))</f>
        <v>0.8</v>
      </c>
      <c r="AG342" s="20" cm="1">
        <f t="array" ref="AG342">INDEX($K:$P,ROW(),MATCH(AG$3,$K$2:$P$2,0))</f>
        <v>0.8</v>
      </c>
      <c r="AH342" s="20" cm="1">
        <f t="array" ref="AH342">INDEX($K:$P,ROW(),MATCH(AH$3,$K$2:$P$2,0))</f>
        <v>0.8</v>
      </c>
      <c r="AI342" s="20" cm="1">
        <f t="array" ref="AI342">INDEX($K:$P,ROW(),MATCH(AI$3,$K$2:$P$2,0))</f>
        <v>0.8</v>
      </c>
      <c r="AJ342" s="20" cm="1">
        <f t="array" ref="AJ342">INDEX($K:$P,ROW(),MATCH(AJ$3,$K$2:$P$2,0))</f>
        <v>0.8</v>
      </c>
      <c r="AK342" s="20" cm="1">
        <f t="array" ref="AK342">INDEX($K:$P,ROW(),MATCH(AK$3,$K$2:$P$2,0))</f>
        <v>0.8</v>
      </c>
      <c r="AL342" s="20" cm="1">
        <f t="array" ref="AL342">INDEX($K:$P,ROW(),MATCH(AL$3,$K$2:$P$2,0))</f>
        <v>0.8</v>
      </c>
      <c r="AM342" s="20" cm="1">
        <f t="array" ref="AM342">INDEX($K:$P,ROW(),MATCH(AM$3,$K$2:$P$2,0))</f>
        <v>0.8</v>
      </c>
      <c r="AN342" s="20" cm="1">
        <f t="array" ref="AN342">INDEX($K:$P,ROW(),MATCH(AN$3,$K$2:$P$2,0))</f>
        <v>0.8</v>
      </c>
      <c r="AO342" s="20" cm="1">
        <f t="array" ref="AO342">INDEX($K:$P,ROW(),MATCH(AO$3,$K$2:$P$2,0))</f>
        <v>0.8</v>
      </c>
      <c r="AP342" s="20" cm="1">
        <f t="array" ref="AP342">INDEX($K:$P,ROW(),MATCH(AP$3,$K$2:$P$2,0))</f>
        <v>0.8</v>
      </c>
      <c r="AQ342" s="20" cm="1">
        <f t="array" ref="AQ342">INDEX($K:$P,ROW(),MATCH(AQ$3,$K$2:$P$2,0))</f>
        <v>0.8</v>
      </c>
      <c r="AR342" s="20" cm="1">
        <f t="array" ref="AR342">INDEX($K:$P,ROW(),MATCH(AR$3,$K$2:$P$2,0))</f>
        <v>0.8</v>
      </c>
      <c r="AS342" s="20" cm="1">
        <f t="array" ref="AS342">INDEX($K:$P,ROW(),MATCH(AS$3,$K$2:$P$2,0))</f>
        <v>0.8</v>
      </c>
      <c r="AT342" s="20" cm="1">
        <f t="array" ref="AT342">INDEX($K:$P,ROW(),MATCH(AT$3,$K$2:$P$2,0))</f>
        <v>0.8</v>
      </c>
      <c r="AU342" s="20" cm="1">
        <f t="array" ref="AU342">INDEX($K:$P,ROW(),MATCH(AU$3,$K$2:$P$2,0))</f>
        <v>0.8</v>
      </c>
      <c r="AV342" s="20" cm="1">
        <f t="array" ref="AV342">INDEX($K:$P,ROW(),MATCH(AV$3,$K$2:$P$2,0))</f>
        <v>0.8</v>
      </c>
      <c r="AW342" s="20" cm="1">
        <f t="array" ref="AW342">INDEX($K:$P,ROW(),MATCH(AW$3,$K$2:$P$2,0))</f>
        <v>0.8</v>
      </c>
      <c r="AX342" s="20" cm="1">
        <f t="array" ref="AX342">INDEX($K:$P,ROW(),MATCH(AX$3,$K$2:$P$2,0))</f>
        <v>0.8</v>
      </c>
      <c r="AY342" s="20" cm="1">
        <f t="array" ref="AY342">INDEX($K:$P,ROW(),MATCH(AY$3,$K$2:$P$2,0))</f>
        <v>0.8</v>
      </c>
      <c r="AZ342" s="20" cm="1">
        <f t="array" ref="AZ342">INDEX($K:$P,ROW(),MATCH(AZ$3,$K$2:$P$2,0))</f>
        <v>0.8</v>
      </c>
      <c r="BA342" s="20" cm="1">
        <f t="array" ref="BA342">INDEX($K:$P,ROW(),MATCH(BA$3,$K$2:$P$2,0))</f>
        <v>0.8</v>
      </c>
      <c r="BB342" s="20" cm="1">
        <f t="array" ref="BB342">INDEX($K:$P,ROW(),MATCH(BB$3,$K$2:$P$2,0))</f>
        <v>0.8</v>
      </c>
      <c r="BC342" s="20" cm="1">
        <f t="array" ref="BC342">INDEX($K:$P,ROW(),MATCH(BC$3,$K$2:$P$2,0))</f>
        <v>0.8</v>
      </c>
      <c r="BD342" s="20" cm="1">
        <f t="array" ref="BD342">INDEX($K:$P,ROW(),MATCH(BD$3,$K$2:$P$2,0))</f>
        <v>0.8</v>
      </c>
      <c r="BE342" s="20" cm="1">
        <f t="array" ref="BE342">INDEX($K:$P,ROW(),MATCH(BE$3,$K$2:$P$2,0))</f>
        <v>0.8</v>
      </c>
      <c r="BF342" s="20" cm="1">
        <f t="array" ref="BF342">INDEX($K:$P,ROW(),MATCH(BF$3,$K$2:$P$2,0))</f>
        <v>0.8</v>
      </c>
      <c r="BG342" s="20" cm="1">
        <f t="array" ref="BG342">INDEX($K:$P,ROW(),MATCH(BG$3,$K$2:$P$2,0))</f>
        <v>0.8</v>
      </c>
      <c r="BH342" s="20" cm="1">
        <f t="array" ref="BH342">INDEX($K:$P,ROW(),MATCH(BH$3,$K$2:$P$2,0))</f>
        <v>0.8</v>
      </c>
      <c r="BI342" s="20" cm="1">
        <f t="array" ref="BI342">INDEX($K:$P,ROW(),MATCH(BI$3,$K$2:$P$2,0))</f>
        <v>0.8</v>
      </c>
      <c r="BJ342" s="20" cm="1">
        <f t="array" ref="BJ342">INDEX($K:$P,ROW(),MATCH(BJ$3,$K$2:$P$2,0))</f>
        <v>0.8</v>
      </c>
      <c r="BK342" s="20" cm="1">
        <f t="array" ref="BK342">INDEX($K:$P,ROW(),MATCH(BK$3,$K$2:$P$2,0))</f>
        <v>0.8</v>
      </c>
      <c r="BL342" s="20" cm="1">
        <f t="array" ref="BL342">INDEX($K:$P,ROW(),MATCH(BL$3,$K$2:$P$2,0))</f>
        <v>0.8</v>
      </c>
      <c r="BM342" s="20" cm="1">
        <f t="array" ref="BM342">INDEX($K:$P,ROW(),MATCH(BM$3,$K$2:$P$2,0))</f>
        <v>0.8</v>
      </c>
      <c r="BN342" s="20" cm="1">
        <f t="array" ref="BN342">INDEX($K:$P,ROW(),MATCH(BN$3,$K$2:$P$2,0))</f>
        <v>0.8</v>
      </c>
      <c r="BO342" s="20" cm="1">
        <f t="array" ref="BO342">INDEX($K:$P,ROW(),MATCH(BO$3,$K$2:$P$2,0))</f>
        <v>0.8</v>
      </c>
      <c r="BP342" s="20" cm="1">
        <f t="array" ref="BP342">INDEX($K:$P,ROW(),MATCH(BP$3,$K$2:$P$2,0))</f>
        <v>0.8</v>
      </c>
      <c r="BQ342" s="20" cm="1">
        <f t="array" ref="BQ342">INDEX($K:$P,ROW(),MATCH(BQ$3,$K$2:$P$2,0))</f>
        <v>0.8</v>
      </c>
      <c r="BR342" s="20" cm="1">
        <f t="array" ref="BR342">INDEX($K:$P,ROW(),MATCH(BR$3,$K$2:$P$2,0))</f>
        <v>0.8</v>
      </c>
      <c r="BS342" s="20" cm="1">
        <f t="array" ref="BS342">INDEX($K:$P,ROW(),MATCH(BS$3,$K$2:$P$2,0))</f>
        <v>0.8</v>
      </c>
      <c r="BT342" s="20" cm="1">
        <f t="array" ref="BT342">INDEX($K:$P,ROW(),MATCH(BT$3,$K$2:$P$2,0))</f>
        <v>0.8</v>
      </c>
      <c r="BU342" s="20" cm="1">
        <f t="array" ref="BU342">INDEX($K:$P,ROW(),MATCH(BU$3,$K$2:$P$2,0))</f>
        <v>0.8</v>
      </c>
      <c r="BV342" s="20" cm="1">
        <f t="array" ref="BV342">INDEX($K:$P,ROW(),MATCH(BV$3,$K$2:$P$2,0))</f>
        <v>0.8</v>
      </c>
      <c r="BW342" s="20" cm="1">
        <f t="array" ref="BW342">INDEX($K:$P,ROW(),MATCH(BW$3,$K$2:$P$2,0))</f>
        <v>0.8</v>
      </c>
      <c r="BX342" s="20" cm="1">
        <f t="array" ref="BX342">INDEX($K:$P,ROW(),MATCH(BX$3,$K$2:$P$2,0))</f>
        <v>0.8</v>
      </c>
      <c r="BY342" s="20" cm="1">
        <f t="array" ref="BY342">INDEX($K:$P,ROW(),MATCH(BY$3,$K$2:$P$2,0))</f>
        <v>0.8</v>
      </c>
      <c r="BZ342" s="20" cm="1">
        <f t="array" ref="BZ342">INDEX($K:$P,ROW(),MATCH(BZ$3,$K$2:$P$2,0))</f>
        <v>0.8</v>
      </c>
      <c r="CA342" s="20" cm="1">
        <f t="array" ref="CA342">INDEX($K:$P,ROW(),MATCH(CA$3,$K$2:$P$2,0))</f>
        <v>0.8</v>
      </c>
      <c r="CB342" s="20" cm="1">
        <f t="array" ref="CB342">INDEX($K:$P,ROW(),MATCH(CB$3,$K$2:$P$2,0))</f>
        <v>0.8</v>
      </c>
      <c r="CC342" s="20" cm="1">
        <f t="array" ref="CC342">INDEX($K:$P,ROW(),MATCH(CC$3,$K$2:$P$2,0))</f>
        <v>0.8</v>
      </c>
      <c r="CD342" s="20" cm="1">
        <f t="array" ref="CD342">INDEX($K:$P,ROW(),MATCH(CD$3,$K$2:$P$2,0))</f>
        <v>0.8</v>
      </c>
      <c r="CE342" s="20" cm="1">
        <f t="array" ref="CE342">INDEX($K:$P,ROW(),MATCH(CE$3,$K$2:$P$2,0))</f>
        <v>0.8</v>
      </c>
      <c r="CF342" s="20" cm="1">
        <f t="array" ref="CF342">INDEX($K:$P,ROW(),MATCH(CF$3,$K$2:$P$2,0))</f>
        <v>0.8</v>
      </c>
      <c r="CG342" s="20" cm="1">
        <f t="array" ref="CG342">INDEX($K:$P,ROW(),MATCH(CG$3,$K$2:$P$2,0))</f>
        <v>0.8</v>
      </c>
      <c r="CH342" s="20" cm="1">
        <f t="array" ref="CH342">INDEX($K:$P,ROW(),MATCH(CH$3,$K$2:$P$2,0))</f>
        <v>0.8</v>
      </c>
      <c r="CI342" s="20" cm="1">
        <f t="array" ref="CI342">INDEX($K:$P,ROW(),MATCH(CI$3,$K$2:$P$2,0))</f>
        <v>0.8</v>
      </c>
      <c r="CJ342" s="20" cm="1">
        <f t="array" ref="CJ342">INDEX($K:$P,ROW(),MATCH(CJ$3,$K$2:$P$2,0))</f>
        <v>0.8</v>
      </c>
      <c r="CK342" s="20" cm="1">
        <f t="array" ref="CK342">INDEX($K:$P,ROW(),MATCH(CK$3,$K$2:$P$2,0))</f>
        <v>0.8</v>
      </c>
      <c r="CL342" s="20" cm="1">
        <f t="array" ref="CL342">INDEX($K:$P,ROW(),MATCH(CL$3,$K$2:$P$2,0))</f>
        <v>0.8</v>
      </c>
      <c r="CN342" s="73"/>
      <c r="CO342" s="20" t="e" cm="1">
        <f t="array" ref="CO342">INDEX($K:$P,ROW(),MATCH(CO$3,$K$2:$P$2,0))</f>
        <v>#N/A</v>
      </c>
      <c r="CP342" s="20" t="e" cm="1">
        <f t="array" ref="CP342">INDEX($K:$P,ROW(),MATCH(CP$3,$K$2:$P$2,0))</f>
        <v>#N/A</v>
      </c>
      <c r="CQ342" s="20" t="e" cm="1">
        <f t="array" ref="CQ342">INDEX($K:$P,ROW(),MATCH(CQ$3,$K$2:$P$2,0))</f>
        <v>#N/A</v>
      </c>
      <c r="CR342" s="20" t="e" cm="1">
        <f t="array" ref="CR342">INDEX($K:$P,ROW(),MATCH(CR$3,$K$2:$P$2,0))</f>
        <v>#N/A</v>
      </c>
      <c r="CS342" s="20" t="e" cm="1">
        <f t="array" ref="CS342">INDEX($K:$P,ROW(),MATCH(CS$3,$K$2:$P$2,0))</f>
        <v>#N/A</v>
      </c>
      <c r="CT342" s="20" t="e" cm="1">
        <f t="array" ref="CT342">INDEX($K:$P,ROW(),MATCH(CT$3,$K$2:$P$2,0))</f>
        <v>#N/A</v>
      </c>
      <c r="CU342" s="20" t="e" cm="1">
        <f t="array" ref="CU342">INDEX($K:$P,ROW(),MATCH(CU$3,$K$2:$P$2,0))</f>
        <v>#N/A</v>
      </c>
      <c r="CV342" s="20" t="e" cm="1">
        <f t="array" ref="CV342">INDEX($K:$P,ROW(),MATCH(CV$3,$K$2:$P$2,0))</f>
        <v>#N/A</v>
      </c>
      <c r="CW342" s="20" t="e" cm="1">
        <f t="array" ref="CW342">INDEX($K:$P,ROW(),MATCH(CW$3,$K$2:$P$2,0))</f>
        <v>#N/A</v>
      </c>
      <c r="CX342" s="20" t="e" cm="1">
        <f t="array" ref="CX342">INDEX($K:$P,ROW(),MATCH(CX$3,$K$2:$P$2,0))</f>
        <v>#N/A</v>
      </c>
      <c r="CY342" s="20" t="e" cm="1">
        <f t="array" ref="CY342">INDEX($K:$P,ROW(),MATCH(CY$3,$K$2:$P$2,0))</f>
        <v>#N/A</v>
      </c>
      <c r="CZ342" s="20" t="e" cm="1">
        <f t="array" ref="CZ342">INDEX($K:$P,ROW(),MATCH(CZ$3,$K$2:$P$2,0))</f>
        <v>#N/A</v>
      </c>
      <c r="DA342" s="20" t="e" cm="1">
        <f t="array" ref="DA342">INDEX($K:$P,ROW(),MATCH(DA$3,$K$2:$P$2,0))</f>
        <v>#N/A</v>
      </c>
      <c r="DB342" s="20" t="e" cm="1">
        <f t="array" ref="DB342">INDEX($K:$P,ROW(),MATCH(DB$3,$K$2:$P$2,0))</f>
        <v>#N/A</v>
      </c>
      <c r="DC342" s="20" t="e" cm="1">
        <f t="array" ref="DC342">INDEX($K:$P,ROW(),MATCH(DC$3,$K$2:$P$2,0))</f>
        <v>#N/A</v>
      </c>
      <c r="DD342" s="20" t="e" cm="1">
        <f t="array" ref="DD342">INDEX($K:$P,ROW(),MATCH(DD$3,$K$2:$P$2,0))</f>
        <v>#N/A</v>
      </c>
      <c r="DE342" s="20" t="e" cm="1">
        <f t="array" ref="DE342">INDEX($K:$P,ROW(),MATCH(DE$3,$K$2:$P$2,0))</f>
        <v>#N/A</v>
      </c>
      <c r="DF342" s="20" t="e" cm="1">
        <f t="array" ref="DF342">INDEX($K:$P,ROW(),MATCH(DF$3,$K$2:$P$2,0))</f>
        <v>#N/A</v>
      </c>
      <c r="DG342" s="20" t="e" cm="1">
        <f t="array" ref="DG342">INDEX($K:$P,ROW(),MATCH(DG$3,$K$2:$P$2,0))</f>
        <v>#N/A</v>
      </c>
      <c r="DH342" s="20" t="e" cm="1">
        <f t="array" ref="DH342">INDEX($K:$P,ROW(),MATCH(DH$3,$K$2:$P$2,0))</f>
        <v>#N/A</v>
      </c>
      <c r="DI342" s="20" t="e" cm="1">
        <f t="array" ref="DI342">INDEX($K:$P,ROW(),MATCH(DI$3,$K$2:$P$2,0))</f>
        <v>#N/A</v>
      </c>
      <c r="DJ342" s="20" t="e" cm="1">
        <f t="array" ref="DJ342">INDEX($K:$P,ROW(),MATCH(DJ$3,$K$2:$P$2,0))</f>
        <v>#N/A</v>
      </c>
      <c r="DK342" s="20" t="e" cm="1">
        <f t="array" ref="DK342">INDEX($K:$P,ROW(),MATCH(DK$3,$K$2:$P$2,0))</f>
        <v>#N/A</v>
      </c>
      <c r="DL342" s="20" t="e" cm="1">
        <f t="array" ref="DL342">INDEX($K:$P,ROW(),MATCH(DL$3,$K$2:$P$2,0))</f>
        <v>#N/A</v>
      </c>
    </row>
    <row r="343" spans="1:116" x14ac:dyDescent="0.35">
      <c r="D343" t="s">
        <v>756</v>
      </c>
      <c r="E343" s="8" t="str">
        <f t="shared" si="347"/>
        <v>343 MONTHRENT-PV</v>
      </c>
      <c r="G343" s="145" t="str">
        <f>"$ rent/month/"&amp;G347</f>
        <v>$ rent/month/unit</v>
      </c>
      <c r="H343" s="31"/>
      <c r="I343" s="73"/>
      <c r="J343" s="73"/>
      <c r="K343" s="157">
        <v>500</v>
      </c>
      <c r="L343" s="157">
        <v>500</v>
      </c>
      <c r="M343" s="157">
        <v>500</v>
      </c>
      <c r="N343" s="157">
        <v>500</v>
      </c>
      <c r="O343" s="157">
        <v>500</v>
      </c>
      <c r="P343" s="157">
        <v>500</v>
      </c>
      <c r="R343" s="38"/>
      <c r="S343" s="140" cm="1">
        <f t="array" ref="S343">INDEX($K:$P,ROW(),MATCH(S$3,$K$2:$P$2,0))</f>
        <v>500</v>
      </c>
      <c r="T343" s="140" cm="1">
        <f t="array" ref="T343">INDEX($K:$P,ROW(),MATCH(T$3,$K$2:$P$2,0))</f>
        <v>500</v>
      </c>
      <c r="U343" s="140" cm="1">
        <f t="array" ref="U343">INDEX($K:$P,ROW(),MATCH(U$3,$K$2:$P$2,0))</f>
        <v>500</v>
      </c>
      <c r="V343" s="140" cm="1">
        <f t="array" ref="V343">INDEX($K:$P,ROW(),MATCH(V$3,$K$2:$P$2,0))</f>
        <v>500</v>
      </c>
      <c r="W343" s="140" cm="1">
        <f t="array" ref="W343">INDEX($K:$P,ROW(),MATCH(W$3,$K$2:$P$2,0))</f>
        <v>500</v>
      </c>
      <c r="X343" s="140" cm="1">
        <f t="array" ref="X343">INDEX($K:$P,ROW(),MATCH(X$3,$K$2:$P$2,0))</f>
        <v>500</v>
      </c>
      <c r="Y343" s="140" cm="1">
        <f t="array" ref="Y343">INDEX($K:$P,ROW(),MATCH(Y$3,$K$2:$P$2,0))</f>
        <v>500</v>
      </c>
      <c r="Z343" s="140" cm="1">
        <f t="array" ref="Z343">INDEX($K:$P,ROW(),MATCH(Z$3,$K$2:$P$2,0))</f>
        <v>500</v>
      </c>
      <c r="AA343" s="140" cm="1">
        <f t="array" ref="AA343">INDEX($K:$P,ROW(),MATCH(AA$3,$K$2:$P$2,0))</f>
        <v>500</v>
      </c>
      <c r="AB343" s="140" cm="1">
        <f t="array" ref="AB343">INDEX($K:$P,ROW(),MATCH(AB$3,$K$2:$P$2,0))</f>
        <v>500</v>
      </c>
      <c r="AC343" s="140" cm="1">
        <f t="array" ref="AC343">INDEX($K:$P,ROW(),MATCH(AC$3,$K$2:$P$2,0))</f>
        <v>500</v>
      </c>
      <c r="AD343" s="140" cm="1">
        <f t="array" ref="AD343">INDEX($K:$P,ROW(),MATCH(AD$3,$K$2:$P$2,0))</f>
        <v>500</v>
      </c>
      <c r="AE343" s="140" cm="1">
        <f t="array" ref="AE343">INDEX($K:$P,ROW(),MATCH(AE$3,$K$2:$P$2,0))</f>
        <v>500</v>
      </c>
      <c r="AF343" s="140" cm="1">
        <f t="array" ref="AF343">INDEX($K:$P,ROW(),MATCH(AF$3,$K$2:$P$2,0))</f>
        <v>500</v>
      </c>
      <c r="AG343" s="140" cm="1">
        <f t="array" ref="AG343">INDEX($K:$P,ROW(),MATCH(AG$3,$K$2:$P$2,0))</f>
        <v>500</v>
      </c>
      <c r="AH343" s="140" cm="1">
        <f t="array" ref="AH343">INDEX($K:$P,ROW(),MATCH(AH$3,$K$2:$P$2,0))</f>
        <v>500</v>
      </c>
      <c r="AI343" s="140" cm="1">
        <f t="array" ref="AI343">INDEX($K:$P,ROW(),MATCH(AI$3,$K$2:$P$2,0))</f>
        <v>500</v>
      </c>
      <c r="AJ343" s="140" cm="1">
        <f t="array" ref="AJ343">INDEX($K:$P,ROW(),MATCH(AJ$3,$K$2:$P$2,0))</f>
        <v>500</v>
      </c>
      <c r="AK343" s="140" cm="1">
        <f t="array" ref="AK343">INDEX($K:$P,ROW(),MATCH(AK$3,$K$2:$P$2,0))</f>
        <v>500</v>
      </c>
      <c r="AL343" s="140" cm="1">
        <f t="array" ref="AL343">INDEX($K:$P,ROW(),MATCH(AL$3,$K$2:$P$2,0))</f>
        <v>500</v>
      </c>
      <c r="AM343" s="140" cm="1">
        <f t="array" ref="AM343">INDEX($K:$P,ROW(),MATCH(AM$3,$K$2:$P$2,0))</f>
        <v>500</v>
      </c>
      <c r="AN343" s="140" cm="1">
        <f t="array" ref="AN343">INDEX($K:$P,ROW(),MATCH(AN$3,$K$2:$P$2,0))</f>
        <v>500</v>
      </c>
      <c r="AO343" s="140" cm="1">
        <f t="array" ref="AO343">INDEX($K:$P,ROW(),MATCH(AO$3,$K$2:$P$2,0))</f>
        <v>500</v>
      </c>
      <c r="AP343" s="140" cm="1">
        <f t="array" ref="AP343">INDEX($K:$P,ROW(),MATCH(AP$3,$K$2:$P$2,0))</f>
        <v>500</v>
      </c>
      <c r="AQ343" s="140" cm="1">
        <f t="array" ref="AQ343">INDEX($K:$P,ROW(),MATCH(AQ$3,$K$2:$P$2,0))</f>
        <v>500</v>
      </c>
      <c r="AR343" s="140" cm="1">
        <f t="array" ref="AR343">INDEX($K:$P,ROW(),MATCH(AR$3,$K$2:$P$2,0))</f>
        <v>500</v>
      </c>
      <c r="AS343" s="140" cm="1">
        <f t="array" ref="AS343">INDEX($K:$P,ROW(),MATCH(AS$3,$K$2:$P$2,0))</f>
        <v>500</v>
      </c>
      <c r="AT343" s="140" cm="1">
        <f t="array" ref="AT343">INDEX($K:$P,ROW(),MATCH(AT$3,$K$2:$P$2,0))</f>
        <v>500</v>
      </c>
      <c r="AU343" s="140" cm="1">
        <f t="array" ref="AU343">INDEX($K:$P,ROW(),MATCH(AU$3,$K$2:$P$2,0))</f>
        <v>500</v>
      </c>
      <c r="AV343" s="140" cm="1">
        <f t="array" ref="AV343">INDEX($K:$P,ROW(),MATCH(AV$3,$K$2:$P$2,0))</f>
        <v>500</v>
      </c>
      <c r="AW343" s="140" cm="1">
        <f t="array" ref="AW343">INDEX($K:$P,ROW(),MATCH(AW$3,$K$2:$P$2,0))</f>
        <v>500</v>
      </c>
      <c r="AX343" s="140" cm="1">
        <f t="array" ref="AX343">INDEX($K:$P,ROW(),MATCH(AX$3,$K$2:$P$2,0))</f>
        <v>500</v>
      </c>
      <c r="AY343" s="140" cm="1">
        <f t="array" ref="AY343">INDEX($K:$P,ROW(),MATCH(AY$3,$K$2:$P$2,0))</f>
        <v>500</v>
      </c>
      <c r="AZ343" s="140" cm="1">
        <f t="array" ref="AZ343">INDEX($K:$P,ROW(),MATCH(AZ$3,$K$2:$P$2,0))</f>
        <v>500</v>
      </c>
      <c r="BA343" s="140" cm="1">
        <f t="array" ref="BA343">INDEX($K:$P,ROW(),MATCH(BA$3,$K$2:$P$2,0))</f>
        <v>500</v>
      </c>
      <c r="BB343" s="140" cm="1">
        <f t="array" ref="BB343">INDEX($K:$P,ROW(),MATCH(BB$3,$K$2:$P$2,0))</f>
        <v>500</v>
      </c>
      <c r="BC343" s="140" cm="1">
        <f t="array" ref="BC343">INDEX($K:$P,ROW(),MATCH(BC$3,$K$2:$P$2,0))</f>
        <v>500</v>
      </c>
      <c r="BD343" s="140" cm="1">
        <f t="array" ref="BD343">INDEX($K:$P,ROW(),MATCH(BD$3,$K$2:$P$2,0))</f>
        <v>500</v>
      </c>
      <c r="BE343" s="140" cm="1">
        <f t="array" ref="BE343">INDEX($K:$P,ROW(),MATCH(BE$3,$K$2:$P$2,0))</f>
        <v>500</v>
      </c>
      <c r="BF343" s="140" cm="1">
        <f t="array" ref="BF343">INDEX($K:$P,ROW(),MATCH(BF$3,$K$2:$P$2,0))</f>
        <v>500</v>
      </c>
      <c r="BG343" s="140" cm="1">
        <f t="array" ref="BG343">INDEX($K:$P,ROW(),MATCH(BG$3,$K$2:$P$2,0))</f>
        <v>500</v>
      </c>
      <c r="BH343" s="140" cm="1">
        <f t="array" ref="BH343">INDEX($K:$P,ROW(),MATCH(BH$3,$K$2:$P$2,0))</f>
        <v>500</v>
      </c>
      <c r="BI343" s="140" cm="1">
        <f t="array" ref="BI343">INDEX($K:$P,ROW(),MATCH(BI$3,$K$2:$P$2,0))</f>
        <v>500</v>
      </c>
      <c r="BJ343" s="140" cm="1">
        <f t="array" ref="BJ343">INDEX($K:$P,ROW(),MATCH(BJ$3,$K$2:$P$2,0))</f>
        <v>500</v>
      </c>
      <c r="BK343" s="140" cm="1">
        <f t="array" ref="BK343">INDEX($K:$P,ROW(),MATCH(BK$3,$K$2:$P$2,0))</f>
        <v>500</v>
      </c>
      <c r="BL343" s="140" cm="1">
        <f t="array" ref="BL343">INDEX($K:$P,ROW(),MATCH(BL$3,$K$2:$P$2,0))</f>
        <v>500</v>
      </c>
      <c r="BM343" s="140" cm="1">
        <f t="array" ref="BM343">INDEX($K:$P,ROW(),MATCH(BM$3,$K$2:$P$2,0))</f>
        <v>500</v>
      </c>
      <c r="BN343" s="140" cm="1">
        <f t="array" ref="BN343">INDEX($K:$P,ROW(),MATCH(BN$3,$K$2:$P$2,0))</f>
        <v>500</v>
      </c>
      <c r="BO343" s="140" cm="1">
        <f t="array" ref="BO343">INDEX($K:$P,ROW(),MATCH(BO$3,$K$2:$P$2,0))</f>
        <v>500</v>
      </c>
      <c r="BP343" s="140" cm="1">
        <f t="array" ref="BP343">INDEX($K:$P,ROW(),MATCH(BP$3,$K$2:$P$2,0))</f>
        <v>500</v>
      </c>
      <c r="BQ343" s="140" cm="1">
        <f t="array" ref="BQ343">INDEX($K:$P,ROW(),MATCH(BQ$3,$K$2:$P$2,0))</f>
        <v>500</v>
      </c>
      <c r="BR343" s="140" cm="1">
        <f t="array" ref="BR343">INDEX($K:$P,ROW(),MATCH(BR$3,$K$2:$P$2,0))</f>
        <v>500</v>
      </c>
      <c r="BS343" s="140" cm="1">
        <f t="array" ref="BS343">INDEX($K:$P,ROW(),MATCH(BS$3,$K$2:$P$2,0))</f>
        <v>500</v>
      </c>
      <c r="BT343" s="140" cm="1">
        <f t="array" ref="BT343">INDEX($K:$P,ROW(),MATCH(BT$3,$K$2:$P$2,0))</f>
        <v>500</v>
      </c>
      <c r="BU343" s="140" cm="1">
        <f t="array" ref="BU343">INDEX($K:$P,ROW(),MATCH(BU$3,$K$2:$P$2,0))</f>
        <v>500</v>
      </c>
      <c r="BV343" s="140" cm="1">
        <f t="array" ref="BV343">INDEX($K:$P,ROW(),MATCH(BV$3,$K$2:$P$2,0))</f>
        <v>500</v>
      </c>
      <c r="BW343" s="140" cm="1">
        <f t="array" ref="BW343">INDEX($K:$P,ROW(),MATCH(BW$3,$K$2:$P$2,0))</f>
        <v>500</v>
      </c>
      <c r="BX343" s="140" cm="1">
        <f t="array" ref="BX343">INDEX($K:$P,ROW(),MATCH(BX$3,$K$2:$P$2,0))</f>
        <v>500</v>
      </c>
      <c r="BY343" s="140" cm="1">
        <f t="array" ref="BY343">INDEX($K:$P,ROW(),MATCH(BY$3,$K$2:$P$2,0))</f>
        <v>500</v>
      </c>
      <c r="BZ343" s="140" cm="1">
        <f t="array" ref="BZ343">INDEX($K:$P,ROW(),MATCH(BZ$3,$K$2:$P$2,0))</f>
        <v>500</v>
      </c>
      <c r="CA343" s="140" cm="1">
        <f t="array" ref="CA343">INDEX($K:$P,ROW(),MATCH(CA$3,$K$2:$P$2,0))</f>
        <v>500</v>
      </c>
      <c r="CB343" s="140" cm="1">
        <f t="array" ref="CB343">INDEX($K:$P,ROW(),MATCH(CB$3,$K$2:$P$2,0))</f>
        <v>500</v>
      </c>
      <c r="CC343" s="140" cm="1">
        <f t="array" ref="CC343">INDEX($K:$P,ROW(),MATCH(CC$3,$K$2:$P$2,0))</f>
        <v>500</v>
      </c>
      <c r="CD343" s="140" cm="1">
        <f t="array" ref="CD343">INDEX($K:$P,ROW(),MATCH(CD$3,$K$2:$P$2,0))</f>
        <v>500</v>
      </c>
      <c r="CE343" s="140" cm="1">
        <f t="array" ref="CE343">INDEX($K:$P,ROW(),MATCH(CE$3,$K$2:$P$2,0))</f>
        <v>500</v>
      </c>
      <c r="CF343" s="140" cm="1">
        <f t="array" ref="CF343">INDEX($K:$P,ROW(),MATCH(CF$3,$K$2:$P$2,0))</f>
        <v>500</v>
      </c>
      <c r="CG343" s="140" cm="1">
        <f t="array" ref="CG343">INDEX($K:$P,ROW(),MATCH(CG$3,$K$2:$P$2,0))</f>
        <v>500</v>
      </c>
      <c r="CH343" s="140" cm="1">
        <f t="array" ref="CH343">INDEX($K:$P,ROW(),MATCH(CH$3,$K$2:$P$2,0))</f>
        <v>500</v>
      </c>
      <c r="CI343" s="140" cm="1">
        <f t="array" ref="CI343">INDEX($K:$P,ROW(),MATCH(CI$3,$K$2:$P$2,0))</f>
        <v>500</v>
      </c>
      <c r="CJ343" s="140" cm="1">
        <f t="array" ref="CJ343">INDEX($K:$P,ROW(),MATCH(CJ$3,$K$2:$P$2,0))</f>
        <v>500</v>
      </c>
      <c r="CK343" s="140" cm="1">
        <f t="array" ref="CK343">INDEX($K:$P,ROW(),MATCH(CK$3,$K$2:$P$2,0))</f>
        <v>500</v>
      </c>
      <c r="CL343" s="140" cm="1">
        <f t="array" ref="CL343">INDEX($K:$P,ROW(),MATCH(CL$3,$K$2:$P$2,0))</f>
        <v>500</v>
      </c>
      <c r="CN343" s="73"/>
      <c r="CO343" s="140" t="e" cm="1">
        <f t="array" ref="CO343">INDEX($K:$P,ROW(),MATCH(CO$3,$K$2:$P$2,0))/CO$5</f>
        <v>#N/A</v>
      </c>
      <c r="CP343" s="140" t="e" cm="1">
        <f t="array" ref="CP343">INDEX($K:$P,ROW(),MATCH(CP$3,$K$2:$P$2,0))/CP$5</f>
        <v>#N/A</v>
      </c>
      <c r="CQ343" s="140" t="e" cm="1">
        <f t="array" ref="CQ343">INDEX($K:$P,ROW(),MATCH(CQ$3,$K$2:$P$2,0))/CQ$5</f>
        <v>#N/A</v>
      </c>
      <c r="CR343" s="140" t="e" cm="1">
        <f t="array" ref="CR343">INDEX($K:$P,ROW(),MATCH(CR$3,$K$2:$P$2,0))/CR$5</f>
        <v>#N/A</v>
      </c>
      <c r="CS343" s="140" t="e" cm="1">
        <f t="array" ref="CS343">INDEX($K:$P,ROW(),MATCH(CS$3,$K$2:$P$2,0))/CS$5</f>
        <v>#N/A</v>
      </c>
      <c r="CT343" s="140" t="e" cm="1">
        <f t="array" ref="CT343">INDEX($K:$P,ROW(),MATCH(CT$3,$K$2:$P$2,0))/CT$5</f>
        <v>#N/A</v>
      </c>
      <c r="CU343" s="140" t="e" cm="1">
        <f t="array" ref="CU343">INDEX($K:$P,ROW(),MATCH(CU$3,$K$2:$P$2,0))/CU$5</f>
        <v>#N/A</v>
      </c>
      <c r="CV343" s="140" t="e" cm="1">
        <f t="array" ref="CV343">INDEX($K:$P,ROW(),MATCH(CV$3,$K$2:$P$2,0))/CV$5</f>
        <v>#N/A</v>
      </c>
      <c r="CW343" s="140" t="e" cm="1">
        <f t="array" ref="CW343">INDEX($K:$P,ROW(),MATCH(CW$3,$K$2:$P$2,0))/CW$5</f>
        <v>#N/A</v>
      </c>
      <c r="CX343" s="140" t="e" cm="1">
        <f t="array" ref="CX343">INDEX($K:$P,ROW(),MATCH(CX$3,$K$2:$P$2,0))/CX$5</f>
        <v>#N/A</v>
      </c>
      <c r="CY343" s="140" t="e" cm="1">
        <f t="array" ref="CY343">INDEX($K:$P,ROW(),MATCH(CY$3,$K$2:$P$2,0))/CL$5</f>
        <v>#N/A</v>
      </c>
      <c r="CZ343" s="140" t="e" cm="1">
        <f t="array" ref="CZ343">INDEX($K:$P,ROW(),MATCH(CZ$3,$K$2:$P$2,0))/CZ$5</f>
        <v>#N/A</v>
      </c>
      <c r="DA343" s="140" t="e" cm="1">
        <f t="array" ref="DA343">INDEX($K:$P,ROW(),MATCH(DA$3,$K$2:$P$2,0))/DA$5</f>
        <v>#N/A</v>
      </c>
      <c r="DB343" s="140" t="e" cm="1">
        <f t="array" ref="DB343">INDEX($K:$P,ROW(),MATCH(DB$3,$K$2:$P$2,0))/DB$5</f>
        <v>#N/A</v>
      </c>
      <c r="DC343" s="140" t="e" cm="1">
        <f t="array" ref="DC343">INDEX($K:$P,ROW(),MATCH(DC$3,$K$2:$P$2,0))/DC$5</f>
        <v>#N/A</v>
      </c>
      <c r="DD343" s="140" t="e" cm="1">
        <f t="array" ref="DD343">INDEX($K:$P,ROW(),MATCH(DD$3,$K$2:$P$2,0))/DD$5</f>
        <v>#N/A</v>
      </c>
      <c r="DE343" s="140" t="e" cm="1">
        <f t="array" ref="DE343">INDEX($K:$P,ROW(),MATCH(DE$3,$K$2:$P$2,0))/DE$5</f>
        <v>#N/A</v>
      </c>
      <c r="DF343" s="140" t="e" cm="1">
        <f t="array" ref="DF343">INDEX($K:$P,ROW(),MATCH(DF$3,$K$2:$P$2,0))/DF$5</f>
        <v>#N/A</v>
      </c>
      <c r="DG343" s="140" t="e" cm="1">
        <f t="array" ref="DG343">INDEX($K:$P,ROW(),MATCH(DG$3,$K$2:$P$2,0))/DG$5</f>
        <v>#N/A</v>
      </c>
      <c r="DH343" s="140" t="e" cm="1">
        <f t="array" ref="DH343">INDEX($K:$P,ROW(),MATCH(DH$3,$K$2:$P$2,0))/DH$5</f>
        <v>#N/A</v>
      </c>
      <c r="DI343" s="140" t="e" cm="1">
        <f t="array" ref="DI343">INDEX($K:$P,ROW(),MATCH(DI$3,$K$2:$P$2,0))/DI$5</f>
        <v>#N/A</v>
      </c>
      <c r="DJ343" s="140" t="e" cm="1">
        <f t="array" ref="DJ343">INDEX($K:$P,ROW(),MATCH(DJ$3,$K$2:$P$2,0))/DJ$5</f>
        <v>#N/A</v>
      </c>
      <c r="DK343" s="140" t="e" cm="1">
        <f t="array" ref="DK343">INDEX($K:$P,ROW(),MATCH(DK$3,$K$2:$P$2,0))/DK$5</f>
        <v>#N/A</v>
      </c>
      <c r="DL343" s="140" t="e" cm="1">
        <f t="array" ref="DL343">INDEX($K:$P,ROW(),MATCH(DL$3,$K$2:$P$2,0))/DL$5</f>
        <v>#N/A</v>
      </c>
    </row>
    <row r="344" spans="1:116" x14ac:dyDescent="0.35">
      <c r="C344" t="s">
        <v>198</v>
      </c>
      <c r="D344" t="s">
        <v>756</v>
      </c>
      <c r="E344" s="8" t="str">
        <f t="shared" si="347"/>
        <v>344 MONTHRENT-PV</v>
      </c>
      <c r="G344" s="126" t="str">
        <f>"Revenue - "&amp;G346</f>
        <v>Revenue - (Primary label)</v>
      </c>
      <c r="H344" s="31"/>
      <c r="I344" s="73"/>
      <c r="J344" s="73"/>
      <c r="K344" s="118">
        <f t="shared" ref="K344:P344" ca="1" si="348">SUMIF($3:$3,K$2,344:344)</f>
        <v>24000000</v>
      </c>
      <c r="L344" s="118">
        <f t="shared" ca="1" si="348"/>
        <v>24000000</v>
      </c>
      <c r="M344" s="118">
        <f t="shared" ca="1" si="348"/>
        <v>24000000</v>
      </c>
      <c r="N344" s="118">
        <f t="shared" ca="1" si="348"/>
        <v>24000000</v>
      </c>
      <c r="O344" s="118">
        <f t="shared" ca="1" si="348"/>
        <v>24000000</v>
      </c>
      <c r="P344" s="118">
        <f t="shared" ca="1" si="348"/>
        <v>24000000</v>
      </c>
      <c r="R344" s="38"/>
      <c r="S344" s="77" cm="1">
        <f t="array" aca="1" ref="S344" ca="1">INDIRECT(S335)*S342*S343</f>
        <v>2000000</v>
      </c>
      <c r="T344" s="77" cm="1">
        <f t="array" aca="1" ref="T344" ca="1">INDIRECT(T335)*T342*T343</f>
        <v>2000000</v>
      </c>
      <c r="U344" s="77" cm="1">
        <f t="array" aca="1" ref="U344" ca="1">INDIRECT(U335)*U342*U343</f>
        <v>2000000</v>
      </c>
      <c r="V344" s="77" cm="1">
        <f t="array" aca="1" ref="V344" ca="1">INDIRECT(V335)*V342*V343</f>
        <v>2000000</v>
      </c>
      <c r="W344" s="77" cm="1">
        <f t="array" aca="1" ref="W344" ca="1">INDIRECT(W335)*W342*W343</f>
        <v>2000000</v>
      </c>
      <c r="X344" s="77" cm="1">
        <f t="array" aca="1" ref="X344" ca="1">INDIRECT(X335)*X342*X343</f>
        <v>2000000</v>
      </c>
      <c r="Y344" s="77" cm="1">
        <f t="array" aca="1" ref="Y344" ca="1">INDIRECT(Y335)*Y342*Y343</f>
        <v>2000000</v>
      </c>
      <c r="Z344" s="77" cm="1">
        <f t="array" aca="1" ref="Z344" ca="1">INDIRECT(Z335)*Z342*Z343</f>
        <v>2000000</v>
      </c>
      <c r="AA344" s="77" cm="1">
        <f t="array" aca="1" ref="AA344" ca="1">INDIRECT(AA335)*AA342*AA343</f>
        <v>2000000</v>
      </c>
      <c r="AB344" s="77" cm="1">
        <f t="array" aca="1" ref="AB344" ca="1">INDIRECT(AB335)*AB342*AB343</f>
        <v>2000000</v>
      </c>
      <c r="AC344" s="77" cm="1">
        <f t="array" aca="1" ref="AC344" ca="1">INDIRECT(AC335)*AC342*AC343</f>
        <v>2000000</v>
      </c>
      <c r="AD344" s="77" cm="1">
        <f t="array" aca="1" ref="AD344" ca="1">INDIRECT(AD335)*AD342*AD343</f>
        <v>2000000</v>
      </c>
      <c r="AE344" s="77" cm="1">
        <f t="array" aca="1" ref="AE344" ca="1">INDIRECT(AE335)*AE342*AE343</f>
        <v>2000000</v>
      </c>
      <c r="AF344" s="77" cm="1">
        <f t="array" aca="1" ref="AF344" ca="1">INDIRECT(AF335)*AF342*AF343</f>
        <v>2000000</v>
      </c>
      <c r="AG344" s="77" cm="1">
        <f t="array" aca="1" ref="AG344" ca="1">INDIRECT(AG335)*AG342*AG343</f>
        <v>2000000</v>
      </c>
      <c r="AH344" s="77" cm="1">
        <f t="array" aca="1" ref="AH344" ca="1">INDIRECT(AH335)*AH342*AH343</f>
        <v>2000000</v>
      </c>
      <c r="AI344" s="77" cm="1">
        <f t="array" aca="1" ref="AI344" ca="1">INDIRECT(AI335)*AI342*AI343</f>
        <v>2000000</v>
      </c>
      <c r="AJ344" s="77" cm="1">
        <f t="array" aca="1" ref="AJ344" ca="1">INDIRECT(AJ335)*AJ342*AJ343</f>
        <v>2000000</v>
      </c>
      <c r="AK344" s="77" cm="1">
        <f t="array" aca="1" ref="AK344" ca="1">INDIRECT(AK335)*AK342*AK343</f>
        <v>2000000</v>
      </c>
      <c r="AL344" s="77" cm="1">
        <f t="array" aca="1" ref="AL344" ca="1">INDIRECT(AL335)*AL342*AL343</f>
        <v>2000000</v>
      </c>
      <c r="AM344" s="77" cm="1">
        <f t="array" aca="1" ref="AM344" ca="1">INDIRECT(AM335)*AM342*AM343</f>
        <v>2000000</v>
      </c>
      <c r="AN344" s="77" cm="1">
        <f t="array" aca="1" ref="AN344" ca="1">INDIRECT(AN335)*AN342*AN343</f>
        <v>2000000</v>
      </c>
      <c r="AO344" s="77" cm="1">
        <f t="array" aca="1" ref="AO344" ca="1">INDIRECT(AO335)*AO342*AO343</f>
        <v>2000000</v>
      </c>
      <c r="AP344" s="77" cm="1">
        <f t="array" aca="1" ref="AP344" ca="1">INDIRECT(AP335)*AP342*AP343</f>
        <v>2000000</v>
      </c>
      <c r="AQ344" s="77" cm="1">
        <f t="array" aca="1" ref="AQ344" ca="1">INDIRECT(AQ335)*AQ342*AQ343</f>
        <v>2000000</v>
      </c>
      <c r="AR344" s="77" cm="1">
        <f t="array" aca="1" ref="AR344" ca="1">INDIRECT(AR335)*AR342*AR343</f>
        <v>2000000</v>
      </c>
      <c r="AS344" s="77" cm="1">
        <f t="array" aca="1" ref="AS344" ca="1">INDIRECT(AS335)*AS342*AS343</f>
        <v>2000000</v>
      </c>
      <c r="AT344" s="77" cm="1">
        <f t="array" aca="1" ref="AT344" ca="1">INDIRECT(AT335)*AT342*AT343</f>
        <v>2000000</v>
      </c>
      <c r="AU344" s="77" cm="1">
        <f t="array" aca="1" ref="AU344" ca="1">INDIRECT(AU335)*AU342*AU343</f>
        <v>2000000</v>
      </c>
      <c r="AV344" s="77" cm="1">
        <f t="array" aca="1" ref="AV344" ca="1">INDIRECT(AV335)*AV342*AV343</f>
        <v>2000000</v>
      </c>
      <c r="AW344" s="77" cm="1">
        <f t="array" aca="1" ref="AW344" ca="1">INDIRECT(AW335)*AW342*AW343</f>
        <v>2000000</v>
      </c>
      <c r="AX344" s="77" cm="1">
        <f t="array" aca="1" ref="AX344" ca="1">INDIRECT(AX335)*AX342*AX343</f>
        <v>2000000</v>
      </c>
      <c r="AY344" s="77" cm="1">
        <f t="array" aca="1" ref="AY344" ca="1">INDIRECT(AY335)*AY342*AY343</f>
        <v>2000000</v>
      </c>
      <c r="AZ344" s="77" cm="1">
        <f t="array" aca="1" ref="AZ344" ca="1">INDIRECT(AZ335)*AZ342*AZ343</f>
        <v>2000000</v>
      </c>
      <c r="BA344" s="77" cm="1">
        <f t="array" aca="1" ref="BA344" ca="1">INDIRECT(BA335)*BA342*BA343</f>
        <v>2000000</v>
      </c>
      <c r="BB344" s="77" cm="1">
        <f t="array" aca="1" ref="BB344" ca="1">INDIRECT(BB335)*BB342*BB343</f>
        <v>2000000</v>
      </c>
      <c r="BC344" s="77" cm="1">
        <f t="array" aca="1" ref="BC344" ca="1">INDIRECT(BC335)*BC342*BC343</f>
        <v>2000000</v>
      </c>
      <c r="BD344" s="77" cm="1">
        <f t="array" aca="1" ref="BD344" ca="1">INDIRECT(BD335)*BD342*BD343</f>
        <v>2000000</v>
      </c>
      <c r="BE344" s="77" cm="1">
        <f t="array" aca="1" ref="BE344" ca="1">INDIRECT(BE335)*BE342*BE343</f>
        <v>2000000</v>
      </c>
      <c r="BF344" s="77" cm="1">
        <f t="array" aca="1" ref="BF344" ca="1">INDIRECT(BF335)*BF342*BF343</f>
        <v>2000000</v>
      </c>
      <c r="BG344" s="77" cm="1">
        <f t="array" aca="1" ref="BG344" ca="1">INDIRECT(BG335)*BG342*BG343</f>
        <v>2000000</v>
      </c>
      <c r="BH344" s="77" cm="1">
        <f t="array" aca="1" ref="BH344" ca="1">INDIRECT(BH335)*BH342*BH343</f>
        <v>2000000</v>
      </c>
      <c r="BI344" s="77" cm="1">
        <f t="array" aca="1" ref="BI344" ca="1">INDIRECT(BI335)*BI342*BI343</f>
        <v>2000000</v>
      </c>
      <c r="BJ344" s="77" cm="1">
        <f t="array" aca="1" ref="BJ344" ca="1">INDIRECT(BJ335)*BJ342*BJ343</f>
        <v>2000000</v>
      </c>
      <c r="BK344" s="77" cm="1">
        <f t="array" aca="1" ref="BK344" ca="1">INDIRECT(BK335)*BK342*BK343</f>
        <v>2000000</v>
      </c>
      <c r="BL344" s="77" cm="1">
        <f t="array" aca="1" ref="BL344" ca="1">INDIRECT(BL335)*BL342*BL343</f>
        <v>2000000</v>
      </c>
      <c r="BM344" s="77" cm="1">
        <f t="array" aca="1" ref="BM344" ca="1">INDIRECT(BM335)*BM342*BM343</f>
        <v>2000000</v>
      </c>
      <c r="BN344" s="77" cm="1">
        <f t="array" aca="1" ref="BN344" ca="1">INDIRECT(BN335)*BN342*BN343</f>
        <v>2000000</v>
      </c>
      <c r="BO344" s="77" cm="1">
        <f t="array" aca="1" ref="BO344" ca="1">INDIRECT(BO335)*BO342*BO343</f>
        <v>2000000</v>
      </c>
      <c r="BP344" s="77" cm="1">
        <f t="array" aca="1" ref="BP344" ca="1">INDIRECT(BP335)*BP342*BP343</f>
        <v>2000000</v>
      </c>
      <c r="BQ344" s="77" cm="1">
        <f t="array" aca="1" ref="BQ344" ca="1">INDIRECT(BQ335)*BQ342*BQ343</f>
        <v>2000000</v>
      </c>
      <c r="BR344" s="77" cm="1">
        <f t="array" aca="1" ref="BR344" ca="1">INDIRECT(BR335)*BR342*BR343</f>
        <v>2000000</v>
      </c>
      <c r="BS344" s="77" cm="1">
        <f t="array" aca="1" ref="BS344" ca="1">INDIRECT(BS335)*BS342*BS343</f>
        <v>2000000</v>
      </c>
      <c r="BT344" s="77" cm="1">
        <f t="array" aca="1" ref="BT344" ca="1">INDIRECT(BT335)*BT342*BT343</f>
        <v>2000000</v>
      </c>
      <c r="BU344" s="77" cm="1">
        <f t="array" aca="1" ref="BU344" ca="1">INDIRECT(BU335)*BU342*BU343</f>
        <v>2000000</v>
      </c>
      <c r="BV344" s="77" cm="1">
        <f t="array" aca="1" ref="BV344" ca="1">INDIRECT(BV335)*BV342*BV343</f>
        <v>2000000</v>
      </c>
      <c r="BW344" s="77" cm="1">
        <f t="array" aca="1" ref="BW344" ca="1">INDIRECT(BW335)*BW342*BW343</f>
        <v>2000000</v>
      </c>
      <c r="BX344" s="77" cm="1">
        <f t="array" aca="1" ref="BX344" ca="1">INDIRECT(BX335)*BX342*BX343</f>
        <v>2000000</v>
      </c>
      <c r="BY344" s="77" cm="1">
        <f t="array" aca="1" ref="BY344" ca="1">INDIRECT(BY335)*BY342*BY343</f>
        <v>2000000</v>
      </c>
      <c r="BZ344" s="77" cm="1">
        <f t="array" aca="1" ref="BZ344" ca="1">INDIRECT(BZ335)*BZ342*BZ343</f>
        <v>2000000</v>
      </c>
      <c r="CA344" s="77" cm="1">
        <f t="array" aca="1" ref="CA344" ca="1">INDIRECT(CA335)*CA342*CA343</f>
        <v>2000000</v>
      </c>
      <c r="CB344" s="77" cm="1">
        <f t="array" aca="1" ref="CB344" ca="1">INDIRECT(CB335)*CB342*CB343</f>
        <v>2000000</v>
      </c>
      <c r="CC344" s="77" cm="1">
        <f t="array" aca="1" ref="CC344" ca="1">INDIRECT(CC335)*CC342*CC343</f>
        <v>2000000</v>
      </c>
      <c r="CD344" s="77" cm="1">
        <f t="array" aca="1" ref="CD344" ca="1">INDIRECT(CD335)*CD342*CD343</f>
        <v>2000000</v>
      </c>
      <c r="CE344" s="77" cm="1">
        <f t="array" aca="1" ref="CE344" ca="1">INDIRECT(CE335)*CE342*CE343</f>
        <v>2000000</v>
      </c>
      <c r="CF344" s="77" cm="1">
        <f t="array" aca="1" ref="CF344" ca="1">INDIRECT(CF335)*CF342*CF343</f>
        <v>2000000</v>
      </c>
      <c r="CG344" s="77" cm="1">
        <f t="array" aca="1" ref="CG344" ca="1">INDIRECT(CG335)*CG342*CG343</f>
        <v>2000000</v>
      </c>
      <c r="CH344" s="77" cm="1">
        <f t="array" aca="1" ref="CH344" ca="1">INDIRECT(CH335)*CH342*CH343</f>
        <v>2000000</v>
      </c>
      <c r="CI344" s="77" cm="1">
        <f t="array" aca="1" ref="CI344" ca="1">INDIRECT(CI335)*CI342*CI343</f>
        <v>2000000</v>
      </c>
      <c r="CJ344" s="77" cm="1">
        <f t="array" aca="1" ref="CJ344" ca="1">INDIRECT(CJ335)*CJ342*CJ343</f>
        <v>2000000</v>
      </c>
      <c r="CK344" s="77" cm="1">
        <f t="array" aca="1" ref="CK344" ca="1">INDIRECT(CK335)*CK342*CK343</f>
        <v>2000000</v>
      </c>
      <c r="CL344" s="77" cm="1">
        <f t="array" aca="1" ref="CL344" ca="1">INDIRECT(CL335)*CL342*CL343</f>
        <v>2000000</v>
      </c>
      <c r="CN344" s="73"/>
      <c r="CO344" s="77" t="e" cm="1">
        <f t="array" aca="1" ref="CO344" ca="1">INDIRECT(CO335)*CO342*CO343</f>
        <v>#N/A</v>
      </c>
      <c r="CP344" s="77" t="e" cm="1">
        <f t="array" aca="1" ref="CP344" ca="1">INDIRECT(CP335)*CP342*CP343</f>
        <v>#N/A</v>
      </c>
      <c r="CQ344" s="77" t="e" cm="1">
        <f t="array" aca="1" ref="CQ344" ca="1">INDIRECT(CQ335)*CQ342*CQ343</f>
        <v>#N/A</v>
      </c>
      <c r="CR344" s="77" t="e" cm="1">
        <f t="array" aca="1" ref="CR344" ca="1">INDIRECT(CR335)*CR342*CR343</f>
        <v>#N/A</v>
      </c>
      <c r="CS344" s="77" t="e" cm="1">
        <f t="array" aca="1" ref="CS344" ca="1">INDIRECT(CS335)*CS342*CS343</f>
        <v>#N/A</v>
      </c>
      <c r="CT344" s="77" t="e" cm="1">
        <f t="array" aca="1" ref="CT344" ca="1">INDIRECT(CT335)*CT342*CT343</f>
        <v>#N/A</v>
      </c>
      <c r="CU344" s="77" t="e" cm="1">
        <f t="array" aca="1" ref="CU344" ca="1">INDIRECT(CU335)*CU342*CU343</f>
        <v>#N/A</v>
      </c>
      <c r="CV344" s="77" t="e" cm="1">
        <f t="array" aca="1" ref="CV344" ca="1">INDIRECT(CV335)*CV342*CV343</f>
        <v>#N/A</v>
      </c>
      <c r="CW344" s="77" t="e" cm="1">
        <f t="array" aca="1" ref="CW344" ca="1">INDIRECT(CW335)*CW342*CW343</f>
        <v>#N/A</v>
      </c>
      <c r="CX344" s="77" t="e" cm="1">
        <f t="array" aca="1" ref="CX344" ca="1">INDIRECT(CX335)*CX342*CX343</f>
        <v>#N/A</v>
      </c>
      <c r="CY344" s="77" t="e" cm="1">
        <f t="array" aca="1" ref="CY344" ca="1">INDIRECT(CY335)*CY342*CY343</f>
        <v>#N/A</v>
      </c>
      <c r="CZ344" s="77" t="e" cm="1">
        <f t="array" aca="1" ref="CZ344" ca="1">INDIRECT(CZ335)*CZ342*CZ343</f>
        <v>#N/A</v>
      </c>
      <c r="DA344" s="77" t="e" cm="1">
        <f t="array" aca="1" ref="DA344" ca="1">INDIRECT(DA335)*DA342*DA343</f>
        <v>#N/A</v>
      </c>
      <c r="DB344" s="77" t="e" cm="1">
        <f t="array" aca="1" ref="DB344" ca="1">INDIRECT(DB335)*DB342*DB343</f>
        <v>#N/A</v>
      </c>
      <c r="DC344" s="77" t="e" cm="1">
        <f t="array" aca="1" ref="DC344" ca="1">INDIRECT(DC335)*DC342*DC343</f>
        <v>#N/A</v>
      </c>
      <c r="DD344" s="77" t="e" cm="1">
        <f t="array" aca="1" ref="DD344" ca="1">INDIRECT(DD335)*DD342*DD343</f>
        <v>#N/A</v>
      </c>
      <c r="DE344" s="77" t="e" cm="1">
        <f t="array" aca="1" ref="DE344" ca="1">INDIRECT(DE335)*DE342*DE343</f>
        <v>#N/A</v>
      </c>
      <c r="DF344" s="77" t="e" cm="1">
        <f t="array" aca="1" ref="DF344" ca="1">INDIRECT(DF335)*DF342*DF343</f>
        <v>#N/A</v>
      </c>
      <c r="DG344" s="77" t="e" cm="1">
        <f t="array" aca="1" ref="DG344" ca="1">INDIRECT(DG335)*DG342*DG343</f>
        <v>#N/A</v>
      </c>
      <c r="DH344" s="77" t="e" cm="1">
        <f t="array" aca="1" ref="DH344" ca="1">INDIRECT(DH335)*DH342*DH343</f>
        <v>#N/A</v>
      </c>
      <c r="DI344" s="77" t="e" cm="1">
        <f t="array" aca="1" ref="DI344" ca="1">INDIRECT(DI335)*DI342*DI343</f>
        <v>#N/A</v>
      </c>
      <c r="DJ344" s="77" t="e" cm="1">
        <f t="array" aca="1" ref="DJ344" ca="1">INDIRECT(DJ335)*DJ342*DJ343</f>
        <v>#N/A</v>
      </c>
      <c r="DK344" s="77" t="e" cm="1">
        <f t="array" aca="1" ref="DK344" ca="1">INDIRECT(DK335)*DK342*DK343</f>
        <v>#N/A</v>
      </c>
      <c r="DL344" s="77" t="e" cm="1">
        <f t="array" aca="1" ref="DL344" ca="1">INDIRECT(DL335)*DL342*DL343</f>
        <v>#N/A</v>
      </c>
    </row>
    <row r="345" spans="1:116" x14ac:dyDescent="0.35">
      <c r="B345" t="s">
        <v>244</v>
      </c>
      <c r="D345" t="s">
        <v>756</v>
      </c>
      <c r="E345" s="8" t="str">
        <f t="shared" ref="E345" si="349">ROW()&amp;" "&amp;D345</f>
        <v>345 MONTHRENT-PV</v>
      </c>
      <c r="G345" s="126"/>
      <c r="H345" s="31"/>
      <c r="I345" s="73"/>
      <c r="J345" s="73"/>
      <c r="K345" s="33"/>
      <c r="L345" s="33"/>
      <c r="M345" s="33"/>
      <c r="N345" s="33"/>
      <c r="O345" s="33"/>
      <c r="P345" s="33"/>
      <c r="R345" s="38"/>
      <c r="S345" s="77"/>
      <c r="T345" s="77"/>
      <c r="U345" s="77"/>
      <c r="V345" s="77"/>
      <c r="W345" s="77"/>
      <c r="X345" s="77"/>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77"/>
      <c r="BD345" s="77"/>
      <c r="BE345" s="77"/>
      <c r="BF345" s="77"/>
      <c r="BG345" s="77"/>
      <c r="BH345" s="77"/>
      <c r="BI345" s="77"/>
      <c r="BJ345" s="77"/>
      <c r="BK345" s="77"/>
      <c r="BL345" s="77"/>
      <c r="BM345" s="77"/>
      <c r="BN345" s="77"/>
      <c r="BO345" s="77"/>
      <c r="BP345" s="77"/>
      <c r="BQ345" s="77"/>
      <c r="BR345" s="77"/>
      <c r="BS345" s="77"/>
      <c r="BT345" s="77"/>
      <c r="BU345" s="77"/>
      <c r="BV345" s="77"/>
      <c r="BW345" s="77"/>
      <c r="BX345" s="77"/>
      <c r="BY345" s="77"/>
      <c r="BZ345" s="77"/>
      <c r="CA345" s="77"/>
      <c r="CB345" s="77"/>
      <c r="CC345" s="77"/>
      <c r="CD345" s="77"/>
      <c r="CE345" s="77"/>
      <c r="CF345" s="77"/>
      <c r="CG345" s="77"/>
      <c r="CH345" s="77"/>
      <c r="CI345" s="77"/>
      <c r="CJ345" s="77"/>
      <c r="CK345" s="77"/>
      <c r="CL345" s="77"/>
      <c r="CN345" s="73"/>
      <c r="CO345" s="77"/>
      <c r="CP345" s="77"/>
      <c r="CQ345" s="77"/>
      <c r="CR345" s="77"/>
      <c r="CS345" s="77"/>
      <c r="CT345" s="77"/>
      <c r="CU345" s="77"/>
      <c r="CV345" s="77"/>
      <c r="CW345" s="77"/>
      <c r="CX345" s="77"/>
      <c r="CY345" s="77"/>
      <c r="CZ345" s="77"/>
      <c r="DA345" s="77"/>
      <c r="DB345" s="77"/>
      <c r="DC345" s="77"/>
      <c r="DD345" s="77"/>
      <c r="DE345" s="77"/>
      <c r="DF345" s="77"/>
      <c r="DG345" s="77"/>
      <c r="DH345" s="77"/>
      <c r="DI345" s="77"/>
      <c r="DJ345" s="77"/>
      <c r="DK345" s="77"/>
      <c r="DL345" s="77"/>
    </row>
    <row r="346" spans="1:116" x14ac:dyDescent="0.35">
      <c r="B346" t="s">
        <v>332</v>
      </c>
      <c r="D346" t="s">
        <v>756</v>
      </c>
      <c r="E346" s="8" t="str">
        <f t="shared" ref="E346:E353" si="350">ROW()&amp;" "&amp;D346</f>
        <v>346 MONTHRENT-PV</v>
      </c>
      <c r="G346" s="136" t="str">
        <f>G332</f>
        <v>(Primary label)</v>
      </c>
      <c r="H346" s="31"/>
      <c r="I346" s="73"/>
      <c r="J346" s="73"/>
      <c r="K346" s="39"/>
      <c r="L346" s="39"/>
      <c r="M346" s="39"/>
      <c r="N346" s="39"/>
      <c r="O346" s="39"/>
      <c r="P346" s="39"/>
      <c r="R346" s="38"/>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N346" s="73"/>
      <c r="CO346" s="76"/>
      <c r="CP346" s="76"/>
      <c r="CQ346" s="76"/>
      <c r="CR346" s="76"/>
      <c r="CS346" s="76"/>
      <c r="CT346" s="76"/>
      <c r="CU346" s="76"/>
      <c r="CV346" s="76"/>
      <c r="CW346" s="76"/>
      <c r="CX346" s="76"/>
      <c r="CY346" s="76"/>
      <c r="CZ346" s="76"/>
      <c r="DA346" s="76"/>
      <c r="DB346" s="76"/>
      <c r="DC346" s="76"/>
      <c r="DD346" s="76"/>
      <c r="DE346" s="76"/>
      <c r="DF346" s="76"/>
      <c r="DG346" s="76"/>
      <c r="DH346" s="76"/>
      <c r="DI346" s="76"/>
      <c r="DJ346" s="76"/>
      <c r="DK346" s="76"/>
      <c r="DL346" s="76"/>
    </row>
    <row r="347" spans="1:116" x14ac:dyDescent="0.35">
      <c r="B347" t="s">
        <v>332</v>
      </c>
      <c r="D347" t="s">
        <v>756</v>
      </c>
      <c r="E347" s="8" t="str">
        <f t="shared" ref="E347:E352" si="351">ROW()&amp;" "&amp;D347</f>
        <v>347 MONTHRENT-PV</v>
      </c>
      <c r="G347" s="241" t="str">
        <f>IFERROR(SUBSTITUTE(G340,":",""),"no unit")</f>
        <v>unit</v>
      </c>
      <c r="H347" s="31"/>
      <c r="I347" s="73"/>
      <c r="J347" s="73"/>
      <c r="K347" s="39"/>
      <c r="L347" s="39"/>
      <c r="M347" s="39"/>
      <c r="N347" s="39"/>
      <c r="O347" s="39"/>
      <c r="P347" s="39"/>
      <c r="R347" s="38"/>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N347" s="73"/>
      <c r="CO347" s="76"/>
      <c r="CP347" s="76"/>
      <c r="CQ347" s="76"/>
      <c r="CR347" s="76"/>
      <c r="CS347" s="76"/>
      <c r="CT347" s="76"/>
      <c r="CU347" s="76"/>
      <c r="CV347" s="76"/>
      <c r="CW347" s="76"/>
      <c r="CX347" s="76"/>
      <c r="CY347" s="76"/>
      <c r="CZ347" s="76"/>
      <c r="DA347" s="76"/>
      <c r="DB347" s="76"/>
      <c r="DC347" s="76"/>
      <c r="DD347" s="76"/>
      <c r="DE347" s="76"/>
      <c r="DF347" s="76"/>
      <c r="DG347" s="76"/>
      <c r="DH347" s="76"/>
      <c r="DI347" s="76"/>
      <c r="DJ347" s="76"/>
      <c r="DK347" s="76"/>
      <c r="DL347" s="76"/>
    </row>
    <row r="348" spans="1:116" x14ac:dyDescent="0.35">
      <c r="B348" t="s">
        <v>332</v>
      </c>
      <c r="D348" t="s">
        <v>756</v>
      </c>
      <c r="E348" s="8" t="str">
        <f t="shared" si="351"/>
        <v>348 MONTHRENT-PV</v>
      </c>
      <c r="G348" s="136" t="str">
        <f>G334</f>
        <v>Primary revenue driver</v>
      </c>
      <c r="H348" s="31"/>
      <c r="I348" s="73"/>
      <c r="J348" s="73"/>
      <c r="K348" s="39"/>
      <c r="L348" s="39"/>
      <c r="M348" s="39"/>
      <c r="N348" s="39"/>
      <c r="O348" s="39"/>
      <c r="P348" s="39"/>
      <c r="R348" s="38"/>
      <c r="S348" s="203" t="str">
        <f t="shared" ref="S348:AX348" si="352">ADDRESS(ROW(S344),COLUMN(S344),2)</f>
        <v>S$344</v>
      </c>
      <c r="T348" s="203" t="str">
        <f t="shared" si="352"/>
        <v>T$344</v>
      </c>
      <c r="U348" s="203" t="str">
        <f t="shared" si="352"/>
        <v>U$344</v>
      </c>
      <c r="V348" s="203" t="str">
        <f t="shared" si="352"/>
        <v>V$344</v>
      </c>
      <c r="W348" s="203" t="str">
        <f t="shared" si="352"/>
        <v>W$344</v>
      </c>
      <c r="X348" s="203" t="str">
        <f t="shared" si="352"/>
        <v>X$344</v>
      </c>
      <c r="Y348" s="203" t="str">
        <f t="shared" si="352"/>
        <v>Y$344</v>
      </c>
      <c r="Z348" s="203" t="str">
        <f t="shared" si="352"/>
        <v>Z$344</v>
      </c>
      <c r="AA348" s="203" t="str">
        <f t="shared" si="352"/>
        <v>AA$344</v>
      </c>
      <c r="AB348" s="203" t="str">
        <f t="shared" si="352"/>
        <v>AB$344</v>
      </c>
      <c r="AC348" s="203" t="str">
        <f t="shared" si="352"/>
        <v>AC$344</v>
      </c>
      <c r="AD348" s="203" t="str">
        <f t="shared" si="352"/>
        <v>AD$344</v>
      </c>
      <c r="AE348" s="203" t="str">
        <f t="shared" si="352"/>
        <v>AE$344</v>
      </c>
      <c r="AF348" s="203" t="str">
        <f t="shared" si="352"/>
        <v>AF$344</v>
      </c>
      <c r="AG348" s="203" t="str">
        <f t="shared" si="352"/>
        <v>AG$344</v>
      </c>
      <c r="AH348" s="203" t="str">
        <f t="shared" si="352"/>
        <v>AH$344</v>
      </c>
      <c r="AI348" s="203" t="str">
        <f t="shared" si="352"/>
        <v>AI$344</v>
      </c>
      <c r="AJ348" s="203" t="str">
        <f t="shared" si="352"/>
        <v>AJ$344</v>
      </c>
      <c r="AK348" s="203" t="str">
        <f t="shared" si="352"/>
        <v>AK$344</v>
      </c>
      <c r="AL348" s="203" t="str">
        <f t="shared" si="352"/>
        <v>AL$344</v>
      </c>
      <c r="AM348" s="203" t="str">
        <f t="shared" si="352"/>
        <v>AM$344</v>
      </c>
      <c r="AN348" s="203" t="str">
        <f t="shared" si="352"/>
        <v>AN$344</v>
      </c>
      <c r="AO348" s="203" t="str">
        <f t="shared" si="352"/>
        <v>AO$344</v>
      </c>
      <c r="AP348" s="203" t="str">
        <f t="shared" si="352"/>
        <v>AP$344</v>
      </c>
      <c r="AQ348" s="203" t="str">
        <f t="shared" si="352"/>
        <v>AQ$344</v>
      </c>
      <c r="AR348" s="203" t="str">
        <f t="shared" si="352"/>
        <v>AR$344</v>
      </c>
      <c r="AS348" s="203" t="str">
        <f t="shared" si="352"/>
        <v>AS$344</v>
      </c>
      <c r="AT348" s="203" t="str">
        <f t="shared" si="352"/>
        <v>AT$344</v>
      </c>
      <c r="AU348" s="203" t="str">
        <f t="shared" si="352"/>
        <v>AU$344</v>
      </c>
      <c r="AV348" s="203" t="str">
        <f t="shared" si="352"/>
        <v>AV$344</v>
      </c>
      <c r="AW348" s="203" t="str">
        <f t="shared" si="352"/>
        <v>AW$344</v>
      </c>
      <c r="AX348" s="203" t="str">
        <f t="shared" si="352"/>
        <v>AX$344</v>
      </c>
      <c r="AY348" s="203" t="str">
        <f t="shared" ref="AY348:BX348" si="353">ADDRESS(ROW(AY344),COLUMN(AY344),2)</f>
        <v>AY$344</v>
      </c>
      <c r="AZ348" s="203" t="str">
        <f t="shared" si="353"/>
        <v>AZ$344</v>
      </c>
      <c r="BA348" s="203" t="str">
        <f t="shared" si="353"/>
        <v>BA$344</v>
      </c>
      <c r="BB348" s="203" t="str">
        <f t="shared" si="353"/>
        <v>BB$344</v>
      </c>
      <c r="BC348" s="203" t="str">
        <f t="shared" si="353"/>
        <v>BC$344</v>
      </c>
      <c r="BD348" s="203" t="str">
        <f t="shared" si="353"/>
        <v>BD$344</v>
      </c>
      <c r="BE348" s="203" t="str">
        <f t="shared" si="353"/>
        <v>BE$344</v>
      </c>
      <c r="BF348" s="203" t="str">
        <f t="shared" si="353"/>
        <v>BF$344</v>
      </c>
      <c r="BG348" s="203" t="str">
        <f t="shared" si="353"/>
        <v>BG$344</v>
      </c>
      <c r="BH348" s="203" t="str">
        <f t="shared" si="353"/>
        <v>BH$344</v>
      </c>
      <c r="BI348" s="203" t="str">
        <f t="shared" si="353"/>
        <v>BI$344</v>
      </c>
      <c r="BJ348" s="203" t="str">
        <f t="shared" si="353"/>
        <v>BJ$344</v>
      </c>
      <c r="BK348" s="203" t="str">
        <f t="shared" si="353"/>
        <v>BK$344</v>
      </c>
      <c r="BL348" s="203" t="str">
        <f t="shared" si="353"/>
        <v>BL$344</v>
      </c>
      <c r="BM348" s="203" t="str">
        <f t="shared" si="353"/>
        <v>BM$344</v>
      </c>
      <c r="BN348" s="203" t="str">
        <f t="shared" si="353"/>
        <v>BN$344</v>
      </c>
      <c r="BO348" s="203" t="str">
        <f t="shared" si="353"/>
        <v>BO$344</v>
      </c>
      <c r="BP348" s="203" t="str">
        <f t="shared" si="353"/>
        <v>BP$344</v>
      </c>
      <c r="BQ348" s="203" t="str">
        <f t="shared" si="353"/>
        <v>BQ$344</v>
      </c>
      <c r="BR348" s="203" t="str">
        <f t="shared" si="353"/>
        <v>BR$344</v>
      </c>
      <c r="BS348" s="203" t="str">
        <f t="shared" si="353"/>
        <v>BS$344</v>
      </c>
      <c r="BT348" s="203" t="str">
        <f t="shared" si="353"/>
        <v>BT$344</v>
      </c>
      <c r="BU348" s="203" t="str">
        <f t="shared" si="353"/>
        <v>BU$344</v>
      </c>
      <c r="BV348" s="203" t="str">
        <f t="shared" si="353"/>
        <v>BV$344</v>
      </c>
      <c r="BW348" s="203" t="str">
        <f t="shared" si="353"/>
        <v>BW$344</v>
      </c>
      <c r="BX348" s="203" t="str">
        <f t="shared" si="353"/>
        <v>BX$344</v>
      </c>
      <c r="BY348" s="203" t="str">
        <f>BY334</f>
        <v>BY$16</v>
      </c>
      <c r="BZ348" s="203" t="str">
        <f t="shared" ref="BZ348:CL348" si="354">ADDRESS(ROW(BZ344),COLUMN(BZ344),2)</f>
        <v>BZ$344</v>
      </c>
      <c r="CA348" s="203" t="str">
        <f t="shared" si="354"/>
        <v>CA$344</v>
      </c>
      <c r="CB348" s="203" t="str">
        <f t="shared" si="354"/>
        <v>CB$344</v>
      </c>
      <c r="CC348" s="203" t="str">
        <f t="shared" si="354"/>
        <v>CC$344</v>
      </c>
      <c r="CD348" s="203" t="str">
        <f t="shared" si="354"/>
        <v>CD$344</v>
      </c>
      <c r="CE348" s="203" t="str">
        <f t="shared" si="354"/>
        <v>CE$344</v>
      </c>
      <c r="CF348" s="203" t="str">
        <f t="shared" si="354"/>
        <v>CF$344</v>
      </c>
      <c r="CG348" s="203" t="str">
        <f t="shared" si="354"/>
        <v>CG$344</v>
      </c>
      <c r="CH348" s="203" t="str">
        <f t="shared" si="354"/>
        <v>CH$344</v>
      </c>
      <c r="CI348" s="203" t="str">
        <f t="shared" si="354"/>
        <v>CI$344</v>
      </c>
      <c r="CJ348" s="203" t="str">
        <f t="shared" si="354"/>
        <v>CJ$344</v>
      </c>
      <c r="CK348" s="203" t="str">
        <f t="shared" si="354"/>
        <v>CK$344</v>
      </c>
      <c r="CL348" s="203" t="str">
        <f t="shared" si="354"/>
        <v>CL$344</v>
      </c>
      <c r="CN348" s="73"/>
      <c r="CO348" s="203" t="str">
        <f t="shared" ref="CO348:DK348" si="355">ADDRESS(ROW(CO344),COLUMN(CO344),2)</f>
        <v>CO$344</v>
      </c>
      <c r="CP348" s="203" t="str">
        <f t="shared" si="355"/>
        <v>CP$344</v>
      </c>
      <c r="CQ348" s="203" t="str">
        <f t="shared" si="355"/>
        <v>CQ$344</v>
      </c>
      <c r="CR348" s="203" t="str">
        <f t="shared" si="355"/>
        <v>CR$344</v>
      </c>
      <c r="CS348" s="203" t="str">
        <f t="shared" si="355"/>
        <v>CS$344</v>
      </c>
      <c r="CT348" s="203" t="str">
        <f t="shared" si="355"/>
        <v>CT$344</v>
      </c>
      <c r="CU348" s="203" t="str">
        <f t="shared" si="355"/>
        <v>CU$344</v>
      </c>
      <c r="CV348" s="203" t="str">
        <f t="shared" si="355"/>
        <v>CV$344</v>
      </c>
      <c r="CW348" s="203" t="str">
        <f t="shared" si="355"/>
        <v>CW$344</v>
      </c>
      <c r="CX348" s="203" t="str">
        <f t="shared" si="355"/>
        <v>CX$344</v>
      </c>
      <c r="CY348" s="203" t="str">
        <f t="shared" si="355"/>
        <v>CY$344</v>
      </c>
      <c r="CZ348" s="203" t="str">
        <f t="shared" si="355"/>
        <v>CZ$344</v>
      </c>
      <c r="DA348" s="203" t="str">
        <f t="shared" si="355"/>
        <v>DA$344</v>
      </c>
      <c r="DB348" s="203" t="str">
        <f t="shared" si="355"/>
        <v>DB$344</v>
      </c>
      <c r="DC348" s="203" t="str">
        <f t="shared" si="355"/>
        <v>DC$344</v>
      </c>
      <c r="DD348" s="203" t="str">
        <f t="shared" si="355"/>
        <v>DD$344</v>
      </c>
      <c r="DE348" s="203" t="str">
        <f t="shared" si="355"/>
        <v>DE$344</v>
      </c>
      <c r="DF348" s="203" t="str">
        <f t="shared" si="355"/>
        <v>DF$344</v>
      </c>
      <c r="DG348" s="203" t="str">
        <f t="shared" si="355"/>
        <v>DG$344</v>
      </c>
      <c r="DH348" s="203" t="str">
        <f t="shared" si="355"/>
        <v>DH$344</v>
      </c>
      <c r="DI348" s="203" t="str">
        <f t="shared" si="355"/>
        <v>DI$344</v>
      </c>
      <c r="DJ348" s="203" t="str">
        <f t="shared" si="355"/>
        <v>DJ$344</v>
      </c>
      <c r="DK348" s="203" t="str">
        <f t="shared" si="355"/>
        <v>DK$344</v>
      </c>
      <c r="DL348" s="203" t="str">
        <f t="shared" ref="DL348" si="356">ADDRESS(ROW(DL344),COLUMN(DL344),2)</f>
        <v>DL$344</v>
      </c>
    </row>
    <row r="349" spans="1:116" x14ac:dyDescent="0.35">
      <c r="B349" t="s">
        <v>332</v>
      </c>
      <c r="D349" t="s">
        <v>756</v>
      </c>
      <c r="E349" s="8" t="str">
        <f t="shared" si="351"/>
        <v>349 MONTHRENT-PV</v>
      </c>
      <c r="G349" s="136" t="str">
        <f>G335</f>
        <v>Primary volume driver</v>
      </c>
      <c r="H349" s="31"/>
      <c r="I349" s="73"/>
      <c r="J349" s="73"/>
      <c r="K349" s="39"/>
      <c r="L349" s="39"/>
      <c r="M349" s="39"/>
      <c r="N349" s="39"/>
      <c r="O349" s="39"/>
      <c r="P349" s="39"/>
      <c r="R349" s="38"/>
      <c r="S349" s="76" t="str">
        <f t="shared" ref="S349:AX349" si="357">S339</f>
        <v>S$19</v>
      </c>
      <c r="T349" s="76" t="str">
        <f t="shared" si="357"/>
        <v>T$19</v>
      </c>
      <c r="U349" s="76" t="str">
        <f t="shared" si="357"/>
        <v>U$19</v>
      </c>
      <c r="V349" s="76" t="str">
        <f t="shared" si="357"/>
        <v>V$19</v>
      </c>
      <c r="W349" s="76" t="str">
        <f t="shared" si="357"/>
        <v>W$19</v>
      </c>
      <c r="X349" s="76" t="str">
        <f t="shared" si="357"/>
        <v>X$19</v>
      </c>
      <c r="Y349" s="76" t="str">
        <f t="shared" si="357"/>
        <v>Y$19</v>
      </c>
      <c r="Z349" s="76" t="str">
        <f t="shared" si="357"/>
        <v>Z$19</v>
      </c>
      <c r="AA349" s="76" t="str">
        <f t="shared" si="357"/>
        <v>AA$19</v>
      </c>
      <c r="AB349" s="76" t="str">
        <f t="shared" si="357"/>
        <v>AB$19</v>
      </c>
      <c r="AC349" s="76" t="str">
        <f t="shared" si="357"/>
        <v>AC$19</v>
      </c>
      <c r="AD349" s="76" t="str">
        <f t="shared" si="357"/>
        <v>AD$19</v>
      </c>
      <c r="AE349" s="76" t="str">
        <f t="shared" si="357"/>
        <v>AE$19</v>
      </c>
      <c r="AF349" s="76" t="str">
        <f t="shared" si="357"/>
        <v>AF$19</v>
      </c>
      <c r="AG349" s="76" t="str">
        <f t="shared" si="357"/>
        <v>AG$19</v>
      </c>
      <c r="AH349" s="76" t="str">
        <f t="shared" si="357"/>
        <v>AH$19</v>
      </c>
      <c r="AI349" s="76" t="str">
        <f t="shared" si="357"/>
        <v>AI$19</v>
      </c>
      <c r="AJ349" s="76" t="str">
        <f t="shared" si="357"/>
        <v>AJ$19</v>
      </c>
      <c r="AK349" s="76" t="str">
        <f t="shared" si="357"/>
        <v>AK$19</v>
      </c>
      <c r="AL349" s="76" t="str">
        <f t="shared" si="357"/>
        <v>AL$19</v>
      </c>
      <c r="AM349" s="76" t="str">
        <f t="shared" si="357"/>
        <v>AM$19</v>
      </c>
      <c r="AN349" s="76" t="str">
        <f t="shared" si="357"/>
        <v>AN$19</v>
      </c>
      <c r="AO349" s="76" t="str">
        <f t="shared" si="357"/>
        <v>AO$19</v>
      </c>
      <c r="AP349" s="76" t="str">
        <f t="shared" si="357"/>
        <v>AP$19</v>
      </c>
      <c r="AQ349" s="76" t="str">
        <f t="shared" si="357"/>
        <v>AQ$19</v>
      </c>
      <c r="AR349" s="76" t="str">
        <f t="shared" si="357"/>
        <v>AR$19</v>
      </c>
      <c r="AS349" s="76" t="str">
        <f t="shared" si="357"/>
        <v>AS$19</v>
      </c>
      <c r="AT349" s="76" t="str">
        <f t="shared" si="357"/>
        <v>AT$19</v>
      </c>
      <c r="AU349" s="76" t="str">
        <f t="shared" si="357"/>
        <v>AU$19</v>
      </c>
      <c r="AV349" s="76" t="str">
        <f t="shared" si="357"/>
        <v>AV$19</v>
      </c>
      <c r="AW349" s="76" t="str">
        <f t="shared" si="357"/>
        <v>AW$19</v>
      </c>
      <c r="AX349" s="76" t="str">
        <f t="shared" si="357"/>
        <v>AX$19</v>
      </c>
      <c r="AY349" s="76" t="str">
        <f t="shared" ref="AY349:CD349" si="358">AY339</f>
        <v>AY$19</v>
      </c>
      <c r="AZ349" s="76" t="str">
        <f t="shared" si="358"/>
        <v>AZ$19</v>
      </c>
      <c r="BA349" s="76" t="str">
        <f t="shared" si="358"/>
        <v>BA$19</v>
      </c>
      <c r="BB349" s="76" t="str">
        <f t="shared" si="358"/>
        <v>BB$19</v>
      </c>
      <c r="BC349" s="76" t="str">
        <f t="shared" si="358"/>
        <v>BC$19</v>
      </c>
      <c r="BD349" s="76" t="str">
        <f t="shared" si="358"/>
        <v>BD$19</v>
      </c>
      <c r="BE349" s="76" t="str">
        <f t="shared" si="358"/>
        <v>BE$19</v>
      </c>
      <c r="BF349" s="76" t="str">
        <f t="shared" si="358"/>
        <v>BF$19</v>
      </c>
      <c r="BG349" s="76" t="str">
        <f t="shared" si="358"/>
        <v>BG$19</v>
      </c>
      <c r="BH349" s="76" t="str">
        <f t="shared" si="358"/>
        <v>BH$19</v>
      </c>
      <c r="BI349" s="76" t="str">
        <f t="shared" si="358"/>
        <v>BI$19</v>
      </c>
      <c r="BJ349" s="76" t="str">
        <f t="shared" si="358"/>
        <v>BJ$19</v>
      </c>
      <c r="BK349" s="76" t="str">
        <f t="shared" si="358"/>
        <v>BK$19</v>
      </c>
      <c r="BL349" s="76" t="str">
        <f t="shared" si="358"/>
        <v>BL$19</v>
      </c>
      <c r="BM349" s="76" t="str">
        <f t="shared" si="358"/>
        <v>BM$19</v>
      </c>
      <c r="BN349" s="76" t="str">
        <f t="shared" si="358"/>
        <v>BN$19</v>
      </c>
      <c r="BO349" s="76" t="str">
        <f t="shared" si="358"/>
        <v>BO$19</v>
      </c>
      <c r="BP349" s="76" t="str">
        <f t="shared" si="358"/>
        <v>BP$19</v>
      </c>
      <c r="BQ349" s="76" t="str">
        <f t="shared" si="358"/>
        <v>BQ$19</v>
      </c>
      <c r="BR349" s="76" t="str">
        <f t="shared" si="358"/>
        <v>BR$19</v>
      </c>
      <c r="BS349" s="76" t="str">
        <f t="shared" si="358"/>
        <v>BS$19</v>
      </c>
      <c r="BT349" s="76" t="str">
        <f t="shared" si="358"/>
        <v>BT$19</v>
      </c>
      <c r="BU349" s="76" t="str">
        <f t="shared" si="358"/>
        <v>BU$19</v>
      </c>
      <c r="BV349" s="76" t="str">
        <f t="shared" si="358"/>
        <v>BV$19</v>
      </c>
      <c r="BW349" s="76" t="str">
        <f t="shared" si="358"/>
        <v>BW$19</v>
      </c>
      <c r="BX349" s="76" t="str">
        <f t="shared" si="358"/>
        <v>BX$19</v>
      </c>
      <c r="BY349" s="76" t="str">
        <f t="shared" si="358"/>
        <v>BY$19</v>
      </c>
      <c r="BZ349" s="76" t="str">
        <f t="shared" si="358"/>
        <v>BZ$19</v>
      </c>
      <c r="CA349" s="76" t="str">
        <f t="shared" si="358"/>
        <v>CA$19</v>
      </c>
      <c r="CB349" s="76" t="str">
        <f t="shared" si="358"/>
        <v>CB$19</v>
      </c>
      <c r="CC349" s="76" t="str">
        <f t="shared" si="358"/>
        <v>CC$19</v>
      </c>
      <c r="CD349" s="76" t="str">
        <f t="shared" si="358"/>
        <v>CD$19</v>
      </c>
      <c r="CE349" s="76" t="str">
        <f t="shared" ref="CE349:CL349" si="359">CE339</f>
        <v>CE$19</v>
      </c>
      <c r="CF349" s="76" t="str">
        <f t="shared" si="359"/>
        <v>CF$19</v>
      </c>
      <c r="CG349" s="76" t="str">
        <f t="shared" si="359"/>
        <v>CG$19</v>
      </c>
      <c r="CH349" s="76" t="str">
        <f t="shared" si="359"/>
        <v>CH$19</v>
      </c>
      <c r="CI349" s="76" t="str">
        <f t="shared" si="359"/>
        <v>CI$19</v>
      </c>
      <c r="CJ349" s="76" t="str">
        <f t="shared" si="359"/>
        <v>CJ$19</v>
      </c>
      <c r="CK349" s="76" t="str">
        <f t="shared" si="359"/>
        <v>CK$19</v>
      </c>
      <c r="CL349" s="76" t="str">
        <f t="shared" si="359"/>
        <v>CL$19</v>
      </c>
      <c r="CN349" s="73"/>
      <c r="CO349" s="76" t="str">
        <f t="shared" ref="CO349:DK349" si="360">CO339</f>
        <v>CO$19</v>
      </c>
      <c r="CP349" s="76" t="str">
        <f t="shared" si="360"/>
        <v>CP$19</v>
      </c>
      <c r="CQ349" s="76" t="str">
        <f t="shared" si="360"/>
        <v>CQ$19</v>
      </c>
      <c r="CR349" s="76" t="str">
        <f t="shared" si="360"/>
        <v>CR$19</v>
      </c>
      <c r="CS349" s="76" t="str">
        <f t="shared" si="360"/>
        <v>CS$19</v>
      </c>
      <c r="CT349" s="76" t="str">
        <f t="shared" si="360"/>
        <v>CT$19</v>
      </c>
      <c r="CU349" s="76" t="str">
        <f t="shared" si="360"/>
        <v>CU$19</v>
      </c>
      <c r="CV349" s="76" t="str">
        <f t="shared" si="360"/>
        <v>CV$19</v>
      </c>
      <c r="CW349" s="76" t="str">
        <f t="shared" si="360"/>
        <v>CW$19</v>
      </c>
      <c r="CX349" s="76" t="str">
        <f t="shared" si="360"/>
        <v>CX$19</v>
      </c>
      <c r="CY349" s="76" t="str">
        <f t="shared" si="360"/>
        <v>CY$19</v>
      </c>
      <c r="CZ349" s="76" t="str">
        <f t="shared" si="360"/>
        <v>CZ$19</v>
      </c>
      <c r="DA349" s="76" t="str">
        <f t="shared" si="360"/>
        <v>DA$19</v>
      </c>
      <c r="DB349" s="76" t="str">
        <f t="shared" si="360"/>
        <v>DB$19</v>
      </c>
      <c r="DC349" s="76" t="str">
        <f t="shared" si="360"/>
        <v>DC$19</v>
      </c>
      <c r="DD349" s="76" t="str">
        <f t="shared" si="360"/>
        <v>DD$19</v>
      </c>
      <c r="DE349" s="76" t="str">
        <f t="shared" si="360"/>
        <v>DE$19</v>
      </c>
      <c r="DF349" s="76" t="str">
        <f t="shared" si="360"/>
        <v>DF$19</v>
      </c>
      <c r="DG349" s="76" t="str">
        <f t="shared" si="360"/>
        <v>DG$19</v>
      </c>
      <c r="DH349" s="76" t="str">
        <f t="shared" si="360"/>
        <v>DH$19</v>
      </c>
      <c r="DI349" s="76" t="str">
        <f t="shared" si="360"/>
        <v>DI$19</v>
      </c>
      <c r="DJ349" s="76" t="str">
        <f t="shared" si="360"/>
        <v>DJ$19</v>
      </c>
      <c r="DK349" s="76" t="str">
        <f t="shared" si="360"/>
        <v>DK$19</v>
      </c>
      <c r="DL349" s="76" t="str">
        <f t="shared" ref="DL349" si="361">DL339</f>
        <v>DL$19</v>
      </c>
    </row>
    <row r="350" spans="1:116" x14ac:dyDescent="0.35">
      <c r="B350" t="s">
        <v>332</v>
      </c>
      <c r="D350" t="s">
        <v>756</v>
      </c>
      <c r="E350" s="8" t="str">
        <f t="shared" si="351"/>
        <v>350 MONTHRENT-PV</v>
      </c>
      <c r="G350" s="136" t="str">
        <f>G336</f>
        <v>(Secondary label)</v>
      </c>
      <c r="H350" s="12"/>
      <c r="I350" s="60"/>
      <c r="J350" s="60"/>
      <c r="K350" s="15"/>
      <c r="L350" s="15"/>
      <c r="M350" s="15"/>
      <c r="N350" s="15"/>
      <c r="O350" s="15"/>
      <c r="P350" s="15"/>
      <c r="R350" s="15"/>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N350" s="60"/>
      <c r="CO350" s="76"/>
      <c r="CP350" s="76"/>
      <c r="CQ350" s="76"/>
      <c r="CR350" s="76"/>
      <c r="CS350" s="76"/>
      <c r="CT350" s="76"/>
      <c r="CU350" s="76"/>
      <c r="CV350" s="76"/>
      <c r="CW350" s="76"/>
      <c r="CX350" s="76"/>
      <c r="CY350" s="76"/>
      <c r="CZ350" s="76"/>
      <c r="DA350" s="76"/>
      <c r="DB350" s="76"/>
      <c r="DC350" s="76"/>
      <c r="DD350" s="76"/>
      <c r="DE350" s="76"/>
      <c r="DF350" s="76"/>
      <c r="DG350" s="76"/>
      <c r="DH350" s="76"/>
      <c r="DI350" s="76"/>
      <c r="DJ350" s="76"/>
      <c r="DK350" s="76"/>
      <c r="DL350" s="76"/>
    </row>
    <row r="351" spans="1:116" x14ac:dyDescent="0.35">
      <c r="B351" t="s">
        <v>332</v>
      </c>
      <c r="D351" t="s">
        <v>756</v>
      </c>
      <c r="E351" s="8" t="str">
        <f t="shared" si="351"/>
        <v>351 MONTHRENT-PV</v>
      </c>
      <c r="G351" s="136" t="str">
        <f>G337</f>
        <v xml:space="preserve">secondary unit </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35">
      <c r="B352" t="s">
        <v>332</v>
      </c>
      <c r="D352" t="s">
        <v>756</v>
      </c>
      <c r="E352" s="8" t="str">
        <f t="shared" si="351"/>
        <v>352 MONTHRENT-PV</v>
      </c>
      <c r="G352" s="136" t="str">
        <f>G338</f>
        <v>Secondary revenue driver</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35">
      <c r="B353" t="s">
        <v>332</v>
      </c>
      <c r="D353" t="s">
        <v>756</v>
      </c>
      <c r="E353" s="8" t="str">
        <f t="shared" si="350"/>
        <v>353 MONTHRENT-PV</v>
      </c>
      <c r="G353" s="8" t="s">
        <v>464</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35">
      <c r="E354" s="8"/>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35">
      <c r="A355" s="174"/>
      <c r="E355" s="8"/>
      <c r="G355" s="175" t="s">
        <v>490</v>
      </c>
      <c r="H355" s="174"/>
      <c r="I355" s="176"/>
      <c r="J355" s="176"/>
      <c r="K355" s="197"/>
      <c r="L355" s="197"/>
      <c r="M355" s="197"/>
      <c r="N355" s="197"/>
      <c r="O355" s="197"/>
      <c r="P355" s="197"/>
      <c r="R355" s="198"/>
      <c r="S355" s="174"/>
      <c r="T355" s="174"/>
      <c r="U355" s="174"/>
      <c r="V355" s="174"/>
      <c r="W355" s="174"/>
      <c r="X355" s="174"/>
      <c r="Y355" s="174"/>
      <c r="Z355" s="174"/>
      <c r="AA355" s="174"/>
      <c r="AB355" s="174"/>
      <c r="AC355" s="174"/>
      <c r="AD355" s="174"/>
      <c r="AE355" s="174"/>
      <c r="AF355" s="174"/>
      <c r="AG355" s="174"/>
      <c r="AH355" s="174"/>
      <c r="AI355" s="174"/>
      <c r="AJ355" s="174"/>
      <c r="AK355" s="174"/>
      <c r="AL355" s="174"/>
      <c r="AM355" s="174"/>
      <c r="AN355" s="174"/>
      <c r="AO355" s="174"/>
      <c r="AP355" s="174"/>
      <c r="AQ355" s="174"/>
      <c r="AR355" s="174"/>
      <c r="AS355" s="174"/>
      <c r="AT355" s="174"/>
      <c r="AU355" s="174"/>
      <c r="AV355" s="174"/>
      <c r="AW355" s="174"/>
      <c r="AX355" s="174"/>
      <c r="AY355" s="174"/>
      <c r="AZ355" s="174"/>
      <c r="BA355" s="174"/>
      <c r="BB355" s="174"/>
      <c r="BC355" s="174"/>
      <c r="BD355" s="174"/>
      <c r="BE355" s="174"/>
      <c r="BF355" s="174"/>
      <c r="BG355" s="174"/>
      <c r="BH355" s="174"/>
      <c r="BI355" s="174"/>
      <c r="BJ355" s="174"/>
      <c r="BK355" s="174"/>
      <c r="BL355" s="174"/>
      <c r="BM355" s="174"/>
      <c r="BN355" s="174"/>
      <c r="BO355" s="174"/>
      <c r="BP355" s="174"/>
      <c r="BQ355" s="174"/>
      <c r="BR355" s="174"/>
      <c r="BS355" s="174"/>
      <c r="BT355" s="174"/>
      <c r="BU355" s="174"/>
      <c r="BV355" s="174"/>
      <c r="BW355" s="174"/>
      <c r="BX355" s="174"/>
      <c r="BY355" s="174"/>
      <c r="BZ355" s="174"/>
      <c r="CA355" s="174"/>
      <c r="CB355" s="174"/>
      <c r="CC355" s="174"/>
      <c r="CD355" s="174"/>
      <c r="CE355" s="174"/>
      <c r="CF355" s="174"/>
      <c r="CG355" s="174"/>
      <c r="CH355" s="174"/>
      <c r="CI355" s="174"/>
      <c r="CJ355" s="174"/>
      <c r="CK355" s="174"/>
      <c r="CL355" s="174"/>
      <c r="CN355" s="176"/>
      <c r="CO355" s="174"/>
      <c r="CP355" s="174"/>
      <c r="CQ355" s="174"/>
      <c r="CR355" s="174"/>
      <c r="CS355" s="174"/>
      <c r="CT355" s="174"/>
      <c r="CU355" s="174"/>
      <c r="CV355" s="174"/>
      <c r="CW355" s="174"/>
      <c r="CX355" s="174"/>
      <c r="CY355" s="174"/>
      <c r="CZ355" s="174"/>
      <c r="DA355" s="174"/>
      <c r="DB355" s="174"/>
      <c r="DC355" s="174"/>
      <c r="DD355" s="174"/>
      <c r="DE355" s="174"/>
      <c r="DF355" s="174"/>
      <c r="DG355" s="174"/>
      <c r="DH355" s="174"/>
      <c r="DI355" s="174"/>
      <c r="DJ355" s="174"/>
      <c r="DK355" s="174"/>
      <c r="DL355" s="174"/>
    </row>
    <row r="356" spans="1:116" x14ac:dyDescent="0.35">
      <c r="A356" s="174"/>
      <c r="E356" s="8"/>
      <c r="G356" s="175" t="s">
        <v>492</v>
      </c>
      <c r="H356" s="174"/>
      <c r="I356" s="176"/>
      <c r="J356" s="176"/>
      <c r="K356" s="197"/>
      <c r="L356" s="197"/>
      <c r="M356" s="197"/>
      <c r="N356" s="197"/>
      <c r="O356" s="197"/>
      <c r="P356" s="197"/>
      <c r="R356" s="198"/>
      <c r="S356" s="174"/>
      <c r="T356" s="174"/>
      <c r="U356" s="174"/>
      <c r="V356" s="174"/>
      <c r="W356" s="174"/>
      <c r="X356" s="174"/>
      <c r="Y356" s="174"/>
      <c r="Z356" s="174"/>
      <c r="AA356" s="174"/>
      <c r="AB356" s="174"/>
      <c r="AC356" s="174"/>
      <c r="AD356" s="174"/>
      <c r="AE356" s="174"/>
      <c r="AF356" s="174"/>
      <c r="AG356" s="174"/>
      <c r="AH356" s="174"/>
      <c r="AI356" s="174"/>
      <c r="AJ356" s="174"/>
      <c r="AK356" s="174"/>
      <c r="AL356" s="174"/>
      <c r="AM356" s="174"/>
      <c r="AN356" s="174"/>
      <c r="AO356" s="174"/>
      <c r="AP356" s="174"/>
      <c r="AQ356" s="174"/>
      <c r="AR356" s="174"/>
      <c r="AS356" s="174"/>
      <c r="AT356" s="174"/>
      <c r="AU356" s="174"/>
      <c r="AV356" s="174"/>
      <c r="AW356" s="174"/>
      <c r="AX356" s="174"/>
      <c r="AY356" s="174"/>
      <c r="AZ356" s="174"/>
      <c r="BA356" s="174"/>
      <c r="BB356" s="174"/>
      <c r="BC356" s="174"/>
      <c r="BD356" s="174"/>
      <c r="BE356" s="174"/>
      <c r="BF356" s="174"/>
      <c r="BG356" s="174"/>
      <c r="BH356" s="174"/>
      <c r="BI356" s="174"/>
      <c r="BJ356" s="174"/>
      <c r="BK356" s="174"/>
      <c r="BL356" s="174"/>
      <c r="BM356" s="174"/>
      <c r="BN356" s="174"/>
      <c r="BO356" s="174"/>
      <c r="BP356" s="174"/>
      <c r="BQ356" s="174"/>
      <c r="BR356" s="174"/>
      <c r="BS356" s="174"/>
      <c r="BT356" s="174"/>
      <c r="BU356" s="174"/>
      <c r="BV356" s="174"/>
      <c r="BW356" s="174"/>
      <c r="BX356" s="174"/>
      <c r="BY356" s="174"/>
      <c r="BZ356" s="174"/>
      <c r="CA356" s="174"/>
      <c r="CB356" s="174"/>
      <c r="CC356" s="174"/>
      <c r="CD356" s="174"/>
      <c r="CE356" s="174"/>
      <c r="CF356" s="174"/>
      <c r="CG356" s="174"/>
      <c r="CH356" s="174"/>
      <c r="CI356" s="174"/>
      <c r="CJ356" s="174"/>
      <c r="CK356" s="174"/>
      <c r="CL356" s="174"/>
      <c r="CN356" s="176"/>
      <c r="CO356" s="174"/>
      <c r="CP356" s="174"/>
      <c r="CQ356" s="174"/>
      <c r="CR356" s="174"/>
      <c r="CS356" s="174"/>
      <c r="CT356" s="174"/>
      <c r="CU356" s="174"/>
      <c r="CV356" s="174"/>
      <c r="CW356" s="174"/>
      <c r="CX356" s="174"/>
      <c r="CY356" s="174"/>
      <c r="CZ356" s="174"/>
      <c r="DA356" s="174"/>
      <c r="DB356" s="174"/>
      <c r="DC356" s="174"/>
      <c r="DD356" s="174"/>
      <c r="DE356" s="174"/>
      <c r="DF356" s="174"/>
      <c r="DG356" s="174"/>
      <c r="DH356" s="174"/>
      <c r="DI356" s="174"/>
      <c r="DJ356" s="174"/>
      <c r="DK356" s="174"/>
      <c r="DL356" s="174"/>
    </row>
    <row r="357" spans="1:116" x14ac:dyDescent="0.35">
      <c r="A357" s="174"/>
      <c r="E357" s="8"/>
      <c r="G357" s="175" t="s">
        <v>461</v>
      </c>
      <c r="H357" s="174"/>
      <c r="I357" s="176"/>
      <c r="J357" s="176"/>
      <c r="K357" s="197"/>
      <c r="L357" s="197"/>
      <c r="M357" s="197"/>
      <c r="N357" s="197"/>
      <c r="O357" s="197"/>
      <c r="P357" s="197"/>
      <c r="R357" s="198"/>
      <c r="S357" s="199" t="str">
        <f t="shared" ref="S357:CD357" si="362">S$20</f>
        <v>S$16</v>
      </c>
      <c r="T357" s="199" t="str">
        <f t="shared" si="362"/>
        <v>T$16</v>
      </c>
      <c r="U357" s="199" t="str">
        <f t="shared" si="362"/>
        <v>U$16</v>
      </c>
      <c r="V357" s="199" t="str">
        <f t="shared" si="362"/>
        <v>V$16</v>
      </c>
      <c r="W357" s="199" t="str">
        <f t="shared" si="362"/>
        <v>W$16</v>
      </c>
      <c r="X357" s="199" t="str">
        <f t="shared" si="362"/>
        <v>X$16</v>
      </c>
      <c r="Y357" s="199" t="str">
        <f t="shared" si="362"/>
        <v>Y$16</v>
      </c>
      <c r="Z357" s="199" t="str">
        <f t="shared" si="362"/>
        <v>Z$16</v>
      </c>
      <c r="AA357" s="199" t="str">
        <f t="shared" si="362"/>
        <v>AA$16</v>
      </c>
      <c r="AB357" s="199" t="str">
        <f t="shared" si="362"/>
        <v>AB$16</v>
      </c>
      <c r="AC357" s="199" t="str">
        <f t="shared" si="362"/>
        <v>AC$16</v>
      </c>
      <c r="AD357" s="199" t="str">
        <f t="shared" si="362"/>
        <v>AD$16</v>
      </c>
      <c r="AE357" s="199" t="str">
        <f t="shared" si="362"/>
        <v>AE$16</v>
      </c>
      <c r="AF357" s="199" t="str">
        <f t="shared" si="362"/>
        <v>AF$16</v>
      </c>
      <c r="AG357" s="199" t="str">
        <f t="shared" si="362"/>
        <v>AG$16</v>
      </c>
      <c r="AH357" s="199" t="str">
        <f t="shared" si="362"/>
        <v>AH$16</v>
      </c>
      <c r="AI357" s="199" t="str">
        <f t="shared" si="362"/>
        <v>AI$16</v>
      </c>
      <c r="AJ357" s="199" t="str">
        <f t="shared" si="362"/>
        <v>AJ$16</v>
      </c>
      <c r="AK357" s="199" t="str">
        <f t="shared" si="362"/>
        <v>AK$16</v>
      </c>
      <c r="AL357" s="199" t="str">
        <f t="shared" si="362"/>
        <v>AL$16</v>
      </c>
      <c r="AM357" s="199" t="str">
        <f t="shared" si="362"/>
        <v>AM$16</v>
      </c>
      <c r="AN357" s="199" t="str">
        <f t="shared" si="362"/>
        <v>AN$16</v>
      </c>
      <c r="AO357" s="199" t="str">
        <f t="shared" si="362"/>
        <v>AO$16</v>
      </c>
      <c r="AP357" s="199" t="str">
        <f t="shared" si="362"/>
        <v>AP$16</v>
      </c>
      <c r="AQ357" s="199" t="str">
        <f t="shared" si="362"/>
        <v>AQ$16</v>
      </c>
      <c r="AR357" s="199" t="str">
        <f t="shared" si="362"/>
        <v>AR$16</v>
      </c>
      <c r="AS357" s="199" t="str">
        <f t="shared" si="362"/>
        <v>AS$16</v>
      </c>
      <c r="AT357" s="199" t="str">
        <f t="shared" si="362"/>
        <v>AT$16</v>
      </c>
      <c r="AU357" s="199" t="str">
        <f t="shared" si="362"/>
        <v>AU$16</v>
      </c>
      <c r="AV357" s="199" t="str">
        <f t="shared" si="362"/>
        <v>AV$16</v>
      </c>
      <c r="AW357" s="199" t="str">
        <f t="shared" si="362"/>
        <v>AW$16</v>
      </c>
      <c r="AX357" s="199" t="str">
        <f t="shared" si="362"/>
        <v>AX$16</v>
      </c>
      <c r="AY357" s="199" t="str">
        <f t="shared" si="362"/>
        <v>AY$16</v>
      </c>
      <c r="AZ357" s="199" t="str">
        <f t="shared" si="362"/>
        <v>AZ$16</v>
      </c>
      <c r="BA357" s="199" t="str">
        <f t="shared" si="362"/>
        <v>BA$16</v>
      </c>
      <c r="BB357" s="199" t="str">
        <f t="shared" si="362"/>
        <v>BB$16</v>
      </c>
      <c r="BC357" s="199" t="str">
        <f t="shared" si="362"/>
        <v>BC$16</v>
      </c>
      <c r="BD357" s="199" t="str">
        <f t="shared" si="362"/>
        <v>BD$16</v>
      </c>
      <c r="BE357" s="199" t="str">
        <f t="shared" si="362"/>
        <v>BE$16</v>
      </c>
      <c r="BF357" s="199" t="str">
        <f t="shared" si="362"/>
        <v>BF$16</v>
      </c>
      <c r="BG357" s="199" t="str">
        <f t="shared" si="362"/>
        <v>BG$16</v>
      </c>
      <c r="BH357" s="199" t="str">
        <f t="shared" si="362"/>
        <v>BH$16</v>
      </c>
      <c r="BI357" s="199" t="str">
        <f t="shared" si="362"/>
        <v>BI$16</v>
      </c>
      <c r="BJ357" s="199" t="str">
        <f t="shared" si="362"/>
        <v>BJ$16</v>
      </c>
      <c r="BK357" s="199" t="str">
        <f t="shared" si="362"/>
        <v>BK$16</v>
      </c>
      <c r="BL357" s="199" t="str">
        <f t="shared" si="362"/>
        <v>BL$16</v>
      </c>
      <c r="BM357" s="199" t="str">
        <f t="shared" si="362"/>
        <v>BM$16</v>
      </c>
      <c r="BN357" s="199" t="str">
        <f t="shared" si="362"/>
        <v>BN$16</v>
      </c>
      <c r="BO357" s="199" t="str">
        <f t="shared" si="362"/>
        <v>BO$16</v>
      </c>
      <c r="BP357" s="199" t="str">
        <f t="shared" si="362"/>
        <v>BP$16</v>
      </c>
      <c r="BQ357" s="199" t="str">
        <f t="shared" si="362"/>
        <v>BQ$16</v>
      </c>
      <c r="BR357" s="199" t="str">
        <f t="shared" si="362"/>
        <v>BR$16</v>
      </c>
      <c r="BS357" s="199" t="str">
        <f t="shared" si="362"/>
        <v>BS$16</v>
      </c>
      <c r="BT357" s="199" t="str">
        <f t="shared" si="362"/>
        <v>BT$16</v>
      </c>
      <c r="BU357" s="199" t="str">
        <f t="shared" si="362"/>
        <v>BU$16</v>
      </c>
      <c r="BV357" s="199" t="str">
        <f t="shared" si="362"/>
        <v>BV$16</v>
      </c>
      <c r="BW357" s="199" t="str">
        <f t="shared" si="362"/>
        <v>BW$16</v>
      </c>
      <c r="BX357" s="199" t="str">
        <f t="shared" si="362"/>
        <v>BX$16</v>
      </c>
      <c r="BY357" s="199" t="str">
        <f t="shared" si="362"/>
        <v>BY$16</v>
      </c>
      <c r="BZ357" s="199" t="str">
        <f t="shared" si="362"/>
        <v>BZ$16</v>
      </c>
      <c r="CA357" s="199" t="str">
        <f t="shared" si="362"/>
        <v>CA$16</v>
      </c>
      <c r="CB357" s="199" t="str">
        <f t="shared" si="362"/>
        <v>CB$16</v>
      </c>
      <c r="CC357" s="199" t="str">
        <f t="shared" si="362"/>
        <v>CC$16</v>
      </c>
      <c r="CD357" s="199" t="str">
        <f t="shared" si="362"/>
        <v>CD$16</v>
      </c>
      <c r="CE357" s="199" t="str">
        <f t="shared" ref="CE357:CL357" si="363">CE$20</f>
        <v>CE$16</v>
      </c>
      <c r="CF357" s="199" t="str">
        <f t="shared" si="363"/>
        <v>CF$16</v>
      </c>
      <c r="CG357" s="199" t="str">
        <f t="shared" si="363"/>
        <v>CG$16</v>
      </c>
      <c r="CH357" s="199" t="str">
        <f t="shared" si="363"/>
        <v>CH$16</v>
      </c>
      <c r="CI357" s="199" t="str">
        <f t="shared" si="363"/>
        <v>CI$16</v>
      </c>
      <c r="CJ357" s="199" t="str">
        <f t="shared" si="363"/>
        <v>CJ$16</v>
      </c>
      <c r="CK357" s="199" t="str">
        <f t="shared" si="363"/>
        <v>CK$16</v>
      </c>
      <c r="CL357" s="199" t="str">
        <f t="shared" si="363"/>
        <v>CL$16</v>
      </c>
      <c r="CN357" s="176"/>
      <c r="CO357" s="199" t="str">
        <f t="shared" ref="CO357:DL357" si="364">CO$20</f>
        <v>CO$16</v>
      </c>
      <c r="CP357" s="199" t="str">
        <f t="shared" si="364"/>
        <v>CP$16</v>
      </c>
      <c r="CQ357" s="199" t="str">
        <f t="shared" si="364"/>
        <v>CQ$16</v>
      </c>
      <c r="CR357" s="199" t="str">
        <f t="shared" si="364"/>
        <v>CR$16</v>
      </c>
      <c r="CS357" s="199" t="str">
        <f t="shared" si="364"/>
        <v>CS$16</v>
      </c>
      <c r="CT357" s="199" t="str">
        <f t="shared" si="364"/>
        <v>CT$16</v>
      </c>
      <c r="CU357" s="199" t="str">
        <f t="shared" si="364"/>
        <v>CU$16</v>
      </c>
      <c r="CV357" s="199" t="str">
        <f t="shared" si="364"/>
        <v>CV$16</v>
      </c>
      <c r="CW357" s="199" t="str">
        <f t="shared" si="364"/>
        <v>CW$16</v>
      </c>
      <c r="CX357" s="199" t="str">
        <f t="shared" si="364"/>
        <v>CX$16</v>
      </c>
      <c r="CY357" s="199" t="str">
        <f t="shared" si="364"/>
        <v>CY$16</v>
      </c>
      <c r="CZ357" s="199" t="str">
        <f t="shared" si="364"/>
        <v>CZ$16</v>
      </c>
      <c r="DA357" s="199" t="str">
        <f t="shared" si="364"/>
        <v>DA$16</v>
      </c>
      <c r="DB357" s="199" t="str">
        <f t="shared" si="364"/>
        <v>DB$16</v>
      </c>
      <c r="DC357" s="199" t="str">
        <f t="shared" si="364"/>
        <v>DC$16</v>
      </c>
      <c r="DD357" s="199" t="str">
        <f t="shared" si="364"/>
        <v>DD$16</v>
      </c>
      <c r="DE357" s="199" t="str">
        <f t="shared" si="364"/>
        <v>DE$16</v>
      </c>
      <c r="DF357" s="199" t="str">
        <f t="shared" si="364"/>
        <v>DF$16</v>
      </c>
      <c r="DG357" s="199" t="str">
        <f t="shared" si="364"/>
        <v>DG$16</v>
      </c>
      <c r="DH357" s="199" t="str">
        <f t="shared" si="364"/>
        <v>DH$16</v>
      </c>
      <c r="DI357" s="199" t="str">
        <f t="shared" si="364"/>
        <v>DI$16</v>
      </c>
      <c r="DJ357" s="199" t="str">
        <f t="shared" si="364"/>
        <v>DJ$16</v>
      </c>
      <c r="DK357" s="199" t="str">
        <f t="shared" si="364"/>
        <v>DK$16</v>
      </c>
      <c r="DL357" s="199" t="str">
        <f t="shared" si="364"/>
        <v>DL$16</v>
      </c>
    </row>
    <row r="358" spans="1:116" x14ac:dyDescent="0.35">
      <c r="A358" s="174"/>
      <c r="E358" s="8"/>
      <c r="G358" s="175" t="s">
        <v>462</v>
      </c>
      <c r="H358" s="200"/>
      <c r="I358" s="201"/>
      <c r="J358" s="201"/>
      <c r="K358" s="202"/>
      <c r="L358" s="202"/>
      <c r="M358" s="202"/>
      <c r="N358" s="202"/>
      <c r="O358" s="202"/>
      <c r="P358" s="202"/>
      <c r="R358" s="202"/>
      <c r="S358" s="199" t="str">
        <f t="shared" ref="S358:CD358" si="365">S$21</f>
        <v>S$17</v>
      </c>
      <c r="T358" s="199" t="str">
        <f t="shared" si="365"/>
        <v>T$17</v>
      </c>
      <c r="U358" s="199" t="str">
        <f t="shared" si="365"/>
        <v>U$17</v>
      </c>
      <c r="V358" s="199" t="str">
        <f t="shared" si="365"/>
        <v>V$17</v>
      </c>
      <c r="W358" s="199" t="str">
        <f t="shared" si="365"/>
        <v>W$17</v>
      </c>
      <c r="X358" s="199" t="str">
        <f t="shared" si="365"/>
        <v>X$17</v>
      </c>
      <c r="Y358" s="199" t="str">
        <f t="shared" si="365"/>
        <v>Y$17</v>
      </c>
      <c r="Z358" s="199" t="str">
        <f t="shared" si="365"/>
        <v>Z$17</v>
      </c>
      <c r="AA358" s="199" t="str">
        <f t="shared" si="365"/>
        <v>AA$17</v>
      </c>
      <c r="AB358" s="199" t="str">
        <f t="shared" si="365"/>
        <v>AB$17</v>
      </c>
      <c r="AC358" s="199" t="str">
        <f t="shared" si="365"/>
        <v>AC$17</v>
      </c>
      <c r="AD358" s="199" t="str">
        <f t="shared" si="365"/>
        <v>AD$17</v>
      </c>
      <c r="AE358" s="199" t="str">
        <f t="shared" si="365"/>
        <v>AE$17</v>
      </c>
      <c r="AF358" s="199" t="str">
        <f t="shared" si="365"/>
        <v>AF$17</v>
      </c>
      <c r="AG358" s="199" t="str">
        <f t="shared" si="365"/>
        <v>AG$17</v>
      </c>
      <c r="AH358" s="199" t="str">
        <f t="shared" si="365"/>
        <v>AH$17</v>
      </c>
      <c r="AI358" s="199" t="str">
        <f t="shared" si="365"/>
        <v>AI$17</v>
      </c>
      <c r="AJ358" s="199" t="str">
        <f t="shared" si="365"/>
        <v>AJ$17</v>
      </c>
      <c r="AK358" s="199" t="str">
        <f t="shared" si="365"/>
        <v>AK$17</v>
      </c>
      <c r="AL358" s="199" t="str">
        <f t="shared" si="365"/>
        <v>AL$17</v>
      </c>
      <c r="AM358" s="199" t="str">
        <f t="shared" si="365"/>
        <v>AM$17</v>
      </c>
      <c r="AN358" s="199" t="str">
        <f t="shared" si="365"/>
        <v>AN$17</v>
      </c>
      <c r="AO358" s="199" t="str">
        <f t="shared" si="365"/>
        <v>AO$17</v>
      </c>
      <c r="AP358" s="199" t="str">
        <f t="shared" si="365"/>
        <v>AP$17</v>
      </c>
      <c r="AQ358" s="199" t="str">
        <f t="shared" si="365"/>
        <v>AQ$17</v>
      </c>
      <c r="AR358" s="199" t="str">
        <f t="shared" si="365"/>
        <v>AR$17</v>
      </c>
      <c r="AS358" s="199" t="str">
        <f t="shared" si="365"/>
        <v>AS$17</v>
      </c>
      <c r="AT358" s="199" t="str">
        <f t="shared" si="365"/>
        <v>AT$17</v>
      </c>
      <c r="AU358" s="199" t="str">
        <f t="shared" si="365"/>
        <v>AU$17</v>
      </c>
      <c r="AV358" s="199" t="str">
        <f t="shared" si="365"/>
        <v>AV$17</v>
      </c>
      <c r="AW358" s="199" t="str">
        <f t="shared" si="365"/>
        <v>AW$17</v>
      </c>
      <c r="AX358" s="199" t="str">
        <f t="shared" si="365"/>
        <v>AX$17</v>
      </c>
      <c r="AY358" s="199" t="str">
        <f t="shared" si="365"/>
        <v>AY$17</v>
      </c>
      <c r="AZ358" s="199" t="str">
        <f t="shared" si="365"/>
        <v>AZ$17</v>
      </c>
      <c r="BA358" s="199" t="str">
        <f t="shared" si="365"/>
        <v>BA$17</v>
      </c>
      <c r="BB358" s="199" t="str">
        <f t="shared" si="365"/>
        <v>BB$17</v>
      </c>
      <c r="BC358" s="199" t="str">
        <f t="shared" si="365"/>
        <v>BC$17</v>
      </c>
      <c r="BD358" s="199" t="str">
        <f t="shared" si="365"/>
        <v>BD$17</v>
      </c>
      <c r="BE358" s="199" t="str">
        <f t="shared" si="365"/>
        <v>BE$17</v>
      </c>
      <c r="BF358" s="199" t="str">
        <f t="shared" si="365"/>
        <v>BF$17</v>
      </c>
      <c r="BG358" s="199" t="str">
        <f t="shared" si="365"/>
        <v>BG$17</v>
      </c>
      <c r="BH358" s="199" t="str">
        <f t="shared" si="365"/>
        <v>BH$17</v>
      </c>
      <c r="BI358" s="199" t="str">
        <f t="shared" si="365"/>
        <v>BI$17</v>
      </c>
      <c r="BJ358" s="199" t="str">
        <f t="shared" si="365"/>
        <v>BJ$17</v>
      </c>
      <c r="BK358" s="199" t="str">
        <f t="shared" si="365"/>
        <v>BK$17</v>
      </c>
      <c r="BL358" s="199" t="str">
        <f t="shared" si="365"/>
        <v>BL$17</v>
      </c>
      <c r="BM358" s="199" t="str">
        <f t="shared" si="365"/>
        <v>BM$17</v>
      </c>
      <c r="BN358" s="199" t="str">
        <f t="shared" si="365"/>
        <v>BN$17</v>
      </c>
      <c r="BO358" s="199" t="str">
        <f t="shared" si="365"/>
        <v>BO$17</v>
      </c>
      <c r="BP358" s="199" t="str">
        <f t="shared" si="365"/>
        <v>BP$17</v>
      </c>
      <c r="BQ358" s="199" t="str">
        <f t="shared" si="365"/>
        <v>BQ$17</v>
      </c>
      <c r="BR358" s="199" t="str">
        <f t="shared" si="365"/>
        <v>BR$17</v>
      </c>
      <c r="BS358" s="199" t="str">
        <f t="shared" si="365"/>
        <v>BS$17</v>
      </c>
      <c r="BT358" s="199" t="str">
        <f t="shared" si="365"/>
        <v>BT$17</v>
      </c>
      <c r="BU358" s="199" t="str">
        <f t="shared" si="365"/>
        <v>BU$17</v>
      </c>
      <c r="BV358" s="199" t="str">
        <f t="shared" si="365"/>
        <v>BV$17</v>
      </c>
      <c r="BW358" s="199" t="str">
        <f t="shared" si="365"/>
        <v>BW$17</v>
      </c>
      <c r="BX358" s="199" t="str">
        <f t="shared" si="365"/>
        <v>BX$17</v>
      </c>
      <c r="BY358" s="199" t="str">
        <f t="shared" si="365"/>
        <v>BY$17</v>
      </c>
      <c r="BZ358" s="199" t="str">
        <f t="shared" si="365"/>
        <v>BZ$17</v>
      </c>
      <c r="CA358" s="199" t="str">
        <f t="shared" si="365"/>
        <v>CA$17</v>
      </c>
      <c r="CB358" s="199" t="str">
        <f t="shared" si="365"/>
        <v>CB$17</v>
      </c>
      <c r="CC358" s="199" t="str">
        <f t="shared" si="365"/>
        <v>CC$17</v>
      </c>
      <c r="CD358" s="199" t="str">
        <f t="shared" si="365"/>
        <v>CD$17</v>
      </c>
      <c r="CE358" s="199" t="str">
        <f t="shared" ref="CE358:CL358" si="366">CE$21</f>
        <v>CE$17</v>
      </c>
      <c r="CF358" s="199" t="str">
        <f t="shared" si="366"/>
        <v>CF$17</v>
      </c>
      <c r="CG358" s="199" t="str">
        <f t="shared" si="366"/>
        <v>CG$17</v>
      </c>
      <c r="CH358" s="199" t="str">
        <f t="shared" si="366"/>
        <v>CH$17</v>
      </c>
      <c r="CI358" s="199" t="str">
        <f t="shared" si="366"/>
        <v>CI$17</v>
      </c>
      <c r="CJ358" s="199" t="str">
        <f t="shared" si="366"/>
        <v>CJ$17</v>
      </c>
      <c r="CK358" s="199" t="str">
        <f t="shared" si="366"/>
        <v>CK$17</v>
      </c>
      <c r="CL358" s="199" t="str">
        <f t="shared" si="366"/>
        <v>CL$17</v>
      </c>
      <c r="CN358" s="201"/>
      <c r="CO358" s="199" t="str">
        <f t="shared" ref="CO358:DL358" si="367">CO$21</f>
        <v>CO$17</v>
      </c>
      <c r="CP358" s="199" t="str">
        <f t="shared" si="367"/>
        <v>CP$17</v>
      </c>
      <c r="CQ358" s="199" t="str">
        <f t="shared" si="367"/>
        <v>CQ$17</v>
      </c>
      <c r="CR358" s="199" t="str">
        <f t="shared" si="367"/>
        <v>CR$17</v>
      </c>
      <c r="CS358" s="199" t="str">
        <f t="shared" si="367"/>
        <v>CS$17</v>
      </c>
      <c r="CT358" s="199" t="str">
        <f t="shared" si="367"/>
        <v>CT$17</v>
      </c>
      <c r="CU358" s="199" t="str">
        <f t="shared" si="367"/>
        <v>CU$17</v>
      </c>
      <c r="CV358" s="199" t="str">
        <f t="shared" si="367"/>
        <v>CV$17</v>
      </c>
      <c r="CW358" s="199" t="str">
        <f t="shared" si="367"/>
        <v>CW$17</v>
      </c>
      <c r="CX358" s="199" t="str">
        <f t="shared" si="367"/>
        <v>CX$17</v>
      </c>
      <c r="CY358" s="199" t="str">
        <f t="shared" si="367"/>
        <v>CY$17</v>
      </c>
      <c r="CZ358" s="199" t="str">
        <f t="shared" si="367"/>
        <v>CZ$17</v>
      </c>
      <c r="DA358" s="199" t="str">
        <f t="shared" si="367"/>
        <v>DA$17</v>
      </c>
      <c r="DB358" s="199" t="str">
        <f t="shared" si="367"/>
        <v>DB$17</v>
      </c>
      <c r="DC358" s="199" t="str">
        <f t="shared" si="367"/>
        <v>DC$17</v>
      </c>
      <c r="DD358" s="199" t="str">
        <f t="shared" si="367"/>
        <v>DD$17</v>
      </c>
      <c r="DE358" s="199" t="str">
        <f t="shared" si="367"/>
        <v>DE$17</v>
      </c>
      <c r="DF358" s="199" t="str">
        <f t="shared" si="367"/>
        <v>DF$17</v>
      </c>
      <c r="DG358" s="199" t="str">
        <f t="shared" si="367"/>
        <v>DG$17</v>
      </c>
      <c r="DH358" s="199" t="str">
        <f t="shared" si="367"/>
        <v>DH$17</v>
      </c>
      <c r="DI358" s="199" t="str">
        <f t="shared" si="367"/>
        <v>DI$17</v>
      </c>
      <c r="DJ358" s="199" t="str">
        <f t="shared" si="367"/>
        <v>DJ$17</v>
      </c>
      <c r="DK358" s="199" t="str">
        <f t="shared" si="367"/>
        <v>DK$17</v>
      </c>
      <c r="DL358" s="199" t="str">
        <f t="shared" si="367"/>
        <v>DL$17</v>
      </c>
    </row>
    <row r="359" spans="1:116" x14ac:dyDescent="0.35">
      <c r="A359" s="174"/>
      <c r="E359" s="8"/>
      <c r="G359" s="175" t="s">
        <v>491</v>
      </c>
      <c r="H359" s="200"/>
      <c r="I359" s="201"/>
      <c r="J359" s="201"/>
      <c r="K359" s="202"/>
      <c r="L359" s="202"/>
      <c r="M359" s="202"/>
      <c r="N359" s="202"/>
      <c r="O359" s="202"/>
      <c r="P359" s="202"/>
      <c r="R359" s="202"/>
      <c r="S359" s="190"/>
      <c r="T359" s="190"/>
      <c r="U359" s="190"/>
      <c r="V359" s="190"/>
      <c r="W359" s="190"/>
      <c r="X359" s="190"/>
      <c r="Y359" s="190"/>
      <c r="Z359" s="190"/>
      <c r="AA359" s="190"/>
      <c r="AB359" s="190"/>
      <c r="AC359" s="190"/>
      <c r="AD359" s="190"/>
      <c r="AE359" s="190"/>
      <c r="AF359" s="190"/>
      <c r="AG359" s="190"/>
      <c r="AH359" s="190"/>
      <c r="AI359" s="190"/>
      <c r="AJ359" s="190"/>
      <c r="AK359" s="190"/>
      <c r="AL359" s="190"/>
      <c r="AM359" s="190"/>
      <c r="AN359" s="190"/>
      <c r="AO359" s="190"/>
      <c r="AP359" s="190"/>
      <c r="AQ359" s="190"/>
      <c r="AR359" s="190"/>
      <c r="AS359" s="190"/>
      <c r="AT359" s="190"/>
      <c r="AU359" s="190"/>
      <c r="AV359" s="190"/>
      <c r="AW359" s="190"/>
      <c r="AX359" s="190"/>
      <c r="AY359" s="190"/>
      <c r="AZ359" s="190"/>
      <c r="BA359" s="190"/>
      <c r="BB359" s="190"/>
      <c r="BC359" s="190"/>
      <c r="BD359" s="190"/>
      <c r="BE359" s="190"/>
      <c r="BF359" s="190"/>
      <c r="BG359" s="190"/>
      <c r="BH359" s="190"/>
      <c r="BI359" s="190"/>
      <c r="BJ359" s="190"/>
      <c r="BK359" s="190"/>
      <c r="BL359" s="190"/>
      <c r="BM359" s="190"/>
      <c r="BN359" s="190"/>
      <c r="BO359" s="190"/>
      <c r="BP359" s="190"/>
      <c r="BQ359" s="190"/>
      <c r="BR359" s="190"/>
      <c r="BS359" s="190"/>
      <c r="BT359" s="190"/>
      <c r="BU359" s="190"/>
      <c r="BV359" s="190"/>
      <c r="BW359" s="190"/>
      <c r="BX359" s="190"/>
      <c r="BY359" s="190"/>
      <c r="BZ359" s="190"/>
      <c r="CA359" s="190"/>
      <c r="CB359" s="190"/>
      <c r="CC359" s="190"/>
      <c r="CD359" s="190"/>
      <c r="CE359" s="190"/>
      <c r="CF359" s="190"/>
      <c r="CG359" s="190"/>
      <c r="CH359" s="190"/>
      <c r="CI359" s="190"/>
      <c r="CJ359" s="190"/>
      <c r="CK359" s="190"/>
      <c r="CL359" s="190"/>
      <c r="CN359" s="201"/>
      <c r="CO359" s="190"/>
      <c r="CP359" s="190"/>
      <c r="CQ359" s="190"/>
      <c r="CR359" s="190"/>
      <c r="CS359" s="190"/>
      <c r="CT359" s="190"/>
      <c r="CU359" s="190"/>
      <c r="CV359" s="190"/>
      <c r="CW359" s="190"/>
      <c r="CX359" s="190"/>
      <c r="CY359" s="190"/>
      <c r="CZ359" s="190"/>
      <c r="DA359" s="190"/>
      <c r="DB359" s="190"/>
      <c r="DC359" s="190"/>
      <c r="DD359" s="190"/>
      <c r="DE359" s="190"/>
      <c r="DF359" s="190"/>
      <c r="DG359" s="190"/>
      <c r="DH359" s="190"/>
      <c r="DI359" s="190"/>
      <c r="DJ359" s="190"/>
      <c r="DK359" s="190"/>
      <c r="DL359" s="190"/>
    </row>
    <row r="360" spans="1:116" x14ac:dyDescent="0.35">
      <c r="A360" s="174"/>
      <c r="E360" s="8"/>
      <c r="G360" s="175" t="s">
        <v>505</v>
      </c>
      <c r="H360" s="200"/>
      <c r="I360" s="201"/>
      <c r="J360" s="201"/>
      <c r="K360" s="202"/>
      <c r="L360" s="202"/>
      <c r="M360" s="202"/>
      <c r="N360" s="202"/>
      <c r="O360" s="202"/>
      <c r="P360" s="202"/>
      <c r="R360" s="202"/>
      <c r="S360" s="190"/>
      <c r="T360" s="190"/>
      <c r="U360" s="190"/>
      <c r="V360" s="190"/>
      <c r="W360" s="190"/>
      <c r="X360" s="190"/>
      <c r="Y360" s="190"/>
      <c r="Z360" s="190"/>
      <c r="AA360" s="190"/>
      <c r="AB360" s="190"/>
      <c r="AC360" s="190"/>
      <c r="AD360" s="190"/>
      <c r="AE360" s="190"/>
      <c r="AF360" s="190"/>
      <c r="AG360" s="190"/>
      <c r="AH360" s="190"/>
      <c r="AI360" s="190"/>
      <c r="AJ360" s="190"/>
      <c r="AK360" s="190"/>
      <c r="AL360" s="190"/>
      <c r="AM360" s="190"/>
      <c r="AN360" s="190"/>
      <c r="AO360" s="190"/>
      <c r="AP360" s="190"/>
      <c r="AQ360" s="190"/>
      <c r="AR360" s="190"/>
      <c r="AS360" s="190"/>
      <c r="AT360" s="190"/>
      <c r="AU360" s="190"/>
      <c r="AV360" s="190"/>
      <c r="AW360" s="190"/>
      <c r="AX360" s="190"/>
      <c r="AY360" s="190"/>
      <c r="AZ360" s="190"/>
      <c r="BA360" s="190"/>
      <c r="BB360" s="190"/>
      <c r="BC360" s="190"/>
      <c r="BD360" s="190"/>
      <c r="BE360" s="190"/>
      <c r="BF360" s="190"/>
      <c r="BG360" s="190"/>
      <c r="BH360" s="190"/>
      <c r="BI360" s="190"/>
      <c r="BJ360" s="190"/>
      <c r="BK360" s="190"/>
      <c r="BL360" s="190"/>
      <c r="BM360" s="190"/>
      <c r="BN360" s="190"/>
      <c r="BO360" s="190"/>
      <c r="BP360" s="190"/>
      <c r="BQ360" s="190"/>
      <c r="BR360" s="190"/>
      <c r="BS360" s="190"/>
      <c r="BT360" s="190"/>
      <c r="BU360" s="190"/>
      <c r="BV360" s="190"/>
      <c r="BW360" s="190"/>
      <c r="BX360" s="190"/>
      <c r="BY360" s="190"/>
      <c r="BZ360" s="190"/>
      <c r="CA360" s="190"/>
      <c r="CB360" s="190"/>
      <c r="CC360" s="190"/>
      <c r="CD360" s="190"/>
      <c r="CE360" s="190"/>
      <c r="CF360" s="190"/>
      <c r="CG360" s="190"/>
      <c r="CH360" s="190"/>
      <c r="CI360" s="190"/>
      <c r="CJ360" s="190"/>
      <c r="CK360" s="190"/>
      <c r="CL360" s="190"/>
      <c r="CN360" s="201"/>
      <c r="CO360" s="190"/>
      <c r="CP360" s="190"/>
      <c r="CQ360" s="190"/>
      <c r="CR360" s="190"/>
      <c r="CS360" s="190"/>
      <c r="CT360" s="190"/>
      <c r="CU360" s="190"/>
      <c r="CV360" s="190"/>
      <c r="CW360" s="190"/>
      <c r="CX360" s="190"/>
      <c r="CY360" s="190"/>
      <c r="CZ360" s="190"/>
      <c r="DA360" s="190"/>
      <c r="DB360" s="190"/>
      <c r="DC360" s="190"/>
      <c r="DD360" s="190"/>
      <c r="DE360" s="190"/>
      <c r="DF360" s="190"/>
      <c r="DG360" s="190"/>
      <c r="DH360" s="190"/>
      <c r="DI360" s="190"/>
      <c r="DJ360" s="190"/>
      <c r="DK360" s="190"/>
      <c r="DL360" s="190"/>
    </row>
    <row r="361" spans="1:116" x14ac:dyDescent="0.35">
      <c r="A361" s="174"/>
      <c r="E361" s="8"/>
      <c r="G361" s="175" t="s">
        <v>463</v>
      </c>
      <c r="H361" s="200"/>
      <c r="I361" s="201"/>
      <c r="J361" s="201"/>
      <c r="K361" s="202"/>
      <c r="L361" s="202"/>
      <c r="M361" s="202"/>
      <c r="N361" s="202"/>
      <c r="O361" s="202"/>
      <c r="P361" s="202"/>
      <c r="R361" s="202"/>
      <c r="S361" s="190" t="str">
        <f t="shared" ref="S361:CD361" si="368">S$22</f>
        <v>S$18</v>
      </c>
      <c r="T361" s="190" t="str">
        <f t="shared" si="368"/>
        <v>T$18</v>
      </c>
      <c r="U361" s="190" t="str">
        <f t="shared" si="368"/>
        <v>U$18</v>
      </c>
      <c r="V361" s="190" t="str">
        <f t="shared" si="368"/>
        <v>V$18</v>
      </c>
      <c r="W361" s="190" t="str">
        <f t="shared" si="368"/>
        <v>W$18</v>
      </c>
      <c r="X361" s="190" t="str">
        <f t="shared" si="368"/>
        <v>X$18</v>
      </c>
      <c r="Y361" s="190" t="str">
        <f t="shared" si="368"/>
        <v>Y$18</v>
      </c>
      <c r="Z361" s="190" t="str">
        <f t="shared" si="368"/>
        <v>Z$18</v>
      </c>
      <c r="AA361" s="190" t="str">
        <f t="shared" si="368"/>
        <v>AA$18</v>
      </c>
      <c r="AB361" s="190" t="str">
        <f t="shared" si="368"/>
        <v>AB$18</v>
      </c>
      <c r="AC361" s="190" t="str">
        <f t="shared" si="368"/>
        <v>AC$18</v>
      </c>
      <c r="AD361" s="190" t="str">
        <f t="shared" si="368"/>
        <v>AD$18</v>
      </c>
      <c r="AE361" s="190" t="str">
        <f t="shared" si="368"/>
        <v>AE$18</v>
      </c>
      <c r="AF361" s="190" t="str">
        <f t="shared" si="368"/>
        <v>AF$18</v>
      </c>
      <c r="AG361" s="190" t="str">
        <f t="shared" si="368"/>
        <v>AG$18</v>
      </c>
      <c r="AH361" s="190" t="str">
        <f t="shared" si="368"/>
        <v>AH$18</v>
      </c>
      <c r="AI361" s="190" t="str">
        <f t="shared" si="368"/>
        <v>AI$18</v>
      </c>
      <c r="AJ361" s="190" t="str">
        <f t="shared" si="368"/>
        <v>AJ$18</v>
      </c>
      <c r="AK361" s="190" t="str">
        <f t="shared" si="368"/>
        <v>AK$18</v>
      </c>
      <c r="AL361" s="190" t="str">
        <f t="shared" si="368"/>
        <v>AL$18</v>
      </c>
      <c r="AM361" s="190" t="str">
        <f t="shared" si="368"/>
        <v>AM$18</v>
      </c>
      <c r="AN361" s="190" t="str">
        <f t="shared" si="368"/>
        <v>AN$18</v>
      </c>
      <c r="AO361" s="190" t="str">
        <f t="shared" si="368"/>
        <v>AO$18</v>
      </c>
      <c r="AP361" s="190" t="str">
        <f t="shared" si="368"/>
        <v>AP$18</v>
      </c>
      <c r="AQ361" s="190" t="str">
        <f t="shared" si="368"/>
        <v>AQ$18</v>
      </c>
      <c r="AR361" s="190" t="str">
        <f t="shared" si="368"/>
        <v>AR$18</v>
      </c>
      <c r="AS361" s="190" t="str">
        <f t="shared" si="368"/>
        <v>AS$18</v>
      </c>
      <c r="AT361" s="190" t="str">
        <f t="shared" si="368"/>
        <v>AT$18</v>
      </c>
      <c r="AU361" s="190" t="str">
        <f t="shared" si="368"/>
        <v>AU$18</v>
      </c>
      <c r="AV361" s="190" t="str">
        <f t="shared" si="368"/>
        <v>AV$18</v>
      </c>
      <c r="AW361" s="190" t="str">
        <f t="shared" si="368"/>
        <v>AW$18</v>
      </c>
      <c r="AX361" s="190" t="str">
        <f t="shared" si="368"/>
        <v>AX$18</v>
      </c>
      <c r="AY361" s="190" t="str">
        <f t="shared" si="368"/>
        <v>AY$18</v>
      </c>
      <c r="AZ361" s="190" t="str">
        <f t="shared" si="368"/>
        <v>AZ$18</v>
      </c>
      <c r="BA361" s="190" t="str">
        <f t="shared" si="368"/>
        <v>BA$18</v>
      </c>
      <c r="BB361" s="190" t="str">
        <f t="shared" si="368"/>
        <v>BB$18</v>
      </c>
      <c r="BC361" s="190" t="str">
        <f t="shared" si="368"/>
        <v>BC$18</v>
      </c>
      <c r="BD361" s="190" t="str">
        <f t="shared" si="368"/>
        <v>BD$18</v>
      </c>
      <c r="BE361" s="190" t="str">
        <f t="shared" si="368"/>
        <v>BE$18</v>
      </c>
      <c r="BF361" s="190" t="str">
        <f t="shared" si="368"/>
        <v>BF$18</v>
      </c>
      <c r="BG361" s="190" t="str">
        <f t="shared" si="368"/>
        <v>BG$18</v>
      </c>
      <c r="BH361" s="190" t="str">
        <f t="shared" si="368"/>
        <v>BH$18</v>
      </c>
      <c r="BI361" s="190" t="str">
        <f t="shared" si="368"/>
        <v>BI$18</v>
      </c>
      <c r="BJ361" s="190" t="str">
        <f t="shared" si="368"/>
        <v>BJ$18</v>
      </c>
      <c r="BK361" s="190" t="str">
        <f t="shared" si="368"/>
        <v>BK$18</v>
      </c>
      <c r="BL361" s="190" t="str">
        <f t="shared" si="368"/>
        <v>BL$18</v>
      </c>
      <c r="BM361" s="190" t="str">
        <f t="shared" si="368"/>
        <v>BM$18</v>
      </c>
      <c r="BN361" s="190" t="str">
        <f t="shared" si="368"/>
        <v>BN$18</v>
      </c>
      <c r="BO361" s="190" t="str">
        <f t="shared" si="368"/>
        <v>BO$18</v>
      </c>
      <c r="BP361" s="190" t="str">
        <f t="shared" si="368"/>
        <v>BP$18</v>
      </c>
      <c r="BQ361" s="190" t="str">
        <f t="shared" si="368"/>
        <v>BQ$18</v>
      </c>
      <c r="BR361" s="190" t="str">
        <f t="shared" si="368"/>
        <v>BR$18</v>
      </c>
      <c r="BS361" s="190" t="str">
        <f t="shared" si="368"/>
        <v>BS$18</v>
      </c>
      <c r="BT361" s="190" t="str">
        <f t="shared" si="368"/>
        <v>BT$18</v>
      </c>
      <c r="BU361" s="190" t="str">
        <f t="shared" si="368"/>
        <v>BU$18</v>
      </c>
      <c r="BV361" s="190" t="str">
        <f t="shared" si="368"/>
        <v>BV$18</v>
      </c>
      <c r="BW361" s="190" t="str">
        <f t="shared" si="368"/>
        <v>BW$18</v>
      </c>
      <c r="BX361" s="190" t="str">
        <f t="shared" si="368"/>
        <v>BX$18</v>
      </c>
      <c r="BY361" s="190" t="str">
        <f t="shared" si="368"/>
        <v>BY$18</v>
      </c>
      <c r="BZ361" s="190" t="str">
        <f t="shared" si="368"/>
        <v>BZ$18</v>
      </c>
      <c r="CA361" s="190" t="str">
        <f t="shared" si="368"/>
        <v>CA$18</v>
      </c>
      <c r="CB361" s="190" t="str">
        <f t="shared" si="368"/>
        <v>CB$18</v>
      </c>
      <c r="CC361" s="190" t="str">
        <f t="shared" si="368"/>
        <v>CC$18</v>
      </c>
      <c r="CD361" s="190" t="str">
        <f t="shared" si="368"/>
        <v>CD$18</v>
      </c>
      <c r="CE361" s="190" t="str">
        <f t="shared" ref="CE361:CL361" si="369">CE$22</f>
        <v>CE$18</v>
      </c>
      <c r="CF361" s="190" t="str">
        <f t="shared" si="369"/>
        <v>CF$18</v>
      </c>
      <c r="CG361" s="190" t="str">
        <f t="shared" si="369"/>
        <v>CG$18</v>
      </c>
      <c r="CH361" s="190" t="str">
        <f t="shared" si="369"/>
        <v>CH$18</v>
      </c>
      <c r="CI361" s="190" t="str">
        <f t="shared" si="369"/>
        <v>CI$18</v>
      </c>
      <c r="CJ361" s="190" t="str">
        <f t="shared" si="369"/>
        <v>CJ$18</v>
      </c>
      <c r="CK361" s="190" t="str">
        <f t="shared" si="369"/>
        <v>CK$18</v>
      </c>
      <c r="CL361" s="190" t="str">
        <f t="shared" si="369"/>
        <v>CL$18</v>
      </c>
      <c r="CN361" s="201"/>
      <c r="CO361" s="190" t="str">
        <f t="shared" ref="CO361:DL361" si="370">CO$22</f>
        <v>CO$18</v>
      </c>
      <c r="CP361" s="190" t="str">
        <f t="shared" si="370"/>
        <v>CP$18</v>
      </c>
      <c r="CQ361" s="190" t="str">
        <f t="shared" si="370"/>
        <v>CQ$18</v>
      </c>
      <c r="CR361" s="190" t="str">
        <f t="shared" si="370"/>
        <v>CR$18</v>
      </c>
      <c r="CS361" s="190" t="str">
        <f t="shared" si="370"/>
        <v>CS$18</v>
      </c>
      <c r="CT361" s="190" t="str">
        <f t="shared" si="370"/>
        <v>CT$18</v>
      </c>
      <c r="CU361" s="190" t="str">
        <f t="shared" si="370"/>
        <v>CU$18</v>
      </c>
      <c r="CV361" s="190" t="str">
        <f t="shared" si="370"/>
        <v>CV$18</v>
      </c>
      <c r="CW361" s="190" t="str">
        <f t="shared" si="370"/>
        <v>CW$18</v>
      </c>
      <c r="CX361" s="190" t="str">
        <f t="shared" si="370"/>
        <v>CX$18</v>
      </c>
      <c r="CY361" s="190" t="str">
        <f t="shared" si="370"/>
        <v>CY$18</v>
      </c>
      <c r="CZ361" s="190" t="str">
        <f t="shared" si="370"/>
        <v>CZ$18</v>
      </c>
      <c r="DA361" s="190" t="str">
        <f t="shared" si="370"/>
        <v>DA$18</v>
      </c>
      <c r="DB361" s="190" t="str">
        <f t="shared" si="370"/>
        <v>DB$18</v>
      </c>
      <c r="DC361" s="190" t="str">
        <f t="shared" si="370"/>
        <v>DC$18</v>
      </c>
      <c r="DD361" s="190" t="str">
        <f t="shared" si="370"/>
        <v>DD$18</v>
      </c>
      <c r="DE361" s="190" t="str">
        <f t="shared" si="370"/>
        <v>DE$18</v>
      </c>
      <c r="DF361" s="190" t="str">
        <f t="shared" si="370"/>
        <v>DF$18</v>
      </c>
      <c r="DG361" s="190" t="str">
        <f t="shared" si="370"/>
        <v>DG$18</v>
      </c>
      <c r="DH361" s="190" t="str">
        <f t="shared" si="370"/>
        <v>DH$18</v>
      </c>
      <c r="DI361" s="190" t="str">
        <f t="shared" si="370"/>
        <v>DI$18</v>
      </c>
      <c r="DJ361" s="190" t="str">
        <f t="shared" si="370"/>
        <v>DJ$18</v>
      </c>
      <c r="DK361" s="190" t="str">
        <f t="shared" si="370"/>
        <v>DK$18</v>
      </c>
      <c r="DL361" s="190" t="str">
        <f t="shared" si="370"/>
        <v>DL$18</v>
      </c>
    </row>
    <row r="362" spans="1:116" x14ac:dyDescent="0.35">
      <c r="A362" s="174"/>
      <c r="E362" s="8"/>
      <c r="G362" s="175" t="s">
        <v>464</v>
      </c>
      <c r="H362" s="200"/>
      <c r="I362" s="201"/>
      <c r="J362" s="201"/>
      <c r="K362" s="202"/>
      <c r="L362" s="202"/>
      <c r="M362" s="202"/>
      <c r="N362" s="202"/>
      <c r="O362" s="202"/>
      <c r="P362" s="202"/>
      <c r="R362" s="202"/>
      <c r="S362" s="190" t="str">
        <f t="shared" ref="S362:CD362" si="371">S$23</f>
        <v>S$19</v>
      </c>
      <c r="T362" s="190" t="str">
        <f t="shared" si="371"/>
        <v>T$19</v>
      </c>
      <c r="U362" s="190" t="str">
        <f t="shared" si="371"/>
        <v>U$19</v>
      </c>
      <c r="V362" s="190" t="str">
        <f t="shared" si="371"/>
        <v>V$19</v>
      </c>
      <c r="W362" s="190" t="str">
        <f t="shared" si="371"/>
        <v>W$19</v>
      </c>
      <c r="X362" s="190" t="str">
        <f t="shared" si="371"/>
        <v>X$19</v>
      </c>
      <c r="Y362" s="190" t="str">
        <f t="shared" si="371"/>
        <v>Y$19</v>
      </c>
      <c r="Z362" s="190" t="str">
        <f t="shared" si="371"/>
        <v>Z$19</v>
      </c>
      <c r="AA362" s="190" t="str">
        <f t="shared" si="371"/>
        <v>AA$19</v>
      </c>
      <c r="AB362" s="190" t="str">
        <f t="shared" si="371"/>
        <v>AB$19</v>
      </c>
      <c r="AC362" s="190" t="str">
        <f t="shared" si="371"/>
        <v>AC$19</v>
      </c>
      <c r="AD362" s="190" t="str">
        <f t="shared" si="371"/>
        <v>AD$19</v>
      </c>
      <c r="AE362" s="190" t="str">
        <f t="shared" si="371"/>
        <v>AE$19</v>
      </c>
      <c r="AF362" s="190" t="str">
        <f t="shared" si="371"/>
        <v>AF$19</v>
      </c>
      <c r="AG362" s="190" t="str">
        <f t="shared" si="371"/>
        <v>AG$19</v>
      </c>
      <c r="AH362" s="190" t="str">
        <f t="shared" si="371"/>
        <v>AH$19</v>
      </c>
      <c r="AI362" s="190" t="str">
        <f t="shared" si="371"/>
        <v>AI$19</v>
      </c>
      <c r="AJ362" s="190" t="str">
        <f t="shared" si="371"/>
        <v>AJ$19</v>
      </c>
      <c r="AK362" s="190" t="str">
        <f t="shared" si="371"/>
        <v>AK$19</v>
      </c>
      <c r="AL362" s="190" t="str">
        <f t="shared" si="371"/>
        <v>AL$19</v>
      </c>
      <c r="AM362" s="190" t="str">
        <f t="shared" si="371"/>
        <v>AM$19</v>
      </c>
      <c r="AN362" s="190" t="str">
        <f t="shared" si="371"/>
        <v>AN$19</v>
      </c>
      <c r="AO362" s="190" t="str">
        <f t="shared" si="371"/>
        <v>AO$19</v>
      </c>
      <c r="AP362" s="190" t="str">
        <f t="shared" si="371"/>
        <v>AP$19</v>
      </c>
      <c r="AQ362" s="190" t="str">
        <f t="shared" si="371"/>
        <v>AQ$19</v>
      </c>
      <c r="AR362" s="190" t="str">
        <f t="shared" si="371"/>
        <v>AR$19</v>
      </c>
      <c r="AS362" s="190" t="str">
        <f t="shared" si="371"/>
        <v>AS$19</v>
      </c>
      <c r="AT362" s="190" t="str">
        <f t="shared" si="371"/>
        <v>AT$19</v>
      </c>
      <c r="AU362" s="190" t="str">
        <f t="shared" si="371"/>
        <v>AU$19</v>
      </c>
      <c r="AV362" s="190" t="str">
        <f t="shared" si="371"/>
        <v>AV$19</v>
      </c>
      <c r="AW362" s="190" t="str">
        <f t="shared" si="371"/>
        <v>AW$19</v>
      </c>
      <c r="AX362" s="190" t="str">
        <f t="shared" si="371"/>
        <v>AX$19</v>
      </c>
      <c r="AY362" s="190" t="str">
        <f t="shared" si="371"/>
        <v>AY$19</v>
      </c>
      <c r="AZ362" s="190" t="str">
        <f t="shared" si="371"/>
        <v>AZ$19</v>
      </c>
      <c r="BA362" s="190" t="str">
        <f t="shared" si="371"/>
        <v>BA$19</v>
      </c>
      <c r="BB362" s="190" t="str">
        <f t="shared" si="371"/>
        <v>BB$19</v>
      </c>
      <c r="BC362" s="190" t="str">
        <f t="shared" si="371"/>
        <v>BC$19</v>
      </c>
      <c r="BD362" s="190" t="str">
        <f t="shared" si="371"/>
        <v>BD$19</v>
      </c>
      <c r="BE362" s="190" t="str">
        <f t="shared" si="371"/>
        <v>BE$19</v>
      </c>
      <c r="BF362" s="190" t="str">
        <f t="shared" si="371"/>
        <v>BF$19</v>
      </c>
      <c r="BG362" s="190" t="str">
        <f t="shared" si="371"/>
        <v>BG$19</v>
      </c>
      <c r="BH362" s="190" t="str">
        <f t="shared" si="371"/>
        <v>BH$19</v>
      </c>
      <c r="BI362" s="190" t="str">
        <f t="shared" si="371"/>
        <v>BI$19</v>
      </c>
      <c r="BJ362" s="190" t="str">
        <f t="shared" si="371"/>
        <v>BJ$19</v>
      </c>
      <c r="BK362" s="190" t="str">
        <f t="shared" si="371"/>
        <v>BK$19</v>
      </c>
      <c r="BL362" s="190" t="str">
        <f t="shared" si="371"/>
        <v>BL$19</v>
      </c>
      <c r="BM362" s="190" t="str">
        <f t="shared" si="371"/>
        <v>BM$19</v>
      </c>
      <c r="BN362" s="190" t="str">
        <f t="shared" si="371"/>
        <v>BN$19</v>
      </c>
      <c r="BO362" s="190" t="str">
        <f t="shared" si="371"/>
        <v>BO$19</v>
      </c>
      <c r="BP362" s="190" t="str">
        <f t="shared" si="371"/>
        <v>BP$19</v>
      </c>
      <c r="BQ362" s="190" t="str">
        <f t="shared" si="371"/>
        <v>BQ$19</v>
      </c>
      <c r="BR362" s="190" t="str">
        <f t="shared" si="371"/>
        <v>BR$19</v>
      </c>
      <c r="BS362" s="190" t="str">
        <f t="shared" si="371"/>
        <v>BS$19</v>
      </c>
      <c r="BT362" s="190" t="str">
        <f t="shared" si="371"/>
        <v>BT$19</v>
      </c>
      <c r="BU362" s="190" t="str">
        <f t="shared" si="371"/>
        <v>BU$19</v>
      </c>
      <c r="BV362" s="190" t="str">
        <f t="shared" si="371"/>
        <v>BV$19</v>
      </c>
      <c r="BW362" s="190" t="str">
        <f t="shared" si="371"/>
        <v>BW$19</v>
      </c>
      <c r="BX362" s="190" t="str">
        <f t="shared" si="371"/>
        <v>BX$19</v>
      </c>
      <c r="BY362" s="190" t="str">
        <f t="shared" si="371"/>
        <v>BY$19</v>
      </c>
      <c r="BZ362" s="190" t="str">
        <f t="shared" si="371"/>
        <v>BZ$19</v>
      </c>
      <c r="CA362" s="190" t="str">
        <f t="shared" si="371"/>
        <v>CA$19</v>
      </c>
      <c r="CB362" s="190" t="str">
        <f t="shared" si="371"/>
        <v>CB$19</v>
      </c>
      <c r="CC362" s="190" t="str">
        <f t="shared" si="371"/>
        <v>CC$19</v>
      </c>
      <c r="CD362" s="190" t="str">
        <f t="shared" si="371"/>
        <v>CD$19</v>
      </c>
      <c r="CE362" s="190" t="str">
        <f t="shared" ref="CE362:CL362" si="372">CE$23</f>
        <v>CE$19</v>
      </c>
      <c r="CF362" s="190" t="str">
        <f t="shared" si="372"/>
        <v>CF$19</v>
      </c>
      <c r="CG362" s="190" t="str">
        <f t="shared" si="372"/>
        <v>CG$19</v>
      </c>
      <c r="CH362" s="190" t="str">
        <f t="shared" si="372"/>
        <v>CH$19</v>
      </c>
      <c r="CI362" s="190" t="str">
        <f t="shared" si="372"/>
        <v>CI$19</v>
      </c>
      <c r="CJ362" s="190" t="str">
        <f t="shared" si="372"/>
        <v>CJ$19</v>
      </c>
      <c r="CK362" s="190" t="str">
        <f t="shared" si="372"/>
        <v>CK$19</v>
      </c>
      <c r="CL362" s="190" t="str">
        <f t="shared" si="372"/>
        <v>CL$19</v>
      </c>
      <c r="CN362" s="201"/>
      <c r="CO362" s="190" t="str">
        <f t="shared" ref="CO362:DL362" si="373">CO$23</f>
        <v>CO$19</v>
      </c>
      <c r="CP362" s="190" t="str">
        <f t="shared" si="373"/>
        <v>CP$19</v>
      </c>
      <c r="CQ362" s="190" t="str">
        <f t="shared" si="373"/>
        <v>CQ$19</v>
      </c>
      <c r="CR362" s="190" t="str">
        <f t="shared" si="373"/>
        <v>CR$19</v>
      </c>
      <c r="CS362" s="190" t="str">
        <f t="shared" si="373"/>
        <v>CS$19</v>
      </c>
      <c r="CT362" s="190" t="str">
        <f t="shared" si="373"/>
        <v>CT$19</v>
      </c>
      <c r="CU362" s="190" t="str">
        <f t="shared" si="373"/>
        <v>CU$19</v>
      </c>
      <c r="CV362" s="190" t="str">
        <f t="shared" si="373"/>
        <v>CV$19</v>
      </c>
      <c r="CW362" s="190" t="str">
        <f t="shared" si="373"/>
        <v>CW$19</v>
      </c>
      <c r="CX362" s="190" t="str">
        <f t="shared" si="373"/>
        <v>CX$19</v>
      </c>
      <c r="CY362" s="190" t="str">
        <f t="shared" si="373"/>
        <v>CY$19</v>
      </c>
      <c r="CZ362" s="190" t="str">
        <f t="shared" si="373"/>
        <v>CZ$19</v>
      </c>
      <c r="DA362" s="190" t="str">
        <f t="shared" si="373"/>
        <v>DA$19</v>
      </c>
      <c r="DB362" s="190" t="str">
        <f t="shared" si="373"/>
        <v>DB$19</v>
      </c>
      <c r="DC362" s="190" t="str">
        <f t="shared" si="373"/>
        <v>DC$19</v>
      </c>
      <c r="DD362" s="190" t="str">
        <f t="shared" si="373"/>
        <v>DD$19</v>
      </c>
      <c r="DE362" s="190" t="str">
        <f t="shared" si="373"/>
        <v>DE$19</v>
      </c>
      <c r="DF362" s="190" t="str">
        <f t="shared" si="373"/>
        <v>DF$19</v>
      </c>
      <c r="DG362" s="190" t="str">
        <f t="shared" si="373"/>
        <v>DG$19</v>
      </c>
      <c r="DH362" s="190" t="str">
        <f t="shared" si="373"/>
        <v>DH$19</v>
      </c>
      <c r="DI362" s="190" t="str">
        <f t="shared" si="373"/>
        <v>DI$19</v>
      </c>
      <c r="DJ362" s="190" t="str">
        <f t="shared" si="373"/>
        <v>DJ$19</v>
      </c>
      <c r="DK362" s="190" t="str">
        <f t="shared" si="373"/>
        <v>DK$19</v>
      </c>
      <c r="DL362" s="190" t="str">
        <f t="shared" si="373"/>
        <v>DL$19</v>
      </c>
    </row>
    <row r="363" spans="1:116" x14ac:dyDescent="0.35">
      <c r="A363" s="48" t="s">
        <v>218</v>
      </c>
      <c r="B363" s="31" t="s">
        <v>81</v>
      </c>
      <c r="C363" s="31"/>
      <c r="D363" t="s">
        <v>757</v>
      </c>
      <c r="E363" s="8" t="str">
        <f t="shared" ref="E363:E376" si="374">ROW()&amp;" "&amp;D363</f>
        <v>363 DAYRENT-PV</v>
      </c>
      <c r="F363" t="s">
        <v>572</v>
      </c>
      <c r="G363" s="70" t="s">
        <v>779</v>
      </c>
      <c r="H363" s="48"/>
      <c r="I363" s="304"/>
      <c r="J363" s="304"/>
      <c r="K363" s="48"/>
      <c r="L363" s="48"/>
      <c r="M363" s="48"/>
      <c r="N363" s="48"/>
      <c r="O363" s="48"/>
      <c r="P363" s="48"/>
      <c r="R363" s="70"/>
      <c r="S363" s="305"/>
      <c r="T363" s="305"/>
      <c r="U363" s="305"/>
      <c r="V363" s="305"/>
      <c r="W363" s="305"/>
      <c r="X363" s="305"/>
      <c r="Y363" s="305"/>
      <c r="Z363" s="305"/>
      <c r="AA363" s="305"/>
      <c r="AB363" s="305"/>
      <c r="AC363" s="305"/>
      <c r="AD363" s="305"/>
      <c r="AE363" s="305"/>
      <c r="AF363" s="305"/>
      <c r="AG363" s="305"/>
      <c r="AH363" s="305"/>
      <c r="AI363" s="305"/>
      <c r="AJ363" s="305"/>
      <c r="AK363" s="305"/>
      <c r="AL363" s="305"/>
      <c r="AM363" s="305"/>
      <c r="AN363" s="305"/>
      <c r="AO363" s="305"/>
      <c r="AP363" s="305"/>
      <c r="AQ363" s="305"/>
      <c r="AR363" s="305"/>
      <c r="AS363" s="305"/>
      <c r="AT363" s="305"/>
      <c r="AU363" s="305"/>
      <c r="AV363" s="305"/>
      <c r="AW363" s="305"/>
      <c r="AX363" s="305"/>
      <c r="AY363" s="305"/>
      <c r="AZ363" s="305"/>
      <c r="BA363" s="305"/>
      <c r="BB363" s="305"/>
      <c r="BC363" s="305"/>
      <c r="BD363" s="305"/>
      <c r="BE363" s="305"/>
      <c r="BF363" s="305"/>
      <c r="BG363" s="305"/>
      <c r="BH363" s="305"/>
      <c r="BI363" s="305"/>
      <c r="BJ363" s="305"/>
      <c r="BK363" s="305"/>
      <c r="BL363" s="305"/>
      <c r="BM363" s="305"/>
      <c r="BN363" s="305"/>
      <c r="BO363" s="305"/>
      <c r="BP363" s="305"/>
      <c r="BQ363" s="305"/>
      <c r="BR363" s="305"/>
      <c r="BS363" s="305"/>
      <c r="BT363" s="305"/>
      <c r="BU363" s="305"/>
      <c r="BV363" s="305"/>
      <c r="BW363" s="305"/>
      <c r="BX363" s="305"/>
      <c r="BY363" s="305"/>
      <c r="BZ363" s="305"/>
      <c r="CA363" s="305"/>
      <c r="CB363" s="305"/>
      <c r="CC363" s="305"/>
      <c r="CD363" s="305"/>
      <c r="CE363" s="305"/>
      <c r="CF363" s="305"/>
      <c r="CG363" s="305"/>
      <c r="CH363" s="305"/>
      <c r="CI363" s="305"/>
      <c r="CJ363" s="305"/>
      <c r="CK363" s="305"/>
      <c r="CL363" s="305"/>
      <c r="CN363" s="304"/>
      <c r="CO363" s="305"/>
      <c r="CP363" s="305"/>
      <c r="CQ363" s="305"/>
      <c r="CR363" s="305"/>
      <c r="CS363" s="305"/>
      <c r="CT363" s="305"/>
      <c r="CU363" s="305"/>
      <c r="CV363" s="305"/>
      <c r="CW363" s="305"/>
      <c r="CX363" s="305"/>
      <c r="CY363" s="305"/>
      <c r="CZ363" s="305"/>
      <c r="DA363" s="305"/>
      <c r="DB363" s="305"/>
      <c r="DC363" s="305"/>
      <c r="DD363" s="305"/>
      <c r="DE363" s="305"/>
      <c r="DF363" s="305"/>
      <c r="DG363" s="305"/>
      <c r="DH363" s="305"/>
      <c r="DI363" s="305"/>
      <c r="DJ363" s="305"/>
      <c r="DK363" s="305"/>
      <c r="DL363" s="305"/>
    </row>
    <row r="364" spans="1:116" x14ac:dyDescent="0.35">
      <c r="B364" t="s">
        <v>332</v>
      </c>
      <c r="D364" t="s">
        <v>757</v>
      </c>
      <c r="E364" s="8" t="str">
        <f t="shared" si="374"/>
        <v>364 DAYRENT-PV</v>
      </c>
      <c r="G364" s="145" t="s">
        <v>458</v>
      </c>
      <c r="H364" s="31"/>
      <c r="I364" s="73"/>
      <c r="J364" s="73"/>
      <c r="K364" s="39"/>
      <c r="L364" s="39"/>
      <c r="M364" s="39"/>
      <c r="N364" s="39"/>
      <c r="O364" s="39"/>
      <c r="P364" s="39"/>
      <c r="R364" s="38"/>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N364" s="73"/>
      <c r="CO364" s="76"/>
      <c r="CP364" s="76"/>
      <c r="CQ364" s="76"/>
      <c r="CR364" s="76"/>
      <c r="CS364" s="76"/>
      <c r="CT364" s="76"/>
      <c r="CU364" s="76"/>
      <c r="CV364" s="76"/>
      <c r="CW364" s="76"/>
      <c r="CX364" s="76"/>
      <c r="CY364" s="76"/>
      <c r="CZ364" s="76"/>
      <c r="DA364" s="76"/>
      <c r="DB364" s="76"/>
      <c r="DC364" s="76"/>
      <c r="DD364" s="76"/>
      <c r="DE364" s="76"/>
      <c r="DF364" s="76"/>
      <c r="DG364" s="76"/>
      <c r="DH364" s="76"/>
      <c r="DI364" s="76"/>
      <c r="DJ364" s="76"/>
      <c r="DK364" s="76"/>
      <c r="DL364" s="76"/>
    </row>
    <row r="365" spans="1:116" x14ac:dyDescent="0.35">
      <c r="D365" t="s">
        <v>757</v>
      </c>
      <c r="E365" s="8" t="str">
        <f t="shared" si="374"/>
        <v>365 DAYRENT-PV</v>
      </c>
      <c r="G365" s="145" t="s">
        <v>460</v>
      </c>
      <c r="H365" s="31"/>
      <c r="I365" s="73"/>
      <c r="J365" s="73"/>
      <c r="K365" s="150">
        <v>0.8</v>
      </c>
      <c r="L365" s="150">
        <v>0.8</v>
      </c>
      <c r="M365" s="150">
        <v>0.8</v>
      </c>
      <c r="N365" s="150">
        <v>0.8</v>
      </c>
      <c r="O365" s="150">
        <v>0.8</v>
      </c>
      <c r="P365" s="150">
        <v>0.8</v>
      </c>
      <c r="R365" s="38"/>
      <c r="S365" s="20" cm="1">
        <f t="array" ref="S365">INDEX($K:$P,ROW(),MATCH(S$3,$K$2:$P$2,0))</f>
        <v>0.8</v>
      </c>
      <c r="T365" s="20" cm="1">
        <f t="array" ref="T365">INDEX($K:$P,ROW(),MATCH(T$3,$K$2:$P$2,0))</f>
        <v>0.8</v>
      </c>
      <c r="U365" s="20" cm="1">
        <f t="array" ref="U365">INDEX($K:$P,ROW(),MATCH(U$3,$K$2:$P$2,0))</f>
        <v>0.8</v>
      </c>
      <c r="V365" s="20" cm="1">
        <f t="array" ref="V365">INDEX($K:$P,ROW(),MATCH(V$3,$K$2:$P$2,0))</f>
        <v>0.8</v>
      </c>
      <c r="W365" s="20" cm="1">
        <f t="array" ref="W365">INDEX($K:$P,ROW(),MATCH(W$3,$K$2:$P$2,0))</f>
        <v>0.8</v>
      </c>
      <c r="X365" s="20" cm="1">
        <f t="array" ref="X365">INDEX($K:$P,ROW(),MATCH(X$3,$K$2:$P$2,0))</f>
        <v>0.8</v>
      </c>
      <c r="Y365" s="20" cm="1">
        <f t="array" ref="Y365">INDEX($K:$P,ROW(),MATCH(Y$3,$K$2:$P$2,0))</f>
        <v>0.8</v>
      </c>
      <c r="Z365" s="20" cm="1">
        <f t="array" ref="Z365">INDEX($K:$P,ROW(),MATCH(Z$3,$K$2:$P$2,0))</f>
        <v>0.8</v>
      </c>
      <c r="AA365" s="20" cm="1">
        <f t="array" ref="AA365">INDEX($K:$P,ROW(),MATCH(AA$3,$K$2:$P$2,0))</f>
        <v>0.8</v>
      </c>
      <c r="AB365" s="20" cm="1">
        <f t="array" ref="AB365">INDEX($K:$P,ROW(),MATCH(AB$3,$K$2:$P$2,0))</f>
        <v>0.8</v>
      </c>
      <c r="AC365" s="20" cm="1">
        <f t="array" ref="AC365">INDEX($K:$P,ROW(),MATCH(AC$3,$K$2:$P$2,0))</f>
        <v>0.8</v>
      </c>
      <c r="AD365" s="20" cm="1">
        <f t="array" ref="AD365">INDEX($K:$P,ROW(),MATCH(AD$3,$K$2:$P$2,0))</f>
        <v>0.8</v>
      </c>
      <c r="AE365" s="20" cm="1">
        <f t="array" ref="AE365">INDEX($K:$P,ROW(),MATCH(AE$3,$K$2:$P$2,0))</f>
        <v>0.8</v>
      </c>
      <c r="AF365" s="20" cm="1">
        <f t="array" ref="AF365">INDEX($K:$P,ROW(),MATCH(AF$3,$K$2:$P$2,0))</f>
        <v>0.8</v>
      </c>
      <c r="AG365" s="20" cm="1">
        <f t="array" ref="AG365">INDEX($K:$P,ROW(),MATCH(AG$3,$K$2:$P$2,0))</f>
        <v>0.8</v>
      </c>
      <c r="AH365" s="20" cm="1">
        <f t="array" ref="AH365">INDEX($K:$P,ROW(),MATCH(AH$3,$K$2:$P$2,0))</f>
        <v>0.8</v>
      </c>
      <c r="AI365" s="20" cm="1">
        <f t="array" ref="AI365">INDEX($K:$P,ROW(),MATCH(AI$3,$K$2:$P$2,0))</f>
        <v>0.8</v>
      </c>
      <c r="AJ365" s="20" cm="1">
        <f t="array" ref="AJ365">INDEX($K:$P,ROW(),MATCH(AJ$3,$K$2:$P$2,0))</f>
        <v>0.8</v>
      </c>
      <c r="AK365" s="20" cm="1">
        <f t="array" ref="AK365">INDEX($K:$P,ROW(),MATCH(AK$3,$K$2:$P$2,0))</f>
        <v>0.8</v>
      </c>
      <c r="AL365" s="20" cm="1">
        <f t="array" ref="AL365">INDEX($K:$P,ROW(),MATCH(AL$3,$K$2:$P$2,0))</f>
        <v>0.8</v>
      </c>
      <c r="AM365" s="20" cm="1">
        <f t="array" ref="AM365">INDEX($K:$P,ROW(),MATCH(AM$3,$K$2:$P$2,0))</f>
        <v>0.8</v>
      </c>
      <c r="AN365" s="20" cm="1">
        <f t="array" ref="AN365">INDEX($K:$P,ROW(),MATCH(AN$3,$K$2:$P$2,0))</f>
        <v>0.8</v>
      </c>
      <c r="AO365" s="20" cm="1">
        <f t="array" ref="AO365">INDEX($K:$P,ROW(),MATCH(AO$3,$K$2:$P$2,0))</f>
        <v>0.8</v>
      </c>
      <c r="AP365" s="20" cm="1">
        <f t="array" ref="AP365">INDEX($K:$P,ROW(),MATCH(AP$3,$K$2:$P$2,0))</f>
        <v>0.8</v>
      </c>
      <c r="AQ365" s="20" cm="1">
        <f t="array" ref="AQ365">INDEX($K:$P,ROW(),MATCH(AQ$3,$K$2:$P$2,0))</f>
        <v>0.8</v>
      </c>
      <c r="AR365" s="20" cm="1">
        <f t="array" ref="AR365">INDEX($K:$P,ROW(),MATCH(AR$3,$K$2:$P$2,0))</f>
        <v>0.8</v>
      </c>
      <c r="AS365" s="20" cm="1">
        <f t="array" ref="AS365">INDEX($K:$P,ROW(),MATCH(AS$3,$K$2:$P$2,0))</f>
        <v>0.8</v>
      </c>
      <c r="AT365" s="20" cm="1">
        <f t="array" ref="AT365">INDEX($K:$P,ROW(),MATCH(AT$3,$K$2:$P$2,0))</f>
        <v>0.8</v>
      </c>
      <c r="AU365" s="20" cm="1">
        <f t="array" ref="AU365">INDEX($K:$P,ROW(),MATCH(AU$3,$K$2:$P$2,0))</f>
        <v>0.8</v>
      </c>
      <c r="AV365" s="20" cm="1">
        <f t="array" ref="AV365">INDEX($K:$P,ROW(),MATCH(AV$3,$K$2:$P$2,0))</f>
        <v>0.8</v>
      </c>
      <c r="AW365" s="20" cm="1">
        <f t="array" ref="AW365">INDEX($K:$P,ROW(),MATCH(AW$3,$K$2:$P$2,0))</f>
        <v>0.8</v>
      </c>
      <c r="AX365" s="20" cm="1">
        <f t="array" ref="AX365">INDEX($K:$P,ROW(),MATCH(AX$3,$K$2:$P$2,0))</f>
        <v>0.8</v>
      </c>
      <c r="AY365" s="20" cm="1">
        <f t="array" ref="AY365">INDEX($K:$P,ROW(),MATCH(AY$3,$K$2:$P$2,0))</f>
        <v>0.8</v>
      </c>
      <c r="AZ365" s="20" cm="1">
        <f t="array" ref="AZ365">INDEX($K:$P,ROW(),MATCH(AZ$3,$K$2:$P$2,0))</f>
        <v>0.8</v>
      </c>
      <c r="BA365" s="20" cm="1">
        <f t="array" ref="BA365">INDEX($K:$P,ROW(),MATCH(BA$3,$K$2:$P$2,0))</f>
        <v>0.8</v>
      </c>
      <c r="BB365" s="20" cm="1">
        <f t="array" ref="BB365">INDEX($K:$P,ROW(),MATCH(BB$3,$K$2:$P$2,0))</f>
        <v>0.8</v>
      </c>
      <c r="BC365" s="20" cm="1">
        <f t="array" ref="BC365">INDEX($K:$P,ROW(),MATCH(BC$3,$K$2:$P$2,0))</f>
        <v>0.8</v>
      </c>
      <c r="BD365" s="20" cm="1">
        <f t="array" ref="BD365">INDEX($K:$P,ROW(),MATCH(BD$3,$K$2:$P$2,0))</f>
        <v>0.8</v>
      </c>
      <c r="BE365" s="20" cm="1">
        <f t="array" ref="BE365">INDEX($K:$P,ROW(),MATCH(BE$3,$K$2:$P$2,0))</f>
        <v>0.8</v>
      </c>
      <c r="BF365" s="20" cm="1">
        <f t="array" ref="BF365">INDEX($K:$P,ROW(),MATCH(BF$3,$K$2:$P$2,0))</f>
        <v>0.8</v>
      </c>
      <c r="BG365" s="20" cm="1">
        <f t="array" ref="BG365">INDEX($K:$P,ROW(),MATCH(BG$3,$K$2:$P$2,0))</f>
        <v>0.8</v>
      </c>
      <c r="BH365" s="20" cm="1">
        <f t="array" ref="BH365">INDEX($K:$P,ROW(),MATCH(BH$3,$K$2:$P$2,0))</f>
        <v>0.8</v>
      </c>
      <c r="BI365" s="20" cm="1">
        <f t="array" ref="BI365">INDEX($K:$P,ROW(),MATCH(BI$3,$K$2:$P$2,0))</f>
        <v>0.8</v>
      </c>
      <c r="BJ365" s="20" cm="1">
        <f t="array" ref="BJ365">INDEX($K:$P,ROW(),MATCH(BJ$3,$K$2:$P$2,0))</f>
        <v>0.8</v>
      </c>
      <c r="BK365" s="20" cm="1">
        <f t="array" ref="BK365">INDEX($K:$P,ROW(),MATCH(BK$3,$K$2:$P$2,0))</f>
        <v>0.8</v>
      </c>
      <c r="BL365" s="20" cm="1">
        <f t="array" ref="BL365">INDEX($K:$P,ROW(),MATCH(BL$3,$K$2:$P$2,0))</f>
        <v>0.8</v>
      </c>
      <c r="BM365" s="20" cm="1">
        <f t="array" ref="BM365">INDEX($K:$P,ROW(),MATCH(BM$3,$K$2:$P$2,0))</f>
        <v>0.8</v>
      </c>
      <c r="BN365" s="20" cm="1">
        <f t="array" ref="BN365">INDEX($K:$P,ROW(),MATCH(BN$3,$K$2:$P$2,0))</f>
        <v>0.8</v>
      </c>
      <c r="BO365" s="20" cm="1">
        <f t="array" ref="BO365">INDEX($K:$P,ROW(),MATCH(BO$3,$K$2:$P$2,0))</f>
        <v>0.8</v>
      </c>
      <c r="BP365" s="20" cm="1">
        <f t="array" ref="BP365">INDEX($K:$P,ROW(),MATCH(BP$3,$K$2:$P$2,0))</f>
        <v>0.8</v>
      </c>
      <c r="BQ365" s="20" cm="1">
        <f t="array" ref="BQ365">INDEX($K:$P,ROW(),MATCH(BQ$3,$K$2:$P$2,0))</f>
        <v>0.8</v>
      </c>
      <c r="BR365" s="20" cm="1">
        <f t="array" ref="BR365">INDEX($K:$P,ROW(),MATCH(BR$3,$K$2:$P$2,0))</f>
        <v>0.8</v>
      </c>
      <c r="BS365" s="20" cm="1">
        <f t="array" ref="BS365">INDEX($K:$P,ROW(),MATCH(BS$3,$K$2:$P$2,0))</f>
        <v>0.8</v>
      </c>
      <c r="BT365" s="20" cm="1">
        <f t="array" ref="BT365">INDEX($K:$P,ROW(),MATCH(BT$3,$K$2:$P$2,0))</f>
        <v>0.8</v>
      </c>
      <c r="BU365" s="20" cm="1">
        <f t="array" ref="BU365">INDEX($K:$P,ROW(),MATCH(BU$3,$K$2:$P$2,0))</f>
        <v>0.8</v>
      </c>
      <c r="BV365" s="20" cm="1">
        <f t="array" ref="BV365">INDEX($K:$P,ROW(),MATCH(BV$3,$K$2:$P$2,0))</f>
        <v>0.8</v>
      </c>
      <c r="BW365" s="20" cm="1">
        <f t="array" ref="BW365">INDEX($K:$P,ROW(),MATCH(BW$3,$K$2:$P$2,0))</f>
        <v>0.8</v>
      </c>
      <c r="BX365" s="20" cm="1">
        <f t="array" ref="BX365">INDEX($K:$P,ROW(),MATCH(BX$3,$K$2:$P$2,0))</f>
        <v>0.8</v>
      </c>
      <c r="BY365" s="20" cm="1">
        <f t="array" ref="BY365">INDEX($K:$P,ROW(),MATCH(BY$3,$K$2:$P$2,0))</f>
        <v>0.8</v>
      </c>
      <c r="BZ365" s="20" cm="1">
        <f t="array" ref="BZ365">INDEX($K:$P,ROW(),MATCH(BZ$3,$K$2:$P$2,0))</f>
        <v>0.8</v>
      </c>
      <c r="CA365" s="20" cm="1">
        <f t="array" ref="CA365">INDEX($K:$P,ROW(),MATCH(CA$3,$K$2:$P$2,0))</f>
        <v>0.8</v>
      </c>
      <c r="CB365" s="20" cm="1">
        <f t="array" ref="CB365">INDEX($K:$P,ROW(),MATCH(CB$3,$K$2:$P$2,0))</f>
        <v>0.8</v>
      </c>
      <c r="CC365" s="20" cm="1">
        <f t="array" ref="CC365">INDEX($K:$P,ROW(),MATCH(CC$3,$K$2:$P$2,0))</f>
        <v>0.8</v>
      </c>
      <c r="CD365" s="20" cm="1">
        <f t="array" ref="CD365">INDEX($K:$P,ROW(),MATCH(CD$3,$K$2:$P$2,0))</f>
        <v>0.8</v>
      </c>
      <c r="CE365" s="20" cm="1">
        <f t="array" ref="CE365">INDEX($K:$P,ROW(),MATCH(CE$3,$K$2:$P$2,0))</f>
        <v>0.8</v>
      </c>
      <c r="CF365" s="20" cm="1">
        <f t="array" ref="CF365">INDEX($K:$P,ROW(),MATCH(CF$3,$K$2:$P$2,0))</f>
        <v>0.8</v>
      </c>
      <c r="CG365" s="20" cm="1">
        <f t="array" ref="CG365">INDEX($K:$P,ROW(),MATCH(CG$3,$K$2:$P$2,0))</f>
        <v>0.8</v>
      </c>
      <c r="CH365" s="20" cm="1">
        <f t="array" ref="CH365">INDEX($K:$P,ROW(),MATCH(CH$3,$K$2:$P$2,0))</f>
        <v>0.8</v>
      </c>
      <c r="CI365" s="20" cm="1">
        <f t="array" ref="CI365">INDEX($K:$P,ROW(),MATCH(CI$3,$K$2:$P$2,0))</f>
        <v>0.8</v>
      </c>
      <c r="CJ365" s="20" cm="1">
        <f t="array" ref="CJ365">INDEX($K:$P,ROW(),MATCH(CJ$3,$K$2:$P$2,0))</f>
        <v>0.8</v>
      </c>
      <c r="CK365" s="20" cm="1">
        <f t="array" ref="CK365">INDEX($K:$P,ROW(),MATCH(CK$3,$K$2:$P$2,0))</f>
        <v>0.8</v>
      </c>
      <c r="CL365" s="20" cm="1">
        <f t="array" ref="CL365">INDEX($K:$P,ROW(),MATCH(CL$3,$K$2:$P$2,0))</f>
        <v>0.8</v>
      </c>
      <c r="CN365" s="73"/>
      <c r="CO365" s="20" t="e" cm="1">
        <f t="array" ref="CO365">INDEX($K:$P,ROW(),MATCH(CO$3,$K$2:$P$2,0))</f>
        <v>#N/A</v>
      </c>
      <c r="CP365" s="20" t="e" cm="1">
        <f t="array" ref="CP365">INDEX($K:$P,ROW(),MATCH(CP$3,$K$2:$P$2,0))</f>
        <v>#N/A</v>
      </c>
      <c r="CQ365" s="20" t="e" cm="1">
        <f t="array" ref="CQ365">INDEX($K:$P,ROW(),MATCH(CQ$3,$K$2:$P$2,0))</f>
        <v>#N/A</v>
      </c>
      <c r="CR365" s="20" t="e" cm="1">
        <f t="array" ref="CR365">INDEX($K:$P,ROW(),MATCH(CR$3,$K$2:$P$2,0))</f>
        <v>#N/A</v>
      </c>
      <c r="CS365" s="20" t="e" cm="1">
        <f t="array" ref="CS365">INDEX($K:$P,ROW(),MATCH(CS$3,$K$2:$P$2,0))</f>
        <v>#N/A</v>
      </c>
      <c r="CT365" s="20" t="e" cm="1">
        <f t="array" ref="CT365">INDEX($K:$P,ROW(),MATCH(CT$3,$K$2:$P$2,0))</f>
        <v>#N/A</v>
      </c>
      <c r="CU365" s="20" t="e" cm="1">
        <f t="array" ref="CU365">INDEX($K:$P,ROW(),MATCH(CU$3,$K$2:$P$2,0))</f>
        <v>#N/A</v>
      </c>
      <c r="CV365" s="20" t="e" cm="1">
        <f t="array" ref="CV365">INDEX($K:$P,ROW(),MATCH(CV$3,$K$2:$P$2,0))</f>
        <v>#N/A</v>
      </c>
      <c r="CW365" s="20" t="e" cm="1">
        <f t="array" ref="CW365">INDEX($K:$P,ROW(),MATCH(CW$3,$K$2:$P$2,0))</f>
        <v>#N/A</v>
      </c>
      <c r="CX365" s="20" t="e" cm="1">
        <f t="array" ref="CX365">INDEX($K:$P,ROW(),MATCH(CX$3,$K$2:$P$2,0))</f>
        <v>#N/A</v>
      </c>
      <c r="CY365" s="20" t="e" cm="1">
        <f t="array" ref="CY365">INDEX($K:$P,ROW(),MATCH(CY$3,$K$2:$P$2,0))</f>
        <v>#N/A</v>
      </c>
      <c r="CZ365" s="20" t="e" cm="1">
        <f t="array" ref="CZ365">INDEX($K:$P,ROW(),MATCH(CZ$3,$K$2:$P$2,0))</f>
        <v>#N/A</v>
      </c>
      <c r="DA365" s="20" t="e" cm="1">
        <f t="array" ref="DA365">INDEX($K:$P,ROW(),MATCH(DA$3,$K$2:$P$2,0))</f>
        <v>#N/A</v>
      </c>
      <c r="DB365" s="20" t="e" cm="1">
        <f t="array" ref="DB365">INDEX($K:$P,ROW(),MATCH(DB$3,$K$2:$P$2,0))</f>
        <v>#N/A</v>
      </c>
      <c r="DC365" s="20" t="e" cm="1">
        <f t="array" ref="DC365">INDEX($K:$P,ROW(),MATCH(DC$3,$K$2:$P$2,0))</f>
        <v>#N/A</v>
      </c>
      <c r="DD365" s="20" t="e" cm="1">
        <f t="array" ref="DD365">INDEX($K:$P,ROW(),MATCH(DD$3,$K$2:$P$2,0))</f>
        <v>#N/A</v>
      </c>
      <c r="DE365" s="20" t="e" cm="1">
        <f t="array" ref="DE365">INDEX($K:$P,ROW(),MATCH(DE$3,$K$2:$P$2,0))</f>
        <v>#N/A</v>
      </c>
      <c r="DF365" s="20" t="e" cm="1">
        <f t="array" ref="DF365">INDEX($K:$P,ROW(),MATCH(DF$3,$K$2:$P$2,0))</f>
        <v>#N/A</v>
      </c>
      <c r="DG365" s="20" t="e" cm="1">
        <f t="array" ref="DG365">INDEX($K:$P,ROW(),MATCH(DG$3,$K$2:$P$2,0))</f>
        <v>#N/A</v>
      </c>
      <c r="DH365" s="20" t="e" cm="1">
        <f t="array" ref="DH365">INDEX($K:$P,ROW(),MATCH(DH$3,$K$2:$P$2,0))</f>
        <v>#N/A</v>
      </c>
      <c r="DI365" s="20" t="e" cm="1">
        <f t="array" ref="DI365">INDEX($K:$P,ROW(),MATCH(DI$3,$K$2:$P$2,0))</f>
        <v>#N/A</v>
      </c>
      <c r="DJ365" s="20" t="e" cm="1">
        <f t="array" ref="DJ365">INDEX($K:$P,ROW(),MATCH(DJ$3,$K$2:$P$2,0))</f>
        <v>#N/A</v>
      </c>
      <c r="DK365" s="20" t="e" cm="1">
        <f t="array" ref="DK365">INDEX($K:$P,ROW(),MATCH(DK$3,$K$2:$P$2,0))</f>
        <v>#N/A</v>
      </c>
      <c r="DL365" s="20" t="e" cm="1">
        <f t="array" ref="DL365">INDEX($K:$P,ROW(),MATCH(DL$3,$K$2:$P$2,0))</f>
        <v>#N/A</v>
      </c>
    </row>
    <row r="366" spans="1:116" x14ac:dyDescent="0.35">
      <c r="D366" t="s">
        <v>757</v>
      </c>
      <c r="E366" s="8" t="str">
        <f t="shared" si="374"/>
        <v>366 DAYRENT-PV</v>
      </c>
      <c r="G366" s="145" t="str">
        <f>"$ rent/day/"&amp;G370</f>
        <v>$ rent/day/unit</v>
      </c>
      <c r="H366" s="31"/>
      <c r="I366" s="73"/>
      <c r="J366" s="73"/>
      <c r="K366" s="157">
        <v>100</v>
      </c>
      <c r="L366" s="157">
        <v>100</v>
      </c>
      <c r="M366" s="157">
        <v>100</v>
      </c>
      <c r="N366" s="157">
        <v>100</v>
      </c>
      <c r="O366" s="157">
        <v>100</v>
      </c>
      <c r="P366" s="157">
        <v>100</v>
      </c>
      <c r="R366" s="38"/>
      <c r="S366" s="140" cm="1">
        <f t="array" ref="S366">INDEX($K:$P,ROW(),MATCH(S$3,$K$2:$P$2,0))</f>
        <v>100</v>
      </c>
      <c r="T366" s="140" cm="1">
        <f t="array" ref="T366">INDEX($K:$P,ROW(),MATCH(T$3,$K$2:$P$2,0))</f>
        <v>100</v>
      </c>
      <c r="U366" s="140" cm="1">
        <f t="array" ref="U366">INDEX($K:$P,ROW(),MATCH(U$3,$K$2:$P$2,0))</f>
        <v>100</v>
      </c>
      <c r="V366" s="140" cm="1">
        <f t="array" ref="V366">INDEX($K:$P,ROW(),MATCH(V$3,$K$2:$P$2,0))</f>
        <v>100</v>
      </c>
      <c r="W366" s="140" cm="1">
        <f t="array" ref="W366">INDEX($K:$P,ROW(),MATCH(W$3,$K$2:$P$2,0))</f>
        <v>100</v>
      </c>
      <c r="X366" s="140" cm="1">
        <f t="array" ref="X366">INDEX($K:$P,ROW(),MATCH(X$3,$K$2:$P$2,0))</f>
        <v>100</v>
      </c>
      <c r="Y366" s="140" cm="1">
        <f t="array" ref="Y366">INDEX($K:$P,ROW(),MATCH(Y$3,$K$2:$P$2,0))</f>
        <v>100</v>
      </c>
      <c r="Z366" s="140" cm="1">
        <f t="array" ref="Z366">INDEX($K:$P,ROW(),MATCH(Z$3,$K$2:$P$2,0))</f>
        <v>100</v>
      </c>
      <c r="AA366" s="140" cm="1">
        <f t="array" ref="AA366">INDEX($K:$P,ROW(),MATCH(AA$3,$K$2:$P$2,0))</f>
        <v>100</v>
      </c>
      <c r="AB366" s="140" cm="1">
        <f t="array" ref="AB366">INDEX($K:$P,ROW(),MATCH(AB$3,$K$2:$P$2,0))</f>
        <v>100</v>
      </c>
      <c r="AC366" s="140" cm="1">
        <f t="array" ref="AC366">INDEX($K:$P,ROW(),MATCH(AC$3,$K$2:$P$2,0))</f>
        <v>100</v>
      </c>
      <c r="AD366" s="140" cm="1">
        <f t="array" ref="AD366">INDEX($K:$P,ROW(),MATCH(AD$3,$K$2:$P$2,0))</f>
        <v>100</v>
      </c>
      <c r="AE366" s="140" cm="1">
        <f t="array" ref="AE366">INDEX($K:$P,ROW(),MATCH(AE$3,$K$2:$P$2,0))</f>
        <v>100</v>
      </c>
      <c r="AF366" s="140" cm="1">
        <f t="array" ref="AF366">INDEX($K:$P,ROW(),MATCH(AF$3,$K$2:$P$2,0))</f>
        <v>100</v>
      </c>
      <c r="AG366" s="140" cm="1">
        <f t="array" ref="AG366">INDEX($K:$P,ROW(),MATCH(AG$3,$K$2:$P$2,0))</f>
        <v>100</v>
      </c>
      <c r="AH366" s="140" cm="1">
        <f t="array" ref="AH366">INDEX($K:$P,ROW(),MATCH(AH$3,$K$2:$P$2,0))</f>
        <v>100</v>
      </c>
      <c r="AI366" s="140" cm="1">
        <f t="array" ref="AI366">INDEX($K:$P,ROW(),MATCH(AI$3,$K$2:$P$2,0))</f>
        <v>100</v>
      </c>
      <c r="AJ366" s="140" cm="1">
        <f t="array" ref="AJ366">INDEX($K:$P,ROW(),MATCH(AJ$3,$K$2:$P$2,0))</f>
        <v>100</v>
      </c>
      <c r="AK366" s="140" cm="1">
        <f t="array" ref="AK366">INDEX($K:$P,ROW(),MATCH(AK$3,$K$2:$P$2,0))</f>
        <v>100</v>
      </c>
      <c r="AL366" s="140" cm="1">
        <f t="array" ref="AL366">INDEX($K:$P,ROW(),MATCH(AL$3,$K$2:$P$2,0))</f>
        <v>100</v>
      </c>
      <c r="AM366" s="140" cm="1">
        <f t="array" ref="AM366">INDEX($K:$P,ROW(),MATCH(AM$3,$K$2:$P$2,0))</f>
        <v>100</v>
      </c>
      <c r="AN366" s="140" cm="1">
        <f t="array" ref="AN366">INDEX($K:$P,ROW(),MATCH(AN$3,$K$2:$P$2,0))</f>
        <v>100</v>
      </c>
      <c r="AO366" s="140" cm="1">
        <f t="array" ref="AO366">INDEX($K:$P,ROW(),MATCH(AO$3,$K$2:$P$2,0))</f>
        <v>100</v>
      </c>
      <c r="AP366" s="140" cm="1">
        <f t="array" ref="AP366">INDEX($K:$P,ROW(),MATCH(AP$3,$K$2:$P$2,0))</f>
        <v>100</v>
      </c>
      <c r="AQ366" s="140" cm="1">
        <f t="array" ref="AQ366">INDEX($K:$P,ROW(),MATCH(AQ$3,$K$2:$P$2,0))</f>
        <v>100</v>
      </c>
      <c r="AR366" s="140" cm="1">
        <f t="array" ref="AR366">INDEX($K:$P,ROW(),MATCH(AR$3,$K$2:$P$2,0))</f>
        <v>100</v>
      </c>
      <c r="AS366" s="140" cm="1">
        <f t="array" ref="AS366">INDEX($K:$P,ROW(),MATCH(AS$3,$K$2:$P$2,0))</f>
        <v>100</v>
      </c>
      <c r="AT366" s="140" cm="1">
        <f t="array" ref="AT366">INDEX($K:$P,ROW(),MATCH(AT$3,$K$2:$P$2,0))</f>
        <v>100</v>
      </c>
      <c r="AU366" s="140" cm="1">
        <f t="array" ref="AU366">INDEX($K:$P,ROW(),MATCH(AU$3,$K$2:$P$2,0))</f>
        <v>100</v>
      </c>
      <c r="AV366" s="140" cm="1">
        <f t="array" ref="AV366">INDEX($K:$P,ROW(),MATCH(AV$3,$K$2:$P$2,0))</f>
        <v>100</v>
      </c>
      <c r="AW366" s="140" cm="1">
        <f t="array" ref="AW366">INDEX($K:$P,ROW(),MATCH(AW$3,$K$2:$P$2,0))</f>
        <v>100</v>
      </c>
      <c r="AX366" s="140" cm="1">
        <f t="array" ref="AX366">INDEX($K:$P,ROW(),MATCH(AX$3,$K$2:$P$2,0))</f>
        <v>100</v>
      </c>
      <c r="AY366" s="140" cm="1">
        <f t="array" ref="AY366">INDEX($K:$P,ROW(),MATCH(AY$3,$K$2:$P$2,0))</f>
        <v>100</v>
      </c>
      <c r="AZ366" s="140" cm="1">
        <f t="array" ref="AZ366">INDEX($K:$P,ROW(),MATCH(AZ$3,$K$2:$P$2,0))</f>
        <v>100</v>
      </c>
      <c r="BA366" s="140" cm="1">
        <f t="array" ref="BA366">INDEX($K:$P,ROW(),MATCH(BA$3,$K$2:$P$2,0))</f>
        <v>100</v>
      </c>
      <c r="BB366" s="140" cm="1">
        <f t="array" ref="BB366">INDEX($K:$P,ROW(),MATCH(BB$3,$K$2:$P$2,0))</f>
        <v>100</v>
      </c>
      <c r="BC366" s="140" cm="1">
        <f t="array" ref="BC366">INDEX($K:$P,ROW(),MATCH(BC$3,$K$2:$P$2,0))</f>
        <v>100</v>
      </c>
      <c r="BD366" s="140" cm="1">
        <f t="array" ref="BD366">INDEX($K:$P,ROW(),MATCH(BD$3,$K$2:$P$2,0))</f>
        <v>100</v>
      </c>
      <c r="BE366" s="140" cm="1">
        <f t="array" ref="BE366">INDEX($K:$P,ROW(),MATCH(BE$3,$K$2:$P$2,0))</f>
        <v>100</v>
      </c>
      <c r="BF366" s="140" cm="1">
        <f t="array" ref="BF366">INDEX($K:$P,ROW(),MATCH(BF$3,$K$2:$P$2,0))</f>
        <v>100</v>
      </c>
      <c r="BG366" s="140" cm="1">
        <f t="array" ref="BG366">INDEX($K:$P,ROW(),MATCH(BG$3,$K$2:$P$2,0))</f>
        <v>100</v>
      </c>
      <c r="BH366" s="140" cm="1">
        <f t="array" ref="BH366">INDEX($K:$P,ROW(),MATCH(BH$3,$K$2:$P$2,0))</f>
        <v>100</v>
      </c>
      <c r="BI366" s="140" cm="1">
        <f t="array" ref="BI366">INDEX($K:$P,ROW(),MATCH(BI$3,$K$2:$P$2,0))</f>
        <v>100</v>
      </c>
      <c r="BJ366" s="140" cm="1">
        <f t="array" ref="BJ366">INDEX($K:$P,ROW(),MATCH(BJ$3,$K$2:$P$2,0))</f>
        <v>100</v>
      </c>
      <c r="BK366" s="140" cm="1">
        <f t="array" ref="BK366">INDEX($K:$P,ROW(),MATCH(BK$3,$K$2:$P$2,0))</f>
        <v>100</v>
      </c>
      <c r="BL366" s="140" cm="1">
        <f t="array" ref="BL366">INDEX($K:$P,ROW(),MATCH(BL$3,$K$2:$P$2,0))</f>
        <v>100</v>
      </c>
      <c r="BM366" s="140" cm="1">
        <f t="array" ref="BM366">INDEX($K:$P,ROW(),MATCH(BM$3,$K$2:$P$2,0))</f>
        <v>100</v>
      </c>
      <c r="BN366" s="140" cm="1">
        <f t="array" ref="BN366">INDEX($K:$P,ROW(),MATCH(BN$3,$K$2:$P$2,0))</f>
        <v>100</v>
      </c>
      <c r="BO366" s="140" cm="1">
        <f t="array" ref="BO366">INDEX($K:$P,ROW(),MATCH(BO$3,$K$2:$P$2,0))</f>
        <v>100</v>
      </c>
      <c r="BP366" s="140" cm="1">
        <f t="array" ref="BP366">INDEX($K:$P,ROW(),MATCH(BP$3,$K$2:$P$2,0))</f>
        <v>100</v>
      </c>
      <c r="BQ366" s="140" cm="1">
        <f t="array" ref="BQ366">INDEX($K:$P,ROW(),MATCH(BQ$3,$K$2:$P$2,0))</f>
        <v>100</v>
      </c>
      <c r="BR366" s="140" cm="1">
        <f t="array" ref="BR366">INDEX($K:$P,ROW(),MATCH(BR$3,$K$2:$P$2,0))</f>
        <v>100</v>
      </c>
      <c r="BS366" s="140" cm="1">
        <f t="array" ref="BS366">INDEX($K:$P,ROW(),MATCH(BS$3,$K$2:$P$2,0))</f>
        <v>100</v>
      </c>
      <c r="BT366" s="140" cm="1">
        <f t="array" ref="BT366">INDEX($K:$P,ROW(),MATCH(BT$3,$K$2:$P$2,0))</f>
        <v>100</v>
      </c>
      <c r="BU366" s="140" cm="1">
        <f t="array" ref="BU366">INDEX($K:$P,ROW(),MATCH(BU$3,$K$2:$P$2,0))</f>
        <v>100</v>
      </c>
      <c r="BV366" s="140" cm="1">
        <f t="array" ref="BV366">INDEX($K:$P,ROW(),MATCH(BV$3,$K$2:$P$2,0))</f>
        <v>100</v>
      </c>
      <c r="BW366" s="140" cm="1">
        <f t="array" ref="BW366">INDEX($K:$P,ROW(),MATCH(BW$3,$K$2:$P$2,0))</f>
        <v>100</v>
      </c>
      <c r="BX366" s="140" cm="1">
        <f t="array" ref="BX366">INDEX($K:$P,ROW(),MATCH(BX$3,$K$2:$P$2,0))</f>
        <v>100</v>
      </c>
      <c r="BY366" s="140" cm="1">
        <f t="array" ref="BY366">INDEX($K:$P,ROW(),MATCH(BY$3,$K$2:$P$2,0))</f>
        <v>100</v>
      </c>
      <c r="BZ366" s="140" cm="1">
        <f t="array" ref="BZ366">INDEX($K:$P,ROW(),MATCH(BZ$3,$K$2:$P$2,0))</f>
        <v>100</v>
      </c>
      <c r="CA366" s="140" cm="1">
        <f t="array" ref="CA366">INDEX($K:$P,ROW(),MATCH(CA$3,$K$2:$P$2,0))</f>
        <v>100</v>
      </c>
      <c r="CB366" s="140" cm="1">
        <f t="array" ref="CB366">INDEX($K:$P,ROW(),MATCH(CB$3,$K$2:$P$2,0))</f>
        <v>100</v>
      </c>
      <c r="CC366" s="140" cm="1">
        <f t="array" ref="CC366">INDEX($K:$P,ROW(),MATCH(CC$3,$K$2:$P$2,0))</f>
        <v>100</v>
      </c>
      <c r="CD366" s="140" cm="1">
        <f t="array" ref="CD366">INDEX($K:$P,ROW(),MATCH(CD$3,$K$2:$P$2,0))</f>
        <v>100</v>
      </c>
      <c r="CE366" s="140" cm="1">
        <f t="array" ref="CE366">INDEX($K:$P,ROW(),MATCH(CE$3,$K$2:$P$2,0))</f>
        <v>100</v>
      </c>
      <c r="CF366" s="140" cm="1">
        <f t="array" ref="CF366">INDEX($K:$P,ROW(),MATCH(CF$3,$K$2:$P$2,0))</f>
        <v>100</v>
      </c>
      <c r="CG366" s="140" cm="1">
        <f t="array" ref="CG366">INDEX($K:$P,ROW(),MATCH(CG$3,$K$2:$P$2,0))</f>
        <v>100</v>
      </c>
      <c r="CH366" s="140" cm="1">
        <f t="array" ref="CH366">INDEX($K:$P,ROW(),MATCH(CH$3,$K$2:$P$2,0))</f>
        <v>100</v>
      </c>
      <c r="CI366" s="140" cm="1">
        <f t="array" ref="CI366">INDEX($K:$P,ROW(),MATCH(CI$3,$K$2:$P$2,0))</f>
        <v>100</v>
      </c>
      <c r="CJ366" s="140" cm="1">
        <f t="array" ref="CJ366">INDEX($K:$P,ROW(),MATCH(CJ$3,$K$2:$P$2,0))</f>
        <v>100</v>
      </c>
      <c r="CK366" s="140" cm="1">
        <f t="array" ref="CK366">INDEX($K:$P,ROW(),MATCH(CK$3,$K$2:$P$2,0))</f>
        <v>100</v>
      </c>
      <c r="CL366" s="140" cm="1">
        <f t="array" ref="CL366">INDEX($K:$P,ROW(),MATCH(CL$3,$K$2:$P$2,0))</f>
        <v>100</v>
      </c>
      <c r="CN366" s="73"/>
      <c r="CO366" s="140" t="e" cm="1">
        <f t="array" ref="CO366">INDEX($K:$P,ROW(),MATCH(CO$3,$K$2:$P$2,0))/CO$5</f>
        <v>#N/A</v>
      </c>
      <c r="CP366" s="140" t="e" cm="1">
        <f t="array" ref="CP366">INDEX($K:$P,ROW(),MATCH(CP$3,$K$2:$P$2,0))/CP$5</f>
        <v>#N/A</v>
      </c>
      <c r="CQ366" s="140" t="e" cm="1">
        <f t="array" ref="CQ366">INDEX($K:$P,ROW(),MATCH(CQ$3,$K$2:$P$2,0))/CQ$5</f>
        <v>#N/A</v>
      </c>
      <c r="CR366" s="140" t="e" cm="1">
        <f t="array" ref="CR366">INDEX($K:$P,ROW(),MATCH(CR$3,$K$2:$P$2,0))/CR$5</f>
        <v>#N/A</v>
      </c>
      <c r="CS366" s="140" t="e" cm="1">
        <f t="array" ref="CS366">INDEX($K:$P,ROW(),MATCH(CS$3,$K$2:$P$2,0))/CS$5</f>
        <v>#N/A</v>
      </c>
      <c r="CT366" s="140" t="e" cm="1">
        <f t="array" ref="CT366">INDEX($K:$P,ROW(),MATCH(CT$3,$K$2:$P$2,0))/CT$5</f>
        <v>#N/A</v>
      </c>
      <c r="CU366" s="140" t="e" cm="1">
        <f t="array" ref="CU366">INDEX($K:$P,ROW(),MATCH(CU$3,$K$2:$P$2,0))/CU$5</f>
        <v>#N/A</v>
      </c>
      <c r="CV366" s="140" t="e" cm="1">
        <f t="array" ref="CV366">INDEX($K:$P,ROW(),MATCH(CV$3,$K$2:$P$2,0))/CV$5</f>
        <v>#N/A</v>
      </c>
      <c r="CW366" s="140" t="e" cm="1">
        <f t="array" ref="CW366">INDEX($K:$P,ROW(),MATCH(CW$3,$K$2:$P$2,0))/CW$5</f>
        <v>#N/A</v>
      </c>
      <c r="CX366" s="140" t="e" cm="1">
        <f t="array" ref="CX366">INDEX($K:$P,ROW(),MATCH(CX$3,$K$2:$P$2,0))/CX$5</f>
        <v>#N/A</v>
      </c>
      <c r="CY366" s="140" t="e" cm="1">
        <f t="array" ref="CY366">INDEX($K:$P,ROW(),MATCH(CY$3,$K$2:$P$2,0))/CL$5</f>
        <v>#N/A</v>
      </c>
      <c r="CZ366" s="140" t="e" cm="1">
        <f t="array" ref="CZ366">INDEX($K:$P,ROW(),MATCH(CZ$3,$K$2:$P$2,0))/CZ$5</f>
        <v>#N/A</v>
      </c>
      <c r="DA366" s="140" t="e" cm="1">
        <f t="array" ref="DA366">INDEX($K:$P,ROW(),MATCH(DA$3,$K$2:$P$2,0))/DA$5</f>
        <v>#N/A</v>
      </c>
      <c r="DB366" s="140" t="e" cm="1">
        <f t="array" ref="DB366">INDEX($K:$P,ROW(),MATCH(DB$3,$K$2:$P$2,0))/DB$5</f>
        <v>#N/A</v>
      </c>
      <c r="DC366" s="140" t="e" cm="1">
        <f t="array" ref="DC366">INDEX($K:$P,ROW(),MATCH(DC$3,$K$2:$P$2,0))/DC$5</f>
        <v>#N/A</v>
      </c>
      <c r="DD366" s="140" t="e" cm="1">
        <f t="array" ref="DD366">INDEX($K:$P,ROW(),MATCH(DD$3,$K$2:$P$2,0))/DD$5</f>
        <v>#N/A</v>
      </c>
      <c r="DE366" s="140" t="e" cm="1">
        <f t="array" ref="DE366">INDEX($K:$P,ROW(),MATCH(DE$3,$K$2:$P$2,0))/DE$5</f>
        <v>#N/A</v>
      </c>
      <c r="DF366" s="140" t="e" cm="1">
        <f t="array" ref="DF366">INDEX($K:$P,ROW(),MATCH(DF$3,$K$2:$P$2,0))/DF$5</f>
        <v>#N/A</v>
      </c>
      <c r="DG366" s="140" t="e" cm="1">
        <f t="array" ref="DG366">INDEX($K:$P,ROW(),MATCH(DG$3,$K$2:$P$2,0))/DG$5</f>
        <v>#N/A</v>
      </c>
      <c r="DH366" s="140" t="e" cm="1">
        <f t="array" ref="DH366">INDEX($K:$P,ROW(),MATCH(DH$3,$K$2:$P$2,0))/DH$5</f>
        <v>#N/A</v>
      </c>
      <c r="DI366" s="140" t="e" cm="1">
        <f t="array" ref="DI366">INDEX($K:$P,ROW(),MATCH(DI$3,$K$2:$P$2,0))/DI$5</f>
        <v>#N/A</v>
      </c>
      <c r="DJ366" s="140" t="e" cm="1">
        <f t="array" ref="DJ366">INDEX($K:$P,ROW(),MATCH(DJ$3,$K$2:$P$2,0))/DJ$5</f>
        <v>#N/A</v>
      </c>
      <c r="DK366" s="140" t="e" cm="1">
        <f t="array" ref="DK366">INDEX($K:$P,ROW(),MATCH(DK$3,$K$2:$P$2,0))/DK$5</f>
        <v>#N/A</v>
      </c>
      <c r="DL366" s="140" t="e" cm="1">
        <f t="array" ref="DL366">INDEX($K:$P,ROW(),MATCH(DL$3,$K$2:$P$2,0))/DL$5</f>
        <v>#N/A</v>
      </c>
    </row>
    <row r="367" spans="1:116" x14ac:dyDescent="0.35">
      <c r="C367" t="s">
        <v>198</v>
      </c>
      <c r="D367" t="s">
        <v>757</v>
      </c>
      <c r="E367" s="8" t="str">
        <f t="shared" si="374"/>
        <v>367 DAYRENT-PV</v>
      </c>
      <c r="G367" s="126" t="str">
        <f>"Revenue - "&amp;G369</f>
        <v>Revenue - (Primary label)</v>
      </c>
      <c r="H367" s="31"/>
      <c r="I367" s="73"/>
      <c r="J367" s="73"/>
      <c r="K367" s="118">
        <f t="shared" ref="K367:P367" ca="1" si="375">SUMIF($3:$3,K$2,367:367)</f>
        <v>144000000</v>
      </c>
      <c r="L367" s="118">
        <f t="shared" ca="1" si="375"/>
        <v>144000000</v>
      </c>
      <c r="M367" s="118">
        <f t="shared" ca="1" si="375"/>
        <v>144000000</v>
      </c>
      <c r="N367" s="118">
        <f t="shared" ca="1" si="375"/>
        <v>144000000</v>
      </c>
      <c r="O367" s="118">
        <f t="shared" ca="1" si="375"/>
        <v>144000000</v>
      </c>
      <c r="P367" s="118">
        <f t="shared" ca="1" si="375"/>
        <v>144000000</v>
      </c>
      <c r="R367" s="38"/>
      <c r="S367" s="77" cm="1">
        <f t="array" aca="1" ref="S367" ca="1">INDIRECT(S358)*S365*S366*S$6</f>
        <v>12000000</v>
      </c>
      <c r="T367" s="77" cm="1">
        <f t="array" aca="1" ref="T367" ca="1">INDIRECT(T358)*T365*T366*T$6</f>
        <v>12000000</v>
      </c>
      <c r="U367" s="77" cm="1">
        <f t="array" aca="1" ref="U367" ca="1">INDIRECT(U358)*U365*U366*U$6</f>
        <v>12000000</v>
      </c>
      <c r="V367" s="77" cm="1">
        <f t="array" aca="1" ref="V367" ca="1">INDIRECT(V358)*V365*V366*V$6</f>
        <v>12000000</v>
      </c>
      <c r="W367" s="77" cm="1">
        <f t="array" aca="1" ref="W367" ca="1">INDIRECT(W358)*W365*W366*W$6</f>
        <v>12000000</v>
      </c>
      <c r="X367" s="77" cm="1">
        <f t="array" aca="1" ref="X367" ca="1">INDIRECT(X358)*X365*X366*X$6</f>
        <v>12000000</v>
      </c>
      <c r="Y367" s="77" cm="1">
        <f t="array" aca="1" ref="Y367" ca="1">INDIRECT(Y358)*Y365*Y366*Y$6</f>
        <v>12000000</v>
      </c>
      <c r="Z367" s="77" cm="1">
        <f t="array" aca="1" ref="Z367" ca="1">INDIRECT(Z358)*Z365*Z366*Z$6</f>
        <v>12000000</v>
      </c>
      <c r="AA367" s="77" cm="1">
        <f t="array" aca="1" ref="AA367" ca="1">INDIRECT(AA358)*AA365*AA366*AA$6</f>
        <v>12000000</v>
      </c>
      <c r="AB367" s="77" cm="1">
        <f t="array" aca="1" ref="AB367" ca="1">INDIRECT(AB358)*AB365*AB366*AB$6</f>
        <v>12000000</v>
      </c>
      <c r="AC367" s="77" cm="1">
        <f t="array" aca="1" ref="AC367" ca="1">INDIRECT(AC358)*AC365*AC366*AC$6</f>
        <v>12000000</v>
      </c>
      <c r="AD367" s="77" cm="1">
        <f t="array" aca="1" ref="AD367" ca="1">INDIRECT(AD358)*AD365*AD366*AD$6</f>
        <v>12000000</v>
      </c>
      <c r="AE367" s="77" cm="1">
        <f t="array" aca="1" ref="AE367" ca="1">INDIRECT(AE358)*AE365*AE366*AE$6</f>
        <v>12000000</v>
      </c>
      <c r="AF367" s="77" cm="1">
        <f t="array" aca="1" ref="AF367" ca="1">INDIRECT(AF358)*AF365*AF366*AF$6</f>
        <v>12000000</v>
      </c>
      <c r="AG367" s="77" cm="1">
        <f t="array" aca="1" ref="AG367" ca="1">INDIRECT(AG358)*AG365*AG366*AG$6</f>
        <v>12000000</v>
      </c>
      <c r="AH367" s="77" cm="1">
        <f t="array" aca="1" ref="AH367" ca="1">INDIRECT(AH358)*AH365*AH366*AH$6</f>
        <v>12000000</v>
      </c>
      <c r="AI367" s="77" cm="1">
        <f t="array" aca="1" ref="AI367" ca="1">INDIRECT(AI358)*AI365*AI366*AI$6</f>
        <v>12000000</v>
      </c>
      <c r="AJ367" s="77" cm="1">
        <f t="array" aca="1" ref="AJ367" ca="1">INDIRECT(AJ358)*AJ365*AJ366*AJ$6</f>
        <v>12000000</v>
      </c>
      <c r="AK367" s="77" cm="1">
        <f t="array" aca="1" ref="AK367" ca="1">INDIRECT(AK358)*AK365*AK366*AK$6</f>
        <v>12000000</v>
      </c>
      <c r="AL367" s="77" cm="1">
        <f t="array" aca="1" ref="AL367" ca="1">INDIRECT(AL358)*AL365*AL366*AL$6</f>
        <v>12000000</v>
      </c>
      <c r="AM367" s="77" cm="1">
        <f t="array" aca="1" ref="AM367" ca="1">INDIRECT(AM358)*AM365*AM366*AM$6</f>
        <v>12000000</v>
      </c>
      <c r="AN367" s="77" cm="1">
        <f t="array" aca="1" ref="AN367" ca="1">INDIRECT(AN358)*AN365*AN366*AN$6</f>
        <v>12000000</v>
      </c>
      <c r="AO367" s="77" cm="1">
        <f t="array" aca="1" ref="AO367" ca="1">INDIRECT(AO358)*AO365*AO366*AO$6</f>
        <v>12000000</v>
      </c>
      <c r="AP367" s="77" cm="1">
        <f t="array" aca="1" ref="AP367" ca="1">INDIRECT(AP358)*AP365*AP366*AP$6</f>
        <v>12000000</v>
      </c>
      <c r="AQ367" s="77" cm="1">
        <f t="array" aca="1" ref="AQ367" ca="1">INDIRECT(AQ358)*AQ365*AQ366*AQ$6</f>
        <v>12000000</v>
      </c>
      <c r="AR367" s="77" cm="1">
        <f t="array" aca="1" ref="AR367" ca="1">INDIRECT(AR358)*AR365*AR366*AR$6</f>
        <v>12000000</v>
      </c>
      <c r="AS367" s="77" cm="1">
        <f t="array" aca="1" ref="AS367" ca="1">INDIRECT(AS358)*AS365*AS366*AS$6</f>
        <v>12000000</v>
      </c>
      <c r="AT367" s="77" cm="1">
        <f t="array" aca="1" ref="AT367" ca="1">INDIRECT(AT358)*AT365*AT366*AT$6</f>
        <v>12000000</v>
      </c>
      <c r="AU367" s="77" cm="1">
        <f t="array" aca="1" ref="AU367" ca="1">INDIRECT(AU358)*AU365*AU366*AU$6</f>
        <v>12000000</v>
      </c>
      <c r="AV367" s="77" cm="1">
        <f t="array" aca="1" ref="AV367" ca="1">INDIRECT(AV358)*AV365*AV366*AV$6</f>
        <v>12000000</v>
      </c>
      <c r="AW367" s="77" cm="1">
        <f t="array" aca="1" ref="AW367" ca="1">INDIRECT(AW358)*AW365*AW366*AW$6</f>
        <v>12000000</v>
      </c>
      <c r="AX367" s="77" cm="1">
        <f t="array" aca="1" ref="AX367" ca="1">INDIRECT(AX358)*AX365*AX366*AX$6</f>
        <v>12000000</v>
      </c>
      <c r="AY367" s="77" cm="1">
        <f t="array" aca="1" ref="AY367" ca="1">INDIRECT(AY358)*AY365*AY366*AY$6</f>
        <v>12000000</v>
      </c>
      <c r="AZ367" s="77" cm="1">
        <f t="array" aca="1" ref="AZ367" ca="1">INDIRECT(AZ358)*AZ365*AZ366*AZ$6</f>
        <v>12000000</v>
      </c>
      <c r="BA367" s="77" cm="1">
        <f t="array" aca="1" ref="BA367" ca="1">INDIRECT(BA358)*BA365*BA366*BA$6</f>
        <v>12000000</v>
      </c>
      <c r="BB367" s="77" cm="1">
        <f t="array" aca="1" ref="BB367" ca="1">INDIRECT(BB358)*BB365*BB366*BB$6</f>
        <v>12000000</v>
      </c>
      <c r="BC367" s="77" cm="1">
        <f t="array" aca="1" ref="BC367" ca="1">INDIRECT(BC358)*BC365*BC366*BC$6</f>
        <v>12000000</v>
      </c>
      <c r="BD367" s="77" cm="1">
        <f t="array" aca="1" ref="BD367" ca="1">INDIRECT(BD358)*BD365*BD366*BD$6</f>
        <v>12000000</v>
      </c>
      <c r="BE367" s="77" cm="1">
        <f t="array" aca="1" ref="BE367" ca="1">INDIRECT(BE358)*BE365*BE366*BE$6</f>
        <v>12000000</v>
      </c>
      <c r="BF367" s="77" cm="1">
        <f t="array" aca="1" ref="BF367" ca="1">INDIRECT(BF358)*BF365*BF366*BF$6</f>
        <v>12000000</v>
      </c>
      <c r="BG367" s="77" cm="1">
        <f t="array" aca="1" ref="BG367" ca="1">INDIRECT(BG358)*BG365*BG366*BG$6</f>
        <v>12000000</v>
      </c>
      <c r="BH367" s="77" cm="1">
        <f t="array" aca="1" ref="BH367" ca="1">INDIRECT(BH358)*BH365*BH366*BH$6</f>
        <v>12000000</v>
      </c>
      <c r="BI367" s="77" cm="1">
        <f t="array" aca="1" ref="BI367" ca="1">INDIRECT(BI358)*BI365*BI366*BI$6</f>
        <v>12000000</v>
      </c>
      <c r="BJ367" s="77" cm="1">
        <f t="array" aca="1" ref="BJ367" ca="1">INDIRECT(BJ358)*BJ365*BJ366*BJ$6</f>
        <v>12000000</v>
      </c>
      <c r="BK367" s="77" cm="1">
        <f t="array" aca="1" ref="BK367" ca="1">INDIRECT(BK358)*BK365*BK366*BK$6</f>
        <v>12000000</v>
      </c>
      <c r="BL367" s="77" cm="1">
        <f t="array" aca="1" ref="BL367" ca="1">INDIRECT(BL358)*BL365*BL366*BL$6</f>
        <v>12000000</v>
      </c>
      <c r="BM367" s="77" cm="1">
        <f t="array" aca="1" ref="BM367" ca="1">INDIRECT(BM358)*BM365*BM366*BM$6</f>
        <v>12000000</v>
      </c>
      <c r="BN367" s="77" cm="1">
        <f t="array" aca="1" ref="BN367" ca="1">INDIRECT(BN358)*BN365*BN366*BN$6</f>
        <v>12000000</v>
      </c>
      <c r="BO367" s="77" cm="1">
        <f t="array" aca="1" ref="BO367" ca="1">INDIRECT(BO358)*BO365*BO366*BO$6</f>
        <v>12000000</v>
      </c>
      <c r="BP367" s="77" cm="1">
        <f t="array" aca="1" ref="BP367" ca="1">INDIRECT(BP358)*BP365*BP366*BP$6</f>
        <v>12000000</v>
      </c>
      <c r="BQ367" s="77" cm="1">
        <f t="array" aca="1" ref="BQ367" ca="1">INDIRECT(BQ358)*BQ365*BQ366*BQ$6</f>
        <v>12000000</v>
      </c>
      <c r="BR367" s="77" cm="1">
        <f t="array" aca="1" ref="BR367" ca="1">INDIRECT(BR358)*BR365*BR366*BR$6</f>
        <v>12000000</v>
      </c>
      <c r="BS367" s="77" cm="1">
        <f t="array" aca="1" ref="BS367" ca="1">INDIRECT(BS358)*BS365*BS366*BS$6</f>
        <v>12000000</v>
      </c>
      <c r="BT367" s="77" cm="1">
        <f t="array" aca="1" ref="BT367" ca="1">INDIRECT(BT358)*BT365*BT366*BT$6</f>
        <v>12000000</v>
      </c>
      <c r="BU367" s="77" cm="1">
        <f t="array" aca="1" ref="BU367" ca="1">INDIRECT(BU358)*BU365*BU366*BU$6</f>
        <v>12000000</v>
      </c>
      <c r="BV367" s="77" cm="1">
        <f t="array" aca="1" ref="BV367" ca="1">INDIRECT(BV358)*BV365*BV366*BV$6</f>
        <v>12000000</v>
      </c>
      <c r="BW367" s="77" cm="1">
        <f t="array" aca="1" ref="BW367" ca="1">INDIRECT(BW358)*BW365*BW366*BW$6</f>
        <v>12000000</v>
      </c>
      <c r="BX367" s="77" cm="1">
        <f t="array" aca="1" ref="BX367" ca="1">INDIRECT(BX358)*BX365*BX366*BX$6</f>
        <v>12000000</v>
      </c>
      <c r="BY367" s="77" cm="1">
        <f t="array" aca="1" ref="BY367" ca="1">INDIRECT(BY358)*BY365*BY366*BY$6</f>
        <v>12000000</v>
      </c>
      <c r="BZ367" s="77" cm="1">
        <f t="array" aca="1" ref="BZ367" ca="1">INDIRECT(BZ358)*BZ365*BZ366*BZ$6</f>
        <v>12000000</v>
      </c>
      <c r="CA367" s="77" cm="1">
        <f t="array" aca="1" ref="CA367" ca="1">INDIRECT(CA358)*CA365*CA366*CA$6</f>
        <v>12000000</v>
      </c>
      <c r="CB367" s="77" cm="1">
        <f t="array" aca="1" ref="CB367" ca="1">INDIRECT(CB358)*CB365*CB366*CB$6</f>
        <v>12000000</v>
      </c>
      <c r="CC367" s="77" cm="1">
        <f t="array" aca="1" ref="CC367" ca="1">INDIRECT(CC358)*CC365*CC366*CC$6</f>
        <v>12000000</v>
      </c>
      <c r="CD367" s="77" cm="1">
        <f t="array" aca="1" ref="CD367" ca="1">INDIRECT(CD358)*CD365*CD366*CD$6</f>
        <v>12000000</v>
      </c>
      <c r="CE367" s="77" cm="1">
        <f t="array" aca="1" ref="CE367" ca="1">INDIRECT(CE358)*CE365*CE366*CE$6</f>
        <v>12000000</v>
      </c>
      <c r="CF367" s="77" cm="1">
        <f t="array" aca="1" ref="CF367" ca="1">INDIRECT(CF358)*CF365*CF366*CF$6</f>
        <v>12000000</v>
      </c>
      <c r="CG367" s="77" cm="1">
        <f t="array" aca="1" ref="CG367" ca="1">INDIRECT(CG358)*CG365*CG366*CG$6</f>
        <v>12000000</v>
      </c>
      <c r="CH367" s="77" cm="1">
        <f t="array" aca="1" ref="CH367" ca="1">INDIRECT(CH358)*CH365*CH366*CH$6</f>
        <v>12000000</v>
      </c>
      <c r="CI367" s="77" cm="1">
        <f t="array" aca="1" ref="CI367" ca="1">INDIRECT(CI358)*CI365*CI366*CI$6</f>
        <v>12000000</v>
      </c>
      <c r="CJ367" s="77" cm="1">
        <f t="array" aca="1" ref="CJ367" ca="1">INDIRECT(CJ358)*CJ365*CJ366*CJ$6</f>
        <v>12000000</v>
      </c>
      <c r="CK367" s="77" cm="1">
        <f t="array" aca="1" ref="CK367" ca="1">INDIRECT(CK358)*CK365*CK366*CK$6</f>
        <v>12000000</v>
      </c>
      <c r="CL367" s="77" cm="1">
        <f t="array" aca="1" ref="CL367" ca="1">INDIRECT(CL358)*CL365*CL366*CL$6</f>
        <v>12000000</v>
      </c>
      <c r="CN367" s="73"/>
      <c r="CO367" s="77" t="e" cm="1">
        <f t="array" aca="1" ref="CO367" ca="1">INDIRECT(CO358)*CO365*CO366*CO$6</f>
        <v>#N/A</v>
      </c>
      <c r="CP367" s="77" t="e" cm="1">
        <f t="array" aca="1" ref="CP367" ca="1">INDIRECT(CP358)*CP365*CP366*CP$6</f>
        <v>#N/A</v>
      </c>
      <c r="CQ367" s="77" t="e" cm="1">
        <f t="array" aca="1" ref="CQ367" ca="1">INDIRECT(CQ358)*CQ365*CQ366*CQ$6</f>
        <v>#N/A</v>
      </c>
      <c r="CR367" s="77" t="e" cm="1">
        <f t="array" aca="1" ref="CR367" ca="1">INDIRECT(CR358)*CR365*CR366*CR$6</f>
        <v>#N/A</v>
      </c>
      <c r="CS367" s="77" t="e" cm="1">
        <f t="array" aca="1" ref="CS367" ca="1">INDIRECT(CS358)*CS365*CS366*CS$6</f>
        <v>#N/A</v>
      </c>
      <c r="CT367" s="77" t="e" cm="1">
        <f t="array" aca="1" ref="CT367" ca="1">INDIRECT(CT358)*CT365*CT366*CT$6</f>
        <v>#N/A</v>
      </c>
      <c r="CU367" s="77" t="e" cm="1">
        <f t="array" aca="1" ref="CU367" ca="1">INDIRECT(CU358)*CU365*CU366*CU$6</f>
        <v>#N/A</v>
      </c>
      <c r="CV367" s="77" t="e" cm="1">
        <f t="array" aca="1" ref="CV367" ca="1">INDIRECT(CV358)*CV365*CV366*CV$6</f>
        <v>#N/A</v>
      </c>
      <c r="CW367" s="77" t="e" cm="1">
        <f t="array" aca="1" ref="CW367" ca="1">INDIRECT(CW358)*CW365*CW366*CW$6</f>
        <v>#N/A</v>
      </c>
      <c r="CX367" s="77" t="e" cm="1">
        <f t="array" aca="1" ref="CX367" ca="1">INDIRECT(CX358)*CX365*CX366*CX$6</f>
        <v>#N/A</v>
      </c>
      <c r="CY367" s="77" t="e" cm="1">
        <f t="array" aca="1" ref="CY367" ca="1">INDIRECT(CY358)*CY365*CY366*CY$6</f>
        <v>#N/A</v>
      </c>
      <c r="CZ367" s="77" t="e" cm="1">
        <f t="array" aca="1" ref="CZ367" ca="1">INDIRECT(CZ358)*CZ365*CZ366*CZ$6</f>
        <v>#N/A</v>
      </c>
      <c r="DA367" s="77" t="e" cm="1">
        <f t="array" aca="1" ref="DA367" ca="1">INDIRECT(DA358)*DA365*DA366*DA$6</f>
        <v>#N/A</v>
      </c>
      <c r="DB367" s="77" t="e" cm="1">
        <f t="array" aca="1" ref="DB367" ca="1">INDIRECT(DB358)*DB365*DB366*DB$6</f>
        <v>#N/A</v>
      </c>
      <c r="DC367" s="77" t="e" cm="1">
        <f t="array" aca="1" ref="DC367" ca="1">INDIRECT(DC358)*DC365*DC366*DC$6</f>
        <v>#N/A</v>
      </c>
      <c r="DD367" s="77" t="e" cm="1">
        <f t="array" aca="1" ref="DD367" ca="1">INDIRECT(DD358)*DD365*DD366*DD$6</f>
        <v>#N/A</v>
      </c>
      <c r="DE367" s="77" t="e" cm="1">
        <f t="array" aca="1" ref="DE367" ca="1">INDIRECT(DE358)*DE365*DE366*DE$6</f>
        <v>#N/A</v>
      </c>
      <c r="DF367" s="77" t="e" cm="1">
        <f t="array" aca="1" ref="DF367" ca="1">INDIRECT(DF358)*DF365*DF366*DF$6</f>
        <v>#N/A</v>
      </c>
      <c r="DG367" s="77" t="e" cm="1">
        <f t="array" aca="1" ref="DG367" ca="1">INDIRECT(DG358)*DG365*DG366*DG$6</f>
        <v>#N/A</v>
      </c>
      <c r="DH367" s="77" t="e" cm="1">
        <f t="array" aca="1" ref="DH367" ca="1">INDIRECT(DH358)*DH365*DH366*DH$6</f>
        <v>#N/A</v>
      </c>
      <c r="DI367" s="77" t="e" cm="1">
        <f t="array" aca="1" ref="DI367" ca="1">INDIRECT(DI358)*DI365*DI366*DI$6</f>
        <v>#N/A</v>
      </c>
      <c r="DJ367" s="77" t="e" cm="1">
        <f t="array" aca="1" ref="DJ367" ca="1">INDIRECT(DJ358)*DJ365*DJ366*DJ$6</f>
        <v>#N/A</v>
      </c>
      <c r="DK367" s="77" t="e" cm="1">
        <f t="array" aca="1" ref="DK367" ca="1">INDIRECT(DK358)*DK365*DK366*DK$6</f>
        <v>#N/A</v>
      </c>
      <c r="DL367" s="77" t="e" cm="1">
        <f t="array" aca="1" ref="DL367" ca="1">INDIRECT(DL358)*DL365*DL366*DL$6</f>
        <v>#N/A</v>
      </c>
    </row>
    <row r="368" spans="1:116" x14ac:dyDescent="0.35">
      <c r="D368" t="s">
        <v>757</v>
      </c>
      <c r="E368" s="8" t="str">
        <f t="shared" ref="E368" si="376">ROW()&amp;" "&amp;D368</f>
        <v>368 DAYRENT-PV</v>
      </c>
      <c r="G368" s="126"/>
      <c r="H368" s="31"/>
      <c r="I368" s="73"/>
      <c r="J368" s="73"/>
      <c r="K368" s="33"/>
      <c r="L368" s="33"/>
      <c r="M368" s="33"/>
      <c r="N368" s="33"/>
      <c r="O368" s="33"/>
      <c r="P368" s="33"/>
      <c r="R368" s="38"/>
      <c r="S368" s="77"/>
      <c r="T368" s="77"/>
      <c r="U368" s="77"/>
      <c r="V368" s="77"/>
      <c r="W368" s="77"/>
      <c r="X368" s="77"/>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77"/>
      <c r="BD368" s="77"/>
      <c r="BE368" s="77"/>
      <c r="BF368" s="77"/>
      <c r="BG368" s="77"/>
      <c r="BH368" s="77"/>
      <c r="BI368" s="77"/>
      <c r="BJ368" s="77"/>
      <c r="BK368" s="77"/>
      <c r="BL368" s="77"/>
      <c r="BM368" s="77"/>
      <c r="BN368" s="77"/>
      <c r="BO368" s="77"/>
      <c r="BP368" s="77"/>
      <c r="BQ368" s="77"/>
      <c r="BR368" s="77"/>
      <c r="BS368" s="77"/>
      <c r="BT368" s="77"/>
      <c r="BU368" s="77"/>
      <c r="BV368" s="77"/>
      <c r="BW368" s="77"/>
      <c r="BX368" s="77"/>
      <c r="BY368" s="77"/>
      <c r="BZ368" s="77"/>
      <c r="CA368" s="77"/>
      <c r="CB368" s="77"/>
      <c r="CC368" s="77"/>
      <c r="CD368" s="77"/>
      <c r="CE368" s="77"/>
      <c r="CF368" s="77"/>
      <c r="CG368" s="77"/>
      <c r="CH368" s="77"/>
      <c r="CI368" s="77"/>
      <c r="CJ368" s="77"/>
      <c r="CK368" s="77"/>
      <c r="CL368" s="77"/>
      <c r="CN368" s="73"/>
      <c r="CO368" s="77"/>
      <c r="CP368" s="77"/>
      <c r="CQ368" s="77"/>
      <c r="CR368" s="77"/>
      <c r="CS368" s="77"/>
      <c r="CT368" s="77"/>
      <c r="CU368" s="77"/>
      <c r="CV368" s="77"/>
      <c r="CW368" s="77"/>
      <c r="CX368" s="77"/>
      <c r="CY368" s="77"/>
      <c r="CZ368" s="77"/>
      <c r="DA368" s="77"/>
      <c r="DB368" s="77"/>
      <c r="DC368" s="77"/>
      <c r="DD368" s="77"/>
      <c r="DE368" s="77"/>
      <c r="DF368" s="77"/>
      <c r="DG368" s="77"/>
      <c r="DH368" s="77"/>
      <c r="DI368" s="77"/>
      <c r="DJ368" s="77"/>
      <c r="DK368" s="77"/>
      <c r="DL368" s="77"/>
    </row>
    <row r="369" spans="1:116" x14ac:dyDescent="0.35">
      <c r="B369" t="s">
        <v>332</v>
      </c>
      <c r="D369" t="s">
        <v>757</v>
      </c>
      <c r="E369" s="8" t="str">
        <f t="shared" si="374"/>
        <v>369 DAYRENT-PV</v>
      </c>
      <c r="G369" s="136" t="str">
        <f>G355</f>
        <v>(Primary label)</v>
      </c>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35">
      <c r="B370" t="s">
        <v>332</v>
      </c>
      <c r="D370" t="s">
        <v>757</v>
      </c>
      <c r="E370" s="8" t="str">
        <f t="shared" si="374"/>
        <v>370 DAYRENT-PV</v>
      </c>
      <c r="G370" s="241" t="str">
        <f>IFERROR(SUBSTITUTE(G363,":",""),"no unit")</f>
        <v>unit</v>
      </c>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35">
      <c r="B371" t="s">
        <v>332</v>
      </c>
      <c r="D371" t="s">
        <v>757</v>
      </c>
      <c r="E371" s="8" t="str">
        <f t="shared" si="374"/>
        <v>371 DAYRENT-PV</v>
      </c>
      <c r="G371" s="136" t="str">
        <f>G357</f>
        <v>Primary revenue driver</v>
      </c>
      <c r="H371" s="31"/>
      <c r="I371" s="73"/>
      <c r="J371" s="73"/>
      <c r="K371" s="39"/>
      <c r="L371" s="39"/>
      <c r="M371" s="39"/>
      <c r="N371" s="39"/>
      <c r="O371" s="39"/>
      <c r="P371" s="39"/>
      <c r="R371" s="38"/>
      <c r="S371" s="203" t="str">
        <f t="shared" ref="S371:BX371" si="377">ADDRESS(ROW(S367),COLUMN(S367),2)</f>
        <v>S$367</v>
      </c>
      <c r="T371" s="203" t="str">
        <f t="shared" si="377"/>
        <v>T$367</v>
      </c>
      <c r="U371" s="203" t="str">
        <f t="shared" si="377"/>
        <v>U$367</v>
      </c>
      <c r="V371" s="203" t="str">
        <f t="shared" si="377"/>
        <v>V$367</v>
      </c>
      <c r="W371" s="203" t="str">
        <f t="shared" si="377"/>
        <v>W$367</v>
      </c>
      <c r="X371" s="203" t="str">
        <f t="shared" si="377"/>
        <v>X$367</v>
      </c>
      <c r="Y371" s="203" t="str">
        <f t="shared" si="377"/>
        <v>Y$367</v>
      </c>
      <c r="Z371" s="203" t="str">
        <f t="shared" si="377"/>
        <v>Z$367</v>
      </c>
      <c r="AA371" s="203" t="str">
        <f t="shared" si="377"/>
        <v>AA$367</v>
      </c>
      <c r="AB371" s="203" t="str">
        <f t="shared" si="377"/>
        <v>AB$367</v>
      </c>
      <c r="AC371" s="203" t="str">
        <f t="shared" si="377"/>
        <v>AC$367</v>
      </c>
      <c r="AD371" s="203" t="str">
        <f t="shared" si="377"/>
        <v>AD$367</v>
      </c>
      <c r="AE371" s="203" t="str">
        <f t="shared" si="377"/>
        <v>AE$367</v>
      </c>
      <c r="AF371" s="203" t="str">
        <f t="shared" si="377"/>
        <v>AF$367</v>
      </c>
      <c r="AG371" s="203" t="str">
        <f t="shared" si="377"/>
        <v>AG$367</v>
      </c>
      <c r="AH371" s="203" t="str">
        <f t="shared" si="377"/>
        <v>AH$367</v>
      </c>
      <c r="AI371" s="203" t="str">
        <f t="shared" si="377"/>
        <v>AI$367</v>
      </c>
      <c r="AJ371" s="203" t="str">
        <f t="shared" si="377"/>
        <v>AJ$367</v>
      </c>
      <c r="AK371" s="203" t="str">
        <f t="shared" si="377"/>
        <v>AK$367</v>
      </c>
      <c r="AL371" s="203" t="str">
        <f t="shared" si="377"/>
        <v>AL$367</v>
      </c>
      <c r="AM371" s="203" t="str">
        <f t="shared" si="377"/>
        <v>AM$367</v>
      </c>
      <c r="AN371" s="203" t="str">
        <f t="shared" si="377"/>
        <v>AN$367</v>
      </c>
      <c r="AO371" s="203" t="str">
        <f t="shared" si="377"/>
        <v>AO$367</v>
      </c>
      <c r="AP371" s="203" t="str">
        <f t="shared" si="377"/>
        <v>AP$367</v>
      </c>
      <c r="AQ371" s="203" t="str">
        <f t="shared" si="377"/>
        <v>AQ$367</v>
      </c>
      <c r="AR371" s="203" t="str">
        <f t="shared" si="377"/>
        <v>AR$367</v>
      </c>
      <c r="AS371" s="203" t="str">
        <f t="shared" si="377"/>
        <v>AS$367</v>
      </c>
      <c r="AT371" s="203" t="str">
        <f t="shared" si="377"/>
        <v>AT$367</v>
      </c>
      <c r="AU371" s="203" t="str">
        <f t="shared" si="377"/>
        <v>AU$367</v>
      </c>
      <c r="AV371" s="203" t="str">
        <f t="shared" si="377"/>
        <v>AV$367</v>
      </c>
      <c r="AW371" s="203" t="str">
        <f t="shared" si="377"/>
        <v>AW$367</v>
      </c>
      <c r="AX371" s="203" t="str">
        <f t="shared" si="377"/>
        <v>AX$367</v>
      </c>
      <c r="AY371" s="203" t="str">
        <f t="shared" si="377"/>
        <v>AY$367</v>
      </c>
      <c r="AZ371" s="203" t="str">
        <f t="shared" si="377"/>
        <v>AZ$367</v>
      </c>
      <c r="BA371" s="203" t="str">
        <f t="shared" si="377"/>
        <v>BA$367</v>
      </c>
      <c r="BB371" s="203" t="str">
        <f t="shared" si="377"/>
        <v>BB$367</v>
      </c>
      <c r="BC371" s="203" t="str">
        <f t="shared" si="377"/>
        <v>BC$367</v>
      </c>
      <c r="BD371" s="203" t="str">
        <f t="shared" si="377"/>
        <v>BD$367</v>
      </c>
      <c r="BE371" s="203" t="str">
        <f t="shared" si="377"/>
        <v>BE$367</v>
      </c>
      <c r="BF371" s="203" t="str">
        <f t="shared" si="377"/>
        <v>BF$367</v>
      </c>
      <c r="BG371" s="203" t="str">
        <f t="shared" si="377"/>
        <v>BG$367</v>
      </c>
      <c r="BH371" s="203" t="str">
        <f t="shared" si="377"/>
        <v>BH$367</v>
      </c>
      <c r="BI371" s="203" t="str">
        <f t="shared" si="377"/>
        <v>BI$367</v>
      </c>
      <c r="BJ371" s="203" t="str">
        <f t="shared" si="377"/>
        <v>BJ$367</v>
      </c>
      <c r="BK371" s="203" t="str">
        <f t="shared" si="377"/>
        <v>BK$367</v>
      </c>
      <c r="BL371" s="203" t="str">
        <f t="shared" si="377"/>
        <v>BL$367</v>
      </c>
      <c r="BM371" s="203" t="str">
        <f t="shared" si="377"/>
        <v>BM$367</v>
      </c>
      <c r="BN371" s="203" t="str">
        <f t="shared" si="377"/>
        <v>BN$367</v>
      </c>
      <c r="BO371" s="203" t="str">
        <f t="shared" si="377"/>
        <v>BO$367</v>
      </c>
      <c r="BP371" s="203" t="str">
        <f t="shared" si="377"/>
        <v>BP$367</v>
      </c>
      <c r="BQ371" s="203" t="str">
        <f t="shared" si="377"/>
        <v>BQ$367</v>
      </c>
      <c r="BR371" s="203" t="str">
        <f t="shared" si="377"/>
        <v>BR$367</v>
      </c>
      <c r="BS371" s="203" t="str">
        <f t="shared" si="377"/>
        <v>BS$367</v>
      </c>
      <c r="BT371" s="203" t="str">
        <f t="shared" si="377"/>
        <v>BT$367</v>
      </c>
      <c r="BU371" s="203" t="str">
        <f t="shared" si="377"/>
        <v>BU$367</v>
      </c>
      <c r="BV371" s="203" t="str">
        <f t="shared" si="377"/>
        <v>BV$367</v>
      </c>
      <c r="BW371" s="203" t="str">
        <f t="shared" si="377"/>
        <v>BW$367</v>
      </c>
      <c r="BX371" s="203" t="str">
        <f t="shared" si="377"/>
        <v>BX$367</v>
      </c>
      <c r="BY371" s="203" t="str">
        <f>BY357</f>
        <v>BY$16</v>
      </c>
      <c r="BZ371" s="203" t="str">
        <f t="shared" ref="BZ371:CL371" si="378">ADDRESS(ROW(BZ367),COLUMN(BZ367),2)</f>
        <v>BZ$367</v>
      </c>
      <c r="CA371" s="203" t="str">
        <f t="shared" si="378"/>
        <v>CA$367</v>
      </c>
      <c r="CB371" s="203" t="str">
        <f t="shared" si="378"/>
        <v>CB$367</v>
      </c>
      <c r="CC371" s="203" t="str">
        <f t="shared" si="378"/>
        <v>CC$367</v>
      </c>
      <c r="CD371" s="203" t="str">
        <f t="shared" si="378"/>
        <v>CD$367</v>
      </c>
      <c r="CE371" s="203" t="str">
        <f t="shared" si="378"/>
        <v>CE$367</v>
      </c>
      <c r="CF371" s="203" t="str">
        <f t="shared" si="378"/>
        <v>CF$367</v>
      </c>
      <c r="CG371" s="203" t="str">
        <f t="shared" si="378"/>
        <v>CG$367</v>
      </c>
      <c r="CH371" s="203" t="str">
        <f t="shared" si="378"/>
        <v>CH$367</v>
      </c>
      <c r="CI371" s="203" t="str">
        <f t="shared" si="378"/>
        <v>CI$367</v>
      </c>
      <c r="CJ371" s="203" t="str">
        <f t="shared" si="378"/>
        <v>CJ$367</v>
      </c>
      <c r="CK371" s="203" t="str">
        <f t="shared" si="378"/>
        <v>CK$367</v>
      </c>
      <c r="CL371" s="203" t="str">
        <f t="shared" si="378"/>
        <v>CL$367</v>
      </c>
      <c r="CN371" s="73"/>
      <c r="CO371" s="203" t="str">
        <f t="shared" ref="CO371:DL371" si="379">ADDRESS(ROW(CO367),COLUMN(CO367),2)</f>
        <v>CO$367</v>
      </c>
      <c r="CP371" s="203" t="str">
        <f t="shared" si="379"/>
        <v>CP$367</v>
      </c>
      <c r="CQ371" s="203" t="str">
        <f t="shared" si="379"/>
        <v>CQ$367</v>
      </c>
      <c r="CR371" s="203" t="str">
        <f t="shared" si="379"/>
        <v>CR$367</v>
      </c>
      <c r="CS371" s="203" t="str">
        <f t="shared" si="379"/>
        <v>CS$367</v>
      </c>
      <c r="CT371" s="203" t="str">
        <f t="shared" si="379"/>
        <v>CT$367</v>
      </c>
      <c r="CU371" s="203" t="str">
        <f t="shared" si="379"/>
        <v>CU$367</v>
      </c>
      <c r="CV371" s="203" t="str">
        <f t="shared" si="379"/>
        <v>CV$367</v>
      </c>
      <c r="CW371" s="203" t="str">
        <f t="shared" si="379"/>
        <v>CW$367</v>
      </c>
      <c r="CX371" s="203" t="str">
        <f t="shared" si="379"/>
        <v>CX$367</v>
      </c>
      <c r="CY371" s="203" t="str">
        <f t="shared" si="379"/>
        <v>CY$367</v>
      </c>
      <c r="CZ371" s="203" t="str">
        <f t="shared" si="379"/>
        <v>CZ$367</v>
      </c>
      <c r="DA371" s="203" t="str">
        <f t="shared" si="379"/>
        <v>DA$367</v>
      </c>
      <c r="DB371" s="203" t="str">
        <f t="shared" si="379"/>
        <v>DB$367</v>
      </c>
      <c r="DC371" s="203" t="str">
        <f t="shared" si="379"/>
        <v>DC$367</v>
      </c>
      <c r="DD371" s="203" t="str">
        <f t="shared" si="379"/>
        <v>DD$367</v>
      </c>
      <c r="DE371" s="203" t="str">
        <f t="shared" si="379"/>
        <v>DE$367</v>
      </c>
      <c r="DF371" s="203" t="str">
        <f t="shared" si="379"/>
        <v>DF$367</v>
      </c>
      <c r="DG371" s="203" t="str">
        <f t="shared" si="379"/>
        <v>DG$367</v>
      </c>
      <c r="DH371" s="203" t="str">
        <f t="shared" si="379"/>
        <v>DH$367</v>
      </c>
      <c r="DI371" s="203" t="str">
        <f t="shared" si="379"/>
        <v>DI$367</v>
      </c>
      <c r="DJ371" s="203" t="str">
        <f t="shared" si="379"/>
        <v>DJ$367</v>
      </c>
      <c r="DK371" s="203" t="str">
        <f t="shared" si="379"/>
        <v>DK$367</v>
      </c>
      <c r="DL371" s="203" t="str">
        <f t="shared" si="379"/>
        <v>DL$367</v>
      </c>
    </row>
    <row r="372" spans="1:116" x14ac:dyDescent="0.35">
      <c r="B372" t="s">
        <v>332</v>
      </c>
      <c r="D372" t="s">
        <v>757</v>
      </c>
      <c r="E372" s="8" t="str">
        <f t="shared" si="374"/>
        <v>372 DAYRENT-PV</v>
      </c>
      <c r="G372" s="136" t="str">
        <f>G358</f>
        <v>Primary volume driver</v>
      </c>
      <c r="H372" s="31"/>
      <c r="I372" s="73"/>
      <c r="J372" s="73"/>
      <c r="K372" s="39"/>
      <c r="L372" s="39"/>
      <c r="M372" s="39"/>
      <c r="N372" s="39"/>
      <c r="O372" s="39"/>
      <c r="P372" s="39"/>
      <c r="R372" s="38"/>
      <c r="S372" s="203" t="str">
        <f t="shared" ref="S372:CD372" si="380">S358</f>
        <v>S$17</v>
      </c>
      <c r="T372" s="203" t="str">
        <f t="shared" si="380"/>
        <v>T$17</v>
      </c>
      <c r="U372" s="203" t="str">
        <f t="shared" si="380"/>
        <v>U$17</v>
      </c>
      <c r="V372" s="203" t="str">
        <f t="shared" si="380"/>
        <v>V$17</v>
      </c>
      <c r="W372" s="203" t="str">
        <f t="shared" si="380"/>
        <v>W$17</v>
      </c>
      <c r="X372" s="203" t="str">
        <f t="shared" si="380"/>
        <v>X$17</v>
      </c>
      <c r="Y372" s="203" t="str">
        <f t="shared" si="380"/>
        <v>Y$17</v>
      </c>
      <c r="Z372" s="203" t="str">
        <f t="shared" si="380"/>
        <v>Z$17</v>
      </c>
      <c r="AA372" s="203" t="str">
        <f t="shared" si="380"/>
        <v>AA$17</v>
      </c>
      <c r="AB372" s="203" t="str">
        <f t="shared" si="380"/>
        <v>AB$17</v>
      </c>
      <c r="AC372" s="203" t="str">
        <f t="shared" si="380"/>
        <v>AC$17</v>
      </c>
      <c r="AD372" s="203" t="str">
        <f t="shared" si="380"/>
        <v>AD$17</v>
      </c>
      <c r="AE372" s="203" t="str">
        <f t="shared" si="380"/>
        <v>AE$17</v>
      </c>
      <c r="AF372" s="203" t="str">
        <f t="shared" si="380"/>
        <v>AF$17</v>
      </c>
      <c r="AG372" s="203" t="str">
        <f t="shared" si="380"/>
        <v>AG$17</v>
      </c>
      <c r="AH372" s="203" t="str">
        <f t="shared" si="380"/>
        <v>AH$17</v>
      </c>
      <c r="AI372" s="203" t="str">
        <f t="shared" si="380"/>
        <v>AI$17</v>
      </c>
      <c r="AJ372" s="203" t="str">
        <f t="shared" si="380"/>
        <v>AJ$17</v>
      </c>
      <c r="AK372" s="203" t="str">
        <f t="shared" si="380"/>
        <v>AK$17</v>
      </c>
      <c r="AL372" s="203" t="str">
        <f t="shared" si="380"/>
        <v>AL$17</v>
      </c>
      <c r="AM372" s="203" t="str">
        <f t="shared" si="380"/>
        <v>AM$17</v>
      </c>
      <c r="AN372" s="203" t="str">
        <f t="shared" si="380"/>
        <v>AN$17</v>
      </c>
      <c r="AO372" s="203" t="str">
        <f t="shared" si="380"/>
        <v>AO$17</v>
      </c>
      <c r="AP372" s="203" t="str">
        <f t="shared" si="380"/>
        <v>AP$17</v>
      </c>
      <c r="AQ372" s="203" t="str">
        <f t="shared" si="380"/>
        <v>AQ$17</v>
      </c>
      <c r="AR372" s="203" t="str">
        <f t="shared" si="380"/>
        <v>AR$17</v>
      </c>
      <c r="AS372" s="203" t="str">
        <f t="shared" si="380"/>
        <v>AS$17</v>
      </c>
      <c r="AT372" s="203" t="str">
        <f t="shared" si="380"/>
        <v>AT$17</v>
      </c>
      <c r="AU372" s="203" t="str">
        <f t="shared" si="380"/>
        <v>AU$17</v>
      </c>
      <c r="AV372" s="203" t="str">
        <f t="shared" si="380"/>
        <v>AV$17</v>
      </c>
      <c r="AW372" s="203" t="str">
        <f t="shared" si="380"/>
        <v>AW$17</v>
      </c>
      <c r="AX372" s="203" t="str">
        <f t="shared" si="380"/>
        <v>AX$17</v>
      </c>
      <c r="AY372" s="203" t="str">
        <f t="shared" si="380"/>
        <v>AY$17</v>
      </c>
      <c r="AZ372" s="203" t="str">
        <f t="shared" si="380"/>
        <v>AZ$17</v>
      </c>
      <c r="BA372" s="203" t="str">
        <f t="shared" si="380"/>
        <v>BA$17</v>
      </c>
      <c r="BB372" s="203" t="str">
        <f t="shared" si="380"/>
        <v>BB$17</v>
      </c>
      <c r="BC372" s="203" t="str">
        <f t="shared" si="380"/>
        <v>BC$17</v>
      </c>
      <c r="BD372" s="203" t="str">
        <f t="shared" si="380"/>
        <v>BD$17</v>
      </c>
      <c r="BE372" s="203" t="str">
        <f t="shared" si="380"/>
        <v>BE$17</v>
      </c>
      <c r="BF372" s="203" t="str">
        <f t="shared" si="380"/>
        <v>BF$17</v>
      </c>
      <c r="BG372" s="203" t="str">
        <f t="shared" si="380"/>
        <v>BG$17</v>
      </c>
      <c r="BH372" s="203" t="str">
        <f t="shared" si="380"/>
        <v>BH$17</v>
      </c>
      <c r="BI372" s="203" t="str">
        <f t="shared" si="380"/>
        <v>BI$17</v>
      </c>
      <c r="BJ372" s="203" t="str">
        <f t="shared" si="380"/>
        <v>BJ$17</v>
      </c>
      <c r="BK372" s="203" t="str">
        <f t="shared" si="380"/>
        <v>BK$17</v>
      </c>
      <c r="BL372" s="203" t="str">
        <f t="shared" si="380"/>
        <v>BL$17</v>
      </c>
      <c r="BM372" s="203" t="str">
        <f t="shared" si="380"/>
        <v>BM$17</v>
      </c>
      <c r="BN372" s="203" t="str">
        <f t="shared" si="380"/>
        <v>BN$17</v>
      </c>
      <c r="BO372" s="203" t="str">
        <f t="shared" si="380"/>
        <v>BO$17</v>
      </c>
      <c r="BP372" s="203" t="str">
        <f t="shared" si="380"/>
        <v>BP$17</v>
      </c>
      <c r="BQ372" s="203" t="str">
        <f t="shared" si="380"/>
        <v>BQ$17</v>
      </c>
      <c r="BR372" s="203" t="str">
        <f t="shared" si="380"/>
        <v>BR$17</v>
      </c>
      <c r="BS372" s="203" t="str">
        <f t="shared" si="380"/>
        <v>BS$17</v>
      </c>
      <c r="BT372" s="203" t="str">
        <f t="shared" si="380"/>
        <v>BT$17</v>
      </c>
      <c r="BU372" s="203" t="str">
        <f t="shared" si="380"/>
        <v>BU$17</v>
      </c>
      <c r="BV372" s="203" t="str">
        <f t="shared" si="380"/>
        <v>BV$17</v>
      </c>
      <c r="BW372" s="203" t="str">
        <f t="shared" si="380"/>
        <v>BW$17</v>
      </c>
      <c r="BX372" s="203" t="str">
        <f t="shared" si="380"/>
        <v>BX$17</v>
      </c>
      <c r="BY372" s="203" t="str">
        <f t="shared" si="380"/>
        <v>BY$17</v>
      </c>
      <c r="BZ372" s="203" t="str">
        <f t="shared" si="380"/>
        <v>BZ$17</v>
      </c>
      <c r="CA372" s="203" t="str">
        <f t="shared" si="380"/>
        <v>CA$17</v>
      </c>
      <c r="CB372" s="203" t="str">
        <f t="shared" si="380"/>
        <v>CB$17</v>
      </c>
      <c r="CC372" s="203" t="str">
        <f t="shared" si="380"/>
        <v>CC$17</v>
      </c>
      <c r="CD372" s="203" t="str">
        <f t="shared" si="380"/>
        <v>CD$17</v>
      </c>
      <c r="CE372" s="203" t="str">
        <f t="shared" ref="CE372:CL372" si="381">CE358</f>
        <v>CE$17</v>
      </c>
      <c r="CF372" s="203" t="str">
        <f t="shared" si="381"/>
        <v>CF$17</v>
      </c>
      <c r="CG372" s="203" t="str">
        <f t="shared" si="381"/>
        <v>CG$17</v>
      </c>
      <c r="CH372" s="203" t="str">
        <f t="shared" si="381"/>
        <v>CH$17</v>
      </c>
      <c r="CI372" s="203" t="str">
        <f t="shared" si="381"/>
        <v>CI$17</v>
      </c>
      <c r="CJ372" s="203" t="str">
        <f t="shared" si="381"/>
        <v>CJ$17</v>
      </c>
      <c r="CK372" s="203" t="str">
        <f t="shared" si="381"/>
        <v>CK$17</v>
      </c>
      <c r="CL372" s="203" t="str">
        <f t="shared" si="381"/>
        <v>CL$17</v>
      </c>
      <c r="CN372" s="73"/>
      <c r="CO372" s="203" t="str">
        <f>CO358</f>
        <v>CO$17</v>
      </c>
      <c r="CP372" s="203" t="str">
        <f t="shared" ref="CP372:DL372" si="382">CP358</f>
        <v>CP$17</v>
      </c>
      <c r="CQ372" s="203" t="str">
        <f t="shared" si="382"/>
        <v>CQ$17</v>
      </c>
      <c r="CR372" s="203" t="str">
        <f t="shared" si="382"/>
        <v>CR$17</v>
      </c>
      <c r="CS372" s="203" t="str">
        <f t="shared" si="382"/>
        <v>CS$17</v>
      </c>
      <c r="CT372" s="203" t="str">
        <f t="shared" si="382"/>
        <v>CT$17</v>
      </c>
      <c r="CU372" s="203" t="str">
        <f t="shared" si="382"/>
        <v>CU$17</v>
      </c>
      <c r="CV372" s="203" t="str">
        <f t="shared" si="382"/>
        <v>CV$17</v>
      </c>
      <c r="CW372" s="203" t="str">
        <f t="shared" si="382"/>
        <v>CW$17</v>
      </c>
      <c r="CX372" s="203" t="str">
        <f t="shared" si="382"/>
        <v>CX$17</v>
      </c>
      <c r="CY372" s="203" t="str">
        <f t="shared" si="382"/>
        <v>CY$17</v>
      </c>
      <c r="CZ372" s="203" t="str">
        <f t="shared" si="382"/>
        <v>CZ$17</v>
      </c>
      <c r="DA372" s="203" t="str">
        <f t="shared" si="382"/>
        <v>DA$17</v>
      </c>
      <c r="DB372" s="203" t="str">
        <f t="shared" si="382"/>
        <v>DB$17</v>
      </c>
      <c r="DC372" s="203" t="str">
        <f t="shared" si="382"/>
        <v>DC$17</v>
      </c>
      <c r="DD372" s="203" t="str">
        <f t="shared" si="382"/>
        <v>DD$17</v>
      </c>
      <c r="DE372" s="203" t="str">
        <f t="shared" si="382"/>
        <v>DE$17</v>
      </c>
      <c r="DF372" s="203" t="str">
        <f t="shared" si="382"/>
        <v>DF$17</v>
      </c>
      <c r="DG372" s="203" t="str">
        <f t="shared" si="382"/>
        <v>DG$17</v>
      </c>
      <c r="DH372" s="203" t="str">
        <f t="shared" si="382"/>
        <v>DH$17</v>
      </c>
      <c r="DI372" s="203" t="str">
        <f t="shared" si="382"/>
        <v>DI$17</v>
      </c>
      <c r="DJ372" s="203" t="str">
        <f t="shared" si="382"/>
        <v>DJ$17</v>
      </c>
      <c r="DK372" s="203" t="str">
        <f t="shared" si="382"/>
        <v>DK$17</v>
      </c>
      <c r="DL372" s="203" t="str">
        <f t="shared" si="382"/>
        <v>DL$17</v>
      </c>
    </row>
    <row r="373" spans="1:116" x14ac:dyDescent="0.35">
      <c r="B373" t="s">
        <v>332</v>
      </c>
      <c r="D373" t="s">
        <v>757</v>
      </c>
      <c r="E373" s="8" t="str">
        <f t="shared" si="374"/>
        <v>373 DAYRENT-PV</v>
      </c>
      <c r="G373" s="136" t="str">
        <f>G359</f>
        <v>(Secondary label)</v>
      </c>
      <c r="H373" s="12"/>
      <c r="I373" s="60"/>
      <c r="J373" s="60"/>
      <c r="K373" s="15"/>
      <c r="L373" s="15"/>
      <c r="M373" s="15"/>
      <c r="N373" s="15"/>
      <c r="O373" s="15"/>
      <c r="P373" s="15"/>
      <c r="R373" s="15"/>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60"/>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35">
      <c r="B374" t="s">
        <v>332</v>
      </c>
      <c r="D374" t="s">
        <v>757</v>
      </c>
      <c r="E374" s="8" t="str">
        <f t="shared" si="374"/>
        <v>374 DAYRENT-PV</v>
      </c>
      <c r="G374" s="136" t="str">
        <f>G360</f>
        <v xml:space="preserve">secondary unit </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60"/>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35">
      <c r="B375" t="s">
        <v>332</v>
      </c>
      <c r="D375" t="s">
        <v>757</v>
      </c>
      <c r="E375" s="8" t="str">
        <f t="shared" si="374"/>
        <v>375 DAYRENT-PV</v>
      </c>
      <c r="G375" s="136" t="str">
        <f>G361</f>
        <v>Secondary revenue driver</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60"/>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35">
      <c r="B376" t="s">
        <v>332</v>
      </c>
      <c r="D376" t="s">
        <v>757</v>
      </c>
      <c r="E376" s="8" t="str">
        <f t="shared" si="374"/>
        <v>376 DAYRENT-PV</v>
      </c>
      <c r="G376" s="8" t="s">
        <v>464</v>
      </c>
      <c r="H376" s="12"/>
      <c r="I376" s="60"/>
      <c r="J376" s="60"/>
      <c r="K376" s="15"/>
      <c r="L376" s="15"/>
      <c r="M376" s="15"/>
      <c r="N376" s="15"/>
      <c r="O376" s="15"/>
      <c r="P376" s="15"/>
      <c r="R376" s="15"/>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60"/>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35">
      <c r="E377" s="8"/>
      <c r="H377" s="12"/>
      <c r="I377" s="60"/>
      <c r="J377" s="60"/>
      <c r="K377" s="15"/>
      <c r="L377" s="15"/>
      <c r="M377" s="15"/>
      <c r="N377" s="15"/>
      <c r="O377" s="15"/>
      <c r="P377" s="15"/>
      <c r="R377" s="15"/>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N377" s="60"/>
      <c r="CO377" s="76"/>
      <c r="CP377" s="76"/>
      <c r="CQ377" s="76"/>
      <c r="CR377" s="76"/>
      <c r="CS377" s="76"/>
      <c r="CT377" s="76"/>
      <c r="CU377" s="76"/>
      <c r="CV377" s="76"/>
      <c r="CW377" s="76"/>
      <c r="CX377" s="76"/>
      <c r="CY377" s="76"/>
      <c r="CZ377" s="76"/>
      <c r="DA377" s="76"/>
      <c r="DB377" s="76"/>
      <c r="DC377" s="76"/>
      <c r="DD377" s="76"/>
      <c r="DE377" s="76"/>
      <c r="DF377" s="76"/>
      <c r="DG377" s="76"/>
      <c r="DH377" s="76"/>
      <c r="DI377" s="76"/>
      <c r="DJ377" s="76"/>
      <c r="DK377" s="76"/>
      <c r="DL377" s="76"/>
    </row>
    <row r="378" spans="1:116" x14ac:dyDescent="0.35">
      <c r="E378" s="8"/>
      <c r="H378" s="12"/>
      <c r="I378" s="60"/>
      <c r="J378" s="60"/>
      <c r="K378" s="15"/>
      <c r="L378" s="15"/>
      <c r="M378" s="15"/>
      <c r="N378" s="15"/>
      <c r="O378" s="15"/>
      <c r="P378" s="15"/>
      <c r="R378" s="15"/>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N378" s="60"/>
      <c r="CO378" s="76"/>
      <c r="CP378" s="76"/>
      <c r="CQ378" s="76"/>
      <c r="CR378" s="76"/>
      <c r="CS378" s="76"/>
      <c r="CT378" s="76"/>
      <c r="CU378" s="76"/>
      <c r="CV378" s="76"/>
      <c r="CW378" s="76"/>
      <c r="CX378" s="76"/>
      <c r="CY378" s="76"/>
      <c r="CZ378" s="76"/>
      <c r="DA378" s="76"/>
      <c r="DB378" s="76"/>
      <c r="DC378" s="76"/>
      <c r="DD378" s="76"/>
      <c r="DE378" s="76"/>
      <c r="DF378" s="76"/>
      <c r="DG378" s="76"/>
      <c r="DH378" s="76"/>
      <c r="DI378" s="76"/>
      <c r="DJ378" s="76"/>
      <c r="DK378" s="76"/>
      <c r="DL378" s="76"/>
    </row>
    <row r="379" spans="1:116" x14ac:dyDescent="0.35">
      <c r="E379" s="8"/>
      <c r="H379" s="12"/>
      <c r="I379" s="60"/>
      <c r="J379" s="60"/>
      <c r="K379" s="15"/>
      <c r="L379" s="15"/>
      <c r="M379" s="15"/>
      <c r="N379" s="15"/>
      <c r="O379" s="15"/>
      <c r="P379" s="15"/>
      <c r="R379" s="15"/>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N379" s="60"/>
      <c r="CO379" s="76"/>
      <c r="CP379" s="76"/>
      <c r="CQ379" s="76"/>
      <c r="CR379" s="76"/>
      <c r="CS379" s="76"/>
      <c r="CT379" s="76"/>
      <c r="CU379" s="76"/>
      <c r="CV379" s="76"/>
      <c r="CW379" s="76"/>
      <c r="CX379" s="76"/>
      <c r="CY379" s="76"/>
      <c r="CZ379" s="76"/>
      <c r="DA379" s="76"/>
      <c r="DB379" s="76"/>
      <c r="DC379" s="76"/>
      <c r="DD379" s="76"/>
      <c r="DE379" s="76"/>
      <c r="DF379" s="76"/>
      <c r="DG379" s="76"/>
      <c r="DH379" s="76"/>
      <c r="DI379" s="76"/>
      <c r="DJ379" s="76"/>
      <c r="DK379" s="76"/>
      <c r="DL379" s="76"/>
    </row>
    <row r="380" spans="1:116" x14ac:dyDescent="0.35">
      <c r="E380" s="8"/>
      <c r="H380" s="12"/>
      <c r="I380" s="60"/>
      <c r="J380" s="60"/>
      <c r="K380" s="15"/>
      <c r="L380" s="15"/>
      <c r="M380" s="15"/>
      <c r="N380" s="15"/>
      <c r="O380" s="15"/>
      <c r="P380" s="15"/>
      <c r="R380" s="15"/>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N380" s="60"/>
      <c r="CO380" s="76"/>
      <c r="CP380" s="76"/>
      <c r="CQ380" s="76"/>
      <c r="CR380" s="76"/>
      <c r="CS380" s="76"/>
      <c r="CT380" s="76"/>
      <c r="CU380" s="76"/>
      <c r="CV380" s="76"/>
      <c r="CW380" s="76"/>
      <c r="CX380" s="76"/>
      <c r="CY380" s="76"/>
      <c r="CZ380" s="76"/>
      <c r="DA380" s="76"/>
      <c r="DB380" s="76"/>
      <c r="DC380" s="76"/>
      <c r="DD380" s="76"/>
      <c r="DE380" s="76"/>
      <c r="DF380" s="76"/>
      <c r="DG380" s="76"/>
      <c r="DH380" s="76"/>
      <c r="DI380" s="76"/>
      <c r="DJ380" s="76"/>
      <c r="DK380" s="76"/>
      <c r="DL380" s="76"/>
    </row>
    <row r="381" spans="1:116" x14ac:dyDescent="0.35">
      <c r="E381" s="8"/>
      <c r="G381" s="171"/>
      <c r="H381" s="31"/>
      <c r="I381" s="73"/>
      <c r="J381" s="73"/>
      <c r="K381" s="39"/>
      <c r="L381" s="39"/>
      <c r="M381" s="39"/>
      <c r="N381" s="39"/>
      <c r="O381" s="39"/>
      <c r="P381" s="39"/>
      <c r="R381" s="38"/>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N381" s="73"/>
      <c r="CO381" s="76"/>
      <c r="CP381" s="76"/>
      <c r="CQ381" s="76"/>
      <c r="CR381" s="76"/>
      <c r="CS381" s="76"/>
      <c r="CT381" s="76"/>
      <c r="CU381" s="76"/>
      <c r="CV381" s="76"/>
      <c r="CW381" s="76"/>
      <c r="CX381" s="76"/>
      <c r="CY381" s="76"/>
      <c r="CZ381" s="76"/>
      <c r="DA381" s="76"/>
      <c r="DB381" s="76"/>
      <c r="DC381" s="76"/>
      <c r="DD381" s="76"/>
      <c r="DE381" s="76"/>
      <c r="DF381" s="76"/>
      <c r="DG381" s="76"/>
      <c r="DH381" s="76"/>
      <c r="DI381" s="76"/>
      <c r="DJ381" s="76"/>
      <c r="DK381" s="76"/>
      <c r="DL381" s="76"/>
    </row>
    <row r="382" spans="1:116" x14ac:dyDescent="0.35">
      <c r="A382" s="174"/>
      <c r="E382" s="8"/>
      <c r="G382" s="175" t="s">
        <v>490</v>
      </c>
      <c r="H382" s="193"/>
      <c r="I382" s="194"/>
      <c r="J382" s="194"/>
      <c r="K382" s="195"/>
      <c r="L382" s="195"/>
      <c r="M382" s="195"/>
      <c r="N382" s="195"/>
      <c r="O382" s="195"/>
      <c r="P382" s="195"/>
      <c r="R382" s="195"/>
      <c r="S382" s="196"/>
      <c r="T382" s="196"/>
      <c r="U382" s="196"/>
      <c r="V382" s="196"/>
      <c r="W382" s="196"/>
      <c r="X382" s="196"/>
      <c r="Y382" s="196"/>
      <c r="Z382" s="196"/>
      <c r="AA382" s="196"/>
      <c r="AB382" s="196"/>
      <c r="AC382" s="196"/>
      <c r="AD382" s="196"/>
      <c r="AE382" s="196"/>
      <c r="AF382" s="196"/>
      <c r="AG382" s="196"/>
      <c r="AH382" s="196"/>
      <c r="AI382" s="196"/>
      <c r="AJ382" s="196"/>
      <c r="AK382" s="196"/>
      <c r="AL382" s="196"/>
      <c r="AM382" s="196"/>
      <c r="AN382" s="196"/>
      <c r="AO382" s="196"/>
      <c r="AP382" s="196"/>
      <c r="AQ382" s="196"/>
      <c r="AR382" s="196"/>
      <c r="AS382" s="196"/>
      <c r="AT382" s="196"/>
      <c r="AU382" s="196"/>
      <c r="AV382" s="196"/>
      <c r="AW382" s="196"/>
      <c r="AX382" s="196"/>
      <c r="AY382" s="196"/>
      <c r="AZ382" s="196"/>
      <c r="BA382" s="196"/>
      <c r="BB382" s="196"/>
      <c r="BC382" s="196"/>
      <c r="BD382" s="196"/>
      <c r="BE382" s="196"/>
      <c r="BF382" s="196"/>
      <c r="BG382" s="196"/>
      <c r="BH382" s="196"/>
      <c r="BI382" s="196"/>
      <c r="BJ382" s="196"/>
      <c r="BK382" s="196"/>
      <c r="BL382" s="196"/>
      <c r="BM382" s="196"/>
      <c r="BN382" s="196"/>
      <c r="BO382" s="196"/>
      <c r="BP382" s="196"/>
      <c r="BQ382" s="196"/>
      <c r="BR382" s="196"/>
      <c r="BS382" s="196"/>
      <c r="BT382" s="196"/>
      <c r="BU382" s="196"/>
      <c r="BV382" s="196"/>
      <c r="BW382" s="196"/>
      <c r="BX382" s="196"/>
      <c r="BY382" s="196"/>
      <c r="BZ382" s="196"/>
      <c r="CA382" s="196"/>
      <c r="CB382" s="196"/>
      <c r="CC382" s="196"/>
      <c r="CD382" s="196"/>
      <c r="CE382" s="196"/>
      <c r="CF382" s="196"/>
      <c r="CG382" s="196"/>
      <c r="CH382" s="196"/>
      <c r="CI382" s="196"/>
      <c r="CJ382" s="196"/>
      <c r="CK382" s="196"/>
      <c r="CL382" s="196"/>
      <c r="CN382" s="194"/>
      <c r="CO382" s="196"/>
      <c r="CP382" s="196"/>
      <c r="CQ382" s="196"/>
      <c r="CR382" s="196"/>
      <c r="CS382" s="196"/>
      <c r="CT382" s="196"/>
      <c r="CU382" s="196"/>
      <c r="CV382" s="196"/>
      <c r="CW382" s="196"/>
      <c r="CX382" s="196"/>
      <c r="CY382" s="196"/>
      <c r="CZ382" s="196"/>
      <c r="DA382" s="196"/>
      <c r="DB382" s="196"/>
      <c r="DC382" s="196"/>
      <c r="DD382" s="196"/>
      <c r="DE382" s="196"/>
      <c r="DF382" s="196"/>
      <c r="DG382" s="196"/>
      <c r="DH382" s="196"/>
      <c r="DI382" s="196"/>
      <c r="DJ382" s="196"/>
      <c r="DK382" s="196"/>
      <c r="DL382" s="196"/>
    </row>
    <row r="383" spans="1:116" x14ac:dyDescent="0.35">
      <c r="A383" s="174"/>
      <c r="E383" s="8"/>
      <c r="G383" s="175" t="s">
        <v>492</v>
      </c>
      <c r="H383" s="174"/>
      <c r="I383" s="176"/>
      <c r="J383" s="176"/>
      <c r="K383" s="197"/>
      <c r="L383" s="197"/>
      <c r="M383" s="197"/>
      <c r="N383" s="197"/>
      <c r="O383" s="197"/>
      <c r="P383" s="197"/>
      <c r="R383" s="198"/>
      <c r="S383" s="174"/>
      <c r="T383" s="174"/>
      <c r="U383" s="174"/>
      <c r="V383" s="174"/>
      <c r="W383" s="174"/>
      <c r="X383" s="174"/>
      <c r="Y383" s="174"/>
      <c r="Z383" s="174"/>
      <c r="AA383" s="174"/>
      <c r="AB383" s="174"/>
      <c r="AC383" s="174"/>
      <c r="AD383" s="174"/>
      <c r="AE383" s="174"/>
      <c r="AF383" s="174"/>
      <c r="AG383" s="174"/>
      <c r="AH383" s="174"/>
      <c r="AI383" s="174"/>
      <c r="AJ383" s="174"/>
      <c r="AK383" s="174"/>
      <c r="AL383" s="174"/>
      <c r="AM383" s="174"/>
      <c r="AN383" s="174"/>
      <c r="AO383" s="174"/>
      <c r="AP383" s="174"/>
      <c r="AQ383" s="174"/>
      <c r="AR383" s="174"/>
      <c r="AS383" s="174"/>
      <c r="AT383" s="174"/>
      <c r="AU383" s="174"/>
      <c r="AV383" s="174"/>
      <c r="AW383" s="174"/>
      <c r="AX383" s="174"/>
      <c r="AY383" s="174"/>
      <c r="AZ383" s="174"/>
      <c r="BA383" s="174"/>
      <c r="BB383" s="174"/>
      <c r="BC383" s="174"/>
      <c r="BD383" s="174"/>
      <c r="BE383" s="174"/>
      <c r="BF383" s="174"/>
      <c r="BG383" s="174"/>
      <c r="BH383" s="174"/>
      <c r="BI383" s="174"/>
      <c r="BJ383" s="174"/>
      <c r="BK383" s="174"/>
      <c r="BL383" s="174"/>
      <c r="BM383" s="174"/>
      <c r="BN383" s="174"/>
      <c r="BO383" s="174"/>
      <c r="BP383" s="174"/>
      <c r="BQ383" s="174"/>
      <c r="BR383" s="174"/>
      <c r="BS383" s="174"/>
      <c r="BT383" s="174"/>
      <c r="BU383" s="174"/>
      <c r="BV383" s="174"/>
      <c r="BW383" s="174"/>
      <c r="BX383" s="174"/>
      <c r="BY383" s="174"/>
      <c r="BZ383" s="174"/>
      <c r="CA383" s="174"/>
      <c r="CB383" s="174"/>
      <c r="CC383" s="174"/>
      <c r="CD383" s="174"/>
      <c r="CE383" s="174"/>
      <c r="CF383" s="174"/>
      <c r="CG383" s="174"/>
      <c r="CH383" s="174"/>
      <c r="CI383" s="174"/>
      <c r="CJ383" s="174"/>
      <c r="CK383" s="174"/>
      <c r="CL383" s="174"/>
      <c r="CN383" s="176"/>
      <c r="CO383" s="174"/>
      <c r="CP383" s="174"/>
      <c r="CQ383" s="174"/>
      <c r="CR383" s="174"/>
      <c r="CS383" s="174"/>
      <c r="CT383" s="174"/>
      <c r="CU383" s="174"/>
      <c r="CV383" s="174"/>
      <c r="CW383" s="174"/>
      <c r="CX383" s="174"/>
      <c r="CY383" s="174"/>
      <c r="CZ383" s="174"/>
      <c r="DA383" s="174"/>
      <c r="DB383" s="174"/>
      <c r="DC383" s="174"/>
      <c r="DD383" s="174"/>
      <c r="DE383" s="174"/>
      <c r="DF383" s="174"/>
      <c r="DG383" s="174"/>
      <c r="DH383" s="174"/>
      <c r="DI383" s="174"/>
      <c r="DJ383" s="174"/>
      <c r="DK383" s="174"/>
      <c r="DL383" s="174"/>
    </row>
    <row r="384" spans="1:116" x14ac:dyDescent="0.35">
      <c r="A384" s="174"/>
      <c r="E384" s="8"/>
      <c r="G384" s="175" t="s">
        <v>461</v>
      </c>
      <c r="H384" s="174"/>
      <c r="I384" s="176"/>
      <c r="J384" s="176"/>
      <c r="K384" s="197"/>
      <c r="L384" s="197"/>
      <c r="M384" s="197"/>
      <c r="N384" s="197"/>
      <c r="O384" s="197"/>
      <c r="P384" s="197"/>
      <c r="R384" s="198"/>
      <c r="S384" s="199" t="str">
        <f t="shared" ref="S384:AX384" si="383">S$20</f>
        <v>S$16</v>
      </c>
      <c r="T384" s="199" t="str">
        <f t="shared" si="383"/>
        <v>T$16</v>
      </c>
      <c r="U384" s="199" t="str">
        <f t="shared" si="383"/>
        <v>U$16</v>
      </c>
      <c r="V384" s="199" t="str">
        <f t="shared" si="383"/>
        <v>V$16</v>
      </c>
      <c r="W384" s="199" t="str">
        <f t="shared" si="383"/>
        <v>W$16</v>
      </c>
      <c r="X384" s="199" t="str">
        <f t="shared" si="383"/>
        <v>X$16</v>
      </c>
      <c r="Y384" s="199" t="str">
        <f t="shared" si="383"/>
        <v>Y$16</v>
      </c>
      <c r="Z384" s="199" t="str">
        <f t="shared" si="383"/>
        <v>Z$16</v>
      </c>
      <c r="AA384" s="199" t="str">
        <f t="shared" si="383"/>
        <v>AA$16</v>
      </c>
      <c r="AB384" s="199" t="str">
        <f t="shared" si="383"/>
        <v>AB$16</v>
      </c>
      <c r="AC384" s="199" t="str">
        <f t="shared" si="383"/>
        <v>AC$16</v>
      </c>
      <c r="AD384" s="199" t="str">
        <f t="shared" si="383"/>
        <v>AD$16</v>
      </c>
      <c r="AE384" s="199" t="str">
        <f t="shared" si="383"/>
        <v>AE$16</v>
      </c>
      <c r="AF384" s="199" t="str">
        <f t="shared" si="383"/>
        <v>AF$16</v>
      </c>
      <c r="AG384" s="199" t="str">
        <f t="shared" si="383"/>
        <v>AG$16</v>
      </c>
      <c r="AH384" s="199" t="str">
        <f t="shared" si="383"/>
        <v>AH$16</v>
      </c>
      <c r="AI384" s="199" t="str">
        <f t="shared" si="383"/>
        <v>AI$16</v>
      </c>
      <c r="AJ384" s="199" t="str">
        <f t="shared" si="383"/>
        <v>AJ$16</v>
      </c>
      <c r="AK384" s="199" t="str">
        <f t="shared" si="383"/>
        <v>AK$16</v>
      </c>
      <c r="AL384" s="199" t="str">
        <f t="shared" si="383"/>
        <v>AL$16</v>
      </c>
      <c r="AM384" s="199" t="str">
        <f t="shared" si="383"/>
        <v>AM$16</v>
      </c>
      <c r="AN384" s="199" t="str">
        <f t="shared" si="383"/>
        <v>AN$16</v>
      </c>
      <c r="AO384" s="199" t="str">
        <f t="shared" si="383"/>
        <v>AO$16</v>
      </c>
      <c r="AP384" s="199" t="str">
        <f t="shared" si="383"/>
        <v>AP$16</v>
      </c>
      <c r="AQ384" s="199" t="str">
        <f t="shared" si="383"/>
        <v>AQ$16</v>
      </c>
      <c r="AR384" s="199" t="str">
        <f t="shared" si="383"/>
        <v>AR$16</v>
      </c>
      <c r="AS384" s="199" t="str">
        <f t="shared" si="383"/>
        <v>AS$16</v>
      </c>
      <c r="AT384" s="199" t="str">
        <f t="shared" si="383"/>
        <v>AT$16</v>
      </c>
      <c r="AU384" s="199" t="str">
        <f t="shared" si="383"/>
        <v>AU$16</v>
      </c>
      <c r="AV384" s="199" t="str">
        <f t="shared" si="383"/>
        <v>AV$16</v>
      </c>
      <c r="AW384" s="199" t="str">
        <f t="shared" si="383"/>
        <v>AW$16</v>
      </c>
      <c r="AX384" s="199" t="str">
        <f t="shared" si="383"/>
        <v>AX$16</v>
      </c>
      <c r="AY384" s="199" t="str">
        <f t="shared" ref="AY384:CD384" si="384">AY$20</f>
        <v>AY$16</v>
      </c>
      <c r="AZ384" s="199" t="str">
        <f t="shared" si="384"/>
        <v>AZ$16</v>
      </c>
      <c r="BA384" s="199" t="str">
        <f t="shared" si="384"/>
        <v>BA$16</v>
      </c>
      <c r="BB384" s="199" t="str">
        <f t="shared" si="384"/>
        <v>BB$16</v>
      </c>
      <c r="BC384" s="199" t="str">
        <f t="shared" si="384"/>
        <v>BC$16</v>
      </c>
      <c r="BD384" s="199" t="str">
        <f t="shared" si="384"/>
        <v>BD$16</v>
      </c>
      <c r="BE384" s="199" t="str">
        <f t="shared" si="384"/>
        <v>BE$16</v>
      </c>
      <c r="BF384" s="199" t="str">
        <f t="shared" si="384"/>
        <v>BF$16</v>
      </c>
      <c r="BG384" s="199" t="str">
        <f t="shared" si="384"/>
        <v>BG$16</v>
      </c>
      <c r="BH384" s="199" t="str">
        <f t="shared" si="384"/>
        <v>BH$16</v>
      </c>
      <c r="BI384" s="199" t="str">
        <f t="shared" si="384"/>
        <v>BI$16</v>
      </c>
      <c r="BJ384" s="199" t="str">
        <f t="shared" si="384"/>
        <v>BJ$16</v>
      </c>
      <c r="BK384" s="199" t="str">
        <f t="shared" si="384"/>
        <v>BK$16</v>
      </c>
      <c r="BL384" s="199" t="str">
        <f t="shared" si="384"/>
        <v>BL$16</v>
      </c>
      <c r="BM384" s="199" t="str">
        <f t="shared" si="384"/>
        <v>BM$16</v>
      </c>
      <c r="BN384" s="199" t="str">
        <f t="shared" si="384"/>
        <v>BN$16</v>
      </c>
      <c r="BO384" s="199" t="str">
        <f t="shared" si="384"/>
        <v>BO$16</v>
      </c>
      <c r="BP384" s="199" t="str">
        <f t="shared" si="384"/>
        <v>BP$16</v>
      </c>
      <c r="BQ384" s="199" t="str">
        <f t="shared" si="384"/>
        <v>BQ$16</v>
      </c>
      <c r="BR384" s="199" t="str">
        <f t="shared" si="384"/>
        <v>BR$16</v>
      </c>
      <c r="BS384" s="199" t="str">
        <f t="shared" si="384"/>
        <v>BS$16</v>
      </c>
      <c r="BT384" s="199" t="str">
        <f t="shared" si="384"/>
        <v>BT$16</v>
      </c>
      <c r="BU384" s="199" t="str">
        <f t="shared" si="384"/>
        <v>BU$16</v>
      </c>
      <c r="BV384" s="199" t="str">
        <f t="shared" si="384"/>
        <v>BV$16</v>
      </c>
      <c r="BW384" s="199" t="str">
        <f t="shared" si="384"/>
        <v>BW$16</v>
      </c>
      <c r="BX384" s="199" t="str">
        <f t="shared" si="384"/>
        <v>BX$16</v>
      </c>
      <c r="BY384" s="199" t="str">
        <f t="shared" si="384"/>
        <v>BY$16</v>
      </c>
      <c r="BZ384" s="199" t="str">
        <f t="shared" si="384"/>
        <v>BZ$16</v>
      </c>
      <c r="CA384" s="199" t="str">
        <f t="shared" si="384"/>
        <v>CA$16</v>
      </c>
      <c r="CB384" s="199" t="str">
        <f t="shared" si="384"/>
        <v>CB$16</v>
      </c>
      <c r="CC384" s="199" t="str">
        <f t="shared" si="384"/>
        <v>CC$16</v>
      </c>
      <c r="CD384" s="199" t="str">
        <f t="shared" si="384"/>
        <v>CD$16</v>
      </c>
      <c r="CE384" s="199" t="str">
        <f t="shared" ref="CE384:CL384" si="385">CE$20</f>
        <v>CE$16</v>
      </c>
      <c r="CF384" s="199" t="str">
        <f t="shared" si="385"/>
        <v>CF$16</v>
      </c>
      <c r="CG384" s="199" t="str">
        <f t="shared" si="385"/>
        <v>CG$16</v>
      </c>
      <c r="CH384" s="199" t="str">
        <f t="shared" si="385"/>
        <v>CH$16</v>
      </c>
      <c r="CI384" s="199" t="str">
        <f t="shared" si="385"/>
        <v>CI$16</v>
      </c>
      <c r="CJ384" s="199" t="str">
        <f t="shared" si="385"/>
        <v>CJ$16</v>
      </c>
      <c r="CK384" s="199" t="str">
        <f t="shared" si="385"/>
        <v>CK$16</v>
      </c>
      <c r="CL384" s="199" t="str">
        <f t="shared" si="385"/>
        <v>CL$16</v>
      </c>
      <c r="CN384" s="176"/>
      <c r="CO384" s="199" t="str">
        <f t="shared" ref="CO384:DL384" si="386">CO$20</f>
        <v>CO$16</v>
      </c>
      <c r="CP384" s="199" t="str">
        <f t="shared" si="386"/>
        <v>CP$16</v>
      </c>
      <c r="CQ384" s="199" t="str">
        <f t="shared" si="386"/>
        <v>CQ$16</v>
      </c>
      <c r="CR384" s="199" t="str">
        <f t="shared" si="386"/>
        <v>CR$16</v>
      </c>
      <c r="CS384" s="199" t="str">
        <f t="shared" si="386"/>
        <v>CS$16</v>
      </c>
      <c r="CT384" s="199" t="str">
        <f t="shared" si="386"/>
        <v>CT$16</v>
      </c>
      <c r="CU384" s="199" t="str">
        <f t="shared" si="386"/>
        <v>CU$16</v>
      </c>
      <c r="CV384" s="199" t="str">
        <f t="shared" si="386"/>
        <v>CV$16</v>
      </c>
      <c r="CW384" s="199" t="str">
        <f t="shared" si="386"/>
        <v>CW$16</v>
      </c>
      <c r="CX384" s="199" t="str">
        <f t="shared" si="386"/>
        <v>CX$16</v>
      </c>
      <c r="CY384" s="199" t="str">
        <f t="shared" si="386"/>
        <v>CY$16</v>
      </c>
      <c r="CZ384" s="199" t="str">
        <f t="shared" si="386"/>
        <v>CZ$16</v>
      </c>
      <c r="DA384" s="199" t="str">
        <f t="shared" si="386"/>
        <v>DA$16</v>
      </c>
      <c r="DB384" s="199" t="str">
        <f t="shared" si="386"/>
        <v>DB$16</v>
      </c>
      <c r="DC384" s="199" t="str">
        <f t="shared" si="386"/>
        <v>DC$16</v>
      </c>
      <c r="DD384" s="199" t="str">
        <f t="shared" si="386"/>
        <v>DD$16</v>
      </c>
      <c r="DE384" s="199" t="str">
        <f t="shared" si="386"/>
        <v>DE$16</v>
      </c>
      <c r="DF384" s="199" t="str">
        <f t="shared" si="386"/>
        <v>DF$16</v>
      </c>
      <c r="DG384" s="199" t="str">
        <f t="shared" si="386"/>
        <v>DG$16</v>
      </c>
      <c r="DH384" s="199" t="str">
        <f t="shared" si="386"/>
        <v>DH$16</v>
      </c>
      <c r="DI384" s="199" t="str">
        <f t="shared" si="386"/>
        <v>DI$16</v>
      </c>
      <c r="DJ384" s="199" t="str">
        <f t="shared" si="386"/>
        <v>DJ$16</v>
      </c>
      <c r="DK384" s="199" t="str">
        <f t="shared" si="386"/>
        <v>DK$16</v>
      </c>
      <c r="DL384" s="199" t="str">
        <f t="shared" si="386"/>
        <v>DL$16</v>
      </c>
    </row>
    <row r="385" spans="1:116" x14ac:dyDescent="0.35">
      <c r="A385" s="174"/>
      <c r="E385" s="8"/>
      <c r="G385" s="175" t="s">
        <v>462</v>
      </c>
      <c r="H385" s="200"/>
      <c r="I385" s="201"/>
      <c r="J385" s="201"/>
      <c r="K385" s="202"/>
      <c r="L385" s="202"/>
      <c r="M385" s="202"/>
      <c r="N385" s="202"/>
      <c r="O385" s="202"/>
      <c r="P385" s="202"/>
      <c r="R385" s="202"/>
      <c r="S385" s="199" t="str">
        <f t="shared" ref="S385:AX385" si="387">S$21</f>
        <v>S$17</v>
      </c>
      <c r="T385" s="199" t="str">
        <f t="shared" si="387"/>
        <v>T$17</v>
      </c>
      <c r="U385" s="199" t="str">
        <f t="shared" si="387"/>
        <v>U$17</v>
      </c>
      <c r="V385" s="199" t="str">
        <f t="shared" si="387"/>
        <v>V$17</v>
      </c>
      <c r="W385" s="199" t="str">
        <f t="shared" si="387"/>
        <v>W$17</v>
      </c>
      <c r="X385" s="199" t="str">
        <f t="shared" si="387"/>
        <v>X$17</v>
      </c>
      <c r="Y385" s="199" t="str">
        <f t="shared" si="387"/>
        <v>Y$17</v>
      </c>
      <c r="Z385" s="199" t="str">
        <f t="shared" si="387"/>
        <v>Z$17</v>
      </c>
      <c r="AA385" s="199" t="str">
        <f t="shared" si="387"/>
        <v>AA$17</v>
      </c>
      <c r="AB385" s="199" t="str">
        <f t="shared" si="387"/>
        <v>AB$17</v>
      </c>
      <c r="AC385" s="199" t="str">
        <f t="shared" si="387"/>
        <v>AC$17</v>
      </c>
      <c r="AD385" s="199" t="str">
        <f t="shared" si="387"/>
        <v>AD$17</v>
      </c>
      <c r="AE385" s="199" t="str">
        <f t="shared" si="387"/>
        <v>AE$17</v>
      </c>
      <c r="AF385" s="199" t="str">
        <f t="shared" si="387"/>
        <v>AF$17</v>
      </c>
      <c r="AG385" s="199" t="str">
        <f t="shared" si="387"/>
        <v>AG$17</v>
      </c>
      <c r="AH385" s="199" t="str">
        <f t="shared" si="387"/>
        <v>AH$17</v>
      </c>
      <c r="AI385" s="199" t="str">
        <f t="shared" si="387"/>
        <v>AI$17</v>
      </c>
      <c r="AJ385" s="199" t="str">
        <f t="shared" si="387"/>
        <v>AJ$17</v>
      </c>
      <c r="AK385" s="199" t="str">
        <f t="shared" si="387"/>
        <v>AK$17</v>
      </c>
      <c r="AL385" s="199" t="str">
        <f t="shared" si="387"/>
        <v>AL$17</v>
      </c>
      <c r="AM385" s="199" t="str">
        <f t="shared" si="387"/>
        <v>AM$17</v>
      </c>
      <c r="AN385" s="199" t="str">
        <f t="shared" si="387"/>
        <v>AN$17</v>
      </c>
      <c r="AO385" s="199" t="str">
        <f t="shared" si="387"/>
        <v>AO$17</v>
      </c>
      <c r="AP385" s="199" t="str">
        <f t="shared" si="387"/>
        <v>AP$17</v>
      </c>
      <c r="AQ385" s="199" t="str">
        <f t="shared" si="387"/>
        <v>AQ$17</v>
      </c>
      <c r="AR385" s="199" t="str">
        <f t="shared" si="387"/>
        <v>AR$17</v>
      </c>
      <c r="AS385" s="199" t="str">
        <f t="shared" si="387"/>
        <v>AS$17</v>
      </c>
      <c r="AT385" s="199" t="str">
        <f t="shared" si="387"/>
        <v>AT$17</v>
      </c>
      <c r="AU385" s="199" t="str">
        <f t="shared" si="387"/>
        <v>AU$17</v>
      </c>
      <c r="AV385" s="199" t="str">
        <f t="shared" si="387"/>
        <v>AV$17</v>
      </c>
      <c r="AW385" s="199" t="str">
        <f t="shared" si="387"/>
        <v>AW$17</v>
      </c>
      <c r="AX385" s="199" t="str">
        <f t="shared" si="387"/>
        <v>AX$17</v>
      </c>
      <c r="AY385" s="199" t="str">
        <f t="shared" ref="AY385:CD385" si="388">AY$21</f>
        <v>AY$17</v>
      </c>
      <c r="AZ385" s="199" t="str">
        <f t="shared" si="388"/>
        <v>AZ$17</v>
      </c>
      <c r="BA385" s="199" t="str">
        <f t="shared" si="388"/>
        <v>BA$17</v>
      </c>
      <c r="BB385" s="199" t="str">
        <f t="shared" si="388"/>
        <v>BB$17</v>
      </c>
      <c r="BC385" s="199" t="str">
        <f t="shared" si="388"/>
        <v>BC$17</v>
      </c>
      <c r="BD385" s="199" t="str">
        <f t="shared" si="388"/>
        <v>BD$17</v>
      </c>
      <c r="BE385" s="199" t="str">
        <f t="shared" si="388"/>
        <v>BE$17</v>
      </c>
      <c r="BF385" s="199" t="str">
        <f t="shared" si="388"/>
        <v>BF$17</v>
      </c>
      <c r="BG385" s="199" t="str">
        <f t="shared" si="388"/>
        <v>BG$17</v>
      </c>
      <c r="BH385" s="199" t="str">
        <f t="shared" si="388"/>
        <v>BH$17</v>
      </c>
      <c r="BI385" s="199" t="str">
        <f t="shared" si="388"/>
        <v>BI$17</v>
      </c>
      <c r="BJ385" s="199" t="str">
        <f t="shared" si="388"/>
        <v>BJ$17</v>
      </c>
      <c r="BK385" s="199" t="str">
        <f t="shared" si="388"/>
        <v>BK$17</v>
      </c>
      <c r="BL385" s="199" t="str">
        <f t="shared" si="388"/>
        <v>BL$17</v>
      </c>
      <c r="BM385" s="199" t="str">
        <f t="shared" si="388"/>
        <v>BM$17</v>
      </c>
      <c r="BN385" s="199" t="str">
        <f t="shared" si="388"/>
        <v>BN$17</v>
      </c>
      <c r="BO385" s="199" t="str">
        <f t="shared" si="388"/>
        <v>BO$17</v>
      </c>
      <c r="BP385" s="199" t="str">
        <f t="shared" si="388"/>
        <v>BP$17</v>
      </c>
      <c r="BQ385" s="199" t="str">
        <f t="shared" si="388"/>
        <v>BQ$17</v>
      </c>
      <c r="BR385" s="199" t="str">
        <f t="shared" si="388"/>
        <v>BR$17</v>
      </c>
      <c r="BS385" s="199" t="str">
        <f t="shared" si="388"/>
        <v>BS$17</v>
      </c>
      <c r="BT385" s="199" t="str">
        <f t="shared" si="388"/>
        <v>BT$17</v>
      </c>
      <c r="BU385" s="199" t="str">
        <f t="shared" si="388"/>
        <v>BU$17</v>
      </c>
      <c r="BV385" s="199" t="str">
        <f t="shared" si="388"/>
        <v>BV$17</v>
      </c>
      <c r="BW385" s="199" t="str">
        <f t="shared" si="388"/>
        <v>BW$17</v>
      </c>
      <c r="BX385" s="199" t="str">
        <f t="shared" si="388"/>
        <v>BX$17</v>
      </c>
      <c r="BY385" s="199" t="str">
        <f t="shared" si="388"/>
        <v>BY$17</v>
      </c>
      <c r="BZ385" s="199" t="str">
        <f t="shared" si="388"/>
        <v>BZ$17</v>
      </c>
      <c r="CA385" s="199" t="str">
        <f t="shared" si="388"/>
        <v>CA$17</v>
      </c>
      <c r="CB385" s="199" t="str">
        <f t="shared" si="388"/>
        <v>CB$17</v>
      </c>
      <c r="CC385" s="199" t="str">
        <f t="shared" si="388"/>
        <v>CC$17</v>
      </c>
      <c r="CD385" s="199" t="str">
        <f t="shared" si="388"/>
        <v>CD$17</v>
      </c>
      <c r="CE385" s="199" t="str">
        <f t="shared" ref="CE385:CL385" si="389">CE$21</f>
        <v>CE$17</v>
      </c>
      <c r="CF385" s="199" t="str">
        <f t="shared" si="389"/>
        <v>CF$17</v>
      </c>
      <c r="CG385" s="199" t="str">
        <f t="shared" si="389"/>
        <v>CG$17</v>
      </c>
      <c r="CH385" s="199" t="str">
        <f t="shared" si="389"/>
        <v>CH$17</v>
      </c>
      <c r="CI385" s="199" t="str">
        <f t="shared" si="389"/>
        <v>CI$17</v>
      </c>
      <c r="CJ385" s="199" t="str">
        <f t="shared" si="389"/>
        <v>CJ$17</v>
      </c>
      <c r="CK385" s="199" t="str">
        <f t="shared" si="389"/>
        <v>CK$17</v>
      </c>
      <c r="CL385" s="199" t="str">
        <f t="shared" si="389"/>
        <v>CL$17</v>
      </c>
      <c r="CN385" s="201"/>
      <c r="CO385" s="199" t="str">
        <f t="shared" ref="CO385:DL385" si="390">CO$21</f>
        <v>CO$17</v>
      </c>
      <c r="CP385" s="199" t="str">
        <f t="shared" si="390"/>
        <v>CP$17</v>
      </c>
      <c r="CQ385" s="199" t="str">
        <f t="shared" si="390"/>
        <v>CQ$17</v>
      </c>
      <c r="CR385" s="199" t="str">
        <f t="shared" si="390"/>
        <v>CR$17</v>
      </c>
      <c r="CS385" s="199" t="str">
        <f t="shared" si="390"/>
        <v>CS$17</v>
      </c>
      <c r="CT385" s="199" t="str">
        <f t="shared" si="390"/>
        <v>CT$17</v>
      </c>
      <c r="CU385" s="199" t="str">
        <f t="shared" si="390"/>
        <v>CU$17</v>
      </c>
      <c r="CV385" s="199" t="str">
        <f t="shared" si="390"/>
        <v>CV$17</v>
      </c>
      <c r="CW385" s="199" t="str">
        <f t="shared" si="390"/>
        <v>CW$17</v>
      </c>
      <c r="CX385" s="199" t="str">
        <f t="shared" si="390"/>
        <v>CX$17</v>
      </c>
      <c r="CY385" s="199" t="str">
        <f t="shared" si="390"/>
        <v>CY$17</v>
      </c>
      <c r="CZ385" s="199" t="str">
        <f t="shared" si="390"/>
        <v>CZ$17</v>
      </c>
      <c r="DA385" s="199" t="str">
        <f t="shared" si="390"/>
        <v>DA$17</v>
      </c>
      <c r="DB385" s="199" t="str">
        <f t="shared" si="390"/>
        <v>DB$17</v>
      </c>
      <c r="DC385" s="199" t="str">
        <f t="shared" si="390"/>
        <v>DC$17</v>
      </c>
      <c r="DD385" s="199" t="str">
        <f t="shared" si="390"/>
        <v>DD$17</v>
      </c>
      <c r="DE385" s="199" t="str">
        <f t="shared" si="390"/>
        <v>DE$17</v>
      </c>
      <c r="DF385" s="199" t="str">
        <f t="shared" si="390"/>
        <v>DF$17</v>
      </c>
      <c r="DG385" s="199" t="str">
        <f t="shared" si="390"/>
        <v>DG$17</v>
      </c>
      <c r="DH385" s="199" t="str">
        <f t="shared" si="390"/>
        <v>DH$17</v>
      </c>
      <c r="DI385" s="199" t="str">
        <f t="shared" si="390"/>
        <v>DI$17</v>
      </c>
      <c r="DJ385" s="199" t="str">
        <f t="shared" si="390"/>
        <v>DJ$17</v>
      </c>
      <c r="DK385" s="199" t="str">
        <f t="shared" si="390"/>
        <v>DK$17</v>
      </c>
      <c r="DL385" s="199" t="str">
        <f t="shared" si="390"/>
        <v>DL$17</v>
      </c>
    </row>
    <row r="386" spans="1:116" x14ac:dyDescent="0.35">
      <c r="A386" s="174"/>
      <c r="E386" s="8"/>
      <c r="G386" s="175" t="s">
        <v>491</v>
      </c>
      <c r="H386" s="200"/>
      <c r="I386" s="201"/>
      <c r="J386" s="201"/>
      <c r="K386" s="202"/>
      <c r="L386" s="202"/>
      <c r="M386" s="202"/>
      <c r="N386" s="202"/>
      <c r="O386" s="202"/>
      <c r="P386" s="202"/>
      <c r="R386" s="202"/>
      <c r="S386" s="190"/>
      <c r="T386" s="190"/>
      <c r="U386" s="190"/>
      <c r="V386" s="190"/>
      <c r="W386" s="190"/>
      <c r="X386" s="190"/>
      <c r="Y386" s="190"/>
      <c r="Z386" s="190"/>
      <c r="AA386" s="190"/>
      <c r="AB386" s="190"/>
      <c r="AC386" s="190"/>
      <c r="AD386" s="190"/>
      <c r="AE386" s="190"/>
      <c r="AF386" s="190"/>
      <c r="AG386" s="190"/>
      <c r="AH386" s="190"/>
      <c r="AI386" s="190"/>
      <c r="AJ386" s="190"/>
      <c r="AK386" s="190"/>
      <c r="AL386" s="190"/>
      <c r="AM386" s="190"/>
      <c r="AN386" s="190"/>
      <c r="AO386" s="190"/>
      <c r="AP386" s="190"/>
      <c r="AQ386" s="190"/>
      <c r="AR386" s="190"/>
      <c r="AS386" s="190"/>
      <c r="AT386" s="190"/>
      <c r="AU386" s="190"/>
      <c r="AV386" s="190"/>
      <c r="AW386" s="190"/>
      <c r="AX386" s="190"/>
      <c r="AY386" s="190"/>
      <c r="AZ386" s="190"/>
      <c r="BA386" s="190"/>
      <c r="BB386" s="190"/>
      <c r="BC386" s="190"/>
      <c r="BD386" s="190"/>
      <c r="BE386" s="190"/>
      <c r="BF386" s="190"/>
      <c r="BG386" s="190"/>
      <c r="BH386" s="190"/>
      <c r="BI386" s="190"/>
      <c r="BJ386" s="190"/>
      <c r="BK386" s="190"/>
      <c r="BL386" s="190"/>
      <c r="BM386" s="190"/>
      <c r="BN386" s="190"/>
      <c r="BO386" s="190"/>
      <c r="BP386" s="190"/>
      <c r="BQ386" s="190"/>
      <c r="BR386" s="190"/>
      <c r="BS386" s="190"/>
      <c r="BT386" s="190"/>
      <c r="BU386" s="190"/>
      <c r="BV386" s="190"/>
      <c r="BW386" s="190"/>
      <c r="BX386" s="190"/>
      <c r="BY386" s="190"/>
      <c r="BZ386" s="190"/>
      <c r="CA386" s="190"/>
      <c r="CB386" s="190"/>
      <c r="CC386" s="190"/>
      <c r="CD386" s="190"/>
      <c r="CE386" s="190"/>
      <c r="CF386" s="190"/>
      <c r="CG386" s="190"/>
      <c r="CH386" s="190"/>
      <c r="CI386" s="190"/>
      <c r="CJ386" s="190"/>
      <c r="CK386" s="190"/>
      <c r="CL386" s="190"/>
      <c r="CN386" s="201"/>
      <c r="CO386" s="190"/>
      <c r="CP386" s="190"/>
      <c r="CQ386" s="190"/>
      <c r="CR386" s="190"/>
      <c r="CS386" s="190"/>
      <c r="CT386" s="190"/>
      <c r="CU386" s="190"/>
      <c r="CV386" s="190"/>
      <c r="CW386" s="190"/>
      <c r="CX386" s="190"/>
      <c r="CY386" s="190"/>
      <c r="CZ386" s="190"/>
      <c r="DA386" s="190"/>
      <c r="DB386" s="190"/>
      <c r="DC386" s="190"/>
      <c r="DD386" s="190"/>
      <c r="DE386" s="190"/>
      <c r="DF386" s="190"/>
      <c r="DG386" s="190"/>
      <c r="DH386" s="190"/>
      <c r="DI386" s="190"/>
      <c r="DJ386" s="190"/>
      <c r="DK386" s="190"/>
      <c r="DL386" s="190"/>
    </row>
    <row r="387" spans="1:116" x14ac:dyDescent="0.35">
      <c r="A387" s="174"/>
      <c r="E387" s="8"/>
      <c r="G387" s="175" t="s">
        <v>505</v>
      </c>
      <c r="H387" s="200"/>
      <c r="I387" s="201"/>
      <c r="J387" s="201"/>
      <c r="K387" s="202"/>
      <c r="L387" s="202"/>
      <c r="M387" s="202"/>
      <c r="N387" s="202"/>
      <c r="O387" s="202"/>
      <c r="P387" s="202"/>
      <c r="R387" s="202"/>
      <c r="S387" s="190"/>
      <c r="T387" s="190"/>
      <c r="U387" s="190"/>
      <c r="V387" s="190"/>
      <c r="W387" s="190"/>
      <c r="X387" s="190"/>
      <c r="Y387" s="190"/>
      <c r="Z387" s="190"/>
      <c r="AA387" s="190"/>
      <c r="AB387" s="190"/>
      <c r="AC387" s="190"/>
      <c r="AD387" s="190"/>
      <c r="AE387" s="190"/>
      <c r="AF387" s="190"/>
      <c r="AG387" s="190"/>
      <c r="AH387" s="190"/>
      <c r="AI387" s="190"/>
      <c r="AJ387" s="190"/>
      <c r="AK387" s="190"/>
      <c r="AL387" s="190"/>
      <c r="AM387" s="190"/>
      <c r="AN387" s="190"/>
      <c r="AO387" s="190"/>
      <c r="AP387" s="190"/>
      <c r="AQ387" s="190"/>
      <c r="AR387" s="190"/>
      <c r="AS387" s="190"/>
      <c r="AT387" s="190"/>
      <c r="AU387" s="190"/>
      <c r="AV387" s="190"/>
      <c r="AW387" s="190"/>
      <c r="AX387" s="190"/>
      <c r="AY387" s="190"/>
      <c r="AZ387" s="190"/>
      <c r="BA387" s="190"/>
      <c r="BB387" s="190"/>
      <c r="BC387" s="190"/>
      <c r="BD387" s="190"/>
      <c r="BE387" s="190"/>
      <c r="BF387" s="190"/>
      <c r="BG387" s="190"/>
      <c r="BH387" s="190"/>
      <c r="BI387" s="190"/>
      <c r="BJ387" s="190"/>
      <c r="BK387" s="190"/>
      <c r="BL387" s="190"/>
      <c r="BM387" s="190"/>
      <c r="BN387" s="190"/>
      <c r="BO387" s="190"/>
      <c r="BP387" s="190"/>
      <c r="BQ387" s="190"/>
      <c r="BR387" s="190"/>
      <c r="BS387" s="190"/>
      <c r="BT387" s="190"/>
      <c r="BU387" s="190"/>
      <c r="BV387" s="190"/>
      <c r="BW387" s="190"/>
      <c r="BX387" s="190"/>
      <c r="BY387" s="190"/>
      <c r="BZ387" s="190"/>
      <c r="CA387" s="190"/>
      <c r="CB387" s="190"/>
      <c r="CC387" s="190"/>
      <c r="CD387" s="190"/>
      <c r="CE387" s="190"/>
      <c r="CF387" s="190"/>
      <c r="CG387" s="190"/>
      <c r="CH387" s="190"/>
      <c r="CI387" s="190"/>
      <c r="CJ387" s="190"/>
      <c r="CK387" s="190"/>
      <c r="CL387" s="190"/>
      <c r="CN387" s="201"/>
      <c r="CO387" s="190"/>
      <c r="CP387" s="190"/>
      <c r="CQ387" s="190"/>
      <c r="CR387" s="190"/>
      <c r="CS387" s="190"/>
      <c r="CT387" s="190"/>
      <c r="CU387" s="190"/>
      <c r="CV387" s="190"/>
      <c r="CW387" s="190"/>
      <c r="CX387" s="190"/>
      <c r="CY387" s="190"/>
      <c r="CZ387" s="190"/>
      <c r="DA387" s="190"/>
      <c r="DB387" s="190"/>
      <c r="DC387" s="190"/>
      <c r="DD387" s="190"/>
      <c r="DE387" s="190"/>
      <c r="DF387" s="190"/>
      <c r="DG387" s="190"/>
      <c r="DH387" s="190"/>
      <c r="DI387" s="190"/>
      <c r="DJ387" s="190"/>
      <c r="DK387" s="190"/>
      <c r="DL387" s="190"/>
    </row>
    <row r="388" spans="1:116" x14ac:dyDescent="0.35">
      <c r="A388" s="174"/>
      <c r="E388" s="8"/>
      <c r="G388" s="175" t="s">
        <v>463</v>
      </c>
      <c r="H388" s="200"/>
      <c r="I388" s="201"/>
      <c r="J388" s="201"/>
      <c r="K388" s="202"/>
      <c r="L388" s="202"/>
      <c r="M388" s="202"/>
      <c r="N388" s="202"/>
      <c r="O388" s="202"/>
      <c r="P388" s="202"/>
      <c r="R388" s="202"/>
      <c r="S388" s="190" t="str">
        <f t="shared" ref="S388:AX388" si="391">S$22</f>
        <v>S$18</v>
      </c>
      <c r="T388" s="190" t="str">
        <f t="shared" si="391"/>
        <v>T$18</v>
      </c>
      <c r="U388" s="190" t="str">
        <f t="shared" si="391"/>
        <v>U$18</v>
      </c>
      <c r="V388" s="190" t="str">
        <f t="shared" si="391"/>
        <v>V$18</v>
      </c>
      <c r="W388" s="190" t="str">
        <f t="shared" si="391"/>
        <v>W$18</v>
      </c>
      <c r="X388" s="190" t="str">
        <f t="shared" si="391"/>
        <v>X$18</v>
      </c>
      <c r="Y388" s="190" t="str">
        <f t="shared" si="391"/>
        <v>Y$18</v>
      </c>
      <c r="Z388" s="190" t="str">
        <f t="shared" si="391"/>
        <v>Z$18</v>
      </c>
      <c r="AA388" s="190" t="str">
        <f t="shared" si="391"/>
        <v>AA$18</v>
      </c>
      <c r="AB388" s="190" t="str">
        <f t="shared" si="391"/>
        <v>AB$18</v>
      </c>
      <c r="AC388" s="190" t="str">
        <f t="shared" si="391"/>
        <v>AC$18</v>
      </c>
      <c r="AD388" s="190" t="str">
        <f t="shared" si="391"/>
        <v>AD$18</v>
      </c>
      <c r="AE388" s="190" t="str">
        <f t="shared" si="391"/>
        <v>AE$18</v>
      </c>
      <c r="AF388" s="190" t="str">
        <f t="shared" si="391"/>
        <v>AF$18</v>
      </c>
      <c r="AG388" s="190" t="str">
        <f t="shared" si="391"/>
        <v>AG$18</v>
      </c>
      <c r="AH388" s="190" t="str">
        <f t="shared" si="391"/>
        <v>AH$18</v>
      </c>
      <c r="AI388" s="190" t="str">
        <f t="shared" si="391"/>
        <v>AI$18</v>
      </c>
      <c r="AJ388" s="190" t="str">
        <f t="shared" si="391"/>
        <v>AJ$18</v>
      </c>
      <c r="AK388" s="190" t="str">
        <f t="shared" si="391"/>
        <v>AK$18</v>
      </c>
      <c r="AL388" s="190" t="str">
        <f t="shared" si="391"/>
        <v>AL$18</v>
      </c>
      <c r="AM388" s="190" t="str">
        <f t="shared" si="391"/>
        <v>AM$18</v>
      </c>
      <c r="AN388" s="190" t="str">
        <f t="shared" si="391"/>
        <v>AN$18</v>
      </c>
      <c r="AO388" s="190" t="str">
        <f t="shared" si="391"/>
        <v>AO$18</v>
      </c>
      <c r="AP388" s="190" t="str">
        <f t="shared" si="391"/>
        <v>AP$18</v>
      </c>
      <c r="AQ388" s="190" t="str">
        <f t="shared" si="391"/>
        <v>AQ$18</v>
      </c>
      <c r="AR388" s="190" t="str">
        <f t="shared" si="391"/>
        <v>AR$18</v>
      </c>
      <c r="AS388" s="190" t="str">
        <f t="shared" si="391"/>
        <v>AS$18</v>
      </c>
      <c r="AT388" s="190" t="str">
        <f t="shared" si="391"/>
        <v>AT$18</v>
      </c>
      <c r="AU388" s="190" t="str">
        <f t="shared" si="391"/>
        <v>AU$18</v>
      </c>
      <c r="AV388" s="190" t="str">
        <f t="shared" si="391"/>
        <v>AV$18</v>
      </c>
      <c r="AW388" s="190" t="str">
        <f t="shared" si="391"/>
        <v>AW$18</v>
      </c>
      <c r="AX388" s="190" t="str">
        <f t="shared" si="391"/>
        <v>AX$18</v>
      </c>
      <c r="AY388" s="190" t="str">
        <f t="shared" ref="AY388:CD388" si="392">AY$22</f>
        <v>AY$18</v>
      </c>
      <c r="AZ388" s="190" t="str">
        <f t="shared" si="392"/>
        <v>AZ$18</v>
      </c>
      <c r="BA388" s="190" t="str">
        <f t="shared" si="392"/>
        <v>BA$18</v>
      </c>
      <c r="BB388" s="190" t="str">
        <f t="shared" si="392"/>
        <v>BB$18</v>
      </c>
      <c r="BC388" s="190" t="str">
        <f t="shared" si="392"/>
        <v>BC$18</v>
      </c>
      <c r="BD388" s="190" t="str">
        <f t="shared" si="392"/>
        <v>BD$18</v>
      </c>
      <c r="BE388" s="190" t="str">
        <f t="shared" si="392"/>
        <v>BE$18</v>
      </c>
      <c r="BF388" s="190" t="str">
        <f t="shared" si="392"/>
        <v>BF$18</v>
      </c>
      <c r="BG388" s="190" t="str">
        <f t="shared" si="392"/>
        <v>BG$18</v>
      </c>
      <c r="BH388" s="190" t="str">
        <f t="shared" si="392"/>
        <v>BH$18</v>
      </c>
      <c r="BI388" s="190" t="str">
        <f t="shared" si="392"/>
        <v>BI$18</v>
      </c>
      <c r="BJ388" s="190" t="str">
        <f t="shared" si="392"/>
        <v>BJ$18</v>
      </c>
      <c r="BK388" s="190" t="str">
        <f t="shared" si="392"/>
        <v>BK$18</v>
      </c>
      <c r="BL388" s="190" t="str">
        <f t="shared" si="392"/>
        <v>BL$18</v>
      </c>
      <c r="BM388" s="190" t="str">
        <f t="shared" si="392"/>
        <v>BM$18</v>
      </c>
      <c r="BN388" s="190" t="str">
        <f t="shared" si="392"/>
        <v>BN$18</v>
      </c>
      <c r="BO388" s="190" t="str">
        <f t="shared" si="392"/>
        <v>BO$18</v>
      </c>
      <c r="BP388" s="190" t="str">
        <f t="shared" si="392"/>
        <v>BP$18</v>
      </c>
      <c r="BQ388" s="190" t="str">
        <f t="shared" si="392"/>
        <v>BQ$18</v>
      </c>
      <c r="BR388" s="190" t="str">
        <f t="shared" si="392"/>
        <v>BR$18</v>
      </c>
      <c r="BS388" s="190" t="str">
        <f t="shared" si="392"/>
        <v>BS$18</v>
      </c>
      <c r="BT388" s="190" t="str">
        <f t="shared" si="392"/>
        <v>BT$18</v>
      </c>
      <c r="BU388" s="190" t="str">
        <f t="shared" si="392"/>
        <v>BU$18</v>
      </c>
      <c r="BV388" s="190" t="str">
        <f t="shared" si="392"/>
        <v>BV$18</v>
      </c>
      <c r="BW388" s="190" t="str">
        <f t="shared" si="392"/>
        <v>BW$18</v>
      </c>
      <c r="BX388" s="190" t="str">
        <f t="shared" si="392"/>
        <v>BX$18</v>
      </c>
      <c r="BY388" s="190" t="str">
        <f t="shared" si="392"/>
        <v>BY$18</v>
      </c>
      <c r="BZ388" s="190" t="str">
        <f t="shared" si="392"/>
        <v>BZ$18</v>
      </c>
      <c r="CA388" s="190" t="str">
        <f t="shared" si="392"/>
        <v>CA$18</v>
      </c>
      <c r="CB388" s="190" t="str">
        <f t="shared" si="392"/>
        <v>CB$18</v>
      </c>
      <c r="CC388" s="190" t="str">
        <f t="shared" si="392"/>
        <v>CC$18</v>
      </c>
      <c r="CD388" s="190" t="str">
        <f t="shared" si="392"/>
        <v>CD$18</v>
      </c>
      <c r="CE388" s="190" t="str">
        <f t="shared" ref="CE388:CL388" si="393">CE$22</f>
        <v>CE$18</v>
      </c>
      <c r="CF388" s="190" t="str">
        <f t="shared" si="393"/>
        <v>CF$18</v>
      </c>
      <c r="CG388" s="190" t="str">
        <f t="shared" si="393"/>
        <v>CG$18</v>
      </c>
      <c r="CH388" s="190" t="str">
        <f t="shared" si="393"/>
        <v>CH$18</v>
      </c>
      <c r="CI388" s="190" t="str">
        <f t="shared" si="393"/>
        <v>CI$18</v>
      </c>
      <c r="CJ388" s="190" t="str">
        <f t="shared" si="393"/>
        <v>CJ$18</v>
      </c>
      <c r="CK388" s="190" t="str">
        <f t="shared" si="393"/>
        <v>CK$18</v>
      </c>
      <c r="CL388" s="190" t="str">
        <f t="shared" si="393"/>
        <v>CL$18</v>
      </c>
      <c r="CN388" s="201"/>
      <c r="CO388" s="190" t="str">
        <f t="shared" ref="CO388:DL388" si="394">CO$22</f>
        <v>CO$18</v>
      </c>
      <c r="CP388" s="190" t="str">
        <f t="shared" si="394"/>
        <v>CP$18</v>
      </c>
      <c r="CQ388" s="190" t="str">
        <f t="shared" si="394"/>
        <v>CQ$18</v>
      </c>
      <c r="CR388" s="190" t="str">
        <f t="shared" si="394"/>
        <v>CR$18</v>
      </c>
      <c r="CS388" s="190" t="str">
        <f t="shared" si="394"/>
        <v>CS$18</v>
      </c>
      <c r="CT388" s="190" t="str">
        <f t="shared" si="394"/>
        <v>CT$18</v>
      </c>
      <c r="CU388" s="190" t="str">
        <f t="shared" si="394"/>
        <v>CU$18</v>
      </c>
      <c r="CV388" s="190" t="str">
        <f t="shared" si="394"/>
        <v>CV$18</v>
      </c>
      <c r="CW388" s="190" t="str">
        <f t="shared" si="394"/>
        <v>CW$18</v>
      </c>
      <c r="CX388" s="190" t="str">
        <f t="shared" si="394"/>
        <v>CX$18</v>
      </c>
      <c r="CY388" s="190" t="str">
        <f t="shared" si="394"/>
        <v>CY$18</v>
      </c>
      <c r="CZ388" s="190" t="str">
        <f t="shared" si="394"/>
        <v>CZ$18</v>
      </c>
      <c r="DA388" s="190" t="str">
        <f t="shared" si="394"/>
        <v>DA$18</v>
      </c>
      <c r="DB388" s="190" t="str">
        <f t="shared" si="394"/>
        <v>DB$18</v>
      </c>
      <c r="DC388" s="190" t="str">
        <f t="shared" si="394"/>
        <v>DC$18</v>
      </c>
      <c r="DD388" s="190" t="str">
        <f t="shared" si="394"/>
        <v>DD$18</v>
      </c>
      <c r="DE388" s="190" t="str">
        <f t="shared" si="394"/>
        <v>DE$18</v>
      </c>
      <c r="DF388" s="190" t="str">
        <f t="shared" si="394"/>
        <v>DF$18</v>
      </c>
      <c r="DG388" s="190" t="str">
        <f t="shared" si="394"/>
        <v>DG$18</v>
      </c>
      <c r="DH388" s="190" t="str">
        <f t="shared" si="394"/>
        <v>DH$18</v>
      </c>
      <c r="DI388" s="190" t="str">
        <f t="shared" si="394"/>
        <v>DI$18</v>
      </c>
      <c r="DJ388" s="190" t="str">
        <f t="shared" si="394"/>
        <v>DJ$18</v>
      </c>
      <c r="DK388" s="190" t="str">
        <f t="shared" si="394"/>
        <v>DK$18</v>
      </c>
      <c r="DL388" s="190" t="str">
        <f t="shared" si="394"/>
        <v>DL$18</v>
      </c>
    </row>
    <row r="389" spans="1:116" x14ac:dyDescent="0.35">
      <c r="A389" s="174"/>
      <c r="E389" s="8"/>
      <c r="G389" s="175" t="s">
        <v>464</v>
      </c>
      <c r="H389" s="200"/>
      <c r="I389" s="201"/>
      <c r="J389" s="201"/>
      <c r="K389" s="202"/>
      <c r="L389" s="202"/>
      <c r="M389" s="202"/>
      <c r="N389" s="202"/>
      <c r="O389" s="202"/>
      <c r="P389" s="202"/>
      <c r="R389" s="202"/>
      <c r="S389" s="190" t="str">
        <f t="shared" ref="S389:AX389" si="395">S$23</f>
        <v>S$19</v>
      </c>
      <c r="T389" s="190" t="str">
        <f t="shared" si="395"/>
        <v>T$19</v>
      </c>
      <c r="U389" s="190" t="str">
        <f t="shared" si="395"/>
        <v>U$19</v>
      </c>
      <c r="V389" s="190" t="str">
        <f t="shared" si="395"/>
        <v>V$19</v>
      </c>
      <c r="W389" s="190" t="str">
        <f t="shared" si="395"/>
        <v>W$19</v>
      </c>
      <c r="X389" s="190" t="str">
        <f t="shared" si="395"/>
        <v>X$19</v>
      </c>
      <c r="Y389" s="190" t="str">
        <f t="shared" si="395"/>
        <v>Y$19</v>
      </c>
      <c r="Z389" s="190" t="str">
        <f t="shared" si="395"/>
        <v>Z$19</v>
      </c>
      <c r="AA389" s="190" t="str">
        <f t="shared" si="395"/>
        <v>AA$19</v>
      </c>
      <c r="AB389" s="190" t="str">
        <f t="shared" si="395"/>
        <v>AB$19</v>
      </c>
      <c r="AC389" s="190" t="str">
        <f t="shared" si="395"/>
        <v>AC$19</v>
      </c>
      <c r="AD389" s="190" t="str">
        <f t="shared" si="395"/>
        <v>AD$19</v>
      </c>
      <c r="AE389" s="190" t="str">
        <f t="shared" si="395"/>
        <v>AE$19</v>
      </c>
      <c r="AF389" s="190" t="str">
        <f t="shared" si="395"/>
        <v>AF$19</v>
      </c>
      <c r="AG389" s="190" t="str">
        <f t="shared" si="395"/>
        <v>AG$19</v>
      </c>
      <c r="AH389" s="190" t="str">
        <f t="shared" si="395"/>
        <v>AH$19</v>
      </c>
      <c r="AI389" s="190" t="str">
        <f t="shared" si="395"/>
        <v>AI$19</v>
      </c>
      <c r="AJ389" s="190" t="str">
        <f t="shared" si="395"/>
        <v>AJ$19</v>
      </c>
      <c r="AK389" s="190" t="str">
        <f t="shared" si="395"/>
        <v>AK$19</v>
      </c>
      <c r="AL389" s="190" t="str">
        <f t="shared" si="395"/>
        <v>AL$19</v>
      </c>
      <c r="AM389" s="190" t="str">
        <f t="shared" si="395"/>
        <v>AM$19</v>
      </c>
      <c r="AN389" s="190" t="str">
        <f t="shared" si="395"/>
        <v>AN$19</v>
      </c>
      <c r="AO389" s="190" t="str">
        <f t="shared" si="395"/>
        <v>AO$19</v>
      </c>
      <c r="AP389" s="190" t="str">
        <f t="shared" si="395"/>
        <v>AP$19</v>
      </c>
      <c r="AQ389" s="190" t="str">
        <f t="shared" si="395"/>
        <v>AQ$19</v>
      </c>
      <c r="AR389" s="190" t="str">
        <f t="shared" si="395"/>
        <v>AR$19</v>
      </c>
      <c r="AS389" s="190" t="str">
        <f t="shared" si="395"/>
        <v>AS$19</v>
      </c>
      <c r="AT389" s="190" t="str">
        <f t="shared" si="395"/>
        <v>AT$19</v>
      </c>
      <c r="AU389" s="190" t="str">
        <f t="shared" si="395"/>
        <v>AU$19</v>
      </c>
      <c r="AV389" s="190" t="str">
        <f t="shared" si="395"/>
        <v>AV$19</v>
      </c>
      <c r="AW389" s="190" t="str">
        <f t="shared" si="395"/>
        <v>AW$19</v>
      </c>
      <c r="AX389" s="190" t="str">
        <f t="shared" si="395"/>
        <v>AX$19</v>
      </c>
      <c r="AY389" s="190" t="str">
        <f t="shared" ref="AY389:CD389" si="396">AY$23</f>
        <v>AY$19</v>
      </c>
      <c r="AZ389" s="190" t="str">
        <f t="shared" si="396"/>
        <v>AZ$19</v>
      </c>
      <c r="BA389" s="190" t="str">
        <f t="shared" si="396"/>
        <v>BA$19</v>
      </c>
      <c r="BB389" s="190" t="str">
        <f t="shared" si="396"/>
        <v>BB$19</v>
      </c>
      <c r="BC389" s="190" t="str">
        <f t="shared" si="396"/>
        <v>BC$19</v>
      </c>
      <c r="BD389" s="190" t="str">
        <f t="shared" si="396"/>
        <v>BD$19</v>
      </c>
      <c r="BE389" s="190" t="str">
        <f t="shared" si="396"/>
        <v>BE$19</v>
      </c>
      <c r="BF389" s="190" t="str">
        <f t="shared" si="396"/>
        <v>BF$19</v>
      </c>
      <c r="BG389" s="190" t="str">
        <f t="shared" si="396"/>
        <v>BG$19</v>
      </c>
      <c r="BH389" s="190" t="str">
        <f t="shared" si="396"/>
        <v>BH$19</v>
      </c>
      <c r="BI389" s="190" t="str">
        <f t="shared" si="396"/>
        <v>BI$19</v>
      </c>
      <c r="BJ389" s="190" t="str">
        <f t="shared" si="396"/>
        <v>BJ$19</v>
      </c>
      <c r="BK389" s="190" t="str">
        <f t="shared" si="396"/>
        <v>BK$19</v>
      </c>
      <c r="BL389" s="190" t="str">
        <f t="shared" si="396"/>
        <v>BL$19</v>
      </c>
      <c r="BM389" s="190" t="str">
        <f t="shared" si="396"/>
        <v>BM$19</v>
      </c>
      <c r="BN389" s="190" t="str">
        <f t="shared" si="396"/>
        <v>BN$19</v>
      </c>
      <c r="BO389" s="190" t="str">
        <f t="shared" si="396"/>
        <v>BO$19</v>
      </c>
      <c r="BP389" s="190" t="str">
        <f t="shared" si="396"/>
        <v>BP$19</v>
      </c>
      <c r="BQ389" s="190" t="str">
        <f t="shared" si="396"/>
        <v>BQ$19</v>
      </c>
      <c r="BR389" s="190" t="str">
        <f t="shared" si="396"/>
        <v>BR$19</v>
      </c>
      <c r="BS389" s="190" t="str">
        <f t="shared" si="396"/>
        <v>BS$19</v>
      </c>
      <c r="BT389" s="190" t="str">
        <f t="shared" si="396"/>
        <v>BT$19</v>
      </c>
      <c r="BU389" s="190" t="str">
        <f t="shared" si="396"/>
        <v>BU$19</v>
      </c>
      <c r="BV389" s="190" t="str">
        <f t="shared" si="396"/>
        <v>BV$19</v>
      </c>
      <c r="BW389" s="190" t="str">
        <f t="shared" si="396"/>
        <v>BW$19</v>
      </c>
      <c r="BX389" s="190" t="str">
        <f t="shared" si="396"/>
        <v>BX$19</v>
      </c>
      <c r="BY389" s="190" t="str">
        <f t="shared" si="396"/>
        <v>BY$19</v>
      </c>
      <c r="BZ389" s="190" t="str">
        <f t="shared" si="396"/>
        <v>BZ$19</v>
      </c>
      <c r="CA389" s="190" t="str">
        <f t="shared" si="396"/>
        <v>CA$19</v>
      </c>
      <c r="CB389" s="190" t="str">
        <f t="shared" si="396"/>
        <v>CB$19</v>
      </c>
      <c r="CC389" s="190" t="str">
        <f t="shared" si="396"/>
        <v>CC$19</v>
      </c>
      <c r="CD389" s="190" t="str">
        <f t="shared" si="396"/>
        <v>CD$19</v>
      </c>
      <c r="CE389" s="190" t="str">
        <f t="shared" ref="CE389:CL389" si="397">CE$23</f>
        <v>CE$19</v>
      </c>
      <c r="CF389" s="190" t="str">
        <f t="shared" si="397"/>
        <v>CF$19</v>
      </c>
      <c r="CG389" s="190" t="str">
        <f t="shared" si="397"/>
        <v>CG$19</v>
      </c>
      <c r="CH389" s="190" t="str">
        <f t="shared" si="397"/>
        <v>CH$19</v>
      </c>
      <c r="CI389" s="190" t="str">
        <f t="shared" si="397"/>
        <v>CI$19</v>
      </c>
      <c r="CJ389" s="190" t="str">
        <f t="shared" si="397"/>
        <v>CJ$19</v>
      </c>
      <c r="CK389" s="190" t="str">
        <f t="shared" si="397"/>
        <v>CK$19</v>
      </c>
      <c r="CL389" s="190" t="str">
        <f t="shared" si="397"/>
        <v>CL$19</v>
      </c>
      <c r="CN389" s="201"/>
      <c r="CO389" s="190" t="str">
        <f t="shared" ref="CO389:DL389" si="398">CO$23</f>
        <v>CO$19</v>
      </c>
      <c r="CP389" s="190" t="str">
        <f t="shared" si="398"/>
        <v>CP$19</v>
      </c>
      <c r="CQ389" s="190" t="str">
        <f t="shared" si="398"/>
        <v>CQ$19</v>
      </c>
      <c r="CR389" s="190" t="str">
        <f t="shared" si="398"/>
        <v>CR$19</v>
      </c>
      <c r="CS389" s="190" t="str">
        <f t="shared" si="398"/>
        <v>CS$19</v>
      </c>
      <c r="CT389" s="190" t="str">
        <f t="shared" si="398"/>
        <v>CT$19</v>
      </c>
      <c r="CU389" s="190" t="str">
        <f t="shared" si="398"/>
        <v>CU$19</v>
      </c>
      <c r="CV389" s="190" t="str">
        <f t="shared" si="398"/>
        <v>CV$19</v>
      </c>
      <c r="CW389" s="190" t="str">
        <f t="shared" si="398"/>
        <v>CW$19</v>
      </c>
      <c r="CX389" s="190" t="str">
        <f t="shared" si="398"/>
        <v>CX$19</v>
      </c>
      <c r="CY389" s="190" t="str">
        <f t="shared" si="398"/>
        <v>CY$19</v>
      </c>
      <c r="CZ389" s="190" t="str">
        <f t="shared" si="398"/>
        <v>CZ$19</v>
      </c>
      <c r="DA389" s="190" t="str">
        <f t="shared" si="398"/>
        <v>DA$19</v>
      </c>
      <c r="DB389" s="190" t="str">
        <f t="shared" si="398"/>
        <v>DB$19</v>
      </c>
      <c r="DC389" s="190" t="str">
        <f t="shared" si="398"/>
        <v>DC$19</v>
      </c>
      <c r="DD389" s="190" t="str">
        <f t="shared" si="398"/>
        <v>DD$19</v>
      </c>
      <c r="DE389" s="190" t="str">
        <f t="shared" si="398"/>
        <v>DE$19</v>
      </c>
      <c r="DF389" s="190" t="str">
        <f t="shared" si="398"/>
        <v>DF$19</v>
      </c>
      <c r="DG389" s="190" t="str">
        <f t="shared" si="398"/>
        <v>DG$19</v>
      </c>
      <c r="DH389" s="190" t="str">
        <f t="shared" si="398"/>
        <v>DH$19</v>
      </c>
      <c r="DI389" s="190" t="str">
        <f t="shared" si="398"/>
        <v>DI$19</v>
      </c>
      <c r="DJ389" s="190" t="str">
        <f t="shared" si="398"/>
        <v>DJ$19</v>
      </c>
      <c r="DK389" s="190" t="str">
        <f t="shared" si="398"/>
        <v>DK$19</v>
      </c>
      <c r="DL389" s="190" t="str">
        <f t="shared" si="398"/>
        <v>DL$19</v>
      </c>
    </row>
    <row r="390" spans="1:116" x14ac:dyDescent="0.35">
      <c r="A390" s="48" t="s">
        <v>218</v>
      </c>
      <c r="B390" s="31" t="s">
        <v>81</v>
      </c>
      <c r="C390" s="31"/>
      <c r="D390" t="s">
        <v>268</v>
      </c>
      <c r="E390" s="8" t="str">
        <f t="shared" ref="E390:E412" si="399">ROW()&amp;" "&amp;D390</f>
        <v>390 SUB-PV</v>
      </c>
      <c r="F390" t="s">
        <v>445</v>
      </c>
      <c r="G390" s="70" t="s">
        <v>780</v>
      </c>
      <c r="H390" s="48"/>
      <c r="I390" s="304"/>
      <c r="J390" s="304"/>
      <c r="K390" s="48"/>
      <c r="L390" s="48"/>
      <c r="M390" s="48"/>
      <c r="N390" s="48"/>
      <c r="O390" s="48"/>
      <c r="P390" s="48"/>
      <c r="R390" s="70"/>
      <c r="S390" s="305"/>
      <c r="T390" s="305"/>
      <c r="U390" s="305"/>
      <c r="V390" s="305"/>
      <c r="W390" s="305"/>
      <c r="X390" s="305"/>
      <c r="Y390" s="305"/>
      <c r="Z390" s="305"/>
      <c r="AA390" s="305"/>
      <c r="AB390" s="305"/>
      <c r="AC390" s="305"/>
      <c r="AD390" s="305"/>
      <c r="AE390" s="305"/>
      <c r="AF390" s="305"/>
      <c r="AG390" s="305"/>
      <c r="AH390" s="305"/>
      <c r="AI390" s="305"/>
      <c r="AJ390" s="305"/>
      <c r="AK390" s="305"/>
      <c r="AL390" s="305"/>
      <c r="AM390" s="305"/>
      <c r="AN390" s="305"/>
      <c r="AO390" s="305"/>
      <c r="AP390" s="305"/>
      <c r="AQ390" s="305"/>
      <c r="AR390" s="305"/>
      <c r="AS390" s="305"/>
      <c r="AT390" s="305"/>
      <c r="AU390" s="305"/>
      <c r="AV390" s="305"/>
      <c r="AW390" s="305"/>
      <c r="AX390" s="305"/>
      <c r="AY390" s="305"/>
      <c r="AZ390" s="305"/>
      <c r="BA390" s="305"/>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5"/>
      <c r="BX390" s="305"/>
      <c r="BY390" s="305"/>
      <c r="BZ390" s="305"/>
      <c r="CA390" s="305"/>
      <c r="CB390" s="305"/>
      <c r="CC390" s="305"/>
      <c r="CD390" s="305"/>
      <c r="CE390" s="305"/>
      <c r="CF390" s="305"/>
      <c r="CG390" s="305"/>
      <c r="CH390" s="305"/>
      <c r="CI390" s="305"/>
      <c r="CJ390" s="305"/>
      <c r="CK390" s="305"/>
      <c r="CL390" s="305"/>
      <c r="CN390" s="304"/>
      <c r="CO390" s="305"/>
      <c r="CP390" s="305"/>
      <c r="CQ390" s="305"/>
      <c r="CR390" s="305"/>
      <c r="CS390" s="305"/>
      <c r="CT390" s="305"/>
      <c r="CU390" s="305"/>
      <c r="CV390" s="305"/>
      <c r="CW390" s="305"/>
      <c r="CX390" s="305"/>
      <c r="CY390" s="305"/>
      <c r="CZ390" s="305"/>
      <c r="DA390" s="305"/>
      <c r="DB390" s="305"/>
      <c r="DC390" s="305"/>
      <c r="DD390" s="305"/>
      <c r="DE390" s="305"/>
      <c r="DF390" s="305"/>
      <c r="DG390" s="305"/>
      <c r="DH390" s="305"/>
      <c r="DI390" s="305"/>
      <c r="DJ390" s="305"/>
      <c r="DK390" s="305"/>
      <c r="DL390" s="305"/>
    </row>
    <row r="391" spans="1:116" collapsed="1" x14ac:dyDescent="0.35">
      <c r="B391" t="s">
        <v>332</v>
      </c>
      <c r="D391" t="s">
        <v>268</v>
      </c>
      <c r="E391" s="8" t="str">
        <f t="shared" si="399"/>
        <v>391 SUB-PV</v>
      </c>
      <c r="G391" s="145" t="str">
        <f>"# of new "&amp;G406&amp;"s"</f>
        <v># of new subscribers</v>
      </c>
      <c r="H391" s="12"/>
      <c r="I391" s="60"/>
      <c r="J391" s="60"/>
      <c r="K391" s="16"/>
      <c r="L391" s="16"/>
      <c r="M391" s="16"/>
      <c r="N391" s="16"/>
      <c r="O391" s="16"/>
      <c r="P391" s="16"/>
      <c r="R391" s="15"/>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N391" s="60"/>
      <c r="CO391" s="76"/>
      <c r="CP391" s="76"/>
      <c r="CQ391" s="76"/>
      <c r="CR391" s="76"/>
      <c r="CS391" s="76"/>
      <c r="CT391" s="76"/>
      <c r="CU391" s="76"/>
      <c r="CV391" s="76"/>
      <c r="CW391" s="76"/>
      <c r="CX391" s="76"/>
      <c r="CY391" s="76"/>
      <c r="CZ391" s="76"/>
      <c r="DA391" s="76"/>
      <c r="DB391" s="76"/>
      <c r="DC391" s="76"/>
      <c r="DD391" s="76"/>
      <c r="DE391" s="76"/>
      <c r="DF391" s="76"/>
      <c r="DG391" s="76"/>
      <c r="DH391" s="76"/>
      <c r="DI391" s="76"/>
      <c r="DJ391" s="76"/>
      <c r="DK391" s="76"/>
      <c r="DL391" s="76"/>
    </row>
    <row r="392" spans="1:116" x14ac:dyDescent="0.35">
      <c r="D392" t="s">
        <v>268</v>
      </c>
      <c r="E392" s="8" t="str">
        <f t="shared" si="399"/>
        <v>392 SUB-PV</v>
      </c>
      <c r="S392" s="72"/>
      <c r="T392" s="72"/>
      <c r="U392" s="72"/>
      <c r="V392" s="72"/>
      <c r="W392" s="72"/>
      <c r="X392" s="72"/>
      <c r="Y392" s="72"/>
      <c r="Z392" s="72"/>
      <c r="AA392" s="72"/>
      <c r="AB392" s="72"/>
      <c r="AC392" s="72"/>
      <c r="AD392" s="72"/>
      <c r="AE392" s="72"/>
      <c r="AF392" s="72"/>
      <c r="AG392" s="72"/>
      <c r="AH392" s="72"/>
      <c r="AI392" s="72"/>
      <c r="AJ392" s="72"/>
      <c r="AK392" s="72"/>
      <c r="AL392" s="72"/>
      <c r="AM392" s="72"/>
      <c r="AN392" s="72"/>
      <c r="AO392" s="72"/>
      <c r="AP392" s="72"/>
      <c r="AQ392" s="72"/>
      <c r="AR392" s="72"/>
      <c r="AS392" s="72"/>
      <c r="AT392" s="72"/>
      <c r="AU392" s="72"/>
      <c r="AV392" s="72"/>
      <c r="AW392" s="72"/>
      <c r="AX392" s="72"/>
      <c r="AY392" s="72"/>
      <c r="AZ392" s="72"/>
      <c r="BA392" s="72"/>
      <c r="BB392" s="72"/>
      <c r="BC392" s="72"/>
      <c r="BD392" s="72"/>
      <c r="BE392" s="72"/>
      <c r="BF392" s="72"/>
      <c r="BG392" s="72"/>
      <c r="BH392" s="72"/>
      <c r="BI392" s="72"/>
      <c r="BJ392" s="72"/>
      <c r="BK392" s="72"/>
      <c r="BL392" s="72"/>
      <c r="BM392" s="72"/>
      <c r="BN392" s="72"/>
      <c r="BO392" s="72"/>
      <c r="BP392" s="72"/>
      <c r="BQ392" s="72"/>
      <c r="BR392" s="72"/>
      <c r="BS392" s="72"/>
      <c r="BT392" s="72"/>
      <c r="BU392" s="72"/>
      <c r="BV392" s="72"/>
      <c r="BW392" s="72"/>
      <c r="BX392" s="72"/>
      <c r="BY392" s="72"/>
      <c r="BZ392" s="72"/>
      <c r="CA392" s="72"/>
      <c r="CB392" s="72"/>
      <c r="CC392" s="72"/>
      <c r="CD392" s="72"/>
      <c r="CE392" s="72"/>
      <c r="CF392" s="72"/>
      <c r="CG392" s="72"/>
      <c r="CH392" s="72"/>
      <c r="CI392" s="72"/>
      <c r="CJ392" s="72"/>
      <c r="CK392" s="72"/>
      <c r="CL392" s="72"/>
      <c r="CO392" s="72"/>
      <c r="CP392" s="72"/>
      <c r="CQ392" s="72"/>
      <c r="CR392" s="72"/>
      <c r="CS392" s="72"/>
      <c r="CT392" s="72"/>
      <c r="CU392" s="72"/>
      <c r="CV392" s="72"/>
      <c r="CW392" s="72"/>
      <c r="CX392" s="72"/>
      <c r="CY392" s="72"/>
      <c r="CZ392" s="72"/>
      <c r="DA392" s="72"/>
      <c r="DB392" s="72"/>
      <c r="DC392" s="72"/>
      <c r="DD392" s="72"/>
      <c r="DE392" s="72"/>
      <c r="DF392" s="72"/>
      <c r="DG392" s="72"/>
      <c r="DH392" s="72"/>
      <c r="DI392" s="72"/>
      <c r="DJ392" s="72"/>
      <c r="DK392" s="72"/>
      <c r="DL392" s="72"/>
    </row>
    <row r="393" spans="1:116" x14ac:dyDescent="0.35">
      <c r="B393" s="6"/>
      <c r="C393" s="6"/>
      <c r="D393" t="s">
        <v>268</v>
      </c>
      <c r="E393" s="8" t="str">
        <f t="shared" si="399"/>
        <v>393 SUB-PV</v>
      </c>
      <c r="G393" s="95" t="str">
        <f>G398&amp;":"</f>
        <v># of subscribers:</v>
      </c>
      <c r="H393" s="12"/>
      <c r="I393" s="60"/>
      <c r="J393" s="60"/>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N393" s="60"/>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c r="DK393" s="72"/>
      <c r="DL393" s="72"/>
    </row>
    <row r="394" spans="1:116" x14ac:dyDescent="0.35">
      <c r="B394" s="6"/>
      <c r="C394" s="6"/>
      <c r="D394" t="s">
        <v>268</v>
      </c>
      <c r="E394" s="8" t="str">
        <f t="shared" si="399"/>
        <v>394 SUB-PV</v>
      </c>
      <c r="G394" s="158" t="s">
        <v>71</v>
      </c>
      <c r="K394" s="15">
        <f>SUMIF($4:$4,K$2-1,394:394)</f>
        <v>0</v>
      </c>
      <c r="L394" s="15">
        <f ca="1">K398</f>
        <v>57000</v>
      </c>
      <c r="M394" s="15">
        <f ca="1">L398</f>
        <v>114000</v>
      </c>
      <c r="N394" s="15">
        <f ca="1">M398</f>
        <v>171000</v>
      </c>
      <c r="O394" s="15">
        <f ca="1">N398</f>
        <v>228000</v>
      </c>
      <c r="P394" s="15">
        <f ca="1">O398</f>
        <v>285000</v>
      </c>
      <c r="R394" s="15"/>
      <c r="S394" s="76">
        <f t="shared" ref="S394" si="400">R398</f>
        <v>0</v>
      </c>
      <c r="T394" s="76">
        <f t="shared" ref="T394:AY394" ca="1" si="401">S398</f>
        <v>4750</v>
      </c>
      <c r="U394" s="76">
        <f t="shared" ca="1" si="401"/>
        <v>9500</v>
      </c>
      <c r="V394" s="76">
        <f t="shared" ca="1" si="401"/>
        <v>14250</v>
      </c>
      <c r="W394" s="76">
        <f t="shared" ca="1" si="401"/>
        <v>19000</v>
      </c>
      <c r="X394" s="76">
        <f t="shared" ca="1" si="401"/>
        <v>23750</v>
      </c>
      <c r="Y394" s="76">
        <f t="shared" ca="1" si="401"/>
        <v>28500</v>
      </c>
      <c r="Z394" s="76">
        <f t="shared" ca="1" si="401"/>
        <v>33250</v>
      </c>
      <c r="AA394" s="76">
        <f t="shared" ca="1" si="401"/>
        <v>38000</v>
      </c>
      <c r="AB394" s="76">
        <f t="shared" ca="1" si="401"/>
        <v>42750</v>
      </c>
      <c r="AC394" s="76">
        <f t="shared" ca="1" si="401"/>
        <v>47500</v>
      </c>
      <c r="AD394" s="76">
        <f t="shared" ca="1" si="401"/>
        <v>52250</v>
      </c>
      <c r="AE394" s="76">
        <f t="shared" ca="1" si="401"/>
        <v>57000</v>
      </c>
      <c r="AF394" s="76">
        <f t="shared" ca="1" si="401"/>
        <v>61750</v>
      </c>
      <c r="AG394" s="76">
        <f t="shared" ca="1" si="401"/>
        <v>66500</v>
      </c>
      <c r="AH394" s="76">
        <f t="shared" ca="1" si="401"/>
        <v>71250</v>
      </c>
      <c r="AI394" s="76">
        <f t="shared" ca="1" si="401"/>
        <v>76000</v>
      </c>
      <c r="AJ394" s="76">
        <f t="shared" ca="1" si="401"/>
        <v>80750</v>
      </c>
      <c r="AK394" s="76">
        <f t="shared" ca="1" si="401"/>
        <v>85500</v>
      </c>
      <c r="AL394" s="76">
        <f t="shared" ca="1" si="401"/>
        <v>90250</v>
      </c>
      <c r="AM394" s="76">
        <f t="shared" ca="1" si="401"/>
        <v>95000</v>
      </c>
      <c r="AN394" s="76">
        <f t="shared" ca="1" si="401"/>
        <v>99750</v>
      </c>
      <c r="AO394" s="76">
        <f t="shared" ca="1" si="401"/>
        <v>104500</v>
      </c>
      <c r="AP394" s="76">
        <f t="shared" ca="1" si="401"/>
        <v>109250</v>
      </c>
      <c r="AQ394" s="76">
        <f t="shared" ca="1" si="401"/>
        <v>114000</v>
      </c>
      <c r="AR394" s="76">
        <f t="shared" ca="1" si="401"/>
        <v>118750</v>
      </c>
      <c r="AS394" s="76">
        <f t="shared" ca="1" si="401"/>
        <v>123500</v>
      </c>
      <c r="AT394" s="76">
        <f t="shared" ca="1" si="401"/>
        <v>128250</v>
      </c>
      <c r="AU394" s="76">
        <f t="shared" ca="1" si="401"/>
        <v>133000</v>
      </c>
      <c r="AV394" s="76">
        <f t="shared" ca="1" si="401"/>
        <v>137750</v>
      </c>
      <c r="AW394" s="76">
        <f t="shared" ca="1" si="401"/>
        <v>142500</v>
      </c>
      <c r="AX394" s="76">
        <f t="shared" ca="1" si="401"/>
        <v>147250</v>
      </c>
      <c r="AY394" s="76">
        <f t="shared" ca="1" si="401"/>
        <v>152000</v>
      </c>
      <c r="AZ394" s="76">
        <f t="shared" ref="AZ394:CE394" ca="1" si="402">AY398</f>
        <v>156750</v>
      </c>
      <c r="BA394" s="76">
        <f t="shared" ca="1" si="402"/>
        <v>161500</v>
      </c>
      <c r="BB394" s="76">
        <f t="shared" ca="1" si="402"/>
        <v>166250</v>
      </c>
      <c r="BC394" s="76">
        <f t="shared" ca="1" si="402"/>
        <v>171000</v>
      </c>
      <c r="BD394" s="76">
        <f t="shared" ca="1" si="402"/>
        <v>175750</v>
      </c>
      <c r="BE394" s="76">
        <f t="shared" ca="1" si="402"/>
        <v>180500</v>
      </c>
      <c r="BF394" s="76">
        <f t="shared" ca="1" si="402"/>
        <v>185250</v>
      </c>
      <c r="BG394" s="76">
        <f t="shared" ca="1" si="402"/>
        <v>190000</v>
      </c>
      <c r="BH394" s="76">
        <f t="shared" ca="1" si="402"/>
        <v>194750</v>
      </c>
      <c r="BI394" s="76">
        <f t="shared" ca="1" si="402"/>
        <v>199500</v>
      </c>
      <c r="BJ394" s="76">
        <f t="shared" ca="1" si="402"/>
        <v>204250</v>
      </c>
      <c r="BK394" s="76">
        <f t="shared" ca="1" si="402"/>
        <v>209000</v>
      </c>
      <c r="BL394" s="76">
        <f t="shared" ca="1" si="402"/>
        <v>213750</v>
      </c>
      <c r="BM394" s="76">
        <f t="shared" ca="1" si="402"/>
        <v>218500</v>
      </c>
      <c r="BN394" s="76">
        <f t="shared" ca="1" si="402"/>
        <v>223250</v>
      </c>
      <c r="BO394" s="76">
        <f t="shared" ca="1" si="402"/>
        <v>228000</v>
      </c>
      <c r="BP394" s="76">
        <f t="shared" ca="1" si="402"/>
        <v>232750</v>
      </c>
      <c r="BQ394" s="76">
        <f t="shared" ca="1" si="402"/>
        <v>237500</v>
      </c>
      <c r="BR394" s="76">
        <f t="shared" ca="1" si="402"/>
        <v>242250</v>
      </c>
      <c r="BS394" s="76">
        <f t="shared" ca="1" si="402"/>
        <v>247000</v>
      </c>
      <c r="BT394" s="76">
        <f t="shared" ca="1" si="402"/>
        <v>251750</v>
      </c>
      <c r="BU394" s="76">
        <f t="shared" ca="1" si="402"/>
        <v>256500</v>
      </c>
      <c r="BV394" s="76">
        <f t="shared" ca="1" si="402"/>
        <v>261250</v>
      </c>
      <c r="BW394" s="76">
        <f t="shared" ca="1" si="402"/>
        <v>266000</v>
      </c>
      <c r="BX394" s="76">
        <f t="shared" ca="1" si="402"/>
        <v>270750</v>
      </c>
      <c r="BY394" s="76">
        <f t="shared" ca="1" si="402"/>
        <v>275500</v>
      </c>
      <c r="BZ394" s="76">
        <f t="shared" ca="1" si="402"/>
        <v>280250</v>
      </c>
      <c r="CA394" s="76">
        <f t="shared" ca="1" si="402"/>
        <v>285000</v>
      </c>
      <c r="CB394" s="76">
        <f t="shared" ca="1" si="402"/>
        <v>289750</v>
      </c>
      <c r="CC394" s="76">
        <f t="shared" ca="1" si="402"/>
        <v>294500</v>
      </c>
      <c r="CD394" s="76">
        <f t="shared" ca="1" si="402"/>
        <v>299250</v>
      </c>
      <c r="CE394" s="76">
        <f t="shared" ca="1" si="402"/>
        <v>304000</v>
      </c>
      <c r="CF394" s="76">
        <f t="shared" ref="CF394:CL394" ca="1" si="403">CE398</f>
        <v>308750</v>
      </c>
      <c r="CG394" s="76">
        <f t="shared" ca="1" si="403"/>
        <v>313500</v>
      </c>
      <c r="CH394" s="76">
        <f t="shared" ca="1" si="403"/>
        <v>318250</v>
      </c>
      <c r="CI394" s="76">
        <f t="shared" ca="1" si="403"/>
        <v>323000</v>
      </c>
      <c r="CJ394" s="76">
        <f t="shared" ca="1" si="403"/>
        <v>327750</v>
      </c>
      <c r="CK394" s="76">
        <f t="shared" ca="1" si="403"/>
        <v>332500</v>
      </c>
      <c r="CL394" s="76">
        <f t="shared" ca="1" si="403"/>
        <v>337250</v>
      </c>
      <c r="CO394" s="76">
        <f t="shared" ref="CO394:DL394" si="404">CN398</f>
        <v>0</v>
      </c>
      <c r="CP394" s="76" t="e">
        <f t="shared" ca="1" si="404"/>
        <v>#N/A</v>
      </c>
      <c r="CQ394" s="76" t="e">
        <f t="shared" ca="1" si="404"/>
        <v>#N/A</v>
      </c>
      <c r="CR394" s="76" t="e">
        <f t="shared" ca="1" si="404"/>
        <v>#N/A</v>
      </c>
      <c r="CS394" s="76" t="e">
        <f t="shared" ca="1" si="404"/>
        <v>#N/A</v>
      </c>
      <c r="CT394" s="76" t="e">
        <f t="shared" ca="1" si="404"/>
        <v>#N/A</v>
      </c>
      <c r="CU394" s="76" t="e">
        <f t="shared" ca="1" si="404"/>
        <v>#N/A</v>
      </c>
      <c r="CV394" s="76" t="e">
        <f t="shared" ca="1" si="404"/>
        <v>#N/A</v>
      </c>
      <c r="CW394" s="76" t="e">
        <f t="shared" ca="1" si="404"/>
        <v>#N/A</v>
      </c>
      <c r="CX394" s="76" t="e">
        <f t="shared" ca="1" si="404"/>
        <v>#N/A</v>
      </c>
      <c r="CY394" s="76" t="e">
        <f t="shared" ca="1" si="404"/>
        <v>#N/A</v>
      </c>
      <c r="CZ394" s="76" t="e">
        <f t="shared" ca="1" si="404"/>
        <v>#N/A</v>
      </c>
      <c r="DA394" s="76" t="e">
        <f t="shared" ca="1" si="404"/>
        <v>#N/A</v>
      </c>
      <c r="DB394" s="76" t="e">
        <f t="shared" ca="1" si="404"/>
        <v>#N/A</v>
      </c>
      <c r="DC394" s="76" t="e">
        <f t="shared" ca="1" si="404"/>
        <v>#N/A</v>
      </c>
      <c r="DD394" s="76" t="e">
        <f t="shared" ca="1" si="404"/>
        <v>#N/A</v>
      </c>
      <c r="DE394" s="76" t="e">
        <f t="shared" ca="1" si="404"/>
        <v>#N/A</v>
      </c>
      <c r="DF394" s="76" t="e">
        <f t="shared" ca="1" si="404"/>
        <v>#N/A</v>
      </c>
      <c r="DG394" s="76" t="e">
        <f t="shared" ca="1" si="404"/>
        <v>#N/A</v>
      </c>
      <c r="DH394" s="76" t="e">
        <f t="shared" ca="1" si="404"/>
        <v>#N/A</v>
      </c>
      <c r="DI394" s="76" t="e">
        <f t="shared" ca="1" si="404"/>
        <v>#N/A</v>
      </c>
      <c r="DJ394" s="76" t="e">
        <f t="shared" ca="1" si="404"/>
        <v>#N/A</v>
      </c>
      <c r="DK394" s="76" t="e">
        <f t="shared" ca="1" si="404"/>
        <v>#N/A</v>
      </c>
      <c r="DL394" s="76" t="e">
        <f t="shared" ca="1" si="404"/>
        <v>#N/A</v>
      </c>
    </row>
    <row r="395" spans="1:116" x14ac:dyDescent="0.35">
      <c r="B395" s="6"/>
      <c r="C395" s="6"/>
      <c r="D395" t="s">
        <v>268</v>
      </c>
      <c r="E395" s="8" t="str">
        <f t="shared" si="399"/>
        <v>395 SUB-PV</v>
      </c>
      <c r="G395" s="158" t="s">
        <v>72</v>
      </c>
      <c r="K395" s="34">
        <f t="shared" ref="K395:P395" ca="1" si="405">SUMIF($3:$3,K$2,395:395)</f>
        <v>60000</v>
      </c>
      <c r="L395" s="34">
        <f t="shared" ca="1" si="405"/>
        <v>60000</v>
      </c>
      <c r="M395" s="34">
        <f t="shared" ca="1" si="405"/>
        <v>60000</v>
      </c>
      <c r="N395" s="34">
        <f t="shared" ca="1" si="405"/>
        <v>60000</v>
      </c>
      <c r="O395" s="34">
        <f t="shared" ca="1" si="405"/>
        <v>60000</v>
      </c>
      <c r="P395" s="34">
        <f t="shared" ca="1" si="405"/>
        <v>60000</v>
      </c>
      <c r="R395" s="15"/>
      <c r="S395" s="76" cm="1">
        <f t="array" aca="1" ref="S395" ca="1">INDIRECT(S385)</f>
        <v>5000</v>
      </c>
      <c r="T395" s="76" cm="1">
        <f t="array" aca="1" ref="T395" ca="1">INDIRECT(T385)</f>
        <v>5000</v>
      </c>
      <c r="U395" s="76" cm="1">
        <f t="array" aca="1" ref="U395" ca="1">INDIRECT(U385)</f>
        <v>5000</v>
      </c>
      <c r="V395" s="76" cm="1">
        <f t="array" aca="1" ref="V395" ca="1">INDIRECT(V385)</f>
        <v>5000</v>
      </c>
      <c r="W395" s="76" cm="1">
        <f t="array" aca="1" ref="W395" ca="1">INDIRECT(W385)</f>
        <v>5000</v>
      </c>
      <c r="X395" s="76" cm="1">
        <f t="array" aca="1" ref="X395" ca="1">INDIRECT(X385)</f>
        <v>5000</v>
      </c>
      <c r="Y395" s="76" cm="1">
        <f t="array" aca="1" ref="Y395" ca="1">INDIRECT(Y385)</f>
        <v>5000</v>
      </c>
      <c r="Z395" s="76" cm="1">
        <f t="array" aca="1" ref="Z395" ca="1">INDIRECT(Z385)</f>
        <v>5000</v>
      </c>
      <c r="AA395" s="76" cm="1">
        <f t="array" aca="1" ref="AA395" ca="1">INDIRECT(AA385)</f>
        <v>5000</v>
      </c>
      <c r="AB395" s="76" cm="1">
        <f t="array" aca="1" ref="AB395" ca="1">INDIRECT(AB385)</f>
        <v>5000</v>
      </c>
      <c r="AC395" s="76" cm="1">
        <f t="array" aca="1" ref="AC395" ca="1">INDIRECT(AC385)</f>
        <v>5000</v>
      </c>
      <c r="AD395" s="76" cm="1">
        <f t="array" aca="1" ref="AD395" ca="1">INDIRECT(AD385)</f>
        <v>5000</v>
      </c>
      <c r="AE395" s="76" cm="1">
        <f t="array" aca="1" ref="AE395" ca="1">INDIRECT(AE385)</f>
        <v>5000</v>
      </c>
      <c r="AF395" s="76" cm="1">
        <f t="array" aca="1" ref="AF395" ca="1">INDIRECT(AF385)</f>
        <v>5000</v>
      </c>
      <c r="AG395" s="76" cm="1">
        <f t="array" aca="1" ref="AG395" ca="1">INDIRECT(AG385)</f>
        <v>5000</v>
      </c>
      <c r="AH395" s="76" cm="1">
        <f t="array" aca="1" ref="AH395" ca="1">INDIRECT(AH385)</f>
        <v>5000</v>
      </c>
      <c r="AI395" s="76" cm="1">
        <f t="array" aca="1" ref="AI395" ca="1">INDIRECT(AI385)</f>
        <v>5000</v>
      </c>
      <c r="AJ395" s="76" cm="1">
        <f t="array" aca="1" ref="AJ395" ca="1">INDIRECT(AJ385)</f>
        <v>5000</v>
      </c>
      <c r="AK395" s="76" cm="1">
        <f t="array" aca="1" ref="AK395" ca="1">INDIRECT(AK385)</f>
        <v>5000</v>
      </c>
      <c r="AL395" s="76" cm="1">
        <f t="array" aca="1" ref="AL395" ca="1">INDIRECT(AL385)</f>
        <v>5000</v>
      </c>
      <c r="AM395" s="76" cm="1">
        <f t="array" aca="1" ref="AM395" ca="1">INDIRECT(AM385)</f>
        <v>5000</v>
      </c>
      <c r="AN395" s="76" cm="1">
        <f t="array" aca="1" ref="AN395" ca="1">INDIRECT(AN385)</f>
        <v>5000</v>
      </c>
      <c r="AO395" s="76" cm="1">
        <f t="array" aca="1" ref="AO395" ca="1">INDIRECT(AO385)</f>
        <v>5000</v>
      </c>
      <c r="AP395" s="76" cm="1">
        <f t="array" aca="1" ref="AP395" ca="1">INDIRECT(AP385)</f>
        <v>5000</v>
      </c>
      <c r="AQ395" s="76" cm="1">
        <f t="array" aca="1" ref="AQ395" ca="1">INDIRECT(AQ385)</f>
        <v>5000</v>
      </c>
      <c r="AR395" s="76" cm="1">
        <f t="array" aca="1" ref="AR395" ca="1">INDIRECT(AR385)</f>
        <v>5000</v>
      </c>
      <c r="AS395" s="76" cm="1">
        <f t="array" aca="1" ref="AS395" ca="1">INDIRECT(AS385)</f>
        <v>5000</v>
      </c>
      <c r="AT395" s="76" cm="1">
        <f t="array" aca="1" ref="AT395" ca="1">INDIRECT(AT385)</f>
        <v>5000</v>
      </c>
      <c r="AU395" s="76" cm="1">
        <f t="array" aca="1" ref="AU395" ca="1">INDIRECT(AU385)</f>
        <v>5000</v>
      </c>
      <c r="AV395" s="76" cm="1">
        <f t="array" aca="1" ref="AV395" ca="1">INDIRECT(AV385)</f>
        <v>5000</v>
      </c>
      <c r="AW395" s="76" cm="1">
        <f t="array" aca="1" ref="AW395" ca="1">INDIRECT(AW385)</f>
        <v>5000</v>
      </c>
      <c r="AX395" s="76" cm="1">
        <f t="array" aca="1" ref="AX395" ca="1">INDIRECT(AX385)</f>
        <v>5000</v>
      </c>
      <c r="AY395" s="76" cm="1">
        <f t="array" aca="1" ref="AY395" ca="1">INDIRECT(AY385)</f>
        <v>5000</v>
      </c>
      <c r="AZ395" s="76" cm="1">
        <f t="array" aca="1" ref="AZ395" ca="1">INDIRECT(AZ385)</f>
        <v>5000</v>
      </c>
      <c r="BA395" s="76" cm="1">
        <f t="array" aca="1" ref="BA395" ca="1">INDIRECT(BA385)</f>
        <v>5000</v>
      </c>
      <c r="BB395" s="76" cm="1">
        <f t="array" aca="1" ref="BB395" ca="1">INDIRECT(BB385)</f>
        <v>5000</v>
      </c>
      <c r="BC395" s="76" cm="1">
        <f t="array" aca="1" ref="BC395" ca="1">INDIRECT(BC385)</f>
        <v>5000</v>
      </c>
      <c r="BD395" s="76" cm="1">
        <f t="array" aca="1" ref="BD395" ca="1">INDIRECT(BD385)</f>
        <v>5000</v>
      </c>
      <c r="BE395" s="76" cm="1">
        <f t="array" aca="1" ref="BE395" ca="1">INDIRECT(BE385)</f>
        <v>5000</v>
      </c>
      <c r="BF395" s="76" cm="1">
        <f t="array" aca="1" ref="BF395" ca="1">INDIRECT(BF385)</f>
        <v>5000</v>
      </c>
      <c r="BG395" s="76" cm="1">
        <f t="array" aca="1" ref="BG395" ca="1">INDIRECT(BG385)</f>
        <v>5000</v>
      </c>
      <c r="BH395" s="76" cm="1">
        <f t="array" aca="1" ref="BH395" ca="1">INDIRECT(BH385)</f>
        <v>5000</v>
      </c>
      <c r="BI395" s="76" cm="1">
        <f t="array" aca="1" ref="BI395" ca="1">INDIRECT(BI385)</f>
        <v>5000</v>
      </c>
      <c r="BJ395" s="76" cm="1">
        <f t="array" aca="1" ref="BJ395" ca="1">INDIRECT(BJ385)</f>
        <v>5000</v>
      </c>
      <c r="BK395" s="76" cm="1">
        <f t="array" aca="1" ref="BK395" ca="1">INDIRECT(BK385)</f>
        <v>5000</v>
      </c>
      <c r="BL395" s="76" cm="1">
        <f t="array" aca="1" ref="BL395" ca="1">INDIRECT(BL385)</f>
        <v>5000</v>
      </c>
      <c r="BM395" s="76" cm="1">
        <f t="array" aca="1" ref="BM395" ca="1">INDIRECT(BM385)</f>
        <v>5000</v>
      </c>
      <c r="BN395" s="76" cm="1">
        <f t="array" aca="1" ref="BN395" ca="1">INDIRECT(BN385)</f>
        <v>5000</v>
      </c>
      <c r="BO395" s="76" cm="1">
        <f t="array" aca="1" ref="BO395" ca="1">INDIRECT(BO385)</f>
        <v>5000</v>
      </c>
      <c r="BP395" s="76" cm="1">
        <f t="array" aca="1" ref="BP395" ca="1">INDIRECT(BP385)</f>
        <v>5000</v>
      </c>
      <c r="BQ395" s="76" cm="1">
        <f t="array" aca="1" ref="BQ395" ca="1">INDIRECT(BQ385)</f>
        <v>5000</v>
      </c>
      <c r="BR395" s="76" cm="1">
        <f t="array" aca="1" ref="BR395" ca="1">INDIRECT(BR385)</f>
        <v>5000</v>
      </c>
      <c r="BS395" s="76" cm="1">
        <f t="array" aca="1" ref="BS395" ca="1">INDIRECT(BS385)</f>
        <v>5000</v>
      </c>
      <c r="BT395" s="76" cm="1">
        <f t="array" aca="1" ref="BT395" ca="1">INDIRECT(BT385)</f>
        <v>5000</v>
      </c>
      <c r="BU395" s="76" cm="1">
        <f t="array" aca="1" ref="BU395" ca="1">INDIRECT(BU385)</f>
        <v>5000</v>
      </c>
      <c r="BV395" s="76" cm="1">
        <f t="array" aca="1" ref="BV395" ca="1">INDIRECT(BV385)</f>
        <v>5000</v>
      </c>
      <c r="BW395" s="76" cm="1">
        <f t="array" aca="1" ref="BW395" ca="1">INDIRECT(BW385)</f>
        <v>5000</v>
      </c>
      <c r="BX395" s="76" cm="1">
        <f t="array" aca="1" ref="BX395" ca="1">INDIRECT(BX385)</f>
        <v>5000</v>
      </c>
      <c r="BY395" s="76" cm="1">
        <f t="array" aca="1" ref="BY395" ca="1">INDIRECT(BY385)</f>
        <v>5000</v>
      </c>
      <c r="BZ395" s="76" cm="1">
        <f t="array" aca="1" ref="BZ395" ca="1">INDIRECT(BZ385)</f>
        <v>5000</v>
      </c>
      <c r="CA395" s="76" cm="1">
        <f t="array" aca="1" ref="CA395" ca="1">INDIRECT(CA385)</f>
        <v>5000</v>
      </c>
      <c r="CB395" s="76" cm="1">
        <f t="array" aca="1" ref="CB395" ca="1">INDIRECT(CB385)</f>
        <v>5000</v>
      </c>
      <c r="CC395" s="76" cm="1">
        <f t="array" aca="1" ref="CC395" ca="1">INDIRECT(CC385)</f>
        <v>5000</v>
      </c>
      <c r="CD395" s="76" cm="1">
        <f t="array" aca="1" ref="CD395" ca="1">INDIRECT(CD385)</f>
        <v>5000</v>
      </c>
      <c r="CE395" s="76" cm="1">
        <f t="array" aca="1" ref="CE395" ca="1">INDIRECT(CE385)</f>
        <v>5000</v>
      </c>
      <c r="CF395" s="76" cm="1">
        <f t="array" aca="1" ref="CF395" ca="1">INDIRECT(CF385)</f>
        <v>5000</v>
      </c>
      <c r="CG395" s="76" cm="1">
        <f t="array" aca="1" ref="CG395" ca="1">INDIRECT(CG385)</f>
        <v>5000</v>
      </c>
      <c r="CH395" s="76" cm="1">
        <f t="array" aca="1" ref="CH395" ca="1">INDIRECT(CH385)</f>
        <v>5000</v>
      </c>
      <c r="CI395" s="76" cm="1">
        <f t="array" aca="1" ref="CI395" ca="1">INDIRECT(CI385)</f>
        <v>5000</v>
      </c>
      <c r="CJ395" s="76" cm="1">
        <f t="array" aca="1" ref="CJ395" ca="1">INDIRECT(CJ385)</f>
        <v>5000</v>
      </c>
      <c r="CK395" s="76" cm="1">
        <f t="array" aca="1" ref="CK395" ca="1">INDIRECT(CK385)</f>
        <v>5000</v>
      </c>
      <c r="CL395" s="76" cm="1">
        <f t="array" aca="1" ref="CL395" ca="1">INDIRECT(CL385)</f>
        <v>5000</v>
      </c>
      <c r="CO395" s="76" cm="1">
        <f t="array" aca="1" ref="CO395" ca="1">INDIRECT(CO385)</f>
        <v>5000</v>
      </c>
      <c r="CP395" s="76" cm="1">
        <f t="array" aca="1" ref="CP395" ca="1">INDIRECT(CP385)</f>
        <v>5000</v>
      </c>
      <c r="CQ395" s="76" cm="1">
        <f t="array" aca="1" ref="CQ395" ca="1">INDIRECT(CQ385)</f>
        <v>5000</v>
      </c>
      <c r="CR395" s="76" cm="1">
        <f t="array" aca="1" ref="CR395" ca="1">INDIRECT(CR385)</f>
        <v>5000</v>
      </c>
      <c r="CS395" s="76" cm="1">
        <f t="array" aca="1" ref="CS395" ca="1">INDIRECT(CS385)</f>
        <v>5000</v>
      </c>
      <c r="CT395" s="76" cm="1">
        <f t="array" aca="1" ref="CT395" ca="1">INDIRECT(CT385)</f>
        <v>5000</v>
      </c>
      <c r="CU395" s="76" cm="1">
        <f t="array" aca="1" ref="CU395" ca="1">INDIRECT(CU385)</f>
        <v>5000</v>
      </c>
      <c r="CV395" s="76" cm="1">
        <f t="array" aca="1" ref="CV395" ca="1">INDIRECT(CV385)</f>
        <v>5000</v>
      </c>
      <c r="CW395" s="76" cm="1">
        <f t="array" aca="1" ref="CW395" ca="1">INDIRECT(CW385)</f>
        <v>5000</v>
      </c>
      <c r="CX395" s="76" cm="1">
        <f t="array" aca="1" ref="CX395" ca="1">INDIRECT(CX385)</f>
        <v>5000</v>
      </c>
      <c r="CY395" s="76" cm="1">
        <f t="array" aca="1" ref="CY395" ca="1">INDIRECT(CY385)</f>
        <v>5000</v>
      </c>
      <c r="CZ395" s="76" cm="1">
        <f t="array" aca="1" ref="CZ395" ca="1">INDIRECT(CZ385)</f>
        <v>5000</v>
      </c>
      <c r="DA395" s="76" cm="1">
        <f t="array" aca="1" ref="DA395" ca="1">INDIRECT(DA385)</f>
        <v>5000</v>
      </c>
      <c r="DB395" s="76" cm="1">
        <f t="array" aca="1" ref="DB395" ca="1">INDIRECT(DB385)</f>
        <v>5000</v>
      </c>
      <c r="DC395" s="76" cm="1">
        <f t="array" aca="1" ref="DC395" ca="1">INDIRECT(DC385)</f>
        <v>5000</v>
      </c>
      <c r="DD395" s="76" cm="1">
        <f t="array" aca="1" ref="DD395" ca="1">INDIRECT(DD385)</f>
        <v>5000</v>
      </c>
      <c r="DE395" s="76" cm="1">
        <f t="array" aca="1" ref="DE395" ca="1">INDIRECT(DE385)</f>
        <v>5000</v>
      </c>
      <c r="DF395" s="76" cm="1">
        <f t="array" aca="1" ref="DF395" ca="1">INDIRECT(DF385)</f>
        <v>5000</v>
      </c>
      <c r="DG395" s="76" cm="1">
        <f t="array" aca="1" ref="DG395" ca="1">INDIRECT(DG385)</f>
        <v>5000</v>
      </c>
      <c r="DH395" s="76" cm="1">
        <f t="array" aca="1" ref="DH395" ca="1">INDIRECT(DH385)</f>
        <v>5000</v>
      </c>
      <c r="DI395" s="76" cm="1">
        <f t="array" aca="1" ref="DI395" ca="1">INDIRECT(DI385)</f>
        <v>5000</v>
      </c>
      <c r="DJ395" s="76" cm="1">
        <f t="array" aca="1" ref="DJ395" ca="1">INDIRECT(DJ385)</f>
        <v>5000</v>
      </c>
      <c r="DK395" s="76" cm="1">
        <f t="array" aca="1" ref="DK395" ca="1">INDIRECT(DK385)</f>
        <v>5000</v>
      </c>
      <c r="DL395" s="76" cm="1">
        <f t="array" aca="1" ref="DL395" ca="1">INDIRECT(DL385)</f>
        <v>5000</v>
      </c>
    </row>
    <row r="396" spans="1:116" x14ac:dyDescent="0.35">
      <c r="B396" t="str">
        <f>E396</f>
        <v>396 SUB-PV</v>
      </c>
      <c r="D396" t="s">
        <v>268</v>
      </c>
      <c r="E396" s="8" t="str">
        <f t="shared" si="399"/>
        <v>396 SUB-PV</v>
      </c>
      <c r="G396" s="145" t="s">
        <v>73</v>
      </c>
      <c r="H396" s="12"/>
      <c r="I396" s="60"/>
      <c r="J396" s="60"/>
      <c r="K396" s="16">
        <v>0.05</v>
      </c>
      <c r="L396" s="16">
        <v>0.05</v>
      </c>
      <c r="M396" s="16">
        <v>0.05</v>
      </c>
      <c r="N396" s="16">
        <v>0.05</v>
      </c>
      <c r="O396" s="16">
        <v>0.05</v>
      </c>
      <c r="P396" s="16">
        <v>0.05</v>
      </c>
      <c r="R396" s="20"/>
      <c r="S396" s="150" cm="1">
        <f t="array" ref="S396">INDEX($K:$P,ROW(),MATCH(S$3,$K$2:$P$2,0))</f>
        <v>0.05</v>
      </c>
      <c r="T396" s="150" cm="1">
        <f t="array" ref="T396">INDEX($K:$P,ROW(),MATCH(T$3,$K$2:$P$2,0))</f>
        <v>0.05</v>
      </c>
      <c r="U396" s="150" cm="1">
        <f t="array" ref="U396">INDEX($K:$P,ROW(),MATCH(U$3,$K$2:$P$2,0))</f>
        <v>0.05</v>
      </c>
      <c r="V396" s="150" cm="1">
        <f t="array" ref="V396">INDEX($K:$P,ROW(),MATCH(V$3,$K$2:$P$2,0))</f>
        <v>0.05</v>
      </c>
      <c r="W396" s="150" cm="1">
        <f t="array" ref="W396">INDEX($K:$P,ROW(),MATCH(W$3,$K$2:$P$2,0))</f>
        <v>0.05</v>
      </c>
      <c r="X396" s="150" cm="1">
        <f t="array" ref="X396">INDEX($K:$P,ROW(),MATCH(X$3,$K$2:$P$2,0))</f>
        <v>0.05</v>
      </c>
      <c r="Y396" s="150" cm="1">
        <f t="array" ref="Y396">INDEX($K:$P,ROW(),MATCH(Y$3,$K$2:$P$2,0))</f>
        <v>0.05</v>
      </c>
      <c r="Z396" s="150" cm="1">
        <f t="array" ref="Z396">INDEX($K:$P,ROW(),MATCH(Z$3,$K$2:$P$2,0))</f>
        <v>0.05</v>
      </c>
      <c r="AA396" s="150" cm="1">
        <f t="array" ref="AA396">INDEX($K:$P,ROW(),MATCH(AA$3,$K$2:$P$2,0))</f>
        <v>0.05</v>
      </c>
      <c r="AB396" s="150" cm="1">
        <f t="array" ref="AB396">INDEX($K:$P,ROW(),MATCH(AB$3,$K$2:$P$2,0))</f>
        <v>0.05</v>
      </c>
      <c r="AC396" s="150" cm="1">
        <f t="array" ref="AC396">INDEX($K:$P,ROW(),MATCH(AC$3,$K$2:$P$2,0))</f>
        <v>0.05</v>
      </c>
      <c r="AD396" s="150" cm="1">
        <f t="array" ref="AD396">INDEX($K:$P,ROW(),MATCH(AD$3,$K$2:$P$2,0))</f>
        <v>0.05</v>
      </c>
      <c r="AE396" s="150" cm="1">
        <f t="array" ref="AE396">INDEX($K:$P,ROW(),MATCH(AE$3,$K$2:$P$2,0))</f>
        <v>0.05</v>
      </c>
      <c r="AF396" s="150" cm="1">
        <f t="array" ref="AF396">INDEX($K:$P,ROW(),MATCH(AF$3,$K$2:$P$2,0))</f>
        <v>0.05</v>
      </c>
      <c r="AG396" s="150" cm="1">
        <f t="array" ref="AG396">INDEX($K:$P,ROW(),MATCH(AG$3,$K$2:$P$2,0))</f>
        <v>0.05</v>
      </c>
      <c r="AH396" s="150" cm="1">
        <f t="array" ref="AH396">INDEX($K:$P,ROW(),MATCH(AH$3,$K$2:$P$2,0))</f>
        <v>0.05</v>
      </c>
      <c r="AI396" s="150" cm="1">
        <f t="array" ref="AI396">INDEX($K:$P,ROW(),MATCH(AI$3,$K$2:$P$2,0))</f>
        <v>0.05</v>
      </c>
      <c r="AJ396" s="150" cm="1">
        <f t="array" ref="AJ396">INDEX($K:$P,ROW(),MATCH(AJ$3,$K$2:$P$2,0))</f>
        <v>0.05</v>
      </c>
      <c r="AK396" s="150" cm="1">
        <f t="array" ref="AK396">INDEX($K:$P,ROW(),MATCH(AK$3,$K$2:$P$2,0))</f>
        <v>0.05</v>
      </c>
      <c r="AL396" s="150" cm="1">
        <f t="array" ref="AL396">INDEX($K:$P,ROW(),MATCH(AL$3,$K$2:$P$2,0))</f>
        <v>0.05</v>
      </c>
      <c r="AM396" s="150" cm="1">
        <f t="array" ref="AM396">INDEX($K:$P,ROW(),MATCH(AM$3,$K$2:$P$2,0))</f>
        <v>0.05</v>
      </c>
      <c r="AN396" s="150" cm="1">
        <f t="array" ref="AN396">INDEX($K:$P,ROW(),MATCH(AN$3,$K$2:$P$2,0))</f>
        <v>0.05</v>
      </c>
      <c r="AO396" s="150" cm="1">
        <f t="array" ref="AO396">INDEX($K:$P,ROW(),MATCH(AO$3,$K$2:$P$2,0))</f>
        <v>0.05</v>
      </c>
      <c r="AP396" s="150" cm="1">
        <f t="array" ref="AP396">INDEX($K:$P,ROW(),MATCH(AP$3,$K$2:$P$2,0))</f>
        <v>0.05</v>
      </c>
      <c r="AQ396" s="150" cm="1">
        <f t="array" ref="AQ396">INDEX($K:$P,ROW(),MATCH(AQ$3,$K$2:$P$2,0))</f>
        <v>0.05</v>
      </c>
      <c r="AR396" s="150" cm="1">
        <f t="array" ref="AR396">INDEX($K:$P,ROW(),MATCH(AR$3,$K$2:$P$2,0))</f>
        <v>0.05</v>
      </c>
      <c r="AS396" s="150" cm="1">
        <f t="array" ref="AS396">INDEX($K:$P,ROW(),MATCH(AS$3,$K$2:$P$2,0))</f>
        <v>0.05</v>
      </c>
      <c r="AT396" s="150" cm="1">
        <f t="array" ref="AT396">INDEX($K:$P,ROW(),MATCH(AT$3,$K$2:$P$2,0))</f>
        <v>0.05</v>
      </c>
      <c r="AU396" s="150" cm="1">
        <f t="array" ref="AU396">INDEX($K:$P,ROW(),MATCH(AU$3,$K$2:$P$2,0))</f>
        <v>0.05</v>
      </c>
      <c r="AV396" s="150" cm="1">
        <f t="array" ref="AV396">INDEX($K:$P,ROW(),MATCH(AV$3,$K$2:$P$2,0))</f>
        <v>0.05</v>
      </c>
      <c r="AW396" s="150" cm="1">
        <f t="array" ref="AW396">INDEX($K:$P,ROW(),MATCH(AW$3,$K$2:$P$2,0))</f>
        <v>0.05</v>
      </c>
      <c r="AX396" s="150" cm="1">
        <f t="array" ref="AX396">INDEX($K:$P,ROW(),MATCH(AX$3,$K$2:$P$2,0))</f>
        <v>0.05</v>
      </c>
      <c r="AY396" s="150" cm="1">
        <f t="array" ref="AY396">INDEX($K:$P,ROW(),MATCH(AY$3,$K$2:$P$2,0))</f>
        <v>0.05</v>
      </c>
      <c r="AZ396" s="150" cm="1">
        <f t="array" ref="AZ396">INDEX($K:$P,ROW(),MATCH(AZ$3,$K$2:$P$2,0))</f>
        <v>0.05</v>
      </c>
      <c r="BA396" s="150" cm="1">
        <f t="array" ref="BA396">INDEX($K:$P,ROW(),MATCH(BA$3,$K$2:$P$2,0))</f>
        <v>0.05</v>
      </c>
      <c r="BB396" s="150" cm="1">
        <f t="array" ref="BB396">INDEX($K:$P,ROW(),MATCH(BB$3,$K$2:$P$2,0))</f>
        <v>0.05</v>
      </c>
      <c r="BC396" s="150" cm="1">
        <f t="array" ref="BC396">INDEX($K:$P,ROW(),MATCH(BC$3,$K$2:$P$2,0))</f>
        <v>0.05</v>
      </c>
      <c r="BD396" s="150" cm="1">
        <f t="array" ref="BD396">INDEX($K:$P,ROW(),MATCH(BD$3,$K$2:$P$2,0))</f>
        <v>0.05</v>
      </c>
      <c r="BE396" s="150" cm="1">
        <f t="array" ref="BE396">INDEX($K:$P,ROW(),MATCH(BE$3,$K$2:$P$2,0))</f>
        <v>0.05</v>
      </c>
      <c r="BF396" s="150" cm="1">
        <f t="array" ref="BF396">INDEX($K:$P,ROW(),MATCH(BF$3,$K$2:$P$2,0))</f>
        <v>0.05</v>
      </c>
      <c r="BG396" s="150" cm="1">
        <f t="array" ref="BG396">INDEX($K:$P,ROW(),MATCH(BG$3,$K$2:$P$2,0))</f>
        <v>0.05</v>
      </c>
      <c r="BH396" s="150" cm="1">
        <f t="array" ref="BH396">INDEX($K:$P,ROW(),MATCH(BH$3,$K$2:$P$2,0))</f>
        <v>0.05</v>
      </c>
      <c r="BI396" s="150" cm="1">
        <f t="array" ref="BI396">INDEX($K:$P,ROW(),MATCH(BI$3,$K$2:$P$2,0))</f>
        <v>0.05</v>
      </c>
      <c r="BJ396" s="150" cm="1">
        <f t="array" ref="BJ396">INDEX($K:$P,ROW(),MATCH(BJ$3,$K$2:$P$2,0))</f>
        <v>0.05</v>
      </c>
      <c r="BK396" s="150" cm="1">
        <f t="array" ref="BK396">INDEX($K:$P,ROW(),MATCH(BK$3,$K$2:$P$2,0))</f>
        <v>0.05</v>
      </c>
      <c r="BL396" s="150" cm="1">
        <f t="array" ref="BL396">INDEX($K:$P,ROW(),MATCH(BL$3,$K$2:$P$2,0))</f>
        <v>0.05</v>
      </c>
      <c r="BM396" s="150" cm="1">
        <f t="array" ref="BM396">INDEX($K:$P,ROW(),MATCH(BM$3,$K$2:$P$2,0))</f>
        <v>0.05</v>
      </c>
      <c r="BN396" s="150" cm="1">
        <f t="array" ref="BN396">INDEX($K:$P,ROW(),MATCH(BN$3,$K$2:$P$2,0))</f>
        <v>0.05</v>
      </c>
      <c r="BO396" s="150" cm="1">
        <f t="array" ref="BO396">INDEX($K:$P,ROW(),MATCH(BO$3,$K$2:$P$2,0))</f>
        <v>0.05</v>
      </c>
      <c r="BP396" s="150" cm="1">
        <f t="array" ref="BP396">INDEX($K:$P,ROW(),MATCH(BP$3,$K$2:$P$2,0))</f>
        <v>0.05</v>
      </c>
      <c r="BQ396" s="150" cm="1">
        <f t="array" ref="BQ396">INDEX($K:$P,ROW(),MATCH(BQ$3,$K$2:$P$2,0))</f>
        <v>0.05</v>
      </c>
      <c r="BR396" s="150" cm="1">
        <f t="array" ref="BR396">INDEX($K:$P,ROW(),MATCH(BR$3,$K$2:$P$2,0))</f>
        <v>0.05</v>
      </c>
      <c r="BS396" s="150" cm="1">
        <f t="array" ref="BS396">INDEX($K:$P,ROW(),MATCH(BS$3,$K$2:$P$2,0))</f>
        <v>0.05</v>
      </c>
      <c r="BT396" s="150" cm="1">
        <f t="array" ref="BT396">INDEX($K:$P,ROW(),MATCH(BT$3,$K$2:$P$2,0))</f>
        <v>0.05</v>
      </c>
      <c r="BU396" s="150" cm="1">
        <f t="array" ref="BU396">INDEX($K:$P,ROW(),MATCH(BU$3,$K$2:$P$2,0))</f>
        <v>0.05</v>
      </c>
      <c r="BV396" s="150" cm="1">
        <f t="array" ref="BV396">INDEX($K:$P,ROW(),MATCH(BV$3,$K$2:$P$2,0))</f>
        <v>0.05</v>
      </c>
      <c r="BW396" s="150" cm="1">
        <f t="array" ref="BW396">INDEX($K:$P,ROW(),MATCH(BW$3,$K$2:$P$2,0))</f>
        <v>0.05</v>
      </c>
      <c r="BX396" s="150" cm="1">
        <f t="array" ref="BX396">INDEX($K:$P,ROW(),MATCH(BX$3,$K$2:$P$2,0))</f>
        <v>0.05</v>
      </c>
      <c r="BY396" s="150" cm="1">
        <f t="array" ref="BY396">INDEX($K:$P,ROW(),MATCH(BY$3,$K$2:$P$2,0))</f>
        <v>0.05</v>
      </c>
      <c r="BZ396" s="150" cm="1">
        <f t="array" ref="BZ396">INDEX($K:$P,ROW(),MATCH(BZ$3,$K$2:$P$2,0))</f>
        <v>0.05</v>
      </c>
      <c r="CA396" s="150" cm="1">
        <f t="array" ref="CA396">INDEX($K:$P,ROW(),MATCH(CA$3,$K$2:$P$2,0))</f>
        <v>0.05</v>
      </c>
      <c r="CB396" s="150" cm="1">
        <f t="array" ref="CB396">INDEX($K:$P,ROW(),MATCH(CB$3,$K$2:$P$2,0))</f>
        <v>0.05</v>
      </c>
      <c r="CC396" s="150" cm="1">
        <f t="array" ref="CC396">INDEX($K:$P,ROW(),MATCH(CC$3,$K$2:$P$2,0))</f>
        <v>0.05</v>
      </c>
      <c r="CD396" s="150" cm="1">
        <f t="array" ref="CD396">INDEX($K:$P,ROW(),MATCH(CD$3,$K$2:$P$2,0))</f>
        <v>0.05</v>
      </c>
      <c r="CE396" s="150" cm="1">
        <f t="array" ref="CE396">INDEX($K:$P,ROW(),MATCH(CE$3,$K$2:$P$2,0))</f>
        <v>0.05</v>
      </c>
      <c r="CF396" s="150" cm="1">
        <f t="array" ref="CF396">INDEX($K:$P,ROW(),MATCH(CF$3,$K$2:$P$2,0))</f>
        <v>0.05</v>
      </c>
      <c r="CG396" s="150" cm="1">
        <f t="array" ref="CG396">INDEX($K:$P,ROW(),MATCH(CG$3,$K$2:$P$2,0))</f>
        <v>0.05</v>
      </c>
      <c r="CH396" s="150" cm="1">
        <f t="array" ref="CH396">INDEX($K:$P,ROW(),MATCH(CH$3,$K$2:$P$2,0))</f>
        <v>0.05</v>
      </c>
      <c r="CI396" s="150" cm="1">
        <f t="array" ref="CI396">INDEX($K:$P,ROW(),MATCH(CI$3,$K$2:$P$2,0))</f>
        <v>0.05</v>
      </c>
      <c r="CJ396" s="150" cm="1">
        <f t="array" ref="CJ396">INDEX($K:$P,ROW(),MATCH(CJ$3,$K$2:$P$2,0))</f>
        <v>0.05</v>
      </c>
      <c r="CK396" s="150" cm="1">
        <f t="array" ref="CK396">INDEX($K:$P,ROW(),MATCH(CK$3,$K$2:$P$2,0))</f>
        <v>0.05</v>
      </c>
      <c r="CL396" s="150" cm="1">
        <f t="array" ref="CL396">INDEX($K:$P,ROW(),MATCH(CL$3,$K$2:$P$2,0))</f>
        <v>0.05</v>
      </c>
      <c r="CN396" s="60"/>
      <c r="CO396" s="150" t="e" cm="1">
        <f t="array" ref="CO396">INDEX($K:$P,ROW(),MATCH(CO$3,$K$2:$P$2,0))</f>
        <v>#N/A</v>
      </c>
      <c r="CP396" s="150" t="e" cm="1">
        <f t="array" ref="CP396">INDEX($K:$P,ROW(),MATCH(CP$3,$K$2:$P$2,0))</f>
        <v>#N/A</v>
      </c>
      <c r="CQ396" s="150" t="e" cm="1">
        <f t="array" ref="CQ396">INDEX($K:$P,ROW(),MATCH(CQ$3,$K$2:$P$2,0))</f>
        <v>#N/A</v>
      </c>
      <c r="CR396" s="150" t="e" cm="1">
        <f t="array" ref="CR396">INDEX($K:$P,ROW(),MATCH(CR$3,$K$2:$P$2,0))</f>
        <v>#N/A</v>
      </c>
      <c r="CS396" s="150" t="e" cm="1">
        <f t="array" ref="CS396">INDEX($K:$P,ROW(),MATCH(CS$3,$K$2:$P$2,0))</f>
        <v>#N/A</v>
      </c>
      <c r="CT396" s="150" t="e" cm="1">
        <f t="array" ref="CT396">INDEX($K:$P,ROW(),MATCH(CT$3,$K$2:$P$2,0))</f>
        <v>#N/A</v>
      </c>
      <c r="CU396" s="150" t="e" cm="1">
        <f t="array" ref="CU396">INDEX($K:$P,ROW(),MATCH(CU$3,$K$2:$P$2,0))</f>
        <v>#N/A</v>
      </c>
      <c r="CV396" s="150" t="e" cm="1">
        <f t="array" ref="CV396">INDEX($K:$P,ROW(),MATCH(CV$3,$K$2:$P$2,0))</f>
        <v>#N/A</v>
      </c>
      <c r="CW396" s="150" t="e" cm="1">
        <f t="array" ref="CW396">INDEX($K:$P,ROW(),MATCH(CW$3,$K$2:$P$2,0))</f>
        <v>#N/A</v>
      </c>
      <c r="CX396" s="150" t="e" cm="1">
        <f t="array" ref="CX396">INDEX($K:$P,ROW(),MATCH(CX$3,$K$2:$P$2,0))</f>
        <v>#N/A</v>
      </c>
      <c r="CY396" s="150" t="e" cm="1">
        <f t="array" ref="CY396">INDEX($K:$P,ROW(),MATCH(CY$3,$K$2:$P$2,0))</f>
        <v>#N/A</v>
      </c>
      <c r="CZ396" s="150" t="e" cm="1">
        <f t="array" ref="CZ396">INDEX($K:$P,ROW(),MATCH(CZ$3,$K$2:$P$2,0))</f>
        <v>#N/A</v>
      </c>
      <c r="DA396" s="150" t="e" cm="1">
        <f t="array" ref="DA396">INDEX($K:$P,ROW(),MATCH(DA$3,$K$2:$P$2,0))</f>
        <v>#N/A</v>
      </c>
      <c r="DB396" s="150" t="e" cm="1">
        <f t="array" ref="DB396">INDEX($K:$P,ROW(),MATCH(DB$3,$K$2:$P$2,0))</f>
        <v>#N/A</v>
      </c>
      <c r="DC396" s="150" t="e" cm="1">
        <f t="array" ref="DC396">INDEX($K:$P,ROW(),MATCH(DC$3,$K$2:$P$2,0))</f>
        <v>#N/A</v>
      </c>
      <c r="DD396" s="150" t="e" cm="1">
        <f t="array" ref="DD396">INDEX($K:$P,ROW(),MATCH(DD$3,$K$2:$P$2,0))</f>
        <v>#N/A</v>
      </c>
      <c r="DE396" s="150" t="e" cm="1">
        <f t="array" ref="DE396">INDEX($K:$P,ROW(),MATCH(DE$3,$K$2:$P$2,0))</f>
        <v>#N/A</v>
      </c>
      <c r="DF396" s="150" t="e" cm="1">
        <f t="array" ref="DF396">INDEX($K:$P,ROW(),MATCH(DF$3,$K$2:$P$2,0))</f>
        <v>#N/A</v>
      </c>
      <c r="DG396" s="150" t="e" cm="1">
        <f t="array" ref="DG396">INDEX($K:$P,ROW(),MATCH(DG$3,$K$2:$P$2,0))</f>
        <v>#N/A</v>
      </c>
      <c r="DH396" s="150" t="e" cm="1">
        <f t="array" ref="DH396">INDEX($K:$P,ROW(),MATCH(DH$3,$K$2:$P$2,0))</f>
        <v>#N/A</v>
      </c>
      <c r="DI396" s="150" t="e" cm="1">
        <f t="array" ref="DI396">INDEX($K:$P,ROW(),MATCH(DI$3,$K$2:$P$2,0))</f>
        <v>#N/A</v>
      </c>
      <c r="DJ396" s="150" t="e" cm="1">
        <f t="array" ref="DJ396">INDEX($K:$P,ROW(),MATCH(DJ$3,$K$2:$P$2,0))</f>
        <v>#N/A</v>
      </c>
      <c r="DK396" s="150" t="e" cm="1">
        <f t="array" ref="DK396">INDEX($K:$P,ROW(),MATCH(DK$3,$K$2:$P$2,0))</f>
        <v>#N/A</v>
      </c>
      <c r="DL396" s="150" t="e" cm="1">
        <f t="array" ref="DL396">INDEX($K:$P,ROW(),MATCH(DL$3,$K$2:$P$2,0))</f>
        <v>#N/A</v>
      </c>
    </row>
    <row r="397" spans="1:116" x14ac:dyDescent="0.35">
      <c r="D397" t="s">
        <v>268</v>
      </c>
      <c r="E397" s="8" t="str">
        <f t="shared" si="399"/>
        <v>397 SUB-PV</v>
      </c>
      <c r="G397" s="158" t="s">
        <v>74</v>
      </c>
      <c r="K397" s="34">
        <f t="shared" ref="K397:P397" ca="1" si="406">SUMIF($3:$3,K$2,397:397)</f>
        <v>-3000</v>
      </c>
      <c r="L397" s="34">
        <f t="shared" ca="1" si="406"/>
        <v>-3000</v>
      </c>
      <c r="M397" s="34">
        <f t="shared" ca="1" si="406"/>
        <v>-3000</v>
      </c>
      <c r="N397" s="34">
        <f t="shared" ca="1" si="406"/>
        <v>-3000</v>
      </c>
      <c r="O397" s="34">
        <f t="shared" ca="1" si="406"/>
        <v>-3000</v>
      </c>
      <c r="P397" s="34">
        <f t="shared" ca="1" si="406"/>
        <v>-3000</v>
      </c>
      <c r="R397" s="15"/>
      <c r="S397" s="76">
        <f t="shared" ref="S397:AX397" ca="1" si="407">-S395*S396</f>
        <v>-250</v>
      </c>
      <c r="T397" s="76">
        <f t="shared" ca="1" si="407"/>
        <v>-250</v>
      </c>
      <c r="U397" s="76">
        <f t="shared" ca="1" si="407"/>
        <v>-250</v>
      </c>
      <c r="V397" s="76">
        <f t="shared" ca="1" si="407"/>
        <v>-250</v>
      </c>
      <c r="W397" s="76">
        <f t="shared" ca="1" si="407"/>
        <v>-250</v>
      </c>
      <c r="X397" s="76">
        <f t="shared" ca="1" si="407"/>
        <v>-250</v>
      </c>
      <c r="Y397" s="76">
        <f t="shared" ca="1" si="407"/>
        <v>-250</v>
      </c>
      <c r="Z397" s="76">
        <f t="shared" ca="1" si="407"/>
        <v>-250</v>
      </c>
      <c r="AA397" s="76">
        <f t="shared" ca="1" si="407"/>
        <v>-250</v>
      </c>
      <c r="AB397" s="76">
        <f t="shared" ca="1" si="407"/>
        <v>-250</v>
      </c>
      <c r="AC397" s="76">
        <f t="shared" ca="1" si="407"/>
        <v>-250</v>
      </c>
      <c r="AD397" s="76">
        <f t="shared" ca="1" si="407"/>
        <v>-250</v>
      </c>
      <c r="AE397" s="76">
        <f t="shared" ca="1" si="407"/>
        <v>-250</v>
      </c>
      <c r="AF397" s="76">
        <f t="shared" ca="1" si="407"/>
        <v>-250</v>
      </c>
      <c r="AG397" s="76">
        <f t="shared" ca="1" si="407"/>
        <v>-250</v>
      </c>
      <c r="AH397" s="76">
        <f t="shared" ca="1" si="407"/>
        <v>-250</v>
      </c>
      <c r="AI397" s="76">
        <f t="shared" ca="1" si="407"/>
        <v>-250</v>
      </c>
      <c r="AJ397" s="76">
        <f t="shared" ca="1" si="407"/>
        <v>-250</v>
      </c>
      <c r="AK397" s="76">
        <f t="shared" ca="1" si="407"/>
        <v>-250</v>
      </c>
      <c r="AL397" s="76">
        <f t="shared" ca="1" si="407"/>
        <v>-250</v>
      </c>
      <c r="AM397" s="76">
        <f t="shared" ca="1" si="407"/>
        <v>-250</v>
      </c>
      <c r="AN397" s="76">
        <f t="shared" ca="1" si="407"/>
        <v>-250</v>
      </c>
      <c r="AO397" s="76">
        <f t="shared" ca="1" si="407"/>
        <v>-250</v>
      </c>
      <c r="AP397" s="76">
        <f t="shared" ca="1" si="407"/>
        <v>-250</v>
      </c>
      <c r="AQ397" s="76">
        <f t="shared" ca="1" si="407"/>
        <v>-250</v>
      </c>
      <c r="AR397" s="76">
        <f t="shared" ca="1" si="407"/>
        <v>-250</v>
      </c>
      <c r="AS397" s="76">
        <f t="shared" ca="1" si="407"/>
        <v>-250</v>
      </c>
      <c r="AT397" s="76">
        <f t="shared" ca="1" si="407"/>
        <v>-250</v>
      </c>
      <c r="AU397" s="76">
        <f t="shared" ca="1" si="407"/>
        <v>-250</v>
      </c>
      <c r="AV397" s="76">
        <f t="shared" ca="1" si="407"/>
        <v>-250</v>
      </c>
      <c r="AW397" s="76">
        <f t="shared" ca="1" si="407"/>
        <v>-250</v>
      </c>
      <c r="AX397" s="76">
        <f t="shared" ca="1" si="407"/>
        <v>-250</v>
      </c>
      <c r="AY397" s="76">
        <f t="shared" ref="AY397:CD397" ca="1" si="408">-AY395*AY396</f>
        <v>-250</v>
      </c>
      <c r="AZ397" s="76">
        <f t="shared" ca="1" si="408"/>
        <v>-250</v>
      </c>
      <c r="BA397" s="76">
        <f t="shared" ca="1" si="408"/>
        <v>-250</v>
      </c>
      <c r="BB397" s="76">
        <f t="shared" ca="1" si="408"/>
        <v>-250</v>
      </c>
      <c r="BC397" s="76">
        <f t="shared" ca="1" si="408"/>
        <v>-250</v>
      </c>
      <c r="BD397" s="76">
        <f t="shared" ca="1" si="408"/>
        <v>-250</v>
      </c>
      <c r="BE397" s="76">
        <f t="shared" ca="1" si="408"/>
        <v>-250</v>
      </c>
      <c r="BF397" s="76">
        <f t="shared" ca="1" si="408"/>
        <v>-250</v>
      </c>
      <c r="BG397" s="76">
        <f t="shared" ca="1" si="408"/>
        <v>-250</v>
      </c>
      <c r="BH397" s="76">
        <f t="shared" ca="1" si="408"/>
        <v>-250</v>
      </c>
      <c r="BI397" s="76">
        <f t="shared" ca="1" si="408"/>
        <v>-250</v>
      </c>
      <c r="BJ397" s="76">
        <f t="shared" ca="1" si="408"/>
        <v>-250</v>
      </c>
      <c r="BK397" s="76">
        <f t="shared" ca="1" si="408"/>
        <v>-250</v>
      </c>
      <c r="BL397" s="76">
        <f t="shared" ca="1" si="408"/>
        <v>-250</v>
      </c>
      <c r="BM397" s="76">
        <f t="shared" ca="1" si="408"/>
        <v>-250</v>
      </c>
      <c r="BN397" s="76">
        <f t="shared" ca="1" si="408"/>
        <v>-250</v>
      </c>
      <c r="BO397" s="76">
        <f t="shared" ca="1" si="408"/>
        <v>-250</v>
      </c>
      <c r="BP397" s="76">
        <f t="shared" ca="1" si="408"/>
        <v>-250</v>
      </c>
      <c r="BQ397" s="76">
        <f t="shared" ca="1" si="408"/>
        <v>-250</v>
      </c>
      <c r="BR397" s="76">
        <f t="shared" ca="1" si="408"/>
        <v>-250</v>
      </c>
      <c r="BS397" s="76">
        <f t="shared" ca="1" si="408"/>
        <v>-250</v>
      </c>
      <c r="BT397" s="76">
        <f t="shared" ca="1" si="408"/>
        <v>-250</v>
      </c>
      <c r="BU397" s="76">
        <f t="shared" ca="1" si="408"/>
        <v>-250</v>
      </c>
      <c r="BV397" s="76">
        <f t="shared" ca="1" si="408"/>
        <v>-250</v>
      </c>
      <c r="BW397" s="76">
        <f t="shared" ca="1" si="408"/>
        <v>-250</v>
      </c>
      <c r="BX397" s="76">
        <f t="shared" ca="1" si="408"/>
        <v>-250</v>
      </c>
      <c r="BY397" s="76">
        <f t="shared" ca="1" si="408"/>
        <v>-250</v>
      </c>
      <c r="BZ397" s="76">
        <f t="shared" ca="1" si="408"/>
        <v>-250</v>
      </c>
      <c r="CA397" s="76">
        <f t="shared" ca="1" si="408"/>
        <v>-250</v>
      </c>
      <c r="CB397" s="76">
        <f t="shared" ca="1" si="408"/>
        <v>-250</v>
      </c>
      <c r="CC397" s="76">
        <f t="shared" ca="1" si="408"/>
        <v>-250</v>
      </c>
      <c r="CD397" s="76">
        <f t="shared" ca="1" si="408"/>
        <v>-250</v>
      </c>
      <c r="CE397" s="76">
        <f t="shared" ref="CE397:CL397" ca="1" si="409">-CE395*CE396</f>
        <v>-250</v>
      </c>
      <c r="CF397" s="76">
        <f t="shared" ca="1" si="409"/>
        <v>-250</v>
      </c>
      <c r="CG397" s="76">
        <f t="shared" ca="1" si="409"/>
        <v>-250</v>
      </c>
      <c r="CH397" s="76">
        <f t="shared" ca="1" si="409"/>
        <v>-250</v>
      </c>
      <c r="CI397" s="76">
        <f t="shared" ca="1" si="409"/>
        <v>-250</v>
      </c>
      <c r="CJ397" s="76">
        <f t="shared" ca="1" si="409"/>
        <v>-250</v>
      </c>
      <c r="CK397" s="76">
        <f t="shared" ca="1" si="409"/>
        <v>-250</v>
      </c>
      <c r="CL397" s="76">
        <f t="shared" ca="1" si="409"/>
        <v>-250</v>
      </c>
      <c r="CO397" s="76" t="e">
        <f t="shared" ref="CO397:DK397" ca="1" si="410">-CO395*CO396</f>
        <v>#N/A</v>
      </c>
      <c r="CP397" s="76" t="e">
        <f t="shared" ca="1" si="410"/>
        <v>#N/A</v>
      </c>
      <c r="CQ397" s="76" t="e">
        <f t="shared" ca="1" si="410"/>
        <v>#N/A</v>
      </c>
      <c r="CR397" s="76" t="e">
        <f t="shared" ca="1" si="410"/>
        <v>#N/A</v>
      </c>
      <c r="CS397" s="76" t="e">
        <f t="shared" ca="1" si="410"/>
        <v>#N/A</v>
      </c>
      <c r="CT397" s="76" t="e">
        <f t="shared" ca="1" si="410"/>
        <v>#N/A</v>
      </c>
      <c r="CU397" s="76" t="e">
        <f t="shared" ca="1" si="410"/>
        <v>#N/A</v>
      </c>
      <c r="CV397" s="76" t="e">
        <f t="shared" ca="1" si="410"/>
        <v>#N/A</v>
      </c>
      <c r="CW397" s="76" t="e">
        <f t="shared" ca="1" si="410"/>
        <v>#N/A</v>
      </c>
      <c r="CX397" s="76" t="e">
        <f t="shared" ca="1" si="410"/>
        <v>#N/A</v>
      </c>
      <c r="CY397" s="76" t="e">
        <f t="shared" ca="1" si="410"/>
        <v>#N/A</v>
      </c>
      <c r="CZ397" s="76" t="e">
        <f t="shared" ca="1" si="410"/>
        <v>#N/A</v>
      </c>
      <c r="DA397" s="76" t="e">
        <f t="shared" ca="1" si="410"/>
        <v>#N/A</v>
      </c>
      <c r="DB397" s="76" t="e">
        <f t="shared" ca="1" si="410"/>
        <v>#N/A</v>
      </c>
      <c r="DC397" s="76" t="e">
        <f t="shared" ca="1" si="410"/>
        <v>#N/A</v>
      </c>
      <c r="DD397" s="76" t="e">
        <f t="shared" ca="1" si="410"/>
        <v>#N/A</v>
      </c>
      <c r="DE397" s="76" t="e">
        <f t="shared" ca="1" si="410"/>
        <v>#N/A</v>
      </c>
      <c r="DF397" s="76" t="e">
        <f t="shared" ca="1" si="410"/>
        <v>#N/A</v>
      </c>
      <c r="DG397" s="76" t="e">
        <f t="shared" ca="1" si="410"/>
        <v>#N/A</v>
      </c>
      <c r="DH397" s="76" t="e">
        <f t="shared" ca="1" si="410"/>
        <v>#N/A</v>
      </c>
      <c r="DI397" s="76" t="e">
        <f t="shared" ca="1" si="410"/>
        <v>#N/A</v>
      </c>
      <c r="DJ397" s="76" t="e">
        <f t="shared" ca="1" si="410"/>
        <v>#N/A</v>
      </c>
      <c r="DK397" s="76" t="e">
        <f t="shared" ca="1" si="410"/>
        <v>#N/A</v>
      </c>
      <c r="DL397" s="76" t="e">
        <f t="shared" ref="DL397" ca="1" si="411">-DL395*DL396</f>
        <v>#N/A</v>
      </c>
    </row>
    <row r="398" spans="1:116" x14ac:dyDescent="0.35">
      <c r="C398" t="s">
        <v>80</v>
      </c>
      <c r="D398" t="s">
        <v>268</v>
      </c>
      <c r="E398" s="8" t="str">
        <f t="shared" si="399"/>
        <v>398 SUB-PV</v>
      </c>
      <c r="G398" s="127" t="str">
        <f>"# of "&amp;G406&amp;"s"</f>
        <v># of subscribers</v>
      </c>
      <c r="H398" s="31"/>
      <c r="I398" s="73"/>
      <c r="J398" s="73"/>
      <c r="K398" s="119">
        <f t="shared" ref="K398:P398" ca="1" si="412">SUMIF($4:$4,K$2,398:398)</f>
        <v>57000</v>
      </c>
      <c r="L398" s="119">
        <f t="shared" ca="1" si="412"/>
        <v>114000</v>
      </c>
      <c r="M398" s="119">
        <f t="shared" ca="1" si="412"/>
        <v>171000</v>
      </c>
      <c r="N398" s="119">
        <f t="shared" ca="1" si="412"/>
        <v>228000</v>
      </c>
      <c r="O398" s="119">
        <f t="shared" ca="1" si="412"/>
        <v>285000</v>
      </c>
      <c r="P398" s="119">
        <f t="shared" ca="1" si="412"/>
        <v>342000</v>
      </c>
      <c r="R398" s="117"/>
      <c r="S398" s="151">
        <f t="shared" ref="S398:AX398" ca="1" si="413">S394+S395+S397</f>
        <v>4750</v>
      </c>
      <c r="T398" s="151">
        <f t="shared" ca="1" si="413"/>
        <v>9500</v>
      </c>
      <c r="U398" s="151">
        <f t="shared" ca="1" si="413"/>
        <v>14250</v>
      </c>
      <c r="V398" s="151">
        <f t="shared" ca="1" si="413"/>
        <v>19000</v>
      </c>
      <c r="W398" s="151">
        <f t="shared" ca="1" si="413"/>
        <v>23750</v>
      </c>
      <c r="X398" s="151">
        <f t="shared" ca="1" si="413"/>
        <v>28500</v>
      </c>
      <c r="Y398" s="151">
        <f t="shared" ca="1" si="413"/>
        <v>33250</v>
      </c>
      <c r="Z398" s="151">
        <f t="shared" ca="1" si="413"/>
        <v>38000</v>
      </c>
      <c r="AA398" s="151">
        <f t="shared" ca="1" si="413"/>
        <v>42750</v>
      </c>
      <c r="AB398" s="151">
        <f t="shared" ca="1" si="413"/>
        <v>47500</v>
      </c>
      <c r="AC398" s="151">
        <f t="shared" ca="1" si="413"/>
        <v>52250</v>
      </c>
      <c r="AD398" s="151">
        <f t="shared" ca="1" si="413"/>
        <v>57000</v>
      </c>
      <c r="AE398" s="151">
        <f t="shared" ca="1" si="413"/>
        <v>61750</v>
      </c>
      <c r="AF398" s="151">
        <f t="shared" ca="1" si="413"/>
        <v>66500</v>
      </c>
      <c r="AG398" s="151">
        <f t="shared" ca="1" si="413"/>
        <v>71250</v>
      </c>
      <c r="AH398" s="151">
        <f t="shared" ca="1" si="413"/>
        <v>76000</v>
      </c>
      <c r="AI398" s="151">
        <f t="shared" ca="1" si="413"/>
        <v>80750</v>
      </c>
      <c r="AJ398" s="151">
        <f t="shared" ca="1" si="413"/>
        <v>85500</v>
      </c>
      <c r="AK398" s="151">
        <f t="shared" ca="1" si="413"/>
        <v>90250</v>
      </c>
      <c r="AL398" s="151">
        <f t="shared" ca="1" si="413"/>
        <v>95000</v>
      </c>
      <c r="AM398" s="151">
        <f t="shared" ca="1" si="413"/>
        <v>99750</v>
      </c>
      <c r="AN398" s="151">
        <f t="shared" ca="1" si="413"/>
        <v>104500</v>
      </c>
      <c r="AO398" s="151">
        <f t="shared" ca="1" si="413"/>
        <v>109250</v>
      </c>
      <c r="AP398" s="151">
        <f t="shared" ca="1" si="413"/>
        <v>114000</v>
      </c>
      <c r="AQ398" s="151">
        <f t="shared" ca="1" si="413"/>
        <v>118750</v>
      </c>
      <c r="AR398" s="151">
        <f t="shared" ca="1" si="413"/>
        <v>123500</v>
      </c>
      <c r="AS398" s="151">
        <f t="shared" ca="1" si="413"/>
        <v>128250</v>
      </c>
      <c r="AT398" s="151">
        <f t="shared" ca="1" si="413"/>
        <v>133000</v>
      </c>
      <c r="AU398" s="151">
        <f t="shared" ca="1" si="413"/>
        <v>137750</v>
      </c>
      <c r="AV398" s="151">
        <f t="shared" ca="1" si="413"/>
        <v>142500</v>
      </c>
      <c r="AW398" s="151">
        <f t="shared" ca="1" si="413"/>
        <v>147250</v>
      </c>
      <c r="AX398" s="151">
        <f t="shared" ca="1" si="413"/>
        <v>152000</v>
      </c>
      <c r="AY398" s="151">
        <f t="shared" ref="AY398:CD398" ca="1" si="414">AY394+AY395+AY397</f>
        <v>156750</v>
      </c>
      <c r="AZ398" s="151">
        <f t="shared" ca="1" si="414"/>
        <v>161500</v>
      </c>
      <c r="BA398" s="151">
        <f t="shared" ca="1" si="414"/>
        <v>166250</v>
      </c>
      <c r="BB398" s="151">
        <f t="shared" ca="1" si="414"/>
        <v>171000</v>
      </c>
      <c r="BC398" s="151">
        <f t="shared" ca="1" si="414"/>
        <v>175750</v>
      </c>
      <c r="BD398" s="151">
        <f t="shared" ca="1" si="414"/>
        <v>180500</v>
      </c>
      <c r="BE398" s="151">
        <f t="shared" ca="1" si="414"/>
        <v>185250</v>
      </c>
      <c r="BF398" s="151">
        <f t="shared" ca="1" si="414"/>
        <v>190000</v>
      </c>
      <c r="BG398" s="151">
        <f t="shared" ca="1" si="414"/>
        <v>194750</v>
      </c>
      <c r="BH398" s="151">
        <f t="shared" ca="1" si="414"/>
        <v>199500</v>
      </c>
      <c r="BI398" s="151">
        <f t="shared" ca="1" si="414"/>
        <v>204250</v>
      </c>
      <c r="BJ398" s="151">
        <f t="shared" ca="1" si="414"/>
        <v>209000</v>
      </c>
      <c r="BK398" s="151">
        <f t="shared" ca="1" si="414"/>
        <v>213750</v>
      </c>
      <c r="BL398" s="151">
        <f t="shared" ca="1" si="414"/>
        <v>218500</v>
      </c>
      <c r="BM398" s="151">
        <f t="shared" ca="1" si="414"/>
        <v>223250</v>
      </c>
      <c r="BN398" s="151">
        <f t="shared" ca="1" si="414"/>
        <v>228000</v>
      </c>
      <c r="BO398" s="151">
        <f t="shared" ca="1" si="414"/>
        <v>232750</v>
      </c>
      <c r="BP398" s="151">
        <f t="shared" ca="1" si="414"/>
        <v>237500</v>
      </c>
      <c r="BQ398" s="151">
        <f t="shared" ca="1" si="414"/>
        <v>242250</v>
      </c>
      <c r="BR398" s="151">
        <f t="shared" ca="1" si="414"/>
        <v>247000</v>
      </c>
      <c r="BS398" s="151">
        <f t="shared" ca="1" si="414"/>
        <v>251750</v>
      </c>
      <c r="BT398" s="151">
        <f t="shared" ca="1" si="414"/>
        <v>256500</v>
      </c>
      <c r="BU398" s="151">
        <f t="shared" ca="1" si="414"/>
        <v>261250</v>
      </c>
      <c r="BV398" s="151">
        <f t="shared" ca="1" si="414"/>
        <v>266000</v>
      </c>
      <c r="BW398" s="151">
        <f t="shared" ca="1" si="414"/>
        <v>270750</v>
      </c>
      <c r="BX398" s="151">
        <f t="shared" ca="1" si="414"/>
        <v>275500</v>
      </c>
      <c r="BY398" s="151">
        <f t="shared" ca="1" si="414"/>
        <v>280250</v>
      </c>
      <c r="BZ398" s="151">
        <f t="shared" ca="1" si="414"/>
        <v>285000</v>
      </c>
      <c r="CA398" s="151">
        <f t="shared" ca="1" si="414"/>
        <v>289750</v>
      </c>
      <c r="CB398" s="151">
        <f t="shared" ca="1" si="414"/>
        <v>294500</v>
      </c>
      <c r="CC398" s="151">
        <f t="shared" ca="1" si="414"/>
        <v>299250</v>
      </c>
      <c r="CD398" s="151">
        <f t="shared" ca="1" si="414"/>
        <v>304000</v>
      </c>
      <c r="CE398" s="151">
        <f t="shared" ref="CE398:CL398" ca="1" si="415">CE394+CE395+CE397</f>
        <v>308750</v>
      </c>
      <c r="CF398" s="151">
        <f t="shared" ca="1" si="415"/>
        <v>313500</v>
      </c>
      <c r="CG398" s="151">
        <f t="shared" ca="1" si="415"/>
        <v>318250</v>
      </c>
      <c r="CH398" s="151">
        <f t="shared" ca="1" si="415"/>
        <v>323000</v>
      </c>
      <c r="CI398" s="151">
        <f t="shared" ca="1" si="415"/>
        <v>327750</v>
      </c>
      <c r="CJ398" s="151">
        <f t="shared" ca="1" si="415"/>
        <v>332500</v>
      </c>
      <c r="CK398" s="151">
        <f t="shared" ca="1" si="415"/>
        <v>337250</v>
      </c>
      <c r="CL398" s="151">
        <f t="shared" ca="1" si="415"/>
        <v>342000</v>
      </c>
      <c r="CN398" s="73"/>
      <c r="CO398" s="151" t="e">
        <f t="shared" ref="CO398:DL398" ca="1" si="416">CO394+CO395+CO397</f>
        <v>#N/A</v>
      </c>
      <c r="CP398" s="151" t="e">
        <f t="shared" ca="1" si="416"/>
        <v>#N/A</v>
      </c>
      <c r="CQ398" s="151" t="e">
        <f t="shared" ca="1" si="416"/>
        <v>#N/A</v>
      </c>
      <c r="CR398" s="151" t="e">
        <f t="shared" ca="1" si="416"/>
        <v>#N/A</v>
      </c>
      <c r="CS398" s="151" t="e">
        <f t="shared" ca="1" si="416"/>
        <v>#N/A</v>
      </c>
      <c r="CT398" s="151" t="e">
        <f t="shared" ca="1" si="416"/>
        <v>#N/A</v>
      </c>
      <c r="CU398" s="151" t="e">
        <f t="shared" ca="1" si="416"/>
        <v>#N/A</v>
      </c>
      <c r="CV398" s="151" t="e">
        <f t="shared" ca="1" si="416"/>
        <v>#N/A</v>
      </c>
      <c r="CW398" s="151" t="e">
        <f t="shared" ca="1" si="416"/>
        <v>#N/A</v>
      </c>
      <c r="CX398" s="151" t="e">
        <f t="shared" ca="1" si="416"/>
        <v>#N/A</v>
      </c>
      <c r="CY398" s="151" t="e">
        <f t="shared" ca="1" si="416"/>
        <v>#N/A</v>
      </c>
      <c r="CZ398" s="151" t="e">
        <f t="shared" ca="1" si="416"/>
        <v>#N/A</v>
      </c>
      <c r="DA398" s="151" t="e">
        <f t="shared" ca="1" si="416"/>
        <v>#N/A</v>
      </c>
      <c r="DB398" s="151" t="e">
        <f t="shared" ca="1" si="416"/>
        <v>#N/A</v>
      </c>
      <c r="DC398" s="151" t="e">
        <f t="shared" ca="1" si="416"/>
        <v>#N/A</v>
      </c>
      <c r="DD398" s="151" t="e">
        <f t="shared" ca="1" si="416"/>
        <v>#N/A</v>
      </c>
      <c r="DE398" s="151" t="e">
        <f t="shared" ca="1" si="416"/>
        <v>#N/A</v>
      </c>
      <c r="DF398" s="151" t="e">
        <f t="shared" ca="1" si="416"/>
        <v>#N/A</v>
      </c>
      <c r="DG398" s="151" t="e">
        <f t="shared" ca="1" si="416"/>
        <v>#N/A</v>
      </c>
      <c r="DH398" s="151" t="e">
        <f t="shared" ca="1" si="416"/>
        <v>#N/A</v>
      </c>
      <c r="DI398" s="151" t="e">
        <f t="shared" ca="1" si="416"/>
        <v>#N/A</v>
      </c>
      <c r="DJ398" s="151" t="e">
        <f t="shared" ca="1" si="416"/>
        <v>#N/A</v>
      </c>
      <c r="DK398" s="151" t="e">
        <f t="shared" ca="1" si="416"/>
        <v>#N/A</v>
      </c>
      <c r="DL398" s="151" t="e">
        <f t="shared" ca="1" si="416"/>
        <v>#N/A</v>
      </c>
    </row>
    <row r="399" spans="1:116" x14ac:dyDescent="0.35">
      <c r="D399" t="s">
        <v>268</v>
      </c>
      <c r="E399" s="8" t="str">
        <f t="shared" si="399"/>
        <v>399 SUB-PV</v>
      </c>
      <c r="G399" s="145" t="s">
        <v>62</v>
      </c>
      <c r="H399" s="12"/>
      <c r="I399" s="60"/>
      <c r="J399" s="60"/>
      <c r="K399" s="34">
        <f t="shared" ref="K399:P399" ca="1" si="417">K398-SUM(K397,K394:K395)</f>
        <v>0</v>
      </c>
      <c r="L399" s="34">
        <f t="shared" ca="1" si="417"/>
        <v>0</v>
      </c>
      <c r="M399" s="34">
        <f t="shared" ca="1" si="417"/>
        <v>0</v>
      </c>
      <c r="N399" s="34">
        <f t="shared" ca="1" si="417"/>
        <v>0</v>
      </c>
      <c r="O399" s="34">
        <f t="shared" ca="1" si="417"/>
        <v>0</v>
      </c>
      <c r="P399" s="34">
        <f t="shared" ca="1" si="417"/>
        <v>0</v>
      </c>
      <c r="R399" s="15"/>
      <c r="S399" s="76">
        <f t="shared" ref="S399:AX399" ca="1" si="418">S398-SUM(S397,S394:S395)</f>
        <v>0</v>
      </c>
      <c r="T399" s="76">
        <f t="shared" ca="1" si="418"/>
        <v>0</v>
      </c>
      <c r="U399" s="76">
        <f t="shared" ca="1" si="418"/>
        <v>0</v>
      </c>
      <c r="V399" s="76">
        <f t="shared" ca="1" si="418"/>
        <v>0</v>
      </c>
      <c r="W399" s="76">
        <f t="shared" ca="1" si="418"/>
        <v>0</v>
      </c>
      <c r="X399" s="76">
        <f t="shared" ca="1" si="418"/>
        <v>0</v>
      </c>
      <c r="Y399" s="76">
        <f t="shared" ca="1" si="418"/>
        <v>0</v>
      </c>
      <c r="Z399" s="76">
        <f t="shared" ca="1" si="418"/>
        <v>0</v>
      </c>
      <c r="AA399" s="76">
        <f t="shared" ca="1" si="418"/>
        <v>0</v>
      </c>
      <c r="AB399" s="76">
        <f t="shared" ca="1" si="418"/>
        <v>0</v>
      </c>
      <c r="AC399" s="76">
        <f t="shared" ca="1" si="418"/>
        <v>0</v>
      </c>
      <c r="AD399" s="76">
        <f t="shared" ca="1" si="418"/>
        <v>0</v>
      </c>
      <c r="AE399" s="76">
        <f t="shared" ca="1" si="418"/>
        <v>0</v>
      </c>
      <c r="AF399" s="76">
        <f t="shared" ca="1" si="418"/>
        <v>0</v>
      </c>
      <c r="AG399" s="76">
        <f t="shared" ca="1" si="418"/>
        <v>0</v>
      </c>
      <c r="AH399" s="76">
        <f t="shared" ca="1" si="418"/>
        <v>0</v>
      </c>
      <c r="AI399" s="76">
        <f t="shared" ca="1" si="418"/>
        <v>0</v>
      </c>
      <c r="AJ399" s="76">
        <f t="shared" ca="1" si="418"/>
        <v>0</v>
      </c>
      <c r="AK399" s="76">
        <f t="shared" ca="1" si="418"/>
        <v>0</v>
      </c>
      <c r="AL399" s="76">
        <f t="shared" ca="1" si="418"/>
        <v>0</v>
      </c>
      <c r="AM399" s="76">
        <f t="shared" ca="1" si="418"/>
        <v>0</v>
      </c>
      <c r="AN399" s="76">
        <f t="shared" ca="1" si="418"/>
        <v>0</v>
      </c>
      <c r="AO399" s="76">
        <f t="shared" ca="1" si="418"/>
        <v>0</v>
      </c>
      <c r="AP399" s="76">
        <f t="shared" ca="1" si="418"/>
        <v>0</v>
      </c>
      <c r="AQ399" s="76">
        <f t="shared" ca="1" si="418"/>
        <v>0</v>
      </c>
      <c r="AR399" s="76">
        <f t="shared" ca="1" si="418"/>
        <v>0</v>
      </c>
      <c r="AS399" s="76">
        <f t="shared" ca="1" si="418"/>
        <v>0</v>
      </c>
      <c r="AT399" s="76">
        <f t="shared" ca="1" si="418"/>
        <v>0</v>
      </c>
      <c r="AU399" s="76">
        <f t="shared" ca="1" si="418"/>
        <v>0</v>
      </c>
      <c r="AV399" s="76">
        <f t="shared" ca="1" si="418"/>
        <v>0</v>
      </c>
      <c r="AW399" s="76">
        <f t="shared" ca="1" si="418"/>
        <v>0</v>
      </c>
      <c r="AX399" s="76">
        <f t="shared" ca="1" si="418"/>
        <v>0</v>
      </c>
      <c r="AY399" s="76">
        <f t="shared" ref="AY399:CD399" ca="1" si="419">AY398-SUM(AY397,AY394:AY395)</f>
        <v>0</v>
      </c>
      <c r="AZ399" s="76">
        <f t="shared" ca="1" si="419"/>
        <v>0</v>
      </c>
      <c r="BA399" s="76">
        <f t="shared" ca="1" si="419"/>
        <v>0</v>
      </c>
      <c r="BB399" s="76">
        <f t="shared" ca="1" si="419"/>
        <v>0</v>
      </c>
      <c r="BC399" s="76">
        <f t="shared" ca="1" si="419"/>
        <v>0</v>
      </c>
      <c r="BD399" s="76">
        <f t="shared" ca="1" si="419"/>
        <v>0</v>
      </c>
      <c r="BE399" s="76">
        <f t="shared" ca="1" si="419"/>
        <v>0</v>
      </c>
      <c r="BF399" s="76">
        <f t="shared" ca="1" si="419"/>
        <v>0</v>
      </c>
      <c r="BG399" s="76">
        <f t="shared" ca="1" si="419"/>
        <v>0</v>
      </c>
      <c r="BH399" s="76">
        <f t="shared" ca="1" si="419"/>
        <v>0</v>
      </c>
      <c r="BI399" s="76">
        <f t="shared" ca="1" si="419"/>
        <v>0</v>
      </c>
      <c r="BJ399" s="76">
        <f t="shared" ca="1" si="419"/>
        <v>0</v>
      </c>
      <c r="BK399" s="76">
        <f t="shared" ca="1" si="419"/>
        <v>0</v>
      </c>
      <c r="BL399" s="76">
        <f t="shared" ca="1" si="419"/>
        <v>0</v>
      </c>
      <c r="BM399" s="76">
        <f t="shared" ca="1" si="419"/>
        <v>0</v>
      </c>
      <c r="BN399" s="76">
        <f t="shared" ca="1" si="419"/>
        <v>0</v>
      </c>
      <c r="BO399" s="76">
        <f t="shared" ca="1" si="419"/>
        <v>0</v>
      </c>
      <c r="BP399" s="76">
        <f t="shared" ca="1" si="419"/>
        <v>0</v>
      </c>
      <c r="BQ399" s="76">
        <f t="shared" ca="1" si="419"/>
        <v>0</v>
      </c>
      <c r="BR399" s="76">
        <f t="shared" ca="1" si="419"/>
        <v>0</v>
      </c>
      <c r="BS399" s="76">
        <f t="shared" ca="1" si="419"/>
        <v>0</v>
      </c>
      <c r="BT399" s="76">
        <f t="shared" ca="1" si="419"/>
        <v>0</v>
      </c>
      <c r="BU399" s="76">
        <f t="shared" ca="1" si="419"/>
        <v>0</v>
      </c>
      <c r="BV399" s="76">
        <f t="shared" ca="1" si="419"/>
        <v>0</v>
      </c>
      <c r="BW399" s="76">
        <f t="shared" ca="1" si="419"/>
        <v>0</v>
      </c>
      <c r="BX399" s="76">
        <f t="shared" ca="1" si="419"/>
        <v>0</v>
      </c>
      <c r="BY399" s="76">
        <f t="shared" ca="1" si="419"/>
        <v>0</v>
      </c>
      <c r="BZ399" s="76">
        <f t="shared" ca="1" si="419"/>
        <v>0</v>
      </c>
      <c r="CA399" s="76">
        <f t="shared" ca="1" si="419"/>
        <v>0</v>
      </c>
      <c r="CB399" s="76">
        <f t="shared" ca="1" si="419"/>
        <v>0</v>
      </c>
      <c r="CC399" s="76">
        <f t="shared" ca="1" si="419"/>
        <v>0</v>
      </c>
      <c r="CD399" s="76">
        <f t="shared" ca="1" si="419"/>
        <v>0</v>
      </c>
      <c r="CE399" s="76">
        <f t="shared" ref="CE399:CL399" ca="1" si="420">CE398-SUM(CE397,CE394:CE395)</f>
        <v>0</v>
      </c>
      <c r="CF399" s="76">
        <f t="shared" ca="1" si="420"/>
        <v>0</v>
      </c>
      <c r="CG399" s="76">
        <f t="shared" ca="1" si="420"/>
        <v>0</v>
      </c>
      <c r="CH399" s="76">
        <f t="shared" ca="1" si="420"/>
        <v>0</v>
      </c>
      <c r="CI399" s="76">
        <f t="shared" ca="1" si="420"/>
        <v>0</v>
      </c>
      <c r="CJ399" s="76">
        <f t="shared" ca="1" si="420"/>
        <v>0</v>
      </c>
      <c r="CK399" s="76">
        <f t="shared" ca="1" si="420"/>
        <v>0</v>
      </c>
      <c r="CL399" s="76">
        <f t="shared" ca="1" si="420"/>
        <v>0</v>
      </c>
      <c r="CN399" s="60"/>
      <c r="CO399" s="76" t="e">
        <f t="shared" ref="CO399:DL399" ca="1" si="421">CO398-SUM(CO397,CO394:CO395)</f>
        <v>#N/A</v>
      </c>
      <c r="CP399" s="76" t="e">
        <f t="shared" ca="1" si="421"/>
        <v>#N/A</v>
      </c>
      <c r="CQ399" s="76" t="e">
        <f t="shared" ca="1" si="421"/>
        <v>#N/A</v>
      </c>
      <c r="CR399" s="76" t="e">
        <f t="shared" ca="1" si="421"/>
        <v>#N/A</v>
      </c>
      <c r="CS399" s="76" t="e">
        <f t="shared" ca="1" si="421"/>
        <v>#N/A</v>
      </c>
      <c r="CT399" s="76" t="e">
        <f t="shared" ca="1" si="421"/>
        <v>#N/A</v>
      </c>
      <c r="CU399" s="76" t="e">
        <f t="shared" ca="1" si="421"/>
        <v>#N/A</v>
      </c>
      <c r="CV399" s="76" t="e">
        <f t="shared" ca="1" si="421"/>
        <v>#N/A</v>
      </c>
      <c r="CW399" s="76" t="e">
        <f t="shared" ca="1" si="421"/>
        <v>#N/A</v>
      </c>
      <c r="CX399" s="76" t="e">
        <f t="shared" ca="1" si="421"/>
        <v>#N/A</v>
      </c>
      <c r="CY399" s="76" t="e">
        <f t="shared" ca="1" si="421"/>
        <v>#N/A</v>
      </c>
      <c r="CZ399" s="76" t="e">
        <f t="shared" ca="1" si="421"/>
        <v>#N/A</v>
      </c>
      <c r="DA399" s="76" t="e">
        <f t="shared" ca="1" si="421"/>
        <v>#N/A</v>
      </c>
      <c r="DB399" s="76" t="e">
        <f t="shared" ca="1" si="421"/>
        <v>#N/A</v>
      </c>
      <c r="DC399" s="76" t="e">
        <f t="shared" ca="1" si="421"/>
        <v>#N/A</v>
      </c>
      <c r="DD399" s="76" t="e">
        <f t="shared" ca="1" si="421"/>
        <v>#N/A</v>
      </c>
      <c r="DE399" s="76" t="e">
        <f t="shared" ca="1" si="421"/>
        <v>#N/A</v>
      </c>
      <c r="DF399" s="76" t="e">
        <f t="shared" ca="1" si="421"/>
        <v>#N/A</v>
      </c>
      <c r="DG399" s="76" t="e">
        <f t="shared" ca="1" si="421"/>
        <v>#N/A</v>
      </c>
      <c r="DH399" s="76" t="e">
        <f t="shared" ca="1" si="421"/>
        <v>#N/A</v>
      </c>
      <c r="DI399" s="76" t="e">
        <f t="shared" ca="1" si="421"/>
        <v>#N/A</v>
      </c>
      <c r="DJ399" s="76" t="e">
        <f t="shared" ca="1" si="421"/>
        <v>#N/A</v>
      </c>
      <c r="DK399" s="76" t="e">
        <f t="shared" ca="1" si="421"/>
        <v>#N/A</v>
      </c>
      <c r="DL399" s="76" t="e">
        <f t="shared" ca="1" si="421"/>
        <v>#N/A</v>
      </c>
    </row>
    <row r="400" spans="1:116" x14ac:dyDescent="0.35">
      <c r="D400" t="s">
        <v>268</v>
      </c>
      <c r="E400" s="8" t="str">
        <f t="shared" si="399"/>
        <v>400 SUB-PV</v>
      </c>
      <c r="G400" s="13"/>
      <c r="H400" s="12"/>
      <c r="K400" s="34"/>
      <c r="L400" s="34"/>
      <c r="M400" s="34"/>
      <c r="N400" s="34"/>
      <c r="O400" s="34"/>
      <c r="P400" s="34"/>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35">
      <c r="D401" t="s">
        <v>268</v>
      </c>
      <c r="E401" s="8" t="str">
        <f t="shared" si="399"/>
        <v>401 SUB-PV</v>
      </c>
      <c r="G401" s="95" t="str">
        <f>G403&amp;":"</f>
        <v>Revenue - (Primary label):</v>
      </c>
      <c r="H401" s="12"/>
      <c r="I401" s="60"/>
      <c r="J401" s="60"/>
      <c r="K401" s="34"/>
      <c r="L401" s="34"/>
      <c r="M401" s="34"/>
      <c r="N401" s="34"/>
      <c r="O401" s="34"/>
      <c r="P401" s="34"/>
      <c r="R401" s="15"/>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N401" s="60"/>
      <c r="CO401" s="76"/>
      <c r="CP401" s="76"/>
      <c r="CQ401" s="76"/>
      <c r="CR401" s="76"/>
      <c r="CS401" s="76"/>
      <c r="CT401" s="76"/>
      <c r="CU401" s="76"/>
      <c r="CV401" s="76"/>
      <c r="CW401" s="76"/>
      <c r="CX401" s="76"/>
      <c r="CY401" s="76"/>
      <c r="CZ401" s="76"/>
      <c r="DA401" s="76"/>
      <c r="DB401" s="76"/>
      <c r="DC401" s="76"/>
      <c r="DD401" s="76"/>
      <c r="DE401" s="76"/>
      <c r="DF401" s="76"/>
      <c r="DG401" s="76"/>
      <c r="DH401" s="76"/>
      <c r="DI401" s="76"/>
      <c r="DJ401" s="76"/>
      <c r="DK401" s="76"/>
      <c r="DL401" s="76"/>
    </row>
    <row r="402" spans="1:116" x14ac:dyDescent="0.35">
      <c r="B402" t="str">
        <f>E402</f>
        <v>402 SUB-PV</v>
      </c>
      <c r="D402" t="s">
        <v>268</v>
      </c>
      <c r="E402" s="8" t="str">
        <f t="shared" si="399"/>
        <v>402 SUB-PV</v>
      </c>
      <c r="G402" s="145" t="s">
        <v>498</v>
      </c>
      <c r="H402" s="12"/>
      <c r="I402" s="60"/>
      <c r="J402" s="60"/>
      <c r="K402" s="18">
        <v>20</v>
      </c>
      <c r="L402" s="18">
        <v>20</v>
      </c>
      <c r="M402" s="18">
        <v>20</v>
      </c>
      <c r="N402" s="18">
        <v>20</v>
      </c>
      <c r="O402" s="18">
        <v>20</v>
      </c>
      <c r="P402" s="18">
        <v>20</v>
      </c>
      <c r="R402" s="19"/>
      <c r="S402" s="147" cm="1">
        <f t="array" ref="S402">INDEX($K:$P,ROW(),MATCH(S$3,$K$2:$P$2,0))</f>
        <v>20</v>
      </c>
      <c r="T402" s="147" cm="1">
        <f t="array" ref="T402">INDEX($K:$P,ROW(),MATCH(T$3,$K$2:$P$2,0))</f>
        <v>20</v>
      </c>
      <c r="U402" s="147" cm="1">
        <f t="array" ref="U402">INDEX($K:$P,ROW(),MATCH(U$3,$K$2:$P$2,0))</f>
        <v>20</v>
      </c>
      <c r="V402" s="147" cm="1">
        <f t="array" ref="V402">INDEX($K:$P,ROW(),MATCH(V$3,$K$2:$P$2,0))</f>
        <v>20</v>
      </c>
      <c r="W402" s="147" cm="1">
        <f t="array" ref="W402">INDEX($K:$P,ROW(),MATCH(W$3,$K$2:$P$2,0))</f>
        <v>20</v>
      </c>
      <c r="X402" s="147" cm="1">
        <f t="array" ref="X402">INDEX($K:$P,ROW(),MATCH(X$3,$K$2:$P$2,0))</f>
        <v>20</v>
      </c>
      <c r="Y402" s="147" cm="1">
        <f t="array" ref="Y402">INDEX($K:$P,ROW(),MATCH(Y$3,$K$2:$P$2,0))</f>
        <v>20</v>
      </c>
      <c r="Z402" s="147" cm="1">
        <f t="array" ref="Z402">INDEX($K:$P,ROW(),MATCH(Z$3,$K$2:$P$2,0))</f>
        <v>20</v>
      </c>
      <c r="AA402" s="147" cm="1">
        <f t="array" ref="AA402">INDEX($K:$P,ROW(),MATCH(AA$3,$K$2:$P$2,0))</f>
        <v>20</v>
      </c>
      <c r="AB402" s="147" cm="1">
        <f t="array" ref="AB402">INDEX($K:$P,ROW(),MATCH(AB$3,$K$2:$P$2,0))</f>
        <v>20</v>
      </c>
      <c r="AC402" s="147" cm="1">
        <f t="array" ref="AC402">INDEX($K:$P,ROW(),MATCH(AC$3,$K$2:$P$2,0))</f>
        <v>20</v>
      </c>
      <c r="AD402" s="147" cm="1">
        <f t="array" ref="AD402">INDEX($K:$P,ROW(),MATCH(AD$3,$K$2:$P$2,0))</f>
        <v>20</v>
      </c>
      <c r="AE402" s="147" cm="1">
        <f t="array" ref="AE402">INDEX($K:$P,ROW(),MATCH(AE$3,$K$2:$P$2,0))</f>
        <v>20</v>
      </c>
      <c r="AF402" s="147" cm="1">
        <f t="array" ref="AF402">INDEX($K:$P,ROW(),MATCH(AF$3,$K$2:$P$2,0))</f>
        <v>20</v>
      </c>
      <c r="AG402" s="147" cm="1">
        <f t="array" ref="AG402">INDEX($K:$P,ROW(),MATCH(AG$3,$K$2:$P$2,0))</f>
        <v>20</v>
      </c>
      <c r="AH402" s="147" cm="1">
        <f t="array" ref="AH402">INDEX($K:$P,ROW(),MATCH(AH$3,$K$2:$P$2,0))</f>
        <v>20</v>
      </c>
      <c r="AI402" s="147" cm="1">
        <f t="array" ref="AI402">INDEX($K:$P,ROW(),MATCH(AI$3,$K$2:$P$2,0))</f>
        <v>20</v>
      </c>
      <c r="AJ402" s="147" cm="1">
        <f t="array" ref="AJ402">INDEX($K:$P,ROW(),MATCH(AJ$3,$K$2:$P$2,0))</f>
        <v>20</v>
      </c>
      <c r="AK402" s="147" cm="1">
        <f t="array" ref="AK402">INDEX($K:$P,ROW(),MATCH(AK$3,$K$2:$P$2,0))</f>
        <v>20</v>
      </c>
      <c r="AL402" s="147" cm="1">
        <f t="array" ref="AL402">INDEX($K:$P,ROW(),MATCH(AL$3,$K$2:$P$2,0))</f>
        <v>20</v>
      </c>
      <c r="AM402" s="147" cm="1">
        <f t="array" ref="AM402">INDEX($K:$P,ROW(),MATCH(AM$3,$K$2:$P$2,0))</f>
        <v>20</v>
      </c>
      <c r="AN402" s="147" cm="1">
        <f t="array" ref="AN402">INDEX($K:$P,ROW(),MATCH(AN$3,$K$2:$P$2,0))</f>
        <v>20</v>
      </c>
      <c r="AO402" s="147" cm="1">
        <f t="array" ref="AO402">INDEX($K:$P,ROW(),MATCH(AO$3,$K$2:$P$2,0))</f>
        <v>20</v>
      </c>
      <c r="AP402" s="147" cm="1">
        <f t="array" ref="AP402">INDEX($K:$P,ROW(),MATCH(AP$3,$K$2:$P$2,0))</f>
        <v>20</v>
      </c>
      <c r="AQ402" s="147" cm="1">
        <f t="array" ref="AQ402">INDEX($K:$P,ROW(),MATCH(AQ$3,$K$2:$P$2,0))</f>
        <v>20</v>
      </c>
      <c r="AR402" s="147" cm="1">
        <f t="array" ref="AR402">INDEX($K:$P,ROW(),MATCH(AR$3,$K$2:$P$2,0))</f>
        <v>20</v>
      </c>
      <c r="AS402" s="147" cm="1">
        <f t="array" ref="AS402">INDEX($K:$P,ROW(),MATCH(AS$3,$K$2:$P$2,0))</f>
        <v>20</v>
      </c>
      <c r="AT402" s="147" cm="1">
        <f t="array" ref="AT402">INDEX($K:$P,ROW(),MATCH(AT$3,$K$2:$P$2,0))</f>
        <v>20</v>
      </c>
      <c r="AU402" s="147" cm="1">
        <f t="array" ref="AU402">INDEX($K:$P,ROW(),MATCH(AU$3,$K$2:$P$2,0))</f>
        <v>20</v>
      </c>
      <c r="AV402" s="147" cm="1">
        <f t="array" ref="AV402">INDEX($K:$P,ROW(),MATCH(AV$3,$K$2:$P$2,0))</f>
        <v>20</v>
      </c>
      <c r="AW402" s="147" cm="1">
        <f t="array" ref="AW402">INDEX($K:$P,ROW(),MATCH(AW$3,$K$2:$P$2,0))</f>
        <v>20</v>
      </c>
      <c r="AX402" s="147" cm="1">
        <f t="array" ref="AX402">INDEX($K:$P,ROW(),MATCH(AX$3,$K$2:$P$2,0))</f>
        <v>20</v>
      </c>
      <c r="AY402" s="147" cm="1">
        <f t="array" ref="AY402">INDEX($K:$P,ROW(),MATCH(AY$3,$K$2:$P$2,0))</f>
        <v>20</v>
      </c>
      <c r="AZ402" s="147" cm="1">
        <f t="array" ref="AZ402">INDEX($K:$P,ROW(),MATCH(AZ$3,$K$2:$P$2,0))</f>
        <v>20</v>
      </c>
      <c r="BA402" s="147" cm="1">
        <f t="array" ref="BA402">INDEX($K:$P,ROW(),MATCH(BA$3,$K$2:$P$2,0))</f>
        <v>20</v>
      </c>
      <c r="BB402" s="147" cm="1">
        <f t="array" ref="BB402">INDEX($K:$P,ROW(),MATCH(BB$3,$K$2:$P$2,0))</f>
        <v>20</v>
      </c>
      <c r="BC402" s="147" cm="1">
        <f t="array" ref="BC402">INDEX($K:$P,ROW(),MATCH(BC$3,$K$2:$P$2,0))</f>
        <v>20</v>
      </c>
      <c r="BD402" s="147" cm="1">
        <f t="array" ref="BD402">INDEX($K:$P,ROW(),MATCH(BD$3,$K$2:$P$2,0))</f>
        <v>20</v>
      </c>
      <c r="BE402" s="147" cm="1">
        <f t="array" ref="BE402">INDEX($K:$P,ROW(),MATCH(BE$3,$K$2:$P$2,0))</f>
        <v>20</v>
      </c>
      <c r="BF402" s="147" cm="1">
        <f t="array" ref="BF402">INDEX($K:$P,ROW(),MATCH(BF$3,$K$2:$P$2,0))</f>
        <v>20</v>
      </c>
      <c r="BG402" s="147" cm="1">
        <f t="array" ref="BG402">INDEX($K:$P,ROW(),MATCH(BG$3,$K$2:$P$2,0))</f>
        <v>20</v>
      </c>
      <c r="BH402" s="147" cm="1">
        <f t="array" ref="BH402">INDEX($K:$P,ROW(),MATCH(BH$3,$K$2:$P$2,0))</f>
        <v>20</v>
      </c>
      <c r="BI402" s="147" cm="1">
        <f t="array" ref="BI402">INDEX($K:$P,ROW(),MATCH(BI$3,$K$2:$P$2,0))</f>
        <v>20</v>
      </c>
      <c r="BJ402" s="147" cm="1">
        <f t="array" ref="BJ402">INDEX($K:$P,ROW(),MATCH(BJ$3,$K$2:$P$2,0))</f>
        <v>20</v>
      </c>
      <c r="BK402" s="147" cm="1">
        <f t="array" ref="BK402">INDEX($K:$P,ROW(),MATCH(BK$3,$K$2:$P$2,0))</f>
        <v>20</v>
      </c>
      <c r="BL402" s="147" cm="1">
        <f t="array" ref="BL402">INDEX($K:$P,ROW(),MATCH(BL$3,$K$2:$P$2,0))</f>
        <v>20</v>
      </c>
      <c r="BM402" s="147" cm="1">
        <f t="array" ref="BM402">INDEX($K:$P,ROW(),MATCH(BM$3,$K$2:$P$2,0))</f>
        <v>20</v>
      </c>
      <c r="BN402" s="147" cm="1">
        <f t="array" ref="BN402">INDEX($K:$P,ROW(),MATCH(BN$3,$K$2:$P$2,0))</f>
        <v>20</v>
      </c>
      <c r="BO402" s="147" cm="1">
        <f t="array" ref="BO402">INDEX($K:$P,ROW(),MATCH(BO$3,$K$2:$P$2,0))</f>
        <v>20</v>
      </c>
      <c r="BP402" s="147" cm="1">
        <f t="array" ref="BP402">INDEX($K:$P,ROW(),MATCH(BP$3,$K$2:$P$2,0))</f>
        <v>20</v>
      </c>
      <c r="BQ402" s="147" cm="1">
        <f t="array" ref="BQ402">INDEX($K:$P,ROW(),MATCH(BQ$3,$K$2:$P$2,0))</f>
        <v>20</v>
      </c>
      <c r="BR402" s="147" cm="1">
        <f t="array" ref="BR402">INDEX($K:$P,ROW(),MATCH(BR$3,$K$2:$P$2,0))</f>
        <v>20</v>
      </c>
      <c r="BS402" s="147" cm="1">
        <f t="array" ref="BS402">INDEX($K:$P,ROW(),MATCH(BS$3,$K$2:$P$2,0))</f>
        <v>20</v>
      </c>
      <c r="BT402" s="147" cm="1">
        <f t="array" ref="BT402">INDEX($K:$P,ROW(),MATCH(BT$3,$K$2:$P$2,0))</f>
        <v>20</v>
      </c>
      <c r="BU402" s="147" cm="1">
        <f t="array" ref="BU402">INDEX($K:$P,ROW(),MATCH(BU$3,$K$2:$P$2,0))</f>
        <v>20</v>
      </c>
      <c r="BV402" s="147" cm="1">
        <f t="array" ref="BV402">INDEX($K:$P,ROW(),MATCH(BV$3,$K$2:$P$2,0))</f>
        <v>20</v>
      </c>
      <c r="BW402" s="147" cm="1">
        <f t="array" ref="BW402">INDEX($K:$P,ROW(),MATCH(BW$3,$K$2:$P$2,0))</f>
        <v>20</v>
      </c>
      <c r="BX402" s="147" cm="1">
        <f t="array" ref="BX402">INDEX($K:$P,ROW(),MATCH(BX$3,$K$2:$P$2,0))</f>
        <v>20</v>
      </c>
      <c r="BY402" s="147" cm="1">
        <f t="array" ref="BY402">INDEX($K:$P,ROW(),MATCH(BY$3,$K$2:$P$2,0))</f>
        <v>20</v>
      </c>
      <c r="BZ402" s="147" cm="1">
        <f t="array" ref="BZ402">INDEX($K:$P,ROW(),MATCH(BZ$3,$K$2:$P$2,0))</f>
        <v>20</v>
      </c>
      <c r="CA402" s="147" cm="1">
        <f t="array" ref="CA402">INDEX($K:$P,ROW(),MATCH(CA$3,$K$2:$P$2,0))</f>
        <v>20</v>
      </c>
      <c r="CB402" s="147" cm="1">
        <f t="array" ref="CB402">INDEX($K:$P,ROW(),MATCH(CB$3,$K$2:$P$2,0))</f>
        <v>20</v>
      </c>
      <c r="CC402" s="147" cm="1">
        <f t="array" ref="CC402">INDEX($K:$P,ROW(),MATCH(CC$3,$K$2:$P$2,0))</f>
        <v>20</v>
      </c>
      <c r="CD402" s="147" cm="1">
        <f t="array" ref="CD402">INDEX($K:$P,ROW(),MATCH(CD$3,$K$2:$P$2,0))</f>
        <v>20</v>
      </c>
      <c r="CE402" s="147" cm="1">
        <f t="array" ref="CE402">INDEX($K:$P,ROW(),MATCH(CE$3,$K$2:$P$2,0))</f>
        <v>20</v>
      </c>
      <c r="CF402" s="147" cm="1">
        <f t="array" ref="CF402">INDEX($K:$P,ROW(),MATCH(CF$3,$K$2:$P$2,0))</f>
        <v>20</v>
      </c>
      <c r="CG402" s="147" cm="1">
        <f t="array" ref="CG402">INDEX($K:$P,ROW(),MATCH(CG$3,$K$2:$P$2,0))</f>
        <v>20</v>
      </c>
      <c r="CH402" s="147" cm="1">
        <f t="array" ref="CH402">INDEX($K:$P,ROW(),MATCH(CH$3,$K$2:$P$2,0))</f>
        <v>20</v>
      </c>
      <c r="CI402" s="147" cm="1">
        <f t="array" ref="CI402">INDEX($K:$P,ROW(),MATCH(CI$3,$K$2:$P$2,0))</f>
        <v>20</v>
      </c>
      <c r="CJ402" s="147" cm="1">
        <f t="array" ref="CJ402">INDEX($K:$P,ROW(),MATCH(CJ$3,$K$2:$P$2,0))</f>
        <v>20</v>
      </c>
      <c r="CK402" s="147" cm="1">
        <f t="array" ref="CK402">INDEX($K:$P,ROW(),MATCH(CK$3,$K$2:$P$2,0))</f>
        <v>20</v>
      </c>
      <c r="CL402" s="147" cm="1">
        <f t="array" ref="CL402">INDEX($K:$P,ROW(),MATCH(CL$3,$K$2:$P$2,0))</f>
        <v>20</v>
      </c>
      <c r="CN402" s="60"/>
      <c r="CO402" s="147" t="e" cm="1">
        <f t="array" ref="CO402">INDEX($K:$P,ROW(),MATCH(CO$3,$K$2:$P$2,0))</f>
        <v>#N/A</v>
      </c>
      <c r="CP402" s="147" t="e" cm="1">
        <f t="array" ref="CP402">INDEX($K:$P,ROW(),MATCH(CP$3,$K$2:$P$2,0))</f>
        <v>#N/A</v>
      </c>
      <c r="CQ402" s="147" t="e" cm="1">
        <f t="array" ref="CQ402">INDEX($K:$P,ROW(),MATCH(CQ$3,$K$2:$P$2,0))</f>
        <v>#N/A</v>
      </c>
      <c r="CR402" s="147" t="e" cm="1">
        <f t="array" ref="CR402">INDEX($K:$P,ROW(),MATCH(CR$3,$K$2:$P$2,0))</f>
        <v>#N/A</v>
      </c>
      <c r="CS402" s="147" t="e" cm="1">
        <f t="array" ref="CS402">INDEX($K:$P,ROW(),MATCH(CS$3,$K$2:$P$2,0))</f>
        <v>#N/A</v>
      </c>
      <c r="CT402" s="147" t="e" cm="1">
        <f t="array" ref="CT402">INDEX($K:$P,ROW(),MATCH(CT$3,$K$2:$P$2,0))</f>
        <v>#N/A</v>
      </c>
      <c r="CU402" s="147" t="e" cm="1">
        <f t="array" ref="CU402">INDEX($K:$P,ROW(),MATCH(CU$3,$K$2:$P$2,0))</f>
        <v>#N/A</v>
      </c>
      <c r="CV402" s="147" t="e" cm="1">
        <f t="array" ref="CV402">INDEX($K:$P,ROW(),MATCH(CV$3,$K$2:$P$2,0))</f>
        <v>#N/A</v>
      </c>
      <c r="CW402" s="147" t="e" cm="1">
        <f t="array" ref="CW402">INDEX($K:$P,ROW(),MATCH(CW$3,$K$2:$P$2,0))</f>
        <v>#N/A</v>
      </c>
      <c r="CX402" s="147" t="e" cm="1">
        <f t="array" ref="CX402">INDEX($K:$P,ROW(),MATCH(CX$3,$K$2:$P$2,0))</f>
        <v>#N/A</v>
      </c>
      <c r="CY402" s="147" t="e" cm="1">
        <f t="array" ref="CY402">INDEX($K:$P,ROW(),MATCH(CY$3,$K$2:$P$2,0))</f>
        <v>#N/A</v>
      </c>
      <c r="CZ402" s="147" t="e" cm="1">
        <f t="array" ref="CZ402">INDEX($K:$P,ROW(),MATCH(CZ$3,$K$2:$P$2,0))</f>
        <v>#N/A</v>
      </c>
      <c r="DA402" s="147" t="e" cm="1">
        <f t="array" ref="DA402">INDEX($K:$P,ROW(),MATCH(DA$3,$K$2:$P$2,0))</f>
        <v>#N/A</v>
      </c>
      <c r="DB402" s="147" t="e" cm="1">
        <f t="array" ref="DB402">INDEX($K:$P,ROW(),MATCH(DB$3,$K$2:$P$2,0))</f>
        <v>#N/A</v>
      </c>
      <c r="DC402" s="147" t="e" cm="1">
        <f t="array" ref="DC402">INDEX($K:$P,ROW(),MATCH(DC$3,$K$2:$P$2,0))</f>
        <v>#N/A</v>
      </c>
      <c r="DD402" s="147" t="e" cm="1">
        <f t="array" ref="DD402">INDEX($K:$P,ROW(),MATCH(DD$3,$K$2:$P$2,0))</f>
        <v>#N/A</v>
      </c>
      <c r="DE402" s="147" t="e" cm="1">
        <f t="array" ref="DE402">INDEX($K:$P,ROW(),MATCH(DE$3,$K$2:$P$2,0))</f>
        <v>#N/A</v>
      </c>
      <c r="DF402" s="147" t="e" cm="1">
        <f t="array" ref="DF402">INDEX($K:$P,ROW(),MATCH(DF$3,$K$2:$P$2,0))</f>
        <v>#N/A</v>
      </c>
      <c r="DG402" s="147" t="e" cm="1">
        <f t="array" ref="DG402">INDEX($K:$P,ROW(),MATCH(DG$3,$K$2:$P$2,0))</f>
        <v>#N/A</v>
      </c>
      <c r="DH402" s="147" t="e" cm="1">
        <f t="array" ref="DH402">INDEX($K:$P,ROW(),MATCH(DH$3,$K$2:$P$2,0))</f>
        <v>#N/A</v>
      </c>
      <c r="DI402" s="147" t="e" cm="1">
        <f t="array" ref="DI402">INDEX($K:$P,ROW(),MATCH(DI$3,$K$2:$P$2,0))</f>
        <v>#N/A</v>
      </c>
      <c r="DJ402" s="147" t="e" cm="1">
        <f t="array" ref="DJ402">INDEX($K:$P,ROW(),MATCH(DJ$3,$K$2:$P$2,0))</f>
        <v>#N/A</v>
      </c>
      <c r="DK402" s="147" t="e" cm="1">
        <f t="array" ref="DK402">INDEX($K:$P,ROW(),MATCH(DK$3,$K$2:$P$2,0))</f>
        <v>#N/A</v>
      </c>
      <c r="DL402" s="147" t="e" cm="1">
        <f t="array" ref="DL402">INDEX($K:$P,ROW(),MATCH(DL$3,$K$2:$P$2,0))</f>
        <v>#N/A</v>
      </c>
    </row>
    <row r="403" spans="1:116" x14ac:dyDescent="0.35">
      <c r="C403" t="s">
        <v>198</v>
      </c>
      <c r="D403" t="s">
        <v>268</v>
      </c>
      <c r="E403" s="8" t="str">
        <f t="shared" si="399"/>
        <v>403 SUB-PV</v>
      </c>
      <c r="G403" s="126" t="str">
        <f>"Revenue - "&amp;G405</f>
        <v>Revenue - (Primary label)</v>
      </c>
      <c r="H403" s="27"/>
      <c r="I403" s="78"/>
      <c r="J403" s="78"/>
      <c r="K403" s="63">
        <f t="shared" ref="K403:P403" ca="1" si="422">SUMIF($3:$3,K$2,403:403)</f>
        <v>6840000</v>
      </c>
      <c r="L403" s="63">
        <f t="shared" ca="1" si="422"/>
        <v>20520000</v>
      </c>
      <c r="M403" s="63">
        <f t="shared" ca="1" si="422"/>
        <v>34200000</v>
      </c>
      <c r="N403" s="63">
        <f t="shared" ca="1" si="422"/>
        <v>47880000</v>
      </c>
      <c r="O403" s="63">
        <f t="shared" ca="1" si="422"/>
        <v>61560000</v>
      </c>
      <c r="P403" s="63">
        <f t="shared" ca="1" si="422"/>
        <v>75240000</v>
      </c>
      <c r="R403" s="118"/>
      <c r="S403" s="148">
        <f t="shared" ref="S403:AX403" ca="1" si="423">S402*AVERAGE(S398,S394)</f>
        <v>47500</v>
      </c>
      <c r="T403" s="148">
        <f t="shared" ca="1" si="423"/>
        <v>142500</v>
      </c>
      <c r="U403" s="148">
        <f t="shared" ca="1" si="423"/>
        <v>237500</v>
      </c>
      <c r="V403" s="148">
        <f t="shared" ca="1" si="423"/>
        <v>332500</v>
      </c>
      <c r="W403" s="148">
        <f t="shared" ca="1" si="423"/>
        <v>427500</v>
      </c>
      <c r="X403" s="148">
        <f t="shared" ca="1" si="423"/>
        <v>522500</v>
      </c>
      <c r="Y403" s="148">
        <f t="shared" ca="1" si="423"/>
        <v>617500</v>
      </c>
      <c r="Z403" s="148">
        <f t="shared" ca="1" si="423"/>
        <v>712500</v>
      </c>
      <c r="AA403" s="148">
        <f t="shared" ca="1" si="423"/>
        <v>807500</v>
      </c>
      <c r="AB403" s="148">
        <f t="shared" ca="1" si="423"/>
        <v>902500</v>
      </c>
      <c r="AC403" s="148">
        <f t="shared" ca="1" si="423"/>
        <v>997500</v>
      </c>
      <c r="AD403" s="148">
        <f t="shared" ca="1" si="423"/>
        <v>1092500</v>
      </c>
      <c r="AE403" s="148">
        <f t="shared" ca="1" si="423"/>
        <v>1187500</v>
      </c>
      <c r="AF403" s="148">
        <f t="shared" ca="1" si="423"/>
        <v>1282500</v>
      </c>
      <c r="AG403" s="148">
        <f t="shared" ca="1" si="423"/>
        <v>1377500</v>
      </c>
      <c r="AH403" s="148">
        <f t="shared" ca="1" si="423"/>
        <v>1472500</v>
      </c>
      <c r="AI403" s="148">
        <f t="shared" ca="1" si="423"/>
        <v>1567500</v>
      </c>
      <c r="AJ403" s="148">
        <f t="shared" ca="1" si="423"/>
        <v>1662500</v>
      </c>
      <c r="AK403" s="148">
        <f t="shared" ca="1" si="423"/>
        <v>1757500</v>
      </c>
      <c r="AL403" s="148">
        <f t="shared" ca="1" si="423"/>
        <v>1852500</v>
      </c>
      <c r="AM403" s="148">
        <f t="shared" ca="1" si="423"/>
        <v>1947500</v>
      </c>
      <c r="AN403" s="148">
        <f t="shared" ca="1" si="423"/>
        <v>2042500</v>
      </c>
      <c r="AO403" s="148">
        <f t="shared" ca="1" si="423"/>
        <v>2137500</v>
      </c>
      <c r="AP403" s="148">
        <f t="shared" ca="1" si="423"/>
        <v>2232500</v>
      </c>
      <c r="AQ403" s="148">
        <f t="shared" ca="1" si="423"/>
        <v>2327500</v>
      </c>
      <c r="AR403" s="148">
        <f t="shared" ca="1" si="423"/>
        <v>2422500</v>
      </c>
      <c r="AS403" s="148">
        <f t="shared" ca="1" si="423"/>
        <v>2517500</v>
      </c>
      <c r="AT403" s="148">
        <f t="shared" ca="1" si="423"/>
        <v>2612500</v>
      </c>
      <c r="AU403" s="148">
        <f t="shared" ca="1" si="423"/>
        <v>2707500</v>
      </c>
      <c r="AV403" s="148">
        <f t="shared" ca="1" si="423"/>
        <v>2802500</v>
      </c>
      <c r="AW403" s="148">
        <f t="shared" ca="1" si="423"/>
        <v>2897500</v>
      </c>
      <c r="AX403" s="148">
        <f t="shared" ca="1" si="423"/>
        <v>2992500</v>
      </c>
      <c r="AY403" s="148">
        <f t="shared" ref="AY403:CD403" ca="1" si="424">AY402*AVERAGE(AY398,AY394)</f>
        <v>3087500</v>
      </c>
      <c r="AZ403" s="148">
        <f t="shared" ca="1" si="424"/>
        <v>3182500</v>
      </c>
      <c r="BA403" s="148">
        <f t="shared" ca="1" si="424"/>
        <v>3277500</v>
      </c>
      <c r="BB403" s="148">
        <f t="shared" ca="1" si="424"/>
        <v>3372500</v>
      </c>
      <c r="BC403" s="148">
        <f t="shared" ca="1" si="424"/>
        <v>3467500</v>
      </c>
      <c r="BD403" s="148">
        <f t="shared" ca="1" si="424"/>
        <v>3562500</v>
      </c>
      <c r="BE403" s="148">
        <f t="shared" ca="1" si="424"/>
        <v>3657500</v>
      </c>
      <c r="BF403" s="148">
        <f t="shared" ca="1" si="424"/>
        <v>3752500</v>
      </c>
      <c r="BG403" s="148">
        <f t="shared" ca="1" si="424"/>
        <v>3847500</v>
      </c>
      <c r="BH403" s="148">
        <f t="shared" ca="1" si="424"/>
        <v>3942500</v>
      </c>
      <c r="BI403" s="148">
        <f t="shared" ca="1" si="424"/>
        <v>4037500</v>
      </c>
      <c r="BJ403" s="148">
        <f t="shared" ca="1" si="424"/>
        <v>4132500</v>
      </c>
      <c r="BK403" s="148">
        <f t="shared" ca="1" si="424"/>
        <v>4227500</v>
      </c>
      <c r="BL403" s="148">
        <f t="shared" ca="1" si="424"/>
        <v>4322500</v>
      </c>
      <c r="BM403" s="148">
        <f t="shared" ca="1" si="424"/>
        <v>4417500</v>
      </c>
      <c r="BN403" s="148">
        <f t="shared" ca="1" si="424"/>
        <v>4512500</v>
      </c>
      <c r="BO403" s="148">
        <f t="shared" ca="1" si="424"/>
        <v>4607500</v>
      </c>
      <c r="BP403" s="148">
        <f t="shared" ca="1" si="424"/>
        <v>4702500</v>
      </c>
      <c r="BQ403" s="148">
        <f t="shared" ca="1" si="424"/>
        <v>4797500</v>
      </c>
      <c r="BR403" s="148">
        <f t="shared" ca="1" si="424"/>
        <v>4892500</v>
      </c>
      <c r="BS403" s="148">
        <f t="shared" ca="1" si="424"/>
        <v>4987500</v>
      </c>
      <c r="BT403" s="148">
        <f t="shared" ca="1" si="424"/>
        <v>5082500</v>
      </c>
      <c r="BU403" s="148">
        <f t="shared" ca="1" si="424"/>
        <v>5177500</v>
      </c>
      <c r="BV403" s="148">
        <f t="shared" ca="1" si="424"/>
        <v>5272500</v>
      </c>
      <c r="BW403" s="148">
        <f t="shared" ca="1" si="424"/>
        <v>5367500</v>
      </c>
      <c r="BX403" s="148">
        <f t="shared" ca="1" si="424"/>
        <v>5462500</v>
      </c>
      <c r="BY403" s="148">
        <f t="shared" ca="1" si="424"/>
        <v>5557500</v>
      </c>
      <c r="BZ403" s="148">
        <f t="shared" ca="1" si="424"/>
        <v>5652500</v>
      </c>
      <c r="CA403" s="148">
        <f t="shared" ca="1" si="424"/>
        <v>5747500</v>
      </c>
      <c r="CB403" s="148">
        <f t="shared" ca="1" si="424"/>
        <v>5842500</v>
      </c>
      <c r="CC403" s="148">
        <f t="shared" ca="1" si="424"/>
        <v>5937500</v>
      </c>
      <c r="CD403" s="148">
        <f t="shared" ca="1" si="424"/>
        <v>6032500</v>
      </c>
      <c r="CE403" s="148">
        <f t="shared" ref="CE403:CL403" ca="1" si="425">CE402*AVERAGE(CE398,CE394)</f>
        <v>6127500</v>
      </c>
      <c r="CF403" s="148">
        <f t="shared" ca="1" si="425"/>
        <v>6222500</v>
      </c>
      <c r="CG403" s="148">
        <f t="shared" ca="1" si="425"/>
        <v>6317500</v>
      </c>
      <c r="CH403" s="148">
        <f t="shared" ca="1" si="425"/>
        <v>6412500</v>
      </c>
      <c r="CI403" s="148">
        <f t="shared" ca="1" si="425"/>
        <v>6507500</v>
      </c>
      <c r="CJ403" s="148">
        <f t="shared" ca="1" si="425"/>
        <v>6602500</v>
      </c>
      <c r="CK403" s="148">
        <f t="shared" ca="1" si="425"/>
        <v>6697500</v>
      </c>
      <c r="CL403" s="148">
        <f t="shared" ca="1" si="425"/>
        <v>6792500</v>
      </c>
      <c r="CN403" s="78"/>
      <c r="CO403" s="148" t="e">
        <f t="shared" ref="CO403:DK403" ca="1" si="426">CO402*AVERAGE(CO398,CO394)</f>
        <v>#N/A</v>
      </c>
      <c r="CP403" s="148" t="e">
        <f t="shared" ca="1" si="426"/>
        <v>#N/A</v>
      </c>
      <c r="CQ403" s="148" t="e">
        <f t="shared" ca="1" si="426"/>
        <v>#N/A</v>
      </c>
      <c r="CR403" s="148" t="e">
        <f t="shared" ca="1" si="426"/>
        <v>#N/A</v>
      </c>
      <c r="CS403" s="148" t="e">
        <f t="shared" ca="1" si="426"/>
        <v>#N/A</v>
      </c>
      <c r="CT403" s="148" t="e">
        <f t="shared" ca="1" si="426"/>
        <v>#N/A</v>
      </c>
      <c r="CU403" s="148" t="e">
        <f t="shared" ca="1" si="426"/>
        <v>#N/A</v>
      </c>
      <c r="CV403" s="148" t="e">
        <f t="shared" ca="1" si="426"/>
        <v>#N/A</v>
      </c>
      <c r="CW403" s="148" t="e">
        <f t="shared" ca="1" si="426"/>
        <v>#N/A</v>
      </c>
      <c r="CX403" s="148" t="e">
        <f t="shared" ca="1" si="426"/>
        <v>#N/A</v>
      </c>
      <c r="CY403" s="148" t="e">
        <f t="shared" ca="1" si="426"/>
        <v>#N/A</v>
      </c>
      <c r="CZ403" s="148" t="e">
        <f t="shared" ca="1" si="426"/>
        <v>#N/A</v>
      </c>
      <c r="DA403" s="148" t="e">
        <f t="shared" ca="1" si="426"/>
        <v>#N/A</v>
      </c>
      <c r="DB403" s="148" t="e">
        <f t="shared" ca="1" si="426"/>
        <v>#N/A</v>
      </c>
      <c r="DC403" s="148" t="e">
        <f t="shared" ca="1" si="426"/>
        <v>#N/A</v>
      </c>
      <c r="DD403" s="148" t="e">
        <f t="shared" ca="1" si="426"/>
        <v>#N/A</v>
      </c>
      <c r="DE403" s="148" t="e">
        <f t="shared" ca="1" si="426"/>
        <v>#N/A</v>
      </c>
      <c r="DF403" s="148" t="e">
        <f t="shared" ca="1" si="426"/>
        <v>#N/A</v>
      </c>
      <c r="DG403" s="148" t="e">
        <f t="shared" ca="1" si="426"/>
        <v>#N/A</v>
      </c>
      <c r="DH403" s="148" t="e">
        <f t="shared" ca="1" si="426"/>
        <v>#N/A</v>
      </c>
      <c r="DI403" s="148" t="e">
        <f t="shared" ca="1" si="426"/>
        <v>#N/A</v>
      </c>
      <c r="DJ403" s="148" t="e">
        <f t="shared" ca="1" si="426"/>
        <v>#N/A</v>
      </c>
      <c r="DK403" s="148" t="e">
        <f t="shared" ca="1" si="426"/>
        <v>#N/A</v>
      </c>
      <c r="DL403" s="148" t="e">
        <f t="shared" ref="DL403" ca="1" si="427">DL402*AVERAGE(DL398,DL394)</f>
        <v>#N/A</v>
      </c>
    </row>
    <row r="404" spans="1:116" x14ac:dyDescent="0.35">
      <c r="D404" t="s">
        <v>268</v>
      </c>
      <c r="E404" s="8" t="str">
        <f t="shared" ref="E404" si="428">ROW()&amp;" "&amp;D404</f>
        <v>404 SUB-PV</v>
      </c>
      <c r="G404" s="126"/>
      <c r="H404" s="27"/>
      <c r="I404" s="78"/>
      <c r="J404" s="78"/>
      <c r="K404" s="28"/>
      <c r="L404" s="28"/>
      <c r="M404" s="28"/>
      <c r="N404" s="28"/>
      <c r="O404" s="28"/>
      <c r="P404" s="28"/>
      <c r="R404" s="33"/>
      <c r="S404" s="77"/>
      <c r="T404" s="77"/>
      <c r="U404" s="77"/>
      <c r="V404" s="77"/>
      <c r="W404" s="77"/>
      <c r="X404" s="77"/>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77"/>
      <c r="AV404" s="77"/>
      <c r="AW404" s="77"/>
      <c r="AX404" s="77"/>
      <c r="AY404" s="77"/>
      <c r="AZ404" s="77"/>
      <c r="BA404" s="77"/>
      <c r="BB404" s="77"/>
      <c r="BC404" s="77"/>
      <c r="BD404" s="77"/>
      <c r="BE404" s="77"/>
      <c r="BF404" s="77"/>
      <c r="BG404" s="77"/>
      <c r="BH404" s="77"/>
      <c r="BI404" s="77"/>
      <c r="BJ404" s="77"/>
      <c r="BK404" s="77"/>
      <c r="BL404" s="77"/>
      <c r="BM404" s="77"/>
      <c r="BN404" s="77"/>
      <c r="BO404" s="77"/>
      <c r="BP404" s="77"/>
      <c r="BQ404" s="77"/>
      <c r="BR404" s="77"/>
      <c r="BS404" s="77"/>
      <c r="BT404" s="77"/>
      <c r="BU404" s="77"/>
      <c r="BV404" s="77"/>
      <c r="BW404" s="77"/>
      <c r="BX404" s="77"/>
      <c r="BY404" s="77"/>
      <c r="BZ404" s="77"/>
      <c r="CA404" s="77"/>
      <c r="CB404" s="77"/>
      <c r="CC404" s="77"/>
      <c r="CD404" s="77"/>
      <c r="CE404" s="77"/>
      <c r="CF404" s="77"/>
      <c r="CG404" s="77"/>
      <c r="CH404" s="77"/>
      <c r="CI404" s="77"/>
      <c r="CJ404" s="77"/>
      <c r="CK404" s="77"/>
      <c r="CL404" s="77"/>
      <c r="CN404" s="78"/>
      <c r="CO404" s="77"/>
      <c r="CP404" s="77"/>
      <c r="CQ404" s="77"/>
      <c r="CR404" s="77"/>
      <c r="CS404" s="77"/>
      <c r="CT404" s="77"/>
      <c r="CU404" s="77"/>
      <c r="CV404" s="77"/>
      <c r="CW404" s="77"/>
      <c r="CX404" s="77"/>
      <c r="CY404" s="77"/>
      <c r="CZ404" s="77"/>
      <c r="DA404" s="77"/>
      <c r="DB404" s="77"/>
      <c r="DC404" s="77"/>
      <c r="DD404" s="77"/>
      <c r="DE404" s="77"/>
      <c r="DF404" s="77"/>
      <c r="DG404" s="77"/>
      <c r="DH404" s="77"/>
      <c r="DI404" s="77"/>
      <c r="DJ404" s="77"/>
      <c r="DK404" s="77"/>
      <c r="DL404" s="77"/>
    </row>
    <row r="405" spans="1:116" x14ac:dyDescent="0.35">
      <c r="B405" t="s">
        <v>332</v>
      </c>
      <c r="D405" t="s">
        <v>268</v>
      </c>
      <c r="E405" s="8" t="str">
        <f t="shared" ref="E405:E411" si="429">ROW()&amp;" "&amp;D405</f>
        <v>405 SUB-PV</v>
      </c>
      <c r="G405" s="8" t="str">
        <f>G382</f>
        <v>(Primary label)</v>
      </c>
      <c r="S405" s="72"/>
      <c r="T405" s="72"/>
      <c r="U405" s="72"/>
      <c r="V405" s="72"/>
      <c r="W405" s="72"/>
      <c r="X405" s="72"/>
      <c r="Y405" s="72"/>
      <c r="Z405" s="72"/>
      <c r="AA405" s="72"/>
      <c r="AB405" s="72"/>
      <c r="AC405" s="72"/>
      <c r="AD405" s="72"/>
      <c r="AE405" s="72"/>
      <c r="AF405" s="72"/>
      <c r="AG405" s="72"/>
      <c r="AH405" s="72"/>
      <c r="AI405" s="72"/>
      <c r="AJ405" s="72"/>
      <c r="AK405" s="72"/>
      <c r="AL405" s="72"/>
      <c r="AM405" s="72"/>
      <c r="AN405" s="72"/>
      <c r="AO405" s="72"/>
      <c r="AP405" s="72"/>
      <c r="AQ405" s="72"/>
      <c r="AR405" s="72"/>
      <c r="AS405" s="72"/>
      <c r="AT405" s="72"/>
      <c r="AU405" s="72"/>
      <c r="AV405" s="72"/>
      <c r="AW405" s="72"/>
      <c r="AX405" s="72"/>
      <c r="AY405" s="72"/>
      <c r="AZ405" s="72"/>
      <c r="BA405" s="72"/>
      <c r="BB405" s="72"/>
      <c r="BC405" s="72"/>
      <c r="BD405" s="72"/>
      <c r="BE405" s="72"/>
      <c r="BF405" s="72"/>
      <c r="BG405" s="72"/>
      <c r="BH405" s="72"/>
      <c r="BI405" s="72"/>
      <c r="BJ405" s="72"/>
      <c r="BK405" s="72"/>
      <c r="BL405" s="72"/>
      <c r="BM405" s="72"/>
      <c r="BN405" s="72"/>
      <c r="BO405" s="72"/>
      <c r="BP405" s="72"/>
      <c r="BQ405" s="72"/>
      <c r="BR405" s="72"/>
      <c r="BS405" s="72"/>
      <c r="BT405" s="72"/>
      <c r="BU405" s="72"/>
      <c r="BV405" s="72"/>
      <c r="BW405" s="72"/>
      <c r="BX405" s="72"/>
      <c r="BY405" s="72"/>
      <c r="BZ405" s="72"/>
      <c r="CA405" s="72"/>
      <c r="CB405" s="72"/>
      <c r="CC405" s="72"/>
      <c r="CD405" s="72"/>
      <c r="CE405" s="72"/>
      <c r="CF405" s="72"/>
      <c r="CG405" s="72"/>
      <c r="CH405" s="72"/>
      <c r="CI405" s="72"/>
      <c r="CJ405" s="72"/>
      <c r="CK405" s="72"/>
      <c r="CL405" s="72"/>
      <c r="CO405" s="72"/>
      <c r="CP405" s="72"/>
      <c r="CQ405" s="72"/>
      <c r="CR405" s="72"/>
      <c r="CS405" s="72"/>
      <c r="CT405" s="72"/>
      <c r="CU405" s="72"/>
      <c r="CV405" s="72"/>
      <c r="CW405" s="72"/>
      <c r="CX405" s="72"/>
      <c r="CY405" s="72"/>
      <c r="CZ405" s="72"/>
      <c r="DA405" s="72"/>
      <c r="DB405" s="72"/>
      <c r="DC405" s="72"/>
      <c r="DD405" s="72"/>
      <c r="DE405" s="72"/>
      <c r="DF405" s="72"/>
      <c r="DG405" s="72"/>
      <c r="DH405" s="72"/>
      <c r="DI405" s="72"/>
      <c r="DJ405" s="72"/>
      <c r="DK405" s="72"/>
      <c r="DL405" s="72"/>
    </row>
    <row r="406" spans="1:116" x14ac:dyDescent="0.35">
      <c r="B406" t="s">
        <v>332</v>
      </c>
      <c r="D406" t="s">
        <v>268</v>
      </c>
      <c r="E406" s="8" t="str">
        <f t="shared" ref="E406" si="430">ROW()&amp;" "&amp;D406</f>
        <v>406 SUB-PV</v>
      </c>
      <c r="G406" s="241" t="str">
        <f>IFERROR(SUBSTITUTE(G390,":",""),"no unit")</f>
        <v>subscriber</v>
      </c>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c r="DK406" s="72"/>
      <c r="DL406" s="72"/>
    </row>
    <row r="407" spans="1:116" x14ac:dyDescent="0.35">
      <c r="B407" t="s">
        <v>332</v>
      </c>
      <c r="D407" t="s">
        <v>268</v>
      </c>
      <c r="E407" s="8" t="str">
        <f t="shared" si="429"/>
        <v>407 SUB-PV</v>
      </c>
      <c r="G407" s="8" t="str">
        <f t="shared" ref="G407:G412" si="431">G384</f>
        <v>Primary revenue driver</v>
      </c>
      <c r="K407" s="53"/>
      <c r="L407" s="53"/>
      <c r="M407" s="53"/>
      <c r="N407" s="53"/>
      <c r="O407" s="53"/>
      <c r="P407" s="53"/>
      <c r="R407" s="24"/>
      <c r="S407" s="203" t="str">
        <f>ADDRESS(ROW(S403),COLUMN(S403),2)</f>
        <v>S$403</v>
      </c>
      <c r="T407" s="203" t="str">
        <f t="shared" ref="T407:AY407" si="432">ADDRESS(ROW(T403),COLUMN(T403))</f>
        <v>$T$403</v>
      </c>
      <c r="U407" s="203" t="str">
        <f t="shared" si="432"/>
        <v>$U$403</v>
      </c>
      <c r="V407" s="203" t="str">
        <f t="shared" si="432"/>
        <v>$V$403</v>
      </c>
      <c r="W407" s="203" t="str">
        <f t="shared" si="432"/>
        <v>$W$403</v>
      </c>
      <c r="X407" s="203" t="str">
        <f t="shared" si="432"/>
        <v>$X$403</v>
      </c>
      <c r="Y407" s="203" t="str">
        <f t="shared" si="432"/>
        <v>$Y$403</v>
      </c>
      <c r="Z407" s="203" t="str">
        <f t="shared" si="432"/>
        <v>$Z$403</v>
      </c>
      <c r="AA407" s="203" t="str">
        <f t="shared" si="432"/>
        <v>$AA$403</v>
      </c>
      <c r="AB407" s="203" t="str">
        <f t="shared" si="432"/>
        <v>$AB$403</v>
      </c>
      <c r="AC407" s="203" t="str">
        <f t="shared" si="432"/>
        <v>$AC$403</v>
      </c>
      <c r="AD407" s="203" t="str">
        <f t="shared" si="432"/>
        <v>$AD$403</v>
      </c>
      <c r="AE407" s="203" t="str">
        <f t="shared" si="432"/>
        <v>$AE$403</v>
      </c>
      <c r="AF407" s="203" t="str">
        <f t="shared" si="432"/>
        <v>$AF$403</v>
      </c>
      <c r="AG407" s="203" t="str">
        <f t="shared" si="432"/>
        <v>$AG$403</v>
      </c>
      <c r="AH407" s="203" t="str">
        <f t="shared" si="432"/>
        <v>$AH$403</v>
      </c>
      <c r="AI407" s="203" t="str">
        <f t="shared" si="432"/>
        <v>$AI$403</v>
      </c>
      <c r="AJ407" s="203" t="str">
        <f t="shared" si="432"/>
        <v>$AJ$403</v>
      </c>
      <c r="AK407" s="203" t="str">
        <f t="shared" si="432"/>
        <v>$AK$403</v>
      </c>
      <c r="AL407" s="203" t="str">
        <f t="shared" si="432"/>
        <v>$AL$403</v>
      </c>
      <c r="AM407" s="203" t="str">
        <f t="shared" si="432"/>
        <v>$AM$403</v>
      </c>
      <c r="AN407" s="203" t="str">
        <f t="shared" si="432"/>
        <v>$AN$403</v>
      </c>
      <c r="AO407" s="203" t="str">
        <f t="shared" si="432"/>
        <v>$AO$403</v>
      </c>
      <c r="AP407" s="203" t="str">
        <f t="shared" si="432"/>
        <v>$AP$403</v>
      </c>
      <c r="AQ407" s="203" t="str">
        <f t="shared" si="432"/>
        <v>$AQ$403</v>
      </c>
      <c r="AR407" s="203" t="str">
        <f t="shared" si="432"/>
        <v>$AR$403</v>
      </c>
      <c r="AS407" s="203" t="str">
        <f t="shared" si="432"/>
        <v>$AS$403</v>
      </c>
      <c r="AT407" s="203" t="str">
        <f t="shared" si="432"/>
        <v>$AT$403</v>
      </c>
      <c r="AU407" s="203" t="str">
        <f t="shared" si="432"/>
        <v>$AU$403</v>
      </c>
      <c r="AV407" s="203" t="str">
        <f t="shared" si="432"/>
        <v>$AV$403</v>
      </c>
      <c r="AW407" s="203" t="str">
        <f t="shared" si="432"/>
        <v>$AW$403</v>
      </c>
      <c r="AX407" s="203" t="str">
        <f t="shared" si="432"/>
        <v>$AX$403</v>
      </c>
      <c r="AY407" s="203" t="str">
        <f t="shared" si="432"/>
        <v>$AY$403</v>
      </c>
      <c r="AZ407" s="203" t="str">
        <f t="shared" ref="AZ407:CE407" si="433">ADDRESS(ROW(AZ403),COLUMN(AZ403))</f>
        <v>$AZ$403</v>
      </c>
      <c r="BA407" s="203" t="str">
        <f t="shared" si="433"/>
        <v>$BA$403</v>
      </c>
      <c r="BB407" s="203" t="str">
        <f t="shared" si="433"/>
        <v>$BB$403</v>
      </c>
      <c r="BC407" s="203" t="str">
        <f t="shared" si="433"/>
        <v>$BC$403</v>
      </c>
      <c r="BD407" s="203" t="str">
        <f t="shared" si="433"/>
        <v>$BD$403</v>
      </c>
      <c r="BE407" s="203" t="str">
        <f t="shared" si="433"/>
        <v>$BE$403</v>
      </c>
      <c r="BF407" s="203" t="str">
        <f t="shared" si="433"/>
        <v>$BF$403</v>
      </c>
      <c r="BG407" s="203" t="str">
        <f t="shared" si="433"/>
        <v>$BG$403</v>
      </c>
      <c r="BH407" s="203" t="str">
        <f t="shared" si="433"/>
        <v>$BH$403</v>
      </c>
      <c r="BI407" s="203" t="str">
        <f t="shared" si="433"/>
        <v>$BI$403</v>
      </c>
      <c r="BJ407" s="203" t="str">
        <f t="shared" si="433"/>
        <v>$BJ$403</v>
      </c>
      <c r="BK407" s="203" t="str">
        <f t="shared" si="433"/>
        <v>$BK$403</v>
      </c>
      <c r="BL407" s="203" t="str">
        <f t="shared" si="433"/>
        <v>$BL$403</v>
      </c>
      <c r="BM407" s="203" t="str">
        <f t="shared" si="433"/>
        <v>$BM$403</v>
      </c>
      <c r="BN407" s="203" t="str">
        <f t="shared" si="433"/>
        <v>$BN$403</v>
      </c>
      <c r="BO407" s="203" t="str">
        <f t="shared" si="433"/>
        <v>$BO$403</v>
      </c>
      <c r="BP407" s="203" t="str">
        <f t="shared" si="433"/>
        <v>$BP$403</v>
      </c>
      <c r="BQ407" s="203" t="str">
        <f t="shared" si="433"/>
        <v>$BQ$403</v>
      </c>
      <c r="BR407" s="203" t="str">
        <f t="shared" si="433"/>
        <v>$BR$403</v>
      </c>
      <c r="BS407" s="203" t="str">
        <f t="shared" si="433"/>
        <v>$BS$403</v>
      </c>
      <c r="BT407" s="203" t="str">
        <f t="shared" si="433"/>
        <v>$BT$403</v>
      </c>
      <c r="BU407" s="203" t="str">
        <f t="shared" si="433"/>
        <v>$BU$403</v>
      </c>
      <c r="BV407" s="203" t="str">
        <f t="shared" si="433"/>
        <v>$BV$403</v>
      </c>
      <c r="BW407" s="203" t="str">
        <f t="shared" si="433"/>
        <v>$BW$403</v>
      </c>
      <c r="BX407" s="203" t="str">
        <f t="shared" si="433"/>
        <v>$BX$403</v>
      </c>
      <c r="BY407" s="203" t="str">
        <f t="shared" si="433"/>
        <v>$BY$403</v>
      </c>
      <c r="BZ407" s="203" t="str">
        <f t="shared" si="433"/>
        <v>$BZ$403</v>
      </c>
      <c r="CA407" s="203" t="str">
        <f t="shared" si="433"/>
        <v>$CA$403</v>
      </c>
      <c r="CB407" s="203" t="str">
        <f t="shared" si="433"/>
        <v>$CB$403</v>
      </c>
      <c r="CC407" s="203" t="str">
        <f t="shared" si="433"/>
        <v>$CC$403</v>
      </c>
      <c r="CD407" s="203" t="str">
        <f t="shared" si="433"/>
        <v>$CD$403</v>
      </c>
      <c r="CE407" s="203" t="str">
        <f t="shared" si="433"/>
        <v>$CE$403</v>
      </c>
      <c r="CF407" s="203" t="str">
        <f t="shared" ref="CF407:CL407" si="434">ADDRESS(ROW(CF403),COLUMN(CF403))</f>
        <v>$CF$403</v>
      </c>
      <c r="CG407" s="203" t="str">
        <f t="shared" si="434"/>
        <v>$CG$403</v>
      </c>
      <c r="CH407" s="203" t="str">
        <f t="shared" si="434"/>
        <v>$CH$403</v>
      </c>
      <c r="CI407" s="203" t="str">
        <f t="shared" si="434"/>
        <v>$CI$403</v>
      </c>
      <c r="CJ407" s="203" t="str">
        <f t="shared" si="434"/>
        <v>$CJ$403</v>
      </c>
      <c r="CK407" s="203" t="str">
        <f t="shared" si="434"/>
        <v>$CK$403</v>
      </c>
      <c r="CL407" s="203" t="str">
        <f t="shared" si="434"/>
        <v>$CL$403</v>
      </c>
      <c r="CO407" s="203" t="str">
        <f t="shared" ref="CO407:DK407" si="435">ADDRESS(ROW(CO403),COLUMN(CO403))</f>
        <v>$CO$403</v>
      </c>
      <c r="CP407" s="203" t="str">
        <f t="shared" si="435"/>
        <v>$CP$403</v>
      </c>
      <c r="CQ407" s="203" t="str">
        <f t="shared" si="435"/>
        <v>$CQ$403</v>
      </c>
      <c r="CR407" s="203" t="str">
        <f t="shared" si="435"/>
        <v>$CR$403</v>
      </c>
      <c r="CS407" s="203" t="str">
        <f t="shared" si="435"/>
        <v>$CS$403</v>
      </c>
      <c r="CT407" s="203" t="str">
        <f t="shared" si="435"/>
        <v>$CT$403</v>
      </c>
      <c r="CU407" s="203" t="str">
        <f t="shared" si="435"/>
        <v>$CU$403</v>
      </c>
      <c r="CV407" s="203" t="str">
        <f t="shared" si="435"/>
        <v>$CV$403</v>
      </c>
      <c r="CW407" s="203" t="str">
        <f t="shared" si="435"/>
        <v>$CW$403</v>
      </c>
      <c r="CX407" s="203" t="str">
        <f t="shared" si="435"/>
        <v>$CX$403</v>
      </c>
      <c r="CY407" s="203" t="str">
        <f t="shared" si="435"/>
        <v>$CY$403</v>
      </c>
      <c r="CZ407" s="203" t="str">
        <f t="shared" si="435"/>
        <v>$CZ$403</v>
      </c>
      <c r="DA407" s="203" t="str">
        <f t="shared" si="435"/>
        <v>$DA$403</v>
      </c>
      <c r="DB407" s="203" t="str">
        <f t="shared" si="435"/>
        <v>$DB$403</v>
      </c>
      <c r="DC407" s="203" t="str">
        <f t="shared" si="435"/>
        <v>$DC$403</v>
      </c>
      <c r="DD407" s="203" t="str">
        <f t="shared" si="435"/>
        <v>$DD$403</v>
      </c>
      <c r="DE407" s="203" t="str">
        <f t="shared" si="435"/>
        <v>$DE$403</v>
      </c>
      <c r="DF407" s="203" t="str">
        <f t="shared" si="435"/>
        <v>$DF$403</v>
      </c>
      <c r="DG407" s="203" t="str">
        <f t="shared" si="435"/>
        <v>$DG$403</v>
      </c>
      <c r="DH407" s="203" t="str">
        <f t="shared" si="435"/>
        <v>$DH$403</v>
      </c>
      <c r="DI407" s="203" t="str">
        <f t="shared" si="435"/>
        <v>$DI$403</v>
      </c>
      <c r="DJ407" s="203" t="str">
        <f t="shared" si="435"/>
        <v>$DJ$403</v>
      </c>
      <c r="DK407" s="203" t="str">
        <f t="shared" si="435"/>
        <v>$DK$403</v>
      </c>
      <c r="DL407" s="203" t="str">
        <f t="shared" ref="DL407" si="436">ADDRESS(ROW(DL403),COLUMN(DL403))</f>
        <v>$DL$403</v>
      </c>
    </row>
    <row r="408" spans="1:116" x14ac:dyDescent="0.35">
      <c r="B408" t="s">
        <v>332</v>
      </c>
      <c r="D408" t="s">
        <v>268</v>
      </c>
      <c r="E408" s="8" t="str">
        <f t="shared" si="429"/>
        <v>408 SUB-PV</v>
      </c>
      <c r="G408" s="8" t="str">
        <f t="shared" si="431"/>
        <v>Primary volume driver</v>
      </c>
      <c r="H408" s="12"/>
      <c r="I408" s="60"/>
      <c r="J408" s="60"/>
      <c r="K408" s="34"/>
      <c r="L408" s="34"/>
      <c r="M408" s="34"/>
      <c r="N408" s="34"/>
      <c r="O408" s="34"/>
      <c r="P408" s="34"/>
      <c r="R408" s="15"/>
      <c r="S408" s="76" t="str">
        <f t="shared" ref="S408:AX408" si="437">S385</f>
        <v>S$17</v>
      </c>
      <c r="T408" s="76" t="str">
        <f t="shared" si="437"/>
        <v>T$17</v>
      </c>
      <c r="U408" s="76" t="str">
        <f t="shared" si="437"/>
        <v>U$17</v>
      </c>
      <c r="V408" s="76" t="str">
        <f t="shared" si="437"/>
        <v>V$17</v>
      </c>
      <c r="W408" s="76" t="str">
        <f t="shared" si="437"/>
        <v>W$17</v>
      </c>
      <c r="X408" s="76" t="str">
        <f t="shared" si="437"/>
        <v>X$17</v>
      </c>
      <c r="Y408" s="76" t="str">
        <f t="shared" si="437"/>
        <v>Y$17</v>
      </c>
      <c r="Z408" s="76" t="str">
        <f t="shared" si="437"/>
        <v>Z$17</v>
      </c>
      <c r="AA408" s="76" t="str">
        <f t="shared" si="437"/>
        <v>AA$17</v>
      </c>
      <c r="AB408" s="76" t="str">
        <f t="shared" si="437"/>
        <v>AB$17</v>
      </c>
      <c r="AC408" s="76" t="str">
        <f t="shared" si="437"/>
        <v>AC$17</v>
      </c>
      <c r="AD408" s="76" t="str">
        <f t="shared" si="437"/>
        <v>AD$17</v>
      </c>
      <c r="AE408" s="76" t="str">
        <f t="shared" si="437"/>
        <v>AE$17</v>
      </c>
      <c r="AF408" s="76" t="str">
        <f t="shared" si="437"/>
        <v>AF$17</v>
      </c>
      <c r="AG408" s="76" t="str">
        <f t="shared" si="437"/>
        <v>AG$17</v>
      </c>
      <c r="AH408" s="76" t="str">
        <f t="shared" si="437"/>
        <v>AH$17</v>
      </c>
      <c r="AI408" s="76" t="str">
        <f t="shared" si="437"/>
        <v>AI$17</v>
      </c>
      <c r="AJ408" s="76" t="str">
        <f t="shared" si="437"/>
        <v>AJ$17</v>
      </c>
      <c r="AK408" s="76" t="str">
        <f t="shared" si="437"/>
        <v>AK$17</v>
      </c>
      <c r="AL408" s="76" t="str">
        <f t="shared" si="437"/>
        <v>AL$17</v>
      </c>
      <c r="AM408" s="76" t="str">
        <f t="shared" si="437"/>
        <v>AM$17</v>
      </c>
      <c r="AN408" s="76" t="str">
        <f t="shared" si="437"/>
        <v>AN$17</v>
      </c>
      <c r="AO408" s="76" t="str">
        <f t="shared" si="437"/>
        <v>AO$17</v>
      </c>
      <c r="AP408" s="76" t="str">
        <f t="shared" si="437"/>
        <v>AP$17</v>
      </c>
      <c r="AQ408" s="76" t="str">
        <f t="shared" si="437"/>
        <v>AQ$17</v>
      </c>
      <c r="AR408" s="76" t="str">
        <f t="shared" si="437"/>
        <v>AR$17</v>
      </c>
      <c r="AS408" s="76" t="str">
        <f t="shared" si="437"/>
        <v>AS$17</v>
      </c>
      <c r="AT408" s="76" t="str">
        <f t="shared" si="437"/>
        <v>AT$17</v>
      </c>
      <c r="AU408" s="76" t="str">
        <f t="shared" si="437"/>
        <v>AU$17</v>
      </c>
      <c r="AV408" s="76" t="str">
        <f t="shared" si="437"/>
        <v>AV$17</v>
      </c>
      <c r="AW408" s="76" t="str">
        <f t="shared" si="437"/>
        <v>AW$17</v>
      </c>
      <c r="AX408" s="76" t="str">
        <f t="shared" si="437"/>
        <v>AX$17</v>
      </c>
      <c r="AY408" s="76" t="str">
        <f t="shared" ref="AY408:CD408" si="438">AY385</f>
        <v>AY$17</v>
      </c>
      <c r="AZ408" s="76" t="str">
        <f t="shared" si="438"/>
        <v>AZ$17</v>
      </c>
      <c r="BA408" s="76" t="str">
        <f t="shared" si="438"/>
        <v>BA$17</v>
      </c>
      <c r="BB408" s="76" t="str">
        <f t="shared" si="438"/>
        <v>BB$17</v>
      </c>
      <c r="BC408" s="76" t="str">
        <f t="shared" si="438"/>
        <v>BC$17</v>
      </c>
      <c r="BD408" s="76" t="str">
        <f t="shared" si="438"/>
        <v>BD$17</v>
      </c>
      <c r="BE408" s="76" t="str">
        <f t="shared" si="438"/>
        <v>BE$17</v>
      </c>
      <c r="BF408" s="76" t="str">
        <f t="shared" si="438"/>
        <v>BF$17</v>
      </c>
      <c r="BG408" s="76" t="str">
        <f t="shared" si="438"/>
        <v>BG$17</v>
      </c>
      <c r="BH408" s="76" t="str">
        <f t="shared" si="438"/>
        <v>BH$17</v>
      </c>
      <c r="BI408" s="76" t="str">
        <f t="shared" si="438"/>
        <v>BI$17</v>
      </c>
      <c r="BJ408" s="76" t="str">
        <f t="shared" si="438"/>
        <v>BJ$17</v>
      </c>
      <c r="BK408" s="76" t="str">
        <f t="shared" si="438"/>
        <v>BK$17</v>
      </c>
      <c r="BL408" s="76" t="str">
        <f t="shared" si="438"/>
        <v>BL$17</v>
      </c>
      <c r="BM408" s="76" t="str">
        <f t="shared" si="438"/>
        <v>BM$17</v>
      </c>
      <c r="BN408" s="76" t="str">
        <f t="shared" si="438"/>
        <v>BN$17</v>
      </c>
      <c r="BO408" s="76" t="str">
        <f t="shared" si="438"/>
        <v>BO$17</v>
      </c>
      <c r="BP408" s="76" t="str">
        <f t="shared" si="438"/>
        <v>BP$17</v>
      </c>
      <c r="BQ408" s="76" t="str">
        <f t="shared" si="438"/>
        <v>BQ$17</v>
      </c>
      <c r="BR408" s="76" t="str">
        <f t="shared" si="438"/>
        <v>BR$17</v>
      </c>
      <c r="BS408" s="76" t="str">
        <f t="shared" si="438"/>
        <v>BS$17</v>
      </c>
      <c r="BT408" s="76" t="str">
        <f t="shared" si="438"/>
        <v>BT$17</v>
      </c>
      <c r="BU408" s="76" t="str">
        <f t="shared" si="438"/>
        <v>BU$17</v>
      </c>
      <c r="BV408" s="76" t="str">
        <f t="shared" si="438"/>
        <v>BV$17</v>
      </c>
      <c r="BW408" s="76" t="str">
        <f t="shared" si="438"/>
        <v>BW$17</v>
      </c>
      <c r="BX408" s="76" t="str">
        <f t="shared" si="438"/>
        <v>BX$17</v>
      </c>
      <c r="BY408" s="76" t="str">
        <f t="shared" si="438"/>
        <v>BY$17</v>
      </c>
      <c r="BZ408" s="76" t="str">
        <f t="shared" si="438"/>
        <v>BZ$17</v>
      </c>
      <c r="CA408" s="76" t="str">
        <f t="shared" si="438"/>
        <v>CA$17</v>
      </c>
      <c r="CB408" s="76" t="str">
        <f t="shared" si="438"/>
        <v>CB$17</v>
      </c>
      <c r="CC408" s="76" t="str">
        <f t="shared" si="438"/>
        <v>CC$17</v>
      </c>
      <c r="CD408" s="76" t="str">
        <f t="shared" si="438"/>
        <v>CD$17</v>
      </c>
      <c r="CE408" s="76" t="str">
        <f t="shared" ref="CE408:CL408" si="439">CE385</f>
        <v>CE$17</v>
      </c>
      <c r="CF408" s="76" t="str">
        <f t="shared" si="439"/>
        <v>CF$17</v>
      </c>
      <c r="CG408" s="76" t="str">
        <f t="shared" si="439"/>
        <v>CG$17</v>
      </c>
      <c r="CH408" s="76" t="str">
        <f t="shared" si="439"/>
        <v>CH$17</v>
      </c>
      <c r="CI408" s="76" t="str">
        <f t="shared" si="439"/>
        <v>CI$17</v>
      </c>
      <c r="CJ408" s="76" t="str">
        <f t="shared" si="439"/>
        <v>CJ$17</v>
      </c>
      <c r="CK408" s="76" t="str">
        <f t="shared" si="439"/>
        <v>CK$17</v>
      </c>
      <c r="CL408" s="76" t="str">
        <f t="shared" si="439"/>
        <v>CL$17</v>
      </c>
      <c r="CN408" s="60"/>
      <c r="CO408" s="76" t="str">
        <f t="shared" ref="CO408:DK408" si="440">CO385</f>
        <v>CO$17</v>
      </c>
      <c r="CP408" s="76" t="str">
        <f t="shared" si="440"/>
        <v>CP$17</v>
      </c>
      <c r="CQ408" s="76" t="str">
        <f t="shared" si="440"/>
        <v>CQ$17</v>
      </c>
      <c r="CR408" s="76" t="str">
        <f t="shared" si="440"/>
        <v>CR$17</v>
      </c>
      <c r="CS408" s="76" t="str">
        <f t="shared" si="440"/>
        <v>CS$17</v>
      </c>
      <c r="CT408" s="76" t="str">
        <f t="shared" si="440"/>
        <v>CT$17</v>
      </c>
      <c r="CU408" s="76" t="str">
        <f t="shared" si="440"/>
        <v>CU$17</v>
      </c>
      <c r="CV408" s="76" t="str">
        <f t="shared" si="440"/>
        <v>CV$17</v>
      </c>
      <c r="CW408" s="76" t="str">
        <f t="shared" si="440"/>
        <v>CW$17</v>
      </c>
      <c r="CX408" s="76" t="str">
        <f t="shared" si="440"/>
        <v>CX$17</v>
      </c>
      <c r="CY408" s="76" t="str">
        <f t="shared" si="440"/>
        <v>CY$17</v>
      </c>
      <c r="CZ408" s="76" t="str">
        <f t="shared" si="440"/>
        <v>CZ$17</v>
      </c>
      <c r="DA408" s="76" t="str">
        <f t="shared" si="440"/>
        <v>DA$17</v>
      </c>
      <c r="DB408" s="76" t="str">
        <f t="shared" si="440"/>
        <v>DB$17</v>
      </c>
      <c r="DC408" s="76" t="str">
        <f t="shared" si="440"/>
        <v>DC$17</v>
      </c>
      <c r="DD408" s="76" t="str">
        <f t="shared" si="440"/>
        <v>DD$17</v>
      </c>
      <c r="DE408" s="76" t="str">
        <f t="shared" si="440"/>
        <v>DE$17</v>
      </c>
      <c r="DF408" s="76" t="str">
        <f t="shared" si="440"/>
        <v>DF$17</v>
      </c>
      <c r="DG408" s="76" t="str">
        <f t="shared" si="440"/>
        <v>DG$17</v>
      </c>
      <c r="DH408" s="76" t="str">
        <f t="shared" si="440"/>
        <v>DH$17</v>
      </c>
      <c r="DI408" s="76" t="str">
        <f t="shared" si="440"/>
        <v>DI$17</v>
      </c>
      <c r="DJ408" s="76" t="str">
        <f t="shared" si="440"/>
        <v>DJ$17</v>
      </c>
      <c r="DK408" s="76" t="str">
        <f t="shared" si="440"/>
        <v>DK$17</v>
      </c>
      <c r="DL408" s="76" t="str">
        <f t="shared" ref="DL408" si="441">DL385</f>
        <v>DL$17</v>
      </c>
    </row>
    <row r="409" spans="1:116" x14ac:dyDescent="0.35">
      <c r="B409" t="s">
        <v>332</v>
      </c>
      <c r="D409" t="s">
        <v>268</v>
      </c>
      <c r="E409" s="8" t="str">
        <f t="shared" si="429"/>
        <v>409 SUB-PV</v>
      </c>
      <c r="G409" s="8" t="str">
        <f t="shared" si="431"/>
        <v>(Secondary label)</v>
      </c>
      <c r="H409" s="12"/>
      <c r="I409" s="60"/>
      <c r="J409" s="60"/>
      <c r="K409" s="15"/>
      <c r="L409" s="15"/>
      <c r="M409" s="15"/>
      <c r="N409" s="15"/>
      <c r="O409" s="15"/>
      <c r="P409" s="15"/>
      <c r="R409" s="15"/>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N409" s="60"/>
      <c r="CO409" s="76"/>
      <c r="CP409" s="76"/>
      <c r="CQ409" s="76"/>
      <c r="CR409" s="76"/>
      <c r="CS409" s="76"/>
      <c r="CT409" s="76"/>
      <c r="CU409" s="76"/>
      <c r="CV409" s="76"/>
      <c r="CW409" s="76"/>
      <c r="CX409" s="76"/>
      <c r="CY409" s="76"/>
      <c r="CZ409" s="76"/>
      <c r="DA409" s="76"/>
      <c r="DB409" s="76"/>
      <c r="DC409" s="76"/>
      <c r="DD409" s="76"/>
      <c r="DE409" s="76"/>
      <c r="DF409" s="76"/>
      <c r="DG409" s="76"/>
      <c r="DH409" s="76"/>
      <c r="DI409" s="76"/>
      <c r="DJ409" s="76"/>
      <c r="DK409" s="76"/>
      <c r="DL409" s="76"/>
    </row>
    <row r="410" spans="1:116" x14ac:dyDescent="0.35">
      <c r="B410" t="s">
        <v>332</v>
      </c>
      <c r="D410" t="s">
        <v>268</v>
      </c>
      <c r="E410" s="8" t="str">
        <f t="shared" si="429"/>
        <v>410 SUB-PV</v>
      </c>
      <c r="G410" s="8" t="str">
        <f t="shared" si="431"/>
        <v xml:space="preserve">secondary unit </v>
      </c>
      <c r="H410" s="12"/>
      <c r="I410" s="60"/>
      <c r="J410" s="60"/>
      <c r="K410" s="15"/>
      <c r="L410" s="15"/>
      <c r="M410" s="15"/>
      <c r="N410" s="15"/>
      <c r="O410" s="15"/>
      <c r="P410" s="15"/>
      <c r="R410" s="15"/>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N410" s="60"/>
      <c r="CO410" s="76"/>
      <c r="CP410" s="76"/>
      <c r="CQ410" s="76"/>
      <c r="CR410" s="76"/>
      <c r="CS410" s="76"/>
      <c r="CT410" s="76"/>
      <c r="CU410" s="76"/>
      <c r="CV410" s="76"/>
      <c r="CW410" s="76"/>
      <c r="CX410" s="76"/>
      <c r="CY410" s="76"/>
      <c r="CZ410" s="76"/>
      <c r="DA410" s="76"/>
      <c r="DB410" s="76"/>
      <c r="DC410" s="76"/>
      <c r="DD410" s="76"/>
      <c r="DE410" s="76"/>
      <c r="DF410" s="76"/>
      <c r="DG410" s="76"/>
      <c r="DH410" s="76"/>
      <c r="DI410" s="76"/>
      <c r="DJ410" s="76"/>
      <c r="DK410" s="76"/>
      <c r="DL410" s="76"/>
    </row>
    <row r="411" spans="1:116" x14ac:dyDescent="0.35">
      <c r="B411" t="s">
        <v>332</v>
      </c>
      <c r="D411" t="s">
        <v>268</v>
      </c>
      <c r="E411" s="8" t="str">
        <f t="shared" si="429"/>
        <v>411 SUB-PV</v>
      </c>
      <c r="G411" s="8" t="str">
        <f t="shared" si="431"/>
        <v>Secondary revenue driver</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60"/>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35">
      <c r="B412" t="s">
        <v>332</v>
      </c>
      <c r="D412" t="s">
        <v>268</v>
      </c>
      <c r="E412" s="8" t="str">
        <f t="shared" si="399"/>
        <v>412 SUB-PV</v>
      </c>
      <c r="G412" s="8" t="str">
        <f t="shared" si="431"/>
        <v>Secondary volume driver</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N412" s="60"/>
      <c r="CO412" s="76"/>
      <c r="CP412" s="76"/>
      <c r="CQ412" s="76"/>
      <c r="CR412" s="76"/>
      <c r="CS412" s="76"/>
      <c r="CT412" s="76"/>
      <c r="CU412" s="76"/>
      <c r="CV412" s="76"/>
      <c r="CW412" s="76"/>
      <c r="CX412" s="76"/>
      <c r="CY412" s="76"/>
      <c r="CZ412" s="76"/>
      <c r="DA412" s="76"/>
      <c r="DB412" s="76"/>
      <c r="DC412" s="76"/>
      <c r="DD412" s="76"/>
      <c r="DE412" s="76"/>
      <c r="DF412" s="76"/>
      <c r="DG412" s="76"/>
      <c r="DH412" s="76"/>
      <c r="DI412" s="76"/>
      <c r="DJ412" s="76"/>
      <c r="DK412" s="76"/>
      <c r="DL412" s="76"/>
    </row>
    <row r="413" spans="1:116" x14ac:dyDescent="0.35">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row>
    <row r="414" spans="1:116" x14ac:dyDescent="0.35">
      <c r="A414" s="174"/>
      <c r="E414" s="8"/>
      <c r="G414" s="175" t="s">
        <v>490</v>
      </c>
      <c r="H414" s="174"/>
      <c r="I414" s="176"/>
      <c r="J414" s="176"/>
      <c r="K414" s="197"/>
      <c r="L414" s="197"/>
      <c r="M414" s="197"/>
      <c r="N414" s="197"/>
      <c r="O414" s="197"/>
      <c r="P414" s="197"/>
      <c r="R414" s="198"/>
      <c r="S414" s="174"/>
      <c r="T414" s="174"/>
      <c r="U414" s="174"/>
      <c r="V414" s="174"/>
      <c r="W414" s="174"/>
      <c r="X414" s="174"/>
      <c r="Y414" s="174"/>
      <c r="Z414" s="174"/>
      <c r="AA414" s="174"/>
      <c r="AB414" s="174"/>
      <c r="AC414" s="174"/>
      <c r="AD414" s="174"/>
      <c r="AE414" s="174"/>
      <c r="AF414" s="174"/>
      <c r="AG414" s="174"/>
      <c r="AH414" s="174"/>
      <c r="AI414" s="174"/>
      <c r="AJ414" s="174"/>
      <c r="AK414" s="174"/>
      <c r="AL414" s="174"/>
      <c r="AM414" s="174"/>
      <c r="AN414" s="174"/>
      <c r="AO414" s="174"/>
      <c r="AP414" s="174"/>
      <c r="AQ414" s="174"/>
      <c r="AR414" s="174"/>
      <c r="AS414" s="174"/>
      <c r="AT414" s="174"/>
      <c r="AU414" s="174"/>
      <c r="AV414" s="174"/>
      <c r="AW414" s="174"/>
      <c r="AX414" s="174"/>
      <c r="AY414" s="174"/>
      <c r="AZ414" s="174"/>
      <c r="BA414" s="174"/>
      <c r="BB414" s="174"/>
      <c r="BC414" s="174"/>
      <c r="BD414" s="174"/>
      <c r="BE414" s="174"/>
      <c r="BF414" s="174"/>
      <c r="BG414" s="174"/>
      <c r="BH414" s="174"/>
      <c r="BI414" s="174"/>
      <c r="BJ414" s="174"/>
      <c r="BK414" s="174"/>
      <c r="BL414" s="174"/>
      <c r="BM414" s="174"/>
      <c r="BN414" s="174"/>
      <c r="BO414" s="174"/>
      <c r="BP414" s="174"/>
      <c r="BQ414" s="174"/>
      <c r="BR414" s="174"/>
      <c r="BS414" s="174"/>
      <c r="BT414" s="174"/>
      <c r="BU414" s="174"/>
      <c r="BV414" s="174"/>
      <c r="BW414" s="174"/>
      <c r="BX414" s="174"/>
      <c r="BY414" s="174"/>
      <c r="BZ414" s="174"/>
      <c r="CA414" s="174"/>
      <c r="CB414" s="174"/>
      <c r="CC414" s="174"/>
      <c r="CD414" s="174"/>
      <c r="CE414" s="174"/>
      <c r="CF414" s="174"/>
      <c r="CG414" s="174"/>
      <c r="CH414" s="174"/>
      <c r="CI414" s="174"/>
      <c r="CJ414" s="174"/>
      <c r="CK414" s="174"/>
      <c r="CL414" s="174"/>
      <c r="CN414" s="176"/>
      <c r="CO414" s="174"/>
      <c r="CP414" s="174"/>
      <c r="CQ414" s="174"/>
      <c r="CR414" s="174"/>
      <c r="CS414" s="174"/>
      <c r="CT414" s="174"/>
      <c r="CU414" s="174"/>
      <c r="CV414" s="174"/>
      <c r="CW414" s="174"/>
      <c r="CX414" s="174"/>
      <c r="CY414" s="174"/>
      <c r="CZ414" s="174"/>
      <c r="DA414" s="174"/>
      <c r="DB414" s="174"/>
      <c r="DC414" s="174"/>
      <c r="DD414" s="174"/>
      <c r="DE414" s="174"/>
      <c r="DF414" s="174"/>
      <c r="DG414" s="174"/>
      <c r="DH414" s="174"/>
      <c r="DI414" s="174"/>
      <c r="DJ414" s="174"/>
      <c r="DK414" s="174"/>
      <c r="DL414" s="174"/>
    </row>
    <row r="415" spans="1:116" x14ac:dyDescent="0.35">
      <c r="A415" s="174"/>
      <c r="E415" s="8"/>
      <c r="G415" s="175" t="s">
        <v>492</v>
      </c>
      <c r="H415" s="174"/>
      <c r="I415" s="176"/>
      <c r="J415" s="176"/>
      <c r="K415" s="197"/>
      <c r="L415" s="197"/>
      <c r="M415" s="197"/>
      <c r="N415" s="197"/>
      <c r="O415" s="197"/>
      <c r="P415" s="197"/>
      <c r="R415" s="198"/>
      <c r="S415" s="174"/>
      <c r="T415" s="174"/>
      <c r="U415" s="174"/>
      <c r="V415" s="174"/>
      <c r="W415" s="174"/>
      <c r="X415" s="174"/>
      <c r="Y415" s="174"/>
      <c r="Z415" s="174"/>
      <c r="AA415" s="174"/>
      <c r="AB415" s="174"/>
      <c r="AC415" s="174"/>
      <c r="AD415" s="174"/>
      <c r="AE415" s="174"/>
      <c r="AF415" s="174"/>
      <c r="AG415" s="174"/>
      <c r="AH415" s="174"/>
      <c r="AI415" s="174"/>
      <c r="AJ415" s="174"/>
      <c r="AK415" s="174"/>
      <c r="AL415" s="174"/>
      <c r="AM415" s="174"/>
      <c r="AN415" s="174"/>
      <c r="AO415" s="174"/>
      <c r="AP415" s="174"/>
      <c r="AQ415" s="174"/>
      <c r="AR415" s="174"/>
      <c r="AS415" s="174"/>
      <c r="AT415" s="174"/>
      <c r="AU415" s="174"/>
      <c r="AV415" s="174"/>
      <c r="AW415" s="174"/>
      <c r="AX415" s="174"/>
      <c r="AY415" s="174"/>
      <c r="AZ415" s="174"/>
      <c r="BA415" s="174"/>
      <c r="BB415" s="174"/>
      <c r="BC415" s="174"/>
      <c r="BD415" s="174"/>
      <c r="BE415" s="174"/>
      <c r="BF415" s="174"/>
      <c r="BG415" s="174"/>
      <c r="BH415" s="174"/>
      <c r="BI415" s="174"/>
      <c r="BJ415" s="174"/>
      <c r="BK415" s="174"/>
      <c r="BL415" s="174"/>
      <c r="BM415" s="174"/>
      <c r="BN415" s="174"/>
      <c r="BO415" s="174"/>
      <c r="BP415" s="174"/>
      <c r="BQ415" s="174"/>
      <c r="BR415" s="174"/>
      <c r="BS415" s="174"/>
      <c r="BT415" s="174"/>
      <c r="BU415" s="174"/>
      <c r="BV415" s="174"/>
      <c r="BW415" s="174"/>
      <c r="BX415" s="174"/>
      <c r="BY415" s="174"/>
      <c r="BZ415" s="174"/>
      <c r="CA415" s="174"/>
      <c r="CB415" s="174"/>
      <c r="CC415" s="174"/>
      <c r="CD415" s="174"/>
      <c r="CE415" s="174"/>
      <c r="CF415" s="174"/>
      <c r="CG415" s="174"/>
      <c r="CH415" s="174"/>
      <c r="CI415" s="174"/>
      <c r="CJ415" s="174"/>
      <c r="CK415" s="174"/>
      <c r="CL415" s="174"/>
      <c r="CN415" s="176"/>
      <c r="CO415" s="174"/>
      <c r="CP415" s="174"/>
      <c r="CQ415" s="174"/>
      <c r="CR415" s="174"/>
      <c r="CS415" s="174"/>
      <c r="CT415" s="174"/>
      <c r="CU415" s="174"/>
      <c r="CV415" s="174"/>
      <c r="CW415" s="174"/>
      <c r="CX415" s="174"/>
      <c r="CY415" s="174"/>
      <c r="CZ415" s="174"/>
      <c r="DA415" s="174"/>
      <c r="DB415" s="174"/>
      <c r="DC415" s="174"/>
      <c r="DD415" s="174"/>
      <c r="DE415" s="174"/>
      <c r="DF415" s="174"/>
      <c r="DG415" s="174"/>
      <c r="DH415" s="174"/>
      <c r="DI415" s="174"/>
      <c r="DJ415" s="174"/>
      <c r="DK415" s="174"/>
      <c r="DL415" s="174"/>
    </row>
    <row r="416" spans="1:116" x14ac:dyDescent="0.35">
      <c r="A416" s="174"/>
      <c r="E416" s="8"/>
      <c r="G416" s="175" t="s">
        <v>461</v>
      </c>
      <c r="H416" s="174"/>
      <c r="I416" s="176"/>
      <c r="J416" s="176"/>
      <c r="K416" s="197"/>
      <c r="L416" s="197"/>
      <c r="M416" s="197"/>
      <c r="N416" s="197"/>
      <c r="O416" s="197"/>
      <c r="P416" s="197"/>
      <c r="R416" s="198"/>
      <c r="S416" s="199" t="str">
        <f t="shared" ref="S416:AX416" si="442">S$20</f>
        <v>S$16</v>
      </c>
      <c r="T416" s="199" t="str">
        <f t="shared" si="442"/>
        <v>T$16</v>
      </c>
      <c r="U416" s="199" t="str">
        <f t="shared" si="442"/>
        <v>U$16</v>
      </c>
      <c r="V416" s="199" t="str">
        <f t="shared" si="442"/>
        <v>V$16</v>
      </c>
      <c r="W416" s="199" t="str">
        <f t="shared" si="442"/>
        <v>W$16</v>
      </c>
      <c r="X416" s="199" t="str">
        <f t="shared" si="442"/>
        <v>X$16</v>
      </c>
      <c r="Y416" s="199" t="str">
        <f t="shared" si="442"/>
        <v>Y$16</v>
      </c>
      <c r="Z416" s="199" t="str">
        <f t="shared" si="442"/>
        <v>Z$16</v>
      </c>
      <c r="AA416" s="199" t="str">
        <f t="shared" si="442"/>
        <v>AA$16</v>
      </c>
      <c r="AB416" s="199" t="str">
        <f t="shared" si="442"/>
        <v>AB$16</v>
      </c>
      <c r="AC416" s="199" t="str">
        <f t="shared" si="442"/>
        <v>AC$16</v>
      </c>
      <c r="AD416" s="199" t="str">
        <f t="shared" si="442"/>
        <v>AD$16</v>
      </c>
      <c r="AE416" s="199" t="str">
        <f t="shared" si="442"/>
        <v>AE$16</v>
      </c>
      <c r="AF416" s="199" t="str">
        <f t="shared" si="442"/>
        <v>AF$16</v>
      </c>
      <c r="AG416" s="199" t="str">
        <f t="shared" si="442"/>
        <v>AG$16</v>
      </c>
      <c r="AH416" s="199" t="str">
        <f t="shared" si="442"/>
        <v>AH$16</v>
      </c>
      <c r="AI416" s="199" t="str">
        <f t="shared" si="442"/>
        <v>AI$16</v>
      </c>
      <c r="AJ416" s="199" t="str">
        <f t="shared" si="442"/>
        <v>AJ$16</v>
      </c>
      <c r="AK416" s="199" t="str">
        <f t="shared" si="442"/>
        <v>AK$16</v>
      </c>
      <c r="AL416" s="199" t="str">
        <f t="shared" si="442"/>
        <v>AL$16</v>
      </c>
      <c r="AM416" s="199" t="str">
        <f t="shared" si="442"/>
        <v>AM$16</v>
      </c>
      <c r="AN416" s="199" t="str">
        <f t="shared" si="442"/>
        <v>AN$16</v>
      </c>
      <c r="AO416" s="199" t="str">
        <f t="shared" si="442"/>
        <v>AO$16</v>
      </c>
      <c r="AP416" s="199" t="str">
        <f t="shared" si="442"/>
        <v>AP$16</v>
      </c>
      <c r="AQ416" s="199" t="str">
        <f t="shared" si="442"/>
        <v>AQ$16</v>
      </c>
      <c r="AR416" s="199" t="str">
        <f t="shared" si="442"/>
        <v>AR$16</v>
      </c>
      <c r="AS416" s="199" t="str">
        <f t="shared" si="442"/>
        <v>AS$16</v>
      </c>
      <c r="AT416" s="199" t="str">
        <f t="shared" si="442"/>
        <v>AT$16</v>
      </c>
      <c r="AU416" s="199" t="str">
        <f t="shared" si="442"/>
        <v>AU$16</v>
      </c>
      <c r="AV416" s="199" t="str">
        <f t="shared" si="442"/>
        <v>AV$16</v>
      </c>
      <c r="AW416" s="199" t="str">
        <f t="shared" si="442"/>
        <v>AW$16</v>
      </c>
      <c r="AX416" s="199" t="str">
        <f t="shared" si="442"/>
        <v>AX$16</v>
      </c>
      <c r="AY416" s="199" t="str">
        <f t="shared" ref="AY416:CD416" si="443">AY$20</f>
        <v>AY$16</v>
      </c>
      <c r="AZ416" s="199" t="str">
        <f t="shared" si="443"/>
        <v>AZ$16</v>
      </c>
      <c r="BA416" s="199" t="str">
        <f t="shared" si="443"/>
        <v>BA$16</v>
      </c>
      <c r="BB416" s="199" t="str">
        <f t="shared" si="443"/>
        <v>BB$16</v>
      </c>
      <c r="BC416" s="199" t="str">
        <f t="shared" si="443"/>
        <v>BC$16</v>
      </c>
      <c r="BD416" s="199" t="str">
        <f t="shared" si="443"/>
        <v>BD$16</v>
      </c>
      <c r="BE416" s="199" t="str">
        <f t="shared" si="443"/>
        <v>BE$16</v>
      </c>
      <c r="BF416" s="199" t="str">
        <f t="shared" si="443"/>
        <v>BF$16</v>
      </c>
      <c r="BG416" s="199" t="str">
        <f t="shared" si="443"/>
        <v>BG$16</v>
      </c>
      <c r="BH416" s="199" t="str">
        <f t="shared" si="443"/>
        <v>BH$16</v>
      </c>
      <c r="BI416" s="199" t="str">
        <f t="shared" si="443"/>
        <v>BI$16</v>
      </c>
      <c r="BJ416" s="199" t="str">
        <f t="shared" si="443"/>
        <v>BJ$16</v>
      </c>
      <c r="BK416" s="199" t="str">
        <f t="shared" si="443"/>
        <v>BK$16</v>
      </c>
      <c r="BL416" s="199" t="str">
        <f t="shared" si="443"/>
        <v>BL$16</v>
      </c>
      <c r="BM416" s="199" t="str">
        <f t="shared" si="443"/>
        <v>BM$16</v>
      </c>
      <c r="BN416" s="199" t="str">
        <f t="shared" si="443"/>
        <v>BN$16</v>
      </c>
      <c r="BO416" s="199" t="str">
        <f t="shared" si="443"/>
        <v>BO$16</v>
      </c>
      <c r="BP416" s="199" t="str">
        <f t="shared" si="443"/>
        <v>BP$16</v>
      </c>
      <c r="BQ416" s="199" t="str">
        <f t="shared" si="443"/>
        <v>BQ$16</v>
      </c>
      <c r="BR416" s="199" t="str">
        <f t="shared" si="443"/>
        <v>BR$16</v>
      </c>
      <c r="BS416" s="199" t="str">
        <f t="shared" si="443"/>
        <v>BS$16</v>
      </c>
      <c r="BT416" s="199" t="str">
        <f t="shared" si="443"/>
        <v>BT$16</v>
      </c>
      <c r="BU416" s="199" t="str">
        <f t="shared" si="443"/>
        <v>BU$16</v>
      </c>
      <c r="BV416" s="199" t="str">
        <f t="shared" si="443"/>
        <v>BV$16</v>
      </c>
      <c r="BW416" s="199" t="str">
        <f t="shared" si="443"/>
        <v>BW$16</v>
      </c>
      <c r="BX416" s="199" t="str">
        <f t="shared" si="443"/>
        <v>BX$16</v>
      </c>
      <c r="BY416" s="199" t="str">
        <f t="shared" si="443"/>
        <v>BY$16</v>
      </c>
      <c r="BZ416" s="199" t="str">
        <f t="shared" si="443"/>
        <v>BZ$16</v>
      </c>
      <c r="CA416" s="199" t="str">
        <f t="shared" si="443"/>
        <v>CA$16</v>
      </c>
      <c r="CB416" s="199" t="str">
        <f t="shared" si="443"/>
        <v>CB$16</v>
      </c>
      <c r="CC416" s="199" t="str">
        <f t="shared" si="443"/>
        <v>CC$16</v>
      </c>
      <c r="CD416" s="199" t="str">
        <f t="shared" si="443"/>
        <v>CD$16</v>
      </c>
      <c r="CE416" s="199" t="str">
        <f t="shared" ref="CE416:CL416" si="444">CE$20</f>
        <v>CE$16</v>
      </c>
      <c r="CF416" s="199" t="str">
        <f t="shared" si="444"/>
        <v>CF$16</v>
      </c>
      <c r="CG416" s="199" t="str">
        <f t="shared" si="444"/>
        <v>CG$16</v>
      </c>
      <c r="CH416" s="199" t="str">
        <f t="shared" si="444"/>
        <v>CH$16</v>
      </c>
      <c r="CI416" s="199" t="str">
        <f t="shared" si="444"/>
        <v>CI$16</v>
      </c>
      <c r="CJ416" s="199" t="str">
        <f t="shared" si="444"/>
        <v>CJ$16</v>
      </c>
      <c r="CK416" s="199" t="str">
        <f t="shared" si="444"/>
        <v>CK$16</v>
      </c>
      <c r="CL416" s="199" t="str">
        <f t="shared" si="444"/>
        <v>CL$16</v>
      </c>
      <c r="CN416" s="176"/>
      <c r="CO416" s="199" t="str">
        <f t="shared" ref="CO416:DL416" si="445">CO$20</f>
        <v>CO$16</v>
      </c>
      <c r="CP416" s="199" t="str">
        <f t="shared" si="445"/>
        <v>CP$16</v>
      </c>
      <c r="CQ416" s="199" t="str">
        <f t="shared" si="445"/>
        <v>CQ$16</v>
      </c>
      <c r="CR416" s="199" t="str">
        <f t="shared" si="445"/>
        <v>CR$16</v>
      </c>
      <c r="CS416" s="199" t="str">
        <f t="shared" si="445"/>
        <v>CS$16</v>
      </c>
      <c r="CT416" s="199" t="str">
        <f t="shared" si="445"/>
        <v>CT$16</v>
      </c>
      <c r="CU416" s="199" t="str">
        <f t="shared" si="445"/>
        <v>CU$16</v>
      </c>
      <c r="CV416" s="199" t="str">
        <f t="shared" si="445"/>
        <v>CV$16</v>
      </c>
      <c r="CW416" s="199" t="str">
        <f t="shared" si="445"/>
        <v>CW$16</v>
      </c>
      <c r="CX416" s="199" t="str">
        <f t="shared" si="445"/>
        <v>CX$16</v>
      </c>
      <c r="CY416" s="199" t="str">
        <f t="shared" si="445"/>
        <v>CY$16</v>
      </c>
      <c r="CZ416" s="199" t="str">
        <f t="shared" si="445"/>
        <v>CZ$16</v>
      </c>
      <c r="DA416" s="199" t="str">
        <f t="shared" si="445"/>
        <v>DA$16</v>
      </c>
      <c r="DB416" s="199" t="str">
        <f t="shared" si="445"/>
        <v>DB$16</v>
      </c>
      <c r="DC416" s="199" t="str">
        <f t="shared" si="445"/>
        <v>DC$16</v>
      </c>
      <c r="DD416" s="199" t="str">
        <f t="shared" si="445"/>
        <v>DD$16</v>
      </c>
      <c r="DE416" s="199" t="str">
        <f t="shared" si="445"/>
        <v>DE$16</v>
      </c>
      <c r="DF416" s="199" t="str">
        <f t="shared" si="445"/>
        <v>DF$16</v>
      </c>
      <c r="DG416" s="199" t="str">
        <f t="shared" si="445"/>
        <v>DG$16</v>
      </c>
      <c r="DH416" s="199" t="str">
        <f t="shared" si="445"/>
        <v>DH$16</v>
      </c>
      <c r="DI416" s="199" t="str">
        <f t="shared" si="445"/>
        <v>DI$16</v>
      </c>
      <c r="DJ416" s="199" t="str">
        <f t="shared" si="445"/>
        <v>DJ$16</v>
      </c>
      <c r="DK416" s="199" t="str">
        <f t="shared" si="445"/>
        <v>DK$16</v>
      </c>
      <c r="DL416" s="199" t="str">
        <f t="shared" si="445"/>
        <v>DL$16</v>
      </c>
    </row>
    <row r="417" spans="1:116" x14ac:dyDescent="0.35">
      <c r="A417" s="174"/>
      <c r="E417" s="8"/>
      <c r="G417" s="175" t="s">
        <v>462</v>
      </c>
      <c r="H417" s="200"/>
      <c r="I417" s="201"/>
      <c r="J417" s="201"/>
      <c r="K417" s="202"/>
      <c r="L417" s="202"/>
      <c r="M417" s="202"/>
      <c r="N417" s="202"/>
      <c r="O417" s="202"/>
      <c r="P417" s="202"/>
      <c r="R417" s="202"/>
      <c r="S417" s="199" t="str">
        <f t="shared" ref="S417:AX417" si="446">S$21</f>
        <v>S$17</v>
      </c>
      <c r="T417" s="199" t="str">
        <f t="shared" si="446"/>
        <v>T$17</v>
      </c>
      <c r="U417" s="199" t="str">
        <f t="shared" si="446"/>
        <v>U$17</v>
      </c>
      <c r="V417" s="199" t="str">
        <f t="shared" si="446"/>
        <v>V$17</v>
      </c>
      <c r="W417" s="199" t="str">
        <f t="shared" si="446"/>
        <v>W$17</v>
      </c>
      <c r="X417" s="199" t="str">
        <f t="shared" si="446"/>
        <v>X$17</v>
      </c>
      <c r="Y417" s="199" t="str">
        <f t="shared" si="446"/>
        <v>Y$17</v>
      </c>
      <c r="Z417" s="199" t="str">
        <f t="shared" si="446"/>
        <v>Z$17</v>
      </c>
      <c r="AA417" s="199" t="str">
        <f t="shared" si="446"/>
        <v>AA$17</v>
      </c>
      <c r="AB417" s="199" t="str">
        <f t="shared" si="446"/>
        <v>AB$17</v>
      </c>
      <c r="AC417" s="199" t="str">
        <f t="shared" si="446"/>
        <v>AC$17</v>
      </c>
      <c r="AD417" s="199" t="str">
        <f t="shared" si="446"/>
        <v>AD$17</v>
      </c>
      <c r="AE417" s="199" t="str">
        <f t="shared" si="446"/>
        <v>AE$17</v>
      </c>
      <c r="AF417" s="199" t="str">
        <f t="shared" si="446"/>
        <v>AF$17</v>
      </c>
      <c r="AG417" s="199" t="str">
        <f t="shared" si="446"/>
        <v>AG$17</v>
      </c>
      <c r="AH417" s="199" t="str">
        <f t="shared" si="446"/>
        <v>AH$17</v>
      </c>
      <c r="AI417" s="199" t="str">
        <f t="shared" si="446"/>
        <v>AI$17</v>
      </c>
      <c r="AJ417" s="199" t="str">
        <f t="shared" si="446"/>
        <v>AJ$17</v>
      </c>
      <c r="AK417" s="199" t="str">
        <f t="shared" si="446"/>
        <v>AK$17</v>
      </c>
      <c r="AL417" s="199" t="str">
        <f t="shared" si="446"/>
        <v>AL$17</v>
      </c>
      <c r="AM417" s="199" t="str">
        <f t="shared" si="446"/>
        <v>AM$17</v>
      </c>
      <c r="AN417" s="199" t="str">
        <f t="shared" si="446"/>
        <v>AN$17</v>
      </c>
      <c r="AO417" s="199" t="str">
        <f t="shared" si="446"/>
        <v>AO$17</v>
      </c>
      <c r="AP417" s="199" t="str">
        <f t="shared" si="446"/>
        <v>AP$17</v>
      </c>
      <c r="AQ417" s="199" t="str">
        <f t="shared" si="446"/>
        <v>AQ$17</v>
      </c>
      <c r="AR417" s="199" t="str">
        <f t="shared" si="446"/>
        <v>AR$17</v>
      </c>
      <c r="AS417" s="199" t="str">
        <f t="shared" si="446"/>
        <v>AS$17</v>
      </c>
      <c r="AT417" s="199" t="str">
        <f t="shared" si="446"/>
        <v>AT$17</v>
      </c>
      <c r="AU417" s="199" t="str">
        <f t="shared" si="446"/>
        <v>AU$17</v>
      </c>
      <c r="AV417" s="199" t="str">
        <f t="shared" si="446"/>
        <v>AV$17</v>
      </c>
      <c r="AW417" s="199" t="str">
        <f t="shared" si="446"/>
        <v>AW$17</v>
      </c>
      <c r="AX417" s="199" t="str">
        <f t="shared" si="446"/>
        <v>AX$17</v>
      </c>
      <c r="AY417" s="199" t="str">
        <f t="shared" ref="AY417:CD417" si="447">AY$21</f>
        <v>AY$17</v>
      </c>
      <c r="AZ417" s="199" t="str">
        <f t="shared" si="447"/>
        <v>AZ$17</v>
      </c>
      <c r="BA417" s="199" t="str">
        <f t="shared" si="447"/>
        <v>BA$17</v>
      </c>
      <c r="BB417" s="199" t="str">
        <f t="shared" si="447"/>
        <v>BB$17</v>
      </c>
      <c r="BC417" s="199" t="str">
        <f t="shared" si="447"/>
        <v>BC$17</v>
      </c>
      <c r="BD417" s="199" t="str">
        <f t="shared" si="447"/>
        <v>BD$17</v>
      </c>
      <c r="BE417" s="199" t="str">
        <f t="shared" si="447"/>
        <v>BE$17</v>
      </c>
      <c r="BF417" s="199" t="str">
        <f t="shared" si="447"/>
        <v>BF$17</v>
      </c>
      <c r="BG417" s="199" t="str">
        <f t="shared" si="447"/>
        <v>BG$17</v>
      </c>
      <c r="BH417" s="199" t="str">
        <f t="shared" si="447"/>
        <v>BH$17</v>
      </c>
      <c r="BI417" s="199" t="str">
        <f t="shared" si="447"/>
        <v>BI$17</v>
      </c>
      <c r="BJ417" s="199" t="str">
        <f t="shared" si="447"/>
        <v>BJ$17</v>
      </c>
      <c r="BK417" s="199" t="str">
        <f t="shared" si="447"/>
        <v>BK$17</v>
      </c>
      <c r="BL417" s="199" t="str">
        <f t="shared" si="447"/>
        <v>BL$17</v>
      </c>
      <c r="BM417" s="199" t="str">
        <f t="shared" si="447"/>
        <v>BM$17</v>
      </c>
      <c r="BN417" s="199" t="str">
        <f t="shared" si="447"/>
        <v>BN$17</v>
      </c>
      <c r="BO417" s="199" t="str">
        <f t="shared" si="447"/>
        <v>BO$17</v>
      </c>
      <c r="BP417" s="199" t="str">
        <f t="shared" si="447"/>
        <v>BP$17</v>
      </c>
      <c r="BQ417" s="199" t="str">
        <f t="shared" si="447"/>
        <v>BQ$17</v>
      </c>
      <c r="BR417" s="199" t="str">
        <f t="shared" si="447"/>
        <v>BR$17</v>
      </c>
      <c r="BS417" s="199" t="str">
        <f t="shared" si="447"/>
        <v>BS$17</v>
      </c>
      <c r="BT417" s="199" t="str">
        <f t="shared" si="447"/>
        <v>BT$17</v>
      </c>
      <c r="BU417" s="199" t="str">
        <f t="shared" si="447"/>
        <v>BU$17</v>
      </c>
      <c r="BV417" s="199" t="str">
        <f t="shared" si="447"/>
        <v>BV$17</v>
      </c>
      <c r="BW417" s="199" t="str">
        <f t="shared" si="447"/>
        <v>BW$17</v>
      </c>
      <c r="BX417" s="199" t="str">
        <f t="shared" si="447"/>
        <v>BX$17</v>
      </c>
      <c r="BY417" s="199" t="str">
        <f t="shared" si="447"/>
        <v>BY$17</v>
      </c>
      <c r="BZ417" s="199" t="str">
        <f t="shared" si="447"/>
        <v>BZ$17</v>
      </c>
      <c r="CA417" s="199" t="str">
        <f t="shared" si="447"/>
        <v>CA$17</v>
      </c>
      <c r="CB417" s="199" t="str">
        <f t="shared" si="447"/>
        <v>CB$17</v>
      </c>
      <c r="CC417" s="199" t="str">
        <f t="shared" si="447"/>
        <v>CC$17</v>
      </c>
      <c r="CD417" s="199" t="str">
        <f t="shared" si="447"/>
        <v>CD$17</v>
      </c>
      <c r="CE417" s="199" t="str">
        <f t="shared" ref="CE417:CL417" si="448">CE$21</f>
        <v>CE$17</v>
      </c>
      <c r="CF417" s="199" t="str">
        <f t="shared" si="448"/>
        <v>CF$17</v>
      </c>
      <c r="CG417" s="199" t="str">
        <f t="shared" si="448"/>
        <v>CG$17</v>
      </c>
      <c r="CH417" s="199" t="str">
        <f t="shared" si="448"/>
        <v>CH$17</v>
      </c>
      <c r="CI417" s="199" t="str">
        <f t="shared" si="448"/>
        <v>CI$17</v>
      </c>
      <c r="CJ417" s="199" t="str">
        <f t="shared" si="448"/>
        <v>CJ$17</v>
      </c>
      <c r="CK417" s="199" t="str">
        <f t="shared" si="448"/>
        <v>CK$17</v>
      </c>
      <c r="CL417" s="199" t="str">
        <f t="shared" si="448"/>
        <v>CL$17</v>
      </c>
      <c r="CN417" s="201"/>
      <c r="CO417" s="199" t="str">
        <f t="shared" ref="CO417:DL417" si="449">CO$21</f>
        <v>CO$17</v>
      </c>
      <c r="CP417" s="199" t="str">
        <f t="shared" si="449"/>
        <v>CP$17</v>
      </c>
      <c r="CQ417" s="199" t="str">
        <f t="shared" si="449"/>
        <v>CQ$17</v>
      </c>
      <c r="CR417" s="199" t="str">
        <f t="shared" si="449"/>
        <v>CR$17</v>
      </c>
      <c r="CS417" s="199" t="str">
        <f t="shared" si="449"/>
        <v>CS$17</v>
      </c>
      <c r="CT417" s="199" t="str">
        <f t="shared" si="449"/>
        <v>CT$17</v>
      </c>
      <c r="CU417" s="199" t="str">
        <f t="shared" si="449"/>
        <v>CU$17</v>
      </c>
      <c r="CV417" s="199" t="str">
        <f t="shared" si="449"/>
        <v>CV$17</v>
      </c>
      <c r="CW417" s="199" t="str">
        <f t="shared" si="449"/>
        <v>CW$17</v>
      </c>
      <c r="CX417" s="199" t="str">
        <f t="shared" si="449"/>
        <v>CX$17</v>
      </c>
      <c r="CY417" s="199" t="str">
        <f t="shared" si="449"/>
        <v>CY$17</v>
      </c>
      <c r="CZ417" s="199" t="str">
        <f t="shared" si="449"/>
        <v>CZ$17</v>
      </c>
      <c r="DA417" s="199" t="str">
        <f t="shared" si="449"/>
        <v>DA$17</v>
      </c>
      <c r="DB417" s="199" t="str">
        <f t="shared" si="449"/>
        <v>DB$17</v>
      </c>
      <c r="DC417" s="199" t="str">
        <f t="shared" si="449"/>
        <v>DC$17</v>
      </c>
      <c r="DD417" s="199" t="str">
        <f t="shared" si="449"/>
        <v>DD$17</v>
      </c>
      <c r="DE417" s="199" t="str">
        <f t="shared" si="449"/>
        <v>DE$17</v>
      </c>
      <c r="DF417" s="199" t="str">
        <f t="shared" si="449"/>
        <v>DF$17</v>
      </c>
      <c r="DG417" s="199" t="str">
        <f t="shared" si="449"/>
        <v>DG$17</v>
      </c>
      <c r="DH417" s="199" t="str">
        <f t="shared" si="449"/>
        <v>DH$17</v>
      </c>
      <c r="DI417" s="199" t="str">
        <f t="shared" si="449"/>
        <v>DI$17</v>
      </c>
      <c r="DJ417" s="199" t="str">
        <f t="shared" si="449"/>
        <v>DJ$17</v>
      </c>
      <c r="DK417" s="199" t="str">
        <f t="shared" si="449"/>
        <v>DK$17</v>
      </c>
      <c r="DL417" s="199" t="str">
        <f t="shared" si="449"/>
        <v>DL$17</v>
      </c>
    </row>
    <row r="418" spans="1:116" x14ac:dyDescent="0.35">
      <c r="A418" s="174"/>
      <c r="E418" s="8"/>
      <c r="G418" s="175" t="s">
        <v>491</v>
      </c>
      <c r="H418" s="200"/>
      <c r="I418" s="201"/>
      <c r="J418" s="201"/>
      <c r="K418" s="202"/>
      <c r="L418" s="202"/>
      <c r="M418" s="202"/>
      <c r="N418" s="202"/>
      <c r="O418" s="202"/>
      <c r="P418" s="202"/>
      <c r="R418" s="202"/>
      <c r="S418" s="190"/>
      <c r="T418" s="190"/>
      <c r="U418" s="190"/>
      <c r="V418" s="190"/>
      <c r="W418" s="190"/>
      <c r="X418" s="190"/>
      <c r="Y418" s="190"/>
      <c r="Z418" s="190"/>
      <c r="AA418" s="190"/>
      <c r="AB418" s="190"/>
      <c r="AC418" s="190"/>
      <c r="AD418" s="190"/>
      <c r="AE418" s="190"/>
      <c r="AF418" s="190"/>
      <c r="AG418" s="190"/>
      <c r="AH418" s="190"/>
      <c r="AI418" s="190"/>
      <c r="AJ418" s="190"/>
      <c r="AK418" s="190"/>
      <c r="AL418" s="190"/>
      <c r="AM418" s="190"/>
      <c r="AN418" s="190"/>
      <c r="AO418" s="190"/>
      <c r="AP418" s="190"/>
      <c r="AQ418" s="190"/>
      <c r="AR418" s="190"/>
      <c r="AS418" s="190"/>
      <c r="AT418" s="190"/>
      <c r="AU418" s="190"/>
      <c r="AV418" s="190"/>
      <c r="AW418" s="190"/>
      <c r="AX418" s="190"/>
      <c r="AY418" s="190"/>
      <c r="AZ418" s="190"/>
      <c r="BA418" s="190"/>
      <c r="BB418" s="190"/>
      <c r="BC418" s="190"/>
      <c r="BD418" s="190"/>
      <c r="BE418" s="190"/>
      <c r="BF418" s="190"/>
      <c r="BG418" s="190"/>
      <c r="BH418" s="190"/>
      <c r="BI418" s="190"/>
      <c r="BJ418" s="190"/>
      <c r="BK418" s="190"/>
      <c r="BL418" s="190"/>
      <c r="BM418" s="190"/>
      <c r="BN418" s="190"/>
      <c r="BO418" s="190"/>
      <c r="BP418" s="190"/>
      <c r="BQ418" s="190"/>
      <c r="BR418" s="190"/>
      <c r="BS418" s="190"/>
      <c r="BT418" s="190"/>
      <c r="BU418" s="190"/>
      <c r="BV418" s="190"/>
      <c r="BW418" s="190"/>
      <c r="BX418" s="190"/>
      <c r="BY418" s="190"/>
      <c r="BZ418" s="190"/>
      <c r="CA418" s="190"/>
      <c r="CB418" s="190"/>
      <c r="CC418" s="190"/>
      <c r="CD418" s="190"/>
      <c r="CE418" s="190"/>
      <c r="CF418" s="190"/>
      <c r="CG418" s="190"/>
      <c r="CH418" s="190"/>
      <c r="CI418" s="190"/>
      <c r="CJ418" s="190"/>
      <c r="CK418" s="190"/>
      <c r="CL418" s="190"/>
      <c r="CN418" s="201"/>
      <c r="CO418" s="190"/>
      <c r="CP418" s="190"/>
      <c r="CQ418" s="190"/>
      <c r="CR418" s="190"/>
      <c r="CS418" s="190"/>
      <c r="CT418" s="190"/>
      <c r="CU418" s="190"/>
      <c r="CV418" s="190"/>
      <c r="CW418" s="190"/>
      <c r="CX418" s="190"/>
      <c r="CY418" s="190"/>
      <c r="CZ418" s="190"/>
      <c r="DA418" s="190"/>
      <c r="DB418" s="190"/>
      <c r="DC418" s="190"/>
      <c r="DD418" s="190"/>
      <c r="DE418" s="190"/>
      <c r="DF418" s="190"/>
      <c r="DG418" s="190"/>
      <c r="DH418" s="190"/>
      <c r="DI418" s="190"/>
      <c r="DJ418" s="190"/>
      <c r="DK418" s="190"/>
      <c r="DL418" s="190"/>
    </row>
    <row r="419" spans="1:116" x14ac:dyDescent="0.35">
      <c r="A419" s="174"/>
      <c r="E419" s="8"/>
      <c r="G419" s="175" t="s">
        <v>505</v>
      </c>
      <c r="H419" s="200"/>
      <c r="I419" s="201"/>
      <c r="J419" s="201"/>
      <c r="K419" s="202"/>
      <c r="L419" s="202"/>
      <c r="M419" s="202"/>
      <c r="N419" s="202"/>
      <c r="O419" s="202"/>
      <c r="P419" s="202"/>
      <c r="R419" s="202"/>
      <c r="S419" s="190"/>
      <c r="T419" s="190"/>
      <c r="U419" s="190"/>
      <c r="V419" s="190"/>
      <c r="W419" s="190"/>
      <c r="X419" s="190"/>
      <c r="Y419" s="190"/>
      <c r="Z419" s="190"/>
      <c r="AA419" s="190"/>
      <c r="AB419" s="190"/>
      <c r="AC419" s="190"/>
      <c r="AD419" s="190"/>
      <c r="AE419" s="190"/>
      <c r="AF419" s="190"/>
      <c r="AG419" s="190"/>
      <c r="AH419" s="190"/>
      <c r="AI419" s="190"/>
      <c r="AJ419" s="190"/>
      <c r="AK419" s="190"/>
      <c r="AL419" s="190"/>
      <c r="AM419" s="190"/>
      <c r="AN419" s="190"/>
      <c r="AO419" s="190"/>
      <c r="AP419" s="190"/>
      <c r="AQ419" s="190"/>
      <c r="AR419" s="190"/>
      <c r="AS419" s="190"/>
      <c r="AT419" s="190"/>
      <c r="AU419" s="190"/>
      <c r="AV419" s="190"/>
      <c r="AW419" s="190"/>
      <c r="AX419" s="190"/>
      <c r="AY419" s="190"/>
      <c r="AZ419" s="190"/>
      <c r="BA419" s="190"/>
      <c r="BB419" s="190"/>
      <c r="BC419" s="190"/>
      <c r="BD419" s="190"/>
      <c r="BE419" s="190"/>
      <c r="BF419" s="190"/>
      <c r="BG419" s="190"/>
      <c r="BH419" s="190"/>
      <c r="BI419" s="190"/>
      <c r="BJ419" s="190"/>
      <c r="BK419" s="190"/>
      <c r="BL419" s="190"/>
      <c r="BM419" s="190"/>
      <c r="BN419" s="190"/>
      <c r="BO419" s="190"/>
      <c r="BP419" s="190"/>
      <c r="BQ419" s="190"/>
      <c r="BR419" s="190"/>
      <c r="BS419" s="190"/>
      <c r="BT419" s="190"/>
      <c r="BU419" s="190"/>
      <c r="BV419" s="190"/>
      <c r="BW419" s="190"/>
      <c r="BX419" s="190"/>
      <c r="BY419" s="190"/>
      <c r="BZ419" s="190"/>
      <c r="CA419" s="190"/>
      <c r="CB419" s="190"/>
      <c r="CC419" s="190"/>
      <c r="CD419" s="190"/>
      <c r="CE419" s="190"/>
      <c r="CF419" s="190"/>
      <c r="CG419" s="190"/>
      <c r="CH419" s="190"/>
      <c r="CI419" s="190"/>
      <c r="CJ419" s="190"/>
      <c r="CK419" s="190"/>
      <c r="CL419" s="190"/>
      <c r="CN419" s="201"/>
      <c r="CO419" s="190"/>
      <c r="CP419" s="190"/>
      <c r="CQ419" s="190"/>
      <c r="CR419" s="190"/>
      <c r="CS419" s="190"/>
      <c r="CT419" s="190"/>
      <c r="CU419" s="190"/>
      <c r="CV419" s="190"/>
      <c r="CW419" s="190"/>
      <c r="CX419" s="190"/>
      <c r="CY419" s="190"/>
      <c r="CZ419" s="190"/>
      <c r="DA419" s="190"/>
      <c r="DB419" s="190"/>
      <c r="DC419" s="190"/>
      <c r="DD419" s="190"/>
      <c r="DE419" s="190"/>
      <c r="DF419" s="190"/>
      <c r="DG419" s="190"/>
      <c r="DH419" s="190"/>
      <c r="DI419" s="190"/>
      <c r="DJ419" s="190"/>
      <c r="DK419" s="190"/>
      <c r="DL419" s="190"/>
    </row>
    <row r="420" spans="1:116" x14ac:dyDescent="0.35">
      <c r="A420" s="174"/>
      <c r="E420" s="8"/>
      <c r="G420" s="175" t="s">
        <v>463</v>
      </c>
      <c r="H420" s="200"/>
      <c r="I420" s="201"/>
      <c r="J420" s="201"/>
      <c r="K420" s="202"/>
      <c r="L420" s="202"/>
      <c r="M420" s="202"/>
      <c r="N420" s="202"/>
      <c r="O420" s="202"/>
      <c r="P420" s="202"/>
      <c r="R420" s="202"/>
      <c r="S420" s="190" t="str">
        <f t="shared" ref="S420:AX420" si="450">S$22</f>
        <v>S$18</v>
      </c>
      <c r="T420" s="190" t="str">
        <f t="shared" si="450"/>
        <v>T$18</v>
      </c>
      <c r="U420" s="190" t="str">
        <f t="shared" si="450"/>
        <v>U$18</v>
      </c>
      <c r="V420" s="190" t="str">
        <f t="shared" si="450"/>
        <v>V$18</v>
      </c>
      <c r="W420" s="190" t="str">
        <f t="shared" si="450"/>
        <v>W$18</v>
      </c>
      <c r="X420" s="190" t="str">
        <f t="shared" si="450"/>
        <v>X$18</v>
      </c>
      <c r="Y420" s="190" t="str">
        <f t="shared" si="450"/>
        <v>Y$18</v>
      </c>
      <c r="Z420" s="190" t="str">
        <f t="shared" si="450"/>
        <v>Z$18</v>
      </c>
      <c r="AA420" s="190" t="str">
        <f t="shared" si="450"/>
        <v>AA$18</v>
      </c>
      <c r="AB420" s="190" t="str">
        <f t="shared" si="450"/>
        <v>AB$18</v>
      </c>
      <c r="AC420" s="190" t="str">
        <f t="shared" si="450"/>
        <v>AC$18</v>
      </c>
      <c r="AD420" s="190" t="str">
        <f t="shared" si="450"/>
        <v>AD$18</v>
      </c>
      <c r="AE420" s="190" t="str">
        <f t="shared" si="450"/>
        <v>AE$18</v>
      </c>
      <c r="AF420" s="190" t="str">
        <f t="shared" si="450"/>
        <v>AF$18</v>
      </c>
      <c r="AG420" s="190" t="str">
        <f t="shared" si="450"/>
        <v>AG$18</v>
      </c>
      <c r="AH420" s="190" t="str">
        <f t="shared" si="450"/>
        <v>AH$18</v>
      </c>
      <c r="AI420" s="190" t="str">
        <f t="shared" si="450"/>
        <v>AI$18</v>
      </c>
      <c r="AJ420" s="190" t="str">
        <f t="shared" si="450"/>
        <v>AJ$18</v>
      </c>
      <c r="AK420" s="190" t="str">
        <f t="shared" si="450"/>
        <v>AK$18</v>
      </c>
      <c r="AL420" s="190" t="str">
        <f t="shared" si="450"/>
        <v>AL$18</v>
      </c>
      <c r="AM420" s="190" t="str">
        <f t="shared" si="450"/>
        <v>AM$18</v>
      </c>
      <c r="AN420" s="190" t="str">
        <f t="shared" si="450"/>
        <v>AN$18</v>
      </c>
      <c r="AO420" s="190" t="str">
        <f t="shared" si="450"/>
        <v>AO$18</v>
      </c>
      <c r="AP420" s="190" t="str">
        <f t="shared" si="450"/>
        <v>AP$18</v>
      </c>
      <c r="AQ420" s="190" t="str">
        <f t="shared" si="450"/>
        <v>AQ$18</v>
      </c>
      <c r="AR420" s="190" t="str">
        <f t="shared" si="450"/>
        <v>AR$18</v>
      </c>
      <c r="AS420" s="190" t="str">
        <f t="shared" si="450"/>
        <v>AS$18</v>
      </c>
      <c r="AT420" s="190" t="str">
        <f t="shared" si="450"/>
        <v>AT$18</v>
      </c>
      <c r="AU420" s="190" t="str">
        <f t="shared" si="450"/>
        <v>AU$18</v>
      </c>
      <c r="AV420" s="190" t="str">
        <f t="shared" si="450"/>
        <v>AV$18</v>
      </c>
      <c r="AW420" s="190" t="str">
        <f t="shared" si="450"/>
        <v>AW$18</v>
      </c>
      <c r="AX420" s="190" t="str">
        <f t="shared" si="450"/>
        <v>AX$18</v>
      </c>
      <c r="AY420" s="190" t="str">
        <f t="shared" ref="AY420:CD420" si="451">AY$22</f>
        <v>AY$18</v>
      </c>
      <c r="AZ420" s="190" t="str">
        <f t="shared" si="451"/>
        <v>AZ$18</v>
      </c>
      <c r="BA420" s="190" t="str">
        <f t="shared" si="451"/>
        <v>BA$18</v>
      </c>
      <c r="BB420" s="190" t="str">
        <f t="shared" si="451"/>
        <v>BB$18</v>
      </c>
      <c r="BC420" s="190" t="str">
        <f t="shared" si="451"/>
        <v>BC$18</v>
      </c>
      <c r="BD420" s="190" t="str">
        <f t="shared" si="451"/>
        <v>BD$18</v>
      </c>
      <c r="BE420" s="190" t="str">
        <f t="shared" si="451"/>
        <v>BE$18</v>
      </c>
      <c r="BF420" s="190" t="str">
        <f t="shared" si="451"/>
        <v>BF$18</v>
      </c>
      <c r="BG420" s="190" t="str">
        <f t="shared" si="451"/>
        <v>BG$18</v>
      </c>
      <c r="BH420" s="190" t="str">
        <f t="shared" si="451"/>
        <v>BH$18</v>
      </c>
      <c r="BI420" s="190" t="str">
        <f t="shared" si="451"/>
        <v>BI$18</v>
      </c>
      <c r="BJ420" s="190" t="str">
        <f t="shared" si="451"/>
        <v>BJ$18</v>
      </c>
      <c r="BK420" s="190" t="str">
        <f t="shared" si="451"/>
        <v>BK$18</v>
      </c>
      <c r="BL420" s="190" t="str">
        <f t="shared" si="451"/>
        <v>BL$18</v>
      </c>
      <c r="BM420" s="190" t="str">
        <f t="shared" si="451"/>
        <v>BM$18</v>
      </c>
      <c r="BN420" s="190" t="str">
        <f t="shared" si="451"/>
        <v>BN$18</v>
      </c>
      <c r="BO420" s="190" t="str">
        <f t="shared" si="451"/>
        <v>BO$18</v>
      </c>
      <c r="BP420" s="190" t="str">
        <f t="shared" si="451"/>
        <v>BP$18</v>
      </c>
      <c r="BQ420" s="190" t="str">
        <f t="shared" si="451"/>
        <v>BQ$18</v>
      </c>
      <c r="BR420" s="190" t="str">
        <f t="shared" si="451"/>
        <v>BR$18</v>
      </c>
      <c r="BS420" s="190" t="str">
        <f t="shared" si="451"/>
        <v>BS$18</v>
      </c>
      <c r="BT420" s="190" t="str">
        <f t="shared" si="451"/>
        <v>BT$18</v>
      </c>
      <c r="BU420" s="190" t="str">
        <f t="shared" si="451"/>
        <v>BU$18</v>
      </c>
      <c r="BV420" s="190" t="str">
        <f t="shared" si="451"/>
        <v>BV$18</v>
      </c>
      <c r="BW420" s="190" t="str">
        <f t="shared" si="451"/>
        <v>BW$18</v>
      </c>
      <c r="BX420" s="190" t="str">
        <f t="shared" si="451"/>
        <v>BX$18</v>
      </c>
      <c r="BY420" s="190" t="str">
        <f t="shared" si="451"/>
        <v>BY$18</v>
      </c>
      <c r="BZ420" s="190" t="str">
        <f t="shared" si="451"/>
        <v>BZ$18</v>
      </c>
      <c r="CA420" s="190" t="str">
        <f t="shared" si="451"/>
        <v>CA$18</v>
      </c>
      <c r="CB420" s="190" t="str">
        <f t="shared" si="451"/>
        <v>CB$18</v>
      </c>
      <c r="CC420" s="190" t="str">
        <f t="shared" si="451"/>
        <v>CC$18</v>
      </c>
      <c r="CD420" s="190" t="str">
        <f t="shared" si="451"/>
        <v>CD$18</v>
      </c>
      <c r="CE420" s="190" t="str">
        <f t="shared" ref="CE420:CL420" si="452">CE$22</f>
        <v>CE$18</v>
      </c>
      <c r="CF420" s="190" t="str">
        <f t="shared" si="452"/>
        <v>CF$18</v>
      </c>
      <c r="CG420" s="190" t="str">
        <f t="shared" si="452"/>
        <v>CG$18</v>
      </c>
      <c r="CH420" s="190" t="str">
        <f t="shared" si="452"/>
        <v>CH$18</v>
      </c>
      <c r="CI420" s="190" t="str">
        <f t="shared" si="452"/>
        <v>CI$18</v>
      </c>
      <c r="CJ420" s="190" t="str">
        <f t="shared" si="452"/>
        <v>CJ$18</v>
      </c>
      <c r="CK420" s="190" t="str">
        <f t="shared" si="452"/>
        <v>CK$18</v>
      </c>
      <c r="CL420" s="190" t="str">
        <f t="shared" si="452"/>
        <v>CL$18</v>
      </c>
      <c r="CN420" s="201"/>
      <c r="CO420" s="190" t="str">
        <f t="shared" ref="CO420:DL420" si="453">CO$22</f>
        <v>CO$18</v>
      </c>
      <c r="CP420" s="190" t="str">
        <f t="shared" si="453"/>
        <v>CP$18</v>
      </c>
      <c r="CQ420" s="190" t="str">
        <f t="shared" si="453"/>
        <v>CQ$18</v>
      </c>
      <c r="CR420" s="190" t="str">
        <f t="shared" si="453"/>
        <v>CR$18</v>
      </c>
      <c r="CS420" s="190" t="str">
        <f t="shared" si="453"/>
        <v>CS$18</v>
      </c>
      <c r="CT420" s="190" t="str">
        <f t="shared" si="453"/>
        <v>CT$18</v>
      </c>
      <c r="CU420" s="190" t="str">
        <f t="shared" si="453"/>
        <v>CU$18</v>
      </c>
      <c r="CV420" s="190" t="str">
        <f t="shared" si="453"/>
        <v>CV$18</v>
      </c>
      <c r="CW420" s="190" t="str">
        <f t="shared" si="453"/>
        <v>CW$18</v>
      </c>
      <c r="CX420" s="190" t="str">
        <f t="shared" si="453"/>
        <v>CX$18</v>
      </c>
      <c r="CY420" s="190" t="str">
        <f t="shared" si="453"/>
        <v>CY$18</v>
      </c>
      <c r="CZ420" s="190" t="str">
        <f t="shared" si="453"/>
        <v>CZ$18</v>
      </c>
      <c r="DA420" s="190" t="str">
        <f t="shared" si="453"/>
        <v>DA$18</v>
      </c>
      <c r="DB420" s="190" t="str">
        <f t="shared" si="453"/>
        <v>DB$18</v>
      </c>
      <c r="DC420" s="190" t="str">
        <f t="shared" si="453"/>
        <v>DC$18</v>
      </c>
      <c r="DD420" s="190" t="str">
        <f t="shared" si="453"/>
        <v>DD$18</v>
      </c>
      <c r="DE420" s="190" t="str">
        <f t="shared" si="453"/>
        <v>DE$18</v>
      </c>
      <c r="DF420" s="190" t="str">
        <f t="shared" si="453"/>
        <v>DF$18</v>
      </c>
      <c r="DG420" s="190" t="str">
        <f t="shared" si="453"/>
        <v>DG$18</v>
      </c>
      <c r="DH420" s="190" t="str">
        <f t="shared" si="453"/>
        <v>DH$18</v>
      </c>
      <c r="DI420" s="190" t="str">
        <f t="shared" si="453"/>
        <v>DI$18</v>
      </c>
      <c r="DJ420" s="190" t="str">
        <f t="shared" si="453"/>
        <v>DJ$18</v>
      </c>
      <c r="DK420" s="190" t="str">
        <f t="shared" si="453"/>
        <v>DK$18</v>
      </c>
      <c r="DL420" s="190" t="str">
        <f t="shared" si="453"/>
        <v>DL$18</v>
      </c>
    </row>
    <row r="421" spans="1:116" x14ac:dyDescent="0.35">
      <c r="A421" s="174"/>
      <c r="E421" s="8"/>
      <c r="G421" s="175" t="s">
        <v>464</v>
      </c>
      <c r="H421" s="200"/>
      <c r="I421" s="201"/>
      <c r="J421" s="201"/>
      <c r="K421" s="202"/>
      <c r="L421" s="202"/>
      <c r="M421" s="202"/>
      <c r="N421" s="202"/>
      <c r="O421" s="202"/>
      <c r="P421" s="202"/>
      <c r="R421" s="202"/>
      <c r="S421" s="190" t="str">
        <f t="shared" ref="S421:AX421" si="454">S$23</f>
        <v>S$19</v>
      </c>
      <c r="T421" s="190" t="str">
        <f t="shared" si="454"/>
        <v>T$19</v>
      </c>
      <c r="U421" s="190" t="str">
        <f t="shared" si="454"/>
        <v>U$19</v>
      </c>
      <c r="V421" s="190" t="str">
        <f t="shared" si="454"/>
        <v>V$19</v>
      </c>
      <c r="W421" s="190" t="str">
        <f t="shared" si="454"/>
        <v>W$19</v>
      </c>
      <c r="X421" s="190" t="str">
        <f t="shared" si="454"/>
        <v>X$19</v>
      </c>
      <c r="Y421" s="190" t="str">
        <f t="shared" si="454"/>
        <v>Y$19</v>
      </c>
      <c r="Z421" s="190" t="str">
        <f t="shared" si="454"/>
        <v>Z$19</v>
      </c>
      <c r="AA421" s="190" t="str">
        <f t="shared" si="454"/>
        <v>AA$19</v>
      </c>
      <c r="AB421" s="190" t="str">
        <f t="shared" si="454"/>
        <v>AB$19</v>
      </c>
      <c r="AC421" s="190" t="str">
        <f t="shared" si="454"/>
        <v>AC$19</v>
      </c>
      <c r="AD421" s="190" t="str">
        <f t="shared" si="454"/>
        <v>AD$19</v>
      </c>
      <c r="AE421" s="190" t="str">
        <f t="shared" si="454"/>
        <v>AE$19</v>
      </c>
      <c r="AF421" s="190" t="str">
        <f t="shared" si="454"/>
        <v>AF$19</v>
      </c>
      <c r="AG421" s="190" t="str">
        <f t="shared" si="454"/>
        <v>AG$19</v>
      </c>
      <c r="AH421" s="190" t="str">
        <f t="shared" si="454"/>
        <v>AH$19</v>
      </c>
      <c r="AI421" s="190" t="str">
        <f t="shared" si="454"/>
        <v>AI$19</v>
      </c>
      <c r="AJ421" s="190" t="str">
        <f t="shared" si="454"/>
        <v>AJ$19</v>
      </c>
      <c r="AK421" s="190" t="str">
        <f t="shared" si="454"/>
        <v>AK$19</v>
      </c>
      <c r="AL421" s="190" t="str">
        <f t="shared" si="454"/>
        <v>AL$19</v>
      </c>
      <c r="AM421" s="190" t="str">
        <f t="shared" si="454"/>
        <v>AM$19</v>
      </c>
      <c r="AN421" s="190" t="str">
        <f t="shared" si="454"/>
        <v>AN$19</v>
      </c>
      <c r="AO421" s="190" t="str">
        <f t="shared" si="454"/>
        <v>AO$19</v>
      </c>
      <c r="AP421" s="190" t="str">
        <f t="shared" si="454"/>
        <v>AP$19</v>
      </c>
      <c r="AQ421" s="190" t="str">
        <f t="shared" si="454"/>
        <v>AQ$19</v>
      </c>
      <c r="AR421" s="190" t="str">
        <f t="shared" si="454"/>
        <v>AR$19</v>
      </c>
      <c r="AS421" s="190" t="str">
        <f t="shared" si="454"/>
        <v>AS$19</v>
      </c>
      <c r="AT421" s="190" t="str">
        <f t="shared" si="454"/>
        <v>AT$19</v>
      </c>
      <c r="AU421" s="190" t="str">
        <f t="shared" si="454"/>
        <v>AU$19</v>
      </c>
      <c r="AV421" s="190" t="str">
        <f t="shared" si="454"/>
        <v>AV$19</v>
      </c>
      <c r="AW421" s="190" t="str">
        <f t="shared" si="454"/>
        <v>AW$19</v>
      </c>
      <c r="AX421" s="190" t="str">
        <f t="shared" si="454"/>
        <v>AX$19</v>
      </c>
      <c r="AY421" s="190" t="str">
        <f t="shared" ref="AY421:CD421" si="455">AY$23</f>
        <v>AY$19</v>
      </c>
      <c r="AZ421" s="190" t="str">
        <f t="shared" si="455"/>
        <v>AZ$19</v>
      </c>
      <c r="BA421" s="190" t="str">
        <f t="shared" si="455"/>
        <v>BA$19</v>
      </c>
      <c r="BB421" s="190" t="str">
        <f t="shared" si="455"/>
        <v>BB$19</v>
      </c>
      <c r="BC421" s="190" t="str">
        <f t="shared" si="455"/>
        <v>BC$19</v>
      </c>
      <c r="BD421" s="190" t="str">
        <f t="shared" si="455"/>
        <v>BD$19</v>
      </c>
      <c r="BE421" s="190" t="str">
        <f t="shared" si="455"/>
        <v>BE$19</v>
      </c>
      <c r="BF421" s="190" t="str">
        <f t="shared" si="455"/>
        <v>BF$19</v>
      </c>
      <c r="BG421" s="190" t="str">
        <f t="shared" si="455"/>
        <v>BG$19</v>
      </c>
      <c r="BH421" s="190" t="str">
        <f t="shared" si="455"/>
        <v>BH$19</v>
      </c>
      <c r="BI421" s="190" t="str">
        <f t="shared" si="455"/>
        <v>BI$19</v>
      </c>
      <c r="BJ421" s="190" t="str">
        <f t="shared" si="455"/>
        <v>BJ$19</v>
      </c>
      <c r="BK421" s="190" t="str">
        <f t="shared" si="455"/>
        <v>BK$19</v>
      </c>
      <c r="BL421" s="190" t="str">
        <f t="shared" si="455"/>
        <v>BL$19</v>
      </c>
      <c r="BM421" s="190" t="str">
        <f t="shared" si="455"/>
        <v>BM$19</v>
      </c>
      <c r="BN421" s="190" t="str">
        <f t="shared" si="455"/>
        <v>BN$19</v>
      </c>
      <c r="BO421" s="190" t="str">
        <f t="shared" si="455"/>
        <v>BO$19</v>
      </c>
      <c r="BP421" s="190" t="str">
        <f t="shared" si="455"/>
        <v>BP$19</v>
      </c>
      <c r="BQ421" s="190" t="str">
        <f t="shared" si="455"/>
        <v>BQ$19</v>
      </c>
      <c r="BR421" s="190" t="str">
        <f t="shared" si="455"/>
        <v>BR$19</v>
      </c>
      <c r="BS421" s="190" t="str">
        <f t="shared" si="455"/>
        <v>BS$19</v>
      </c>
      <c r="BT421" s="190" t="str">
        <f t="shared" si="455"/>
        <v>BT$19</v>
      </c>
      <c r="BU421" s="190" t="str">
        <f t="shared" si="455"/>
        <v>BU$19</v>
      </c>
      <c r="BV421" s="190" t="str">
        <f t="shared" si="455"/>
        <v>BV$19</v>
      </c>
      <c r="BW421" s="190" t="str">
        <f t="shared" si="455"/>
        <v>BW$19</v>
      </c>
      <c r="BX421" s="190" t="str">
        <f t="shared" si="455"/>
        <v>BX$19</v>
      </c>
      <c r="BY421" s="190" t="str">
        <f t="shared" si="455"/>
        <v>BY$19</v>
      </c>
      <c r="BZ421" s="190" t="str">
        <f t="shared" si="455"/>
        <v>BZ$19</v>
      </c>
      <c r="CA421" s="190" t="str">
        <f t="shared" si="455"/>
        <v>CA$19</v>
      </c>
      <c r="CB421" s="190" t="str">
        <f t="shared" si="455"/>
        <v>CB$19</v>
      </c>
      <c r="CC421" s="190" t="str">
        <f t="shared" si="455"/>
        <v>CC$19</v>
      </c>
      <c r="CD421" s="190" t="str">
        <f t="shared" si="455"/>
        <v>CD$19</v>
      </c>
      <c r="CE421" s="190" t="str">
        <f t="shared" ref="CE421:CL421" si="456">CE$23</f>
        <v>CE$19</v>
      </c>
      <c r="CF421" s="190" t="str">
        <f t="shared" si="456"/>
        <v>CF$19</v>
      </c>
      <c r="CG421" s="190" t="str">
        <f t="shared" si="456"/>
        <v>CG$19</v>
      </c>
      <c r="CH421" s="190" t="str">
        <f t="shared" si="456"/>
        <v>CH$19</v>
      </c>
      <c r="CI421" s="190" t="str">
        <f t="shared" si="456"/>
        <v>CI$19</v>
      </c>
      <c r="CJ421" s="190" t="str">
        <f t="shared" si="456"/>
        <v>CJ$19</v>
      </c>
      <c r="CK421" s="190" t="str">
        <f t="shared" si="456"/>
        <v>CK$19</v>
      </c>
      <c r="CL421" s="190" t="str">
        <f t="shared" si="456"/>
        <v>CL$19</v>
      </c>
      <c r="CN421" s="201"/>
      <c r="CO421" s="190" t="str">
        <f t="shared" ref="CO421:DL421" si="457">CO$23</f>
        <v>CO$19</v>
      </c>
      <c r="CP421" s="190" t="str">
        <f t="shared" si="457"/>
        <v>CP$19</v>
      </c>
      <c r="CQ421" s="190" t="str">
        <f t="shared" si="457"/>
        <v>CQ$19</v>
      </c>
      <c r="CR421" s="190" t="str">
        <f t="shared" si="457"/>
        <v>CR$19</v>
      </c>
      <c r="CS421" s="190" t="str">
        <f t="shared" si="457"/>
        <v>CS$19</v>
      </c>
      <c r="CT421" s="190" t="str">
        <f t="shared" si="457"/>
        <v>CT$19</v>
      </c>
      <c r="CU421" s="190" t="str">
        <f t="shared" si="457"/>
        <v>CU$19</v>
      </c>
      <c r="CV421" s="190" t="str">
        <f t="shared" si="457"/>
        <v>CV$19</v>
      </c>
      <c r="CW421" s="190" t="str">
        <f t="shared" si="457"/>
        <v>CW$19</v>
      </c>
      <c r="CX421" s="190" t="str">
        <f t="shared" si="457"/>
        <v>CX$19</v>
      </c>
      <c r="CY421" s="190" t="str">
        <f t="shared" si="457"/>
        <v>CY$19</v>
      </c>
      <c r="CZ421" s="190" t="str">
        <f t="shared" si="457"/>
        <v>CZ$19</v>
      </c>
      <c r="DA421" s="190" t="str">
        <f t="shared" si="457"/>
        <v>DA$19</v>
      </c>
      <c r="DB421" s="190" t="str">
        <f t="shared" si="457"/>
        <v>DB$19</v>
      </c>
      <c r="DC421" s="190" t="str">
        <f t="shared" si="457"/>
        <v>DC$19</v>
      </c>
      <c r="DD421" s="190" t="str">
        <f t="shared" si="457"/>
        <v>DD$19</v>
      </c>
      <c r="DE421" s="190" t="str">
        <f t="shared" si="457"/>
        <v>DE$19</v>
      </c>
      <c r="DF421" s="190" t="str">
        <f t="shared" si="457"/>
        <v>DF$19</v>
      </c>
      <c r="DG421" s="190" t="str">
        <f t="shared" si="457"/>
        <v>DG$19</v>
      </c>
      <c r="DH421" s="190" t="str">
        <f t="shared" si="457"/>
        <v>DH$19</v>
      </c>
      <c r="DI421" s="190" t="str">
        <f t="shared" si="457"/>
        <v>DI$19</v>
      </c>
      <c r="DJ421" s="190" t="str">
        <f t="shared" si="457"/>
        <v>DJ$19</v>
      </c>
      <c r="DK421" s="190" t="str">
        <f t="shared" si="457"/>
        <v>DK$19</v>
      </c>
      <c r="DL421" s="190" t="str">
        <f t="shared" si="457"/>
        <v>DL$19</v>
      </c>
    </row>
    <row r="422" spans="1:116" x14ac:dyDescent="0.35">
      <c r="A422" s="48" t="s">
        <v>218</v>
      </c>
      <c r="B422" s="31" t="s">
        <v>81</v>
      </c>
      <c r="C422" s="31"/>
      <c r="D422" t="s">
        <v>758</v>
      </c>
      <c r="E422" s="8" t="str">
        <f t="shared" ref="E422:E432" si="458">ROW()&amp;" "&amp;D422</f>
        <v>422 SUB-PR</v>
      </c>
      <c r="F422" t="s">
        <v>445</v>
      </c>
      <c r="G422" s="70" t="s">
        <v>780</v>
      </c>
      <c r="H422" s="48"/>
      <c r="I422" s="304"/>
      <c r="J422" s="304"/>
      <c r="K422" s="48"/>
      <c r="L422" s="48"/>
      <c r="M422" s="48"/>
      <c r="N422" s="48"/>
      <c r="O422" s="48"/>
      <c r="P422" s="48"/>
      <c r="R422" s="70"/>
      <c r="S422" s="305"/>
      <c r="T422" s="305"/>
      <c r="U422" s="305"/>
      <c r="V422" s="305"/>
      <c r="W422" s="305"/>
      <c r="X422" s="305"/>
      <c r="Y422" s="305"/>
      <c r="Z422" s="305"/>
      <c r="AA422" s="305"/>
      <c r="AB422" s="305"/>
      <c r="AC422" s="305"/>
      <c r="AD422" s="305"/>
      <c r="AE422" s="305"/>
      <c r="AF422" s="305"/>
      <c r="AG422" s="305"/>
      <c r="AH422" s="305"/>
      <c r="AI422" s="305"/>
      <c r="AJ422" s="305"/>
      <c r="AK422" s="305"/>
      <c r="AL422" s="305"/>
      <c r="AM422" s="305"/>
      <c r="AN422" s="305"/>
      <c r="AO422" s="305"/>
      <c r="AP422" s="305"/>
      <c r="AQ422" s="305"/>
      <c r="AR422" s="305"/>
      <c r="AS422" s="305"/>
      <c r="AT422" s="305"/>
      <c r="AU422" s="305"/>
      <c r="AV422" s="305"/>
      <c r="AW422" s="305"/>
      <c r="AX422" s="305"/>
      <c r="AY422" s="305"/>
      <c r="AZ422" s="305"/>
      <c r="BA422" s="305"/>
      <c r="BB422" s="305"/>
      <c r="BC422" s="305"/>
      <c r="BD422" s="305"/>
      <c r="BE422" s="305"/>
      <c r="BF422" s="305"/>
      <c r="BG422" s="305"/>
      <c r="BH422" s="305"/>
      <c r="BI422" s="305"/>
      <c r="BJ422" s="305"/>
      <c r="BK422" s="305"/>
      <c r="BL422" s="305"/>
      <c r="BM422" s="305"/>
      <c r="BN422" s="305"/>
      <c r="BO422" s="305"/>
      <c r="BP422" s="305"/>
      <c r="BQ422" s="305"/>
      <c r="BR422" s="305"/>
      <c r="BS422" s="305"/>
      <c r="BT422" s="305"/>
      <c r="BU422" s="305"/>
      <c r="BV422" s="305"/>
      <c r="BW422" s="305"/>
      <c r="BX422" s="305"/>
      <c r="BY422" s="305"/>
      <c r="BZ422" s="305"/>
      <c r="CA422" s="305"/>
      <c r="CB422" s="305"/>
      <c r="CC422" s="305"/>
      <c r="CD422" s="305"/>
      <c r="CE422" s="305"/>
      <c r="CF422" s="305"/>
      <c r="CG422" s="305"/>
      <c r="CH422" s="305"/>
      <c r="CI422" s="305"/>
      <c r="CJ422" s="305"/>
      <c r="CK422" s="305"/>
      <c r="CL422" s="305"/>
      <c r="CN422" s="304"/>
      <c r="CO422" s="305"/>
      <c r="CP422" s="305"/>
      <c r="CQ422" s="305"/>
      <c r="CR422" s="305"/>
      <c r="CS422" s="305"/>
      <c r="CT422" s="305"/>
      <c r="CU422" s="305"/>
      <c r="CV422" s="305"/>
      <c r="CW422" s="305"/>
      <c r="CX422" s="305"/>
      <c r="CY422" s="305"/>
      <c r="CZ422" s="305"/>
      <c r="DA422" s="305"/>
      <c r="DB422" s="305"/>
      <c r="DC422" s="305"/>
      <c r="DD422" s="305"/>
      <c r="DE422" s="305"/>
      <c r="DF422" s="305"/>
      <c r="DG422" s="305"/>
      <c r="DH422" s="305"/>
      <c r="DI422" s="305"/>
      <c r="DJ422" s="305"/>
      <c r="DK422" s="305"/>
      <c r="DL422" s="305"/>
    </row>
    <row r="423" spans="1:116" x14ac:dyDescent="0.35">
      <c r="A423" s="31"/>
      <c r="B423" s="31" t="s">
        <v>81</v>
      </c>
      <c r="C423" s="31" t="s">
        <v>198</v>
      </c>
      <c r="D423" t="s">
        <v>758</v>
      </c>
      <c r="E423" s="8" t="str">
        <f>ROW()&amp;" "&amp;D423</f>
        <v>423 SUB-PR</v>
      </c>
      <c r="G423" s="13" t="str">
        <f>"Subscription Revenue - "&amp;G434</f>
        <v>Subscription Revenue - (Primary label)</v>
      </c>
      <c r="H423" s="31"/>
      <c r="I423" s="73"/>
      <c r="J423" s="73"/>
      <c r="K423" s="31"/>
      <c r="L423" s="31"/>
      <c r="M423" s="31"/>
      <c r="N423" s="31"/>
      <c r="O423" s="31"/>
      <c r="P423" s="31"/>
      <c r="R423" s="67"/>
      <c r="S423" s="156"/>
      <c r="T423" s="156"/>
      <c r="U423" s="156"/>
      <c r="V423" s="156"/>
      <c r="W423" s="156"/>
      <c r="X423" s="156"/>
      <c r="Y423" s="156"/>
      <c r="Z423" s="156"/>
      <c r="AA423" s="156"/>
      <c r="AB423" s="156"/>
      <c r="AC423" s="156"/>
      <c r="AD423" s="156"/>
      <c r="AE423" s="156"/>
      <c r="AF423" s="156"/>
      <c r="AG423" s="156"/>
      <c r="AH423" s="156"/>
      <c r="AI423" s="156"/>
      <c r="AJ423" s="156"/>
      <c r="AK423" s="156"/>
      <c r="AL423" s="156"/>
      <c r="AM423" s="156"/>
      <c r="AN423" s="156"/>
      <c r="AO423" s="156"/>
      <c r="AP423" s="156"/>
      <c r="AQ423" s="156"/>
      <c r="AR423" s="156"/>
      <c r="AS423" s="156"/>
      <c r="AT423" s="156"/>
      <c r="AU423" s="156"/>
      <c r="AV423" s="156"/>
      <c r="AW423" s="156"/>
      <c r="AX423" s="156"/>
      <c r="AY423" s="156"/>
      <c r="AZ423" s="156"/>
      <c r="BA423" s="156"/>
      <c r="BB423" s="156"/>
      <c r="BC423" s="156"/>
      <c r="BD423" s="156"/>
      <c r="BE423" s="156"/>
      <c r="BF423" s="156"/>
      <c r="BG423" s="156"/>
      <c r="BH423" s="156"/>
      <c r="BI423" s="156"/>
      <c r="BJ423" s="156"/>
      <c r="BK423" s="156"/>
      <c r="BL423" s="156"/>
      <c r="BM423" s="156"/>
      <c r="BN423" s="156"/>
      <c r="BO423" s="156"/>
      <c r="BP423" s="156"/>
      <c r="BQ423" s="156"/>
      <c r="BR423" s="156"/>
      <c r="BS423" s="156"/>
      <c r="BT423" s="156"/>
      <c r="BU423" s="156"/>
      <c r="BV423" s="156"/>
      <c r="BW423" s="156"/>
      <c r="BX423" s="156"/>
      <c r="BY423" s="156"/>
      <c r="BZ423" s="156"/>
      <c r="CA423" s="156"/>
      <c r="CB423" s="156"/>
      <c r="CC423" s="156"/>
      <c r="CD423" s="156"/>
      <c r="CE423" s="156"/>
      <c r="CF423" s="156"/>
      <c r="CG423" s="156"/>
      <c r="CH423" s="156"/>
      <c r="CI423" s="156"/>
      <c r="CJ423" s="156"/>
      <c r="CK423" s="156"/>
      <c r="CL423" s="156"/>
      <c r="CN423" s="73"/>
      <c r="CO423" s="156"/>
      <c r="CP423" s="156"/>
      <c r="CQ423" s="156"/>
      <c r="CR423" s="156"/>
      <c r="CS423" s="156"/>
      <c r="CT423" s="156"/>
      <c r="CU423" s="156"/>
      <c r="CV423" s="156"/>
      <c r="CW423" s="156"/>
      <c r="CX423" s="156"/>
      <c r="CY423" s="156"/>
      <c r="CZ423" s="156"/>
      <c r="DA423" s="156"/>
      <c r="DB423" s="156"/>
      <c r="DC423" s="156"/>
      <c r="DD423" s="156"/>
      <c r="DE423" s="156"/>
      <c r="DF423" s="156"/>
      <c r="DG423" s="156"/>
      <c r="DH423" s="156"/>
      <c r="DI423" s="156"/>
      <c r="DJ423" s="156"/>
      <c r="DK423" s="156"/>
      <c r="DL423" s="156"/>
    </row>
    <row r="424" spans="1:116" x14ac:dyDescent="0.35">
      <c r="B424" t="str">
        <f>E424</f>
        <v>424 SUB-PR</v>
      </c>
      <c r="D424" t="s">
        <v>758</v>
      </c>
      <c r="E424" s="8" t="str">
        <f>ROW()&amp;" "&amp;D424</f>
        <v>424 SUB-PR</v>
      </c>
      <c r="G424" s="145" t="s">
        <v>414</v>
      </c>
      <c r="H424" s="12"/>
      <c r="I424" s="60"/>
      <c r="J424" s="60"/>
      <c r="K424" s="18">
        <v>20</v>
      </c>
      <c r="L424" s="18">
        <v>20</v>
      </c>
      <c r="M424" s="18">
        <v>20</v>
      </c>
      <c r="N424" s="18">
        <v>20</v>
      </c>
      <c r="O424" s="18">
        <v>20</v>
      </c>
      <c r="P424" s="18">
        <v>20</v>
      </c>
      <c r="R424" s="19"/>
      <c r="S424" s="147" cm="1">
        <f t="array" ref="S424">INDEX($K:$P,ROW(),MATCH(S$3,$K$2:$P$2,0))</f>
        <v>20</v>
      </c>
      <c r="T424" s="147" cm="1">
        <f t="array" ref="T424">INDEX($K:$P,ROW(),MATCH(T$3,$K$2:$P$2,0))</f>
        <v>20</v>
      </c>
      <c r="U424" s="147" cm="1">
        <f t="array" ref="U424">INDEX($K:$P,ROW(),MATCH(U$3,$K$2:$P$2,0))</f>
        <v>20</v>
      </c>
      <c r="V424" s="147" cm="1">
        <f t="array" ref="V424">INDEX($K:$P,ROW(),MATCH(V$3,$K$2:$P$2,0))</f>
        <v>20</v>
      </c>
      <c r="W424" s="147" cm="1">
        <f t="array" ref="W424">INDEX($K:$P,ROW(),MATCH(W$3,$K$2:$P$2,0))</f>
        <v>20</v>
      </c>
      <c r="X424" s="147" cm="1">
        <f t="array" ref="X424">INDEX($K:$P,ROW(),MATCH(X$3,$K$2:$P$2,0))</f>
        <v>20</v>
      </c>
      <c r="Y424" s="147" cm="1">
        <f t="array" ref="Y424">INDEX($K:$P,ROW(),MATCH(Y$3,$K$2:$P$2,0))</f>
        <v>20</v>
      </c>
      <c r="Z424" s="147" cm="1">
        <f t="array" ref="Z424">INDEX($K:$P,ROW(),MATCH(Z$3,$K$2:$P$2,0))</f>
        <v>20</v>
      </c>
      <c r="AA424" s="147" cm="1">
        <f t="array" ref="AA424">INDEX($K:$P,ROW(),MATCH(AA$3,$K$2:$P$2,0))</f>
        <v>20</v>
      </c>
      <c r="AB424" s="147" cm="1">
        <f t="array" ref="AB424">INDEX($K:$P,ROW(),MATCH(AB$3,$K$2:$P$2,0))</f>
        <v>20</v>
      </c>
      <c r="AC424" s="147" cm="1">
        <f t="array" ref="AC424">INDEX($K:$P,ROW(),MATCH(AC$3,$K$2:$P$2,0))</f>
        <v>20</v>
      </c>
      <c r="AD424" s="147" cm="1">
        <f t="array" ref="AD424">INDEX($K:$P,ROW(),MATCH(AD$3,$K$2:$P$2,0))</f>
        <v>20</v>
      </c>
      <c r="AE424" s="147" cm="1">
        <f t="array" ref="AE424">INDEX($K:$P,ROW(),MATCH(AE$3,$K$2:$P$2,0))</f>
        <v>20</v>
      </c>
      <c r="AF424" s="147" cm="1">
        <f t="array" ref="AF424">INDEX($K:$P,ROW(),MATCH(AF$3,$K$2:$P$2,0))</f>
        <v>20</v>
      </c>
      <c r="AG424" s="147" cm="1">
        <f t="array" ref="AG424">INDEX($K:$P,ROW(),MATCH(AG$3,$K$2:$P$2,0))</f>
        <v>20</v>
      </c>
      <c r="AH424" s="147" cm="1">
        <f t="array" ref="AH424">INDEX($K:$P,ROW(),MATCH(AH$3,$K$2:$P$2,0))</f>
        <v>20</v>
      </c>
      <c r="AI424" s="147" cm="1">
        <f t="array" ref="AI424">INDEX($K:$P,ROW(),MATCH(AI$3,$K$2:$P$2,0))</f>
        <v>20</v>
      </c>
      <c r="AJ424" s="147" cm="1">
        <f t="array" ref="AJ424">INDEX($K:$P,ROW(),MATCH(AJ$3,$K$2:$P$2,0))</f>
        <v>20</v>
      </c>
      <c r="AK424" s="147" cm="1">
        <f t="array" ref="AK424">INDEX($K:$P,ROW(),MATCH(AK$3,$K$2:$P$2,0))</f>
        <v>20</v>
      </c>
      <c r="AL424" s="147" cm="1">
        <f t="array" ref="AL424">INDEX($K:$P,ROW(),MATCH(AL$3,$K$2:$P$2,0))</f>
        <v>20</v>
      </c>
      <c r="AM424" s="147" cm="1">
        <f t="array" ref="AM424">INDEX($K:$P,ROW(),MATCH(AM$3,$K$2:$P$2,0))</f>
        <v>20</v>
      </c>
      <c r="AN424" s="147" cm="1">
        <f t="array" ref="AN424">INDEX($K:$P,ROW(),MATCH(AN$3,$K$2:$P$2,0))</f>
        <v>20</v>
      </c>
      <c r="AO424" s="147" cm="1">
        <f t="array" ref="AO424">INDEX($K:$P,ROW(),MATCH(AO$3,$K$2:$P$2,0))</f>
        <v>20</v>
      </c>
      <c r="AP424" s="147" cm="1">
        <f t="array" ref="AP424">INDEX($K:$P,ROW(),MATCH(AP$3,$K$2:$P$2,0))</f>
        <v>20</v>
      </c>
      <c r="AQ424" s="147" cm="1">
        <f t="array" ref="AQ424">INDEX($K:$P,ROW(),MATCH(AQ$3,$K$2:$P$2,0))</f>
        <v>20</v>
      </c>
      <c r="AR424" s="147" cm="1">
        <f t="array" ref="AR424">INDEX($K:$P,ROW(),MATCH(AR$3,$K$2:$P$2,0))</f>
        <v>20</v>
      </c>
      <c r="AS424" s="147" cm="1">
        <f t="array" ref="AS424">INDEX($K:$P,ROW(),MATCH(AS$3,$K$2:$P$2,0))</f>
        <v>20</v>
      </c>
      <c r="AT424" s="147" cm="1">
        <f t="array" ref="AT424">INDEX($K:$P,ROW(),MATCH(AT$3,$K$2:$P$2,0))</f>
        <v>20</v>
      </c>
      <c r="AU424" s="147" cm="1">
        <f t="array" ref="AU424">INDEX($K:$P,ROW(),MATCH(AU$3,$K$2:$P$2,0))</f>
        <v>20</v>
      </c>
      <c r="AV424" s="147" cm="1">
        <f t="array" ref="AV424">INDEX($K:$P,ROW(),MATCH(AV$3,$K$2:$P$2,0))</f>
        <v>20</v>
      </c>
      <c r="AW424" s="147" cm="1">
        <f t="array" ref="AW424">INDEX($K:$P,ROW(),MATCH(AW$3,$K$2:$P$2,0))</f>
        <v>20</v>
      </c>
      <c r="AX424" s="147" cm="1">
        <f t="array" ref="AX424">INDEX($K:$P,ROW(),MATCH(AX$3,$K$2:$P$2,0))</f>
        <v>20</v>
      </c>
      <c r="AY424" s="147" cm="1">
        <f t="array" ref="AY424">INDEX($K:$P,ROW(),MATCH(AY$3,$K$2:$P$2,0))</f>
        <v>20</v>
      </c>
      <c r="AZ424" s="147" cm="1">
        <f t="array" ref="AZ424">INDEX($K:$P,ROW(),MATCH(AZ$3,$K$2:$P$2,0))</f>
        <v>20</v>
      </c>
      <c r="BA424" s="147" cm="1">
        <f t="array" ref="BA424">INDEX($K:$P,ROW(),MATCH(BA$3,$K$2:$P$2,0))</f>
        <v>20</v>
      </c>
      <c r="BB424" s="147" cm="1">
        <f t="array" ref="BB424">INDEX($K:$P,ROW(),MATCH(BB$3,$K$2:$P$2,0))</f>
        <v>20</v>
      </c>
      <c r="BC424" s="147" cm="1">
        <f t="array" ref="BC424">INDEX($K:$P,ROW(),MATCH(BC$3,$K$2:$P$2,0))</f>
        <v>20</v>
      </c>
      <c r="BD424" s="147" cm="1">
        <f t="array" ref="BD424">INDEX($K:$P,ROW(),MATCH(BD$3,$K$2:$P$2,0))</f>
        <v>20</v>
      </c>
      <c r="BE424" s="147" cm="1">
        <f t="array" ref="BE424">INDEX($K:$P,ROW(),MATCH(BE$3,$K$2:$P$2,0))</f>
        <v>20</v>
      </c>
      <c r="BF424" s="147" cm="1">
        <f t="array" ref="BF424">INDEX($K:$P,ROW(),MATCH(BF$3,$K$2:$P$2,0))</f>
        <v>20</v>
      </c>
      <c r="BG424" s="147" cm="1">
        <f t="array" ref="BG424">INDEX($K:$P,ROW(),MATCH(BG$3,$K$2:$P$2,0))</f>
        <v>20</v>
      </c>
      <c r="BH424" s="147" cm="1">
        <f t="array" ref="BH424">INDEX($K:$P,ROW(),MATCH(BH$3,$K$2:$P$2,0))</f>
        <v>20</v>
      </c>
      <c r="BI424" s="147" cm="1">
        <f t="array" ref="BI424">INDEX($K:$P,ROW(),MATCH(BI$3,$K$2:$P$2,0))</f>
        <v>20</v>
      </c>
      <c r="BJ424" s="147" cm="1">
        <f t="array" ref="BJ424">INDEX($K:$P,ROW(),MATCH(BJ$3,$K$2:$P$2,0))</f>
        <v>20</v>
      </c>
      <c r="BK424" s="147" cm="1">
        <f t="array" ref="BK424">INDEX($K:$P,ROW(),MATCH(BK$3,$K$2:$P$2,0))</f>
        <v>20</v>
      </c>
      <c r="BL424" s="147" cm="1">
        <f t="array" ref="BL424">INDEX($K:$P,ROW(),MATCH(BL$3,$K$2:$P$2,0))</f>
        <v>20</v>
      </c>
      <c r="BM424" s="147" cm="1">
        <f t="array" ref="BM424">INDEX($K:$P,ROW(),MATCH(BM$3,$K$2:$P$2,0))</f>
        <v>20</v>
      </c>
      <c r="BN424" s="147" cm="1">
        <f t="array" ref="BN424">INDEX($K:$P,ROW(),MATCH(BN$3,$K$2:$P$2,0))</f>
        <v>20</v>
      </c>
      <c r="BO424" s="147" cm="1">
        <f t="array" ref="BO424">INDEX($K:$P,ROW(),MATCH(BO$3,$K$2:$P$2,0))</f>
        <v>20</v>
      </c>
      <c r="BP424" s="147" cm="1">
        <f t="array" ref="BP424">INDEX($K:$P,ROW(),MATCH(BP$3,$K$2:$P$2,0))</f>
        <v>20</v>
      </c>
      <c r="BQ424" s="147" cm="1">
        <f t="array" ref="BQ424">INDEX($K:$P,ROW(),MATCH(BQ$3,$K$2:$P$2,0))</f>
        <v>20</v>
      </c>
      <c r="BR424" s="147" cm="1">
        <f t="array" ref="BR424">INDEX($K:$P,ROW(),MATCH(BR$3,$K$2:$P$2,0))</f>
        <v>20</v>
      </c>
      <c r="BS424" s="147" cm="1">
        <f t="array" ref="BS424">INDEX($K:$P,ROW(),MATCH(BS$3,$K$2:$P$2,0))</f>
        <v>20</v>
      </c>
      <c r="BT424" s="147" cm="1">
        <f t="array" ref="BT424">INDEX($K:$P,ROW(),MATCH(BT$3,$K$2:$P$2,0))</f>
        <v>20</v>
      </c>
      <c r="BU424" s="147" cm="1">
        <f t="array" ref="BU424">INDEX($K:$P,ROW(),MATCH(BU$3,$K$2:$P$2,0))</f>
        <v>20</v>
      </c>
      <c r="BV424" s="147" cm="1">
        <f t="array" ref="BV424">INDEX($K:$P,ROW(),MATCH(BV$3,$K$2:$P$2,0))</f>
        <v>20</v>
      </c>
      <c r="BW424" s="147" cm="1">
        <f t="array" ref="BW424">INDEX($K:$P,ROW(),MATCH(BW$3,$K$2:$P$2,0))</f>
        <v>20</v>
      </c>
      <c r="BX424" s="147" cm="1">
        <f t="array" ref="BX424">INDEX($K:$P,ROW(),MATCH(BX$3,$K$2:$P$2,0))</f>
        <v>20</v>
      </c>
      <c r="BY424" s="147" cm="1">
        <f t="array" ref="BY424">INDEX($K:$P,ROW(),MATCH(BY$3,$K$2:$P$2,0))</f>
        <v>20</v>
      </c>
      <c r="BZ424" s="147" cm="1">
        <f t="array" ref="BZ424">INDEX($K:$P,ROW(),MATCH(BZ$3,$K$2:$P$2,0))</f>
        <v>20</v>
      </c>
      <c r="CA424" s="147" cm="1">
        <f t="array" ref="CA424">INDEX($K:$P,ROW(),MATCH(CA$3,$K$2:$P$2,0))</f>
        <v>20</v>
      </c>
      <c r="CB424" s="147" cm="1">
        <f t="array" ref="CB424">INDEX($K:$P,ROW(),MATCH(CB$3,$K$2:$P$2,0))</f>
        <v>20</v>
      </c>
      <c r="CC424" s="147" cm="1">
        <f t="array" ref="CC424">INDEX($K:$P,ROW(),MATCH(CC$3,$K$2:$P$2,0))</f>
        <v>20</v>
      </c>
      <c r="CD424" s="147" cm="1">
        <f t="array" ref="CD424">INDEX($K:$P,ROW(),MATCH(CD$3,$K$2:$P$2,0))</f>
        <v>20</v>
      </c>
      <c r="CE424" s="147" cm="1">
        <f t="array" ref="CE424">INDEX($K:$P,ROW(),MATCH(CE$3,$K$2:$P$2,0))</f>
        <v>20</v>
      </c>
      <c r="CF424" s="147" cm="1">
        <f t="array" ref="CF424">INDEX($K:$P,ROW(),MATCH(CF$3,$K$2:$P$2,0))</f>
        <v>20</v>
      </c>
      <c r="CG424" s="147" cm="1">
        <f t="array" ref="CG424">INDEX($K:$P,ROW(),MATCH(CG$3,$K$2:$P$2,0))</f>
        <v>20</v>
      </c>
      <c r="CH424" s="147" cm="1">
        <f t="array" ref="CH424">INDEX($K:$P,ROW(),MATCH(CH$3,$K$2:$P$2,0))</f>
        <v>20</v>
      </c>
      <c r="CI424" s="147" cm="1">
        <f t="array" ref="CI424">INDEX($K:$P,ROW(),MATCH(CI$3,$K$2:$P$2,0))</f>
        <v>20</v>
      </c>
      <c r="CJ424" s="147" cm="1">
        <f t="array" ref="CJ424">INDEX($K:$P,ROW(),MATCH(CJ$3,$K$2:$P$2,0))</f>
        <v>20</v>
      </c>
      <c r="CK424" s="147" cm="1">
        <f t="array" ref="CK424">INDEX($K:$P,ROW(),MATCH(CK$3,$K$2:$P$2,0))</f>
        <v>20</v>
      </c>
      <c r="CL424" s="147" cm="1">
        <f t="array" ref="CL424">INDEX($K:$P,ROW(),MATCH(CL$3,$K$2:$P$2,0))</f>
        <v>20</v>
      </c>
      <c r="CN424" s="60"/>
      <c r="CO424" s="147" t="e" cm="1">
        <f t="array" ref="CO424">INDEX($K:$P,ROW(),MATCH(CO$3,$K$2:$P$2,0))</f>
        <v>#N/A</v>
      </c>
      <c r="CP424" s="147" t="e" cm="1">
        <f t="array" ref="CP424">INDEX($K:$P,ROW(),MATCH(CP$3,$K$2:$P$2,0))</f>
        <v>#N/A</v>
      </c>
      <c r="CQ424" s="147" t="e" cm="1">
        <f t="array" ref="CQ424">INDEX($K:$P,ROW(),MATCH(CQ$3,$K$2:$P$2,0))</f>
        <v>#N/A</v>
      </c>
      <c r="CR424" s="147" t="e" cm="1">
        <f t="array" ref="CR424">INDEX($K:$P,ROW(),MATCH(CR$3,$K$2:$P$2,0))</f>
        <v>#N/A</v>
      </c>
      <c r="CS424" s="147" t="e" cm="1">
        <f t="array" ref="CS424">INDEX($K:$P,ROW(),MATCH(CS$3,$K$2:$P$2,0))</f>
        <v>#N/A</v>
      </c>
      <c r="CT424" s="147" t="e" cm="1">
        <f t="array" ref="CT424">INDEX($K:$P,ROW(),MATCH(CT$3,$K$2:$P$2,0))</f>
        <v>#N/A</v>
      </c>
      <c r="CU424" s="147" t="e" cm="1">
        <f t="array" ref="CU424">INDEX($K:$P,ROW(),MATCH(CU$3,$K$2:$P$2,0))</f>
        <v>#N/A</v>
      </c>
      <c r="CV424" s="147" t="e" cm="1">
        <f t="array" ref="CV424">INDEX($K:$P,ROW(),MATCH(CV$3,$K$2:$P$2,0))</f>
        <v>#N/A</v>
      </c>
      <c r="CW424" s="147" t="e" cm="1">
        <f t="array" ref="CW424">INDEX($K:$P,ROW(),MATCH(CW$3,$K$2:$P$2,0))</f>
        <v>#N/A</v>
      </c>
      <c r="CX424" s="147" t="e" cm="1">
        <f t="array" ref="CX424">INDEX($K:$P,ROW(),MATCH(CX$3,$K$2:$P$2,0))</f>
        <v>#N/A</v>
      </c>
      <c r="CY424" s="147" t="e" cm="1">
        <f t="array" ref="CY424">INDEX($K:$P,ROW(),MATCH(CY$3,$K$2:$P$2,0))</f>
        <v>#N/A</v>
      </c>
      <c r="CZ424" s="147" t="e" cm="1">
        <f t="array" ref="CZ424">INDEX($K:$P,ROW(),MATCH(CZ$3,$K$2:$P$2,0))</f>
        <v>#N/A</v>
      </c>
      <c r="DA424" s="147" t="e" cm="1">
        <f t="array" ref="DA424">INDEX($K:$P,ROW(),MATCH(DA$3,$K$2:$P$2,0))</f>
        <v>#N/A</v>
      </c>
      <c r="DB424" s="147" t="e" cm="1">
        <f t="array" ref="DB424">INDEX($K:$P,ROW(),MATCH(DB$3,$K$2:$P$2,0))</f>
        <v>#N/A</v>
      </c>
      <c r="DC424" s="147" t="e" cm="1">
        <f t="array" ref="DC424">INDEX($K:$P,ROW(),MATCH(DC$3,$K$2:$P$2,0))</f>
        <v>#N/A</v>
      </c>
      <c r="DD424" s="147" t="e" cm="1">
        <f t="array" ref="DD424">INDEX($K:$P,ROW(),MATCH(DD$3,$K$2:$P$2,0))</f>
        <v>#N/A</v>
      </c>
      <c r="DE424" s="147" t="e" cm="1">
        <f t="array" ref="DE424">INDEX($K:$P,ROW(),MATCH(DE$3,$K$2:$P$2,0))</f>
        <v>#N/A</v>
      </c>
      <c r="DF424" s="147" t="e" cm="1">
        <f t="array" ref="DF424">INDEX($K:$P,ROW(),MATCH(DF$3,$K$2:$P$2,0))</f>
        <v>#N/A</v>
      </c>
      <c r="DG424" s="147" t="e" cm="1">
        <f t="array" ref="DG424">INDEX($K:$P,ROW(),MATCH(DG$3,$K$2:$P$2,0))</f>
        <v>#N/A</v>
      </c>
      <c r="DH424" s="147" t="e" cm="1">
        <f t="array" ref="DH424">INDEX($K:$P,ROW(),MATCH(DH$3,$K$2:$P$2,0))</f>
        <v>#N/A</v>
      </c>
      <c r="DI424" s="147" t="e" cm="1">
        <f t="array" ref="DI424">INDEX($K:$P,ROW(),MATCH(DI$3,$K$2:$P$2,0))</f>
        <v>#N/A</v>
      </c>
      <c r="DJ424" s="147" t="e" cm="1">
        <f t="array" ref="DJ424">INDEX($K:$P,ROW(),MATCH(DJ$3,$K$2:$P$2,0))</f>
        <v>#N/A</v>
      </c>
      <c r="DK424" s="147" t="e" cm="1">
        <f t="array" ref="DK424">INDEX($K:$P,ROW(),MATCH(DK$3,$K$2:$P$2,0))</f>
        <v>#N/A</v>
      </c>
      <c r="DL424" s="147" t="e" cm="1">
        <f t="array" ref="DL424">INDEX($K:$P,ROW(),MATCH(DL$3,$K$2:$P$2,0))</f>
        <v>#N/A</v>
      </c>
    </row>
    <row r="425" spans="1:116" x14ac:dyDescent="0.35">
      <c r="D425" t="s">
        <v>758</v>
      </c>
      <c r="E425" s="8" t="str">
        <f t="shared" ref="E425" si="459">ROW()&amp;" "&amp;D425</f>
        <v>425 SUB-PR</v>
      </c>
      <c r="G425"/>
      <c r="I425"/>
      <c r="J425"/>
      <c r="R425" s="15"/>
      <c r="S425" s="76"/>
      <c r="T425" s="76"/>
      <c r="U425" s="76"/>
      <c r="V425" s="76"/>
      <c r="W425" s="76"/>
      <c r="X425" s="76"/>
      <c r="Y425" s="76"/>
      <c r="Z425" s="76"/>
      <c r="AA425" s="76"/>
      <c r="AB425" s="76"/>
      <c r="AC425" s="76"/>
      <c r="AD425" s="76"/>
      <c r="AE425" s="76"/>
      <c r="AF425" s="76"/>
      <c r="AG425" s="76"/>
      <c r="AH425" s="76"/>
      <c r="AI425" s="76"/>
      <c r="AJ425" s="76"/>
      <c r="AK425" s="76"/>
      <c r="AL425" s="76"/>
      <c r="AM425" s="76"/>
      <c r="AN425" s="76"/>
      <c r="AO425" s="76"/>
      <c r="AP425" s="76"/>
      <c r="AQ425" s="76"/>
      <c r="AR425" s="76"/>
      <c r="AS425" s="76"/>
      <c r="AT425" s="76"/>
      <c r="AU425" s="76"/>
      <c r="AV425" s="76"/>
      <c r="AW425" s="76"/>
      <c r="AX425" s="76"/>
      <c r="AY425" s="76"/>
      <c r="AZ425" s="76"/>
      <c r="BA425" s="76"/>
      <c r="BB425" s="76"/>
      <c r="BC425" s="76"/>
      <c r="BD425" s="76"/>
      <c r="BE425" s="76"/>
      <c r="BF425" s="76"/>
      <c r="BG425" s="76"/>
      <c r="BH425" s="76"/>
      <c r="BI425" s="76"/>
      <c r="BJ425" s="76"/>
      <c r="BK425" s="76"/>
      <c r="BL425" s="76"/>
      <c r="BM425" s="76"/>
      <c r="BN425" s="76"/>
      <c r="BO425" s="76"/>
      <c r="BP425" s="76"/>
      <c r="BQ425" s="76"/>
      <c r="BR425" s="76"/>
      <c r="BS425" s="76"/>
      <c r="BT425" s="76"/>
      <c r="BU425" s="76"/>
      <c r="BV425" s="76"/>
      <c r="BW425" s="76"/>
      <c r="BX425" s="76"/>
      <c r="BY425" s="76"/>
      <c r="BZ425" s="76"/>
      <c r="CA425" s="76"/>
      <c r="CB425" s="76"/>
      <c r="CC425" s="76"/>
      <c r="CD425" s="76"/>
      <c r="CE425" s="76"/>
      <c r="CF425" s="76"/>
      <c r="CG425" s="76"/>
      <c r="CH425" s="76"/>
      <c r="CI425" s="76"/>
      <c r="CJ425" s="76"/>
      <c r="CK425" s="76"/>
      <c r="CL425" s="76"/>
      <c r="CN425" s="60"/>
      <c r="CO425" s="76"/>
      <c r="CP425" s="76"/>
      <c r="CQ425" s="76"/>
      <c r="CR425" s="76"/>
      <c r="CS425" s="76"/>
      <c r="CT425" s="76"/>
      <c r="CU425" s="76"/>
      <c r="CV425" s="76"/>
      <c r="CW425" s="76"/>
      <c r="CX425" s="76"/>
      <c r="CY425" s="76"/>
      <c r="CZ425" s="76"/>
      <c r="DA425" s="76"/>
      <c r="DB425" s="76"/>
      <c r="DC425" s="76"/>
      <c r="DD425" s="76"/>
      <c r="DE425" s="76"/>
      <c r="DF425" s="76"/>
      <c r="DG425" s="76"/>
      <c r="DH425" s="76"/>
      <c r="DI425" s="76"/>
      <c r="DJ425" s="76"/>
      <c r="DK425" s="76"/>
      <c r="DL425" s="76"/>
    </row>
    <row r="426" spans="1:116" x14ac:dyDescent="0.35">
      <c r="B426" s="6"/>
      <c r="C426" s="6"/>
      <c r="D426" t="s">
        <v>758</v>
      </c>
      <c r="E426" s="8" t="str">
        <f t="shared" si="458"/>
        <v>426 SUB-PR</v>
      </c>
      <c r="G426" s="95" t="str">
        <f>G431&amp;":"</f>
        <v># of subscribers:</v>
      </c>
      <c r="H426" s="12"/>
      <c r="I426" s="60"/>
      <c r="J426" s="60"/>
      <c r="S426" s="72"/>
      <c r="T426" s="72"/>
      <c r="U426" s="72"/>
      <c r="V426" s="72"/>
      <c r="W426" s="72"/>
      <c r="X426" s="72"/>
      <c r="Y426" s="72"/>
      <c r="Z426" s="72"/>
      <c r="AA426" s="72"/>
      <c r="AB426" s="72"/>
      <c r="AC426" s="72"/>
      <c r="AD426" s="72"/>
      <c r="AE426" s="72"/>
      <c r="AF426" s="72"/>
      <c r="AG426" s="72"/>
      <c r="AH426" s="72"/>
      <c r="AI426" s="72"/>
      <c r="AJ426" s="72"/>
      <c r="AK426" s="72"/>
      <c r="AL426" s="72"/>
      <c r="AM426" s="72"/>
      <c r="AN426" s="72"/>
      <c r="AO426" s="72"/>
      <c r="AP426" s="72"/>
      <c r="AQ426" s="72"/>
      <c r="AR426" s="72"/>
      <c r="AS426" s="72"/>
      <c r="AT426" s="72"/>
      <c r="AU426" s="72"/>
      <c r="AV426" s="72"/>
      <c r="AW426" s="72"/>
      <c r="AX426" s="72"/>
      <c r="AY426" s="72"/>
      <c r="AZ426" s="72"/>
      <c r="BA426" s="72"/>
      <c r="BB426" s="72"/>
      <c r="BC426" s="72"/>
      <c r="BD426" s="72"/>
      <c r="BE426" s="72"/>
      <c r="BF426" s="72"/>
      <c r="BG426" s="72"/>
      <c r="BH426" s="72"/>
      <c r="BI426" s="72"/>
      <c r="BJ426" s="72"/>
      <c r="BK426" s="72"/>
      <c r="BL426" s="72"/>
      <c r="BM426" s="72"/>
      <c r="BN426" s="72"/>
      <c r="BO426" s="72"/>
      <c r="BP426" s="72"/>
      <c r="BQ426" s="72"/>
      <c r="BR426" s="72"/>
      <c r="BS426" s="72"/>
      <c r="BT426" s="72"/>
      <c r="BU426" s="72"/>
      <c r="BV426" s="72"/>
      <c r="BW426" s="72"/>
      <c r="BX426" s="72"/>
      <c r="BY426" s="72"/>
      <c r="BZ426" s="72"/>
      <c r="CA426" s="72"/>
      <c r="CB426" s="72"/>
      <c r="CC426" s="72"/>
      <c r="CD426" s="72"/>
      <c r="CE426" s="72"/>
      <c r="CF426" s="72"/>
      <c r="CG426" s="72"/>
      <c r="CH426" s="72"/>
      <c r="CI426" s="72"/>
      <c r="CJ426" s="72"/>
      <c r="CK426" s="72"/>
      <c r="CL426" s="72"/>
      <c r="CN426" s="60"/>
      <c r="CO426" s="72"/>
      <c r="CP426" s="72"/>
      <c r="CQ426" s="72"/>
      <c r="CR426" s="72"/>
      <c r="CS426" s="72"/>
      <c r="CT426" s="72"/>
      <c r="CU426" s="72"/>
      <c r="CV426" s="72"/>
      <c r="CW426" s="72"/>
      <c r="CX426" s="72"/>
      <c r="CY426" s="72"/>
      <c r="CZ426" s="72"/>
      <c r="DA426" s="72"/>
      <c r="DB426" s="72"/>
      <c r="DC426" s="72"/>
      <c r="DD426" s="72"/>
      <c r="DE426" s="72"/>
      <c r="DF426" s="72"/>
      <c r="DG426" s="72"/>
      <c r="DH426" s="72"/>
      <c r="DI426" s="72"/>
      <c r="DJ426" s="72"/>
      <c r="DK426" s="72"/>
      <c r="DL426" s="72"/>
    </row>
    <row r="427" spans="1:116" x14ac:dyDescent="0.35">
      <c r="B427" s="6"/>
      <c r="C427" s="6"/>
      <c r="D427" t="s">
        <v>758</v>
      </c>
      <c r="E427" s="8" t="str">
        <f t="shared" si="458"/>
        <v>427 SUB-PR</v>
      </c>
      <c r="G427" s="158" t="s">
        <v>71</v>
      </c>
      <c r="K427" s="15">
        <f>SUMIF($4:$4,K$2-1,427:427)</f>
        <v>0</v>
      </c>
      <c r="L427" s="15">
        <f ca="1">K431</f>
        <v>500</v>
      </c>
      <c r="M427" s="15">
        <f ca="1">L431</f>
        <v>500</v>
      </c>
      <c r="N427" s="15">
        <f ca="1">M431</f>
        <v>500</v>
      </c>
      <c r="O427" s="15">
        <f ca="1">N431</f>
        <v>500</v>
      </c>
      <c r="P427" s="15">
        <f ca="1">O431</f>
        <v>500</v>
      </c>
      <c r="R427" s="15"/>
      <c r="S427" s="76">
        <f t="shared" ref="S427" si="460">R431</f>
        <v>0</v>
      </c>
      <c r="T427" s="76">
        <f t="shared" ref="T427:AY427" ca="1" si="461">S431</f>
        <v>500</v>
      </c>
      <c r="U427" s="76">
        <f t="shared" ca="1" si="461"/>
        <v>500</v>
      </c>
      <c r="V427" s="76">
        <f t="shared" ca="1" si="461"/>
        <v>500</v>
      </c>
      <c r="W427" s="76">
        <f t="shared" ca="1" si="461"/>
        <v>500</v>
      </c>
      <c r="X427" s="76">
        <f t="shared" ca="1" si="461"/>
        <v>500</v>
      </c>
      <c r="Y427" s="76">
        <f t="shared" ca="1" si="461"/>
        <v>500</v>
      </c>
      <c r="Z427" s="76">
        <f t="shared" ca="1" si="461"/>
        <v>500</v>
      </c>
      <c r="AA427" s="76">
        <f t="shared" ca="1" si="461"/>
        <v>500</v>
      </c>
      <c r="AB427" s="76">
        <f t="shared" ca="1" si="461"/>
        <v>500</v>
      </c>
      <c r="AC427" s="76">
        <f t="shared" ca="1" si="461"/>
        <v>500</v>
      </c>
      <c r="AD427" s="76">
        <f t="shared" ca="1" si="461"/>
        <v>500</v>
      </c>
      <c r="AE427" s="76">
        <f t="shared" ca="1" si="461"/>
        <v>500</v>
      </c>
      <c r="AF427" s="76">
        <f t="shared" ca="1" si="461"/>
        <v>500</v>
      </c>
      <c r="AG427" s="76">
        <f t="shared" ca="1" si="461"/>
        <v>500</v>
      </c>
      <c r="AH427" s="76">
        <f t="shared" ca="1" si="461"/>
        <v>500</v>
      </c>
      <c r="AI427" s="76">
        <f t="shared" ca="1" si="461"/>
        <v>500</v>
      </c>
      <c r="AJ427" s="76">
        <f t="shared" ca="1" si="461"/>
        <v>500</v>
      </c>
      <c r="AK427" s="76">
        <f t="shared" ca="1" si="461"/>
        <v>500</v>
      </c>
      <c r="AL427" s="76">
        <f t="shared" ca="1" si="461"/>
        <v>500</v>
      </c>
      <c r="AM427" s="76">
        <f t="shared" ca="1" si="461"/>
        <v>500</v>
      </c>
      <c r="AN427" s="76">
        <f t="shared" ca="1" si="461"/>
        <v>500</v>
      </c>
      <c r="AO427" s="76">
        <f t="shared" ca="1" si="461"/>
        <v>500</v>
      </c>
      <c r="AP427" s="76">
        <f t="shared" ca="1" si="461"/>
        <v>500</v>
      </c>
      <c r="AQ427" s="76">
        <f t="shared" ca="1" si="461"/>
        <v>500</v>
      </c>
      <c r="AR427" s="76">
        <f t="shared" ca="1" si="461"/>
        <v>500</v>
      </c>
      <c r="AS427" s="76">
        <f t="shared" ca="1" si="461"/>
        <v>500</v>
      </c>
      <c r="AT427" s="76">
        <f t="shared" ca="1" si="461"/>
        <v>500</v>
      </c>
      <c r="AU427" s="76">
        <f t="shared" ca="1" si="461"/>
        <v>500</v>
      </c>
      <c r="AV427" s="76">
        <f t="shared" ca="1" si="461"/>
        <v>500</v>
      </c>
      <c r="AW427" s="76">
        <f t="shared" ca="1" si="461"/>
        <v>500</v>
      </c>
      <c r="AX427" s="76">
        <f t="shared" ca="1" si="461"/>
        <v>500</v>
      </c>
      <c r="AY427" s="76">
        <f t="shared" ca="1" si="461"/>
        <v>500</v>
      </c>
      <c r="AZ427" s="76">
        <f t="shared" ref="AZ427:CE427" ca="1" si="462">AY431</f>
        <v>500</v>
      </c>
      <c r="BA427" s="76">
        <f t="shared" ca="1" si="462"/>
        <v>500</v>
      </c>
      <c r="BB427" s="76">
        <f t="shared" ca="1" si="462"/>
        <v>500</v>
      </c>
      <c r="BC427" s="76">
        <f t="shared" ca="1" si="462"/>
        <v>500</v>
      </c>
      <c r="BD427" s="76">
        <f t="shared" ca="1" si="462"/>
        <v>500</v>
      </c>
      <c r="BE427" s="76">
        <f t="shared" ca="1" si="462"/>
        <v>500</v>
      </c>
      <c r="BF427" s="76">
        <f t="shared" ca="1" si="462"/>
        <v>500</v>
      </c>
      <c r="BG427" s="76">
        <f t="shared" ca="1" si="462"/>
        <v>500</v>
      </c>
      <c r="BH427" s="76">
        <f t="shared" ca="1" si="462"/>
        <v>500</v>
      </c>
      <c r="BI427" s="76">
        <f t="shared" ca="1" si="462"/>
        <v>500</v>
      </c>
      <c r="BJ427" s="76">
        <f t="shared" ca="1" si="462"/>
        <v>500</v>
      </c>
      <c r="BK427" s="76">
        <f t="shared" ca="1" si="462"/>
        <v>500</v>
      </c>
      <c r="BL427" s="76">
        <f t="shared" ca="1" si="462"/>
        <v>500</v>
      </c>
      <c r="BM427" s="76">
        <f t="shared" ca="1" si="462"/>
        <v>500</v>
      </c>
      <c r="BN427" s="76">
        <f t="shared" ca="1" si="462"/>
        <v>500</v>
      </c>
      <c r="BO427" s="76">
        <f t="shared" ca="1" si="462"/>
        <v>500</v>
      </c>
      <c r="BP427" s="76">
        <f t="shared" ca="1" si="462"/>
        <v>500</v>
      </c>
      <c r="BQ427" s="76">
        <f t="shared" ca="1" si="462"/>
        <v>500</v>
      </c>
      <c r="BR427" s="76">
        <f t="shared" ca="1" si="462"/>
        <v>500</v>
      </c>
      <c r="BS427" s="76">
        <f t="shared" ca="1" si="462"/>
        <v>500</v>
      </c>
      <c r="BT427" s="76">
        <f t="shared" ca="1" si="462"/>
        <v>500</v>
      </c>
      <c r="BU427" s="76">
        <f t="shared" ca="1" si="462"/>
        <v>500</v>
      </c>
      <c r="BV427" s="76">
        <f t="shared" ca="1" si="462"/>
        <v>500</v>
      </c>
      <c r="BW427" s="76">
        <f t="shared" ca="1" si="462"/>
        <v>500</v>
      </c>
      <c r="BX427" s="76">
        <f t="shared" ca="1" si="462"/>
        <v>500</v>
      </c>
      <c r="BY427" s="76">
        <f t="shared" ca="1" si="462"/>
        <v>500</v>
      </c>
      <c r="BZ427" s="76">
        <f t="shared" ca="1" si="462"/>
        <v>500</v>
      </c>
      <c r="CA427" s="76">
        <f t="shared" ca="1" si="462"/>
        <v>500</v>
      </c>
      <c r="CB427" s="76">
        <f t="shared" ca="1" si="462"/>
        <v>500</v>
      </c>
      <c r="CC427" s="76">
        <f t="shared" ca="1" si="462"/>
        <v>500</v>
      </c>
      <c r="CD427" s="76">
        <f t="shared" ca="1" si="462"/>
        <v>500</v>
      </c>
      <c r="CE427" s="76">
        <f t="shared" ca="1" si="462"/>
        <v>500</v>
      </c>
      <c r="CF427" s="76">
        <f t="shared" ref="CF427:CL427" ca="1" si="463">CE431</f>
        <v>500</v>
      </c>
      <c r="CG427" s="76">
        <f t="shared" ca="1" si="463"/>
        <v>500</v>
      </c>
      <c r="CH427" s="76">
        <f t="shared" ca="1" si="463"/>
        <v>500</v>
      </c>
      <c r="CI427" s="76">
        <f t="shared" ca="1" si="463"/>
        <v>500</v>
      </c>
      <c r="CJ427" s="76">
        <f t="shared" ca="1" si="463"/>
        <v>500</v>
      </c>
      <c r="CK427" s="76">
        <f t="shared" ca="1" si="463"/>
        <v>500</v>
      </c>
      <c r="CL427" s="76">
        <f t="shared" ca="1" si="463"/>
        <v>500</v>
      </c>
      <c r="CO427" s="76">
        <f t="shared" ref="CO427:DL427" si="464">CN431</f>
        <v>0</v>
      </c>
      <c r="CP427" s="76" t="e">
        <f t="shared" ca="1" si="464"/>
        <v>#N/A</v>
      </c>
      <c r="CQ427" s="76" t="e">
        <f t="shared" ca="1" si="464"/>
        <v>#N/A</v>
      </c>
      <c r="CR427" s="76" t="e">
        <f t="shared" ca="1" si="464"/>
        <v>#N/A</v>
      </c>
      <c r="CS427" s="76" t="e">
        <f t="shared" ca="1" si="464"/>
        <v>#N/A</v>
      </c>
      <c r="CT427" s="76" t="e">
        <f t="shared" ca="1" si="464"/>
        <v>#N/A</v>
      </c>
      <c r="CU427" s="76" t="e">
        <f t="shared" ca="1" si="464"/>
        <v>#N/A</v>
      </c>
      <c r="CV427" s="76" t="e">
        <f t="shared" ca="1" si="464"/>
        <v>#N/A</v>
      </c>
      <c r="CW427" s="76" t="e">
        <f t="shared" ca="1" si="464"/>
        <v>#N/A</v>
      </c>
      <c r="CX427" s="76" t="e">
        <f t="shared" ca="1" si="464"/>
        <v>#N/A</v>
      </c>
      <c r="CY427" s="76" t="e">
        <f t="shared" ca="1" si="464"/>
        <v>#N/A</v>
      </c>
      <c r="CZ427" s="76" t="e">
        <f t="shared" ca="1" si="464"/>
        <v>#N/A</v>
      </c>
      <c r="DA427" s="76" t="e">
        <f t="shared" ca="1" si="464"/>
        <v>#N/A</v>
      </c>
      <c r="DB427" s="76" t="e">
        <f t="shared" ca="1" si="464"/>
        <v>#N/A</v>
      </c>
      <c r="DC427" s="76" t="e">
        <f t="shared" ca="1" si="464"/>
        <v>#N/A</v>
      </c>
      <c r="DD427" s="76" t="e">
        <f t="shared" ca="1" si="464"/>
        <v>#N/A</v>
      </c>
      <c r="DE427" s="76" t="e">
        <f t="shared" ca="1" si="464"/>
        <v>#N/A</v>
      </c>
      <c r="DF427" s="76" t="e">
        <f t="shared" ca="1" si="464"/>
        <v>#N/A</v>
      </c>
      <c r="DG427" s="76" t="e">
        <f t="shared" ca="1" si="464"/>
        <v>#N/A</v>
      </c>
      <c r="DH427" s="76" t="e">
        <f t="shared" ca="1" si="464"/>
        <v>#N/A</v>
      </c>
      <c r="DI427" s="76" t="e">
        <f t="shared" ca="1" si="464"/>
        <v>#N/A</v>
      </c>
      <c r="DJ427" s="76" t="e">
        <f t="shared" ca="1" si="464"/>
        <v>#N/A</v>
      </c>
      <c r="DK427" s="76" t="e">
        <f t="shared" ca="1" si="464"/>
        <v>#N/A</v>
      </c>
      <c r="DL427" s="76" t="e">
        <f t="shared" ca="1" si="464"/>
        <v>#N/A</v>
      </c>
    </row>
    <row r="428" spans="1:116" x14ac:dyDescent="0.35">
      <c r="B428" s="6"/>
      <c r="C428" s="6"/>
      <c r="D428" t="s">
        <v>758</v>
      </c>
      <c r="E428" s="8" t="str">
        <f t="shared" si="458"/>
        <v>428 SUB-PR</v>
      </c>
      <c r="G428" s="158" t="s">
        <v>72</v>
      </c>
      <c r="K428" s="34">
        <f t="shared" ref="K428:P428" ca="1" si="465">SUMIF($3:$3,K$2,428:428)</f>
        <v>815.78947368420995</v>
      </c>
      <c r="L428" s="34">
        <f t="shared" ca="1" si="465"/>
        <v>315.78947368420995</v>
      </c>
      <c r="M428" s="34">
        <f t="shared" ca="1" si="465"/>
        <v>315.78947368420995</v>
      </c>
      <c r="N428" s="34">
        <f t="shared" ca="1" si="465"/>
        <v>315.78947368420995</v>
      </c>
      <c r="O428" s="34">
        <f t="shared" ca="1" si="465"/>
        <v>315.78947368420995</v>
      </c>
      <c r="P428" s="34">
        <f t="shared" ca="1" si="465"/>
        <v>315.78947368420995</v>
      </c>
      <c r="R428" s="15"/>
      <c r="S428" s="76">
        <f t="shared" ref="S428:AX428" ca="1" si="466">S431-S430-S427</f>
        <v>526.31578947368416</v>
      </c>
      <c r="T428" s="76">
        <f t="shared" ca="1" si="466"/>
        <v>26.315789473684163</v>
      </c>
      <c r="U428" s="76">
        <f t="shared" ca="1" si="466"/>
        <v>26.315789473684163</v>
      </c>
      <c r="V428" s="76">
        <f t="shared" ca="1" si="466"/>
        <v>26.315789473684163</v>
      </c>
      <c r="W428" s="76">
        <f t="shared" ca="1" si="466"/>
        <v>26.315789473684163</v>
      </c>
      <c r="X428" s="76">
        <f t="shared" ca="1" si="466"/>
        <v>26.315789473684163</v>
      </c>
      <c r="Y428" s="76">
        <f t="shared" ca="1" si="466"/>
        <v>26.315789473684163</v>
      </c>
      <c r="Z428" s="76">
        <f t="shared" ca="1" si="466"/>
        <v>26.315789473684163</v>
      </c>
      <c r="AA428" s="76">
        <f t="shared" ca="1" si="466"/>
        <v>26.315789473684163</v>
      </c>
      <c r="AB428" s="76">
        <f t="shared" ca="1" si="466"/>
        <v>26.315789473684163</v>
      </c>
      <c r="AC428" s="76">
        <f t="shared" ca="1" si="466"/>
        <v>26.315789473684163</v>
      </c>
      <c r="AD428" s="76">
        <f t="shared" ca="1" si="466"/>
        <v>26.315789473684163</v>
      </c>
      <c r="AE428" s="76">
        <f t="shared" ca="1" si="466"/>
        <v>26.315789473684163</v>
      </c>
      <c r="AF428" s="76">
        <f t="shared" ca="1" si="466"/>
        <v>26.315789473684163</v>
      </c>
      <c r="AG428" s="76">
        <f t="shared" ca="1" si="466"/>
        <v>26.315789473684163</v>
      </c>
      <c r="AH428" s="76">
        <f t="shared" ca="1" si="466"/>
        <v>26.315789473684163</v>
      </c>
      <c r="AI428" s="76">
        <f t="shared" ca="1" si="466"/>
        <v>26.315789473684163</v>
      </c>
      <c r="AJ428" s="76">
        <f t="shared" ca="1" si="466"/>
        <v>26.315789473684163</v>
      </c>
      <c r="AK428" s="76">
        <f t="shared" ca="1" si="466"/>
        <v>26.315789473684163</v>
      </c>
      <c r="AL428" s="76">
        <f t="shared" ca="1" si="466"/>
        <v>26.315789473684163</v>
      </c>
      <c r="AM428" s="76">
        <f t="shared" ca="1" si="466"/>
        <v>26.315789473684163</v>
      </c>
      <c r="AN428" s="76">
        <f t="shared" ca="1" si="466"/>
        <v>26.315789473684163</v>
      </c>
      <c r="AO428" s="76">
        <f t="shared" ca="1" si="466"/>
        <v>26.315789473684163</v>
      </c>
      <c r="AP428" s="76">
        <f t="shared" ca="1" si="466"/>
        <v>26.315789473684163</v>
      </c>
      <c r="AQ428" s="76">
        <f t="shared" ca="1" si="466"/>
        <v>26.315789473684163</v>
      </c>
      <c r="AR428" s="76">
        <f t="shared" ca="1" si="466"/>
        <v>26.315789473684163</v>
      </c>
      <c r="AS428" s="76">
        <f t="shared" ca="1" si="466"/>
        <v>26.315789473684163</v>
      </c>
      <c r="AT428" s="76">
        <f t="shared" ca="1" si="466"/>
        <v>26.315789473684163</v>
      </c>
      <c r="AU428" s="76">
        <f t="shared" ca="1" si="466"/>
        <v>26.315789473684163</v>
      </c>
      <c r="AV428" s="76">
        <f t="shared" ca="1" si="466"/>
        <v>26.315789473684163</v>
      </c>
      <c r="AW428" s="76">
        <f t="shared" ca="1" si="466"/>
        <v>26.315789473684163</v>
      </c>
      <c r="AX428" s="76">
        <f t="shared" ca="1" si="466"/>
        <v>26.315789473684163</v>
      </c>
      <c r="AY428" s="76">
        <f t="shared" ref="AY428:CD428" ca="1" si="467">AY431-AY430-AY427</f>
        <v>26.315789473684163</v>
      </c>
      <c r="AZ428" s="76">
        <f t="shared" ca="1" si="467"/>
        <v>26.315789473684163</v>
      </c>
      <c r="BA428" s="76">
        <f t="shared" ca="1" si="467"/>
        <v>26.315789473684163</v>
      </c>
      <c r="BB428" s="76">
        <f t="shared" ca="1" si="467"/>
        <v>26.315789473684163</v>
      </c>
      <c r="BC428" s="76">
        <f t="shared" ca="1" si="467"/>
        <v>26.315789473684163</v>
      </c>
      <c r="BD428" s="76">
        <f t="shared" ca="1" si="467"/>
        <v>26.315789473684163</v>
      </c>
      <c r="BE428" s="76">
        <f t="shared" ca="1" si="467"/>
        <v>26.315789473684163</v>
      </c>
      <c r="BF428" s="76">
        <f t="shared" ca="1" si="467"/>
        <v>26.315789473684163</v>
      </c>
      <c r="BG428" s="76">
        <f t="shared" ca="1" si="467"/>
        <v>26.315789473684163</v>
      </c>
      <c r="BH428" s="76">
        <f t="shared" ca="1" si="467"/>
        <v>26.315789473684163</v>
      </c>
      <c r="BI428" s="76">
        <f t="shared" ca="1" si="467"/>
        <v>26.315789473684163</v>
      </c>
      <c r="BJ428" s="76">
        <f t="shared" ca="1" si="467"/>
        <v>26.315789473684163</v>
      </c>
      <c r="BK428" s="76">
        <f t="shared" ca="1" si="467"/>
        <v>26.315789473684163</v>
      </c>
      <c r="BL428" s="76">
        <f t="shared" ca="1" si="467"/>
        <v>26.315789473684163</v>
      </c>
      <c r="BM428" s="76">
        <f t="shared" ca="1" si="467"/>
        <v>26.315789473684163</v>
      </c>
      <c r="BN428" s="76">
        <f t="shared" ca="1" si="467"/>
        <v>26.315789473684163</v>
      </c>
      <c r="BO428" s="76">
        <f t="shared" ca="1" si="467"/>
        <v>26.315789473684163</v>
      </c>
      <c r="BP428" s="76">
        <f t="shared" ca="1" si="467"/>
        <v>26.315789473684163</v>
      </c>
      <c r="BQ428" s="76">
        <f t="shared" ca="1" si="467"/>
        <v>26.315789473684163</v>
      </c>
      <c r="BR428" s="76">
        <f t="shared" ca="1" si="467"/>
        <v>26.315789473684163</v>
      </c>
      <c r="BS428" s="76">
        <f t="shared" ca="1" si="467"/>
        <v>26.315789473684163</v>
      </c>
      <c r="BT428" s="76">
        <f t="shared" ca="1" si="467"/>
        <v>26.315789473684163</v>
      </c>
      <c r="BU428" s="76">
        <f t="shared" ca="1" si="467"/>
        <v>26.315789473684163</v>
      </c>
      <c r="BV428" s="76">
        <f t="shared" ca="1" si="467"/>
        <v>26.315789473684163</v>
      </c>
      <c r="BW428" s="76">
        <f t="shared" ca="1" si="467"/>
        <v>26.315789473684163</v>
      </c>
      <c r="BX428" s="76">
        <f t="shared" ca="1" si="467"/>
        <v>26.315789473684163</v>
      </c>
      <c r="BY428" s="76">
        <f t="shared" ca="1" si="467"/>
        <v>26.315789473684163</v>
      </c>
      <c r="BZ428" s="76">
        <f t="shared" ca="1" si="467"/>
        <v>26.315789473684163</v>
      </c>
      <c r="CA428" s="76">
        <f t="shared" ca="1" si="467"/>
        <v>26.315789473684163</v>
      </c>
      <c r="CB428" s="76">
        <f t="shared" ca="1" si="467"/>
        <v>26.315789473684163</v>
      </c>
      <c r="CC428" s="76">
        <f t="shared" ca="1" si="467"/>
        <v>26.315789473684163</v>
      </c>
      <c r="CD428" s="76">
        <f t="shared" ca="1" si="467"/>
        <v>26.315789473684163</v>
      </c>
      <c r="CE428" s="76">
        <f t="shared" ref="CE428:CL428" ca="1" si="468">CE431-CE430-CE427</f>
        <v>26.315789473684163</v>
      </c>
      <c r="CF428" s="76">
        <f t="shared" ca="1" si="468"/>
        <v>26.315789473684163</v>
      </c>
      <c r="CG428" s="76">
        <f t="shared" ca="1" si="468"/>
        <v>26.315789473684163</v>
      </c>
      <c r="CH428" s="76">
        <f t="shared" ca="1" si="468"/>
        <v>26.315789473684163</v>
      </c>
      <c r="CI428" s="76">
        <f t="shared" ca="1" si="468"/>
        <v>26.315789473684163</v>
      </c>
      <c r="CJ428" s="76">
        <f t="shared" ca="1" si="468"/>
        <v>26.315789473684163</v>
      </c>
      <c r="CK428" s="76">
        <f t="shared" ca="1" si="468"/>
        <v>26.315789473684163</v>
      </c>
      <c r="CL428" s="76">
        <f t="shared" ca="1" si="468"/>
        <v>26.315789473684163</v>
      </c>
      <c r="CO428" s="76" t="e">
        <f t="shared" ref="CO428:DK428" ca="1" si="469">CO431-CO430-CO427</f>
        <v>#N/A</v>
      </c>
      <c r="CP428" s="76" t="e">
        <f t="shared" ca="1" si="469"/>
        <v>#N/A</v>
      </c>
      <c r="CQ428" s="76" t="e">
        <f t="shared" ca="1" si="469"/>
        <v>#N/A</v>
      </c>
      <c r="CR428" s="76" t="e">
        <f t="shared" ca="1" si="469"/>
        <v>#N/A</v>
      </c>
      <c r="CS428" s="76" t="e">
        <f t="shared" ca="1" si="469"/>
        <v>#N/A</v>
      </c>
      <c r="CT428" s="76" t="e">
        <f t="shared" ca="1" si="469"/>
        <v>#N/A</v>
      </c>
      <c r="CU428" s="76" t="e">
        <f t="shared" ca="1" si="469"/>
        <v>#N/A</v>
      </c>
      <c r="CV428" s="76" t="e">
        <f t="shared" ca="1" si="469"/>
        <v>#N/A</v>
      </c>
      <c r="CW428" s="76" t="e">
        <f t="shared" ca="1" si="469"/>
        <v>#N/A</v>
      </c>
      <c r="CX428" s="76" t="e">
        <f t="shared" ca="1" si="469"/>
        <v>#N/A</v>
      </c>
      <c r="CY428" s="76" t="e">
        <f t="shared" ca="1" si="469"/>
        <v>#N/A</v>
      </c>
      <c r="CZ428" s="76" t="e">
        <f t="shared" ca="1" si="469"/>
        <v>#N/A</v>
      </c>
      <c r="DA428" s="76" t="e">
        <f t="shared" ca="1" si="469"/>
        <v>#N/A</v>
      </c>
      <c r="DB428" s="76" t="e">
        <f t="shared" ca="1" si="469"/>
        <v>#N/A</v>
      </c>
      <c r="DC428" s="76" t="e">
        <f t="shared" ca="1" si="469"/>
        <v>#N/A</v>
      </c>
      <c r="DD428" s="76" t="e">
        <f t="shared" ca="1" si="469"/>
        <v>#N/A</v>
      </c>
      <c r="DE428" s="76" t="e">
        <f t="shared" ca="1" si="469"/>
        <v>#N/A</v>
      </c>
      <c r="DF428" s="76" t="e">
        <f t="shared" ca="1" si="469"/>
        <v>#N/A</v>
      </c>
      <c r="DG428" s="76" t="e">
        <f t="shared" ca="1" si="469"/>
        <v>#N/A</v>
      </c>
      <c r="DH428" s="76" t="e">
        <f t="shared" ca="1" si="469"/>
        <v>#N/A</v>
      </c>
      <c r="DI428" s="76" t="e">
        <f t="shared" ca="1" si="469"/>
        <v>#N/A</v>
      </c>
      <c r="DJ428" s="76" t="e">
        <f t="shared" ca="1" si="469"/>
        <v>#N/A</v>
      </c>
      <c r="DK428" s="76" t="e">
        <f t="shared" ca="1" si="469"/>
        <v>#N/A</v>
      </c>
      <c r="DL428" s="76" t="e">
        <f t="shared" ref="DL428" ca="1" si="470">DL431-DL430-DL427</f>
        <v>#N/A</v>
      </c>
    </row>
    <row r="429" spans="1:116" x14ac:dyDescent="0.35">
      <c r="B429" t="str">
        <f>E429</f>
        <v>429 SUB-PR</v>
      </c>
      <c r="D429" t="s">
        <v>758</v>
      </c>
      <c r="E429" s="8" t="str">
        <f t="shared" si="458"/>
        <v>429 SUB-PR</v>
      </c>
      <c r="G429" s="145" t="s">
        <v>73</v>
      </c>
      <c r="H429" s="12"/>
      <c r="I429" s="60"/>
      <c r="J429" s="60"/>
      <c r="K429" s="16">
        <v>0.05</v>
      </c>
      <c r="L429" s="16">
        <v>0.05</v>
      </c>
      <c r="M429" s="16">
        <v>0.05</v>
      </c>
      <c r="N429" s="16">
        <v>0.05</v>
      </c>
      <c r="O429" s="16">
        <v>0.05</v>
      </c>
      <c r="P429" s="16">
        <v>0.05</v>
      </c>
      <c r="R429" s="20"/>
      <c r="S429" s="150" cm="1">
        <f t="array" ref="S429">INDEX($K:$P,ROW(),MATCH(S$3,$K$2:$P$2,0))</f>
        <v>0.05</v>
      </c>
      <c r="T429" s="150" cm="1">
        <f t="array" ref="T429">INDEX($K:$P,ROW(),MATCH(T$3,$K$2:$P$2,0))</f>
        <v>0.05</v>
      </c>
      <c r="U429" s="150" cm="1">
        <f t="array" ref="U429">INDEX($K:$P,ROW(),MATCH(U$3,$K$2:$P$2,0))</f>
        <v>0.05</v>
      </c>
      <c r="V429" s="150" cm="1">
        <f t="array" ref="V429">INDEX($K:$P,ROW(),MATCH(V$3,$K$2:$P$2,0))</f>
        <v>0.05</v>
      </c>
      <c r="W429" s="150" cm="1">
        <f t="array" ref="W429">INDEX($K:$P,ROW(),MATCH(W$3,$K$2:$P$2,0))</f>
        <v>0.05</v>
      </c>
      <c r="X429" s="150" cm="1">
        <f t="array" ref="X429">INDEX($K:$P,ROW(),MATCH(X$3,$K$2:$P$2,0))</f>
        <v>0.05</v>
      </c>
      <c r="Y429" s="150" cm="1">
        <f t="array" ref="Y429">INDEX($K:$P,ROW(),MATCH(Y$3,$K$2:$P$2,0))</f>
        <v>0.05</v>
      </c>
      <c r="Z429" s="150" cm="1">
        <f t="array" ref="Z429">INDEX($K:$P,ROW(),MATCH(Z$3,$K$2:$P$2,0))</f>
        <v>0.05</v>
      </c>
      <c r="AA429" s="150" cm="1">
        <f t="array" ref="AA429">INDEX($K:$P,ROW(),MATCH(AA$3,$K$2:$P$2,0))</f>
        <v>0.05</v>
      </c>
      <c r="AB429" s="150" cm="1">
        <f t="array" ref="AB429">INDEX($K:$P,ROW(),MATCH(AB$3,$K$2:$P$2,0))</f>
        <v>0.05</v>
      </c>
      <c r="AC429" s="150" cm="1">
        <f t="array" ref="AC429">INDEX($K:$P,ROW(),MATCH(AC$3,$K$2:$P$2,0))</f>
        <v>0.05</v>
      </c>
      <c r="AD429" s="150" cm="1">
        <f t="array" ref="AD429">INDEX($K:$P,ROW(),MATCH(AD$3,$K$2:$P$2,0))</f>
        <v>0.05</v>
      </c>
      <c r="AE429" s="150" cm="1">
        <f t="array" ref="AE429">INDEX($K:$P,ROW(),MATCH(AE$3,$K$2:$P$2,0))</f>
        <v>0.05</v>
      </c>
      <c r="AF429" s="150" cm="1">
        <f t="array" ref="AF429">INDEX($K:$P,ROW(),MATCH(AF$3,$K$2:$P$2,0))</f>
        <v>0.05</v>
      </c>
      <c r="AG429" s="150" cm="1">
        <f t="array" ref="AG429">INDEX($K:$P,ROW(),MATCH(AG$3,$K$2:$P$2,0))</f>
        <v>0.05</v>
      </c>
      <c r="AH429" s="150" cm="1">
        <f t="array" ref="AH429">INDEX($K:$P,ROW(),MATCH(AH$3,$K$2:$P$2,0))</f>
        <v>0.05</v>
      </c>
      <c r="AI429" s="150" cm="1">
        <f t="array" ref="AI429">INDEX($K:$P,ROW(),MATCH(AI$3,$K$2:$P$2,0))</f>
        <v>0.05</v>
      </c>
      <c r="AJ429" s="150" cm="1">
        <f t="array" ref="AJ429">INDEX($K:$P,ROW(),MATCH(AJ$3,$K$2:$P$2,0))</f>
        <v>0.05</v>
      </c>
      <c r="AK429" s="150" cm="1">
        <f t="array" ref="AK429">INDEX($K:$P,ROW(),MATCH(AK$3,$K$2:$P$2,0))</f>
        <v>0.05</v>
      </c>
      <c r="AL429" s="150" cm="1">
        <f t="array" ref="AL429">INDEX($K:$P,ROW(),MATCH(AL$3,$K$2:$P$2,0))</f>
        <v>0.05</v>
      </c>
      <c r="AM429" s="150" cm="1">
        <f t="array" ref="AM429">INDEX($K:$P,ROW(),MATCH(AM$3,$K$2:$P$2,0))</f>
        <v>0.05</v>
      </c>
      <c r="AN429" s="150" cm="1">
        <f t="array" ref="AN429">INDEX($K:$P,ROW(),MATCH(AN$3,$K$2:$P$2,0))</f>
        <v>0.05</v>
      </c>
      <c r="AO429" s="150" cm="1">
        <f t="array" ref="AO429">INDEX($K:$P,ROW(),MATCH(AO$3,$K$2:$P$2,0))</f>
        <v>0.05</v>
      </c>
      <c r="AP429" s="150" cm="1">
        <f t="array" ref="AP429">INDEX($K:$P,ROW(),MATCH(AP$3,$K$2:$P$2,0))</f>
        <v>0.05</v>
      </c>
      <c r="AQ429" s="150" cm="1">
        <f t="array" ref="AQ429">INDEX($K:$P,ROW(),MATCH(AQ$3,$K$2:$P$2,0))</f>
        <v>0.05</v>
      </c>
      <c r="AR429" s="150" cm="1">
        <f t="array" ref="AR429">INDEX($K:$P,ROW(),MATCH(AR$3,$K$2:$P$2,0))</f>
        <v>0.05</v>
      </c>
      <c r="AS429" s="150" cm="1">
        <f t="array" ref="AS429">INDEX($K:$P,ROW(),MATCH(AS$3,$K$2:$P$2,0))</f>
        <v>0.05</v>
      </c>
      <c r="AT429" s="150" cm="1">
        <f t="array" ref="AT429">INDEX($K:$P,ROW(),MATCH(AT$3,$K$2:$P$2,0))</f>
        <v>0.05</v>
      </c>
      <c r="AU429" s="150" cm="1">
        <f t="array" ref="AU429">INDEX($K:$P,ROW(),MATCH(AU$3,$K$2:$P$2,0))</f>
        <v>0.05</v>
      </c>
      <c r="AV429" s="150" cm="1">
        <f t="array" ref="AV429">INDEX($K:$P,ROW(),MATCH(AV$3,$K$2:$P$2,0))</f>
        <v>0.05</v>
      </c>
      <c r="AW429" s="150" cm="1">
        <f t="array" ref="AW429">INDEX($K:$P,ROW(),MATCH(AW$3,$K$2:$P$2,0))</f>
        <v>0.05</v>
      </c>
      <c r="AX429" s="150" cm="1">
        <f t="array" ref="AX429">INDEX($K:$P,ROW(),MATCH(AX$3,$K$2:$P$2,0))</f>
        <v>0.05</v>
      </c>
      <c r="AY429" s="150" cm="1">
        <f t="array" ref="AY429">INDEX($K:$P,ROW(),MATCH(AY$3,$K$2:$P$2,0))</f>
        <v>0.05</v>
      </c>
      <c r="AZ429" s="150" cm="1">
        <f t="array" ref="AZ429">INDEX($K:$P,ROW(),MATCH(AZ$3,$K$2:$P$2,0))</f>
        <v>0.05</v>
      </c>
      <c r="BA429" s="150" cm="1">
        <f t="array" ref="BA429">INDEX($K:$P,ROW(),MATCH(BA$3,$K$2:$P$2,0))</f>
        <v>0.05</v>
      </c>
      <c r="BB429" s="150" cm="1">
        <f t="array" ref="BB429">INDEX($K:$P,ROW(),MATCH(BB$3,$K$2:$P$2,0))</f>
        <v>0.05</v>
      </c>
      <c r="BC429" s="150" cm="1">
        <f t="array" ref="BC429">INDEX($K:$P,ROW(),MATCH(BC$3,$K$2:$P$2,0))</f>
        <v>0.05</v>
      </c>
      <c r="BD429" s="150" cm="1">
        <f t="array" ref="BD429">INDEX($K:$P,ROW(),MATCH(BD$3,$K$2:$P$2,0))</f>
        <v>0.05</v>
      </c>
      <c r="BE429" s="150" cm="1">
        <f t="array" ref="BE429">INDEX($K:$P,ROW(),MATCH(BE$3,$K$2:$P$2,0))</f>
        <v>0.05</v>
      </c>
      <c r="BF429" s="150" cm="1">
        <f t="array" ref="BF429">INDEX($K:$P,ROW(),MATCH(BF$3,$K$2:$P$2,0))</f>
        <v>0.05</v>
      </c>
      <c r="BG429" s="150" cm="1">
        <f t="array" ref="BG429">INDEX($K:$P,ROW(),MATCH(BG$3,$K$2:$P$2,0))</f>
        <v>0.05</v>
      </c>
      <c r="BH429" s="150" cm="1">
        <f t="array" ref="BH429">INDEX($K:$P,ROW(),MATCH(BH$3,$K$2:$P$2,0))</f>
        <v>0.05</v>
      </c>
      <c r="BI429" s="150" cm="1">
        <f t="array" ref="BI429">INDEX($K:$P,ROW(),MATCH(BI$3,$K$2:$P$2,0))</f>
        <v>0.05</v>
      </c>
      <c r="BJ429" s="150" cm="1">
        <f t="array" ref="BJ429">INDEX($K:$P,ROW(),MATCH(BJ$3,$K$2:$P$2,0))</f>
        <v>0.05</v>
      </c>
      <c r="BK429" s="150" cm="1">
        <f t="array" ref="BK429">INDEX($K:$P,ROW(),MATCH(BK$3,$K$2:$P$2,0))</f>
        <v>0.05</v>
      </c>
      <c r="BL429" s="150" cm="1">
        <f t="array" ref="BL429">INDEX($K:$P,ROW(),MATCH(BL$3,$K$2:$P$2,0))</f>
        <v>0.05</v>
      </c>
      <c r="BM429" s="150" cm="1">
        <f t="array" ref="BM429">INDEX($K:$P,ROW(),MATCH(BM$3,$K$2:$P$2,0))</f>
        <v>0.05</v>
      </c>
      <c r="BN429" s="150" cm="1">
        <f t="array" ref="BN429">INDEX($K:$P,ROW(),MATCH(BN$3,$K$2:$P$2,0))</f>
        <v>0.05</v>
      </c>
      <c r="BO429" s="150" cm="1">
        <f t="array" ref="BO429">INDEX($K:$P,ROW(),MATCH(BO$3,$K$2:$P$2,0))</f>
        <v>0.05</v>
      </c>
      <c r="BP429" s="150" cm="1">
        <f t="array" ref="BP429">INDEX($K:$P,ROW(),MATCH(BP$3,$K$2:$P$2,0))</f>
        <v>0.05</v>
      </c>
      <c r="BQ429" s="150" cm="1">
        <f t="array" ref="BQ429">INDEX($K:$P,ROW(),MATCH(BQ$3,$K$2:$P$2,0))</f>
        <v>0.05</v>
      </c>
      <c r="BR429" s="150" cm="1">
        <f t="array" ref="BR429">INDEX($K:$P,ROW(),MATCH(BR$3,$K$2:$P$2,0))</f>
        <v>0.05</v>
      </c>
      <c r="BS429" s="150" cm="1">
        <f t="array" ref="BS429">INDEX($K:$P,ROW(),MATCH(BS$3,$K$2:$P$2,0))</f>
        <v>0.05</v>
      </c>
      <c r="BT429" s="150" cm="1">
        <f t="array" ref="BT429">INDEX($K:$P,ROW(),MATCH(BT$3,$K$2:$P$2,0))</f>
        <v>0.05</v>
      </c>
      <c r="BU429" s="150" cm="1">
        <f t="array" ref="BU429">INDEX($K:$P,ROW(),MATCH(BU$3,$K$2:$P$2,0))</f>
        <v>0.05</v>
      </c>
      <c r="BV429" s="150" cm="1">
        <f t="array" ref="BV429">INDEX($K:$P,ROW(),MATCH(BV$3,$K$2:$P$2,0))</f>
        <v>0.05</v>
      </c>
      <c r="BW429" s="150" cm="1">
        <f t="array" ref="BW429">INDEX($K:$P,ROW(),MATCH(BW$3,$K$2:$P$2,0))</f>
        <v>0.05</v>
      </c>
      <c r="BX429" s="150" cm="1">
        <f t="array" ref="BX429">INDEX($K:$P,ROW(),MATCH(BX$3,$K$2:$P$2,0))</f>
        <v>0.05</v>
      </c>
      <c r="BY429" s="150" cm="1">
        <f t="array" ref="BY429">INDEX($K:$P,ROW(),MATCH(BY$3,$K$2:$P$2,0))</f>
        <v>0.05</v>
      </c>
      <c r="BZ429" s="150" cm="1">
        <f t="array" ref="BZ429">INDEX($K:$P,ROW(),MATCH(BZ$3,$K$2:$P$2,0))</f>
        <v>0.05</v>
      </c>
      <c r="CA429" s="150" cm="1">
        <f t="array" ref="CA429">INDEX($K:$P,ROW(),MATCH(CA$3,$K$2:$P$2,0))</f>
        <v>0.05</v>
      </c>
      <c r="CB429" s="150" cm="1">
        <f t="array" ref="CB429">INDEX($K:$P,ROW(),MATCH(CB$3,$K$2:$P$2,0))</f>
        <v>0.05</v>
      </c>
      <c r="CC429" s="150" cm="1">
        <f t="array" ref="CC429">INDEX($K:$P,ROW(),MATCH(CC$3,$K$2:$P$2,0))</f>
        <v>0.05</v>
      </c>
      <c r="CD429" s="150" cm="1">
        <f t="array" ref="CD429">INDEX($K:$P,ROW(),MATCH(CD$3,$K$2:$P$2,0))</f>
        <v>0.05</v>
      </c>
      <c r="CE429" s="150" cm="1">
        <f t="array" ref="CE429">INDEX($K:$P,ROW(),MATCH(CE$3,$K$2:$P$2,0))</f>
        <v>0.05</v>
      </c>
      <c r="CF429" s="150" cm="1">
        <f t="array" ref="CF429">INDEX($K:$P,ROW(),MATCH(CF$3,$K$2:$P$2,0))</f>
        <v>0.05</v>
      </c>
      <c r="CG429" s="150" cm="1">
        <f t="array" ref="CG429">INDEX($K:$P,ROW(),MATCH(CG$3,$K$2:$P$2,0))</f>
        <v>0.05</v>
      </c>
      <c r="CH429" s="150" cm="1">
        <f t="array" ref="CH429">INDEX($K:$P,ROW(),MATCH(CH$3,$K$2:$P$2,0))</f>
        <v>0.05</v>
      </c>
      <c r="CI429" s="150" cm="1">
        <f t="array" ref="CI429">INDEX($K:$P,ROW(),MATCH(CI$3,$K$2:$P$2,0))</f>
        <v>0.05</v>
      </c>
      <c r="CJ429" s="150" cm="1">
        <f t="array" ref="CJ429">INDEX($K:$P,ROW(),MATCH(CJ$3,$K$2:$P$2,0))</f>
        <v>0.05</v>
      </c>
      <c r="CK429" s="150" cm="1">
        <f t="array" ref="CK429">INDEX($K:$P,ROW(),MATCH(CK$3,$K$2:$P$2,0))</f>
        <v>0.05</v>
      </c>
      <c r="CL429" s="150" cm="1">
        <f t="array" ref="CL429">INDEX($K:$P,ROW(),MATCH(CL$3,$K$2:$P$2,0))</f>
        <v>0.05</v>
      </c>
      <c r="CN429" s="60"/>
      <c r="CO429" s="150" t="e" cm="1">
        <f t="array" ref="CO429">INDEX($K:$P,ROW(),MATCH(CO$3,$K$2:$P$2,0))</f>
        <v>#N/A</v>
      </c>
      <c r="CP429" s="150" t="e" cm="1">
        <f t="array" ref="CP429">INDEX($K:$P,ROW(),MATCH(CP$3,$K$2:$P$2,0))</f>
        <v>#N/A</v>
      </c>
      <c r="CQ429" s="150" t="e" cm="1">
        <f t="array" ref="CQ429">INDEX($K:$P,ROW(),MATCH(CQ$3,$K$2:$P$2,0))</f>
        <v>#N/A</v>
      </c>
      <c r="CR429" s="150" t="e" cm="1">
        <f t="array" ref="CR429">INDEX($K:$P,ROW(),MATCH(CR$3,$K$2:$P$2,0))</f>
        <v>#N/A</v>
      </c>
      <c r="CS429" s="150" t="e" cm="1">
        <f t="array" ref="CS429">INDEX($K:$P,ROW(),MATCH(CS$3,$K$2:$P$2,0))</f>
        <v>#N/A</v>
      </c>
      <c r="CT429" s="150" t="e" cm="1">
        <f t="array" ref="CT429">INDEX($K:$P,ROW(),MATCH(CT$3,$K$2:$P$2,0))</f>
        <v>#N/A</v>
      </c>
      <c r="CU429" s="150" t="e" cm="1">
        <f t="array" ref="CU429">INDEX($K:$P,ROW(),MATCH(CU$3,$K$2:$P$2,0))</f>
        <v>#N/A</v>
      </c>
      <c r="CV429" s="150" t="e" cm="1">
        <f t="array" ref="CV429">INDEX($K:$P,ROW(),MATCH(CV$3,$K$2:$P$2,0))</f>
        <v>#N/A</v>
      </c>
      <c r="CW429" s="150" t="e" cm="1">
        <f t="array" ref="CW429">INDEX($K:$P,ROW(),MATCH(CW$3,$K$2:$P$2,0))</f>
        <v>#N/A</v>
      </c>
      <c r="CX429" s="150" t="e" cm="1">
        <f t="array" ref="CX429">INDEX($K:$P,ROW(),MATCH(CX$3,$K$2:$P$2,0))</f>
        <v>#N/A</v>
      </c>
      <c r="CY429" s="150" t="e" cm="1">
        <f t="array" ref="CY429">INDEX($K:$P,ROW(),MATCH(CY$3,$K$2:$P$2,0))</f>
        <v>#N/A</v>
      </c>
      <c r="CZ429" s="150" t="e" cm="1">
        <f t="array" ref="CZ429">INDEX($K:$P,ROW(),MATCH(CZ$3,$K$2:$P$2,0))</f>
        <v>#N/A</v>
      </c>
      <c r="DA429" s="150" t="e" cm="1">
        <f t="array" ref="DA429">INDEX($K:$P,ROW(),MATCH(DA$3,$K$2:$P$2,0))</f>
        <v>#N/A</v>
      </c>
      <c r="DB429" s="150" t="e" cm="1">
        <f t="array" ref="DB429">INDEX($K:$P,ROW(),MATCH(DB$3,$K$2:$P$2,0))</f>
        <v>#N/A</v>
      </c>
      <c r="DC429" s="150" t="e" cm="1">
        <f t="array" ref="DC429">INDEX($K:$P,ROW(),MATCH(DC$3,$K$2:$P$2,0))</f>
        <v>#N/A</v>
      </c>
      <c r="DD429" s="150" t="e" cm="1">
        <f t="array" ref="DD429">INDEX($K:$P,ROW(),MATCH(DD$3,$K$2:$P$2,0))</f>
        <v>#N/A</v>
      </c>
      <c r="DE429" s="150" t="e" cm="1">
        <f t="array" ref="DE429">INDEX($K:$P,ROW(),MATCH(DE$3,$K$2:$P$2,0))</f>
        <v>#N/A</v>
      </c>
      <c r="DF429" s="150" t="e" cm="1">
        <f t="array" ref="DF429">INDEX($K:$P,ROW(),MATCH(DF$3,$K$2:$P$2,0))</f>
        <v>#N/A</v>
      </c>
      <c r="DG429" s="150" t="e" cm="1">
        <f t="array" ref="DG429">INDEX($K:$P,ROW(),MATCH(DG$3,$K$2:$P$2,0))</f>
        <v>#N/A</v>
      </c>
      <c r="DH429" s="150" t="e" cm="1">
        <f t="array" ref="DH429">INDEX($K:$P,ROW(),MATCH(DH$3,$K$2:$P$2,0))</f>
        <v>#N/A</v>
      </c>
      <c r="DI429" s="150" t="e" cm="1">
        <f t="array" ref="DI429">INDEX($K:$P,ROW(),MATCH(DI$3,$K$2:$P$2,0))</f>
        <v>#N/A</v>
      </c>
      <c r="DJ429" s="150" t="e" cm="1">
        <f t="array" ref="DJ429">INDEX($K:$P,ROW(),MATCH(DJ$3,$K$2:$P$2,0))</f>
        <v>#N/A</v>
      </c>
      <c r="DK429" s="150" t="e" cm="1">
        <f t="array" ref="DK429">INDEX($K:$P,ROW(),MATCH(DK$3,$K$2:$P$2,0))</f>
        <v>#N/A</v>
      </c>
      <c r="DL429" s="150" t="e" cm="1">
        <f t="array" ref="DL429">INDEX($K:$P,ROW(),MATCH(DL$3,$K$2:$P$2,0))</f>
        <v>#N/A</v>
      </c>
    </row>
    <row r="430" spans="1:116" x14ac:dyDescent="0.35">
      <c r="D430" t="s">
        <v>758</v>
      </c>
      <c r="E430" s="8" t="str">
        <f t="shared" si="458"/>
        <v>430 SUB-PR</v>
      </c>
      <c r="G430" s="158" t="s">
        <v>74</v>
      </c>
      <c r="K430" s="34">
        <f t="shared" ref="K430:P430" ca="1" si="471">SUMIF($3:$3,K$2,430:430)</f>
        <v>-315.78947368421058</v>
      </c>
      <c r="L430" s="34">
        <f t="shared" ca="1" si="471"/>
        <v>-315.78947368421058</v>
      </c>
      <c r="M430" s="34">
        <f t="shared" ca="1" si="471"/>
        <v>-315.78947368421058</v>
      </c>
      <c r="N430" s="34">
        <f t="shared" ca="1" si="471"/>
        <v>-315.78947368421058</v>
      </c>
      <c r="O430" s="34">
        <f t="shared" ca="1" si="471"/>
        <v>-315.78947368421058</v>
      </c>
      <c r="P430" s="34">
        <f t="shared" ca="1" si="471"/>
        <v>-315.78947368421058</v>
      </c>
      <c r="R430" s="15"/>
      <c r="S430" s="76">
        <f t="shared" ref="S430:AX430" ca="1" si="472">-S431/(1-S429)*S429</f>
        <v>-26.315789473684216</v>
      </c>
      <c r="T430" s="76">
        <f t="shared" ca="1" si="472"/>
        <v>-26.315789473684216</v>
      </c>
      <c r="U430" s="76">
        <f t="shared" ca="1" si="472"/>
        <v>-26.315789473684216</v>
      </c>
      <c r="V430" s="76">
        <f t="shared" ca="1" si="472"/>
        <v>-26.315789473684216</v>
      </c>
      <c r="W430" s="76">
        <f t="shared" ca="1" si="472"/>
        <v>-26.315789473684216</v>
      </c>
      <c r="X430" s="76">
        <f t="shared" ca="1" si="472"/>
        <v>-26.315789473684216</v>
      </c>
      <c r="Y430" s="76">
        <f t="shared" ca="1" si="472"/>
        <v>-26.315789473684216</v>
      </c>
      <c r="Z430" s="76">
        <f t="shared" ca="1" si="472"/>
        <v>-26.315789473684216</v>
      </c>
      <c r="AA430" s="76">
        <f t="shared" ca="1" si="472"/>
        <v>-26.315789473684216</v>
      </c>
      <c r="AB430" s="76">
        <f t="shared" ca="1" si="472"/>
        <v>-26.315789473684216</v>
      </c>
      <c r="AC430" s="76">
        <f t="shared" ca="1" si="472"/>
        <v>-26.315789473684216</v>
      </c>
      <c r="AD430" s="76">
        <f t="shared" ca="1" si="472"/>
        <v>-26.315789473684216</v>
      </c>
      <c r="AE430" s="76">
        <f t="shared" ca="1" si="472"/>
        <v>-26.315789473684216</v>
      </c>
      <c r="AF430" s="76">
        <f t="shared" ca="1" si="472"/>
        <v>-26.315789473684216</v>
      </c>
      <c r="AG430" s="76">
        <f t="shared" ca="1" si="472"/>
        <v>-26.315789473684216</v>
      </c>
      <c r="AH430" s="76">
        <f t="shared" ca="1" si="472"/>
        <v>-26.315789473684216</v>
      </c>
      <c r="AI430" s="76">
        <f t="shared" ca="1" si="472"/>
        <v>-26.315789473684216</v>
      </c>
      <c r="AJ430" s="76">
        <f t="shared" ca="1" si="472"/>
        <v>-26.315789473684216</v>
      </c>
      <c r="AK430" s="76">
        <f t="shared" ca="1" si="472"/>
        <v>-26.315789473684216</v>
      </c>
      <c r="AL430" s="76">
        <f t="shared" ca="1" si="472"/>
        <v>-26.315789473684216</v>
      </c>
      <c r="AM430" s="76">
        <f t="shared" ca="1" si="472"/>
        <v>-26.315789473684216</v>
      </c>
      <c r="AN430" s="76">
        <f t="shared" ca="1" si="472"/>
        <v>-26.315789473684216</v>
      </c>
      <c r="AO430" s="76">
        <f t="shared" ca="1" si="472"/>
        <v>-26.315789473684216</v>
      </c>
      <c r="AP430" s="76">
        <f t="shared" ca="1" si="472"/>
        <v>-26.315789473684216</v>
      </c>
      <c r="AQ430" s="76">
        <f t="shared" ca="1" si="472"/>
        <v>-26.315789473684216</v>
      </c>
      <c r="AR430" s="76">
        <f t="shared" ca="1" si="472"/>
        <v>-26.315789473684216</v>
      </c>
      <c r="AS430" s="76">
        <f t="shared" ca="1" si="472"/>
        <v>-26.315789473684216</v>
      </c>
      <c r="AT430" s="76">
        <f t="shared" ca="1" si="472"/>
        <v>-26.315789473684216</v>
      </c>
      <c r="AU430" s="76">
        <f t="shared" ca="1" si="472"/>
        <v>-26.315789473684216</v>
      </c>
      <c r="AV430" s="76">
        <f t="shared" ca="1" si="472"/>
        <v>-26.315789473684216</v>
      </c>
      <c r="AW430" s="76">
        <f t="shared" ca="1" si="472"/>
        <v>-26.315789473684216</v>
      </c>
      <c r="AX430" s="76">
        <f t="shared" ca="1" si="472"/>
        <v>-26.315789473684216</v>
      </c>
      <c r="AY430" s="76">
        <f t="shared" ref="AY430:CD430" ca="1" si="473">-AY431/(1-AY429)*AY429</f>
        <v>-26.315789473684216</v>
      </c>
      <c r="AZ430" s="76">
        <f t="shared" ca="1" si="473"/>
        <v>-26.315789473684216</v>
      </c>
      <c r="BA430" s="76">
        <f t="shared" ca="1" si="473"/>
        <v>-26.315789473684216</v>
      </c>
      <c r="BB430" s="76">
        <f t="shared" ca="1" si="473"/>
        <v>-26.315789473684216</v>
      </c>
      <c r="BC430" s="76">
        <f t="shared" ca="1" si="473"/>
        <v>-26.315789473684216</v>
      </c>
      <c r="BD430" s="76">
        <f t="shared" ca="1" si="473"/>
        <v>-26.315789473684216</v>
      </c>
      <c r="BE430" s="76">
        <f t="shared" ca="1" si="473"/>
        <v>-26.315789473684216</v>
      </c>
      <c r="BF430" s="76">
        <f t="shared" ca="1" si="473"/>
        <v>-26.315789473684216</v>
      </c>
      <c r="BG430" s="76">
        <f t="shared" ca="1" si="473"/>
        <v>-26.315789473684216</v>
      </c>
      <c r="BH430" s="76">
        <f t="shared" ca="1" si="473"/>
        <v>-26.315789473684216</v>
      </c>
      <c r="BI430" s="76">
        <f t="shared" ca="1" si="473"/>
        <v>-26.315789473684216</v>
      </c>
      <c r="BJ430" s="76">
        <f t="shared" ca="1" si="473"/>
        <v>-26.315789473684216</v>
      </c>
      <c r="BK430" s="76">
        <f t="shared" ca="1" si="473"/>
        <v>-26.315789473684216</v>
      </c>
      <c r="BL430" s="76">
        <f t="shared" ca="1" si="473"/>
        <v>-26.315789473684216</v>
      </c>
      <c r="BM430" s="76">
        <f t="shared" ca="1" si="473"/>
        <v>-26.315789473684216</v>
      </c>
      <c r="BN430" s="76">
        <f t="shared" ca="1" si="473"/>
        <v>-26.315789473684216</v>
      </c>
      <c r="BO430" s="76">
        <f t="shared" ca="1" si="473"/>
        <v>-26.315789473684216</v>
      </c>
      <c r="BP430" s="76">
        <f t="shared" ca="1" si="473"/>
        <v>-26.315789473684216</v>
      </c>
      <c r="BQ430" s="76">
        <f t="shared" ca="1" si="473"/>
        <v>-26.315789473684216</v>
      </c>
      <c r="BR430" s="76">
        <f t="shared" ca="1" si="473"/>
        <v>-26.315789473684216</v>
      </c>
      <c r="BS430" s="76">
        <f t="shared" ca="1" si="473"/>
        <v>-26.315789473684216</v>
      </c>
      <c r="BT430" s="76">
        <f t="shared" ca="1" si="473"/>
        <v>-26.315789473684216</v>
      </c>
      <c r="BU430" s="76">
        <f t="shared" ca="1" si="473"/>
        <v>-26.315789473684216</v>
      </c>
      <c r="BV430" s="76">
        <f t="shared" ca="1" si="473"/>
        <v>-26.315789473684216</v>
      </c>
      <c r="BW430" s="76">
        <f t="shared" ca="1" si="473"/>
        <v>-26.315789473684216</v>
      </c>
      <c r="BX430" s="76">
        <f t="shared" ca="1" si="473"/>
        <v>-26.315789473684216</v>
      </c>
      <c r="BY430" s="76">
        <f t="shared" ca="1" si="473"/>
        <v>-26.315789473684216</v>
      </c>
      <c r="BZ430" s="76">
        <f t="shared" ca="1" si="473"/>
        <v>-26.315789473684216</v>
      </c>
      <c r="CA430" s="76">
        <f t="shared" ca="1" si="473"/>
        <v>-26.315789473684216</v>
      </c>
      <c r="CB430" s="76">
        <f t="shared" ca="1" si="473"/>
        <v>-26.315789473684216</v>
      </c>
      <c r="CC430" s="76">
        <f t="shared" ca="1" si="473"/>
        <v>-26.315789473684216</v>
      </c>
      <c r="CD430" s="76">
        <f t="shared" ca="1" si="473"/>
        <v>-26.315789473684216</v>
      </c>
      <c r="CE430" s="76">
        <f t="shared" ref="CE430:CL430" ca="1" si="474">-CE431/(1-CE429)*CE429</f>
        <v>-26.315789473684216</v>
      </c>
      <c r="CF430" s="76">
        <f t="shared" ca="1" si="474"/>
        <v>-26.315789473684216</v>
      </c>
      <c r="CG430" s="76">
        <f t="shared" ca="1" si="474"/>
        <v>-26.315789473684216</v>
      </c>
      <c r="CH430" s="76">
        <f t="shared" ca="1" si="474"/>
        <v>-26.315789473684216</v>
      </c>
      <c r="CI430" s="76">
        <f t="shared" ca="1" si="474"/>
        <v>-26.315789473684216</v>
      </c>
      <c r="CJ430" s="76">
        <f t="shared" ca="1" si="474"/>
        <v>-26.315789473684216</v>
      </c>
      <c r="CK430" s="76">
        <f t="shared" ca="1" si="474"/>
        <v>-26.315789473684216</v>
      </c>
      <c r="CL430" s="76">
        <f t="shared" ca="1" si="474"/>
        <v>-26.315789473684216</v>
      </c>
      <c r="CO430" s="76" t="e">
        <f t="shared" ref="CO430:DK430" ca="1" si="475">-CO431/(1-CO429)*CO429</f>
        <v>#N/A</v>
      </c>
      <c r="CP430" s="76" t="e">
        <f t="shared" ca="1" si="475"/>
        <v>#N/A</v>
      </c>
      <c r="CQ430" s="76" t="e">
        <f t="shared" ca="1" si="475"/>
        <v>#N/A</v>
      </c>
      <c r="CR430" s="76" t="e">
        <f t="shared" ca="1" si="475"/>
        <v>#N/A</v>
      </c>
      <c r="CS430" s="76" t="e">
        <f t="shared" ca="1" si="475"/>
        <v>#N/A</v>
      </c>
      <c r="CT430" s="76" t="e">
        <f t="shared" ca="1" si="475"/>
        <v>#N/A</v>
      </c>
      <c r="CU430" s="76" t="e">
        <f t="shared" ca="1" si="475"/>
        <v>#N/A</v>
      </c>
      <c r="CV430" s="76" t="e">
        <f t="shared" ca="1" si="475"/>
        <v>#N/A</v>
      </c>
      <c r="CW430" s="76" t="e">
        <f t="shared" ca="1" si="475"/>
        <v>#N/A</v>
      </c>
      <c r="CX430" s="76" t="e">
        <f t="shared" ca="1" si="475"/>
        <v>#N/A</v>
      </c>
      <c r="CY430" s="76" t="e">
        <f t="shared" ca="1" si="475"/>
        <v>#N/A</v>
      </c>
      <c r="CZ430" s="76" t="e">
        <f t="shared" ca="1" si="475"/>
        <v>#N/A</v>
      </c>
      <c r="DA430" s="76" t="e">
        <f t="shared" ca="1" si="475"/>
        <v>#N/A</v>
      </c>
      <c r="DB430" s="76" t="e">
        <f t="shared" ca="1" si="475"/>
        <v>#N/A</v>
      </c>
      <c r="DC430" s="76" t="e">
        <f t="shared" ca="1" si="475"/>
        <v>#N/A</v>
      </c>
      <c r="DD430" s="76" t="e">
        <f t="shared" ca="1" si="475"/>
        <v>#N/A</v>
      </c>
      <c r="DE430" s="76" t="e">
        <f t="shared" ca="1" si="475"/>
        <v>#N/A</v>
      </c>
      <c r="DF430" s="76" t="e">
        <f t="shared" ca="1" si="475"/>
        <v>#N/A</v>
      </c>
      <c r="DG430" s="76" t="e">
        <f t="shared" ca="1" si="475"/>
        <v>#N/A</v>
      </c>
      <c r="DH430" s="76" t="e">
        <f t="shared" ca="1" si="475"/>
        <v>#N/A</v>
      </c>
      <c r="DI430" s="76" t="e">
        <f t="shared" ca="1" si="475"/>
        <v>#N/A</v>
      </c>
      <c r="DJ430" s="76" t="e">
        <f t="shared" ca="1" si="475"/>
        <v>#N/A</v>
      </c>
      <c r="DK430" s="76" t="e">
        <f t="shared" ca="1" si="475"/>
        <v>#N/A</v>
      </c>
      <c r="DL430" s="76" t="e">
        <f t="shared" ref="DL430" ca="1" si="476">-DL431/(1-DL429)*DL429</f>
        <v>#N/A</v>
      </c>
    </row>
    <row r="431" spans="1:116" x14ac:dyDescent="0.35">
      <c r="C431" t="s">
        <v>80</v>
      </c>
      <c r="D431" t="s">
        <v>758</v>
      </c>
      <c r="E431" s="8" t="str">
        <f t="shared" si="458"/>
        <v>431 SUB-PR</v>
      </c>
      <c r="G431" s="127" t="str">
        <f>"# of "&amp;G435&amp;"s"</f>
        <v># of subscribers</v>
      </c>
      <c r="H431" s="31"/>
      <c r="I431" s="73"/>
      <c r="J431" s="73"/>
      <c r="K431" s="119">
        <f t="shared" ref="K431:P431" ca="1" si="477">SUMIF($4:$4,K$2,431:431)</f>
        <v>500</v>
      </c>
      <c r="L431" s="119">
        <f t="shared" ca="1" si="477"/>
        <v>500</v>
      </c>
      <c r="M431" s="119">
        <f t="shared" ca="1" si="477"/>
        <v>500</v>
      </c>
      <c r="N431" s="119">
        <f t="shared" ca="1" si="477"/>
        <v>500</v>
      </c>
      <c r="O431" s="119">
        <f t="shared" ca="1" si="477"/>
        <v>500</v>
      </c>
      <c r="P431" s="119">
        <f t="shared" ca="1" si="477"/>
        <v>500</v>
      </c>
      <c r="R431" s="38"/>
      <c r="S431" s="151" cm="1">
        <f t="array" aca="1" ref="S431" ca="1">INDIRECT(S416)/S424</f>
        <v>500</v>
      </c>
      <c r="T431" s="151" cm="1">
        <f t="array" aca="1" ref="T431" ca="1">INDIRECT(T416)/T424</f>
        <v>500</v>
      </c>
      <c r="U431" s="151" cm="1">
        <f t="array" aca="1" ref="U431" ca="1">INDIRECT(U416)/U424</f>
        <v>500</v>
      </c>
      <c r="V431" s="151" cm="1">
        <f t="array" aca="1" ref="V431" ca="1">INDIRECT(V416)/V424</f>
        <v>500</v>
      </c>
      <c r="W431" s="151" cm="1">
        <f t="array" aca="1" ref="W431" ca="1">INDIRECT(W416)/W424</f>
        <v>500</v>
      </c>
      <c r="X431" s="151" cm="1">
        <f t="array" aca="1" ref="X431" ca="1">INDIRECT(X416)/X424</f>
        <v>500</v>
      </c>
      <c r="Y431" s="151" cm="1">
        <f t="array" aca="1" ref="Y431" ca="1">INDIRECT(Y416)/Y424</f>
        <v>500</v>
      </c>
      <c r="Z431" s="151" cm="1">
        <f t="array" aca="1" ref="Z431" ca="1">INDIRECT(Z416)/Z424</f>
        <v>500</v>
      </c>
      <c r="AA431" s="151" cm="1">
        <f t="array" aca="1" ref="AA431" ca="1">INDIRECT(AA416)/AA424</f>
        <v>500</v>
      </c>
      <c r="AB431" s="151" cm="1">
        <f t="array" aca="1" ref="AB431" ca="1">INDIRECT(AB416)/AB424</f>
        <v>500</v>
      </c>
      <c r="AC431" s="151" cm="1">
        <f t="array" aca="1" ref="AC431" ca="1">INDIRECT(AC416)/AC424</f>
        <v>500</v>
      </c>
      <c r="AD431" s="151" cm="1">
        <f t="array" aca="1" ref="AD431" ca="1">INDIRECT(AD416)/AD424</f>
        <v>500</v>
      </c>
      <c r="AE431" s="151" cm="1">
        <f t="array" aca="1" ref="AE431" ca="1">INDIRECT(AE416)/AE424</f>
        <v>500</v>
      </c>
      <c r="AF431" s="151" cm="1">
        <f t="array" aca="1" ref="AF431" ca="1">INDIRECT(AF416)/AF424</f>
        <v>500</v>
      </c>
      <c r="AG431" s="151" cm="1">
        <f t="array" aca="1" ref="AG431" ca="1">INDIRECT(AG416)/AG424</f>
        <v>500</v>
      </c>
      <c r="AH431" s="151" cm="1">
        <f t="array" aca="1" ref="AH431" ca="1">INDIRECT(AH416)/AH424</f>
        <v>500</v>
      </c>
      <c r="AI431" s="151" cm="1">
        <f t="array" aca="1" ref="AI431" ca="1">INDIRECT(AI416)/AI424</f>
        <v>500</v>
      </c>
      <c r="AJ431" s="151" cm="1">
        <f t="array" aca="1" ref="AJ431" ca="1">INDIRECT(AJ416)/AJ424</f>
        <v>500</v>
      </c>
      <c r="AK431" s="151" cm="1">
        <f t="array" aca="1" ref="AK431" ca="1">INDIRECT(AK416)/AK424</f>
        <v>500</v>
      </c>
      <c r="AL431" s="151" cm="1">
        <f t="array" aca="1" ref="AL431" ca="1">INDIRECT(AL416)/AL424</f>
        <v>500</v>
      </c>
      <c r="AM431" s="151" cm="1">
        <f t="array" aca="1" ref="AM431" ca="1">INDIRECT(AM416)/AM424</f>
        <v>500</v>
      </c>
      <c r="AN431" s="151" cm="1">
        <f t="array" aca="1" ref="AN431" ca="1">INDIRECT(AN416)/AN424</f>
        <v>500</v>
      </c>
      <c r="AO431" s="151" cm="1">
        <f t="array" aca="1" ref="AO431" ca="1">INDIRECT(AO416)/AO424</f>
        <v>500</v>
      </c>
      <c r="AP431" s="151" cm="1">
        <f t="array" aca="1" ref="AP431" ca="1">INDIRECT(AP416)/AP424</f>
        <v>500</v>
      </c>
      <c r="AQ431" s="151" cm="1">
        <f t="array" aca="1" ref="AQ431" ca="1">INDIRECT(AQ416)/AQ424</f>
        <v>500</v>
      </c>
      <c r="AR431" s="151" cm="1">
        <f t="array" aca="1" ref="AR431" ca="1">INDIRECT(AR416)/AR424</f>
        <v>500</v>
      </c>
      <c r="AS431" s="151" cm="1">
        <f t="array" aca="1" ref="AS431" ca="1">INDIRECT(AS416)/AS424</f>
        <v>500</v>
      </c>
      <c r="AT431" s="151" cm="1">
        <f t="array" aca="1" ref="AT431" ca="1">INDIRECT(AT416)/AT424</f>
        <v>500</v>
      </c>
      <c r="AU431" s="151" cm="1">
        <f t="array" aca="1" ref="AU431" ca="1">INDIRECT(AU416)/AU424</f>
        <v>500</v>
      </c>
      <c r="AV431" s="151" cm="1">
        <f t="array" aca="1" ref="AV431" ca="1">INDIRECT(AV416)/AV424</f>
        <v>500</v>
      </c>
      <c r="AW431" s="151" cm="1">
        <f t="array" aca="1" ref="AW431" ca="1">INDIRECT(AW416)/AW424</f>
        <v>500</v>
      </c>
      <c r="AX431" s="151" cm="1">
        <f t="array" aca="1" ref="AX431" ca="1">INDIRECT(AX416)/AX424</f>
        <v>500</v>
      </c>
      <c r="AY431" s="151" cm="1">
        <f t="array" aca="1" ref="AY431" ca="1">INDIRECT(AY416)/AY424</f>
        <v>500</v>
      </c>
      <c r="AZ431" s="151" cm="1">
        <f t="array" aca="1" ref="AZ431" ca="1">INDIRECT(AZ416)/AZ424</f>
        <v>500</v>
      </c>
      <c r="BA431" s="151" cm="1">
        <f t="array" aca="1" ref="BA431" ca="1">INDIRECT(BA416)/BA424</f>
        <v>500</v>
      </c>
      <c r="BB431" s="151" cm="1">
        <f t="array" aca="1" ref="BB431" ca="1">INDIRECT(BB416)/BB424</f>
        <v>500</v>
      </c>
      <c r="BC431" s="151" cm="1">
        <f t="array" aca="1" ref="BC431" ca="1">INDIRECT(BC416)/BC424</f>
        <v>500</v>
      </c>
      <c r="BD431" s="151" cm="1">
        <f t="array" aca="1" ref="BD431" ca="1">INDIRECT(BD416)/BD424</f>
        <v>500</v>
      </c>
      <c r="BE431" s="151" cm="1">
        <f t="array" aca="1" ref="BE431" ca="1">INDIRECT(BE416)/BE424</f>
        <v>500</v>
      </c>
      <c r="BF431" s="151" cm="1">
        <f t="array" aca="1" ref="BF431" ca="1">INDIRECT(BF416)/BF424</f>
        <v>500</v>
      </c>
      <c r="BG431" s="151" cm="1">
        <f t="array" aca="1" ref="BG431" ca="1">INDIRECT(BG416)/BG424</f>
        <v>500</v>
      </c>
      <c r="BH431" s="151" cm="1">
        <f t="array" aca="1" ref="BH431" ca="1">INDIRECT(BH416)/BH424</f>
        <v>500</v>
      </c>
      <c r="BI431" s="151" cm="1">
        <f t="array" aca="1" ref="BI431" ca="1">INDIRECT(BI416)/BI424</f>
        <v>500</v>
      </c>
      <c r="BJ431" s="151" cm="1">
        <f t="array" aca="1" ref="BJ431" ca="1">INDIRECT(BJ416)/BJ424</f>
        <v>500</v>
      </c>
      <c r="BK431" s="151" cm="1">
        <f t="array" aca="1" ref="BK431" ca="1">INDIRECT(BK416)/BK424</f>
        <v>500</v>
      </c>
      <c r="BL431" s="151" cm="1">
        <f t="array" aca="1" ref="BL431" ca="1">INDIRECT(BL416)/BL424</f>
        <v>500</v>
      </c>
      <c r="BM431" s="151" cm="1">
        <f t="array" aca="1" ref="BM431" ca="1">INDIRECT(BM416)/BM424</f>
        <v>500</v>
      </c>
      <c r="BN431" s="151" cm="1">
        <f t="array" aca="1" ref="BN431" ca="1">INDIRECT(BN416)/BN424</f>
        <v>500</v>
      </c>
      <c r="BO431" s="151" cm="1">
        <f t="array" aca="1" ref="BO431" ca="1">INDIRECT(BO416)/BO424</f>
        <v>500</v>
      </c>
      <c r="BP431" s="151" cm="1">
        <f t="array" aca="1" ref="BP431" ca="1">INDIRECT(BP416)/BP424</f>
        <v>500</v>
      </c>
      <c r="BQ431" s="151" cm="1">
        <f t="array" aca="1" ref="BQ431" ca="1">INDIRECT(BQ416)/BQ424</f>
        <v>500</v>
      </c>
      <c r="BR431" s="151" cm="1">
        <f t="array" aca="1" ref="BR431" ca="1">INDIRECT(BR416)/BR424</f>
        <v>500</v>
      </c>
      <c r="BS431" s="151" cm="1">
        <f t="array" aca="1" ref="BS431" ca="1">INDIRECT(BS416)/BS424</f>
        <v>500</v>
      </c>
      <c r="BT431" s="151" cm="1">
        <f t="array" aca="1" ref="BT431" ca="1">INDIRECT(BT416)/BT424</f>
        <v>500</v>
      </c>
      <c r="BU431" s="151" cm="1">
        <f t="array" aca="1" ref="BU431" ca="1">INDIRECT(BU416)/BU424</f>
        <v>500</v>
      </c>
      <c r="BV431" s="151" cm="1">
        <f t="array" aca="1" ref="BV431" ca="1">INDIRECT(BV416)/BV424</f>
        <v>500</v>
      </c>
      <c r="BW431" s="151" cm="1">
        <f t="array" aca="1" ref="BW431" ca="1">INDIRECT(BW416)/BW424</f>
        <v>500</v>
      </c>
      <c r="BX431" s="151" cm="1">
        <f t="array" aca="1" ref="BX431" ca="1">INDIRECT(BX416)/BX424</f>
        <v>500</v>
      </c>
      <c r="BY431" s="151" cm="1">
        <f t="array" aca="1" ref="BY431" ca="1">INDIRECT(BY416)/BY424</f>
        <v>500</v>
      </c>
      <c r="BZ431" s="151" cm="1">
        <f t="array" aca="1" ref="BZ431" ca="1">INDIRECT(BZ416)/BZ424</f>
        <v>500</v>
      </c>
      <c r="CA431" s="151" cm="1">
        <f t="array" aca="1" ref="CA431" ca="1">INDIRECT(CA416)/CA424</f>
        <v>500</v>
      </c>
      <c r="CB431" s="151" cm="1">
        <f t="array" aca="1" ref="CB431" ca="1">INDIRECT(CB416)/CB424</f>
        <v>500</v>
      </c>
      <c r="CC431" s="151" cm="1">
        <f t="array" aca="1" ref="CC431" ca="1">INDIRECT(CC416)/CC424</f>
        <v>500</v>
      </c>
      <c r="CD431" s="151" cm="1">
        <f t="array" aca="1" ref="CD431" ca="1">INDIRECT(CD416)/CD424</f>
        <v>500</v>
      </c>
      <c r="CE431" s="151" cm="1">
        <f t="array" aca="1" ref="CE431" ca="1">INDIRECT(CE416)/CE424</f>
        <v>500</v>
      </c>
      <c r="CF431" s="151" cm="1">
        <f t="array" aca="1" ref="CF431" ca="1">INDIRECT(CF416)/CF424</f>
        <v>500</v>
      </c>
      <c r="CG431" s="151" cm="1">
        <f t="array" aca="1" ref="CG431" ca="1">INDIRECT(CG416)/CG424</f>
        <v>500</v>
      </c>
      <c r="CH431" s="151" cm="1">
        <f t="array" aca="1" ref="CH431" ca="1">INDIRECT(CH416)/CH424</f>
        <v>500</v>
      </c>
      <c r="CI431" s="151" cm="1">
        <f t="array" aca="1" ref="CI431" ca="1">INDIRECT(CI416)/CI424</f>
        <v>500</v>
      </c>
      <c r="CJ431" s="151" cm="1">
        <f t="array" aca="1" ref="CJ431" ca="1">INDIRECT(CJ416)/CJ424</f>
        <v>500</v>
      </c>
      <c r="CK431" s="151" cm="1">
        <f t="array" aca="1" ref="CK431" ca="1">INDIRECT(CK416)/CK424</f>
        <v>500</v>
      </c>
      <c r="CL431" s="151" cm="1">
        <f t="array" aca="1" ref="CL431" ca="1">INDIRECT(CL416)/CL424</f>
        <v>500</v>
      </c>
      <c r="CN431" s="73"/>
      <c r="CO431" s="151" t="e" cm="1">
        <f t="array" aca="1" ref="CO431" ca="1">INDIRECT(CO416)/CO424</f>
        <v>#N/A</v>
      </c>
      <c r="CP431" s="151" t="e" cm="1">
        <f t="array" aca="1" ref="CP431" ca="1">INDIRECT(CP416)/CP424</f>
        <v>#N/A</v>
      </c>
      <c r="CQ431" s="151" t="e" cm="1">
        <f t="array" aca="1" ref="CQ431" ca="1">INDIRECT(CQ416)/CQ424</f>
        <v>#N/A</v>
      </c>
      <c r="CR431" s="151" t="e" cm="1">
        <f t="array" aca="1" ref="CR431" ca="1">INDIRECT(CR416)/CR424</f>
        <v>#N/A</v>
      </c>
      <c r="CS431" s="151" t="e" cm="1">
        <f t="array" aca="1" ref="CS431" ca="1">INDIRECT(CS416)/CS424</f>
        <v>#N/A</v>
      </c>
      <c r="CT431" s="151" t="e" cm="1">
        <f t="array" aca="1" ref="CT431" ca="1">INDIRECT(CT416)/CT424</f>
        <v>#N/A</v>
      </c>
      <c r="CU431" s="151" t="e" cm="1">
        <f t="array" aca="1" ref="CU431" ca="1">INDIRECT(CU416)/CU424</f>
        <v>#N/A</v>
      </c>
      <c r="CV431" s="151" t="e" cm="1">
        <f t="array" aca="1" ref="CV431" ca="1">INDIRECT(CV416)/CV424</f>
        <v>#N/A</v>
      </c>
      <c r="CW431" s="151" t="e" cm="1">
        <f t="array" aca="1" ref="CW431" ca="1">INDIRECT(CW416)/CW424</f>
        <v>#N/A</v>
      </c>
      <c r="CX431" s="151" t="e" cm="1">
        <f t="array" aca="1" ref="CX431" ca="1">INDIRECT(CX416)/CX424</f>
        <v>#N/A</v>
      </c>
      <c r="CY431" s="151" t="e" cm="1">
        <f t="array" aca="1" ref="CY431" ca="1">INDIRECT(CY416)/CY424</f>
        <v>#N/A</v>
      </c>
      <c r="CZ431" s="151" t="e" cm="1">
        <f t="array" aca="1" ref="CZ431" ca="1">INDIRECT(CZ416)/CZ424</f>
        <v>#N/A</v>
      </c>
      <c r="DA431" s="151" t="e" cm="1">
        <f t="array" aca="1" ref="DA431" ca="1">INDIRECT(DA416)/DA424</f>
        <v>#N/A</v>
      </c>
      <c r="DB431" s="151" t="e" cm="1">
        <f t="array" aca="1" ref="DB431" ca="1">INDIRECT(DB416)/DB424</f>
        <v>#N/A</v>
      </c>
      <c r="DC431" s="151" t="e" cm="1">
        <f t="array" aca="1" ref="DC431" ca="1">INDIRECT(DC416)/DC424</f>
        <v>#N/A</v>
      </c>
      <c r="DD431" s="151" t="e" cm="1">
        <f t="array" aca="1" ref="DD431" ca="1">INDIRECT(DD416)/DD424</f>
        <v>#N/A</v>
      </c>
      <c r="DE431" s="151" t="e" cm="1">
        <f t="array" aca="1" ref="DE431" ca="1">INDIRECT(DE416)/DE424</f>
        <v>#N/A</v>
      </c>
      <c r="DF431" s="151" t="e" cm="1">
        <f t="array" aca="1" ref="DF431" ca="1">INDIRECT(DF416)/DF424</f>
        <v>#N/A</v>
      </c>
      <c r="DG431" s="151" t="e" cm="1">
        <f t="array" aca="1" ref="DG431" ca="1">INDIRECT(DG416)/DG424</f>
        <v>#N/A</v>
      </c>
      <c r="DH431" s="151" t="e" cm="1">
        <f t="array" aca="1" ref="DH431" ca="1">INDIRECT(DH416)/DH424</f>
        <v>#N/A</v>
      </c>
      <c r="DI431" s="151" t="e" cm="1">
        <f t="array" aca="1" ref="DI431" ca="1">INDIRECT(DI416)/DI424</f>
        <v>#N/A</v>
      </c>
      <c r="DJ431" s="151" t="e" cm="1">
        <f t="array" aca="1" ref="DJ431" ca="1">INDIRECT(DJ416)/DJ424</f>
        <v>#N/A</v>
      </c>
      <c r="DK431" s="151" t="e" cm="1">
        <f t="array" aca="1" ref="DK431" ca="1">INDIRECT(DK416)/DK424</f>
        <v>#N/A</v>
      </c>
      <c r="DL431" s="151" t="e" cm="1">
        <f t="array" aca="1" ref="DL431" ca="1">INDIRECT(DL416)/DL424</f>
        <v>#N/A</v>
      </c>
    </row>
    <row r="432" spans="1:116" x14ac:dyDescent="0.35">
      <c r="D432" t="s">
        <v>758</v>
      </c>
      <c r="E432" s="8" t="str">
        <f t="shared" si="458"/>
        <v>432 SUB-PR</v>
      </c>
      <c r="G432" s="145" t="s">
        <v>62</v>
      </c>
      <c r="H432" s="12"/>
      <c r="I432" s="60"/>
      <c r="J432" s="60"/>
      <c r="K432" s="34">
        <f t="shared" ref="K432:P432" ca="1" si="478">K431-SUM(K430,K427:K428)</f>
        <v>6.2527760746888816E-13</v>
      </c>
      <c r="L432" s="34">
        <f t="shared" ca="1" si="478"/>
        <v>6.2527760746888816E-13</v>
      </c>
      <c r="M432" s="34">
        <f t="shared" ca="1" si="478"/>
        <v>6.2527760746888816E-13</v>
      </c>
      <c r="N432" s="34">
        <f t="shared" ca="1" si="478"/>
        <v>6.2527760746888816E-13</v>
      </c>
      <c r="O432" s="34">
        <f t="shared" ca="1" si="478"/>
        <v>6.2527760746888816E-13</v>
      </c>
      <c r="P432" s="34">
        <f t="shared" ca="1" si="478"/>
        <v>6.2527760746888816E-13</v>
      </c>
      <c r="R432" s="15"/>
      <c r="S432" s="76">
        <f t="shared" ref="S432:AX432" ca="1" si="479">S431-SUM(S430,S427:S428)</f>
        <v>0</v>
      </c>
      <c r="T432" s="76">
        <f t="shared" ca="1" si="479"/>
        <v>0</v>
      </c>
      <c r="U432" s="76">
        <f t="shared" ca="1" si="479"/>
        <v>0</v>
      </c>
      <c r="V432" s="76">
        <f t="shared" ca="1" si="479"/>
        <v>0</v>
      </c>
      <c r="W432" s="76">
        <f t="shared" ca="1" si="479"/>
        <v>0</v>
      </c>
      <c r="X432" s="76">
        <f t="shared" ca="1" si="479"/>
        <v>0</v>
      </c>
      <c r="Y432" s="76">
        <f t="shared" ca="1" si="479"/>
        <v>0</v>
      </c>
      <c r="Z432" s="76">
        <f t="shared" ca="1" si="479"/>
        <v>0</v>
      </c>
      <c r="AA432" s="76">
        <f t="shared" ca="1" si="479"/>
        <v>0</v>
      </c>
      <c r="AB432" s="76">
        <f t="shared" ca="1" si="479"/>
        <v>0</v>
      </c>
      <c r="AC432" s="76">
        <f t="shared" ca="1" si="479"/>
        <v>0</v>
      </c>
      <c r="AD432" s="76">
        <f t="shared" ca="1" si="479"/>
        <v>0</v>
      </c>
      <c r="AE432" s="76">
        <f t="shared" ca="1" si="479"/>
        <v>0</v>
      </c>
      <c r="AF432" s="76">
        <f t="shared" ca="1" si="479"/>
        <v>0</v>
      </c>
      <c r="AG432" s="76">
        <f t="shared" ca="1" si="479"/>
        <v>0</v>
      </c>
      <c r="AH432" s="76">
        <f t="shared" ca="1" si="479"/>
        <v>0</v>
      </c>
      <c r="AI432" s="76">
        <f t="shared" ca="1" si="479"/>
        <v>0</v>
      </c>
      <c r="AJ432" s="76">
        <f t="shared" ca="1" si="479"/>
        <v>0</v>
      </c>
      <c r="AK432" s="76">
        <f t="shared" ca="1" si="479"/>
        <v>0</v>
      </c>
      <c r="AL432" s="76">
        <f t="shared" ca="1" si="479"/>
        <v>0</v>
      </c>
      <c r="AM432" s="76">
        <f t="shared" ca="1" si="479"/>
        <v>0</v>
      </c>
      <c r="AN432" s="76">
        <f t="shared" ca="1" si="479"/>
        <v>0</v>
      </c>
      <c r="AO432" s="76">
        <f t="shared" ca="1" si="479"/>
        <v>0</v>
      </c>
      <c r="AP432" s="76">
        <f t="shared" ca="1" si="479"/>
        <v>0</v>
      </c>
      <c r="AQ432" s="76">
        <f t="shared" ca="1" si="479"/>
        <v>0</v>
      </c>
      <c r="AR432" s="76">
        <f t="shared" ca="1" si="479"/>
        <v>0</v>
      </c>
      <c r="AS432" s="76">
        <f t="shared" ca="1" si="479"/>
        <v>0</v>
      </c>
      <c r="AT432" s="76">
        <f t="shared" ca="1" si="479"/>
        <v>0</v>
      </c>
      <c r="AU432" s="76">
        <f t="shared" ca="1" si="479"/>
        <v>0</v>
      </c>
      <c r="AV432" s="76">
        <f t="shared" ca="1" si="479"/>
        <v>0</v>
      </c>
      <c r="AW432" s="76">
        <f t="shared" ca="1" si="479"/>
        <v>0</v>
      </c>
      <c r="AX432" s="76">
        <f t="shared" ca="1" si="479"/>
        <v>0</v>
      </c>
      <c r="AY432" s="76">
        <f t="shared" ref="AY432:CD432" ca="1" si="480">AY431-SUM(AY430,AY427:AY428)</f>
        <v>0</v>
      </c>
      <c r="AZ432" s="76">
        <f t="shared" ca="1" si="480"/>
        <v>0</v>
      </c>
      <c r="BA432" s="76">
        <f t="shared" ca="1" si="480"/>
        <v>0</v>
      </c>
      <c r="BB432" s="76">
        <f t="shared" ca="1" si="480"/>
        <v>0</v>
      </c>
      <c r="BC432" s="76">
        <f t="shared" ca="1" si="480"/>
        <v>0</v>
      </c>
      <c r="BD432" s="76">
        <f t="shared" ca="1" si="480"/>
        <v>0</v>
      </c>
      <c r="BE432" s="76">
        <f t="shared" ca="1" si="480"/>
        <v>0</v>
      </c>
      <c r="BF432" s="76">
        <f t="shared" ca="1" si="480"/>
        <v>0</v>
      </c>
      <c r="BG432" s="76">
        <f t="shared" ca="1" si="480"/>
        <v>0</v>
      </c>
      <c r="BH432" s="76">
        <f t="shared" ca="1" si="480"/>
        <v>0</v>
      </c>
      <c r="BI432" s="76">
        <f t="shared" ca="1" si="480"/>
        <v>0</v>
      </c>
      <c r="BJ432" s="76">
        <f t="shared" ca="1" si="480"/>
        <v>0</v>
      </c>
      <c r="BK432" s="76">
        <f t="shared" ca="1" si="480"/>
        <v>0</v>
      </c>
      <c r="BL432" s="76">
        <f t="shared" ca="1" si="480"/>
        <v>0</v>
      </c>
      <c r="BM432" s="76">
        <f t="shared" ca="1" si="480"/>
        <v>0</v>
      </c>
      <c r="BN432" s="76">
        <f t="shared" ca="1" si="480"/>
        <v>0</v>
      </c>
      <c r="BO432" s="76">
        <f t="shared" ca="1" si="480"/>
        <v>0</v>
      </c>
      <c r="BP432" s="76">
        <f t="shared" ca="1" si="480"/>
        <v>0</v>
      </c>
      <c r="BQ432" s="76">
        <f t="shared" ca="1" si="480"/>
        <v>0</v>
      </c>
      <c r="BR432" s="76">
        <f t="shared" ca="1" si="480"/>
        <v>0</v>
      </c>
      <c r="BS432" s="76">
        <f t="shared" ca="1" si="480"/>
        <v>0</v>
      </c>
      <c r="BT432" s="76">
        <f t="shared" ca="1" si="480"/>
        <v>0</v>
      </c>
      <c r="BU432" s="76">
        <f t="shared" ca="1" si="480"/>
        <v>0</v>
      </c>
      <c r="BV432" s="76">
        <f t="shared" ca="1" si="480"/>
        <v>0</v>
      </c>
      <c r="BW432" s="76">
        <f t="shared" ca="1" si="480"/>
        <v>0</v>
      </c>
      <c r="BX432" s="76">
        <f t="shared" ca="1" si="480"/>
        <v>0</v>
      </c>
      <c r="BY432" s="76">
        <f t="shared" ca="1" si="480"/>
        <v>0</v>
      </c>
      <c r="BZ432" s="76">
        <f t="shared" ca="1" si="480"/>
        <v>0</v>
      </c>
      <c r="CA432" s="76">
        <f t="shared" ca="1" si="480"/>
        <v>0</v>
      </c>
      <c r="CB432" s="76">
        <f t="shared" ca="1" si="480"/>
        <v>0</v>
      </c>
      <c r="CC432" s="76">
        <f t="shared" ca="1" si="480"/>
        <v>0</v>
      </c>
      <c r="CD432" s="76">
        <f t="shared" ca="1" si="480"/>
        <v>0</v>
      </c>
      <c r="CE432" s="76">
        <f t="shared" ref="CE432:CL432" ca="1" si="481">CE431-SUM(CE430,CE427:CE428)</f>
        <v>0</v>
      </c>
      <c r="CF432" s="76">
        <f t="shared" ca="1" si="481"/>
        <v>0</v>
      </c>
      <c r="CG432" s="76">
        <f t="shared" ca="1" si="481"/>
        <v>0</v>
      </c>
      <c r="CH432" s="76">
        <f t="shared" ca="1" si="481"/>
        <v>0</v>
      </c>
      <c r="CI432" s="76">
        <f t="shared" ca="1" si="481"/>
        <v>0</v>
      </c>
      <c r="CJ432" s="76">
        <f t="shared" ca="1" si="481"/>
        <v>0</v>
      </c>
      <c r="CK432" s="76">
        <f t="shared" ca="1" si="481"/>
        <v>0</v>
      </c>
      <c r="CL432" s="76">
        <f t="shared" ca="1" si="481"/>
        <v>0</v>
      </c>
      <c r="CN432" s="60"/>
      <c r="CO432" s="76" t="e">
        <f t="shared" ref="CO432:DK432" ca="1" si="482">CO431-SUM(CO430,CO427:CO428)</f>
        <v>#N/A</v>
      </c>
      <c r="CP432" s="76" t="e">
        <f t="shared" ca="1" si="482"/>
        <v>#N/A</v>
      </c>
      <c r="CQ432" s="76" t="e">
        <f t="shared" ca="1" si="482"/>
        <v>#N/A</v>
      </c>
      <c r="CR432" s="76" t="e">
        <f t="shared" ca="1" si="482"/>
        <v>#N/A</v>
      </c>
      <c r="CS432" s="76" t="e">
        <f t="shared" ca="1" si="482"/>
        <v>#N/A</v>
      </c>
      <c r="CT432" s="76" t="e">
        <f t="shared" ca="1" si="482"/>
        <v>#N/A</v>
      </c>
      <c r="CU432" s="76" t="e">
        <f t="shared" ca="1" si="482"/>
        <v>#N/A</v>
      </c>
      <c r="CV432" s="76" t="e">
        <f t="shared" ca="1" si="482"/>
        <v>#N/A</v>
      </c>
      <c r="CW432" s="76" t="e">
        <f t="shared" ca="1" si="482"/>
        <v>#N/A</v>
      </c>
      <c r="CX432" s="76" t="e">
        <f t="shared" ca="1" si="482"/>
        <v>#N/A</v>
      </c>
      <c r="CY432" s="76" t="e">
        <f t="shared" ca="1" si="482"/>
        <v>#N/A</v>
      </c>
      <c r="CZ432" s="76" t="e">
        <f t="shared" ca="1" si="482"/>
        <v>#N/A</v>
      </c>
      <c r="DA432" s="76" t="e">
        <f t="shared" ca="1" si="482"/>
        <v>#N/A</v>
      </c>
      <c r="DB432" s="76" t="e">
        <f t="shared" ca="1" si="482"/>
        <v>#N/A</v>
      </c>
      <c r="DC432" s="76" t="e">
        <f t="shared" ca="1" si="482"/>
        <v>#N/A</v>
      </c>
      <c r="DD432" s="76" t="e">
        <f t="shared" ca="1" si="482"/>
        <v>#N/A</v>
      </c>
      <c r="DE432" s="76" t="e">
        <f t="shared" ca="1" si="482"/>
        <v>#N/A</v>
      </c>
      <c r="DF432" s="76" t="e">
        <f t="shared" ca="1" si="482"/>
        <v>#N/A</v>
      </c>
      <c r="DG432" s="76" t="e">
        <f t="shared" ca="1" si="482"/>
        <v>#N/A</v>
      </c>
      <c r="DH432" s="76" t="e">
        <f t="shared" ca="1" si="482"/>
        <v>#N/A</v>
      </c>
      <c r="DI432" s="76" t="e">
        <f t="shared" ca="1" si="482"/>
        <v>#N/A</v>
      </c>
      <c r="DJ432" s="76" t="e">
        <f t="shared" ca="1" si="482"/>
        <v>#N/A</v>
      </c>
      <c r="DK432" s="76" t="e">
        <f t="shared" ca="1" si="482"/>
        <v>#N/A</v>
      </c>
      <c r="DL432" s="76" t="e">
        <f t="shared" ref="DL432" ca="1" si="483">DL431-SUM(DL430,DL427:DL428)</f>
        <v>#N/A</v>
      </c>
    </row>
    <row r="433" spans="1:116" x14ac:dyDescent="0.35">
      <c r="D433" t="s">
        <v>758</v>
      </c>
      <c r="E433" s="8" t="str">
        <f t="shared" ref="E433" si="484">ROW()&amp;" "&amp;D433</f>
        <v>433 SUB-PR</v>
      </c>
      <c r="G433" s="95"/>
      <c r="H433" s="12"/>
      <c r="I433" s="60"/>
      <c r="J433" s="60"/>
      <c r="K433" s="34"/>
      <c r="L433" s="34"/>
      <c r="M433" s="34"/>
      <c r="N433" s="34"/>
      <c r="O433" s="34"/>
      <c r="P433" s="34"/>
      <c r="R433" s="15"/>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c r="AY433" s="76"/>
      <c r="AZ433" s="76"/>
      <c r="BA433" s="76"/>
      <c r="BB433" s="76"/>
      <c r="BC433" s="76"/>
      <c r="BD433" s="76"/>
      <c r="BE433" s="76"/>
      <c r="BF433" s="76"/>
      <c r="BG433" s="76"/>
      <c r="BH433" s="76"/>
      <c r="BI433" s="76"/>
      <c r="BJ433" s="76"/>
      <c r="BK433" s="76"/>
      <c r="BL433" s="76"/>
      <c r="BM433" s="76"/>
      <c r="BN433" s="76"/>
      <c r="BO433" s="76"/>
      <c r="BP433" s="76"/>
      <c r="BQ433" s="76"/>
      <c r="BR433" s="76"/>
      <c r="BS433" s="76"/>
      <c r="BT433" s="76"/>
      <c r="BU433" s="76"/>
      <c r="BV433" s="76"/>
      <c r="BW433" s="76"/>
      <c r="BX433" s="76"/>
      <c r="BY433" s="76"/>
      <c r="BZ433" s="76"/>
      <c r="CA433" s="76"/>
      <c r="CB433" s="76"/>
      <c r="CC433" s="76"/>
      <c r="CD433" s="76"/>
      <c r="CE433" s="76"/>
      <c r="CF433" s="76"/>
      <c r="CG433" s="76"/>
      <c r="CH433" s="76"/>
      <c r="CI433" s="76"/>
      <c r="CJ433" s="76"/>
      <c r="CK433" s="76"/>
      <c r="CL433" s="76"/>
      <c r="CN433" s="60"/>
      <c r="CO433" s="76"/>
      <c r="CP433" s="76"/>
      <c r="CQ433" s="76"/>
      <c r="CR433" s="76"/>
      <c r="CS433" s="76"/>
      <c r="CT433" s="76"/>
      <c r="CU433" s="76"/>
      <c r="CV433" s="76"/>
      <c r="CW433" s="76"/>
      <c r="CX433" s="76"/>
      <c r="CY433" s="76"/>
      <c r="CZ433" s="76"/>
      <c r="DA433" s="76"/>
      <c r="DB433" s="76"/>
      <c r="DC433" s="76"/>
      <c r="DD433" s="76"/>
      <c r="DE433" s="76"/>
      <c r="DF433" s="76"/>
      <c r="DG433" s="76"/>
      <c r="DH433" s="76"/>
      <c r="DI433" s="76"/>
      <c r="DJ433" s="76"/>
      <c r="DK433" s="76"/>
      <c r="DL433" s="76"/>
    </row>
    <row r="434" spans="1:116" x14ac:dyDescent="0.35">
      <c r="B434" t="s">
        <v>332</v>
      </c>
      <c r="D434" t="s">
        <v>758</v>
      </c>
      <c r="E434" s="8" t="str">
        <f t="shared" ref="E434:E439" si="485">ROW()&amp;" "&amp;D434</f>
        <v>434 SUB-PR</v>
      </c>
      <c r="F434" t="s">
        <v>490</v>
      </c>
      <c r="G434" s="8" t="str">
        <f>G414</f>
        <v>(Primary label)</v>
      </c>
      <c r="S434" s="72"/>
      <c r="T434" s="72"/>
      <c r="U434" s="72"/>
      <c r="V434" s="72"/>
      <c r="W434" s="72"/>
      <c r="X434" s="72"/>
      <c r="Y434" s="72"/>
      <c r="Z434" s="72"/>
      <c r="AA434" s="72"/>
      <c r="AB434" s="72"/>
      <c r="AC434" s="72"/>
      <c r="AD434" s="72"/>
      <c r="AE434" s="72"/>
      <c r="AF434" s="72"/>
      <c r="AG434" s="72"/>
      <c r="AH434" s="72"/>
      <c r="AI434" s="72"/>
      <c r="AJ434" s="72"/>
      <c r="AK434" s="72"/>
      <c r="AL434" s="72"/>
      <c r="AM434" s="72"/>
      <c r="AN434" s="72"/>
      <c r="AO434" s="72"/>
      <c r="AP434" s="72"/>
      <c r="AQ434" s="72"/>
      <c r="AR434" s="72"/>
      <c r="AS434" s="72"/>
      <c r="AT434" s="72"/>
      <c r="AU434" s="72"/>
      <c r="AV434" s="72"/>
      <c r="AW434" s="72"/>
      <c r="AX434" s="72"/>
      <c r="AY434" s="72"/>
      <c r="AZ434" s="72"/>
      <c r="BA434" s="72"/>
      <c r="BB434" s="72"/>
      <c r="BC434" s="72"/>
      <c r="BD434" s="72"/>
      <c r="BE434" s="72"/>
      <c r="BF434" s="72"/>
      <c r="BG434" s="72"/>
      <c r="BH434" s="72"/>
      <c r="BI434" s="72"/>
      <c r="BJ434" s="72"/>
      <c r="BK434" s="72"/>
      <c r="BL434" s="72"/>
      <c r="BM434" s="72"/>
      <c r="BN434" s="72"/>
      <c r="BO434" s="72"/>
      <c r="BP434" s="72"/>
      <c r="BQ434" s="72"/>
      <c r="BR434" s="72"/>
      <c r="BS434" s="72"/>
      <c r="BT434" s="72"/>
      <c r="BU434" s="72"/>
      <c r="BV434" s="72"/>
      <c r="BW434" s="72"/>
      <c r="BX434" s="72"/>
      <c r="BY434" s="72"/>
      <c r="BZ434" s="72"/>
      <c r="CA434" s="72"/>
      <c r="CB434" s="72"/>
      <c r="CC434" s="72"/>
      <c r="CD434" s="72"/>
      <c r="CE434" s="72"/>
      <c r="CF434" s="72"/>
      <c r="CG434" s="72"/>
      <c r="CH434" s="72"/>
      <c r="CI434" s="72"/>
      <c r="CJ434" s="72"/>
      <c r="CK434" s="72"/>
      <c r="CL434" s="72"/>
      <c r="CO434" s="72"/>
      <c r="CP434" s="72"/>
      <c r="CQ434" s="72"/>
      <c r="CR434" s="72"/>
      <c r="CS434" s="72"/>
      <c r="CT434" s="72"/>
      <c r="CU434" s="72"/>
      <c r="CV434" s="72"/>
      <c r="CW434" s="72"/>
      <c r="CX434" s="72"/>
      <c r="CY434" s="72"/>
      <c r="CZ434" s="72"/>
      <c r="DA434" s="72"/>
      <c r="DB434" s="72"/>
      <c r="DC434" s="72"/>
      <c r="DD434" s="72"/>
      <c r="DE434" s="72"/>
      <c r="DF434" s="72"/>
      <c r="DG434" s="72"/>
      <c r="DH434" s="72"/>
      <c r="DI434" s="72"/>
      <c r="DJ434" s="72"/>
      <c r="DK434" s="72"/>
      <c r="DL434" s="72"/>
    </row>
    <row r="435" spans="1:116" x14ac:dyDescent="0.35">
      <c r="B435" t="s">
        <v>332</v>
      </c>
      <c r="D435" t="s">
        <v>758</v>
      </c>
      <c r="E435" s="8" t="str">
        <f t="shared" si="485"/>
        <v>435 SUB-PR</v>
      </c>
      <c r="F435" t="s">
        <v>492</v>
      </c>
      <c r="G435" s="241" t="str">
        <f>IFERROR(SUBSTITUTE(G422,":",""),"no unit")</f>
        <v>subscriber</v>
      </c>
      <c r="K435" s="53"/>
      <c r="L435" s="53"/>
      <c r="M435" s="53"/>
      <c r="N435" s="53"/>
      <c r="O435" s="53"/>
      <c r="P435" s="53"/>
      <c r="R435" s="24"/>
    </row>
    <row r="436" spans="1:116" x14ac:dyDescent="0.35">
      <c r="A436" s="3"/>
      <c r="B436" t="s">
        <v>332</v>
      </c>
      <c r="D436" t="s">
        <v>758</v>
      </c>
      <c r="E436" s="8" t="str">
        <f t="shared" si="485"/>
        <v>436 SUB-PR</v>
      </c>
      <c r="F436" t="s">
        <v>461</v>
      </c>
      <c r="G436" s="8" t="str">
        <f>G416</f>
        <v>Primary revenue driver</v>
      </c>
      <c r="H436" s="90"/>
      <c r="I436" s="213"/>
      <c r="J436" s="213"/>
      <c r="K436" s="216"/>
      <c r="L436" s="216"/>
      <c r="M436" s="216"/>
      <c r="N436" s="216"/>
      <c r="O436" s="216"/>
      <c r="P436" s="216"/>
      <c r="R436" s="214"/>
      <c r="S436" s="76" t="str">
        <f t="shared" ref="S436:AX436" si="486">S416</f>
        <v>S$16</v>
      </c>
      <c r="T436" s="76" t="str">
        <f t="shared" si="486"/>
        <v>T$16</v>
      </c>
      <c r="U436" s="76" t="str">
        <f t="shared" si="486"/>
        <v>U$16</v>
      </c>
      <c r="V436" s="76" t="str">
        <f t="shared" si="486"/>
        <v>V$16</v>
      </c>
      <c r="W436" s="76" t="str">
        <f t="shared" si="486"/>
        <v>W$16</v>
      </c>
      <c r="X436" s="76" t="str">
        <f t="shared" si="486"/>
        <v>X$16</v>
      </c>
      <c r="Y436" s="76" t="str">
        <f t="shared" si="486"/>
        <v>Y$16</v>
      </c>
      <c r="Z436" s="76" t="str">
        <f t="shared" si="486"/>
        <v>Z$16</v>
      </c>
      <c r="AA436" s="76" t="str">
        <f t="shared" si="486"/>
        <v>AA$16</v>
      </c>
      <c r="AB436" s="76" t="str">
        <f t="shared" si="486"/>
        <v>AB$16</v>
      </c>
      <c r="AC436" s="76" t="str">
        <f t="shared" si="486"/>
        <v>AC$16</v>
      </c>
      <c r="AD436" s="76" t="str">
        <f t="shared" si="486"/>
        <v>AD$16</v>
      </c>
      <c r="AE436" s="76" t="str">
        <f t="shared" si="486"/>
        <v>AE$16</v>
      </c>
      <c r="AF436" s="76" t="str">
        <f t="shared" si="486"/>
        <v>AF$16</v>
      </c>
      <c r="AG436" s="76" t="str">
        <f t="shared" si="486"/>
        <v>AG$16</v>
      </c>
      <c r="AH436" s="76" t="str">
        <f t="shared" si="486"/>
        <v>AH$16</v>
      </c>
      <c r="AI436" s="76" t="str">
        <f t="shared" si="486"/>
        <v>AI$16</v>
      </c>
      <c r="AJ436" s="76" t="str">
        <f t="shared" si="486"/>
        <v>AJ$16</v>
      </c>
      <c r="AK436" s="76" t="str">
        <f t="shared" si="486"/>
        <v>AK$16</v>
      </c>
      <c r="AL436" s="76" t="str">
        <f t="shared" si="486"/>
        <v>AL$16</v>
      </c>
      <c r="AM436" s="76" t="str">
        <f t="shared" si="486"/>
        <v>AM$16</v>
      </c>
      <c r="AN436" s="76" t="str">
        <f t="shared" si="486"/>
        <v>AN$16</v>
      </c>
      <c r="AO436" s="76" t="str">
        <f t="shared" si="486"/>
        <v>AO$16</v>
      </c>
      <c r="AP436" s="76" t="str">
        <f t="shared" si="486"/>
        <v>AP$16</v>
      </c>
      <c r="AQ436" s="76" t="str">
        <f t="shared" si="486"/>
        <v>AQ$16</v>
      </c>
      <c r="AR436" s="76" t="str">
        <f t="shared" si="486"/>
        <v>AR$16</v>
      </c>
      <c r="AS436" s="76" t="str">
        <f t="shared" si="486"/>
        <v>AS$16</v>
      </c>
      <c r="AT436" s="76" t="str">
        <f t="shared" si="486"/>
        <v>AT$16</v>
      </c>
      <c r="AU436" s="76" t="str">
        <f t="shared" si="486"/>
        <v>AU$16</v>
      </c>
      <c r="AV436" s="76" t="str">
        <f t="shared" si="486"/>
        <v>AV$16</v>
      </c>
      <c r="AW436" s="76" t="str">
        <f t="shared" si="486"/>
        <v>AW$16</v>
      </c>
      <c r="AX436" s="76" t="str">
        <f t="shared" si="486"/>
        <v>AX$16</v>
      </c>
      <c r="AY436" s="76" t="str">
        <f t="shared" ref="AY436:CD436" si="487">AY416</f>
        <v>AY$16</v>
      </c>
      <c r="AZ436" s="76" t="str">
        <f t="shared" si="487"/>
        <v>AZ$16</v>
      </c>
      <c r="BA436" s="76" t="str">
        <f t="shared" si="487"/>
        <v>BA$16</v>
      </c>
      <c r="BB436" s="76" t="str">
        <f t="shared" si="487"/>
        <v>BB$16</v>
      </c>
      <c r="BC436" s="76" t="str">
        <f t="shared" si="487"/>
        <v>BC$16</v>
      </c>
      <c r="BD436" s="76" t="str">
        <f t="shared" si="487"/>
        <v>BD$16</v>
      </c>
      <c r="BE436" s="76" t="str">
        <f t="shared" si="487"/>
        <v>BE$16</v>
      </c>
      <c r="BF436" s="76" t="str">
        <f t="shared" si="487"/>
        <v>BF$16</v>
      </c>
      <c r="BG436" s="76" t="str">
        <f t="shared" si="487"/>
        <v>BG$16</v>
      </c>
      <c r="BH436" s="76" t="str">
        <f t="shared" si="487"/>
        <v>BH$16</v>
      </c>
      <c r="BI436" s="76" t="str">
        <f t="shared" si="487"/>
        <v>BI$16</v>
      </c>
      <c r="BJ436" s="76" t="str">
        <f t="shared" si="487"/>
        <v>BJ$16</v>
      </c>
      <c r="BK436" s="76" t="str">
        <f t="shared" si="487"/>
        <v>BK$16</v>
      </c>
      <c r="BL436" s="76" t="str">
        <f t="shared" si="487"/>
        <v>BL$16</v>
      </c>
      <c r="BM436" s="76" t="str">
        <f t="shared" si="487"/>
        <v>BM$16</v>
      </c>
      <c r="BN436" s="76" t="str">
        <f t="shared" si="487"/>
        <v>BN$16</v>
      </c>
      <c r="BO436" s="76" t="str">
        <f t="shared" si="487"/>
        <v>BO$16</v>
      </c>
      <c r="BP436" s="76" t="str">
        <f t="shared" si="487"/>
        <v>BP$16</v>
      </c>
      <c r="BQ436" s="76" t="str">
        <f t="shared" si="487"/>
        <v>BQ$16</v>
      </c>
      <c r="BR436" s="76" t="str">
        <f t="shared" si="487"/>
        <v>BR$16</v>
      </c>
      <c r="BS436" s="76" t="str">
        <f t="shared" si="487"/>
        <v>BS$16</v>
      </c>
      <c r="BT436" s="76" t="str">
        <f t="shared" si="487"/>
        <v>BT$16</v>
      </c>
      <c r="BU436" s="76" t="str">
        <f t="shared" si="487"/>
        <v>BU$16</v>
      </c>
      <c r="BV436" s="76" t="str">
        <f t="shared" si="487"/>
        <v>BV$16</v>
      </c>
      <c r="BW436" s="76" t="str">
        <f t="shared" si="487"/>
        <v>BW$16</v>
      </c>
      <c r="BX436" s="76" t="str">
        <f t="shared" si="487"/>
        <v>BX$16</v>
      </c>
      <c r="BY436" s="76" t="str">
        <f t="shared" si="487"/>
        <v>BY$16</v>
      </c>
      <c r="BZ436" s="76" t="str">
        <f t="shared" si="487"/>
        <v>BZ$16</v>
      </c>
      <c r="CA436" s="76" t="str">
        <f t="shared" si="487"/>
        <v>CA$16</v>
      </c>
      <c r="CB436" s="76" t="str">
        <f t="shared" si="487"/>
        <v>CB$16</v>
      </c>
      <c r="CC436" s="76" t="str">
        <f t="shared" si="487"/>
        <v>CC$16</v>
      </c>
      <c r="CD436" s="76" t="str">
        <f t="shared" si="487"/>
        <v>CD$16</v>
      </c>
      <c r="CE436" s="76" t="str">
        <f t="shared" ref="CE436:CL436" si="488">CE416</f>
        <v>CE$16</v>
      </c>
      <c r="CF436" s="76" t="str">
        <f t="shared" si="488"/>
        <v>CF$16</v>
      </c>
      <c r="CG436" s="76" t="str">
        <f t="shared" si="488"/>
        <v>CG$16</v>
      </c>
      <c r="CH436" s="76" t="str">
        <f t="shared" si="488"/>
        <v>CH$16</v>
      </c>
      <c r="CI436" s="76" t="str">
        <f t="shared" si="488"/>
        <v>CI$16</v>
      </c>
      <c r="CJ436" s="76" t="str">
        <f t="shared" si="488"/>
        <v>CJ$16</v>
      </c>
      <c r="CK436" s="76" t="str">
        <f t="shared" si="488"/>
        <v>CK$16</v>
      </c>
      <c r="CL436" s="76" t="str">
        <f t="shared" si="488"/>
        <v>CL$16</v>
      </c>
      <c r="CO436" s="76" t="str">
        <f t="shared" ref="CO436:DL436" si="489">CO416</f>
        <v>CO$16</v>
      </c>
      <c r="CP436" s="76" t="str">
        <f t="shared" si="489"/>
        <v>CP$16</v>
      </c>
      <c r="CQ436" s="76" t="str">
        <f t="shared" si="489"/>
        <v>CQ$16</v>
      </c>
      <c r="CR436" s="76" t="str">
        <f t="shared" si="489"/>
        <v>CR$16</v>
      </c>
      <c r="CS436" s="76" t="str">
        <f t="shared" si="489"/>
        <v>CS$16</v>
      </c>
      <c r="CT436" s="76" t="str">
        <f t="shared" si="489"/>
        <v>CT$16</v>
      </c>
      <c r="CU436" s="76" t="str">
        <f t="shared" si="489"/>
        <v>CU$16</v>
      </c>
      <c r="CV436" s="76" t="str">
        <f t="shared" si="489"/>
        <v>CV$16</v>
      </c>
      <c r="CW436" s="76" t="str">
        <f t="shared" si="489"/>
        <v>CW$16</v>
      </c>
      <c r="CX436" s="76" t="str">
        <f t="shared" si="489"/>
        <v>CX$16</v>
      </c>
      <c r="CY436" s="76" t="str">
        <f t="shared" si="489"/>
        <v>CY$16</v>
      </c>
      <c r="CZ436" s="76" t="str">
        <f t="shared" si="489"/>
        <v>CZ$16</v>
      </c>
      <c r="DA436" s="76" t="str">
        <f t="shared" si="489"/>
        <v>DA$16</v>
      </c>
      <c r="DB436" s="76" t="str">
        <f t="shared" si="489"/>
        <v>DB$16</v>
      </c>
      <c r="DC436" s="76" t="str">
        <f t="shared" si="489"/>
        <v>DC$16</v>
      </c>
      <c r="DD436" s="76" t="str">
        <f t="shared" si="489"/>
        <v>DD$16</v>
      </c>
      <c r="DE436" s="76" t="str">
        <f t="shared" si="489"/>
        <v>DE$16</v>
      </c>
      <c r="DF436" s="76" t="str">
        <f t="shared" si="489"/>
        <v>DF$16</v>
      </c>
      <c r="DG436" s="76" t="str">
        <f t="shared" si="489"/>
        <v>DG$16</v>
      </c>
      <c r="DH436" s="76" t="str">
        <f t="shared" si="489"/>
        <v>DH$16</v>
      </c>
      <c r="DI436" s="76" t="str">
        <f t="shared" si="489"/>
        <v>DI$16</v>
      </c>
      <c r="DJ436" s="76" t="str">
        <f t="shared" si="489"/>
        <v>DJ$16</v>
      </c>
      <c r="DK436" s="76" t="str">
        <f t="shared" si="489"/>
        <v>DK$16</v>
      </c>
      <c r="DL436" s="76" t="str">
        <f t="shared" si="489"/>
        <v>DL$16</v>
      </c>
    </row>
    <row r="437" spans="1:116" x14ac:dyDescent="0.35">
      <c r="B437" t="s">
        <v>332</v>
      </c>
      <c r="D437" t="s">
        <v>758</v>
      </c>
      <c r="E437" s="8" t="str">
        <f t="shared" si="485"/>
        <v>437 SUB-PR</v>
      </c>
      <c r="F437" t="s">
        <v>462</v>
      </c>
      <c r="G437" s="8" t="str">
        <f>G417</f>
        <v>Primary volume driver</v>
      </c>
      <c r="H437" s="12"/>
      <c r="I437" s="60"/>
      <c r="J437" s="60"/>
      <c r="K437" s="15"/>
      <c r="L437" s="15"/>
      <c r="M437" s="15"/>
      <c r="N437" s="15"/>
      <c r="O437" s="15"/>
      <c r="P437" s="15"/>
      <c r="R437" s="15"/>
      <c r="S437" s="203" t="str">
        <f t="shared" ref="S437:AX437" si="490">ADDRESS(ROW(S431),COLUMN(S431),2)</f>
        <v>S$431</v>
      </c>
      <c r="T437" s="203" t="str">
        <f t="shared" si="490"/>
        <v>T$431</v>
      </c>
      <c r="U437" s="203" t="str">
        <f t="shared" si="490"/>
        <v>U$431</v>
      </c>
      <c r="V437" s="203" t="str">
        <f t="shared" si="490"/>
        <v>V$431</v>
      </c>
      <c r="W437" s="203" t="str">
        <f t="shared" si="490"/>
        <v>W$431</v>
      </c>
      <c r="X437" s="203" t="str">
        <f t="shared" si="490"/>
        <v>X$431</v>
      </c>
      <c r="Y437" s="203" t="str">
        <f t="shared" si="490"/>
        <v>Y$431</v>
      </c>
      <c r="Z437" s="203" t="str">
        <f t="shared" si="490"/>
        <v>Z$431</v>
      </c>
      <c r="AA437" s="203" t="str">
        <f t="shared" si="490"/>
        <v>AA$431</v>
      </c>
      <c r="AB437" s="203" t="str">
        <f t="shared" si="490"/>
        <v>AB$431</v>
      </c>
      <c r="AC437" s="203" t="str">
        <f t="shared" si="490"/>
        <v>AC$431</v>
      </c>
      <c r="AD437" s="203" t="str">
        <f t="shared" si="490"/>
        <v>AD$431</v>
      </c>
      <c r="AE437" s="203" t="str">
        <f t="shared" si="490"/>
        <v>AE$431</v>
      </c>
      <c r="AF437" s="203" t="str">
        <f t="shared" si="490"/>
        <v>AF$431</v>
      </c>
      <c r="AG437" s="203" t="str">
        <f t="shared" si="490"/>
        <v>AG$431</v>
      </c>
      <c r="AH437" s="203" t="str">
        <f t="shared" si="490"/>
        <v>AH$431</v>
      </c>
      <c r="AI437" s="203" t="str">
        <f t="shared" si="490"/>
        <v>AI$431</v>
      </c>
      <c r="AJ437" s="203" t="str">
        <f t="shared" si="490"/>
        <v>AJ$431</v>
      </c>
      <c r="AK437" s="203" t="str">
        <f t="shared" si="490"/>
        <v>AK$431</v>
      </c>
      <c r="AL437" s="203" t="str">
        <f t="shared" si="490"/>
        <v>AL$431</v>
      </c>
      <c r="AM437" s="203" t="str">
        <f t="shared" si="490"/>
        <v>AM$431</v>
      </c>
      <c r="AN437" s="203" t="str">
        <f t="shared" si="490"/>
        <v>AN$431</v>
      </c>
      <c r="AO437" s="203" t="str">
        <f t="shared" si="490"/>
        <v>AO$431</v>
      </c>
      <c r="AP437" s="203" t="str">
        <f t="shared" si="490"/>
        <v>AP$431</v>
      </c>
      <c r="AQ437" s="203" t="str">
        <f t="shared" si="490"/>
        <v>AQ$431</v>
      </c>
      <c r="AR437" s="203" t="str">
        <f t="shared" si="490"/>
        <v>AR$431</v>
      </c>
      <c r="AS437" s="203" t="str">
        <f t="shared" si="490"/>
        <v>AS$431</v>
      </c>
      <c r="AT437" s="203" t="str">
        <f t="shared" si="490"/>
        <v>AT$431</v>
      </c>
      <c r="AU437" s="203" t="str">
        <f t="shared" si="490"/>
        <v>AU$431</v>
      </c>
      <c r="AV437" s="203" t="str">
        <f t="shared" si="490"/>
        <v>AV$431</v>
      </c>
      <c r="AW437" s="203" t="str">
        <f t="shared" si="490"/>
        <v>AW$431</v>
      </c>
      <c r="AX437" s="203" t="str">
        <f t="shared" si="490"/>
        <v>AX$431</v>
      </c>
      <c r="AY437" s="203" t="str">
        <f t="shared" ref="AY437:CD437" si="491">ADDRESS(ROW(AY431),COLUMN(AY431),2)</f>
        <v>AY$431</v>
      </c>
      <c r="AZ437" s="203" t="str">
        <f t="shared" si="491"/>
        <v>AZ$431</v>
      </c>
      <c r="BA437" s="203" t="str">
        <f t="shared" si="491"/>
        <v>BA$431</v>
      </c>
      <c r="BB437" s="203" t="str">
        <f t="shared" si="491"/>
        <v>BB$431</v>
      </c>
      <c r="BC437" s="203" t="str">
        <f t="shared" si="491"/>
        <v>BC$431</v>
      </c>
      <c r="BD437" s="203" t="str">
        <f t="shared" si="491"/>
        <v>BD$431</v>
      </c>
      <c r="BE437" s="203" t="str">
        <f t="shared" si="491"/>
        <v>BE$431</v>
      </c>
      <c r="BF437" s="203" t="str">
        <f t="shared" si="491"/>
        <v>BF$431</v>
      </c>
      <c r="BG437" s="203" t="str">
        <f t="shared" si="491"/>
        <v>BG$431</v>
      </c>
      <c r="BH437" s="203" t="str">
        <f t="shared" si="491"/>
        <v>BH$431</v>
      </c>
      <c r="BI437" s="203" t="str">
        <f t="shared" si="491"/>
        <v>BI$431</v>
      </c>
      <c r="BJ437" s="203" t="str">
        <f t="shared" si="491"/>
        <v>BJ$431</v>
      </c>
      <c r="BK437" s="203" t="str">
        <f t="shared" si="491"/>
        <v>BK$431</v>
      </c>
      <c r="BL437" s="203" t="str">
        <f t="shared" si="491"/>
        <v>BL$431</v>
      </c>
      <c r="BM437" s="203" t="str">
        <f t="shared" si="491"/>
        <v>BM$431</v>
      </c>
      <c r="BN437" s="203" t="str">
        <f t="shared" si="491"/>
        <v>BN$431</v>
      </c>
      <c r="BO437" s="203" t="str">
        <f t="shared" si="491"/>
        <v>BO$431</v>
      </c>
      <c r="BP437" s="203" t="str">
        <f t="shared" si="491"/>
        <v>BP$431</v>
      </c>
      <c r="BQ437" s="203" t="str">
        <f t="shared" si="491"/>
        <v>BQ$431</v>
      </c>
      <c r="BR437" s="203" t="str">
        <f t="shared" si="491"/>
        <v>BR$431</v>
      </c>
      <c r="BS437" s="203" t="str">
        <f t="shared" si="491"/>
        <v>BS$431</v>
      </c>
      <c r="BT437" s="203" t="str">
        <f t="shared" si="491"/>
        <v>BT$431</v>
      </c>
      <c r="BU437" s="203" t="str">
        <f t="shared" si="491"/>
        <v>BU$431</v>
      </c>
      <c r="BV437" s="203" t="str">
        <f t="shared" si="491"/>
        <v>BV$431</v>
      </c>
      <c r="BW437" s="203" t="str">
        <f t="shared" si="491"/>
        <v>BW$431</v>
      </c>
      <c r="BX437" s="203" t="str">
        <f t="shared" si="491"/>
        <v>BX$431</v>
      </c>
      <c r="BY437" s="203" t="str">
        <f t="shared" si="491"/>
        <v>BY$431</v>
      </c>
      <c r="BZ437" s="203" t="str">
        <f t="shared" si="491"/>
        <v>BZ$431</v>
      </c>
      <c r="CA437" s="203" t="str">
        <f t="shared" si="491"/>
        <v>CA$431</v>
      </c>
      <c r="CB437" s="203" t="str">
        <f t="shared" si="491"/>
        <v>CB$431</v>
      </c>
      <c r="CC437" s="203" t="str">
        <f t="shared" si="491"/>
        <v>CC$431</v>
      </c>
      <c r="CD437" s="203" t="str">
        <f t="shared" si="491"/>
        <v>CD$431</v>
      </c>
      <c r="CE437" s="203" t="str">
        <f t="shared" ref="CE437:CL437" si="492">ADDRESS(ROW(CE431),COLUMN(CE431),2)</f>
        <v>CE$431</v>
      </c>
      <c r="CF437" s="203" t="str">
        <f t="shared" si="492"/>
        <v>CF$431</v>
      </c>
      <c r="CG437" s="203" t="str">
        <f t="shared" si="492"/>
        <v>CG$431</v>
      </c>
      <c r="CH437" s="203" t="str">
        <f t="shared" si="492"/>
        <v>CH$431</v>
      </c>
      <c r="CI437" s="203" t="str">
        <f t="shared" si="492"/>
        <v>CI$431</v>
      </c>
      <c r="CJ437" s="203" t="str">
        <f t="shared" si="492"/>
        <v>CJ$431</v>
      </c>
      <c r="CK437" s="203" t="str">
        <f t="shared" si="492"/>
        <v>CK$431</v>
      </c>
      <c r="CL437" s="203" t="str">
        <f t="shared" si="492"/>
        <v>CL$431</v>
      </c>
      <c r="CN437" s="213"/>
      <c r="CO437" s="203" t="str">
        <f t="shared" ref="CO437:DL437" si="493">ADDRESS(ROW(CO431),COLUMN(CO431),2)</f>
        <v>CO$431</v>
      </c>
      <c r="CP437" s="203" t="str">
        <f t="shared" si="493"/>
        <v>CP$431</v>
      </c>
      <c r="CQ437" s="203" t="str">
        <f t="shared" si="493"/>
        <v>CQ$431</v>
      </c>
      <c r="CR437" s="203" t="str">
        <f t="shared" si="493"/>
        <v>CR$431</v>
      </c>
      <c r="CS437" s="203" t="str">
        <f t="shared" si="493"/>
        <v>CS$431</v>
      </c>
      <c r="CT437" s="203" t="str">
        <f t="shared" si="493"/>
        <v>CT$431</v>
      </c>
      <c r="CU437" s="203" t="str">
        <f t="shared" si="493"/>
        <v>CU$431</v>
      </c>
      <c r="CV437" s="203" t="str">
        <f t="shared" si="493"/>
        <v>CV$431</v>
      </c>
      <c r="CW437" s="203" t="str">
        <f t="shared" si="493"/>
        <v>CW$431</v>
      </c>
      <c r="CX437" s="203" t="str">
        <f t="shared" si="493"/>
        <v>CX$431</v>
      </c>
      <c r="CY437" s="203" t="str">
        <f t="shared" si="493"/>
        <v>CY$431</v>
      </c>
      <c r="CZ437" s="203" t="str">
        <f t="shared" si="493"/>
        <v>CZ$431</v>
      </c>
      <c r="DA437" s="203" t="str">
        <f t="shared" si="493"/>
        <v>DA$431</v>
      </c>
      <c r="DB437" s="203" t="str">
        <f t="shared" si="493"/>
        <v>DB$431</v>
      </c>
      <c r="DC437" s="203" t="str">
        <f t="shared" si="493"/>
        <v>DC$431</v>
      </c>
      <c r="DD437" s="203" t="str">
        <f t="shared" si="493"/>
        <v>DD$431</v>
      </c>
      <c r="DE437" s="203" t="str">
        <f t="shared" si="493"/>
        <v>DE$431</v>
      </c>
      <c r="DF437" s="203" t="str">
        <f t="shared" si="493"/>
        <v>DF$431</v>
      </c>
      <c r="DG437" s="203" t="str">
        <f t="shared" si="493"/>
        <v>DG$431</v>
      </c>
      <c r="DH437" s="203" t="str">
        <f t="shared" si="493"/>
        <v>DH$431</v>
      </c>
      <c r="DI437" s="203" t="str">
        <f t="shared" si="493"/>
        <v>DI$431</v>
      </c>
      <c r="DJ437" s="203" t="str">
        <f t="shared" si="493"/>
        <v>DJ$431</v>
      </c>
      <c r="DK437" s="203" t="str">
        <f t="shared" si="493"/>
        <v>DK$431</v>
      </c>
      <c r="DL437" s="203" t="str">
        <f t="shared" si="493"/>
        <v>DL$431</v>
      </c>
    </row>
    <row r="438" spans="1:116" x14ac:dyDescent="0.35">
      <c r="B438" t="s">
        <v>332</v>
      </c>
      <c r="D438" t="s">
        <v>758</v>
      </c>
      <c r="E438" s="8" t="str">
        <f t="shared" si="485"/>
        <v>438 SUB-PR</v>
      </c>
      <c r="F438" t="s">
        <v>491</v>
      </c>
      <c r="G438" s="8" t="str">
        <f>G423</f>
        <v>Subscription Revenue - (Primary label)</v>
      </c>
      <c r="H438" s="12"/>
      <c r="I438" s="60"/>
      <c r="J438" s="60"/>
      <c r="K438" s="15"/>
      <c r="L438" s="15"/>
      <c r="M438" s="15"/>
      <c r="N438" s="15"/>
      <c r="O438" s="15"/>
      <c r="P438" s="15"/>
      <c r="R438" s="15"/>
      <c r="S438" s="76"/>
      <c r="T438" s="76"/>
      <c r="U438" s="76"/>
      <c r="V438" s="76"/>
      <c r="W438" s="76"/>
      <c r="X438" s="76"/>
      <c r="Y438" s="76"/>
      <c r="Z438" s="76"/>
      <c r="AA438" s="76"/>
      <c r="AB438" s="76"/>
      <c r="AC438" s="76"/>
      <c r="AD438" s="76"/>
      <c r="AE438" s="76"/>
      <c r="AF438" s="76"/>
      <c r="AG438" s="76"/>
      <c r="AH438" s="76"/>
      <c r="AI438" s="76"/>
      <c r="AJ438" s="76"/>
      <c r="AK438" s="76"/>
      <c r="AL438" s="76"/>
      <c r="AM438" s="76"/>
      <c r="AN438" s="76"/>
      <c r="AO438" s="76"/>
      <c r="AP438" s="76"/>
      <c r="AQ438" s="76"/>
      <c r="AR438" s="76"/>
      <c r="AS438" s="76"/>
      <c r="AT438" s="76"/>
      <c r="AU438" s="76"/>
      <c r="AV438" s="76"/>
      <c r="AW438" s="76"/>
      <c r="AX438" s="76"/>
      <c r="AY438" s="76"/>
      <c r="AZ438" s="76"/>
      <c r="BA438" s="76"/>
      <c r="BB438" s="76"/>
      <c r="BC438" s="76"/>
      <c r="BD438" s="76"/>
      <c r="BE438" s="76"/>
      <c r="BF438" s="76"/>
      <c r="BG438" s="76"/>
      <c r="BH438" s="76"/>
      <c r="BI438" s="76"/>
      <c r="BJ438" s="76"/>
      <c r="BK438" s="76"/>
      <c r="BL438" s="76"/>
      <c r="BM438" s="76"/>
      <c r="BN438" s="76"/>
      <c r="BO438" s="76"/>
      <c r="BP438" s="76"/>
      <c r="BQ438" s="76"/>
      <c r="BR438" s="76"/>
      <c r="BS438" s="76"/>
      <c r="BT438" s="76"/>
      <c r="BU438" s="76"/>
      <c r="BV438" s="76"/>
      <c r="BW438" s="76"/>
      <c r="BX438" s="76"/>
      <c r="BY438" s="76"/>
      <c r="BZ438" s="76"/>
      <c r="CA438" s="76"/>
      <c r="CB438" s="76"/>
      <c r="CC438" s="76"/>
      <c r="CD438" s="76"/>
      <c r="CE438" s="76"/>
      <c r="CF438" s="76"/>
      <c r="CG438" s="76"/>
      <c r="CH438" s="76"/>
      <c r="CI438" s="76"/>
      <c r="CJ438" s="76"/>
      <c r="CK438" s="76"/>
      <c r="CL438" s="76"/>
      <c r="CN438" s="60"/>
      <c r="CO438" s="76"/>
      <c r="CP438" s="76"/>
      <c r="CQ438" s="76"/>
      <c r="CR438" s="76"/>
      <c r="CS438" s="76"/>
      <c r="CT438" s="76"/>
      <c r="CU438" s="76"/>
      <c r="CV438" s="76"/>
      <c r="CW438" s="76"/>
      <c r="CX438" s="76"/>
      <c r="CY438" s="76"/>
      <c r="CZ438" s="76"/>
      <c r="DA438" s="76"/>
      <c r="DB438" s="76"/>
      <c r="DC438" s="76"/>
      <c r="DD438" s="76"/>
      <c r="DE438" s="76"/>
      <c r="DF438" s="76"/>
      <c r="DG438" s="76"/>
      <c r="DH438" s="76"/>
      <c r="DI438" s="76"/>
      <c r="DJ438" s="76"/>
      <c r="DK438" s="76"/>
      <c r="DL438" s="76"/>
    </row>
    <row r="439" spans="1:116" x14ac:dyDescent="0.35">
      <c r="B439" t="s">
        <v>332</v>
      </c>
      <c r="D439" t="s">
        <v>758</v>
      </c>
      <c r="E439" s="8" t="str">
        <f t="shared" si="485"/>
        <v>439 SUB-PR</v>
      </c>
      <c r="F439" t="s">
        <v>505</v>
      </c>
      <c r="G439" s="8" t="str">
        <f>G419</f>
        <v xml:space="preserve">secondary unit </v>
      </c>
      <c r="H439" s="12"/>
      <c r="I439" s="60"/>
      <c r="J439" s="60"/>
      <c r="K439" s="15"/>
      <c r="L439" s="15"/>
      <c r="M439" s="15"/>
      <c r="N439" s="15"/>
      <c r="O439" s="15"/>
      <c r="P439" s="15"/>
      <c r="R439" s="15"/>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60"/>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35">
      <c r="B440" t="s">
        <v>332</v>
      </c>
      <c r="D440" t="s">
        <v>758</v>
      </c>
      <c r="E440" s="8" t="str">
        <f t="shared" ref="E440" si="494">ROW()&amp;" "&amp;D440</f>
        <v>440 SUB-PR</v>
      </c>
      <c r="F440" t="s">
        <v>463</v>
      </c>
      <c r="G440" s="8" t="str">
        <f>G420</f>
        <v>Secondary revenue driver</v>
      </c>
      <c r="H440" s="12"/>
      <c r="I440" s="60"/>
      <c r="J440" s="60"/>
      <c r="K440" s="15"/>
      <c r="L440" s="15"/>
      <c r="M440" s="15"/>
      <c r="N440" s="15"/>
      <c r="O440" s="15"/>
      <c r="P440" s="15"/>
      <c r="R440" s="15"/>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60"/>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35">
      <c r="B441" t="s">
        <v>332</v>
      </c>
      <c r="D441" t="s">
        <v>758</v>
      </c>
      <c r="E441" s="8" t="str">
        <f t="shared" ref="E441" si="495">ROW()&amp;" "&amp;D441</f>
        <v>441 SUB-PR</v>
      </c>
      <c r="F441" t="s">
        <v>464</v>
      </c>
      <c r="G441" t="s">
        <v>464</v>
      </c>
      <c r="CO441" s="8"/>
      <c r="CP441" s="8"/>
      <c r="CQ441" s="8"/>
      <c r="CR441" s="8"/>
      <c r="CS441" s="8"/>
      <c r="CT441" s="8"/>
      <c r="CU441" s="8"/>
      <c r="CV441" s="8"/>
      <c r="CW441" s="8"/>
      <c r="CX441" s="8"/>
      <c r="CY441" s="8"/>
      <c r="CZ441" s="8"/>
      <c r="DA441" s="8"/>
      <c r="DB441" s="8"/>
      <c r="DC441" s="8"/>
      <c r="DD441" s="8"/>
      <c r="DE441" s="8"/>
      <c r="DF441" s="8"/>
      <c r="DG441" s="8"/>
      <c r="DH441" s="8"/>
      <c r="DI441" s="8"/>
      <c r="DJ441" s="8"/>
      <c r="DK441" s="8"/>
      <c r="DL441" s="8"/>
    </row>
    <row r="442" spans="1:116" x14ac:dyDescent="0.35">
      <c r="A442" s="174"/>
      <c r="E442" s="8"/>
      <c r="G442" s="175" t="s">
        <v>490</v>
      </c>
      <c r="H442" s="174"/>
      <c r="I442" s="176"/>
      <c r="J442" s="176"/>
      <c r="K442" s="197"/>
      <c r="L442" s="197"/>
      <c r="M442" s="197"/>
      <c r="N442" s="197"/>
      <c r="O442" s="197"/>
      <c r="P442" s="197"/>
      <c r="R442" s="198"/>
      <c r="S442" s="174"/>
      <c r="T442" s="174"/>
      <c r="U442" s="174"/>
      <c r="V442" s="174"/>
      <c r="W442" s="174"/>
      <c r="X442" s="174"/>
      <c r="Y442" s="174"/>
      <c r="Z442" s="174"/>
      <c r="AA442" s="174"/>
      <c r="AB442" s="174"/>
      <c r="AC442" s="174"/>
      <c r="AD442" s="174"/>
      <c r="AE442" s="174"/>
      <c r="AF442" s="174"/>
      <c r="AG442" s="174"/>
      <c r="AH442" s="174"/>
      <c r="AI442" s="174"/>
      <c r="AJ442" s="174"/>
      <c r="AK442" s="174"/>
      <c r="AL442" s="174"/>
      <c r="AM442" s="174"/>
      <c r="AN442" s="174"/>
      <c r="AO442" s="174"/>
      <c r="AP442" s="174"/>
      <c r="AQ442" s="174"/>
      <c r="AR442" s="174"/>
      <c r="AS442" s="174"/>
      <c r="AT442" s="174"/>
      <c r="AU442" s="174"/>
      <c r="AV442" s="174"/>
      <c r="AW442" s="174"/>
      <c r="AX442" s="174"/>
      <c r="AY442" s="174"/>
      <c r="AZ442" s="174"/>
      <c r="BA442" s="174"/>
      <c r="BB442" s="174"/>
      <c r="BC442" s="174"/>
      <c r="BD442" s="174"/>
      <c r="BE442" s="174"/>
      <c r="BF442" s="174"/>
      <c r="BG442" s="174"/>
      <c r="BH442" s="174"/>
      <c r="BI442" s="174"/>
      <c r="BJ442" s="174"/>
      <c r="BK442" s="174"/>
      <c r="BL442" s="174"/>
      <c r="BM442" s="174"/>
      <c r="BN442" s="174"/>
      <c r="BO442" s="174"/>
      <c r="BP442" s="174"/>
      <c r="BQ442" s="174"/>
      <c r="BR442" s="174"/>
      <c r="BS442" s="174"/>
      <c r="BT442" s="174"/>
      <c r="BU442" s="174"/>
      <c r="BV442" s="174"/>
      <c r="BW442" s="174"/>
      <c r="BX442" s="174"/>
      <c r="BY442" s="174"/>
      <c r="BZ442" s="174"/>
      <c r="CA442" s="174"/>
      <c r="CB442" s="174"/>
      <c r="CC442" s="174"/>
      <c r="CD442" s="174"/>
      <c r="CE442" s="174"/>
      <c r="CF442" s="174"/>
      <c r="CG442" s="174"/>
      <c r="CH442" s="174"/>
      <c r="CI442" s="174"/>
      <c r="CJ442" s="174"/>
      <c r="CK442" s="174"/>
      <c r="CL442" s="174"/>
      <c r="CN442" s="176"/>
      <c r="CO442" s="174"/>
      <c r="CP442" s="174"/>
      <c r="CQ442" s="174"/>
      <c r="CR442" s="174"/>
      <c r="CS442" s="174"/>
      <c r="CT442" s="174"/>
      <c r="CU442" s="174"/>
      <c r="CV442" s="174"/>
      <c r="CW442" s="174"/>
      <c r="CX442" s="174"/>
      <c r="CY442" s="174"/>
      <c r="CZ442" s="174"/>
      <c r="DA442" s="174"/>
      <c r="DB442" s="174"/>
      <c r="DC442" s="174"/>
      <c r="DD442" s="174"/>
      <c r="DE442" s="174"/>
      <c r="DF442" s="174"/>
      <c r="DG442" s="174"/>
      <c r="DH442" s="174"/>
      <c r="DI442" s="174"/>
      <c r="DJ442" s="174"/>
      <c r="DK442" s="174"/>
      <c r="DL442" s="174"/>
    </row>
    <row r="443" spans="1:116" x14ac:dyDescent="0.35">
      <c r="A443" s="174"/>
      <c r="E443" s="8"/>
      <c r="G443" s="175" t="s">
        <v>492</v>
      </c>
      <c r="H443" s="174"/>
      <c r="I443" s="176"/>
      <c r="J443" s="176"/>
      <c r="K443" s="197"/>
      <c r="L443" s="197"/>
      <c r="M443" s="197"/>
      <c r="N443" s="197"/>
      <c r="O443" s="197"/>
      <c r="P443" s="197"/>
      <c r="R443" s="198"/>
      <c r="S443" s="174"/>
      <c r="T443" s="174"/>
      <c r="U443" s="174"/>
      <c r="V443" s="174"/>
      <c r="W443" s="174"/>
      <c r="X443" s="174"/>
      <c r="Y443" s="174"/>
      <c r="Z443" s="174"/>
      <c r="AA443" s="174"/>
      <c r="AB443" s="174"/>
      <c r="AC443" s="174"/>
      <c r="AD443" s="174"/>
      <c r="AE443" s="174"/>
      <c r="AF443" s="174"/>
      <c r="AG443" s="174"/>
      <c r="AH443" s="174"/>
      <c r="AI443" s="174"/>
      <c r="AJ443" s="174"/>
      <c r="AK443" s="174"/>
      <c r="AL443" s="174"/>
      <c r="AM443" s="174"/>
      <c r="AN443" s="174"/>
      <c r="AO443" s="174"/>
      <c r="AP443" s="174"/>
      <c r="AQ443" s="174"/>
      <c r="AR443" s="174"/>
      <c r="AS443" s="174"/>
      <c r="AT443" s="174"/>
      <c r="AU443" s="174"/>
      <c r="AV443" s="174"/>
      <c r="AW443" s="174"/>
      <c r="AX443" s="174"/>
      <c r="AY443" s="174"/>
      <c r="AZ443" s="174"/>
      <c r="BA443" s="174"/>
      <c r="BB443" s="174"/>
      <c r="BC443" s="174"/>
      <c r="BD443" s="174"/>
      <c r="BE443" s="174"/>
      <c r="BF443" s="174"/>
      <c r="BG443" s="174"/>
      <c r="BH443" s="174"/>
      <c r="BI443" s="174"/>
      <c r="BJ443" s="174"/>
      <c r="BK443" s="174"/>
      <c r="BL443" s="174"/>
      <c r="BM443" s="174"/>
      <c r="BN443" s="174"/>
      <c r="BO443" s="174"/>
      <c r="BP443" s="174"/>
      <c r="BQ443" s="174"/>
      <c r="BR443" s="174"/>
      <c r="BS443" s="174"/>
      <c r="BT443" s="174"/>
      <c r="BU443" s="174"/>
      <c r="BV443" s="174"/>
      <c r="BW443" s="174"/>
      <c r="BX443" s="174"/>
      <c r="BY443" s="174"/>
      <c r="BZ443" s="174"/>
      <c r="CA443" s="174"/>
      <c r="CB443" s="174"/>
      <c r="CC443" s="174"/>
      <c r="CD443" s="174"/>
      <c r="CE443" s="174"/>
      <c r="CF443" s="174"/>
      <c r="CG443" s="174"/>
      <c r="CH443" s="174"/>
      <c r="CI443" s="174"/>
      <c r="CJ443" s="174"/>
      <c r="CK443" s="174"/>
      <c r="CL443" s="174"/>
      <c r="CN443" s="176"/>
      <c r="CO443" s="174"/>
      <c r="CP443" s="174"/>
      <c r="CQ443" s="174"/>
      <c r="CR443" s="174"/>
      <c r="CS443" s="174"/>
      <c r="CT443" s="174"/>
      <c r="CU443" s="174"/>
      <c r="CV443" s="174"/>
      <c r="CW443" s="174"/>
      <c r="CX443" s="174"/>
      <c r="CY443" s="174"/>
      <c r="CZ443" s="174"/>
      <c r="DA443" s="174"/>
      <c r="DB443" s="174"/>
      <c r="DC443" s="174"/>
      <c r="DD443" s="174"/>
      <c r="DE443" s="174"/>
      <c r="DF443" s="174"/>
      <c r="DG443" s="174"/>
      <c r="DH443" s="174"/>
      <c r="DI443" s="174"/>
      <c r="DJ443" s="174"/>
      <c r="DK443" s="174"/>
      <c r="DL443" s="174"/>
    </row>
    <row r="444" spans="1:116" x14ac:dyDescent="0.35">
      <c r="A444" s="174"/>
      <c r="E444" s="8"/>
      <c r="G444" s="175" t="s">
        <v>461</v>
      </c>
      <c r="H444" s="174"/>
      <c r="I444" s="176"/>
      <c r="J444" s="176"/>
      <c r="K444" s="197"/>
      <c r="L444" s="197"/>
      <c r="M444" s="197"/>
      <c r="N444" s="197"/>
      <c r="O444" s="197"/>
      <c r="P444" s="197"/>
      <c r="R444" s="198"/>
      <c r="S444" s="199" t="str">
        <f t="shared" ref="S444:AX444" si="496">S$20</f>
        <v>S$16</v>
      </c>
      <c r="T444" s="199" t="str">
        <f t="shared" si="496"/>
        <v>T$16</v>
      </c>
      <c r="U444" s="199" t="str">
        <f t="shared" si="496"/>
        <v>U$16</v>
      </c>
      <c r="V444" s="199" t="str">
        <f t="shared" si="496"/>
        <v>V$16</v>
      </c>
      <c r="W444" s="199" t="str">
        <f t="shared" si="496"/>
        <v>W$16</v>
      </c>
      <c r="X444" s="199" t="str">
        <f t="shared" si="496"/>
        <v>X$16</v>
      </c>
      <c r="Y444" s="199" t="str">
        <f t="shared" si="496"/>
        <v>Y$16</v>
      </c>
      <c r="Z444" s="199" t="str">
        <f t="shared" si="496"/>
        <v>Z$16</v>
      </c>
      <c r="AA444" s="199" t="str">
        <f t="shared" si="496"/>
        <v>AA$16</v>
      </c>
      <c r="AB444" s="199" t="str">
        <f t="shared" si="496"/>
        <v>AB$16</v>
      </c>
      <c r="AC444" s="199" t="str">
        <f t="shared" si="496"/>
        <v>AC$16</v>
      </c>
      <c r="AD444" s="199" t="str">
        <f t="shared" si="496"/>
        <v>AD$16</v>
      </c>
      <c r="AE444" s="199" t="str">
        <f t="shared" si="496"/>
        <v>AE$16</v>
      </c>
      <c r="AF444" s="199" t="str">
        <f t="shared" si="496"/>
        <v>AF$16</v>
      </c>
      <c r="AG444" s="199" t="str">
        <f t="shared" si="496"/>
        <v>AG$16</v>
      </c>
      <c r="AH444" s="199" t="str">
        <f t="shared" si="496"/>
        <v>AH$16</v>
      </c>
      <c r="AI444" s="199" t="str">
        <f t="shared" si="496"/>
        <v>AI$16</v>
      </c>
      <c r="AJ444" s="199" t="str">
        <f t="shared" si="496"/>
        <v>AJ$16</v>
      </c>
      <c r="AK444" s="199" t="str">
        <f t="shared" si="496"/>
        <v>AK$16</v>
      </c>
      <c r="AL444" s="199" t="str">
        <f t="shared" si="496"/>
        <v>AL$16</v>
      </c>
      <c r="AM444" s="199" t="str">
        <f t="shared" si="496"/>
        <v>AM$16</v>
      </c>
      <c r="AN444" s="199" t="str">
        <f t="shared" si="496"/>
        <v>AN$16</v>
      </c>
      <c r="AO444" s="199" t="str">
        <f t="shared" si="496"/>
        <v>AO$16</v>
      </c>
      <c r="AP444" s="199" t="str">
        <f t="shared" si="496"/>
        <v>AP$16</v>
      </c>
      <c r="AQ444" s="199" t="str">
        <f t="shared" si="496"/>
        <v>AQ$16</v>
      </c>
      <c r="AR444" s="199" t="str">
        <f t="shared" si="496"/>
        <v>AR$16</v>
      </c>
      <c r="AS444" s="199" t="str">
        <f t="shared" si="496"/>
        <v>AS$16</v>
      </c>
      <c r="AT444" s="199" t="str">
        <f t="shared" si="496"/>
        <v>AT$16</v>
      </c>
      <c r="AU444" s="199" t="str">
        <f t="shared" si="496"/>
        <v>AU$16</v>
      </c>
      <c r="AV444" s="199" t="str">
        <f t="shared" si="496"/>
        <v>AV$16</v>
      </c>
      <c r="AW444" s="199" t="str">
        <f t="shared" si="496"/>
        <v>AW$16</v>
      </c>
      <c r="AX444" s="199" t="str">
        <f t="shared" si="496"/>
        <v>AX$16</v>
      </c>
      <c r="AY444" s="199" t="str">
        <f t="shared" ref="AY444:CD444" si="497">AY$20</f>
        <v>AY$16</v>
      </c>
      <c r="AZ444" s="199" t="str">
        <f t="shared" si="497"/>
        <v>AZ$16</v>
      </c>
      <c r="BA444" s="199" t="str">
        <f t="shared" si="497"/>
        <v>BA$16</v>
      </c>
      <c r="BB444" s="199" t="str">
        <f t="shared" si="497"/>
        <v>BB$16</v>
      </c>
      <c r="BC444" s="199" t="str">
        <f t="shared" si="497"/>
        <v>BC$16</v>
      </c>
      <c r="BD444" s="199" t="str">
        <f t="shared" si="497"/>
        <v>BD$16</v>
      </c>
      <c r="BE444" s="199" t="str">
        <f t="shared" si="497"/>
        <v>BE$16</v>
      </c>
      <c r="BF444" s="199" t="str">
        <f t="shared" si="497"/>
        <v>BF$16</v>
      </c>
      <c r="BG444" s="199" t="str">
        <f t="shared" si="497"/>
        <v>BG$16</v>
      </c>
      <c r="BH444" s="199" t="str">
        <f t="shared" si="497"/>
        <v>BH$16</v>
      </c>
      <c r="BI444" s="199" t="str">
        <f t="shared" si="497"/>
        <v>BI$16</v>
      </c>
      <c r="BJ444" s="199" t="str">
        <f t="shared" si="497"/>
        <v>BJ$16</v>
      </c>
      <c r="BK444" s="199" t="str">
        <f t="shared" si="497"/>
        <v>BK$16</v>
      </c>
      <c r="BL444" s="199" t="str">
        <f t="shared" si="497"/>
        <v>BL$16</v>
      </c>
      <c r="BM444" s="199" t="str">
        <f t="shared" si="497"/>
        <v>BM$16</v>
      </c>
      <c r="BN444" s="199" t="str">
        <f t="shared" si="497"/>
        <v>BN$16</v>
      </c>
      <c r="BO444" s="199" t="str">
        <f t="shared" si="497"/>
        <v>BO$16</v>
      </c>
      <c r="BP444" s="199" t="str">
        <f t="shared" si="497"/>
        <v>BP$16</v>
      </c>
      <c r="BQ444" s="199" t="str">
        <f t="shared" si="497"/>
        <v>BQ$16</v>
      </c>
      <c r="BR444" s="199" t="str">
        <f t="shared" si="497"/>
        <v>BR$16</v>
      </c>
      <c r="BS444" s="199" t="str">
        <f t="shared" si="497"/>
        <v>BS$16</v>
      </c>
      <c r="BT444" s="199" t="str">
        <f t="shared" si="497"/>
        <v>BT$16</v>
      </c>
      <c r="BU444" s="199" t="str">
        <f t="shared" si="497"/>
        <v>BU$16</v>
      </c>
      <c r="BV444" s="199" t="str">
        <f t="shared" si="497"/>
        <v>BV$16</v>
      </c>
      <c r="BW444" s="199" t="str">
        <f t="shared" si="497"/>
        <v>BW$16</v>
      </c>
      <c r="BX444" s="199" t="str">
        <f t="shared" si="497"/>
        <v>BX$16</v>
      </c>
      <c r="BY444" s="199" t="str">
        <f t="shared" si="497"/>
        <v>BY$16</v>
      </c>
      <c r="BZ444" s="199" t="str">
        <f t="shared" si="497"/>
        <v>BZ$16</v>
      </c>
      <c r="CA444" s="199" t="str">
        <f t="shared" si="497"/>
        <v>CA$16</v>
      </c>
      <c r="CB444" s="199" t="str">
        <f t="shared" si="497"/>
        <v>CB$16</v>
      </c>
      <c r="CC444" s="199" t="str">
        <f t="shared" si="497"/>
        <v>CC$16</v>
      </c>
      <c r="CD444" s="199" t="str">
        <f t="shared" si="497"/>
        <v>CD$16</v>
      </c>
      <c r="CE444" s="199" t="str">
        <f t="shared" ref="CE444:CL444" si="498">CE$20</f>
        <v>CE$16</v>
      </c>
      <c r="CF444" s="199" t="str">
        <f t="shared" si="498"/>
        <v>CF$16</v>
      </c>
      <c r="CG444" s="199" t="str">
        <f t="shared" si="498"/>
        <v>CG$16</v>
      </c>
      <c r="CH444" s="199" t="str">
        <f t="shared" si="498"/>
        <v>CH$16</v>
      </c>
      <c r="CI444" s="199" t="str">
        <f t="shared" si="498"/>
        <v>CI$16</v>
      </c>
      <c r="CJ444" s="199" t="str">
        <f t="shared" si="498"/>
        <v>CJ$16</v>
      </c>
      <c r="CK444" s="199" t="str">
        <f t="shared" si="498"/>
        <v>CK$16</v>
      </c>
      <c r="CL444" s="199" t="str">
        <f t="shared" si="498"/>
        <v>CL$16</v>
      </c>
      <c r="CN444" s="176"/>
      <c r="CO444" s="199" t="str">
        <f t="shared" ref="CO444:DL444" si="499">CO$20</f>
        <v>CO$16</v>
      </c>
      <c r="CP444" s="199" t="str">
        <f t="shared" si="499"/>
        <v>CP$16</v>
      </c>
      <c r="CQ444" s="199" t="str">
        <f t="shared" si="499"/>
        <v>CQ$16</v>
      </c>
      <c r="CR444" s="199" t="str">
        <f t="shared" si="499"/>
        <v>CR$16</v>
      </c>
      <c r="CS444" s="199" t="str">
        <f t="shared" si="499"/>
        <v>CS$16</v>
      </c>
      <c r="CT444" s="199" t="str">
        <f t="shared" si="499"/>
        <v>CT$16</v>
      </c>
      <c r="CU444" s="199" t="str">
        <f t="shared" si="499"/>
        <v>CU$16</v>
      </c>
      <c r="CV444" s="199" t="str">
        <f t="shared" si="499"/>
        <v>CV$16</v>
      </c>
      <c r="CW444" s="199" t="str">
        <f t="shared" si="499"/>
        <v>CW$16</v>
      </c>
      <c r="CX444" s="199" t="str">
        <f t="shared" si="499"/>
        <v>CX$16</v>
      </c>
      <c r="CY444" s="199" t="str">
        <f t="shared" si="499"/>
        <v>CY$16</v>
      </c>
      <c r="CZ444" s="199" t="str">
        <f t="shared" si="499"/>
        <v>CZ$16</v>
      </c>
      <c r="DA444" s="199" t="str">
        <f t="shared" si="499"/>
        <v>DA$16</v>
      </c>
      <c r="DB444" s="199" t="str">
        <f t="shared" si="499"/>
        <v>DB$16</v>
      </c>
      <c r="DC444" s="199" t="str">
        <f t="shared" si="499"/>
        <v>DC$16</v>
      </c>
      <c r="DD444" s="199" t="str">
        <f t="shared" si="499"/>
        <v>DD$16</v>
      </c>
      <c r="DE444" s="199" t="str">
        <f t="shared" si="499"/>
        <v>DE$16</v>
      </c>
      <c r="DF444" s="199" t="str">
        <f t="shared" si="499"/>
        <v>DF$16</v>
      </c>
      <c r="DG444" s="199" t="str">
        <f t="shared" si="499"/>
        <v>DG$16</v>
      </c>
      <c r="DH444" s="199" t="str">
        <f t="shared" si="499"/>
        <v>DH$16</v>
      </c>
      <c r="DI444" s="199" t="str">
        <f t="shared" si="499"/>
        <v>DI$16</v>
      </c>
      <c r="DJ444" s="199" t="str">
        <f t="shared" si="499"/>
        <v>DJ$16</v>
      </c>
      <c r="DK444" s="199" t="str">
        <f t="shared" si="499"/>
        <v>DK$16</v>
      </c>
      <c r="DL444" s="199" t="str">
        <f t="shared" si="499"/>
        <v>DL$16</v>
      </c>
    </row>
    <row r="445" spans="1:116" x14ac:dyDescent="0.35">
      <c r="A445" s="174"/>
      <c r="E445" s="8"/>
      <c r="G445" s="175" t="s">
        <v>462</v>
      </c>
      <c r="H445" s="200"/>
      <c r="I445" s="201"/>
      <c r="J445" s="201"/>
      <c r="K445" s="202"/>
      <c r="L445" s="202"/>
      <c r="M445" s="202"/>
      <c r="N445" s="202"/>
      <c r="O445" s="202"/>
      <c r="P445" s="202"/>
      <c r="R445" s="202"/>
      <c r="S445" s="199" t="str">
        <f t="shared" ref="S445:AX445" si="500">S$21</f>
        <v>S$17</v>
      </c>
      <c r="T445" s="199" t="str">
        <f t="shared" si="500"/>
        <v>T$17</v>
      </c>
      <c r="U445" s="199" t="str">
        <f t="shared" si="500"/>
        <v>U$17</v>
      </c>
      <c r="V445" s="199" t="str">
        <f t="shared" si="500"/>
        <v>V$17</v>
      </c>
      <c r="W445" s="199" t="str">
        <f t="shared" si="500"/>
        <v>W$17</v>
      </c>
      <c r="X445" s="199" t="str">
        <f t="shared" si="500"/>
        <v>X$17</v>
      </c>
      <c r="Y445" s="199" t="str">
        <f t="shared" si="500"/>
        <v>Y$17</v>
      </c>
      <c r="Z445" s="199" t="str">
        <f t="shared" si="500"/>
        <v>Z$17</v>
      </c>
      <c r="AA445" s="199" t="str">
        <f t="shared" si="500"/>
        <v>AA$17</v>
      </c>
      <c r="AB445" s="199" t="str">
        <f t="shared" si="500"/>
        <v>AB$17</v>
      </c>
      <c r="AC445" s="199" t="str">
        <f t="shared" si="500"/>
        <v>AC$17</v>
      </c>
      <c r="AD445" s="199" t="str">
        <f t="shared" si="500"/>
        <v>AD$17</v>
      </c>
      <c r="AE445" s="199" t="str">
        <f t="shared" si="500"/>
        <v>AE$17</v>
      </c>
      <c r="AF445" s="199" t="str">
        <f t="shared" si="500"/>
        <v>AF$17</v>
      </c>
      <c r="AG445" s="199" t="str">
        <f t="shared" si="500"/>
        <v>AG$17</v>
      </c>
      <c r="AH445" s="199" t="str">
        <f t="shared" si="500"/>
        <v>AH$17</v>
      </c>
      <c r="AI445" s="199" t="str">
        <f t="shared" si="500"/>
        <v>AI$17</v>
      </c>
      <c r="AJ445" s="199" t="str">
        <f t="shared" si="500"/>
        <v>AJ$17</v>
      </c>
      <c r="AK445" s="199" t="str">
        <f t="shared" si="500"/>
        <v>AK$17</v>
      </c>
      <c r="AL445" s="199" t="str">
        <f t="shared" si="500"/>
        <v>AL$17</v>
      </c>
      <c r="AM445" s="199" t="str">
        <f t="shared" si="500"/>
        <v>AM$17</v>
      </c>
      <c r="AN445" s="199" t="str">
        <f t="shared" si="500"/>
        <v>AN$17</v>
      </c>
      <c r="AO445" s="199" t="str">
        <f t="shared" si="500"/>
        <v>AO$17</v>
      </c>
      <c r="AP445" s="199" t="str">
        <f t="shared" si="500"/>
        <v>AP$17</v>
      </c>
      <c r="AQ445" s="199" t="str">
        <f t="shared" si="500"/>
        <v>AQ$17</v>
      </c>
      <c r="AR445" s="199" t="str">
        <f t="shared" si="500"/>
        <v>AR$17</v>
      </c>
      <c r="AS445" s="199" t="str">
        <f t="shared" si="500"/>
        <v>AS$17</v>
      </c>
      <c r="AT445" s="199" t="str">
        <f t="shared" si="500"/>
        <v>AT$17</v>
      </c>
      <c r="AU445" s="199" t="str">
        <f t="shared" si="500"/>
        <v>AU$17</v>
      </c>
      <c r="AV445" s="199" t="str">
        <f t="shared" si="500"/>
        <v>AV$17</v>
      </c>
      <c r="AW445" s="199" t="str">
        <f t="shared" si="500"/>
        <v>AW$17</v>
      </c>
      <c r="AX445" s="199" t="str">
        <f t="shared" si="500"/>
        <v>AX$17</v>
      </c>
      <c r="AY445" s="199" t="str">
        <f t="shared" ref="AY445:CD445" si="501">AY$21</f>
        <v>AY$17</v>
      </c>
      <c r="AZ445" s="199" t="str">
        <f t="shared" si="501"/>
        <v>AZ$17</v>
      </c>
      <c r="BA445" s="199" t="str">
        <f t="shared" si="501"/>
        <v>BA$17</v>
      </c>
      <c r="BB445" s="199" t="str">
        <f t="shared" si="501"/>
        <v>BB$17</v>
      </c>
      <c r="BC445" s="199" t="str">
        <f t="shared" si="501"/>
        <v>BC$17</v>
      </c>
      <c r="BD445" s="199" t="str">
        <f t="shared" si="501"/>
        <v>BD$17</v>
      </c>
      <c r="BE445" s="199" t="str">
        <f t="shared" si="501"/>
        <v>BE$17</v>
      </c>
      <c r="BF445" s="199" t="str">
        <f t="shared" si="501"/>
        <v>BF$17</v>
      </c>
      <c r="BG445" s="199" t="str">
        <f t="shared" si="501"/>
        <v>BG$17</v>
      </c>
      <c r="BH445" s="199" t="str">
        <f t="shared" si="501"/>
        <v>BH$17</v>
      </c>
      <c r="BI445" s="199" t="str">
        <f t="shared" si="501"/>
        <v>BI$17</v>
      </c>
      <c r="BJ445" s="199" t="str">
        <f t="shared" si="501"/>
        <v>BJ$17</v>
      </c>
      <c r="BK445" s="199" t="str">
        <f t="shared" si="501"/>
        <v>BK$17</v>
      </c>
      <c r="BL445" s="199" t="str">
        <f t="shared" si="501"/>
        <v>BL$17</v>
      </c>
      <c r="BM445" s="199" t="str">
        <f t="shared" si="501"/>
        <v>BM$17</v>
      </c>
      <c r="BN445" s="199" t="str">
        <f t="shared" si="501"/>
        <v>BN$17</v>
      </c>
      <c r="BO445" s="199" t="str">
        <f t="shared" si="501"/>
        <v>BO$17</v>
      </c>
      <c r="BP445" s="199" t="str">
        <f t="shared" si="501"/>
        <v>BP$17</v>
      </c>
      <c r="BQ445" s="199" t="str">
        <f t="shared" si="501"/>
        <v>BQ$17</v>
      </c>
      <c r="BR445" s="199" t="str">
        <f t="shared" si="501"/>
        <v>BR$17</v>
      </c>
      <c r="BS445" s="199" t="str">
        <f t="shared" si="501"/>
        <v>BS$17</v>
      </c>
      <c r="BT445" s="199" t="str">
        <f t="shared" si="501"/>
        <v>BT$17</v>
      </c>
      <c r="BU445" s="199" t="str">
        <f t="shared" si="501"/>
        <v>BU$17</v>
      </c>
      <c r="BV445" s="199" t="str">
        <f t="shared" si="501"/>
        <v>BV$17</v>
      </c>
      <c r="BW445" s="199" t="str">
        <f t="shared" si="501"/>
        <v>BW$17</v>
      </c>
      <c r="BX445" s="199" t="str">
        <f t="shared" si="501"/>
        <v>BX$17</v>
      </c>
      <c r="BY445" s="199" t="str">
        <f t="shared" si="501"/>
        <v>BY$17</v>
      </c>
      <c r="BZ445" s="199" t="str">
        <f t="shared" si="501"/>
        <v>BZ$17</v>
      </c>
      <c r="CA445" s="199" t="str">
        <f t="shared" si="501"/>
        <v>CA$17</v>
      </c>
      <c r="CB445" s="199" t="str">
        <f t="shared" si="501"/>
        <v>CB$17</v>
      </c>
      <c r="CC445" s="199" t="str">
        <f t="shared" si="501"/>
        <v>CC$17</v>
      </c>
      <c r="CD445" s="199" t="str">
        <f t="shared" si="501"/>
        <v>CD$17</v>
      </c>
      <c r="CE445" s="199" t="str">
        <f t="shared" ref="CE445:CL445" si="502">CE$21</f>
        <v>CE$17</v>
      </c>
      <c r="CF445" s="199" t="str">
        <f t="shared" si="502"/>
        <v>CF$17</v>
      </c>
      <c r="CG445" s="199" t="str">
        <f t="shared" si="502"/>
        <v>CG$17</v>
      </c>
      <c r="CH445" s="199" t="str">
        <f t="shared" si="502"/>
        <v>CH$17</v>
      </c>
      <c r="CI445" s="199" t="str">
        <f t="shared" si="502"/>
        <v>CI$17</v>
      </c>
      <c r="CJ445" s="199" t="str">
        <f t="shared" si="502"/>
        <v>CJ$17</v>
      </c>
      <c r="CK445" s="199" t="str">
        <f t="shared" si="502"/>
        <v>CK$17</v>
      </c>
      <c r="CL445" s="199" t="str">
        <f t="shared" si="502"/>
        <v>CL$17</v>
      </c>
      <c r="CN445" s="201"/>
      <c r="CO445" s="199" t="str">
        <f t="shared" ref="CO445:DL445" si="503">CO$21</f>
        <v>CO$17</v>
      </c>
      <c r="CP445" s="199" t="str">
        <f t="shared" si="503"/>
        <v>CP$17</v>
      </c>
      <c r="CQ445" s="199" t="str">
        <f t="shared" si="503"/>
        <v>CQ$17</v>
      </c>
      <c r="CR445" s="199" t="str">
        <f t="shared" si="503"/>
        <v>CR$17</v>
      </c>
      <c r="CS445" s="199" t="str">
        <f t="shared" si="503"/>
        <v>CS$17</v>
      </c>
      <c r="CT445" s="199" t="str">
        <f t="shared" si="503"/>
        <v>CT$17</v>
      </c>
      <c r="CU445" s="199" t="str">
        <f t="shared" si="503"/>
        <v>CU$17</v>
      </c>
      <c r="CV445" s="199" t="str">
        <f t="shared" si="503"/>
        <v>CV$17</v>
      </c>
      <c r="CW445" s="199" t="str">
        <f t="shared" si="503"/>
        <v>CW$17</v>
      </c>
      <c r="CX445" s="199" t="str">
        <f t="shared" si="503"/>
        <v>CX$17</v>
      </c>
      <c r="CY445" s="199" t="str">
        <f t="shared" si="503"/>
        <v>CY$17</v>
      </c>
      <c r="CZ445" s="199" t="str">
        <f t="shared" si="503"/>
        <v>CZ$17</v>
      </c>
      <c r="DA445" s="199" t="str">
        <f t="shared" si="503"/>
        <v>DA$17</v>
      </c>
      <c r="DB445" s="199" t="str">
        <f t="shared" si="503"/>
        <v>DB$17</v>
      </c>
      <c r="DC445" s="199" t="str">
        <f t="shared" si="503"/>
        <v>DC$17</v>
      </c>
      <c r="DD445" s="199" t="str">
        <f t="shared" si="503"/>
        <v>DD$17</v>
      </c>
      <c r="DE445" s="199" t="str">
        <f t="shared" si="503"/>
        <v>DE$17</v>
      </c>
      <c r="DF445" s="199" t="str">
        <f t="shared" si="503"/>
        <v>DF$17</v>
      </c>
      <c r="DG445" s="199" t="str">
        <f t="shared" si="503"/>
        <v>DG$17</v>
      </c>
      <c r="DH445" s="199" t="str">
        <f t="shared" si="503"/>
        <v>DH$17</v>
      </c>
      <c r="DI445" s="199" t="str">
        <f t="shared" si="503"/>
        <v>DI$17</v>
      </c>
      <c r="DJ445" s="199" t="str">
        <f t="shared" si="503"/>
        <v>DJ$17</v>
      </c>
      <c r="DK445" s="199" t="str">
        <f t="shared" si="503"/>
        <v>DK$17</v>
      </c>
      <c r="DL445" s="199" t="str">
        <f t="shared" si="503"/>
        <v>DL$17</v>
      </c>
    </row>
    <row r="446" spans="1:116" x14ac:dyDescent="0.35">
      <c r="A446" s="174"/>
      <c r="E446" s="8"/>
      <c r="G446" s="175" t="s">
        <v>491</v>
      </c>
      <c r="H446" s="200"/>
      <c r="I446" s="201"/>
      <c r="J446" s="201"/>
      <c r="K446" s="202"/>
      <c r="L446" s="202"/>
      <c r="M446" s="202"/>
      <c r="N446" s="202"/>
      <c r="O446" s="202"/>
      <c r="P446" s="202"/>
      <c r="R446" s="202"/>
      <c r="S446" s="190"/>
      <c r="T446" s="190"/>
      <c r="U446" s="190"/>
      <c r="V446" s="190"/>
      <c r="W446" s="190"/>
      <c r="X446" s="190"/>
      <c r="Y446" s="190"/>
      <c r="Z446" s="190"/>
      <c r="AA446" s="190"/>
      <c r="AB446" s="190"/>
      <c r="AC446" s="190"/>
      <c r="AD446" s="190"/>
      <c r="AE446" s="190"/>
      <c r="AF446" s="190"/>
      <c r="AG446" s="190"/>
      <c r="AH446" s="190"/>
      <c r="AI446" s="190"/>
      <c r="AJ446" s="190"/>
      <c r="AK446" s="190"/>
      <c r="AL446" s="190"/>
      <c r="AM446" s="190"/>
      <c r="AN446" s="190"/>
      <c r="AO446" s="190"/>
      <c r="AP446" s="190"/>
      <c r="AQ446" s="190"/>
      <c r="AR446" s="190"/>
      <c r="AS446" s="190"/>
      <c r="AT446" s="190"/>
      <c r="AU446" s="190"/>
      <c r="AV446" s="190"/>
      <c r="AW446" s="190"/>
      <c r="AX446" s="190"/>
      <c r="AY446" s="190"/>
      <c r="AZ446" s="190"/>
      <c r="BA446" s="190"/>
      <c r="BB446" s="190"/>
      <c r="BC446" s="190"/>
      <c r="BD446" s="190"/>
      <c r="BE446" s="190"/>
      <c r="BF446" s="190"/>
      <c r="BG446" s="190"/>
      <c r="BH446" s="190"/>
      <c r="BI446" s="190"/>
      <c r="BJ446" s="190"/>
      <c r="BK446" s="190"/>
      <c r="BL446" s="190"/>
      <c r="BM446" s="190"/>
      <c r="BN446" s="190"/>
      <c r="BO446" s="190"/>
      <c r="BP446" s="190"/>
      <c r="BQ446" s="190"/>
      <c r="BR446" s="190"/>
      <c r="BS446" s="190"/>
      <c r="BT446" s="190"/>
      <c r="BU446" s="190"/>
      <c r="BV446" s="190"/>
      <c r="BW446" s="190"/>
      <c r="BX446" s="190"/>
      <c r="BY446" s="190"/>
      <c r="BZ446" s="190"/>
      <c r="CA446" s="190"/>
      <c r="CB446" s="190"/>
      <c r="CC446" s="190"/>
      <c r="CD446" s="190"/>
      <c r="CE446" s="190"/>
      <c r="CF446" s="190"/>
      <c r="CG446" s="190"/>
      <c r="CH446" s="190"/>
      <c r="CI446" s="190"/>
      <c r="CJ446" s="190"/>
      <c r="CK446" s="190"/>
      <c r="CL446" s="190"/>
      <c r="CN446" s="201"/>
      <c r="CO446" s="190"/>
      <c r="CP446" s="190"/>
      <c r="CQ446" s="190"/>
      <c r="CR446" s="190"/>
      <c r="CS446" s="190"/>
      <c r="CT446" s="190"/>
      <c r="CU446" s="190"/>
      <c r="CV446" s="190"/>
      <c r="CW446" s="190"/>
      <c r="CX446" s="190"/>
      <c r="CY446" s="190"/>
      <c r="CZ446" s="190"/>
      <c r="DA446" s="190"/>
      <c r="DB446" s="190"/>
      <c r="DC446" s="190"/>
      <c r="DD446" s="190"/>
      <c r="DE446" s="190"/>
      <c r="DF446" s="190"/>
      <c r="DG446" s="190"/>
      <c r="DH446" s="190"/>
      <c r="DI446" s="190"/>
      <c r="DJ446" s="190"/>
      <c r="DK446" s="190"/>
      <c r="DL446" s="190"/>
    </row>
    <row r="447" spans="1:116" x14ac:dyDescent="0.35">
      <c r="A447" s="174"/>
      <c r="E447" s="8"/>
      <c r="G447" s="175" t="s">
        <v>505</v>
      </c>
      <c r="H447" s="200"/>
      <c r="I447" s="201"/>
      <c r="J447" s="201"/>
      <c r="K447" s="202"/>
      <c r="L447" s="202"/>
      <c r="M447" s="202"/>
      <c r="N447" s="202"/>
      <c r="O447" s="202"/>
      <c r="P447" s="202"/>
      <c r="R447" s="202"/>
      <c r="S447" s="190"/>
      <c r="T447" s="190"/>
      <c r="U447" s="190"/>
      <c r="V447" s="190"/>
      <c r="W447" s="190"/>
      <c r="X447" s="190"/>
      <c r="Y447" s="190"/>
      <c r="Z447" s="190"/>
      <c r="AA447" s="190"/>
      <c r="AB447" s="190"/>
      <c r="AC447" s="190"/>
      <c r="AD447" s="190"/>
      <c r="AE447" s="190"/>
      <c r="AF447" s="190"/>
      <c r="AG447" s="190"/>
      <c r="AH447" s="190"/>
      <c r="AI447" s="190"/>
      <c r="AJ447" s="190"/>
      <c r="AK447" s="190"/>
      <c r="AL447" s="190"/>
      <c r="AM447" s="190"/>
      <c r="AN447" s="190"/>
      <c r="AO447" s="190"/>
      <c r="AP447" s="190"/>
      <c r="AQ447" s="190"/>
      <c r="AR447" s="190"/>
      <c r="AS447" s="190"/>
      <c r="AT447" s="190"/>
      <c r="AU447" s="190"/>
      <c r="AV447" s="190"/>
      <c r="AW447" s="190"/>
      <c r="AX447" s="190"/>
      <c r="AY447" s="190"/>
      <c r="AZ447" s="190"/>
      <c r="BA447" s="190"/>
      <c r="BB447" s="190"/>
      <c r="BC447" s="190"/>
      <c r="BD447" s="190"/>
      <c r="BE447" s="190"/>
      <c r="BF447" s="190"/>
      <c r="BG447" s="190"/>
      <c r="BH447" s="190"/>
      <c r="BI447" s="190"/>
      <c r="BJ447" s="190"/>
      <c r="BK447" s="190"/>
      <c r="BL447" s="190"/>
      <c r="BM447" s="190"/>
      <c r="BN447" s="190"/>
      <c r="BO447" s="190"/>
      <c r="BP447" s="190"/>
      <c r="BQ447" s="190"/>
      <c r="BR447" s="190"/>
      <c r="BS447" s="190"/>
      <c r="BT447" s="190"/>
      <c r="BU447" s="190"/>
      <c r="BV447" s="190"/>
      <c r="BW447" s="190"/>
      <c r="BX447" s="190"/>
      <c r="BY447" s="190"/>
      <c r="BZ447" s="190"/>
      <c r="CA447" s="190"/>
      <c r="CB447" s="190"/>
      <c r="CC447" s="190"/>
      <c r="CD447" s="190"/>
      <c r="CE447" s="190"/>
      <c r="CF447" s="190"/>
      <c r="CG447" s="190"/>
      <c r="CH447" s="190"/>
      <c r="CI447" s="190"/>
      <c r="CJ447" s="190"/>
      <c r="CK447" s="190"/>
      <c r="CL447" s="190"/>
      <c r="CN447" s="201"/>
      <c r="CO447" s="190"/>
      <c r="CP447" s="190"/>
      <c r="CQ447" s="190"/>
      <c r="CR447" s="190"/>
      <c r="CS447" s="190"/>
      <c r="CT447" s="190"/>
      <c r="CU447" s="190"/>
      <c r="CV447" s="190"/>
      <c r="CW447" s="190"/>
      <c r="CX447" s="190"/>
      <c r="CY447" s="190"/>
      <c r="CZ447" s="190"/>
      <c r="DA447" s="190"/>
      <c r="DB447" s="190"/>
      <c r="DC447" s="190"/>
      <c r="DD447" s="190"/>
      <c r="DE447" s="190"/>
      <c r="DF447" s="190"/>
      <c r="DG447" s="190"/>
      <c r="DH447" s="190"/>
      <c r="DI447" s="190"/>
      <c r="DJ447" s="190"/>
      <c r="DK447" s="190"/>
      <c r="DL447" s="190"/>
    </row>
    <row r="448" spans="1:116" x14ac:dyDescent="0.35">
      <c r="A448" s="174"/>
      <c r="E448" s="8"/>
      <c r="G448" s="175" t="s">
        <v>463</v>
      </c>
      <c r="H448" s="200"/>
      <c r="I448" s="201"/>
      <c r="J448" s="201"/>
      <c r="K448" s="202"/>
      <c r="L448" s="202"/>
      <c r="M448" s="202"/>
      <c r="N448" s="202"/>
      <c r="O448" s="202"/>
      <c r="P448" s="202"/>
      <c r="R448" s="202"/>
      <c r="S448" s="190" t="str">
        <f t="shared" ref="S448:AX448" si="504">S$22</f>
        <v>S$18</v>
      </c>
      <c r="T448" s="190" t="str">
        <f t="shared" si="504"/>
        <v>T$18</v>
      </c>
      <c r="U448" s="190" t="str">
        <f t="shared" si="504"/>
        <v>U$18</v>
      </c>
      <c r="V448" s="190" t="str">
        <f t="shared" si="504"/>
        <v>V$18</v>
      </c>
      <c r="W448" s="190" t="str">
        <f t="shared" si="504"/>
        <v>W$18</v>
      </c>
      <c r="X448" s="190" t="str">
        <f t="shared" si="504"/>
        <v>X$18</v>
      </c>
      <c r="Y448" s="190" t="str">
        <f t="shared" si="504"/>
        <v>Y$18</v>
      </c>
      <c r="Z448" s="190" t="str">
        <f t="shared" si="504"/>
        <v>Z$18</v>
      </c>
      <c r="AA448" s="190" t="str">
        <f t="shared" si="504"/>
        <v>AA$18</v>
      </c>
      <c r="AB448" s="190" t="str">
        <f t="shared" si="504"/>
        <v>AB$18</v>
      </c>
      <c r="AC448" s="190" t="str">
        <f t="shared" si="504"/>
        <v>AC$18</v>
      </c>
      <c r="AD448" s="190" t="str">
        <f t="shared" si="504"/>
        <v>AD$18</v>
      </c>
      <c r="AE448" s="190" t="str">
        <f t="shared" si="504"/>
        <v>AE$18</v>
      </c>
      <c r="AF448" s="190" t="str">
        <f t="shared" si="504"/>
        <v>AF$18</v>
      </c>
      <c r="AG448" s="190" t="str">
        <f t="shared" si="504"/>
        <v>AG$18</v>
      </c>
      <c r="AH448" s="190" t="str">
        <f t="shared" si="504"/>
        <v>AH$18</v>
      </c>
      <c r="AI448" s="190" t="str">
        <f t="shared" si="504"/>
        <v>AI$18</v>
      </c>
      <c r="AJ448" s="190" t="str">
        <f t="shared" si="504"/>
        <v>AJ$18</v>
      </c>
      <c r="AK448" s="190" t="str">
        <f t="shared" si="504"/>
        <v>AK$18</v>
      </c>
      <c r="AL448" s="190" t="str">
        <f t="shared" si="504"/>
        <v>AL$18</v>
      </c>
      <c r="AM448" s="190" t="str">
        <f t="shared" si="504"/>
        <v>AM$18</v>
      </c>
      <c r="AN448" s="190" t="str">
        <f t="shared" si="504"/>
        <v>AN$18</v>
      </c>
      <c r="AO448" s="190" t="str">
        <f t="shared" si="504"/>
        <v>AO$18</v>
      </c>
      <c r="AP448" s="190" t="str">
        <f t="shared" si="504"/>
        <v>AP$18</v>
      </c>
      <c r="AQ448" s="190" t="str">
        <f t="shared" si="504"/>
        <v>AQ$18</v>
      </c>
      <c r="AR448" s="190" t="str">
        <f t="shared" si="504"/>
        <v>AR$18</v>
      </c>
      <c r="AS448" s="190" t="str">
        <f t="shared" si="504"/>
        <v>AS$18</v>
      </c>
      <c r="AT448" s="190" t="str">
        <f t="shared" si="504"/>
        <v>AT$18</v>
      </c>
      <c r="AU448" s="190" t="str">
        <f t="shared" si="504"/>
        <v>AU$18</v>
      </c>
      <c r="AV448" s="190" t="str">
        <f t="shared" si="504"/>
        <v>AV$18</v>
      </c>
      <c r="AW448" s="190" t="str">
        <f t="shared" si="504"/>
        <v>AW$18</v>
      </c>
      <c r="AX448" s="190" t="str">
        <f t="shared" si="504"/>
        <v>AX$18</v>
      </c>
      <c r="AY448" s="190" t="str">
        <f t="shared" ref="AY448:CD448" si="505">AY$22</f>
        <v>AY$18</v>
      </c>
      <c r="AZ448" s="190" t="str">
        <f t="shared" si="505"/>
        <v>AZ$18</v>
      </c>
      <c r="BA448" s="190" t="str">
        <f t="shared" si="505"/>
        <v>BA$18</v>
      </c>
      <c r="BB448" s="190" t="str">
        <f t="shared" si="505"/>
        <v>BB$18</v>
      </c>
      <c r="BC448" s="190" t="str">
        <f t="shared" si="505"/>
        <v>BC$18</v>
      </c>
      <c r="BD448" s="190" t="str">
        <f t="shared" si="505"/>
        <v>BD$18</v>
      </c>
      <c r="BE448" s="190" t="str">
        <f t="shared" si="505"/>
        <v>BE$18</v>
      </c>
      <c r="BF448" s="190" t="str">
        <f t="shared" si="505"/>
        <v>BF$18</v>
      </c>
      <c r="BG448" s="190" t="str">
        <f t="shared" si="505"/>
        <v>BG$18</v>
      </c>
      <c r="BH448" s="190" t="str">
        <f t="shared" si="505"/>
        <v>BH$18</v>
      </c>
      <c r="BI448" s="190" t="str">
        <f t="shared" si="505"/>
        <v>BI$18</v>
      </c>
      <c r="BJ448" s="190" t="str">
        <f t="shared" si="505"/>
        <v>BJ$18</v>
      </c>
      <c r="BK448" s="190" t="str">
        <f t="shared" si="505"/>
        <v>BK$18</v>
      </c>
      <c r="BL448" s="190" t="str">
        <f t="shared" si="505"/>
        <v>BL$18</v>
      </c>
      <c r="BM448" s="190" t="str">
        <f t="shared" si="505"/>
        <v>BM$18</v>
      </c>
      <c r="BN448" s="190" t="str">
        <f t="shared" si="505"/>
        <v>BN$18</v>
      </c>
      <c r="BO448" s="190" t="str">
        <f t="shared" si="505"/>
        <v>BO$18</v>
      </c>
      <c r="BP448" s="190" t="str">
        <f t="shared" si="505"/>
        <v>BP$18</v>
      </c>
      <c r="BQ448" s="190" t="str">
        <f t="shared" si="505"/>
        <v>BQ$18</v>
      </c>
      <c r="BR448" s="190" t="str">
        <f t="shared" si="505"/>
        <v>BR$18</v>
      </c>
      <c r="BS448" s="190" t="str">
        <f t="shared" si="505"/>
        <v>BS$18</v>
      </c>
      <c r="BT448" s="190" t="str">
        <f t="shared" si="505"/>
        <v>BT$18</v>
      </c>
      <c r="BU448" s="190" t="str">
        <f t="shared" si="505"/>
        <v>BU$18</v>
      </c>
      <c r="BV448" s="190" t="str">
        <f t="shared" si="505"/>
        <v>BV$18</v>
      </c>
      <c r="BW448" s="190" t="str">
        <f t="shared" si="505"/>
        <v>BW$18</v>
      </c>
      <c r="BX448" s="190" t="str">
        <f t="shared" si="505"/>
        <v>BX$18</v>
      </c>
      <c r="BY448" s="190" t="str">
        <f t="shared" si="505"/>
        <v>BY$18</v>
      </c>
      <c r="BZ448" s="190" t="str">
        <f t="shared" si="505"/>
        <v>BZ$18</v>
      </c>
      <c r="CA448" s="190" t="str">
        <f t="shared" si="505"/>
        <v>CA$18</v>
      </c>
      <c r="CB448" s="190" t="str">
        <f t="shared" si="505"/>
        <v>CB$18</v>
      </c>
      <c r="CC448" s="190" t="str">
        <f t="shared" si="505"/>
        <v>CC$18</v>
      </c>
      <c r="CD448" s="190" t="str">
        <f t="shared" si="505"/>
        <v>CD$18</v>
      </c>
      <c r="CE448" s="190" t="str">
        <f t="shared" ref="CE448:CL448" si="506">CE$22</f>
        <v>CE$18</v>
      </c>
      <c r="CF448" s="190" t="str">
        <f t="shared" si="506"/>
        <v>CF$18</v>
      </c>
      <c r="CG448" s="190" t="str">
        <f t="shared" si="506"/>
        <v>CG$18</v>
      </c>
      <c r="CH448" s="190" t="str">
        <f t="shared" si="506"/>
        <v>CH$18</v>
      </c>
      <c r="CI448" s="190" t="str">
        <f t="shared" si="506"/>
        <v>CI$18</v>
      </c>
      <c r="CJ448" s="190" t="str">
        <f t="shared" si="506"/>
        <v>CJ$18</v>
      </c>
      <c r="CK448" s="190" t="str">
        <f t="shared" si="506"/>
        <v>CK$18</v>
      </c>
      <c r="CL448" s="190" t="str">
        <f t="shared" si="506"/>
        <v>CL$18</v>
      </c>
      <c r="CN448" s="201"/>
      <c r="CO448" s="190" t="str">
        <f t="shared" ref="CO448:DL448" si="507">CO$22</f>
        <v>CO$18</v>
      </c>
      <c r="CP448" s="190" t="str">
        <f t="shared" si="507"/>
        <v>CP$18</v>
      </c>
      <c r="CQ448" s="190" t="str">
        <f t="shared" si="507"/>
        <v>CQ$18</v>
      </c>
      <c r="CR448" s="190" t="str">
        <f t="shared" si="507"/>
        <v>CR$18</v>
      </c>
      <c r="CS448" s="190" t="str">
        <f t="shared" si="507"/>
        <v>CS$18</v>
      </c>
      <c r="CT448" s="190" t="str">
        <f t="shared" si="507"/>
        <v>CT$18</v>
      </c>
      <c r="CU448" s="190" t="str">
        <f t="shared" si="507"/>
        <v>CU$18</v>
      </c>
      <c r="CV448" s="190" t="str">
        <f t="shared" si="507"/>
        <v>CV$18</v>
      </c>
      <c r="CW448" s="190" t="str">
        <f t="shared" si="507"/>
        <v>CW$18</v>
      </c>
      <c r="CX448" s="190" t="str">
        <f t="shared" si="507"/>
        <v>CX$18</v>
      </c>
      <c r="CY448" s="190" t="str">
        <f t="shared" si="507"/>
        <v>CY$18</v>
      </c>
      <c r="CZ448" s="190" t="str">
        <f t="shared" si="507"/>
        <v>CZ$18</v>
      </c>
      <c r="DA448" s="190" t="str">
        <f t="shared" si="507"/>
        <v>DA$18</v>
      </c>
      <c r="DB448" s="190" t="str">
        <f t="shared" si="507"/>
        <v>DB$18</v>
      </c>
      <c r="DC448" s="190" t="str">
        <f t="shared" si="507"/>
        <v>DC$18</v>
      </c>
      <c r="DD448" s="190" t="str">
        <f t="shared" si="507"/>
        <v>DD$18</v>
      </c>
      <c r="DE448" s="190" t="str">
        <f t="shared" si="507"/>
        <v>DE$18</v>
      </c>
      <c r="DF448" s="190" t="str">
        <f t="shared" si="507"/>
        <v>DF$18</v>
      </c>
      <c r="DG448" s="190" t="str">
        <f t="shared" si="507"/>
        <v>DG$18</v>
      </c>
      <c r="DH448" s="190" t="str">
        <f t="shared" si="507"/>
        <v>DH$18</v>
      </c>
      <c r="DI448" s="190" t="str">
        <f t="shared" si="507"/>
        <v>DI$18</v>
      </c>
      <c r="DJ448" s="190" t="str">
        <f t="shared" si="507"/>
        <v>DJ$18</v>
      </c>
      <c r="DK448" s="190" t="str">
        <f t="shared" si="507"/>
        <v>DK$18</v>
      </c>
      <c r="DL448" s="190" t="str">
        <f t="shared" si="507"/>
        <v>DL$18</v>
      </c>
    </row>
    <row r="449" spans="1:116" x14ac:dyDescent="0.35">
      <c r="A449" s="174"/>
      <c r="E449" s="8"/>
      <c r="G449" s="175" t="s">
        <v>464</v>
      </c>
      <c r="H449" s="200"/>
      <c r="I449" s="201"/>
      <c r="J449" s="201"/>
      <c r="K449" s="202"/>
      <c r="L449" s="202"/>
      <c r="M449" s="202"/>
      <c r="N449" s="202"/>
      <c r="O449" s="202"/>
      <c r="P449" s="202"/>
      <c r="R449" s="202"/>
      <c r="S449" s="190" t="str">
        <f t="shared" ref="S449:AX449" si="508">S$23</f>
        <v>S$19</v>
      </c>
      <c r="T449" s="190" t="str">
        <f t="shared" si="508"/>
        <v>T$19</v>
      </c>
      <c r="U449" s="190" t="str">
        <f t="shared" si="508"/>
        <v>U$19</v>
      </c>
      <c r="V449" s="190" t="str">
        <f t="shared" si="508"/>
        <v>V$19</v>
      </c>
      <c r="W449" s="190" t="str">
        <f t="shared" si="508"/>
        <v>W$19</v>
      </c>
      <c r="X449" s="190" t="str">
        <f t="shared" si="508"/>
        <v>X$19</v>
      </c>
      <c r="Y449" s="190" t="str">
        <f t="shared" si="508"/>
        <v>Y$19</v>
      </c>
      <c r="Z449" s="190" t="str">
        <f t="shared" si="508"/>
        <v>Z$19</v>
      </c>
      <c r="AA449" s="190" t="str">
        <f t="shared" si="508"/>
        <v>AA$19</v>
      </c>
      <c r="AB449" s="190" t="str">
        <f t="shared" si="508"/>
        <v>AB$19</v>
      </c>
      <c r="AC449" s="190" t="str">
        <f t="shared" si="508"/>
        <v>AC$19</v>
      </c>
      <c r="AD449" s="190" t="str">
        <f t="shared" si="508"/>
        <v>AD$19</v>
      </c>
      <c r="AE449" s="190" t="str">
        <f t="shared" si="508"/>
        <v>AE$19</v>
      </c>
      <c r="AF449" s="190" t="str">
        <f t="shared" si="508"/>
        <v>AF$19</v>
      </c>
      <c r="AG449" s="190" t="str">
        <f t="shared" si="508"/>
        <v>AG$19</v>
      </c>
      <c r="AH449" s="190" t="str">
        <f t="shared" si="508"/>
        <v>AH$19</v>
      </c>
      <c r="AI449" s="190" t="str">
        <f t="shared" si="508"/>
        <v>AI$19</v>
      </c>
      <c r="AJ449" s="190" t="str">
        <f t="shared" si="508"/>
        <v>AJ$19</v>
      </c>
      <c r="AK449" s="190" t="str">
        <f t="shared" si="508"/>
        <v>AK$19</v>
      </c>
      <c r="AL449" s="190" t="str">
        <f t="shared" si="508"/>
        <v>AL$19</v>
      </c>
      <c r="AM449" s="190" t="str">
        <f t="shared" si="508"/>
        <v>AM$19</v>
      </c>
      <c r="AN449" s="190" t="str">
        <f t="shared" si="508"/>
        <v>AN$19</v>
      </c>
      <c r="AO449" s="190" t="str">
        <f t="shared" si="508"/>
        <v>AO$19</v>
      </c>
      <c r="AP449" s="190" t="str">
        <f t="shared" si="508"/>
        <v>AP$19</v>
      </c>
      <c r="AQ449" s="190" t="str">
        <f t="shared" si="508"/>
        <v>AQ$19</v>
      </c>
      <c r="AR449" s="190" t="str">
        <f t="shared" si="508"/>
        <v>AR$19</v>
      </c>
      <c r="AS449" s="190" t="str">
        <f t="shared" si="508"/>
        <v>AS$19</v>
      </c>
      <c r="AT449" s="190" t="str">
        <f t="shared" si="508"/>
        <v>AT$19</v>
      </c>
      <c r="AU449" s="190" t="str">
        <f t="shared" si="508"/>
        <v>AU$19</v>
      </c>
      <c r="AV449" s="190" t="str">
        <f t="shared" si="508"/>
        <v>AV$19</v>
      </c>
      <c r="AW449" s="190" t="str">
        <f t="shared" si="508"/>
        <v>AW$19</v>
      </c>
      <c r="AX449" s="190" t="str">
        <f t="shared" si="508"/>
        <v>AX$19</v>
      </c>
      <c r="AY449" s="190" t="str">
        <f t="shared" ref="AY449:CD449" si="509">AY$23</f>
        <v>AY$19</v>
      </c>
      <c r="AZ449" s="190" t="str">
        <f t="shared" si="509"/>
        <v>AZ$19</v>
      </c>
      <c r="BA449" s="190" t="str">
        <f t="shared" si="509"/>
        <v>BA$19</v>
      </c>
      <c r="BB449" s="190" t="str">
        <f t="shared" si="509"/>
        <v>BB$19</v>
      </c>
      <c r="BC449" s="190" t="str">
        <f t="shared" si="509"/>
        <v>BC$19</v>
      </c>
      <c r="BD449" s="190" t="str">
        <f t="shared" si="509"/>
        <v>BD$19</v>
      </c>
      <c r="BE449" s="190" t="str">
        <f t="shared" si="509"/>
        <v>BE$19</v>
      </c>
      <c r="BF449" s="190" t="str">
        <f t="shared" si="509"/>
        <v>BF$19</v>
      </c>
      <c r="BG449" s="190" t="str">
        <f t="shared" si="509"/>
        <v>BG$19</v>
      </c>
      <c r="BH449" s="190" t="str">
        <f t="shared" si="509"/>
        <v>BH$19</v>
      </c>
      <c r="BI449" s="190" t="str">
        <f t="shared" si="509"/>
        <v>BI$19</v>
      </c>
      <c r="BJ449" s="190" t="str">
        <f t="shared" si="509"/>
        <v>BJ$19</v>
      </c>
      <c r="BK449" s="190" t="str">
        <f t="shared" si="509"/>
        <v>BK$19</v>
      </c>
      <c r="BL449" s="190" t="str">
        <f t="shared" si="509"/>
        <v>BL$19</v>
      </c>
      <c r="BM449" s="190" t="str">
        <f t="shared" si="509"/>
        <v>BM$19</v>
      </c>
      <c r="BN449" s="190" t="str">
        <f t="shared" si="509"/>
        <v>BN$19</v>
      </c>
      <c r="BO449" s="190" t="str">
        <f t="shared" si="509"/>
        <v>BO$19</v>
      </c>
      <c r="BP449" s="190" t="str">
        <f t="shared" si="509"/>
        <v>BP$19</v>
      </c>
      <c r="BQ449" s="190" t="str">
        <f t="shared" si="509"/>
        <v>BQ$19</v>
      </c>
      <c r="BR449" s="190" t="str">
        <f t="shared" si="509"/>
        <v>BR$19</v>
      </c>
      <c r="BS449" s="190" t="str">
        <f t="shared" si="509"/>
        <v>BS$19</v>
      </c>
      <c r="BT449" s="190" t="str">
        <f t="shared" si="509"/>
        <v>BT$19</v>
      </c>
      <c r="BU449" s="190" t="str">
        <f t="shared" si="509"/>
        <v>BU$19</v>
      </c>
      <c r="BV449" s="190" t="str">
        <f t="shared" si="509"/>
        <v>BV$19</v>
      </c>
      <c r="BW449" s="190" t="str">
        <f t="shared" si="509"/>
        <v>BW$19</v>
      </c>
      <c r="BX449" s="190" t="str">
        <f t="shared" si="509"/>
        <v>BX$19</v>
      </c>
      <c r="BY449" s="190" t="str">
        <f t="shared" si="509"/>
        <v>BY$19</v>
      </c>
      <c r="BZ449" s="190" t="str">
        <f t="shared" si="509"/>
        <v>BZ$19</v>
      </c>
      <c r="CA449" s="190" t="str">
        <f t="shared" si="509"/>
        <v>CA$19</v>
      </c>
      <c r="CB449" s="190" t="str">
        <f t="shared" si="509"/>
        <v>CB$19</v>
      </c>
      <c r="CC449" s="190" t="str">
        <f t="shared" si="509"/>
        <v>CC$19</v>
      </c>
      <c r="CD449" s="190" t="str">
        <f t="shared" si="509"/>
        <v>CD$19</v>
      </c>
      <c r="CE449" s="190" t="str">
        <f t="shared" ref="CE449:CL449" si="510">CE$23</f>
        <v>CE$19</v>
      </c>
      <c r="CF449" s="190" t="str">
        <f t="shared" si="510"/>
        <v>CF$19</v>
      </c>
      <c r="CG449" s="190" t="str">
        <f t="shared" si="510"/>
        <v>CG$19</v>
      </c>
      <c r="CH449" s="190" t="str">
        <f t="shared" si="510"/>
        <v>CH$19</v>
      </c>
      <c r="CI449" s="190" t="str">
        <f t="shared" si="510"/>
        <v>CI$19</v>
      </c>
      <c r="CJ449" s="190" t="str">
        <f t="shared" si="510"/>
        <v>CJ$19</v>
      </c>
      <c r="CK449" s="190" t="str">
        <f t="shared" si="510"/>
        <v>CK$19</v>
      </c>
      <c r="CL449" s="190" t="str">
        <f t="shared" si="510"/>
        <v>CL$19</v>
      </c>
      <c r="CN449" s="201"/>
      <c r="CO449" s="190" t="str">
        <f t="shared" ref="CO449:DL449" si="511">CO$23</f>
        <v>CO$19</v>
      </c>
      <c r="CP449" s="190" t="str">
        <f t="shared" si="511"/>
        <v>CP$19</v>
      </c>
      <c r="CQ449" s="190" t="str">
        <f t="shared" si="511"/>
        <v>CQ$19</v>
      </c>
      <c r="CR449" s="190" t="str">
        <f t="shared" si="511"/>
        <v>CR$19</v>
      </c>
      <c r="CS449" s="190" t="str">
        <f t="shared" si="511"/>
        <v>CS$19</v>
      </c>
      <c r="CT449" s="190" t="str">
        <f t="shared" si="511"/>
        <v>CT$19</v>
      </c>
      <c r="CU449" s="190" t="str">
        <f t="shared" si="511"/>
        <v>CU$19</v>
      </c>
      <c r="CV449" s="190" t="str">
        <f t="shared" si="511"/>
        <v>CV$19</v>
      </c>
      <c r="CW449" s="190" t="str">
        <f t="shared" si="511"/>
        <v>CW$19</v>
      </c>
      <c r="CX449" s="190" t="str">
        <f t="shared" si="511"/>
        <v>CX$19</v>
      </c>
      <c r="CY449" s="190" t="str">
        <f t="shared" si="511"/>
        <v>CY$19</v>
      </c>
      <c r="CZ449" s="190" t="str">
        <f t="shared" si="511"/>
        <v>CZ$19</v>
      </c>
      <c r="DA449" s="190" t="str">
        <f t="shared" si="511"/>
        <v>DA$19</v>
      </c>
      <c r="DB449" s="190" t="str">
        <f t="shared" si="511"/>
        <v>DB$19</v>
      </c>
      <c r="DC449" s="190" t="str">
        <f t="shared" si="511"/>
        <v>DC$19</v>
      </c>
      <c r="DD449" s="190" t="str">
        <f t="shared" si="511"/>
        <v>DD$19</v>
      </c>
      <c r="DE449" s="190" t="str">
        <f t="shared" si="511"/>
        <v>DE$19</v>
      </c>
      <c r="DF449" s="190" t="str">
        <f t="shared" si="511"/>
        <v>DF$19</v>
      </c>
      <c r="DG449" s="190" t="str">
        <f t="shared" si="511"/>
        <v>DG$19</v>
      </c>
      <c r="DH449" s="190" t="str">
        <f t="shared" si="511"/>
        <v>DH$19</v>
      </c>
      <c r="DI449" s="190" t="str">
        <f t="shared" si="511"/>
        <v>DI$19</v>
      </c>
      <c r="DJ449" s="190" t="str">
        <f t="shared" si="511"/>
        <v>DJ$19</v>
      </c>
      <c r="DK449" s="190" t="str">
        <f t="shared" si="511"/>
        <v>DK$19</v>
      </c>
      <c r="DL449" s="190" t="str">
        <f t="shared" si="511"/>
        <v>DL$19</v>
      </c>
    </row>
    <row r="450" spans="1:116" x14ac:dyDescent="0.35">
      <c r="A450" s="31" t="s">
        <v>218</v>
      </c>
      <c r="B450" s="31" t="s">
        <v>81</v>
      </c>
      <c r="C450" s="31"/>
      <c r="D450" t="s">
        <v>759</v>
      </c>
      <c r="E450" s="8" t="str">
        <f t="shared" ref="E450:E453" si="512">ROW()&amp;" "&amp;D450</f>
        <v>450 SALES-PR</v>
      </c>
      <c r="F450" t="s">
        <v>415</v>
      </c>
      <c r="G450" s="66" t="s">
        <v>779</v>
      </c>
      <c r="H450" s="22"/>
      <c r="I450" s="306"/>
      <c r="J450" s="306"/>
      <c r="K450" s="22"/>
      <c r="L450" s="22"/>
      <c r="M450" s="22"/>
      <c r="N450" s="22"/>
      <c r="O450" s="22"/>
      <c r="P450" s="22"/>
      <c r="R450" s="66"/>
      <c r="S450" s="66"/>
      <c r="T450" s="66"/>
      <c r="U450" s="66"/>
      <c r="V450" s="66"/>
      <c r="W450" s="66"/>
      <c r="X450" s="66"/>
      <c r="Y450" s="66"/>
      <c r="Z450" s="66"/>
      <c r="AA450" s="66"/>
      <c r="AB450" s="66"/>
      <c r="AC450" s="66"/>
      <c r="AD450" s="66"/>
      <c r="AE450" s="66"/>
      <c r="AF450" s="66"/>
      <c r="AG450" s="66"/>
      <c r="AH450" s="66"/>
      <c r="AI450" s="66"/>
      <c r="AJ450" s="66"/>
      <c r="AK450" s="66"/>
      <c r="AL450" s="66"/>
      <c r="AM450" s="66"/>
      <c r="AN450" s="66"/>
      <c r="AO450" s="66"/>
      <c r="AP450" s="66"/>
      <c r="AQ450" s="66"/>
      <c r="AR450" s="66"/>
      <c r="AS450" s="66"/>
      <c r="AT450" s="66"/>
      <c r="AU450" s="66"/>
      <c r="AV450" s="66"/>
      <c r="AW450" s="66"/>
      <c r="AX450" s="66"/>
      <c r="AY450" s="66"/>
      <c r="AZ450" s="66"/>
      <c r="BA450" s="66"/>
      <c r="BB450" s="66"/>
      <c r="BC450" s="66"/>
      <c r="BD450" s="66"/>
      <c r="BE450" s="66"/>
      <c r="BF450" s="66"/>
      <c r="BG450" s="66"/>
      <c r="BH450" s="66"/>
      <c r="BI450" s="66"/>
      <c r="BJ450" s="66"/>
      <c r="BK450" s="66"/>
      <c r="BL450" s="66"/>
      <c r="BM450" s="66"/>
      <c r="BN450" s="66"/>
      <c r="BO450" s="66"/>
      <c r="BP450" s="66"/>
      <c r="BQ450" s="66"/>
      <c r="BR450" s="66"/>
      <c r="BS450" s="66"/>
      <c r="BT450" s="66"/>
      <c r="BU450" s="66"/>
      <c r="BV450" s="66"/>
      <c r="BW450" s="66"/>
      <c r="BX450" s="66"/>
      <c r="BY450" s="66"/>
      <c r="BZ450" s="66"/>
      <c r="CA450" s="66"/>
      <c r="CB450" s="66"/>
      <c r="CC450" s="66"/>
      <c r="CD450" s="66"/>
      <c r="CE450" s="66"/>
      <c r="CF450" s="66"/>
      <c r="CG450" s="66"/>
      <c r="CH450" s="66"/>
      <c r="CI450" s="66"/>
      <c r="CJ450" s="66"/>
      <c r="CK450" s="66"/>
      <c r="CL450" s="66"/>
      <c r="CN450" s="306"/>
      <c r="CO450" s="66"/>
      <c r="CP450" s="66"/>
      <c r="CQ450" s="66"/>
      <c r="CR450" s="66"/>
      <c r="CS450" s="66"/>
      <c r="CT450" s="66"/>
      <c r="CU450" s="66"/>
      <c r="CV450" s="66"/>
      <c r="CW450" s="66"/>
      <c r="CX450" s="66"/>
      <c r="CY450" s="66"/>
      <c r="CZ450" s="66"/>
      <c r="DA450" s="66"/>
      <c r="DB450" s="66"/>
      <c r="DC450" s="66"/>
      <c r="DD450" s="66"/>
      <c r="DE450" s="66"/>
      <c r="DF450" s="66"/>
      <c r="DG450" s="66"/>
      <c r="DH450" s="66"/>
      <c r="DI450" s="66"/>
      <c r="DJ450" s="66"/>
      <c r="DK450" s="66"/>
      <c r="DL450" s="66"/>
    </row>
    <row r="451" spans="1:116" x14ac:dyDescent="0.35">
      <c r="B451" t="s">
        <v>332</v>
      </c>
      <c r="C451" t="s">
        <v>198</v>
      </c>
      <c r="D451" t="s">
        <v>759</v>
      </c>
      <c r="E451" s="8" t="str">
        <f t="shared" si="512"/>
        <v>451 SALES-PR</v>
      </c>
      <c r="G451" s="125" t="str">
        <f>"Revenue - "&amp;G457</f>
        <v>Revenue - (Primary label)</v>
      </c>
      <c r="H451" s="31"/>
      <c r="I451" s="73"/>
      <c r="J451" s="73"/>
      <c r="K451" s="58"/>
      <c r="L451" s="58"/>
      <c r="M451" s="58"/>
      <c r="N451" s="58"/>
      <c r="O451" s="58"/>
      <c r="P451" s="58"/>
      <c r="R451" s="33"/>
      <c r="CN451" s="73"/>
      <c r="CO451" s="8"/>
      <c r="CP451" s="8"/>
      <c r="CQ451" s="8"/>
      <c r="CR451" s="8"/>
      <c r="CS451" s="8"/>
      <c r="CT451" s="8"/>
      <c r="CU451" s="8"/>
      <c r="CV451" s="8"/>
      <c r="CW451" s="8"/>
      <c r="CX451" s="8"/>
      <c r="CY451" s="8"/>
      <c r="CZ451" s="8"/>
      <c r="DA451" s="8"/>
      <c r="DB451" s="8"/>
      <c r="DC451" s="8"/>
      <c r="DD451" s="8"/>
      <c r="DE451" s="8"/>
      <c r="DF451" s="8"/>
      <c r="DG451" s="8"/>
      <c r="DH451" s="8"/>
      <c r="DI451" s="8"/>
      <c r="DJ451" s="8"/>
      <c r="DK451" s="8"/>
      <c r="DL451" s="8"/>
    </row>
    <row r="452" spans="1:116" x14ac:dyDescent="0.35">
      <c r="D452" t="s">
        <v>759</v>
      </c>
      <c r="E452" s="8" t="str">
        <f t="shared" si="512"/>
        <v>452 SALES-PR</v>
      </c>
      <c r="G452" s="125"/>
      <c r="H452" s="31"/>
      <c r="I452" s="73"/>
      <c r="J452" s="73"/>
      <c r="K452" s="58"/>
      <c r="L452" s="58"/>
      <c r="M452" s="58"/>
      <c r="N452" s="58"/>
      <c r="O452" s="58"/>
      <c r="P452" s="58"/>
      <c r="R452" s="33"/>
      <c r="CN452" s="73"/>
      <c r="CO452" s="8"/>
      <c r="CP452" s="8"/>
      <c r="CQ452" s="8"/>
      <c r="CR452" s="8"/>
      <c r="CS452" s="8"/>
      <c r="CT452" s="8"/>
      <c r="CU452" s="8"/>
      <c r="CV452" s="8"/>
      <c r="CW452" s="8"/>
      <c r="CX452" s="8"/>
      <c r="CY452" s="8"/>
      <c r="CZ452" s="8"/>
      <c r="DA452" s="8"/>
      <c r="DB452" s="8"/>
      <c r="DC452" s="8"/>
      <c r="DD452" s="8"/>
      <c r="DE452" s="8"/>
      <c r="DF452" s="8"/>
      <c r="DG452" s="8"/>
      <c r="DH452" s="8"/>
      <c r="DI452" s="8"/>
      <c r="DJ452" s="8"/>
      <c r="DK452" s="8"/>
      <c r="DL452" s="8"/>
    </row>
    <row r="453" spans="1:116" x14ac:dyDescent="0.35">
      <c r="D453" t="s">
        <v>759</v>
      </c>
      <c r="E453" s="8" t="str">
        <f t="shared" si="512"/>
        <v>453 SALES-PR</v>
      </c>
      <c r="G453" s="95" t="s">
        <v>343</v>
      </c>
      <c r="H453" s="31"/>
      <c r="I453" s="73"/>
      <c r="J453" s="73"/>
      <c r="K453" s="58"/>
      <c r="L453" s="58"/>
      <c r="M453" s="58"/>
      <c r="N453" s="58"/>
      <c r="O453" s="58"/>
      <c r="P453" s="58"/>
      <c r="R453" s="33"/>
      <c r="CN453" s="73"/>
      <c r="CO453" s="8"/>
      <c r="CP453" s="8"/>
      <c r="CQ453" s="8"/>
      <c r="CR453" s="8"/>
      <c r="CS453" s="8"/>
      <c r="CT453" s="8"/>
      <c r="CU453" s="8"/>
      <c r="CV453" s="8"/>
      <c r="CW453" s="8"/>
      <c r="CX453" s="8"/>
      <c r="CY453" s="8"/>
      <c r="CZ453" s="8"/>
      <c r="DA453" s="8"/>
      <c r="DB453" s="8"/>
      <c r="DC453" s="8"/>
      <c r="DD453" s="8"/>
      <c r="DE453" s="8"/>
      <c r="DF453" s="8"/>
      <c r="DG453" s="8"/>
      <c r="DH453" s="8"/>
      <c r="DI453" s="8"/>
      <c r="DJ453" s="8"/>
      <c r="DK453" s="8"/>
      <c r="DL453" s="8"/>
    </row>
    <row r="454" spans="1:116" x14ac:dyDescent="0.35">
      <c r="D454" t="s">
        <v>759</v>
      </c>
      <c r="E454" s="8" t="str">
        <f t="shared" ref="E454:E455" si="513">ROW()&amp;" "&amp;D454</f>
        <v>454 SALES-PR</v>
      </c>
      <c r="G454" s="145" t="str">
        <f>"Price/"&amp;G458</f>
        <v>Price/unit</v>
      </c>
      <c r="H454" s="31"/>
      <c r="I454" s="73"/>
      <c r="J454" s="73"/>
      <c r="K454" s="139">
        <v>20</v>
      </c>
      <c r="L454" s="139">
        <v>20</v>
      </c>
      <c r="M454" s="139">
        <v>20</v>
      </c>
      <c r="N454" s="139">
        <v>20</v>
      </c>
      <c r="O454" s="139">
        <v>20</v>
      </c>
      <c r="P454" s="139">
        <v>20</v>
      </c>
      <c r="R454" s="33"/>
      <c r="S454" s="140" cm="1">
        <f t="array" ref="S454">INDEX($K:$P,ROW(),MATCH(S$3,$K$2:$P$2,0))</f>
        <v>20</v>
      </c>
      <c r="T454" s="140" cm="1">
        <f t="array" ref="T454">INDEX($K:$P,ROW(),MATCH(T$3,$K$2:$P$2,0))</f>
        <v>20</v>
      </c>
      <c r="U454" s="140" cm="1">
        <f t="array" ref="U454">INDEX($K:$P,ROW(),MATCH(U$3,$K$2:$P$2,0))</f>
        <v>20</v>
      </c>
      <c r="V454" s="140" cm="1">
        <f t="array" ref="V454">INDEX($K:$P,ROW(),MATCH(V$3,$K$2:$P$2,0))</f>
        <v>20</v>
      </c>
      <c r="W454" s="140" cm="1">
        <f t="array" ref="W454">INDEX($K:$P,ROW(),MATCH(W$3,$K$2:$P$2,0))</f>
        <v>20</v>
      </c>
      <c r="X454" s="140" cm="1">
        <f t="array" ref="X454">INDEX($K:$P,ROW(),MATCH(X$3,$K$2:$P$2,0))</f>
        <v>20</v>
      </c>
      <c r="Y454" s="140" cm="1">
        <f t="array" ref="Y454">INDEX($K:$P,ROW(),MATCH(Y$3,$K$2:$P$2,0))</f>
        <v>20</v>
      </c>
      <c r="Z454" s="140" cm="1">
        <f t="array" ref="Z454">INDEX($K:$P,ROW(),MATCH(Z$3,$K$2:$P$2,0))</f>
        <v>20</v>
      </c>
      <c r="AA454" s="140" cm="1">
        <f t="array" ref="AA454">INDEX($K:$P,ROW(),MATCH(AA$3,$K$2:$P$2,0))</f>
        <v>20</v>
      </c>
      <c r="AB454" s="140" cm="1">
        <f t="array" ref="AB454">INDEX($K:$P,ROW(),MATCH(AB$3,$K$2:$P$2,0))</f>
        <v>20</v>
      </c>
      <c r="AC454" s="140" cm="1">
        <f t="array" ref="AC454">INDEX($K:$P,ROW(),MATCH(AC$3,$K$2:$P$2,0))</f>
        <v>20</v>
      </c>
      <c r="AD454" s="140" cm="1">
        <f t="array" ref="AD454">INDEX($K:$P,ROW(),MATCH(AD$3,$K$2:$P$2,0))</f>
        <v>20</v>
      </c>
      <c r="AE454" s="140" cm="1">
        <f t="array" ref="AE454">INDEX($K:$P,ROW(),MATCH(AE$3,$K$2:$P$2,0))</f>
        <v>20</v>
      </c>
      <c r="AF454" s="140" cm="1">
        <f t="array" ref="AF454">INDEX($K:$P,ROW(),MATCH(AF$3,$K$2:$P$2,0))</f>
        <v>20</v>
      </c>
      <c r="AG454" s="140" cm="1">
        <f t="array" ref="AG454">INDEX($K:$P,ROW(),MATCH(AG$3,$K$2:$P$2,0))</f>
        <v>20</v>
      </c>
      <c r="AH454" s="140" cm="1">
        <f t="array" ref="AH454">INDEX($K:$P,ROW(),MATCH(AH$3,$K$2:$P$2,0))</f>
        <v>20</v>
      </c>
      <c r="AI454" s="140" cm="1">
        <f t="array" ref="AI454">INDEX($K:$P,ROW(),MATCH(AI$3,$K$2:$P$2,0))</f>
        <v>20</v>
      </c>
      <c r="AJ454" s="140" cm="1">
        <f t="array" ref="AJ454">INDEX($K:$P,ROW(),MATCH(AJ$3,$K$2:$P$2,0))</f>
        <v>20</v>
      </c>
      <c r="AK454" s="140" cm="1">
        <f t="array" ref="AK454">INDEX($K:$P,ROW(),MATCH(AK$3,$K$2:$P$2,0))</f>
        <v>20</v>
      </c>
      <c r="AL454" s="140" cm="1">
        <f t="array" ref="AL454">INDEX($K:$P,ROW(),MATCH(AL$3,$K$2:$P$2,0))</f>
        <v>20</v>
      </c>
      <c r="AM454" s="140" cm="1">
        <f t="array" ref="AM454">INDEX($K:$P,ROW(),MATCH(AM$3,$K$2:$P$2,0))</f>
        <v>20</v>
      </c>
      <c r="AN454" s="140" cm="1">
        <f t="array" ref="AN454">INDEX($K:$P,ROW(),MATCH(AN$3,$K$2:$P$2,0))</f>
        <v>20</v>
      </c>
      <c r="AO454" s="140" cm="1">
        <f t="array" ref="AO454">INDEX($K:$P,ROW(),MATCH(AO$3,$K$2:$P$2,0))</f>
        <v>20</v>
      </c>
      <c r="AP454" s="140" cm="1">
        <f t="array" ref="AP454">INDEX($K:$P,ROW(),MATCH(AP$3,$K$2:$P$2,0))</f>
        <v>20</v>
      </c>
      <c r="AQ454" s="140" cm="1">
        <f t="array" ref="AQ454">INDEX($K:$P,ROW(),MATCH(AQ$3,$K$2:$P$2,0))</f>
        <v>20</v>
      </c>
      <c r="AR454" s="140" cm="1">
        <f t="array" ref="AR454">INDEX($K:$P,ROW(),MATCH(AR$3,$K$2:$P$2,0))</f>
        <v>20</v>
      </c>
      <c r="AS454" s="140" cm="1">
        <f t="array" ref="AS454">INDEX($K:$P,ROW(),MATCH(AS$3,$K$2:$P$2,0))</f>
        <v>20</v>
      </c>
      <c r="AT454" s="140" cm="1">
        <f t="array" ref="AT454">INDEX($K:$P,ROW(),MATCH(AT$3,$K$2:$P$2,0))</f>
        <v>20</v>
      </c>
      <c r="AU454" s="140" cm="1">
        <f t="array" ref="AU454">INDEX($K:$P,ROW(),MATCH(AU$3,$K$2:$P$2,0))</f>
        <v>20</v>
      </c>
      <c r="AV454" s="140" cm="1">
        <f t="array" ref="AV454">INDEX($K:$P,ROW(),MATCH(AV$3,$K$2:$P$2,0))</f>
        <v>20</v>
      </c>
      <c r="AW454" s="140" cm="1">
        <f t="array" ref="AW454">INDEX($K:$P,ROW(),MATCH(AW$3,$K$2:$P$2,0))</f>
        <v>20</v>
      </c>
      <c r="AX454" s="140" cm="1">
        <f t="array" ref="AX454">INDEX($K:$P,ROW(),MATCH(AX$3,$K$2:$P$2,0))</f>
        <v>20</v>
      </c>
      <c r="AY454" s="140" cm="1">
        <f t="array" ref="AY454">INDEX($K:$P,ROW(),MATCH(AY$3,$K$2:$P$2,0))</f>
        <v>20</v>
      </c>
      <c r="AZ454" s="140" cm="1">
        <f t="array" ref="AZ454">INDEX($K:$P,ROW(),MATCH(AZ$3,$K$2:$P$2,0))</f>
        <v>20</v>
      </c>
      <c r="BA454" s="140" cm="1">
        <f t="array" ref="BA454">INDEX($K:$P,ROW(),MATCH(BA$3,$K$2:$P$2,0))</f>
        <v>20</v>
      </c>
      <c r="BB454" s="140" cm="1">
        <f t="array" ref="BB454">INDEX($K:$P,ROW(),MATCH(BB$3,$K$2:$P$2,0))</f>
        <v>20</v>
      </c>
      <c r="BC454" s="140" cm="1">
        <f t="array" ref="BC454">INDEX($K:$P,ROW(),MATCH(BC$3,$K$2:$P$2,0))</f>
        <v>20</v>
      </c>
      <c r="BD454" s="140" cm="1">
        <f t="array" ref="BD454">INDEX($K:$P,ROW(),MATCH(BD$3,$K$2:$P$2,0))</f>
        <v>20</v>
      </c>
      <c r="BE454" s="140" cm="1">
        <f t="array" ref="BE454">INDEX($K:$P,ROW(),MATCH(BE$3,$K$2:$P$2,0))</f>
        <v>20</v>
      </c>
      <c r="BF454" s="140" cm="1">
        <f t="array" ref="BF454">INDEX($K:$P,ROW(),MATCH(BF$3,$K$2:$P$2,0))</f>
        <v>20</v>
      </c>
      <c r="BG454" s="140" cm="1">
        <f t="array" ref="BG454">INDEX($K:$P,ROW(),MATCH(BG$3,$K$2:$P$2,0))</f>
        <v>20</v>
      </c>
      <c r="BH454" s="140" cm="1">
        <f t="array" ref="BH454">INDEX($K:$P,ROW(),MATCH(BH$3,$K$2:$P$2,0))</f>
        <v>20</v>
      </c>
      <c r="BI454" s="140" cm="1">
        <f t="array" ref="BI454">INDEX($K:$P,ROW(),MATCH(BI$3,$K$2:$P$2,0))</f>
        <v>20</v>
      </c>
      <c r="BJ454" s="140" cm="1">
        <f t="array" ref="BJ454">INDEX($K:$P,ROW(),MATCH(BJ$3,$K$2:$P$2,0))</f>
        <v>20</v>
      </c>
      <c r="BK454" s="140" cm="1">
        <f t="array" ref="BK454">INDEX($K:$P,ROW(),MATCH(BK$3,$K$2:$P$2,0))</f>
        <v>20</v>
      </c>
      <c r="BL454" s="140" cm="1">
        <f t="array" ref="BL454">INDEX($K:$P,ROW(),MATCH(BL$3,$K$2:$P$2,0))</f>
        <v>20</v>
      </c>
      <c r="BM454" s="140" cm="1">
        <f t="array" ref="BM454">INDEX($K:$P,ROW(),MATCH(BM$3,$K$2:$P$2,0))</f>
        <v>20</v>
      </c>
      <c r="BN454" s="140" cm="1">
        <f t="array" ref="BN454">INDEX($K:$P,ROW(),MATCH(BN$3,$K$2:$P$2,0))</f>
        <v>20</v>
      </c>
      <c r="BO454" s="140" cm="1">
        <f t="array" ref="BO454">INDEX($K:$P,ROW(),MATCH(BO$3,$K$2:$P$2,0))</f>
        <v>20</v>
      </c>
      <c r="BP454" s="140" cm="1">
        <f t="array" ref="BP454">INDEX($K:$P,ROW(),MATCH(BP$3,$K$2:$P$2,0))</f>
        <v>20</v>
      </c>
      <c r="BQ454" s="140" cm="1">
        <f t="array" ref="BQ454">INDEX($K:$P,ROW(),MATCH(BQ$3,$K$2:$P$2,0))</f>
        <v>20</v>
      </c>
      <c r="BR454" s="140" cm="1">
        <f t="array" ref="BR454">INDEX($K:$P,ROW(),MATCH(BR$3,$K$2:$P$2,0))</f>
        <v>20</v>
      </c>
      <c r="BS454" s="140" cm="1">
        <f t="array" ref="BS454">INDEX($K:$P,ROW(),MATCH(BS$3,$K$2:$P$2,0))</f>
        <v>20</v>
      </c>
      <c r="BT454" s="140" cm="1">
        <f t="array" ref="BT454">INDEX($K:$P,ROW(),MATCH(BT$3,$K$2:$P$2,0))</f>
        <v>20</v>
      </c>
      <c r="BU454" s="140" cm="1">
        <f t="array" ref="BU454">INDEX($K:$P,ROW(),MATCH(BU$3,$K$2:$P$2,0))</f>
        <v>20</v>
      </c>
      <c r="BV454" s="140" cm="1">
        <f t="array" ref="BV454">INDEX($K:$P,ROW(),MATCH(BV$3,$K$2:$P$2,0))</f>
        <v>20</v>
      </c>
      <c r="BW454" s="140" cm="1">
        <f t="array" ref="BW454">INDEX($K:$P,ROW(),MATCH(BW$3,$K$2:$P$2,0))</f>
        <v>20</v>
      </c>
      <c r="BX454" s="140" cm="1">
        <f t="array" ref="BX454">INDEX($K:$P,ROW(),MATCH(BX$3,$K$2:$P$2,0))</f>
        <v>20</v>
      </c>
      <c r="BY454" s="140" cm="1">
        <f t="array" ref="BY454">INDEX($K:$P,ROW(),MATCH(BY$3,$K$2:$P$2,0))</f>
        <v>20</v>
      </c>
      <c r="BZ454" s="140" cm="1">
        <f t="array" ref="BZ454">INDEX($K:$P,ROW(),MATCH(BZ$3,$K$2:$P$2,0))</f>
        <v>20</v>
      </c>
      <c r="CA454" s="140" cm="1">
        <f t="array" ref="CA454">INDEX($K:$P,ROW(),MATCH(CA$3,$K$2:$P$2,0))</f>
        <v>20</v>
      </c>
      <c r="CB454" s="140" cm="1">
        <f t="array" ref="CB454">INDEX($K:$P,ROW(),MATCH(CB$3,$K$2:$P$2,0))</f>
        <v>20</v>
      </c>
      <c r="CC454" s="140" cm="1">
        <f t="array" ref="CC454">INDEX($K:$P,ROW(),MATCH(CC$3,$K$2:$P$2,0))</f>
        <v>20</v>
      </c>
      <c r="CD454" s="140" cm="1">
        <f t="array" ref="CD454">INDEX($K:$P,ROW(),MATCH(CD$3,$K$2:$P$2,0))</f>
        <v>20</v>
      </c>
      <c r="CE454" s="140" cm="1">
        <f t="array" ref="CE454">INDEX($K:$P,ROW(),MATCH(CE$3,$K$2:$P$2,0))</f>
        <v>20</v>
      </c>
      <c r="CF454" s="140" cm="1">
        <f t="array" ref="CF454">INDEX($K:$P,ROW(),MATCH(CF$3,$K$2:$P$2,0))</f>
        <v>20</v>
      </c>
      <c r="CG454" s="140" cm="1">
        <f t="array" ref="CG454">INDEX($K:$P,ROW(),MATCH(CG$3,$K$2:$P$2,0))</f>
        <v>20</v>
      </c>
      <c r="CH454" s="140" cm="1">
        <f t="array" ref="CH454">INDEX($K:$P,ROW(),MATCH(CH$3,$K$2:$P$2,0))</f>
        <v>20</v>
      </c>
      <c r="CI454" s="140" cm="1">
        <f t="array" ref="CI454">INDEX($K:$P,ROW(),MATCH(CI$3,$K$2:$P$2,0))</f>
        <v>20</v>
      </c>
      <c r="CJ454" s="140" cm="1">
        <f t="array" ref="CJ454">INDEX($K:$P,ROW(),MATCH(CJ$3,$K$2:$P$2,0))</f>
        <v>20</v>
      </c>
      <c r="CK454" s="140" cm="1">
        <f t="array" ref="CK454">INDEX($K:$P,ROW(),MATCH(CK$3,$K$2:$P$2,0))</f>
        <v>20</v>
      </c>
      <c r="CL454" s="140" cm="1">
        <f t="array" ref="CL454">INDEX($K:$P,ROW(),MATCH(CL$3,$K$2:$P$2,0))</f>
        <v>20</v>
      </c>
      <c r="CN454" s="73"/>
      <c r="CO454" s="19" t="e" cm="1">
        <f t="array" ref="CO454">INDEX($K:$P,ROW(),MATCH(CO$3,$K$2:$P$2,0))</f>
        <v>#N/A</v>
      </c>
      <c r="CP454" s="19" t="e" cm="1">
        <f t="array" ref="CP454">INDEX($K:$P,ROW(),MATCH(CP$3,$K$2:$P$2,0))</f>
        <v>#N/A</v>
      </c>
      <c r="CQ454" s="19" t="e" cm="1">
        <f t="array" ref="CQ454">INDEX($K:$P,ROW(),MATCH(CQ$3,$K$2:$P$2,0))</f>
        <v>#N/A</v>
      </c>
      <c r="CR454" s="19" t="e" cm="1">
        <f t="array" ref="CR454">INDEX($K:$P,ROW(),MATCH(CR$3,$K$2:$P$2,0))</f>
        <v>#N/A</v>
      </c>
      <c r="CS454" s="19" t="e" cm="1">
        <f t="array" ref="CS454">INDEX($K:$P,ROW(),MATCH(CS$3,$K$2:$P$2,0))</f>
        <v>#N/A</v>
      </c>
      <c r="CT454" s="19" t="e" cm="1">
        <f t="array" ref="CT454">INDEX($K:$P,ROW(),MATCH(CT$3,$K$2:$P$2,0))</f>
        <v>#N/A</v>
      </c>
      <c r="CU454" s="19" t="e" cm="1">
        <f t="array" ref="CU454">INDEX($K:$P,ROW(),MATCH(CU$3,$K$2:$P$2,0))</f>
        <v>#N/A</v>
      </c>
      <c r="CV454" s="19" t="e" cm="1">
        <f t="array" ref="CV454">INDEX($K:$P,ROW(),MATCH(CV$3,$K$2:$P$2,0))</f>
        <v>#N/A</v>
      </c>
      <c r="CW454" s="19" t="e" cm="1">
        <f t="array" ref="CW454">INDEX($K:$P,ROW(),MATCH(CW$3,$K$2:$P$2,0))</f>
        <v>#N/A</v>
      </c>
      <c r="CX454" s="19" t="e" cm="1">
        <f t="array" ref="CX454">INDEX($K:$P,ROW(),MATCH(CX$3,$K$2:$P$2,0))</f>
        <v>#N/A</v>
      </c>
      <c r="CY454" s="19" t="e" cm="1">
        <f t="array" ref="CY454">INDEX($K:$P,ROW(),MATCH(CY$3,$K$2:$P$2,0))</f>
        <v>#N/A</v>
      </c>
      <c r="CZ454" s="19" t="e" cm="1">
        <f t="array" ref="CZ454">INDEX($K:$P,ROW(),MATCH(CZ$3,$K$2:$P$2,0))</f>
        <v>#N/A</v>
      </c>
      <c r="DA454" s="19" t="e" cm="1">
        <f t="array" ref="DA454">INDEX($K:$P,ROW(),MATCH(DA$3,$K$2:$P$2,0))</f>
        <v>#N/A</v>
      </c>
      <c r="DB454" s="19" t="e" cm="1">
        <f t="array" ref="DB454">INDEX($K:$P,ROW(),MATCH(DB$3,$K$2:$P$2,0))</f>
        <v>#N/A</v>
      </c>
      <c r="DC454" s="19" t="e" cm="1">
        <f t="array" ref="DC454">INDEX($K:$P,ROW(),MATCH(DC$3,$K$2:$P$2,0))</f>
        <v>#N/A</v>
      </c>
      <c r="DD454" s="19" t="e" cm="1">
        <f t="array" ref="DD454">INDEX($K:$P,ROW(),MATCH(DD$3,$K$2:$P$2,0))</f>
        <v>#N/A</v>
      </c>
      <c r="DE454" s="19" t="e" cm="1">
        <f t="array" ref="DE454">INDEX($K:$P,ROW(),MATCH(DE$3,$K$2:$P$2,0))</f>
        <v>#N/A</v>
      </c>
      <c r="DF454" s="19" t="e" cm="1">
        <f t="array" ref="DF454">INDEX($K:$P,ROW(),MATCH(DF$3,$K$2:$P$2,0))</f>
        <v>#N/A</v>
      </c>
      <c r="DG454" s="19" t="e" cm="1">
        <f t="array" ref="DG454">INDEX($K:$P,ROW(),MATCH(DG$3,$K$2:$P$2,0))</f>
        <v>#N/A</v>
      </c>
      <c r="DH454" s="19" t="e" cm="1">
        <f t="array" ref="DH454">INDEX($K:$P,ROW(),MATCH(DH$3,$K$2:$P$2,0))</f>
        <v>#N/A</v>
      </c>
      <c r="DI454" s="19" t="e" cm="1">
        <f t="array" ref="DI454">INDEX($K:$P,ROW(),MATCH(DI$3,$K$2:$P$2,0))</f>
        <v>#N/A</v>
      </c>
      <c r="DJ454" s="19" t="e" cm="1">
        <f t="array" ref="DJ454">INDEX($K:$P,ROW(),MATCH(DJ$3,$K$2:$P$2,0))</f>
        <v>#N/A</v>
      </c>
      <c r="DK454" s="19" t="e" cm="1">
        <f t="array" ref="DK454">INDEX($K:$P,ROW(),MATCH(DK$3,$K$2:$P$2,0))</f>
        <v>#N/A</v>
      </c>
      <c r="DL454" s="19" t="e" cm="1">
        <f t="array" ref="DL454">INDEX($K:$P,ROW(),MATCH(DL$3,$K$2:$P$2,0))</f>
        <v>#N/A</v>
      </c>
    </row>
    <row r="455" spans="1:116" x14ac:dyDescent="0.35">
      <c r="A455" s="27"/>
      <c r="B455" s="27"/>
      <c r="C455" s="27"/>
      <c r="D455" t="s">
        <v>759</v>
      </c>
      <c r="E455" s="9" t="str">
        <f t="shared" si="513"/>
        <v>455 SALES-PR</v>
      </c>
      <c r="F455" s="27"/>
      <c r="G455" s="127" t="str">
        <f>"# of "&amp;G458&amp;"s sold"</f>
        <v># of units sold</v>
      </c>
      <c r="H455" s="31"/>
      <c r="I455" s="73"/>
      <c r="J455" s="73"/>
      <c r="K455" s="38">
        <f t="shared" ref="K455:P455" ca="1" si="514">SUMIF($3:$3,K$2,455:455)</f>
        <v>6000</v>
      </c>
      <c r="L455" s="38">
        <f t="shared" ca="1" si="514"/>
        <v>6000</v>
      </c>
      <c r="M455" s="38">
        <f t="shared" ca="1" si="514"/>
        <v>6000</v>
      </c>
      <c r="N455" s="38">
        <f t="shared" ca="1" si="514"/>
        <v>6000</v>
      </c>
      <c r="O455" s="38">
        <f t="shared" ca="1" si="514"/>
        <v>6000</v>
      </c>
      <c r="P455" s="38">
        <f t="shared" ca="1" si="514"/>
        <v>6000</v>
      </c>
      <c r="R455" s="33"/>
      <c r="S455" s="38" cm="1">
        <f t="array" aca="1" ref="S455" ca="1">INDIRECT(S444)/S454</f>
        <v>500</v>
      </c>
      <c r="T455" s="38" cm="1">
        <f t="array" aca="1" ref="T455" ca="1">INDIRECT(T444)/T454</f>
        <v>500</v>
      </c>
      <c r="U455" s="38" cm="1">
        <f t="array" aca="1" ref="U455" ca="1">INDIRECT(U444)/U454</f>
        <v>500</v>
      </c>
      <c r="V455" s="38" cm="1">
        <f t="array" aca="1" ref="V455" ca="1">INDIRECT(V444)/V454</f>
        <v>500</v>
      </c>
      <c r="W455" s="38" cm="1">
        <f t="array" aca="1" ref="W455" ca="1">INDIRECT(W444)/W454</f>
        <v>500</v>
      </c>
      <c r="X455" s="38" cm="1">
        <f t="array" aca="1" ref="X455" ca="1">INDIRECT(X444)/X454</f>
        <v>500</v>
      </c>
      <c r="Y455" s="38" cm="1">
        <f t="array" aca="1" ref="Y455" ca="1">INDIRECT(Y444)/Y454</f>
        <v>500</v>
      </c>
      <c r="Z455" s="38" cm="1">
        <f t="array" aca="1" ref="Z455" ca="1">INDIRECT(Z444)/Z454</f>
        <v>500</v>
      </c>
      <c r="AA455" s="38" cm="1">
        <f t="array" aca="1" ref="AA455" ca="1">INDIRECT(AA444)/AA454</f>
        <v>500</v>
      </c>
      <c r="AB455" s="38" cm="1">
        <f t="array" aca="1" ref="AB455" ca="1">INDIRECT(AB444)/AB454</f>
        <v>500</v>
      </c>
      <c r="AC455" s="38" cm="1">
        <f t="array" aca="1" ref="AC455" ca="1">INDIRECT(AC444)/AC454</f>
        <v>500</v>
      </c>
      <c r="AD455" s="38" cm="1">
        <f t="array" aca="1" ref="AD455" ca="1">INDIRECT(AD444)/AD454</f>
        <v>500</v>
      </c>
      <c r="AE455" s="38" cm="1">
        <f t="array" aca="1" ref="AE455" ca="1">INDIRECT(AE444)/AE454</f>
        <v>500</v>
      </c>
      <c r="AF455" s="38" cm="1">
        <f t="array" aca="1" ref="AF455" ca="1">INDIRECT(AF444)/AF454</f>
        <v>500</v>
      </c>
      <c r="AG455" s="38" cm="1">
        <f t="array" aca="1" ref="AG455" ca="1">INDIRECT(AG444)/AG454</f>
        <v>500</v>
      </c>
      <c r="AH455" s="38" cm="1">
        <f t="array" aca="1" ref="AH455" ca="1">INDIRECT(AH444)/AH454</f>
        <v>500</v>
      </c>
      <c r="AI455" s="38" cm="1">
        <f t="array" aca="1" ref="AI455" ca="1">INDIRECT(AI444)/AI454</f>
        <v>500</v>
      </c>
      <c r="AJ455" s="38" cm="1">
        <f t="array" aca="1" ref="AJ455" ca="1">INDIRECT(AJ444)/AJ454</f>
        <v>500</v>
      </c>
      <c r="AK455" s="38" cm="1">
        <f t="array" aca="1" ref="AK455" ca="1">INDIRECT(AK444)/AK454</f>
        <v>500</v>
      </c>
      <c r="AL455" s="38" cm="1">
        <f t="array" aca="1" ref="AL455" ca="1">INDIRECT(AL444)/AL454</f>
        <v>500</v>
      </c>
      <c r="AM455" s="38" cm="1">
        <f t="array" aca="1" ref="AM455" ca="1">INDIRECT(AM444)/AM454</f>
        <v>500</v>
      </c>
      <c r="AN455" s="38" cm="1">
        <f t="array" aca="1" ref="AN455" ca="1">INDIRECT(AN444)/AN454</f>
        <v>500</v>
      </c>
      <c r="AO455" s="38" cm="1">
        <f t="array" aca="1" ref="AO455" ca="1">INDIRECT(AO444)/AO454</f>
        <v>500</v>
      </c>
      <c r="AP455" s="38" cm="1">
        <f t="array" aca="1" ref="AP455" ca="1">INDIRECT(AP444)/AP454</f>
        <v>500</v>
      </c>
      <c r="AQ455" s="38" cm="1">
        <f t="array" aca="1" ref="AQ455" ca="1">INDIRECT(AQ444)/AQ454</f>
        <v>500</v>
      </c>
      <c r="AR455" s="38" cm="1">
        <f t="array" aca="1" ref="AR455" ca="1">INDIRECT(AR444)/AR454</f>
        <v>500</v>
      </c>
      <c r="AS455" s="38" cm="1">
        <f t="array" aca="1" ref="AS455" ca="1">INDIRECT(AS444)/AS454</f>
        <v>500</v>
      </c>
      <c r="AT455" s="38" cm="1">
        <f t="array" aca="1" ref="AT455" ca="1">INDIRECT(AT444)/AT454</f>
        <v>500</v>
      </c>
      <c r="AU455" s="38" cm="1">
        <f t="array" aca="1" ref="AU455" ca="1">INDIRECT(AU444)/AU454</f>
        <v>500</v>
      </c>
      <c r="AV455" s="38" cm="1">
        <f t="array" aca="1" ref="AV455" ca="1">INDIRECT(AV444)/AV454</f>
        <v>500</v>
      </c>
      <c r="AW455" s="38" cm="1">
        <f t="array" aca="1" ref="AW455" ca="1">INDIRECT(AW444)/AW454</f>
        <v>500</v>
      </c>
      <c r="AX455" s="38" cm="1">
        <f t="array" aca="1" ref="AX455" ca="1">INDIRECT(AX444)/AX454</f>
        <v>500</v>
      </c>
      <c r="AY455" s="38" cm="1">
        <f t="array" aca="1" ref="AY455" ca="1">INDIRECT(AY444)/AY454</f>
        <v>500</v>
      </c>
      <c r="AZ455" s="38" cm="1">
        <f t="array" aca="1" ref="AZ455" ca="1">INDIRECT(AZ444)/AZ454</f>
        <v>500</v>
      </c>
      <c r="BA455" s="38" cm="1">
        <f t="array" aca="1" ref="BA455" ca="1">INDIRECT(BA444)/BA454</f>
        <v>500</v>
      </c>
      <c r="BB455" s="38" cm="1">
        <f t="array" aca="1" ref="BB455" ca="1">INDIRECT(BB444)/BB454</f>
        <v>500</v>
      </c>
      <c r="BC455" s="38" cm="1">
        <f t="array" aca="1" ref="BC455" ca="1">INDIRECT(BC444)/BC454</f>
        <v>500</v>
      </c>
      <c r="BD455" s="38" cm="1">
        <f t="array" aca="1" ref="BD455" ca="1">INDIRECT(BD444)/BD454</f>
        <v>500</v>
      </c>
      <c r="BE455" s="38" cm="1">
        <f t="array" aca="1" ref="BE455" ca="1">INDIRECT(BE444)/BE454</f>
        <v>500</v>
      </c>
      <c r="BF455" s="38" cm="1">
        <f t="array" aca="1" ref="BF455" ca="1">INDIRECT(BF444)/BF454</f>
        <v>500</v>
      </c>
      <c r="BG455" s="38" cm="1">
        <f t="array" aca="1" ref="BG455" ca="1">INDIRECT(BG444)/BG454</f>
        <v>500</v>
      </c>
      <c r="BH455" s="38" cm="1">
        <f t="array" aca="1" ref="BH455" ca="1">INDIRECT(BH444)/BH454</f>
        <v>500</v>
      </c>
      <c r="BI455" s="38" cm="1">
        <f t="array" aca="1" ref="BI455" ca="1">INDIRECT(BI444)/BI454</f>
        <v>500</v>
      </c>
      <c r="BJ455" s="38" cm="1">
        <f t="array" aca="1" ref="BJ455" ca="1">INDIRECT(BJ444)/BJ454</f>
        <v>500</v>
      </c>
      <c r="BK455" s="38" cm="1">
        <f t="array" aca="1" ref="BK455" ca="1">INDIRECT(BK444)/BK454</f>
        <v>500</v>
      </c>
      <c r="BL455" s="38" cm="1">
        <f t="array" aca="1" ref="BL455" ca="1">INDIRECT(BL444)/BL454</f>
        <v>500</v>
      </c>
      <c r="BM455" s="38" cm="1">
        <f t="array" aca="1" ref="BM455" ca="1">INDIRECT(BM444)/BM454</f>
        <v>500</v>
      </c>
      <c r="BN455" s="38" cm="1">
        <f t="array" aca="1" ref="BN455" ca="1">INDIRECT(BN444)/BN454</f>
        <v>500</v>
      </c>
      <c r="BO455" s="38" cm="1">
        <f t="array" aca="1" ref="BO455" ca="1">INDIRECT(BO444)/BO454</f>
        <v>500</v>
      </c>
      <c r="BP455" s="38" cm="1">
        <f t="array" aca="1" ref="BP455" ca="1">INDIRECT(BP444)/BP454</f>
        <v>500</v>
      </c>
      <c r="BQ455" s="38" cm="1">
        <f t="array" aca="1" ref="BQ455" ca="1">INDIRECT(BQ444)/BQ454</f>
        <v>500</v>
      </c>
      <c r="BR455" s="38" cm="1">
        <f t="array" aca="1" ref="BR455" ca="1">INDIRECT(BR444)/BR454</f>
        <v>500</v>
      </c>
      <c r="BS455" s="38" cm="1">
        <f t="array" aca="1" ref="BS455" ca="1">INDIRECT(BS444)/BS454</f>
        <v>500</v>
      </c>
      <c r="BT455" s="38" cm="1">
        <f t="array" aca="1" ref="BT455" ca="1">INDIRECT(BT444)/BT454</f>
        <v>500</v>
      </c>
      <c r="BU455" s="38" cm="1">
        <f t="array" aca="1" ref="BU455" ca="1">INDIRECT(BU444)/BU454</f>
        <v>500</v>
      </c>
      <c r="BV455" s="38" cm="1">
        <f t="array" aca="1" ref="BV455" ca="1">INDIRECT(BV444)/BV454</f>
        <v>500</v>
      </c>
      <c r="BW455" s="38" cm="1">
        <f t="array" aca="1" ref="BW455" ca="1">INDIRECT(BW444)/BW454</f>
        <v>500</v>
      </c>
      <c r="BX455" s="38" cm="1">
        <f t="array" aca="1" ref="BX455" ca="1">INDIRECT(BX444)/BX454</f>
        <v>500</v>
      </c>
      <c r="BY455" s="38" cm="1">
        <f t="array" aca="1" ref="BY455" ca="1">INDIRECT(BY444)/BY454</f>
        <v>500</v>
      </c>
      <c r="BZ455" s="38" cm="1">
        <f t="array" aca="1" ref="BZ455" ca="1">INDIRECT(BZ444)/BZ454</f>
        <v>500</v>
      </c>
      <c r="CA455" s="38" cm="1">
        <f t="array" aca="1" ref="CA455" ca="1">INDIRECT(CA444)/CA454</f>
        <v>500</v>
      </c>
      <c r="CB455" s="38" cm="1">
        <f t="array" aca="1" ref="CB455" ca="1">INDIRECT(CB444)/CB454</f>
        <v>500</v>
      </c>
      <c r="CC455" s="38" cm="1">
        <f t="array" aca="1" ref="CC455" ca="1">INDIRECT(CC444)/CC454</f>
        <v>500</v>
      </c>
      <c r="CD455" s="38" cm="1">
        <f t="array" aca="1" ref="CD455" ca="1">INDIRECT(CD444)/CD454</f>
        <v>500</v>
      </c>
      <c r="CE455" s="38" cm="1">
        <f t="array" aca="1" ref="CE455" ca="1">INDIRECT(CE444)/CE454</f>
        <v>500</v>
      </c>
      <c r="CF455" s="38" cm="1">
        <f t="array" aca="1" ref="CF455" ca="1">INDIRECT(CF444)/CF454</f>
        <v>500</v>
      </c>
      <c r="CG455" s="38" cm="1">
        <f t="array" aca="1" ref="CG455" ca="1">INDIRECT(CG444)/CG454</f>
        <v>500</v>
      </c>
      <c r="CH455" s="38" cm="1">
        <f t="array" aca="1" ref="CH455" ca="1">INDIRECT(CH444)/CH454</f>
        <v>500</v>
      </c>
      <c r="CI455" s="38" cm="1">
        <f t="array" aca="1" ref="CI455" ca="1">INDIRECT(CI444)/CI454</f>
        <v>500</v>
      </c>
      <c r="CJ455" s="38" cm="1">
        <f t="array" aca="1" ref="CJ455" ca="1">INDIRECT(CJ444)/CJ454</f>
        <v>500</v>
      </c>
      <c r="CK455" s="38" cm="1">
        <f t="array" aca="1" ref="CK455" ca="1">INDIRECT(CK444)/CK454</f>
        <v>500</v>
      </c>
      <c r="CL455" s="38" cm="1">
        <f t="array" aca="1" ref="CL455" ca="1">INDIRECT(CL444)/CL454</f>
        <v>500</v>
      </c>
      <c r="CN455" s="73"/>
      <c r="CO455" s="38" t="e" cm="1">
        <f t="array" aca="1" ref="CO455" ca="1">INDIRECT(CO444)/CO454</f>
        <v>#N/A</v>
      </c>
      <c r="CP455" s="38" t="e" cm="1">
        <f t="array" aca="1" ref="CP455" ca="1">INDIRECT(CP444)/CP454</f>
        <v>#N/A</v>
      </c>
      <c r="CQ455" s="38" t="e" cm="1">
        <f t="array" aca="1" ref="CQ455" ca="1">INDIRECT(CQ444)/CQ454</f>
        <v>#N/A</v>
      </c>
      <c r="CR455" s="38" t="e" cm="1">
        <f t="array" aca="1" ref="CR455" ca="1">INDIRECT(CR444)/CR454</f>
        <v>#N/A</v>
      </c>
      <c r="CS455" s="38" t="e" cm="1">
        <f t="array" aca="1" ref="CS455" ca="1">INDIRECT(CS444)/CS454</f>
        <v>#N/A</v>
      </c>
      <c r="CT455" s="38" t="e" cm="1">
        <f t="array" aca="1" ref="CT455" ca="1">INDIRECT(CT444)/CT454</f>
        <v>#N/A</v>
      </c>
      <c r="CU455" s="38" t="e" cm="1">
        <f t="array" aca="1" ref="CU455" ca="1">INDIRECT(CU444)/CU454</f>
        <v>#N/A</v>
      </c>
      <c r="CV455" s="38" t="e" cm="1">
        <f t="array" aca="1" ref="CV455" ca="1">INDIRECT(CV444)/CV454</f>
        <v>#N/A</v>
      </c>
      <c r="CW455" s="38" t="e" cm="1">
        <f t="array" aca="1" ref="CW455" ca="1">INDIRECT(CW444)/CW454</f>
        <v>#N/A</v>
      </c>
      <c r="CX455" s="38" t="e" cm="1">
        <f t="array" aca="1" ref="CX455" ca="1">INDIRECT(CX444)/CX454</f>
        <v>#N/A</v>
      </c>
      <c r="CY455" s="38" t="e" cm="1">
        <f t="array" aca="1" ref="CY455" ca="1">INDIRECT(CY444)/CY454</f>
        <v>#N/A</v>
      </c>
      <c r="CZ455" s="38" t="e" cm="1">
        <f t="array" aca="1" ref="CZ455" ca="1">INDIRECT(CZ444)/CZ454</f>
        <v>#N/A</v>
      </c>
      <c r="DA455" s="38" t="e" cm="1">
        <f t="array" aca="1" ref="DA455" ca="1">INDIRECT(DA444)/DA454</f>
        <v>#N/A</v>
      </c>
      <c r="DB455" s="38" t="e" cm="1">
        <f t="array" aca="1" ref="DB455" ca="1">INDIRECT(DB444)/DB454</f>
        <v>#N/A</v>
      </c>
      <c r="DC455" s="38" t="e" cm="1">
        <f t="array" aca="1" ref="DC455" ca="1">INDIRECT(DC444)/DC454</f>
        <v>#N/A</v>
      </c>
      <c r="DD455" s="38" t="e" cm="1">
        <f t="array" aca="1" ref="DD455" ca="1">INDIRECT(DD444)/DD454</f>
        <v>#N/A</v>
      </c>
      <c r="DE455" s="38" t="e" cm="1">
        <f t="array" aca="1" ref="DE455" ca="1">INDIRECT(DE444)/DE454</f>
        <v>#N/A</v>
      </c>
      <c r="DF455" s="38" t="e" cm="1">
        <f t="array" aca="1" ref="DF455" ca="1">INDIRECT(DF444)/DF454</f>
        <v>#N/A</v>
      </c>
      <c r="DG455" s="38" t="e" cm="1">
        <f t="array" aca="1" ref="DG455" ca="1">INDIRECT(DG444)/DG454</f>
        <v>#N/A</v>
      </c>
      <c r="DH455" s="38" t="e" cm="1">
        <f t="array" aca="1" ref="DH455" ca="1">INDIRECT(DH444)/DH454</f>
        <v>#N/A</v>
      </c>
      <c r="DI455" s="38" t="e" cm="1">
        <f t="array" aca="1" ref="DI455" ca="1">INDIRECT(DI444)/DI454</f>
        <v>#N/A</v>
      </c>
      <c r="DJ455" s="38" t="e" cm="1">
        <f t="array" aca="1" ref="DJ455" ca="1">INDIRECT(DJ444)/DJ454</f>
        <v>#N/A</v>
      </c>
      <c r="DK455" s="38" t="e" cm="1">
        <f t="array" aca="1" ref="DK455" ca="1">INDIRECT(DK444)/DK454</f>
        <v>#N/A</v>
      </c>
      <c r="DL455" s="38" t="e" cm="1">
        <f t="array" aca="1" ref="DL455" ca="1">INDIRECT(DL444)/DL454</f>
        <v>#N/A</v>
      </c>
    </row>
    <row r="456" spans="1:116" x14ac:dyDescent="0.35">
      <c r="A456" s="27"/>
      <c r="B456" s="27"/>
      <c r="C456" s="27"/>
      <c r="D456" t="s">
        <v>759</v>
      </c>
      <c r="E456" s="9" t="str">
        <f t="shared" ref="E456" si="515">ROW()&amp;" "&amp;D456</f>
        <v>456 SALES-PR</v>
      </c>
      <c r="F456" s="27"/>
      <c r="G456" s="127"/>
      <c r="H456" s="31"/>
      <c r="I456" s="73"/>
      <c r="J456" s="73"/>
      <c r="K456" s="38"/>
      <c r="L456" s="38"/>
      <c r="M456" s="38"/>
      <c r="N456" s="38"/>
      <c r="O456" s="38"/>
      <c r="P456" s="38"/>
      <c r="R456" s="33"/>
      <c r="S456" s="38"/>
      <c r="T456" s="38"/>
      <c r="U456" s="38"/>
      <c r="V456" s="38"/>
      <c r="W456" s="38"/>
      <c r="X456" s="38"/>
      <c r="Y456" s="38"/>
      <c r="Z456" s="38"/>
      <c r="AA456" s="38"/>
      <c r="AB456" s="38"/>
      <c r="AC456" s="38"/>
      <c r="AD456" s="38"/>
      <c r="AE456" s="38"/>
      <c r="AF456" s="38"/>
      <c r="AG456" s="38"/>
      <c r="AH456" s="38"/>
      <c r="AI456" s="38"/>
      <c r="AJ456" s="38"/>
      <c r="AK456" s="38"/>
      <c r="AL456" s="38"/>
      <c r="AM456" s="38"/>
      <c r="AN456" s="38"/>
      <c r="AO456" s="38"/>
      <c r="AP456" s="38"/>
      <c r="AQ456" s="38"/>
      <c r="AR456" s="38"/>
      <c r="AS456" s="38"/>
      <c r="AT456" s="38"/>
      <c r="AU456" s="38"/>
      <c r="AV456" s="38"/>
      <c r="AW456" s="38"/>
      <c r="AX456" s="38"/>
      <c r="AY456" s="38"/>
      <c r="AZ456" s="38"/>
      <c r="BA456" s="38"/>
      <c r="BB456" s="38"/>
      <c r="BC456" s="38"/>
      <c r="BD456" s="38"/>
      <c r="BE456" s="38"/>
      <c r="BF456" s="38"/>
      <c r="BG456" s="38"/>
      <c r="BH456" s="38"/>
      <c r="BI456" s="38"/>
      <c r="BJ456" s="38"/>
      <c r="BK456" s="38"/>
      <c r="BL456" s="38"/>
      <c r="BM456" s="38"/>
      <c r="BN456" s="38"/>
      <c r="BO456" s="38"/>
      <c r="BP456" s="38"/>
      <c r="BQ456" s="38"/>
      <c r="BR456" s="38"/>
      <c r="BS456" s="38"/>
      <c r="BT456" s="38"/>
      <c r="BU456" s="38"/>
      <c r="BV456" s="38"/>
      <c r="BW456" s="38"/>
      <c r="BX456" s="38"/>
      <c r="BY456" s="38"/>
      <c r="BZ456" s="38"/>
      <c r="CA456" s="38"/>
      <c r="CB456" s="38"/>
      <c r="CC456" s="38"/>
      <c r="CD456" s="38"/>
      <c r="CE456" s="38"/>
      <c r="CF456" s="38"/>
      <c r="CG456" s="38"/>
      <c r="CH456" s="38"/>
      <c r="CI456" s="38"/>
      <c r="CJ456" s="38"/>
      <c r="CK456" s="38"/>
      <c r="CL456" s="38"/>
      <c r="CN456" s="73"/>
      <c r="CO456" s="38"/>
      <c r="CP456" s="38"/>
      <c r="CQ456" s="38"/>
      <c r="CR456" s="38"/>
      <c r="CS456" s="38"/>
      <c r="CT456" s="38"/>
      <c r="CU456" s="38"/>
      <c r="CV456" s="38"/>
      <c r="CW456" s="38"/>
      <c r="CX456" s="38"/>
      <c r="CY456" s="38"/>
      <c r="CZ456" s="38"/>
      <c r="DA456" s="38"/>
      <c r="DB456" s="38"/>
      <c r="DC456" s="38"/>
      <c r="DD456" s="38"/>
      <c r="DE456" s="38"/>
      <c r="DF456" s="38"/>
      <c r="DG456" s="38"/>
      <c r="DH456" s="38"/>
      <c r="DI456" s="38"/>
      <c r="DJ456" s="38"/>
      <c r="DK456" s="38"/>
      <c r="DL456" s="38"/>
    </row>
    <row r="457" spans="1:116" x14ac:dyDescent="0.35">
      <c r="B457" t="s">
        <v>332</v>
      </c>
      <c r="D457" t="s">
        <v>759</v>
      </c>
      <c r="E457" s="8" t="str">
        <f>ROW()&amp;" "&amp;D457</f>
        <v>457 SALES-PR</v>
      </c>
      <c r="G457" s="136" t="str">
        <f>G442</f>
        <v>(Primary label)</v>
      </c>
      <c r="H457" s="31"/>
      <c r="I457" s="73"/>
      <c r="J457" s="73"/>
      <c r="K457" s="58"/>
      <c r="L457" s="58"/>
      <c r="M457" s="58"/>
      <c r="N457" s="58"/>
      <c r="O457" s="58"/>
      <c r="P457" s="58"/>
      <c r="R457" s="33"/>
      <c r="CN457" s="73"/>
      <c r="CO457" s="8"/>
      <c r="CP457" s="8"/>
      <c r="CQ457" s="8"/>
      <c r="CR457" s="8"/>
      <c r="CS457" s="8"/>
      <c r="CT457" s="8"/>
      <c r="CU457" s="8"/>
      <c r="CV457" s="8"/>
      <c r="CW457" s="8"/>
      <c r="CX457" s="8"/>
      <c r="CY457" s="8"/>
      <c r="CZ457" s="8"/>
      <c r="DA457" s="8"/>
      <c r="DB457" s="8"/>
      <c r="DC457" s="8"/>
      <c r="DD457" s="8"/>
      <c r="DE457" s="8"/>
      <c r="DF457" s="8"/>
      <c r="DG457" s="8"/>
      <c r="DH457" s="8"/>
      <c r="DI457" s="8"/>
      <c r="DJ457" s="8"/>
      <c r="DK457" s="8"/>
      <c r="DL457" s="8"/>
    </row>
    <row r="458" spans="1:116" x14ac:dyDescent="0.35">
      <c r="B458" t="s">
        <v>332</v>
      </c>
      <c r="D458" t="s">
        <v>759</v>
      </c>
      <c r="E458" s="8" t="str">
        <f>ROW()&amp;" "&amp;D458</f>
        <v>458 SALES-PR</v>
      </c>
      <c r="G458" s="241" t="str">
        <f>IFERROR(SUBSTITUTE(G450,":",""),"no unit")</f>
        <v>unit</v>
      </c>
      <c r="H458" s="31"/>
      <c r="I458" s="73"/>
      <c r="J458" s="73"/>
      <c r="K458" s="58"/>
      <c r="L458" s="58"/>
      <c r="M458" s="58"/>
      <c r="N458" s="58"/>
      <c r="O458" s="58"/>
      <c r="P458" s="58"/>
      <c r="R458" s="33"/>
      <c r="CN458" s="73"/>
      <c r="CO458" s="8"/>
      <c r="CP458" s="8"/>
      <c r="CQ458" s="8"/>
      <c r="CR458" s="8"/>
      <c r="CS458" s="8"/>
      <c r="CT458" s="8"/>
      <c r="CU458" s="8"/>
      <c r="CV458" s="8"/>
      <c r="CW458" s="8"/>
      <c r="CX458" s="8"/>
      <c r="CY458" s="8"/>
      <c r="CZ458" s="8"/>
      <c r="DA458" s="8"/>
      <c r="DB458" s="8"/>
      <c r="DC458" s="8"/>
      <c r="DD458" s="8"/>
      <c r="DE458" s="8"/>
      <c r="DF458" s="8"/>
      <c r="DG458" s="8"/>
      <c r="DH458" s="8"/>
      <c r="DI458" s="8"/>
      <c r="DJ458" s="8"/>
      <c r="DK458" s="8"/>
      <c r="DL458" s="8"/>
    </row>
    <row r="459" spans="1:116" x14ac:dyDescent="0.35">
      <c r="B459" t="s">
        <v>332</v>
      </c>
      <c r="D459" t="s">
        <v>759</v>
      </c>
      <c r="E459" s="8" t="str">
        <f>ROW()&amp;" "&amp;D459</f>
        <v>459 SALES-PR</v>
      </c>
      <c r="G459" s="8" t="str">
        <f t="shared" ref="G459:G464" si="516">G444</f>
        <v>Primary revenue driver</v>
      </c>
      <c r="H459" s="31"/>
      <c r="I459" s="73"/>
      <c r="J459" s="73"/>
      <c r="K459" s="58"/>
      <c r="L459" s="58"/>
      <c r="M459" s="58"/>
      <c r="N459" s="58"/>
      <c r="O459" s="58"/>
      <c r="P459" s="58"/>
      <c r="R459" s="33"/>
      <c r="S459" s="179" t="str">
        <f t="shared" ref="S459:AX459" si="517">S444</f>
        <v>S$16</v>
      </c>
      <c r="T459" s="179" t="str">
        <f t="shared" si="517"/>
        <v>T$16</v>
      </c>
      <c r="U459" s="179" t="str">
        <f t="shared" si="517"/>
        <v>U$16</v>
      </c>
      <c r="V459" s="179" t="str">
        <f t="shared" si="517"/>
        <v>V$16</v>
      </c>
      <c r="W459" s="179" t="str">
        <f t="shared" si="517"/>
        <v>W$16</v>
      </c>
      <c r="X459" s="179" t="str">
        <f t="shared" si="517"/>
        <v>X$16</v>
      </c>
      <c r="Y459" s="179" t="str">
        <f t="shared" si="517"/>
        <v>Y$16</v>
      </c>
      <c r="Z459" s="179" t="str">
        <f t="shared" si="517"/>
        <v>Z$16</v>
      </c>
      <c r="AA459" s="179" t="str">
        <f t="shared" si="517"/>
        <v>AA$16</v>
      </c>
      <c r="AB459" s="179" t="str">
        <f t="shared" si="517"/>
        <v>AB$16</v>
      </c>
      <c r="AC459" s="179" t="str">
        <f t="shared" si="517"/>
        <v>AC$16</v>
      </c>
      <c r="AD459" s="179" t="str">
        <f t="shared" si="517"/>
        <v>AD$16</v>
      </c>
      <c r="AE459" s="179" t="str">
        <f t="shared" si="517"/>
        <v>AE$16</v>
      </c>
      <c r="AF459" s="179" t="str">
        <f t="shared" si="517"/>
        <v>AF$16</v>
      </c>
      <c r="AG459" s="179" t="str">
        <f t="shared" si="517"/>
        <v>AG$16</v>
      </c>
      <c r="AH459" s="179" t="str">
        <f t="shared" si="517"/>
        <v>AH$16</v>
      </c>
      <c r="AI459" s="179" t="str">
        <f t="shared" si="517"/>
        <v>AI$16</v>
      </c>
      <c r="AJ459" s="179" t="str">
        <f t="shared" si="517"/>
        <v>AJ$16</v>
      </c>
      <c r="AK459" s="179" t="str">
        <f t="shared" si="517"/>
        <v>AK$16</v>
      </c>
      <c r="AL459" s="179" t="str">
        <f t="shared" si="517"/>
        <v>AL$16</v>
      </c>
      <c r="AM459" s="179" t="str">
        <f t="shared" si="517"/>
        <v>AM$16</v>
      </c>
      <c r="AN459" s="179" t="str">
        <f t="shared" si="517"/>
        <v>AN$16</v>
      </c>
      <c r="AO459" s="179" t="str">
        <f t="shared" si="517"/>
        <v>AO$16</v>
      </c>
      <c r="AP459" s="179" t="str">
        <f t="shared" si="517"/>
        <v>AP$16</v>
      </c>
      <c r="AQ459" s="179" t="str">
        <f t="shared" si="517"/>
        <v>AQ$16</v>
      </c>
      <c r="AR459" s="179" t="str">
        <f t="shared" si="517"/>
        <v>AR$16</v>
      </c>
      <c r="AS459" s="179" t="str">
        <f t="shared" si="517"/>
        <v>AS$16</v>
      </c>
      <c r="AT459" s="179" t="str">
        <f t="shared" si="517"/>
        <v>AT$16</v>
      </c>
      <c r="AU459" s="179" t="str">
        <f t="shared" si="517"/>
        <v>AU$16</v>
      </c>
      <c r="AV459" s="179" t="str">
        <f t="shared" si="517"/>
        <v>AV$16</v>
      </c>
      <c r="AW459" s="179" t="str">
        <f t="shared" si="517"/>
        <v>AW$16</v>
      </c>
      <c r="AX459" s="179" t="str">
        <f t="shared" si="517"/>
        <v>AX$16</v>
      </c>
      <c r="AY459" s="179" t="str">
        <f t="shared" ref="AY459:CD459" si="518">AY444</f>
        <v>AY$16</v>
      </c>
      <c r="AZ459" s="179" t="str">
        <f t="shared" si="518"/>
        <v>AZ$16</v>
      </c>
      <c r="BA459" s="179" t="str">
        <f t="shared" si="518"/>
        <v>BA$16</v>
      </c>
      <c r="BB459" s="179" t="str">
        <f t="shared" si="518"/>
        <v>BB$16</v>
      </c>
      <c r="BC459" s="179" t="str">
        <f t="shared" si="518"/>
        <v>BC$16</v>
      </c>
      <c r="BD459" s="179" t="str">
        <f t="shared" si="518"/>
        <v>BD$16</v>
      </c>
      <c r="BE459" s="179" t="str">
        <f t="shared" si="518"/>
        <v>BE$16</v>
      </c>
      <c r="BF459" s="179" t="str">
        <f t="shared" si="518"/>
        <v>BF$16</v>
      </c>
      <c r="BG459" s="179" t="str">
        <f t="shared" si="518"/>
        <v>BG$16</v>
      </c>
      <c r="BH459" s="179" t="str">
        <f t="shared" si="518"/>
        <v>BH$16</v>
      </c>
      <c r="BI459" s="179" t="str">
        <f t="shared" si="518"/>
        <v>BI$16</v>
      </c>
      <c r="BJ459" s="179" t="str">
        <f t="shared" si="518"/>
        <v>BJ$16</v>
      </c>
      <c r="BK459" s="179" t="str">
        <f t="shared" si="518"/>
        <v>BK$16</v>
      </c>
      <c r="BL459" s="179" t="str">
        <f t="shared" si="518"/>
        <v>BL$16</v>
      </c>
      <c r="BM459" s="179" t="str">
        <f t="shared" si="518"/>
        <v>BM$16</v>
      </c>
      <c r="BN459" s="179" t="str">
        <f t="shared" si="518"/>
        <v>BN$16</v>
      </c>
      <c r="BO459" s="179" t="str">
        <f t="shared" si="518"/>
        <v>BO$16</v>
      </c>
      <c r="BP459" s="179" t="str">
        <f t="shared" si="518"/>
        <v>BP$16</v>
      </c>
      <c r="BQ459" s="179" t="str">
        <f t="shared" si="518"/>
        <v>BQ$16</v>
      </c>
      <c r="BR459" s="179" t="str">
        <f t="shared" si="518"/>
        <v>BR$16</v>
      </c>
      <c r="BS459" s="179" t="str">
        <f t="shared" si="518"/>
        <v>BS$16</v>
      </c>
      <c r="BT459" s="179" t="str">
        <f t="shared" si="518"/>
        <v>BT$16</v>
      </c>
      <c r="BU459" s="179" t="str">
        <f t="shared" si="518"/>
        <v>BU$16</v>
      </c>
      <c r="BV459" s="179" t="str">
        <f t="shared" si="518"/>
        <v>BV$16</v>
      </c>
      <c r="BW459" s="179" t="str">
        <f t="shared" si="518"/>
        <v>BW$16</v>
      </c>
      <c r="BX459" s="179" t="str">
        <f t="shared" si="518"/>
        <v>BX$16</v>
      </c>
      <c r="BY459" s="179" t="str">
        <f t="shared" si="518"/>
        <v>BY$16</v>
      </c>
      <c r="BZ459" s="179" t="str">
        <f t="shared" si="518"/>
        <v>BZ$16</v>
      </c>
      <c r="CA459" s="179" t="str">
        <f t="shared" si="518"/>
        <v>CA$16</v>
      </c>
      <c r="CB459" s="179" t="str">
        <f t="shared" si="518"/>
        <v>CB$16</v>
      </c>
      <c r="CC459" s="179" t="str">
        <f t="shared" si="518"/>
        <v>CC$16</v>
      </c>
      <c r="CD459" s="179" t="str">
        <f t="shared" si="518"/>
        <v>CD$16</v>
      </c>
      <c r="CE459" s="179" t="str">
        <f t="shared" ref="CE459:CL459" si="519">CE444</f>
        <v>CE$16</v>
      </c>
      <c r="CF459" s="179" t="str">
        <f t="shared" si="519"/>
        <v>CF$16</v>
      </c>
      <c r="CG459" s="179" t="str">
        <f t="shared" si="519"/>
        <v>CG$16</v>
      </c>
      <c r="CH459" s="179" t="str">
        <f t="shared" si="519"/>
        <v>CH$16</v>
      </c>
      <c r="CI459" s="179" t="str">
        <f t="shared" si="519"/>
        <v>CI$16</v>
      </c>
      <c r="CJ459" s="179" t="str">
        <f t="shared" si="519"/>
        <v>CJ$16</v>
      </c>
      <c r="CK459" s="179" t="str">
        <f t="shared" si="519"/>
        <v>CK$16</v>
      </c>
      <c r="CL459" s="179" t="str">
        <f t="shared" si="519"/>
        <v>CL$16</v>
      </c>
      <c r="CN459" s="73"/>
      <c r="CO459" s="179" t="str">
        <f t="shared" ref="CO459:DK459" si="520">CO444</f>
        <v>CO$16</v>
      </c>
      <c r="CP459" s="179" t="str">
        <f t="shared" si="520"/>
        <v>CP$16</v>
      </c>
      <c r="CQ459" s="179" t="str">
        <f t="shared" si="520"/>
        <v>CQ$16</v>
      </c>
      <c r="CR459" s="179" t="str">
        <f t="shared" si="520"/>
        <v>CR$16</v>
      </c>
      <c r="CS459" s="179" t="str">
        <f t="shared" si="520"/>
        <v>CS$16</v>
      </c>
      <c r="CT459" s="179" t="str">
        <f t="shared" si="520"/>
        <v>CT$16</v>
      </c>
      <c r="CU459" s="179" t="str">
        <f t="shared" si="520"/>
        <v>CU$16</v>
      </c>
      <c r="CV459" s="179" t="str">
        <f t="shared" si="520"/>
        <v>CV$16</v>
      </c>
      <c r="CW459" s="179" t="str">
        <f t="shared" si="520"/>
        <v>CW$16</v>
      </c>
      <c r="CX459" s="179" t="str">
        <f t="shared" si="520"/>
        <v>CX$16</v>
      </c>
      <c r="CY459" s="179" t="str">
        <f t="shared" si="520"/>
        <v>CY$16</v>
      </c>
      <c r="CZ459" s="179" t="str">
        <f t="shared" si="520"/>
        <v>CZ$16</v>
      </c>
      <c r="DA459" s="179" t="str">
        <f t="shared" si="520"/>
        <v>DA$16</v>
      </c>
      <c r="DB459" s="179" t="str">
        <f t="shared" si="520"/>
        <v>DB$16</v>
      </c>
      <c r="DC459" s="179" t="str">
        <f t="shared" si="520"/>
        <v>DC$16</v>
      </c>
      <c r="DD459" s="179" t="str">
        <f t="shared" si="520"/>
        <v>DD$16</v>
      </c>
      <c r="DE459" s="179" t="str">
        <f t="shared" si="520"/>
        <v>DE$16</v>
      </c>
      <c r="DF459" s="179" t="str">
        <f t="shared" si="520"/>
        <v>DF$16</v>
      </c>
      <c r="DG459" s="179" t="str">
        <f t="shared" si="520"/>
        <v>DG$16</v>
      </c>
      <c r="DH459" s="179" t="str">
        <f t="shared" si="520"/>
        <v>DH$16</v>
      </c>
      <c r="DI459" s="179" t="str">
        <f t="shared" si="520"/>
        <v>DI$16</v>
      </c>
      <c r="DJ459" s="179" t="str">
        <f t="shared" si="520"/>
        <v>DJ$16</v>
      </c>
      <c r="DK459" s="179" t="str">
        <f t="shared" si="520"/>
        <v>DK$16</v>
      </c>
      <c r="DL459" s="179" t="str">
        <f t="shared" ref="DL459" si="521">DL444</f>
        <v>DL$16</v>
      </c>
    </row>
    <row r="460" spans="1:116" x14ac:dyDescent="0.35">
      <c r="A460" s="3"/>
      <c r="B460" t="s">
        <v>332</v>
      </c>
      <c r="D460" t="s">
        <v>759</v>
      </c>
      <c r="E460" s="8" t="str">
        <f>ROW()&amp;" "&amp;D460</f>
        <v>460 SALES-PR</v>
      </c>
      <c r="G460" s="89" t="str">
        <f t="shared" si="516"/>
        <v>Primary volume driver</v>
      </c>
      <c r="H460" s="208"/>
      <c r="I460" s="209"/>
      <c r="J460" s="209"/>
      <c r="K460" s="217"/>
      <c r="L460" s="217"/>
      <c r="M460" s="217"/>
      <c r="N460" s="217"/>
      <c r="O460" s="217"/>
      <c r="P460" s="217"/>
      <c r="R460" s="218"/>
      <c r="S460" s="212" t="str">
        <f t="shared" ref="S460:AX460" si="522">ADDRESS(ROW(S455),COLUMN(S455),2)</f>
        <v>S$455</v>
      </c>
      <c r="T460" s="212" t="str">
        <f t="shared" si="522"/>
        <v>T$455</v>
      </c>
      <c r="U460" s="212" t="str">
        <f t="shared" si="522"/>
        <v>U$455</v>
      </c>
      <c r="V460" s="212" t="str">
        <f t="shared" si="522"/>
        <v>V$455</v>
      </c>
      <c r="W460" s="212" t="str">
        <f t="shared" si="522"/>
        <v>W$455</v>
      </c>
      <c r="X460" s="212" t="str">
        <f t="shared" si="522"/>
        <v>X$455</v>
      </c>
      <c r="Y460" s="212" t="str">
        <f t="shared" si="522"/>
        <v>Y$455</v>
      </c>
      <c r="Z460" s="212" t="str">
        <f t="shared" si="522"/>
        <v>Z$455</v>
      </c>
      <c r="AA460" s="212" t="str">
        <f t="shared" si="522"/>
        <v>AA$455</v>
      </c>
      <c r="AB460" s="212" t="str">
        <f t="shared" si="522"/>
        <v>AB$455</v>
      </c>
      <c r="AC460" s="212" t="str">
        <f t="shared" si="522"/>
        <v>AC$455</v>
      </c>
      <c r="AD460" s="212" t="str">
        <f t="shared" si="522"/>
        <v>AD$455</v>
      </c>
      <c r="AE460" s="212" t="str">
        <f t="shared" si="522"/>
        <v>AE$455</v>
      </c>
      <c r="AF460" s="212" t="str">
        <f t="shared" si="522"/>
        <v>AF$455</v>
      </c>
      <c r="AG460" s="212" t="str">
        <f t="shared" si="522"/>
        <v>AG$455</v>
      </c>
      <c r="AH460" s="212" t="str">
        <f t="shared" si="522"/>
        <v>AH$455</v>
      </c>
      <c r="AI460" s="212" t="str">
        <f t="shared" si="522"/>
        <v>AI$455</v>
      </c>
      <c r="AJ460" s="212" t="str">
        <f t="shared" si="522"/>
        <v>AJ$455</v>
      </c>
      <c r="AK460" s="212" t="str">
        <f t="shared" si="522"/>
        <v>AK$455</v>
      </c>
      <c r="AL460" s="212" t="str">
        <f t="shared" si="522"/>
        <v>AL$455</v>
      </c>
      <c r="AM460" s="212" t="str">
        <f t="shared" si="522"/>
        <v>AM$455</v>
      </c>
      <c r="AN460" s="212" t="str">
        <f t="shared" si="522"/>
        <v>AN$455</v>
      </c>
      <c r="AO460" s="212" t="str">
        <f t="shared" si="522"/>
        <v>AO$455</v>
      </c>
      <c r="AP460" s="212" t="str">
        <f t="shared" si="522"/>
        <v>AP$455</v>
      </c>
      <c r="AQ460" s="212" t="str">
        <f t="shared" si="522"/>
        <v>AQ$455</v>
      </c>
      <c r="AR460" s="212" t="str">
        <f t="shared" si="522"/>
        <v>AR$455</v>
      </c>
      <c r="AS460" s="212" t="str">
        <f t="shared" si="522"/>
        <v>AS$455</v>
      </c>
      <c r="AT460" s="212" t="str">
        <f t="shared" si="522"/>
        <v>AT$455</v>
      </c>
      <c r="AU460" s="212" t="str">
        <f t="shared" si="522"/>
        <v>AU$455</v>
      </c>
      <c r="AV460" s="212" t="str">
        <f t="shared" si="522"/>
        <v>AV$455</v>
      </c>
      <c r="AW460" s="212" t="str">
        <f t="shared" si="522"/>
        <v>AW$455</v>
      </c>
      <c r="AX460" s="212" t="str">
        <f t="shared" si="522"/>
        <v>AX$455</v>
      </c>
      <c r="AY460" s="212" t="str">
        <f t="shared" ref="AY460:CD460" si="523">ADDRESS(ROW(AY455),COLUMN(AY455),2)</f>
        <v>AY$455</v>
      </c>
      <c r="AZ460" s="212" t="str">
        <f t="shared" si="523"/>
        <v>AZ$455</v>
      </c>
      <c r="BA460" s="212" t="str">
        <f t="shared" si="523"/>
        <v>BA$455</v>
      </c>
      <c r="BB460" s="212" t="str">
        <f t="shared" si="523"/>
        <v>BB$455</v>
      </c>
      <c r="BC460" s="212" t="str">
        <f t="shared" si="523"/>
        <v>BC$455</v>
      </c>
      <c r="BD460" s="212" t="str">
        <f t="shared" si="523"/>
        <v>BD$455</v>
      </c>
      <c r="BE460" s="212" t="str">
        <f t="shared" si="523"/>
        <v>BE$455</v>
      </c>
      <c r="BF460" s="212" t="str">
        <f t="shared" si="523"/>
        <v>BF$455</v>
      </c>
      <c r="BG460" s="212" t="str">
        <f t="shared" si="523"/>
        <v>BG$455</v>
      </c>
      <c r="BH460" s="212" t="str">
        <f t="shared" si="523"/>
        <v>BH$455</v>
      </c>
      <c r="BI460" s="212" t="str">
        <f t="shared" si="523"/>
        <v>BI$455</v>
      </c>
      <c r="BJ460" s="212" t="str">
        <f t="shared" si="523"/>
        <v>BJ$455</v>
      </c>
      <c r="BK460" s="212" t="str">
        <f t="shared" si="523"/>
        <v>BK$455</v>
      </c>
      <c r="BL460" s="212" t="str">
        <f t="shared" si="523"/>
        <v>BL$455</v>
      </c>
      <c r="BM460" s="212" t="str">
        <f t="shared" si="523"/>
        <v>BM$455</v>
      </c>
      <c r="BN460" s="212" t="str">
        <f t="shared" si="523"/>
        <v>BN$455</v>
      </c>
      <c r="BO460" s="212" t="str">
        <f t="shared" si="523"/>
        <v>BO$455</v>
      </c>
      <c r="BP460" s="212" t="str">
        <f t="shared" si="523"/>
        <v>BP$455</v>
      </c>
      <c r="BQ460" s="212" t="str">
        <f t="shared" si="523"/>
        <v>BQ$455</v>
      </c>
      <c r="BR460" s="212" t="str">
        <f t="shared" si="523"/>
        <v>BR$455</v>
      </c>
      <c r="BS460" s="212" t="str">
        <f t="shared" si="523"/>
        <v>BS$455</v>
      </c>
      <c r="BT460" s="212" t="str">
        <f t="shared" si="523"/>
        <v>BT$455</v>
      </c>
      <c r="BU460" s="212" t="str">
        <f t="shared" si="523"/>
        <v>BU$455</v>
      </c>
      <c r="BV460" s="212" t="str">
        <f t="shared" si="523"/>
        <v>BV$455</v>
      </c>
      <c r="BW460" s="212" t="str">
        <f t="shared" si="523"/>
        <v>BW$455</v>
      </c>
      <c r="BX460" s="212" t="str">
        <f t="shared" si="523"/>
        <v>BX$455</v>
      </c>
      <c r="BY460" s="212" t="str">
        <f t="shared" si="523"/>
        <v>BY$455</v>
      </c>
      <c r="BZ460" s="212" t="str">
        <f t="shared" si="523"/>
        <v>BZ$455</v>
      </c>
      <c r="CA460" s="212" t="str">
        <f t="shared" si="523"/>
        <v>CA$455</v>
      </c>
      <c r="CB460" s="212" t="str">
        <f t="shared" si="523"/>
        <v>CB$455</v>
      </c>
      <c r="CC460" s="212" t="str">
        <f t="shared" si="523"/>
        <v>CC$455</v>
      </c>
      <c r="CD460" s="212" t="str">
        <f t="shared" si="523"/>
        <v>CD$455</v>
      </c>
      <c r="CE460" s="212" t="str">
        <f t="shared" ref="CE460:CL460" si="524">ADDRESS(ROW(CE455),COLUMN(CE455),2)</f>
        <v>CE$455</v>
      </c>
      <c r="CF460" s="212" t="str">
        <f t="shared" si="524"/>
        <v>CF$455</v>
      </c>
      <c r="CG460" s="212" t="str">
        <f t="shared" si="524"/>
        <v>CG$455</v>
      </c>
      <c r="CH460" s="212" t="str">
        <f t="shared" si="524"/>
        <v>CH$455</v>
      </c>
      <c r="CI460" s="212" t="str">
        <f t="shared" si="524"/>
        <v>CI$455</v>
      </c>
      <c r="CJ460" s="212" t="str">
        <f t="shared" si="524"/>
        <v>CJ$455</v>
      </c>
      <c r="CK460" s="212" t="str">
        <f t="shared" si="524"/>
        <v>CK$455</v>
      </c>
      <c r="CL460" s="212" t="str">
        <f t="shared" si="524"/>
        <v>CL$455</v>
      </c>
      <c r="CN460" s="209"/>
      <c r="CO460" s="212" t="str">
        <f t="shared" ref="CO460:DK460" si="525">ADDRESS(ROW(CO455),COLUMN(CO455),2)</f>
        <v>CO$455</v>
      </c>
      <c r="CP460" s="212" t="str">
        <f t="shared" si="525"/>
        <v>CP$455</v>
      </c>
      <c r="CQ460" s="212" t="str">
        <f t="shared" si="525"/>
        <v>CQ$455</v>
      </c>
      <c r="CR460" s="212" t="str">
        <f t="shared" si="525"/>
        <v>CR$455</v>
      </c>
      <c r="CS460" s="212" t="str">
        <f t="shared" si="525"/>
        <v>CS$455</v>
      </c>
      <c r="CT460" s="212" t="str">
        <f t="shared" si="525"/>
        <v>CT$455</v>
      </c>
      <c r="CU460" s="212" t="str">
        <f t="shared" si="525"/>
        <v>CU$455</v>
      </c>
      <c r="CV460" s="212" t="str">
        <f t="shared" si="525"/>
        <v>CV$455</v>
      </c>
      <c r="CW460" s="212" t="str">
        <f t="shared" si="525"/>
        <v>CW$455</v>
      </c>
      <c r="CX460" s="212" t="str">
        <f t="shared" si="525"/>
        <v>CX$455</v>
      </c>
      <c r="CY460" s="212" t="str">
        <f t="shared" si="525"/>
        <v>CY$455</v>
      </c>
      <c r="CZ460" s="212" t="str">
        <f t="shared" si="525"/>
        <v>CZ$455</v>
      </c>
      <c r="DA460" s="212" t="str">
        <f t="shared" si="525"/>
        <v>DA$455</v>
      </c>
      <c r="DB460" s="212" t="str">
        <f t="shared" si="525"/>
        <v>DB$455</v>
      </c>
      <c r="DC460" s="212" t="str">
        <f t="shared" si="525"/>
        <v>DC$455</v>
      </c>
      <c r="DD460" s="212" t="str">
        <f t="shared" si="525"/>
        <v>DD$455</v>
      </c>
      <c r="DE460" s="212" t="str">
        <f t="shared" si="525"/>
        <v>DE$455</v>
      </c>
      <c r="DF460" s="212" t="str">
        <f t="shared" si="525"/>
        <v>DF$455</v>
      </c>
      <c r="DG460" s="212" t="str">
        <f t="shared" si="525"/>
        <v>DG$455</v>
      </c>
      <c r="DH460" s="212" t="str">
        <f t="shared" si="525"/>
        <v>DH$455</v>
      </c>
      <c r="DI460" s="212" t="str">
        <f t="shared" si="525"/>
        <v>DI$455</v>
      </c>
      <c r="DJ460" s="212" t="str">
        <f t="shared" si="525"/>
        <v>DJ$455</v>
      </c>
      <c r="DK460" s="212" t="str">
        <f t="shared" si="525"/>
        <v>DK$455</v>
      </c>
      <c r="DL460" s="212" t="str">
        <f t="shared" ref="DL460" si="526">ADDRESS(ROW(DL455),COLUMN(DL455),2)</f>
        <v>DL$455</v>
      </c>
    </row>
    <row r="461" spans="1:116" x14ac:dyDescent="0.35">
      <c r="B461" t="s">
        <v>332</v>
      </c>
      <c r="D461" t="s">
        <v>759</v>
      </c>
      <c r="E461" s="8" t="str">
        <f t="shared" ref="E461:E464" si="527">ROW()&amp;" "&amp;D461</f>
        <v>461 SALES-PR</v>
      </c>
      <c r="G461" s="8" t="str">
        <f t="shared" si="516"/>
        <v>(Secondary label)</v>
      </c>
      <c r="H461" s="12"/>
      <c r="I461" s="60"/>
      <c r="J461" s="60"/>
      <c r="K461" s="15"/>
      <c r="L461" s="15"/>
      <c r="M461" s="15"/>
      <c r="N461" s="15"/>
      <c r="O461" s="15"/>
      <c r="P461" s="15"/>
      <c r="R461" s="15"/>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N461" s="60"/>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row>
    <row r="462" spans="1:116" x14ac:dyDescent="0.35">
      <c r="B462" t="s">
        <v>332</v>
      </c>
      <c r="D462" t="s">
        <v>759</v>
      </c>
      <c r="E462" s="8" t="str">
        <f t="shared" ref="E462:E463" si="528">ROW()&amp;" "&amp;D462</f>
        <v>462 SALES-PR</v>
      </c>
      <c r="G462" s="8" t="str">
        <f t="shared" si="516"/>
        <v xml:space="preserve">secondary unit </v>
      </c>
      <c r="H462" s="12"/>
      <c r="I462" s="60"/>
      <c r="J462" s="60"/>
      <c r="K462" s="15"/>
      <c r="L462" s="15"/>
      <c r="M462" s="15"/>
      <c r="N462" s="15"/>
      <c r="O462" s="15"/>
      <c r="P462" s="15"/>
      <c r="R462" s="15"/>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N462" s="60"/>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row>
    <row r="463" spans="1:116" x14ac:dyDescent="0.35">
      <c r="B463" t="s">
        <v>332</v>
      </c>
      <c r="D463" t="s">
        <v>759</v>
      </c>
      <c r="E463" s="8" t="str">
        <f t="shared" si="528"/>
        <v>463 SALES-PR</v>
      </c>
      <c r="G463" s="8" t="str">
        <f t="shared" si="516"/>
        <v>Secondary revenue driver</v>
      </c>
      <c r="H463" s="12"/>
      <c r="I463" s="60"/>
      <c r="J463" s="60"/>
      <c r="K463" s="15"/>
      <c r="L463" s="15"/>
      <c r="M463" s="15"/>
      <c r="N463" s="15"/>
      <c r="O463" s="15"/>
      <c r="P463" s="15"/>
      <c r="R463" s="15"/>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N463" s="60"/>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row>
    <row r="464" spans="1:116" x14ac:dyDescent="0.35">
      <c r="B464" t="s">
        <v>332</v>
      </c>
      <c r="D464" t="s">
        <v>759</v>
      </c>
      <c r="E464" s="8" t="str">
        <f t="shared" si="527"/>
        <v>464 SALES-PR</v>
      </c>
      <c r="G464" s="8" t="str">
        <f t="shared" si="516"/>
        <v>Secondary volume driver</v>
      </c>
      <c r="H464" s="12"/>
      <c r="I464" s="60"/>
      <c r="J464" s="60"/>
      <c r="K464" s="15"/>
      <c r="L464" s="15"/>
      <c r="M464" s="15"/>
      <c r="N464" s="15"/>
      <c r="O464" s="15"/>
      <c r="P464" s="15"/>
      <c r="R464" s="15"/>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N464" s="60"/>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row>
    <row r="465" spans="1:116" x14ac:dyDescent="0.35">
      <c r="CO465" s="8"/>
      <c r="CP465" s="8"/>
      <c r="CQ465" s="8"/>
      <c r="CR465" s="8"/>
      <c r="CS465" s="8"/>
      <c r="CT465" s="8"/>
      <c r="CU465" s="8"/>
      <c r="CV465" s="8"/>
      <c r="CW465" s="8"/>
      <c r="CX465" s="8"/>
      <c r="CY465" s="8"/>
      <c r="CZ465" s="8"/>
      <c r="DA465" s="8"/>
      <c r="DB465" s="8"/>
      <c r="DC465" s="8"/>
      <c r="DD465" s="8"/>
      <c r="DE465" s="8"/>
      <c r="DF465" s="8"/>
      <c r="DG465" s="8"/>
      <c r="DH465" s="8"/>
      <c r="DI465" s="8"/>
      <c r="DJ465" s="8"/>
      <c r="DK465" s="8"/>
      <c r="DL465" s="8"/>
    </row>
    <row r="466" spans="1:116" x14ac:dyDescent="0.35">
      <c r="A466" s="174"/>
      <c r="E466" s="8"/>
      <c r="G466" s="175" t="s">
        <v>490</v>
      </c>
      <c r="H466" s="174"/>
      <c r="I466" s="176"/>
      <c r="J466" s="176"/>
      <c r="K466" s="197"/>
      <c r="L466" s="197"/>
      <c r="M466" s="197"/>
      <c r="N466" s="197"/>
      <c r="O466" s="197"/>
      <c r="P466" s="197"/>
      <c r="R466" s="198"/>
      <c r="S466" s="174"/>
      <c r="T466" s="174"/>
      <c r="U466" s="174"/>
      <c r="V466" s="174"/>
      <c r="W466" s="174"/>
      <c r="X466" s="174"/>
      <c r="Y466" s="174"/>
      <c r="Z466" s="174"/>
      <c r="AA466" s="174"/>
      <c r="AB466" s="174"/>
      <c r="AC466" s="174"/>
      <c r="AD466" s="174"/>
      <c r="AE466" s="174"/>
      <c r="AF466" s="174"/>
      <c r="AG466" s="174"/>
      <c r="AH466" s="174"/>
      <c r="AI466" s="174"/>
      <c r="AJ466" s="174"/>
      <c r="AK466" s="174"/>
      <c r="AL466" s="174"/>
      <c r="AM466" s="174"/>
      <c r="AN466" s="174"/>
      <c r="AO466" s="174"/>
      <c r="AP466" s="174"/>
      <c r="AQ466" s="174"/>
      <c r="AR466" s="174"/>
      <c r="AS466" s="174"/>
      <c r="AT466" s="174"/>
      <c r="AU466" s="174"/>
      <c r="AV466" s="174"/>
      <c r="AW466" s="174"/>
      <c r="AX466" s="174"/>
      <c r="AY466" s="174"/>
      <c r="AZ466" s="174"/>
      <c r="BA466" s="174"/>
      <c r="BB466" s="174"/>
      <c r="BC466" s="174"/>
      <c r="BD466" s="174"/>
      <c r="BE466" s="174"/>
      <c r="BF466" s="174"/>
      <c r="BG466" s="174"/>
      <c r="BH466" s="174"/>
      <c r="BI466" s="174"/>
      <c r="BJ466" s="174"/>
      <c r="BK466" s="174"/>
      <c r="BL466" s="174"/>
      <c r="BM466" s="174"/>
      <c r="BN466" s="174"/>
      <c r="BO466" s="174"/>
      <c r="BP466" s="174"/>
      <c r="BQ466" s="174"/>
      <c r="BR466" s="174"/>
      <c r="BS466" s="174"/>
      <c r="BT466" s="174"/>
      <c r="BU466" s="174"/>
      <c r="BV466" s="174"/>
      <c r="BW466" s="174"/>
      <c r="BX466" s="174"/>
      <c r="BY466" s="174"/>
      <c r="BZ466" s="174"/>
      <c r="CA466" s="174"/>
      <c r="CB466" s="174"/>
      <c r="CC466" s="174"/>
      <c r="CD466" s="174"/>
      <c r="CE466" s="174"/>
      <c r="CF466" s="174"/>
      <c r="CG466" s="174"/>
      <c r="CH466" s="174"/>
      <c r="CI466" s="174"/>
      <c r="CJ466" s="174"/>
      <c r="CK466" s="174"/>
      <c r="CL466" s="174"/>
      <c r="CN466" s="176"/>
      <c r="CO466" s="174"/>
      <c r="CP466" s="174"/>
      <c r="CQ466" s="174"/>
      <c r="CR466" s="174"/>
      <c r="CS466" s="174"/>
      <c r="CT466" s="174"/>
      <c r="CU466" s="174"/>
      <c r="CV466" s="174"/>
      <c r="CW466" s="174"/>
      <c r="CX466" s="174"/>
      <c r="CY466" s="174"/>
      <c r="CZ466" s="174"/>
      <c r="DA466" s="174"/>
      <c r="DB466" s="174"/>
      <c r="DC466" s="174"/>
      <c r="DD466" s="174"/>
      <c r="DE466" s="174"/>
      <c r="DF466" s="174"/>
      <c r="DG466" s="174"/>
      <c r="DH466" s="174"/>
      <c r="DI466" s="174"/>
      <c r="DJ466" s="174"/>
      <c r="DK466" s="174"/>
      <c r="DL466" s="174"/>
    </row>
    <row r="467" spans="1:116" x14ac:dyDescent="0.35">
      <c r="A467" s="174"/>
      <c r="E467" s="8"/>
      <c r="G467" s="175" t="s">
        <v>492</v>
      </c>
      <c r="H467" s="174"/>
      <c r="I467" s="176"/>
      <c r="J467" s="176"/>
      <c r="K467" s="197"/>
      <c r="L467" s="197"/>
      <c r="M467" s="197"/>
      <c r="N467" s="197"/>
      <c r="O467" s="197"/>
      <c r="P467" s="197"/>
      <c r="R467" s="198"/>
      <c r="S467" s="174"/>
      <c r="T467" s="174"/>
      <c r="U467" s="174"/>
      <c r="V467" s="174"/>
      <c r="W467" s="174"/>
      <c r="X467" s="174"/>
      <c r="Y467" s="174"/>
      <c r="Z467" s="174"/>
      <c r="AA467" s="174"/>
      <c r="AB467" s="174"/>
      <c r="AC467" s="174"/>
      <c r="AD467" s="174"/>
      <c r="AE467" s="174"/>
      <c r="AF467" s="174"/>
      <c r="AG467" s="174"/>
      <c r="AH467" s="174"/>
      <c r="AI467" s="174"/>
      <c r="AJ467" s="174"/>
      <c r="AK467" s="174"/>
      <c r="AL467" s="174"/>
      <c r="AM467" s="174"/>
      <c r="AN467" s="174"/>
      <c r="AO467" s="174"/>
      <c r="AP467" s="174"/>
      <c r="AQ467" s="174"/>
      <c r="AR467" s="174"/>
      <c r="AS467" s="174"/>
      <c r="AT467" s="174"/>
      <c r="AU467" s="174"/>
      <c r="AV467" s="174"/>
      <c r="AW467" s="174"/>
      <c r="AX467" s="174"/>
      <c r="AY467" s="174"/>
      <c r="AZ467" s="174"/>
      <c r="BA467" s="174"/>
      <c r="BB467" s="174"/>
      <c r="BC467" s="174"/>
      <c r="BD467" s="174"/>
      <c r="BE467" s="174"/>
      <c r="BF467" s="174"/>
      <c r="BG467" s="174"/>
      <c r="BH467" s="174"/>
      <c r="BI467" s="174"/>
      <c r="BJ467" s="174"/>
      <c r="BK467" s="174"/>
      <c r="BL467" s="174"/>
      <c r="BM467" s="174"/>
      <c r="BN467" s="174"/>
      <c r="BO467" s="174"/>
      <c r="BP467" s="174"/>
      <c r="BQ467" s="174"/>
      <c r="BR467" s="174"/>
      <c r="BS467" s="174"/>
      <c r="BT467" s="174"/>
      <c r="BU467" s="174"/>
      <c r="BV467" s="174"/>
      <c r="BW467" s="174"/>
      <c r="BX467" s="174"/>
      <c r="BY467" s="174"/>
      <c r="BZ467" s="174"/>
      <c r="CA467" s="174"/>
      <c r="CB467" s="174"/>
      <c r="CC467" s="174"/>
      <c r="CD467" s="174"/>
      <c r="CE467" s="174"/>
      <c r="CF467" s="174"/>
      <c r="CG467" s="174"/>
      <c r="CH467" s="174"/>
      <c r="CI467" s="174"/>
      <c r="CJ467" s="174"/>
      <c r="CK467" s="174"/>
      <c r="CL467" s="174"/>
      <c r="CN467" s="176"/>
      <c r="CO467" s="174"/>
      <c r="CP467" s="174"/>
      <c r="CQ467" s="174"/>
      <c r="CR467" s="174"/>
      <c r="CS467" s="174"/>
      <c r="CT467" s="174"/>
      <c r="CU467" s="174"/>
      <c r="CV467" s="174"/>
      <c r="CW467" s="174"/>
      <c r="CX467" s="174"/>
      <c r="CY467" s="174"/>
      <c r="CZ467" s="174"/>
      <c r="DA467" s="174"/>
      <c r="DB467" s="174"/>
      <c r="DC467" s="174"/>
      <c r="DD467" s="174"/>
      <c r="DE467" s="174"/>
      <c r="DF467" s="174"/>
      <c r="DG467" s="174"/>
      <c r="DH467" s="174"/>
      <c r="DI467" s="174"/>
      <c r="DJ467" s="174"/>
      <c r="DK467" s="174"/>
      <c r="DL467" s="174"/>
    </row>
    <row r="468" spans="1:116" x14ac:dyDescent="0.35">
      <c r="A468" s="174"/>
      <c r="E468" s="8"/>
      <c r="G468" s="175" t="s">
        <v>461</v>
      </c>
      <c r="H468" s="174"/>
      <c r="I468" s="176"/>
      <c r="J468" s="176"/>
      <c r="K468" s="197"/>
      <c r="L468" s="197"/>
      <c r="M468" s="197"/>
      <c r="N468" s="197"/>
      <c r="O468" s="197"/>
      <c r="P468" s="197"/>
      <c r="R468" s="198"/>
      <c r="S468" s="199" t="str">
        <f t="shared" ref="S468:AX468" si="529">S$20</f>
        <v>S$16</v>
      </c>
      <c r="T468" s="199" t="str">
        <f t="shared" si="529"/>
        <v>T$16</v>
      </c>
      <c r="U468" s="199" t="str">
        <f t="shared" si="529"/>
        <v>U$16</v>
      </c>
      <c r="V468" s="199" t="str">
        <f t="shared" si="529"/>
        <v>V$16</v>
      </c>
      <c r="W468" s="199" t="str">
        <f t="shared" si="529"/>
        <v>W$16</v>
      </c>
      <c r="X468" s="199" t="str">
        <f t="shared" si="529"/>
        <v>X$16</v>
      </c>
      <c r="Y468" s="199" t="str">
        <f t="shared" si="529"/>
        <v>Y$16</v>
      </c>
      <c r="Z468" s="199" t="str">
        <f t="shared" si="529"/>
        <v>Z$16</v>
      </c>
      <c r="AA468" s="199" t="str">
        <f t="shared" si="529"/>
        <v>AA$16</v>
      </c>
      <c r="AB468" s="199" t="str">
        <f t="shared" si="529"/>
        <v>AB$16</v>
      </c>
      <c r="AC468" s="199" t="str">
        <f t="shared" si="529"/>
        <v>AC$16</v>
      </c>
      <c r="AD468" s="199" t="str">
        <f t="shared" si="529"/>
        <v>AD$16</v>
      </c>
      <c r="AE468" s="199" t="str">
        <f t="shared" si="529"/>
        <v>AE$16</v>
      </c>
      <c r="AF468" s="199" t="str">
        <f t="shared" si="529"/>
        <v>AF$16</v>
      </c>
      <c r="AG468" s="199" t="str">
        <f t="shared" si="529"/>
        <v>AG$16</v>
      </c>
      <c r="AH468" s="199" t="str">
        <f t="shared" si="529"/>
        <v>AH$16</v>
      </c>
      <c r="AI468" s="199" t="str">
        <f t="shared" si="529"/>
        <v>AI$16</v>
      </c>
      <c r="AJ468" s="199" t="str">
        <f t="shared" si="529"/>
        <v>AJ$16</v>
      </c>
      <c r="AK468" s="199" t="str">
        <f t="shared" si="529"/>
        <v>AK$16</v>
      </c>
      <c r="AL468" s="199" t="str">
        <f t="shared" si="529"/>
        <v>AL$16</v>
      </c>
      <c r="AM468" s="199" t="str">
        <f t="shared" si="529"/>
        <v>AM$16</v>
      </c>
      <c r="AN468" s="199" t="str">
        <f t="shared" si="529"/>
        <v>AN$16</v>
      </c>
      <c r="AO468" s="199" t="str">
        <f t="shared" si="529"/>
        <v>AO$16</v>
      </c>
      <c r="AP468" s="199" t="str">
        <f t="shared" si="529"/>
        <v>AP$16</v>
      </c>
      <c r="AQ468" s="199" t="str">
        <f t="shared" si="529"/>
        <v>AQ$16</v>
      </c>
      <c r="AR468" s="199" t="str">
        <f t="shared" si="529"/>
        <v>AR$16</v>
      </c>
      <c r="AS468" s="199" t="str">
        <f t="shared" si="529"/>
        <v>AS$16</v>
      </c>
      <c r="AT468" s="199" t="str">
        <f t="shared" si="529"/>
        <v>AT$16</v>
      </c>
      <c r="AU468" s="199" t="str">
        <f t="shared" si="529"/>
        <v>AU$16</v>
      </c>
      <c r="AV468" s="199" t="str">
        <f t="shared" si="529"/>
        <v>AV$16</v>
      </c>
      <c r="AW468" s="199" t="str">
        <f t="shared" si="529"/>
        <v>AW$16</v>
      </c>
      <c r="AX468" s="199" t="str">
        <f t="shared" si="529"/>
        <v>AX$16</v>
      </c>
      <c r="AY468" s="199" t="str">
        <f t="shared" ref="AY468:CD468" si="530">AY$20</f>
        <v>AY$16</v>
      </c>
      <c r="AZ468" s="199" t="str">
        <f t="shared" si="530"/>
        <v>AZ$16</v>
      </c>
      <c r="BA468" s="199" t="str">
        <f t="shared" si="530"/>
        <v>BA$16</v>
      </c>
      <c r="BB468" s="199" t="str">
        <f t="shared" si="530"/>
        <v>BB$16</v>
      </c>
      <c r="BC468" s="199" t="str">
        <f t="shared" si="530"/>
        <v>BC$16</v>
      </c>
      <c r="BD468" s="199" t="str">
        <f t="shared" si="530"/>
        <v>BD$16</v>
      </c>
      <c r="BE468" s="199" t="str">
        <f t="shared" si="530"/>
        <v>BE$16</v>
      </c>
      <c r="BF468" s="199" t="str">
        <f t="shared" si="530"/>
        <v>BF$16</v>
      </c>
      <c r="BG468" s="199" t="str">
        <f t="shared" si="530"/>
        <v>BG$16</v>
      </c>
      <c r="BH468" s="199" t="str">
        <f t="shared" si="530"/>
        <v>BH$16</v>
      </c>
      <c r="BI468" s="199" t="str">
        <f t="shared" si="530"/>
        <v>BI$16</v>
      </c>
      <c r="BJ468" s="199" t="str">
        <f t="shared" si="530"/>
        <v>BJ$16</v>
      </c>
      <c r="BK468" s="199" t="str">
        <f t="shared" si="530"/>
        <v>BK$16</v>
      </c>
      <c r="BL468" s="199" t="str">
        <f t="shared" si="530"/>
        <v>BL$16</v>
      </c>
      <c r="BM468" s="199" t="str">
        <f t="shared" si="530"/>
        <v>BM$16</v>
      </c>
      <c r="BN468" s="199" t="str">
        <f t="shared" si="530"/>
        <v>BN$16</v>
      </c>
      <c r="BO468" s="199" t="str">
        <f t="shared" si="530"/>
        <v>BO$16</v>
      </c>
      <c r="BP468" s="199" t="str">
        <f t="shared" si="530"/>
        <v>BP$16</v>
      </c>
      <c r="BQ468" s="199" t="str">
        <f t="shared" si="530"/>
        <v>BQ$16</v>
      </c>
      <c r="BR468" s="199" t="str">
        <f t="shared" si="530"/>
        <v>BR$16</v>
      </c>
      <c r="BS468" s="199" t="str">
        <f t="shared" si="530"/>
        <v>BS$16</v>
      </c>
      <c r="BT468" s="199" t="str">
        <f t="shared" si="530"/>
        <v>BT$16</v>
      </c>
      <c r="BU468" s="199" t="str">
        <f t="shared" si="530"/>
        <v>BU$16</v>
      </c>
      <c r="BV468" s="199" t="str">
        <f t="shared" si="530"/>
        <v>BV$16</v>
      </c>
      <c r="BW468" s="199" t="str">
        <f t="shared" si="530"/>
        <v>BW$16</v>
      </c>
      <c r="BX468" s="199" t="str">
        <f t="shared" si="530"/>
        <v>BX$16</v>
      </c>
      <c r="BY468" s="199" t="str">
        <f t="shared" si="530"/>
        <v>BY$16</v>
      </c>
      <c r="BZ468" s="199" t="str">
        <f t="shared" si="530"/>
        <v>BZ$16</v>
      </c>
      <c r="CA468" s="199" t="str">
        <f t="shared" si="530"/>
        <v>CA$16</v>
      </c>
      <c r="CB468" s="199" t="str">
        <f t="shared" si="530"/>
        <v>CB$16</v>
      </c>
      <c r="CC468" s="199" t="str">
        <f t="shared" si="530"/>
        <v>CC$16</v>
      </c>
      <c r="CD468" s="199" t="str">
        <f t="shared" si="530"/>
        <v>CD$16</v>
      </c>
      <c r="CE468" s="199" t="str">
        <f t="shared" ref="CE468:CL468" si="531">CE$20</f>
        <v>CE$16</v>
      </c>
      <c r="CF468" s="199" t="str">
        <f t="shared" si="531"/>
        <v>CF$16</v>
      </c>
      <c r="CG468" s="199" t="str">
        <f t="shared" si="531"/>
        <v>CG$16</v>
      </c>
      <c r="CH468" s="199" t="str">
        <f t="shared" si="531"/>
        <v>CH$16</v>
      </c>
      <c r="CI468" s="199" t="str">
        <f t="shared" si="531"/>
        <v>CI$16</v>
      </c>
      <c r="CJ468" s="199" t="str">
        <f t="shared" si="531"/>
        <v>CJ$16</v>
      </c>
      <c r="CK468" s="199" t="str">
        <f t="shared" si="531"/>
        <v>CK$16</v>
      </c>
      <c r="CL468" s="199" t="str">
        <f t="shared" si="531"/>
        <v>CL$16</v>
      </c>
      <c r="CN468" s="176"/>
      <c r="CO468" s="199" t="str">
        <f t="shared" ref="CO468:DL468" si="532">CO$20</f>
        <v>CO$16</v>
      </c>
      <c r="CP468" s="199" t="str">
        <f t="shared" si="532"/>
        <v>CP$16</v>
      </c>
      <c r="CQ468" s="199" t="str">
        <f t="shared" si="532"/>
        <v>CQ$16</v>
      </c>
      <c r="CR468" s="199" t="str">
        <f t="shared" si="532"/>
        <v>CR$16</v>
      </c>
      <c r="CS468" s="199" t="str">
        <f t="shared" si="532"/>
        <v>CS$16</v>
      </c>
      <c r="CT468" s="199" t="str">
        <f t="shared" si="532"/>
        <v>CT$16</v>
      </c>
      <c r="CU468" s="199" t="str">
        <f t="shared" si="532"/>
        <v>CU$16</v>
      </c>
      <c r="CV468" s="199" t="str">
        <f t="shared" si="532"/>
        <v>CV$16</v>
      </c>
      <c r="CW468" s="199" t="str">
        <f t="shared" si="532"/>
        <v>CW$16</v>
      </c>
      <c r="CX468" s="199" t="str">
        <f t="shared" si="532"/>
        <v>CX$16</v>
      </c>
      <c r="CY468" s="199" t="str">
        <f t="shared" si="532"/>
        <v>CY$16</v>
      </c>
      <c r="CZ468" s="199" t="str">
        <f t="shared" si="532"/>
        <v>CZ$16</v>
      </c>
      <c r="DA468" s="199" t="str">
        <f t="shared" si="532"/>
        <v>DA$16</v>
      </c>
      <c r="DB468" s="199" t="str">
        <f t="shared" si="532"/>
        <v>DB$16</v>
      </c>
      <c r="DC468" s="199" t="str">
        <f t="shared" si="532"/>
        <v>DC$16</v>
      </c>
      <c r="DD468" s="199" t="str">
        <f t="shared" si="532"/>
        <v>DD$16</v>
      </c>
      <c r="DE468" s="199" t="str">
        <f t="shared" si="532"/>
        <v>DE$16</v>
      </c>
      <c r="DF468" s="199" t="str">
        <f t="shared" si="532"/>
        <v>DF$16</v>
      </c>
      <c r="DG468" s="199" t="str">
        <f t="shared" si="532"/>
        <v>DG$16</v>
      </c>
      <c r="DH468" s="199" t="str">
        <f t="shared" si="532"/>
        <v>DH$16</v>
      </c>
      <c r="DI468" s="199" t="str">
        <f t="shared" si="532"/>
        <v>DI$16</v>
      </c>
      <c r="DJ468" s="199" t="str">
        <f t="shared" si="532"/>
        <v>DJ$16</v>
      </c>
      <c r="DK468" s="199" t="str">
        <f t="shared" si="532"/>
        <v>DK$16</v>
      </c>
      <c r="DL468" s="199" t="str">
        <f t="shared" si="532"/>
        <v>DL$16</v>
      </c>
    </row>
    <row r="469" spans="1:116" x14ac:dyDescent="0.35">
      <c r="A469" s="174"/>
      <c r="E469" s="8"/>
      <c r="G469" s="175" t="s">
        <v>462</v>
      </c>
      <c r="H469" s="200"/>
      <c r="I469" s="201"/>
      <c r="J469" s="201"/>
      <c r="K469" s="202"/>
      <c r="L469" s="202"/>
      <c r="M469" s="202"/>
      <c r="N469" s="202"/>
      <c r="O469" s="202"/>
      <c r="P469" s="202"/>
      <c r="R469" s="202"/>
      <c r="S469" s="199" t="str">
        <f t="shared" ref="S469:AX469" si="533">S$21</f>
        <v>S$17</v>
      </c>
      <c r="T469" s="199" t="str">
        <f t="shared" si="533"/>
        <v>T$17</v>
      </c>
      <c r="U469" s="199" t="str">
        <f t="shared" si="533"/>
        <v>U$17</v>
      </c>
      <c r="V469" s="199" t="str">
        <f t="shared" si="533"/>
        <v>V$17</v>
      </c>
      <c r="W469" s="199" t="str">
        <f t="shared" si="533"/>
        <v>W$17</v>
      </c>
      <c r="X469" s="199" t="str">
        <f t="shared" si="533"/>
        <v>X$17</v>
      </c>
      <c r="Y469" s="199" t="str">
        <f t="shared" si="533"/>
        <v>Y$17</v>
      </c>
      <c r="Z469" s="199" t="str">
        <f t="shared" si="533"/>
        <v>Z$17</v>
      </c>
      <c r="AA469" s="199" t="str">
        <f t="shared" si="533"/>
        <v>AA$17</v>
      </c>
      <c r="AB469" s="199" t="str">
        <f t="shared" si="533"/>
        <v>AB$17</v>
      </c>
      <c r="AC469" s="199" t="str">
        <f t="shared" si="533"/>
        <v>AC$17</v>
      </c>
      <c r="AD469" s="199" t="str">
        <f t="shared" si="533"/>
        <v>AD$17</v>
      </c>
      <c r="AE469" s="199" t="str">
        <f t="shared" si="533"/>
        <v>AE$17</v>
      </c>
      <c r="AF469" s="199" t="str">
        <f t="shared" si="533"/>
        <v>AF$17</v>
      </c>
      <c r="AG469" s="199" t="str">
        <f t="shared" si="533"/>
        <v>AG$17</v>
      </c>
      <c r="AH469" s="199" t="str">
        <f t="shared" si="533"/>
        <v>AH$17</v>
      </c>
      <c r="AI469" s="199" t="str">
        <f t="shared" si="533"/>
        <v>AI$17</v>
      </c>
      <c r="AJ469" s="199" t="str">
        <f t="shared" si="533"/>
        <v>AJ$17</v>
      </c>
      <c r="AK469" s="199" t="str">
        <f t="shared" si="533"/>
        <v>AK$17</v>
      </c>
      <c r="AL469" s="199" t="str">
        <f t="shared" si="533"/>
        <v>AL$17</v>
      </c>
      <c r="AM469" s="199" t="str">
        <f t="shared" si="533"/>
        <v>AM$17</v>
      </c>
      <c r="AN469" s="199" t="str">
        <f t="shared" si="533"/>
        <v>AN$17</v>
      </c>
      <c r="AO469" s="199" t="str">
        <f t="shared" si="533"/>
        <v>AO$17</v>
      </c>
      <c r="AP469" s="199" t="str">
        <f t="shared" si="533"/>
        <v>AP$17</v>
      </c>
      <c r="AQ469" s="199" t="str">
        <f t="shared" si="533"/>
        <v>AQ$17</v>
      </c>
      <c r="AR469" s="199" t="str">
        <f t="shared" si="533"/>
        <v>AR$17</v>
      </c>
      <c r="AS469" s="199" t="str">
        <f t="shared" si="533"/>
        <v>AS$17</v>
      </c>
      <c r="AT469" s="199" t="str">
        <f t="shared" si="533"/>
        <v>AT$17</v>
      </c>
      <c r="AU469" s="199" t="str">
        <f t="shared" si="533"/>
        <v>AU$17</v>
      </c>
      <c r="AV469" s="199" t="str">
        <f t="shared" si="533"/>
        <v>AV$17</v>
      </c>
      <c r="AW469" s="199" t="str">
        <f t="shared" si="533"/>
        <v>AW$17</v>
      </c>
      <c r="AX469" s="199" t="str">
        <f t="shared" si="533"/>
        <v>AX$17</v>
      </c>
      <c r="AY469" s="199" t="str">
        <f t="shared" ref="AY469:CD469" si="534">AY$21</f>
        <v>AY$17</v>
      </c>
      <c r="AZ469" s="199" t="str">
        <f t="shared" si="534"/>
        <v>AZ$17</v>
      </c>
      <c r="BA469" s="199" t="str">
        <f t="shared" si="534"/>
        <v>BA$17</v>
      </c>
      <c r="BB469" s="199" t="str">
        <f t="shared" si="534"/>
        <v>BB$17</v>
      </c>
      <c r="BC469" s="199" t="str">
        <f t="shared" si="534"/>
        <v>BC$17</v>
      </c>
      <c r="BD469" s="199" t="str">
        <f t="shared" si="534"/>
        <v>BD$17</v>
      </c>
      <c r="BE469" s="199" t="str">
        <f t="shared" si="534"/>
        <v>BE$17</v>
      </c>
      <c r="BF469" s="199" t="str">
        <f t="shared" si="534"/>
        <v>BF$17</v>
      </c>
      <c r="BG469" s="199" t="str">
        <f t="shared" si="534"/>
        <v>BG$17</v>
      </c>
      <c r="BH469" s="199" t="str">
        <f t="shared" si="534"/>
        <v>BH$17</v>
      </c>
      <c r="BI469" s="199" t="str">
        <f t="shared" si="534"/>
        <v>BI$17</v>
      </c>
      <c r="BJ469" s="199" t="str">
        <f t="shared" si="534"/>
        <v>BJ$17</v>
      </c>
      <c r="BK469" s="199" t="str">
        <f t="shared" si="534"/>
        <v>BK$17</v>
      </c>
      <c r="BL469" s="199" t="str">
        <f t="shared" si="534"/>
        <v>BL$17</v>
      </c>
      <c r="BM469" s="199" t="str">
        <f t="shared" si="534"/>
        <v>BM$17</v>
      </c>
      <c r="BN469" s="199" t="str">
        <f t="shared" si="534"/>
        <v>BN$17</v>
      </c>
      <c r="BO469" s="199" t="str">
        <f t="shared" si="534"/>
        <v>BO$17</v>
      </c>
      <c r="BP469" s="199" t="str">
        <f t="shared" si="534"/>
        <v>BP$17</v>
      </c>
      <c r="BQ469" s="199" t="str">
        <f t="shared" si="534"/>
        <v>BQ$17</v>
      </c>
      <c r="BR469" s="199" t="str">
        <f t="shared" si="534"/>
        <v>BR$17</v>
      </c>
      <c r="BS469" s="199" t="str">
        <f t="shared" si="534"/>
        <v>BS$17</v>
      </c>
      <c r="BT469" s="199" t="str">
        <f t="shared" si="534"/>
        <v>BT$17</v>
      </c>
      <c r="BU469" s="199" t="str">
        <f t="shared" si="534"/>
        <v>BU$17</v>
      </c>
      <c r="BV469" s="199" t="str">
        <f t="shared" si="534"/>
        <v>BV$17</v>
      </c>
      <c r="BW469" s="199" t="str">
        <f t="shared" si="534"/>
        <v>BW$17</v>
      </c>
      <c r="BX469" s="199" t="str">
        <f t="shared" si="534"/>
        <v>BX$17</v>
      </c>
      <c r="BY469" s="199" t="str">
        <f t="shared" si="534"/>
        <v>BY$17</v>
      </c>
      <c r="BZ469" s="199" t="str">
        <f t="shared" si="534"/>
        <v>BZ$17</v>
      </c>
      <c r="CA469" s="199" t="str">
        <f t="shared" si="534"/>
        <v>CA$17</v>
      </c>
      <c r="CB469" s="199" t="str">
        <f t="shared" si="534"/>
        <v>CB$17</v>
      </c>
      <c r="CC469" s="199" t="str">
        <f t="shared" si="534"/>
        <v>CC$17</v>
      </c>
      <c r="CD469" s="199" t="str">
        <f t="shared" si="534"/>
        <v>CD$17</v>
      </c>
      <c r="CE469" s="199" t="str">
        <f t="shared" ref="CE469:CL469" si="535">CE$21</f>
        <v>CE$17</v>
      </c>
      <c r="CF469" s="199" t="str">
        <f t="shared" si="535"/>
        <v>CF$17</v>
      </c>
      <c r="CG469" s="199" t="str">
        <f t="shared" si="535"/>
        <v>CG$17</v>
      </c>
      <c r="CH469" s="199" t="str">
        <f t="shared" si="535"/>
        <v>CH$17</v>
      </c>
      <c r="CI469" s="199" t="str">
        <f t="shared" si="535"/>
        <v>CI$17</v>
      </c>
      <c r="CJ469" s="199" t="str">
        <f t="shared" si="535"/>
        <v>CJ$17</v>
      </c>
      <c r="CK469" s="199" t="str">
        <f t="shared" si="535"/>
        <v>CK$17</v>
      </c>
      <c r="CL469" s="199" t="str">
        <f t="shared" si="535"/>
        <v>CL$17</v>
      </c>
      <c r="CN469" s="201"/>
      <c r="CO469" s="199" t="str">
        <f t="shared" ref="CO469:DL469" si="536">CO$21</f>
        <v>CO$17</v>
      </c>
      <c r="CP469" s="199" t="str">
        <f t="shared" si="536"/>
        <v>CP$17</v>
      </c>
      <c r="CQ469" s="199" t="str">
        <f t="shared" si="536"/>
        <v>CQ$17</v>
      </c>
      <c r="CR469" s="199" t="str">
        <f t="shared" si="536"/>
        <v>CR$17</v>
      </c>
      <c r="CS469" s="199" t="str">
        <f t="shared" si="536"/>
        <v>CS$17</v>
      </c>
      <c r="CT469" s="199" t="str">
        <f t="shared" si="536"/>
        <v>CT$17</v>
      </c>
      <c r="CU469" s="199" t="str">
        <f t="shared" si="536"/>
        <v>CU$17</v>
      </c>
      <c r="CV469" s="199" t="str">
        <f t="shared" si="536"/>
        <v>CV$17</v>
      </c>
      <c r="CW469" s="199" t="str">
        <f t="shared" si="536"/>
        <v>CW$17</v>
      </c>
      <c r="CX469" s="199" t="str">
        <f t="shared" si="536"/>
        <v>CX$17</v>
      </c>
      <c r="CY469" s="199" t="str">
        <f t="shared" si="536"/>
        <v>CY$17</v>
      </c>
      <c r="CZ469" s="199" t="str">
        <f t="shared" si="536"/>
        <v>CZ$17</v>
      </c>
      <c r="DA469" s="199" t="str">
        <f t="shared" si="536"/>
        <v>DA$17</v>
      </c>
      <c r="DB469" s="199" t="str">
        <f t="shared" si="536"/>
        <v>DB$17</v>
      </c>
      <c r="DC469" s="199" t="str">
        <f t="shared" si="536"/>
        <v>DC$17</v>
      </c>
      <c r="DD469" s="199" t="str">
        <f t="shared" si="536"/>
        <v>DD$17</v>
      </c>
      <c r="DE469" s="199" t="str">
        <f t="shared" si="536"/>
        <v>DE$17</v>
      </c>
      <c r="DF469" s="199" t="str">
        <f t="shared" si="536"/>
        <v>DF$17</v>
      </c>
      <c r="DG469" s="199" t="str">
        <f t="shared" si="536"/>
        <v>DG$17</v>
      </c>
      <c r="DH469" s="199" t="str">
        <f t="shared" si="536"/>
        <v>DH$17</v>
      </c>
      <c r="DI469" s="199" t="str">
        <f t="shared" si="536"/>
        <v>DI$17</v>
      </c>
      <c r="DJ469" s="199" t="str">
        <f t="shared" si="536"/>
        <v>DJ$17</v>
      </c>
      <c r="DK469" s="199" t="str">
        <f t="shared" si="536"/>
        <v>DK$17</v>
      </c>
      <c r="DL469" s="199" t="str">
        <f t="shared" si="536"/>
        <v>DL$17</v>
      </c>
    </row>
    <row r="470" spans="1:116" x14ac:dyDescent="0.35">
      <c r="A470" s="174"/>
      <c r="E470" s="8"/>
      <c r="G470" s="175" t="s">
        <v>491</v>
      </c>
      <c r="H470" s="200"/>
      <c r="I470" s="201"/>
      <c r="J470" s="201"/>
      <c r="K470" s="202"/>
      <c r="L470" s="202"/>
      <c r="M470" s="202"/>
      <c r="N470" s="202"/>
      <c r="O470" s="202"/>
      <c r="P470" s="202"/>
      <c r="R470" s="202"/>
      <c r="S470" s="199"/>
      <c r="T470" s="199"/>
      <c r="U470" s="199"/>
      <c r="V470" s="199"/>
      <c r="W470" s="199"/>
      <c r="X470" s="199"/>
      <c r="Y470" s="199"/>
      <c r="Z470" s="199"/>
      <c r="AA470" s="199"/>
      <c r="AB470" s="199"/>
      <c r="AC470" s="199"/>
      <c r="AD470" s="199"/>
      <c r="AE470" s="199"/>
      <c r="AF470" s="199"/>
      <c r="AG470" s="199"/>
      <c r="AH470" s="199"/>
      <c r="AI470" s="199"/>
      <c r="AJ470" s="199"/>
      <c r="AK470" s="199"/>
      <c r="AL470" s="199"/>
      <c r="AM470" s="199"/>
      <c r="AN470" s="199"/>
      <c r="AO470" s="199"/>
      <c r="AP470" s="199"/>
      <c r="AQ470" s="199"/>
      <c r="AR470" s="199"/>
      <c r="AS470" s="199"/>
      <c r="AT470" s="199"/>
      <c r="AU470" s="199"/>
      <c r="AV470" s="199"/>
      <c r="AW470" s="199"/>
      <c r="AX470" s="199"/>
      <c r="AY470" s="199"/>
      <c r="AZ470" s="199"/>
      <c r="BA470" s="199"/>
      <c r="BB470" s="199"/>
      <c r="BC470" s="199"/>
      <c r="BD470" s="199"/>
      <c r="BE470" s="199"/>
      <c r="BF470" s="199"/>
      <c r="BG470" s="199"/>
      <c r="BH470" s="199"/>
      <c r="BI470" s="199"/>
      <c r="BJ470" s="199"/>
      <c r="BK470" s="199"/>
      <c r="BL470" s="199"/>
      <c r="BM470" s="199"/>
      <c r="BN470" s="199"/>
      <c r="BO470" s="199"/>
      <c r="BP470" s="199"/>
      <c r="BQ470" s="199"/>
      <c r="BR470" s="199"/>
      <c r="BS470" s="199"/>
      <c r="BT470" s="199"/>
      <c r="BU470" s="199"/>
      <c r="BV470" s="199"/>
      <c r="BW470" s="199"/>
      <c r="BX470" s="199"/>
      <c r="BY470" s="199"/>
      <c r="BZ470" s="199"/>
      <c r="CA470" s="199"/>
      <c r="CB470" s="199"/>
      <c r="CC470" s="199"/>
      <c r="CD470" s="199"/>
      <c r="CE470" s="199"/>
      <c r="CF470" s="199"/>
      <c r="CG470" s="199"/>
      <c r="CH470" s="199"/>
      <c r="CI470" s="199"/>
      <c r="CJ470" s="199"/>
      <c r="CK470" s="199"/>
      <c r="CL470" s="199"/>
      <c r="CN470" s="201"/>
      <c r="CO470" s="199"/>
      <c r="CP470" s="199"/>
      <c r="CQ470" s="199"/>
      <c r="CR470" s="199"/>
      <c r="CS470" s="199"/>
      <c r="CT470" s="199"/>
      <c r="CU470" s="199"/>
      <c r="CV470" s="199"/>
      <c r="CW470" s="199"/>
      <c r="CX470" s="199"/>
      <c r="CY470" s="199"/>
      <c r="CZ470" s="199"/>
      <c r="DA470" s="199"/>
      <c r="DB470" s="199"/>
      <c r="DC470" s="199"/>
      <c r="DD470" s="199"/>
      <c r="DE470" s="199"/>
      <c r="DF470" s="199"/>
      <c r="DG470" s="199"/>
      <c r="DH470" s="199"/>
      <c r="DI470" s="199"/>
      <c r="DJ470" s="199"/>
      <c r="DK470" s="199"/>
      <c r="DL470" s="199"/>
    </row>
    <row r="471" spans="1:116" x14ac:dyDescent="0.35">
      <c r="A471" s="174"/>
      <c r="E471" s="8"/>
      <c r="G471" s="175" t="s">
        <v>505</v>
      </c>
      <c r="H471" s="200"/>
      <c r="I471" s="201"/>
      <c r="J471" s="201"/>
      <c r="K471" s="202"/>
      <c r="L471" s="202"/>
      <c r="M471" s="202"/>
      <c r="N471" s="202"/>
      <c r="O471" s="202"/>
      <c r="P471" s="202"/>
      <c r="R471" s="202"/>
      <c r="S471" s="190"/>
      <c r="T471" s="190"/>
      <c r="U471" s="190"/>
      <c r="V471" s="190"/>
      <c r="W471" s="190"/>
      <c r="X471" s="190"/>
      <c r="Y471" s="190"/>
      <c r="Z471" s="190"/>
      <c r="AA471" s="190"/>
      <c r="AB471" s="190"/>
      <c r="AC471" s="190"/>
      <c r="AD471" s="190"/>
      <c r="AE471" s="190"/>
      <c r="AF471" s="190"/>
      <c r="AG471" s="190"/>
      <c r="AH471" s="190"/>
      <c r="AI471" s="190"/>
      <c r="AJ471" s="190"/>
      <c r="AK471" s="190"/>
      <c r="AL471" s="190"/>
      <c r="AM471" s="190"/>
      <c r="AN471" s="190"/>
      <c r="AO471" s="190"/>
      <c r="AP471" s="190"/>
      <c r="AQ471" s="190"/>
      <c r="AR471" s="190"/>
      <c r="AS471" s="190"/>
      <c r="AT471" s="190"/>
      <c r="AU471" s="190"/>
      <c r="AV471" s="190"/>
      <c r="AW471" s="190"/>
      <c r="AX471" s="190"/>
      <c r="AY471" s="190"/>
      <c r="AZ471" s="190"/>
      <c r="BA471" s="190"/>
      <c r="BB471" s="190"/>
      <c r="BC471" s="190"/>
      <c r="BD471" s="190"/>
      <c r="BE471" s="190"/>
      <c r="BF471" s="190"/>
      <c r="BG471" s="190"/>
      <c r="BH471" s="190"/>
      <c r="BI471" s="190"/>
      <c r="BJ471" s="190"/>
      <c r="BK471" s="190"/>
      <c r="BL471" s="190"/>
      <c r="BM471" s="190"/>
      <c r="BN471" s="190"/>
      <c r="BO471" s="190"/>
      <c r="BP471" s="190"/>
      <c r="BQ471" s="190"/>
      <c r="BR471" s="190"/>
      <c r="BS471" s="190"/>
      <c r="BT471" s="190"/>
      <c r="BU471" s="190"/>
      <c r="BV471" s="190"/>
      <c r="BW471" s="190"/>
      <c r="BX471" s="190"/>
      <c r="BY471" s="190"/>
      <c r="BZ471" s="190"/>
      <c r="CA471" s="190"/>
      <c r="CB471" s="190"/>
      <c r="CC471" s="190"/>
      <c r="CD471" s="190"/>
      <c r="CE471" s="190"/>
      <c r="CF471" s="190"/>
      <c r="CG471" s="190"/>
      <c r="CH471" s="190"/>
      <c r="CI471" s="190"/>
      <c r="CJ471" s="190"/>
      <c r="CK471" s="190"/>
      <c r="CL471" s="190"/>
      <c r="CN471" s="201"/>
      <c r="CO471" s="190"/>
      <c r="CP471" s="190"/>
      <c r="CQ471" s="190"/>
      <c r="CR471" s="190"/>
      <c r="CS471" s="190"/>
      <c r="CT471" s="190"/>
      <c r="CU471" s="190"/>
      <c r="CV471" s="190"/>
      <c r="CW471" s="190"/>
      <c r="CX471" s="190"/>
      <c r="CY471" s="190"/>
      <c r="CZ471" s="190"/>
      <c r="DA471" s="190"/>
      <c r="DB471" s="190"/>
      <c r="DC471" s="190"/>
      <c r="DD471" s="190"/>
      <c r="DE471" s="190"/>
      <c r="DF471" s="190"/>
      <c r="DG471" s="190"/>
      <c r="DH471" s="190"/>
      <c r="DI471" s="190"/>
      <c r="DJ471" s="190"/>
      <c r="DK471" s="190"/>
      <c r="DL471" s="190"/>
    </row>
    <row r="472" spans="1:116" x14ac:dyDescent="0.35">
      <c r="A472" s="174"/>
      <c r="E472" s="8"/>
      <c r="G472" s="175" t="s">
        <v>463</v>
      </c>
      <c r="H472" s="200"/>
      <c r="I472" s="201"/>
      <c r="J472" s="201"/>
      <c r="K472" s="202"/>
      <c r="L472" s="202"/>
      <c r="M472" s="202"/>
      <c r="N472" s="202"/>
      <c r="O472" s="202"/>
      <c r="P472" s="202"/>
      <c r="R472" s="202"/>
      <c r="S472" s="190" t="str">
        <f t="shared" ref="S472:AX472" si="537">S$22</f>
        <v>S$18</v>
      </c>
      <c r="T472" s="190" t="str">
        <f t="shared" si="537"/>
        <v>T$18</v>
      </c>
      <c r="U472" s="190" t="str">
        <f t="shared" si="537"/>
        <v>U$18</v>
      </c>
      <c r="V472" s="190" t="str">
        <f t="shared" si="537"/>
        <v>V$18</v>
      </c>
      <c r="W472" s="190" t="str">
        <f t="shared" si="537"/>
        <v>W$18</v>
      </c>
      <c r="X472" s="190" t="str">
        <f t="shared" si="537"/>
        <v>X$18</v>
      </c>
      <c r="Y472" s="190" t="str">
        <f t="shared" si="537"/>
        <v>Y$18</v>
      </c>
      <c r="Z472" s="190" t="str">
        <f t="shared" si="537"/>
        <v>Z$18</v>
      </c>
      <c r="AA472" s="190" t="str">
        <f t="shared" si="537"/>
        <v>AA$18</v>
      </c>
      <c r="AB472" s="190" t="str">
        <f t="shared" si="537"/>
        <v>AB$18</v>
      </c>
      <c r="AC472" s="190" t="str">
        <f t="shared" si="537"/>
        <v>AC$18</v>
      </c>
      <c r="AD472" s="190" t="str">
        <f t="shared" si="537"/>
        <v>AD$18</v>
      </c>
      <c r="AE472" s="190" t="str">
        <f t="shared" si="537"/>
        <v>AE$18</v>
      </c>
      <c r="AF472" s="190" t="str">
        <f t="shared" si="537"/>
        <v>AF$18</v>
      </c>
      <c r="AG472" s="190" t="str">
        <f t="shared" si="537"/>
        <v>AG$18</v>
      </c>
      <c r="AH472" s="190" t="str">
        <f t="shared" si="537"/>
        <v>AH$18</v>
      </c>
      <c r="AI472" s="190" t="str">
        <f t="shared" si="537"/>
        <v>AI$18</v>
      </c>
      <c r="AJ472" s="190" t="str">
        <f t="shared" si="537"/>
        <v>AJ$18</v>
      </c>
      <c r="AK472" s="190" t="str">
        <f t="shared" si="537"/>
        <v>AK$18</v>
      </c>
      <c r="AL472" s="190" t="str">
        <f t="shared" si="537"/>
        <v>AL$18</v>
      </c>
      <c r="AM472" s="190" t="str">
        <f t="shared" si="537"/>
        <v>AM$18</v>
      </c>
      <c r="AN472" s="190" t="str">
        <f t="shared" si="537"/>
        <v>AN$18</v>
      </c>
      <c r="AO472" s="190" t="str">
        <f t="shared" si="537"/>
        <v>AO$18</v>
      </c>
      <c r="AP472" s="190" t="str">
        <f t="shared" si="537"/>
        <v>AP$18</v>
      </c>
      <c r="AQ472" s="190" t="str">
        <f t="shared" si="537"/>
        <v>AQ$18</v>
      </c>
      <c r="AR472" s="190" t="str">
        <f t="shared" si="537"/>
        <v>AR$18</v>
      </c>
      <c r="AS472" s="190" t="str">
        <f t="shared" si="537"/>
        <v>AS$18</v>
      </c>
      <c r="AT472" s="190" t="str">
        <f t="shared" si="537"/>
        <v>AT$18</v>
      </c>
      <c r="AU472" s="190" t="str">
        <f t="shared" si="537"/>
        <v>AU$18</v>
      </c>
      <c r="AV472" s="190" t="str">
        <f t="shared" si="537"/>
        <v>AV$18</v>
      </c>
      <c r="AW472" s="190" t="str">
        <f t="shared" si="537"/>
        <v>AW$18</v>
      </c>
      <c r="AX472" s="190" t="str">
        <f t="shared" si="537"/>
        <v>AX$18</v>
      </c>
      <c r="AY472" s="190" t="str">
        <f t="shared" ref="AY472:CD472" si="538">AY$22</f>
        <v>AY$18</v>
      </c>
      <c r="AZ472" s="190" t="str">
        <f t="shared" si="538"/>
        <v>AZ$18</v>
      </c>
      <c r="BA472" s="190" t="str">
        <f t="shared" si="538"/>
        <v>BA$18</v>
      </c>
      <c r="BB472" s="190" t="str">
        <f t="shared" si="538"/>
        <v>BB$18</v>
      </c>
      <c r="BC472" s="190" t="str">
        <f t="shared" si="538"/>
        <v>BC$18</v>
      </c>
      <c r="BD472" s="190" t="str">
        <f t="shared" si="538"/>
        <v>BD$18</v>
      </c>
      <c r="BE472" s="190" t="str">
        <f t="shared" si="538"/>
        <v>BE$18</v>
      </c>
      <c r="BF472" s="190" t="str">
        <f t="shared" si="538"/>
        <v>BF$18</v>
      </c>
      <c r="BG472" s="190" t="str">
        <f t="shared" si="538"/>
        <v>BG$18</v>
      </c>
      <c r="BH472" s="190" t="str">
        <f t="shared" si="538"/>
        <v>BH$18</v>
      </c>
      <c r="BI472" s="190" t="str">
        <f t="shared" si="538"/>
        <v>BI$18</v>
      </c>
      <c r="BJ472" s="190" t="str">
        <f t="shared" si="538"/>
        <v>BJ$18</v>
      </c>
      <c r="BK472" s="190" t="str">
        <f t="shared" si="538"/>
        <v>BK$18</v>
      </c>
      <c r="BL472" s="190" t="str">
        <f t="shared" si="538"/>
        <v>BL$18</v>
      </c>
      <c r="BM472" s="190" t="str">
        <f t="shared" si="538"/>
        <v>BM$18</v>
      </c>
      <c r="BN472" s="190" t="str">
        <f t="shared" si="538"/>
        <v>BN$18</v>
      </c>
      <c r="BO472" s="190" t="str">
        <f t="shared" si="538"/>
        <v>BO$18</v>
      </c>
      <c r="BP472" s="190" t="str">
        <f t="shared" si="538"/>
        <v>BP$18</v>
      </c>
      <c r="BQ472" s="190" t="str">
        <f t="shared" si="538"/>
        <v>BQ$18</v>
      </c>
      <c r="BR472" s="190" t="str">
        <f t="shared" si="538"/>
        <v>BR$18</v>
      </c>
      <c r="BS472" s="190" t="str">
        <f t="shared" si="538"/>
        <v>BS$18</v>
      </c>
      <c r="BT472" s="190" t="str">
        <f t="shared" si="538"/>
        <v>BT$18</v>
      </c>
      <c r="BU472" s="190" t="str">
        <f t="shared" si="538"/>
        <v>BU$18</v>
      </c>
      <c r="BV472" s="190" t="str">
        <f t="shared" si="538"/>
        <v>BV$18</v>
      </c>
      <c r="BW472" s="190" t="str">
        <f t="shared" si="538"/>
        <v>BW$18</v>
      </c>
      <c r="BX472" s="190" t="str">
        <f t="shared" si="538"/>
        <v>BX$18</v>
      </c>
      <c r="BY472" s="190" t="str">
        <f t="shared" si="538"/>
        <v>BY$18</v>
      </c>
      <c r="BZ472" s="190" t="str">
        <f t="shared" si="538"/>
        <v>BZ$18</v>
      </c>
      <c r="CA472" s="190" t="str">
        <f t="shared" si="538"/>
        <v>CA$18</v>
      </c>
      <c r="CB472" s="190" t="str">
        <f t="shared" si="538"/>
        <v>CB$18</v>
      </c>
      <c r="CC472" s="190" t="str">
        <f t="shared" si="538"/>
        <v>CC$18</v>
      </c>
      <c r="CD472" s="190" t="str">
        <f t="shared" si="538"/>
        <v>CD$18</v>
      </c>
      <c r="CE472" s="190" t="str">
        <f t="shared" ref="CE472:CL472" si="539">CE$22</f>
        <v>CE$18</v>
      </c>
      <c r="CF472" s="190" t="str">
        <f t="shared" si="539"/>
        <v>CF$18</v>
      </c>
      <c r="CG472" s="190" t="str">
        <f t="shared" si="539"/>
        <v>CG$18</v>
      </c>
      <c r="CH472" s="190" t="str">
        <f t="shared" si="539"/>
        <v>CH$18</v>
      </c>
      <c r="CI472" s="190" t="str">
        <f t="shared" si="539"/>
        <v>CI$18</v>
      </c>
      <c r="CJ472" s="190" t="str">
        <f t="shared" si="539"/>
        <v>CJ$18</v>
      </c>
      <c r="CK472" s="190" t="str">
        <f t="shared" si="539"/>
        <v>CK$18</v>
      </c>
      <c r="CL472" s="190" t="str">
        <f t="shared" si="539"/>
        <v>CL$18</v>
      </c>
      <c r="CN472" s="201"/>
      <c r="CO472" s="190" t="str">
        <f t="shared" ref="CO472:DL472" si="540">CO$22</f>
        <v>CO$18</v>
      </c>
      <c r="CP472" s="190" t="str">
        <f t="shared" si="540"/>
        <v>CP$18</v>
      </c>
      <c r="CQ472" s="190" t="str">
        <f t="shared" si="540"/>
        <v>CQ$18</v>
      </c>
      <c r="CR472" s="190" t="str">
        <f t="shared" si="540"/>
        <v>CR$18</v>
      </c>
      <c r="CS472" s="190" t="str">
        <f t="shared" si="540"/>
        <v>CS$18</v>
      </c>
      <c r="CT472" s="190" t="str">
        <f t="shared" si="540"/>
        <v>CT$18</v>
      </c>
      <c r="CU472" s="190" t="str">
        <f t="shared" si="540"/>
        <v>CU$18</v>
      </c>
      <c r="CV472" s="190" t="str">
        <f t="shared" si="540"/>
        <v>CV$18</v>
      </c>
      <c r="CW472" s="190" t="str">
        <f t="shared" si="540"/>
        <v>CW$18</v>
      </c>
      <c r="CX472" s="190" t="str">
        <f t="shared" si="540"/>
        <v>CX$18</v>
      </c>
      <c r="CY472" s="190" t="str">
        <f t="shared" si="540"/>
        <v>CY$18</v>
      </c>
      <c r="CZ472" s="190" t="str">
        <f t="shared" si="540"/>
        <v>CZ$18</v>
      </c>
      <c r="DA472" s="190" t="str">
        <f t="shared" si="540"/>
        <v>DA$18</v>
      </c>
      <c r="DB472" s="190" t="str">
        <f t="shared" si="540"/>
        <v>DB$18</v>
      </c>
      <c r="DC472" s="190" t="str">
        <f t="shared" si="540"/>
        <v>DC$18</v>
      </c>
      <c r="DD472" s="190" t="str">
        <f t="shared" si="540"/>
        <v>DD$18</v>
      </c>
      <c r="DE472" s="190" t="str">
        <f t="shared" si="540"/>
        <v>DE$18</v>
      </c>
      <c r="DF472" s="190" t="str">
        <f t="shared" si="540"/>
        <v>DF$18</v>
      </c>
      <c r="DG472" s="190" t="str">
        <f t="shared" si="540"/>
        <v>DG$18</v>
      </c>
      <c r="DH472" s="190" t="str">
        <f t="shared" si="540"/>
        <v>DH$18</v>
      </c>
      <c r="DI472" s="190" t="str">
        <f t="shared" si="540"/>
        <v>DI$18</v>
      </c>
      <c r="DJ472" s="190" t="str">
        <f t="shared" si="540"/>
        <v>DJ$18</v>
      </c>
      <c r="DK472" s="190" t="str">
        <f t="shared" si="540"/>
        <v>DK$18</v>
      </c>
      <c r="DL472" s="190" t="str">
        <f t="shared" si="540"/>
        <v>DL$18</v>
      </c>
    </row>
    <row r="473" spans="1:116" x14ac:dyDescent="0.35">
      <c r="A473" s="174"/>
      <c r="E473" s="8"/>
      <c r="G473" s="175" t="s">
        <v>464</v>
      </c>
      <c r="H473" s="200"/>
      <c r="I473" s="201"/>
      <c r="J473" s="201"/>
      <c r="K473" s="202"/>
      <c r="L473" s="202"/>
      <c r="M473" s="202"/>
      <c r="N473" s="202"/>
      <c r="O473" s="202"/>
      <c r="P473" s="202"/>
      <c r="R473" s="202"/>
      <c r="S473" s="190" t="str">
        <f t="shared" ref="S473:AX473" si="541">S$23</f>
        <v>S$19</v>
      </c>
      <c r="T473" s="190" t="str">
        <f t="shared" si="541"/>
        <v>T$19</v>
      </c>
      <c r="U473" s="190" t="str">
        <f t="shared" si="541"/>
        <v>U$19</v>
      </c>
      <c r="V473" s="190" t="str">
        <f t="shared" si="541"/>
        <v>V$19</v>
      </c>
      <c r="W473" s="190" t="str">
        <f t="shared" si="541"/>
        <v>W$19</v>
      </c>
      <c r="X473" s="190" t="str">
        <f t="shared" si="541"/>
        <v>X$19</v>
      </c>
      <c r="Y473" s="190" t="str">
        <f t="shared" si="541"/>
        <v>Y$19</v>
      </c>
      <c r="Z473" s="190" t="str">
        <f t="shared" si="541"/>
        <v>Z$19</v>
      </c>
      <c r="AA473" s="190" t="str">
        <f t="shared" si="541"/>
        <v>AA$19</v>
      </c>
      <c r="AB473" s="190" t="str">
        <f t="shared" si="541"/>
        <v>AB$19</v>
      </c>
      <c r="AC473" s="190" t="str">
        <f t="shared" si="541"/>
        <v>AC$19</v>
      </c>
      <c r="AD473" s="190" t="str">
        <f t="shared" si="541"/>
        <v>AD$19</v>
      </c>
      <c r="AE473" s="190" t="str">
        <f t="shared" si="541"/>
        <v>AE$19</v>
      </c>
      <c r="AF473" s="190" t="str">
        <f t="shared" si="541"/>
        <v>AF$19</v>
      </c>
      <c r="AG473" s="190" t="str">
        <f t="shared" si="541"/>
        <v>AG$19</v>
      </c>
      <c r="AH473" s="190" t="str">
        <f t="shared" si="541"/>
        <v>AH$19</v>
      </c>
      <c r="AI473" s="190" t="str">
        <f t="shared" si="541"/>
        <v>AI$19</v>
      </c>
      <c r="AJ473" s="190" t="str">
        <f t="shared" si="541"/>
        <v>AJ$19</v>
      </c>
      <c r="AK473" s="190" t="str">
        <f t="shared" si="541"/>
        <v>AK$19</v>
      </c>
      <c r="AL473" s="190" t="str">
        <f t="shared" si="541"/>
        <v>AL$19</v>
      </c>
      <c r="AM473" s="190" t="str">
        <f t="shared" si="541"/>
        <v>AM$19</v>
      </c>
      <c r="AN473" s="190" t="str">
        <f t="shared" si="541"/>
        <v>AN$19</v>
      </c>
      <c r="AO473" s="190" t="str">
        <f t="shared" si="541"/>
        <v>AO$19</v>
      </c>
      <c r="AP473" s="190" t="str">
        <f t="shared" si="541"/>
        <v>AP$19</v>
      </c>
      <c r="AQ473" s="190" t="str">
        <f t="shared" si="541"/>
        <v>AQ$19</v>
      </c>
      <c r="AR473" s="190" t="str">
        <f t="shared" si="541"/>
        <v>AR$19</v>
      </c>
      <c r="AS473" s="190" t="str">
        <f t="shared" si="541"/>
        <v>AS$19</v>
      </c>
      <c r="AT473" s="190" t="str">
        <f t="shared" si="541"/>
        <v>AT$19</v>
      </c>
      <c r="AU473" s="190" t="str">
        <f t="shared" si="541"/>
        <v>AU$19</v>
      </c>
      <c r="AV473" s="190" t="str">
        <f t="shared" si="541"/>
        <v>AV$19</v>
      </c>
      <c r="AW473" s="190" t="str">
        <f t="shared" si="541"/>
        <v>AW$19</v>
      </c>
      <c r="AX473" s="190" t="str">
        <f t="shared" si="541"/>
        <v>AX$19</v>
      </c>
      <c r="AY473" s="190" t="str">
        <f t="shared" ref="AY473:CD473" si="542">AY$23</f>
        <v>AY$19</v>
      </c>
      <c r="AZ473" s="190" t="str">
        <f t="shared" si="542"/>
        <v>AZ$19</v>
      </c>
      <c r="BA473" s="190" t="str">
        <f t="shared" si="542"/>
        <v>BA$19</v>
      </c>
      <c r="BB473" s="190" t="str">
        <f t="shared" si="542"/>
        <v>BB$19</v>
      </c>
      <c r="BC473" s="190" t="str">
        <f t="shared" si="542"/>
        <v>BC$19</v>
      </c>
      <c r="BD473" s="190" t="str">
        <f t="shared" si="542"/>
        <v>BD$19</v>
      </c>
      <c r="BE473" s="190" t="str">
        <f t="shared" si="542"/>
        <v>BE$19</v>
      </c>
      <c r="BF473" s="190" t="str">
        <f t="shared" si="542"/>
        <v>BF$19</v>
      </c>
      <c r="BG473" s="190" t="str">
        <f t="shared" si="542"/>
        <v>BG$19</v>
      </c>
      <c r="BH473" s="190" t="str">
        <f t="shared" si="542"/>
        <v>BH$19</v>
      </c>
      <c r="BI473" s="190" t="str">
        <f t="shared" si="542"/>
        <v>BI$19</v>
      </c>
      <c r="BJ473" s="190" t="str">
        <f t="shared" si="542"/>
        <v>BJ$19</v>
      </c>
      <c r="BK473" s="190" t="str">
        <f t="shared" si="542"/>
        <v>BK$19</v>
      </c>
      <c r="BL473" s="190" t="str">
        <f t="shared" si="542"/>
        <v>BL$19</v>
      </c>
      <c r="BM473" s="190" t="str">
        <f t="shared" si="542"/>
        <v>BM$19</v>
      </c>
      <c r="BN473" s="190" t="str">
        <f t="shared" si="542"/>
        <v>BN$19</v>
      </c>
      <c r="BO473" s="190" t="str">
        <f t="shared" si="542"/>
        <v>BO$19</v>
      </c>
      <c r="BP473" s="190" t="str">
        <f t="shared" si="542"/>
        <v>BP$19</v>
      </c>
      <c r="BQ473" s="190" t="str">
        <f t="shared" si="542"/>
        <v>BQ$19</v>
      </c>
      <c r="BR473" s="190" t="str">
        <f t="shared" si="542"/>
        <v>BR$19</v>
      </c>
      <c r="BS473" s="190" t="str">
        <f t="shared" si="542"/>
        <v>BS$19</v>
      </c>
      <c r="BT473" s="190" t="str">
        <f t="shared" si="542"/>
        <v>BT$19</v>
      </c>
      <c r="BU473" s="190" t="str">
        <f t="shared" si="542"/>
        <v>BU$19</v>
      </c>
      <c r="BV473" s="190" t="str">
        <f t="shared" si="542"/>
        <v>BV$19</v>
      </c>
      <c r="BW473" s="190" t="str">
        <f t="shared" si="542"/>
        <v>BW$19</v>
      </c>
      <c r="BX473" s="190" t="str">
        <f t="shared" si="542"/>
        <v>BX$19</v>
      </c>
      <c r="BY473" s="190" t="str">
        <f t="shared" si="542"/>
        <v>BY$19</v>
      </c>
      <c r="BZ473" s="190" t="str">
        <f t="shared" si="542"/>
        <v>BZ$19</v>
      </c>
      <c r="CA473" s="190" t="str">
        <f t="shared" si="542"/>
        <v>CA$19</v>
      </c>
      <c r="CB473" s="190" t="str">
        <f t="shared" si="542"/>
        <v>CB$19</v>
      </c>
      <c r="CC473" s="190" t="str">
        <f t="shared" si="542"/>
        <v>CC$19</v>
      </c>
      <c r="CD473" s="190" t="str">
        <f t="shared" si="542"/>
        <v>CD$19</v>
      </c>
      <c r="CE473" s="190" t="str">
        <f t="shared" ref="CE473:CL473" si="543">CE$23</f>
        <v>CE$19</v>
      </c>
      <c r="CF473" s="190" t="str">
        <f t="shared" si="543"/>
        <v>CF$19</v>
      </c>
      <c r="CG473" s="190" t="str">
        <f t="shared" si="543"/>
        <v>CG$19</v>
      </c>
      <c r="CH473" s="190" t="str">
        <f t="shared" si="543"/>
        <v>CH$19</v>
      </c>
      <c r="CI473" s="190" t="str">
        <f t="shared" si="543"/>
        <v>CI$19</v>
      </c>
      <c r="CJ473" s="190" t="str">
        <f t="shared" si="543"/>
        <v>CJ$19</v>
      </c>
      <c r="CK473" s="190" t="str">
        <f t="shared" si="543"/>
        <v>CK$19</v>
      </c>
      <c r="CL473" s="190" t="str">
        <f t="shared" si="543"/>
        <v>CL$19</v>
      </c>
      <c r="CN473" s="201"/>
      <c r="CO473" s="190" t="str">
        <f t="shared" ref="CO473:DL473" si="544">CO$23</f>
        <v>CO$19</v>
      </c>
      <c r="CP473" s="190" t="str">
        <f t="shared" si="544"/>
        <v>CP$19</v>
      </c>
      <c r="CQ473" s="190" t="str">
        <f t="shared" si="544"/>
        <v>CQ$19</v>
      </c>
      <c r="CR473" s="190" t="str">
        <f t="shared" si="544"/>
        <v>CR$19</v>
      </c>
      <c r="CS473" s="190" t="str">
        <f t="shared" si="544"/>
        <v>CS$19</v>
      </c>
      <c r="CT473" s="190" t="str">
        <f t="shared" si="544"/>
        <v>CT$19</v>
      </c>
      <c r="CU473" s="190" t="str">
        <f t="shared" si="544"/>
        <v>CU$19</v>
      </c>
      <c r="CV473" s="190" t="str">
        <f t="shared" si="544"/>
        <v>CV$19</v>
      </c>
      <c r="CW473" s="190" t="str">
        <f t="shared" si="544"/>
        <v>CW$19</v>
      </c>
      <c r="CX473" s="190" t="str">
        <f t="shared" si="544"/>
        <v>CX$19</v>
      </c>
      <c r="CY473" s="190" t="str">
        <f t="shared" si="544"/>
        <v>CY$19</v>
      </c>
      <c r="CZ473" s="190" t="str">
        <f t="shared" si="544"/>
        <v>CZ$19</v>
      </c>
      <c r="DA473" s="190" t="str">
        <f t="shared" si="544"/>
        <v>DA$19</v>
      </c>
      <c r="DB473" s="190" t="str">
        <f t="shared" si="544"/>
        <v>DB$19</v>
      </c>
      <c r="DC473" s="190" t="str">
        <f t="shared" si="544"/>
        <v>DC$19</v>
      </c>
      <c r="DD473" s="190" t="str">
        <f t="shared" si="544"/>
        <v>DD$19</v>
      </c>
      <c r="DE473" s="190" t="str">
        <f t="shared" si="544"/>
        <v>DE$19</v>
      </c>
      <c r="DF473" s="190" t="str">
        <f t="shared" si="544"/>
        <v>DF$19</v>
      </c>
      <c r="DG473" s="190" t="str">
        <f t="shared" si="544"/>
        <v>DG$19</v>
      </c>
      <c r="DH473" s="190" t="str">
        <f t="shared" si="544"/>
        <v>DH$19</v>
      </c>
      <c r="DI473" s="190" t="str">
        <f t="shared" si="544"/>
        <v>DI$19</v>
      </c>
      <c r="DJ473" s="190" t="str">
        <f t="shared" si="544"/>
        <v>DJ$19</v>
      </c>
      <c r="DK473" s="190" t="str">
        <f t="shared" si="544"/>
        <v>DK$19</v>
      </c>
      <c r="DL473" s="190" t="str">
        <f t="shared" si="544"/>
        <v>DL$19</v>
      </c>
    </row>
    <row r="474" spans="1:116" x14ac:dyDescent="0.35">
      <c r="A474" s="31" t="s">
        <v>218</v>
      </c>
      <c r="B474" s="31" t="s">
        <v>81</v>
      </c>
      <c r="C474" s="31"/>
      <c r="D474" t="s">
        <v>478</v>
      </c>
      <c r="E474" s="8" t="str">
        <f t="shared" ref="E474:E477" si="545">ROW()&amp;" "&amp;D474</f>
        <v>474 SAM-PR-R</v>
      </c>
      <c r="F474" t="s">
        <v>440</v>
      </c>
      <c r="G474" s="66" t="s">
        <v>779</v>
      </c>
      <c r="H474" s="22"/>
      <c r="I474" s="306"/>
      <c r="J474" s="306"/>
      <c r="K474" s="22"/>
      <c r="L474" s="22"/>
      <c r="M474" s="22"/>
      <c r="N474" s="22"/>
      <c r="O474" s="22"/>
      <c r="P474" s="22"/>
      <c r="R474" s="66"/>
      <c r="S474" s="66"/>
      <c r="T474" s="66"/>
      <c r="U474" s="66"/>
      <c r="V474" s="66"/>
      <c r="W474" s="66"/>
      <c r="X474" s="66"/>
      <c r="Y474" s="66"/>
      <c r="Z474" s="66"/>
      <c r="AA474" s="66"/>
      <c r="AB474" s="66"/>
      <c r="AC474" s="66"/>
      <c r="AD474" s="66"/>
      <c r="AE474" s="66"/>
      <c r="AF474" s="66"/>
      <c r="AG474" s="66"/>
      <c r="AH474" s="66"/>
      <c r="AI474" s="66"/>
      <c r="AJ474" s="66"/>
      <c r="AK474" s="66"/>
      <c r="AL474" s="66"/>
      <c r="AM474" s="66"/>
      <c r="AN474" s="66"/>
      <c r="AO474" s="66"/>
      <c r="AP474" s="66"/>
      <c r="AQ474" s="66"/>
      <c r="AR474" s="66"/>
      <c r="AS474" s="66"/>
      <c r="AT474" s="66"/>
      <c r="AU474" s="66"/>
      <c r="AV474" s="66"/>
      <c r="AW474" s="66"/>
      <c r="AX474" s="66"/>
      <c r="AY474" s="66"/>
      <c r="AZ474" s="66"/>
      <c r="BA474" s="66"/>
      <c r="BB474" s="66"/>
      <c r="BC474" s="66"/>
      <c r="BD474" s="66"/>
      <c r="BE474" s="66"/>
      <c r="BF474" s="66"/>
      <c r="BG474" s="66"/>
      <c r="BH474" s="66"/>
      <c r="BI474" s="66"/>
      <c r="BJ474" s="66"/>
      <c r="BK474" s="66"/>
      <c r="BL474" s="66"/>
      <c r="BM474" s="66"/>
      <c r="BN474" s="66"/>
      <c r="BO474" s="66"/>
      <c r="BP474" s="66"/>
      <c r="BQ474" s="66"/>
      <c r="BR474" s="66"/>
      <c r="BS474" s="66"/>
      <c r="BT474" s="66"/>
      <c r="BU474" s="66"/>
      <c r="BV474" s="66"/>
      <c r="BW474" s="66"/>
      <c r="BX474" s="66"/>
      <c r="BY474" s="66"/>
      <c r="BZ474" s="66"/>
      <c r="CA474" s="66"/>
      <c r="CB474" s="66"/>
      <c r="CC474" s="66"/>
      <c r="CD474" s="66"/>
      <c r="CE474" s="66"/>
      <c r="CF474" s="66"/>
      <c r="CG474" s="66"/>
      <c r="CH474" s="66"/>
      <c r="CI474" s="66"/>
      <c r="CJ474" s="66"/>
      <c r="CK474" s="66"/>
      <c r="CL474" s="66"/>
      <c r="CN474" s="306"/>
      <c r="CO474" s="66"/>
      <c r="CP474" s="66"/>
      <c r="CQ474" s="66"/>
      <c r="CR474" s="66"/>
      <c r="CS474" s="66"/>
      <c r="CT474" s="66"/>
      <c r="CU474" s="66"/>
      <c r="CV474" s="66"/>
      <c r="CW474" s="66"/>
      <c r="CX474" s="66"/>
      <c r="CY474" s="66"/>
      <c r="CZ474" s="66"/>
      <c r="DA474" s="66"/>
      <c r="DB474" s="66"/>
      <c r="DC474" s="66"/>
      <c r="DD474" s="66"/>
      <c r="DE474" s="66"/>
      <c r="DF474" s="66"/>
      <c r="DG474" s="66"/>
      <c r="DH474" s="66"/>
      <c r="DI474" s="66"/>
      <c r="DJ474" s="66"/>
      <c r="DK474" s="66"/>
      <c r="DL474" s="66"/>
    </row>
    <row r="475" spans="1:116" x14ac:dyDescent="0.35">
      <c r="B475" t="s">
        <v>332</v>
      </c>
      <c r="D475" t="s">
        <v>478</v>
      </c>
      <c r="E475" s="8" t="str">
        <f t="shared" si="545"/>
        <v>475 SAM-PR-R</v>
      </c>
      <c r="G475" s="125" t="str">
        <f>"SAM - "&amp;SUBSTITUTE(G474,":","")</f>
        <v>SAM - unit</v>
      </c>
      <c r="I475" s="74"/>
      <c r="J475" s="74"/>
      <c r="K475" s="24"/>
      <c r="L475" s="24"/>
      <c r="M475" s="24"/>
      <c r="N475" s="24"/>
      <c r="O475" s="24"/>
      <c r="P475" s="24"/>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c r="CN475" s="74"/>
      <c r="CO475" s="19"/>
      <c r="CP475" s="19"/>
      <c r="CQ475" s="19"/>
      <c r="CR475" s="19"/>
      <c r="CS475" s="19"/>
      <c r="CT475" s="19"/>
      <c r="CU475" s="19"/>
      <c r="CV475" s="19"/>
      <c r="CW475" s="19"/>
      <c r="CX475" s="19"/>
      <c r="CY475" s="19"/>
      <c r="CZ475" s="19"/>
      <c r="DA475" s="19"/>
      <c r="DB475" s="19"/>
      <c r="DC475" s="19"/>
      <c r="DD475" s="19"/>
      <c r="DE475" s="19"/>
      <c r="DF475" s="19"/>
      <c r="DG475" s="19"/>
      <c r="DH475" s="19"/>
      <c r="DI475" s="19"/>
      <c r="DJ475" s="19"/>
      <c r="DK475" s="19"/>
      <c r="DL475" s="19"/>
    </row>
    <row r="476" spans="1:116" x14ac:dyDescent="0.35">
      <c r="B476" t="str">
        <f>E476</f>
        <v>476 SAM-PR-R</v>
      </c>
      <c r="D476" t="s">
        <v>478</v>
      </c>
      <c r="E476" s="8" t="str">
        <f t="shared" si="545"/>
        <v>476 SAM-PR-R</v>
      </c>
      <c r="G476" s="145" t="s">
        <v>65</v>
      </c>
      <c r="H476" s="12"/>
      <c r="J476" s="75">
        <v>0.01</v>
      </c>
      <c r="K476" s="166">
        <v>4.8000000000000001E-2</v>
      </c>
      <c r="L476" s="166">
        <v>8.5999999999999993E-2</v>
      </c>
      <c r="M476" s="166">
        <v>0.124</v>
      </c>
      <c r="N476" s="166">
        <v>0.16200000000000001</v>
      </c>
      <c r="O476" s="166">
        <v>0.2</v>
      </c>
      <c r="P476" s="166">
        <v>0.2</v>
      </c>
      <c r="R476" s="20"/>
      <c r="S476" s="167" cm="1">
        <f t="array" ref="S476">(INDEX($I:$O,ROW(),MATCH(S$3,$I$2:$O$2,0))/12-INDEX($I:$O,ROW(),MATCH(S$3-1,$I$2:$O$2,0))/12)+R476</f>
        <v>4.0000000000000001E-3</v>
      </c>
      <c r="T476" s="167" cm="1">
        <f t="array" ref="T476">(INDEX($I:$O,ROW(),MATCH(T$3,$I$2:$O$2,0))/12-INDEX($I:$O,ROW(),MATCH(T$3-1,$I$2:$O$2,0))/12)+S476</f>
        <v>8.0000000000000002E-3</v>
      </c>
      <c r="U476" s="167" cm="1">
        <f t="array" ref="U476">(INDEX($I:$O,ROW(),MATCH(U$3,$I$2:$O$2,0))/12-INDEX($I:$O,ROW(),MATCH(U$3-1,$I$2:$O$2,0))/12)+T476</f>
        <v>1.2E-2</v>
      </c>
      <c r="V476" s="167" cm="1">
        <f t="array" ref="V476">(INDEX($I:$O,ROW(),MATCH(V$3,$I$2:$O$2,0))/12-INDEX($I:$O,ROW(),MATCH(V$3-1,$I$2:$O$2,0))/12)+U476</f>
        <v>1.6E-2</v>
      </c>
      <c r="W476" s="167" cm="1">
        <f t="array" ref="W476">(INDEX($I:$O,ROW(),MATCH(W$3,$I$2:$O$2,0))/12-INDEX($I:$O,ROW(),MATCH(W$3-1,$I$2:$O$2,0))/12)+V476</f>
        <v>0.02</v>
      </c>
      <c r="X476" s="167" cm="1">
        <f t="array" ref="X476">(INDEX($I:$O,ROW(),MATCH(X$3,$I$2:$O$2,0))/12-INDEX($I:$O,ROW(),MATCH(X$3-1,$I$2:$O$2,0))/12)+W476</f>
        <v>2.4E-2</v>
      </c>
      <c r="Y476" s="167" cm="1">
        <f t="array" ref="Y476">(INDEX($I:$O,ROW(),MATCH(Y$3,$I$2:$O$2,0))/12-INDEX($I:$O,ROW(),MATCH(Y$3-1,$I$2:$O$2,0))/12)+X476</f>
        <v>2.8000000000000001E-2</v>
      </c>
      <c r="Z476" s="167" cm="1">
        <f t="array" ref="Z476">(INDEX($I:$O,ROW(),MATCH(Z$3,$I$2:$O$2,0))/12-INDEX($I:$O,ROW(),MATCH(Z$3-1,$I$2:$O$2,0))/12)+Y476</f>
        <v>3.2000000000000001E-2</v>
      </c>
      <c r="AA476" s="167" cm="1">
        <f t="array" ref="AA476">(INDEX($I:$O,ROW(),MATCH(AA$3,$I$2:$O$2,0))/12-INDEX($I:$O,ROW(),MATCH(AA$3-1,$I$2:$O$2,0))/12)+Z476</f>
        <v>3.6000000000000004E-2</v>
      </c>
      <c r="AB476" s="167" cm="1">
        <f t="array" ref="AB476">(INDEX($I:$O,ROW(),MATCH(AB$3,$I$2:$O$2,0))/12-INDEX($I:$O,ROW(),MATCH(AB$3-1,$I$2:$O$2,0))/12)+AA476</f>
        <v>4.0000000000000008E-2</v>
      </c>
      <c r="AC476" s="167" cm="1">
        <f t="array" ref="AC476">(INDEX($I:$O,ROW(),MATCH(AC$3,$I$2:$O$2,0))/12-INDEX($I:$O,ROW(),MATCH(AC$3-1,$I$2:$O$2,0))/12)+AB476</f>
        <v>4.4000000000000011E-2</v>
      </c>
      <c r="AD476" s="167" cm="1">
        <f t="array" ref="AD476">(INDEX($I:$O,ROW(),MATCH(AD$3,$I$2:$O$2,0))/12-INDEX($I:$O,ROW(),MATCH(AD$3-1,$I$2:$O$2,0))/12)+AC476</f>
        <v>4.8000000000000015E-2</v>
      </c>
      <c r="AE476" s="167" cm="1">
        <f t="array" ref="AE476">(INDEX($I:$O,ROW(),MATCH(AE$3,$I$2:$O$2,0))/12-INDEX($I:$O,ROW(),MATCH(AE$3-1,$I$2:$O$2,0))/12)+AD476</f>
        <v>5.116666666666668E-2</v>
      </c>
      <c r="AF476" s="167" cm="1">
        <f t="array" ref="AF476">(INDEX($I:$O,ROW(),MATCH(AF$3,$I$2:$O$2,0))/12-INDEX($I:$O,ROW(),MATCH(AF$3-1,$I$2:$O$2,0))/12)+AE476</f>
        <v>5.4333333333333345E-2</v>
      </c>
      <c r="AG476" s="167" cm="1">
        <f t="array" ref="AG476">(INDEX($I:$O,ROW(),MATCH(AG$3,$I$2:$O$2,0))/12-INDEX($I:$O,ROW(),MATCH(AG$3-1,$I$2:$O$2,0))/12)+AF476</f>
        <v>5.7500000000000009E-2</v>
      </c>
      <c r="AH476" s="167" cm="1">
        <f t="array" ref="AH476">(INDEX($I:$O,ROW(),MATCH(AH$3,$I$2:$O$2,0))/12-INDEX($I:$O,ROW(),MATCH(AH$3-1,$I$2:$O$2,0))/12)+AG476</f>
        <v>6.0666666666666674E-2</v>
      </c>
      <c r="AI476" s="167" cm="1">
        <f t="array" ref="AI476">(INDEX($I:$O,ROW(),MATCH(AI$3,$I$2:$O$2,0))/12-INDEX($I:$O,ROW(),MATCH(AI$3-1,$I$2:$O$2,0))/12)+AH476</f>
        <v>6.3833333333333339E-2</v>
      </c>
      <c r="AJ476" s="167" cm="1">
        <f t="array" ref="AJ476">(INDEX($I:$O,ROW(),MATCH(AJ$3,$I$2:$O$2,0))/12-INDEX($I:$O,ROW(),MATCH(AJ$3-1,$I$2:$O$2,0))/12)+AI476</f>
        <v>6.7000000000000004E-2</v>
      </c>
      <c r="AK476" s="167" cm="1">
        <f t="array" ref="AK476">(INDEX($I:$O,ROW(),MATCH(AK$3,$I$2:$O$2,0))/12-INDEX($I:$O,ROW(),MATCH(AK$3-1,$I$2:$O$2,0))/12)+AJ476</f>
        <v>7.0166666666666669E-2</v>
      </c>
      <c r="AL476" s="167" cm="1">
        <f t="array" ref="AL476">(INDEX($I:$O,ROW(),MATCH(AL$3,$I$2:$O$2,0))/12-INDEX($I:$O,ROW(),MATCH(AL$3-1,$I$2:$O$2,0))/12)+AK476</f>
        <v>7.3333333333333334E-2</v>
      </c>
      <c r="AM476" s="167" cm="1">
        <f t="array" ref="AM476">(INDEX($I:$O,ROW(),MATCH(AM$3,$I$2:$O$2,0))/12-INDEX($I:$O,ROW(),MATCH(AM$3-1,$I$2:$O$2,0))/12)+AL476</f>
        <v>7.6499999999999999E-2</v>
      </c>
      <c r="AN476" s="167" cm="1">
        <f t="array" ref="AN476">(INDEX($I:$O,ROW(),MATCH(AN$3,$I$2:$O$2,0))/12-INDEX($I:$O,ROW(),MATCH(AN$3-1,$I$2:$O$2,0))/12)+AM476</f>
        <v>7.9666666666666663E-2</v>
      </c>
      <c r="AO476" s="167" cm="1">
        <f t="array" ref="AO476">(INDEX($I:$O,ROW(),MATCH(AO$3,$I$2:$O$2,0))/12-INDEX($I:$O,ROW(),MATCH(AO$3-1,$I$2:$O$2,0))/12)+AN476</f>
        <v>8.2833333333333328E-2</v>
      </c>
      <c r="AP476" s="167" cm="1">
        <f t="array" ref="AP476">(INDEX($I:$O,ROW(),MATCH(AP$3,$I$2:$O$2,0))/12-INDEX($I:$O,ROW(),MATCH(AP$3-1,$I$2:$O$2,0))/12)+AO476</f>
        <v>8.5999999999999993E-2</v>
      </c>
      <c r="AQ476" s="167" cm="1">
        <f t="array" ref="AQ476">(INDEX($I:$O,ROW(),MATCH(AQ$3,$I$2:$O$2,0))/12-INDEX($I:$O,ROW(),MATCH(AQ$3-1,$I$2:$O$2,0))/12)+AP476</f>
        <v>8.9166666666666658E-2</v>
      </c>
      <c r="AR476" s="167" cm="1">
        <f t="array" ref="AR476">(INDEX($I:$O,ROW(),MATCH(AR$3,$I$2:$O$2,0))/12-INDEX($I:$O,ROW(),MATCH(AR$3-1,$I$2:$O$2,0))/12)+AQ476</f>
        <v>9.2333333333333323E-2</v>
      </c>
      <c r="AS476" s="167" cm="1">
        <f t="array" ref="AS476">(INDEX($I:$O,ROW(),MATCH(AS$3,$I$2:$O$2,0))/12-INDEX($I:$O,ROW(),MATCH(AS$3-1,$I$2:$O$2,0))/12)+AR476</f>
        <v>9.5499999999999988E-2</v>
      </c>
      <c r="AT476" s="167" cm="1">
        <f t="array" ref="AT476">(INDEX($I:$O,ROW(),MATCH(AT$3,$I$2:$O$2,0))/12-INDEX($I:$O,ROW(),MATCH(AT$3-1,$I$2:$O$2,0))/12)+AS476</f>
        <v>9.8666666666666653E-2</v>
      </c>
      <c r="AU476" s="167" cm="1">
        <f t="array" ref="AU476">(INDEX($I:$O,ROW(),MATCH(AU$3,$I$2:$O$2,0))/12-INDEX($I:$O,ROW(),MATCH(AU$3-1,$I$2:$O$2,0))/12)+AT476</f>
        <v>0.10183333333333332</v>
      </c>
      <c r="AV476" s="167" cm="1">
        <f t="array" ref="AV476">(INDEX($I:$O,ROW(),MATCH(AV$3,$I$2:$O$2,0))/12-INDEX($I:$O,ROW(),MATCH(AV$3-1,$I$2:$O$2,0))/12)+AU476</f>
        <v>0.10499999999999998</v>
      </c>
      <c r="AW476" s="167" cm="1">
        <f t="array" ref="AW476">(INDEX($I:$O,ROW(),MATCH(AW$3,$I$2:$O$2,0))/12-INDEX($I:$O,ROW(),MATCH(AW$3-1,$I$2:$O$2,0))/12)+AV476</f>
        <v>0.10816666666666665</v>
      </c>
      <c r="AX476" s="167" cm="1">
        <f t="array" ref="AX476">(INDEX($I:$O,ROW(),MATCH(AX$3,$I$2:$O$2,0))/12-INDEX($I:$O,ROW(),MATCH(AX$3-1,$I$2:$O$2,0))/12)+AW476</f>
        <v>0.11133333333333331</v>
      </c>
      <c r="AY476" s="167" cm="1">
        <f t="array" ref="AY476">(INDEX($I:$O,ROW(),MATCH(AY$3,$I$2:$O$2,0))/12-INDEX($I:$O,ROW(),MATCH(AY$3-1,$I$2:$O$2,0))/12)+AX476</f>
        <v>0.11449999999999998</v>
      </c>
      <c r="AZ476" s="167" cm="1">
        <f t="array" ref="AZ476">(INDEX($I:$O,ROW(),MATCH(AZ$3,$I$2:$O$2,0))/12-INDEX($I:$O,ROW(),MATCH(AZ$3-1,$I$2:$O$2,0))/12)+AY476</f>
        <v>0.11766666666666664</v>
      </c>
      <c r="BA476" s="167" cm="1">
        <f t="array" ref="BA476">(INDEX($I:$O,ROW(),MATCH(BA$3,$I$2:$O$2,0))/12-INDEX($I:$O,ROW(),MATCH(BA$3-1,$I$2:$O$2,0))/12)+AZ476</f>
        <v>0.12083333333333331</v>
      </c>
      <c r="BB476" s="167" cm="1">
        <f t="array" ref="BB476">(INDEX($I:$O,ROW(),MATCH(BB$3,$I$2:$O$2,0))/12-INDEX($I:$O,ROW(),MATCH(BB$3-1,$I$2:$O$2,0))/12)+BA476</f>
        <v>0.12399999999999997</v>
      </c>
      <c r="BC476" s="167" cm="1">
        <f t="array" ref="BC476">(INDEX($I:$O,ROW(),MATCH(BC$3,$I$2:$O$2,0))/12-INDEX($I:$O,ROW(),MATCH(BC$3-1,$I$2:$O$2,0))/12)+BB476</f>
        <v>0.12716666666666665</v>
      </c>
      <c r="BD476" s="167" cm="1">
        <f t="array" ref="BD476">(INDEX($I:$O,ROW(),MATCH(BD$3,$I$2:$O$2,0))/12-INDEX($I:$O,ROW(),MATCH(BD$3-1,$I$2:$O$2,0))/12)+BC476</f>
        <v>0.13033333333333333</v>
      </c>
      <c r="BE476" s="167" cm="1">
        <f t="array" ref="BE476">(INDEX($I:$O,ROW(),MATCH(BE$3,$I$2:$O$2,0))/12-INDEX($I:$O,ROW(),MATCH(BE$3-1,$I$2:$O$2,0))/12)+BD476</f>
        <v>0.13350000000000001</v>
      </c>
      <c r="BF476" s="167" cm="1">
        <f t="array" ref="BF476">(INDEX($I:$O,ROW(),MATCH(BF$3,$I$2:$O$2,0))/12-INDEX($I:$O,ROW(),MATCH(BF$3-1,$I$2:$O$2,0))/12)+BE476</f>
        <v>0.13666666666666669</v>
      </c>
      <c r="BG476" s="167" cm="1">
        <f t="array" ref="BG476">(INDEX($I:$O,ROW(),MATCH(BG$3,$I$2:$O$2,0))/12-INDEX($I:$O,ROW(),MATCH(BG$3-1,$I$2:$O$2,0))/12)+BF476</f>
        <v>0.13983333333333337</v>
      </c>
      <c r="BH476" s="167" cm="1">
        <f t="array" ref="BH476">(INDEX($I:$O,ROW(),MATCH(BH$3,$I$2:$O$2,0))/12-INDEX($I:$O,ROW(),MATCH(BH$3-1,$I$2:$O$2,0))/12)+BG476</f>
        <v>0.14300000000000004</v>
      </c>
      <c r="BI476" s="167" cm="1">
        <f t="array" ref="BI476">(INDEX($I:$O,ROW(),MATCH(BI$3,$I$2:$O$2,0))/12-INDEX($I:$O,ROW(),MATCH(BI$3-1,$I$2:$O$2,0))/12)+BH476</f>
        <v>0.14616666666666672</v>
      </c>
      <c r="BJ476" s="167" cm="1">
        <f t="array" ref="BJ476">(INDEX($I:$O,ROW(),MATCH(BJ$3,$I$2:$O$2,0))/12-INDEX($I:$O,ROW(),MATCH(BJ$3-1,$I$2:$O$2,0))/12)+BI476</f>
        <v>0.1493333333333334</v>
      </c>
      <c r="BK476" s="167" cm="1">
        <f t="array" ref="BK476">(INDEX($I:$O,ROW(),MATCH(BK$3,$I$2:$O$2,0))/12-INDEX($I:$O,ROW(),MATCH(BK$3-1,$I$2:$O$2,0))/12)+BJ476</f>
        <v>0.15250000000000008</v>
      </c>
      <c r="BL476" s="167" cm="1">
        <f t="array" ref="BL476">(INDEX($I:$O,ROW(),MATCH(BL$3,$I$2:$O$2,0))/12-INDEX($I:$O,ROW(),MATCH(BL$3-1,$I$2:$O$2,0))/12)+BK476</f>
        <v>0.15566666666666676</v>
      </c>
      <c r="BM476" s="167" cm="1">
        <f t="array" ref="BM476">(INDEX($I:$O,ROW(),MATCH(BM$3,$I$2:$O$2,0))/12-INDEX($I:$O,ROW(),MATCH(BM$3-1,$I$2:$O$2,0))/12)+BL476</f>
        <v>0.15883333333333344</v>
      </c>
      <c r="BN476" s="167" cm="1">
        <f t="array" ref="BN476">(INDEX($I:$O,ROW(),MATCH(BN$3,$I$2:$O$2,0))/12-INDEX($I:$O,ROW(),MATCH(BN$3-1,$I$2:$O$2,0))/12)+BM476</f>
        <v>0.16200000000000012</v>
      </c>
      <c r="BO476" s="167" cm="1">
        <f t="array" ref="BO476">(INDEX($I:$O,ROW(),MATCH(BO$3,$I$2:$O$2,0))/12-INDEX($I:$O,ROW(),MATCH(BO$3-1,$I$2:$O$2,0))/12)+BN476</f>
        <v>0.16516666666666679</v>
      </c>
      <c r="BP476" s="167" cm="1">
        <f t="array" ref="BP476">(INDEX($I:$O,ROW(),MATCH(BP$3,$I$2:$O$2,0))/12-INDEX($I:$O,ROW(),MATCH(BP$3-1,$I$2:$O$2,0))/12)+BO476</f>
        <v>0.16833333333333347</v>
      </c>
      <c r="BQ476" s="167" cm="1">
        <f t="array" ref="BQ476">(INDEX($I:$O,ROW(),MATCH(BQ$3,$I$2:$O$2,0))/12-INDEX($I:$O,ROW(),MATCH(BQ$3-1,$I$2:$O$2,0))/12)+BP476</f>
        <v>0.17150000000000015</v>
      </c>
      <c r="BR476" s="167" cm="1">
        <f t="array" ref="BR476">(INDEX($I:$O,ROW(),MATCH(BR$3,$I$2:$O$2,0))/12-INDEX($I:$O,ROW(),MATCH(BR$3-1,$I$2:$O$2,0))/12)+BQ476</f>
        <v>0.17466666666666683</v>
      </c>
      <c r="BS476" s="167" cm="1">
        <f t="array" ref="BS476">(INDEX($I:$O,ROW(),MATCH(BS$3,$I$2:$O$2,0))/12-INDEX($I:$O,ROW(),MATCH(BS$3-1,$I$2:$O$2,0))/12)+BR476</f>
        <v>0.17783333333333351</v>
      </c>
      <c r="BT476" s="167" cm="1">
        <f t="array" ref="BT476">(INDEX($I:$O,ROW(),MATCH(BT$3,$I$2:$O$2,0))/12-INDEX($I:$O,ROW(),MATCH(BT$3-1,$I$2:$O$2,0))/12)+BS476</f>
        <v>0.18100000000000019</v>
      </c>
      <c r="BU476" s="167" cm="1">
        <f t="array" ref="BU476">(INDEX($I:$O,ROW(),MATCH(BU$3,$I$2:$O$2,0))/12-INDEX($I:$O,ROW(),MATCH(BU$3-1,$I$2:$O$2,0))/12)+BT476</f>
        <v>0.18416666666666687</v>
      </c>
      <c r="BV476" s="167" cm="1">
        <f t="array" ref="BV476">(INDEX($I:$O,ROW(),MATCH(BV$3,$I$2:$O$2,0))/12-INDEX($I:$O,ROW(),MATCH(BV$3-1,$I$2:$O$2,0))/12)+BU476</f>
        <v>0.18733333333333355</v>
      </c>
      <c r="BW476" s="167" cm="1">
        <f t="array" ref="BW476">(INDEX($I:$O,ROW(),MATCH(BW$3,$I$2:$O$2,0))/12-INDEX($I:$O,ROW(),MATCH(BW$3-1,$I$2:$O$2,0))/12)+BV476</f>
        <v>0.19050000000000022</v>
      </c>
      <c r="BX476" s="167" cm="1">
        <f t="array" ref="BX476">(INDEX($I:$O,ROW(),MATCH(BX$3,$I$2:$O$2,0))/12-INDEX($I:$O,ROW(),MATCH(BX$3-1,$I$2:$O$2,0))/12)+BW476</f>
        <v>0.1936666666666669</v>
      </c>
      <c r="BY476" s="167" cm="1">
        <f t="array" ref="BY476">(INDEX($I:$O,ROW(),MATCH(BY$3,$I$2:$O$2,0))/12-INDEX($I:$O,ROW(),MATCH(BY$3-1,$I$2:$O$2,0))/12)+BX476</f>
        <v>0.19683333333333358</v>
      </c>
      <c r="BZ476" s="167" cm="1">
        <f t="array" ref="BZ476">(INDEX($I:$O,ROW(),MATCH(BZ$3,$I$2:$O$2,0))/12-INDEX($I:$O,ROW(),MATCH(BZ$3-1,$I$2:$O$2,0))/12)+BY476</f>
        <v>0.20000000000000026</v>
      </c>
      <c r="CA476" s="167" cm="1">
        <f t="array" ref="CA476">(INDEX($I:$P,ROW(),MATCH(CA$3,$I$2:$P$2,0))/12-INDEX($I:$P,ROW(),MATCH(CA$3-1,$I$2:$P$2,0))/12)+BZ476</f>
        <v>0.20000000000000026</v>
      </c>
      <c r="CB476" s="167" cm="1">
        <f t="array" ref="CB476">(INDEX($I:$P,ROW(),MATCH(CB$3,$I$2:$P$2,0))/12-INDEX($I:$P,ROW(),MATCH(CB$3-1,$I$2:$P$2,0))/12)+CA476</f>
        <v>0.20000000000000026</v>
      </c>
      <c r="CC476" s="167" cm="1">
        <f t="array" ref="CC476">(INDEX($I:$P,ROW(),MATCH(CC$3,$I$2:$P$2,0))/12-INDEX($I:$P,ROW(),MATCH(CC$3-1,$I$2:$P$2,0))/12)+CB476</f>
        <v>0.20000000000000026</v>
      </c>
      <c r="CD476" s="167" cm="1">
        <f t="array" ref="CD476">(INDEX($I:$P,ROW(),MATCH(CD$3,$I$2:$P$2,0))/12-INDEX($I:$P,ROW(),MATCH(CD$3-1,$I$2:$P$2,0))/12)+CC476</f>
        <v>0.20000000000000026</v>
      </c>
      <c r="CE476" s="167" cm="1">
        <f t="array" ref="CE476">(INDEX($I:$P,ROW(),MATCH(CE$3,$I$2:$P$2,0))/12-INDEX($I:$P,ROW(),MATCH(CE$3-1,$I$2:$P$2,0))/12)+CD476</f>
        <v>0.20000000000000026</v>
      </c>
      <c r="CF476" s="167" cm="1">
        <f t="array" ref="CF476">(INDEX($I:$P,ROW(),MATCH(CF$3,$I$2:$P$2,0))/12-INDEX($I:$P,ROW(),MATCH(CF$3-1,$I$2:$P$2,0))/12)+CE476</f>
        <v>0.20000000000000026</v>
      </c>
      <c r="CG476" s="167" cm="1">
        <f t="array" ref="CG476">(INDEX($I:$P,ROW(),MATCH(CG$3,$I$2:$P$2,0))/12-INDEX($I:$P,ROW(),MATCH(CG$3-1,$I$2:$P$2,0))/12)+CF476</f>
        <v>0.20000000000000026</v>
      </c>
      <c r="CH476" s="167" cm="1">
        <f t="array" ref="CH476">(INDEX($I:$P,ROW(),MATCH(CH$3,$I$2:$P$2,0))/12-INDEX($I:$P,ROW(),MATCH(CH$3-1,$I$2:$P$2,0))/12)+CG476</f>
        <v>0.20000000000000026</v>
      </c>
      <c r="CI476" s="167" cm="1">
        <f t="array" ref="CI476">(INDEX($I:$P,ROW(),MATCH(CI$3,$I$2:$P$2,0))/12-INDEX($I:$P,ROW(),MATCH(CI$3-1,$I$2:$P$2,0))/12)+CH476</f>
        <v>0.20000000000000026</v>
      </c>
      <c r="CJ476" s="167" cm="1">
        <f t="array" ref="CJ476">(INDEX($I:$P,ROW(),MATCH(CJ$3,$I$2:$P$2,0))/12-INDEX($I:$P,ROW(),MATCH(CJ$3-1,$I$2:$P$2,0))/12)+CI476</f>
        <v>0.20000000000000026</v>
      </c>
      <c r="CK476" s="167" cm="1">
        <f t="array" ref="CK476">(INDEX($I:$P,ROW(),MATCH(CK$3,$I$2:$P$2,0))/12-INDEX($I:$P,ROW(),MATCH(CK$3-1,$I$2:$P$2,0))/12)+CJ476</f>
        <v>0.20000000000000026</v>
      </c>
      <c r="CL476" s="167" cm="1">
        <f t="array" ref="CL476">(INDEX($I:$P,ROW(),MATCH(CL$3,$I$2:$P$2,0))/12-INDEX($I:$P,ROW(),MATCH(CL$3-1,$I$2:$P$2,0))/12)+CK476</f>
        <v>0.20000000000000026</v>
      </c>
      <c r="CN476" s="75">
        <v>0.01</v>
      </c>
      <c r="CO476" s="167" t="e" cm="1">
        <f t="array" ref="CO476">(INDEX($I:$P,ROW(),MATCH(CO$3,$I$2:$P$2,0))/CO$5-INDEX($I:$P,ROW(),MATCH(CO$3-1,$I$2:$P$2,0))/CO$5)+CN476</f>
        <v>#N/A</v>
      </c>
      <c r="CP476" s="167" t="e" cm="1">
        <f t="array" ref="CP476">(INDEX($I:$P,ROW(),MATCH(CP$3,$I$2:$P$2,0))/CP$5-INDEX($I:$P,ROW(),MATCH(CP$3-1,$I$2:$P$2,0))/CP$5)+CO476</f>
        <v>#N/A</v>
      </c>
      <c r="CQ476" s="167" t="e" cm="1">
        <f t="array" ref="CQ476">(INDEX($I:$P,ROW(),MATCH(CQ$3,$I$2:$P$2,0))/CQ$5-INDEX($I:$P,ROW(),MATCH(CQ$3-1,$I$2:$P$2,0))/CQ$5)+CP476</f>
        <v>#N/A</v>
      </c>
      <c r="CR476" s="167" t="e" cm="1">
        <f t="array" ref="CR476">(INDEX($I:$P,ROW(),MATCH(CR$3,$I$2:$P$2,0))/CR$5-INDEX($I:$P,ROW(),MATCH(CR$3-1,$I$2:$P$2,0))/CR$5)+CQ476</f>
        <v>#N/A</v>
      </c>
      <c r="CS476" s="167" t="e" cm="1">
        <f t="array" ref="CS476">(INDEX($I:$P,ROW(),MATCH(CS$3,$I$2:$P$2,0))/CS$5-INDEX($I:$P,ROW(),MATCH(CS$3-1,$I$2:$P$2,0))/CS$5)+CR476</f>
        <v>#N/A</v>
      </c>
      <c r="CT476" s="167" t="e" cm="1">
        <f t="array" ref="CT476">(INDEX($I:$P,ROW(),MATCH(CT$3,$I$2:$P$2,0))/CT$5-INDEX($I:$P,ROW(),MATCH(CT$3-1,$I$2:$P$2,0))/CT$5)+CS476</f>
        <v>#N/A</v>
      </c>
      <c r="CU476" s="167" t="e" cm="1">
        <f t="array" ref="CU476">(INDEX($I:$P,ROW(),MATCH(CU$3,$I$2:$P$2,0))/CU$5-INDEX($I:$P,ROW(),MATCH(CU$3-1,$I$2:$P$2,0))/CU$5)+CT476</f>
        <v>#N/A</v>
      </c>
      <c r="CV476" s="167" t="e" cm="1">
        <f t="array" ref="CV476">(INDEX($I:$P,ROW(),MATCH(CV$3,$I$2:$P$2,0))/CV$5-INDEX($I:$P,ROW(),MATCH(CV$3-1,$I$2:$P$2,0))/CV$5)+CU476</f>
        <v>#N/A</v>
      </c>
      <c r="CW476" s="167" t="e" cm="1">
        <f t="array" ref="CW476">(INDEX($I:$P,ROW(),MATCH(CW$3,$I$2:$P$2,0))/CW$5-INDEX($I:$P,ROW(),MATCH(CW$3-1,$I$2:$P$2,0))/CW$5)+CV476</f>
        <v>#N/A</v>
      </c>
      <c r="CX476" s="167" t="e" cm="1">
        <f t="array" ref="CX476">(INDEX($I:$P,ROW(),MATCH(CX$3,$I$2:$P$2,0))/CX$5-INDEX($I:$P,ROW(),MATCH(CX$3-1,$I$2:$P$2,0))/CX$5)+CW476</f>
        <v>#N/A</v>
      </c>
      <c r="CY476" s="167" t="e" cm="1">
        <f t="array" ref="CY476">(INDEX($I:$P,ROW(),MATCH(CY$3,$I$2:$P$2,0))/CL$5-INDEX($I:$P,ROW(),MATCH(CY$3-1,$I$2:$P$2,0))/CL$5)+CX476</f>
        <v>#N/A</v>
      </c>
      <c r="CZ476" s="167" t="e" cm="1">
        <f t="array" ref="CZ476">(INDEX($I:$P,ROW(),MATCH(CZ$3,$I$2:$P$2,0))/CZ$5-INDEX($I:$P,ROW(),MATCH(CZ$3-1,$I$2:$P$2,0))/CZ$5)+CY476</f>
        <v>#N/A</v>
      </c>
      <c r="DA476" s="167" t="e" cm="1">
        <f t="array" ref="DA476">(INDEX($I:$P,ROW(),MATCH(DA$3,$I$2:$P$2,0))/DA$5-INDEX($I:$P,ROW(),MATCH(DA$3-1,$I$2:$P$2,0))/DA$5)+CZ476</f>
        <v>#N/A</v>
      </c>
      <c r="DB476" s="167" t="e" cm="1">
        <f t="array" ref="DB476">(INDEX($I:$P,ROW(),MATCH(DB$3,$I$2:$P$2,0))/DB$5-INDEX($I:$P,ROW(),MATCH(DB$3-1,$I$2:$P$2,0))/DB$5)+DA476</f>
        <v>#N/A</v>
      </c>
      <c r="DC476" s="167" t="e" cm="1">
        <f t="array" ref="DC476">(INDEX($I:$P,ROW(),MATCH(DC$3,$I$2:$P$2,0))/DC$5-INDEX($I:$P,ROW(),MATCH(DC$3-1,$I$2:$P$2,0))/DC$5)+DB476</f>
        <v>#N/A</v>
      </c>
      <c r="DD476" s="167" t="e" cm="1">
        <f t="array" ref="DD476">(INDEX($I:$P,ROW(),MATCH(DD$3,$I$2:$P$2,0))/DD$5-INDEX($I:$P,ROW(),MATCH(DD$3-1,$I$2:$P$2,0))/DD$5)+DC476</f>
        <v>#N/A</v>
      </c>
      <c r="DE476" s="167" t="e" cm="1">
        <f t="array" ref="DE476">(INDEX($I:$P,ROW(),MATCH(DE$3,$I$2:$P$2,0))/DE$5-INDEX($I:$P,ROW(),MATCH(DE$3-1,$I$2:$P$2,0))/DE$5)+DD476</f>
        <v>#N/A</v>
      </c>
      <c r="DF476" s="167" t="e" cm="1">
        <f t="array" ref="DF476">(INDEX($I:$P,ROW(),MATCH(DF$3,$I$2:$P$2,0))/DF$5-INDEX($I:$P,ROW(),MATCH(DF$3-1,$I$2:$P$2,0))/DF$5)+DE476</f>
        <v>#N/A</v>
      </c>
      <c r="DG476" s="167" t="e" cm="1">
        <f t="array" ref="DG476">(INDEX($I:$P,ROW(),MATCH(DG$3,$I$2:$P$2,0))/DG$5-INDEX($I:$P,ROW(),MATCH(DG$3-1,$I$2:$P$2,0))/DG$5)+DF476</f>
        <v>#N/A</v>
      </c>
      <c r="DH476" s="167" t="e" cm="1">
        <f t="array" ref="DH476">(INDEX($I:$P,ROW(),MATCH(DH$3,$I$2:$P$2,0))/DH$5-INDEX($I:$P,ROW(),MATCH(DH$3-1,$I$2:$P$2,0))/DH$5)+DG476</f>
        <v>#N/A</v>
      </c>
      <c r="DI476" s="167" t="e" cm="1">
        <f t="array" ref="DI476">(INDEX($I:$P,ROW(),MATCH(DI$3,$I$2:$P$2,0))/DI$5-INDEX($I:$P,ROW(),MATCH(DI$3-1,$I$2:$P$2,0))/DI$5)+DH476</f>
        <v>#N/A</v>
      </c>
      <c r="DJ476" s="167" t="e" cm="1">
        <f t="array" ref="DJ476">(INDEX($I:$P,ROW(),MATCH(DJ$3,$I$2:$P$2,0))/DJ$5-INDEX($I:$P,ROW(),MATCH(DJ$3-1,$I$2:$P$2,0))/DJ$5)+DI476</f>
        <v>#N/A</v>
      </c>
      <c r="DK476" s="167" t="e" cm="1">
        <f t="array" ref="DK476">(INDEX($I:$P,ROW(),MATCH(DK$3,$I$2:$P$2,0))/DK$5-INDEX($I:$P,ROW(),MATCH(DK$3-1,$I$2:$P$2,0))/DK$5)+DJ476</f>
        <v>#N/A</v>
      </c>
      <c r="DL476" s="167" t="e" cm="1">
        <f t="array" ref="DL476">(INDEX($I:$P,ROW(),MATCH(DL$3,$I$2:$P$2,0))/DL$5-INDEX($I:$P,ROW(),MATCH(DL$3-1,$I$2:$P$2,0))/DL$5)+DK476</f>
        <v>#N/A</v>
      </c>
    </row>
    <row r="477" spans="1:116" x14ac:dyDescent="0.35">
      <c r="A477" s="27"/>
      <c r="B477" s="27" t="str">
        <f>E477</f>
        <v>477 SAM-PR-R</v>
      </c>
      <c r="C477" s="27" t="s">
        <v>198</v>
      </c>
      <c r="D477" t="s">
        <v>478</v>
      </c>
      <c r="E477" s="9" t="str">
        <f t="shared" si="545"/>
        <v>477 SAM-PR-R</v>
      </c>
      <c r="F477" s="27"/>
      <c r="G477" s="126" t="str">
        <f>"Revenue - "&amp;G479</f>
        <v>Revenue - (Primary label)</v>
      </c>
      <c r="H477" s="24"/>
      <c r="I477" s="24"/>
      <c r="J477" s="24"/>
      <c r="K477" s="33">
        <f t="shared" ref="K477:P477" ca="1" si="546">SUMIF($3:$3,K$2,477:477)</f>
        <v>3120</v>
      </c>
      <c r="L477" s="33">
        <f t="shared" ca="1" si="546"/>
        <v>8230</v>
      </c>
      <c r="M477" s="33">
        <f t="shared" ca="1" si="546"/>
        <v>12789.999999999996</v>
      </c>
      <c r="N477" s="33">
        <f t="shared" ca="1" si="546"/>
        <v>17350.000000000007</v>
      </c>
      <c r="O477" s="33">
        <f t="shared" ca="1" si="546"/>
        <v>21910.000000000025</v>
      </c>
      <c r="P477" s="33">
        <f t="shared" ca="1" si="546"/>
        <v>24000.000000000033</v>
      </c>
      <c r="R477" s="165"/>
      <c r="S477" s="33" cm="1">
        <f t="array" aca="1" ref="S477" ca="1">S476*INDIRECT(S468)</f>
        <v>40</v>
      </c>
      <c r="T477" s="33" cm="1">
        <f t="array" aca="1" ref="T477" ca="1">T476*INDIRECT(T468)</f>
        <v>80</v>
      </c>
      <c r="U477" s="33" cm="1">
        <f t="array" aca="1" ref="U477" ca="1">U476*INDIRECT(U468)</f>
        <v>120</v>
      </c>
      <c r="V477" s="33" cm="1">
        <f t="array" aca="1" ref="V477" ca="1">V476*INDIRECT(V468)</f>
        <v>160</v>
      </c>
      <c r="W477" s="33" cm="1">
        <f t="array" aca="1" ref="W477" ca="1">W476*INDIRECT(W468)</f>
        <v>200</v>
      </c>
      <c r="X477" s="33" cm="1">
        <f t="array" aca="1" ref="X477" ca="1">X476*INDIRECT(X468)</f>
        <v>240</v>
      </c>
      <c r="Y477" s="33" cm="1">
        <f t="array" aca="1" ref="Y477" ca="1">Y476*INDIRECT(Y468)</f>
        <v>280</v>
      </c>
      <c r="Z477" s="33" cm="1">
        <f t="array" aca="1" ref="Z477" ca="1">Z476*INDIRECT(Z468)</f>
        <v>320</v>
      </c>
      <c r="AA477" s="33" cm="1">
        <f t="array" aca="1" ref="AA477" ca="1">AA476*INDIRECT(AA468)</f>
        <v>360.00000000000006</v>
      </c>
      <c r="AB477" s="33" cm="1">
        <f t="array" aca="1" ref="AB477" ca="1">AB476*INDIRECT(AB468)</f>
        <v>400.00000000000006</v>
      </c>
      <c r="AC477" s="33" cm="1">
        <f t="array" aca="1" ref="AC477" ca="1">AC476*INDIRECT(AC468)</f>
        <v>440.00000000000011</v>
      </c>
      <c r="AD477" s="33" cm="1">
        <f t="array" aca="1" ref="AD477" ca="1">AD476*INDIRECT(AD468)</f>
        <v>480.00000000000017</v>
      </c>
      <c r="AE477" s="33" cm="1">
        <f t="array" aca="1" ref="AE477" ca="1">AE476*INDIRECT(AE468)</f>
        <v>511.6666666666668</v>
      </c>
      <c r="AF477" s="33" cm="1">
        <f t="array" aca="1" ref="AF477" ca="1">AF476*INDIRECT(AF468)</f>
        <v>543.33333333333348</v>
      </c>
      <c r="AG477" s="33" cm="1">
        <f t="array" aca="1" ref="AG477" ca="1">AG476*INDIRECT(AG468)</f>
        <v>575.00000000000011</v>
      </c>
      <c r="AH477" s="33" cm="1">
        <f t="array" aca="1" ref="AH477" ca="1">AH476*INDIRECT(AH468)</f>
        <v>606.66666666666674</v>
      </c>
      <c r="AI477" s="33" cm="1">
        <f t="array" aca="1" ref="AI477" ca="1">AI476*INDIRECT(AI468)</f>
        <v>638.33333333333337</v>
      </c>
      <c r="AJ477" s="33" cm="1">
        <f t="array" aca="1" ref="AJ477" ca="1">AJ476*INDIRECT(AJ468)</f>
        <v>670</v>
      </c>
      <c r="AK477" s="33" cm="1">
        <f t="array" aca="1" ref="AK477" ca="1">AK476*INDIRECT(AK468)</f>
        <v>701.66666666666674</v>
      </c>
      <c r="AL477" s="33" cm="1">
        <f t="array" aca="1" ref="AL477" ca="1">AL476*INDIRECT(AL468)</f>
        <v>733.33333333333337</v>
      </c>
      <c r="AM477" s="33" cm="1">
        <f t="array" aca="1" ref="AM477" ca="1">AM476*INDIRECT(AM468)</f>
        <v>765</v>
      </c>
      <c r="AN477" s="33" cm="1">
        <f t="array" aca="1" ref="AN477" ca="1">AN476*INDIRECT(AN468)</f>
        <v>796.66666666666663</v>
      </c>
      <c r="AO477" s="33" cm="1">
        <f t="array" aca="1" ref="AO477" ca="1">AO476*INDIRECT(AO468)</f>
        <v>828.33333333333326</v>
      </c>
      <c r="AP477" s="33" cm="1">
        <f t="array" aca="1" ref="AP477" ca="1">AP476*INDIRECT(AP468)</f>
        <v>859.99999999999989</v>
      </c>
      <c r="AQ477" s="33" cm="1">
        <f t="array" aca="1" ref="AQ477" ca="1">AQ476*INDIRECT(AQ468)</f>
        <v>891.66666666666663</v>
      </c>
      <c r="AR477" s="33" cm="1">
        <f t="array" aca="1" ref="AR477" ca="1">AR476*INDIRECT(AR468)</f>
        <v>923.33333333333326</v>
      </c>
      <c r="AS477" s="33" cm="1">
        <f t="array" aca="1" ref="AS477" ca="1">AS476*INDIRECT(AS468)</f>
        <v>954.99999999999989</v>
      </c>
      <c r="AT477" s="33" cm="1">
        <f t="array" aca="1" ref="AT477" ca="1">AT476*INDIRECT(AT468)</f>
        <v>986.66666666666652</v>
      </c>
      <c r="AU477" s="33" cm="1">
        <f t="array" aca="1" ref="AU477" ca="1">AU476*INDIRECT(AU468)</f>
        <v>1018.3333333333331</v>
      </c>
      <c r="AV477" s="33" cm="1">
        <f t="array" aca="1" ref="AV477" ca="1">AV476*INDIRECT(AV468)</f>
        <v>1049.9999999999998</v>
      </c>
      <c r="AW477" s="33" cm="1">
        <f t="array" aca="1" ref="AW477" ca="1">AW476*INDIRECT(AW468)</f>
        <v>1081.6666666666665</v>
      </c>
      <c r="AX477" s="33" cm="1">
        <f t="array" aca="1" ref="AX477" ca="1">AX476*INDIRECT(AX468)</f>
        <v>1113.333333333333</v>
      </c>
      <c r="AY477" s="33" cm="1">
        <f t="array" aca="1" ref="AY477" ca="1">AY476*INDIRECT(AY468)</f>
        <v>1144.9999999999998</v>
      </c>
      <c r="AZ477" s="33" cm="1">
        <f t="array" aca="1" ref="AZ477" ca="1">AZ476*INDIRECT(AZ468)</f>
        <v>1176.6666666666665</v>
      </c>
      <c r="BA477" s="33" cm="1">
        <f t="array" aca="1" ref="BA477" ca="1">BA476*INDIRECT(BA468)</f>
        <v>1208.333333333333</v>
      </c>
      <c r="BB477" s="33" cm="1">
        <f t="array" aca="1" ref="BB477" ca="1">BB476*INDIRECT(BB468)</f>
        <v>1239.9999999999998</v>
      </c>
      <c r="BC477" s="33" cm="1">
        <f t="array" aca="1" ref="BC477" ca="1">BC476*INDIRECT(BC468)</f>
        <v>1271.6666666666665</v>
      </c>
      <c r="BD477" s="33" cm="1">
        <f t="array" aca="1" ref="BD477" ca="1">BD476*INDIRECT(BD468)</f>
        <v>1303.3333333333333</v>
      </c>
      <c r="BE477" s="33" cm="1">
        <f t="array" aca="1" ref="BE477" ca="1">BE476*INDIRECT(BE468)</f>
        <v>1335</v>
      </c>
      <c r="BF477" s="33" cm="1">
        <f t="array" aca="1" ref="BF477" ca="1">BF476*INDIRECT(BF468)</f>
        <v>1366.666666666667</v>
      </c>
      <c r="BG477" s="33" cm="1">
        <f t="array" aca="1" ref="BG477" ca="1">BG476*INDIRECT(BG468)</f>
        <v>1398.3333333333337</v>
      </c>
      <c r="BH477" s="33" cm="1">
        <f t="array" aca="1" ref="BH477" ca="1">BH476*INDIRECT(BH468)</f>
        <v>1430.0000000000005</v>
      </c>
      <c r="BI477" s="33" cm="1">
        <f t="array" aca="1" ref="BI477" ca="1">BI476*INDIRECT(BI468)</f>
        <v>1461.6666666666672</v>
      </c>
      <c r="BJ477" s="33" cm="1">
        <f t="array" aca="1" ref="BJ477" ca="1">BJ476*INDIRECT(BJ468)</f>
        <v>1493.3333333333339</v>
      </c>
      <c r="BK477" s="33" cm="1">
        <f t="array" aca="1" ref="BK477" ca="1">BK476*INDIRECT(BK468)</f>
        <v>1525.0000000000009</v>
      </c>
      <c r="BL477" s="33" cm="1">
        <f t="array" aca="1" ref="BL477" ca="1">BL476*INDIRECT(BL468)</f>
        <v>1556.6666666666677</v>
      </c>
      <c r="BM477" s="33" cm="1">
        <f t="array" aca="1" ref="BM477" ca="1">BM476*INDIRECT(BM468)</f>
        <v>1588.3333333333344</v>
      </c>
      <c r="BN477" s="33" cm="1">
        <f t="array" aca="1" ref="BN477" ca="1">BN476*INDIRECT(BN468)</f>
        <v>1620.0000000000011</v>
      </c>
      <c r="BO477" s="33" cm="1">
        <f t="array" aca="1" ref="BO477" ca="1">BO476*INDIRECT(BO468)</f>
        <v>1651.6666666666679</v>
      </c>
      <c r="BP477" s="33" cm="1">
        <f t="array" aca="1" ref="BP477" ca="1">BP476*INDIRECT(BP468)</f>
        <v>1683.3333333333348</v>
      </c>
      <c r="BQ477" s="33" cm="1">
        <f t="array" aca="1" ref="BQ477" ca="1">BQ476*INDIRECT(BQ468)</f>
        <v>1715.0000000000016</v>
      </c>
      <c r="BR477" s="33" cm="1">
        <f t="array" aca="1" ref="BR477" ca="1">BR476*INDIRECT(BR468)</f>
        <v>1746.6666666666683</v>
      </c>
      <c r="BS477" s="33" cm="1">
        <f t="array" aca="1" ref="BS477" ca="1">BS476*INDIRECT(BS468)</f>
        <v>1778.3333333333351</v>
      </c>
      <c r="BT477" s="33" cm="1">
        <f t="array" aca="1" ref="BT477" ca="1">BT476*INDIRECT(BT468)</f>
        <v>1810.0000000000018</v>
      </c>
      <c r="BU477" s="33" cm="1">
        <f t="array" aca="1" ref="BU477" ca="1">BU476*INDIRECT(BU468)</f>
        <v>1841.6666666666686</v>
      </c>
      <c r="BV477" s="33" cm="1">
        <f t="array" aca="1" ref="BV477" ca="1">BV476*INDIRECT(BV468)</f>
        <v>1873.3333333333355</v>
      </c>
      <c r="BW477" s="33" cm="1">
        <f t="array" aca="1" ref="BW477" ca="1">BW476*INDIRECT(BW468)</f>
        <v>1905.0000000000023</v>
      </c>
      <c r="BX477" s="33" cm="1">
        <f t="array" aca="1" ref="BX477" ca="1">BX476*INDIRECT(BX468)</f>
        <v>1936.666666666669</v>
      </c>
      <c r="BY477" s="33" cm="1">
        <f t="array" aca="1" ref="BY477" ca="1">BY476*INDIRECT(BY468)</f>
        <v>1968.3333333333358</v>
      </c>
      <c r="BZ477" s="33" cm="1">
        <f t="array" aca="1" ref="BZ477" ca="1">BZ476*INDIRECT(BZ468)</f>
        <v>2000.0000000000025</v>
      </c>
      <c r="CA477" s="33" cm="1">
        <f t="array" aca="1" ref="CA477" ca="1">CA476*INDIRECT(CA468)</f>
        <v>2000.0000000000025</v>
      </c>
      <c r="CB477" s="33" cm="1">
        <f t="array" aca="1" ref="CB477" ca="1">CB476*INDIRECT(CB468)</f>
        <v>2000.0000000000025</v>
      </c>
      <c r="CC477" s="33" cm="1">
        <f t="array" aca="1" ref="CC477" ca="1">CC476*INDIRECT(CC468)</f>
        <v>2000.0000000000025</v>
      </c>
      <c r="CD477" s="33" cm="1">
        <f t="array" aca="1" ref="CD477" ca="1">CD476*INDIRECT(CD468)</f>
        <v>2000.0000000000025</v>
      </c>
      <c r="CE477" s="33" cm="1">
        <f t="array" aca="1" ref="CE477" ca="1">CE476*INDIRECT(CE468)</f>
        <v>2000.0000000000025</v>
      </c>
      <c r="CF477" s="33" cm="1">
        <f t="array" aca="1" ref="CF477" ca="1">CF476*INDIRECT(CF468)</f>
        <v>2000.0000000000025</v>
      </c>
      <c r="CG477" s="33" cm="1">
        <f t="array" aca="1" ref="CG477" ca="1">CG476*INDIRECT(CG468)</f>
        <v>2000.0000000000025</v>
      </c>
      <c r="CH477" s="33" cm="1">
        <f t="array" aca="1" ref="CH477" ca="1">CH476*INDIRECT(CH468)</f>
        <v>2000.0000000000025</v>
      </c>
      <c r="CI477" s="33" cm="1">
        <f t="array" aca="1" ref="CI477" ca="1">CI476*INDIRECT(CI468)</f>
        <v>2000.0000000000025</v>
      </c>
      <c r="CJ477" s="33" cm="1">
        <f t="array" aca="1" ref="CJ477" ca="1">CJ476*INDIRECT(CJ468)</f>
        <v>2000.0000000000025</v>
      </c>
      <c r="CK477" s="33" cm="1">
        <f t="array" aca="1" ref="CK477" ca="1">CK476*INDIRECT(CK468)</f>
        <v>2000.0000000000025</v>
      </c>
      <c r="CL477" s="33" cm="1">
        <f t="array" aca="1" ref="CL477" ca="1">CL476*INDIRECT(CL468)</f>
        <v>2000.0000000000025</v>
      </c>
      <c r="CN477" s="24"/>
      <c r="CO477" s="33" t="e" cm="1">
        <f t="array" aca="1" ref="CO477" ca="1">CO476*INDIRECT(CO468)</f>
        <v>#N/A</v>
      </c>
      <c r="CP477" s="33" t="e" cm="1">
        <f t="array" aca="1" ref="CP477" ca="1">CP476*INDIRECT(CP468)</f>
        <v>#N/A</v>
      </c>
      <c r="CQ477" s="33" t="e" cm="1">
        <f t="array" aca="1" ref="CQ477" ca="1">CQ476*INDIRECT(CQ468)</f>
        <v>#N/A</v>
      </c>
      <c r="CR477" s="33" t="e" cm="1">
        <f t="array" aca="1" ref="CR477" ca="1">CR476*INDIRECT(CR468)</f>
        <v>#N/A</v>
      </c>
      <c r="CS477" s="33" t="e" cm="1">
        <f t="array" aca="1" ref="CS477" ca="1">CS476*INDIRECT(CS468)</f>
        <v>#N/A</v>
      </c>
      <c r="CT477" s="33" t="e" cm="1">
        <f t="array" aca="1" ref="CT477" ca="1">CT476*INDIRECT(CT468)</f>
        <v>#N/A</v>
      </c>
      <c r="CU477" s="33" t="e" cm="1">
        <f t="array" aca="1" ref="CU477" ca="1">CU476*INDIRECT(CU468)</f>
        <v>#N/A</v>
      </c>
      <c r="CV477" s="33" t="e" cm="1">
        <f t="array" aca="1" ref="CV477" ca="1">CV476*INDIRECT(CV468)</f>
        <v>#N/A</v>
      </c>
      <c r="CW477" s="33" t="e" cm="1">
        <f t="array" aca="1" ref="CW477" ca="1">CW476*INDIRECT(CW468)</f>
        <v>#N/A</v>
      </c>
      <c r="CX477" s="33" t="e" cm="1">
        <f t="array" aca="1" ref="CX477" ca="1">CX476*INDIRECT(CX468)</f>
        <v>#N/A</v>
      </c>
      <c r="CY477" s="33" t="e" cm="1">
        <f t="array" aca="1" ref="CY477" ca="1">CY476*INDIRECT(CY468)</f>
        <v>#N/A</v>
      </c>
      <c r="CZ477" s="33" t="e" cm="1">
        <f t="array" aca="1" ref="CZ477" ca="1">CZ476*INDIRECT(CZ468)</f>
        <v>#N/A</v>
      </c>
      <c r="DA477" s="33" t="e" cm="1">
        <f t="array" aca="1" ref="DA477" ca="1">DA476*INDIRECT(DA468)</f>
        <v>#N/A</v>
      </c>
      <c r="DB477" s="33" t="e" cm="1">
        <f t="array" aca="1" ref="DB477" ca="1">DB476*INDIRECT(DB468)</f>
        <v>#N/A</v>
      </c>
      <c r="DC477" s="33" t="e" cm="1">
        <f t="array" aca="1" ref="DC477" ca="1">DC476*INDIRECT(DC468)</f>
        <v>#N/A</v>
      </c>
      <c r="DD477" s="33" t="e" cm="1">
        <f t="array" aca="1" ref="DD477" ca="1">DD476*INDIRECT(DD468)</f>
        <v>#N/A</v>
      </c>
      <c r="DE477" s="33" t="e" cm="1">
        <f t="array" aca="1" ref="DE477" ca="1">DE476*INDIRECT(DE468)</f>
        <v>#N/A</v>
      </c>
      <c r="DF477" s="33" t="e" cm="1">
        <f t="array" aca="1" ref="DF477" ca="1">DF476*INDIRECT(DF468)</f>
        <v>#N/A</v>
      </c>
      <c r="DG477" s="33" t="e" cm="1">
        <f t="array" aca="1" ref="DG477" ca="1">DG476*INDIRECT(DG468)</f>
        <v>#N/A</v>
      </c>
      <c r="DH477" s="33" t="e" cm="1">
        <f t="array" aca="1" ref="DH477" ca="1">DH476*INDIRECT(DH468)</f>
        <v>#N/A</v>
      </c>
      <c r="DI477" s="33" t="e" cm="1">
        <f t="array" aca="1" ref="DI477" ca="1">DI476*INDIRECT(DI468)</f>
        <v>#N/A</v>
      </c>
      <c r="DJ477" s="33" t="e" cm="1">
        <f t="array" aca="1" ref="DJ477" ca="1">DJ476*INDIRECT(DJ468)</f>
        <v>#N/A</v>
      </c>
      <c r="DK477" s="33" t="e" cm="1">
        <f t="array" aca="1" ref="DK477" ca="1">DK476*INDIRECT(DK468)</f>
        <v>#N/A</v>
      </c>
      <c r="DL477" s="33" t="e" cm="1">
        <f t="array" aca="1" ref="DL477" ca="1">DL476*INDIRECT(DL468)</f>
        <v>#N/A</v>
      </c>
    </row>
    <row r="478" spans="1:116" x14ac:dyDescent="0.35">
      <c r="A478" s="27"/>
      <c r="B478" s="27"/>
      <c r="C478" s="27"/>
      <c r="D478" t="s">
        <v>478</v>
      </c>
      <c r="E478" s="9" t="str">
        <f t="shared" ref="E478" si="547">ROW()&amp;" "&amp;D478</f>
        <v>478 SAM-PR-R</v>
      </c>
      <c r="F478" s="27"/>
      <c r="G478" s="126"/>
      <c r="H478" s="24"/>
      <c r="I478" s="24"/>
      <c r="J478" s="24"/>
      <c r="K478" s="33"/>
      <c r="L478" s="33"/>
      <c r="M478" s="33"/>
      <c r="N478" s="33"/>
      <c r="O478" s="33"/>
      <c r="P478" s="33"/>
      <c r="R478" s="165"/>
      <c r="S478" s="33"/>
      <c r="T478" s="33"/>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c r="BV478" s="33"/>
      <c r="BW478" s="33"/>
      <c r="BX478" s="33"/>
      <c r="BY478" s="33"/>
      <c r="BZ478" s="33"/>
      <c r="CA478" s="33"/>
      <c r="CB478" s="33"/>
      <c r="CC478" s="33"/>
      <c r="CD478" s="33"/>
      <c r="CE478" s="33"/>
      <c r="CF478" s="33"/>
      <c r="CG478" s="33"/>
      <c r="CH478" s="33"/>
      <c r="CI478" s="33"/>
      <c r="CJ478" s="33"/>
      <c r="CK478" s="33"/>
      <c r="CL478" s="33"/>
      <c r="CN478" s="24"/>
      <c r="CO478" s="33"/>
      <c r="CP478" s="33"/>
      <c r="CQ478" s="33"/>
      <c r="CR478" s="33"/>
      <c r="CS478" s="33"/>
      <c r="CT478" s="33"/>
      <c r="CU478" s="33"/>
      <c r="CV478" s="33"/>
      <c r="CW478" s="33"/>
      <c r="CX478" s="33"/>
      <c r="CY478" s="33"/>
      <c r="CZ478" s="33"/>
      <c r="DA478" s="33"/>
      <c r="DB478" s="33"/>
      <c r="DC478" s="33"/>
      <c r="DD478" s="33"/>
      <c r="DE478" s="33"/>
      <c r="DF478" s="33"/>
      <c r="DG478" s="33"/>
      <c r="DH478" s="33"/>
      <c r="DI478" s="33"/>
      <c r="DJ478" s="33"/>
      <c r="DK478" s="33"/>
      <c r="DL478" s="33"/>
    </row>
    <row r="479" spans="1:116" x14ac:dyDescent="0.35">
      <c r="B479" t="s">
        <v>332</v>
      </c>
      <c r="D479" t="s">
        <v>478</v>
      </c>
      <c r="E479" s="8" t="str">
        <f>ROW()&amp;" "&amp;D479</f>
        <v>479 SAM-PR-R</v>
      </c>
      <c r="G479" s="136" t="str">
        <f>G466</f>
        <v>(Primary label)</v>
      </c>
      <c r="H479" s="31"/>
      <c r="I479" s="73"/>
      <c r="J479" s="73"/>
      <c r="K479" s="58"/>
      <c r="L479" s="58"/>
      <c r="M479" s="58"/>
      <c r="N479" s="58"/>
      <c r="O479" s="58"/>
      <c r="P479" s="58"/>
      <c r="R479" s="33"/>
      <c r="S479" s="33"/>
      <c r="T479" s="33"/>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c r="BV479" s="33"/>
      <c r="BW479" s="33"/>
      <c r="BX479" s="33"/>
      <c r="BY479" s="33"/>
      <c r="BZ479" s="33"/>
      <c r="CA479" s="33"/>
      <c r="CB479" s="33"/>
      <c r="CC479" s="33"/>
      <c r="CD479" s="33"/>
      <c r="CE479" s="33"/>
      <c r="CF479" s="33"/>
      <c r="CG479" s="33"/>
      <c r="CH479" s="33"/>
      <c r="CI479" s="33"/>
      <c r="CJ479" s="33"/>
      <c r="CK479" s="33"/>
      <c r="CL479" s="33"/>
      <c r="CN479" s="73"/>
      <c r="CO479" s="33"/>
      <c r="CP479" s="33"/>
      <c r="CQ479" s="33"/>
      <c r="CR479" s="33"/>
      <c r="CS479" s="33"/>
      <c r="CT479" s="33"/>
      <c r="CU479" s="33"/>
      <c r="CV479" s="33"/>
      <c r="CW479" s="33"/>
      <c r="CX479" s="33"/>
      <c r="CY479" s="33"/>
      <c r="CZ479" s="33"/>
      <c r="DA479" s="33"/>
      <c r="DB479" s="33"/>
      <c r="DC479" s="33"/>
      <c r="DD479" s="33"/>
      <c r="DE479" s="33"/>
      <c r="DF479" s="33"/>
      <c r="DG479" s="33"/>
      <c r="DH479" s="33"/>
      <c r="DI479" s="33"/>
      <c r="DJ479" s="33"/>
      <c r="DK479" s="33"/>
      <c r="DL479" s="33"/>
    </row>
    <row r="480" spans="1:116" x14ac:dyDescent="0.35">
      <c r="A480" s="3"/>
      <c r="B480" t="s">
        <v>332</v>
      </c>
      <c r="D480" t="s">
        <v>478</v>
      </c>
      <c r="E480" s="8" t="str">
        <f>ROW()&amp;" "&amp;D480</f>
        <v>480 SAM-PR-R</v>
      </c>
      <c r="G480" s="241" t="str">
        <f>IFERROR(SUBSTITUTE(G474,":",""),"no unit")</f>
        <v>unit</v>
      </c>
      <c r="H480" s="208"/>
      <c r="I480" s="209"/>
      <c r="J480" s="209"/>
      <c r="K480" s="217"/>
      <c r="L480" s="217"/>
      <c r="M480" s="217"/>
      <c r="N480" s="217"/>
      <c r="O480" s="217"/>
      <c r="P480" s="217"/>
      <c r="R480" s="218"/>
      <c r="S480" s="212" t="str">
        <f t="shared" ref="S480:AX480" si="548">ADDRESS(ROW(S477),COLUMN(S477),2)</f>
        <v>S$477</v>
      </c>
      <c r="T480" s="212" t="str">
        <f t="shared" si="548"/>
        <v>T$477</v>
      </c>
      <c r="U480" s="212" t="str">
        <f t="shared" si="548"/>
        <v>U$477</v>
      </c>
      <c r="V480" s="212" t="str">
        <f t="shared" si="548"/>
        <v>V$477</v>
      </c>
      <c r="W480" s="212" t="str">
        <f t="shared" si="548"/>
        <v>W$477</v>
      </c>
      <c r="X480" s="212" t="str">
        <f t="shared" si="548"/>
        <v>X$477</v>
      </c>
      <c r="Y480" s="212" t="str">
        <f t="shared" si="548"/>
        <v>Y$477</v>
      </c>
      <c r="Z480" s="212" t="str">
        <f t="shared" si="548"/>
        <v>Z$477</v>
      </c>
      <c r="AA480" s="212" t="str">
        <f t="shared" si="548"/>
        <v>AA$477</v>
      </c>
      <c r="AB480" s="212" t="str">
        <f t="shared" si="548"/>
        <v>AB$477</v>
      </c>
      <c r="AC480" s="212" t="str">
        <f t="shared" si="548"/>
        <v>AC$477</v>
      </c>
      <c r="AD480" s="212" t="str">
        <f t="shared" si="548"/>
        <v>AD$477</v>
      </c>
      <c r="AE480" s="212" t="str">
        <f t="shared" si="548"/>
        <v>AE$477</v>
      </c>
      <c r="AF480" s="212" t="str">
        <f t="shared" si="548"/>
        <v>AF$477</v>
      </c>
      <c r="AG480" s="212" t="str">
        <f t="shared" si="548"/>
        <v>AG$477</v>
      </c>
      <c r="AH480" s="212" t="str">
        <f t="shared" si="548"/>
        <v>AH$477</v>
      </c>
      <c r="AI480" s="212" t="str">
        <f t="shared" si="548"/>
        <v>AI$477</v>
      </c>
      <c r="AJ480" s="212" t="str">
        <f t="shared" si="548"/>
        <v>AJ$477</v>
      </c>
      <c r="AK480" s="212" t="str">
        <f t="shared" si="548"/>
        <v>AK$477</v>
      </c>
      <c r="AL480" s="212" t="str">
        <f t="shared" si="548"/>
        <v>AL$477</v>
      </c>
      <c r="AM480" s="212" t="str">
        <f t="shared" si="548"/>
        <v>AM$477</v>
      </c>
      <c r="AN480" s="212" t="str">
        <f t="shared" si="548"/>
        <v>AN$477</v>
      </c>
      <c r="AO480" s="212" t="str">
        <f t="shared" si="548"/>
        <v>AO$477</v>
      </c>
      <c r="AP480" s="212" t="str">
        <f t="shared" si="548"/>
        <v>AP$477</v>
      </c>
      <c r="AQ480" s="212" t="str">
        <f t="shared" si="548"/>
        <v>AQ$477</v>
      </c>
      <c r="AR480" s="212" t="str">
        <f t="shared" si="548"/>
        <v>AR$477</v>
      </c>
      <c r="AS480" s="212" t="str">
        <f t="shared" si="548"/>
        <v>AS$477</v>
      </c>
      <c r="AT480" s="212" t="str">
        <f t="shared" si="548"/>
        <v>AT$477</v>
      </c>
      <c r="AU480" s="212" t="str">
        <f t="shared" si="548"/>
        <v>AU$477</v>
      </c>
      <c r="AV480" s="212" t="str">
        <f t="shared" si="548"/>
        <v>AV$477</v>
      </c>
      <c r="AW480" s="212" t="str">
        <f t="shared" si="548"/>
        <v>AW$477</v>
      </c>
      <c r="AX480" s="212" t="str">
        <f t="shared" si="548"/>
        <v>AX$477</v>
      </c>
      <c r="AY480" s="212" t="str">
        <f t="shared" ref="AY480:CD480" si="549">ADDRESS(ROW(AY477),COLUMN(AY477),2)</f>
        <v>AY$477</v>
      </c>
      <c r="AZ480" s="212" t="str">
        <f t="shared" si="549"/>
        <v>AZ$477</v>
      </c>
      <c r="BA480" s="212" t="str">
        <f t="shared" si="549"/>
        <v>BA$477</v>
      </c>
      <c r="BB480" s="212" t="str">
        <f t="shared" si="549"/>
        <v>BB$477</v>
      </c>
      <c r="BC480" s="212" t="str">
        <f t="shared" si="549"/>
        <v>BC$477</v>
      </c>
      <c r="BD480" s="212" t="str">
        <f t="shared" si="549"/>
        <v>BD$477</v>
      </c>
      <c r="BE480" s="212" t="str">
        <f t="shared" si="549"/>
        <v>BE$477</v>
      </c>
      <c r="BF480" s="212" t="str">
        <f t="shared" si="549"/>
        <v>BF$477</v>
      </c>
      <c r="BG480" s="212" t="str">
        <f t="shared" si="549"/>
        <v>BG$477</v>
      </c>
      <c r="BH480" s="212" t="str">
        <f t="shared" si="549"/>
        <v>BH$477</v>
      </c>
      <c r="BI480" s="212" t="str">
        <f t="shared" si="549"/>
        <v>BI$477</v>
      </c>
      <c r="BJ480" s="212" t="str">
        <f t="shared" si="549"/>
        <v>BJ$477</v>
      </c>
      <c r="BK480" s="212" t="str">
        <f t="shared" si="549"/>
        <v>BK$477</v>
      </c>
      <c r="BL480" s="212" t="str">
        <f t="shared" si="549"/>
        <v>BL$477</v>
      </c>
      <c r="BM480" s="212" t="str">
        <f t="shared" si="549"/>
        <v>BM$477</v>
      </c>
      <c r="BN480" s="212" t="str">
        <f t="shared" si="549"/>
        <v>BN$477</v>
      </c>
      <c r="BO480" s="212" t="str">
        <f t="shared" si="549"/>
        <v>BO$477</v>
      </c>
      <c r="BP480" s="212" t="str">
        <f t="shared" si="549"/>
        <v>BP$477</v>
      </c>
      <c r="BQ480" s="212" t="str">
        <f t="shared" si="549"/>
        <v>BQ$477</v>
      </c>
      <c r="BR480" s="212" t="str">
        <f t="shared" si="549"/>
        <v>BR$477</v>
      </c>
      <c r="BS480" s="212" t="str">
        <f t="shared" si="549"/>
        <v>BS$477</v>
      </c>
      <c r="BT480" s="212" t="str">
        <f t="shared" si="549"/>
        <v>BT$477</v>
      </c>
      <c r="BU480" s="212" t="str">
        <f t="shared" si="549"/>
        <v>BU$477</v>
      </c>
      <c r="BV480" s="212" t="str">
        <f t="shared" si="549"/>
        <v>BV$477</v>
      </c>
      <c r="BW480" s="212" t="str">
        <f t="shared" si="549"/>
        <v>BW$477</v>
      </c>
      <c r="BX480" s="212" t="str">
        <f t="shared" si="549"/>
        <v>BX$477</v>
      </c>
      <c r="BY480" s="212" t="str">
        <f t="shared" si="549"/>
        <v>BY$477</v>
      </c>
      <c r="BZ480" s="212" t="str">
        <f t="shared" si="549"/>
        <v>BZ$477</v>
      </c>
      <c r="CA480" s="212" t="str">
        <f t="shared" si="549"/>
        <v>CA$477</v>
      </c>
      <c r="CB480" s="212" t="str">
        <f t="shared" si="549"/>
        <v>CB$477</v>
      </c>
      <c r="CC480" s="212" t="str">
        <f t="shared" si="549"/>
        <v>CC$477</v>
      </c>
      <c r="CD480" s="212" t="str">
        <f t="shared" si="549"/>
        <v>CD$477</v>
      </c>
      <c r="CE480" s="212" t="str">
        <f t="shared" ref="CE480:CL480" si="550">ADDRESS(ROW(CE477),COLUMN(CE477),2)</f>
        <v>CE$477</v>
      </c>
      <c r="CF480" s="212" t="str">
        <f t="shared" si="550"/>
        <v>CF$477</v>
      </c>
      <c r="CG480" s="212" t="str">
        <f t="shared" si="550"/>
        <v>CG$477</v>
      </c>
      <c r="CH480" s="212" t="str">
        <f t="shared" si="550"/>
        <v>CH$477</v>
      </c>
      <c r="CI480" s="212" t="str">
        <f t="shared" si="550"/>
        <v>CI$477</v>
      </c>
      <c r="CJ480" s="212" t="str">
        <f t="shared" si="550"/>
        <v>CJ$477</v>
      </c>
      <c r="CK480" s="212" t="str">
        <f t="shared" si="550"/>
        <v>CK$477</v>
      </c>
      <c r="CL480" s="212" t="str">
        <f t="shared" si="550"/>
        <v>CL$477</v>
      </c>
      <c r="CN480" s="209"/>
      <c r="CO480" s="212" t="str">
        <f t="shared" ref="CO480:DK480" si="551">ADDRESS(ROW(CO477),COLUMN(CO477),2)</f>
        <v>CO$477</v>
      </c>
      <c r="CP480" s="212" t="str">
        <f t="shared" si="551"/>
        <v>CP$477</v>
      </c>
      <c r="CQ480" s="212" t="str">
        <f t="shared" si="551"/>
        <v>CQ$477</v>
      </c>
      <c r="CR480" s="212" t="str">
        <f t="shared" si="551"/>
        <v>CR$477</v>
      </c>
      <c r="CS480" s="212" t="str">
        <f t="shared" si="551"/>
        <v>CS$477</v>
      </c>
      <c r="CT480" s="212" t="str">
        <f t="shared" si="551"/>
        <v>CT$477</v>
      </c>
      <c r="CU480" s="212" t="str">
        <f t="shared" si="551"/>
        <v>CU$477</v>
      </c>
      <c r="CV480" s="212" t="str">
        <f t="shared" si="551"/>
        <v>CV$477</v>
      </c>
      <c r="CW480" s="212" t="str">
        <f t="shared" si="551"/>
        <v>CW$477</v>
      </c>
      <c r="CX480" s="212" t="str">
        <f t="shared" si="551"/>
        <v>CX$477</v>
      </c>
      <c r="CY480" s="212" t="str">
        <f t="shared" si="551"/>
        <v>CY$477</v>
      </c>
      <c r="CZ480" s="212" t="str">
        <f t="shared" si="551"/>
        <v>CZ$477</v>
      </c>
      <c r="DA480" s="212" t="str">
        <f t="shared" si="551"/>
        <v>DA$477</v>
      </c>
      <c r="DB480" s="212" t="str">
        <f t="shared" si="551"/>
        <v>DB$477</v>
      </c>
      <c r="DC480" s="212" t="str">
        <f t="shared" si="551"/>
        <v>DC$477</v>
      </c>
      <c r="DD480" s="212" t="str">
        <f t="shared" si="551"/>
        <v>DD$477</v>
      </c>
      <c r="DE480" s="212" t="str">
        <f t="shared" si="551"/>
        <v>DE$477</v>
      </c>
      <c r="DF480" s="212" t="str">
        <f t="shared" si="551"/>
        <v>DF$477</v>
      </c>
      <c r="DG480" s="212" t="str">
        <f t="shared" si="551"/>
        <v>DG$477</v>
      </c>
      <c r="DH480" s="212" t="str">
        <f t="shared" si="551"/>
        <v>DH$477</v>
      </c>
      <c r="DI480" s="212" t="str">
        <f t="shared" si="551"/>
        <v>DI$477</v>
      </c>
      <c r="DJ480" s="212" t="str">
        <f t="shared" si="551"/>
        <v>DJ$477</v>
      </c>
      <c r="DK480" s="212" t="str">
        <f t="shared" si="551"/>
        <v>DK$477</v>
      </c>
      <c r="DL480" s="212" t="str">
        <f t="shared" ref="DL480" si="552">ADDRESS(ROW(DL477),COLUMN(DL477),2)</f>
        <v>DL$477</v>
      </c>
    </row>
    <row r="481" spans="1:116" x14ac:dyDescent="0.35">
      <c r="B481" t="s">
        <v>332</v>
      </c>
      <c r="D481" t="s">
        <v>478</v>
      </c>
      <c r="E481" s="8" t="str">
        <f>ROW()&amp;" "&amp;D481</f>
        <v>481 SAM-PR-R</v>
      </c>
      <c r="G481" s="136" t="str">
        <f>G468</f>
        <v>Primary revenue driver</v>
      </c>
      <c r="H481" s="31"/>
      <c r="I481" s="73"/>
      <c r="J481" s="73"/>
      <c r="K481" s="58"/>
      <c r="L481" s="58"/>
      <c r="M481" s="58"/>
      <c r="N481" s="58"/>
      <c r="O481" s="58"/>
      <c r="P481" s="58"/>
      <c r="R481" s="33"/>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73"/>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35">
      <c r="B482" t="s">
        <v>332</v>
      </c>
      <c r="D482" t="s">
        <v>478</v>
      </c>
      <c r="E482" s="8" t="str">
        <f t="shared" ref="E482:E485" si="553">ROW()&amp;" "&amp;D482</f>
        <v>482 SAM-PR-R</v>
      </c>
      <c r="G482" s="136" t="str">
        <f>G469</f>
        <v>Primary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35">
      <c r="B483" t="s">
        <v>332</v>
      </c>
      <c r="D483" t="s">
        <v>478</v>
      </c>
      <c r="E483" s="8" t="str">
        <f t="shared" ref="E483" si="554">ROW()&amp;" "&amp;D483</f>
        <v>483 SAM-PR-R</v>
      </c>
      <c r="G483" s="136" t="str">
        <f>G470</f>
        <v>(Secondary label)</v>
      </c>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35">
      <c r="B484" t="s">
        <v>332</v>
      </c>
      <c r="D484" t="s">
        <v>478</v>
      </c>
      <c r="E484" s="8" t="str">
        <f t="shared" si="553"/>
        <v>484 SAM-PR-R</v>
      </c>
      <c r="G484" s="136" t="str">
        <f>G471</f>
        <v xml:space="preserve">secondary unit </v>
      </c>
      <c r="H484" s="12"/>
      <c r="I484" s="60"/>
      <c r="J484" s="60"/>
      <c r="K484" s="15"/>
      <c r="L484" s="15"/>
      <c r="M484" s="15"/>
      <c r="N484" s="15"/>
      <c r="O484" s="15"/>
      <c r="P484" s="15"/>
      <c r="R484" s="15"/>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N484" s="60"/>
      <c r="CO484" s="76"/>
      <c r="CP484" s="76"/>
      <c r="CQ484" s="76"/>
      <c r="CR484" s="76"/>
      <c r="CS484" s="76"/>
      <c r="CT484" s="76"/>
      <c r="CU484" s="76"/>
      <c r="CV484" s="76"/>
      <c r="CW484" s="76"/>
      <c r="CX484" s="76"/>
      <c r="CY484" s="76"/>
      <c r="CZ484" s="76"/>
      <c r="DA484" s="76"/>
      <c r="DB484" s="76"/>
      <c r="DC484" s="76"/>
      <c r="DD484" s="76"/>
      <c r="DE484" s="76"/>
      <c r="DF484" s="76"/>
      <c r="DG484" s="76"/>
      <c r="DH484" s="76"/>
      <c r="DI484" s="76"/>
      <c r="DJ484" s="76"/>
      <c r="DK484" s="76"/>
      <c r="DL484" s="76"/>
    </row>
    <row r="485" spans="1:116" x14ac:dyDescent="0.35">
      <c r="B485" t="s">
        <v>332</v>
      </c>
      <c r="D485" t="s">
        <v>478</v>
      </c>
      <c r="E485" s="8" t="str">
        <f t="shared" si="553"/>
        <v>485 SAM-PR-R</v>
      </c>
      <c r="G485" s="136" t="str">
        <f>G472</f>
        <v>Secondary revenue driver</v>
      </c>
      <c r="H485" s="12"/>
      <c r="I485" s="60"/>
      <c r="J485" s="60"/>
      <c r="K485" s="15"/>
      <c r="L485" s="15"/>
      <c r="M485" s="15"/>
      <c r="N485" s="15"/>
      <c r="O485" s="15"/>
      <c r="P485" s="15"/>
      <c r="R485" s="15"/>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N485" s="60"/>
      <c r="CO485" s="76"/>
      <c r="CP485" s="76"/>
      <c r="CQ485" s="76"/>
      <c r="CR485" s="76"/>
      <c r="CS485" s="76"/>
      <c r="CT485" s="76"/>
      <c r="CU485" s="76"/>
      <c r="CV485" s="76"/>
      <c r="CW485" s="76"/>
      <c r="CX485" s="76"/>
      <c r="CY485" s="76"/>
      <c r="CZ485" s="76"/>
      <c r="DA485" s="76"/>
      <c r="DB485" s="76"/>
      <c r="DC485" s="76"/>
      <c r="DD485" s="76"/>
      <c r="DE485" s="76"/>
      <c r="DF485" s="76"/>
      <c r="DG485" s="76"/>
      <c r="DH485" s="76"/>
      <c r="DI485" s="76"/>
      <c r="DJ485" s="76"/>
      <c r="DK485" s="76"/>
      <c r="DL485" s="76"/>
    </row>
    <row r="486" spans="1:116" x14ac:dyDescent="0.35">
      <c r="E486" s="8"/>
      <c r="G486" s="8" t="s">
        <v>459</v>
      </c>
      <c r="H486" s="12"/>
      <c r="I486" s="60"/>
      <c r="J486" s="60"/>
      <c r="K486" s="15"/>
      <c r="L486" s="15"/>
      <c r="M486" s="15"/>
      <c r="N486" s="15"/>
      <c r="O486" s="15"/>
      <c r="P486" s="15"/>
      <c r="R486" s="15"/>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N486" s="60"/>
      <c r="CO486" s="76"/>
      <c r="CP486" s="76"/>
      <c r="CQ486" s="76"/>
      <c r="CR486" s="76"/>
      <c r="CS486" s="76"/>
      <c r="CT486" s="76"/>
      <c r="CU486" s="76"/>
      <c r="CV486" s="76"/>
      <c r="CW486" s="76"/>
      <c r="CX486" s="76"/>
      <c r="CY486" s="76"/>
      <c r="CZ486" s="76"/>
      <c r="DA486" s="76"/>
      <c r="DB486" s="76"/>
      <c r="DC486" s="76"/>
      <c r="DD486" s="76"/>
      <c r="DE486" s="76"/>
      <c r="DF486" s="76"/>
      <c r="DG486" s="76"/>
      <c r="DH486" s="76"/>
      <c r="DI486" s="76"/>
      <c r="DJ486" s="76"/>
      <c r="DK486" s="76"/>
      <c r="DL486" s="76"/>
    </row>
    <row r="487" spans="1:116" x14ac:dyDescent="0.35">
      <c r="E487" s="8"/>
      <c r="G487" s="8" t="s">
        <v>5</v>
      </c>
      <c r="H487" s="12"/>
      <c r="I487" s="60"/>
      <c r="J487" s="60"/>
      <c r="K487" s="15"/>
      <c r="L487" s="15"/>
      <c r="M487" s="15"/>
      <c r="N487" s="15"/>
      <c r="O487" s="15"/>
      <c r="P487" s="15"/>
      <c r="R487" s="15"/>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c r="AY487" s="76"/>
      <c r="AZ487" s="76"/>
      <c r="BA487" s="76"/>
      <c r="BB487" s="76"/>
      <c r="BC487" s="76"/>
      <c r="BD487" s="76"/>
      <c r="BE487" s="76"/>
      <c r="BF487" s="76"/>
      <c r="BG487" s="76"/>
      <c r="BH487" s="76"/>
      <c r="BI487" s="76"/>
      <c r="BJ487" s="76"/>
      <c r="BK487" s="76"/>
      <c r="BL487" s="76"/>
      <c r="BM487" s="76"/>
      <c r="BN487" s="76"/>
      <c r="BO487" s="76"/>
      <c r="BP487" s="76"/>
      <c r="BQ487" s="76"/>
      <c r="BR487" s="76"/>
      <c r="BS487" s="76"/>
      <c r="BT487" s="76"/>
      <c r="BU487" s="76"/>
      <c r="BV487" s="76"/>
      <c r="BW487" s="76"/>
      <c r="BX487" s="76"/>
      <c r="BY487" s="76"/>
      <c r="BZ487" s="76"/>
      <c r="CA487" s="76"/>
      <c r="CB487" s="76"/>
      <c r="CC487" s="76"/>
      <c r="CD487" s="76"/>
      <c r="CE487" s="76"/>
      <c r="CF487" s="76"/>
      <c r="CG487" s="76"/>
      <c r="CH487" s="76"/>
      <c r="CI487" s="76"/>
      <c r="CJ487" s="76"/>
      <c r="CK487" s="76"/>
      <c r="CL487" s="76"/>
      <c r="CN487" s="60"/>
      <c r="CO487" s="76"/>
      <c r="CP487" s="76"/>
      <c r="CQ487" s="76"/>
      <c r="CR487" s="76"/>
      <c r="CS487" s="76"/>
      <c r="CT487" s="76"/>
      <c r="CU487" s="76"/>
      <c r="CV487" s="76"/>
      <c r="CW487" s="76"/>
      <c r="CX487" s="76"/>
      <c r="CY487" s="76"/>
      <c r="CZ487" s="76"/>
      <c r="DA487" s="76"/>
      <c r="DB487" s="76"/>
      <c r="DC487" s="76"/>
      <c r="DD487" s="76"/>
      <c r="DE487" s="76"/>
      <c r="DF487" s="76"/>
      <c r="DG487" s="76"/>
      <c r="DH487" s="76"/>
      <c r="DI487" s="76"/>
      <c r="DJ487" s="76"/>
      <c r="DK487" s="76"/>
      <c r="DL487" s="76"/>
    </row>
    <row r="488" spans="1:116" x14ac:dyDescent="0.35">
      <c r="E488" s="8"/>
      <c r="H488" s="12"/>
      <c r="I488" s="60"/>
      <c r="J488" s="60"/>
      <c r="K488" s="15"/>
      <c r="L488" s="15"/>
      <c r="M488" s="15"/>
      <c r="N488" s="15"/>
      <c r="O488" s="15"/>
      <c r="P488" s="15"/>
      <c r="R488" s="15"/>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N488" s="60"/>
      <c r="CO488" s="76"/>
      <c r="CP488" s="76"/>
      <c r="CQ488" s="76"/>
      <c r="CR488" s="76"/>
      <c r="CS488" s="76"/>
      <c r="CT488" s="76"/>
      <c r="CU488" s="76"/>
      <c r="CV488" s="76"/>
      <c r="CW488" s="76"/>
      <c r="CX488" s="76"/>
      <c r="CY488" s="76"/>
      <c r="CZ488" s="76"/>
      <c r="DA488" s="76"/>
      <c r="DB488" s="76"/>
      <c r="DC488" s="76"/>
      <c r="DD488" s="76"/>
      <c r="DE488" s="76"/>
      <c r="DF488" s="76"/>
      <c r="DG488" s="76"/>
      <c r="DH488" s="76"/>
      <c r="DI488" s="76"/>
      <c r="DJ488" s="76"/>
      <c r="DK488" s="76"/>
      <c r="DL488" s="76"/>
    </row>
    <row r="489" spans="1:116" x14ac:dyDescent="0.35">
      <c r="E489" s="8"/>
      <c r="H489" s="12"/>
      <c r="I489" s="60"/>
      <c r="J489" s="60"/>
      <c r="K489" s="15"/>
      <c r="L489" s="15"/>
      <c r="M489" s="15"/>
      <c r="N489" s="15"/>
      <c r="O489" s="15"/>
      <c r="P489" s="15"/>
      <c r="R489" s="15"/>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c r="CN489" s="60"/>
      <c r="CO489" s="76"/>
      <c r="CP489" s="76"/>
      <c r="CQ489" s="76"/>
      <c r="CR489" s="76"/>
      <c r="CS489" s="76"/>
      <c r="CT489" s="76"/>
      <c r="CU489" s="76"/>
      <c r="CV489" s="76"/>
      <c r="CW489" s="76"/>
      <c r="CX489" s="76"/>
      <c r="CY489" s="76"/>
      <c r="CZ489" s="76"/>
      <c r="DA489" s="76"/>
      <c r="DB489" s="76"/>
      <c r="DC489" s="76"/>
      <c r="DD489" s="76"/>
      <c r="DE489" s="76"/>
      <c r="DF489" s="76"/>
      <c r="DG489" s="76"/>
      <c r="DH489" s="76"/>
      <c r="DI489" s="76"/>
      <c r="DJ489" s="76"/>
      <c r="DK489" s="76"/>
      <c r="DL489" s="76"/>
    </row>
    <row r="490" spans="1:116" x14ac:dyDescent="0.35">
      <c r="E490" s="8"/>
      <c r="G490" s="136"/>
      <c r="H490" s="31"/>
      <c r="I490" s="73"/>
      <c r="J490" s="73"/>
      <c r="K490" s="39"/>
      <c r="L490" s="39"/>
      <c r="M490" s="39"/>
      <c r="N490" s="39"/>
      <c r="O490" s="39"/>
      <c r="P490" s="39"/>
      <c r="R490" s="38"/>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c r="AY490" s="76"/>
      <c r="AZ490" s="76"/>
      <c r="BA490" s="76"/>
      <c r="BB490" s="76"/>
      <c r="BC490" s="76"/>
      <c r="BD490" s="76"/>
      <c r="BE490" s="76"/>
      <c r="BF490" s="76"/>
      <c r="BG490" s="76"/>
      <c r="BH490" s="76"/>
      <c r="BI490" s="76"/>
      <c r="BJ490" s="76"/>
      <c r="BK490" s="76"/>
      <c r="BL490" s="76"/>
      <c r="BM490" s="76"/>
      <c r="BN490" s="76"/>
      <c r="BO490" s="76"/>
      <c r="BP490" s="76"/>
      <c r="BQ490" s="76"/>
      <c r="BR490" s="76"/>
      <c r="BS490" s="76"/>
      <c r="BT490" s="76"/>
      <c r="BU490" s="76"/>
      <c r="BV490" s="76"/>
      <c r="BW490" s="76"/>
      <c r="BX490" s="76"/>
      <c r="BY490" s="76"/>
      <c r="BZ490" s="76"/>
      <c r="CA490" s="76"/>
      <c r="CB490" s="76"/>
      <c r="CC490" s="76"/>
      <c r="CD490" s="76"/>
      <c r="CE490" s="76"/>
      <c r="CF490" s="76"/>
      <c r="CG490" s="76"/>
      <c r="CH490" s="76"/>
      <c r="CI490" s="76"/>
      <c r="CJ490" s="76"/>
      <c r="CK490" s="76"/>
      <c r="CL490" s="76"/>
      <c r="CN490" s="73"/>
      <c r="CO490" s="76"/>
      <c r="CP490" s="76"/>
      <c r="CQ490" s="76"/>
      <c r="CR490" s="76"/>
      <c r="CS490" s="76"/>
      <c r="CT490" s="76"/>
      <c r="CU490" s="76"/>
      <c r="CV490" s="76"/>
      <c r="CW490" s="76"/>
      <c r="CX490" s="76"/>
      <c r="CY490" s="76"/>
      <c r="CZ490" s="76"/>
      <c r="DA490" s="76"/>
      <c r="DB490" s="76"/>
      <c r="DC490" s="76"/>
      <c r="DD490" s="76"/>
      <c r="DE490" s="76"/>
      <c r="DF490" s="76"/>
      <c r="DG490" s="76"/>
      <c r="DH490" s="76"/>
      <c r="DI490" s="76"/>
      <c r="DJ490" s="76"/>
      <c r="DK490" s="76"/>
      <c r="DL490" s="76"/>
    </row>
    <row r="491" spans="1:116" x14ac:dyDescent="0.35">
      <c r="A491" s="174"/>
      <c r="E491" s="8"/>
      <c r="G491" s="175" t="s">
        <v>490</v>
      </c>
      <c r="H491" s="174"/>
      <c r="I491" s="176"/>
      <c r="J491" s="176"/>
      <c r="K491" s="197"/>
      <c r="L491" s="197"/>
      <c r="M491" s="197"/>
      <c r="N491" s="197"/>
      <c r="O491" s="197"/>
      <c r="P491" s="197"/>
      <c r="R491" s="198"/>
      <c r="S491" s="174"/>
      <c r="T491" s="174"/>
      <c r="U491" s="174"/>
      <c r="V491" s="174"/>
      <c r="W491" s="174"/>
      <c r="X491" s="174"/>
      <c r="Y491" s="174"/>
      <c r="Z491" s="174"/>
      <c r="AA491" s="174"/>
      <c r="AB491" s="174"/>
      <c r="AC491" s="174"/>
      <c r="AD491" s="174"/>
      <c r="AE491" s="174"/>
      <c r="AF491" s="174"/>
      <c r="AG491" s="174"/>
      <c r="AH491" s="174"/>
      <c r="AI491" s="174"/>
      <c r="AJ491" s="174"/>
      <c r="AK491" s="174"/>
      <c r="AL491" s="174"/>
      <c r="AM491" s="174"/>
      <c r="AN491" s="174"/>
      <c r="AO491" s="174"/>
      <c r="AP491" s="174"/>
      <c r="AQ491" s="174"/>
      <c r="AR491" s="174"/>
      <c r="AS491" s="174"/>
      <c r="AT491" s="174"/>
      <c r="AU491" s="174"/>
      <c r="AV491" s="174"/>
      <c r="AW491" s="174"/>
      <c r="AX491" s="174"/>
      <c r="AY491" s="174"/>
      <c r="AZ491" s="174"/>
      <c r="BA491" s="174"/>
      <c r="BB491" s="174"/>
      <c r="BC491" s="174"/>
      <c r="BD491" s="174"/>
      <c r="BE491" s="174"/>
      <c r="BF491" s="174"/>
      <c r="BG491" s="174"/>
      <c r="BH491" s="174"/>
      <c r="BI491" s="174"/>
      <c r="BJ491" s="174"/>
      <c r="BK491" s="174"/>
      <c r="BL491" s="174"/>
      <c r="BM491" s="174"/>
      <c r="BN491" s="174"/>
      <c r="BO491" s="174"/>
      <c r="BP491" s="174"/>
      <c r="BQ491" s="174"/>
      <c r="BR491" s="174"/>
      <c r="BS491" s="174"/>
      <c r="BT491" s="174"/>
      <c r="BU491" s="174"/>
      <c r="BV491" s="174"/>
      <c r="BW491" s="174"/>
      <c r="BX491" s="174"/>
      <c r="BY491" s="174"/>
      <c r="BZ491" s="174"/>
      <c r="CA491" s="174"/>
      <c r="CB491" s="174"/>
      <c r="CC491" s="174"/>
      <c r="CD491" s="174"/>
      <c r="CE491" s="174"/>
      <c r="CF491" s="174"/>
      <c r="CG491" s="174"/>
      <c r="CH491" s="174"/>
      <c r="CI491" s="174"/>
      <c r="CJ491" s="174"/>
      <c r="CK491" s="174"/>
      <c r="CL491" s="174"/>
      <c r="CN491" s="176"/>
      <c r="CO491" s="174"/>
      <c r="CP491" s="174"/>
      <c r="CQ491" s="174"/>
      <c r="CR491" s="174"/>
      <c r="CS491" s="174"/>
      <c r="CT491" s="174"/>
      <c r="CU491" s="174"/>
      <c r="CV491" s="174"/>
      <c r="CW491" s="174"/>
      <c r="CX491" s="174"/>
      <c r="CY491" s="174"/>
      <c r="CZ491" s="174"/>
      <c r="DA491" s="174"/>
      <c r="DB491" s="174"/>
      <c r="DC491" s="174"/>
      <c r="DD491" s="174"/>
      <c r="DE491" s="174"/>
      <c r="DF491" s="174"/>
      <c r="DG491" s="174"/>
      <c r="DH491" s="174"/>
      <c r="DI491" s="174"/>
      <c r="DJ491" s="174"/>
      <c r="DK491" s="174"/>
      <c r="DL491" s="174"/>
    </row>
    <row r="492" spans="1:116" x14ac:dyDescent="0.35">
      <c r="A492" s="174"/>
      <c r="E492" s="8"/>
      <c r="G492" s="175" t="s">
        <v>492</v>
      </c>
      <c r="H492" s="174"/>
      <c r="I492" s="176"/>
      <c r="J492" s="176"/>
      <c r="K492" s="197"/>
      <c r="L492" s="197"/>
      <c r="M492" s="197"/>
      <c r="N492" s="197"/>
      <c r="O492" s="197"/>
      <c r="P492" s="197"/>
      <c r="R492" s="198"/>
      <c r="S492" s="174"/>
      <c r="T492" s="174"/>
      <c r="U492" s="174"/>
      <c r="V492" s="174"/>
      <c r="W492" s="174"/>
      <c r="X492" s="174"/>
      <c r="Y492" s="174"/>
      <c r="Z492" s="174"/>
      <c r="AA492" s="174"/>
      <c r="AB492" s="174"/>
      <c r="AC492" s="174"/>
      <c r="AD492" s="174"/>
      <c r="AE492" s="174"/>
      <c r="AF492" s="174"/>
      <c r="AG492" s="174"/>
      <c r="AH492" s="174"/>
      <c r="AI492" s="174"/>
      <c r="AJ492" s="174"/>
      <c r="AK492" s="174"/>
      <c r="AL492" s="174"/>
      <c r="AM492" s="174"/>
      <c r="AN492" s="174"/>
      <c r="AO492" s="174"/>
      <c r="AP492" s="174"/>
      <c r="AQ492" s="174"/>
      <c r="AR492" s="174"/>
      <c r="AS492" s="174"/>
      <c r="AT492" s="174"/>
      <c r="AU492" s="174"/>
      <c r="AV492" s="174"/>
      <c r="AW492" s="174"/>
      <c r="AX492" s="174"/>
      <c r="AY492" s="174"/>
      <c r="AZ492" s="174"/>
      <c r="BA492" s="174"/>
      <c r="BB492" s="174"/>
      <c r="BC492" s="174"/>
      <c r="BD492" s="174"/>
      <c r="BE492" s="174"/>
      <c r="BF492" s="174"/>
      <c r="BG492" s="174"/>
      <c r="BH492" s="174"/>
      <c r="BI492" s="174"/>
      <c r="BJ492" s="174"/>
      <c r="BK492" s="174"/>
      <c r="BL492" s="174"/>
      <c r="BM492" s="174"/>
      <c r="BN492" s="174"/>
      <c r="BO492" s="174"/>
      <c r="BP492" s="174"/>
      <c r="BQ492" s="174"/>
      <c r="BR492" s="174"/>
      <c r="BS492" s="174"/>
      <c r="BT492" s="174"/>
      <c r="BU492" s="174"/>
      <c r="BV492" s="174"/>
      <c r="BW492" s="174"/>
      <c r="BX492" s="174"/>
      <c r="BY492" s="174"/>
      <c r="BZ492" s="174"/>
      <c r="CA492" s="174"/>
      <c r="CB492" s="174"/>
      <c r="CC492" s="174"/>
      <c r="CD492" s="174"/>
      <c r="CE492" s="174"/>
      <c r="CF492" s="174"/>
      <c r="CG492" s="174"/>
      <c r="CH492" s="174"/>
      <c r="CI492" s="174"/>
      <c r="CJ492" s="174"/>
      <c r="CK492" s="174"/>
      <c r="CL492" s="174"/>
      <c r="CN492" s="176"/>
      <c r="CO492" s="174"/>
      <c r="CP492" s="174"/>
      <c r="CQ492" s="174"/>
      <c r="CR492" s="174"/>
      <c r="CS492" s="174"/>
      <c r="CT492" s="174"/>
      <c r="CU492" s="174"/>
      <c r="CV492" s="174"/>
      <c r="CW492" s="174"/>
      <c r="CX492" s="174"/>
      <c r="CY492" s="174"/>
      <c r="CZ492" s="174"/>
      <c r="DA492" s="174"/>
      <c r="DB492" s="174"/>
      <c r="DC492" s="174"/>
      <c r="DD492" s="174"/>
      <c r="DE492" s="174"/>
      <c r="DF492" s="174"/>
      <c r="DG492" s="174"/>
      <c r="DH492" s="174"/>
      <c r="DI492" s="174"/>
      <c r="DJ492" s="174"/>
      <c r="DK492" s="174"/>
      <c r="DL492" s="174"/>
    </row>
    <row r="493" spans="1:116" x14ac:dyDescent="0.35">
      <c r="A493" s="174"/>
      <c r="E493" s="8"/>
      <c r="G493" s="175" t="s">
        <v>461</v>
      </c>
      <c r="H493" s="174"/>
      <c r="I493" s="176"/>
      <c r="J493" s="176"/>
      <c r="K493" s="197"/>
      <c r="L493" s="197"/>
      <c r="M493" s="197"/>
      <c r="N493" s="197"/>
      <c r="O493" s="197"/>
      <c r="P493" s="197"/>
      <c r="R493" s="198"/>
      <c r="S493" s="199" t="str">
        <f t="shared" ref="S493:AX493" si="555">S$20</f>
        <v>S$16</v>
      </c>
      <c r="T493" s="199" t="str">
        <f t="shared" si="555"/>
        <v>T$16</v>
      </c>
      <c r="U493" s="199" t="str">
        <f t="shared" si="555"/>
        <v>U$16</v>
      </c>
      <c r="V493" s="199" t="str">
        <f t="shared" si="555"/>
        <v>V$16</v>
      </c>
      <c r="W493" s="199" t="str">
        <f t="shared" si="555"/>
        <v>W$16</v>
      </c>
      <c r="X493" s="199" t="str">
        <f t="shared" si="555"/>
        <v>X$16</v>
      </c>
      <c r="Y493" s="199" t="str">
        <f t="shared" si="555"/>
        <v>Y$16</v>
      </c>
      <c r="Z493" s="199" t="str">
        <f t="shared" si="555"/>
        <v>Z$16</v>
      </c>
      <c r="AA493" s="199" t="str">
        <f t="shared" si="555"/>
        <v>AA$16</v>
      </c>
      <c r="AB493" s="199" t="str">
        <f t="shared" si="555"/>
        <v>AB$16</v>
      </c>
      <c r="AC493" s="199" t="str">
        <f t="shared" si="555"/>
        <v>AC$16</v>
      </c>
      <c r="AD493" s="199" t="str">
        <f t="shared" si="555"/>
        <v>AD$16</v>
      </c>
      <c r="AE493" s="199" t="str">
        <f t="shared" si="555"/>
        <v>AE$16</v>
      </c>
      <c r="AF493" s="199" t="str">
        <f t="shared" si="555"/>
        <v>AF$16</v>
      </c>
      <c r="AG493" s="199" t="str">
        <f t="shared" si="555"/>
        <v>AG$16</v>
      </c>
      <c r="AH493" s="199" t="str">
        <f t="shared" si="555"/>
        <v>AH$16</v>
      </c>
      <c r="AI493" s="199" t="str">
        <f t="shared" si="555"/>
        <v>AI$16</v>
      </c>
      <c r="AJ493" s="199" t="str">
        <f t="shared" si="555"/>
        <v>AJ$16</v>
      </c>
      <c r="AK493" s="199" t="str">
        <f t="shared" si="555"/>
        <v>AK$16</v>
      </c>
      <c r="AL493" s="199" t="str">
        <f t="shared" si="555"/>
        <v>AL$16</v>
      </c>
      <c r="AM493" s="199" t="str">
        <f t="shared" si="555"/>
        <v>AM$16</v>
      </c>
      <c r="AN493" s="199" t="str">
        <f t="shared" si="555"/>
        <v>AN$16</v>
      </c>
      <c r="AO493" s="199" t="str">
        <f t="shared" si="555"/>
        <v>AO$16</v>
      </c>
      <c r="AP493" s="199" t="str">
        <f t="shared" si="555"/>
        <v>AP$16</v>
      </c>
      <c r="AQ493" s="199" t="str">
        <f t="shared" si="555"/>
        <v>AQ$16</v>
      </c>
      <c r="AR493" s="199" t="str">
        <f t="shared" si="555"/>
        <v>AR$16</v>
      </c>
      <c r="AS493" s="199" t="str">
        <f t="shared" si="555"/>
        <v>AS$16</v>
      </c>
      <c r="AT493" s="199" t="str">
        <f t="shared" si="555"/>
        <v>AT$16</v>
      </c>
      <c r="AU493" s="199" t="str">
        <f t="shared" si="555"/>
        <v>AU$16</v>
      </c>
      <c r="AV493" s="199" t="str">
        <f t="shared" si="555"/>
        <v>AV$16</v>
      </c>
      <c r="AW493" s="199" t="str">
        <f t="shared" si="555"/>
        <v>AW$16</v>
      </c>
      <c r="AX493" s="199" t="str">
        <f t="shared" si="555"/>
        <v>AX$16</v>
      </c>
      <c r="AY493" s="199" t="str">
        <f t="shared" ref="AY493:CD493" si="556">AY$20</f>
        <v>AY$16</v>
      </c>
      <c r="AZ493" s="199" t="str">
        <f t="shared" si="556"/>
        <v>AZ$16</v>
      </c>
      <c r="BA493" s="199" t="str">
        <f t="shared" si="556"/>
        <v>BA$16</v>
      </c>
      <c r="BB493" s="199" t="str">
        <f t="shared" si="556"/>
        <v>BB$16</v>
      </c>
      <c r="BC493" s="199" t="str">
        <f t="shared" si="556"/>
        <v>BC$16</v>
      </c>
      <c r="BD493" s="199" t="str">
        <f t="shared" si="556"/>
        <v>BD$16</v>
      </c>
      <c r="BE493" s="199" t="str">
        <f t="shared" si="556"/>
        <v>BE$16</v>
      </c>
      <c r="BF493" s="199" t="str">
        <f t="shared" si="556"/>
        <v>BF$16</v>
      </c>
      <c r="BG493" s="199" t="str">
        <f t="shared" si="556"/>
        <v>BG$16</v>
      </c>
      <c r="BH493" s="199" t="str">
        <f t="shared" si="556"/>
        <v>BH$16</v>
      </c>
      <c r="BI493" s="199" t="str">
        <f t="shared" si="556"/>
        <v>BI$16</v>
      </c>
      <c r="BJ493" s="199" t="str">
        <f t="shared" si="556"/>
        <v>BJ$16</v>
      </c>
      <c r="BK493" s="199" t="str">
        <f t="shared" si="556"/>
        <v>BK$16</v>
      </c>
      <c r="BL493" s="199" t="str">
        <f t="shared" si="556"/>
        <v>BL$16</v>
      </c>
      <c r="BM493" s="199" t="str">
        <f t="shared" si="556"/>
        <v>BM$16</v>
      </c>
      <c r="BN493" s="199" t="str">
        <f t="shared" si="556"/>
        <v>BN$16</v>
      </c>
      <c r="BO493" s="199" t="str">
        <f t="shared" si="556"/>
        <v>BO$16</v>
      </c>
      <c r="BP493" s="199" t="str">
        <f t="shared" si="556"/>
        <v>BP$16</v>
      </c>
      <c r="BQ493" s="199" t="str">
        <f t="shared" si="556"/>
        <v>BQ$16</v>
      </c>
      <c r="BR493" s="199" t="str">
        <f t="shared" si="556"/>
        <v>BR$16</v>
      </c>
      <c r="BS493" s="199" t="str">
        <f t="shared" si="556"/>
        <v>BS$16</v>
      </c>
      <c r="BT493" s="199" t="str">
        <f t="shared" si="556"/>
        <v>BT$16</v>
      </c>
      <c r="BU493" s="199" t="str">
        <f t="shared" si="556"/>
        <v>BU$16</v>
      </c>
      <c r="BV493" s="199" t="str">
        <f t="shared" si="556"/>
        <v>BV$16</v>
      </c>
      <c r="BW493" s="199" t="str">
        <f t="shared" si="556"/>
        <v>BW$16</v>
      </c>
      <c r="BX493" s="199" t="str">
        <f t="shared" si="556"/>
        <v>BX$16</v>
      </c>
      <c r="BY493" s="199" t="str">
        <f t="shared" si="556"/>
        <v>BY$16</v>
      </c>
      <c r="BZ493" s="199" t="str">
        <f t="shared" si="556"/>
        <v>BZ$16</v>
      </c>
      <c r="CA493" s="199" t="str">
        <f t="shared" si="556"/>
        <v>CA$16</v>
      </c>
      <c r="CB493" s="199" t="str">
        <f t="shared" si="556"/>
        <v>CB$16</v>
      </c>
      <c r="CC493" s="199" t="str">
        <f t="shared" si="556"/>
        <v>CC$16</v>
      </c>
      <c r="CD493" s="199" t="str">
        <f t="shared" si="556"/>
        <v>CD$16</v>
      </c>
      <c r="CE493" s="199" t="str">
        <f t="shared" ref="CE493:CL493" si="557">CE$20</f>
        <v>CE$16</v>
      </c>
      <c r="CF493" s="199" t="str">
        <f t="shared" si="557"/>
        <v>CF$16</v>
      </c>
      <c r="CG493" s="199" t="str">
        <f t="shared" si="557"/>
        <v>CG$16</v>
      </c>
      <c r="CH493" s="199" t="str">
        <f t="shared" si="557"/>
        <v>CH$16</v>
      </c>
      <c r="CI493" s="199" t="str">
        <f t="shared" si="557"/>
        <v>CI$16</v>
      </c>
      <c r="CJ493" s="199" t="str">
        <f t="shared" si="557"/>
        <v>CJ$16</v>
      </c>
      <c r="CK493" s="199" t="str">
        <f t="shared" si="557"/>
        <v>CK$16</v>
      </c>
      <c r="CL493" s="199" t="str">
        <f t="shared" si="557"/>
        <v>CL$16</v>
      </c>
      <c r="CN493" s="176"/>
      <c r="CO493" s="199" t="str">
        <f t="shared" ref="CO493:DL493" si="558">CO$20</f>
        <v>CO$16</v>
      </c>
      <c r="CP493" s="199" t="str">
        <f t="shared" si="558"/>
        <v>CP$16</v>
      </c>
      <c r="CQ493" s="199" t="str">
        <f t="shared" si="558"/>
        <v>CQ$16</v>
      </c>
      <c r="CR493" s="199" t="str">
        <f t="shared" si="558"/>
        <v>CR$16</v>
      </c>
      <c r="CS493" s="199" t="str">
        <f t="shared" si="558"/>
        <v>CS$16</v>
      </c>
      <c r="CT493" s="199" t="str">
        <f t="shared" si="558"/>
        <v>CT$16</v>
      </c>
      <c r="CU493" s="199" t="str">
        <f t="shared" si="558"/>
        <v>CU$16</v>
      </c>
      <c r="CV493" s="199" t="str">
        <f t="shared" si="558"/>
        <v>CV$16</v>
      </c>
      <c r="CW493" s="199" t="str">
        <f t="shared" si="558"/>
        <v>CW$16</v>
      </c>
      <c r="CX493" s="199" t="str">
        <f t="shared" si="558"/>
        <v>CX$16</v>
      </c>
      <c r="CY493" s="199" t="str">
        <f t="shared" si="558"/>
        <v>CY$16</v>
      </c>
      <c r="CZ493" s="199" t="str">
        <f t="shared" si="558"/>
        <v>CZ$16</v>
      </c>
      <c r="DA493" s="199" t="str">
        <f t="shared" si="558"/>
        <v>DA$16</v>
      </c>
      <c r="DB493" s="199" t="str">
        <f t="shared" si="558"/>
        <v>DB$16</v>
      </c>
      <c r="DC493" s="199" t="str">
        <f t="shared" si="558"/>
        <v>DC$16</v>
      </c>
      <c r="DD493" s="199" t="str">
        <f t="shared" si="558"/>
        <v>DD$16</v>
      </c>
      <c r="DE493" s="199" t="str">
        <f t="shared" si="558"/>
        <v>DE$16</v>
      </c>
      <c r="DF493" s="199" t="str">
        <f t="shared" si="558"/>
        <v>DF$16</v>
      </c>
      <c r="DG493" s="199" t="str">
        <f t="shared" si="558"/>
        <v>DG$16</v>
      </c>
      <c r="DH493" s="199" t="str">
        <f t="shared" si="558"/>
        <v>DH$16</v>
      </c>
      <c r="DI493" s="199" t="str">
        <f t="shared" si="558"/>
        <v>DI$16</v>
      </c>
      <c r="DJ493" s="199" t="str">
        <f t="shared" si="558"/>
        <v>DJ$16</v>
      </c>
      <c r="DK493" s="199" t="str">
        <f t="shared" si="558"/>
        <v>DK$16</v>
      </c>
      <c r="DL493" s="199" t="str">
        <f t="shared" si="558"/>
        <v>DL$16</v>
      </c>
    </row>
    <row r="494" spans="1:116" x14ac:dyDescent="0.35">
      <c r="A494" s="174"/>
      <c r="E494" s="8"/>
      <c r="G494" s="175" t="s">
        <v>462</v>
      </c>
      <c r="H494" s="200"/>
      <c r="I494" s="201"/>
      <c r="J494" s="201"/>
      <c r="K494" s="202"/>
      <c r="L494" s="202"/>
      <c r="M494" s="202"/>
      <c r="N494" s="202"/>
      <c r="O494" s="202"/>
      <c r="P494" s="202"/>
      <c r="R494" s="202"/>
      <c r="S494" s="199" t="str">
        <f t="shared" ref="S494:AX494" si="559">S$21</f>
        <v>S$17</v>
      </c>
      <c r="T494" s="199" t="str">
        <f t="shared" si="559"/>
        <v>T$17</v>
      </c>
      <c r="U494" s="199" t="str">
        <f t="shared" si="559"/>
        <v>U$17</v>
      </c>
      <c r="V494" s="199" t="str">
        <f t="shared" si="559"/>
        <v>V$17</v>
      </c>
      <c r="W494" s="199" t="str">
        <f t="shared" si="559"/>
        <v>W$17</v>
      </c>
      <c r="X494" s="199" t="str">
        <f t="shared" si="559"/>
        <v>X$17</v>
      </c>
      <c r="Y494" s="199" t="str">
        <f t="shared" si="559"/>
        <v>Y$17</v>
      </c>
      <c r="Z494" s="199" t="str">
        <f t="shared" si="559"/>
        <v>Z$17</v>
      </c>
      <c r="AA494" s="199" t="str">
        <f t="shared" si="559"/>
        <v>AA$17</v>
      </c>
      <c r="AB494" s="199" t="str">
        <f t="shared" si="559"/>
        <v>AB$17</v>
      </c>
      <c r="AC494" s="199" t="str">
        <f t="shared" si="559"/>
        <v>AC$17</v>
      </c>
      <c r="AD494" s="199" t="str">
        <f t="shared" si="559"/>
        <v>AD$17</v>
      </c>
      <c r="AE494" s="199" t="str">
        <f t="shared" si="559"/>
        <v>AE$17</v>
      </c>
      <c r="AF494" s="199" t="str">
        <f t="shared" si="559"/>
        <v>AF$17</v>
      </c>
      <c r="AG494" s="199" t="str">
        <f t="shared" si="559"/>
        <v>AG$17</v>
      </c>
      <c r="AH494" s="199" t="str">
        <f t="shared" si="559"/>
        <v>AH$17</v>
      </c>
      <c r="AI494" s="199" t="str">
        <f t="shared" si="559"/>
        <v>AI$17</v>
      </c>
      <c r="AJ494" s="199" t="str">
        <f t="shared" si="559"/>
        <v>AJ$17</v>
      </c>
      <c r="AK494" s="199" t="str">
        <f t="shared" si="559"/>
        <v>AK$17</v>
      </c>
      <c r="AL494" s="199" t="str">
        <f t="shared" si="559"/>
        <v>AL$17</v>
      </c>
      <c r="AM494" s="199" t="str">
        <f t="shared" si="559"/>
        <v>AM$17</v>
      </c>
      <c r="AN494" s="199" t="str">
        <f t="shared" si="559"/>
        <v>AN$17</v>
      </c>
      <c r="AO494" s="199" t="str">
        <f t="shared" si="559"/>
        <v>AO$17</v>
      </c>
      <c r="AP494" s="199" t="str">
        <f t="shared" si="559"/>
        <v>AP$17</v>
      </c>
      <c r="AQ494" s="199" t="str">
        <f t="shared" si="559"/>
        <v>AQ$17</v>
      </c>
      <c r="AR494" s="199" t="str">
        <f t="shared" si="559"/>
        <v>AR$17</v>
      </c>
      <c r="AS494" s="199" t="str">
        <f t="shared" si="559"/>
        <v>AS$17</v>
      </c>
      <c r="AT494" s="199" t="str">
        <f t="shared" si="559"/>
        <v>AT$17</v>
      </c>
      <c r="AU494" s="199" t="str">
        <f t="shared" si="559"/>
        <v>AU$17</v>
      </c>
      <c r="AV494" s="199" t="str">
        <f t="shared" si="559"/>
        <v>AV$17</v>
      </c>
      <c r="AW494" s="199" t="str">
        <f t="shared" si="559"/>
        <v>AW$17</v>
      </c>
      <c r="AX494" s="199" t="str">
        <f t="shared" si="559"/>
        <v>AX$17</v>
      </c>
      <c r="AY494" s="199" t="str">
        <f t="shared" ref="AY494:CD494" si="560">AY$21</f>
        <v>AY$17</v>
      </c>
      <c r="AZ494" s="199" t="str">
        <f t="shared" si="560"/>
        <v>AZ$17</v>
      </c>
      <c r="BA494" s="199" t="str">
        <f t="shared" si="560"/>
        <v>BA$17</v>
      </c>
      <c r="BB494" s="199" t="str">
        <f t="shared" si="560"/>
        <v>BB$17</v>
      </c>
      <c r="BC494" s="199" t="str">
        <f t="shared" si="560"/>
        <v>BC$17</v>
      </c>
      <c r="BD494" s="199" t="str">
        <f t="shared" si="560"/>
        <v>BD$17</v>
      </c>
      <c r="BE494" s="199" t="str">
        <f t="shared" si="560"/>
        <v>BE$17</v>
      </c>
      <c r="BF494" s="199" t="str">
        <f t="shared" si="560"/>
        <v>BF$17</v>
      </c>
      <c r="BG494" s="199" t="str">
        <f t="shared" si="560"/>
        <v>BG$17</v>
      </c>
      <c r="BH494" s="199" t="str">
        <f t="shared" si="560"/>
        <v>BH$17</v>
      </c>
      <c r="BI494" s="199" t="str">
        <f t="shared" si="560"/>
        <v>BI$17</v>
      </c>
      <c r="BJ494" s="199" t="str">
        <f t="shared" si="560"/>
        <v>BJ$17</v>
      </c>
      <c r="BK494" s="199" t="str">
        <f t="shared" si="560"/>
        <v>BK$17</v>
      </c>
      <c r="BL494" s="199" t="str">
        <f t="shared" si="560"/>
        <v>BL$17</v>
      </c>
      <c r="BM494" s="199" t="str">
        <f t="shared" si="560"/>
        <v>BM$17</v>
      </c>
      <c r="BN494" s="199" t="str">
        <f t="shared" si="560"/>
        <v>BN$17</v>
      </c>
      <c r="BO494" s="199" t="str">
        <f t="shared" si="560"/>
        <v>BO$17</v>
      </c>
      <c r="BP494" s="199" t="str">
        <f t="shared" si="560"/>
        <v>BP$17</v>
      </c>
      <c r="BQ494" s="199" t="str">
        <f t="shared" si="560"/>
        <v>BQ$17</v>
      </c>
      <c r="BR494" s="199" t="str">
        <f t="shared" si="560"/>
        <v>BR$17</v>
      </c>
      <c r="BS494" s="199" t="str">
        <f t="shared" si="560"/>
        <v>BS$17</v>
      </c>
      <c r="BT494" s="199" t="str">
        <f t="shared" si="560"/>
        <v>BT$17</v>
      </c>
      <c r="BU494" s="199" t="str">
        <f t="shared" si="560"/>
        <v>BU$17</v>
      </c>
      <c r="BV494" s="199" t="str">
        <f t="shared" si="560"/>
        <v>BV$17</v>
      </c>
      <c r="BW494" s="199" t="str">
        <f t="shared" si="560"/>
        <v>BW$17</v>
      </c>
      <c r="BX494" s="199" t="str">
        <f t="shared" si="560"/>
        <v>BX$17</v>
      </c>
      <c r="BY494" s="199" t="str">
        <f t="shared" si="560"/>
        <v>BY$17</v>
      </c>
      <c r="BZ494" s="199" t="str">
        <f t="shared" si="560"/>
        <v>BZ$17</v>
      </c>
      <c r="CA494" s="199" t="str">
        <f t="shared" si="560"/>
        <v>CA$17</v>
      </c>
      <c r="CB494" s="199" t="str">
        <f t="shared" si="560"/>
        <v>CB$17</v>
      </c>
      <c r="CC494" s="199" t="str">
        <f t="shared" si="560"/>
        <v>CC$17</v>
      </c>
      <c r="CD494" s="199" t="str">
        <f t="shared" si="560"/>
        <v>CD$17</v>
      </c>
      <c r="CE494" s="199" t="str">
        <f t="shared" ref="CE494:CL494" si="561">CE$21</f>
        <v>CE$17</v>
      </c>
      <c r="CF494" s="199" t="str">
        <f t="shared" si="561"/>
        <v>CF$17</v>
      </c>
      <c r="CG494" s="199" t="str">
        <f t="shared" si="561"/>
        <v>CG$17</v>
      </c>
      <c r="CH494" s="199" t="str">
        <f t="shared" si="561"/>
        <v>CH$17</v>
      </c>
      <c r="CI494" s="199" t="str">
        <f t="shared" si="561"/>
        <v>CI$17</v>
      </c>
      <c r="CJ494" s="199" t="str">
        <f t="shared" si="561"/>
        <v>CJ$17</v>
      </c>
      <c r="CK494" s="199" t="str">
        <f t="shared" si="561"/>
        <v>CK$17</v>
      </c>
      <c r="CL494" s="199" t="str">
        <f t="shared" si="561"/>
        <v>CL$17</v>
      </c>
      <c r="CN494" s="201"/>
      <c r="CO494" s="199" t="str">
        <f t="shared" ref="CO494:DL494" si="562">CO$21</f>
        <v>CO$17</v>
      </c>
      <c r="CP494" s="199" t="str">
        <f t="shared" si="562"/>
        <v>CP$17</v>
      </c>
      <c r="CQ494" s="199" t="str">
        <f t="shared" si="562"/>
        <v>CQ$17</v>
      </c>
      <c r="CR494" s="199" t="str">
        <f t="shared" si="562"/>
        <v>CR$17</v>
      </c>
      <c r="CS494" s="199" t="str">
        <f t="shared" si="562"/>
        <v>CS$17</v>
      </c>
      <c r="CT494" s="199" t="str">
        <f t="shared" si="562"/>
        <v>CT$17</v>
      </c>
      <c r="CU494" s="199" t="str">
        <f t="shared" si="562"/>
        <v>CU$17</v>
      </c>
      <c r="CV494" s="199" t="str">
        <f t="shared" si="562"/>
        <v>CV$17</v>
      </c>
      <c r="CW494" s="199" t="str">
        <f t="shared" si="562"/>
        <v>CW$17</v>
      </c>
      <c r="CX494" s="199" t="str">
        <f t="shared" si="562"/>
        <v>CX$17</v>
      </c>
      <c r="CY494" s="199" t="str">
        <f t="shared" si="562"/>
        <v>CY$17</v>
      </c>
      <c r="CZ494" s="199" t="str">
        <f t="shared" si="562"/>
        <v>CZ$17</v>
      </c>
      <c r="DA494" s="199" t="str">
        <f t="shared" si="562"/>
        <v>DA$17</v>
      </c>
      <c r="DB494" s="199" t="str">
        <f t="shared" si="562"/>
        <v>DB$17</v>
      </c>
      <c r="DC494" s="199" t="str">
        <f t="shared" si="562"/>
        <v>DC$17</v>
      </c>
      <c r="DD494" s="199" t="str">
        <f t="shared" si="562"/>
        <v>DD$17</v>
      </c>
      <c r="DE494" s="199" t="str">
        <f t="shared" si="562"/>
        <v>DE$17</v>
      </c>
      <c r="DF494" s="199" t="str">
        <f t="shared" si="562"/>
        <v>DF$17</v>
      </c>
      <c r="DG494" s="199" t="str">
        <f t="shared" si="562"/>
        <v>DG$17</v>
      </c>
      <c r="DH494" s="199" t="str">
        <f t="shared" si="562"/>
        <v>DH$17</v>
      </c>
      <c r="DI494" s="199" t="str">
        <f t="shared" si="562"/>
        <v>DI$17</v>
      </c>
      <c r="DJ494" s="199" t="str">
        <f t="shared" si="562"/>
        <v>DJ$17</v>
      </c>
      <c r="DK494" s="199" t="str">
        <f t="shared" si="562"/>
        <v>DK$17</v>
      </c>
      <c r="DL494" s="199" t="str">
        <f t="shared" si="562"/>
        <v>DL$17</v>
      </c>
    </row>
    <row r="495" spans="1:116" x14ac:dyDescent="0.35">
      <c r="A495" s="174"/>
      <c r="E495" s="8"/>
      <c r="G495" s="175" t="s">
        <v>491</v>
      </c>
      <c r="H495" s="200"/>
      <c r="I495" s="201"/>
      <c r="J495" s="201"/>
      <c r="K495" s="202"/>
      <c r="L495" s="202"/>
      <c r="M495" s="202"/>
      <c r="N495" s="202"/>
      <c r="O495" s="202"/>
      <c r="P495" s="202"/>
      <c r="R495" s="202"/>
      <c r="S495" s="190"/>
      <c r="T495" s="190"/>
      <c r="U495" s="190"/>
      <c r="V495" s="190"/>
      <c r="W495" s="190"/>
      <c r="X495" s="190"/>
      <c r="Y495" s="190"/>
      <c r="Z495" s="190"/>
      <c r="AA495" s="190"/>
      <c r="AB495" s="190"/>
      <c r="AC495" s="190"/>
      <c r="AD495" s="190"/>
      <c r="AE495" s="190"/>
      <c r="AF495" s="190"/>
      <c r="AG495" s="190"/>
      <c r="AH495" s="190"/>
      <c r="AI495" s="190"/>
      <c r="AJ495" s="190"/>
      <c r="AK495" s="190"/>
      <c r="AL495" s="190"/>
      <c r="AM495" s="190"/>
      <c r="AN495" s="190"/>
      <c r="AO495" s="190"/>
      <c r="AP495" s="190"/>
      <c r="AQ495" s="190"/>
      <c r="AR495" s="190"/>
      <c r="AS495" s="190"/>
      <c r="AT495" s="190"/>
      <c r="AU495" s="190"/>
      <c r="AV495" s="190"/>
      <c r="AW495" s="190"/>
      <c r="AX495" s="190"/>
      <c r="AY495" s="190"/>
      <c r="AZ495" s="190"/>
      <c r="BA495" s="190"/>
      <c r="BB495" s="190"/>
      <c r="BC495" s="190"/>
      <c r="BD495" s="190"/>
      <c r="BE495" s="190"/>
      <c r="BF495" s="190"/>
      <c r="BG495" s="190"/>
      <c r="BH495" s="190"/>
      <c r="BI495" s="190"/>
      <c r="BJ495" s="190"/>
      <c r="BK495" s="190"/>
      <c r="BL495" s="190"/>
      <c r="BM495" s="190"/>
      <c r="BN495" s="190"/>
      <c r="BO495" s="190"/>
      <c r="BP495" s="190"/>
      <c r="BQ495" s="190"/>
      <c r="BR495" s="190"/>
      <c r="BS495" s="190"/>
      <c r="BT495" s="190"/>
      <c r="BU495" s="190"/>
      <c r="BV495" s="190"/>
      <c r="BW495" s="190"/>
      <c r="BX495" s="190"/>
      <c r="BY495" s="190"/>
      <c r="BZ495" s="190"/>
      <c r="CA495" s="190"/>
      <c r="CB495" s="190"/>
      <c r="CC495" s="190"/>
      <c r="CD495" s="190"/>
      <c r="CE495" s="190"/>
      <c r="CF495" s="190"/>
      <c r="CG495" s="190"/>
      <c r="CH495" s="190"/>
      <c r="CI495" s="190"/>
      <c r="CJ495" s="190"/>
      <c r="CK495" s="190"/>
      <c r="CL495" s="190"/>
      <c r="CN495" s="201"/>
      <c r="CO495" s="190"/>
      <c r="CP495" s="190"/>
      <c r="CQ495" s="190"/>
      <c r="CR495" s="190"/>
      <c r="CS495" s="190"/>
      <c r="CT495" s="190"/>
      <c r="CU495" s="190"/>
      <c r="CV495" s="190"/>
      <c r="CW495" s="190"/>
      <c r="CX495" s="190"/>
      <c r="CY495" s="190"/>
      <c r="CZ495" s="190"/>
      <c r="DA495" s="190"/>
      <c r="DB495" s="190"/>
      <c r="DC495" s="190"/>
      <c r="DD495" s="190"/>
      <c r="DE495" s="190"/>
      <c r="DF495" s="190"/>
      <c r="DG495" s="190"/>
      <c r="DH495" s="190"/>
      <c r="DI495" s="190"/>
      <c r="DJ495" s="190"/>
      <c r="DK495" s="190"/>
      <c r="DL495" s="190"/>
    </row>
    <row r="496" spans="1:116" x14ac:dyDescent="0.35">
      <c r="A496" s="174"/>
      <c r="E496" s="8"/>
      <c r="G496" s="175" t="s">
        <v>505</v>
      </c>
      <c r="H496" s="200"/>
      <c r="I496" s="201"/>
      <c r="J496" s="201"/>
      <c r="K496" s="202"/>
      <c r="L496" s="202"/>
      <c r="M496" s="202"/>
      <c r="N496" s="202"/>
      <c r="O496" s="202"/>
      <c r="P496" s="202"/>
      <c r="R496" s="202"/>
      <c r="S496" s="190"/>
      <c r="T496" s="190"/>
      <c r="U496" s="190"/>
      <c r="V496" s="190"/>
      <c r="W496" s="190"/>
      <c r="X496" s="190"/>
      <c r="Y496" s="190"/>
      <c r="Z496" s="190"/>
      <c r="AA496" s="190"/>
      <c r="AB496" s="190"/>
      <c r="AC496" s="190"/>
      <c r="AD496" s="190"/>
      <c r="AE496" s="190"/>
      <c r="AF496" s="190"/>
      <c r="AG496" s="190"/>
      <c r="AH496" s="190"/>
      <c r="AI496" s="190"/>
      <c r="AJ496" s="190"/>
      <c r="AK496" s="190"/>
      <c r="AL496" s="190"/>
      <c r="AM496" s="190"/>
      <c r="AN496" s="190"/>
      <c r="AO496" s="190"/>
      <c r="AP496" s="190"/>
      <c r="AQ496" s="190"/>
      <c r="AR496" s="190"/>
      <c r="AS496" s="190"/>
      <c r="AT496" s="190"/>
      <c r="AU496" s="190"/>
      <c r="AV496" s="190"/>
      <c r="AW496" s="190"/>
      <c r="AX496" s="190"/>
      <c r="AY496" s="190"/>
      <c r="AZ496" s="190"/>
      <c r="BA496" s="190"/>
      <c r="BB496" s="190"/>
      <c r="BC496" s="190"/>
      <c r="BD496" s="190"/>
      <c r="BE496" s="190"/>
      <c r="BF496" s="190"/>
      <c r="BG496" s="190"/>
      <c r="BH496" s="190"/>
      <c r="BI496" s="190"/>
      <c r="BJ496" s="190"/>
      <c r="BK496" s="190"/>
      <c r="BL496" s="190"/>
      <c r="BM496" s="190"/>
      <c r="BN496" s="190"/>
      <c r="BO496" s="190"/>
      <c r="BP496" s="190"/>
      <c r="BQ496" s="190"/>
      <c r="BR496" s="190"/>
      <c r="BS496" s="190"/>
      <c r="BT496" s="190"/>
      <c r="BU496" s="190"/>
      <c r="BV496" s="190"/>
      <c r="BW496" s="190"/>
      <c r="BX496" s="190"/>
      <c r="BY496" s="190"/>
      <c r="BZ496" s="190"/>
      <c r="CA496" s="190"/>
      <c r="CB496" s="190"/>
      <c r="CC496" s="190"/>
      <c r="CD496" s="190"/>
      <c r="CE496" s="190"/>
      <c r="CF496" s="190"/>
      <c r="CG496" s="190"/>
      <c r="CH496" s="190"/>
      <c r="CI496" s="190"/>
      <c r="CJ496" s="190"/>
      <c r="CK496" s="190"/>
      <c r="CL496" s="190"/>
      <c r="CN496" s="201"/>
      <c r="CO496" s="190"/>
      <c r="CP496" s="190"/>
      <c r="CQ496" s="190"/>
      <c r="CR496" s="190"/>
      <c r="CS496" s="190"/>
      <c r="CT496" s="190"/>
      <c r="CU496" s="190"/>
      <c r="CV496" s="190"/>
      <c r="CW496" s="190"/>
      <c r="CX496" s="190"/>
      <c r="CY496" s="190"/>
      <c r="CZ496" s="190"/>
      <c r="DA496" s="190"/>
      <c r="DB496" s="190"/>
      <c r="DC496" s="190"/>
      <c r="DD496" s="190"/>
      <c r="DE496" s="190"/>
      <c r="DF496" s="190"/>
      <c r="DG496" s="190"/>
      <c r="DH496" s="190"/>
      <c r="DI496" s="190"/>
      <c r="DJ496" s="190"/>
      <c r="DK496" s="190"/>
      <c r="DL496" s="190"/>
    </row>
    <row r="497" spans="1:116" x14ac:dyDescent="0.35">
      <c r="A497" s="174"/>
      <c r="E497" s="8"/>
      <c r="G497" s="175" t="s">
        <v>463</v>
      </c>
      <c r="H497" s="200"/>
      <c r="I497" s="201"/>
      <c r="J497" s="201"/>
      <c r="K497" s="202"/>
      <c r="L497" s="202"/>
      <c r="M497" s="202"/>
      <c r="N497" s="202"/>
      <c r="O497" s="202"/>
      <c r="P497" s="202"/>
      <c r="R497" s="202"/>
      <c r="S497" s="190" t="str">
        <f t="shared" ref="S497:AX497" si="563">S$22</f>
        <v>S$18</v>
      </c>
      <c r="T497" s="190" t="str">
        <f t="shared" si="563"/>
        <v>T$18</v>
      </c>
      <c r="U497" s="190" t="str">
        <f t="shared" si="563"/>
        <v>U$18</v>
      </c>
      <c r="V497" s="190" t="str">
        <f t="shared" si="563"/>
        <v>V$18</v>
      </c>
      <c r="W497" s="190" t="str">
        <f t="shared" si="563"/>
        <v>W$18</v>
      </c>
      <c r="X497" s="190" t="str">
        <f t="shared" si="563"/>
        <v>X$18</v>
      </c>
      <c r="Y497" s="190" t="str">
        <f t="shared" si="563"/>
        <v>Y$18</v>
      </c>
      <c r="Z497" s="190" t="str">
        <f t="shared" si="563"/>
        <v>Z$18</v>
      </c>
      <c r="AA497" s="190" t="str">
        <f t="shared" si="563"/>
        <v>AA$18</v>
      </c>
      <c r="AB497" s="190" t="str">
        <f t="shared" si="563"/>
        <v>AB$18</v>
      </c>
      <c r="AC497" s="190" t="str">
        <f t="shared" si="563"/>
        <v>AC$18</v>
      </c>
      <c r="AD497" s="190" t="str">
        <f t="shared" si="563"/>
        <v>AD$18</v>
      </c>
      <c r="AE497" s="190" t="str">
        <f t="shared" si="563"/>
        <v>AE$18</v>
      </c>
      <c r="AF497" s="190" t="str">
        <f t="shared" si="563"/>
        <v>AF$18</v>
      </c>
      <c r="AG497" s="190" t="str">
        <f t="shared" si="563"/>
        <v>AG$18</v>
      </c>
      <c r="AH497" s="190" t="str">
        <f t="shared" si="563"/>
        <v>AH$18</v>
      </c>
      <c r="AI497" s="190" t="str">
        <f t="shared" si="563"/>
        <v>AI$18</v>
      </c>
      <c r="AJ497" s="190" t="str">
        <f t="shared" si="563"/>
        <v>AJ$18</v>
      </c>
      <c r="AK497" s="190" t="str">
        <f t="shared" si="563"/>
        <v>AK$18</v>
      </c>
      <c r="AL497" s="190" t="str">
        <f t="shared" si="563"/>
        <v>AL$18</v>
      </c>
      <c r="AM497" s="190" t="str">
        <f t="shared" si="563"/>
        <v>AM$18</v>
      </c>
      <c r="AN497" s="190" t="str">
        <f t="shared" si="563"/>
        <v>AN$18</v>
      </c>
      <c r="AO497" s="190" t="str">
        <f t="shared" si="563"/>
        <v>AO$18</v>
      </c>
      <c r="AP497" s="190" t="str">
        <f t="shared" si="563"/>
        <v>AP$18</v>
      </c>
      <c r="AQ497" s="190" t="str">
        <f t="shared" si="563"/>
        <v>AQ$18</v>
      </c>
      <c r="AR497" s="190" t="str">
        <f t="shared" si="563"/>
        <v>AR$18</v>
      </c>
      <c r="AS497" s="190" t="str">
        <f t="shared" si="563"/>
        <v>AS$18</v>
      </c>
      <c r="AT497" s="190" t="str">
        <f t="shared" si="563"/>
        <v>AT$18</v>
      </c>
      <c r="AU497" s="190" t="str">
        <f t="shared" si="563"/>
        <v>AU$18</v>
      </c>
      <c r="AV497" s="190" t="str">
        <f t="shared" si="563"/>
        <v>AV$18</v>
      </c>
      <c r="AW497" s="190" t="str">
        <f t="shared" si="563"/>
        <v>AW$18</v>
      </c>
      <c r="AX497" s="190" t="str">
        <f t="shared" si="563"/>
        <v>AX$18</v>
      </c>
      <c r="AY497" s="190" t="str">
        <f t="shared" ref="AY497:CD497" si="564">AY$22</f>
        <v>AY$18</v>
      </c>
      <c r="AZ497" s="190" t="str">
        <f t="shared" si="564"/>
        <v>AZ$18</v>
      </c>
      <c r="BA497" s="190" t="str">
        <f t="shared" si="564"/>
        <v>BA$18</v>
      </c>
      <c r="BB497" s="190" t="str">
        <f t="shared" si="564"/>
        <v>BB$18</v>
      </c>
      <c r="BC497" s="190" t="str">
        <f t="shared" si="564"/>
        <v>BC$18</v>
      </c>
      <c r="BD497" s="190" t="str">
        <f t="shared" si="564"/>
        <v>BD$18</v>
      </c>
      <c r="BE497" s="190" t="str">
        <f t="shared" si="564"/>
        <v>BE$18</v>
      </c>
      <c r="BF497" s="190" t="str">
        <f t="shared" si="564"/>
        <v>BF$18</v>
      </c>
      <c r="BG497" s="190" t="str">
        <f t="shared" si="564"/>
        <v>BG$18</v>
      </c>
      <c r="BH497" s="190" t="str">
        <f t="shared" si="564"/>
        <v>BH$18</v>
      </c>
      <c r="BI497" s="190" t="str">
        <f t="shared" si="564"/>
        <v>BI$18</v>
      </c>
      <c r="BJ497" s="190" t="str">
        <f t="shared" si="564"/>
        <v>BJ$18</v>
      </c>
      <c r="BK497" s="190" t="str">
        <f t="shared" si="564"/>
        <v>BK$18</v>
      </c>
      <c r="BL497" s="190" t="str">
        <f t="shared" si="564"/>
        <v>BL$18</v>
      </c>
      <c r="BM497" s="190" t="str">
        <f t="shared" si="564"/>
        <v>BM$18</v>
      </c>
      <c r="BN497" s="190" t="str">
        <f t="shared" si="564"/>
        <v>BN$18</v>
      </c>
      <c r="BO497" s="190" t="str">
        <f t="shared" si="564"/>
        <v>BO$18</v>
      </c>
      <c r="BP497" s="190" t="str">
        <f t="shared" si="564"/>
        <v>BP$18</v>
      </c>
      <c r="BQ497" s="190" t="str">
        <f t="shared" si="564"/>
        <v>BQ$18</v>
      </c>
      <c r="BR497" s="190" t="str">
        <f t="shared" si="564"/>
        <v>BR$18</v>
      </c>
      <c r="BS497" s="190" t="str">
        <f t="shared" si="564"/>
        <v>BS$18</v>
      </c>
      <c r="BT497" s="190" t="str">
        <f t="shared" si="564"/>
        <v>BT$18</v>
      </c>
      <c r="BU497" s="190" t="str">
        <f t="shared" si="564"/>
        <v>BU$18</v>
      </c>
      <c r="BV497" s="190" t="str">
        <f t="shared" si="564"/>
        <v>BV$18</v>
      </c>
      <c r="BW497" s="190" t="str">
        <f t="shared" si="564"/>
        <v>BW$18</v>
      </c>
      <c r="BX497" s="190" t="str">
        <f t="shared" si="564"/>
        <v>BX$18</v>
      </c>
      <c r="BY497" s="190" t="str">
        <f t="shared" si="564"/>
        <v>BY$18</v>
      </c>
      <c r="BZ497" s="190" t="str">
        <f t="shared" si="564"/>
        <v>BZ$18</v>
      </c>
      <c r="CA497" s="190" t="str">
        <f t="shared" si="564"/>
        <v>CA$18</v>
      </c>
      <c r="CB497" s="190" t="str">
        <f t="shared" si="564"/>
        <v>CB$18</v>
      </c>
      <c r="CC497" s="190" t="str">
        <f t="shared" si="564"/>
        <v>CC$18</v>
      </c>
      <c r="CD497" s="190" t="str">
        <f t="shared" si="564"/>
        <v>CD$18</v>
      </c>
      <c r="CE497" s="190" t="str">
        <f t="shared" ref="CE497:CL497" si="565">CE$22</f>
        <v>CE$18</v>
      </c>
      <c r="CF497" s="190" t="str">
        <f t="shared" si="565"/>
        <v>CF$18</v>
      </c>
      <c r="CG497" s="190" t="str">
        <f t="shared" si="565"/>
        <v>CG$18</v>
      </c>
      <c r="CH497" s="190" t="str">
        <f t="shared" si="565"/>
        <v>CH$18</v>
      </c>
      <c r="CI497" s="190" t="str">
        <f t="shared" si="565"/>
        <v>CI$18</v>
      </c>
      <c r="CJ497" s="190" t="str">
        <f t="shared" si="565"/>
        <v>CJ$18</v>
      </c>
      <c r="CK497" s="190" t="str">
        <f t="shared" si="565"/>
        <v>CK$18</v>
      </c>
      <c r="CL497" s="190" t="str">
        <f t="shared" si="565"/>
        <v>CL$18</v>
      </c>
      <c r="CN497" s="201"/>
      <c r="CO497" s="190" t="str">
        <f t="shared" ref="CO497:DL497" si="566">CO$22</f>
        <v>CO$18</v>
      </c>
      <c r="CP497" s="190" t="str">
        <f t="shared" si="566"/>
        <v>CP$18</v>
      </c>
      <c r="CQ497" s="190" t="str">
        <f t="shared" si="566"/>
        <v>CQ$18</v>
      </c>
      <c r="CR497" s="190" t="str">
        <f t="shared" si="566"/>
        <v>CR$18</v>
      </c>
      <c r="CS497" s="190" t="str">
        <f t="shared" si="566"/>
        <v>CS$18</v>
      </c>
      <c r="CT497" s="190" t="str">
        <f t="shared" si="566"/>
        <v>CT$18</v>
      </c>
      <c r="CU497" s="190" t="str">
        <f t="shared" si="566"/>
        <v>CU$18</v>
      </c>
      <c r="CV497" s="190" t="str">
        <f t="shared" si="566"/>
        <v>CV$18</v>
      </c>
      <c r="CW497" s="190" t="str">
        <f t="shared" si="566"/>
        <v>CW$18</v>
      </c>
      <c r="CX497" s="190" t="str">
        <f t="shared" si="566"/>
        <v>CX$18</v>
      </c>
      <c r="CY497" s="190" t="str">
        <f t="shared" si="566"/>
        <v>CY$18</v>
      </c>
      <c r="CZ497" s="190" t="str">
        <f t="shared" si="566"/>
        <v>CZ$18</v>
      </c>
      <c r="DA497" s="190" t="str">
        <f t="shared" si="566"/>
        <v>DA$18</v>
      </c>
      <c r="DB497" s="190" t="str">
        <f t="shared" si="566"/>
        <v>DB$18</v>
      </c>
      <c r="DC497" s="190" t="str">
        <f t="shared" si="566"/>
        <v>DC$18</v>
      </c>
      <c r="DD497" s="190" t="str">
        <f t="shared" si="566"/>
        <v>DD$18</v>
      </c>
      <c r="DE497" s="190" t="str">
        <f t="shared" si="566"/>
        <v>DE$18</v>
      </c>
      <c r="DF497" s="190" t="str">
        <f t="shared" si="566"/>
        <v>DF$18</v>
      </c>
      <c r="DG497" s="190" t="str">
        <f t="shared" si="566"/>
        <v>DG$18</v>
      </c>
      <c r="DH497" s="190" t="str">
        <f t="shared" si="566"/>
        <v>DH$18</v>
      </c>
      <c r="DI497" s="190" t="str">
        <f t="shared" si="566"/>
        <v>DI$18</v>
      </c>
      <c r="DJ497" s="190" t="str">
        <f t="shared" si="566"/>
        <v>DJ$18</v>
      </c>
      <c r="DK497" s="190" t="str">
        <f t="shared" si="566"/>
        <v>DK$18</v>
      </c>
      <c r="DL497" s="190" t="str">
        <f t="shared" si="566"/>
        <v>DL$18</v>
      </c>
    </row>
    <row r="498" spans="1:116" x14ac:dyDescent="0.35">
      <c r="A498" s="174"/>
      <c r="E498" s="8"/>
      <c r="G498" s="175" t="s">
        <v>464</v>
      </c>
      <c r="H498" s="200"/>
      <c r="I498" s="201"/>
      <c r="J498" s="201"/>
      <c r="K498" s="202"/>
      <c r="L498" s="202"/>
      <c r="M498" s="202"/>
      <c r="N498" s="202"/>
      <c r="O498" s="202"/>
      <c r="P498" s="202"/>
      <c r="R498" s="202"/>
      <c r="S498" s="190" t="str">
        <f t="shared" ref="S498:AX498" si="567">S$23</f>
        <v>S$19</v>
      </c>
      <c r="T498" s="190" t="str">
        <f t="shared" si="567"/>
        <v>T$19</v>
      </c>
      <c r="U498" s="190" t="str">
        <f t="shared" si="567"/>
        <v>U$19</v>
      </c>
      <c r="V498" s="190" t="str">
        <f t="shared" si="567"/>
        <v>V$19</v>
      </c>
      <c r="W498" s="190" t="str">
        <f t="shared" si="567"/>
        <v>W$19</v>
      </c>
      <c r="X498" s="190" t="str">
        <f t="shared" si="567"/>
        <v>X$19</v>
      </c>
      <c r="Y498" s="190" t="str">
        <f t="shared" si="567"/>
        <v>Y$19</v>
      </c>
      <c r="Z498" s="190" t="str">
        <f t="shared" si="567"/>
        <v>Z$19</v>
      </c>
      <c r="AA498" s="190" t="str">
        <f t="shared" si="567"/>
        <v>AA$19</v>
      </c>
      <c r="AB498" s="190" t="str">
        <f t="shared" si="567"/>
        <v>AB$19</v>
      </c>
      <c r="AC498" s="190" t="str">
        <f t="shared" si="567"/>
        <v>AC$19</v>
      </c>
      <c r="AD498" s="190" t="str">
        <f t="shared" si="567"/>
        <v>AD$19</v>
      </c>
      <c r="AE498" s="190" t="str">
        <f t="shared" si="567"/>
        <v>AE$19</v>
      </c>
      <c r="AF498" s="190" t="str">
        <f t="shared" si="567"/>
        <v>AF$19</v>
      </c>
      <c r="AG498" s="190" t="str">
        <f t="shared" si="567"/>
        <v>AG$19</v>
      </c>
      <c r="AH498" s="190" t="str">
        <f t="shared" si="567"/>
        <v>AH$19</v>
      </c>
      <c r="AI498" s="190" t="str">
        <f t="shared" si="567"/>
        <v>AI$19</v>
      </c>
      <c r="AJ498" s="190" t="str">
        <f t="shared" si="567"/>
        <v>AJ$19</v>
      </c>
      <c r="AK498" s="190" t="str">
        <f t="shared" si="567"/>
        <v>AK$19</v>
      </c>
      <c r="AL498" s="190" t="str">
        <f t="shared" si="567"/>
        <v>AL$19</v>
      </c>
      <c r="AM498" s="190" t="str">
        <f t="shared" si="567"/>
        <v>AM$19</v>
      </c>
      <c r="AN498" s="190" t="str">
        <f t="shared" si="567"/>
        <v>AN$19</v>
      </c>
      <c r="AO498" s="190" t="str">
        <f t="shared" si="567"/>
        <v>AO$19</v>
      </c>
      <c r="AP498" s="190" t="str">
        <f t="shared" si="567"/>
        <v>AP$19</v>
      </c>
      <c r="AQ498" s="190" t="str">
        <f t="shared" si="567"/>
        <v>AQ$19</v>
      </c>
      <c r="AR498" s="190" t="str">
        <f t="shared" si="567"/>
        <v>AR$19</v>
      </c>
      <c r="AS498" s="190" t="str">
        <f t="shared" si="567"/>
        <v>AS$19</v>
      </c>
      <c r="AT498" s="190" t="str">
        <f t="shared" si="567"/>
        <v>AT$19</v>
      </c>
      <c r="AU498" s="190" t="str">
        <f t="shared" si="567"/>
        <v>AU$19</v>
      </c>
      <c r="AV498" s="190" t="str">
        <f t="shared" si="567"/>
        <v>AV$19</v>
      </c>
      <c r="AW498" s="190" t="str">
        <f t="shared" si="567"/>
        <v>AW$19</v>
      </c>
      <c r="AX498" s="190" t="str">
        <f t="shared" si="567"/>
        <v>AX$19</v>
      </c>
      <c r="AY498" s="190" t="str">
        <f t="shared" ref="AY498:CD498" si="568">AY$23</f>
        <v>AY$19</v>
      </c>
      <c r="AZ498" s="190" t="str">
        <f t="shared" si="568"/>
        <v>AZ$19</v>
      </c>
      <c r="BA498" s="190" t="str">
        <f t="shared" si="568"/>
        <v>BA$19</v>
      </c>
      <c r="BB498" s="190" t="str">
        <f t="shared" si="568"/>
        <v>BB$19</v>
      </c>
      <c r="BC498" s="190" t="str">
        <f t="shared" si="568"/>
        <v>BC$19</v>
      </c>
      <c r="BD498" s="190" t="str">
        <f t="shared" si="568"/>
        <v>BD$19</v>
      </c>
      <c r="BE498" s="190" t="str">
        <f t="shared" si="568"/>
        <v>BE$19</v>
      </c>
      <c r="BF498" s="190" t="str">
        <f t="shared" si="568"/>
        <v>BF$19</v>
      </c>
      <c r="BG498" s="190" t="str">
        <f t="shared" si="568"/>
        <v>BG$19</v>
      </c>
      <c r="BH498" s="190" t="str">
        <f t="shared" si="568"/>
        <v>BH$19</v>
      </c>
      <c r="BI498" s="190" t="str">
        <f t="shared" si="568"/>
        <v>BI$19</v>
      </c>
      <c r="BJ498" s="190" t="str">
        <f t="shared" si="568"/>
        <v>BJ$19</v>
      </c>
      <c r="BK498" s="190" t="str">
        <f t="shared" si="568"/>
        <v>BK$19</v>
      </c>
      <c r="BL498" s="190" t="str">
        <f t="shared" si="568"/>
        <v>BL$19</v>
      </c>
      <c r="BM498" s="190" t="str">
        <f t="shared" si="568"/>
        <v>BM$19</v>
      </c>
      <c r="BN498" s="190" t="str">
        <f t="shared" si="568"/>
        <v>BN$19</v>
      </c>
      <c r="BO498" s="190" t="str">
        <f t="shared" si="568"/>
        <v>BO$19</v>
      </c>
      <c r="BP498" s="190" t="str">
        <f t="shared" si="568"/>
        <v>BP$19</v>
      </c>
      <c r="BQ498" s="190" t="str">
        <f t="shared" si="568"/>
        <v>BQ$19</v>
      </c>
      <c r="BR498" s="190" t="str">
        <f t="shared" si="568"/>
        <v>BR$19</v>
      </c>
      <c r="BS498" s="190" t="str">
        <f t="shared" si="568"/>
        <v>BS$19</v>
      </c>
      <c r="BT498" s="190" t="str">
        <f t="shared" si="568"/>
        <v>BT$19</v>
      </c>
      <c r="BU498" s="190" t="str">
        <f t="shared" si="568"/>
        <v>BU$19</v>
      </c>
      <c r="BV498" s="190" t="str">
        <f t="shared" si="568"/>
        <v>BV$19</v>
      </c>
      <c r="BW498" s="190" t="str">
        <f t="shared" si="568"/>
        <v>BW$19</v>
      </c>
      <c r="BX498" s="190" t="str">
        <f t="shared" si="568"/>
        <v>BX$19</v>
      </c>
      <c r="BY498" s="190" t="str">
        <f t="shared" si="568"/>
        <v>BY$19</v>
      </c>
      <c r="BZ498" s="190" t="str">
        <f t="shared" si="568"/>
        <v>BZ$19</v>
      </c>
      <c r="CA498" s="190" t="str">
        <f t="shared" si="568"/>
        <v>CA$19</v>
      </c>
      <c r="CB498" s="190" t="str">
        <f t="shared" si="568"/>
        <v>CB$19</v>
      </c>
      <c r="CC498" s="190" t="str">
        <f t="shared" si="568"/>
        <v>CC$19</v>
      </c>
      <c r="CD498" s="190" t="str">
        <f t="shared" si="568"/>
        <v>CD$19</v>
      </c>
      <c r="CE498" s="190" t="str">
        <f t="shared" ref="CE498:CL498" si="569">CE$23</f>
        <v>CE$19</v>
      </c>
      <c r="CF498" s="190" t="str">
        <f t="shared" si="569"/>
        <v>CF$19</v>
      </c>
      <c r="CG498" s="190" t="str">
        <f t="shared" si="569"/>
        <v>CG$19</v>
      </c>
      <c r="CH498" s="190" t="str">
        <f t="shared" si="569"/>
        <v>CH$19</v>
      </c>
      <c r="CI498" s="190" t="str">
        <f t="shared" si="569"/>
        <v>CI$19</v>
      </c>
      <c r="CJ498" s="190" t="str">
        <f t="shared" si="569"/>
        <v>CJ$19</v>
      </c>
      <c r="CK498" s="190" t="str">
        <f t="shared" si="569"/>
        <v>CK$19</v>
      </c>
      <c r="CL498" s="190" t="str">
        <f t="shared" si="569"/>
        <v>CL$19</v>
      </c>
      <c r="CN498" s="201"/>
      <c r="CO498" s="190" t="str">
        <f t="shared" ref="CO498:DL498" si="570">CO$23</f>
        <v>CO$19</v>
      </c>
      <c r="CP498" s="190" t="str">
        <f t="shared" si="570"/>
        <v>CP$19</v>
      </c>
      <c r="CQ498" s="190" t="str">
        <f t="shared" si="570"/>
        <v>CQ$19</v>
      </c>
      <c r="CR498" s="190" t="str">
        <f t="shared" si="570"/>
        <v>CR$19</v>
      </c>
      <c r="CS498" s="190" t="str">
        <f t="shared" si="570"/>
        <v>CS$19</v>
      </c>
      <c r="CT498" s="190" t="str">
        <f t="shared" si="570"/>
        <v>CT$19</v>
      </c>
      <c r="CU498" s="190" t="str">
        <f t="shared" si="570"/>
        <v>CU$19</v>
      </c>
      <c r="CV498" s="190" t="str">
        <f t="shared" si="570"/>
        <v>CV$19</v>
      </c>
      <c r="CW498" s="190" t="str">
        <f t="shared" si="570"/>
        <v>CW$19</v>
      </c>
      <c r="CX498" s="190" t="str">
        <f t="shared" si="570"/>
        <v>CX$19</v>
      </c>
      <c r="CY498" s="190" t="str">
        <f t="shared" si="570"/>
        <v>CY$19</v>
      </c>
      <c r="CZ498" s="190" t="str">
        <f t="shared" si="570"/>
        <v>CZ$19</v>
      </c>
      <c r="DA498" s="190" t="str">
        <f t="shared" si="570"/>
        <v>DA$19</v>
      </c>
      <c r="DB498" s="190" t="str">
        <f t="shared" si="570"/>
        <v>DB$19</v>
      </c>
      <c r="DC498" s="190" t="str">
        <f t="shared" si="570"/>
        <v>DC$19</v>
      </c>
      <c r="DD498" s="190" t="str">
        <f t="shared" si="570"/>
        <v>DD$19</v>
      </c>
      <c r="DE498" s="190" t="str">
        <f t="shared" si="570"/>
        <v>DE$19</v>
      </c>
      <c r="DF498" s="190" t="str">
        <f t="shared" si="570"/>
        <v>DF$19</v>
      </c>
      <c r="DG498" s="190" t="str">
        <f t="shared" si="570"/>
        <v>DG$19</v>
      </c>
      <c r="DH498" s="190" t="str">
        <f t="shared" si="570"/>
        <v>DH$19</v>
      </c>
      <c r="DI498" s="190" t="str">
        <f t="shared" si="570"/>
        <v>DI$19</v>
      </c>
      <c r="DJ498" s="190" t="str">
        <f t="shared" si="570"/>
        <v>DJ$19</v>
      </c>
      <c r="DK498" s="190" t="str">
        <f t="shared" si="570"/>
        <v>DK$19</v>
      </c>
      <c r="DL498" s="190" t="str">
        <f t="shared" si="570"/>
        <v>DL$19</v>
      </c>
    </row>
    <row r="499" spans="1:116" x14ac:dyDescent="0.35">
      <c r="A499" s="31" t="s">
        <v>218</v>
      </c>
      <c r="B499" s="31" t="s">
        <v>81</v>
      </c>
      <c r="C499" s="31"/>
      <c r="D499" t="s">
        <v>272</v>
      </c>
      <c r="E499" s="8" t="str">
        <f t="shared" ref="E499:E509" si="571">ROW()&amp;" "&amp;D499</f>
        <v>499 GMV-PV</v>
      </c>
      <c r="F499" t="s">
        <v>417</v>
      </c>
      <c r="G499" s="66" t="s">
        <v>779</v>
      </c>
      <c r="H499" s="22"/>
      <c r="I499" s="306"/>
      <c r="J499" s="306"/>
      <c r="K499" s="22"/>
      <c r="L499" s="22"/>
      <c r="M499" s="22"/>
      <c r="N499" s="22"/>
      <c r="O499" s="22"/>
      <c r="P499" s="22"/>
      <c r="R499" s="66"/>
      <c r="S499" s="307"/>
      <c r="T499" s="307"/>
      <c r="U499" s="307"/>
      <c r="V499" s="307"/>
      <c r="W499" s="307"/>
      <c r="X499" s="307"/>
      <c r="Y499" s="307"/>
      <c r="Z499" s="307"/>
      <c r="AA499" s="307"/>
      <c r="AB499" s="307"/>
      <c r="AC499" s="307"/>
      <c r="AD499" s="307"/>
      <c r="AE499" s="307"/>
      <c r="AF499" s="307"/>
      <c r="AG499" s="307"/>
      <c r="AH499" s="307"/>
      <c r="AI499" s="307"/>
      <c r="AJ499" s="307"/>
      <c r="AK499" s="307"/>
      <c r="AL499" s="307"/>
      <c r="AM499" s="307"/>
      <c r="AN499" s="307"/>
      <c r="AO499" s="307"/>
      <c r="AP499" s="307"/>
      <c r="AQ499" s="307"/>
      <c r="AR499" s="307"/>
      <c r="AS499" s="307"/>
      <c r="AT499" s="307"/>
      <c r="AU499" s="307"/>
      <c r="AV499" s="307"/>
      <c r="AW499" s="307"/>
      <c r="AX499" s="307"/>
      <c r="AY499" s="307"/>
      <c r="AZ499" s="307"/>
      <c r="BA499" s="307"/>
      <c r="BB499" s="307"/>
      <c r="BC499" s="307"/>
      <c r="BD499" s="307"/>
      <c r="BE499" s="307"/>
      <c r="BF499" s="307"/>
      <c r="BG499" s="307"/>
      <c r="BH499" s="307"/>
      <c r="BI499" s="307"/>
      <c r="BJ499" s="307"/>
      <c r="BK499" s="307"/>
      <c r="BL499" s="307"/>
      <c r="BM499" s="307"/>
      <c r="BN499" s="307"/>
      <c r="BO499" s="307"/>
      <c r="BP499" s="307"/>
      <c r="BQ499" s="307"/>
      <c r="BR499" s="307"/>
      <c r="BS499" s="307"/>
      <c r="BT499" s="307"/>
      <c r="BU499" s="307"/>
      <c r="BV499" s="307"/>
      <c r="BW499" s="307"/>
      <c r="BX499" s="307"/>
      <c r="BY499" s="307"/>
      <c r="BZ499" s="307"/>
      <c r="CA499" s="307"/>
      <c r="CB499" s="307"/>
      <c r="CC499" s="307"/>
      <c r="CD499" s="307"/>
      <c r="CE499" s="307"/>
      <c r="CF499" s="307"/>
      <c r="CG499" s="307"/>
      <c r="CH499" s="307"/>
      <c r="CI499" s="307"/>
      <c r="CJ499" s="307"/>
      <c r="CK499" s="307"/>
      <c r="CL499" s="307"/>
      <c r="CN499" s="306"/>
      <c r="CO499" s="307"/>
      <c r="CP499" s="307"/>
      <c r="CQ499" s="307"/>
      <c r="CR499" s="307"/>
      <c r="CS499" s="307"/>
      <c r="CT499" s="307"/>
      <c r="CU499" s="307"/>
      <c r="CV499" s="307"/>
      <c r="CW499" s="307"/>
      <c r="CX499" s="307"/>
      <c r="CY499" s="307"/>
      <c r="CZ499" s="307"/>
      <c r="DA499" s="307"/>
      <c r="DB499" s="307"/>
      <c r="DC499" s="307"/>
      <c r="DD499" s="307"/>
      <c r="DE499" s="307"/>
      <c r="DF499" s="307"/>
      <c r="DG499" s="307"/>
      <c r="DH499" s="307"/>
      <c r="DI499" s="307"/>
      <c r="DJ499" s="307"/>
      <c r="DK499" s="307"/>
      <c r="DL499" s="307"/>
    </row>
    <row r="500" spans="1:116" x14ac:dyDescent="0.35">
      <c r="B500" t="s">
        <v>332</v>
      </c>
      <c r="D500" t="s">
        <v>272</v>
      </c>
      <c r="E500" s="8" t="str">
        <f t="shared" si="571"/>
        <v>500 GMV-PV</v>
      </c>
      <c r="G500" s="145" t="str">
        <f>"# of "&amp;G507&amp;"s"</f>
        <v># of units</v>
      </c>
      <c r="H500" s="12"/>
      <c r="I500" s="60"/>
      <c r="J500" s="60"/>
      <c r="K500" s="15"/>
      <c r="L500" s="15"/>
      <c r="M500" s="15"/>
      <c r="N500" s="15"/>
      <c r="O500" s="15"/>
      <c r="P500" s="15"/>
      <c r="R500" s="15"/>
      <c r="S500" s="76" t="str">
        <f>S494</f>
        <v>S$17</v>
      </c>
      <c r="T500" s="76" t="str">
        <f t="shared" ref="T500:CE500" si="572">T494</f>
        <v>T$17</v>
      </c>
      <c r="U500" s="76" t="str">
        <f t="shared" si="572"/>
        <v>U$17</v>
      </c>
      <c r="V500" s="76" t="str">
        <f t="shared" si="572"/>
        <v>V$17</v>
      </c>
      <c r="W500" s="76" t="str">
        <f t="shared" si="572"/>
        <v>W$17</v>
      </c>
      <c r="X500" s="76" t="str">
        <f t="shared" si="572"/>
        <v>X$17</v>
      </c>
      <c r="Y500" s="76" t="str">
        <f t="shared" si="572"/>
        <v>Y$17</v>
      </c>
      <c r="Z500" s="76" t="str">
        <f t="shared" si="572"/>
        <v>Z$17</v>
      </c>
      <c r="AA500" s="76" t="str">
        <f t="shared" si="572"/>
        <v>AA$17</v>
      </c>
      <c r="AB500" s="76" t="str">
        <f t="shared" si="572"/>
        <v>AB$17</v>
      </c>
      <c r="AC500" s="76" t="str">
        <f t="shared" si="572"/>
        <v>AC$17</v>
      </c>
      <c r="AD500" s="76" t="str">
        <f t="shared" si="572"/>
        <v>AD$17</v>
      </c>
      <c r="AE500" s="76" t="str">
        <f t="shared" si="572"/>
        <v>AE$17</v>
      </c>
      <c r="AF500" s="76" t="str">
        <f t="shared" si="572"/>
        <v>AF$17</v>
      </c>
      <c r="AG500" s="76" t="str">
        <f t="shared" si="572"/>
        <v>AG$17</v>
      </c>
      <c r="AH500" s="76" t="str">
        <f t="shared" si="572"/>
        <v>AH$17</v>
      </c>
      <c r="AI500" s="76" t="str">
        <f t="shared" si="572"/>
        <v>AI$17</v>
      </c>
      <c r="AJ500" s="76" t="str">
        <f t="shared" si="572"/>
        <v>AJ$17</v>
      </c>
      <c r="AK500" s="76" t="str">
        <f t="shared" si="572"/>
        <v>AK$17</v>
      </c>
      <c r="AL500" s="76" t="str">
        <f t="shared" si="572"/>
        <v>AL$17</v>
      </c>
      <c r="AM500" s="76" t="str">
        <f t="shared" si="572"/>
        <v>AM$17</v>
      </c>
      <c r="AN500" s="76" t="str">
        <f t="shared" si="572"/>
        <v>AN$17</v>
      </c>
      <c r="AO500" s="76" t="str">
        <f t="shared" si="572"/>
        <v>AO$17</v>
      </c>
      <c r="AP500" s="76" t="str">
        <f t="shared" si="572"/>
        <v>AP$17</v>
      </c>
      <c r="AQ500" s="76" t="str">
        <f t="shared" si="572"/>
        <v>AQ$17</v>
      </c>
      <c r="AR500" s="76" t="str">
        <f t="shared" si="572"/>
        <v>AR$17</v>
      </c>
      <c r="AS500" s="76" t="str">
        <f t="shared" si="572"/>
        <v>AS$17</v>
      </c>
      <c r="AT500" s="76" t="str">
        <f t="shared" si="572"/>
        <v>AT$17</v>
      </c>
      <c r="AU500" s="76" t="str">
        <f t="shared" si="572"/>
        <v>AU$17</v>
      </c>
      <c r="AV500" s="76" t="str">
        <f t="shared" si="572"/>
        <v>AV$17</v>
      </c>
      <c r="AW500" s="76" t="str">
        <f t="shared" si="572"/>
        <v>AW$17</v>
      </c>
      <c r="AX500" s="76" t="str">
        <f t="shared" si="572"/>
        <v>AX$17</v>
      </c>
      <c r="AY500" s="76" t="str">
        <f t="shared" si="572"/>
        <v>AY$17</v>
      </c>
      <c r="AZ500" s="76" t="str">
        <f t="shared" si="572"/>
        <v>AZ$17</v>
      </c>
      <c r="BA500" s="76" t="str">
        <f t="shared" si="572"/>
        <v>BA$17</v>
      </c>
      <c r="BB500" s="76" t="str">
        <f t="shared" si="572"/>
        <v>BB$17</v>
      </c>
      <c r="BC500" s="76" t="str">
        <f t="shared" si="572"/>
        <v>BC$17</v>
      </c>
      <c r="BD500" s="76" t="str">
        <f t="shared" si="572"/>
        <v>BD$17</v>
      </c>
      <c r="BE500" s="76" t="str">
        <f t="shared" si="572"/>
        <v>BE$17</v>
      </c>
      <c r="BF500" s="76" t="str">
        <f t="shared" si="572"/>
        <v>BF$17</v>
      </c>
      <c r="BG500" s="76" t="str">
        <f t="shared" si="572"/>
        <v>BG$17</v>
      </c>
      <c r="BH500" s="76" t="str">
        <f t="shared" si="572"/>
        <v>BH$17</v>
      </c>
      <c r="BI500" s="76" t="str">
        <f t="shared" si="572"/>
        <v>BI$17</v>
      </c>
      <c r="BJ500" s="76" t="str">
        <f t="shared" si="572"/>
        <v>BJ$17</v>
      </c>
      <c r="BK500" s="76" t="str">
        <f t="shared" si="572"/>
        <v>BK$17</v>
      </c>
      <c r="BL500" s="76" t="str">
        <f t="shared" si="572"/>
        <v>BL$17</v>
      </c>
      <c r="BM500" s="76" t="str">
        <f t="shared" si="572"/>
        <v>BM$17</v>
      </c>
      <c r="BN500" s="76" t="str">
        <f t="shared" si="572"/>
        <v>BN$17</v>
      </c>
      <c r="BO500" s="76" t="str">
        <f t="shared" si="572"/>
        <v>BO$17</v>
      </c>
      <c r="BP500" s="76" t="str">
        <f t="shared" si="572"/>
        <v>BP$17</v>
      </c>
      <c r="BQ500" s="76" t="str">
        <f t="shared" si="572"/>
        <v>BQ$17</v>
      </c>
      <c r="BR500" s="76" t="str">
        <f t="shared" si="572"/>
        <v>BR$17</v>
      </c>
      <c r="BS500" s="76" t="str">
        <f t="shared" si="572"/>
        <v>BS$17</v>
      </c>
      <c r="BT500" s="76" t="str">
        <f t="shared" si="572"/>
        <v>BT$17</v>
      </c>
      <c r="BU500" s="76" t="str">
        <f t="shared" si="572"/>
        <v>BU$17</v>
      </c>
      <c r="BV500" s="76" t="str">
        <f t="shared" si="572"/>
        <v>BV$17</v>
      </c>
      <c r="BW500" s="76" t="str">
        <f t="shared" si="572"/>
        <v>BW$17</v>
      </c>
      <c r="BX500" s="76" t="str">
        <f t="shared" si="572"/>
        <v>BX$17</v>
      </c>
      <c r="BY500" s="76" t="str">
        <f t="shared" si="572"/>
        <v>BY$17</v>
      </c>
      <c r="BZ500" s="76" t="str">
        <f t="shared" si="572"/>
        <v>BZ$17</v>
      </c>
      <c r="CA500" s="76" t="str">
        <f t="shared" si="572"/>
        <v>CA$17</v>
      </c>
      <c r="CB500" s="76" t="str">
        <f t="shared" si="572"/>
        <v>CB$17</v>
      </c>
      <c r="CC500" s="76" t="str">
        <f t="shared" si="572"/>
        <v>CC$17</v>
      </c>
      <c r="CD500" s="76" t="str">
        <f t="shared" si="572"/>
        <v>CD$17</v>
      </c>
      <c r="CE500" s="76" t="str">
        <f t="shared" si="572"/>
        <v>CE$17</v>
      </c>
      <c r="CF500" s="76" t="str">
        <f t="shared" ref="CF500:CL500" si="573">CF494</f>
        <v>CF$17</v>
      </c>
      <c r="CG500" s="76" t="str">
        <f t="shared" si="573"/>
        <v>CG$17</v>
      </c>
      <c r="CH500" s="76" t="str">
        <f t="shared" si="573"/>
        <v>CH$17</v>
      </c>
      <c r="CI500" s="76" t="str">
        <f t="shared" si="573"/>
        <v>CI$17</v>
      </c>
      <c r="CJ500" s="76" t="str">
        <f t="shared" si="573"/>
        <v>CJ$17</v>
      </c>
      <c r="CK500" s="76" t="str">
        <f t="shared" si="573"/>
        <v>CK$17</v>
      </c>
      <c r="CL500" s="76" t="str">
        <f t="shared" si="573"/>
        <v>CL$17</v>
      </c>
      <c r="CN500" s="60"/>
      <c r="CO500" s="76" t="str">
        <f t="shared" ref="CO500:DK500" si="574">CO494</f>
        <v>CO$17</v>
      </c>
      <c r="CP500" s="76" t="str">
        <f t="shared" si="574"/>
        <v>CP$17</v>
      </c>
      <c r="CQ500" s="76" t="str">
        <f t="shared" si="574"/>
        <v>CQ$17</v>
      </c>
      <c r="CR500" s="76" t="str">
        <f t="shared" si="574"/>
        <v>CR$17</v>
      </c>
      <c r="CS500" s="76" t="str">
        <f t="shared" si="574"/>
        <v>CS$17</v>
      </c>
      <c r="CT500" s="76" t="str">
        <f t="shared" si="574"/>
        <v>CT$17</v>
      </c>
      <c r="CU500" s="76" t="str">
        <f t="shared" si="574"/>
        <v>CU$17</v>
      </c>
      <c r="CV500" s="76" t="str">
        <f t="shared" si="574"/>
        <v>CV$17</v>
      </c>
      <c r="CW500" s="76" t="str">
        <f t="shared" si="574"/>
        <v>CW$17</v>
      </c>
      <c r="CX500" s="76" t="str">
        <f t="shared" si="574"/>
        <v>CX$17</v>
      </c>
      <c r="CY500" s="76" t="str">
        <f t="shared" si="574"/>
        <v>CY$17</v>
      </c>
      <c r="CZ500" s="76" t="str">
        <f t="shared" si="574"/>
        <v>CZ$17</v>
      </c>
      <c r="DA500" s="76" t="str">
        <f t="shared" si="574"/>
        <v>DA$17</v>
      </c>
      <c r="DB500" s="76" t="str">
        <f t="shared" si="574"/>
        <v>DB$17</v>
      </c>
      <c r="DC500" s="76" t="str">
        <f t="shared" si="574"/>
        <v>DC$17</v>
      </c>
      <c r="DD500" s="76" t="str">
        <f t="shared" si="574"/>
        <v>DD$17</v>
      </c>
      <c r="DE500" s="76" t="str">
        <f t="shared" si="574"/>
        <v>DE$17</v>
      </c>
      <c r="DF500" s="76" t="str">
        <f t="shared" si="574"/>
        <v>DF$17</v>
      </c>
      <c r="DG500" s="76" t="str">
        <f t="shared" si="574"/>
        <v>DG$17</v>
      </c>
      <c r="DH500" s="76" t="str">
        <f t="shared" si="574"/>
        <v>DH$17</v>
      </c>
      <c r="DI500" s="76" t="str">
        <f t="shared" si="574"/>
        <v>DI$17</v>
      </c>
      <c r="DJ500" s="76" t="str">
        <f t="shared" si="574"/>
        <v>DJ$17</v>
      </c>
      <c r="DK500" s="76" t="str">
        <f t="shared" si="574"/>
        <v>DK$17</v>
      </c>
      <c r="DL500" s="76" t="str">
        <f t="shared" ref="DL500" si="575">DL494</f>
        <v>DL$17</v>
      </c>
    </row>
    <row r="501" spans="1:116" x14ac:dyDescent="0.35">
      <c r="B501" t="str">
        <f>E501</f>
        <v>501 GMV-PV</v>
      </c>
      <c r="D501" t="s">
        <v>272</v>
      </c>
      <c r="E501" s="8" t="str">
        <f t="shared" si="571"/>
        <v>501 GMV-PV</v>
      </c>
      <c r="G501" s="145" t="str">
        <f>"Avg. "&amp;G507&amp;" value"</f>
        <v>Avg. unit value</v>
      </c>
      <c r="H501" s="12"/>
      <c r="I501" s="60"/>
      <c r="J501" s="60"/>
      <c r="K501" s="18">
        <v>10</v>
      </c>
      <c r="L501" s="18">
        <v>10</v>
      </c>
      <c r="M501" s="18">
        <v>10</v>
      </c>
      <c r="N501" s="18">
        <v>10</v>
      </c>
      <c r="O501" s="18">
        <v>10</v>
      </c>
      <c r="P501" s="18">
        <v>10</v>
      </c>
      <c r="R501" s="19"/>
      <c r="S501" s="147" cm="1">
        <f t="array" ref="S501">INDEX($K:$P,ROW(),MATCH(S$3,$K$2:$P$2,0))</f>
        <v>10</v>
      </c>
      <c r="T501" s="147" cm="1">
        <f t="array" ref="T501">INDEX($K:$P,ROW(),MATCH(T$3,$K$2:$P$2,0))</f>
        <v>10</v>
      </c>
      <c r="U501" s="147" cm="1">
        <f t="array" ref="U501">INDEX($K:$P,ROW(),MATCH(U$3,$K$2:$P$2,0))</f>
        <v>10</v>
      </c>
      <c r="V501" s="147" cm="1">
        <f t="array" ref="V501">INDEX($K:$P,ROW(),MATCH(V$3,$K$2:$P$2,0))</f>
        <v>10</v>
      </c>
      <c r="W501" s="147" cm="1">
        <f t="array" ref="W501">INDEX($K:$P,ROW(),MATCH(W$3,$K$2:$P$2,0))</f>
        <v>10</v>
      </c>
      <c r="X501" s="147" cm="1">
        <f t="array" ref="X501">INDEX($K:$P,ROW(),MATCH(X$3,$K$2:$P$2,0))</f>
        <v>10</v>
      </c>
      <c r="Y501" s="147" cm="1">
        <f t="array" ref="Y501">INDEX($K:$P,ROW(),MATCH(Y$3,$K$2:$P$2,0))</f>
        <v>10</v>
      </c>
      <c r="Z501" s="147" cm="1">
        <f t="array" ref="Z501">INDEX($K:$P,ROW(),MATCH(Z$3,$K$2:$P$2,0))</f>
        <v>10</v>
      </c>
      <c r="AA501" s="147" cm="1">
        <f t="array" ref="AA501">INDEX($K:$P,ROW(),MATCH(AA$3,$K$2:$P$2,0))</f>
        <v>10</v>
      </c>
      <c r="AB501" s="147" cm="1">
        <f t="array" ref="AB501">INDEX($K:$P,ROW(),MATCH(AB$3,$K$2:$P$2,0))</f>
        <v>10</v>
      </c>
      <c r="AC501" s="147" cm="1">
        <f t="array" ref="AC501">INDEX($K:$P,ROW(),MATCH(AC$3,$K$2:$P$2,0))</f>
        <v>10</v>
      </c>
      <c r="AD501" s="147" cm="1">
        <f t="array" ref="AD501">INDEX($K:$P,ROW(),MATCH(AD$3,$K$2:$P$2,0))</f>
        <v>10</v>
      </c>
      <c r="AE501" s="147" cm="1">
        <f t="array" ref="AE501">INDEX($K:$P,ROW(),MATCH(AE$3,$K$2:$P$2,0))</f>
        <v>10</v>
      </c>
      <c r="AF501" s="147" cm="1">
        <f t="array" ref="AF501">INDEX($K:$P,ROW(),MATCH(AF$3,$K$2:$P$2,0))</f>
        <v>10</v>
      </c>
      <c r="AG501" s="147" cm="1">
        <f t="array" ref="AG501">INDEX($K:$P,ROW(),MATCH(AG$3,$K$2:$P$2,0))</f>
        <v>10</v>
      </c>
      <c r="AH501" s="147" cm="1">
        <f t="array" ref="AH501">INDEX($K:$P,ROW(),MATCH(AH$3,$K$2:$P$2,0))</f>
        <v>10</v>
      </c>
      <c r="AI501" s="147" cm="1">
        <f t="array" ref="AI501">INDEX($K:$P,ROW(),MATCH(AI$3,$K$2:$P$2,0))</f>
        <v>10</v>
      </c>
      <c r="AJ501" s="147" cm="1">
        <f t="array" ref="AJ501">INDEX($K:$P,ROW(),MATCH(AJ$3,$K$2:$P$2,0))</f>
        <v>10</v>
      </c>
      <c r="AK501" s="147" cm="1">
        <f t="array" ref="AK501">INDEX($K:$P,ROW(),MATCH(AK$3,$K$2:$P$2,0))</f>
        <v>10</v>
      </c>
      <c r="AL501" s="147" cm="1">
        <f t="array" ref="AL501">INDEX($K:$P,ROW(),MATCH(AL$3,$K$2:$P$2,0))</f>
        <v>10</v>
      </c>
      <c r="AM501" s="147" cm="1">
        <f t="array" ref="AM501">INDEX($K:$P,ROW(),MATCH(AM$3,$K$2:$P$2,0))</f>
        <v>10</v>
      </c>
      <c r="AN501" s="147" cm="1">
        <f t="array" ref="AN501">INDEX($K:$P,ROW(),MATCH(AN$3,$K$2:$P$2,0))</f>
        <v>10</v>
      </c>
      <c r="AO501" s="147" cm="1">
        <f t="array" ref="AO501">INDEX($K:$P,ROW(),MATCH(AO$3,$K$2:$P$2,0))</f>
        <v>10</v>
      </c>
      <c r="AP501" s="147" cm="1">
        <f t="array" ref="AP501">INDEX($K:$P,ROW(),MATCH(AP$3,$K$2:$P$2,0))</f>
        <v>10</v>
      </c>
      <c r="AQ501" s="147" cm="1">
        <f t="array" ref="AQ501">INDEX($K:$P,ROW(),MATCH(AQ$3,$K$2:$P$2,0))</f>
        <v>10</v>
      </c>
      <c r="AR501" s="147" cm="1">
        <f t="array" ref="AR501">INDEX($K:$P,ROW(),MATCH(AR$3,$K$2:$P$2,0))</f>
        <v>10</v>
      </c>
      <c r="AS501" s="147" cm="1">
        <f t="array" ref="AS501">INDEX($K:$P,ROW(),MATCH(AS$3,$K$2:$P$2,0))</f>
        <v>10</v>
      </c>
      <c r="AT501" s="147" cm="1">
        <f t="array" ref="AT501">INDEX($K:$P,ROW(),MATCH(AT$3,$K$2:$P$2,0))</f>
        <v>10</v>
      </c>
      <c r="AU501" s="147" cm="1">
        <f t="array" ref="AU501">INDEX($K:$P,ROW(),MATCH(AU$3,$K$2:$P$2,0))</f>
        <v>10</v>
      </c>
      <c r="AV501" s="147" cm="1">
        <f t="array" ref="AV501">INDEX($K:$P,ROW(),MATCH(AV$3,$K$2:$P$2,0))</f>
        <v>10</v>
      </c>
      <c r="AW501" s="147" cm="1">
        <f t="array" ref="AW501">INDEX($K:$P,ROW(),MATCH(AW$3,$K$2:$P$2,0))</f>
        <v>10</v>
      </c>
      <c r="AX501" s="147" cm="1">
        <f t="array" ref="AX501">INDEX($K:$P,ROW(),MATCH(AX$3,$K$2:$P$2,0))</f>
        <v>10</v>
      </c>
      <c r="AY501" s="147" cm="1">
        <f t="array" ref="AY501">INDEX($K:$P,ROW(),MATCH(AY$3,$K$2:$P$2,0))</f>
        <v>10</v>
      </c>
      <c r="AZ501" s="147" cm="1">
        <f t="array" ref="AZ501">INDEX($K:$P,ROW(),MATCH(AZ$3,$K$2:$P$2,0))</f>
        <v>10</v>
      </c>
      <c r="BA501" s="147" cm="1">
        <f t="array" ref="BA501">INDEX($K:$P,ROW(),MATCH(BA$3,$K$2:$P$2,0))</f>
        <v>10</v>
      </c>
      <c r="BB501" s="147" cm="1">
        <f t="array" ref="BB501">INDEX($K:$P,ROW(),MATCH(BB$3,$K$2:$P$2,0))</f>
        <v>10</v>
      </c>
      <c r="BC501" s="147" cm="1">
        <f t="array" ref="BC501">INDEX($K:$P,ROW(),MATCH(BC$3,$K$2:$P$2,0))</f>
        <v>10</v>
      </c>
      <c r="BD501" s="147" cm="1">
        <f t="array" ref="BD501">INDEX($K:$P,ROW(),MATCH(BD$3,$K$2:$P$2,0))</f>
        <v>10</v>
      </c>
      <c r="BE501" s="147" cm="1">
        <f t="array" ref="BE501">INDEX($K:$P,ROW(),MATCH(BE$3,$K$2:$P$2,0))</f>
        <v>10</v>
      </c>
      <c r="BF501" s="147" cm="1">
        <f t="array" ref="BF501">INDEX($K:$P,ROW(),MATCH(BF$3,$K$2:$P$2,0))</f>
        <v>10</v>
      </c>
      <c r="BG501" s="147" cm="1">
        <f t="array" ref="BG501">INDEX($K:$P,ROW(),MATCH(BG$3,$K$2:$P$2,0))</f>
        <v>10</v>
      </c>
      <c r="BH501" s="147" cm="1">
        <f t="array" ref="BH501">INDEX($K:$P,ROW(),MATCH(BH$3,$K$2:$P$2,0))</f>
        <v>10</v>
      </c>
      <c r="BI501" s="147" cm="1">
        <f t="array" ref="BI501">INDEX($K:$P,ROW(),MATCH(BI$3,$K$2:$P$2,0))</f>
        <v>10</v>
      </c>
      <c r="BJ501" s="147" cm="1">
        <f t="array" ref="BJ501">INDEX($K:$P,ROW(),MATCH(BJ$3,$K$2:$P$2,0))</f>
        <v>10</v>
      </c>
      <c r="BK501" s="147" cm="1">
        <f t="array" ref="BK501">INDEX($K:$P,ROW(),MATCH(BK$3,$K$2:$P$2,0))</f>
        <v>10</v>
      </c>
      <c r="BL501" s="147" cm="1">
        <f t="array" ref="BL501">INDEX($K:$P,ROW(),MATCH(BL$3,$K$2:$P$2,0))</f>
        <v>10</v>
      </c>
      <c r="BM501" s="147" cm="1">
        <f t="array" ref="BM501">INDEX($K:$P,ROW(),MATCH(BM$3,$K$2:$P$2,0))</f>
        <v>10</v>
      </c>
      <c r="BN501" s="147" cm="1">
        <f t="array" ref="BN501">INDEX($K:$P,ROW(),MATCH(BN$3,$K$2:$P$2,0))</f>
        <v>10</v>
      </c>
      <c r="BO501" s="147" cm="1">
        <f t="array" ref="BO501">INDEX($K:$P,ROW(),MATCH(BO$3,$K$2:$P$2,0))</f>
        <v>10</v>
      </c>
      <c r="BP501" s="147" cm="1">
        <f t="array" ref="BP501">INDEX($K:$P,ROW(),MATCH(BP$3,$K$2:$P$2,0))</f>
        <v>10</v>
      </c>
      <c r="BQ501" s="147" cm="1">
        <f t="array" ref="BQ501">INDEX($K:$P,ROW(),MATCH(BQ$3,$K$2:$P$2,0))</f>
        <v>10</v>
      </c>
      <c r="BR501" s="147" cm="1">
        <f t="array" ref="BR501">INDEX($K:$P,ROW(),MATCH(BR$3,$K$2:$P$2,0))</f>
        <v>10</v>
      </c>
      <c r="BS501" s="147" cm="1">
        <f t="array" ref="BS501">INDEX($K:$P,ROW(),MATCH(BS$3,$K$2:$P$2,0))</f>
        <v>10</v>
      </c>
      <c r="BT501" s="147" cm="1">
        <f t="array" ref="BT501">INDEX($K:$P,ROW(),MATCH(BT$3,$K$2:$P$2,0))</f>
        <v>10</v>
      </c>
      <c r="BU501" s="147" cm="1">
        <f t="array" ref="BU501">INDEX($K:$P,ROW(),MATCH(BU$3,$K$2:$P$2,0))</f>
        <v>10</v>
      </c>
      <c r="BV501" s="147" cm="1">
        <f t="array" ref="BV501">INDEX($K:$P,ROW(),MATCH(BV$3,$K$2:$P$2,0))</f>
        <v>10</v>
      </c>
      <c r="BW501" s="147" cm="1">
        <f t="array" ref="BW501">INDEX($K:$P,ROW(),MATCH(BW$3,$K$2:$P$2,0))</f>
        <v>10</v>
      </c>
      <c r="BX501" s="147" cm="1">
        <f t="array" ref="BX501">INDEX($K:$P,ROW(),MATCH(BX$3,$K$2:$P$2,0))</f>
        <v>10</v>
      </c>
      <c r="BY501" s="147" cm="1">
        <f t="array" ref="BY501">INDEX($K:$P,ROW(),MATCH(BY$3,$K$2:$P$2,0))</f>
        <v>10</v>
      </c>
      <c r="BZ501" s="147" cm="1">
        <f t="array" ref="BZ501">INDEX($K:$P,ROW(),MATCH(BZ$3,$K$2:$P$2,0))</f>
        <v>10</v>
      </c>
      <c r="CA501" s="147" cm="1">
        <f t="array" ref="CA501">INDEX($K:$P,ROW(),MATCH(CA$3,$K$2:$P$2,0))</f>
        <v>10</v>
      </c>
      <c r="CB501" s="147" cm="1">
        <f t="array" ref="CB501">INDEX($K:$P,ROW(),MATCH(CB$3,$K$2:$P$2,0))</f>
        <v>10</v>
      </c>
      <c r="CC501" s="147" cm="1">
        <f t="array" ref="CC501">INDEX($K:$P,ROW(),MATCH(CC$3,$K$2:$P$2,0))</f>
        <v>10</v>
      </c>
      <c r="CD501" s="147" cm="1">
        <f t="array" ref="CD501">INDEX($K:$P,ROW(),MATCH(CD$3,$K$2:$P$2,0))</f>
        <v>10</v>
      </c>
      <c r="CE501" s="147" cm="1">
        <f t="array" ref="CE501">INDEX($K:$P,ROW(),MATCH(CE$3,$K$2:$P$2,0))</f>
        <v>10</v>
      </c>
      <c r="CF501" s="147" cm="1">
        <f t="array" ref="CF501">INDEX($K:$P,ROW(),MATCH(CF$3,$K$2:$P$2,0))</f>
        <v>10</v>
      </c>
      <c r="CG501" s="147" cm="1">
        <f t="array" ref="CG501">INDEX($K:$P,ROW(),MATCH(CG$3,$K$2:$P$2,0))</f>
        <v>10</v>
      </c>
      <c r="CH501" s="147" cm="1">
        <f t="array" ref="CH501">INDEX($K:$P,ROW(),MATCH(CH$3,$K$2:$P$2,0))</f>
        <v>10</v>
      </c>
      <c r="CI501" s="147" cm="1">
        <f t="array" ref="CI501">INDEX($K:$P,ROW(),MATCH(CI$3,$K$2:$P$2,0))</f>
        <v>10</v>
      </c>
      <c r="CJ501" s="147" cm="1">
        <f t="array" ref="CJ501">INDEX($K:$P,ROW(),MATCH(CJ$3,$K$2:$P$2,0))</f>
        <v>10</v>
      </c>
      <c r="CK501" s="147" cm="1">
        <f t="array" ref="CK501">INDEX($K:$P,ROW(),MATCH(CK$3,$K$2:$P$2,0))</f>
        <v>10</v>
      </c>
      <c r="CL501" s="147" cm="1">
        <f t="array" ref="CL501">INDEX($K:$P,ROW(),MATCH(CL$3,$K$2:$P$2,0))</f>
        <v>10</v>
      </c>
      <c r="CN501" s="60"/>
      <c r="CO501" s="147" t="e" cm="1">
        <f t="array" ref="CO501">INDEX($K:$P,ROW(),MATCH(CO$3,$K$2:$P$2,0))</f>
        <v>#N/A</v>
      </c>
      <c r="CP501" s="147" t="e" cm="1">
        <f t="array" ref="CP501">INDEX($K:$P,ROW(),MATCH(CP$3,$K$2:$P$2,0))</f>
        <v>#N/A</v>
      </c>
      <c r="CQ501" s="147" t="e" cm="1">
        <f t="array" ref="CQ501">INDEX($K:$P,ROW(),MATCH(CQ$3,$K$2:$P$2,0))</f>
        <v>#N/A</v>
      </c>
      <c r="CR501" s="147" t="e" cm="1">
        <f t="array" ref="CR501">INDEX($K:$P,ROW(),MATCH(CR$3,$K$2:$P$2,0))</f>
        <v>#N/A</v>
      </c>
      <c r="CS501" s="147" t="e" cm="1">
        <f t="array" ref="CS501">INDEX($K:$P,ROW(),MATCH(CS$3,$K$2:$P$2,0))</f>
        <v>#N/A</v>
      </c>
      <c r="CT501" s="147" t="e" cm="1">
        <f t="array" ref="CT501">INDEX($K:$P,ROW(),MATCH(CT$3,$K$2:$P$2,0))</f>
        <v>#N/A</v>
      </c>
      <c r="CU501" s="147" t="e" cm="1">
        <f t="array" ref="CU501">INDEX($K:$P,ROW(),MATCH(CU$3,$K$2:$P$2,0))</f>
        <v>#N/A</v>
      </c>
      <c r="CV501" s="147" t="e" cm="1">
        <f t="array" ref="CV501">INDEX($K:$P,ROW(),MATCH(CV$3,$K$2:$P$2,0))</f>
        <v>#N/A</v>
      </c>
      <c r="CW501" s="147" t="e" cm="1">
        <f t="array" ref="CW501">INDEX($K:$P,ROW(),MATCH(CW$3,$K$2:$P$2,0))</f>
        <v>#N/A</v>
      </c>
      <c r="CX501" s="147" t="e" cm="1">
        <f t="array" ref="CX501">INDEX($K:$P,ROW(),MATCH(CX$3,$K$2:$P$2,0))</f>
        <v>#N/A</v>
      </c>
      <c r="CY501" s="147" t="e" cm="1">
        <f t="array" ref="CY501">INDEX($K:$P,ROW(),MATCH(CY$3,$K$2:$P$2,0))</f>
        <v>#N/A</v>
      </c>
      <c r="CZ501" s="147" t="e" cm="1">
        <f t="array" ref="CZ501">INDEX($K:$P,ROW(),MATCH(CZ$3,$K$2:$P$2,0))</f>
        <v>#N/A</v>
      </c>
      <c r="DA501" s="147" t="e" cm="1">
        <f t="array" ref="DA501">INDEX($K:$P,ROW(),MATCH(DA$3,$K$2:$P$2,0))</f>
        <v>#N/A</v>
      </c>
      <c r="DB501" s="147" t="e" cm="1">
        <f t="array" ref="DB501">INDEX($K:$P,ROW(),MATCH(DB$3,$K$2:$P$2,0))</f>
        <v>#N/A</v>
      </c>
      <c r="DC501" s="147" t="e" cm="1">
        <f t="array" ref="DC501">INDEX($K:$P,ROW(),MATCH(DC$3,$K$2:$P$2,0))</f>
        <v>#N/A</v>
      </c>
      <c r="DD501" s="147" t="e" cm="1">
        <f t="array" ref="DD501">INDEX($K:$P,ROW(),MATCH(DD$3,$K$2:$P$2,0))</f>
        <v>#N/A</v>
      </c>
      <c r="DE501" s="147" t="e" cm="1">
        <f t="array" ref="DE501">INDEX($K:$P,ROW(),MATCH(DE$3,$K$2:$P$2,0))</f>
        <v>#N/A</v>
      </c>
      <c r="DF501" s="147" t="e" cm="1">
        <f t="array" ref="DF501">INDEX($K:$P,ROW(),MATCH(DF$3,$K$2:$P$2,0))</f>
        <v>#N/A</v>
      </c>
      <c r="DG501" s="147" t="e" cm="1">
        <f t="array" ref="DG501">INDEX($K:$P,ROW(),MATCH(DG$3,$K$2:$P$2,0))</f>
        <v>#N/A</v>
      </c>
      <c r="DH501" s="147" t="e" cm="1">
        <f t="array" ref="DH501">INDEX($K:$P,ROW(),MATCH(DH$3,$K$2:$P$2,0))</f>
        <v>#N/A</v>
      </c>
      <c r="DI501" s="147" t="e" cm="1">
        <f t="array" ref="DI501">INDEX($K:$P,ROW(),MATCH(DI$3,$K$2:$P$2,0))</f>
        <v>#N/A</v>
      </c>
      <c r="DJ501" s="147" t="e" cm="1">
        <f t="array" ref="DJ501">INDEX($K:$P,ROW(),MATCH(DJ$3,$K$2:$P$2,0))</f>
        <v>#N/A</v>
      </c>
      <c r="DK501" s="147" t="e" cm="1">
        <f t="array" ref="DK501">INDEX($K:$P,ROW(),MATCH(DK$3,$K$2:$P$2,0))</f>
        <v>#N/A</v>
      </c>
      <c r="DL501" s="147" t="e" cm="1">
        <f t="array" ref="DL501">INDEX($K:$P,ROW(),MATCH(DL$3,$K$2:$P$2,0))</f>
        <v>#N/A</v>
      </c>
    </row>
    <row r="502" spans="1:116" x14ac:dyDescent="0.35">
      <c r="C502" t="s">
        <v>80</v>
      </c>
      <c r="D502" t="s">
        <v>272</v>
      </c>
      <c r="E502" s="8" t="str">
        <f t="shared" si="571"/>
        <v>502 GMV-PV</v>
      </c>
      <c r="G502" s="126" t="str">
        <f>"GMV - "&amp;G506</f>
        <v>GMV - (Primary label)</v>
      </c>
      <c r="H502" s="27"/>
      <c r="I502" s="78"/>
      <c r="J502" s="78"/>
      <c r="K502" s="118">
        <f t="shared" ref="K502:P502" ca="1" si="576">SUMIF($3:$3,K$2,502:502)</f>
        <v>600000</v>
      </c>
      <c r="L502" s="118">
        <f t="shared" ca="1" si="576"/>
        <v>600000</v>
      </c>
      <c r="M502" s="118">
        <f t="shared" ca="1" si="576"/>
        <v>600000</v>
      </c>
      <c r="N502" s="118">
        <f t="shared" ca="1" si="576"/>
        <v>600000</v>
      </c>
      <c r="O502" s="118">
        <f t="shared" ca="1" si="576"/>
        <v>600000</v>
      </c>
      <c r="P502" s="118">
        <f t="shared" ca="1" si="576"/>
        <v>600000</v>
      </c>
      <c r="R502" s="33"/>
      <c r="S502" s="148" cm="1">
        <f t="array" aca="1" ref="S502" ca="1">S501*INDIRECT(S500)</f>
        <v>50000</v>
      </c>
      <c r="T502" s="148" cm="1">
        <f t="array" aca="1" ref="T502" ca="1">T501*INDIRECT(T500)</f>
        <v>50000</v>
      </c>
      <c r="U502" s="148" cm="1">
        <f t="array" aca="1" ref="U502" ca="1">U501*INDIRECT(U500)</f>
        <v>50000</v>
      </c>
      <c r="V502" s="148" cm="1">
        <f t="array" aca="1" ref="V502" ca="1">V501*INDIRECT(V500)</f>
        <v>50000</v>
      </c>
      <c r="W502" s="148" cm="1">
        <f t="array" aca="1" ref="W502" ca="1">W501*INDIRECT(W500)</f>
        <v>50000</v>
      </c>
      <c r="X502" s="148" cm="1">
        <f t="array" aca="1" ref="X502" ca="1">X501*INDIRECT(X500)</f>
        <v>50000</v>
      </c>
      <c r="Y502" s="148" cm="1">
        <f t="array" aca="1" ref="Y502" ca="1">Y501*INDIRECT(Y500)</f>
        <v>50000</v>
      </c>
      <c r="Z502" s="148" cm="1">
        <f t="array" aca="1" ref="Z502" ca="1">Z501*INDIRECT(Z500)</f>
        <v>50000</v>
      </c>
      <c r="AA502" s="148" cm="1">
        <f t="array" aca="1" ref="AA502" ca="1">AA501*INDIRECT(AA500)</f>
        <v>50000</v>
      </c>
      <c r="AB502" s="148" cm="1">
        <f t="array" aca="1" ref="AB502" ca="1">AB501*INDIRECT(AB500)</f>
        <v>50000</v>
      </c>
      <c r="AC502" s="148" cm="1">
        <f t="array" aca="1" ref="AC502" ca="1">AC501*INDIRECT(AC500)</f>
        <v>50000</v>
      </c>
      <c r="AD502" s="148" cm="1">
        <f t="array" aca="1" ref="AD502" ca="1">AD501*INDIRECT(AD500)</f>
        <v>50000</v>
      </c>
      <c r="AE502" s="148" cm="1">
        <f t="array" aca="1" ref="AE502" ca="1">AE501*INDIRECT(AE500)</f>
        <v>50000</v>
      </c>
      <c r="AF502" s="148" cm="1">
        <f t="array" aca="1" ref="AF502" ca="1">AF501*INDIRECT(AF500)</f>
        <v>50000</v>
      </c>
      <c r="AG502" s="148" cm="1">
        <f t="array" aca="1" ref="AG502" ca="1">AG501*INDIRECT(AG500)</f>
        <v>50000</v>
      </c>
      <c r="AH502" s="148" cm="1">
        <f t="array" aca="1" ref="AH502" ca="1">AH501*INDIRECT(AH500)</f>
        <v>50000</v>
      </c>
      <c r="AI502" s="148" cm="1">
        <f t="array" aca="1" ref="AI502" ca="1">AI501*INDIRECT(AI500)</f>
        <v>50000</v>
      </c>
      <c r="AJ502" s="148" cm="1">
        <f t="array" aca="1" ref="AJ502" ca="1">AJ501*INDIRECT(AJ500)</f>
        <v>50000</v>
      </c>
      <c r="AK502" s="148" cm="1">
        <f t="array" aca="1" ref="AK502" ca="1">AK501*INDIRECT(AK500)</f>
        <v>50000</v>
      </c>
      <c r="AL502" s="148" cm="1">
        <f t="array" aca="1" ref="AL502" ca="1">AL501*INDIRECT(AL500)</f>
        <v>50000</v>
      </c>
      <c r="AM502" s="148" cm="1">
        <f t="array" aca="1" ref="AM502" ca="1">AM501*INDIRECT(AM500)</f>
        <v>50000</v>
      </c>
      <c r="AN502" s="148" cm="1">
        <f t="array" aca="1" ref="AN502" ca="1">AN501*INDIRECT(AN500)</f>
        <v>50000</v>
      </c>
      <c r="AO502" s="148" cm="1">
        <f t="array" aca="1" ref="AO502" ca="1">AO501*INDIRECT(AO500)</f>
        <v>50000</v>
      </c>
      <c r="AP502" s="148" cm="1">
        <f t="array" aca="1" ref="AP502" ca="1">AP501*INDIRECT(AP500)</f>
        <v>50000</v>
      </c>
      <c r="AQ502" s="148" cm="1">
        <f t="array" aca="1" ref="AQ502" ca="1">AQ501*INDIRECT(AQ500)</f>
        <v>50000</v>
      </c>
      <c r="AR502" s="148" cm="1">
        <f t="array" aca="1" ref="AR502" ca="1">AR501*INDIRECT(AR500)</f>
        <v>50000</v>
      </c>
      <c r="AS502" s="148" cm="1">
        <f t="array" aca="1" ref="AS502" ca="1">AS501*INDIRECT(AS500)</f>
        <v>50000</v>
      </c>
      <c r="AT502" s="148" cm="1">
        <f t="array" aca="1" ref="AT502" ca="1">AT501*INDIRECT(AT500)</f>
        <v>50000</v>
      </c>
      <c r="AU502" s="148" cm="1">
        <f t="array" aca="1" ref="AU502" ca="1">AU501*INDIRECT(AU500)</f>
        <v>50000</v>
      </c>
      <c r="AV502" s="148" cm="1">
        <f t="array" aca="1" ref="AV502" ca="1">AV501*INDIRECT(AV500)</f>
        <v>50000</v>
      </c>
      <c r="AW502" s="148" cm="1">
        <f t="array" aca="1" ref="AW502" ca="1">AW501*INDIRECT(AW500)</f>
        <v>50000</v>
      </c>
      <c r="AX502" s="148" cm="1">
        <f t="array" aca="1" ref="AX502" ca="1">AX501*INDIRECT(AX500)</f>
        <v>50000</v>
      </c>
      <c r="AY502" s="148" cm="1">
        <f t="array" aca="1" ref="AY502" ca="1">AY501*INDIRECT(AY500)</f>
        <v>50000</v>
      </c>
      <c r="AZ502" s="148" cm="1">
        <f t="array" aca="1" ref="AZ502" ca="1">AZ501*INDIRECT(AZ500)</f>
        <v>50000</v>
      </c>
      <c r="BA502" s="148" cm="1">
        <f t="array" aca="1" ref="BA502" ca="1">BA501*INDIRECT(BA500)</f>
        <v>50000</v>
      </c>
      <c r="BB502" s="148" cm="1">
        <f t="array" aca="1" ref="BB502" ca="1">BB501*INDIRECT(BB500)</f>
        <v>50000</v>
      </c>
      <c r="BC502" s="148" cm="1">
        <f t="array" aca="1" ref="BC502" ca="1">BC501*INDIRECT(BC500)</f>
        <v>50000</v>
      </c>
      <c r="BD502" s="148" cm="1">
        <f t="array" aca="1" ref="BD502" ca="1">BD501*INDIRECT(BD500)</f>
        <v>50000</v>
      </c>
      <c r="BE502" s="148" cm="1">
        <f t="array" aca="1" ref="BE502" ca="1">BE501*INDIRECT(BE500)</f>
        <v>50000</v>
      </c>
      <c r="BF502" s="148" cm="1">
        <f t="array" aca="1" ref="BF502" ca="1">BF501*INDIRECT(BF500)</f>
        <v>50000</v>
      </c>
      <c r="BG502" s="148" cm="1">
        <f t="array" aca="1" ref="BG502" ca="1">BG501*INDIRECT(BG500)</f>
        <v>50000</v>
      </c>
      <c r="BH502" s="148" cm="1">
        <f t="array" aca="1" ref="BH502" ca="1">BH501*INDIRECT(BH500)</f>
        <v>50000</v>
      </c>
      <c r="BI502" s="148" cm="1">
        <f t="array" aca="1" ref="BI502" ca="1">BI501*INDIRECT(BI500)</f>
        <v>50000</v>
      </c>
      <c r="BJ502" s="148" cm="1">
        <f t="array" aca="1" ref="BJ502" ca="1">BJ501*INDIRECT(BJ500)</f>
        <v>50000</v>
      </c>
      <c r="BK502" s="148" cm="1">
        <f t="array" aca="1" ref="BK502" ca="1">BK501*INDIRECT(BK500)</f>
        <v>50000</v>
      </c>
      <c r="BL502" s="148" cm="1">
        <f t="array" aca="1" ref="BL502" ca="1">BL501*INDIRECT(BL500)</f>
        <v>50000</v>
      </c>
      <c r="BM502" s="148" cm="1">
        <f t="array" aca="1" ref="BM502" ca="1">BM501*INDIRECT(BM500)</f>
        <v>50000</v>
      </c>
      <c r="BN502" s="148" cm="1">
        <f t="array" aca="1" ref="BN502" ca="1">BN501*INDIRECT(BN500)</f>
        <v>50000</v>
      </c>
      <c r="BO502" s="148" cm="1">
        <f t="array" aca="1" ref="BO502" ca="1">BO501*INDIRECT(BO500)</f>
        <v>50000</v>
      </c>
      <c r="BP502" s="148" cm="1">
        <f t="array" aca="1" ref="BP502" ca="1">BP501*INDIRECT(BP500)</f>
        <v>50000</v>
      </c>
      <c r="BQ502" s="148" cm="1">
        <f t="array" aca="1" ref="BQ502" ca="1">BQ501*INDIRECT(BQ500)</f>
        <v>50000</v>
      </c>
      <c r="BR502" s="148" cm="1">
        <f t="array" aca="1" ref="BR502" ca="1">BR501*INDIRECT(BR500)</f>
        <v>50000</v>
      </c>
      <c r="BS502" s="148" cm="1">
        <f t="array" aca="1" ref="BS502" ca="1">BS501*INDIRECT(BS500)</f>
        <v>50000</v>
      </c>
      <c r="BT502" s="148" cm="1">
        <f t="array" aca="1" ref="BT502" ca="1">BT501*INDIRECT(BT500)</f>
        <v>50000</v>
      </c>
      <c r="BU502" s="148" cm="1">
        <f t="array" aca="1" ref="BU502" ca="1">BU501*INDIRECT(BU500)</f>
        <v>50000</v>
      </c>
      <c r="BV502" s="148" cm="1">
        <f t="array" aca="1" ref="BV502" ca="1">BV501*INDIRECT(BV500)</f>
        <v>50000</v>
      </c>
      <c r="BW502" s="148" cm="1">
        <f t="array" aca="1" ref="BW502" ca="1">BW501*INDIRECT(BW500)</f>
        <v>50000</v>
      </c>
      <c r="BX502" s="148" cm="1">
        <f t="array" aca="1" ref="BX502" ca="1">BX501*INDIRECT(BX500)</f>
        <v>50000</v>
      </c>
      <c r="BY502" s="148" cm="1">
        <f t="array" aca="1" ref="BY502" ca="1">BY501*INDIRECT(BY500)</f>
        <v>50000</v>
      </c>
      <c r="BZ502" s="148" cm="1">
        <f t="array" aca="1" ref="BZ502" ca="1">BZ501*INDIRECT(BZ500)</f>
        <v>50000</v>
      </c>
      <c r="CA502" s="148" cm="1">
        <f t="array" aca="1" ref="CA502" ca="1">CA501*INDIRECT(CA500)</f>
        <v>50000</v>
      </c>
      <c r="CB502" s="148" cm="1">
        <f t="array" aca="1" ref="CB502" ca="1">CB501*INDIRECT(CB500)</f>
        <v>50000</v>
      </c>
      <c r="CC502" s="148" cm="1">
        <f t="array" aca="1" ref="CC502" ca="1">CC501*INDIRECT(CC500)</f>
        <v>50000</v>
      </c>
      <c r="CD502" s="148" cm="1">
        <f t="array" aca="1" ref="CD502" ca="1">CD501*INDIRECT(CD500)</f>
        <v>50000</v>
      </c>
      <c r="CE502" s="148" cm="1">
        <f t="array" aca="1" ref="CE502" ca="1">CE501*INDIRECT(CE500)</f>
        <v>50000</v>
      </c>
      <c r="CF502" s="148" cm="1">
        <f t="array" aca="1" ref="CF502" ca="1">CF501*INDIRECT(CF500)</f>
        <v>50000</v>
      </c>
      <c r="CG502" s="148" cm="1">
        <f t="array" aca="1" ref="CG502" ca="1">CG501*INDIRECT(CG500)</f>
        <v>50000</v>
      </c>
      <c r="CH502" s="148" cm="1">
        <f t="array" aca="1" ref="CH502" ca="1">CH501*INDIRECT(CH500)</f>
        <v>50000</v>
      </c>
      <c r="CI502" s="148" cm="1">
        <f t="array" aca="1" ref="CI502" ca="1">CI501*INDIRECT(CI500)</f>
        <v>50000</v>
      </c>
      <c r="CJ502" s="148" cm="1">
        <f t="array" aca="1" ref="CJ502" ca="1">CJ501*INDIRECT(CJ500)</f>
        <v>50000</v>
      </c>
      <c r="CK502" s="148" cm="1">
        <f t="array" aca="1" ref="CK502" ca="1">CK501*INDIRECT(CK500)</f>
        <v>50000</v>
      </c>
      <c r="CL502" s="148" cm="1">
        <f t="array" aca="1" ref="CL502" ca="1">CL501*INDIRECT(CL500)</f>
        <v>50000</v>
      </c>
      <c r="CN502" s="78"/>
      <c r="CO502" s="148" t="e" cm="1">
        <f t="array" aca="1" ref="CO502" ca="1">CO501*INDIRECT(CO500)</f>
        <v>#N/A</v>
      </c>
      <c r="CP502" s="148" t="e" cm="1">
        <f t="array" aca="1" ref="CP502" ca="1">CP501*INDIRECT(CP500)</f>
        <v>#N/A</v>
      </c>
      <c r="CQ502" s="148" t="e" cm="1">
        <f t="array" aca="1" ref="CQ502" ca="1">CQ501*INDIRECT(CQ500)</f>
        <v>#N/A</v>
      </c>
      <c r="CR502" s="148" t="e" cm="1">
        <f t="array" aca="1" ref="CR502" ca="1">CR501*INDIRECT(CR500)</f>
        <v>#N/A</v>
      </c>
      <c r="CS502" s="148" t="e" cm="1">
        <f t="array" aca="1" ref="CS502" ca="1">CS501*INDIRECT(CS500)</f>
        <v>#N/A</v>
      </c>
      <c r="CT502" s="148" t="e" cm="1">
        <f t="array" aca="1" ref="CT502" ca="1">CT501*INDIRECT(CT500)</f>
        <v>#N/A</v>
      </c>
      <c r="CU502" s="148" t="e" cm="1">
        <f t="array" aca="1" ref="CU502" ca="1">CU501*INDIRECT(CU500)</f>
        <v>#N/A</v>
      </c>
      <c r="CV502" s="148" t="e" cm="1">
        <f t="array" aca="1" ref="CV502" ca="1">CV501*INDIRECT(CV500)</f>
        <v>#N/A</v>
      </c>
      <c r="CW502" s="148" t="e" cm="1">
        <f t="array" aca="1" ref="CW502" ca="1">CW501*INDIRECT(CW500)</f>
        <v>#N/A</v>
      </c>
      <c r="CX502" s="148" t="e" cm="1">
        <f t="array" aca="1" ref="CX502" ca="1">CX501*INDIRECT(CX500)</f>
        <v>#N/A</v>
      </c>
      <c r="CY502" s="148" t="e" cm="1">
        <f t="array" aca="1" ref="CY502" ca="1">CY501*INDIRECT(CY500)</f>
        <v>#N/A</v>
      </c>
      <c r="CZ502" s="148" t="e" cm="1">
        <f t="array" aca="1" ref="CZ502" ca="1">CZ501*INDIRECT(CZ500)</f>
        <v>#N/A</v>
      </c>
      <c r="DA502" s="148" t="e" cm="1">
        <f t="array" aca="1" ref="DA502" ca="1">DA501*INDIRECT(DA500)</f>
        <v>#N/A</v>
      </c>
      <c r="DB502" s="148" t="e" cm="1">
        <f t="array" aca="1" ref="DB502" ca="1">DB501*INDIRECT(DB500)</f>
        <v>#N/A</v>
      </c>
      <c r="DC502" s="148" t="e" cm="1">
        <f t="array" aca="1" ref="DC502" ca="1">DC501*INDIRECT(DC500)</f>
        <v>#N/A</v>
      </c>
      <c r="DD502" s="148" t="e" cm="1">
        <f t="array" aca="1" ref="DD502" ca="1">DD501*INDIRECT(DD500)</f>
        <v>#N/A</v>
      </c>
      <c r="DE502" s="148" t="e" cm="1">
        <f t="array" aca="1" ref="DE502" ca="1">DE501*INDIRECT(DE500)</f>
        <v>#N/A</v>
      </c>
      <c r="DF502" s="148" t="e" cm="1">
        <f t="array" aca="1" ref="DF502" ca="1">DF501*INDIRECT(DF500)</f>
        <v>#N/A</v>
      </c>
      <c r="DG502" s="148" t="e" cm="1">
        <f t="array" aca="1" ref="DG502" ca="1">DG501*INDIRECT(DG500)</f>
        <v>#N/A</v>
      </c>
      <c r="DH502" s="148" t="e" cm="1">
        <f t="array" aca="1" ref="DH502" ca="1">DH501*INDIRECT(DH500)</f>
        <v>#N/A</v>
      </c>
      <c r="DI502" s="148" t="e" cm="1">
        <f t="array" aca="1" ref="DI502" ca="1">DI501*INDIRECT(DI500)</f>
        <v>#N/A</v>
      </c>
      <c r="DJ502" s="148" t="e" cm="1">
        <f t="array" aca="1" ref="DJ502" ca="1">DJ501*INDIRECT(DJ500)</f>
        <v>#N/A</v>
      </c>
      <c r="DK502" s="148" t="e" cm="1">
        <f t="array" aca="1" ref="DK502" ca="1">DK501*INDIRECT(DK500)</f>
        <v>#N/A</v>
      </c>
      <c r="DL502" s="148" t="e" cm="1">
        <f t="array" aca="1" ref="DL502" ca="1">DL501*INDIRECT(DL500)</f>
        <v>#N/A</v>
      </c>
    </row>
    <row r="503" spans="1:116" x14ac:dyDescent="0.35">
      <c r="B503" t="str">
        <f>E503</f>
        <v>503 GMV-PV</v>
      </c>
      <c r="D503" t="s">
        <v>272</v>
      </c>
      <c r="E503" s="8" t="str">
        <f t="shared" si="571"/>
        <v>503 GMV-PV</v>
      </c>
      <c r="G503" s="145" t="s">
        <v>79</v>
      </c>
      <c r="H503" s="12"/>
      <c r="I503" s="60"/>
      <c r="J503" s="60"/>
      <c r="K503" s="16">
        <v>0.1</v>
      </c>
      <c r="L503" s="16">
        <v>0.1</v>
      </c>
      <c r="M503" s="16">
        <v>0.1</v>
      </c>
      <c r="N503" s="16">
        <v>0.1</v>
      </c>
      <c r="O503" s="16">
        <v>0.1</v>
      </c>
      <c r="P503" s="16">
        <v>0.1</v>
      </c>
      <c r="R503" s="20"/>
      <c r="S503" s="150" cm="1">
        <f t="array" ref="S503">INDEX($K:$P,ROW(),MATCH(S$3,$K$2:$P$2,0))</f>
        <v>0.1</v>
      </c>
      <c r="T503" s="150" cm="1">
        <f t="array" ref="T503">INDEX($K:$P,ROW(),MATCH(T$3,$K$2:$P$2,0))</f>
        <v>0.1</v>
      </c>
      <c r="U503" s="150" cm="1">
        <f t="array" ref="U503">INDEX($K:$P,ROW(),MATCH(U$3,$K$2:$P$2,0))</f>
        <v>0.1</v>
      </c>
      <c r="V503" s="150" cm="1">
        <f t="array" ref="V503">INDEX($K:$P,ROW(),MATCH(V$3,$K$2:$P$2,0))</f>
        <v>0.1</v>
      </c>
      <c r="W503" s="150" cm="1">
        <f t="array" ref="W503">INDEX($K:$P,ROW(),MATCH(W$3,$K$2:$P$2,0))</f>
        <v>0.1</v>
      </c>
      <c r="X503" s="150" cm="1">
        <f t="array" ref="X503">INDEX($K:$P,ROW(),MATCH(X$3,$K$2:$P$2,0))</f>
        <v>0.1</v>
      </c>
      <c r="Y503" s="150" cm="1">
        <f t="array" ref="Y503">INDEX($K:$P,ROW(),MATCH(Y$3,$K$2:$P$2,0))</f>
        <v>0.1</v>
      </c>
      <c r="Z503" s="150" cm="1">
        <f t="array" ref="Z503">INDEX($K:$P,ROW(),MATCH(Z$3,$K$2:$P$2,0))</f>
        <v>0.1</v>
      </c>
      <c r="AA503" s="150" cm="1">
        <f t="array" ref="AA503">INDEX($K:$P,ROW(),MATCH(AA$3,$K$2:$P$2,0))</f>
        <v>0.1</v>
      </c>
      <c r="AB503" s="150" cm="1">
        <f t="array" ref="AB503">INDEX($K:$P,ROW(),MATCH(AB$3,$K$2:$P$2,0))</f>
        <v>0.1</v>
      </c>
      <c r="AC503" s="150" cm="1">
        <f t="array" ref="AC503">INDEX($K:$P,ROW(),MATCH(AC$3,$K$2:$P$2,0))</f>
        <v>0.1</v>
      </c>
      <c r="AD503" s="150" cm="1">
        <f t="array" ref="AD503">INDEX($K:$P,ROW(),MATCH(AD$3,$K$2:$P$2,0))</f>
        <v>0.1</v>
      </c>
      <c r="AE503" s="150" cm="1">
        <f t="array" ref="AE503">INDEX($K:$P,ROW(),MATCH(AE$3,$K$2:$P$2,0))</f>
        <v>0.1</v>
      </c>
      <c r="AF503" s="150" cm="1">
        <f t="array" ref="AF503">INDEX($K:$P,ROW(),MATCH(AF$3,$K$2:$P$2,0))</f>
        <v>0.1</v>
      </c>
      <c r="AG503" s="150" cm="1">
        <f t="array" ref="AG503">INDEX($K:$P,ROW(),MATCH(AG$3,$K$2:$P$2,0))</f>
        <v>0.1</v>
      </c>
      <c r="AH503" s="150" cm="1">
        <f t="array" ref="AH503">INDEX($K:$P,ROW(),MATCH(AH$3,$K$2:$P$2,0))</f>
        <v>0.1</v>
      </c>
      <c r="AI503" s="150" cm="1">
        <f t="array" ref="AI503">INDEX($K:$P,ROW(),MATCH(AI$3,$K$2:$P$2,0))</f>
        <v>0.1</v>
      </c>
      <c r="AJ503" s="150" cm="1">
        <f t="array" ref="AJ503">INDEX($K:$P,ROW(),MATCH(AJ$3,$K$2:$P$2,0))</f>
        <v>0.1</v>
      </c>
      <c r="AK503" s="150" cm="1">
        <f t="array" ref="AK503">INDEX($K:$P,ROW(),MATCH(AK$3,$K$2:$P$2,0))</f>
        <v>0.1</v>
      </c>
      <c r="AL503" s="150" cm="1">
        <f t="array" ref="AL503">INDEX($K:$P,ROW(),MATCH(AL$3,$K$2:$P$2,0))</f>
        <v>0.1</v>
      </c>
      <c r="AM503" s="150" cm="1">
        <f t="array" ref="AM503">INDEX($K:$P,ROW(),MATCH(AM$3,$K$2:$P$2,0))</f>
        <v>0.1</v>
      </c>
      <c r="AN503" s="150" cm="1">
        <f t="array" ref="AN503">INDEX($K:$P,ROW(),MATCH(AN$3,$K$2:$P$2,0))</f>
        <v>0.1</v>
      </c>
      <c r="AO503" s="150" cm="1">
        <f t="array" ref="AO503">INDEX($K:$P,ROW(),MATCH(AO$3,$K$2:$P$2,0))</f>
        <v>0.1</v>
      </c>
      <c r="AP503" s="150" cm="1">
        <f t="array" ref="AP503">INDEX($K:$P,ROW(),MATCH(AP$3,$K$2:$P$2,0))</f>
        <v>0.1</v>
      </c>
      <c r="AQ503" s="150" cm="1">
        <f t="array" ref="AQ503">INDEX($K:$P,ROW(),MATCH(AQ$3,$K$2:$P$2,0))</f>
        <v>0.1</v>
      </c>
      <c r="AR503" s="150" cm="1">
        <f t="array" ref="AR503">INDEX($K:$P,ROW(),MATCH(AR$3,$K$2:$P$2,0))</f>
        <v>0.1</v>
      </c>
      <c r="AS503" s="150" cm="1">
        <f t="array" ref="AS503">INDEX($K:$P,ROW(),MATCH(AS$3,$K$2:$P$2,0))</f>
        <v>0.1</v>
      </c>
      <c r="AT503" s="150" cm="1">
        <f t="array" ref="AT503">INDEX($K:$P,ROW(),MATCH(AT$3,$K$2:$P$2,0))</f>
        <v>0.1</v>
      </c>
      <c r="AU503" s="150" cm="1">
        <f t="array" ref="AU503">INDEX($K:$P,ROW(),MATCH(AU$3,$K$2:$P$2,0))</f>
        <v>0.1</v>
      </c>
      <c r="AV503" s="150" cm="1">
        <f t="array" ref="AV503">INDEX($K:$P,ROW(),MATCH(AV$3,$K$2:$P$2,0))</f>
        <v>0.1</v>
      </c>
      <c r="AW503" s="150" cm="1">
        <f t="array" ref="AW503">INDEX($K:$P,ROW(),MATCH(AW$3,$K$2:$P$2,0))</f>
        <v>0.1</v>
      </c>
      <c r="AX503" s="150" cm="1">
        <f t="array" ref="AX503">INDEX($K:$P,ROW(),MATCH(AX$3,$K$2:$P$2,0))</f>
        <v>0.1</v>
      </c>
      <c r="AY503" s="150" cm="1">
        <f t="array" ref="AY503">INDEX($K:$P,ROW(),MATCH(AY$3,$K$2:$P$2,0))</f>
        <v>0.1</v>
      </c>
      <c r="AZ503" s="150" cm="1">
        <f t="array" ref="AZ503">INDEX($K:$P,ROW(),MATCH(AZ$3,$K$2:$P$2,0))</f>
        <v>0.1</v>
      </c>
      <c r="BA503" s="150" cm="1">
        <f t="array" ref="BA503">INDEX($K:$P,ROW(),MATCH(BA$3,$K$2:$P$2,0))</f>
        <v>0.1</v>
      </c>
      <c r="BB503" s="150" cm="1">
        <f t="array" ref="BB503">INDEX($K:$P,ROW(),MATCH(BB$3,$K$2:$P$2,0))</f>
        <v>0.1</v>
      </c>
      <c r="BC503" s="150" cm="1">
        <f t="array" ref="BC503">INDEX($K:$P,ROW(),MATCH(BC$3,$K$2:$P$2,0))</f>
        <v>0.1</v>
      </c>
      <c r="BD503" s="150" cm="1">
        <f t="array" ref="BD503">INDEX($K:$P,ROW(),MATCH(BD$3,$K$2:$P$2,0))</f>
        <v>0.1</v>
      </c>
      <c r="BE503" s="150" cm="1">
        <f t="array" ref="BE503">INDEX($K:$P,ROW(),MATCH(BE$3,$K$2:$P$2,0))</f>
        <v>0.1</v>
      </c>
      <c r="BF503" s="150" cm="1">
        <f t="array" ref="BF503">INDEX($K:$P,ROW(),MATCH(BF$3,$K$2:$P$2,0))</f>
        <v>0.1</v>
      </c>
      <c r="BG503" s="150" cm="1">
        <f t="array" ref="BG503">INDEX($K:$P,ROW(),MATCH(BG$3,$K$2:$P$2,0))</f>
        <v>0.1</v>
      </c>
      <c r="BH503" s="150" cm="1">
        <f t="array" ref="BH503">INDEX($K:$P,ROW(),MATCH(BH$3,$K$2:$P$2,0))</f>
        <v>0.1</v>
      </c>
      <c r="BI503" s="150" cm="1">
        <f t="array" ref="BI503">INDEX($K:$P,ROW(),MATCH(BI$3,$K$2:$P$2,0))</f>
        <v>0.1</v>
      </c>
      <c r="BJ503" s="150" cm="1">
        <f t="array" ref="BJ503">INDEX($K:$P,ROW(),MATCH(BJ$3,$K$2:$P$2,0))</f>
        <v>0.1</v>
      </c>
      <c r="BK503" s="150" cm="1">
        <f t="array" ref="BK503">INDEX($K:$P,ROW(),MATCH(BK$3,$K$2:$P$2,0))</f>
        <v>0.1</v>
      </c>
      <c r="BL503" s="150" cm="1">
        <f t="array" ref="BL503">INDEX($K:$P,ROW(),MATCH(BL$3,$K$2:$P$2,0))</f>
        <v>0.1</v>
      </c>
      <c r="BM503" s="150" cm="1">
        <f t="array" ref="BM503">INDEX($K:$P,ROW(),MATCH(BM$3,$K$2:$P$2,0))</f>
        <v>0.1</v>
      </c>
      <c r="BN503" s="150" cm="1">
        <f t="array" ref="BN503">INDEX($K:$P,ROW(),MATCH(BN$3,$K$2:$P$2,0))</f>
        <v>0.1</v>
      </c>
      <c r="BO503" s="150" cm="1">
        <f t="array" ref="BO503">INDEX($K:$P,ROW(),MATCH(BO$3,$K$2:$P$2,0))</f>
        <v>0.1</v>
      </c>
      <c r="BP503" s="150" cm="1">
        <f t="array" ref="BP503">INDEX($K:$P,ROW(),MATCH(BP$3,$K$2:$P$2,0))</f>
        <v>0.1</v>
      </c>
      <c r="BQ503" s="150" cm="1">
        <f t="array" ref="BQ503">INDEX($K:$P,ROW(),MATCH(BQ$3,$K$2:$P$2,0))</f>
        <v>0.1</v>
      </c>
      <c r="BR503" s="150" cm="1">
        <f t="array" ref="BR503">INDEX($K:$P,ROW(),MATCH(BR$3,$K$2:$P$2,0))</f>
        <v>0.1</v>
      </c>
      <c r="BS503" s="150" cm="1">
        <f t="array" ref="BS503">INDEX($K:$P,ROW(),MATCH(BS$3,$K$2:$P$2,0))</f>
        <v>0.1</v>
      </c>
      <c r="BT503" s="150" cm="1">
        <f t="array" ref="BT503">INDEX($K:$P,ROW(),MATCH(BT$3,$K$2:$P$2,0))</f>
        <v>0.1</v>
      </c>
      <c r="BU503" s="150" cm="1">
        <f t="array" ref="BU503">INDEX($K:$P,ROW(),MATCH(BU$3,$K$2:$P$2,0))</f>
        <v>0.1</v>
      </c>
      <c r="BV503" s="150" cm="1">
        <f t="array" ref="BV503">INDEX($K:$P,ROW(),MATCH(BV$3,$K$2:$P$2,0))</f>
        <v>0.1</v>
      </c>
      <c r="BW503" s="150" cm="1">
        <f t="array" ref="BW503">INDEX($K:$P,ROW(),MATCH(BW$3,$K$2:$P$2,0))</f>
        <v>0.1</v>
      </c>
      <c r="BX503" s="150" cm="1">
        <f t="array" ref="BX503">INDEX($K:$P,ROW(),MATCH(BX$3,$K$2:$P$2,0))</f>
        <v>0.1</v>
      </c>
      <c r="BY503" s="150" cm="1">
        <f t="array" ref="BY503">INDEX($K:$P,ROW(),MATCH(BY$3,$K$2:$P$2,0))</f>
        <v>0.1</v>
      </c>
      <c r="BZ503" s="150" cm="1">
        <f t="array" ref="BZ503">INDEX($K:$P,ROW(),MATCH(BZ$3,$K$2:$P$2,0))</f>
        <v>0.1</v>
      </c>
      <c r="CA503" s="150" cm="1">
        <f t="array" ref="CA503">INDEX($K:$P,ROW(),MATCH(CA$3,$K$2:$P$2,0))</f>
        <v>0.1</v>
      </c>
      <c r="CB503" s="150" cm="1">
        <f t="array" ref="CB503">INDEX($K:$P,ROW(),MATCH(CB$3,$K$2:$P$2,0))</f>
        <v>0.1</v>
      </c>
      <c r="CC503" s="150" cm="1">
        <f t="array" ref="CC503">INDEX($K:$P,ROW(),MATCH(CC$3,$K$2:$P$2,0))</f>
        <v>0.1</v>
      </c>
      <c r="CD503" s="150" cm="1">
        <f t="array" ref="CD503">INDEX($K:$P,ROW(),MATCH(CD$3,$K$2:$P$2,0))</f>
        <v>0.1</v>
      </c>
      <c r="CE503" s="150" cm="1">
        <f t="array" ref="CE503">INDEX($K:$P,ROW(),MATCH(CE$3,$K$2:$P$2,0))</f>
        <v>0.1</v>
      </c>
      <c r="CF503" s="150" cm="1">
        <f t="array" ref="CF503">INDEX($K:$P,ROW(),MATCH(CF$3,$K$2:$P$2,0))</f>
        <v>0.1</v>
      </c>
      <c r="CG503" s="150" cm="1">
        <f t="array" ref="CG503">INDEX($K:$P,ROW(),MATCH(CG$3,$K$2:$P$2,0))</f>
        <v>0.1</v>
      </c>
      <c r="CH503" s="150" cm="1">
        <f t="array" ref="CH503">INDEX($K:$P,ROW(),MATCH(CH$3,$K$2:$P$2,0))</f>
        <v>0.1</v>
      </c>
      <c r="CI503" s="150" cm="1">
        <f t="array" ref="CI503">INDEX($K:$P,ROW(),MATCH(CI$3,$K$2:$P$2,0))</f>
        <v>0.1</v>
      </c>
      <c r="CJ503" s="150" cm="1">
        <f t="array" ref="CJ503">INDEX($K:$P,ROW(),MATCH(CJ$3,$K$2:$P$2,0))</f>
        <v>0.1</v>
      </c>
      <c r="CK503" s="150" cm="1">
        <f t="array" ref="CK503">INDEX($K:$P,ROW(),MATCH(CK$3,$K$2:$P$2,0))</f>
        <v>0.1</v>
      </c>
      <c r="CL503" s="150" cm="1">
        <f t="array" ref="CL503">INDEX($K:$P,ROW(),MATCH(CL$3,$K$2:$P$2,0))</f>
        <v>0.1</v>
      </c>
      <c r="CN503" s="60"/>
      <c r="CO503" s="150" t="e" cm="1">
        <f t="array" ref="CO503">INDEX($K:$P,ROW(),MATCH(CO$3,$K$2:$P$2,0))</f>
        <v>#N/A</v>
      </c>
      <c r="CP503" s="150" t="e" cm="1">
        <f t="array" ref="CP503">INDEX($K:$P,ROW(),MATCH(CP$3,$K$2:$P$2,0))</f>
        <v>#N/A</v>
      </c>
      <c r="CQ503" s="150" t="e" cm="1">
        <f t="array" ref="CQ503">INDEX($K:$P,ROW(),MATCH(CQ$3,$K$2:$P$2,0))</f>
        <v>#N/A</v>
      </c>
      <c r="CR503" s="150" t="e" cm="1">
        <f t="array" ref="CR503">INDEX($K:$P,ROW(),MATCH(CR$3,$K$2:$P$2,0))</f>
        <v>#N/A</v>
      </c>
      <c r="CS503" s="150" t="e" cm="1">
        <f t="array" ref="CS503">INDEX($K:$P,ROW(),MATCH(CS$3,$K$2:$P$2,0))</f>
        <v>#N/A</v>
      </c>
      <c r="CT503" s="150" t="e" cm="1">
        <f t="array" ref="CT503">INDEX($K:$P,ROW(),MATCH(CT$3,$K$2:$P$2,0))</f>
        <v>#N/A</v>
      </c>
      <c r="CU503" s="150" t="e" cm="1">
        <f t="array" ref="CU503">INDEX($K:$P,ROW(),MATCH(CU$3,$K$2:$P$2,0))</f>
        <v>#N/A</v>
      </c>
      <c r="CV503" s="150" t="e" cm="1">
        <f t="array" ref="CV503">INDEX($K:$P,ROW(),MATCH(CV$3,$K$2:$P$2,0))</f>
        <v>#N/A</v>
      </c>
      <c r="CW503" s="150" t="e" cm="1">
        <f t="array" ref="CW503">INDEX($K:$P,ROW(),MATCH(CW$3,$K$2:$P$2,0))</f>
        <v>#N/A</v>
      </c>
      <c r="CX503" s="150" t="e" cm="1">
        <f t="array" ref="CX503">INDEX($K:$P,ROW(),MATCH(CX$3,$K$2:$P$2,0))</f>
        <v>#N/A</v>
      </c>
      <c r="CY503" s="150" t="e" cm="1">
        <f t="array" ref="CY503">INDEX($K:$P,ROW(),MATCH(CY$3,$K$2:$P$2,0))</f>
        <v>#N/A</v>
      </c>
      <c r="CZ503" s="150" t="e" cm="1">
        <f t="array" ref="CZ503">INDEX($K:$P,ROW(),MATCH(CZ$3,$K$2:$P$2,0))</f>
        <v>#N/A</v>
      </c>
      <c r="DA503" s="150" t="e" cm="1">
        <f t="array" ref="DA503">INDEX($K:$P,ROW(),MATCH(DA$3,$K$2:$P$2,0))</f>
        <v>#N/A</v>
      </c>
      <c r="DB503" s="150" t="e" cm="1">
        <f t="array" ref="DB503">INDEX($K:$P,ROW(),MATCH(DB$3,$K$2:$P$2,0))</f>
        <v>#N/A</v>
      </c>
      <c r="DC503" s="150" t="e" cm="1">
        <f t="array" ref="DC503">INDEX($K:$P,ROW(),MATCH(DC$3,$K$2:$P$2,0))</f>
        <v>#N/A</v>
      </c>
      <c r="DD503" s="150" t="e" cm="1">
        <f t="array" ref="DD503">INDEX($K:$P,ROW(),MATCH(DD$3,$K$2:$P$2,0))</f>
        <v>#N/A</v>
      </c>
      <c r="DE503" s="150" t="e" cm="1">
        <f t="array" ref="DE503">INDEX($K:$P,ROW(),MATCH(DE$3,$K$2:$P$2,0))</f>
        <v>#N/A</v>
      </c>
      <c r="DF503" s="150" t="e" cm="1">
        <f t="array" ref="DF503">INDEX($K:$P,ROW(),MATCH(DF$3,$K$2:$P$2,0))</f>
        <v>#N/A</v>
      </c>
      <c r="DG503" s="150" t="e" cm="1">
        <f t="array" ref="DG503">INDEX($K:$P,ROW(),MATCH(DG$3,$K$2:$P$2,0))</f>
        <v>#N/A</v>
      </c>
      <c r="DH503" s="150" t="e" cm="1">
        <f t="array" ref="DH503">INDEX($K:$P,ROW(),MATCH(DH$3,$K$2:$P$2,0))</f>
        <v>#N/A</v>
      </c>
      <c r="DI503" s="150" t="e" cm="1">
        <f t="array" ref="DI503">INDEX($K:$P,ROW(),MATCH(DI$3,$K$2:$P$2,0))</f>
        <v>#N/A</v>
      </c>
      <c r="DJ503" s="150" t="e" cm="1">
        <f t="array" ref="DJ503">INDEX($K:$P,ROW(),MATCH(DJ$3,$K$2:$P$2,0))</f>
        <v>#N/A</v>
      </c>
      <c r="DK503" s="150" t="e" cm="1">
        <f t="array" ref="DK503">INDEX($K:$P,ROW(),MATCH(DK$3,$K$2:$P$2,0))</f>
        <v>#N/A</v>
      </c>
      <c r="DL503" s="150" t="e" cm="1">
        <f t="array" ref="DL503">INDEX($K:$P,ROW(),MATCH(DL$3,$K$2:$P$2,0))</f>
        <v>#N/A</v>
      </c>
    </row>
    <row r="504" spans="1:116" x14ac:dyDescent="0.35">
      <c r="C504" t="s">
        <v>198</v>
      </c>
      <c r="D504" t="s">
        <v>272</v>
      </c>
      <c r="E504" s="8" t="str">
        <f t="shared" si="571"/>
        <v>504 GMV-PV</v>
      </c>
      <c r="G504" s="126" t="str">
        <f>"Revenue - "&amp;G506</f>
        <v>Revenue - (Primary label)</v>
      </c>
      <c r="H504" s="27"/>
      <c r="I504" s="78"/>
      <c r="J504" s="78"/>
      <c r="K504" s="118">
        <f t="shared" ref="K504:P504" ca="1" si="577">SUMIF($3:$3,K$2,504:504)</f>
        <v>60000</v>
      </c>
      <c r="L504" s="118">
        <f t="shared" ca="1" si="577"/>
        <v>60000</v>
      </c>
      <c r="M504" s="118">
        <f t="shared" ca="1" si="577"/>
        <v>60000</v>
      </c>
      <c r="N504" s="118">
        <f t="shared" ca="1" si="577"/>
        <v>60000</v>
      </c>
      <c r="O504" s="118">
        <f t="shared" ca="1" si="577"/>
        <v>60000</v>
      </c>
      <c r="P504" s="118">
        <f t="shared" ca="1" si="577"/>
        <v>60000</v>
      </c>
      <c r="R504" s="33"/>
      <c r="S504" s="148">
        <f t="shared" ref="S504:AX504" ca="1" si="578">S503*S502</f>
        <v>5000</v>
      </c>
      <c r="T504" s="148">
        <f t="shared" ca="1" si="578"/>
        <v>5000</v>
      </c>
      <c r="U504" s="148">
        <f t="shared" ca="1" si="578"/>
        <v>5000</v>
      </c>
      <c r="V504" s="148">
        <f t="shared" ca="1" si="578"/>
        <v>5000</v>
      </c>
      <c r="W504" s="148">
        <f t="shared" ca="1" si="578"/>
        <v>5000</v>
      </c>
      <c r="X504" s="148">
        <f t="shared" ca="1" si="578"/>
        <v>5000</v>
      </c>
      <c r="Y504" s="148">
        <f t="shared" ca="1" si="578"/>
        <v>5000</v>
      </c>
      <c r="Z504" s="148">
        <f t="shared" ca="1" si="578"/>
        <v>5000</v>
      </c>
      <c r="AA504" s="148">
        <f t="shared" ca="1" si="578"/>
        <v>5000</v>
      </c>
      <c r="AB504" s="148">
        <f t="shared" ca="1" si="578"/>
        <v>5000</v>
      </c>
      <c r="AC504" s="148">
        <f t="shared" ca="1" si="578"/>
        <v>5000</v>
      </c>
      <c r="AD504" s="148">
        <f t="shared" ca="1" si="578"/>
        <v>5000</v>
      </c>
      <c r="AE504" s="148">
        <f t="shared" ca="1" si="578"/>
        <v>5000</v>
      </c>
      <c r="AF504" s="148">
        <f t="shared" ca="1" si="578"/>
        <v>5000</v>
      </c>
      <c r="AG504" s="148">
        <f t="shared" ca="1" si="578"/>
        <v>5000</v>
      </c>
      <c r="AH504" s="148">
        <f t="shared" ca="1" si="578"/>
        <v>5000</v>
      </c>
      <c r="AI504" s="148">
        <f t="shared" ca="1" si="578"/>
        <v>5000</v>
      </c>
      <c r="AJ504" s="148">
        <f t="shared" ca="1" si="578"/>
        <v>5000</v>
      </c>
      <c r="AK504" s="148">
        <f t="shared" ca="1" si="578"/>
        <v>5000</v>
      </c>
      <c r="AL504" s="148">
        <f t="shared" ca="1" si="578"/>
        <v>5000</v>
      </c>
      <c r="AM504" s="148">
        <f t="shared" ca="1" si="578"/>
        <v>5000</v>
      </c>
      <c r="AN504" s="148">
        <f t="shared" ca="1" si="578"/>
        <v>5000</v>
      </c>
      <c r="AO504" s="148">
        <f t="shared" ca="1" si="578"/>
        <v>5000</v>
      </c>
      <c r="AP504" s="148">
        <f t="shared" ca="1" si="578"/>
        <v>5000</v>
      </c>
      <c r="AQ504" s="148">
        <f t="shared" ca="1" si="578"/>
        <v>5000</v>
      </c>
      <c r="AR504" s="148">
        <f t="shared" ca="1" si="578"/>
        <v>5000</v>
      </c>
      <c r="AS504" s="148">
        <f t="shared" ca="1" si="578"/>
        <v>5000</v>
      </c>
      <c r="AT504" s="148">
        <f t="shared" ca="1" si="578"/>
        <v>5000</v>
      </c>
      <c r="AU504" s="148">
        <f t="shared" ca="1" si="578"/>
        <v>5000</v>
      </c>
      <c r="AV504" s="148">
        <f t="shared" ca="1" si="578"/>
        <v>5000</v>
      </c>
      <c r="AW504" s="148">
        <f t="shared" ca="1" si="578"/>
        <v>5000</v>
      </c>
      <c r="AX504" s="148">
        <f t="shared" ca="1" si="578"/>
        <v>5000</v>
      </c>
      <c r="AY504" s="148">
        <f t="shared" ref="AY504:CD504" ca="1" si="579">AY503*AY502</f>
        <v>5000</v>
      </c>
      <c r="AZ504" s="148">
        <f t="shared" ca="1" si="579"/>
        <v>5000</v>
      </c>
      <c r="BA504" s="148">
        <f t="shared" ca="1" si="579"/>
        <v>5000</v>
      </c>
      <c r="BB504" s="148">
        <f t="shared" ca="1" si="579"/>
        <v>5000</v>
      </c>
      <c r="BC504" s="148">
        <f t="shared" ca="1" si="579"/>
        <v>5000</v>
      </c>
      <c r="BD504" s="148">
        <f t="shared" ca="1" si="579"/>
        <v>5000</v>
      </c>
      <c r="BE504" s="148">
        <f t="shared" ca="1" si="579"/>
        <v>5000</v>
      </c>
      <c r="BF504" s="148">
        <f t="shared" ca="1" si="579"/>
        <v>5000</v>
      </c>
      <c r="BG504" s="148">
        <f t="shared" ca="1" si="579"/>
        <v>5000</v>
      </c>
      <c r="BH504" s="148">
        <f t="shared" ca="1" si="579"/>
        <v>5000</v>
      </c>
      <c r="BI504" s="148">
        <f t="shared" ca="1" si="579"/>
        <v>5000</v>
      </c>
      <c r="BJ504" s="148">
        <f t="shared" ca="1" si="579"/>
        <v>5000</v>
      </c>
      <c r="BK504" s="148">
        <f t="shared" ca="1" si="579"/>
        <v>5000</v>
      </c>
      <c r="BL504" s="148">
        <f t="shared" ca="1" si="579"/>
        <v>5000</v>
      </c>
      <c r="BM504" s="148">
        <f t="shared" ca="1" si="579"/>
        <v>5000</v>
      </c>
      <c r="BN504" s="148">
        <f t="shared" ca="1" si="579"/>
        <v>5000</v>
      </c>
      <c r="BO504" s="148">
        <f t="shared" ca="1" si="579"/>
        <v>5000</v>
      </c>
      <c r="BP504" s="148">
        <f t="shared" ca="1" si="579"/>
        <v>5000</v>
      </c>
      <c r="BQ504" s="148">
        <f t="shared" ca="1" si="579"/>
        <v>5000</v>
      </c>
      <c r="BR504" s="148">
        <f t="shared" ca="1" si="579"/>
        <v>5000</v>
      </c>
      <c r="BS504" s="148">
        <f t="shared" ca="1" si="579"/>
        <v>5000</v>
      </c>
      <c r="BT504" s="148">
        <f t="shared" ca="1" si="579"/>
        <v>5000</v>
      </c>
      <c r="BU504" s="148">
        <f t="shared" ca="1" si="579"/>
        <v>5000</v>
      </c>
      <c r="BV504" s="148">
        <f t="shared" ca="1" si="579"/>
        <v>5000</v>
      </c>
      <c r="BW504" s="148">
        <f t="shared" ca="1" si="579"/>
        <v>5000</v>
      </c>
      <c r="BX504" s="148">
        <f t="shared" ca="1" si="579"/>
        <v>5000</v>
      </c>
      <c r="BY504" s="148">
        <f t="shared" ca="1" si="579"/>
        <v>5000</v>
      </c>
      <c r="BZ504" s="148">
        <f t="shared" ca="1" si="579"/>
        <v>5000</v>
      </c>
      <c r="CA504" s="148">
        <f t="shared" ca="1" si="579"/>
        <v>5000</v>
      </c>
      <c r="CB504" s="148">
        <f t="shared" ca="1" si="579"/>
        <v>5000</v>
      </c>
      <c r="CC504" s="148">
        <f t="shared" ca="1" si="579"/>
        <v>5000</v>
      </c>
      <c r="CD504" s="148">
        <f t="shared" ca="1" si="579"/>
        <v>5000</v>
      </c>
      <c r="CE504" s="148">
        <f t="shared" ref="CE504:CL504" ca="1" si="580">CE503*CE502</f>
        <v>5000</v>
      </c>
      <c r="CF504" s="148">
        <f t="shared" ca="1" si="580"/>
        <v>5000</v>
      </c>
      <c r="CG504" s="148">
        <f t="shared" ca="1" si="580"/>
        <v>5000</v>
      </c>
      <c r="CH504" s="148">
        <f t="shared" ca="1" si="580"/>
        <v>5000</v>
      </c>
      <c r="CI504" s="148">
        <f t="shared" ca="1" si="580"/>
        <v>5000</v>
      </c>
      <c r="CJ504" s="148">
        <f t="shared" ca="1" si="580"/>
        <v>5000</v>
      </c>
      <c r="CK504" s="148">
        <f t="shared" ca="1" si="580"/>
        <v>5000</v>
      </c>
      <c r="CL504" s="148">
        <f t="shared" ca="1" si="580"/>
        <v>5000</v>
      </c>
      <c r="CN504" s="78"/>
      <c r="CO504" s="148" t="e">
        <f t="shared" ref="CO504:DK504" ca="1" si="581">CO503*CO502</f>
        <v>#N/A</v>
      </c>
      <c r="CP504" s="148" t="e">
        <f t="shared" ca="1" si="581"/>
        <v>#N/A</v>
      </c>
      <c r="CQ504" s="148" t="e">
        <f t="shared" ca="1" si="581"/>
        <v>#N/A</v>
      </c>
      <c r="CR504" s="148" t="e">
        <f t="shared" ca="1" si="581"/>
        <v>#N/A</v>
      </c>
      <c r="CS504" s="148" t="e">
        <f t="shared" ca="1" si="581"/>
        <v>#N/A</v>
      </c>
      <c r="CT504" s="148" t="e">
        <f t="shared" ca="1" si="581"/>
        <v>#N/A</v>
      </c>
      <c r="CU504" s="148" t="e">
        <f t="shared" ca="1" si="581"/>
        <v>#N/A</v>
      </c>
      <c r="CV504" s="148" t="e">
        <f t="shared" ca="1" si="581"/>
        <v>#N/A</v>
      </c>
      <c r="CW504" s="148" t="e">
        <f t="shared" ca="1" si="581"/>
        <v>#N/A</v>
      </c>
      <c r="CX504" s="148" t="e">
        <f t="shared" ca="1" si="581"/>
        <v>#N/A</v>
      </c>
      <c r="CY504" s="148" t="e">
        <f t="shared" ca="1" si="581"/>
        <v>#N/A</v>
      </c>
      <c r="CZ504" s="148" t="e">
        <f t="shared" ca="1" si="581"/>
        <v>#N/A</v>
      </c>
      <c r="DA504" s="148" t="e">
        <f t="shared" ca="1" si="581"/>
        <v>#N/A</v>
      </c>
      <c r="DB504" s="148" t="e">
        <f t="shared" ca="1" si="581"/>
        <v>#N/A</v>
      </c>
      <c r="DC504" s="148" t="e">
        <f t="shared" ca="1" si="581"/>
        <v>#N/A</v>
      </c>
      <c r="DD504" s="148" t="e">
        <f t="shared" ca="1" si="581"/>
        <v>#N/A</v>
      </c>
      <c r="DE504" s="148" t="e">
        <f t="shared" ca="1" si="581"/>
        <v>#N/A</v>
      </c>
      <c r="DF504" s="148" t="e">
        <f t="shared" ca="1" si="581"/>
        <v>#N/A</v>
      </c>
      <c r="DG504" s="148" t="e">
        <f t="shared" ca="1" si="581"/>
        <v>#N/A</v>
      </c>
      <c r="DH504" s="148" t="e">
        <f t="shared" ca="1" si="581"/>
        <v>#N/A</v>
      </c>
      <c r="DI504" s="148" t="e">
        <f t="shared" ca="1" si="581"/>
        <v>#N/A</v>
      </c>
      <c r="DJ504" s="148" t="e">
        <f t="shared" ca="1" si="581"/>
        <v>#N/A</v>
      </c>
      <c r="DK504" s="148" t="e">
        <f t="shared" ca="1" si="581"/>
        <v>#N/A</v>
      </c>
      <c r="DL504" s="148" t="e">
        <f t="shared" ref="DL504" ca="1" si="582">DL503*DL502</f>
        <v>#N/A</v>
      </c>
    </row>
    <row r="505" spans="1:116" x14ac:dyDescent="0.35">
      <c r="D505" t="s">
        <v>272</v>
      </c>
      <c r="E505" s="8" t="str">
        <f t="shared" ref="E505" si="583">ROW()&amp;" "&amp;D505</f>
        <v>505 GMV-PV</v>
      </c>
      <c r="G505" s="126"/>
      <c r="H505" s="27"/>
      <c r="I505" s="78"/>
      <c r="J505" s="78"/>
      <c r="K505" s="33"/>
      <c r="L505" s="33"/>
      <c r="M505" s="33"/>
      <c r="N505" s="33"/>
      <c r="O505" s="33"/>
      <c r="P505" s="33"/>
      <c r="R505" s="33"/>
      <c r="S505" s="77"/>
      <c r="T505" s="77"/>
      <c r="U505" s="77"/>
      <c r="V505" s="77"/>
      <c r="W505" s="77"/>
      <c r="X505" s="77"/>
      <c r="Y505" s="77"/>
      <c r="Z505" s="77"/>
      <c r="AA505" s="77"/>
      <c r="AB505" s="77"/>
      <c r="AC505" s="77"/>
      <c r="AD505" s="77"/>
      <c r="AE505" s="77"/>
      <c r="AF505" s="77"/>
      <c r="AG505" s="77"/>
      <c r="AH505" s="77"/>
      <c r="AI505" s="77"/>
      <c r="AJ505" s="77"/>
      <c r="AK505" s="77"/>
      <c r="AL505" s="77"/>
      <c r="AM505" s="77"/>
      <c r="AN505" s="77"/>
      <c r="AO505" s="77"/>
      <c r="AP505" s="77"/>
      <c r="AQ505" s="77"/>
      <c r="AR505" s="77"/>
      <c r="AS505" s="77"/>
      <c r="AT505" s="77"/>
      <c r="AU505" s="77"/>
      <c r="AV505" s="77"/>
      <c r="AW505" s="77"/>
      <c r="AX505" s="77"/>
      <c r="AY505" s="77"/>
      <c r="AZ505" s="77"/>
      <c r="BA505" s="77"/>
      <c r="BB505" s="77"/>
      <c r="BC505" s="77"/>
      <c r="BD505" s="77"/>
      <c r="BE505" s="77"/>
      <c r="BF505" s="77"/>
      <c r="BG505" s="77"/>
      <c r="BH505" s="77"/>
      <c r="BI505" s="77"/>
      <c r="BJ505" s="77"/>
      <c r="BK505" s="77"/>
      <c r="BL505" s="77"/>
      <c r="BM505" s="77"/>
      <c r="BN505" s="77"/>
      <c r="BO505" s="77"/>
      <c r="BP505" s="77"/>
      <c r="BQ505" s="77"/>
      <c r="BR505" s="77"/>
      <c r="BS505" s="77"/>
      <c r="BT505" s="77"/>
      <c r="BU505" s="77"/>
      <c r="BV505" s="77"/>
      <c r="BW505" s="77"/>
      <c r="BX505" s="77"/>
      <c r="BY505" s="77"/>
      <c r="BZ505" s="77"/>
      <c r="CA505" s="77"/>
      <c r="CB505" s="77"/>
      <c r="CC505" s="77"/>
      <c r="CD505" s="77"/>
      <c r="CE505" s="77"/>
      <c r="CF505" s="77"/>
      <c r="CG505" s="77"/>
      <c r="CH505" s="77"/>
      <c r="CI505" s="77"/>
      <c r="CJ505" s="77"/>
      <c r="CK505" s="77"/>
      <c r="CL505" s="77"/>
      <c r="CN505" s="78"/>
      <c r="CO505" s="77"/>
      <c r="CP505" s="77"/>
      <c r="CQ505" s="77"/>
      <c r="CR505" s="77"/>
      <c r="CS505" s="77"/>
      <c r="CT505" s="77"/>
      <c r="CU505" s="77"/>
      <c r="CV505" s="77"/>
      <c r="CW505" s="77"/>
      <c r="CX505" s="77"/>
      <c r="CY505" s="77"/>
      <c r="CZ505" s="77"/>
      <c r="DA505" s="77"/>
      <c r="DB505" s="77"/>
      <c r="DC505" s="77"/>
      <c r="DD505" s="77"/>
      <c r="DE505" s="77"/>
      <c r="DF505" s="77"/>
      <c r="DG505" s="77"/>
      <c r="DH505" s="77"/>
      <c r="DI505" s="77"/>
      <c r="DJ505" s="77"/>
      <c r="DK505" s="77"/>
      <c r="DL505" s="77"/>
    </row>
    <row r="506" spans="1:116" x14ac:dyDescent="0.35">
      <c r="B506" t="s">
        <v>332</v>
      </c>
      <c r="D506" t="s">
        <v>272</v>
      </c>
      <c r="E506" s="8" t="str">
        <f t="shared" si="571"/>
        <v>506 GMV-PV</v>
      </c>
      <c r="G506" s="136" t="str">
        <f>G491</f>
        <v>(Primary label)</v>
      </c>
      <c r="H506" s="27"/>
      <c r="I506" s="78"/>
      <c r="J506" s="78"/>
      <c r="K506" s="33"/>
      <c r="L506" s="33"/>
      <c r="M506" s="33"/>
      <c r="N506" s="33"/>
      <c r="O506" s="33"/>
      <c r="P506" s="33"/>
      <c r="R506" s="33"/>
      <c r="S506" s="77"/>
      <c r="T506" s="77"/>
      <c r="U506" s="77"/>
      <c r="V506" s="77"/>
      <c r="W506" s="77"/>
      <c r="X506" s="77"/>
      <c r="Y506" s="77"/>
      <c r="Z506" s="77"/>
      <c r="AA506" s="77"/>
      <c r="AB506" s="77"/>
      <c r="AC506" s="77"/>
      <c r="AD506" s="77"/>
      <c r="AE506" s="77"/>
      <c r="AF506" s="77"/>
      <c r="AG506" s="77"/>
      <c r="AH506" s="77"/>
      <c r="AI506" s="77"/>
      <c r="AJ506" s="77"/>
      <c r="AK506" s="77"/>
      <c r="AL506" s="77"/>
      <c r="AM506" s="77"/>
      <c r="AN506" s="77"/>
      <c r="AO506" s="77"/>
      <c r="AP506" s="77"/>
      <c r="AQ506" s="77"/>
      <c r="AR506" s="77"/>
      <c r="AS506" s="77"/>
      <c r="AT506" s="77"/>
      <c r="AU506" s="77"/>
      <c r="AV506" s="77"/>
      <c r="AW506" s="77"/>
      <c r="AX506" s="77"/>
      <c r="AY506" s="77"/>
      <c r="AZ506" s="77"/>
      <c r="BA506" s="77"/>
      <c r="BB506" s="77"/>
      <c r="BC506" s="77"/>
      <c r="BD506" s="77"/>
      <c r="BE506" s="77"/>
      <c r="BF506" s="77"/>
      <c r="BG506" s="77"/>
      <c r="BH506" s="77"/>
      <c r="BI506" s="77"/>
      <c r="BJ506" s="77"/>
      <c r="BK506" s="77"/>
      <c r="BL506" s="77"/>
      <c r="BM506" s="77"/>
      <c r="BN506" s="77"/>
      <c r="BO506" s="77"/>
      <c r="BP506" s="77"/>
      <c r="BQ506" s="77"/>
      <c r="BR506" s="77"/>
      <c r="BS506" s="77"/>
      <c r="BT506" s="77"/>
      <c r="BU506" s="77"/>
      <c r="BV506" s="77"/>
      <c r="BW506" s="77"/>
      <c r="BX506" s="77"/>
      <c r="BY506" s="77"/>
      <c r="BZ506" s="77"/>
      <c r="CA506" s="77"/>
      <c r="CB506" s="77"/>
      <c r="CC506" s="77"/>
      <c r="CD506" s="77"/>
      <c r="CE506" s="77"/>
      <c r="CF506" s="77"/>
      <c r="CG506" s="77"/>
      <c r="CH506" s="77"/>
      <c r="CI506" s="77"/>
      <c r="CJ506" s="77"/>
      <c r="CK506" s="77"/>
      <c r="CL506" s="77"/>
      <c r="CN506" s="78"/>
      <c r="CO506" s="77"/>
      <c r="CP506" s="77"/>
      <c r="CQ506" s="77"/>
      <c r="CR506" s="77"/>
      <c r="CS506" s="77"/>
      <c r="CT506" s="77"/>
      <c r="CU506" s="77"/>
      <c r="CV506" s="77"/>
      <c r="CW506" s="77"/>
      <c r="CX506" s="77"/>
      <c r="CY506" s="77"/>
      <c r="CZ506" s="77"/>
      <c r="DA506" s="77"/>
      <c r="DB506" s="77"/>
      <c r="DC506" s="77"/>
      <c r="DD506" s="77"/>
      <c r="DE506" s="77"/>
      <c r="DF506" s="77"/>
      <c r="DG506" s="77"/>
      <c r="DH506" s="77"/>
      <c r="DI506" s="77"/>
      <c r="DJ506" s="77"/>
      <c r="DK506" s="77"/>
      <c r="DL506" s="77"/>
    </row>
    <row r="507" spans="1:116" x14ac:dyDescent="0.35">
      <c r="B507" t="s">
        <v>332</v>
      </c>
      <c r="D507" t="s">
        <v>272</v>
      </c>
      <c r="E507" s="8" t="str">
        <f>ROW()&amp;" "&amp;D507</f>
        <v>507 GMV-PV</v>
      </c>
      <c r="G507" s="241" t="str">
        <f>IFERROR(SUBSTITUTE(G499,":",""),"no unit")</f>
        <v>unit</v>
      </c>
      <c r="H507" s="27"/>
      <c r="I507" s="78"/>
      <c r="J507" s="78"/>
      <c r="K507" s="33"/>
      <c r="L507" s="33"/>
      <c r="M507" s="33"/>
      <c r="N507" s="33"/>
      <c r="O507" s="33"/>
      <c r="P507" s="33"/>
      <c r="R507" s="33"/>
      <c r="S507" s="77"/>
      <c r="T507" s="77"/>
      <c r="U507" s="77"/>
      <c r="V507" s="77"/>
      <c r="W507" s="77"/>
      <c r="X507" s="77"/>
      <c r="Y507" s="77"/>
      <c r="Z507" s="77"/>
      <c r="AA507" s="77"/>
      <c r="AB507" s="77"/>
      <c r="AC507" s="77"/>
      <c r="AD507" s="77"/>
      <c r="AE507" s="77"/>
      <c r="AF507" s="77"/>
      <c r="AG507" s="77"/>
      <c r="AH507" s="77"/>
      <c r="AI507" s="77"/>
      <c r="AJ507" s="77"/>
      <c r="AK507" s="77"/>
      <c r="AL507" s="77"/>
      <c r="AM507" s="77"/>
      <c r="AN507" s="77"/>
      <c r="AO507" s="77"/>
      <c r="AP507" s="77"/>
      <c r="AQ507" s="77"/>
      <c r="AR507" s="77"/>
      <c r="AS507" s="77"/>
      <c r="AT507" s="77"/>
      <c r="AU507" s="77"/>
      <c r="AV507" s="77"/>
      <c r="AW507" s="77"/>
      <c r="AX507" s="77"/>
      <c r="AY507" s="77"/>
      <c r="AZ507" s="77"/>
      <c r="BA507" s="77"/>
      <c r="BB507" s="77"/>
      <c r="BC507" s="77"/>
      <c r="BD507" s="77"/>
      <c r="BE507" s="77"/>
      <c r="BF507" s="77"/>
      <c r="BG507" s="77"/>
      <c r="BH507" s="77"/>
      <c r="BI507" s="77"/>
      <c r="BJ507" s="77"/>
      <c r="BK507" s="77"/>
      <c r="BL507" s="77"/>
      <c r="BM507" s="77"/>
      <c r="BN507" s="77"/>
      <c r="BO507" s="77"/>
      <c r="BP507" s="77"/>
      <c r="BQ507" s="77"/>
      <c r="BR507" s="77"/>
      <c r="BS507" s="77"/>
      <c r="BT507" s="77"/>
      <c r="BU507" s="77"/>
      <c r="BV507" s="77"/>
      <c r="BW507" s="77"/>
      <c r="BX507" s="77"/>
      <c r="BY507" s="77"/>
      <c r="BZ507" s="77"/>
      <c r="CA507" s="77"/>
      <c r="CB507" s="77"/>
      <c r="CC507" s="77"/>
      <c r="CD507" s="77"/>
      <c r="CE507" s="77"/>
      <c r="CF507" s="77"/>
      <c r="CG507" s="77"/>
      <c r="CH507" s="77"/>
      <c r="CI507" s="77"/>
      <c r="CJ507" s="77"/>
      <c r="CK507" s="77"/>
      <c r="CL507" s="77"/>
      <c r="CN507" s="78"/>
      <c r="CO507" s="77"/>
      <c r="CP507" s="77"/>
      <c r="CQ507" s="77"/>
      <c r="CR507" s="77"/>
      <c r="CS507" s="77"/>
      <c r="CT507" s="77"/>
      <c r="CU507" s="77"/>
      <c r="CV507" s="77"/>
      <c r="CW507" s="77"/>
      <c r="CX507" s="77"/>
      <c r="CY507" s="77"/>
      <c r="CZ507" s="77"/>
      <c r="DA507" s="77"/>
      <c r="DB507" s="77"/>
      <c r="DC507" s="77"/>
      <c r="DD507" s="77"/>
      <c r="DE507" s="77"/>
      <c r="DF507" s="77"/>
      <c r="DG507" s="77"/>
      <c r="DH507" s="77"/>
      <c r="DI507" s="77"/>
      <c r="DJ507" s="77"/>
      <c r="DK507" s="77"/>
      <c r="DL507" s="77"/>
    </row>
    <row r="508" spans="1:116" x14ac:dyDescent="0.35">
      <c r="A508" s="3"/>
      <c r="B508" t="s">
        <v>332</v>
      </c>
      <c r="D508" t="s">
        <v>272</v>
      </c>
      <c r="E508" s="8" t="str">
        <f t="shared" si="571"/>
        <v>508 GMV-PV</v>
      </c>
      <c r="G508" s="191" t="s">
        <v>334</v>
      </c>
      <c r="H508" s="3"/>
      <c r="I508" s="4"/>
      <c r="J508" s="4"/>
      <c r="K508" s="219"/>
      <c r="L508" s="219"/>
      <c r="M508" s="219"/>
      <c r="N508" s="219"/>
      <c r="O508" s="219"/>
      <c r="P508" s="219"/>
      <c r="R508" s="220"/>
      <c r="S508" s="212" t="str">
        <f t="shared" ref="S508:AX508" si="584">ADDRESS(ROW(S504),COLUMN(S504),2)</f>
        <v>S$504</v>
      </c>
      <c r="T508" s="212" t="str">
        <f t="shared" si="584"/>
        <v>T$504</v>
      </c>
      <c r="U508" s="212" t="str">
        <f t="shared" si="584"/>
        <v>U$504</v>
      </c>
      <c r="V508" s="212" t="str">
        <f t="shared" si="584"/>
        <v>V$504</v>
      </c>
      <c r="W508" s="212" t="str">
        <f t="shared" si="584"/>
        <v>W$504</v>
      </c>
      <c r="X508" s="212" t="str">
        <f t="shared" si="584"/>
        <v>X$504</v>
      </c>
      <c r="Y508" s="212" t="str">
        <f t="shared" si="584"/>
        <v>Y$504</v>
      </c>
      <c r="Z508" s="212" t="str">
        <f t="shared" si="584"/>
        <v>Z$504</v>
      </c>
      <c r="AA508" s="212" t="str">
        <f t="shared" si="584"/>
        <v>AA$504</v>
      </c>
      <c r="AB508" s="212" t="str">
        <f t="shared" si="584"/>
        <v>AB$504</v>
      </c>
      <c r="AC508" s="212" t="str">
        <f t="shared" si="584"/>
        <v>AC$504</v>
      </c>
      <c r="AD508" s="212" t="str">
        <f t="shared" si="584"/>
        <v>AD$504</v>
      </c>
      <c r="AE508" s="212" t="str">
        <f t="shared" si="584"/>
        <v>AE$504</v>
      </c>
      <c r="AF508" s="212" t="str">
        <f t="shared" si="584"/>
        <v>AF$504</v>
      </c>
      <c r="AG508" s="212" t="str">
        <f t="shared" si="584"/>
        <v>AG$504</v>
      </c>
      <c r="AH508" s="212" t="str">
        <f t="shared" si="584"/>
        <v>AH$504</v>
      </c>
      <c r="AI508" s="212" t="str">
        <f t="shared" si="584"/>
        <v>AI$504</v>
      </c>
      <c r="AJ508" s="212" t="str">
        <f t="shared" si="584"/>
        <v>AJ$504</v>
      </c>
      <c r="AK508" s="212" t="str">
        <f t="shared" si="584"/>
        <v>AK$504</v>
      </c>
      <c r="AL508" s="212" t="str">
        <f t="shared" si="584"/>
        <v>AL$504</v>
      </c>
      <c r="AM508" s="212" t="str">
        <f t="shared" si="584"/>
        <v>AM$504</v>
      </c>
      <c r="AN508" s="212" t="str">
        <f t="shared" si="584"/>
        <v>AN$504</v>
      </c>
      <c r="AO508" s="212" t="str">
        <f t="shared" si="584"/>
        <v>AO$504</v>
      </c>
      <c r="AP508" s="212" t="str">
        <f t="shared" si="584"/>
        <v>AP$504</v>
      </c>
      <c r="AQ508" s="212" t="str">
        <f t="shared" si="584"/>
        <v>AQ$504</v>
      </c>
      <c r="AR508" s="212" t="str">
        <f t="shared" si="584"/>
        <v>AR$504</v>
      </c>
      <c r="AS508" s="212" t="str">
        <f t="shared" si="584"/>
        <v>AS$504</v>
      </c>
      <c r="AT508" s="212" t="str">
        <f t="shared" si="584"/>
        <v>AT$504</v>
      </c>
      <c r="AU508" s="212" t="str">
        <f t="shared" si="584"/>
        <v>AU$504</v>
      </c>
      <c r="AV508" s="212" t="str">
        <f t="shared" si="584"/>
        <v>AV$504</v>
      </c>
      <c r="AW508" s="212" t="str">
        <f t="shared" si="584"/>
        <v>AW$504</v>
      </c>
      <c r="AX508" s="212" t="str">
        <f t="shared" si="584"/>
        <v>AX$504</v>
      </c>
      <c r="AY508" s="212" t="str">
        <f t="shared" ref="AY508:CD508" si="585">ADDRESS(ROW(AY504),COLUMN(AY504),2)</f>
        <v>AY$504</v>
      </c>
      <c r="AZ508" s="212" t="str">
        <f t="shared" si="585"/>
        <v>AZ$504</v>
      </c>
      <c r="BA508" s="212" t="str">
        <f t="shared" si="585"/>
        <v>BA$504</v>
      </c>
      <c r="BB508" s="212" t="str">
        <f t="shared" si="585"/>
        <v>BB$504</v>
      </c>
      <c r="BC508" s="212" t="str">
        <f t="shared" si="585"/>
        <v>BC$504</v>
      </c>
      <c r="BD508" s="212" t="str">
        <f t="shared" si="585"/>
        <v>BD$504</v>
      </c>
      <c r="BE508" s="212" t="str">
        <f t="shared" si="585"/>
        <v>BE$504</v>
      </c>
      <c r="BF508" s="212" t="str">
        <f t="shared" si="585"/>
        <v>BF$504</v>
      </c>
      <c r="BG508" s="212" t="str">
        <f t="shared" si="585"/>
        <v>BG$504</v>
      </c>
      <c r="BH508" s="212" t="str">
        <f t="shared" si="585"/>
        <v>BH$504</v>
      </c>
      <c r="BI508" s="212" t="str">
        <f t="shared" si="585"/>
        <v>BI$504</v>
      </c>
      <c r="BJ508" s="212" t="str">
        <f t="shared" si="585"/>
        <v>BJ$504</v>
      </c>
      <c r="BK508" s="212" t="str">
        <f t="shared" si="585"/>
        <v>BK$504</v>
      </c>
      <c r="BL508" s="212" t="str">
        <f t="shared" si="585"/>
        <v>BL$504</v>
      </c>
      <c r="BM508" s="212" t="str">
        <f t="shared" si="585"/>
        <v>BM$504</v>
      </c>
      <c r="BN508" s="212" t="str">
        <f t="shared" si="585"/>
        <v>BN$504</v>
      </c>
      <c r="BO508" s="212" t="str">
        <f t="shared" si="585"/>
        <v>BO$504</v>
      </c>
      <c r="BP508" s="212" t="str">
        <f t="shared" si="585"/>
        <v>BP$504</v>
      </c>
      <c r="BQ508" s="212" t="str">
        <f t="shared" si="585"/>
        <v>BQ$504</v>
      </c>
      <c r="BR508" s="212" t="str">
        <f t="shared" si="585"/>
        <v>BR$504</v>
      </c>
      <c r="BS508" s="212" t="str">
        <f t="shared" si="585"/>
        <v>BS$504</v>
      </c>
      <c r="BT508" s="212" t="str">
        <f t="shared" si="585"/>
        <v>BT$504</v>
      </c>
      <c r="BU508" s="212" t="str">
        <f t="shared" si="585"/>
        <v>BU$504</v>
      </c>
      <c r="BV508" s="212" t="str">
        <f t="shared" si="585"/>
        <v>BV$504</v>
      </c>
      <c r="BW508" s="212" t="str">
        <f t="shared" si="585"/>
        <v>BW$504</v>
      </c>
      <c r="BX508" s="212" t="str">
        <f t="shared" si="585"/>
        <v>BX$504</v>
      </c>
      <c r="BY508" s="212" t="str">
        <f t="shared" si="585"/>
        <v>BY$504</v>
      </c>
      <c r="BZ508" s="212" t="str">
        <f t="shared" si="585"/>
        <v>BZ$504</v>
      </c>
      <c r="CA508" s="212" t="str">
        <f t="shared" si="585"/>
        <v>CA$504</v>
      </c>
      <c r="CB508" s="212" t="str">
        <f t="shared" si="585"/>
        <v>CB$504</v>
      </c>
      <c r="CC508" s="212" t="str">
        <f t="shared" si="585"/>
        <v>CC$504</v>
      </c>
      <c r="CD508" s="212" t="str">
        <f t="shared" si="585"/>
        <v>CD$504</v>
      </c>
      <c r="CE508" s="212" t="str">
        <f t="shared" ref="CE508:CL508" si="586">ADDRESS(ROW(CE504),COLUMN(CE504),2)</f>
        <v>CE$504</v>
      </c>
      <c r="CF508" s="212" t="str">
        <f t="shared" si="586"/>
        <v>CF$504</v>
      </c>
      <c r="CG508" s="212" t="str">
        <f t="shared" si="586"/>
        <v>CG$504</v>
      </c>
      <c r="CH508" s="212" t="str">
        <f t="shared" si="586"/>
        <v>CH$504</v>
      </c>
      <c r="CI508" s="212" t="str">
        <f t="shared" si="586"/>
        <v>CI$504</v>
      </c>
      <c r="CJ508" s="212" t="str">
        <f t="shared" si="586"/>
        <v>CJ$504</v>
      </c>
      <c r="CK508" s="212" t="str">
        <f t="shared" si="586"/>
        <v>CK$504</v>
      </c>
      <c r="CL508" s="212" t="str">
        <f t="shared" si="586"/>
        <v>CL$504</v>
      </c>
      <c r="CN508" s="4"/>
      <c r="CO508" s="212" t="str">
        <f t="shared" ref="CO508:DK508" si="587">ADDRESS(ROW(CO504),COLUMN(CO504),2)</f>
        <v>CO$504</v>
      </c>
      <c r="CP508" s="212" t="str">
        <f t="shared" si="587"/>
        <v>CP$504</v>
      </c>
      <c r="CQ508" s="212" t="str">
        <f t="shared" si="587"/>
        <v>CQ$504</v>
      </c>
      <c r="CR508" s="212" t="str">
        <f t="shared" si="587"/>
        <v>CR$504</v>
      </c>
      <c r="CS508" s="212" t="str">
        <f t="shared" si="587"/>
        <v>CS$504</v>
      </c>
      <c r="CT508" s="212" t="str">
        <f t="shared" si="587"/>
        <v>CT$504</v>
      </c>
      <c r="CU508" s="212" t="str">
        <f t="shared" si="587"/>
        <v>CU$504</v>
      </c>
      <c r="CV508" s="212" t="str">
        <f t="shared" si="587"/>
        <v>CV$504</v>
      </c>
      <c r="CW508" s="212" t="str">
        <f t="shared" si="587"/>
        <v>CW$504</v>
      </c>
      <c r="CX508" s="212" t="str">
        <f t="shared" si="587"/>
        <v>CX$504</v>
      </c>
      <c r="CY508" s="212" t="str">
        <f t="shared" si="587"/>
        <v>CY$504</v>
      </c>
      <c r="CZ508" s="212" t="str">
        <f t="shared" si="587"/>
        <v>CZ$504</v>
      </c>
      <c r="DA508" s="212" t="str">
        <f t="shared" si="587"/>
        <v>DA$504</v>
      </c>
      <c r="DB508" s="212" t="str">
        <f t="shared" si="587"/>
        <v>DB$504</v>
      </c>
      <c r="DC508" s="212" t="str">
        <f t="shared" si="587"/>
        <v>DC$504</v>
      </c>
      <c r="DD508" s="212" t="str">
        <f t="shared" si="587"/>
        <v>DD$504</v>
      </c>
      <c r="DE508" s="212" t="str">
        <f t="shared" si="587"/>
        <v>DE$504</v>
      </c>
      <c r="DF508" s="212" t="str">
        <f t="shared" si="587"/>
        <v>DF$504</v>
      </c>
      <c r="DG508" s="212" t="str">
        <f t="shared" si="587"/>
        <v>DG$504</v>
      </c>
      <c r="DH508" s="212" t="str">
        <f t="shared" si="587"/>
        <v>DH$504</v>
      </c>
      <c r="DI508" s="212" t="str">
        <f t="shared" si="587"/>
        <v>DI$504</v>
      </c>
      <c r="DJ508" s="212" t="str">
        <f t="shared" si="587"/>
        <v>DJ$504</v>
      </c>
      <c r="DK508" s="212" t="str">
        <f t="shared" si="587"/>
        <v>DK$504</v>
      </c>
      <c r="DL508" s="212" t="str">
        <f t="shared" ref="DL508" si="588">ADDRESS(ROW(DL504),COLUMN(DL504),2)</f>
        <v>DL$504</v>
      </c>
    </row>
    <row r="509" spans="1:116" x14ac:dyDescent="0.35">
      <c r="B509" t="s">
        <v>332</v>
      </c>
      <c r="D509" t="s">
        <v>272</v>
      </c>
      <c r="E509" s="8" t="str">
        <f t="shared" si="571"/>
        <v>509 GMV-PV</v>
      </c>
      <c r="G509" s="136" t="s">
        <v>333</v>
      </c>
      <c r="H509" s="12"/>
      <c r="I509" s="60"/>
      <c r="J509" s="60"/>
      <c r="K509" s="15"/>
      <c r="L509" s="15"/>
      <c r="M509" s="15"/>
      <c r="N509" s="15"/>
      <c r="O509" s="15"/>
      <c r="P509" s="15"/>
      <c r="R509" s="15"/>
      <c r="S509" s="179" t="str">
        <f t="shared" ref="S509:AX509" si="589">S494</f>
        <v>S$17</v>
      </c>
      <c r="T509" s="179" t="str">
        <f t="shared" si="589"/>
        <v>T$17</v>
      </c>
      <c r="U509" s="179" t="str">
        <f t="shared" si="589"/>
        <v>U$17</v>
      </c>
      <c r="V509" s="179" t="str">
        <f t="shared" si="589"/>
        <v>V$17</v>
      </c>
      <c r="W509" s="179" t="str">
        <f t="shared" si="589"/>
        <v>W$17</v>
      </c>
      <c r="X509" s="179" t="str">
        <f t="shared" si="589"/>
        <v>X$17</v>
      </c>
      <c r="Y509" s="179" t="str">
        <f t="shared" si="589"/>
        <v>Y$17</v>
      </c>
      <c r="Z509" s="179" t="str">
        <f t="shared" si="589"/>
        <v>Z$17</v>
      </c>
      <c r="AA509" s="179" t="str">
        <f t="shared" si="589"/>
        <v>AA$17</v>
      </c>
      <c r="AB509" s="179" t="str">
        <f t="shared" si="589"/>
        <v>AB$17</v>
      </c>
      <c r="AC509" s="179" t="str">
        <f t="shared" si="589"/>
        <v>AC$17</v>
      </c>
      <c r="AD509" s="179" t="str">
        <f t="shared" si="589"/>
        <v>AD$17</v>
      </c>
      <c r="AE509" s="179" t="str">
        <f t="shared" si="589"/>
        <v>AE$17</v>
      </c>
      <c r="AF509" s="179" t="str">
        <f t="shared" si="589"/>
        <v>AF$17</v>
      </c>
      <c r="AG509" s="179" t="str">
        <f t="shared" si="589"/>
        <v>AG$17</v>
      </c>
      <c r="AH509" s="179" t="str">
        <f t="shared" si="589"/>
        <v>AH$17</v>
      </c>
      <c r="AI509" s="179" t="str">
        <f t="shared" si="589"/>
        <v>AI$17</v>
      </c>
      <c r="AJ509" s="179" t="str">
        <f t="shared" si="589"/>
        <v>AJ$17</v>
      </c>
      <c r="AK509" s="179" t="str">
        <f t="shared" si="589"/>
        <v>AK$17</v>
      </c>
      <c r="AL509" s="179" t="str">
        <f t="shared" si="589"/>
        <v>AL$17</v>
      </c>
      <c r="AM509" s="179" t="str">
        <f t="shared" si="589"/>
        <v>AM$17</v>
      </c>
      <c r="AN509" s="179" t="str">
        <f t="shared" si="589"/>
        <v>AN$17</v>
      </c>
      <c r="AO509" s="179" t="str">
        <f t="shared" si="589"/>
        <v>AO$17</v>
      </c>
      <c r="AP509" s="179" t="str">
        <f t="shared" si="589"/>
        <v>AP$17</v>
      </c>
      <c r="AQ509" s="179" t="str">
        <f t="shared" si="589"/>
        <v>AQ$17</v>
      </c>
      <c r="AR509" s="179" t="str">
        <f t="shared" si="589"/>
        <v>AR$17</v>
      </c>
      <c r="AS509" s="179" t="str">
        <f t="shared" si="589"/>
        <v>AS$17</v>
      </c>
      <c r="AT509" s="179" t="str">
        <f t="shared" si="589"/>
        <v>AT$17</v>
      </c>
      <c r="AU509" s="179" t="str">
        <f t="shared" si="589"/>
        <v>AU$17</v>
      </c>
      <c r="AV509" s="179" t="str">
        <f t="shared" si="589"/>
        <v>AV$17</v>
      </c>
      <c r="AW509" s="179" t="str">
        <f t="shared" si="589"/>
        <v>AW$17</v>
      </c>
      <c r="AX509" s="179" t="str">
        <f t="shared" si="589"/>
        <v>AX$17</v>
      </c>
      <c r="AY509" s="179" t="str">
        <f t="shared" ref="AY509:CD509" si="590">AY494</f>
        <v>AY$17</v>
      </c>
      <c r="AZ509" s="179" t="str">
        <f t="shared" si="590"/>
        <v>AZ$17</v>
      </c>
      <c r="BA509" s="179" t="str">
        <f t="shared" si="590"/>
        <v>BA$17</v>
      </c>
      <c r="BB509" s="179" t="str">
        <f t="shared" si="590"/>
        <v>BB$17</v>
      </c>
      <c r="BC509" s="179" t="str">
        <f t="shared" si="590"/>
        <v>BC$17</v>
      </c>
      <c r="BD509" s="179" t="str">
        <f t="shared" si="590"/>
        <v>BD$17</v>
      </c>
      <c r="BE509" s="179" t="str">
        <f t="shared" si="590"/>
        <v>BE$17</v>
      </c>
      <c r="BF509" s="179" t="str">
        <f t="shared" si="590"/>
        <v>BF$17</v>
      </c>
      <c r="BG509" s="179" t="str">
        <f t="shared" si="590"/>
        <v>BG$17</v>
      </c>
      <c r="BH509" s="179" t="str">
        <f t="shared" si="590"/>
        <v>BH$17</v>
      </c>
      <c r="BI509" s="179" t="str">
        <f t="shared" si="590"/>
        <v>BI$17</v>
      </c>
      <c r="BJ509" s="179" t="str">
        <f t="shared" si="590"/>
        <v>BJ$17</v>
      </c>
      <c r="BK509" s="179" t="str">
        <f t="shared" si="590"/>
        <v>BK$17</v>
      </c>
      <c r="BL509" s="179" t="str">
        <f t="shared" si="590"/>
        <v>BL$17</v>
      </c>
      <c r="BM509" s="179" t="str">
        <f t="shared" si="590"/>
        <v>BM$17</v>
      </c>
      <c r="BN509" s="179" t="str">
        <f t="shared" si="590"/>
        <v>BN$17</v>
      </c>
      <c r="BO509" s="179" t="str">
        <f t="shared" si="590"/>
        <v>BO$17</v>
      </c>
      <c r="BP509" s="179" t="str">
        <f t="shared" si="590"/>
        <v>BP$17</v>
      </c>
      <c r="BQ509" s="179" t="str">
        <f t="shared" si="590"/>
        <v>BQ$17</v>
      </c>
      <c r="BR509" s="179" t="str">
        <f t="shared" si="590"/>
        <v>BR$17</v>
      </c>
      <c r="BS509" s="179" t="str">
        <f t="shared" si="590"/>
        <v>BS$17</v>
      </c>
      <c r="BT509" s="179" t="str">
        <f t="shared" si="590"/>
        <v>BT$17</v>
      </c>
      <c r="BU509" s="179" t="str">
        <f t="shared" si="590"/>
        <v>BU$17</v>
      </c>
      <c r="BV509" s="179" t="str">
        <f t="shared" si="590"/>
        <v>BV$17</v>
      </c>
      <c r="BW509" s="179" t="str">
        <f t="shared" si="590"/>
        <v>BW$17</v>
      </c>
      <c r="BX509" s="179" t="str">
        <f t="shared" si="590"/>
        <v>BX$17</v>
      </c>
      <c r="BY509" s="179" t="str">
        <f t="shared" si="590"/>
        <v>BY$17</v>
      </c>
      <c r="BZ509" s="179" t="str">
        <f t="shared" si="590"/>
        <v>BZ$17</v>
      </c>
      <c r="CA509" s="179" t="str">
        <f t="shared" si="590"/>
        <v>CA$17</v>
      </c>
      <c r="CB509" s="179" t="str">
        <f t="shared" si="590"/>
        <v>CB$17</v>
      </c>
      <c r="CC509" s="179" t="str">
        <f t="shared" si="590"/>
        <v>CC$17</v>
      </c>
      <c r="CD509" s="179" t="str">
        <f t="shared" si="590"/>
        <v>CD$17</v>
      </c>
      <c r="CE509" s="179" t="str">
        <f t="shared" ref="CE509:CL509" si="591">CE494</f>
        <v>CE$17</v>
      </c>
      <c r="CF509" s="179" t="str">
        <f t="shared" si="591"/>
        <v>CF$17</v>
      </c>
      <c r="CG509" s="179" t="str">
        <f t="shared" si="591"/>
        <v>CG$17</v>
      </c>
      <c r="CH509" s="179" t="str">
        <f t="shared" si="591"/>
        <v>CH$17</v>
      </c>
      <c r="CI509" s="179" t="str">
        <f t="shared" si="591"/>
        <v>CI$17</v>
      </c>
      <c r="CJ509" s="179" t="str">
        <f t="shared" si="591"/>
        <v>CJ$17</v>
      </c>
      <c r="CK509" s="179" t="str">
        <f t="shared" si="591"/>
        <v>CK$17</v>
      </c>
      <c r="CL509" s="179" t="str">
        <f t="shared" si="591"/>
        <v>CL$17</v>
      </c>
      <c r="CN509" s="60"/>
      <c r="CO509" s="179" t="str">
        <f t="shared" ref="CO509:DK509" si="592">CO494</f>
        <v>CO$17</v>
      </c>
      <c r="CP509" s="179" t="str">
        <f t="shared" si="592"/>
        <v>CP$17</v>
      </c>
      <c r="CQ509" s="179" t="str">
        <f t="shared" si="592"/>
        <v>CQ$17</v>
      </c>
      <c r="CR509" s="179" t="str">
        <f t="shared" si="592"/>
        <v>CR$17</v>
      </c>
      <c r="CS509" s="179" t="str">
        <f t="shared" si="592"/>
        <v>CS$17</v>
      </c>
      <c r="CT509" s="179" t="str">
        <f t="shared" si="592"/>
        <v>CT$17</v>
      </c>
      <c r="CU509" s="179" t="str">
        <f t="shared" si="592"/>
        <v>CU$17</v>
      </c>
      <c r="CV509" s="179" t="str">
        <f t="shared" si="592"/>
        <v>CV$17</v>
      </c>
      <c r="CW509" s="179" t="str">
        <f t="shared" si="592"/>
        <v>CW$17</v>
      </c>
      <c r="CX509" s="179" t="str">
        <f t="shared" si="592"/>
        <v>CX$17</v>
      </c>
      <c r="CY509" s="179" t="str">
        <f t="shared" si="592"/>
        <v>CY$17</v>
      </c>
      <c r="CZ509" s="179" t="str">
        <f t="shared" si="592"/>
        <v>CZ$17</v>
      </c>
      <c r="DA509" s="179" t="str">
        <f t="shared" si="592"/>
        <v>DA$17</v>
      </c>
      <c r="DB509" s="179" t="str">
        <f t="shared" si="592"/>
        <v>DB$17</v>
      </c>
      <c r="DC509" s="179" t="str">
        <f t="shared" si="592"/>
        <v>DC$17</v>
      </c>
      <c r="DD509" s="179" t="str">
        <f t="shared" si="592"/>
        <v>DD$17</v>
      </c>
      <c r="DE509" s="179" t="str">
        <f t="shared" si="592"/>
        <v>DE$17</v>
      </c>
      <c r="DF509" s="179" t="str">
        <f t="shared" si="592"/>
        <v>DF$17</v>
      </c>
      <c r="DG509" s="179" t="str">
        <f t="shared" si="592"/>
        <v>DG$17</v>
      </c>
      <c r="DH509" s="179" t="str">
        <f t="shared" si="592"/>
        <v>DH$17</v>
      </c>
      <c r="DI509" s="179" t="str">
        <f t="shared" si="592"/>
        <v>DI$17</v>
      </c>
      <c r="DJ509" s="179" t="str">
        <f t="shared" si="592"/>
        <v>DJ$17</v>
      </c>
      <c r="DK509" s="179" t="str">
        <f t="shared" si="592"/>
        <v>DK$17</v>
      </c>
      <c r="DL509" s="179" t="str">
        <f t="shared" ref="DL509" si="593">DL494</f>
        <v>DL$17</v>
      </c>
    </row>
    <row r="510" spans="1:116" x14ac:dyDescent="0.35">
      <c r="B510" t="s">
        <v>332</v>
      </c>
      <c r="D510" t="s">
        <v>272</v>
      </c>
      <c r="E510" s="8" t="str">
        <f t="shared" ref="E510:E513" si="594">ROW()&amp;" "&amp;D510</f>
        <v>510 GMV-PV</v>
      </c>
      <c r="G510" s="136" t="str">
        <f>G495</f>
        <v>(Secondary label)</v>
      </c>
      <c r="H510" s="12"/>
      <c r="I510" s="60"/>
      <c r="J510" s="60"/>
      <c r="K510" s="15"/>
      <c r="L510" s="15"/>
      <c r="M510" s="15"/>
      <c r="N510" s="15"/>
      <c r="O510" s="15"/>
      <c r="P510" s="15"/>
      <c r="R510" s="15"/>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N510" s="60"/>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row>
    <row r="511" spans="1:116" x14ac:dyDescent="0.35">
      <c r="B511" t="s">
        <v>332</v>
      </c>
      <c r="D511" t="s">
        <v>272</v>
      </c>
      <c r="E511" s="8" t="str">
        <f t="shared" ref="E511" si="595">ROW()&amp;" "&amp;D511</f>
        <v>511 GMV-PV</v>
      </c>
      <c r="G511" s="136" t="str">
        <f>G496</f>
        <v xml:space="preserve">secondary unit </v>
      </c>
      <c r="H511" s="12"/>
      <c r="I511" s="60"/>
      <c r="J511" s="60"/>
      <c r="K511" s="15"/>
      <c r="L511" s="15"/>
      <c r="M511" s="15"/>
      <c r="N511" s="15"/>
      <c r="O511" s="15"/>
      <c r="P511" s="15"/>
      <c r="R511" s="15"/>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N511" s="60"/>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row>
    <row r="512" spans="1:116" x14ac:dyDescent="0.35">
      <c r="B512" t="s">
        <v>332</v>
      </c>
      <c r="D512" t="s">
        <v>272</v>
      </c>
      <c r="E512" s="8" t="str">
        <f t="shared" si="594"/>
        <v>512 GMV-PV</v>
      </c>
      <c r="G512" s="8" t="s">
        <v>463</v>
      </c>
      <c r="H512" s="12"/>
      <c r="I512" s="60"/>
      <c r="J512" s="60"/>
      <c r="K512" s="15"/>
      <c r="L512" s="15"/>
      <c r="M512" s="15"/>
      <c r="N512" s="15"/>
      <c r="O512" s="15"/>
      <c r="P512" s="15"/>
      <c r="R512" s="15"/>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N512" s="60"/>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row>
    <row r="513" spans="1:116" x14ac:dyDescent="0.35">
      <c r="B513" t="s">
        <v>332</v>
      </c>
      <c r="D513" t="s">
        <v>272</v>
      </c>
      <c r="E513" s="8" t="str">
        <f t="shared" si="594"/>
        <v>513 GMV-PV</v>
      </c>
      <c r="G513" s="8" t="s">
        <v>464</v>
      </c>
      <c r="H513" s="12"/>
      <c r="I513" s="60"/>
      <c r="J513" s="60"/>
      <c r="K513" s="15"/>
      <c r="L513" s="15"/>
      <c r="M513" s="15"/>
      <c r="N513" s="15"/>
      <c r="O513" s="15"/>
      <c r="P513" s="15"/>
      <c r="R513" s="15"/>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N513" s="60"/>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row>
    <row r="514" spans="1:116" x14ac:dyDescent="0.35">
      <c r="E514" s="8"/>
      <c r="H514" s="12"/>
      <c r="I514" s="60"/>
      <c r="J514" s="60"/>
      <c r="K514" s="15"/>
      <c r="L514" s="15"/>
      <c r="M514" s="15"/>
      <c r="N514" s="15"/>
      <c r="O514" s="15"/>
      <c r="P514" s="15"/>
      <c r="R514" s="15"/>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N514" s="60"/>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row>
    <row r="515" spans="1:116" x14ac:dyDescent="0.35">
      <c r="A515" s="174"/>
      <c r="E515" s="8"/>
      <c r="G515" s="175" t="s">
        <v>490</v>
      </c>
      <c r="H515" s="174"/>
      <c r="I515" s="176"/>
      <c r="J515" s="176"/>
      <c r="K515" s="197"/>
      <c r="L515" s="197"/>
      <c r="M515" s="197"/>
      <c r="N515" s="197"/>
      <c r="O515" s="197"/>
      <c r="P515" s="197"/>
      <c r="R515" s="198"/>
      <c r="S515" s="174"/>
      <c r="T515" s="174"/>
      <c r="U515" s="174"/>
      <c r="V515" s="174"/>
      <c r="W515" s="174"/>
      <c r="X515" s="174"/>
      <c r="Y515" s="174"/>
      <c r="Z515" s="174"/>
      <c r="AA515" s="174"/>
      <c r="AB515" s="174"/>
      <c r="AC515" s="174"/>
      <c r="AD515" s="174"/>
      <c r="AE515" s="174"/>
      <c r="AF515" s="174"/>
      <c r="AG515" s="174"/>
      <c r="AH515" s="174"/>
      <c r="AI515" s="174"/>
      <c r="AJ515" s="174"/>
      <c r="AK515" s="174"/>
      <c r="AL515" s="174"/>
      <c r="AM515" s="174"/>
      <c r="AN515" s="174"/>
      <c r="AO515" s="174"/>
      <c r="AP515" s="174"/>
      <c r="AQ515" s="174"/>
      <c r="AR515" s="174"/>
      <c r="AS515" s="174"/>
      <c r="AT515" s="174"/>
      <c r="AU515" s="174"/>
      <c r="AV515" s="174"/>
      <c r="AW515" s="174"/>
      <c r="AX515" s="174"/>
      <c r="AY515" s="174"/>
      <c r="AZ515" s="174"/>
      <c r="BA515" s="174"/>
      <c r="BB515" s="174"/>
      <c r="BC515" s="174"/>
      <c r="BD515" s="174"/>
      <c r="BE515" s="174"/>
      <c r="BF515" s="174"/>
      <c r="BG515" s="174"/>
      <c r="BH515" s="174"/>
      <c r="BI515" s="174"/>
      <c r="BJ515" s="174"/>
      <c r="BK515" s="174"/>
      <c r="BL515" s="174"/>
      <c r="BM515" s="174"/>
      <c r="BN515" s="174"/>
      <c r="BO515" s="174"/>
      <c r="BP515" s="174"/>
      <c r="BQ515" s="174"/>
      <c r="BR515" s="174"/>
      <c r="BS515" s="174"/>
      <c r="BT515" s="174"/>
      <c r="BU515" s="174"/>
      <c r="BV515" s="174"/>
      <c r="BW515" s="174"/>
      <c r="BX515" s="174"/>
      <c r="BY515" s="174"/>
      <c r="BZ515" s="174"/>
      <c r="CA515" s="174"/>
      <c r="CB515" s="174"/>
      <c r="CC515" s="174"/>
      <c r="CD515" s="174"/>
      <c r="CE515" s="174"/>
      <c r="CF515" s="174"/>
      <c r="CG515" s="174"/>
      <c r="CH515" s="174"/>
      <c r="CI515" s="174"/>
      <c r="CJ515" s="174"/>
      <c r="CK515" s="174"/>
      <c r="CL515" s="174"/>
      <c r="CN515" s="176"/>
      <c r="CO515" s="174"/>
      <c r="CP515" s="174"/>
      <c r="CQ515" s="174"/>
      <c r="CR515" s="174"/>
      <c r="CS515" s="174"/>
      <c r="CT515" s="174"/>
      <c r="CU515" s="174"/>
      <c r="CV515" s="174"/>
      <c r="CW515" s="174"/>
      <c r="CX515" s="174"/>
      <c r="CY515" s="174"/>
      <c r="CZ515" s="174"/>
      <c r="DA515" s="174"/>
      <c r="DB515" s="174"/>
      <c r="DC515" s="174"/>
      <c r="DD515" s="174"/>
      <c r="DE515" s="174"/>
      <c r="DF515" s="174"/>
      <c r="DG515" s="174"/>
      <c r="DH515" s="174"/>
      <c r="DI515" s="174"/>
      <c r="DJ515" s="174"/>
      <c r="DK515" s="174"/>
      <c r="DL515" s="174"/>
    </row>
    <row r="516" spans="1:116" x14ac:dyDescent="0.35">
      <c r="A516" s="174"/>
      <c r="E516" s="8"/>
      <c r="G516" s="175" t="s">
        <v>492</v>
      </c>
      <c r="H516" s="174"/>
      <c r="I516" s="176"/>
      <c r="J516" s="176"/>
      <c r="K516" s="197"/>
      <c r="L516" s="197"/>
      <c r="M516" s="197"/>
      <c r="N516" s="197"/>
      <c r="O516" s="197"/>
      <c r="P516" s="197"/>
      <c r="R516" s="198"/>
      <c r="S516" s="174"/>
      <c r="T516" s="174"/>
      <c r="U516" s="174"/>
      <c r="V516" s="174"/>
      <c r="W516" s="174"/>
      <c r="X516" s="174"/>
      <c r="Y516" s="174"/>
      <c r="Z516" s="174"/>
      <c r="AA516" s="174"/>
      <c r="AB516" s="174"/>
      <c r="AC516" s="174"/>
      <c r="AD516" s="174"/>
      <c r="AE516" s="174"/>
      <c r="AF516" s="174"/>
      <c r="AG516" s="174"/>
      <c r="AH516" s="174"/>
      <c r="AI516" s="174"/>
      <c r="AJ516" s="174"/>
      <c r="AK516" s="174"/>
      <c r="AL516" s="174"/>
      <c r="AM516" s="174"/>
      <c r="AN516" s="174"/>
      <c r="AO516" s="174"/>
      <c r="AP516" s="174"/>
      <c r="AQ516" s="174"/>
      <c r="AR516" s="174"/>
      <c r="AS516" s="174"/>
      <c r="AT516" s="174"/>
      <c r="AU516" s="174"/>
      <c r="AV516" s="174"/>
      <c r="AW516" s="174"/>
      <c r="AX516" s="174"/>
      <c r="AY516" s="174"/>
      <c r="AZ516" s="174"/>
      <c r="BA516" s="174"/>
      <c r="BB516" s="174"/>
      <c r="BC516" s="174"/>
      <c r="BD516" s="174"/>
      <c r="BE516" s="174"/>
      <c r="BF516" s="174"/>
      <c r="BG516" s="174"/>
      <c r="BH516" s="174"/>
      <c r="BI516" s="174"/>
      <c r="BJ516" s="174"/>
      <c r="BK516" s="174"/>
      <c r="BL516" s="174"/>
      <c r="BM516" s="174"/>
      <c r="BN516" s="174"/>
      <c r="BO516" s="174"/>
      <c r="BP516" s="174"/>
      <c r="BQ516" s="174"/>
      <c r="BR516" s="174"/>
      <c r="BS516" s="174"/>
      <c r="BT516" s="174"/>
      <c r="BU516" s="174"/>
      <c r="BV516" s="174"/>
      <c r="BW516" s="174"/>
      <c r="BX516" s="174"/>
      <c r="BY516" s="174"/>
      <c r="BZ516" s="174"/>
      <c r="CA516" s="174"/>
      <c r="CB516" s="174"/>
      <c r="CC516" s="174"/>
      <c r="CD516" s="174"/>
      <c r="CE516" s="174"/>
      <c r="CF516" s="174"/>
      <c r="CG516" s="174"/>
      <c r="CH516" s="174"/>
      <c r="CI516" s="174"/>
      <c r="CJ516" s="174"/>
      <c r="CK516" s="174"/>
      <c r="CL516" s="174"/>
      <c r="CN516" s="176"/>
      <c r="CO516" s="174"/>
      <c r="CP516" s="174"/>
      <c r="CQ516" s="174"/>
      <c r="CR516" s="174"/>
      <c r="CS516" s="174"/>
      <c r="CT516" s="174"/>
      <c r="CU516" s="174"/>
      <c r="CV516" s="174"/>
      <c r="CW516" s="174"/>
      <c r="CX516" s="174"/>
      <c r="CY516" s="174"/>
      <c r="CZ516" s="174"/>
      <c r="DA516" s="174"/>
      <c r="DB516" s="174"/>
      <c r="DC516" s="174"/>
      <c r="DD516" s="174"/>
      <c r="DE516" s="174"/>
      <c r="DF516" s="174"/>
      <c r="DG516" s="174"/>
      <c r="DH516" s="174"/>
      <c r="DI516" s="174"/>
      <c r="DJ516" s="174"/>
      <c r="DK516" s="174"/>
      <c r="DL516" s="174"/>
    </row>
    <row r="517" spans="1:116" x14ac:dyDescent="0.35">
      <c r="A517" s="174"/>
      <c r="E517" s="8"/>
      <c r="G517" s="175" t="s">
        <v>461</v>
      </c>
      <c r="H517" s="174"/>
      <c r="I517" s="176"/>
      <c r="J517" s="176"/>
      <c r="K517" s="197"/>
      <c r="L517" s="197"/>
      <c r="M517" s="197"/>
      <c r="N517" s="197"/>
      <c r="O517" s="197"/>
      <c r="P517" s="197"/>
      <c r="R517" s="198"/>
      <c r="S517" s="199" t="str">
        <f t="shared" ref="S517:AX517" si="596">S$20</f>
        <v>S$16</v>
      </c>
      <c r="T517" s="199" t="str">
        <f t="shared" si="596"/>
        <v>T$16</v>
      </c>
      <c r="U517" s="199" t="str">
        <f t="shared" si="596"/>
        <v>U$16</v>
      </c>
      <c r="V517" s="199" t="str">
        <f t="shared" si="596"/>
        <v>V$16</v>
      </c>
      <c r="W517" s="199" t="str">
        <f t="shared" si="596"/>
        <v>W$16</v>
      </c>
      <c r="X517" s="199" t="str">
        <f t="shared" si="596"/>
        <v>X$16</v>
      </c>
      <c r="Y517" s="199" t="str">
        <f t="shared" si="596"/>
        <v>Y$16</v>
      </c>
      <c r="Z517" s="199" t="str">
        <f t="shared" si="596"/>
        <v>Z$16</v>
      </c>
      <c r="AA517" s="199" t="str">
        <f t="shared" si="596"/>
        <v>AA$16</v>
      </c>
      <c r="AB517" s="199" t="str">
        <f t="shared" si="596"/>
        <v>AB$16</v>
      </c>
      <c r="AC517" s="199" t="str">
        <f t="shared" si="596"/>
        <v>AC$16</v>
      </c>
      <c r="AD517" s="199" t="str">
        <f t="shared" si="596"/>
        <v>AD$16</v>
      </c>
      <c r="AE517" s="199" t="str">
        <f t="shared" si="596"/>
        <v>AE$16</v>
      </c>
      <c r="AF517" s="199" t="str">
        <f t="shared" si="596"/>
        <v>AF$16</v>
      </c>
      <c r="AG517" s="199" t="str">
        <f t="shared" si="596"/>
        <v>AG$16</v>
      </c>
      <c r="AH517" s="199" t="str">
        <f t="shared" si="596"/>
        <v>AH$16</v>
      </c>
      <c r="AI517" s="199" t="str">
        <f t="shared" si="596"/>
        <v>AI$16</v>
      </c>
      <c r="AJ517" s="199" t="str">
        <f t="shared" si="596"/>
        <v>AJ$16</v>
      </c>
      <c r="AK517" s="199" t="str">
        <f t="shared" si="596"/>
        <v>AK$16</v>
      </c>
      <c r="AL517" s="199" t="str">
        <f t="shared" si="596"/>
        <v>AL$16</v>
      </c>
      <c r="AM517" s="199" t="str">
        <f t="shared" si="596"/>
        <v>AM$16</v>
      </c>
      <c r="AN517" s="199" t="str">
        <f t="shared" si="596"/>
        <v>AN$16</v>
      </c>
      <c r="AO517" s="199" t="str">
        <f t="shared" si="596"/>
        <v>AO$16</v>
      </c>
      <c r="AP517" s="199" t="str">
        <f t="shared" si="596"/>
        <v>AP$16</v>
      </c>
      <c r="AQ517" s="199" t="str">
        <f t="shared" si="596"/>
        <v>AQ$16</v>
      </c>
      <c r="AR517" s="199" t="str">
        <f t="shared" si="596"/>
        <v>AR$16</v>
      </c>
      <c r="AS517" s="199" t="str">
        <f t="shared" si="596"/>
        <v>AS$16</v>
      </c>
      <c r="AT517" s="199" t="str">
        <f t="shared" si="596"/>
        <v>AT$16</v>
      </c>
      <c r="AU517" s="199" t="str">
        <f t="shared" si="596"/>
        <v>AU$16</v>
      </c>
      <c r="AV517" s="199" t="str">
        <f t="shared" si="596"/>
        <v>AV$16</v>
      </c>
      <c r="AW517" s="199" t="str">
        <f t="shared" si="596"/>
        <v>AW$16</v>
      </c>
      <c r="AX517" s="199" t="str">
        <f t="shared" si="596"/>
        <v>AX$16</v>
      </c>
      <c r="AY517" s="199" t="str">
        <f t="shared" ref="AY517:CD517" si="597">AY$20</f>
        <v>AY$16</v>
      </c>
      <c r="AZ517" s="199" t="str">
        <f t="shared" si="597"/>
        <v>AZ$16</v>
      </c>
      <c r="BA517" s="199" t="str">
        <f t="shared" si="597"/>
        <v>BA$16</v>
      </c>
      <c r="BB517" s="199" t="str">
        <f t="shared" si="597"/>
        <v>BB$16</v>
      </c>
      <c r="BC517" s="199" t="str">
        <f t="shared" si="597"/>
        <v>BC$16</v>
      </c>
      <c r="BD517" s="199" t="str">
        <f t="shared" si="597"/>
        <v>BD$16</v>
      </c>
      <c r="BE517" s="199" t="str">
        <f t="shared" si="597"/>
        <v>BE$16</v>
      </c>
      <c r="BF517" s="199" t="str">
        <f t="shared" si="597"/>
        <v>BF$16</v>
      </c>
      <c r="BG517" s="199" t="str">
        <f t="shared" si="597"/>
        <v>BG$16</v>
      </c>
      <c r="BH517" s="199" t="str">
        <f t="shared" si="597"/>
        <v>BH$16</v>
      </c>
      <c r="BI517" s="199" t="str">
        <f t="shared" si="597"/>
        <v>BI$16</v>
      </c>
      <c r="BJ517" s="199" t="str">
        <f t="shared" si="597"/>
        <v>BJ$16</v>
      </c>
      <c r="BK517" s="199" t="str">
        <f t="shared" si="597"/>
        <v>BK$16</v>
      </c>
      <c r="BL517" s="199" t="str">
        <f t="shared" si="597"/>
        <v>BL$16</v>
      </c>
      <c r="BM517" s="199" t="str">
        <f t="shared" si="597"/>
        <v>BM$16</v>
      </c>
      <c r="BN517" s="199" t="str">
        <f t="shared" si="597"/>
        <v>BN$16</v>
      </c>
      <c r="BO517" s="199" t="str">
        <f t="shared" si="597"/>
        <v>BO$16</v>
      </c>
      <c r="BP517" s="199" t="str">
        <f t="shared" si="597"/>
        <v>BP$16</v>
      </c>
      <c r="BQ517" s="199" t="str">
        <f t="shared" si="597"/>
        <v>BQ$16</v>
      </c>
      <c r="BR517" s="199" t="str">
        <f t="shared" si="597"/>
        <v>BR$16</v>
      </c>
      <c r="BS517" s="199" t="str">
        <f t="shared" si="597"/>
        <v>BS$16</v>
      </c>
      <c r="BT517" s="199" t="str">
        <f t="shared" si="597"/>
        <v>BT$16</v>
      </c>
      <c r="BU517" s="199" t="str">
        <f t="shared" si="597"/>
        <v>BU$16</v>
      </c>
      <c r="BV517" s="199" t="str">
        <f t="shared" si="597"/>
        <v>BV$16</v>
      </c>
      <c r="BW517" s="199" t="str">
        <f t="shared" si="597"/>
        <v>BW$16</v>
      </c>
      <c r="BX517" s="199" t="str">
        <f t="shared" si="597"/>
        <v>BX$16</v>
      </c>
      <c r="BY517" s="199" t="str">
        <f t="shared" si="597"/>
        <v>BY$16</v>
      </c>
      <c r="BZ517" s="199" t="str">
        <f t="shared" si="597"/>
        <v>BZ$16</v>
      </c>
      <c r="CA517" s="199" t="str">
        <f t="shared" si="597"/>
        <v>CA$16</v>
      </c>
      <c r="CB517" s="199" t="str">
        <f t="shared" si="597"/>
        <v>CB$16</v>
      </c>
      <c r="CC517" s="199" t="str">
        <f t="shared" si="597"/>
        <v>CC$16</v>
      </c>
      <c r="CD517" s="199" t="str">
        <f t="shared" si="597"/>
        <v>CD$16</v>
      </c>
      <c r="CE517" s="199" t="str">
        <f t="shared" ref="CE517:CL517" si="598">CE$20</f>
        <v>CE$16</v>
      </c>
      <c r="CF517" s="199" t="str">
        <f t="shared" si="598"/>
        <v>CF$16</v>
      </c>
      <c r="CG517" s="199" t="str">
        <f t="shared" si="598"/>
        <v>CG$16</v>
      </c>
      <c r="CH517" s="199" t="str">
        <f t="shared" si="598"/>
        <v>CH$16</v>
      </c>
      <c r="CI517" s="199" t="str">
        <f t="shared" si="598"/>
        <v>CI$16</v>
      </c>
      <c r="CJ517" s="199" t="str">
        <f t="shared" si="598"/>
        <v>CJ$16</v>
      </c>
      <c r="CK517" s="199" t="str">
        <f t="shared" si="598"/>
        <v>CK$16</v>
      </c>
      <c r="CL517" s="199" t="str">
        <f t="shared" si="598"/>
        <v>CL$16</v>
      </c>
      <c r="CN517" s="176"/>
      <c r="CO517" s="199" t="str">
        <f t="shared" ref="CO517:DL517" si="599">CO$20</f>
        <v>CO$16</v>
      </c>
      <c r="CP517" s="199" t="str">
        <f t="shared" si="599"/>
        <v>CP$16</v>
      </c>
      <c r="CQ517" s="199" t="str">
        <f t="shared" si="599"/>
        <v>CQ$16</v>
      </c>
      <c r="CR517" s="199" t="str">
        <f t="shared" si="599"/>
        <v>CR$16</v>
      </c>
      <c r="CS517" s="199" t="str">
        <f t="shared" si="599"/>
        <v>CS$16</v>
      </c>
      <c r="CT517" s="199" t="str">
        <f t="shared" si="599"/>
        <v>CT$16</v>
      </c>
      <c r="CU517" s="199" t="str">
        <f t="shared" si="599"/>
        <v>CU$16</v>
      </c>
      <c r="CV517" s="199" t="str">
        <f t="shared" si="599"/>
        <v>CV$16</v>
      </c>
      <c r="CW517" s="199" t="str">
        <f t="shared" si="599"/>
        <v>CW$16</v>
      </c>
      <c r="CX517" s="199" t="str">
        <f t="shared" si="599"/>
        <v>CX$16</v>
      </c>
      <c r="CY517" s="199" t="str">
        <f t="shared" si="599"/>
        <v>CY$16</v>
      </c>
      <c r="CZ517" s="199" t="str">
        <f t="shared" si="599"/>
        <v>CZ$16</v>
      </c>
      <c r="DA517" s="199" t="str">
        <f t="shared" si="599"/>
        <v>DA$16</v>
      </c>
      <c r="DB517" s="199" t="str">
        <f t="shared" si="599"/>
        <v>DB$16</v>
      </c>
      <c r="DC517" s="199" t="str">
        <f t="shared" si="599"/>
        <v>DC$16</v>
      </c>
      <c r="DD517" s="199" t="str">
        <f t="shared" si="599"/>
        <v>DD$16</v>
      </c>
      <c r="DE517" s="199" t="str">
        <f t="shared" si="599"/>
        <v>DE$16</v>
      </c>
      <c r="DF517" s="199" t="str">
        <f t="shared" si="599"/>
        <v>DF$16</v>
      </c>
      <c r="DG517" s="199" t="str">
        <f t="shared" si="599"/>
        <v>DG$16</v>
      </c>
      <c r="DH517" s="199" t="str">
        <f t="shared" si="599"/>
        <v>DH$16</v>
      </c>
      <c r="DI517" s="199" t="str">
        <f t="shared" si="599"/>
        <v>DI$16</v>
      </c>
      <c r="DJ517" s="199" t="str">
        <f t="shared" si="599"/>
        <v>DJ$16</v>
      </c>
      <c r="DK517" s="199" t="str">
        <f t="shared" si="599"/>
        <v>DK$16</v>
      </c>
      <c r="DL517" s="199" t="str">
        <f t="shared" si="599"/>
        <v>DL$16</v>
      </c>
    </row>
    <row r="518" spans="1:116" x14ac:dyDescent="0.35">
      <c r="A518" s="174"/>
      <c r="E518" s="8"/>
      <c r="G518" s="175" t="s">
        <v>462</v>
      </c>
      <c r="H518" s="200"/>
      <c r="I518" s="201"/>
      <c r="J518" s="201"/>
      <c r="K518" s="202"/>
      <c r="L518" s="202"/>
      <c r="M518" s="202"/>
      <c r="N518" s="202"/>
      <c r="O518" s="202"/>
      <c r="P518" s="202"/>
      <c r="R518" s="202"/>
      <c r="S518" s="199" t="str">
        <f t="shared" ref="S518:AX518" si="600">S$21</f>
        <v>S$17</v>
      </c>
      <c r="T518" s="199" t="str">
        <f t="shared" si="600"/>
        <v>T$17</v>
      </c>
      <c r="U518" s="199" t="str">
        <f t="shared" si="600"/>
        <v>U$17</v>
      </c>
      <c r="V518" s="199" t="str">
        <f t="shared" si="600"/>
        <v>V$17</v>
      </c>
      <c r="W518" s="199" t="str">
        <f t="shared" si="600"/>
        <v>W$17</v>
      </c>
      <c r="X518" s="199" t="str">
        <f t="shared" si="600"/>
        <v>X$17</v>
      </c>
      <c r="Y518" s="199" t="str">
        <f t="shared" si="600"/>
        <v>Y$17</v>
      </c>
      <c r="Z518" s="199" t="str">
        <f t="shared" si="600"/>
        <v>Z$17</v>
      </c>
      <c r="AA518" s="199" t="str">
        <f t="shared" si="600"/>
        <v>AA$17</v>
      </c>
      <c r="AB518" s="199" t="str">
        <f t="shared" si="600"/>
        <v>AB$17</v>
      </c>
      <c r="AC518" s="199" t="str">
        <f t="shared" si="600"/>
        <v>AC$17</v>
      </c>
      <c r="AD518" s="199" t="str">
        <f t="shared" si="600"/>
        <v>AD$17</v>
      </c>
      <c r="AE518" s="199" t="str">
        <f t="shared" si="600"/>
        <v>AE$17</v>
      </c>
      <c r="AF518" s="199" t="str">
        <f t="shared" si="600"/>
        <v>AF$17</v>
      </c>
      <c r="AG518" s="199" t="str">
        <f t="shared" si="600"/>
        <v>AG$17</v>
      </c>
      <c r="AH518" s="199" t="str">
        <f t="shared" si="600"/>
        <v>AH$17</v>
      </c>
      <c r="AI518" s="199" t="str">
        <f t="shared" si="600"/>
        <v>AI$17</v>
      </c>
      <c r="AJ518" s="199" t="str">
        <f t="shared" si="600"/>
        <v>AJ$17</v>
      </c>
      <c r="AK518" s="199" t="str">
        <f t="shared" si="600"/>
        <v>AK$17</v>
      </c>
      <c r="AL518" s="199" t="str">
        <f t="shared" si="600"/>
        <v>AL$17</v>
      </c>
      <c r="AM518" s="199" t="str">
        <f t="shared" si="600"/>
        <v>AM$17</v>
      </c>
      <c r="AN518" s="199" t="str">
        <f t="shared" si="600"/>
        <v>AN$17</v>
      </c>
      <c r="AO518" s="199" t="str">
        <f t="shared" si="600"/>
        <v>AO$17</v>
      </c>
      <c r="AP518" s="199" t="str">
        <f t="shared" si="600"/>
        <v>AP$17</v>
      </c>
      <c r="AQ518" s="199" t="str">
        <f t="shared" si="600"/>
        <v>AQ$17</v>
      </c>
      <c r="AR518" s="199" t="str">
        <f t="shared" si="600"/>
        <v>AR$17</v>
      </c>
      <c r="AS518" s="199" t="str">
        <f t="shared" si="600"/>
        <v>AS$17</v>
      </c>
      <c r="AT518" s="199" t="str">
        <f t="shared" si="600"/>
        <v>AT$17</v>
      </c>
      <c r="AU518" s="199" t="str">
        <f t="shared" si="600"/>
        <v>AU$17</v>
      </c>
      <c r="AV518" s="199" t="str">
        <f t="shared" si="600"/>
        <v>AV$17</v>
      </c>
      <c r="AW518" s="199" t="str">
        <f t="shared" si="600"/>
        <v>AW$17</v>
      </c>
      <c r="AX518" s="199" t="str">
        <f t="shared" si="600"/>
        <v>AX$17</v>
      </c>
      <c r="AY518" s="199" t="str">
        <f t="shared" ref="AY518:CD518" si="601">AY$21</f>
        <v>AY$17</v>
      </c>
      <c r="AZ518" s="199" t="str">
        <f t="shared" si="601"/>
        <v>AZ$17</v>
      </c>
      <c r="BA518" s="199" t="str">
        <f t="shared" si="601"/>
        <v>BA$17</v>
      </c>
      <c r="BB518" s="199" t="str">
        <f t="shared" si="601"/>
        <v>BB$17</v>
      </c>
      <c r="BC518" s="199" t="str">
        <f t="shared" si="601"/>
        <v>BC$17</v>
      </c>
      <c r="BD518" s="199" t="str">
        <f t="shared" si="601"/>
        <v>BD$17</v>
      </c>
      <c r="BE518" s="199" t="str">
        <f t="shared" si="601"/>
        <v>BE$17</v>
      </c>
      <c r="BF518" s="199" t="str">
        <f t="shared" si="601"/>
        <v>BF$17</v>
      </c>
      <c r="BG518" s="199" t="str">
        <f t="shared" si="601"/>
        <v>BG$17</v>
      </c>
      <c r="BH518" s="199" t="str">
        <f t="shared" si="601"/>
        <v>BH$17</v>
      </c>
      <c r="BI518" s="199" t="str">
        <f t="shared" si="601"/>
        <v>BI$17</v>
      </c>
      <c r="BJ518" s="199" t="str">
        <f t="shared" si="601"/>
        <v>BJ$17</v>
      </c>
      <c r="BK518" s="199" t="str">
        <f t="shared" si="601"/>
        <v>BK$17</v>
      </c>
      <c r="BL518" s="199" t="str">
        <f t="shared" si="601"/>
        <v>BL$17</v>
      </c>
      <c r="BM518" s="199" t="str">
        <f t="shared" si="601"/>
        <v>BM$17</v>
      </c>
      <c r="BN518" s="199" t="str">
        <f t="shared" si="601"/>
        <v>BN$17</v>
      </c>
      <c r="BO518" s="199" t="str">
        <f t="shared" si="601"/>
        <v>BO$17</v>
      </c>
      <c r="BP518" s="199" t="str">
        <f t="shared" si="601"/>
        <v>BP$17</v>
      </c>
      <c r="BQ518" s="199" t="str">
        <f t="shared" si="601"/>
        <v>BQ$17</v>
      </c>
      <c r="BR518" s="199" t="str">
        <f t="shared" si="601"/>
        <v>BR$17</v>
      </c>
      <c r="BS518" s="199" t="str">
        <f t="shared" si="601"/>
        <v>BS$17</v>
      </c>
      <c r="BT518" s="199" t="str">
        <f t="shared" si="601"/>
        <v>BT$17</v>
      </c>
      <c r="BU518" s="199" t="str">
        <f t="shared" si="601"/>
        <v>BU$17</v>
      </c>
      <c r="BV518" s="199" t="str">
        <f t="shared" si="601"/>
        <v>BV$17</v>
      </c>
      <c r="BW518" s="199" t="str">
        <f t="shared" si="601"/>
        <v>BW$17</v>
      </c>
      <c r="BX518" s="199" t="str">
        <f t="shared" si="601"/>
        <v>BX$17</v>
      </c>
      <c r="BY518" s="199" t="str">
        <f t="shared" si="601"/>
        <v>BY$17</v>
      </c>
      <c r="BZ518" s="199" t="str">
        <f t="shared" si="601"/>
        <v>BZ$17</v>
      </c>
      <c r="CA518" s="199" t="str">
        <f t="shared" si="601"/>
        <v>CA$17</v>
      </c>
      <c r="CB518" s="199" t="str">
        <f t="shared" si="601"/>
        <v>CB$17</v>
      </c>
      <c r="CC518" s="199" t="str">
        <f t="shared" si="601"/>
        <v>CC$17</v>
      </c>
      <c r="CD518" s="199" t="str">
        <f t="shared" si="601"/>
        <v>CD$17</v>
      </c>
      <c r="CE518" s="199" t="str">
        <f t="shared" ref="CE518:CL518" si="602">CE$21</f>
        <v>CE$17</v>
      </c>
      <c r="CF518" s="199" t="str">
        <f t="shared" si="602"/>
        <v>CF$17</v>
      </c>
      <c r="CG518" s="199" t="str">
        <f t="shared" si="602"/>
        <v>CG$17</v>
      </c>
      <c r="CH518" s="199" t="str">
        <f t="shared" si="602"/>
        <v>CH$17</v>
      </c>
      <c r="CI518" s="199" t="str">
        <f t="shared" si="602"/>
        <v>CI$17</v>
      </c>
      <c r="CJ518" s="199" t="str">
        <f t="shared" si="602"/>
        <v>CJ$17</v>
      </c>
      <c r="CK518" s="199" t="str">
        <f t="shared" si="602"/>
        <v>CK$17</v>
      </c>
      <c r="CL518" s="199" t="str">
        <f t="shared" si="602"/>
        <v>CL$17</v>
      </c>
      <c r="CN518" s="201"/>
      <c r="CO518" s="199" t="str">
        <f t="shared" ref="CO518:DL518" si="603">CO$21</f>
        <v>CO$17</v>
      </c>
      <c r="CP518" s="199" t="str">
        <f t="shared" si="603"/>
        <v>CP$17</v>
      </c>
      <c r="CQ518" s="199" t="str">
        <f t="shared" si="603"/>
        <v>CQ$17</v>
      </c>
      <c r="CR518" s="199" t="str">
        <f t="shared" si="603"/>
        <v>CR$17</v>
      </c>
      <c r="CS518" s="199" t="str">
        <f t="shared" si="603"/>
        <v>CS$17</v>
      </c>
      <c r="CT518" s="199" t="str">
        <f t="shared" si="603"/>
        <v>CT$17</v>
      </c>
      <c r="CU518" s="199" t="str">
        <f t="shared" si="603"/>
        <v>CU$17</v>
      </c>
      <c r="CV518" s="199" t="str">
        <f t="shared" si="603"/>
        <v>CV$17</v>
      </c>
      <c r="CW518" s="199" t="str">
        <f t="shared" si="603"/>
        <v>CW$17</v>
      </c>
      <c r="CX518" s="199" t="str">
        <f t="shared" si="603"/>
        <v>CX$17</v>
      </c>
      <c r="CY518" s="199" t="str">
        <f t="shared" si="603"/>
        <v>CY$17</v>
      </c>
      <c r="CZ518" s="199" t="str">
        <f t="shared" si="603"/>
        <v>CZ$17</v>
      </c>
      <c r="DA518" s="199" t="str">
        <f t="shared" si="603"/>
        <v>DA$17</v>
      </c>
      <c r="DB518" s="199" t="str">
        <f t="shared" si="603"/>
        <v>DB$17</v>
      </c>
      <c r="DC518" s="199" t="str">
        <f t="shared" si="603"/>
        <v>DC$17</v>
      </c>
      <c r="DD518" s="199" t="str">
        <f t="shared" si="603"/>
        <v>DD$17</v>
      </c>
      <c r="DE518" s="199" t="str">
        <f t="shared" si="603"/>
        <v>DE$17</v>
      </c>
      <c r="DF518" s="199" t="str">
        <f t="shared" si="603"/>
        <v>DF$17</v>
      </c>
      <c r="DG518" s="199" t="str">
        <f t="shared" si="603"/>
        <v>DG$17</v>
      </c>
      <c r="DH518" s="199" t="str">
        <f t="shared" si="603"/>
        <v>DH$17</v>
      </c>
      <c r="DI518" s="199" t="str">
        <f t="shared" si="603"/>
        <v>DI$17</v>
      </c>
      <c r="DJ518" s="199" t="str">
        <f t="shared" si="603"/>
        <v>DJ$17</v>
      </c>
      <c r="DK518" s="199" t="str">
        <f t="shared" si="603"/>
        <v>DK$17</v>
      </c>
      <c r="DL518" s="199" t="str">
        <f t="shared" si="603"/>
        <v>DL$17</v>
      </c>
    </row>
    <row r="519" spans="1:116" x14ac:dyDescent="0.35">
      <c r="A519" s="174"/>
      <c r="E519" s="8"/>
      <c r="G519" s="175" t="s">
        <v>491</v>
      </c>
      <c r="H519" s="200"/>
      <c r="I519" s="201"/>
      <c r="J519" s="201"/>
      <c r="K519" s="202"/>
      <c r="L519" s="202"/>
      <c r="M519" s="202"/>
      <c r="N519" s="202"/>
      <c r="O519" s="202"/>
      <c r="P519" s="202"/>
      <c r="R519" s="202"/>
      <c r="S519" s="190"/>
      <c r="T519" s="190"/>
      <c r="U519" s="190"/>
      <c r="V519" s="190"/>
      <c r="W519" s="190"/>
      <c r="X519" s="190"/>
      <c r="Y519" s="190"/>
      <c r="Z519" s="190"/>
      <c r="AA519" s="190"/>
      <c r="AB519" s="190"/>
      <c r="AC519" s="190"/>
      <c r="AD519" s="190"/>
      <c r="AE519" s="190"/>
      <c r="AF519" s="190"/>
      <c r="AG519" s="190"/>
      <c r="AH519" s="190"/>
      <c r="AI519" s="190"/>
      <c r="AJ519" s="190"/>
      <c r="AK519" s="190"/>
      <c r="AL519" s="190"/>
      <c r="AM519" s="190"/>
      <c r="AN519" s="190"/>
      <c r="AO519" s="190"/>
      <c r="AP519" s="190"/>
      <c r="AQ519" s="190"/>
      <c r="AR519" s="190"/>
      <c r="AS519" s="190"/>
      <c r="AT519" s="190"/>
      <c r="AU519" s="190"/>
      <c r="AV519" s="190"/>
      <c r="AW519" s="190"/>
      <c r="AX519" s="190"/>
      <c r="AY519" s="190"/>
      <c r="AZ519" s="190"/>
      <c r="BA519" s="190"/>
      <c r="BB519" s="190"/>
      <c r="BC519" s="190"/>
      <c r="BD519" s="190"/>
      <c r="BE519" s="190"/>
      <c r="BF519" s="190"/>
      <c r="BG519" s="190"/>
      <c r="BH519" s="190"/>
      <c r="BI519" s="190"/>
      <c r="BJ519" s="190"/>
      <c r="BK519" s="190"/>
      <c r="BL519" s="190"/>
      <c r="BM519" s="190"/>
      <c r="BN519" s="190"/>
      <c r="BO519" s="190"/>
      <c r="BP519" s="190"/>
      <c r="BQ519" s="190"/>
      <c r="BR519" s="190"/>
      <c r="BS519" s="190"/>
      <c r="BT519" s="190"/>
      <c r="BU519" s="190"/>
      <c r="BV519" s="190"/>
      <c r="BW519" s="190"/>
      <c r="BX519" s="190"/>
      <c r="BY519" s="190"/>
      <c r="BZ519" s="190"/>
      <c r="CA519" s="190"/>
      <c r="CB519" s="190"/>
      <c r="CC519" s="190"/>
      <c r="CD519" s="190"/>
      <c r="CE519" s="190"/>
      <c r="CF519" s="190"/>
      <c r="CG519" s="190"/>
      <c r="CH519" s="190"/>
      <c r="CI519" s="190"/>
      <c r="CJ519" s="190"/>
      <c r="CK519" s="190"/>
      <c r="CL519" s="190"/>
      <c r="CN519" s="201"/>
      <c r="CO519" s="190"/>
      <c r="CP519" s="190"/>
      <c r="CQ519" s="190"/>
      <c r="CR519" s="190"/>
      <c r="CS519" s="190"/>
      <c r="CT519" s="190"/>
      <c r="CU519" s="190"/>
      <c r="CV519" s="190"/>
      <c r="CW519" s="190"/>
      <c r="CX519" s="190"/>
      <c r="CY519" s="190"/>
      <c r="CZ519" s="190"/>
      <c r="DA519" s="190"/>
      <c r="DB519" s="190"/>
      <c r="DC519" s="190"/>
      <c r="DD519" s="190"/>
      <c r="DE519" s="190"/>
      <c r="DF519" s="190"/>
      <c r="DG519" s="190"/>
      <c r="DH519" s="190"/>
      <c r="DI519" s="190"/>
      <c r="DJ519" s="190"/>
      <c r="DK519" s="190"/>
      <c r="DL519" s="190"/>
    </row>
    <row r="520" spans="1:116" x14ac:dyDescent="0.35">
      <c r="A520" s="174"/>
      <c r="E520" s="8"/>
      <c r="G520" s="175" t="s">
        <v>505</v>
      </c>
      <c r="H520" s="200"/>
      <c r="I520" s="201"/>
      <c r="J520" s="201"/>
      <c r="K520" s="202"/>
      <c r="L520" s="202"/>
      <c r="M520" s="202"/>
      <c r="N520" s="202"/>
      <c r="O520" s="202"/>
      <c r="P520" s="202"/>
      <c r="R520" s="202"/>
      <c r="S520" s="190"/>
      <c r="T520" s="190"/>
      <c r="U520" s="190"/>
      <c r="V520" s="190"/>
      <c r="W520" s="190"/>
      <c r="X520" s="190"/>
      <c r="Y520" s="190"/>
      <c r="Z520" s="190"/>
      <c r="AA520" s="190"/>
      <c r="AB520" s="190"/>
      <c r="AC520" s="190"/>
      <c r="AD520" s="190"/>
      <c r="AE520" s="190"/>
      <c r="AF520" s="190"/>
      <c r="AG520" s="190"/>
      <c r="AH520" s="190"/>
      <c r="AI520" s="190"/>
      <c r="AJ520" s="190"/>
      <c r="AK520" s="190"/>
      <c r="AL520" s="190"/>
      <c r="AM520" s="190"/>
      <c r="AN520" s="190"/>
      <c r="AO520" s="190"/>
      <c r="AP520" s="190"/>
      <c r="AQ520" s="190"/>
      <c r="AR520" s="190"/>
      <c r="AS520" s="190"/>
      <c r="AT520" s="190"/>
      <c r="AU520" s="190"/>
      <c r="AV520" s="190"/>
      <c r="AW520" s="190"/>
      <c r="AX520" s="190"/>
      <c r="AY520" s="190"/>
      <c r="AZ520" s="190"/>
      <c r="BA520" s="190"/>
      <c r="BB520" s="190"/>
      <c r="BC520" s="190"/>
      <c r="BD520" s="190"/>
      <c r="BE520" s="190"/>
      <c r="BF520" s="190"/>
      <c r="BG520" s="190"/>
      <c r="BH520" s="190"/>
      <c r="BI520" s="190"/>
      <c r="BJ520" s="190"/>
      <c r="BK520" s="190"/>
      <c r="BL520" s="190"/>
      <c r="BM520" s="190"/>
      <c r="BN520" s="190"/>
      <c r="BO520" s="190"/>
      <c r="BP520" s="190"/>
      <c r="BQ520" s="190"/>
      <c r="BR520" s="190"/>
      <c r="BS520" s="190"/>
      <c r="BT520" s="190"/>
      <c r="BU520" s="190"/>
      <c r="BV520" s="190"/>
      <c r="BW520" s="190"/>
      <c r="BX520" s="190"/>
      <c r="BY520" s="190"/>
      <c r="BZ520" s="190"/>
      <c r="CA520" s="190"/>
      <c r="CB520" s="190"/>
      <c r="CC520" s="190"/>
      <c r="CD520" s="190"/>
      <c r="CE520" s="190"/>
      <c r="CF520" s="190"/>
      <c r="CG520" s="190"/>
      <c r="CH520" s="190"/>
      <c r="CI520" s="190"/>
      <c r="CJ520" s="190"/>
      <c r="CK520" s="190"/>
      <c r="CL520" s="190"/>
      <c r="CN520" s="201"/>
      <c r="CO520" s="190"/>
      <c r="CP520" s="190"/>
      <c r="CQ520" s="190"/>
      <c r="CR520" s="190"/>
      <c r="CS520" s="190"/>
      <c r="CT520" s="190"/>
      <c r="CU520" s="190"/>
      <c r="CV520" s="190"/>
      <c r="CW520" s="190"/>
      <c r="CX520" s="190"/>
      <c r="CY520" s="190"/>
      <c r="CZ520" s="190"/>
      <c r="DA520" s="190"/>
      <c r="DB520" s="190"/>
      <c r="DC520" s="190"/>
      <c r="DD520" s="190"/>
      <c r="DE520" s="190"/>
      <c r="DF520" s="190"/>
      <c r="DG520" s="190"/>
      <c r="DH520" s="190"/>
      <c r="DI520" s="190"/>
      <c r="DJ520" s="190"/>
      <c r="DK520" s="190"/>
      <c r="DL520" s="190"/>
    </row>
    <row r="521" spans="1:116" x14ac:dyDescent="0.35">
      <c r="A521" s="174"/>
      <c r="E521" s="8"/>
      <c r="G521" s="175" t="s">
        <v>463</v>
      </c>
      <c r="H521" s="200"/>
      <c r="I521" s="201"/>
      <c r="J521" s="201"/>
      <c r="K521" s="202"/>
      <c r="L521" s="202"/>
      <c r="M521" s="202"/>
      <c r="N521" s="202"/>
      <c r="O521" s="202"/>
      <c r="P521" s="202"/>
      <c r="R521" s="202"/>
      <c r="S521" s="190" t="str">
        <f t="shared" ref="S521:AX521" si="604">S$22</f>
        <v>S$18</v>
      </c>
      <c r="T521" s="190" t="str">
        <f t="shared" si="604"/>
        <v>T$18</v>
      </c>
      <c r="U521" s="190" t="str">
        <f t="shared" si="604"/>
        <v>U$18</v>
      </c>
      <c r="V521" s="190" t="str">
        <f t="shared" si="604"/>
        <v>V$18</v>
      </c>
      <c r="W521" s="190" t="str">
        <f t="shared" si="604"/>
        <v>W$18</v>
      </c>
      <c r="X521" s="190" t="str">
        <f t="shared" si="604"/>
        <v>X$18</v>
      </c>
      <c r="Y521" s="190" t="str">
        <f t="shared" si="604"/>
        <v>Y$18</v>
      </c>
      <c r="Z521" s="190" t="str">
        <f t="shared" si="604"/>
        <v>Z$18</v>
      </c>
      <c r="AA521" s="190" t="str">
        <f t="shared" si="604"/>
        <v>AA$18</v>
      </c>
      <c r="AB521" s="190" t="str">
        <f t="shared" si="604"/>
        <v>AB$18</v>
      </c>
      <c r="AC521" s="190" t="str">
        <f t="shared" si="604"/>
        <v>AC$18</v>
      </c>
      <c r="AD521" s="190" t="str">
        <f t="shared" si="604"/>
        <v>AD$18</v>
      </c>
      <c r="AE521" s="190" t="str">
        <f t="shared" si="604"/>
        <v>AE$18</v>
      </c>
      <c r="AF521" s="190" t="str">
        <f t="shared" si="604"/>
        <v>AF$18</v>
      </c>
      <c r="AG521" s="190" t="str">
        <f t="shared" si="604"/>
        <v>AG$18</v>
      </c>
      <c r="AH521" s="190" t="str">
        <f t="shared" si="604"/>
        <v>AH$18</v>
      </c>
      <c r="AI521" s="190" t="str">
        <f t="shared" si="604"/>
        <v>AI$18</v>
      </c>
      <c r="AJ521" s="190" t="str">
        <f t="shared" si="604"/>
        <v>AJ$18</v>
      </c>
      <c r="AK521" s="190" t="str">
        <f t="shared" si="604"/>
        <v>AK$18</v>
      </c>
      <c r="AL521" s="190" t="str">
        <f t="shared" si="604"/>
        <v>AL$18</v>
      </c>
      <c r="AM521" s="190" t="str">
        <f t="shared" si="604"/>
        <v>AM$18</v>
      </c>
      <c r="AN521" s="190" t="str">
        <f t="shared" si="604"/>
        <v>AN$18</v>
      </c>
      <c r="AO521" s="190" t="str">
        <f t="shared" si="604"/>
        <v>AO$18</v>
      </c>
      <c r="AP521" s="190" t="str">
        <f t="shared" si="604"/>
        <v>AP$18</v>
      </c>
      <c r="AQ521" s="190" t="str">
        <f t="shared" si="604"/>
        <v>AQ$18</v>
      </c>
      <c r="AR521" s="190" t="str">
        <f t="shared" si="604"/>
        <v>AR$18</v>
      </c>
      <c r="AS521" s="190" t="str">
        <f t="shared" si="604"/>
        <v>AS$18</v>
      </c>
      <c r="AT521" s="190" t="str">
        <f t="shared" si="604"/>
        <v>AT$18</v>
      </c>
      <c r="AU521" s="190" t="str">
        <f t="shared" si="604"/>
        <v>AU$18</v>
      </c>
      <c r="AV521" s="190" t="str">
        <f t="shared" si="604"/>
        <v>AV$18</v>
      </c>
      <c r="AW521" s="190" t="str">
        <f t="shared" si="604"/>
        <v>AW$18</v>
      </c>
      <c r="AX521" s="190" t="str">
        <f t="shared" si="604"/>
        <v>AX$18</v>
      </c>
      <c r="AY521" s="190" t="str">
        <f t="shared" ref="AY521:CD521" si="605">AY$22</f>
        <v>AY$18</v>
      </c>
      <c r="AZ521" s="190" t="str">
        <f t="shared" si="605"/>
        <v>AZ$18</v>
      </c>
      <c r="BA521" s="190" t="str">
        <f t="shared" si="605"/>
        <v>BA$18</v>
      </c>
      <c r="BB521" s="190" t="str">
        <f t="shared" si="605"/>
        <v>BB$18</v>
      </c>
      <c r="BC521" s="190" t="str">
        <f t="shared" si="605"/>
        <v>BC$18</v>
      </c>
      <c r="BD521" s="190" t="str">
        <f t="shared" si="605"/>
        <v>BD$18</v>
      </c>
      <c r="BE521" s="190" t="str">
        <f t="shared" si="605"/>
        <v>BE$18</v>
      </c>
      <c r="BF521" s="190" t="str">
        <f t="shared" si="605"/>
        <v>BF$18</v>
      </c>
      <c r="BG521" s="190" t="str">
        <f t="shared" si="605"/>
        <v>BG$18</v>
      </c>
      <c r="BH521" s="190" t="str">
        <f t="shared" si="605"/>
        <v>BH$18</v>
      </c>
      <c r="BI521" s="190" t="str">
        <f t="shared" si="605"/>
        <v>BI$18</v>
      </c>
      <c r="BJ521" s="190" t="str">
        <f t="shared" si="605"/>
        <v>BJ$18</v>
      </c>
      <c r="BK521" s="190" t="str">
        <f t="shared" si="605"/>
        <v>BK$18</v>
      </c>
      <c r="BL521" s="190" t="str">
        <f t="shared" si="605"/>
        <v>BL$18</v>
      </c>
      <c r="BM521" s="190" t="str">
        <f t="shared" si="605"/>
        <v>BM$18</v>
      </c>
      <c r="BN521" s="190" t="str">
        <f t="shared" si="605"/>
        <v>BN$18</v>
      </c>
      <c r="BO521" s="190" t="str">
        <f t="shared" si="605"/>
        <v>BO$18</v>
      </c>
      <c r="BP521" s="190" t="str">
        <f t="shared" si="605"/>
        <v>BP$18</v>
      </c>
      <c r="BQ521" s="190" t="str">
        <f t="shared" si="605"/>
        <v>BQ$18</v>
      </c>
      <c r="BR521" s="190" t="str">
        <f t="shared" si="605"/>
        <v>BR$18</v>
      </c>
      <c r="BS521" s="190" t="str">
        <f t="shared" si="605"/>
        <v>BS$18</v>
      </c>
      <c r="BT521" s="190" t="str">
        <f t="shared" si="605"/>
        <v>BT$18</v>
      </c>
      <c r="BU521" s="190" t="str">
        <f t="shared" si="605"/>
        <v>BU$18</v>
      </c>
      <c r="BV521" s="190" t="str">
        <f t="shared" si="605"/>
        <v>BV$18</v>
      </c>
      <c r="BW521" s="190" t="str">
        <f t="shared" si="605"/>
        <v>BW$18</v>
      </c>
      <c r="BX521" s="190" t="str">
        <f t="shared" si="605"/>
        <v>BX$18</v>
      </c>
      <c r="BY521" s="190" t="str">
        <f t="shared" si="605"/>
        <v>BY$18</v>
      </c>
      <c r="BZ521" s="190" t="str">
        <f t="shared" si="605"/>
        <v>BZ$18</v>
      </c>
      <c r="CA521" s="190" t="str">
        <f t="shared" si="605"/>
        <v>CA$18</v>
      </c>
      <c r="CB521" s="190" t="str">
        <f t="shared" si="605"/>
        <v>CB$18</v>
      </c>
      <c r="CC521" s="190" t="str">
        <f t="shared" si="605"/>
        <v>CC$18</v>
      </c>
      <c r="CD521" s="190" t="str">
        <f t="shared" si="605"/>
        <v>CD$18</v>
      </c>
      <c r="CE521" s="190" t="str">
        <f t="shared" ref="CE521:CL521" si="606">CE$22</f>
        <v>CE$18</v>
      </c>
      <c r="CF521" s="190" t="str">
        <f t="shared" si="606"/>
        <v>CF$18</v>
      </c>
      <c r="CG521" s="190" t="str">
        <f t="shared" si="606"/>
        <v>CG$18</v>
      </c>
      <c r="CH521" s="190" t="str">
        <f t="shared" si="606"/>
        <v>CH$18</v>
      </c>
      <c r="CI521" s="190" t="str">
        <f t="shared" si="606"/>
        <v>CI$18</v>
      </c>
      <c r="CJ521" s="190" t="str">
        <f t="shared" si="606"/>
        <v>CJ$18</v>
      </c>
      <c r="CK521" s="190" t="str">
        <f t="shared" si="606"/>
        <v>CK$18</v>
      </c>
      <c r="CL521" s="190" t="str">
        <f t="shared" si="606"/>
        <v>CL$18</v>
      </c>
      <c r="CN521" s="201"/>
      <c r="CO521" s="190" t="str">
        <f t="shared" ref="CO521:DL521" si="607">CO$22</f>
        <v>CO$18</v>
      </c>
      <c r="CP521" s="190" t="str">
        <f t="shared" si="607"/>
        <v>CP$18</v>
      </c>
      <c r="CQ521" s="190" t="str">
        <f t="shared" si="607"/>
        <v>CQ$18</v>
      </c>
      <c r="CR521" s="190" t="str">
        <f t="shared" si="607"/>
        <v>CR$18</v>
      </c>
      <c r="CS521" s="190" t="str">
        <f t="shared" si="607"/>
        <v>CS$18</v>
      </c>
      <c r="CT521" s="190" t="str">
        <f t="shared" si="607"/>
        <v>CT$18</v>
      </c>
      <c r="CU521" s="190" t="str">
        <f t="shared" si="607"/>
        <v>CU$18</v>
      </c>
      <c r="CV521" s="190" t="str">
        <f t="shared" si="607"/>
        <v>CV$18</v>
      </c>
      <c r="CW521" s="190" t="str">
        <f t="shared" si="607"/>
        <v>CW$18</v>
      </c>
      <c r="CX521" s="190" t="str">
        <f t="shared" si="607"/>
        <v>CX$18</v>
      </c>
      <c r="CY521" s="190" t="str">
        <f t="shared" si="607"/>
        <v>CY$18</v>
      </c>
      <c r="CZ521" s="190" t="str">
        <f t="shared" si="607"/>
        <v>CZ$18</v>
      </c>
      <c r="DA521" s="190" t="str">
        <f t="shared" si="607"/>
        <v>DA$18</v>
      </c>
      <c r="DB521" s="190" t="str">
        <f t="shared" si="607"/>
        <v>DB$18</v>
      </c>
      <c r="DC521" s="190" t="str">
        <f t="shared" si="607"/>
        <v>DC$18</v>
      </c>
      <c r="DD521" s="190" t="str">
        <f t="shared" si="607"/>
        <v>DD$18</v>
      </c>
      <c r="DE521" s="190" t="str">
        <f t="shared" si="607"/>
        <v>DE$18</v>
      </c>
      <c r="DF521" s="190" t="str">
        <f t="shared" si="607"/>
        <v>DF$18</v>
      </c>
      <c r="DG521" s="190" t="str">
        <f t="shared" si="607"/>
        <v>DG$18</v>
      </c>
      <c r="DH521" s="190" t="str">
        <f t="shared" si="607"/>
        <v>DH$18</v>
      </c>
      <c r="DI521" s="190" t="str">
        <f t="shared" si="607"/>
        <v>DI$18</v>
      </c>
      <c r="DJ521" s="190" t="str">
        <f t="shared" si="607"/>
        <v>DJ$18</v>
      </c>
      <c r="DK521" s="190" t="str">
        <f t="shared" si="607"/>
        <v>DK$18</v>
      </c>
      <c r="DL521" s="190" t="str">
        <f t="shared" si="607"/>
        <v>DL$18</v>
      </c>
    </row>
    <row r="522" spans="1:116" x14ac:dyDescent="0.35">
      <c r="A522" s="174"/>
      <c r="E522" s="8"/>
      <c r="G522" s="175" t="s">
        <v>464</v>
      </c>
      <c r="H522" s="200"/>
      <c r="I522" s="201"/>
      <c r="J522" s="201"/>
      <c r="K522" s="202"/>
      <c r="L522" s="202"/>
      <c r="M522" s="202"/>
      <c r="N522" s="202"/>
      <c r="O522" s="202"/>
      <c r="P522" s="202"/>
      <c r="R522" s="202"/>
      <c r="S522" s="190" t="str">
        <f t="shared" ref="S522:AX522" si="608">S$23</f>
        <v>S$19</v>
      </c>
      <c r="T522" s="190" t="str">
        <f t="shared" si="608"/>
        <v>T$19</v>
      </c>
      <c r="U522" s="190" t="str">
        <f t="shared" si="608"/>
        <v>U$19</v>
      </c>
      <c r="V522" s="190" t="str">
        <f t="shared" si="608"/>
        <v>V$19</v>
      </c>
      <c r="W522" s="190" t="str">
        <f t="shared" si="608"/>
        <v>W$19</v>
      </c>
      <c r="X522" s="190" t="str">
        <f t="shared" si="608"/>
        <v>X$19</v>
      </c>
      <c r="Y522" s="190" t="str">
        <f t="shared" si="608"/>
        <v>Y$19</v>
      </c>
      <c r="Z522" s="190" t="str">
        <f t="shared" si="608"/>
        <v>Z$19</v>
      </c>
      <c r="AA522" s="190" t="str">
        <f t="shared" si="608"/>
        <v>AA$19</v>
      </c>
      <c r="AB522" s="190" t="str">
        <f t="shared" si="608"/>
        <v>AB$19</v>
      </c>
      <c r="AC522" s="190" t="str">
        <f t="shared" si="608"/>
        <v>AC$19</v>
      </c>
      <c r="AD522" s="190" t="str">
        <f t="shared" si="608"/>
        <v>AD$19</v>
      </c>
      <c r="AE522" s="190" t="str">
        <f t="shared" si="608"/>
        <v>AE$19</v>
      </c>
      <c r="AF522" s="190" t="str">
        <f t="shared" si="608"/>
        <v>AF$19</v>
      </c>
      <c r="AG522" s="190" t="str">
        <f t="shared" si="608"/>
        <v>AG$19</v>
      </c>
      <c r="AH522" s="190" t="str">
        <f t="shared" si="608"/>
        <v>AH$19</v>
      </c>
      <c r="AI522" s="190" t="str">
        <f t="shared" si="608"/>
        <v>AI$19</v>
      </c>
      <c r="AJ522" s="190" t="str">
        <f t="shared" si="608"/>
        <v>AJ$19</v>
      </c>
      <c r="AK522" s="190" t="str">
        <f t="shared" si="608"/>
        <v>AK$19</v>
      </c>
      <c r="AL522" s="190" t="str">
        <f t="shared" si="608"/>
        <v>AL$19</v>
      </c>
      <c r="AM522" s="190" t="str">
        <f t="shared" si="608"/>
        <v>AM$19</v>
      </c>
      <c r="AN522" s="190" t="str">
        <f t="shared" si="608"/>
        <v>AN$19</v>
      </c>
      <c r="AO522" s="190" t="str">
        <f t="shared" si="608"/>
        <v>AO$19</v>
      </c>
      <c r="AP522" s="190" t="str">
        <f t="shared" si="608"/>
        <v>AP$19</v>
      </c>
      <c r="AQ522" s="190" t="str">
        <f t="shared" si="608"/>
        <v>AQ$19</v>
      </c>
      <c r="AR522" s="190" t="str">
        <f t="shared" si="608"/>
        <v>AR$19</v>
      </c>
      <c r="AS522" s="190" t="str">
        <f t="shared" si="608"/>
        <v>AS$19</v>
      </c>
      <c r="AT522" s="190" t="str">
        <f t="shared" si="608"/>
        <v>AT$19</v>
      </c>
      <c r="AU522" s="190" t="str">
        <f t="shared" si="608"/>
        <v>AU$19</v>
      </c>
      <c r="AV522" s="190" t="str">
        <f t="shared" si="608"/>
        <v>AV$19</v>
      </c>
      <c r="AW522" s="190" t="str">
        <f t="shared" si="608"/>
        <v>AW$19</v>
      </c>
      <c r="AX522" s="190" t="str">
        <f t="shared" si="608"/>
        <v>AX$19</v>
      </c>
      <c r="AY522" s="190" t="str">
        <f t="shared" ref="AY522:CD522" si="609">AY$23</f>
        <v>AY$19</v>
      </c>
      <c r="AZ522" s="190" t="str">
        <f t="shared" si="609"/>
        <v>AZ$19</v>
      </c>
      <c r="BA522" s="190" t="str">
        <f t="shared" si="609"/>
        <v>BA$19</v>
      </c>
      <c r="BB522" s="190" t="str">
        <f t="shared" si="609"/>
        <v>BB$19</v>
      </c>
      <c r="BC522" s="190" t="str">
        <f t="shared" si="609"/>
        <v>BC$19</v>
      </c>
      <c r="BD522" s="190" t="str">
        <f t="shared" si="609"/>
        <v>BD$19</v>
      </c>
      <c r="BE522" s="190" t="str">
        <f t="shared" si="609"/>
        <v>BE$19</v>
      </c>
      <c r="BF522" s="190" t="str">
        <f t="shared" si="609"/>
        <v>BF$19</v>
      </c>
      <c r="BG522" s="190" t="str">
        <f t="shared" si="609"/>
        <v>BG$19</v>
      </c>
      <c r="BH522" s="190" t="str">
        <f t="shared" si="609"/>
        <v>BH$19</v>
      </c>
      <c r="BI522" s="190" t="str">
        <f t="shared" si="609"/>
        <v>BI$19</v>
      </c>
      <c r="BJ522" s="190" t="str">
        <f t="shared" si="609"/>
        <v>BJ$19</v>
      </c>
      <c r="BK522" s="190" t="str">
        <f t="shared" si="609"/>
        <v>BK$19</v>
      </c>
      <c r="BL522" s="190" t="str">
        <f t="shared" si="609"/>
        <v>BL$19</v>
      </c>
      <c r="BM522" s="190" t="str">
        <f t="shared" si="609"/>
        <v>BM$19</v>
      </c>
      <c r="BN522" s="190" t="str">
        <f t="shared" si="609"/>
        <v>BN$19</v>
      </c>
      <c r="BO522" s="190" t="str">
        <f t="shared" si="609"/>
        <v>BO$19</v>
      </c>
      <c r="BP522" s="190" t="str">
        <f t="shared" si="609"/>
        <v>BP$19</v>
      </c>
      <c r="BQ522" s="190" t="str">
        <f t="shared" si="609"/>
        <v>BQ$19</v>
      </c>
      <c r="BR522" s="190" t="str">
        <f t="shared" si="609"/>
        <v>BR$19</v>
      </c>
      <c r="BS522" s="190" t="str">
        <f t="shared" si="609"/>
        <v>BS$19</v>
      </c>
      <c r="BT522" s="190" t="str">
        <f t="shared" si="609"/>
        <v>BT$19</v>
      </c>
      <c r="BU522" s="190" t="str">
        <f t="shared" si="609"/>
        <v>BU$19</v>
      </c>
      <c r="BV522" s="190" t="str">
        <f t="shared" si="609"/>
        <v>BV$19</v>
      </c>
      <c r="BW522" s="190" t="str">
        <f t="shared" si="609"/>
        <v>BW$19</v>
      </c>
      <c r="BX522" s="190" t="str">
        <f t="shared" si="609"/>
        <v>BX$19</v>
      </c>
      <c r="BY522" s="190" t="str">
        <f t="shared" si="609"/>
        <v>BY$19</v>
      </c>
      <c r="BZ522" s="190" t="str">
        <f t="shared" si="609"/>
        <v>BZ$19</v>
      </c>
      <c r="CA522" s="190" t="str">
        <f t="shared" si="609"/>
        <v>CA$19</v>
      </c>
      <c r="CB522" s="190" t="str">
        <f t="shared" si="609"/>
        <v>CB$19</v>
      </c>
      <c r="CC522" s="190" t="str">
        <f t="shared" si="609"/>
        <v>CC$19</v>
      </c>
      <c r="CD522" s="190" t="str">
        <f t="shared" si="609"/>
        <v>CD$19</v>
      </c>
      <c r="CE522" s="190" t="str">
        <f t="shared" ref="CE522:CL522" si="610">CE$23</f>
        <v>CE$19</v>
      </c>
      <c r="CF522" s="190" t="str">
        <f t="shared" si="610"/>
        <v>CF$19</v>
      </c>
      <c r="CG522" s="190" t="str">
        <f t="shared" si="610"/>
        <v>CG$19</v>
      </c>
      <c r="CH522" s="190" t="str">
        <f t="shared" si="610"/>
        <v>CH$19</v>
      </c>
      <c r="CI522" s="190" t="str">
        <f t="shared" si="610"/>
        <v>CI$19</v>
      </c>
      <c r="CJ522" s="190" t="str">
        <f t="shared" si="610"/>
        <v>CJ$19</v>
      </c>
      <c r="CK522" s="190" t="str">
        <f t="shared" si="610"/>
        <v>CK$19</v>
      </c>
      <c r="CL522" s="190" t="str">
        <f t="shared" si="610"/>
        <v>CL$19</v>
      </c>
      <c r="CN522" s="201"/>
      <c r="CO522" s="190" t="str">
        <f t="shared" ref="CO522:DL522" si="611">CO$23</f>
        <v>CO$19</v>
      </c>
      <c r="CP522" s="190" t="str">
        <f t="shared" si="611"/>
        <v>CP$19</v>
      </c>
      <c r="CQ522" s="190" t="str">
        <f t="shared" si="611"/>
        <v>CQ$19</v>
      </c>
      <c r="CR522" s="190" t="str">
        <f t="shared" si="611"/>
        <v>CR$19</v>
      </c>
      <c r="CS522" s="190" t="str">
        <f t="shared" si="611"/>
        <v>CS$19</v>
      </c>
      <c r="CT522" s="190" t="str">
        <f t="shared" si="611"/>
        <v>CT$19</v>
      </c>
      <c r="CU522" s="190" t="str">
        <f t="shared" si="611"/>
        <v>CU$19</v>
      </c>
      <c r="CV522" s="190" t="str">
        <f t="shared" si="611"/>
        <v>CV$19</v>
      </c>
      <c r="CW522" s="190" t="str">
        <f t="shared" si="611"/>
        <v>CW$19</v>
      </c>
      <c r="CX522" s="190" t="str">
        <f t="shared" si="611"/>
        <v>CX$19</v>
      </c>
      <c r="CY522" s="190" t="str">
        <f t="shared" si="611"/>
        <v>CY$19</v>
      </c>
      <c r="CZ522" s="190" t="str">
        <f t="shared" si="611"/>
        <v>CZ$19</v>
      </c>
      <c r="DA522" s="190" t="str">
        <f t="shared" si="611"/>
        <v>DA$19</v>
      </c>
      <c r="DB522" s="190" t="str">
        <f t="shared" si="611"/>
        <v>DB$19</v>
      </c>
      <c r="DC522" s="190" t="str">
        <f t="shared" si="611"/>
        <v>DC$19</v>
      </c>
      <c r="DD522" s="190" t="str">
        <f t="shared" si="611"/>
        <v>DD$19</v>
      </c>
      <c r="DE522" s="190" t="str">
        <f t="shared" si="611"/>
        <v>DE$19</v>
      </c>
      <c r="DF522" s="190" t="str">
        <f t="shared" si="611"/>
        <v>DF$19</v>
      </c>
      <c r="DG522" s="190" t="str">
        <f t="shared" si="611"/>
        <v>DG$19</v>
      </c>
      <c r="DH522" s="190" t="str">
        <f t="shared" si="611"/>
        <v>DH$19</v>
      </c>
      <c r="DI522" s="190" t="str">
        <f t="shared" si="611"/>
        <v>DI$19</v>
      </c>
      <c r="DJ522" s="190" t="str">
        <f t="shared" si="611"/>
        <v>DJ$19</v>
      </c>
      <c r="DK522" s="190" t="str">
        <f t="shared" si="611"/>
        <v>DK$19</v>
      </c>
      <c r="DL522" s="190" t="str">
        <f t="shared" si="611"/>
        <v>DL$19</v>
      </c>
    </row>
    <row r="523" spans="1:116" x14ac:dyDescent="0.35">
      <c r="A523" s="48" t="s">
        <v>218</v>
      </c>
      <c r="B523" s="31" t="s">
        <v>81</v>
      </c>
      <c r="C523" s="31"/>
      <c r="D523" t="s">
        <v>760</v>
      </c>
      <c r="E523" s="8" t="str">
        <f t="shared" ref="E523:E535" si="612">ROW()&amp;" "&amp;D523</f>
        <v>523 SALES-PV</v>
      </c>
      <c r="F523" t="s">
        <v>413</v>
      </c>
      <c r="G523" s="70" t="s">
        <v>779</v>
      </c>
      <c r="H523" s="48"/>
      <c r="I523" s="304"/>
      <c r="J523" s="304"/>
      <c r="K523" s="48"/>
      <c r="L523" s="48"/>
      <c r="M523" s="48"/>
      <c r="N523" s="48"/>
      <c r="O523" s="48"/>
      <c r="P523" s="48"/>
      <c r="R523" s="70"/>
      <c r="S523" s="70"/>
      <c r="T523" s="70"/>
      <c r="U523" s="70"/>
      <c r="V523" s="70"/>
      <c r="W523" s="70"/>
      <c r="X523" s="70"/>
      <c r="Y523" s="70"/>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N523" s="304"/>
      <c r="CO523" s="70"/>
      <c r="CP523" s="70"/>
      <c r="CQ523" s="70"/>
      <c r="CR523" s="70"/>
      <c r="CS523" s="70"/>
      <c r="CT523" s="70"/>
      <c r="CU523" s="70"/>
      <c r="CV523" s="70"/>
      <c r="CW523" s="70"/>
      <c r="CX523" s="70"/>
      <c r="CY523" s="70"/>
      <c r="CZ523" s="70"/>
      <c r="DA523" s="70"/>
      <c r="DB523" s="70"/>
      <c r="DC523" s="70"/>
      <c r="DD523" s="70"/>
      <c r="DE523" s="70"/>
      <c r="DF523" s="70"/>
      <c r="DG523" s="70"/>
      <c r="DH523" s="70"/>
      <c r="DI523" s="70"/>
      <c r="DJ523" s="70"/>
      <c r="DK523" s="70"/>
      <c r="DL523" s="70"/>
    </row>
    <row r="524" spans="1:116" x14ac:dyDescent="0.35">
      <c r="B524" t="s">
        <v>332</v>
      </c>
      <c r="C524" t="s">
        <v>80</v>
      </c>
      <c r="D524" t="s">
        <v>760</v>
      </c>
      <c r="E524" s="8" t="str">
        <f t="shared" si="612"/>
        <v>524 SALES-PV</v>
      </c>
      <c r="G524" s="145" t="str">
        <f>"# of "&amp;G529&amp;"s"</f>
        <v># of units</v>
      </c>
      <c r="H524" s="12"/>
      <c r="I524" s="60"/>
      <c r="J524" s="60"/>
      <c r="K524" s="15">
        <f t="shared" ref="K524:P524" si="613">SUMIF($3:$3,K$2,524:524)</f>
        <v>0</v>
      </c>
      <c r="L524" s="15">
        <f t="shared" si="613"/>
        <v>0</v>
      </c>
      <c r="M524" s="15">
        <f t="shared" si="613"/>
        <v>0</v>
      </c>
      <c r="N524" s="15">
        <f t="shared" si="613"/>
        <v>0</v>
      </c>
      <c r="O524" s="15">
        <f t="shared" si="613"/>
        <v>0</v>
      </c>
      <c r="P524" s="15">
        <f t="shared" si="613"/>
        <v>0</v>
      </c>
      <c r="R524" s="15"/>
      <c r="S524" s="15">
        <f t="shared" ref="S524:AX524" si="614">S128</f>
        <v>0</v>
      </c>
      <c r="T524" s="15">
        <f t="shared" si="614"/>
        <v>0</v>
      </c>
      <c r="U524" s="15">
        <f t="shared" si="614"/>
        <v>0</v>
      </c>
      <c r="V524" s="15">
        <f t="shared" si="614"/>
        <v>0</v>
      </c>
      <c r="W524" s="15">
        <f t="shared" si="614"/>
        <v>0</v>
      </c>
      <c r="X524" s="15">
        <f t="shared" si="614"/>
        <v>0</v>
      </c>
      <c r="Y524" s="15">
        <f t="shared" si="614"/>
        <v>0</v>
      </c>
      <c r="Z524" s="15">
        <f t="shared" si="614"/>
        <v>0</v>
      </c>
      <c r="AA524" s="15">
        <f t="shared" si="614"/>
        <v>0</v>
      </c>
      <c r="AB524" s="15">
        <f t="shared" si="614"/>
        <v>0</v>
      </c>
      <c r="AC524" s="15">
        <f t="shared" si="614"/>
        <v>0</v>
      </c>
      <c r="AD524" s="15">
        <f t="shared" si="614"/>
        <v>0</v>
      </c>
      <c r="AE524" s="15">
        <f t="shared" si="614"/>
        <v>0</v>
      </c>
      <c r="AF524" s="15">
        <f t="shared" si="614"/>
        <v>0</v>
      </c>
      <c r="AG524" s="15">
        <f t="shared" si="614"/>
        <v>0</v>
      </c>
      <c r="AH524" s="15">
        <f t="shared" si="614"/>
        <v>0</v>
      </c>
      <c r="AI524" s="15">
        <f t="shared" si="614"/>
        <v>0</v>
      </c>
      <c r="AJ524" s="15">
        <f t="shared" si="614"/>
        <v>0</v>
      </c>
      <c r="AK524" s="15">
        <f t="shared" si="614"/>
        <v>0</v>
      </c>
      <c r="AL524" s="15">
        <f t="shared" si="614"/>
        <v>0</v>
      </c>
      <c r="AM524" s="15">
        <f t="shared" si="614"/>
        <v>0</v>
      </c>
      <c r="AN524" s="15">
        <f t="shared" si="614"/>
        <v>0</v>
      </c>
      <c r="AO524" s="15">
        <f t="shared" si="614"/>
        <v>0</v>
      </c>
      <c r="AP524" s="15">
        <f t="shared" si="614"/>
        <v>0</v>
      </c>
      <c r="AQ524" s="15">
        <f t="shared" si="614"/>
        <v>0</v>
      </c>
      <c r="AR524" s="15">
        <f t="shared" si="614"/>
        <v>0</v>
      </c>
      <c r="AS524" s="15">
        <f t="shared" si="614"/>
        <v>0</v>
      </c>
      <c r="AT524" s="15">
        <f t="shared" si="614"/>
        <v>0</v>
      </c>
      <c r="AU524" s="15">
        <f t="shared" si="614"/>
        <v>0</v>
      </c>
      <c r="AV524" s="15">
        <f t="shared" si="614"/>
        <v>0</v>
      </c>
      <c r="AW524" s="15">
        <f t="shared" si="614"/>
        <v>0</v>
      </c>
      <c r="AX524" s="15">
        <f t="shared" si="614"/>
        <v>0</v>
      </c>
      <c r="AY524" s="15">
        <f t="shared" ref="AY524:CD524" si="615">AY128</f>
        <v>0</v>
      </c>
      <c r="AZ524" s="15">
        <f t="shared" si="615"/>
        <v>0</v>
      </c>
      <c r="BA524" s="15">
        <f t="shared" si="615"/>
        <v>0</v>
      </c>
      <c r="BB524" s="15">
        <f t="shared" si="615"/>
        <v>0</v>
      </c>
      <c r="BC524" s="15">
        <f t="shared" si="615"/>
        <v>0</v>
      </c>
      <c r="BD524" s="15">
        <f t="shared" si="615"/>
        <v>0</v>
      </c>
      <c r="BE524" s="15">
        <f t="shared" si="615"/>
        <v>0</v>
      </c>
      <c r="BF524" s="15">
        <f t="shared" si="615"/>
        <v>0</v>
      </c>
      <c r="BG524" s="15">
        <f t="shared" si="615"/>
        <v>0</v>
      </c>
      <c r="BH524" s="15">
        <f t="shared" si="615"/>
        <v>0</v>
      </c>
      <c r="BI524" s="15">
        <f t="shared" si="615"/>
        <v>0</v>
      </c>
      <c r="BJ524" s="15">
        <f t="shared" si="615"/>
        <v>0</v>
      </c>
      <c r="BK524" s="15">
        <f t="shared" si="615"/>
        <v>0</v>
      </c>
      <c r="BL524" s="15">
        <f t="shared" si="615"/>
        <v>0</v>
      </c>
      <c r="BM524" s="15">
        <f t="shared" si="615"/>
        <v>0</v>
      </c>
      <c r="BN524" s="15">
        <f t="shared" si="615"/>
        <v>0</v>
      </c>
      <c r="BO524" s="15">
        <f t="shared" si="615"/>
        <v>0</v>
      </c>
      <c r="BP524" s="15">
        <f t="shared" si="615"/>
        <v>0</v>
      </c>
      <c r="BQ524" s="15">
        <f t="shared" si="615"/>
        <v>0</v>
      </c>
      <c r="BR524" s="15">
        <f t="shared" si="615"/>
        <v>0</v>
      </c>
      <c r="BS524" s="15">
        <f t="shared" si="615"/>
        <v>0</v>
      </c>
      <c r="BT524" s="15">
        <f t="shared" si="615"/>
        <v>0</v>
      </c>
      <c r="BU524" s="15">
        <f t="shared" si="615"/>
        <v>0</v>
      </c>
      <c r="BV524" s="15">
        <f t="shared" si="615"/>
        <v>0</v>
      </c>
      <c r="BW524" s="15">
        <f t="shared" si="615"/>
        <v>0</v>
      </c>
      <c r="BX524" s="15">
        <f t="shared" si="615"/>
        <v>0</v>
      </c>
      <c r="BY524" s="15">
        <f t="shared" si="615"/>
        <v>0</v>
      </c>
      <c r="BZ524" s="15">
        <f t="shared" si="615"/>
        <v>0</v>
      </c>
      <c r="CA524" s="15">
        <f t="shared" si="615"/>
        <v>0</v>
      </c>
      <c r="CB524" s="15">
        <f t="shared" si="615"/>
        <v>0</v>
      </c>
      <c r="CC524" s="15">
        <f t="shared" si="615"/>
        <v>0</v>
      </c>
      <c r="CD524" s="15">
        <f t="shared" si="615"/>
        <v>0</v>
      </c>
      <c r="CE524" s="15">
        <f t="shared" ref="CE524:CL524" si="616">CE128</f>
        <v>0</v>
      </c>
      <c r="CF524" s="15">
        <f t="shared" si="616"/>
        <v>0</v>
      </c>
      <c r="CG524" s="15">
        <f t="shared" si="616"/>
        <v>0</v>
      </c>
      <c r="CH524" s="15">
        <f t="shared" si="616"/>
        <v>0</v>
      </c>
      <c r="CI524" s="15">
        <f t="shared" si="616"/>
        <v>0</v>
      </c>
      <c r="CJ524" s="15">
        <f t="shared" si="616"/>
        <v>0</v>
      </c>
      <c r="CK524" s="15">
        <f t="shared" si="616"/>
        <v>0</v>
      </c>
      <c r="CL524" s="15">
        <f t="shared" si="616"/>
        <v>0</v>
      </c>
      <c r="CN524" s="60"/>
      <c r="CO524" s="15">
        <f t="shared" ref="CO524:DL524" si="617">CO48</f>
        <v>0</v>
      </c>
      <c r="CP524" s="15">
        <f t="shared" si="617"/>
        <v>0</v>
      </c>
      <c r="CQ524" s="15">
        <f t="shared" si="617"/>
        <v>0</v>
      </c>
      <c r="CR524" s="15">
        <f t="shared" si="617"/>
        <v>0</v>
      </c>
      <c r="CS524" s="15">
        <f t="shared" si="617"/>
        <v>0</v>
      </c>
      <c r="CT524" s="15">
        <f t="shared" si="617"/>
        <v>0</v>
      </c>
      <c r="CU524" s="15">
        <f t="shared" si="617"/>
        <v>0</v>
      </c>
      <c r="CV524" s="15">
        <f t="shared" si="617"/>
        <v>0</v>
      </c>
      <c r="CW524" s="15">
        <f t="shared" si="617"/>
        <v>0</v>
      </c>
      <c r="CX524" s="15">
        <f t="shared" si="617"/>
        <v>0</v>
      </c>
      <c r="CY524" s="15">
        <f t="shared" si="617"/>
        <v>0</v>
      </c>
      <c r="CZ524" s="15">
        <f t="shared" si="617"/>
        <v>0</v>
      </c>
      <c r="DA524" s="15">
        <f t="shared" si="617"/>
        <v>0</v>
      </c>
      <c r="DB524" s="15">
        <f t="shared" si="617"/>
        <v>0</v>
      </c>
      <c r="DC524" s="15">
        <f t="shared" si="617"/>
        <v>0</v>
      </c>
      <c r="DD524" s="15">
        <f t="shared" si="617"/>
        <v>0</v>
      </c>
      <c r="DE524" s="15">
        <f t="shared" si="617"/>
        <v>0</v>
      </c>
      <c r="DF524" s="15">
        <f t="shared" si="617"/>
        <v>0</v>
      </c>
      <c r="DG524" s="15">
        <f t="shared" si="617"/>
        <v>0</v>
      </c>
      <c r="DH524" s="15">
        <f t="shared" si="617"/>
        <v>0</v>
      </c>
      <c r="DI524" s="15">
        <f t="shared" si="617"/>
        <v>0</v>
      </c>
      <c r="DJ524" s="15">
        <f t="shared" si="617"/>
        <v>0</v>
      </c>
      <c r="DK524" s="15">
        <f t="shared" si="617"/>
        <v>0</v>
      </c>
      <c r="DL524" s="15">
        <f t="shared" si="617"/>
        <v>0</v>
      </c>
    </row>
    <row r="525" spans="1:116" x14ac:dyDescent="0.35">
      <c r="B525" t="str">
        <f>E525</f>
        <v>525 SALES-PV</v>
      </c>
      <c r="D525" t="s">
        <v>760</v>
      </c>
      <c r="E525" s="8" t="str">
        <f t="shared" si="612"/>
        <v>525 SALES-PV</v>
      </c>
      <c r="G525" s="145" t="str">
        <f>"Avg. "&amp;G529&amp;" value"</f>
        <v>Avg. unit value</v>
      </c>
      <c r="H525" s="12"/>
      <c r="I525" s="60"/>
      <c r="J525" s="60"/>
      <c r="K525" s="139">
        <v>10</v>
      </c>
      <c r="L525" s="139">
        <v>10</v>
      </c>
      <c r="M525" s="139">
        <v>10</v>
      </c>
      <c r="N525" s="139">
        <v>10</v>
      </c>
      <c r="O525" s="139">
        <v>10</v>
      </c>
      <c r="P525" s="139">
        <v>10</v>
      </c>
      <c r="R525" s="19"/>
      <c r="S525" s="140" cm="1">
        <f t="array" ref="S525">INDEX($K:$P,ROW(),MATCH(S$3,$K$2:$P$2,0))</f>
        <v>10</v>
      </c>
      <c r="T525" s="140" cm="1">
        <f t="array" ref="T525">INDEX($K:$P,ROW(),MATCH(T$3,$K$2:$P$2,0))</f>
        <v>10</v>
      </c>
      <c r="U525" s="140" cm="1">
        <f t="array" ref="U525">INDEX($K:$P,ROW(),MATCH(U$3,$K$2:$P$2,0))</f>
        <v>10</v>
      </c>
      <c r="V525" s="140" cm="1">
        <f t="array" ref="V525">INDEX($K:$P,ROW(),MATCH(V$3,$K$2:$P$2,0))</f>
        <v>10</v>
      </c>
      <c r="W525" s="140" cm="1">
        <f t="array" ref="W525">INDEX($K:$P,ROW(),MATCH(W$3,$K$2:$P$2,0))</f>
        <v>10</v>
      </c>
      <c r="X525" s="140" cm="1">
        <f t="array" ref="X525">INDEX($K:$P,ROW(),MATCH(X$3,$K$2:$P$2,0))</f>
        <v>10</v>
      </c>
      <c r="Y525" s="140" cm="1">
        <f t="array" ref="Y525">INDEX($K:$P,ROW(),MATCH(Y$3,$K$2:$P$2,0))</f>
        <v>10</v>
      </c>
      <c r="Z525" s="140" cm="1">
        <f t="array" ref="Z525">INDEX($K:$P,ROW(),MATCH(Z$3,$K$2:$P$2,0))</f>
        <v>10</v>
      </c>
      <c r="AA525" s="140" cm="1">
        <f t="array" ref="AA525">INDEX($K:$P,ROW(),MATCH(AA$3,$K$2:$P$2,0))</f>
        <v>10</v>
      </c>
      <c r="AB525" s="140" cm="1">
        <f t="array" ref="AB525">INDEX($K:$P,ROW(),MATCH(AB$3,$K$2:$P$2,0))</f>
        <v>10</v>
      </c>
      <c r="AC525" s="140" cm="1">
        <f t="array" ref="AC525">INDEX($K:$P,ROW(),MATCH(AC$3,$K$2:$P$2,0))</f>
        <v>10</v>
      </c>
      <c r="AD525" s="140" cm="1">
        <f t="array" ref="AD525">INDEX($K:$P,ROW(),MATCH(AD$3,$K$2:$P$2,0))</f>
        <v>10</v>
      </c>
      <c r="AE525" s="140" cm="1">
        <f t="array" ref="AE525">INDEX($K:$P,ROW(),MATCH(AE$3,$K$2:$P$2,0))</f>
        <v>10</v>
      </c>
      <c r="AF525" s="140" cm="1">
        <f t="array" ref="AF525">INDEX($K:$P,ROW(),MATCH(AF$3,$K$2:$P$2,0))</f>
        <v>10</v>
      </c>
      <c r="AG525" s="140" cm="1">
        <f t="array" ref="AG525">INDEX($K:$P,ROW(),MATCH(AG$3,$K$2:$P$2,0))</f>
        <v>10</v>
      </c>
      <c r="AH525" s="140" cm="1">
        <f t="array" ref="AH525">INDEX($K:$P,ROW(),MATCH(AH$3,$K$2:$P$2,0))</f>
        <v>10</v>
      </c>
      <c r="AI525" s="140" cm="1">
        <f t="array" ref="AI525">INDEX($K:$P,ROW(),MATCH(AI$3,$K$2:$P$2,0))</f>
        <v>10</v>
      </c>
      <c r="AJ525" s="140" cm="1">
        <f t="array" ref="AJ525">INDEX($K:$P,ROW(),MATCH(AJ$3,$K$2:$P$2,0))</f>
        <v>10</v>
      </c>
      <c r="AK525" s="140" cm="1">
        <f t="array" ref="AK525">INDEX($K:$P,ROW(),MATCH(AK$3,$K$2:$P$2,0))</f>
        <v>10</v>
      </c>
      <c r="AL525" s="140" cm="1">
        <f t="array" ref="AL525">INDEX($K:$P,ROW(),MATCH(AL$3,$K$2:$P$2,0))</f>
        <v>10</v>
      </c>
      <c r="AM525" s="140" cm="1">
        <f t="array" ref="AM525">INDEX($K:$P,ROW(),MATCH(AM$3,$K$2:$P$2,0))</f>
        <v>10</v>
      </c>
      <c r="AN525" s="140" cm="1">
        <f t="array" ref="AN525">INDEX($K:$P,ROW(),MATCH(AN$3,$K$2:$P$2,0))</f>
        <v>10</v>
      </c>
      <c r="AO525" s="140" cm="1">
        <f t="array" ref="AO525">INDEX($K:$P,ROW(),MATCH(AO$3,$K$2:$P$2,0))</f>
        <v>10</v>
      </c>
      <c r="AP525" s="140" cm="1">
        <f t="array" ref="AP525">INDEX($K:$P,ROW(),MATCH(AP$3,$K$2:$P$2,0))</f>
        <v>10</v>
      </c>
      <c r="AQ525" s="140" cm="1">
        <f t="array" ref="AQ525">INDEX($K:$P,ROW(),MATCH(AQ$3,$K$2:$P$2,0))</f>
        <v>10</v>
      </c>
      <c r="AR525" s="140" cm="1">
        <f t="array" ref="AR525">INDEX($K:$P,ROW(),MATCH(AR$3,$K$2:$P$2,0))</f>
        <v>10</v>
      </c>
      <c r="AS525" s="140" cm="1">
        <f t="array" ref="AS525">INDEX($K:$P,ROW(),MATCH(AS$3,$K$2:$P$2,0))</f>
        <v>10</v>
      </c>
      <c r="AT525" s="140" cm="1">
        <f t="array" ref="AT525">INDEX($K:$P,ROW(),MATCH(AT$3,$K$2:$P$2,0))</f>
        <v>10</v>
      </c>
      <c r="AU525" s="140" cm="1">
        <f t="array" ref="AU525">INDEX($K:$P,ROW(),MATCH(AU$3,$K$2:$P$2,0))</f>
        <v>10</v>
      </c>
      <c r="AV525" s="140" cm="1">
        <f t="array" ref="AV525">INDEX($K:$P,ROW(),MATCH(AV$3,$K$2:$P$2,0))</f>
        <v>10</v>
      </c>
      <c r="AW525" s="140" cm="1">
        <f t="array" ref="AW525">INDEX($K:$P,ROW(),MATCH(AW$3,$K$2:$P$2,0))</f>
        <v>10</v>
      </c>
      <c r="AX525" s="140" cm="1">
        <f t="array" ref="AX525">INDEX($K:$P,ROW(),MATCH(AX$3,$K$2:$P$2,0))</f>
        <v>10</v>
      </c>
      <c r="AY525" s="140" cm="1">
        <f t="array" ref="AY525">INDEX($K:$P,ROW(),MATCH(AY$3,$K$2:$P$2,0))</f>
        <v>10</v>
      </c>
      <c r="AZ525" s="140" cm="1">
        <f t="array" ref="AZ525">INDEX($K:$P,ROW(),MATCH(AZ$3,$K$2:$P$2,0))</f>
        <v>10</v>
      </c>
      <c r="BA525" s="140" cm="1">
        <f t="array" ref="BA525">INDEX($K:$P,ROW(),MATCH(BA$3,$K$2:$P$2,0))</f>
        <v>10</v>
      </c>
      <c r="BB525" s="140" cm="1">
        <f t="array" ref="BB525">INDEX($K:$P,ROW(),MATCH(BB$3,$K$2:$P$2,0))</f>
        <v>10</v>
      </c>
      <c r="BC525" s="140" cm="1">
        <f t="array" ref="BC525">INDEX($K:$P,ROW(),MATCH(BC$3,$K$2:$P$2,0))</f>
        <v>10</v>
      </c>
      <c r="BD525" s="140" cm="1">
        <f t="array" ref="BD525">INDEX($K:$P,ROW(),MATCH(BD$3,$K$2:$P$2,0))</f>
        <v>10</v>
      </c>
      <c r="BE525" s="140" cm="1">
        <f t="array" ref="BE525">INDEX($K:$P,ROW(),MATCH(BE$3,$K$2:$P$2,0))</f>
        <v>10</v>
      </c>
      <c r="BF525" s="140" cm="1">
        <f t="array" ref="BF525">INDEX($K:$P,ROW(),MATCH(BF$3,$K$2:$P$2,0))</f>
        <v>10</v>
      </c>
      <c r="BG525" s="140" cm="1">
        <f t="array" ref="BG525">INDEX($K:$P,ROW(),MATCH(BG$3,$K$2:$P$2,0))</f>
        <v>10</v>
      </c>
      <c r="BH525" s="140" cm="1">
        <f t="array" ref="BH525">INDEX($K:$P,ROW(),MATCH(BH$3,$K$2:$P$2,0))</f>
        <v>10</v>
      </c>
      <c r="BI525" s="140" cm="1">
        <f t="array" ref="BI525">INDEX($K:$P,ROW(),MATCH(BI$3,$K$2:$P$2,0))</f>
        <v>10</v>
      </c>
      <c r="BJ525" s="140" cm="1">
        <f t="array" ref="BJ525">INDEX($K:$P,ROW(),MATCH(BJ$3,$K$2:$P$2,0))</f>
        <v>10</v>
      </c>
      <c r="BK525" s="140" cm="1">
        <f t="array" ref="BK525">INDEX($K:$P,ROW(),MATCH(BK$3,$K$2:$P$2,0))</f>
        <v>10</v>
      </c>
      <c r="BL525" s="140" cm="1">
        <f t="array" ref="BL525">INDEX($K:$P,ROW(),MATCH(BL$3,$K$2:$P$2,0))</f>
        <v>10</v>
      </c>
      <c r="BM525" s="140" cm="1">
        <f t="array" ref="BM525">INDEX($K:$P,ROW(),MATCH(BM$3,$K$2:$P$2,0))</f>
        <v>10</v>
      </c>
      <c r="BN525" s="140" cm="1">
        <f t="array" ref="BN525">INDEX($K:$P,ROW(),MATCH(BN$3,$K$2:$P$2,0))</f>
        <v>10</v>
      </c>
      <c r="BO525" s="140" cm="1">
        <f t="array" ref="BO525">INDEX($K:$P,ROW(),MATCH(BO$3,$K$2:$P$2,0))</f>
        <v>10</v>
      </c>
      <c r="BP525" s="140" cm="1">
        <f t="array" ref="BP525">INDEX($K:$P,ROW(),MATCH(BP$3,$K$2:$P$2,0))</f>
        <v>10</v>
      </c>
      <c r="BQ525" s="140" cm="1">
        <f t="array" ref="BQ525">INDEX($K:$P,ROW(),MATCH(BQ$3,$K$2:$P$2,0))</f>
        <v>10</v>
      </c>
      <c r="BR525" s="140" cm="1">
        <f t="array" ref="BR525">INDEX($K:$P,ROW(),MATCH(BR$3,$K$2:$P$2,0))</f>
        <v>10</v>
      </c>
      <c r="BS525" s="140" cm="1">
        <f t="array" ref="BS525">INDEX($K:$P,ROW(),MATCH(BS$3,$K$2:$P$2,0))</f>
        <v>10</v>
      </c>
      <c r="BT525" s="140" cm="1">
        <f t="array" ref="BT525">INDEX($K:$P,ROW(),MATCH(BT$3,$K$2:$P$2,0))</f>
        <v>10</v>
      </c>
      <c r="BU525" s="140" cm="1">
        <f t="array" ref="BU525">INDEX($K:$P,ROW(),MATCH(BU$3,$K$2:$P$2,0))</f>
        <v>10</v>
      </c>
      <c r="BV525" s="140" cm="1">
        <f t="array" ref="BV525">INDEX($K:$P,ROW(),MATCH(BV$3,$K$2:$P$2,0))</f>
        <v>10</v>
      </c>
      <c r="BW525" s="140" cm="1">
        <f t="array" ref="BW525">INDEX($K:$P,ROW(),MATCH(BW$3,$K$2:$P$2,0))</f>
        <v>10</v>
      </c>
      <c r="BX525" s="140" cm="1">
        <f t="array" ref="BX525">INDEX($K:$P,ROW(),MATCH(BX$3,$K$2:$P$2,0))</f>
        <v>10</v>
      </c>
      <c r="BY525" s="140" cm="1">
        <f t="array" ref="BY525">INDEX($K:$P,ROW(),MATCH(BY$3,$K$2:$P$2,0))</f>
        <v>10</v>
      </c>
      <c r="BZ525" s="140" cm="1">
        <f t="array" ref="BZ525">INDEX($K:$P,ROW(),MATCH(BZ$3,$K$2:$P$2,0))</f>
        <v>10</v>
      </c>
      <c r="CA525" s="140" cm="1">
        <f t="array" ref="CA525">INDEX($K:$P,ROW(),MATCH(CA$3,$K$2:$P$2,0))</f>
        <v>10</v>
      </c>
      <c r="CB525" s="140" cm="1">
        <f t="array" ref="CB525">INDEX($K:$P,ROW(),MATCH(CB$3,$K$2:$P$2,0))</f>
        <v>10</v>
      </c>
      <c r="CC525" s="140" cm="1">
        <f t="array" ref="CC525">INDEX($K:$P,ROW(),MATCH(CC$3,$K$2:$P$2,0))</f>
        <v>10</v>
      </c>
      <c r="CD525" s="140" cm="1">
        <f t="array" ref="CD525">INDEX($K:$P,ROW(),MATCH(CD$3,$K$2:$P$2,0))</f>
        <v>10</v>
      </c>
      <c r="CE525" s="140" cm="1">
        <f t="array" ref="CE525">INDEX($K:$P,ROW(),MATCH(CE$3,$K$2:$P$2,0))</f>
        <v>10</v>
      </c>
      <c r="CF525" s="140" cm="1">
        <f t="array" ref="CF525">INDEX($K:$P,ROW(),MATCH(CF$3,$K$2:$P$2,0))</f>
        <v>10</v>
      </c>
      <c r="CG525" s="140" cm="1">
        <f t="array" ref="CG525">INDEX($K:$P,ROW(),MATCH(CG$3,$K$2:$P$2,0))</f>
        <v>10</v>
      </c>
      <c r="CH525" s="140" cm="1">
        <f t="array" ref="CH525">INDEX($K:$P,ROW(),MATCH(CH$3,$K$2:$P$2,0))</f>
        <v>10</v>
      </c>
      <c r="CI525" s="140" cm="1">
        <f t="array" ref="CI525">INDEX($K:$P,ROW(),MATCH(CI$3,$K$2:$P$2,0))</f>
        <v>10</v>
      </c>
      <c r="CJ525" s="140" cm="1">
        <f t="array" ref="CJ525">INDEX($K:$P,ROW(),MATCH(CJ$3,$K$2:$P$2,0))</f>
        <v>10</v>
      </c>
      <c r="CK525" s="140" cm="1">
        <f t="array" ref="CK525">INDEX($K:$P,ROW(),MATCH(CK$3,$K$2:$P$2,0))</f>
        <v>10</v>
      </c>
      <c r="CL525" s="140" cm="1">
        <f t="array" ref="CL525">INDEX($K:$P,ROW(),MATCH(CL$3,$K$2:$P$2,0))</f>
        <v>10</v>
      </c>
      <c r="CN525" s="60"/>
      <c r="CO525" s="140" t="e" cm="1">
        <f t="array" ref="CO525">INDEX($K:$P,ROW(),MATCH(CO$3,$K$2:$P$2,0))</f>
        <v>#N/A</v>
      </c>
      <c r="CP525" s="140" t="e" cm="1">
        <f t="array" ref="CP525">INDEX($K:$P,ROW(),MATCH(CP$3,$K$2:$P$2,0))</f>
        <v>#N/A</v>
      </c>
      <c r="CQ525" s="140" t="e" cm="1">
        <f t="array" ref="CQ525">INDEX($K:$P,ROW(),MATCH(CQ$3,$K$2:$P$2,0))</f>
        <v>#N/A</v>
      </c>
      <c r="CR525" s="140" t="e" cm="1">
        <f t="array" ref="CR525">INDEX($K:$P,ROW(),MATCH(CR$3,$K$2:$P$2,0))</f>
        <v>#N/A</v>
      </c>
      <c r="CS525" s="140" t="e" cm="1">
        <f t="array" ref="CS525">INDEX($K:$P,ROW(),MATCH(CS$3,$K$2:$P$2,0))</f>
        <v>#N/A</v>
      </c>
      <c r="CT525" s="140" t="e" cm="1">
        <f t="array" ref="CT525">INDEX($K:$P,ROW(),MATCH(CT$3,$K$2:$P$2,0))</f>
        <v>#N/A</v>
      </c>
      <c r="CU525" s="140" t="e" cm="1">
        <f t="array" ref="CU525">INDEX($K:$P,ROW(),MATCH(CU$3,$K$2:$P$2,0))</f>
        <v>#N/A</v>
      </c>
      <c r="CV525" s="140" t="e" cm="1">
        <f t="array" ref="CV525">INDEX($K:$P,ROW(),MATCH(CV$3,$K$2:$P$2,0))</f>
        <v>#N/A</v>
      </c>
      <c r="CW525" s="140" t="e" cm="1">
        <f t="array" ref="CW525">INDEX($K:$P,ROW(),MATCH(CW$3,$K$2:$P$2,0))</f>
        <v>#N/A</v>
      </c>
      <c r="CX525" s="140" t="e" cm="1">
        <f t="array" ref="CX525">INDEX($K:$P,ROW(),MATCH(CX$3,$K$2:$P$2,0))</f>
        <v>#N/A</v>
      </c>
      <c r="CY525" s="140" t="e" cm="1">
        <f t="array" ref="CY525">INDEX($K:$P,ROW(),MATCH(CY$3,$K$2:$P$2,0))</f>
        <v>#N/A</v>
      </c>
      <c r="CZ525" s="140" t="e" cm="1">
        <f t="array" ref="CZ525">INDEX($K:$P,ROW(),MATCH(CZ$3,$K$2:$P$2,0))</f>
        <v>#N/A</v>
      </c>
      <c r="DA525" s="140" t="e" cm="1">
        <f t="array" ref="DA525">INDEX($K:$P,ROW(),MATCH(DA$3,$K$2:$P$2,0))</f>
        <v>#N/A</v>
      </c>
      <c r="DB525" s="140" t="e" cm="1">
        <f t="array" ref="DB525">INDEX($K:$P,ROW(),MATCH(DB$3,$K$2:$P$2,0))</f>
        <v>#N/A</v>
      </c>
      <c r="DC525" s="140" t="e" cm="1">
        <f t="array" ref="DC525">INDEX($K:$P,ROW(),MATCH(DC$3,$K$2:$P$2,0))</f>
        <v>#N/A</v>
      </c>
      <c r="DD525" s="140" t="e" cm="1">
        <f t="array" ref="DD525">INDEX($K:$P,ROW(),MATCH(DD$3,$K$2:$P$2,0))</f>
        <v>#N/A</v>
      </c>
      <c r="DE525" s="140" t="e" cm="1">
        <f t="array" ref="DE525">INDEX($K:$P,ROW(),MATCH(DE$3,$K$2:$P$2,0))</f>
        <v>#N/A</v>
      </c>
      <c r="DF525" s="140" t="e" cm="1">
        <f t="array" ref="DF525">INDEX($K:$P,ROW(),MATCH(DF$3,$K$2:$P$2,0))</f>
        <v>#N/A</v>
      </c>
      <c r="DG525" s="140" t="e" cm="1">
        <f t="array" ref="DG525">INDEX($K:$P,ROW(),MATCH(DG$3,$K$2:$P$2,0))</f>
        <v>#N/A</v>
      </c>
      <c r="DH525" s="140" t="e" cm="1">
        <f t="array" ref="DH525">INDEX($K:$P,ROW(),MATCH(DH$3,$K$2:$P$2,0))</f>
        <v>#N/A</v>
      </c>
      <c r="DI525" s="140" t="e" cm="1">
        <f t="array" ref="DI525">INDEX($K:$P,ROW(),MATCH(DI$3,$K$2:$P$2,0))</f>
        <v>#N/A</v>
      </c>
      <c r="DJ525" s="140" t="e" cm="1">
        <f t="array" ref="DJ525">INDEX($K:$P,ROW(),MATCH(DJ$3,$K$2:$P$2,0))</f>
        <v>#N/A</v>
      </c>
      <c r="DK525" s="140" t="e" cm="1">
        <f t="array" ref="DK525">INDEX($K:$P,ROW(),MATCH(DK$3,$K$2:$P$2,0))</f>
        <v>#N/A</v>
      </c>
      <c r="DL525" s="140" t="e" cm="1">
        <f t="array" ref="DL525">INDEX($K:$P,ROW(),MATCH(DL$3,$K$2:$P$2,0))</f>
        <v>#N/A</v>
      </c>
    </row>
    <row r="526" spans="1:116" x14ac:dyDescent="0.35">
      <c r="C526" t="s">
        <v>198</v>
      </c>
      <c r="D526" t="s">
        <v>760</v>
      </c>
      <c r="E526" s="8" t="str">
        <f t="shared" si="612"/>
        <v>526 SALES-PV</v>
      </c>
      <c r="G526" s="126" t="str">
        <f>"Revenue - "&amp;G528</f>
        <v>Revenue - (Primary label)</v>
      </c>
      <c r="H526" s="27"/>
      <c r="I526" s="78"/>
      <c r="J526" s="78"/>
      <c r="K526" s="33">
        <f t="shared" ref="K526:P526" ca="1" si="618">SUMIF($3:$3,K$2,526:526)</f>
        <v>600000</v>
      </c>
      <c r="L526" s="33">
        <f t="shared" ca="1" si="618"/>
        <v>600000</v>
      </c>
      <c r="M526" s="33">
        <f t="shared" ca="1" si="618"/>
        <v>600000</v>
      </c>
      <c r="N526" s="33">
        <f t="shared" ca="1" si="618"/>
        <v>600000</v>
      </c>
      <c r="O526" s="33">
        <f t="shared" ca="1" si="618"/>
        <v>600000</v>
      </c>
      <c r="P526" s="33">
        <f t="shared" ca="1" si="618"/>
        <v>600000</v>
      </c>
      <c r="R526" s="33"/>
      <c r="S526" s="33" cm="1">
        <f t="array" aca="1" ref="S526" ca="1">S525*INDIRECT(S518)</f>
        <v>50000</v>
      </c>
      <c r="T526" s="33" cm="1">
        <f t="array" aca="1" ref="T526" ca="1">T525*INDIRECT(T518)</f>
        <v>50000</v>
      </c>
      <c r="U526" s="33" cm="1">
        <f t="array" aca="1" ref="U526" ca="1">U525*INDIRECT(U518)</f>
        <v>50000</v>
      </c>
      <c r="V526" s="33" cm="1">
        <f t="array" aca="1" ref="V526" ca="1">V525*INDIRECT(V518)</f>
        <v>50000</v>
      </c>
      <c r="W526" s="33" cm="1">
        <f t="array" aca="1" ref="W526" ca="1">W525*INDIRECT(W518)</f>
        <v>50000</v>
      </c>
      <c r="X526" s="33" cm="1">
        <f t="array" aca="1" ref="X526" ca="1">X525*INDIRECT(X518)</f>
        <v>50000</v>
      </c>
      <c r="Y526" s="33" cm="1">
        <f t="array" aca="1" ref="Y526" ca="1">Y525*INDIRECT(Y518)</f>
        <v>50000</v>
      </c>
      <c r="Z526" s="33" cm="1">
        <f t="array" aca="1" ref="Z526" ca="1">Z525*INDIRECT(Z518)</f>
        <v>50000</v>
      </c>
      <c r="AA526" s="33" cm="1">
        <f t="array" aca="1" ref="AA526" ca="1">AA525*INDIRECT(AA518)</f>
        <v>50000</v>
      </c>
      <c r="AB526" s="33" cm="1">
        <f t="array" aca="1" ref="AB526" ca="1">AB525*INDIRECT(AB518)</f>
        <v>50000</v>
      </c>
      <c r="AC526" s="33" cm="1">
        <f t="array" aca="1" ref="AC526" ca="1">AC525*INDIRECT(AC518)</f>
        <v>50000</v>
      </c>
      <c r="AD526" s="33" cm="1">
        <f t="array" aca="1" ref="AD526" ca="1">AD525*INDIRECT(AD518)</f>
        <v>50000</v>
      </c>
      <c r="AE526" s="33" cm="1">
        <f t="array" aca="1" ref="AE526" ca="1">AE525*INDIRECT(AE518)</f>
        <v>50000</v>
      </c>
      <c r="AF526" s="33" cm="1">
        <f t="array" aca="1" ref="AF526" ca="1">AF525*INDIRECT(AF518)</f>
        <v>50000</v>
      </c>
      <c r="AG526" s="33" cm="1">
        <f t="array" aca="1" ref="AG526" ca="1">AG525*INDIRECT(AG518)</f>
        <v>50000</v>
      </c>
      <c r="AH526" s="33" cm="1">
        <f t="array" aca="1" ref="AH526" ca="1">AH525*INDIRECT(AH518)</f>
        <v>50000</v>
      </c>
      <c r="AI526" s="33" cm="1">
        <f t="array" aca="1" ref="AI526" ca="1">AI525*INDIRECT(AI518)</f>
        <v>50000</v>
      </c>
      <c r="AJ526" s="33" cm="1">
        <f t="array" aca="1" ref="AJ526" ca="1">AJ525*INDIRECT(AJ518)</f>
        <v>50000</v>
      </c>
      <c r="AK526" s="33" cm="1">
        <f t="array" aca="1" ref="AK526" ca="1">AK525*INDIRECT(AK518)</f>
        <v>50000</v>
      </c>
      <c r="AL526" s="33" cm="1">
        <f t="array" aca="1" ref="AL526" ca="1">AL525*INDIRECT(AL518)</f>
        <v>50000</v>
      </c>
      <c r="AM526" s="33" cm="1">
        <f t="array" aca="1" ref="AM526" ca="1">AM525*INDIRECT(AM518)</f>
        <v>50000</v>
      </c>
      <c r="AN526" s="33" cm="1">
        <f t="array" aca="1" ref="AN526" ca="1">AN525*INDIRECT(AN518)</f>
        <v>50000</v>
      </c>
      <c r="AO526" s="33" cm="1">
        <f t="array" aca="1" ref="AO526" ca="1">AO525*INDIRECT(AO518)</f>
        <v>50000</v>
      </c>
      <c r="AP526" s="33" cm="1">
        <f t="array" aca="1" ref="AP526" ca="1">AP525*INDIRECT(AP518)</f>
        <v>50000</v>
      </c>
      <c r="AQ526" s="33" cm="1">
        <f t="array" aca="1" ref="AQ526" ca="1">AQ525*INDIRECT(AQ518)</f>
        <v>50000</v>
      </c>
      <c r="AR526" s="33" cm="1">
        <f t="array" aca="1" ref="AR526" ca="1">AR525*INDIRECT(AR518)</f>
        <v>50000</v>
      </c>
      <c r="AS526" s="33" cm="1">
        <f t="array" aca="1" ref="AS526" ca="1">AS525*INDIRECT(AS518)</f>
        <v>50000</v>
      </c>
      <c r="AT526" s="33" cm="1">
        <f t="array" aca="1" ref="AT526" ca="1">AT525*INDIRECT(AT518)</f>
        <v>50000</v>
      </c>
      <c r="AU526" s="33" cm="1">
        <f t="array" aca="1" ref="AU526" ca="1">AU525*INDIRECT(AU518)</f>
        <v>50000</v>
      </c>
      <c r="AV526" s="33" cm="1">
        <f t="array" aca="1" ref="AV526" ca="1">AV525*INDIRECT(AV518)</f>
        <v>50000</v>
      </c>
      <c r="AW526" s="33" cm="1">
        <f t="array" aca="1" ref="AW526" ca="1">AW525*INDIRECT(AW518)</f>
        <v>50000</v>
      </c>
      <c r="AX526" s="33" cm="1">
        <f t="array" aca="1" ref="AX526" ca="1">AX525*INDIRECT(AX518)</f>
        <v>50000</v>
      </c>
      <c r="AY526" s="33" cm="1">
        <f t="array" aca="1" ref="AY526" ca="1">AY525*INDIRECT(AY518)</f>
        <v>50000</v>
      </c>
      <c r="AZ526" s="33" cm="1">
        <f t="array" aca="1" ref="AZ526" ca="1">AZ525*INDIRECT(AZ518)</f>
        <v>50000</v>
      </c>
      <c r="BA526" s="33" cm="1">
        <f t="array" aca="1" ref="BA526" ca="1">BA525*INDIRECT(BA518)</f>
        <v>50000</v>
      </c>
      <c r="BB526" s="33" cm="1">
        <f t="array" aca="1" ref="BB526" ca="1">BB525*INDIRECT(BB518)</f>
        <v>50000</v>
      </c>
      <c r="BC526" s="33" cm="1">
        <f t="array" aca="1" ref="BC526" ca="1">BC525*INDIRECT(BC518)</f>
        <v>50000</v>
      </c>
      <c r="BD526" s="33" cm="1">
        <f t="array" aca="1" ref="BD526" ca="1">BD525*INDIRECT(BD518)</f>
        <v>50000</v>
      </c>
      <c r="BE526" s="33" cm="1">
        <f t="array" aca="1" ref="BE526" ca="1">BE525*INDIRECT(BE518)</f>
        <v>50000</v>
      </c>
      <c r="BF526" s="33" cm="1">
        <f t="array" aca="1" ref="BF526" ca="1">BF525*INDIRECT(BF518)</f>
        <v>50000</v>
      </c>
      <c r="BG526" s="33" cm="1">
        <f t="array" aca="1" ref="BG526" ca="1">BG525*INDIRECT(BG518)</f>
        <v>50000</v>
      </c>
      <c r="BH526" s="33" cm="1">
        <f t="array" aca="1" ref="BH526" ca="1">BH525*INDIRECT(BH518)</f>
        <v>50000</v>
      </c>
      <c r="BI526" s="33" cm="1">
        <f t="array" aca="1" ref="BI526" ca="1">BI525*INDIRECT(BI518)</f>
        <v>50000</v>
      </c>
      <c r="BJ526" s="33" cm="1">
        <f t="array" aca="1" ref="BJ526" ca="1">BJ525*INDIRECT(BJ518)</f>
        <v>50000</v>
      </c>
      <c r="BK526" s="33" cm="1">
        <f t="array" aca="1" ref="BK526" ca="1">BK525*INDIRECT(BK518)</f>
        <v>50000</v>
      </c>
      <c r="BL526" s="33" cm="1">
        <f t="array" aca="1" ref="BL526" ca="1">BL525*INDIRECT(BL518)</f>
        <v>50000</v>
      </c>
      <c r="BM526" s="33" cm="1">
        <f t="array" aca="1" ref="BM526" ca="1">BM525*INDIRECT(BM518)</f>
        <v>50000</v>
      </c>
      <c r="BN526" s="33" cm="1">
        <f t="array" aca="1" ref="BN526" ca="1">BN525*INDIRECT(BN518)</f>
        <v>50000</v>
      </c>
      <c r="BO526" s="33" cm="1">
        <f t="array" aca="1" ref="BO526" ca="1">BO525*INDIRECT(BO518)</f>
        <v>50000</v>
      </c>
      <c r="BP526" s="33" cm="1">
        <f t="array" aca="1" ref="BP526" ca="1">BP525*INDIRECT(BP518)</f>
        <v>50000</v>
      </c>
      <c r="BQ526" s="33" cm="1">
        <f t="array" aca="1" ref="BQ526" ca="1">BQ525*INDIRECT(BQ518)</f>
        <v>50000</v>
      </c>
      <c r="BR526" s="33" cm="1">
        <f t="array" aca="1" ref="BR526" ca="1">BR525*INDIRECT(BR518)</f>
        <v>50000</v>
      </c>
      <c r="BS526" s="33" cm="1">
        <f t="array" aca="1" ref="BS526" ca="1">BS525*INDIRECT(BS518)</f>
        <v>50000</v>
      </c>
      <c r="BT526" s="33" cm="1">
        <f t="array" aca="1" ref="BT526" ca="1">BT525*INDIRECT(BT518)</f>
        <v>50000</v>
      </c>
      <c r="BU526" s="33" cm="1">
        <f t="array" aca="1" ref="BU526" ca="1">BU525*INDIRECT(BU518)</f>
        <v>50000</v>
      </c>
      <c r="BV526" s="33" cm="1">
        <f t="array" aca="1" ref="BV526" ca="1">BV525*INDIRECT(BV518)</f>
        <v>50000</v>
      </c>
      <c r="BW526" s="33" cm="1">
        <f t="array" aca="1" ref="BW526" ca="1">BW525*INDIRECT(BW518)</f>
        <v>50000</v>
      </c>
      <c r="BX526" s="33" cm="1">
        <f t="array" aca="1" ref="BX526" ca="1">BX525*INDIRECT(BX518)</f>
        <v>50000</v>
      </c>
      <c r="BY526" s="33" cm="1">
        <f t="array" aca="1" ref="BY526" ca="1">BY525*INDIRECT(BY518)</f>
        <v>50000</v>
      </c>
      <c r="BZ526" s="33" cm="1">
        <f t="array" aca="1" ref="BZ526" ca="1">BZ525*INDIRECT(BZ518)</f>
        <v>50000</v>
      </c>
      <c r="CA526" s="33" cm="1">
        <f t="array" aca="1" ref="CA526" ca="1">CA525*INDIRECT(CA518)</f>
        <v>50000</v>
      </c>
      <c r="CB526" s="33" cm="1">
        <f t="array" aca="1" ref="CB526" ca="1">CB525*INDIRECT(CB518)</f>
        <v>50000</v>
      </c>
      <c r="CC526" s="33" cm="1">
        <f t="array" aca="1" ref="CC526" ca="1">CC525*INDIRECT(CC518)</f>
        <v>50000</v>
      </c>
      <c r="CD526" s="33" cm="1">
        <f t="array" aca="1" ref="CD526" ca="1">CD525*INDIRECT(CD518)</f>
        <v>50000</v>
      </c>
      <c r="CE526" s="33" cm="1">
        <f t="array" aca="1" ref="CE526" ca="1">CE525*INDIRECT(CE518)</f>
        <v>50000</v>
      </c>
      <c r="CF526" s="33" cm="1">
        <f t="array" aca="1" ref="CF526" ca="1">CF525*INDIRECT(CF518)</f>
        <v>50000</v>
      </c>
      <c r="CG526" s="33" cm="1">
        <f t="array" aca="1" ref="CG526" ca="1">CG525*INDIRECT(CG518)</f>
        <v>50000</v>
      </c>
      <c r="CH526" s="33" cm="1">
        <f t="array" aca="1" ref="CH526" ca="1">CH525*INDIRECT(CH518)</f>
        <v>50000</v>
      </c>
      <c r="CI526" s="33" cm="1">
        <f t="array" aca="1" ref="CI526" ca="1">CI525*INDIRECT(CI518)</f>
        <v>50000</v>
      </c>
      <c r="CJ526" s="33" cm="1">
        <f t="array" aca="1" ref="CJ526" ca="1">CJ525*INDIRECT(CJ518)</f>
        <v>50000</v>
      </c>
      <c r="CK526" s="33" cm="1">
        <f t="array" aca="1" ref="CK526" ca="1">CK525*INDIRECT(CK518)</f>
        <v>50000</v>
      </c>
      <c r="CL526" s="33" cm="1">
        <f t="array" aca="1" ref="CL526" ca="1">CL525*INDIRECT(CL518)</f>
        <v>50000</v>
      </c>
      <c r="CN526" s="78"/>
      <c r="CO526" s="33" t="e" cm="1">
        <f t="array" aca="1" ref="CO526" ca="1">CO525*INDIRECT(CO518)</f>
        <v>#N/A</v>
      </c>
      <c r="CP526" s="33" t="e" cm="1">
        <f t="array" aca="1" ref="CP526" ca="1">CP525*INDIRECT(CP518)</f>
        <v>#N/A</v>
      </c>
      <c r="CQ526" s="33" t="e" cm="1">
        <f t="array" aca="1" ref="CQ526" ca="1">CQ525*INDIRECT(CQ518)</f>
        <v>#N/A</v>
      </c>
      <c r="CR526" s="33" t="e" cm="1">
        <f t="array" aca="1" ref="CR526" ca="1">CR525*INDIRECT(CR518)</f>
        <v>#N/A</v>
      </c>
      <c r="CS526" s="33" t="e" cm="1">
        <f t="array" aca="1" ref="CS526" ca="1">CS525*INDIRECT(CS518)</f>
        <v>#N/A</v>
      </c>
      <c r="CT526" s="33" t="e" cm="1">
        <f t="array" aca="1" ref="CT526" ca="1">CT525*INDIRECT(CT518)</f>
        <v>#N/A</v>
      </c>
      <c r="CU526" s="33" t="e" cm="1">
        <f t="array" aca="1" ref="CU526" ca="1">CU525*INDIRECT(CU518)</f>
        <v>#N/A</v>
      </c>
      <c r="CV526" s="33" t="e" cm="1">
        <f t="array" aca="1" ref="CV526" ca="1">CV525*INDIRECT(CV518)</f>
        <v>#N/A</v>
      </c>
      <c r="CW526" s="33" t="e" cm="1">
        <f t="array" aca="1" ref="CW526" ca="1">CW525*INDIRECT(CW518)</f>
        <v>#N/A</v>
      </c>
      <c r="CX526" s="33" t="e" cm="1">
        <f t="array" aca="1" ref="CX526" ca="1">CX525*INDIRECT(CX518)</f>
        <v>#N/A</v>
      </c>
      <c r="CY526" s="33" t="e" cm="1">
        <f t="array" aca="1" ref="CY526" ca="1">CY525*INDIRECT(CY518)</f>
        <v>#N/A</v>
      </c>
      <c r="CZ526" s="33" t="e" cm="1">
        <f t="array" aca="1" ref="CZ526" ca="1">CZ525*INDIRECT(CZ518)</f>
        <v>#N/A</v>
      </c>
      <c r="DA526" s="33" t="e" cm="1">
        <f t="array" aca="1" ref="DA526" ca="1">DA525*INDIRECT(DA518)</f>
        <v>#N/A</v>
      </c>
      <c r="DB526" s="33" t="e" cm="1">
        <f t="array" aca="1" ref="DB526" ca="1">DB525*INDIRECT(DB518)</f>
        <v>#N/A</v>
      </c>
      <c r="DC526" s="33" t="e" cm="1">
        <f t="array" aca="1" ref="DC526" ca="1">DC525*INDIRECT(DC518)</f>
        <v>#N/A</v>
      </c>
      <c r="DD526" s="33" t="e" cm="1">
        <f t="array" aca="1" ref="DD526" ca="1">DD525*INDIRECT(DD518)</f>
        <v>#N/A</v>
      </c>
      <c r="DE526" s="33" t="e" cm="1">
        <f t="array" aca="1" ref="DE526" ca="1">DE525*INDIRECT(DE518)</f>
        <v>#N/A</v>
      </c>
      <c r="DF526" s="33" t="e" cm="1">
        <f t="array" aca="1" ref="DF526" ca="1">DF525*INDIRECT(DF518)</f>
        <v>#N/A</v>
      </c>
      <c r="DG526" s="33" t="e" cm="1">
        <f t="array" aca="1" ref="DG526" ca="1">DG525*INDIRECT(DG518)</f>
        <v>#N/A</v>
      </c>
      <c r="DH526" s="33" t="e" cm="1">
        <f t="array" aca="1" ref="DH526" ca="1">DH525*INDIRECT(DH518)</f>
        <v>#N/A</v>
      </c>
      <c r="DI526" s="33" t="e" cm="1">
        <f t="array" aca="1" ref="DI526" ca="1">DI525*INDIRECT(DI518)</f>
        <v>#N/A</v>
      </c>
      <c r="DJ526" s="33" t="e" cm="1">
        <f t="array" aca="1" ref="DJ526" ca="1">DJ525*INDIRECT(DJ518)</f>
        <v>#N/A</v>
      </c>
      <c r="DK526" s="33" t="e" cm="1">
        <f t="array" aca="1" ref="DK526" ca="1">DK525*INDIRECT(DK518)</f>
        <v>#N/A</v>
      </c>
      <c r="DL526" s="33" t="e" cm="1">
        <f t="array" aca="1" ref="DL526" ca="1">DL525*INDIRECT(DL518)</f>
        <v>#N/A</v>
      </c>
    </row>
    <row r="527" spans="1:116" x14ac:dyDescent="0.35">
      <c r="D527" t="s">
        <v>760</v>
      </c>
      <c r="E527" s="8" t="str">
        <f t="shared" ref="E527" si="619">ROW()&amp;" "&amp;D527</f>
        <v>527 SALES-PV</v>
      </c>
      <c r="G527" s="126"/>
      <c r="H527" s="27"/>
      <c r="I527" s="78"/>
      <c r="J527" s="78"/>
      <c r="K527" s="33"/>
      <c r="L527" s="33"/>
      <c r="M527" s="33"/>
      <c r="N527" s="33"/>
      <c r="O527" s="33"/>
      <c r="P527" s="33"/>
      <c r="R527" s="33"/>
      <c r="S527" s="33"/>
      <c r="T527" s="33"/>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c r="BV527" s="33"/>
      <c r="BW527" s="33"/>
      <c r="BX527" s="33"/>
      <c r="BY527" s="33"/>
      <c r="BZ527" s="33"/>
      <c r="CA527" s="33"/>
      <c r="CB527" s="33"/>
      <c r="CC527" s="33"/>
      <c r="CD527" s="33"/>
      <c r="CE527" s="33"/>
      <c r="CF527" s="33"/>
      <c r="CG527" s="33"/>
      <c r="CH527" s="33"/>
      <c r="CI527" s="33"/>
      <c r="CJ527" s="33"/>
      <c r="CK527" s="33"/>
      <c r="CL527" s="33"/>
      <c r="CN527" s="78"/>
      <c r="CO527" s="33"/>
      <c r="CP527" s="33"/>
      <c r="CQ527" s="33"/>
      <c r="CR527" s="33"/>
      <c r="CS527" s="33"/>
      <c r="CT527" s="33"/>
      <c r="CU527" s="33"/>
      <c r="CV527" s="33"/>
      <c r="CW527" s="33"/>
      <c r="CX527" s="33"/>
      <c r="CY527" s="33"/>
      <c r="CZ527" s="33"/>
      <c r="DA527" s="33"/>
      <c r="DB527" s="33"/>
      <c r="DC527" s="33"/>
      <c r="DD527" s="33"/>
      <c r="DE527" s="33"/>
      <c r="DF527" s="33"/>
      <c r="DG527" s="33"/>
      <c r="DH527" s="33"/>
      <c r="DI527" s="33"/>
      <c r="DJ527" s="33"/>
      <c r="DK527" s="33"/>
      <c r="DL527" s="33"/>
    </row>
    <row r="528" spans="1:116" x14ac:dyDescent="0.35">
      <c r="B528" t="s">
        <v>332</v>
      </c>
      <c r="D528" t="s">
        <v>760</v>
      </c>
      <c r="E528" s="8" t="str">
        <f t="shared" si="612"/>
        <v>528 SALES-PV</v>
      </c>
      <c r="G528" s="8" t="str">
        <f>G515</f>
        <v>(Primary label)</v>
      </c>
      <c r="H528" s="27"/>
      <c r="I528" s="78"/>
      <c r="J528" s="78"/>
      <c r="K528" s="33"/>
      <c r="L528" s="33"/>
      <c r="M528" s="33"/>
      <c r="N528" s="33"/>
      <c r="O528" s="33"/>
      <c r="P528" s="33"/>
      <c r="R528" s="33"/>
      <c r="S528" s="33"/>
      <c r="T528" s="33"/>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c r="BV528" s="33"/>
      <c r="BW528" s="33"/>
      <c r="BX528" s="33"/>
      <c r="BY528" s="33"/>
      <c r="BZ528" s="33"/>
      <c r="CA528" s="33"/>
      <c r="CB528" s="33"/>
      <c r="CC528" s="33"/>
      <c r="CD528" s="33"/>
      <c r="CE528" s="33"/>
      <c r="CF528" s="33"/>
      <c r="CG528" s="33"/>
      <c r="CH528" s="33"/>
      <c r="CI528" s="33"/>
      <c r="CJ528" s="33"/>
      <c r="CK528" s="33"/>
      <c r="CL528" s="33"/>
      <c r="CN528" s="78"/>
      <c r="CO528" s="33"/>
      <c r="CP528" s="33"/>
      <c r="CQ528" s="33"/>
      <c r="CR528" s="33"/>
      <c r="CS528" s="33"/>
      <c r="CT528" s="33"/>
      <c r="CU528" s="33"/>
      <c r="CV528" s="33"/>
      <c r="CW528" s="33"/>
      <c r="CX528" s="33"/>
      <c r="CY528" s="33"/>
      <c r="CZ528" s="33"/>
      <c r="DA528" s="33"/>
      <c r="DB528" s="33"/>
      <c r="DC528" s="33"/>
      <c r="DD528" s="33"/>
      <c r="DE528" s="33"/>
      <c r="DF528" s="33"/>
      <c r="DG528" s="33"/>
      <c r="DH528" s="33"/>
      <c r="DI528" s="33"/>
      <c r="DJ528" s="33"/>
      <c r="DK528" s="33"/>
      <c r="DL528" s="33"/>
    </row>
    <row r="529" spans="1:116" x14ac:dyDescent="0.35">
      <c r="B529" t="s">
        <v>332</v>
      </c>
      <c r="D529" t="s">
        <v>760</v>
      </c>
      <c r="E529" s="8" t="str">
        <f>ROW()&amp;" "&amp;D529</f>
        <v>529 SALES-PV</v>
      </c>
      <c r="G529" s="241" t="str">
        <f>IFERROR(SUBSTITUTE(G523,":",""),"no unit")</f>
        <v>unit</v>
      </c>
      <c r="H529" s="27"/>
      <c r="I529" s="78"/>
      <c r="J529" s="78"/>
      <c r="K529" s="33"/>
      <c r="L529" s="33"/>
      <c r="M529" s="33"/>
      <c r="N529" s="33"/>
      <c r="O529" s="33"/>
      <c r="P529" s="33"/>
      <c r="R529" s="33"/>
      <c r="S529" s="33"/>
      <c r="T529" s="33"/>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c r="BV529" s="33"/>
      <c r="BW529" s="33"/>
      <c r="BX529" s="33"/>
      <c r="BY529" s="33"/>
      <c r="BZ529" s="33"/>
      <c r="CA529" s="33"/>
      <c r="CB529" s="33"/>
      <c r="CC529" s="33"/>
      <c r="CD529" s="33"/>
      <c r="CE529" s="33"/>
      <c r="CF529" s="33"/>
      <c r="CG529" s="33"/>
      <c r="CH529" s="33"/>
      <c r="CI529" s="33"/>
      <c r="CJ529" s="33"/>
      <c r="CK529" s="33"/>
      <c r="CL529" s="33"/>
      <c r="CN529" s="78"/>
      <c r="CO529" s="33"/>
      <c r="CP529" s="33"/>
      <c r="CQ529" s="33"/>
      <c r="CR529" s="33"/>
      <c r="CS529" s="33"/>
      <c r="CT529" s="33"/>
      <c r="CU529" s="33"/>
      <c r="CV529" s="33"/>
      <c r="CW529" s="33"/>
      <c r="CX529" s="33"/>
      <c r="CY529" s="33"/>
      <c r="CZ529" s="33"/>
      <c r="DA529" s="33"/>
      <c r="DB529" s="33"/>
      <c r="DC529" s="33"/>
      <c r="DD529" s="33"/>
      <c r="DE529" s="33"/>
      <c r="DF529" s="33"/>
      <c r="DG529" s="33"/>
      <c r="DH529" s="33"/>
      <c r="DI529" s="33"/>
      <c r="DJ529" s="33"/>
      <c r="DK529" s="33"/>
      <c r="DL529" s="33"/>
    </row>
    <row r="530" spans="1:116" x14ac:dyDescent="0.35">
      <c r="B530" t="s">
        <v>332</v>
      </c>
      <c r="D530" t="s">
        <v>760</v>
      </c>
      <c r="E530" s="8" t="str">
        <f t="shared" si="612"/>
        <v>530 SALES-PV</v>
      </c>
      <c r="G530" s="8" t="s">
        <v>334</v>
      </c>
      <c r="H530" s="27"/>
      <c r="I530" s="78"/>
      <c r="J530" s="78"/>
      <c r="K530" s="33"/>
      <c r="L530" s="33"/>
      <c r="M530" s="33"/>
      <c r="N530" s="33"/>
      <c r="O530" s="33"/>
      <c r="P530" s="33"/>
      <c r="R530" s="33"/>
      <c r="S530" s="4" t="str">
        <f t="shared" ref="S530:AX530" si="620">ADDRESS(ROW(S526),COLUMN(S526),2)</f>
        <v>S$526</v>
      </c>
      <c r="T530" s="4" t="str">
        <f t="shared" si="620"/>
        <v>T$526</v>
      </c>
      <c r="U530" s="4" t="str">
        <f t="shared" si="620"/>
        <v>U$526</v>
      </c>
      <c r="V530" s="4" t="str">
        <f t="shared" si="620"/>
        <v>V$526</v>
      </c>
      <c r="W530" s="4" t="str">
        <f t="shared" si="620"/>
        <v>W$526</v>
      </c>
      <c r="X530" s="4" t="str">
        <f t="shared" si="620"/>
        <v>X$526</v>
      </c>
      <c r="Y530" s="4" t="str">
        <f t="shared" si="620"/>
        <v>Y$526</v>
      </c>
      <c r="Z530" s="4" t="str">
        <f t="shared" si="620"/>
        <v>Z$526</v>
      </c>
      <c r="AA530" s="4" t="str">
        <f t="shared" si="620"/>
        <v>AA$526</v>
      </c>
      <c r="AB530" s="4" t="str">
        <f t="shared" si="620"/>
        <v>AB$526</v>
      </c>
      <c r="AC530" s="4" t="str">
        <f t="shared" si="620"/>
        <v>AC$526</v>
      </c>
      <c r="AD530" s="4" t="str">
        <f t="shared" si="620"/>
        <v>AD$526</v>
      </c>
      <c r="AE530" s="4" t="str">
        <f t="shared" si="620"/>
        <v>AE$526</v>
      </c>
      <c r="AF530" s="4" t="str">
        <f t="shared" si="620"/>
        <v>AF$526</v>
      </c>
      <c r="AG530" s="4" t="str">
        <f t="shared" si="620"/>
        <v>AG$526</v>
      </c>
      <c r="AH530" s="4" t="str">
        <f t="shared" si="620"/>
        <v>AH$526</v>
      </c>
      <c r="AI530" s="4" t="str">
        <f t="shared" si="620"/>
        <v>AI$526</v>
      </c>
      <c r="AJ530" s="4" t="str">
        <f t="shared" si="620"/>
        <v>AJ$526</v>
      </c>
      <c r="AK530" s="4" t="str">
        <f t="shared" si="620"/>
        <v>AK$526</v>
      </c>
      <c r="AL530" s="4" t="str">
        <f t="shared" si="620"/>
        <v>AL$526</v>
      </c>
      <c r="AM530" s="4" t="str">
        <f t="shared" si="620"/>
        <v>AM$526</v>
      </c>
      <c r="AN530" s="4" t="str">
        <f t="shared" si="620"/>
        <v>AN$526</v>
      </c>
      <c r="AO530" s="4" t="str">
        <f t="shared" si="620"/>
        <v>AO$526</v>
      </c>
      <c r="AP530" s="4" t="str">
        <f t="shared" si="620"/>
        <v>AP$526</v>
      </c>
      <c r="AQ530" s="4" t="str">
        <f t="shared" si="620"/>
        <v>AQ$526</v>
      </c>
      <c r="AR530" s="4" t="str">
        <f t="shared" si="620"/>
        <v>AR$526</v>
      </c>
      <c r="AS530" s="4" t="str">
        <f t="shared" si="620"/>
        <v>AS$526</v>
      </c>
      <c r="AT530" s="4" t="str">
        <f t="shared" si="620"/>
        <v>AT$526</v>
      </c>
      <c r="AU530" s="4" t="str">
        <f t="shared" si="620"/>
        <v>AU$526</v>
      </c>
      <c r="AV530" s="4" t="str">
        <f t="shared" si="620"/>
        <v>AV$526</v>
      </c>
      <c r="AW530" s="4" t="str">
        <f t="shared" si="620"/>
        <v>AW$526</v>
      </c>
      <c r="AX530" s="4" t="str">
        <f t="shared" si="620"/>
        <v>AX$526</v>
      </c>
      <c r="AY530" s="4" t="str">
        <f t="shared" ref="AY530:CD530" si="621">ADDRESS(ROW(AY526),COLUMN(AY526),2)</f>
        <v>AY$526</v>
      </c>
      <c r="AZ530" s="4" t="str">
        <f t="shared" si="621"/>
        <v>AZ$526</v>
      </c>
      <c r="BA530" s="4" t="str">
        <f t="shared" si="621"/>
        <v>BA$526</v>
      </c>
      <c r="BB530" s="4" t="str">
        <f t="shared" si="621"/>
        <v>BB$526</v>
      </c>
      <c r="BC530" s="4" t="str">
        <f t="shared" si="621"/>
        <v>BC$526</v>
      </c>
      <c r="BD530" s="4" t="str">
        <f t="shared" si="621"/>
        <v>BD$526</v>
      </c>
      <c r="BE530" s="4" t="str">
        <f t="shared" si="621"/>
        <v>BE$526</v>
      </c>
      <c r="BF530" s="4" t="str">
        <f t="shared" si="621"/>
        <v>BF$526</v>
      </c>
      <c r="BG530" s="4" t="str">
        <f t="shared" si="621"/>
        <v>BG$526</v>
      </c>
      <c r="BH530" s="4" t="str">
        <f t="shared" si="621"/>
        <v>BH$526</v>
      </c>
      <c r="BI530" s="4" t="str">
        <f t="shared" si="621"/>
        <v>BI$526</v>
      </c>
      <c r="BJ530" s="4" t="str">
        <f t="shared" si="621"/>
        <v>BJ$526</v>
      </c>
      <c r="BK530" s="4" t="str">
        <f t="shared" si="621"/>
        <v>BK$526</v>
      </c>
      <c r="BL530" s="4" t="str">
        <f t="shared" si="621"/>
        <v>BL$526</v>
      </c>
      <c r="BM530" s="4" t="str">
        <f t="shared" si="621"/>
        <v>BM$526</v>
      </c>
      <c r="BN530" s="4" t="str">
        <f t="shared" si="621"/>
        <v>BN$526</v>
      </c>
      <c r="BO530" s="4" t="str">
        <f t="shared" si="621"/>
        <v>BO$526</v>
      </c>
      <c r="BP530" s="4" t="str">
        <f t="shared" si="621"/>
        <v>BP$526</v>
      </c>
      <c r="BQ530" s="4" t="str">
        <f t="shared" si="621"/>
        <v>BQ$526</v>
      </c>
      <c r="BR530" s="4" t="str">
        <f t="shared" si="621"/>
        <v>BR$526</v>
      </c>
      <c r="BS530" s="4" t="str">
        <f t="shared" si="621"/>
        <v>BS$526</v>
      </c>
      <c r="BT530" s="4" t="str">
        <f t="shared" si="621"/>
        <v>BT$526</v>
      </c>
      <c r="BU530" s="4" t="str">
        <f t="shared" si="621"/>
        <v>BU$526</v>
      </c>
      <c r="BV530" s="4" t="str">
        <f t="shared" si="621"/>
        <v>BV$526</v>
      </c>
      <c r="BW530" s="4" t="str">
        <f t="shared" si="621"/>
        <v>BW$526</v>
      </c>
      <c r="BX530" s="4" t="str">
        <f t="shared" si="621"/>
        <v>BX$526</v>
      </c>
      <c r="BY530" s="4" t="str">
        <f t="shared" si="621"/>
        <v>BY$526</v>
      </c>
      <c r="BZ530" s="4" t="str">
        <f t="shared" si="621"/>
        <v>BZ$526</v>
      </c>
      <c r="CA530" s="4" t="str">
        <f t="shared" si="621"/>
        <v>CA$526</v>
      </c>
      <c r="CB530" s="4" t="str">
        <f t="shared" si="621"/>
        <v>CB$526</v>
      </c>
      <c r="CC530" s="4" t="str">
        <f t="shared" si="621"/>
        <v>CC$526</v>
      </c>
      <c r="CD530" s="4" t="str">
        <f t="shared" si="621"/>
        <v>CD$526</v>
      </c>
      <c r="CE530" s="4" t="str">
        <f t="shared" ref="CE530:CL530" si="622">ADDRESS(ROW(CE526),COLUMN(CE526),2)</f>
        <v>CE$526</v>
      </c>
      <c r="CF530" s="4" t="str">
        <f t="shared" si="622"/>
        <v>CF$526</v>
      </c>
      <c r="CG530" s="4" t="str">
        <f t="shared" si="622"/>
        <v>CG$526</v>
      </c>
      <c r="CH530" s="4" t="str">
        <f t="shared" si="622"/>
        <v>CH$526</v>
      </c>
      <c r="CI530" s="4" t="str">
        <f t="shared" si="622"/>
        <v>CI$526</v>
      </c>
      <c r="CJ530" s="4" t="str">
        <f t="shared" si="622"/>
        <v>CJ$526</v>
      </c>
      <c r="CK530" s="4" t="str">
        <f t="shared" si="622"/>
        <v>CK$526</v>
      </c>
      <c r="CL530" s="4" t="str">
        <f t="shared" si="622"/>
        <v>CL$526</v>
      </c>
      <c r="CN530" s="78"/>
      <c r="CO530" s="4" t="str">
        <f t="shared" ref="CO530:DK530" si="623">ADDRESS(ROW(CO526),COLUMN(CO526),2)</f>
        <v>CO$526</v>
      </c>
      <c r="CP530" s="4" t="str">
        <f t="shared" si="623"/>
        <v>CP$526</v>
      </c>
      <c r="CQ530" s="4" t="str">
        <f t="shared" si="623"/>
        <v>CQ$526</v>
      </c>
      <c r="CR530" s="4" t="str">
        <f t="shared" si="623"/>
        <v>CR$526</v>
      </c>
      <c r="CS530" s="4" t="str">
        <f t="shared" si="623"/>
        <v>CS$526</v>
      </c>
      <c r="CT530" s="4" t="str">
        <f t="shared" si="623"/>
        <v>CT$526</v>
      </c>
      <c r="CU530" s="4" t="str">
        <f t="shared" si="623"/>
        <v>CU$526</v>
      </c>
      <c r="CV530" s="4" t="str">
        <f t="shared" si="623"/>
        <v>CV$526</v>
      </c>
      <c r="CW530" s="4" t="str">
        <f t="shared" si="623"/>
        <v>CW$526</v>
      </c>
      <c r="CX530" s="4" t="str">
        <f t="shared" si="623"/>
        <v>CX$526</v>
      </c>
      <c r="CY530" s="4" t="str">
        <f t="shared" si="623"/>
        <v>CY$526</v>
      </c>
      <c r="CZ530" s="4" t="str">
        <f t="shared" si="623"/>
        <v>CZ$526</v>
      </c>
      <c r="DA530" s="4" t="str">
        <f t="shared" si="623"/>
        <v>DA$526</v>
      </c>
      <c r="DB530" s="4" t="str">
        <f t="shared" si="623"/>
        <v>DB$526</v>
      </c>
      <c r="DC530" s="4" t="str">
        <f t="shared" si="623"/>
        <v>DC$526</v>
      </c>
      <c r="DD530" s="4" t="str">
        <f t="shared" si="623"/>
        <v>DD$526</v>
      </c>
      <c r="DE530" s="4" t="str">
        <f t="shared" si="623"/>
        <v>DE$526</v>
      </c>
      <c r="DF530" s="4" t="str">
        <f t="shared" si="623"/>
        <v>DF$526</v>
      </c>
      <c r="DG530" s="4" t="str">
        <f t="shared" si="623"/>
        <v>DG$526</v>
      </c>
      <c r="DH530" s="4" t="str">
        <f t="shared" si="623"/>
        <v>DH$526</v>
      </c>
      <c r="DI530" s="4" t="str">
        <f t="shared" si="623"/>
        <v>DI$526</v>
      </c>
      <c r="DJ530" s="4" t="str">
        <f t="shared" si="623"/>
        <v>DJ$526</v>
      </c>
      <c r="DK530" s="4" t="str">
        <f t="shared" si="623"/>
        <v>DK$526</v>
      </c>
      <c r="DL530" s="4" t="str">
        <f t="shared" ref="DL530" si="624">ADDRESS(ROW(DL526),COLUMN(DL526),2)</f>
        <v>DL$526</v>
      </c>
    </row>
    <row r="531" spans="1:116" x14ac:dyDescent="0.35">
      <c r="B531" t="s">
        <v>332</v>
      </c>
      <c r="D531" t="s">
        <v>760</v>
      </c>
      <c r="E531" s="8" t="str">
        <f t="shared" si="612"/>
        <v>531 SALES-PV</v>
      </c>
      <c r="G531" s="128" t="s">
        <v>333</v>
      </c>
      <c r="H531" s="56"/>
      <c r="I531" s="79"/>
      <c r="J531" s="79"/>
      <c r="K531" s="15"/>
      <c r="L531" s="15"/>
      <c r="M531" s="15"/>
      <c r="N531" s="15"/>
      <c r="O531" s="15"/>
      <c r="P531" s="15"/>
      <c r="R531" s="15"/>
      <c r="S531" s="179" t="str">
        <f t="shared" ref="S531:AX531" si="625">S518</f>
        <v>S$17</v>
      </c>
      <c r="T531" s="179" t="str">
        <f t="shared" si="625"/>
        <v>T$17</v>
      </c>
      <c r="U531" s="179" t="str">
        <f t="shared" si="625"/>
        <v>U$17</v>
      </c>
      <c r="V531" s="179" t="str">
        <f t="shared" si="625"/>
        <v>V$17</v>
      </c>
      <c r="W531" s="179" t="str">
        <f t="shared" si="625"/>
        <v>W$17</v>
      </c>
      <c r="X531" s="179" t="str">
        <f t="shared" si="625"/>
        <v>X$17</v>
      </c>
      <c r="Y531" s="179" t="str">
        <f t="shared" si="625"/>
        <v>Y$17</v>
      </c>
      <c r="Z531" s="179" t="str">
        <f t="shared" si="625"/>
        <v>Z$17</v>
      </c>
      <c r="AA531" s="179" t="str">
        <f t="shared" si="625"/>
        <v>AA$17</v>
      </c>
      <c r="AB531" s="179" t="str">
        <f t="shared" si="625"/>
        <v>AB$17</v>
      </c>
      <c r="AC531" s="179" t="str">
        <f t="shared" si="625"/>
        <v>AC$17</v>
      </c>
      <c r="AD531" s="179" t="str">
        <f t="shared" si="625"/>
        <v>AD$17</v>
      </c>
      <c r="AE531" s="179" t="str">
        <f t="shared" si="625"/>
        <v>AE$17</v>
      </c>
      <c r="AF531" s="179" t="str">
        <f t="shared" si="625"/>
        <v>AF$17</v>
      </c>
      <c r="AG531" s="179" t="str">
        <f t="shared" si="625"/>
        <v>AG$17</v>
      </c>
      <c r="AH531" s="179" t="str">
        <f t="shared" si="625"/>
        <v>AH$17</v>
      </c>
      <c r="AI531" s="179" t="str">
        <f t="shared" si="625"/>
        <v>AI$17</v>
      </c>
      <c r="AJ531" s="179" t="str">
        <f t="shared" si="625"/>
        <v>AJ$17</v>
      </c>
      <c r="AK531" s="179" t="str">
        <f t="shared" si="625"/>
        <v>AK$17</v>
      </c>
      <c r="AL531" s="179" t="str">
        <f t="shared" si="625"/>
        <v>AL$17</v>
      </c>
      <c r="AM531" s="179" t="str">
        <f t="shared" si="625"/>
        <v>AM$17</v>
      </c>
      <c r="AN531" s="179" t="str">
        <f t="shared" si="625"/>
        <v>AN$17</v>
      </c>
      <c r="AO531" s="179" t="str">
        <f t="shared" si="625"/>
        <v>AO$17</v>
      </c>
      <c r="AP531" s="179" t="str">
        <f t="shared" si="625"/>
        <v>AP$17</v>
      </c>
      <c r="AQ531" s="179" t="str">
        <f t="shared" si="625"/>
        <v>AQ$17</v>
      </c>
      <c r="AR531" s="179" t="str">
        <f t="shared" si="625"/>
        <v>AR$17</v>
      </c>
      <c r="AS531" s="179" t="str">
        <f t="shared" si="625"/>
        <v>AS$17</v>
      </c>
      <c r="AT531" s="179" t="str">
        <f t="shared" si="625"/>
        <v>AT$17</v>
      </c>
      <c r="AU531" s="179" t="str">
        <f t="shared" si="625"/>
        <v>AU$17</v>
      </c>
      <c r="AV531" s="179" t="str">
        <f t="shared" si="625"/>
        <v>AV$17</v>
      </c>
      <c r="AW531" s="179" t="str">
        <f t="shared" si="625"/>
        <v>AW$17</v>
      </c>
      <c r="AX531" s="179" t="str">
        <f t="shared" si="625"/>
        <v>AX$17</v>
      </c>
      <c r="AY531" s="179" t="str">
        <f t="shared" ref="AY531:CD531" si="626">AY518</f>
        <v>AY$17</v>
      </c>
      <c r="AZ531" s="179" t="str">
        <f t="shared" si="626"/>
        <v>AZ$17</v>
      </c>
      <c r="BA531" s="179" t="str">
        <f t="shared" si="626"/>
        <v>BA$17</v>
      </c>
      <c r="BB531" s="179" t="str">
        <f t="shared" si="626"/>
        <v>BB$17</v>
      </c>
      <c r="BC531" s="179" t="str">
        <f t="shared" si="626"/>
        <v>BC$17</v>
      </c>
      <c r="BD531" s="179" t="str">
        <f t="shared" si="626"/>
        <v>BD$17</v>
      </c>
      <c r="BE531" s="179" t="str">
        <f t="shared" si="626"/>
        <v>BE$17</v>
      </c>
      <c r="BF531" s="179" t="str">
        <f t="shared" si="626"/>
        <v>BF$17</v>
      </c>
      <c r="BG531" s="179" t="str">
        <f t="shared" si="626"/>
        <v>BG$17</v>
      </c>
      <c r="BH531" s="179" t="str">
        <f t="shared" si="626"/>
        <v>BH$17</v>
      </c>
      <c r="BI531" s="179" t="str">
        <f t="shared" si="626"/>
        <v>BI$17</v>
      </c>
      <c r="BJ531" s="179" t="str">
        <f t="shared" si="626"/>
        <v>BJ$17</v>
      </c>
      <c r="BK531" s="179" t="str">
        <f t="shared" si="626"/>
        <v>BK$17</v>
      </c>
      <c r="BL531" s="179" t="str">
        <f t="shared" si="626"/>
        <v>BL$17</v>
      </c>
      <c r="BM531" s="179" t="str">
        <f t="shared" si="626"/>
        <v>BM$17</v>
      </c>
      <c r="BN531" s="179" t="str">
        <f t="shared" si="626"/>
        <v>BN$17</v>
      </c>
      <c r="BO531" s="179" t="str">
        <f t="shared" si="626"/>
        <v>BO$17</v>
      </c>
      <c r="BP531" s="179" t="str">
        <f t="shared" si="626"/>
        <v>BP$17</v>
      </c>
      <c r="BQ531" s="179" t="str">
        <f t="shared" si="626"/>
        <v>BQ$17</v>
      </c>
      <c r="BR531" s="179" t="str">
        <f t="shared" si="626"/>
        <v>BR$17</v>
      </c>
      <c r="BS531" s="179" t="str">
        <f t="shared" si="626"/>
        <v>BS$17</v>
      </c>
      <c r="BT531" s="179" t="str">
        <f t="shared" si="626"/>
        <v>BT$17</v>
      </c>
      <c r="BU531" s="179" t="str">
        <f t="shared" si="626"/>
        <v>BU$17</v>
      </c>
      <c r="BV531" s="179" t="str">
        <f t="shared" si="626"/>
        <v>BV$17</v>
      </c>
      <c r="BW531" s="179" t="str">
        <f t="shared" si="626"/>
        <v>BW$17</v>
      </c>
      <c r="BX531" s="179" t="str">
        <f t="shared" si="626"/>
        <v>BX$17</v>
      </c>
      <c r="BY531" s="179" t="str">
        <f t="shared" si="626"/>
        <v>BY$17</v>
      </c>
      <c r="BZ531" s="179" t="str">
        <f t="shared" si="626"/>
        <v>BZ$17</v>
      </c>
      <c r="CA531" s="179" t="str">
        <f t="shared" si="626"/>
        <v>CA$17</v>
      </c>
      <c r="CB531" s="179" t="str">
        <f t="shared" si="626"/>
        <v>CB$17</v>
      </c>
      <c r="CC531" s="179" t="str">
        <f t="shared" si="626"/>
        <v>CC$17</v>
      </c>
      <c r="CD531" s="179" t="str">
        <f t="shared" si="626"/>
        <v>CD$17</v>
      </c>
      <c r="CE531" s="179" t="str">
        <f t="shared" ref="CE531:CL531" si="627">CE518</f>
        <v>CE$17</v>
      </c>
      <c r="CF531" s="179" t="str">
        <f t="shared" si="627"/>
        <v>CF$17</v>
      </c>
      <c r="CG531" s="179" t="str">
        <f t="shared" si="627"/>
        <v>CG$17</v>
      </c>
      <c r="CH531" s="179" t="str">
        <f t="shared" si="627"/>
        <v>CH$17</v>
      </c>
      <c r="CI531" s="179" t="str">
        <f t="shared" si="627"/>
        <v>CI$17</v>
      </c>
      <c r="CJ531" s="179" t="str">
        <f t="shared" si="627"/>
        <v>CJ$17</v>
      </c>
      <c r="CK531" s="179" t="str">
        <f t="shared" si="627"/>
        <v>CK$17</v>
      </c>
      <c r="CL531" s="179" t="str">
        <f t="shared" si="627"/>
        <v>CL$17</v>
      </c>
      <c r="CN531" s="79"/>
      <c r="CO531" s="179" t="str">
        <f t="shared" ref="CO531:DK531" si="628">CO518</f>
        <v>CO$17</v>
      </c>
      <c r="CP531" s="179" t="str">
        <f t="shared" si="628"/>
        <v>CP$17</v>
      </c>
      <c r="CQ531" s="179" t="str">
        <f t="shared" si="628"/>
        <v>CQ$17</v>
      </c>
      <c r="CR531" s="179" t="str">
        <f t="shared" si="628"/>
        <v>CR$17</v>
      </c>
      <c r="CS531" s="179" t="str">
        <f t="shared" si="628"/>
        <v>CS$17</v>
      </c>
      <c r="CT531" s="179" t="str">
        <f t="shared" si="628"/>
        <v>CT$17</v>
      </c>
      <c r="CU531" s="179" t="str">
        <f t="shared" si="628"/>
        <v>CU$17</v>
      </c>
      <c r="CV531" s="179" t="str">
        <f t="shared" si="628"/>
        <v>CV$17</v>
      </c>
      <c r="CW531" s="179" t="str">
        <f t="shared" si="628"/>
        <v>CW$17</v>
      </c>
      <c r="CX531" s="179" t="str">
        <f t="shared" si="628"/>
        <v>CX$17</v>
      </c>
      <c r="CY531" s="179" t="str">
        <f t="shared" si="628"/>
        <v>CY$17</v>
      </c>
      <c r="CZ531" s="179" t="str">
        <f t="shared" si="628"/>
        <v>CZ$17</v>
      </c>
      <c r="DA531" s="179" t="str">
        <f t="shared" si="628"/>
        <v>DA$17</v>
      </c>
      <c r="DB531" s="179" t="str">
        <f t="shared" si="628"/>
        <v>DB$17</v>
      </c>
      <c r="DC531" s="179" t="str">
        <f t="shared" si="628"/>
        <v>DC$17</v>
      </c>
      <c r="DD531" s="179" t="str">
        <f t="shared" si="628"/>
        <v>DD$17</v>
      </c>
      <c r="DE531" s="179" t="str">
        <f t="shared" si="628"/>
        <v>DE$17</v>
      </c>
      <c r="DF531" s="179" t="str">
        <f t="shared" si="628"/>
        <v>DF$17</v>
      </c>
      <c r="DG531" s="179" t="str">
        <f t="shared" si="628"/>
        <v>DG$17</v>
      </c>
      <c r="DH531" s="179" t="str">
        <f t="shared" si="628"/>
        <v>DH$17</v>
      </c>
      <c r="DI531" s="179" t="str">
        <f t="shared" si="628"/>
        <v>DI$17</v>
      </c>
      <c r="DJ531" s="179" t="str">
        <f t="shared" si="628"/>
        <v>DJ$17</v>
      </c>
      <c r="DK531" s="179" t="str">
        <f t="shared" si="628"/>
        <v>DK$17</v>
      </c>
      <c r="DL531" s="179" t="str">
        <f t="shared" ref="DL531" si="629">DL518</f>
        <v>DL$17</v>
      </c>
    </row>
    <row r="532" spans="1:116" x14ac:dyDescent="0.35">
      <c r="B532" t="s">
        <v>332</v>
      </c>
      <c r="D532" t="s">
        <v>760</v>
      </c>
      <c r="E532" s="8" t="str">
        <f t="shared" si="612"/>
        <v>532 SALES-PV</v>
      </c>
      <c r="G532" s="8" t="str">
        <f>G519</f>
        <v>(Secondary label)</v>
      </c>
      <c r="H532" s="12"/>
      <c r="I532" s="60"/>
      <c r="J532" s="60"/>
      <c r="K532" s="15"/>
      <c r="L532" s="15"/>
      <c r="M532" s="15"/>
      <c r="N532" s="15"/>
      <c r="O532" s="15"/>
      <c r="P532" s="15"/>
      <c r="R532" s="15"/>
      <c r="S532" s="179">
        <f t="shared" ref="S532:AX532" si="630">S519</f>
        <v>0</v>
      </c>
      <c r="T532" s="179">
        <f t="shared" si="630"/>
        <v>0</v>
      </c>
      <c r="U532" s="179">
        <f t="shared" si="630"/>
        <v>0</v>
      </c>
      <c r="V532" s="179">
        <f t="shared" si="630"/>
        <v>0</v>
      </c>
      <c r="W532" s="179">
        <f t="shared" si="630"/>
        <v>0</v>
      </c>
      <c r="X532" s="179">
        <f t="shared" si="630"/>
        <v>0</v>
      </c>
      <c r="Y532" s="179">
        <f t="shared" si="630"/>
        <v>0</v>
      </c>
      <c r="Z532" s="179">
        <f t="shared" si="630"/>
        <v>0</v>
      </c>
      <c r="AA532" s="179">
        <f t="shared" si="630"/>
        <v>0</v>
      </c>
      <c r="AB532" s="179">
        <f t="shared" si="630"/>
        <v>0</v>
      </c>
      <c r="AC532" s="179">
        <f t="shared" si="630"/>
        <v>0</v>
      </c>
      <c r="AD532" s="179">
        <f t="shared" si="630"/>
        <v>0</v>
      </c>
      <c r="AE532" s="179">
        <f t="shared" si="630"/>
        <v>0</v>
      </c>
      <c r="AF532" s="179">
        <f t="shared" si="630"/>
        <v>0</v>
      </c>
      <c r="AG532" s="179">
        <f t="shared" si="630"/>
        <v>0</v>
      </c>
      <c r="AH532" s="179">
        <f t="shared" si="630"/>
        <v>0</v>
      </c>
      <c r="AI532" s="179">
        <f t="shared" si="630"/>
        <v>0</v>
      </c>
      <c r="AJ532" s="179">
        <f t="shared" si="630"/>
        <v>0</v>
      </c>
      <c r="AK532" s="179">
        <f t="shared" si="630"/>
        <v>0</v>
      </c>
      <c r="AL532" s="179">
        <f t="shared" si="630"/>
        <v>0</v>
      </c>
      <c r="AM532" s="179">
        <f t="shared" si="630"/>
        <v>0</v>
      </c>
      <c r="AN532" s="179">
        <f t="shared" si="630"/>
        <v>0</v>
      </c>
      <c r="AO532" s="179">
        <f t="shared" si="630"/>
        <v>0</v>
      </c>
      <c r="AP532" s="179">
        <f t="shared" si="630"/>
        <v>0</v>
      </c>
      <c r="AQ532" s="179">
        <f t="shared" si="630"/>
        <v>0</v>
      </c>
      <c r="AR532" s="179">
        <f t="shared" si="630"/>
        <v>0</v>
      </c>
      <c r="AS532" s="179">
        <f t="shared" si="630"/>
        <v>0</v>
      </c>
      <c r="AT532" s="179">
        <f t="shared" si="630"/>
        <v>0</v>
      </c>
      <c r="AU532" s="179">
        <f t="shared" si="630"/>
        <v>0</v>
      </c>
      <c r="AV532" s="179">
        <f t="shared" si="630"/>
        <v>0</v>
      </c>
      <c r="AW532" s="179">
        <f t="shared" si="630"/>
        <v>0</v>
      </c>
      <c r="AX532" s="179">
        <f t="shared" si="630"/>
        <v>0</v>
      </c>
      <c r="AY532" s="179">
        <f t="shared" ref="AY532:CD532" si="631">AY519</f>
        <v>0</v>
      </c>
      <c r="AZ532" s="179">
        <f t="shared" si="631"/>
        <v>0</v>
      </c>
      <c r="BA532" s="179">
        <f t="shared" si="631"/>
        <v>0</v>
      </c>
      <c r="BB532" s="179">
        <f t="shared" si="631"/>
        <v>0</v>
      </c>
      <c r="BC532" s="179">
        <f t="shared" si="631"/>
        <v>0</v>
      </c>
      <c r="BD532" s="179">
        <f t="shared" si="631"/>
        <v>0</v>
      </c>
      <c r="BE532" s="179">
        <f t="shared" si="631"/>
        <v>0</v>
      </c>
      <c r="BF532" s="179">
        <f t="shared" si="631"/>
        <v>0</v>
      </c>
      <c r="BG532" s="179">
        <f t="shared" si="631"/>
        <v>0</v>
      </c>
      <c r="BH532" s="179">
        <f t="shared" si="631"/>
        <v>0</v>
      </c>
      <c r="BI532" s="179">
        <f t="shared" si="631"/>
        <v>0</v>
      </c>
      <c r="BJ532" s="179">
        <f t="shared" si="631"/>
        <v>0</v>
      </c>
      <c r="BK532" s="179">
        <f t="shared" si="631"/>
        <v>0</v>
      </c>
      <c r="BL532" s="179">
        <f t="shared" si="631"/>
        <v>0</v>
      </c>
      <c r="BM532" s="179">
        <f t="shared" si="631"/>
        <v>0</v>
      </c>
      <c r="BN532" s="179">
        <f t="shared" si="631"/>
        <v>0</v>
      </c>
      <c r="BO532" s="179">
        <f t="shared" si="631"/>
        <v>0</v>
      </c>
      <c r="BP532" s="179">
        <f t="shared" si="631"/>
        <v>0</v>
      </c>
      <c r="BQ532" s="179">
        <f t="shared" si="631"/>
        <v>0</v>
      </c>
      <c r="BR532" s="179">
        <f t="shared" si="631"/>
        <v>0</v>
      </c>
      <c r="BS532" s="179">
        <f t="shared" si="631"/>
        <v>0</v>
      </c>
      <c r="BT532" s="179">
        <f t="shared" si="631"/>
        <v>0</v>
      </c>
      <c r="BU532" s="179">
        <f t="shared" si="631"/>
        <v>0</v>
      </c>
      <c r="BV532" s="179">
        <f t="shared" si="631"/>
        <v>0</v>
      </c>
      <c r="BW532" s="179">
        <f t="shared" si="631"/>
        <v>0</v>
      </c>
      <c r="BX532" s="179">
        <f t="shared" si="631"/>
        <v>0</v>
      </c>
      <c r="BY532" s="179">
        <f t="shared" si="631"/>
        <v>0</v>
      </c>
      <c r="BZ532" s="179">
        <f t="shared" si="631"/>
        <v>0</v>
      </c>
      <c r="CA532" s="179">
        <f t="shared" si="631"/>
        <v>0</v>
      </c>
      <c r="CB532" s="179">
        <f t="shared" si="631"/>
        <v>0</v>
      </c>
      <c r="CC532" s="179">
        <f t="shared" si="631"/>
        <v>0</v>
      </c>
      <c r="CD532" s="179">
        <f t="shared" si="631"/>
        <v>0</v>
      </c>
      <c r="CE532" s="179">
        <f t="shared" ref="CE532:CL532" si="632">CE519</f>
        <v>0</v>
      </c>
      <c r="CF532" s="179">
        <f t="shared" si="632"/>
        <v>0</v>
      </c>
      <c r="CG532" s="179">
        <f t="shared" si="632"/>
        <v>0</v>
      </c>
      <c r="CH532" s="179">
        <f t="shared" si="632"/>
        <v>0</v>
      </c>
      <c r="CI532" s="179">
        <f t="shared" si="632"/>
        <v>0</v>
      </c>
      <c r="CJ532" s="179">
        <f t="shared" si="632"/>
        <v>0</v>
      </c>
      <c r="CK532" s="179">
        <f t="shared" si="632"/>
        <v>0</v>
      </c>
      <c r="CL532" s="179">
        <f t="shared" si="632"/>
        <v>0</v>
      </c>
      <c r="CN532" s="60"/>
      <c r="CO532" s="179">
        <f t="shared" ref="CO532:DK532" si="633">CO519</f>
        <v>0</v>
      </c>
      <c r="CP532" s="179">
        <f t="shared" si="633"/>
        <v>0</v>
      </c>
      <c r="CQ532" s="179">
        <f t="shared" si="633"/>
        <v>0</v>
      </c>
      <c r="CR532" s="179">
        <f t="shared" si="633"/>
        <v>0</v>
      </c>
      <c r="CS532" s="179">
        <f t="shared" si="633"/>
        <v>0</v>
      </c>
      <c r="CT532" s="179">
        <f t="shared" si="633"/>
        <v>0</v>
      </c>
      <c r="CU532" s="179">
        <f t="shared" si="633"/>
        <v>0</v>
      </c>
      <c r="CV532" s="179">
        <f t="shared" si="633"/>
        <v>0</v>
      </c>
      <c r="CW532" s="179">
        <f t="shared" si="633"/>
        <v>0</v>
      </c>
      <c r="CX532" s="179">
        <f t="shared" si="633"/>
        <v>0</v>
      </c>
      <c r="CY532" s="179">
        <f t="shared" si="633"/>
        <v>0</v>
      </c>
      <c r="CZ532" s="179">
        <f t="shared" si="633"/>
        <v>0</v>
      </c>
      <c r="DA532" s="179">
        <f t="shared" si="633"/>
        <v>0</v>
      </c>
      <c r="DB532" s="179">
        <f t="shared" si="633"/>
        <v>0</v>
      </c>
      <c r="DC532" s="179">
        <f t="shared" si="633"/>
        <v>0</v>
      </c>
      <c r="DD532" s="179">
        <f t="shared" si="633"/>
        <v>0</v>
      </c>
      <c r="DE532" s="179">
        <f t="shared" si="633"/>
        <v>0</v>
      </c>
      <c r="DF532" s="179">
        <f t="shared" si="633"/>
        <v>0</v>
      </c>
      <c r="DG532" s="179">
        <f t="shared" si="633"/>
        <v>0</v>
      </c>
      <c r="DH532" s="179">
        <f t="shared" si="633"/>
        <v>0</v>
      </c>
      <c r="DI532" s="179">
        <f t="shared" si="633"/>
        <v>0</v>
      </c>
      <c r="DJ532" s="179">
        <f t="shared" si="633"/>
        <v>0</v>
      </c>
      <c r="DK532" s="179">
        <f t="shared" si="633"/>
        <v>0</v>
      </c>
      <c r="DL532" s="179">
        <f t="shared" ref="DL532" si="634">DL519</f>
        <v>0</v>
      </c>
    </row>
    <row r="533" spans="1:116" x14ac:dyDescent="0.35">
      <c r="B533" t="s">
        <v>332</v>
      </c>
      <c r="D533" t="s">
        <v>760</v>
      </c>
      <c r="E533" s="8" t="str">
        <f t="shared" ref="E533" si="635">ROW()&amp;" "&amp;D533</f>
        <v>533 SALES-PV</v>
      </c>
      <c r="G533" s="8" t="str">
        <f>G520</f>
        <v xml:space="preserve">secondary unit </v>
      </c>
      <c r="H533" s="12"/>
      <c r="I533" s="60"/>
      <c r="J533" s="60"/>
      <c r="K533" s="15"/>
      <c r="L533" s="15"/>
      <c r="M533" s="15"/>
      <c r="N533" s="15"/>
      <c r="O533" s="15"/>
      <c r="P533" s="15"/>
      <c r="R533" s="15"/>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N533" s="60"/>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row>
    <row r="534" spans="1:116" x14ac:dyDescent="0.35">
      <c r="B534" t="s">
        <v>332</v>
      </c>
      <c r="D534" t="s">
        <v>760</v>
      </c>
      <c r="E534" s="8" t="str">
        <f t="shared" si="612"/>
        <v>534 SALES-PV</v>
      </c>
      <c r="G534" s="8" t="str">
        <f>G521</f>
        <v>Secondary revenue driver</v>
      </c>
      <c r="H534" s="12"/>
      <c r="I534" s="60"/>
      <c r="J534" s="60"/>
      <c r="K534" s="15"/>
      <c r="L534" s="15"/>
      <c r="M534" s="15"/>
      <c r="N534" s="15"/>
      <c r="O534" s="15"/>
      <c r="P534" s="15"/>
      <c r="R534" s="15"/>
      <c r="S534" s="179" t="str">
        <f t="shared" ref="S534:AX534" si="636">S521</f>
        <v>S$18</v>
      </c>
      <c r="T534" s="179" t="str">
        <f t="shared" si="636"/>
        <v>T$18</v>
      </c>
      <c r="U534" s="179" t="str">
        <f t="shared" si="636"/>
        <v>U$18</v>
      </c>
      <c r="V534" s="179" t="str">
        <f t="shared" si="636"/>
        <v>V$18</v>
      </c>
      <c r="W534" s="179" t="str">
        <f t="shared" si="636"/>
        <v>W$18</v>
      </c>
      <c r="X534" s="179" t="str">
        <f t="shared" si="636"/>
        <v>X$18</v>
      </c>
      <c r="Y534" s="179" t="str">
        <f t="shared" si="636"/>
        <v>Y$18</v>
      </c>
      <c r="Z534" s="179" t="str">
        <f t="shared" si="636"/>
        <v>Z$18</v>
      </c>
      <c r="AA534" s="179" t="str">
        <f t="shared" si="636"/>
        <v>AA$18</v>
      </c>
      <c r="AB534" s="179" t="str">
        <f t="shared" si="636"/>
        <v>AB$18</v>
      </c>
      <c r="AC534" s="179" t="str">
        <f t="shared" si="636"/>
        <v>AC$18</v>
      </c>
      <c r="AD534" s="179" t="str">
        <f t="shared" si="636"/>
        <v>AD$18</v>
      </c>
      <c r="AE534" s="179" t="str">
        <f t="shared" si="636"/>
        <v>AE$18</v>
      </c>
      <c r="AF534" s="179" t="str">
        <f t="shared" si="636"/>
        <v>AF$18</v>
      </c>
      <c r="AG534" s="179" t="str">
        <f t="shared" si="636"/>
        <v>AG$18</v>
      </c>
      <c r="AH534" s="179" t="str">
        <f t="shared" si="636"/>
        <v>AH$18</v>
      </c>
      <c r="AI534" s="179" t="str">
        <f t="shared" si="636"/>
        <v>AI$18</v>
      </c>
      <c r="AJ534" s="179" t="str">
        <f t="shared" si="636"/>
        <v>AJ$18</v>
      </c>
      <c r="AK534" s="179" t="str">
        <f t="shared" si="636"/>
        <v>AK$18</v>
      </c>
      <c r="AL534" s="179" t="str">
        <f t="shared" si="636"/>
        <v>AL$18</v>
      </c>
      <c r="AM534" s="179" t="str">
        <f t="shared" si="636"/>
        <v>AM$18</v>
      </c>
      <c r="AN534" s="179" t="str">
        <f t="shared" si="636"/>
        <v>AN$18</v>
      </c>
      <c r="AO534" s="179" t="str">
        <f t="shared" si="636"/>
        <v>AO$18</v>
      </c>
      <c r="AP534" s="179" t="str">
        <f t="shared" si="636"/>
        <v>AP$18</v>
      </c>
      <c r="AQ534" s="179" t="str">
        <f t="shared" si="636"/>
        <v>AQ$18</v>
      </c>
      <c r="AR534" s="179" t="str">
        <f t="shared" si="636"/>
        <v>AR$18</v>
      </c>
      <c r="AS534" s="179" t="str">
        <f t="shared" si="636"/>
        <v>AS$18</v>
      </c>
      <c r="AT534" s="179" t="str">
        <f t="shared" si="636"/>
        <v>AT$18</v>
      </c>
      <c r="AU534" s="179" t="str">
        <f t="shared" si="636"/>
        <v>AU$18</v>
      </c>
      <c r="AV534" s="179" t="str">
        <f t="shared" si="636"/>
        <v>AV$18</v>
      </c>
      <c r="AW534" s="179" t="str">
        <f t="shared" si="636"/>
        <v>AW$18</v>
      </c>
      <c r="AX534" s="179" t="str">
        <f t="shared" si="636"/>
        <v>AX$18</v>
      </c>
      <c r="AY534" s="179" t="str">
        <f t="shared" ref="AY534:CD534" si="637">AY521</f>
        <v>AY$18</v>
      </c>
      <c r="AZ534" s="179" t="str">
        <f t="shared" si="637"/>
        <v>AZ$18</v>
      </c>
      <c r="BA534" s="179" t="str">
        <f t="shared" si="637"/>
        <v>BA$18</v>
      </c>
      <c r="BB534" s="179" t="str">
        <f t="shared" si="637"/>
        <v>BB$18</v>
      </c>
      <c r="BC534" s="179" t="str">
        <f t="shared" si="637"/>
        <v>BC$18</v>
      </c>
      <c r="BD534" s="179" t="str">
        <f t="shared" si="637"/>
        <v>BD$18</v>
      </c>
      <c r="BE534" s="179" t="str">
        <f t="shared" si="637"/>
        <v>BE$18</v>
      </c>
      <c r="BF534" s="179" t="str">
        <f t="shared" si="637"/>
        <v>BF$18</v>
      </c>
      <c r="BG534" s="179" t="str">
        <f t="shared" si="637"/>
        <v>BG$18</v>
      </c>
      <c r="BH534" s="179" t="str">
        <f t="shared" si="637"/>
        <v>BH$18</v>
      </c>
      <c r="BI534" s="179" t="str">
        <f t="shared" si="637"/>
        <v>BI$18</v>
      </c>
      <c r="BJ534" s="179" t="str">
        <f t="shared" si="637"/>
        <v>BJ$18</v>
      </c>
      <c r="BK534" s="179" t="str">
        <f t="shared" si="637"/>
        <v>BK$18</v>
      </c>
      <c r="BL534" s="179" t="str">
        <f t="shared" si="637"/>
        <v>BL$18</v>
      </c>
      <c r="BM534" s="179" t="str">
        <f t="shared" si="637"/>
        <v>BM$18</v>
      </c>
      <c r="BN534" s="179" t="str">
        <f t="shared" si="637"/>
        <v>BN$18</v>
      </c>
      <c r="BO534" s="179" t="str">
        <f t="shared" si="637"/>
        <v>BO$18</v>
      </c>
      <c r="BP534" s="179" t="str">
        <f t="shared" si="637"/>
        <v>BP$18</v>
      </c>
      <c r="BQ534" s="179" t="str">
        <f t="shared" si="637"/>
        <v>BQ$18</v>
      </c>
      <c r="BR534" s="179" t="str">
        <f t="shared" si="637"/>
        <v>BR$18</v>
      </c>
      <c r="BS534" s="179" t="str">
        <f t="shared" si="637"/>
        <v>BS$18</v>
      </c>
      <c r="BT534" s="179" t="str">
        <f t="shared" si="637"/>
        <v>BT$18</v>
      </c>
      <c r="BU534" s="179" t="str">
        <f t="shared" si="637"/>
        <v>BU$18</v>
      </c>
      <c r="BV534" s="179" t="str">
        <f t="shared" si="637"/>
        <v>BV$18</v>
      </c>
      <c r="BW534" s="179" t="str">
        <f t="shared" si="637"/>
        <v>BW$18</v>
      </c>
      <c r="BX534" s="179" t="str">
        <f t="shared" si="637"/>
        <v>BX$18</v>
      </c>
      <c r="BY534" s="179" t="str">
        <f t="shared" si="637"/>
        <v>BY$18</v>
      </c>
      <c r="BZ534" s="179" t="str">
        <f t="shared" si="637"/>
        <v>BZ$18</v>
      </c>
      <c r="CA534" s="179" t="str">
        <f t="shared" si="637"/>
        <v>CA$18</v>
      </c>
      <c r="CB534" s="179" t="str">
        <f t="shared" si="637"/>
        <v>CB$18</v>
      </c>
      <c r="CC534" s="179" t="str">
        <f t="shared" si="637"/>
        <v>CC$18</v>
      </c>
      <c r="CD534" s="179" t="str">
        <f t="shared" si="637"/>
        <v>CD$18</v>
      </c>
      <c r="CE534" s="179" t="str">
        <f t="shared" ref="CE534:CL534" si="638">CE521</f>
        <v>CE$18</v>
      </c>
      <c r="CF534" s="179" t="str">
        <f t="shared" si="638"/>
        <v>CF$18</v>
      </c>
      <c r="CG534" s="179" t="str">
        <f t="shared" si="638"/>
        <v>CG$18</v>
      </c>
      <c r="CH534" s="179" t="str">
        <f t="shared" si="638"/>
        <v>CH$18</v>
      </c>
      <c r="CI534" s="179" t="str">
        <f t="shared" si="638"/>
        <v>CI$18</v>
      </c>
      <c r="CJ534" s="179" t="str">
        <f t="shared" si="638"/>
        <v>CJ$18</v>
      </c>
      <c r="CK534" s="179" t="str">
        <f t="shared" si="638"/>
        <v>CK$18</v>
      </c>
      <c r="CL534" s="179" t="str">
        <f t="shared" si="638"/>
        <v>CL$18</v>
      </c>
      <c r="CN534" s="60"/>
      <c r="CO534" s="179" t="str">
        <f t="shared" ref="CO534:DK534" si="639">CO521</f>
        <v>CO$18</v>
      </c>
      <c r="CP534" s="179" t="str">
        <f t="shared" si="639"/>
        <v>CP$18</v>
      </c>
      <c r="CQ534" s="179" t="str">
        <f t="shared" si="639"/>
        <v>CQ$18</v>
      </c>
      <c r="CR534" s="179" t="str">
        <f t="shared" si="639"/>
        <v>CR$18</v>
      </c>
      <c r="CS534" s="179" t="str">
        <f t="shared" si="639"/>
        <v>CS$18</v>
      </c>
      <c r="CT534" s="179" t="str">
        <f t="shared" si="639"/>
        <v>CT$18</v>
      </c>
      <c r="CU534" s="179" t="str">
        <f t="shared" si="639"/>
        <v>CU$18</v>
      </c>
      <c r="CV534" s="179" t="str">
        <f t="shared" si="639"/>
        <v>CV$18</v>
      </c>
      <c r="CW534" s="179" t="str">
        <f t="shared" si="639"/>
        <v>CW$18</v>
      </c>
      <c r="CX534" s="179" t="str">
        <f t="shared" si="639"/>
        <v>CX$18</v>
      </c>
      <c r="CY534" s="179" t="str">
        <f t="shared" si="639"/>
        <v>CY$18</v>
      </c>
      <c r="CZ534" s="179" t="str">
        <f t="shared" si="639"/>
        <v>CZ$18</v>
      </c>
      <c r="DA534" s="179" t="str">
        <f t="shared" si="639"/>
        <v>DA$18</v>
      </c>
      <c r="DB534" s="179" t="str">
        <f t="shared" si="639"/>
        <v>DB$18</v>
      </c>
      <c r="DC534" s="179" t="str">
        <f t="shared" si="639"/>
        <v>DC$18</v>
      </c>
      <c r="DD534" s="179" t="str">
        <f t="shared" si="639"/>
        <v>DD$18</v>
      </c>
      <c r="DE534" s="179" t="str">
        <f t="shared" si="639"/>
        <v>DE$18</v>
      </c>
      <c r="DF534" s="179" t="str">
        <f t="shared" si="639"/>
        <v>DF$18</v>
      </c>
      <c r="DG534" s="179" t="str">
        <f t="shared" si="639"/>
        <v>DG$18</v>
      </c>
      <c r="DH534" s="179" t="str">
        <f t="shared" si="639"/>
        <v>DH$18</v>
      </c>
      <c r="DI534" s="179" t="str">
        <f t="shared" si="639"/>
        <v>DI$18</v>
      </c>
      <c r="DJ534" s="179" t="str">
        <f t="shared" si="639"/>
        <v>DJ$18</v>
      </c>
      <c r="DK534" s="179" t="str">
        <f t="shared" si="639"/>
        <v>DK$18</v>
      </c>
      <c r="DL534" s="179" t="str">
        <f t="shared" ref="DL534" si="640">DL521</f>
        <v>DL$18</v>
      </c>
    </row>
    <row r="535" spans="1:116" x14ac:dyDescent="0.35">
      <c r="B535" t="s">
        <v>332</v>
      </c>
      <c r="D535" t="s">
        <v>760</v>
      </c>
      <c r="E535" s="8" t="str">
        <f t="shared" si="612"/>
        <v>535 SALES-PV</v>
      </c>
      <c r="G535" s="8" t="str">
        <f>G522</f>
        <v>Secondary volume driver</v>
      </c>
      <c r="H535" s="12"/>
      <c r="I535" s="60"/>
      <c r="J535" s="60"/>
      <c r="K535" s="15"/>
      <c r="L535" s="15"/>
      <c r="M535" s="15"/>
      <c r="N535" s="15"/>
      <c r="O535" s="15"/>
      <c r="P535" s="15"/>
      <c r="R535" s="15"/>
      <c r="S535" s="179" t="str">
        <f t="shared" ref="S535:AX535" si="641">S522</f>
        <v>S$19</v>
      </c>
      <c r="T535" s="179" t="str">
        <f t="shared" si="641"/>
        <v>T$19</v>
      </c>
      <c r="U535" s="179" t="str">
        <f t="shared" si="641"/>
        <v>U$19</v>
      </c>
      <c r="V535" s="179" t="str">
        <f t="shared" si="641"/>
        <v>V$19</v>
      </c>
      <c r="W535" s="179" t="str">
        <f t="shared" si="641"/>
        <v>W$19</v>
      </c>
      <c r="X535" s="179" t="str">
        <f t="shared" si="641"/>
        <v>X$19</v>
      </c>
      <c r="Y535" s="179" t="str">
        <f t="shared" si="641"/>
        <v>Y$19</v>
      </c>
      <c r="Z535" s="179" t="str">
        <f t="shared" si="641"/>
        <v>Z$19</v>
      </c>
      <c r="AA535" s="179" t="str">
        <f t="shared" si="641"/>
        <v>AA$19</v>
      </c>
      <c r="AB535" s="179" t="str">
        <f t="shared" si="641"/>
        <v>AB$19</v>
      </c>
      <c r="AC535" s="179" t="str">
        <f t="shared" si="641"/>
        <v>AC$19</v>
      </c>
      <c r="AD535" s="179" t="str">
        <f t="shared" si="641"/>
        <v>AD$19</v>
      </c>
      <c r="AE535" s="179" t="str">
        <f t="shared" si="641"/>
        <v>AE$19</v>
      </c>
      <c r="AF535" s="179" t="str">
        <f t="shared" si="641"/>
        <v>AF$19</v>
      </c>
      <c r="AG535" s="179" t="str">
        <f t="shared" si="641"/>
        <v>AG$19</v>
      </c>
      <c r="AH535" s="179" t="str">
        <f t="shared" si="641"/>
        <v>AH$19</v>
      </c>
      <c r="AI535" s="179" t="str">
        <f t="shared" si="641"/>
        <v>AI$19</v>
      </c>
      <c r="AJ535" s="179" t="str">
        <f t="shared" si="641"/>
        <v>AJ$19</v>
      </c>
      <c r="AK535" s="179" t="str">
        <f t="shared" si="641"/>
        <v>AK$19</v>
      </c>
      <c r="AL535" s="179" t="str">
        <f t="shared" si="641"/>
        <v>AL$19</v>
      </c>
      <c r="AM535" s="179" t="str">
        <f t="shared" si="641"/>
        <v>AM$19</v>
      </c>
      <c r="AN535" s="179" t="str">
        <f t="shared" si="641"/>
        <v>AN$19</v>
      </c>
      <c r="AO535" s="179" t="str">
        <f t="shared" si="641"/>
        <v>AO$19</v>
      </c>
      <c r="AP535" s="179" t="str">
        <f t="shared" si="641"/>
        <v>AP$19</v>
      </c>
      <c r="AQ535" s="179" t="str">
        <f t="shared" si="641"/>
        <v>AQ$19</v>
      </c>
      <c r="AR535" s="179" t="str">
        <f t="shared" si="641"/>
        <v>AR$19</v>
      </c>
      <c r="AS535" s="179" t="str">
        <f t="shared" si="641"/>
        <v>AS$19</v>
      </c>
      <c r="AT535" s="179" t="str">
        <f t="shared" si="641"/>
        <v>AT$19</v>
      </c>
      <c r="AU535" s="179" t="str">
        <f t="shared" si="641"/>
        <v>AU$19</v>
      </c>
      <c r="AV535" s="179" t="str">
        <f t="shared" si="641"/>
        <v>AV$19</v>
      </c>
      <c r="AW535" s="179" t="str">
        <f t="shared" si="641"/>
        <v>AW$19</v>
      </c>
      <c r="AX535" s="179" t="str">
        <f t="shared" si="641"/>
        <v>AX$19</v>
      </c>
      <c r="AY535" s="179" t="str">
        <f t="shared" ref="AY535:CD535" si="642">AY522</f>
        <v>AY$19</v>
      </c>
      <c r="AZ535" s="179" t="str">
        <f t="shared" si="642"/>
        <v>AZ$19</v>
      </c>
      <c r="BA535" s="179" t="str">
        <f t="shared" si="642"/>
        <v>BA$19</v>
      </c>
      <c r="BB535" s="179" t="str">
        <f t="shared" si="642"/>
        <v>BB$19</v>
      </c>
      <c r="BC535" s="179" t="str">
        <f t="shared" si="642"/>
        <v>BC$19</v>
      </c>
      <c r="BD535" s="179" t="str">
        <f t="shared" si="642"/>
        <v>BD$19</v>
      </c>
      <c r="BE535" s="179" t="str">
        <f t="shared" si="642"/>
        <v>BE$19</v>
      </c>
      <c r="BF535" s="179" t="str">
        <f t="shared" si="642"/>
        <v>BF$19</v>
      </c>
      <c r="BG535" s="179" t="str">
        <f t="shared" si="642"/>
        <v>BG$19</v>
      </c>
      <c r="BH535" s="179" t="str">
        <f t="shared" si="642"/>
        <v>BH$19</v>
      </c>
      <c r="BI535" s="179" t="str">
        <f t="shared" si="642"/>
        <v>BI$19</v>
      </c>
      <c r="BJ535" s="179" t="str">
        <f t="shared" si="642"/>
        <v>BJ$19</v>
      </c>
      <c r="BK535" s="179" t="str">
        <f t="shared" si="642"/>
        <v>BK$19</v>
      </c>
      <c r="BL535" s="179" t="str">
        <f t="shared" si="642"/>
        <v>BL$19</v>
      </c>
      <c r="BM535" s="179" t="str">
        <f t="shared" si="642"/>
        <v>BM$19</v>
      </c>
      <c r="BN535" s="179" t="str">
        <f t="shared" si="642"/>
        <v>BN$19</v>
      </c>
      <c r="BO535" s="179" t="str">
        <f t="shared" si="642"/>
        <v>BO$19</v>
      </c>
      <c r="BP535" s="179" t="str">
        <f t="shared" si="642"/>
        <v>BP$19</v>
      </c>
      <c r="BQ535" s="179" t="str">
        <f t="shared" si="642"/>
        <v>BQ$19</v>
      </c>
      <c r="BR535" s="179" t="str">
        <f t="shared" si="642"/>
        <v>BR$19</v>
      </c>
      <c r="BS535" s="179" t="str">
        <f t="shared" si="642"/>
        <v>BS$19</v>
      </c>
      <c r="BT535" s="179" t="str">
        <f t="shared" si="642"/>
        <v>BT$19</v>
      </c>
      <c r="BU535" s="179" t="str">
        <f t="shared" si="642"/>
        <v>BU$19</v>
      </c>
      <c r="BV535" s="179" t="str">
        <f t="shared" si="642"/>
        <v>BV$19</v>
      </c>
      <c r="BW535" s="179" t="str">
        <f t="shared" si="642"/>
        <v>BW$19</v>
      </c>
      <c r="BX535" s="179" t="str">
        <f t="shared" si="642"/>
        <v>BX$19</v>
      </c>
      <c r="BY535" s="179" t="str">
        <f t="shared" si="642"/>
        <v>BY$19</v>
      </c>
      <c r="BZ535" s="179" t="str">
        <f t="shared" si="642"/>
        <v>BZ$19</v>
      </c>
      <c r="CA535" s="179" t="str">
        <f t="shared" si="642"/>
        <v>CA$19</v>
      </c>
      <c r="CB535" s="179" t="str">
        <f t="shared" si="642"/>
        <v>CB$19</v>
      </c>
      <c r="CC535" s="179" t="str">
        <f t="shared" si="642"/>
        <v>CC$19</v>
      </c>
      <c r="CD535" s="179" t="str">
        <f t="shared" si="642"/>
        <v>CD$19</v>
      </c>
      <c r="CE535" s="179" t="str">
        <f t="shared" ref="CE535:CL535" si="643">CE522</f>
        <v>CE$19</v>
      </c>
      <c r="CF535" s="179" t="str">
        <f t="shared" si="643"/>
        <v>CF$19</v>
      </c>
      <c r="CG535" s="179" t="str">
        <f t="shared" si="643"/>
        <v>CG$19</v>
      </c>
      <c r="CH535" s="179" t="str">
        <f t="shared" si="643"/>
        <v>CH$19</v>
      </c>
      <c r="CI535" s="179" t="str">
        <f t="shared" si="643"/>
        <v>CI$19</v>
      </c>
      <c r="CJ535" s="179" t="str">
        <f t="shared" si="643"/>
        <v>CJ$19</v>
      </c>
      <c r="CK535" s="179" t="str">
        <f t="shared" si="643"/>
        <v>CK$19</v>
      </c>
      <c r="CL535" s="179" t="str">
        <f t="shared" si="643"/>
        <v>CL$19</v>
      </c>
      <c r="CN535" s="60"/>
      <c r="CO535" s="179" t="str">
        <f t="shared" ref="CO535:DK535" si="644">CO522</f>
        <v>CO$19</v>
      </c>
      <c r="CP535" s="179" t="str">
        <f t="shared" si="644"/>
        <v>CP$19</v>
      </c>
      <c r="CQ535" s="179" t="str">
        <f t="shared" si="644"/>
        <v>CQ$19</v>
      </c>
      <c r="CR535" s="179" t="str">
        <f t="shared" si="644"/>
        <v>CR$19</v>
      </c>
      <c r="CS535" s="179" t="str">
        <f t="shared" si="644"/>
        <v>CS$19</v>
      </c>
      <c r="CT535" s="179" t="str">
        <f t="shared" si="644"/>
        <v>CT$19</v>
      </c>
      <c r="CU535" s="179" t="str">
        <f t="shared" si="644"/>
        <v>CU$19</v>
      </c>
      <c r="CV535" s="179" t="str">
        <f t="shared" si="644"/>
        <v>CV$19</v>
      </c>
      <c r="CW535" s="179" t="str">
        <f t="shared" si="644"/>
        <v>CW$19</v>
      </c>
      <c r="CX535" s="179" t="str">
        <f t="shared" si="644"/>
        <v>CX$19</v>
      </c>
      <c r="CY535" s="179" t="str">
        <f t="shared" si="644"/>
        <v>CY$19</v>
      </c>
      <c r="CZ535" s="179" t="str">
        <f t="shared" si="644"/>
        <v>CZ$19</v>
      </c>
      <c r="DA535" s="179" t="str">
        <f t="shared" si="644"/>
        <v>DA$19</v>
      </c>
      <c r="DB535" s="179" t="str">
        <f t="shared" si="644"/>
        <v>DB$19</v>
      </c>
      <c r="DC535" s="179" t="str">
        <f t="shared" si="644"/>
        <v>DC$19</v>
      </c>
      <c r="DD535" s="179" t="str">
        <f t="shared" si="644"/>
        <v>DD$19</v>
      </c>
      <c r="DE535" s="179" t="str">
        <f t="shared" si="644"/>
        <v>DE$19</v>
      </c>
      <c r="DF535" s="179" t="str">
        <f t="shared" si="644"/>
        <v>DF$19</v>
      </c>
      <c r="DG535" s="179" t="str">
        <f t="shared" si="644"/>
        <v>DG$19</v>
      </c>
      <c r="DH535" s="179" t="str">
        <f t="shared" si="644"/>
        <v>DH$19</v>
      </c>
      <c r="DI535" s="179" t="str">
        <f t="shared" si="644"/>
        <v>DI$19</v>
      </c>
      <c r="DJ535" s="179" t="str">
        <f t="shared" si="644"/>
        <v>DJ$19</v>
      </c>
      <c r="DK535" s="179" t="str">
        <f t="shared" si="644"/>
        <v>DK$19</v>
      </c>
      <c r="DL535" s="179" t="str">
        <f t="shared" ref="DL535" si="645">DL522</f>
        <v>DL$19</v>
      </c>
    </row>
    <row r="536" spans="1:116" x14ac:dyDescent="0.35">
      <c r="E536" s="8"/>
      <c r="H536" s="12"/>
      <c r="I536" s="60"/>
      <c r="J536" s="60"/>
      <c r="K536" s="15"/>
      <c r="L536" s="15"/>
      <c r="M536" s="15"/>
      <c r="N536" s="15"/>
      <c r="O536" s="15"/>
      <c r="P536" s="15"/>
      <c r="R536" s="15"/>
      <c r="S536" s="179">
        <v>20</v>
      </c>
      <c r="T536" s="179">
        <v>20</v>
      </c>
      <c r="U536" s="179">
        <v>20</v>
      </c>
      <c r="V536" s="179">
        <v>20</v>
      </c>
      <c r="W536" s="179">
        <v>20</v>
      </c>
      <c r="X536" s="179">
        <v>20</v>
      </c>
      <c r="Y536" s="179">
        <v>20</v>
      </c>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N536" s="60"/>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row>
    <row r="537" spans="1:116" x14ac:dyDescent="0.35">
      <c r="A537" s="174"/>
      <c r="E537" s="8"/>
      <c r="G537" s="175" t="s">
        <v>490</v>
      </c>
      <c r="H537" s="174"/>
      <c r="I537" s="176"/>
      <c r="J537" s="176"/>
      <c r="K537" s="197"/>
      <c r="L537" s="197"/>
      <c r="M537" s="197"/>
      <c r="N537" s="197"/>
      <c r="O537" s="197"/>
      <c r="P537" s="197"/>
      <c r="R537" s="198"/>
      <c r="S537" s="174"/>
      <c r="T537" s="174"/>
      <c r="U537" s="174"/>
      <c r="V537" s="174"/>
      <c r="W537" s="174"/>
      <c r="X537" s="174"/>
      <c r="Y537" s="174"/>
      <c r="Z537" s="174"/>
      <c r="AA537" s="174"/>
      <c r="AB537" s="174"/>
      <c r="AC537" s="174"/>
      <c r="AD537" s="174"/>
      <c r="AE537" s="174"/>
      <c r="AF537" s="174"/>
      <c r="AG537" s="174"/>
      <c r="AH537" s="174"/>
      <c r="AI537" s="174"/>
      <c r="AJ537" s="174"/>
      <c r="AK537" s="174"/>
      <c r="AL537" s="174"/>
      <c r="AM537" s="174"/>
      <c r="AN537" s="174"/>
      <c r="AO537" s="174"/>
      <c r="AP537" s="174"/>
      <c r="AQ537" s="174"/>
      <c r="AR537" s="174"/>
      <c r="AS537" s="174"/>
      <c r="AT537" s="174"/>
      <c r="AU537" s="174"/>
      <c r="AV537" s="174"/>
      <c r="AW537" s="174"/>
      <c r="AX537" s="174"/>
      <c r="AY537" s="174"/>
      <c r="AZ537" s="174"/>
      <c r="BA537" s="174"/>
      <c r="BB537" s="174"/>
      <c r="BC537" s="174"/>
      <c r="BD537" s="174"/>
      <c r="BE537" s="174"/>
      <c r="BF537" s="174"/>
      <c r="BG537" s="174"/>
      <c r="BH537" s="174"/>
      <c r="BI537" s="174"/>
      <c r="BJ537" s="174"/>
      <c r="BK537" s="174"/>
      <c r="BL537" s="174"/>
      <c r="BM537" s="174"/>
      <c r="BN537" s="174"/>
      <c r="BO537" s="174"/>
      <c r="BP537" s="174"/>
      <c r="BQ537" s="174"/>
      <c r="BR537" s="174"/>
      <c r="BS537" s="174"/>
      <c r="BT537" s="174"/>
      <c r="BU537" s="174"/>
      <c r="BV537" s="174"/>
      <c r="BW537" s="174"/>
      <c r="BX537" s="174"/>
      <c r="BY537" s="174"/>
      <c r="BZ537" s="174"/>
      <c r="CA537" s="174"/>
      <c r="CB537" s="174"/>
      <c r="CC537" s="174"/>
      <c r="CD537" s="174"/>
      <c r="CE537" s="174"/>
      <c r="CF537" s="174"/>
      <c r="CG537" s="174"/>
      <c r="CH537" s="174"/>
      <c r="CI537" s="174"/>
      <c r="CJ537" s="174"/>
      <c r="CK537" s="174"/>
      <c r="CL537" s="174"/>
      <c r="CN537" s="176"/>
      <c r="CO537" s="174"/>
      <c r="CP537" s="174"/>
      <c r="CQ537" s="174"/>
      <c r="CR537" s="174"/>
      <c r="CS537" s="174"/>
      <c r="CT537" s="174"/>
      <c r="CU537" s="174"/>
      <c r="CV537" s="174"/>
      <c r="CW537" s="174"/>
      <c r="CX537" s="174"/>
      <c r="CY537" s="174"/>
      <c r="CZ537" s="174"/>
      <c r="DA537" s="174"/>
      <c r="DB537" s="174"/>
      <c r="DC537" s="174"/>
      <c r="DD537" s="174"/>
      <c r="DE537" s="174"/>
      <c r="DF537" s="174"/>
      <c r="DG537" s="174"/>
      <c r="DH537" s="174"/>
      <c r="DI537" s="174"/>
      <c r="DJ537" s="174"/>
      <c r="DK537" s="174"/>
      <c r="DL537" s="174"/>
    </row>
    <row r="538" spans="1:116" x14ac:dyDescent="0.35">
      <c r="A538" s="174"/>
      <c r="E538" s="8"/>
      <c r="G538" s="175" t="s">
        <v>492</v>
      </c>
      <c r="H538" s="174"/>
      <c r="I538" s="176"/>
      <c r="J538" s="176"/>
      <c r="K538" s="197"/>
      <c r="L538" s="197"/>
      <c r="M538" s="197"/>
      <c r="N538" s="197"/>
      <c r="O538" s="197"/>
      <c r="P538" s="197"/>
      <c r="R538" s="198"/>
      <c r="S538" s="174"/>
      <c r="T538" s="174"/>
      <c r="U538" s="174"/>
      <c r="V538" s="174"/>
      <c r="W538" s="174"/>
      <c r="X538" s="174"/>
      <c r="Y538" s="174"/>
      <c r="Z538" s="174"/>
      <c r="AA538" s="174"/>
      <c r="AB538" s="174"/>
      <c r="AC538" s="174"/>
      <c r="AD538" s="174"/>
      <c r="AE538" s="174"/>
      <c r="AF538" s="174"/>
      <c r="AG538" s="174"/>
      <c r="AH538" s="174"/>
      <c r="AI538" s="174"/>
      <c r="AJ538" s="174"/>
      <c r="AK538" s="174"/>
      <c r="AL538" s="174"/>
      <c r="AM538" s="174"/>
      <c r="AN538" s="174"/>
      <c r="AO538" s="174"/>
      <c r="AP538" s="174"/>
      <c r="AQ538" s="174"/>
      <c r="AR538" s="174"/>
      <c r="AS538" s="174"/>
      <c r="AT538" s="174"/>
      <c r="AU538" s="174"/>
      <c r="AV538" s="174"/>
      <c r="AW538" s="174"/>
      <c r="AX538" s="174"/>
      <c r="AY538" s="174"/>
      <c r="AZ538" s="174"/>
      <c r="BA538" s="174"/>
      <c r="BB538" s="174"/>
      <c r="BC538" s="174"/>
      <c r="BD538" s="174"/>
      <c r="BE538" s="174"/>
      <c r="BF538" s="174"/>
      <c r="BG538" s="174"/>
      <c r="BH538" s="174"/>
      <c r="BI538" s="174"/>
      <c r="BJ538" s="174"/>
      <c r="BK538" s="174"/>
      <c r="BL538" s="174"/>
      <c r="BM538" s="174"/>
      <c r="BN538" s="174"/>
      <c r="BO538" s="174"/>
      <c r="BP538" s="174"/>
      <c r="BQ538" s="174"/>
      <c r="BR538" s="174"/>
      <c r="BS538" s="174"/>
      <c r="BT538" s="174"/>
      <c r="BU538" s="174"/>
      <c r="BV538" s="174"/>
      <c r="BW538" s="174"/>
      <c r="BX538" s="174"/>
      <c r="BY538" s="174"/>
      <c r="BZ538" s="174"/>
      <c r="CA538" s="174"/>
      <c r="CB538" s="174"/>
      <c r="CC538" s="174"/>
      <c r="CD538" s="174"/>
      <c r="CE538" s="174"/>
      <c r="CF538" s="174"/>
      <c r="CG538" s="174"/>
      <c r="CH538" s="174"/>
      <c r="CI538" s="174"/>
      <c r="CJ538" s="174"/>
      <c r="CK538" s="174"/>
      <c r="CL538" s="174"/>
      <c r="CN538" s="176"/>
      <c r="CO538" s="174"/>
      <c r="CP538" s="174"/>
      <c r="CQ538" s="174"/>
      <c r="CR538" s="174"/>
      <c r="CS538" s="174"/>
      <c r="CT538" s="174"/>
      <c r="CU538" s="174"/>
      <c r="CV538" s="174"/>
      <c r="CW538" s="174"/>
      <c r="CX538" s="174"/>
      <c r="CY538" s="174"/>
      <c r="CZ538" s="174"/>
      <c r="DA538" s="174"/>
      <c r="DB538" s="174"/>
      <c r="DC538" s="174"/>
      <c r="DD538" s="174"/>
      <c r="DE538" s="174"/>
      <c r="DF538" s="174"/>
      <c r="DG538" s="174"/>
      <c r="DH538" s="174"/>
      <c r="DI538" s="174"/>
      <c r="DJ538" s="174"/>
      <c r="DK538" s="174"/>
      <c r="DL538" s="174"/>
    </row>
    <row r="539" spans="1:116" x14ac:dyDescent="0.35">
      <c r="A539" s="174"/>
      <c r="E539" s="8"/>
      <c r="G539" s="175" t="s">
        <v>461</v>
      </c>
      <c r="H539" s="174"/>
      <c r="I539" s="176"/>
      <c r="J539" s="176"/>
      <c r="K539" s="197"/>
      <c r="L539" s="197"/>
      <c r="M539" s="197"/>
      <c r="N539" s="197"/>
      <c r="O539" s="197"/>
      <c r="P539" s="197"/>
      <c r="R539" s="198"/>
      <c r="S539" s="199" t="str">
        <f t="shared" ref="S539:CD539" si="646">S$20</f>
        <v>S$16</v>
      </c>
      <c r="T539" s="199" t="str">
        <f t="shared" si="646"/>
        <v>T$16</v>
      </c>
      <c r="U539" s="199" t="str">
        <f t="shared" si="646"/>
        <v>U$16</v>
      </c>
      <c r="V539" s="199" t="str">
        <f t="shared" si="646"/>
        <v>V$16</v>
      </c>
      <c r="W539" s="199" t="str">
        <f t="shared" si="646"/>
        <v>W$16</v>
      </c>
      <c r="X539" s="199" t="str">
        <f t="shared" si="646"/>
        <v>X$16</v>
      </c>
      <c r="Y539" s="199" t="str">
        <f t="shared" si="646"/>
        <v>Y$16</v>
      </c>
      <c r="Z539" s="199" t="str">
        <f t="shared" si="646"/>
        <v>Z$16</v>
      </c>
      <c r="AA539" s="199" t="str">
        <f t="shared" si="646"/>
        <v>AA$16</v>
      </c>
      <c r="AB539" s="199" t="str">
        <f t="shared" si="646"/>
        <v>AB$16</v>
      </c>
      <c r="AC539" s="199" t="str">
        <f t="shared" si="646"/>
        <v>AC$16</v>
      </c>
      <c r="AD539" s="199" t="str">
        <f t="shared" si="646"/>
        <v>AD$16</v>
      </c>
      <c r="AE539" s="199" t="str">
        <f t="shared" si="646"/>
        <v>AE$16</v>
      </c>
      <c r="AF539" s="199" t="str">
        <f t="shared" si="646"/>
        <v>AF$16</v>
      </c>
      <c r="AG539" s="199" t="str">
        <f t="shared" si="646"/>
        <v>AG$16</v>
      </c>
      <c r="AH539" s="199" t="str">
        <f t="shared" si="646"/>
        <v>AH$16</v>
      </c>
      <c r="AI539" s="199" t="str">
        <f t="shared" si="646"/>
        <v>AI$16</v>
      </c>
      <c r="AJ539" s="199" t="str">
        <f t="shared" si="646"/>
        <v>AJ$16</v>
      </c>
      <c r="AK539" s="199" t="str">
        <f t="shared" si="646"/>
        <v>AK$16</v>
      </c>
      <c r="AL539" s="199" t="str">
        <f t="shared" si="646"/>
        <v>AL$16</v>
      </c>
      <c r="AM539" s="199" t="str">
        <f t="shared" si="646"/>
        <v>AM$16</v>
      </c>
      <c r="AN539" s="199" t="str">
        <f t="shared" si="646"/>
        <v>AN$16</v>
      </c>
      <c r="AO539" s="199" t="str">
        <f t="shared" si="646"/>
        <v>AO$16</v>
      </c>
      <c r="AP539" s="199" t="str">
        <f t="shared" si="646"/>
        <v>AP$16</v>
      </c>
      <c r="AQ539" s="199" t="str">
        <f t="shared" si="646"/>
        <v>AQ$16</v>
      </c>
      <c r="AR539" s="199" t="str">
        <f t="shared" si="646"/>
        <v>AR$16</v>
      </c>
      <c r="AS539" s="199" t="str">
        <f t="shared" si="646"/>
        <v>AS$16</v>
      </c>
      <c r="AT539" s="199" t="str">
        <f t="shared" si="646"/>
        <v>AT$16</v>
      </c>
      <c r="AU539" s="199" t="str">
        <f t="shared" si="646"/>
        <v>AU$16</v>
      </c>
      <c r="AV539" s="199" t="str">
        <f t="shared" si="646"/>
        <v>AV$16</v>
      </c>
      <c r="AW539" s="199" t="str">
        <f t="shared" si="646"/>
        <v>AW$16</v>
      </c>
      <c r="AX539" s="199" t="str">
        <f t="shared" si="646"/>
        <v>AX$16</v>
      </c>
      <c r="AY539" s="199" t="str">
        <f t="shared" si="646"/>
        <v>AY$16</v>
      </c>
      <c r="AZ539" s="199" t="str">
        <f t="shared" si="646"/>
        <v>AZ$16</v>
      </c>
      <c r="BA539" s="199" t="str">
        <f t="shared" si="646"/>
        <v>BA$16</v>
      </c>
      <c r="BB539" s="199" t="str">
        <f t="shared" si="646"/>
        <v>BB$16</v>
      </c>
      <c r="BC539" s="199" t="str">
        <f t="shared" si="646"/>
        <v>BC$16</v>
      </c>
      <c r="BD539" s="199" t="str">
        <f t="shared" si="646"/>
        <v>BD$16</v>
      </c>
      <c r="BE539" s="199" t="str">
        <f t="shared" si="646"/>
        <v>BE$16</v>
      </c>
      <c r="BF539" s="199" t="str">
        <f t="shared" si="646"/>
        <v>BF$16</v>
      </c>
      <c r="BG539" s="199" t="str">
        <f t="shared" si="646"/>
        <v>BG$16</v>
      </c>
      <c r="BH539" s="199" t="str">
        <f t="shared" si="646"/>
        <v>BH$16</v>
      </c>
      <c r="BI539" s="199" t="str">
        <f t="shared" si="646"/>
        <v>BI$16</v>
      </c>
      <c r="BJ539" s="199" t="str">
        <f t="shared" si="646"/>
        <v>BJ$16</v>
      </c>
      <c r="BK539" s="199" t="str">
        <f t="shared" si="646"/>
        <v>BK$16</v>
      </c>
      <c r="BL539" s="199" t="str">
        <f t="shared" si="646"/>
        <v>BL$16</v>
      </c>
      <c r="BM539" s="199" t="str">
        <f t="shared" si="646"/>
        <v>BM$16</v>
      </c>
      <c r="BN539" s="199" t="str">
        <f t="shared" si="646"/>
        <v>BN$16</v>
      </c>
      <c r="BO539" s="199" t="str">
        <f t="shared" si="646"/>
        <v>BO$16</v>
      </c>
      <c r="BP539" s="199" t="str">
        <f t="shared" si="646"/>
        <v>BP$16</v>
      </c>
      <c r="BQ539" s="199" t="str">
        <f t="shared" si="646"/>
        <v>BQ$16</v>
      </c>
      <c r="BR539" s="199" t="str">
        <f t="shared" si="646"/>
        <v>BR$16</v>
      </c>
      <c r="BS539" s="199" t="str">
        <f t="shared" si="646"/>
        <v>BS$16</v>
      </c>
      <c r="BT539" s="199" t="str">
        <f t="shared" si="646"/>
        <v>BT$16</v>
      </c>
      <c r="BU539" s="199" t="str">
        <f t="shared" si="646"/>
        <v>BU$16</v>
      </c>
      <c r="BV539" s="199" t="str">
        <f t="shared" si="646"/>
        <v>BV$16</v>
      </c>
      <c r="BW539" s="199" t="str">
        <f t="shared" si="646"/>
        <v>BW$16</v>
      </c>
      <c r="BX539" s="199" t="str">
        <f t="shared" si="646"/>
        <v>BX$16</v>
      </c>
      <c r="BY539" s="199" t="str">
        <f t="shared" si="646"/>
        <v>BY$16</v>
      </c>
      <c r="BZ539" s="199" t="str">
        <f t="shared" si="646"/>
        <v>BZ$16</v>
      </c>
      <c r="CA539" s="199" t="str">
        <f t="shared" si="646"/>
        <v>CA$16</v>
      </c>
      <c r="CB539" s="199" t="str">
        <f t="shared" si="646"/>
        <v>CB$16</v>
      </c>
      <c r="CC539" s="199" t="str">
        <f t="shared" si="646"/>
        <v>CC$16</v>
      </c>
      <c r="CD539" s="199" t="str">
        <f t="shared" si="646"/>
        <v>CD$16</v>
      </c>
      <c r="CE539" s="199" t="str">
        <f t="shared" ref="CE539:CL539" si="647">CE$20</f>
        <v>CE$16</v>
      </c>
      <c r="CF539" s="199" t="str">
        <f t="shared" si="647"/>
        <v>CF$16</v>
      </c>
      <c r="CG539" s="199" t="str">
        <f t="shared" si="647"/>
        <v>CG$16</v>
      </c>
      <c r="CH539" s="199" t="str">
        <f t="shared" si="647"/>
        <v>CH$16</v>
      </c>
      <c r="CI539" s="199" t="str">
        <f t="shared" si="647"/>
        <v>CI$16</v>
      </c>
      <c r="CJ539" s="199" t="str">
        <f t="shared" si="647"/>
        <v>CJ$16</v>
      </c>
      <c r="CK539" s="199" t="str">
        <f t="shared" si="647"/>
        <v>CK$16</v>
      </c>
      <c r="CL539" s="199" t="str">
        <f t="shared" si="647"/>
        <v>CL$16</v>
      </c>
      <c r="CN539" s="176"/>
      <c r="CO539" s="199" t="str">
        <f t="shared" ref="CO539:DL539" si="648">CO$20</f>
        <v>CO$16</v>
      </c>
      <c r="CP539" s="199" t="str">
        <f t="shared" si="648"/>
        <v>CP$16</v>
      </c>
      <c r="CQ539" s="199" t="str">
        <f t="shared" si="648"/>
        <v>CQ$16</v>
      </c>
      <c r="CR539" s="199" t="str">
        <f t="shared" si="648"/>
        <v>CR$16</v>
      </c>
      <c r="CS539" s="199" t="str">
        <f t="shared" si="648"/>
        <v>CS$16</v>
      </c>
      <c r="CT539" s="199" t="str">
        <f t="shared" si="648"/>
        <v>CT$16</v>
      </c>
      <c r="CU539" s="199" t="str">
        <f t="shared" si="648"/>
        <v>CU$16</v>
      </c>
      <c r="CV539" s="199" t="str">
        <f t="shared" si="648"/>
        <v>CV$16</v>
      </c>
      <c r="CW539" s="199" t="str">
        <f t="shared" si="648"/>
        <v>CW$16</v>
      </c>
      <c r="CX539" s="199" t="str">
        <f t="shared" si="648"/>
        <v>CX$16</v>
      </c>
      <c r="CY539" s="199" t="str">
        <f t="shared" si="648"/>
        <v>CY$16</v>
      </c>
      <c r="CZ539" s="199" t="str">
        <f t="shared" si="648"/>
        <v>CZ$16</v>
      </c>
      <c r="DA539" s="199" t="str">
        <f t="shared" si="648"/>
        <v>DA$16</v>
      </c>
      <c r="DB539" s="199" t="str">
        <f t="shared" si="648"/>
        <v>DB$16</v>
      </c>
      <c r="DC539" s="199" t="str">
        <f t="shared" si="648"/>
        <v>DC$16</v>
      </c>
      <c r="DD539" s="199" t="str">
        <f t="shared" si="648"/>
        <v>DD$16</v>
      </c>
      <c r="DE539" s="199" t="str">
        <f t="shared" si="648"/>
        <v>DE$16</v>
      </c>
      <c r="DF539" s="199" t="str">
        <f t="shared" si="648"/>
        <v>DF$16</v>
      </c>
      <c r="DG539" s="199" t="str">
        <f t="shared" si="648"/>
        <v>DG$16</v>
      </c>
      <c r="DH539" s="199" t="str">
        <f t="shared" si="648"/>
        <v>DH$16</v>
      </c>
      <c r="DI539" s="199" t="str">
        <f t="shared" si="648"/>
        <v>DI$16</v>
      </c>
      <c r="DJ539" s="199" t="str">
        <f t="shared" si="648"/>
        <v>DJ$16</v>
      </c>
      <c r="DK539" s="199" t="str">
        <f t="shared" si="648"/>
        <v>DK$16</v>
      </c>
      <c r="DL539" s="199" t="str">
        <f t="shared" si="648"/>
        <v>DL$16</v>
      </c>
    </row>
    <row r="540" spans="1:116" x14ac:dyDescent="0.35">
      <c r="A540" s="174"/>
      <c r="E540" s="8"/>
      <c r="G540" s="175" t="s">
        <v>462</v>
      </c>
      <c r="H540" s="200"/>
      <c r="I540" s="201"/>
      <c r="J540" s="201"/>
      <c r="K540" s="202"/>
      <c r="L540" s="202"/>
      <c r="M540" s="202"/>
      <c r="N540" s="202"/>
      <c r="O540" s="202"/>
      <c r="P540" s="202"/>
      <c r="R540" s="199" t="str">
        <f>ADDRESS(ROW(R536),COLUMN(R536),4)</f>
        <v>R536</v>
      </c>
      <c r="S540" s="199" t="str">
        <f>ADDRESS(ROW(S536),COLUMN(S536),4)</f>
        <v>S536</v>
      </c>
      <c r="T540" s="199" t="str">
        <f t="shared" ref="T540:CE540" si="649">ADDRESS(ROW(T536),COLUMN(T536),4)</f>
        <v>T536</v>
      </c>
      <c r="U540" s="199" t="str">
        <f t="shared" si="649"/>
        <v>U536</v>
      </c>
      <c r="V540" s="199" t="str">
        <f t="shared" si="649"/>
        <v>V536</v>
      </c>
      <c r="W540" s="199" t="str">
        <f t="shared" si="649"/>
        <v>W536</v>
      </c>
      <c r="X540" s="199" t="str">
        <f t="shared" si="649"/>
        <v>X536</v>
      </c>
      <c r="Y540" s="199" t="str">
        <f t="shared" si="649"/>
        <v>Y536</v>
      </c>
      <c r="Z540" s="199" t="str">
        <f t="shared" si="649"/>
        <v>Z536</v>
      </c>
      <c r="AA540" s="199" t="str">
        <f t="shared" si="649"/>
        <v>AA536</v>
      </c>
      <c r="AB540" s="199" t="str">
        <f t="shared" si="649"/>
        <v>AB536</v>
      </c>
      <c r="AC540" s="199" t="str">
        <f t="shared" si="649"/>
        <v>AC536</v>
      </c>
      <c r="AD540" s="199" t="str">
        <f t="shared" si="649"/>
        <v>AD536</v>
      </c>
      <c r="AE540" s="199" t="str">
        <f t="shared" si="649"/>
        <v>AE536</v>
      </c>
      <c r="AF540" s="199" t="str">
        <f t="shared" si="649"/>
        <v>AF536</v>
      </c>
      <c r="AG540" s="199" t="str">
        <f t="shared" si="649"/>
        <v>AG536</v>
      </c>
      <c r="AH540" s="199" t="str">
        <f t="shared" si="649"/>
        <v>AH536</v>
      </c>
      <c r="AI540" s="199" t="str">
        <f t="shared" si="649"/>
        <v>AI536</v>
      </c>
      <c r="AJ540" s="199" t="str">
        <f t="shared" si="649"/>
        <v>AJ536</v>
      </c>
      <c r="AK540" s="199" t="str">
        <f t="shared" si="649"/>
        <v>AK536</v>
      </c>
      <c r="AL540" s="199" t="str">
        <f t="shared" si="649"/>
        <v>AL536</v>
      </c>
      <c r="AM540" s="199" t="str">
        <f t="shared" si="649"/>
        <v>AM536</v>
      </c>
      <c r="AN540" s="199" t="str">
        <f t="shared" si="649"/>
        <v>AN536</v>
      </c>
      <c r="AO540" s="199" t="str">
        <f t="shared" si="649"/>
        <v>AO536</v>
      </c>
      <c r="AP540" s="199" t="str">
        <f t="shared" si="649"/>
        <v>AP536</v>
      </c>
      <c r="AQ540" s="199" t="str">
        <f t="shared" si="649"/>
        <v>AQ536</v>
      </c>
      <c r="AR540" s="199" t="str">
        <f t="shared" si="649"/>
        <v>AR536</v>
      </c>
      <c r="AS540" s="199" t="str">
        <f t="shared" si="649"/>
        <v>AS536</v>
      </c>
      <c r="AT540" s="199" t="str">
        <f t="shared" si="649"/>
        <v>AT536</v>
      </c>
      <c r="AU540" s="199" t="str">
        <f t="shared" si="649"/>
        <v>AU536</v>
      </c>
      <c r="AV540" s="199" t="str">
        <f t="shared" si="649"/>
        <v>AV536</v>
      </c>
      <c r="AW540" s="199" t="str">
        <f t="shared" si="649"/>
        <v>AW536</v>
      </c>
      <c r="AX540" s="199" t="str">
        <f t="shared" si="649"/>
        <v>AX536</v>
      </c>
      <c r="AY540" s="199" t="str">
        <f t="shared" si="649"/>
        <v>AY536</v>
      </c>
      <c r="AZ540" s="199" t="str">
        <f t="shared" si="649"/>
        <v>AZ536</v>
      </c>
      <c r="BA540" s="199" t="str">
        <f t="shared" si="649"/>
        <v>BA536</v>
      </c>
      <c r="BB540" s="199" t="str">
        <f t="shared" si="649"/>
        <v>BB536</v>
      </c>
      <c r="BC540" s="199" t="str">
        <f t="shared" si="649"/>
        <v>BC536</v>
      </c>
      <c r="BD540" s="199" t="str">
        <f t="shared" si="649"/>
        <v>BD536</v>
      </c>
      <c r="BE540" s="199" t="str">
        <f t="shared" si="649"/>
        <v>BE536</v>
      </c>
      <c r="BF540" s="199" t="str">
        <f t="shared" si="649"/>
        <v>BF536</v>
      </c>
      <c r="BG540" s="199" t="str">
        <f t="shared" si="649"/>
        <v>BG536</v>
      </c>
      <c r="BH540" s="199" t="str">
        <f t="shared" si="649"/>
        <v>BH536</v>
      </c>
      <c r="BI540" s="199" t="str">
        <f t="shared" si="649"/>
        <v>BI536</v>
      </c>
      <c r="BJ540" s="199" t="str">
        <f t="shared" si="649"/>
        <v>BJ536</v>
      </c>
      <c r="BK540" s="199" t="str">
        <f t="shared" si="649"/>
        <v>BK536</v>
      </c>
      <c r="BL540" s="199" t="str">
        <f t="shared" si="649"/>
        <v>BL536</v>
      </c>
      <c r="BM540" s="199" t="str">
        <f t="shared" si="649"/>
        <v>BM536</v>
      </c>
      <c r="BN540" s="199" t="str">
        <f t="shared" si="649"/>
        <v>BN536</v>
      </c>
      <c r="BO540" s="199" t="str">
        <f t="shared" si="649"/>
        <v>BO536</v>
      </c>
      <c r="BP540" s="199" t="str">
        <f t="shared" si="649"/>
        <v>BP536</v>
      </c>
      <c r="BQ540" s="199" t="str">
        <f t="shared" si="649"/>
        <v>BQ536</v>
      </c>
      <c r="BR540" s="199" t="str">
        <f t="shared" si="649"/>
        <v>BR536</v>
      </c>
      <c r="BS540" s="199" t="str">
        <f t="shared" si="649"/>
        <v>BS536</v>
      </c>
      <c r="BT540" s="199" t="str">
        <f t="shared" si="649"/>
        <v>BT536</v>
      </c>
      <c r="BU540" s="199" t="str">
        <f t="shared" si="649"/>
        <v>BU536</v>
      </c>
      <c r="BV540" s="199" t="str">
        <f t="shared" si="649"/>
        <v>BV536</v>
      </c>
      <c r="BW540" s="199" t="str">
        <f t="shared" si="649"/>
        <v>BW536</v>
      </c>
      <c r="BX540" s="199" t="str">
        <f t="shared" si="649"/>
        <v>BX536</v>
      </c>
      <c r="BY540" s="199" t="str">
        <f t="shared" si="649"/>
        <v>BY536</v>
      </c>
      <c r="BZ540" s="199" t="str">
        <f t="shared" si="649"/>
        <v>BZ536</v>
      </c>
      <c r="CA540" s="199" t="str">
        <f t="shared" si="649"/>
        <v>CA536</v>
      </c>
      <c r="CB540" s="199" t="str">
        <f t="shared" si="649"/>
        <v>CB536</v>
      </c>
      <c r="CC540" s="199" t="str">
        <f t="shared" si="649"/>
        <v>CC536</v>
      </c>
      <c r="CD540" s="199" t="str">
        <f t="shared" si="649"/>
        <v>CD536</v>
      </c>
      <c r="CE540" s="199" t="str">
        <f t="shared" si="649"/>
        <v>CE536</v>
      </c>
      <c r="CF540" s="199" t="str">
        <f t="shared" ref="CF540:CL540" si="650">ADDRESS(ROW(CF536),COLUMN(CF536),4)</f>
        <v>CF536</v>
      </c>
      <c r="CG540" s="199" t="str">
        <f t="shared" si="650"/>
        <v>CG536</v>
      </c>
      <c r="CH540" s="199" t="str">
        <f t="shared" si="650"/>
        <v>CH536</v>
      </c>
      <c r="CI540" s="199" t="str">
        <f t="shared" si="650"/>
        <v>CI536</v>
      </c>
      <c r="CJ540" s="199" t="str">
        <f t="shared" si="650"/>
        <v>CJ536</v>
      </c>
      <c r="CK540" s="199" t="str">
        <f t="shared" si="650"/>
        <v>CK536</v>
      </c>
      <c r="CL540" s="199" t="str">
        <f t="shared" si="650"/>
        <v>CL536</v>
      </c>
      <c r="CN540" s="201"/>
      <c r="CO540" s="199" t="str">
        <f t="shared" ref="CO540:DL540" si="651">CO$21</f>
        <v>CO$17</v>
      </c>
      <c r="CP540" s="199" t="str">
        <f t="shared" si="651"/>
        <v>CP$17</v>
      </c>
      <c r="CQ540" s="199" t="str">
        <f t="shared" si="651"/>
        <v>CQ$17</v>
      </c>
      <c r="CR540" s="199" t="str">
        <f t="shared" si="651"/>
        <v>CR$17</v>
      </c>
      <c r="CS540" s="199" t="str">
        <f t="shared" si="651"/>
        <v>CS$17</v>
      </c>
      <c r="CT540" s="199" t="str">
        <f t="shared" si="651"/>
        <v>CT$17</v>
      </c>
      <c r="CU540" s="199" t="str">
        <f t="shared" si="651"/>
        <v>CU$17</v>
      </c>
      <c r="CV540" s="199" t="str">
        <f t="shared" si="651"/>
        <v>CV$17</v>
      </c>
      <c r="CW540" s="199" t="str">
        <f t="shared" si="651"/>
        <v>CW$17</v>
      </c>
      <c r="CX540" s="199" t="str">
        <f t="shared" si="651"/>
        <v>CX$17</v>
      </c>
      <c r="CY540" s="199" t="str">
        <f t="shared" si="651"/>
        <v>CY$17</v>
      </c>
      <c r="CZ540" s="199" t="str">
        <f t="shared" si="651"/>
        <v>CZ$17</v>
      </c>
      <c r="DA540" s="199" t="str">
        <f t="shared" si="651"/>
        <v>DA$17</v>
      </c>
      <c r="DB540" s="199" t="str">
        <f t="shared" si="651"/>
        <v>DB$17</v>
      </c>
      <c r="DC540" s="199" t="str">
        <f t="shared" si="651"/>
        <v>DC$17</v>
      </c>
      <c r="DD540" s="199" t="str">
        <f t="shared" si="651"/>
        <v>DD$17</v>
      </c>
      <c r="DE540" s="199" t="str">
        <f t="shared" si="651"/>
        <v>DE$17</v>
      </c>
      <c r="DF540" s="199" t="str">
        <f t="shared" si="651"/>
        <v>DF$17</v>
      </c>
      <c r="DG540" s="199" t="str">
        <f t="shared" si="651"/>
        <v>DG$17</v>
      </c>
      <c r="DH540" s="199" t="str">
        <f t="shared" si="651"/>
        <v>DH$17</v>
      </c>
      <c r="DI540" s="199" t="str">
        <f t="shared" si="651"/>
        <v>DI$17</v>
      </c>
      <c r="DJ540" s="199" t="str">
        <f t="shared" si="651"/>
        <v>DJ$17</v>
      </c>
      <c r="DK540" s="199" t="str">
        <f t="shared" si="651"/>
        <v>DK$17</v>
      </c>
      <c r="DL540" s="199" t="str">
        <f t="shared" si="651"/>
        <v>DL$17</v>
      </c>
    </row>
    <row r="541" spans="1:116" x14ac:dyDescent="0.35">
      <c r="A541" s="174"/>
      <c r="E541" s="8"/>
      <c r="G541" s="175" t="s">
        <v>491</v>
      </c>
      <c r="H541" s="200"/>
      <c r="I541" s="201"/>
      <c r="J541" s="201"/>
      <c r="K541" s="202"/>
      <c r="L541" s="202"/>
      <c r="M541" s="202"/>
      <c r="N541" s="202"/>
      <c r="O541" s="202"/>
      <c r="P541" s="202"/>
      <c r="R541" s="202"/>
      <c r="S541" s="190"/>
      <c r="T541" s="190"/>
      <c r="U541" s="190"/>
      <c r="V541" s="190"/>
      <c r="W541" s="190"/>
      <c r="X541" s="190"/>
      <c r="Y541" s="190"/>
      <c r="Z541" s="190"/>
      <c r="AA541" s="190"/>
      <c r="AB541" s="190"/>
      <c r="AC541" s="190"/>
      <c r="AD541" s="190"/>
      <c r="AE541" s="190"/>
      <c r="AF541" s="190"/>
      <c r="AG541" s="190"/>
      <c r="AH541" s="190"/>
      <c r="AI541" s="190"/>
      <c r="AJ541" s="190"/>
      <c r="AK541" s="190"/>
      <c r="AL541" s="190"/>
      <c r="AM541" s="190"/>
      <c r="AN541" s="190"/>
      <c r="AO541" s="190"/>
      <c r="AP541" s="190"/>
      <c r="AQ541" s="190"/>
      <c r="AR541" s="190"/>
      <c r="AS541" s="190"/>
      <c r="AT541" s="190"/>
      <c r="AU541" s="190"/>
      <c r="AV541" s="190"/>
      <c r="AW541" s="190"/>
      <c r="AX541" s="190"/>
      <c r="AY541" s="190"/>
      <c r="AZ541" s="190"/>
      <c r="BA541" s="190"/>
      <c r="BB541" s="190"/>
      <c r="BC541" s="190"/>
      <c r="BD541" s="190"/>
      <c r="BE541" s="190"/>
      <c r="BF541" s="190"/>
      <c r="BG541" s="190"/>
      <c r="BH541" s="190"/>
      <c r="BI541" s="190"/>
      <c r="BJ541" s="190"/>
      <c r="BK541" s="190"/>
      <c r="BL541" s="190"/>
      <c r="BM541" s="190"/>
      <c r="BN541" s="190"/>
      <c r="BO541" s="190"/>
      <c r="BP541" s="190"/>
      <c r="BQ541" s="190"/>
      <c r="BR541" s="190"/>
      <c r="BS541" s="190"/>
      <c r="BT541" s="190"/>
      <c r="BU541" s="190"/>
      <c r="BV541" s="190"/>
      <c r="BW541" s="190"/>
      <c r="BX541" s="190"/>
      <c r="BY541" s="190"/>
      <c r="BZ541" s="190"/>
      <c r="CA541" s="190"/>
      <c r="CB541" s="190"/>
      <c r="CC541" s="190"/>
      <c r="CD541" s="190"/>
      <c r="CE541" s="190"/>
      <c r="CF541" s="190"/>
      <c r="CG541" s="190"/>
      <c r="CH541" s="190"/>
      <c r="CI541" s="190"/>
      <c r="CJ541" s="190"/>
      <c r="CK541" s="190"/>
      <c r="CL541" s="190"/>
      <c r="CN541" s="201"/>
      <c r="CO541" s="190"/>
      <c r="CP541" s="190"/>
      <c r="CQ541" s="190"/>
      <c r="CR541" s="190"/>
      <c r="CS541" s="190"/>
      <c r="CT541" s="190"/>
      <c r="CU541" s="190"/>
      <c r="CV541" s="190"/>
      <c r="CW541" s="190"/>
      <c r="CX541" s="190"/>
      <c r="CY541" s="190"/>
      <c r="CZ541" s="190"/>
      <c r="DA541" s="190"/>
      <c r="DB541" s="190"/>
      <c r="DC541" s="190"/>
      <c r="DD541" s="190"/>
      <c r="DE541" s="190"/>
      <c r="DF541" s="190"/>
      <c r="DG541" s="190"/>
      <c r="DH541" s="190"/>
      <c r="DI541" s="190"/>
      <c r="DJ541" s="190"/>
      <c r="DK541" s="190"/>
      <c r="DL541" s="190"/>
    </row>
    <row r="542" spans="1:116" x14ac:dyDescent="0.35">
      <c r="A542" s="174"/>
      <c r="E542" s="8"/>
      <c r="G542" s="175" t="s">
        <v>505</v>
      </c>
      <c r="H542" s="200"/>
      <c r="I542" s="201"/>
      <c r="J542" s="201"/>
      <c r="K542" s="202"/>
      <c r="L542" s="202"/>
      <c r="M542" s="202"/>
      <c r="N542" s="202"/>
      <c r="O542" s="202"/>
      <c r="P542" s="202"/>
      <c r="R542" s="202"/>
      <c r="S542" s="190"/>
      <c r="T542" s="190"/>
      <c r="U542" s="190"/>
      <c r="V542" s="190"/>
      <c r="W542" s="190"/>
      <c r="X542" s="190"/>
      <c r="Y542" s="190"/>
      <c r="Z542" s="190"/>
      <c r="AA542" s="190"/>
      <c r="AB542" s="190"/>
      <c r="AC542" s="190"/>
      <c r="AD542" s="190"/>
      <c r="AE542" s="190"/>
      <c r="AF542" s="190"/>
      <c r="AG542" s="190"/>
      <c r="AH542" s="190"/>
      <c r="AI542" s="190"/>
      <c r="AJ542" s="190"/>
      <c r="AK542" s="190"/>
      <c r="AL542" s="190"/>
      <c r="AM542" s="190"/>
      <c r="AN542" s="190"/>
      <c r="AO542" s="190"/>
      <c r="AP542" s="190"/>
      <c r="AQ542" s="190"/>
      <c r="AR542" s="190"/>
      <c r="AS542" s="190"/>
      <c r="AT542" s="190"/>
      <c r="AU542" s="190"/>
      <c r="AV542" s="190"/>
      <c r="AW542" s="190"/>
      <c r="AX542" s="190"/>
      <c r="AY542" s="190"/>
      <c r="AZ542" s="190"/>
      <c r="BA542" s="190"/>
      <c r="BB542" s="190"/>
      <c r="BC542" s="190"/>
      <c r="BD542" s="190"/>
      <c r="BE542" s="190"/>
      <c r="BF542" s="190"/>
      <c r="BG542" s="190"/>
      <c r="BH542" s="190"/>
      <c r="BI542" s="190"/>
      <c r="BJ542" s="190"/>
      <c r="BK542" s="190"/>
      <c r="BL542" s="190"/>
      <c r="BM542" s="190"/>
      <c r="BN542" s="190"/>
      <c r="BO542" s="190"/>
      <c r="BP542" s="190"/>
      <c r="BQ542" s="190"/>
      <c r="BR542" s="190"/>
      <c r="BS542" s="190"/>
      <c r="BT542" s="190"/>
      <c r="BU542" s="190"/>
      <c r="BV542" s="190"/>
      <c r="BW542" s="190"/>
      <c r="BX542" s="190"/>
      <c r="BY542" s="190"/>
      <c r="BZ542" s="190"/>
      <c r="CA542" s="190"/>
      <c r="CB542" s="190"/>
      <c r="CC542" s="190"/>
      <c r="CD542" s="190"/>
      <c r="CE542" s="190"/>
      <c r="CF542" s="190"/>
      <c r="CG542" s="190"/>
      <c r="CH542" s="190"/>
      <c r="CI542" s="190"/>
      <c r="CJ542" s="190"/>
      <c r="CK542" s="190"/>
      <c r="CL542" s="190"/>
      <c r="CN542" s="201"/>
      <c r="CO542" s="190"/>
      <c r="CP542" s="190"/>
      <c r="CQ542" s="190"/>
      <c r="CR542" s="190"/>
      <c r="CS542" s="190"/>
      <c r="CT542" s="190"/>
      <c r="CU542" s="190"/>
      <c r="CV542" s="190"/>
      <c r="CW542" s="190"/>
      <c r="CX542" s="190"/>
      <c r="CY542" s="190"/>
      <c r="CZ542" s="190"/>
      <c r="DA542" s="190"/>
      <c r="DB542" s="190"/>
      <c r="DC542" s="190"/>
      <c r="DD542" s="190"/>
      <c r="DE542" s="190"/>
      <c r="DF542" s="190"/>
      <c r="DG542" s="190"/>
      <c r="DH542" s="190"/>
      <c r="DI542" s="190"/>
      <c r="DJ542" s="190"/>
      <c r="DK542" s="190"/>
      <c r="DL542" s="190"/>
    </row>
    <row r="543" spans="1:116" x14ac:dyDescent="0.35">
      <c r="A543" s="174"/>
      <c r="E543" s="8"/>
      <c r="G543" s="175" t="s">
        <v>463</v>
      </c>
      <c r="H543" s="200"/>
      <c r="I543" s="201"/>
      <c r="J543" s="201"/>
      <c r="K543" s="202"/>
      <c r="L543" s="202"/>
      <c r="M543" s="202"/>
      <c r="N543" s="202"/>
      <c r="O543" s="202"/>
      <c r="P543" s="202"/>
      <c r="R543" s="202"/>
      <c r="S543" s="190" t="str">
        <f t="shared" ref="S543:CD543" si="652">S$22</f>
        <v>S$18</v>
      </c>
      <c r="T543" s="190" t="str">
        <f t="shared" si="652"/>
        <v>T$18</v>
      </c>
      <c r="U543" s="190" t="str">
        <f t="shared" si="652"/>
        <v>U$18</v>
      </c>
      <c r="V543" s="190" t="str">
        <f t="shared" si="652"/>
        <v>V$18</v>
      </c>
      <c r="W543" s="190" t="str">
        <f t="shared" si="652"/>
        <v>W$18</v>
      </c>
      <c r="X543" s="190" t="str">
        <f t="shared" si="652"/>
        <v>X$18</v>
      </c>
      <c r="Y543" s="190" t="str">
        <f t="shared" si="652"/>
        <v>Y$18</v>
      </c>
      <c r="Z543" s="190" t="str">
        <f t="shared" si="652"/>
        <v>Z$18</v>
      </c>
      <c r="AA543" s="190" t="str">
        <f t="shared" si="652"/>
        <v>AA$18</v>
      </c>
      <c r="AB543" s="190" t="str">
        <f t="shared" si="652"/>
        <v>AB$18</v>
      </c>
      <c r="AC543" s="190" t="str">
        <f t="shared" si="652"/>
        <v>AC$18</v>
      </c>
      <c r="AD543" s="190" t="str">
        <f t="shared" si="652"/>
        <v>AD$18</v>
      </c>
      <c r="AE543" s="190" t="str">
        <f t="shared" si="652"/>
        <v>AE$18</v>
      </c>
      <c r="AF543" s="190" t="str">
        <f t="shared" si="652"/>
        <v>AF$18</v>
      </c>
      <c r="AG543" s="190" t="str">
        <f t="shared" si="652"/>
        <v>AG$18</v>
      </c>
      <c r="AH543" s="190" t="str">
        <f t="shared" si="652"/>
        <v>AH$18</v>
      </c>
      <c r="AI543" s="190" t="str">
        <f t="shared" si="652"/>
        <v>AI$18</v>
      </c>
      <c r="AJ543" s="190" t="str">
        <f t="shared" si="652"/>
        <v>AJ$18</v>
      </c>
      <c r="AK543" s="190" t="str">
        <f t="shared" si="652"/>
        <v>AK$18</v>
      </c>
      <c r="AL543" s="190" t="str">
        <f t="shared" si="652"/>
        <v>AL$18</v>
      </c>
      <c r="AM543" s="190" t="str">
        <f t="shared" si="652"/>
        <v>AM$18</v>
      </c>
      <c r="AN543" s="190" t="str">
        <f t="shared" si="652"/>
        <v>AN$18</v>
      </c>
      <c r="AO543" s="190" t="str">
        <f t="shared" si="652"/>
        <v>AO$18</v>
      </c>
      <c r="AP543" s="190" t="str">
        <f t="shared" si="652"/>
        <v>AP$18</v>
      </c>
      <c r="AQ543" s="190" t="str">
        <f t="shared" si="652"/>
        <v>AQ$18</v>
      </c>
      <c r="AR543" s="190" t="str">
        <f t="shared" si="652"/>
        <v>AR$18</v>
      </c>
      <c r="AS543" s="190" t="str">
        <f t="shared" si="652"/>
        <v>AS$18</v>
      </c>
      <c r="AT543" s="190" t="str">
        <f t="shared" si="652"/>
        <v>AT$18</v>
      </c>
      <c r="AU543" s="190" t="str">
        <f t="shared" si="652"/>
        <v>AU$18</v>
      </c>
      <c r="AV543" s="190" t="str">
        <f t="shared" si="652"/>
        <v>AV$18</v>
      </c>
      <c r="AW543" s="190" t="str">
        <f t="shared" si="652"/>
        <v>AW$18</v>
      </c>
      <c r="AX543" s="190" t="str">
        <f t="shared" si="652"/>
        <v>AX$18</v>
      </c>
      <c r="AY543" s="190" t="str">
        <f t="shared" si="652"/>
        <v>AY$18</v>
      </c>
      <c r="AZ543" s="190" t="str">
        <f t="shared" si="652"/>
        <v>AZ$18</v>
      </c>
      <c r="BA543" s="190" t="str">
        <f t="shared" si="652"/>
        <v>BA$18</v>
      </c>
      <c r="BB543" s="190" t="str">
        <f t="shared" si="652"/>
        <v>BB$18</v>
      </c>
      <c r="BC543" s="190" t="str">
        <f t="shared" si="652"/>
        <v>BC$18</v>
      </c>
      <c r="BD543" s="190" t="str">
        <f t="shared" si="652"/>
        <v>BD$18</v>
      </c>
      <c r="BE543" s="190" t="str">
        <f t="shared" si="652"/>
        <v>BE$18</v>
      </c>
      <c r="BF543" s="190" t="str">
        <f t="shared" si="652"/>
        <v>BF$18</v>
      </c>
      <c r="BG543" s="190" t="str">
        <f t="shared" si="652"/>
        <v>BG$18</v>
      </c>
      <c r="BH543" s="190" t="str">
        <f t="shared" si="652"/>
        <v>BH$18</v>
      </c>
      <c r="BI543" s="190" t="str">
        <f t="shared" si="652"/>
        <v>BI$18</v>
      </c>
      <c r="BJ543" s="190" t="str">
        <f t="shared" si="652"/>
        <v>BJ$18</v>
      </c>
      <c r="BK543" s="190" t="str">
        <f t="shared" si="652"/>
        <v>BK$18</v>
      </c>
      <c r="BL543" s="190" t="str">
        <f t="shared" si="652"/>
        <v>BL$18</v>
      </c>
      <c r="BM543" s="190" t="str">
        <f t="shared" si="652"/>
        <v>BM$18</v>
      </c>
      <c r="BN543" s="190" t="str">
        <f t="shared" si="652"/>
        <v>BN$18</v>
      </c>
      <c r="BO543" s="190" t="str">
        <f t="shared" si="652"/>
        <v>BO$18</v>
      </c>
      <c r="BP543" s="190" t="str">
        <f t="shared" si="652"/>
        <v>BP$18</v>
      </c>
      <c r="BQ543" s="190" t="str">
        <f t="shared" si="652"/>
        <v>BQ$18</v>
      </c>
      <c r="BR543" s="190" t="str">
        <f t="shared" si="652"/>
        <v>BR$18</v>
      </c>
      <c r="BS543" s="190" t="str">
        <f t="shared" si="652"/>
        <v>BS$18</v>
      </c>
      <c r="BT543" s="190" t="str">
        <f t="shared" si="652"/>
        <v>BT$18</v>
      </c>
      <c r="BU543" s="190" t="str">
        <f t="shared" si="652"/>
        <v>BU$18</v>
      </c>
      <c r="BV543" s="190" t="str">
        <f t="shared" si="652"/>
        <v>BV$18</v>
      </c>
      <c r="BW543" s="190" t="str">
        <f t="shared" si="652"/>
        <v>BW$18</v>
      </c>
      <c r="BX543" s="190" t="str">
        <f t="shared" si="652"/>
        <v>BX$18</v>
      </c>
      <c r="BY543" s="190" t="str">
        <f t="shared" si="652"/>
        <v>BY$18</v>
      </c>
      <c r="BZ543" s="190" t="str">
        <f t="shared" si="652"/>
        <v>BZ$18</v>
      </c>
      <c r="CA543" s="190" t="str">
        <f t="shared" si="652"/>
        <v>CA$18</v>
      </c>
      <c r="CB543" s="190" t="str">
        <f t="shared" si="652"/>
        <v>CB$18</v>
      </c>
      <c r="CC543" s="190" t="str">
        <f t="shared" si="652"/>
        <v>CC$18</v>
      </c>
      <c r="CD543" s="190" t="str">
        <f t="shared" si="652"/>
        <v>CD$18</v>
      </c>
      <c r="CE543" s="190" t="str">
        <f t="shared" ref="CE543:CL543" si="653">CE$22</f>
        <v>CE$18</v>
      </c>
      <c r="CF543" s="190" t="str">
        <f t="shared" si="653"/>
        <v>CF$18</v>
      </c>
      <c r="CG543" s="190" t="str">
        <f t="shared" si="653"/>
        <v>CG$18</v>
      </c>
      <c r="CH543" s="190" t="str">
        <f t="shared" si="653"/>
        <v>CH$18</v>
      </c>
      <c r="CI543" s="190" t="str">
        <f t="shared" si="653"/>
        <v>CI$18</v>
      </c>
      <c r="CJ543" s="190" t="str">
        <f t="shared" si="653"/>
        <v>CJ$18</v>
      </c>
      <c r="CK543" s="190" t="str">
        <f t="shared" si="653"/>
        <v>CK$18</v>
      </c>
      <c r="CL543" s="190" t="str">
        <f t="shared" si="653"/>
        <v>CL$18</v>
      </c>
      <c r="CN543" s="201"/>
      <c r="CO543" s="190" t="str">
        <f t="shared" ref="CO543:DL543" si="654">CO$22</f>
        <v>CO$18</v>
      </c>
      <c r="CP543" s="190" t="str">
        <f t="shared" si="654"/>
        <v>CP$18</v>
      </c>
      <c r="CQ543" s="190" t="str">
        <f t="shared" si="654"/>
        <v>CQ$18</v>
      </c>
      <c r="CR543" s="190" t="str">
        <f t="shared" si="654"/>
        <v>CR$18</v>
      </c>
      <c r="CS543" s="190" t="str">
        <f t="shared" si="654"/>
        <v>CS$18</v>
      </c>
      <c r="CT543" s="190" t="str">
        <f t="shared" si="654"/>
        <v>CT$18</v>
      </c>
      <c r="CU543" s="190" t="str">
        <f t="shared" si="654"/>
        <v>CU$18</v>
      </c>
      <c r="CV543" s="190" t="str">
        <f t="shared" si="654"/>
        <v>CV$18</v>
      </c>
      <c r="CW543" s="190" t="str">
        <f t="shared" si="654"/>
        <v>CW$18</v>
      </c>
      <c r="CX543" s="190" t="str">
        <f t="shared" si="654"/>
        <v>CX$18</v>
      </c>
      <c r="CY543" s="190" t="str">
        <f t="shared" si="654"/>
        <v>CY$18</v>
      </c>
      <c r="CZ543" s="190" t="str">
        <f t="shared" si="654"/>
        <v>CZ$18</v>
      </c>
      <c r="DA543" s="190" t="str">
        <f t="shared" si="654"/>
        <v>DA$18</v>
      </c>
      <c r="DB543" s="190" t="str">
        <f t="shared" si="654"/>
        <v>DB$18</v>
      </c>
      <c r="DC543" s="190" t="str">
        <f t="shared" si="654"/>
        <v>DC$18</v>
      </c>
      <c r="DD543" s="190" t="str">
        <f t="shared" si="654"/>
        <v>DD$18</v>
      </c>
      <c r="DE543" s="190" t="str">
        <f t="shared" si="654"/>
        <v>DE$18</v>
      </c>
      <c r="DF543" s="190" t="str">
        <f t="shared" si="654"/>
        <v>DF$18</v>
      </c>
      <c r="DG543" s="190" t="str">
        <f t="shared" si="654"/>
        <v>DG$18</v>
      </c>
      <c r="DH543" s="190" t="str">
        <f t="shared" si="654"/>
        <v>DH$18</v>
      </c>
      <c r="DI543" s="190" t="str">
        <f t="shared" si="654"/>
        <v>DI$18</v>
      </c>
      <c r="DJ543" s="190" t="str">
        <f t="shared" si="654"/>
        <v>DJ$18</v>
      </c>
      <c r="DK543" s="190" t="str">
        <f t="shared" si="654"/>
        <v>DK$18</v>
      </c>
      <c r="DL543" s="190" t="str">
        <f t="shared" si="654"/>
        <v>DL$18</v>
      </c>
    </row>
    <row r="544" spans="1:116" x14ac:dyDescent="0.35">
      <c r="A544" s="174"/>
      <c r="E544" s="8"/>
      <c r="G544" s="175" t="s">
        <v>464</v>
      </c>
      <c r="H544" s="200"/>
      <c r="I544" s="201"/>
      <c r="J544" s="201"/>
      <c r="K544" s="202"/>
      <c r="L544" s="202"/>
      <c r="M544" s="202"/>
      <c r="N544" s="202"/>
      <c r="O544" s="202"/>
      <c r="P544" s="202"/>
      <c r="R544" s="202"/>
      <c r="S544" s="190" t="str">
        <f t="shared" ref="S544:CD544" si="655">S$23</f>
        <v>S$19</v>
      </c>
      <c r="T544" s="190" t="str">
        <f t="shared" si="655"/>
        <v>T$19</v>
      </c>
      <c r="U544" s="190" t="str">
        <f t="shared" si="655"/>
        <v>U$19</v>
      </c>
      <c r="V544" s="190" t="str">
        <f t="shared" si="655"/>
        <v>V$19</v>
      </c>
      <c r="W544" s="190" t="str">
        <f t="shared" si="655"/>
        <v>W$19</v>
      </c>
      <c r="X544" s="190" t="str">
        <f t="shared" si="655"/>
        <v>X$19</v>
      </c>
      <c r="Y544" s="190" t="str">
        <f t="shared" si="655"/>
        <v>Y$19</v>
      </c>
      <c r="Z544" s="190" t="str">
        <f t="shared" si="655"/>
        <v>Z$19</v>
      </c>
      <c r="AA544" s="190" t="str">
        <f t="shared" si="655"/>
        <v>AA$19</v>
      </c>
      <c r="AB544" s="190" t="str">
        <f t="shared" si="655"/>
        <v>AB$19</v>
      </c>
      <c r="AC544" s="190" t="str">
        <f t="shared" si="655"/>
        <v>AC$19</v>
      </c>
      <c r="AD544" s="190" t="str">
        <f t="shared" si="655"/>
        <v>AD$19</v>
      </c>
      <c r="AE544" s="190" t="str">
        <f t="shared" si="655"/>
        <v>AE$19</v>
      </c>
      <c r="AF544" s="190" t="str">
        <f t="shared" si="655"/>
        <v>AF$19</v>
      </c>
      <c r="AG544" s="190" t="str">
        <f t="shared" si="655"/>
        <v>AG$19</v>
      </c>
      <c r="AH544" s="190" t="str">
        <f t="shared" si="655"/>
        <v>AH$19</v>
      </c>
      <c r="AI544" s="190" t="str">
        <f t="shared" si="655"/>
        <v>AI$19</v>
      </c>
      <c r="AJ544" s="190" t="str">
        <f t="shared" si="655"/>
        <v>AJ$19</v>
      </c>
      <c r="AK544" s="190" t="str">
        <f t="shared" si="655"/>
        <v>AK$19</v>
      </c>
      <c r="AL544" s="190" t="str">
        <f t="shared" si="655"/>
        <v>AL$19</v>
      </c>
      <c r="AM544" s="190" t="str">
        <f t="shared" si="655"/>
        <v>AM$19</v>
      </c>
      <c r="AN544" s="190" t="str">
        <f t="shared" si="655"/>
        <v>AN$19</v>
      </c>
      <c r="AO544" s="190" t="str">
        <f t="shared" si="655"/>
        <v>AO$19</v>
      </c>
      <c r="AP544" s="190" t="str">
        <f t="shared" si="655"/>
        <v>AP$19</v>
      </c>
      <c r="AQ544" s="190" t="str">
        <f t="shared" si="655"/>
        <v>AQ$19</v>
      </c>
      <c r="AR544" s="190" t="str">
        <f t="shared" si="655"/>
        <v>AR$19</v>
      </c>
      <c r="AS544" s="190" t="str">
        <f t="shared" si="655"/>
        <v>AS$19</v>
      </c>
      <c r="AT544" s="190" t="str">
        <f t="shared" si="655"/>
        <v>AT$19</v>
      </c>
      <c r="AU544" s="190" t="str">
        <f t="shared" si="655"/>
        <v>AU$19</v>
      </c>
      <c r="AV544" s="190" t="str">
        <f t="shared" si="655"/>
        <v>AV$19</v>
      </c>
      <c r="AW544" s="190" t="str">
        <f t="shared" si="655"/>
        <v>AW$19</v>
      </c>
      <c r="AX544" s="190" t="str">
        <f t="shared" si="655"/>
        <v>AX$19</v>
      </c>
      <c r="AY544" s="190" t="str">
        <f t="shared" si="655"/>
        <v>AY$19</v>
      </c>
      <c r="AZ544" s="190" t="str">
        <f t="shared" si="655"/>
        <v>AZ$19</v>
      </c>
      <c r="BA544" s="190" t="str">
        <f t="shared" si="655"/>
        <v>BA$19</v>
      </c>
      <c r="BB544" s="190" t="str">
        <f t="shared" si="655"/>
        <v>BB$19</v>
      </c>
      <c r="BC544" s="190" t="str">
        <f t="shared" si="655"/>
        <v>BC$19</v>
      </c>
      <c r="BD544" s="190" t="str">
        <f t="shared" si="655"/>
        <v>BD$19</v>
      </c>
      <c r="BE544" s="190" t="str">
        <f t="shared" si="655"/>
        <v>BE$19</v>
      </c>
      <c r="BF544" s="190" t="str">
        <f t="shared" si="655"/>
        <v>BF$19</v>
      </c>
      <c r="BG544" s="190" t="str">
        <f t="shared" si="655"/>
        <v>BG$19</v>
      </c>
      <c r="BH544" s="190" t="str">
        <f t="shared" si="655"/>
        <v>BH$19</v>
      </c>
      <c r="BI544" s="190" t="str">
        <f t="shared" si="655"/>
        <v>BI$19</v>
      </c>
      <c r="BJ544" s="190" t="str">
        <f t="shared" si="655"/>
        <v>BJ$19</v>
      </c>
      <c r="BK544" s="190" t="str">
        <f t="shared" si="655"/>
        <v>BK$19</v>
      </c>
      <c r="BL544" s="190" t="str">
        <f t="shared" si="655"/>
        <v>BL$19</v>
      </c>
      <c r="BM544" s="190" t="str">
        <f t="shared" si="655"/>
        <v>BM$19</v>
      </c>
      <c r="BN544" s="190" t="str">
        <f t="shared" si="655"/>
        <v>BN$19</v>
      </c>
      <c r="BO544" s="190" t="str">
        <f t="shared" si="655"/>
        <v>BO$19</v>
      </c>
      <c r="BP544" s="190" t="str">
        <f t="shared" si="655"/>
        <v>BP$19</v>
      </c>
      <c r="BQ544" s="190" t="str">
        <f t="shared" si="655"/>
        <v>BQ$19</v>
      </c>
      <c r="BR544" s="190" t="str">
        <f t="shared" si="655"/>
        <v>BR$19</v>
      </c>
      <c r="BS544" s="190" t="str">
        <f t="shared" si="655"/>
        <v>BS$19</v>
      </c>
      <c r="BT544" s="190" t="str">
        <f t="shared" si="655"/>
        <v>BT$19</v>
      </c>
      <c r="BU544" s="190" t="str">
        <f t="shared" si="655"/>
        <v>BU$19</v>
      </c>
      <c r="BV544" s="190" t="str">
        <f t="shared" si="655"/>
        <v>BV$19</v>
      </c>
      <c r="BW544" s="190" t="str">
        <f t="shared" si="655"/>
        <v>BW$19</v>
      </c>
      <c r="BX544" s="190" t="str">
        <f t="shared" si="655"/>
        <v>BX$19</v>
      </c>
      <c r="BY544" s="190" t="str">
        <f t="shared" si="655"/>
        <v>BY$19</v>
      </c>
      <c r="BZ544" s="190" t="str">
        <f t="shared" si="655"/>
        <v>BZ$19</v>
      </c>
      <c r="CA544" s="190" t="str">
        <f t="shared" si="655"/>
        <v>CA$19</v>
      </c>
      <c r="CB544" s="190" t="str">
        <f t="shared" si="655"/>
        <v>CB$19</v>
      </c>
      <c r="CC544" s="190" t="str">
        <f t="shared" si="655"/>
        <v>CC$19</v>
      </c>
      <c r="CD544" s="190" t="str">
        <f t="shared" si="655"/>
        <v>CD$19</v>
      </c>
      <c r="CE544" s="190" t="str">
        <f t="shared" ref="CE544:CL544" si="656">CE$23</f>
        <v>CE$19</v>
      </c>
      <c r="CF544" s="190" t="str">
        <f t="shared" si="656"/>
        <v>CF$19</v>
      </c>
      <c r="CG544" s="190" t="str">
        <f t="shared" si="656"/>
        <v>CG$19</v>
      </c>
      <c r="CH544" s="190" t="str">
        <f t="shared" si="656"/>
        <v>CH$19</v>
      </c>
      <c r="CI544" s="190" t="str">
        <f t="shared" si="656"/>
        <v>CI$19</v>
      </c>
      <c r="CJ544" s="190" t="str">
        <f t="shared" si="656"/>
        <v>CJ$19</v>
      </c>
      <c r="CK544" s="190" t="str">
        <f t="shared" si="656"/>
        <v>CK$19</v>
      </c>
      <c r="CL544" s="190" t="str">
        <f t="shared" si="656"/>
        <v>CL$19</v>
      </c>
      <c r="CN544" s="201"/>
      <c r="CO544" s="190" t="str">
        <f t="shared" ref="CO544:DL544" si="657">CO$23</f>
        <v>CO$19</v>
      </c>
      <c r="CP544" s="190" t="str">
        <f t="shared" si="657"/>
        <v>CP$19</v>
      </c>
      <c r="CQ544" s="190" t="str">
        <f t="shared" si="657"/>
        <v>CQ$19</v>
      </c>
      <c r="CR544" s="190" t="str">
        <f t="shared" si="657"/>
        <v>CR$19</v>
      </c>
      <c r="CS544" s="190" t="str">
        <f t="shared" si="657"/>
        <v>CS$19</v>
      </c>
      <c r="CT544" s="190" t="str">
        <f t="shared" si="657"/>
        <v>CT$19</v>
      </c>
      <c r="CU544" s="190" t="str">
        <f t="shared" si="657"/>
        <v>CU$19</v>
      </c>
      <c r="CV544" s="190" t="str">
        <f t="shared" si="657"/>
        <v>CV$19</v>
      </c>
      <c r="CW544" s="190" t="str">
        <f t="shared" si="657"/>
        <v>CW$19</v>
      </c>
      <c r="CX544" s="190" t="str">
        <f t="shared" si="657"/>
        <v>CX$19</v>
      </c>
      <c r="CY544" s="190" t="str">
        <f t="shared" si="657"/>
        <v>CY$19</v>
      </c>
      <c r="CZ544" s="190" t="str">
        <f t="shared" si="657"/>
        <v>CZ$19</v>
      </c>
      <c r="DA544" s="190" t="str">
        <f t="shared" si="657"/>
        <v>DA$19</v>
      </c>
      <c r="DB544" s="190" t="str">
        <f t="shared" si="657"/>
        <v>DB$19</v>
      </c>
      <c r="DC544" s="190" t="str">
        <f t="shared" si="657"/>
        <v>DC$19</v>
      </c>
      <c r="DD544" s="190" t="str">
        <f t="shared" si="657"/>
        <v>DD$19</v>
      </c>
      <c r="DE544" s="190" t="str">
        <f t="shared" si="657"/>
        <v>DE$19</v>
      </c>
      <c r="DF544" s="190" t="str">
        <f t="shared" si="657"/>
        <v>DF$19</v>
      </c>
      <c r="DG544" s="190" t="str">
        <f t="shared" si="657"/>
        <v>DG$19</v>
      </c>
      <c r="DH544" s="190" t="str">
        <f t="shared" si="657"/>
        <v>DH$19</v>
      </c>
      <c r="DI544" s="190" t="str">
        <f t="shared" si="657"/>
        <v>DI$19</v>
      </c>
      <c r="DJ544" s="190" t="str">
        <f t="shared" si="657"/>
        <v>DJ$19</v>
      </c>
      <c r="DK544" s="190" t="str">
        <f t="shared" si="657"/>
        <v>DK$19</v>
      </c>
      <c r="DL544" s="190" t="str">
        <f t="shared" si="657"/>
        <v>DL$19</v>
      </c>
    </row>
    <row r="545" spans="1:116" x14ac:dyDescent="0.35">
      <c r="A545" s="48" t="s">
        <v>218</v>
      </c>
      <c r="B545" s="31" t="s">
        <v>81</v>
      </c>
      <c r="C545" s="31"/>
      <c r="D545" t="s">
        <v>761</v>
      </c>
      <c r="E545" s="8" t="str">
        <f t="shared" ref="E545:E566" si="658">ROW()&amp;" "&amp;D545</f>
        <v>545 ASSETSALE-PV</v>
      </c>
      <c r="F545" t="s">
        <v>575</v>
      </c>
      <c r="G545" s="70" t="s">
        <v>561</v>
      </c>
      <c r="H545" s="48"/>
      <c r="I545" s="304"/>
      <c r="J545" s="304"/>
      <c r="K545" s="48"/>
      <c r="L545" s="48"/>
      <c r="M545" s="48"/>
      <c r="N545" s="48"/>
      <c r="O545" s="48"/>
      <c r="P545" s="48"/>
      <c r="R545" s="70"/>
      <c r="S545" s="70"/>
      <c r="T545" s="70"/>
      <c r="U545" s="70"/>
      <c r="V545" s="70"/>
      <c r="W545" s="70"/>
      <c r="X545" s="70"/>
      <c r="Y545" s="70"/>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N545" s="304"/>
      <c r="CO545" s="70"/>
      <c r="CP545" s="70"/>
      <c r="CQ545" s="70"/>
      <c r="CR545" s="70"/>
      <c r="CS545" s="70"/>
      <c r="CT545" s="70"/>
      <c r="CU545" s="70"/>
      <c r="CV545" s="70"/>
      <c r="CW545" s="70"/>
      <c r="CX545" s="70"/>
      <c r="CY545" s="70"/>
      <c r="CZ545" s="70"/>
      <c r="DA545" s="70"/>
      <c r="DB545" s="70"/>
      <c r="DC545" s="70"/>
      <c r="DD545" s="70"/>
      <c r="DE545" s="70"/>
      <c r="DF545" s="70"/>
      <c r="DG545" s="70"/>
      <c r="DH545" s="70"/>
      <c r="DI545" s="70"/>
      <c r="DJ545" s="70"/>
      <c r="DK545" s="70"/>
      <c r="DL545" s="70"/>
    </row>
    <row r="546" spans="1:116" x14ac:dyDescent="0.35">
      <c r="C546" t="s">
        <v>80</v>
      </c>
      <c r="D546" t="s">
        <v>761</v>
      </c>
      <c r="E546" s="8" t="str">
        <f t="shared" ref="E546" si="659">ROW()&amp;" "&amp;D546</f>
        <v>546 ASSETSALE-PV</v>
      </c>
      <c r="G546" s="129" t="str">
        <f>"Assumptions - "&amp;G566</f>
        <v>Assumptions - (Primary label)</v>
      </c>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1:116" x14ac:dyDescent="0.35">
      <c r="B547" t="s">
        <v>332</v>
      </c>
      <c r="C547" t="s">
        <v>80</v>
      </c>
      <c r="D547" t="s">
        <v>761</v>
      </c>
      <c r="E547" s="8" t="str">
        <f t="shared" si="658"/>
        <v>547 ASSETSALE-PV</v>
      </c>
      <c r="G547" s="145" t="str">
        <f>"# of "&amp;G567&amp;"s constructed"</f>
        <v># of Units constructed</v>
      </c>
      <c r="H547" s="12"/>
      <c r="I547" s="60"/>
      <c r="J547" s="60"/>
      <c r="K547" s="15">
        <f t="shared" ref="K547:P547" ca="1" si="660">SUMIF($3:$3,K$2,547:547)</f>
        <v>140</v>
      </c>
      <c r="L547" s="15">
        <f t="shared" ca="1" si="660"/>
        <v>0</v>
      </c>
      <c r="M547" s="15">
        <f t="shared" ca="1" si="660"/>
        <v>0</v>
      </c>
      <c r="N547" s="15">
        <f t="shared" ca="1" si="660"/>
        <v>0</v>
      </c>
      <c r="O547" s="15">
        <f t="shared" ca="1" si="660"/>
        <v>0</v>
      </c>
      <c r="P547" s="15">
        <f t="shared" ca="1" si="660"/>
        <v>0</v>
      </c>
      <c r="R547" s="15"/>
      <c r="S547" s="15" cm="1">
        <f t="array" aca="1" ref="S547" ca="1">INDIRECT(S540)</f>
        <v>20</v>
      </c>
      <c r="T547" s="15" cm="1">
        <f t="array" aca="1" ref="T547" ca="1">INDIRECT(T540)</f>
        <v>20</v>
      </c>
      <c r="U547" s="15" cm="1">
        <f t="array" aca="1" ref="U547" ca="1">INDIRECT(U540)</f>
        <v>20</v>
      </c>
      <c r="V547" s="15" cm="1">
        <f t="array" aca="1" ref="V547" ca="1">INDIRECT(V540)</f>
        <v>20</v>
      </c>
      <c r="W547" s="15" cm="1">
        <f t="array" aca="1" ref="W547" ca="1">INDIRECT(W540)</f>
        <v>20</v>
      </c>
      <c r="X547" s="15" cm="1">
        <f t="array" aca="1" ref="X547" ca="1">INDIRECT(X540)</f>
        <v>20</v>
      </c>
      <c r="Y547" s="15" cm="1">
        <f t="array" aca="1" ref="Y547" ca="1">INDIRECT(Y540)</f>
        <v>20</v>
      </c>
      <c r="Z547" s="15" cm="1">
        <f t="array" aca="1" ref="Z547" ca="1">INDIRECT(Z540)</f>
        <v>0</v>
      </c>
      <c r="AA547" s="15" cm="1">
        <f t="array" aca="1" ref="AA547" ca="1">INDIRECT(AA540)</f>
        <v>0</v>
      </c>
      <c r="AB547" s="15" cm="1">
        <f t="array" aca="1" ref="AB547" ca="1">INDIRECT(AB540)</f>
        <v>0</v>
      </c>
      <c r="AC547" s="15" cm="1">
        <f t="array" aca="1" ref="AC547" ca="1">INDIRECT(AC540)</f>
        <v>0</v>
      </c>
      <c r="AD547" s="15" cm="1">
        <f t="array" aca="1" ref="AD547" ca="1">INDIRECT(AD540)</f>
        <v>0</v>
      </c>
      <c r="AE547" s="15" cm="1">
        <f t="array" aca="1" ref="AE547" ca="1">INDIRECT(AE540)</f>
        <v>0</v>
      </c>
      <c r="AF547" s="15" cm="1">
        <f t="array" aca="1" ref="AF547" ca="1">INDIRECT(AF540)</f>
        <v>0</v>
      </c>
      <c r="AG547" s="15" cm="1">
        <f t="array" aca="1" ref="AG547" ca="1">INDIRECT(AG540)</f>
        <v>0</v>
      </c>
      <c r="AH547" s="15" cm="1">
        <f t="array" aca="1" ref="AH547" ca="1">INDIRECT(AH540)</f>
        <v>0</v>
      </c>
      <c r="AI547" s="15" cm="1">
        <f t="array" aca="1" ref="AI547" ca="1">INDIRECT(AI540)</f>
        <v>0</v>
      </c>
      <c r="AJ547" s="15" cm="1">
        <f t="array" aca="1" ref="AJ547" ca="1">INDIRECT(AJ540)</f>
        <v>0</v>
      </c>
      <c r="AK547" s="15" cm="1">
        <f t="array" aca="1" ref="AK547" ca="1">INDIRECT(AK540)</f>
        <v>0</v>
      </c>
      <c r="AL547" s="15" cm="1">
        <f t="array" aca="1" ref="AL547" ca="1">INDIRECT(AL540)</f>
        <v>0</v>
      </c>
      <c r="AM547" s="15" cm="1">
        <f t="array" aca="1" ref="AM547" ca="1">INDIRECT(AM540)</f>
        <v>0</v>
      </c>
      <c r="AN547" s="15" cm="1">
        <f t="array" aca="1" ref="AN547" ca="1">INDIRECT(AN540)</f>
        <v>0</v>
      </c>
      <c r="AO547" s="15" cm="1">
        <f t="array" aca="1" ref="AO547" ca="1">INDIRECT(AO540)</f>
        <v>0</v>
      </c>
      <c r="AP547" s="15" cm="1">
        <f t="array" aca="1" ref="AP547" ca="1">INDIRECT(AP540)</f>
        <v>0</v>
      </c>
      <c r="AQ547" s="15" cm="1">
        <f t="array" aca="1" ref="AQ547" ca="1">INDIRECT(AQ540)</f>
        <v>0</v>
      </c>
      <c r="AR547" s="15" cm="1">
        <f t="array" aca="1" ref="AR547" ca="1">INDIRECT(AR540)</f>
        <v>0</v>
      </c>
      <c r="AS547" s="15" cm="1">
        <f t="array" aca="1" ref="AS547" ca="1">INDIRECT(AS540)</f>
        <v>0</v>
      </c>
      <c r="AT547" s="15" cm="1">
        <f t="array" aca="1" ref="AT547" ca="1">INDIRECT(AT540)</f>
        <v>0</v>
      </c>
      <c r="AU547" s="15" cm="1">
        <f t="array" aca="1" ref="AU547" ca="1">INDIRECT(AU540)</f>
        <v>0</v>
      </c>
      <c r="AV547" s="15" cm="1">
        <f t="array" aca="1" ref="AV547" ca="1">INDIRECT(AV540)</f>
        <v>0</v>
      </c>
      <c r="AW547" s="15" cm="1">
        <f t="array" aca="1" ref="AW547" ca="1">INDIRECT(AW540)</f>
        <v>0</v>
      </c>
      <c r="AX547" s="15" cm="1">
        <f t="array" aca="1" ref="AX547" ca="1">INDIRECT(AX540)</f>
        <v>0</v>
      </c>
      <c r="AY547" s="15" cm="1">
        <f t="array" aca="1" ref="AY547" ca="1">INDIRECT(AY540)</f>
        <v>0</v>
      </c>
      <c r="AZ547" s="15" cm="1">
        <f t="array" aca="1" ref="AZ547" ca="1">INDIRECT(AZ540)</f>
        <v>0</v>
      </c>
      <c r="BA547" s="15" cm="1">
        <f t="array" aca="1" ref="BA547" ca="1">INDIRECT(BA540)</f>
        <v>0</v>
      </c>
      <c r="BB547" s="15" cm="1">
        <f t="array" aca="1" ref="BB547" ca="1">INDIRECT(BB540)</f>
        <v>0</v>
      </c>
      <c r="BC547" s="15" cm="1">
        <f t="array" aca="1" ref="BC547" ca="1">INDIRECT(BC540)</f>
        <v>0</v>
      </c>
      <c r="BD547" s="15" cm="1">
        <f t="array" aca="1" ref="BD547" ca="1">INDIRECT(BD540)</f>
        <v>0</v>
      </c>
      <c r="BE547" s="15" cm="1">
        <f t="array" aca="1" ref="BE547" ca="1">INDIRECT(BE540)</f>
        <v>0</v>
      </c>
      <c r="BF547" s="15" cm="1">
        <f t="array" aca="1" ref="BF547" ca="1">INDIRECT(BF540)</f>
        <v>0</v>
      </c>
      <c r="BG547" s="15" cm="1">
        <f t="array" aca="1" ref="BG547" ca="1">INDIRECT(BG540)</f>
        <v>0</v>
      </c>
      <c r="BH547" s="15" cm="1">
        <f t="array" aca="1" ref="BH547" ca="1">INDIRECT(BH540)</f>
        <v>0</v>
      </c>
      <c r="BI547" s="15" cm="1">
        <f t="array" aca="1" ref="BI547" ca="1">INDIRECT(BI540)</f>
        <v>0</v>
      </c>
      <c r="BJ547" s="15" cm="1">
        <f t="array" aca="1" ref="BJ547" ca="1">INDIRECT(BJ540)</f>
        <v>0</v>
      </c>
      <c r="BK547" s="15" cm="1">
        <f t="array" aca="1" ref="BK547" ca="1">INDIRECT(BK540)</f>
        <v>0</v>
      </c>
      <c r="BL547" s="15" cm="1">
        <f t="array" aca="1" ref="BL547" ca="1">INDIRECT(BL540)</f>
        <v>0</v>
      </c>
      <c r="BM547" s="15" cm="1">
        <f t="array" aca="1" ref="BM547" ca="1">INDIRECT(BM540)</f>
        <v>0</v>
      </c>
      <c r="BN547" s="15" cm="1">
        <f t="array" aca="1" ref="BN547" ca="1">INDIRECT(BN540)</f>
        <v>0</v>
      </c>
      <c r="BO547" s="15" cm="1">
        <f t="array" aca="1" ref="BO547" ca="1">INDIRECT(BO540)</f>
        <v>0</v>
      </c>
      <c r="BP547" s="15" cm="1">
        <f t="array" aca="1" ref="BP547" ca="1">INDIRECT(BP540)</f>
        <v>0</v>
      </c>
      <c r="BQ547" s="15" cm="1">
        <f t="array" aca="1" ref="BQ547" ca="1">INDIRECT(BQ540)</f>
        <v>0</v>
      </c>
      <c r="BR547" s="15" cm="1">
        <f t="array" aca="1" ref="BR547" ca="1">INDIRECT(BR540)</f>
        <v>0</v>
      </c>
      <c r="BS547" s="15" cm="1">
        <f t="array" aca="1" ref="BS547" ca="1">INDIRECT(BS540)</f>
        <v>0</v>
      </c>
      <c r="BT547" s="15" cm="1">
        <f t="array" aca="1" ref="BT547" ca="1">INDIRECT(BT540)</f>
        <v>0</v>
      </c>
      <c r="BU547" s="15" cm="1">
        <f t="array" aca="1" ref="BU547" ca="1">INDIRECT(BU540)</f>
        <v>0</v>
      </c>
      <c r="BV547" s="15" cm="1">
        <f t="array" aca="1" ref="BV547" ca="1">INDIRECT(BV540)</f>
        <v>0</v>
      </c>
      <c r="BW547" s="15" cm="1">
        <f t="array" aca="1" ref="BW547" ca="1">INDIRECT(BW540)</f>
        <v>0</v>
      </c>
      <c r="BX547" s="15" cm="1">
        <f t="array" aca="1" ref="BX547" ca="1">INDIRECT(BX540)</f>
        <v>0</v>
      </c>
      <c r="BY547" s="15" cm="1">
        <f t="array" aca="1" ref="BY547" ca="1">INDIRECT(BY540)</f>
        <v>0</v>
      </c>
      <c r="BZ547" s="15" cm="1">
        <f t="array" aca="1" ref="BZ547" ca="1">INDIRECT(BZ540)</f>
        <v>0</v>
      </c>
      <c r="CA547" s="15" cm="1">
        <f t="array" aca="1" ref="CA547" ca="1">INDIRECT(CA540)</f>
        <v>0</v>
      </c>
      <c r="CB547" s="15" cm="1">
        <f t="array" aca="1" ref="CB547" ca="1">INDIRECT(CB540)</f>
        <v>0</v>
      </c>
      <c r="CC547" s="15" cm="1">
        <f t="array" aca="1" ref="CC547" ca="1">INDIRECT(CC540)</f>
        <v>0</v>
      </c>
      <c r="CD547" s="15" cm="1">
        <f t="array" aca="1" ref="CD547" ca="1">INDIRECT(CD540)</f>
        <v>0</v>
      </c>
      <c r="CE547" s="15" cm="1">
        <f t="array" aca="1" ref="CE547" ca="1">INDIRECT(CE540)</f>
        <v>0</v>
      </c>
      <c r="CF547" s="15" cm="1">
        <f t="array" aca="1" ref="CF547" ca="1">INDIRECT(CF540)</f>
        <v>0</v>
      </c>
      <c r="CG547" s="15" cm="1">
        <f t="array" aca="1" ref="CG547" ca="1">INDIRECT(CG540)</f>
        <v>0</v>
      </c>
      <c r="CH547" s="15" cm="1">
        <f t="array" aca="1" ref="CH547" ca="1">INDIRECT(CH540)</f>
        <v>0</v>
      </c>
      <c r="CI547" s="15" cm="1">
        <f t="array" aca="1" ref="CI547" ca="1">INDIRECT(CI540)</f>
        <v>0</v>
      </c>
      <c r="CJ547" s="15" cm="1">
        <f t="array" aca="1" ref="CJ547" ca="1">INDIRECT(CJ540)</f>
        <v>0</v>
      </c>
      <c r="CK547" s="15" cm="1">
        <f t="array" aca="1" ref="CK547" ca="1">INDIRECT(CK540)</f>
        <v>0</v>
      </c>
      <c r="CL547" s="15" cm="1">
        <f t="array" aca="1" ref="CL547" ca="1">INDIRECT(CL540)</f>
        <v>0</v>
      </c>
      <c r="CN547" s="15" t="e" cm="1">
        <f t="array" aca="1" ref="CN547" ca="1">INDIRECT(CN540)</f>
        <v>#REF!</v>
      </c>
      <c r="CO547" s="15" cm="1">
        <f t="array" aca="1" ref="CO547" ca="1">INDIRECT(CO540)</f>
        <v>5000</v>
      </c>
      <c r="CP547" s="15" cm="1">
        <f t="array" aca="1" ref="CP547" ca="1">INDIRECT(CP540)</f>
        <v>5000</v>
      </c>
      <c r="CQ547" s="15" cm="1">
        <f t="array" aca="1" ref="CQ547" ca="1">INDIRECT(CQ540)</f>
        <v>5000</v>
      </c>
      <c r="CR547" s="15" cm="1">
        <f t="array" aca="1" ref="CR547" ca="1">INDIRECT(CR540)</f>
        <v>5000</v>
      </c>
      <c r="CS547" s="15" cm="1">
        <f t="array" aca="1" ref="CS547" ca="1">INDIRECT(CS540)</f>
        <v>5000</v>
      </c>
      <c r="CT547" s="15" cm="1">
        <f t="array" aca="1" ref="CT547" ca="1">INDIRECT(CT540)</f>
        <v>5000</v>
      </c>
      <c r="CU547" s="15" cm="1">
        <f t="array" aca="1" ref="CU547" ca="1">INDIRECT(CU540)</f>
        <v>5000</v>
      </c>
      <c r="CV547" s="15" cm="1">
        <f t="array" aca="1" ref="CV547" ca="1">INDIRECT(CV540)</f>
        <v>5000</v>
      </c>
      <c r="CW547" s="15" cm="1">
        <f t="array" aca="1" ref="CW547" ca="1">INDIRECT(CW540)</f>
        <v>5000</v>
      </c>
      <c r="CX547" s="15" cm="1">
        <f t="array" aca="1" ref="CX547" ca="1">INDIRECT(CX540)</f>
        <v>5000</v>
      </c>
      <c r="CY547" s="15" cm="1">
        <f t="array" aca="1" ref="CY547" ca="1">INDIRECT(CY540)</f>
        <v>5000</v>
      </c>
      <c r="CZ547" s="15" cm="1">
        <f t="array" aca="1" ref="CZ547" ca="1">INDIRECT(CZ540)</f>
        <v>5000</v>
      </c>
      <c r="DA547" s="15" cm="1">
        <f t="array" aca="1" ref="DA547" ca="1">INDIRECT(DA540)</f>
        <v>5000</v>
      </c>
      <c r="DB547" s="15" cm="1">
        <f t="array" aca="1" ref="DB547" ca="1">INDIRECT(DB540)</f>
        <v>5000</v>
      </c>
      <c r="DC547" s="15" cm="1">
        <f t="array" aca="1" ref="DC547" ca="1">INDIRECT(DC540)</f>
        <v>5000</v>
      </c>
      <c r="DD547" s="15" cm="1">
        <f t="array" aca="1" ref="DD547" ca="1">INDIRECT(DD540)</f>
        <v>5000</v>
      </c>
      <c r="DE547" s="15" cm="1">
        <f t="array" aca="1" ref="DE547" ca="1">INDIRECT(DE540)</f>
        <v>5000</v>
      </c>
      <c r="DF547" s="15" cm="1">
        <f t="array" aca="1" ref="DF547" ca="1">INDIRECT(DF540)</f>
        <v>5000</v>
      </c>
      <c r="DG547" s="15" cm="1">
        <f t="array" aca="1" ref="DG547" ca="1">INDIRECT(DG540)</f>
        <v>5000</v>
      </c>
      <c r="DH547" s="15" cm="1">
        <f t="array" aca="1" ref="DH547" ca="1">INDIRECT(DH540)</f>
        <v>5000</v>
      </c>
      <c r="DI547" s="15" cm="1">
        <f t="array" aca="1" ref="DI547" ca="1">INDIRECT(DI540)</f>
        <v>5000</v>
      </c>
      <c r="DJ547" s="15" cm="1">
        <f t="array" aca="1" ref="DJ547" ca="1">INDIRECT(DJ540)</f>
        <v>5000</v>
      </c>
      <c r="DK547" s="15" cm="1">
        <f t="array" aca="1" ref="DK547" ca="1">INDIRECT(DK540)</f>
        <v>5000</v>
      </c>
      <c r="DL547" s="15" cm="1">
        <f t="array" aca="1" ref="DL547" ca="1">INDIRECT(DL540)</f>
        <v>5000</v>
      </c>
    </row>
    <row r="548" spans="1:116" x14ac:dyDescent="0.35">
      <c r="D548" t="s">
        <v>761</v>
      </c>
      <c r="E548" s="8" t="str">
        <f t="shared" ref="E548" si="661">ROW()&amp;" "&amp;D548</f>
        <v>548 ASSETSALE-PV</v>
      </c>
      <c r="G548" s="145" t="s">
        <v>689</v>
      </c>
      <c r="H548" s="64">
        <v>12</v>
      </c>
      <c r="I548" s="60"/>
      <c r="J548" s="60"/>
      <c r="K548" s="15"/>
      <c r="L548" s="15"/>
      <c r="M548" s="15"/>
      <c r="N548" s="15"/>
      <c r="O548" s="15"/>
      <c r="P548" s="15"/>
      <c r="R548" s="15"/>
      <c r="S548" s="15"/>
      <c r="T548" s="15"/>
      <c r="U548" s="15"/>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76"/>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35">
      <c r="D549" t="s">
        <v>761</v>
      </c>
      <c r="E549" s="8" t="str">
        <f t="shared" ref="E549" si="662">ROW()&amp;" "&amp;D549</f>
        <v>549 ASSETSALE-PV</v>
      </c>
      <c r="G549" s="145" t="str">
        <f>"# of "&amp;G567&amp;"s sold"</f>
        <v># of Units sold</v>
      </c>
      <c r="H549" s="12"/>
      <c r="I549" s="60"/>
      <c r="J549" s="60"/>
      <c r="K549" s="15"/>
      <c r="L549" s="15"/>
      <c r="M549" s="15"/>
      <c r="N549" s="15"/>
      <c r="O549" s="15"/>
      <c r="P549" s="15"/>
      <c r="R549" s="15"/>
      <c r="S549" s="76" cm="1">
        <f t="array" aca="1" ref="S549" ca="1">-IFERROR(OFFSET(INDIRECT(S540),0,-$H548)*(COUNT(S549:$S549)&gt;$H548),0)</f>
        <v>0</v>
      </c>
      <c r="T549" s="76" cm="1">
        <f t="array" aca="1" ref="T549" ca="1">-IFERROR(OFFSET(INDIRECT(T540),0,-$H548)*(COUNT($S549:T549)&gt;$H548),0)</f>
        <v>0</v>
      </c>
      <c r="U549" s="76" cm="1">
        <f t="array" aca="1" ref="U549" ca="1">-IFERROR(OFFSET(INDIRECT(U540),0,-$H548)*(COUNT($S549:U549)&gt;$H548),0)</f>
        <v>0</v>
      </c>
      <c r="V549" s="76" cm="1">
        <f t="array" aca="1" ref="V549" ca="1">-IFERROR(OFFSET(INDIRECT(V540),0,-$H548)*(COUNT($S549:V549)&gt;$H548),0)</f>
        <v>0</v>
      </c>
      <c r="W549" s="76" cm="1">
        <f t="array" aca="1" ref="W549" ca="1">-IFERROR(OFFSET(INDIRECT(W540),0,-$H548)*(COUNT($S549:W549)&gt;$H548),0)</f>
        <v>0</v>
      </c>
      <c r="X549" s="76" cm="1">
        <f t="array" aca="1" ref="X549" ca="1">-IFERROR(OFFSET(INDIRECT(X540),0,-$H548)*(COUNT($S549:X549)&gt;$H548),0)</f>
        <v>0</v>
      </c>
      <c r="Y549" s="76" cm="1">
        <f t="array" aca="1" ref="Y549" ca="1">-IFERROR(OFFSET(INDIRECT(Y540),0,-$H548)*(COUNT($S549:Y549)&gt;$H548),0)</f>
        <v>0</v>
      </c>
      <c r="Z549" s="76" cm="1">
        <f t="array" aca="1" ref="Z549" ca="1">-IFERROR(OFFSET(INDIRECT(Z540),0,-$H548)*(COUNT($S549:Z549)&gt;$H548),0)</f>
        <v>0</v>
      </c>
      <c r="AA549" s="76" cm="1">
        <f t="array" aca="1" ref="AA549" ca="1">-IFERROR(OFFSET(INDIRECT(AA540),0,-$H548)*(COUNT($S549:AA549)&gt;$H548),0)</f>
        <v>0</v>
      </c>
      <c r="AB549" s="76" cm="1">
        <f t="array" aca="1" ref="AB549" ca="1">-IFERROR(OFFSET(INDIRECT(AB540),0,-$H548)*(COUNT($S549:AB549)&gt;$H548),0)</f>
        <v>0</v>
      </c>
      <c r="AC549" s="76" cm="1">
        <f t="array" aca="1" ref="AC549" ca="1">-IFERROR(OFFSET(INDIRECT(AC540),0,-$H548)*(COUNT($S549:AC549)&gt;$H548),0)</f>
        <v>0</v>
      </c>
      <c r="AD549" s="76" cm="1">
        <f t="array" aca="1" ref="AD549" ca="1">-IFERROR(OFFSET(INDIRECT(AD540),0,-$H548)*(COUNT($S549:AD549)&gt;$H548),0)</f>
        <v>0</v>
      </c>
      <c r="AE549" s="76" cm="1">
        <f t="array" aca="1" ref="AE549" ca="1">-IFERROR(OFFSET(INDIRECT(AE540),0,-$H548)*(COUNT($S549:AE549)&gt;$H548),0)</f>
        <v>-20</v>
      </c>
      <c r="AF549" s="76" cm="1">
        <f t="array" aca="1" ref="AF549" ca="1">-IFERROR(OFFSET(INDIRECT(AF540),0,-$H548)*(COUNT($S549:AF549)&gt;$H548),0)</f>
        <v>-20</v>
      </c>
      <c r="AG549" s="76" cm="1">
        <f t="array" aca="1" ref="AG549" ca="1">-IFERROR(OFFSET(INDIRECT(AG540),0,-$H548)*(COUNT($S549:AG549)&gt;$H548),0)</f>
        <v>-20</v>
      </c>
      <c r="AH549" s="76" cm="1">
        <f t="array" aca="1" ref="AH549" ca="1">-IFERROR(OFFSET(INDIRECT(AH540),0,-$H548)*(COUNT($S549:AH549)&gt;$H548),0)</f>
        <v>-20</v>
      </c>
      <c r="AI549" s="76" cm="1">
        <f t="array" aca="1" ref="AI549" ca="1">-IFERROR(OFFSET(INDIRECT(AI540),0,-$H548)*(COUNT($S549:AI549)&gt;$H548),0)</f>
        <v>-20</v>
      </c>
      <c r="AJ549" s="76" cm="1">
        <f t="array" aca="1" ref="AJ549" ca="1">-IFERROR(OFFSET(INDIRECT(AJ540),0,-$H548)*(COUNT($S549:AJ549)&gt;$H548),0)</f>
        <v>-20</v>
      </c>
      <c r="AK549" s="76" cm="1">
        <f t="array" aca="1" ref="AK549" ca="1">-IFERROR(OFFSET(INDIRECT(AK540),0,-$H548)*(COUNT($S549:AK549)&gt;$H548),0)</f>
        <v>-20</v>
      </c>
      <c r="AL549" s="76" cm="1">
        <f t="array" aca="1" ref="AL549" ca="1">-IFERROR(OFFSET(INDIRECT(AL540),0,-$H548)*(COUNT($S549:AL549)&gt;$H548),0)</f>
        <v>0</v>
      </c>
      <c r="AM549" s="76" cm="1">
        <f t="array" aca="1" ref="AM549" ca="1">-IFERROR(OFFSET(INDIRECT(AM540),0,-$H548)*(COUNT($S549:AM549)&gt;$H548),0)</f>
        <v>0</v>
      </c>
      <c r="AN549" s="76" cm="1">
        <f t="array" aca="1" ref="AN549" ca="1">-IFERROR(OFFSET(INDIRECT(AN540),0,-$H548)*(COUNT($S549:AN549)&gt;$H548),0)</f>
        <v>0</v>
      </c>
      <c r="AO549" s="76" cm="1">
        <f t="array" aca="1" ref="AO549" ca="1">-IFERROR(OFFSET(INDIRECT(AO540),0,-$H548)*(COUNT($S549:AO549)&gt;$H548),0)</f>
        <v>0</v>
      </c>
      <c r="AP549" s="76" cm="1">
        <f t="array" aca="1" ref="AP549" ca="1">-IFERROR(OFFSET(INDIRECT(AP540),0,-$H548)*(COUNT($S549:AP549)&gt;$H548),0)</f>
        <v>0</v>
      </c>
      <c r="AQ549" s="76" cm="1">
        <f t="array" aca="1" ref="AQ549" ca="1">-IFERROR(OFFSET(INDIRECT(AQ540),0,-$H548)*(COUNT($S549:AQ549)&gt;$H548),0)</f>
        <v>0</v>
      </c>
      <c r="AR549" s="76" cm="1">
        <f t="array" aca="1" ref="AR549" ca="1">-IFERROR(OFFSET(INDIRECT(AR540),0,-$H548)*(COUNT($S549:AR549)&gt;$H548),0)</f>
        <v>0</v>
      </c>
      <c r="AS549" s="76" cm="1">
        <f t="array" aca="1" ref="AS549" ca="1">-IFERROR(OFFSET(INDIRECT(AS540),0,-$H548)*(COUNT($S549:AS549)&gt;$H548),0)</f>
        <v>0</v>
      </c>
      <c r="AT549" s="76" cm="1">
        <f t="array" aca="1" ref="AT549" ca="1">-IFERROR(OFFSET(INDIRECT(AT540),0,-$H548)*(COUNT($S549:AT549)&gt;$H548),0)</f>
        <v>0</v>
      </c>
      <c r="AU549" s="76" cm="1">
        <f t="array" aca="1" ref="AU549" ca="1">-IFERROR(OFFSET(INDIRECT(AU540),0,-$H548)*(COUNT($S549:AU549)&gt;$H548),0)</f>
        <v>0</v>
      </c>
      <c r="AV549" s="76" cm="1">
        <f t="array" aca="1" ref="AV549" ca="1">-IFERROR(OFFSET(INDIRECT(AV540),0,-$H548)*(COUNT($S549:AV549)&gt;$H548),0)</f>
        <v>0</v>
      </c>
      <c r="AW549" s="76" cm="1">
        <f t="array" aca="1" ref="AW549" ca="1">-IFERROR(OFFSET(INDIRECT(AW540),0,-$H548)*(COUNT($S549:AW549)&gt;$H548),0)</f>
        <v>0</v>
      </c>
      <c r="AX549" s="76" cm="1">
        <f t="array" aca="1" ref="AX549" ca="1">-IFERROR(OFFSET(INDIRECT(AX540),0,-$H548)*(COUNT($S549:AX549)&gt;$H548),0)</f>
        <v>0</v>
      </c>
      <c r="AY549" s="76" cm="1">
        <f t="array" aca="1" ref="AY549" ca="1">-IFERROR(OFFSET(INDIRECT(AY540),0,-$H548)*(COUNT($S549:AY549)&gt;$H548),0)</f>
        <v>0</v>
      </c>
      <c r="AZ549" s="76" cm="1">
        <f t="array" aca="1" ref="AZ549" ca="1">-IFERROR(OFFSET(INDIRECT(AZ540),0,-$H548)*(COUNT($S549:AZ549)&gt;$H548),0)</f>
        <v>0</v>
      </c>
      <c r="BA549" s="76" cm="1">
        <f t="array" aca="1" ref="BA549" ca="1">-IFERROR(OFFSET(INDIRECT(BA540),0,-$H548)*(COUNT($S549:BA549)&gt;$H548),0)</f>
        <v>0</v>
      </c>
      <c r="BB549" s="76" cm="1">
        <f t="array" aca="1" ref="BB549" ca="1">-IFERROR(OFFSET(INDIRECT(BB540),0,-$H548)*(COUNT($S549:BB549)&gt;$H548),0)</f>
        <v>0</v>
      </c>
      <c r="BC549" s="76" cm="1">
        <f t="array" aca="1" ref="BC549" ca="1">-IFERROR(OFFSET(INDIRECT(BC540),0,-$H548)*(COUNT($S549:BC549)&gt;$H548),0)</f>
        <v>0</v>
      </c>
      <c r="BD549" s="76" cm="1">
        <f t="array" aca="1" ref="BD549" ca="1">-IFERROR(OFFSET(INDIRECT(BD540),0,-$H548)*(COUNT($S549:BD549)&gt;$H548),0)</f>
        <v>0</v>
      </c>
      <c r="BE549" s="76" cm="1">
        <f t="array" aca="1" ref="BE549" ca="1">-IFERROR(OFFSET(INDIRECT(BE540),0,-$H548)*(COUNT($S549:BE549)&gt;$H548),0)</f>
        <v>0</v>
      </c>
      <c r="BF549" s="76" cm="1">
        <f t="array" aca="1" ref="BF549" ca="1">-IFERROR(OFFSET(INDIRECT(BF540),0,-$H548)*(COUNT($S549:BF549)&gt;$H548),0)</f>
        <v>0</v>
      </c>
      <c r="BG549" s="76" cm="1">
        <f t="array" aca="1" ref="BG549" ca="1">-IFERROR(OFFSET(INDIRECT(BG540),0,-$H548)*(COUNT($S549:BG549)&gt;$H548),0)</f>
        <v>0</v>
      </c>
      <c r="BH549" s="76" cm="1">
        <f t="array" aca="1" ref="BH549" ca="1">-IFERROR(OFFSET(INDIRECT(BH540),0,-$H548)*(COUNT($S549:BH549)&gt;$H548),0)</f>
        <v>0</v>
      </c>
      <c r="BI549" s="76" cm="1">
        <f t="array" aca="1" ref="BI549" ca="1">-IFERROR(OFFSET(INDIRECT(BI540),0,-$H548)*(COUNT($S549:BI549)&gt;$H548),0)</f>
        <v>0</v>
      </c>
      <c r="BJ549" s="76" cm="1">
        <f t="array" aca="1" ref="BJ549" ca="1">-IFERROR(OFFSET(INDIRECT(BJ540),0,-$H548)*(COUNT($S549:BJ549)&gt;$H548),0)</f>
        <v>0</v>
      </c>
      <c r="BK549" s="76" cm="1">
        <f t="array" aca="1" ref="BK549" ca="1">-IFERROR(OFFSET(INDIRECT(BK540),0,-$H548)*(COUNT($S549:BK549)&gt;$H548),0)</f>
        <v>0</v>
      </c>
      <c r="BL549" s="76" cm="1">
        <f t="array" aca="1" ref="BL549" ca="1">-IFERROR(OFFSET(INDIRECT(BL540),0,-$H548)*(COUNT($S549:BL549)&gt;$H548),0)</f>
        <v>0</v>
      </c>
      <c r="BM549" s="76" cm="1">
        <f t="array" aca="1" ref="BM549" ca="1">-IFERROR(OFFSET(INDIRECT(BM540),0,-$H548)*(COUNT($S549:BM549)&gt;$H548),0)</f>
        <v>0</v>
      </c>
      <c r="BN549" s="76" cm="1">
        <f t="array" aca="1" ref="BN549" ca="1">-IFERROR(OFFSET(INDIRECT(BN540),0,-$H548)*(COUNT($S549:BN549)&gt;$H548),0)</f>
        <v>0</v>
      </c>
      <c r="BO549" s="76" cm="1">
        <f t="array" aca="1" ref="BO549" ca="1">-IFERROR(OFFSET(INDIRECT(BO540),0,-$H548)*(COUNT($S549:BO549)&gt;$H548),0)</f>
        <v>0</v>
      </c>
      <c r="BP549" s="76" cm="1">
        <f t="array" aca="1" ref="BP549" ca="1">-IFERROR(OFFSET(INDIRECT(BP540),0,-$H548)*(COUNT($S549:BP549)&gt;$H548),0)</f>
        <v>0</v>
      </c>
      <c r="BQ549" s="76" cm="1">
        <f t="array" aca="1" ref="BQ549" ca="1">-IFERROR(OFFSET(INDIRECT(BQ540),0,-$H548)*(COUNT($S549:BQ549)&gt;$H548),0)</f>
        <v>0</v>
      </c>
      <c r="BR549" s="76" cm="1">
        <f t="array" aca="1" ref="BR549" ca="1">-IFERROR(OFFSET(INDIRECT(BR540),0,-$H548)*(COUNT($S549:BR549)&gt;$H548),0)</f>
        <v>0</v>
      </c>
      <c r="BS549" s="76" cm="1">
        <f t="array" aca="1" ref="BS549" ca="1">-IFERROR(OFFSET(INDIRECT(BS540),0,-$H548)*(COUNT($S549:BS549)&gt;$H548),0)</f>
        <v>0</v>
      </c>
      <c r="BT549" s="76" cm="1">
        <f t="array" aca="1" ref="BT549" ca="1">-IFERROR(OFFSET(INDIRECT(BT540),0,-$H548)*(COUNT($S549:BT549)&gt;$H548),0)</f>
        <v>0</v>
      </c>
      <c r="BU549" s="76" cm="1">
        <f t="array" aca="1" ref="BU549" ca="1">-IFERROR(OFFSET(INDIRECT(BU540),0,-$H548)*(COUNT($S549:BU549)&gt;$H548),0)</f>
        <v>0</v>
      </c>
      <c r="BV549" s="76" cm="1">
        <f t="array" aca="1" ref="BV549" ca="1">-IFERROR(OFFSET(INDIRECT(BV540),0,-$H548)*(COUNT($S549:BV549)&gt;$H548),0)</f>
        <v>0</v>
      </c>
      <c r="BW549" s="76" cm="1">
        <f t="array" aca="1" ref="BW549" ca="1">-IFERROR(OFFSET(INDIRECT(BW540),0,-$H548)*(COUNT($S549:BW549)&gt;$H548),0)</f>
        <v>0</v>
      </c>
      <c r="BX549" s="76" cm="1">
        <f t="array" aca="1" ref="BX549" ca="1">-IFERROR(OFFSET(INDIRECT(BX540),0,-$H548)*(COUNT($S549:BX549)&gt;$H548),0)</f>
        <v>0</v>
      </c>
      <c r="BY549" s="76" cm="1">
        <f t="array" aca="1" ref="BY549" ca="1">-IFERROR(OFFSET(INDIRECT(BY540),0,-$H548)*(COUNT($S549:BY549)&gt;$H548),0)</f>
        <v>0</v>
      </c>
      <c r="BZ549" s="76" cm="1">
        <f t="array" aca="1" ref="BZ549" ca="1">-IFERROR(OFFSET(INDIRECT(BZ540),0,-$H548)*(COUNT($S549:BZ549)&gt;$H548),0)</f>
        <v>0</v>
      </c>
      <c r="CA549" s="76" cm="1">
        <f t="array" aca="1" ref="CA549" ca="1">-IFERROR(OFFSET(INDIRECT(CA540),0,-$H548)*(COUNT($S549:CA549)&gt;$H548),0)</f>
        <v>0</v>
      </c>
      <c r="CB549" s="76" cm="1">
        <f t="array" aca="1" ref="CB549" ca="1">-IFERROR(OFFSET(INDIRECT(CB540),0,-$H548)*(COUNT($S549:CB549)&gt;$H548),0)</f>
        <v>0</v>
      </c>
      <c r="CC549" s="76" cm="1">
        <f t="array" aca="1" ref="CC549" ca="1">-IFERROR(OFFSET(INDIRECT(CC540),0,-$H548)*(COUNT($S549:CC549)&gt;$H548),0)</f>
        <v>0</v>
      </c>
      <c r="CD549" s="76" cm="1">
        <f t="array" aca="1" ref="CD549" ca="1">-IFERROR(OFFSET(INDIRECT(CD540),0,-$H548)*(COUNT($S549:CD549)&gt;$H548),0)</f>
        <v>0</v>
      </c>
      <c r="CE549" s="76" cm="1">
        <f t="array" aca="1" ref="CE549" ca="1">-IFERROR(OFFSET(INDIRECT(CE540),0,-$H548)*(COUNT($S549:CE549)&gt;$H548),0)</f>
        <v>0</v>
      </c>
      <c r="CF549" s="76" cm="1">
        <f t="array" aca="1" ref="CF549" ca="1">-IFERROR(OFFSET(INDIRECT(CF540),0,-$H548)*(COUNT($S549:CF549)&gt;$H548),0)</f>
        <v>0</v>
      </c>
      <c r="CG549" s="76" cm="1">
        <f t="array" aca="1" ref="CG549" ca="1">-IFERROR(OFFSET(INDIRECT(CG540),0,-$H548)*(COUNT($S549:CG549)&gt;$H548),0)</f>
        <v>0</v>
      </c>
      <c r="CH549" s="76" cm="1">
        <f t="array" aca="1" ref="CH549" ca="1">-IFERROR(OFFSET(INDIRECT(CH540),0,-$H548)*(COUNT($S549:CH549)&gt;$H548),0)</f>
        <v>0</v>
      </c>
      <c r="CI549" s="76" cm="1">
        <f t="array" aca="1" ref="CI549" ca="1">-IFERROR(OFFSET(INDIRECT(CI540),0,-$H548)*(COUNT($S549:CI549)&gt;$H548),0)</f>
        <v>0</v>
      </c>
      <c r="CJ549" s="76" cm="1">
        <f t="array" aca="1" ref="CJ549" ca="1">-IFERROR(OFFSET(INDIRECT(CJ540),0,-$H548)*(COUNT($S549:CJ549)&gt;$H548),0)</f>
        <v>0</v>
      </c>
      <c r="CK549" s="76" cm="1">
        <f t="array" aca="1" ref="CK549" ca="1">-IFERROR(OFFSET(INDIRECT(CK540),0,-$H548)*(COUNT($S549:CK549)&gt;$H548),0)</f>
        <v>0</v>
      </c>
      <c r="CL549" s="76" cm="1">
        <f t="array" aca="1" ref="CL549" ca="1">-IFERROR(OFFSET(INDIRECT(CL540),0,-$H548)*(COUNT($S549:CL549)&gt;$H548),0)</f>
        <v>0</v>
      </c>
      <c r="CN549" s="76" t="e" cm="1">
        <f t="array" aca="1" ref="CN549" ca="1">-OFFSET(INDIRECT(CN540),0,-$H548)</f>
        <v>#REF!</v>
      </c>
      <c r="CO549" s="76" cm="1">
        <f t="array" aca="1" ref="CO549" ca="1">-OFFSET(INDIRECT(CO540),0,-$H548)</f>
        <v>-5000</v>
      </c>
      <c r="CP549" s="76" cm="1">
        <f t="array" aca="1" ref="CP549" ca="1">-OFFSET(INDIRECT(CP540),0,-$H548)</f>
        <v>-5000</v>
      </c>
      <c r="CQ549" s="76" cm="1">
        <f t="array" aca="1" ref="CQ549" ca="1">-OFFSET(INDIRECT(CQ540),0,-$H548)</f>
        <v>-5000</v>
      </c>
      <c r="CR549" s="76" cm="1">
        <f t="array" aca="1" ref="CR549" ca="1">-OFFSET(INDIRECT(CR540),0,-$H548)</f>
        <v>-5000</v>
      </c>
      <c r="CS549" s="76" cm="1">
        <f t="array" aca="1" ref="CS549" ca="1">-OFFSET(INDIRECT(CS540),0,-$H548)</f>
        <v>-5000</v>
      </c>
      <c r="CT549" s="76" cm="1">
        <f t="array" aca="1" ref="CT549" ca="1">-OFFSET(INDIRECT(CT540),0,-$H548)</f>
        <v>-5000</v>
      </c>
      <c r="CU549" s="76" cm="1">
        <f t="array" aca="1" ref="CU549" ca="1">-OFFSET(INDIRECT(CU540),0,-$H548)</f>
        <v>-5000</v>
      </c>
      <c r="CV549" s="76" cm="1">
        <f t="array" aca="1" ref="CV549" ca="1">-OFFSET(INDIRECT(CV540),0,-$H548)</f>
        <v>-5000</v>
      </c>
      <c r="CW549" s="76" cm="1">
        <f t="array" aca="1" ref="CW549" ca="1">-OFFSET(INDIRECT(CW540),0,-$H548)</f>
        <v>-5000</v>
      </c>
      <c r="CX549" s="76" cm="1">
        <f t="array" aca="1" ref="CX549" ca="1">-OFFSET(INDIRECT(CX540),0,-$H548)</f>
        <v>-5000</v>
      </c>
      <c r="CY549" s="76" cm="1">
        <f t="array" aca="1" ref="CY549" ca="1">-OFFSET(INDIRECT(CY540),0,-$H548)</f>
        <v>0</v>
      </c>
      <c r="CZ549" s="76" cm="1">
        <f t="array" aca="1" ref="CZ549" ca="1">-OFFSET(INDIRECT(CZ540),0,-$H548)</f>
        <v>0</v>
      </c>
      <c r="DA549" s="76" cm="1">
        <f t="array" aca="1" ref="DA549" ca="1">-OFFSET(INDIRECT(DA540),0,-$H548)</f>
        <v>-5000</v>
      </c>
      <c r="DB549" s="76" cm="1">
        <f t="array" aca="1" ref="DB549" ca="1">-OFFSET(INDIRECT(DB540),0,-$H548)</f>
        <v>-5000</v>
      </c>
      <c r="DC549" s="76" cm="1">
        <f t="array" aca="1" ref="DC549" ca="1">-OFFSET(INDIRECT(DC540),0,-$H548)</f>
        <v>-5000</v>
      </c>
      <c r="DD549" s="76" cm="1">
        <f t="array" aca="1" ref="DD549" ca="1">-OFFSET(INDIRECT(DD540),0,-$H548)</f>
        <v>-5000</v>
      </c>
      <c r="DE549" s="76" cm="1">
        <f t="array" aca="1" ref="DE549" ca="1">-OFFSET(INDIRECT(DE540),0,-$H548)</f>
        <v>-5000</v>
      </c>
      <c r="DF549" s="76" cm="1">
        <f t="array" aca="1" ref="DF549" ca="1">-OFFSET(INDIRECT(DF540),0,-$H548)</f>
        <v>-5000</v>
      </c>
      <c r="DG549" s="76" cm="1">
        <f t="array" aca="1" ref="DG549" ca="1">-OFFSET(INDIRECT(DG540),0,-$H548)</f>
        <v>-5000</v>
      </c>
      <c r="DH549" s="76" cm="1">
        <f t="array" aca="1" ref="DH549" ca="1">-OFFSET(INDIRECT(DH540),0,-$H548)</f>
        <v>-5000</v>
      </c>
      <c r="DI549" s="76" cm="1">
        <f t="array" aca="1" ref="DI549" ca="1">-OFFSET(INDIRECT(DI540),0,-$H548)</f>
        <v>-5000</v>
      </c>
      <c r="DJ549" s="76" cm="1">
        <f t="array" aca="1" ref="DJ549" ca="1">-OFFSET(INDIRECT(DJ540),0,-$H548)</f>
        <v>-5000</v>
      </c>
      <c r="DK549" s="76" cm="1">
        <f t="array" aca="1" ref="DK549" ca="1">-OFFSET(INDIRECT(DK540),0,-$H548)</f>
        <v>-5000</v>
      </c>
      <c r="DL549" s="76" cm="1">
        <f t="array" aca="1" ref="DL549" ca="1">-OFFSET(INDIRECT(DL540),0,-$H548)</f>
        <v>-5000</v>
      </c>
    </row>
    <row r="550" spans="1:116" x14ac:dyDescent="0.35">
      <c r="D550" t="s">
        <v>761</v>
      </c>
      <c r="E550" s="8" t="str">
        <f t="shared" ref="E550:E558" si="663">ROW()&amp;" "&amp;D550</f>
        <v>550 ASSETSALE-PV</v>
      </c>
      <c r="G550" s="126"/>
      <c r="H550" s="27"/>
      <c r="I550" s="78"/>
      <c r="J550" s="78"/>
      <c r="K550" s="33"/>
      <c r="L550" s="24"/>
      <c r="M550" s="24"/>
      <c r="N550" s="24"/>
      <c r="O550" s="24"/>
      <c r="P550" s="24"/>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c r="BV550" s="33"/>
      <c r="BW550" s="33"/>
      <c r="BX550" s="33"/>
      <c r="BY550" s="33"/>
      <c r="BZ550" s="33"/>
      <c r="CA550" s="33"/>
      <c r="CB550" s="33"/>
      <c r="CC550" s="33"/>
      <c r="CD550" s="33"/>
      <c r="CE550" s="33"/>
      <c r="CF550" s="33"/>
      <c r="CG550" s="33"/>
      <c r="CH550" s="33"/>
      <c r="CI550" s="33"/>
      <c r="CJ550" s="33"/>
      <c r="CK550" s="33"/>
      <c r="CL550" s="33"/>
      <c r="CN550" s="33"/>
      <c r="CO550" s="33"/>
      <c r="CP550" s="33"/>
      <c r="CQ550" s="33"/>
      <c r="CR550" s="33"/>
      <c r="CS550" s="33"/>
      <c r="CT550" s="33"/>
      <c r="CU550" s="33"/>
      <c r="CV550" s="33"/>
      <c r="CW550" s="33"/>
      <c r="CX550" s="33"/>
      <c r="CY550" s="33"/>
      <c r="CZ550" s="33"/>
      <c r="DA550" s="33"/>
      <c r="DB550" s="33"/>
      <c r="DC550" s="33"/>
      <c r="DD550" s="33"/>
      <c r="DE550" s="33"/>
      <c r="DF550" s="33"/>
      <c r="DG550" s="33"/>
      <c r="DH550" s="33"/>
      <c r="DI550" s="33"/>
      <c r="DJ550" s="33"/>
      <c r="DK550" s="33"/>
      <c r="DL550" s="33"/>
    </row>
    <row r="551" spans="1:116" x14ac:dyDescent="0.35">
      <c r="D551" t="s">
        <v>761</v>
      </c>
      <c r="E551" s="8" t="str">
        <f t="shared" si="663"/>
        <v>551 ASSETSALE-PV</v>
      </c>
      <c r="G551" s="95" t="s">
        <v>290</v>
      </c>
      <c r="K551" s="24"/>
      <c r="L551" s="24"/>
      <c r="M551" s="24"/>
      <c r="N551" s="24"/>
      <c r="O551" s="24"/>
      <c r="P551" s="24"/>
      <c r="R551" s="24"/>
      <c r="S551" s="24"/>
      <c r="T551" s="24"/>
      <c r="U551" s="24"/>
      <c r="V551" s="24"/>
      <c r="W551" s="24"/>
      <c r="X551" s="24"/>
      <c r="Y551" s="24"/>
      <c r="Z551" s="24"/>
      <c r="AA551" s="24"/>
      <c r="AB551" s="24"/>
      <c r="AC551" s="24"/>
      <c r="AD551" s="24"/>
      <c r="AE551" s="24"/>
      <c r="AF551" s="24"/>
      <c r="AG551" s="24"/>
      <c r="AH551" s="24"/>
      <c r="AI551" s="24"/>
      <c r="AJ551" s="24"/>
      <c r="AK551" s="24"/>
      <c r="AL551" s="24"/>
      <c r="AM551" s="24"/>
      <c r="AN551" s="24"/>
      <c r="AO551" s="24"/>
      <c r="AP551" s="24"/>
      <c r="AQ551" s="24"/>
      <c r="AR551" s="24"/>
      <c r="AS551" s="24"/>
      <c r="AT551" s="24"/>
      <c r="AU551" s="24"/>
      <c r="AV551" s="24"/>
      <c r="AW551" s="24"/>
      <c r="AX551" s="24"/>
      <c r="AY551" s="24"/>
      <c r="AZ551" s="24"/>
      <c r="BA551" s="24"/>
      <c r="BB551" s="24"/>
      <c r="BC551" s="24"/>
      <c r="BD551" s="24"/>
      <c r="BE551" s="24"/>
      <c r="BF551" s="24"/>
      <c r="BG551" s="24"/>
      <c r="BH551" s="24"/>
      <c r="BI551" s="24"/>
      <c r="BJ551" s="24"/>
      <c r="BK551" s="24"/>
      <c r="BL551" s="24"/>
      <c r="BM551" s="24"/>
      <c r="BN551" s="24"/>
      <c r="BO551" s="24"/>
      <c r="BP551" s="24"/>
      <c r="BQ551" s="24"/>
      <c r="BR551" s="24"/>
      <c r="BS551" s="24"/>
      <c r="BT551" s="24"/>
      <c r="BU551" s="24"/>
      <c r="BV551" s="24"/>
      <c r="BW551" s="24"/>
      <c r="BX551" s="24"/>
      <c r="BY551" s="24"/>
      <c r="BZ551" s="24"/>
      <c r="CA551" s="24"/>
      <c r="CB551" s="24"/>
      <c r="CC551" s="24"/>
      <c r="CD551" s="24"/>
      <c r="CE551" s="24"/>
      <c r="CF551" s="24"/>
      <c r="CG551" s="24"/>
      <c r="CH551" s="24"/>
      <c r="CI551" s="24"/>
      <c r="CJ551" s="24"/>
      <c r="CK551" s="24"/>
      <c r="CL551" s="24"/>
      <c r="CN551" s="24"/>
      <c r="CO551" s="24"/>
      <c r="CP551" s="24"/>
      <c r="CQ551" s="24"/>
      <c r="CR551" s="24"/>
      <c r="CS551" s="24"/>
      <c r="CT551" s="24"/>
      <c r="CU551" s="24"/>
      <c r="CV551" s="24"/>
      <c r="CW551" s="24"/>
      <c r="CX551" s="24"/>
      <c r="CY551" s="24"/>
      <c r="CZ551" s="24"/>
      <c r="DA551" s="24"/>
      <c r="DB551" s="24"/>
      <c r="DC551" s="24"/>
      <c r="DD551" s="24"/>
      <c r="DE551" s="24"/>
      <c r="DF551" s="24"/>
      <c r="DG551" s="24"/>
      <c r="DH551" s="24"/>
      <c r="DI551" s="24"/>
      <c r="DJ551" s="24"/>
      <c r="DK551" s="24"/>
      <c r="DL551" s="24"/>
    </row>
    <row r="552" spans="1:116" x14ac:dyDescent="0.35">
      <c r="D552" t="s">
        <v>761</v>
      </c>
      <c r="E552" s="8" t="str">
        <f t="shared" si="663"/>
        <v>552 ASSETSALE-PV</v>
      </c>
      <c r="G552" s="158" t="s">
        <v>71</v>
      </c>
      <c r="H552" s="27"/>
      <c r="I552" s="78"/>
      <c r="J552" s="78"/>
      <c r="K552" s="24">
        <v>0</v>
      </c>
      <c r="L552" s="24">
        <f ca="1">K556</f>
        <v>14000000</v>
      </c>
      <c r="M552" s="24">
        <f t="shared" ref="M552:P552" ca="1" si="664">L559</f>
        <v>28000000</v>
      </c>
      <c r="N552" s="24">
        <f t="shared" ca="1" si="664"/>
        <v>0</v>
      </c>
      <c r="O552" s="24">
        <f t="shared" ca="1" si="664"/>
        <v>0</v>
      </c>
      <c r="P552" s="24">
        <f t="shared" ca="1" si="664"/>
        <v>0</v>
      </c>
      <c r="R552" s="33"/>
      <c r="S552" s="33"/>
      <c r="T552" s="24">
        <f ca="1">S556</f>
        <v>2000000</v>
      </c>
      <c r="U552" s="24">
        <f t="shared" ref="U552:X552" ca="1" si="665">T556</f>
        <v>4000000</v>
      </c>
      <c r="V552" s="24">
        <f t="shared" ca="1" si="665"/>
        <v>6000000</v>
      </c>
      <c r="W552" s="24">
        <f t="shared" ca="1" si="665"/>
        <v>8000000</v>
      </c>
      <c r="X552" s="24">
        <f t="shared" ca="1" si="665"/>
        <v>10000000</v>
      </c>
      <c r="Y552" s="24">
        <f t="shared" ref="Y552:CJ552" ca="1" si="666">X556</f>
        <v>12000000</v>
      </c>
      <c r="Z552" s="24">
        <f t="shared" ca="1" si="666"/>
        <v>14000000</v>
      </c>
      <c r="AA552" s="24">
        <f t="shared" ca="1" si="666"/>
        <v>14000000</v>
      </c>
      <c r="AB552" s="24">
        <f t="shared" ca="1" si="666"/>
        <v>14000000</v>
      </c>
      <c r="AC552" s="24">
        <f t="shared" ca="1" si="666"/>
        <v>14000000</v>
      </c>
      <c r="AD552" s="24">
        <f t="shared" ca="1" si="666"/>
        <v>14000000</v>
      </c>
      <c r="AE552" s="24">
        <f t="shared" ca="1" si="666"/>
        <v>14000000</v>
      </c>
      <c r="AF552" s="24">
        <f t="shared" ca="1" si="666"/>
        <v>12000000</v>
      </c>
      <c r="AG552" s="24">
        <f t="shared" ca="1" si="666"/>
        <v>10000000</v>
      </c>
      <c r="AH552" s="24">
        <f t="shared" ca="1" si="666"/>
        <v>8000000</v>
      </c>
      <c r="AI552" s="24">
        <f t="shared" ca="1" si="666"/>
        <v>6000000</v>
      </c>
      <c r="AJ552" s="24">
        <f t="shared" ca="1" si="666"/>
        <v>4000000</v>
      </c>
      <c r="AK552" s="24">
        <f t="shared" ca="1" si="666"/>
        <v>2000000</v>
      </c>
      <c r="AL552" s="24">
        <f t="shared" ca="1" si="666"/>
        <v>0</v>
      </c>
      <c r="AM552" s="24">
        <f t="shared" ca="1" si="666"/>
        <v>0</v>
      </c>
      <c r="AN552" s="24">
        <f t="shared" ca="1" si="666"/>
        <v>0</v>
      </c>
      <c r="AO552" s="24">
        <f t="shared" ca="1" si="666"/>
        <v>0</v>
      </c>
      <c r="AP552" s="24">
        <f t="shared" ca="1" si="666"/>
        <v>0</v>
      </c>
      <c r="AQ552" s="24">
        <f t="shared" ca="1" si="666"/>
        <v>0</v>
      </c>
      <c r="AR552" s="24">
        <f t="shared" ca="1" si="666"/>
        <v>0</v>
      </c>
      <c r="AS552" s="24">
        <f t="shared" ca="1" si="666"/>
        <v>0</v>
      </c>
      <c r="AT552" s="24">
        <f t="shared" ca="1" si="666"/>
        <v>0</v>
      </c>
      <c r="AU552" s="24">
        <f t="shared" ca="1" si="666"/>
        <v>0</v>
      </c>
      <c r="AV552" s="24">
        <f t="shared" ca="1" si="666"/>
        <v>0</v>
      </c>
      <c r="AW552" s="24">
        <f t="shared" ca="1" si="666"/>
        <v>0</v>
      </c>
      <c r="AX552" s="24">
        <f t="shared" ca="1" si="666"/>
        <v>0</v>
      </c>
      <c r="AY552" s="24">
        <f t="shared" ca="1" si="666"/>
        <v>0</v>
      </c>
      <c r="AZ552" s="24">
        <f t="shared" ca="1" si="666"/>
        <v>0</v>
      </c>
      <c r="BA552" s="24">
        <f t="shared" ca="1" si="666"/>
        <v>0</v>
      </c>
      <c r="BB552" s="24">
        <f t="shared" ca="1" si="666"/>
        <v>0</v>
      </c>
      <c r="BC552" s="24">
        <f t="shared" ca="1" si="666"/>
        <v>0</v>
      </c>
      <c r="BD552" s="24">
        <f t="shared" ca="1" si="666"/>
        <v>0</v>
      </c>
      <c r="BE552" s="24">
        <f t="shared" ca="1" si="666"/>
        <v>0</v>
      </c>
      <c r="BF552" s="24">
        <f t="shared" ca="1" si="666"/>
        <v>0</v>
      </c>
      <c r="BG552" s="24">
        <f t="shared" ca="1" si="666"/>
        <v>0</v>
      </c>
      <c r="BH552" s="24">
        <f t="shared" ca="1" si="666"/>
        <v>0</v>
      </c>
      <c r="BI552" s="24">
        <f t="shared" ca="1" si="666"/>
        <v>0</v>
      </c>
      <c r="BJ552" s="24">
        <f t="shared" ca="1" si="666"/>
        <v>0</v>
      </c>
      <c r="BK552" s="24">
        <f t="shared" ca="1" si="666"/>
        <v>0</v>
      </c>
      <c r="BL552" s="24">
        <f t="shared" ca="1" si="666"/>
        <v>0</v>
      </c>
      <c r="BM552" s="24">
        <f t="shared" ca="1" si="666"/>
        <v>0</v>
      </c>
      <c r="BN552" s="24">
        <f t="shared" ca="1" si="666"/>
        <v>0</v>
      </c>
      <c r="BO552" s="24">
        <f t="shared" ca="1" si="666"/>
        <v>0</v>
      </c>
      <c r="BP552" s="24">
        <f t="shared" ca="1" si="666"/>
        <v>0</v>
      </c>
      <c r="BQ552" s="24">
        <f t="shared" ca="1" si="666"/>
        <v>0</v>
      </c>
      <c r="BR552" s="24">
        <f t="shared" ca="1" si="666"/>
        <v>0</v>
      </c>
      <c r="BS552" s="24">
        <f t="shared" ca="1" si="666"/>
        <v>0</v>
      </c>
      <c r="BT552" s="24">
        <f t="shared" ca="1" si="666"/>
        <v>0</v>
      </c>
      <c r="BU552" s="24">
        <f t="shared" ca="1" si="666"/>
        <v>0</v>
      </c>
      <c r="BV552" s="24">
        <f t="shared" ca="1" si="666"/>
        <v>0</v>
      </c>
      <c r="BW552" s="24">
        <f t="shared" ca="1" si="666"/>
        <v>0</v>
      </c>
      <c r="BX552" s="24">
        <f t="shared" ca="1" si="666"/>
        <v>0</v>
      </c>
      <c r="BY552" s="24">
        <f t="shared" ca="1" si="666"/>
        <v>0</v>
      </c>
      <c r="BZ552" s="24">
        <f t="shared" ca="1" si="666"/>
        <v>0</v>
      </c>
      <c r="CA552" s="24">
        <f t="shared" ca="1" si="666"/>
        <v>0</v>
      </c>
      <c r="CB552" s="24">
        <f t="shared" ca="1" si="666"/>
        <v>0</v>
      </c>
      <c r="CC552" s="24">
        <f t="shared" ca="1" si="666"/>
        <v>0</v>
      </c>
      <c r="CD552" s="24">
        <f t="shared" ca="1" si="666"/>
        <v>0</v>
      </c>
      <c r="CE552" s="24">
        <f t="shared" ca="1" si="666"/>
        <v>0</v>
      </c>
      <c r="CF552" s="24">
        <f t="shared" ca="1" si="666"/>
        <v>0</v>
      </c>
      <c r="CG552" s="24">
        <f t="shared" ca="1" si="666"/>
        <v>0</v>
      </c>
      <c r="CH552" s="24">
        <f t="shared" ca="1" si="666"/>
        <v>0</v>
      </c>
      <c r="CI552" s="24">
        <f t="shared" ca="1" si="666"/>
        <v>0</v>
      </c>
      <c r="CJ552" s="24">
        <f t="shared" ca="1" si="666"/>
        <v>0</v>
      </c>
      <c r="CK552" s="24">
        <f t="shared" ref="CK552:CL552" ca="1" si="667">CJ556</f>
        <v>0</v>
      </c>
      <c r="CL552" s="24">
        <f t="shared" ca="1" si="667"/>
        <v>0</v>
      </c>
      <c r="CN552" s="24">
        <f>CM556</f>
        <v>0</v>
      </c>
      <c r="CO552" s="24" t="e">
        <f t="shared" ref="CO552:DL552" ca="1" si="668">CN556</f>
        <v>#REF!</v>
      </c>
      <c r="CP552" s="24" t="e">
        <f t="shared" ca="1" si="668"/>
        <v>#N/A</v>
      </c>
      <c r="CQ552" s="24" t="e">
        <f t="shared" ca="1" si="668"/>
        <v>#N/A</v>
      </c>
      <c r="CR552" s="24" t="e">
        <f t="shared" ca="1" si="668"/>
        <v>#N/A</v>
      </c>
      <c r="CS552" s="24" t="e">
        <f t="shared" ca="1" si="668"/>
        <v>#N/A</v>
      </c>
      <c r="CT552" s="24" t="e">
        <f t="shared" ca="1" si="668"/>
        <v>#N/A</v>
      </c>
      <c r="CU552" s="24" t="e">
        <f t="shared" ca="1" si="668"/>
        <v>#N/A</v>
      </c>
      <c r="CV552" s="24" t="e">
        <f t="shared" ca="1" si="668"/>
        <v>#N/A</v>
      </c>
      <c r="CW552" s="24" t="e">
        <f t="shared" ca="1" si="668"/>
        <v>#N/A</v>
      </c>
      <c r="CX552" s="24" t="e">
        <f t="shared" ca="1" si="668"/>
        <v>#N/A</v>
      </c>
      <c r="CY552" s="24" t="e">
        <f t="shared" ca="1" si="668"/>
        <v>#N/A</v>
      </c>
      <c r="CZ552" s="24" t="e">
        <f t="shared" ca="1" si="668"/>
        <v>#N/A</v>
      </c>
      <c r="DA552" s="24" t="e">
        <f t="shared" ca="1" si="668"/>
        <v>#N/A</v>
      </c>
      <c r="DB552" s="24" t="e">
        <f t="shared" ca="1" si="668"/>
        <v>#N/A</v>
      </c>
      <c r="DC552" s="24" t="e">
        <f t="shared" ca="1" si="668"/>
        <v>#N/A</v>
      </c>
      <c r="DD552" s="24" t="e">
        <f t="shared" ca="1" si="668"/>
        <v>#N/A</v>
      </c>
      <c r="DE552" s="24" t="e">
        <f t="shared" ca="1" si="668"/>
        <v>#N/A</v>
      </c>
      <c r="DF552" s="24" t="e">
        <f t="shared" ca="1" si="668"/>
        <v>#N/A</v>
      </c>
      <c r="DG552" s="24" t="e">
        <f t="shared" ca="1" si="668"/>
        <v>#N/A</v>
      </c>
      <c r="DH552" s="24" t="e">
        <f t="shared" ca="1" si="668"/>
        <v>#N/A</v>
      </c>
      <c r="DI552" s="24" t="e">
        <f t="shared" ca="1" si="668"/>
        <v>#N/A</v>
      </c>
      <c r="DJ552" s="24" t="e">
        <f t="shared" ca="1" si="668"/>
        <v>#N/A</v>
      </c>
      <c r="DK552" s="24" t="e">
        <f t="shared" ca="1" si="668"/>
        <v>#N/A</v>
      </c>
      <c r="DL552" s="24" t="e">
        <f t="shared" ca="1" si="668"/>
        <v>#N/A</v>
      </c>
    </row>
    <row r="553" spans="1:116" x14ac:dyDescent="0.35">
      <c r="D553" t="s">
        <v>761</v>
      </c>
      <c r="E553" s="8" t="str">
        <f t="shared" si="663"/>
        <v>553 ASSETSALE-PV</v>
      </c>
      <c r="G553" s="145" t="s">
        <v>574</v>
      </c>
      <c r="H553" s="27"/>
      <c r="I553" s="78"/>
      <c r="J553" s="78"/>
      <c r="K553" s="19">
        <v>100000</v>
      </c>
      <c r="L553" s="19">
        <v>100000</v>
      </c>
      <c r="M553" s="19">
        <v>100000</v>
      </c>
      <c r="N553" s="19">
        <v>100000</v>
      </c>
      <c r="O553" s="19">
        <v>100000</v>
      </c>
      <c r="P553" s="19">
        <v>100000</v>
      </c>
      <c r="R553" s="33"/>
      <c r="S553" s="19" cm="1">
        <f t="array" ref="S553">INDEX($K:$P,ROW(),MATCH(S$3,$K$2:$P$2,0))</f>
        <v>100000</v>
      </c>
      <c r="T553" s="19" cm="1">
        <f t="array" ref="T553">INDEX($K:$P,ROW(),MATCH(T$3,$K$2:$P$2,0))</f>
        <v>100000</v>
      </c>
      <c r="U553" s="19" cm="1">
        <f t="array" ref="U553">INDEX($K:$P,ROW(),MATCH(U$3,$K$2:$P$2,0))</f>
        <v>100000</v>
      </c>
      <c r="V553" s="19" cm="1">
        <f t="array" ref="V553">INDEX($K:$P,ROW(),MATCH(V$3,$K$2:$P$2,0))</f>
        <v>100000</v>
      </c>
      <c r="W553" s="19" cm="1">
        <f t="array" ref="W553">INDEX($K:$P,ROW(),MATCH(W$3,$K$2:$P$2,0))</f>
        <v>100000</v>
      </c>
      <c r="X553" s="19" cm="1">
        <f t="array" ref="X553">INDEX($K:$P,ROW(),MATCH(X$3,$K$2:$P$2,0))</f>
        <v>100000</v>
      </c>
      <c r="Y553" s="19" cm="1">
        <f t="array" ref="Y553">INDEX($K:$P,ROW(),MATCH(Y$3,$K$2:$P$2,0))</f>
        <v>100000</v>
      </c>
      <c r="Z553" s="19" cm="1">
        <f t="array" ref="Z553">INDEX($K:$P,ROW(),MATCH(Z$3,$K$2:$P$2,0))</f>
        <v>100000</v>
      </c>
      <c r="AA553" s="19" cm="1">
        <f t="array" ref="AA553">INDEX($K:$P,ROW(),MATCH(AA$3,$K$2:$P$2,0))</f>
        <v>100000</v>
      </c>
      <c r="AB553" s="19" cm="1">
        <f t="array" ref="AB553">INDEX($K:$P,ROW(),MATCH(AB$3,$K$2:$P$2,0))</f>
        <v>100000</v>
      </c>
      <c r="AC553" s="19" cm="1">
        <f t="array" ref="AC553">INDEX($K:$P,ROW(),MATCH(AC$3,$K$2:$P$2,0))</f>
        <v>100000</v>
      </c>
      <c r="AD553" s="19" cm="1">
        <f t="array" ref="AD553">INDEX($K:$P,ROW(),MATCH(AD$3,$K$2:$P$2,0))</f>
        <v>100000</v>
      </c>
      <c r="AE553" s="19" cm="1">
        <f t="array" ref="AE553">INDEX($K:$P,ROW(),MATCH(AE$3,$K$2:$P$2,0))</f>
        <v>100000</v>
      </c>
      <c r="AF553" s="19" cm="1">
        <f t="array" ref="AF553">INDEX($K:$P,ROW(),MATCH(AF$3,$K$2:$P$2,0))</f>
        <v>100000</v>
      </c>
      <c r="AG553" s="19" cm="1">
        <f t="array" ref="AG553">INDEX($K:$P,ROW(),MATCH(AG$3,$K$2:$P$2,0))</f>
        <v>100000</v>
      </c>
      <c r="AH553" s="19" cm="1">
        <f t="array" ref="AH553">INDEX($K:$P,ROW(),MATCH(AH$3,$K$2:$P$2,0))</f>
        <v>100000</v>
      </c>
      <c r="AI553" s="19" cm="1">
        <f t="array" ref="AI553">INDEX($K:$P,ROW(),MATCH(AI$3,$K$2:$P$2,0))</f>
        <v>100000</v>
      </c>
      <c r="AJ553" s="19" cm="1">
        <f t="array" ref="AJ553">INDEX($K:$P,ROW(),MATCH(AJ$3,$K$2:$P$2,0))</f>
        <v>100000</v>
      </c>
      <c r="AK553" s="19" cm="1">
        <f t="array" ref="AK553">INDEX($K:$P,ROW(),MATCH(AK$3,$K$2:$P$2,0))</f>
        <v>100000</v>
      </c>
      <c r="AL553" s="19" cm="1">
        <f t="array" ref="AL553">INDEX($K:$P,ROW(),MATCH(AL$3,$K$2:$P$2,0))</f>
        <v>100000</v>
      </c>
      <c r="AM553" s="19" cm="1">
        <f t="array" ref="AM553">INDEX($K:$P,ROW(),MATCH(AM$3,$K$2:$P$2,0))</f>
        <v>100000</v>
      </c>
      <c r="AN553" s="19" cm="1">
        <f t="array" ref="AN553">INDEX($K:$P,ROW(),MATCH(AN$3,$K$2:$P$2,0))</f>
        <v>100000</v>
      </c>
      <c r="AO553" s="19" cm="1">
        <f t="array" ref="AO553">INDEX($K:$P,ROW(),MATCH(AO$3,$K$2:$P$2,0))</f>
        <v>100000</v>
      </c>
      <c r="AP553" s="19" cm="1">
        <f t="array" ref="AP553">INDEX($K:$P,ROW(),MATCH(AP$3,$K$2:$P$2,0))</f>
        <v>100000</v>
      </c>
      <c r="AQ553" s="19" cm="1">
        <f t="array" ref="AQ553">INDEX($K:$P,ROW(),MATCH(AQ$3,$K$2:$P$2,0))</f>
        <v>100000</v>
      </c>
      <c r="AR553" s="19" cm="1">
        <f t="array" ref="AR553">INDEX($K:$P,ROW(),MATCH(AR$3,$K$2:$P$2,0))</f>
        <v>100000</v>
      </c>
      <c r="AS553" s="19" cm="1">
        <f t="array" ref="AS553">INDEX($K:$P,ROW(),MATCH(AS$3,$K$2:$P$2,0))</f>
        <v>100000</v>
      </c>
      <c r="AT553" s="19" cm="1">
        <f t="array" ref="AT553">INDEX($K:$P,ROW(),MATCH(AT$3,$K$2:$P$2,0))</f>
        <v>100000</v>
      </c>
      <c r="AU553" s="19" cm="1">
        <f t="array" ref="AU553">INDEX($K:$P,ROW(),MATCH(AU$3,$K$2:$P$2,0))</f>
        <v>100000</v>
      </c>
      <c r="AV553" s="19" cm="1">
        <f t="array" ref="AV553">INDEX($K:$P,ROW(),MATCH(AV$3,$K$2:$P$2,0))</f>
        <v>100000</v>
      </c>
      <c r="AW553" s="19" cm="1">
        <f t="array" ref="AW553">INDEX($K:$P,ROW(),MATCH(AW$3,$K$2:$P$2,0))</f>
        <v>100000</v>
      </c>
      <c r="AX553" s="19" cm="1">
        <f t="array" ref="AX553">INDEX($K:$P,ROW(),MATCH(AX$3,$K$2:$P$2,0))</f>
        <v>100000</v>
      </c>
      <c r="AY553" s="19" cm="1">
        <f t="array" ref="AY553">INDEX($K:$P,ROW(),MATCH(AY$3,$K$2:$P$2,0))</f>
        <v>100000</v>
      </c>
      <c r="AZ553" s="19" cm="1">
        <f t="array" ref="AZ553">INDEX($K:$P,ROW(),MATCH(AZ$3,$K$2:$P$2,0))</f>
        <v>100000</v>
      </c>
      <c r="BA553" s="19" cm="1">
        <f t="array" ref="BA553">INDEX($K:$P,ROW(),MATCH(BA$3,$K$2:$P$2,0))</f>
        <v>100000</v>
      </c>
      <c r="BB553" s="19" cm="1">
        <f t="array" ref="BB553">INDEX($K:$P,ROW(),MATCH(BB$3,$K$2:$P$2,0))</f>
        <v>100000</v>
      </c>
      <c r="BC553" s="19" cm="1">
        <f t="array" ref="BC553">INDEX($K:$P,ROW(),MATCH(BC$3,$K$2:$P$2,0))</f>
        <v>100000</v>
      </c>
      <c r="BD553" s="19" cm="1">
        <f t="array" ref="BD553">INDEX($K:$P,ROW(),MATCH(BD$3,$K$2:$P$2,0))</f>
        <v>100000</v>
      </c>
      <c r="BE553" s="19" cm="1">
        <f t="array" ref="BE553">INDEX($K:$P,ROW(),MATCH(BE$3,$K$2:$P$2,0))</f>
        <v>100000</v>
      </c>
      <c r="BF553" s="19" cm="1">
        <f t="array" ref="BF553">INDEX($K:$P,ROW(),MATCH(BF$3,$K$2:$P$2,0))</f>
        <v>100000</v>
      </c>
      <c r="BG553" s="19" cm="1">
        <f t="array" ref="BG553">INDEX($K:$P,ROW(),MATCH(BG$3,$K$2:$P$2,0))</f>
        <v>100000</v>
      </c>
      <c r="BH553" s="19" cm="1">
        <f t="array" ref="BH553">INDEX($K:$P,ROW(),MATCH(BH$3,$K$2:$P$2,0))</f>
        <v>100000</v>
      </c>
      <c r="BI553" s="19" cm="1">
        <f t="array" ref="BI553">INDEX($K:$P,ROW(),MATCH(BI$3,$K$2:$P$2,0))</f>
        <v>100000</v>
      </c>
      <c r="BJ553" s="19" cm="1">
        <f t="array" ref="BJ553">INDEX($K:$P,ROW(),MATCH(BJ$3,$K$2:$P$2,0))</f>
        <v>100000</v>
      </c>
      <c r="BK553" s="19" cm="1">
        <f t="array" ref="BK553">INDEX($K:$P,ROW(),MATCH(BK$3,$K$2:$P$2,0))</f>
        <v>100000</v>
      </c>
      <c r="BL553" s="19" cm="1">
        <f t="array" ref="BL553">INDEX($K:$P,ROW(),MATCH(BL$3,$K$2:$P$2,0))</f>
        <v>100000</v>
      </c>
      <c r="BM553" s="19" cm="1">
        <f t="array" ref="BM553">INDEX($K:$P,ROW(),MATCH(BM$3,$K$2:$P$2,0))</f>
        <v>100000</v>
      </c>
      <c r="BN553" s="19" cm="1">
        <f t="array" ref="BN553">INDEX($K:$P,ROW(),MATCH(BN$3,$K$2:$P$2,0))</f>
        <v>100000</v>
      </c>
      <c r="BO553" s="19" cm="1">
        <f t="array" ref="BO553">INDEX($K:$P,ROW(),MATCH(BO$3,$K$2:$P$2,0))</f>
        <v>100000</v>
      </c>
      <c r="BP553" s="19" cm="1">
        <f t="array" ref="BP553">INDEX($K:$P,ROW(),MATCH(BP$3,$K$2:$P$2,0))</f>
        <v>100000</v>
      </c>
      <c r="BQ553" s="19" cm="1">
        <f t="array" ref="BQ553">INDEX($K:$P,ROW(),MATCH(BQ$3,$K$2:$P$2,0))</f>
        <v>100000</v>
      </c>
      <c r="BR553" s="19" cm="1">
        <f t="array" ref="BR553">INDEX($K:$P,ROW(),MATCH(BR$3,$K$2:$P$2,0))</f>
        <v>100000</v>
      </c>
      <c r="BS553" s="19" cm="1">
        <f t="array" ref="BS553">INDEX($K:$P,ROW(),MATCH(BS$3,$K$2:$P$2,0))</f>
        <v>100000</v>
      </c>
      <c r="BT553" s="19" cm="1">
        <f t="array" ref="BT553">INDEX($K:$P,ROW(),MATCH(BT$3,$K$2:$P$2,0))</f>
        <v>100000</v>
      </c>
      <c r="BU553" s="19" cm="1">
        <f t="array" ref="BU553">INDEX($K:$P,ROW(),MATCH(BU$3,$K$2:$P$2,0))</f>
        <v>100000</v>
      </c>
      <c r="BV553" s="19" cm="1">
        <f t="array" ref="BV553">INDEX($K:$P,ROW(),MATCH(BV$3,$K$2:$P$2,0))</f>
        <v>100000</v>
      </c>
      <c r="BW553" s="19" cm="1">
        <f t="array" ref="BW553">INDEX($K:$P,ROW(),MATCH(BW$3,$K$2:$P$2,0))</f>
        <v>100000</v>
      </c>
      <c r="BX553" s="19" cm="1">
        <f t="array" ref="BX553">INDEX($K:$P,ROW(),MATCH(BX$3,$K$2:$P$2,0))</f>
        <v>100000</v>
      </c>
      <c r="BY553" s="19" cm="1">
        <f t="array" ref="BY553">INDEX($K:$P,ROW(),MATCH(BY$3,$K$2:$P$2,0))</f>
        <v>100000</v>
      </c>
      <c r="BZ553" s="19" cm="1">
        <f t="array" ref="BZ553">INDEX($K:$P,ROW(),MATCH(BZ$3,$K$2:$P$2,0))</f>
        <v>100000</v>
      </c>
      <c r="CA553" s="19" cm="1">
        <f t="array" ref="CA553">INDEX($K:$P,ROW(),MATCH(CA$3,$K$2:$P$2,0))</f>
        <v>100000</v>
      </c>
      <c r="CB553" s="19" cm="1">
        <f t="array" ref="CB553">INDEX($K:$P,ROW(),MATCH(CB$3,$K$2:$P$2,0))</f>
        <v>100000</v>
      </c>
      <c r="CC553" s="19" cm="1">
        <f t="array" ref="CC553">INDEX($K:$P,ROW(),MATCH(CC$3,$K$2:$P$2,0))</f>
        <v>100000</v>
      </c>
      <c r="CD553" s="19" cm="1">
        <f t="array" ref="CD553">INDEX($K:$P,ROW(),MATCH(CD$3,$K$2:$P$2,0))</f>
        <v>100000</v>
      </c>
      <c r="CE553" s="19" cm="1">
        <f t="array" ref="CE553">INDEX($K:$P,ROW(),MATCH(CE$3,$K$2:$P$2,0))</f>
        <v>100000</v>
      </c>
      <c r="CF553" s="19" cm="1">
        <f t="array" ref="CF553">INDEX($K:$P,ROW(),MATCH(CF$3,$K$2:$P$2,0))</f>
        <v>100000</v>
      </c>
      <c r="CG553" s="19" cm="1">
        <f t="array" ref="CG553">INDEX($K:$P,ROW(),MATCH(CG$3,$K$2:$P$2,0))</f>
        <v>100000</v>
      </c>
      <c r="CH553" s="19" cm="1">
        <f t="array" ref="CH553">INDEX($K:$P,ROW(),MATCH(CH$3,$K$2:$P$2,0))</f>
        <v>100000</v>
      </c>
      <c r="CI553" s="19" cm="1">
        <f t="array" ref="CI553">INDEX($K:$P,ROW(),MATCH(CI$3,$K$2:$P$2,0))</f>
        <v>100000</v>
      </c>
      <c r="CJ553" s="19" cm="1">
        <f t="array" ref="CJ553">INDEX($K:$P,ROW(),MATCH(CJ$3,$K$2:$P$2,0))</f>
        <v>100000</v>
      </c>
      <c r="CK553" s="19" cm="1">
        <f t="array" ref="CK553">INDEX($K:$P,ROW(),MATCH(CK$3,$K$2:$P$2,0))</f>
        <v>100000</v>
      </c>
      <c r="CL553" s="19" cm="1">
        <f t="array" ref="CL553">INDEX($K:$P,ROW(),MATCH(CL$3,$K$2:$P$2,0))</f>
        <v>100000</v>
      </c>
      <c r="CN553" s="19" t="e" cm="1">
        <f t="array" ref="CN553">INDEX($K:$P,ROW(),MATCH(CN$3,$K$2:$P$2,0))</f>
        <v>#N/A</v>
      </c>
      <c r="CO553" s="19" t="e" cm="1">
        <f t="array" ref="CO553">INDEX($K:$P,ROW(),MATCH(CO$3,$K$2:$P$2,0))</f>
        <v>#N/A</v>
      </c>
      <c r="CP553" s="19" t="e" cm="1">
        <f t="array" ref="CP553">INDEX($K:$P,ROW(),MATCH(CP$3,$K$2:$P$2,0))</f>
        <v>#N/A</v>
      </c>
      <c r="CQ553" s="19" t="e" cm="1">
        <f t="array" ref="CQ553">INDEX($K:$P,ROW(),MATCH(CQ$3,$K$2:$P$2,0))</f>
        <v>#N/A</v>
      </c>
      <c r="CR553" s="19" t="e" cm="1">
        <f t="array" ref="CR553">INDEX($K:$P,ROW(),MATCH(CR$3,$K$2:$P$2,0))</f>
        <v>#N/A</v>
      </c>
      <c r="CS553" s="19" t="e" cm="1">
        <f t="array" ref="CS553">INDEX($K:$P,ROW(),MATCH(CS$3,$K$2:$P$2,0))</f>
        <v>#N/A</v>
      </c>
      <c r="CT553" s="19" t="e" cm="1">
        <f t="array" ref="CT553">INDEX($K:$P,ROW(),MATCH(CT$3,$K$2:$P$2,0))</f>
        <v>#N/A</v>
      </c>
      <c r="CU553" s="19" t="e" cm="1">
        <f t="array" ref="CU553">INDEX($K:$P,ROW(),MATCH(CU$3,$K$2:$P$2,0))</f>
        <v>#N/A</v>
      </c>
      <c r="CV553" s="19" t="e" cm="1">
        <f t="array" ref="CV553">INDEX($K:$P,ROW(),MATCH(CV$3,$K$2:$P$2,0))</f>
        <v>#N/A</v>
      </c>
      <c r="CW553" s="19" t="e" cm="1">
        <f t="array" ref="CW553">INDEX($K:$P,ROW(),MATCH(CW$3,$K$2:$P$2,0))</f>
        <v>#N/A</v>
      </c>
      <c r="CX553" s="19" t="e" cm="1">
        <f t="array" ref="CX553">INDEX($K:$P,ROW(),MATCH(CX$3,$K$2:$P$2,0))</f>
        <v>#N/A</v>
      </c>
      <c r="CY553" s="19" t="e" cm="1">
        <f t="array" ref="CY553">INDEX($K:$P,ROW(),MATCH(CY$3,$K$2:$P$2,0))</f>
        <v>#N/A</v>
      </c>
      <c r="CZ553" s="19" t="e" cm="1">
        <f t="array" ref="CZ553">INDEX($K:$P,ROW(),MATCH(CZ$3,$K$2:$P$2,0))</f>
        <v>#N/A</v>
      </c>
      <c r="DA553" s="19" t="e" cm="1">
        <f t="array" ref="DA553">INDEX($K:$P,ROW(),MATCH(DA$3,$K$2:$P$2,0))</f>
        <v>#N/A</v>
      </c>
      <c r="DB553" s="19" t="e" cm="1">
        <f t="array" ref="DB553">INDEX($K:$P,ROW(),MATCH(DB$3,$K$2:$P$2,0))</f>
        <v>#N/A</v>
      </c>
      <c r="DC553" s="19" t="e" cm="1">
        <f t="array" ref="DC553">INDEX($K:$P,ROW(),MATCH(DC$3,$K$2:$P$2,0))</f>
        <v>#N/A</v>
      </c>
      <c r="DD553" s="19" t="e" cm="1">
        <f t="array" ref="DD553">INDEX($K:$P,ROW(),MATCH(DD$3,$K$2:$P$2,0))</f>
        <v>#N/A</v>
      </c>
      <c r="DE553" s="19" t="e" cm="1">
        <f t="array" ref="DE553">INDEX($K:$P,ROW(),MATCH(DE$3,$K$2:$P$2,0))</f>
        <v>#N/A</v>
      </c>
      <c r="DF553" s="19" t="e" cm="1">
        <f t="array" ref="DF553">INDEX($K:$P,ROW(),MATCH(DF$3,$K$2:$P$2,0))</f>
        <v>#N/A</v>
      </c>
      <c r="DG553" s="19" t="e" cm="1">
        <f t="array" ref="DG553">INDEX($K:$P,ROW(),MATCH(DG$3,$K$2:$P$2,0))</f>
        <v>#N/A</v>
      </c>
      <c r="DH553" s="19" t="e" cm="1">
        <f t="array" ref="DH553">INDEX($K:$P,ROW(),MATCH(DH$3,$K$2:$P$2,0))</f>
        <v>#N/A</v>
      </c>
      <c r="DI553" s="19" t="e" cm="1">
        <f t="array" ref="DI553">INDEX($K:$P,ROW(),MATCH(DI$3,$K$2:$P$2,0))</f>
        <v>#N/A</v>
      </c>
      <c r="DJ553" s="19" t="e" cm="1">
        <f t="array" ref="DJ553">INDEX($K:$P,ROW(),MATCH(DJ$3,$K$2:$P$2,0))</f>
        <v>#N/A</v>
      </c>
      <c r="DK553" s="19" t="e" cm="1">
        <f t="array" ref="DK553">INDEX($K:$P,ROW(),MATCH(DK$3,$K$2:$P$2,0))</f>
        <v>#N/A</v>
      </c>
      <c r="DL553" s="19" t="e" cm="1">
        <f t="array" ref="DL553">INDEX($K:$P,ROW(),MATCH(DL$3,$K$2:$P$2,0))</f>
        <v>#N/A</v>
      </c>
    </row>
    <row r="554" spans="1:116" x14ac:dyDescent="0.35">
      <c r="D554" t="s">
        <v>761</v>
      </c>
      <c r="E554" s="8" t="str">
        <f t="shared" si="663"/>
        <v>554 ASSETSALE-PV</v>
      </c>
      <c r="G554" s="158" t="str">
        <f>PROPER(G567&amp;"s constructed")</f>
        <v>Units Constructed</v>
      </c>
      <c r="H554" s="27"/>
      <c r="I554" s="78"/>
      <c r="J554" s="78"/>
      <c r="K554" s="24">
        <f t="shared" ref="K554:P555" ca="1" si="669">SUMIF($3:$3,K$2,554:554)</f>
        <v>14000000</v>
      </c>
      <c r="L554" s="24">
        <f t="shared" ca="1" si="669"/>
        <v>0</v>
      </c>
      <c r="M554" s="24">
        <f t="shared" ca="1" si="669"/>
        <v>0</v>
      </c>
      <c r="N554" s="24">
        <f t="shared" ca="1" si="669"/>
        <v>0</v>
      </c>
      <c r="O554" s="24">
        <f t="shared" ca="1" si="669"/>
        <v>0</v>
      </c>
      <c r="P554" s="24">
        <f t="shared" ca="1" si="669"/>
        <v>0</v>
      </c>
      <c r="R554" s="33"/>
      <c r="S554" s="24" cm="1">
        <f t="array" aca="1" ref="S554" ca="1">INDIRECT(S540)*S553</f>
        <v>2000000</v>
      </c>
      <c r="T554" s="24" cm="1">
        <f t="array" aca="1" ref="T554" ca="1">INDIRECT(T540)*T553</f>
        <v>2000000</v>
      </c>
      <c r="U554" s="24" cm="1">
        <f t="array" aca="1" ref="U554" ca="1">INDIRECT(U540)*U553</f>
        <v>2000000</v>
      </c>
      <c r="V554" s="24" cm="1">
        <f t="array" aca="1" ref="V554" ca="1">INDIRECT(V540)*V553</f>
        <v>2000000</v>
      </c>
      <c r="W554" s="24" cm="1">
        <f t="array" aca="1" ref="W554" ca="1">INDIRECT(W540)*W553</f>
        <v>2000000</v>
      </c>
      <c r="X554" s="24" cm="1">
        <f t="array" aca="1" ref="X554" ca="1">INDIRECT(X540)*X553</f>
        <v>2000000</v>
      </c>
      <c r="Y554" s="24" cm="1">
        <f t="array" aca="1" ref="Y554" ca="1">INDIRECT(Y540)*Y553</f>
        <v>2000000</v>
      </c>
      <c r="Z554" s="24" cm="1">
        <f t="array" aca="1" ref="Z554" ca="1">INDIRECT(Z540)*Z553</f>
        <v>0</v>
      </c>
      <c r="AA554" s="24" cm="1">
        <f t="array" aca="1" ref="AA554" ca="1">INDIRECT(AA540)*AA553</f>
        <v>0</v>
      </c>
      <c r="AB554" s="24" cm="1">
        <f t="array" aca="1" ref="AB554" ca="1">INDIRECT(AB540)*AB553</f>
        <v>0</v>
      </c>
      <c r="AC554" s="24" cm="1">
        <f t="array" aca="1" ref="AC554" ca="1">INDIRECT(AC540)*AC553</f>
        <v>0</v>
      </c>
      <c r="AD554" s="24" cm="1">
        <f t="array" aca="1" ref="AD554" ca="1">INDIRECT(AD540)*AD553</f>
        <v>0</v>
      </c>
      <c r="AE554" s="24" cm="1">
        <f t="array" aca="1" ref="AE554" ca="1">INDIRECT(AE540)*AE553</f>
        <v>0</v>
      </c>
      <c r="AF554" s="24" cm="1">
        <f t="array" aca="1" ref="AF554" ca="1">INDIRECT(AF540)*AF553</f>
        <v>0</v>
      </c>
      <c r="AG554" s="24" cm="1">
        <f t="array" aca="1" ref="AG554" ca="1">INDIRECT(AG540)*AG553</f>
        <v>0</v>
      </c>
      <c r="AH554" s="24" cm="1">
        <f t="array" aca="1" ref="AH554" ca="1">INDIRECT(AH540)*AH553</f>
        <v>0</v>
      </c>
      <c r="AI554" s="24" cm="1">
        <f t="array" aca="1" ref="AI554" ca="1">INDIRECT(AI540)*AI553</f>
        <v>0</v>
      </c>
      <c r="AJ554" s="24" cm="1">
        <f t="array" aca="1" ref="AJ554" ca="1">INDIRECT(AJ540)*AJ553</f>
        <v>0</v>
      </c>
      <c r="AK554" s="24" cm="1">
        <f t="array" aca="1" ref="AK554" ca="1">INDIRECT(AK540)*AK553</f>
        <v>0</v>
      </c>
      <c r="AL554" s="24" cm="1">
        <f t="array" aca="1" ref="AL554" ca="1">INDIRECT(AL540)*AL553</f>
        <v>0</v>
      </c>
      <c r="AM554" s="24" cm="1">
        <f t="array" aca="1" ref="AM554" ca="1">INDIRECT(AM540)*AM553</f>
        <v>0</v>
      </c>
      <c r="AN554" s="24" cm="1">
        <f t="array" aca="1" ref="AN554" ca="1">INDIRECT(AN540)*AN553</f>
        <v>0</v>
      </c>
      <c r="AO554" s="24" cm="1">
        <f t="array" aca="1" ref="AO554" ca="1">INDIRECT(AO540)*AO553</f>
        <v>0</v>
      </c>
      <c r="AP554" s="24" cm="1">
        <f t="array" aca="1" ref="AP554" ca="1">INDIRECT(AP540)*AP553</f>
        <v>0</v>
      </c>
      <c r="AQ554" s="24" cm="1">
        <f t="array" aca="1" ref="AQ554" ca="1">INDIRECT(AQ540)*AQ553</f>
        <v>0</v>
      </c>
      <c r="AR554" s="24" cm="1">
        <f t="array" aca="1" ref="AR554" ca="1">INDIRECT(AR540)*AR553</f>
        <v>0</v>
      </c>
      <c r="AS554" s="24" cm="1">
        <f t="array" aca="1" ref="AS554" ca="1">INDIRECT(AS540)*AS553</f>
        <v>0</v>
      </c>
      <c r="AT554" s="24" cm="1">
        <f t="array" aca="1" ref="AT554" ca="1">INDIRECT(AT540)*AT553</f>
        <v>0</v>
      </c>
      <c r="AU554" s="24" cm="1">
        <f t="array" aca="1" ref="AU554" ca="1">INDIRECT(AU540)*AU553</f>
        <v>0</v>
      </c>
      <c r="AV554" s="24" cm="1">
        <f t="array" aca="1" ref="AV554" ca="1">INDIRECT(AV540)*AV553</f>
        <v>0</v>
      </c>
      <c r="AW554" s="24" cm="1">
        <f t="array" aca="1" ref="AW554" ca="1">INDIRECT(AW540)*AW553</f>
        <v>0</v>
      </c>
      <c r="AX554" s="24" cm="1">
        <f t="array" aca="1" ref="AX554" ca="1">INDIRECT(AX540)*AX553</f>
        <v>0</v>
      </c>
      <c r="AY554" s="24" cm="1">
        <f t="array" aca="1" ref="AY554" ca="1">INDIRECT(AY540)*AY553</f>
        <v>0</v>
      </c>
      <c r="AZ554" s="24" cm="1">
        <f t="array" aca="1" ref="AZ554" ca="1">INDIRECT(AZ540)*AZ553</f>
        <v>0</v>
      </c>
      <c r="BA554" s="24" cm="1">
        <f t="array" aca="1" ref="BA554" ca="1">INDIRECT(BA540)*BA553</f>
        <v>0</v>
      </c>
      <c r="BB554" s="24" cm="1">
        <f t="array" aca="1" ref="BB554" ca="1">INDIRECT(BB540)*BB553</f>
        <v>0</v>
      </c>
      <c r="BC554" s="24" cm="1">
        <f t="array" aca="1" ref="BC554" ca="1">INDIRECT(BC540)*BC553</f>
        <v>0</v>
      </c>
      <c r="BD554" s="24" cm="1">
        <f t="array" aca="1" ref="BD554" ca="1">INDIRECT(BD540)*BD553</f>
        <v>0</v>
      </c>
      <c r="BE554" s="24" cm="1">
        <f t="array" aca="1" ref="BE554" ca="1">INDIRECT(BE540)*BE553</f>
        <v>0</v>
      </c>
      <c r="BF554" s="24" cm="1">
        <f t="array" aca="1" ref="BF554" ca="1">INDIRECT(BF540)*BF553</f>
        <v>0</v>
      </c>
      <c r="BG554" s="24" cm="1">
        <f t="array" aca="1" ref="BG554" ca="1">INDIRECT(BG540)*BG553</f>
        <v>0</v>
      </c>
      <c r="BH554" s="24" cm="1">
        <f t="array" aca="1" ref="BH554" ca="1">INDIRECT(BH540)*BH553</f>
        <v>0</v>
      </c>
      <c r="BI554" s="24" cm="1">
        <f t="array" aca="1" ref="BI554" ca="1">INDIRECT(BI540)*BI553</f>
        <v>0</v>
      </c>
      <c r="BJ554" s="24" cm="1">
        <f t="array" aca="1" ref="BJ554" ca="1">INDIRECT(BJ540)*BJ553</f>
        <v>0</v>
      </c>
      <c r="BK554" s="24" cm="1">
        <f t="array" aca="1" ref="BK554" ca="1">INDIRECT(BK540)*BK553</f>
        <v>0</v>
      </c>
      <c r="BL554" s="24" cm="1">
        <f t="array" aca="1" ref="BL554" ca="1">INDIRECT(BL540)*BL553</f>
        <v>0</v>
      </c>
      <c r="BM554" s="24" cm="1">
        <f t="array" aca="1" ref="BM554" ca="1">INDIRECT(BM540)*BM553</f>
        <v>0</v>
      </c>
      <c r="BN554" s="24" cm="1">
        <f t="array" aca="1" ref="BN554" ca="1">INDIRECT(BN540)*BN553</f>
        <v>0</v>
      </c>
      <c r="BO554" s="24" cm="1">
        <f t="array" aca="1" ref="BO554" ca="1">INDIRECT(BO540)*BO553</f>
        <v>0</v>
      </c>
      <c r="BP554" s="24" cm="1">
        <f t="array" aca="1" ref="BP554" ca="1">INDIRECT(BP540)*BP553</f>
        <v>0</v>
      </c>
      <c r="BQ554" s="24" cm="1">
        <f t="array" aca="1" ref="BQ554" ca="1">INDIRECT(BQ540)*BQ553</f>
        <v>0</v>
      </c>
      <c r="BR554" s="24" cm="1">
        <f t="array" aca="1" ref="BR554" ca="1">INDIRECT(BR540)*BR553</f>
        <v>0</v>
      </c>
      <c r="BS554" s="24" cm="1">
        <f t="array" aca="1" ref="BS554" ca="1">INDIRECT(BS540)*BS553</f>
        <v>0</v>
      </c>
      <c r="BT554" s="24" cm="1">
        <f t="array" aca="1" ref="BT554" ca="1">INDIRECT(BT540)*BT553</f>
        <v>0</v>
      </c>
      <c r="BU554" s="24" cm="1">
        <f t="array" aca="1" ref="BU554" ca="1">INDIRECT(BU540)*BU553</f>
        <v>0</v>
      </c>
      <c r="BV554" s="24" cm="1">
        <f t="array" aca="1" ref="BV554" ca="1">INDIRECT(BV540)*BV553</f>
        <v>0</v>
      </c>
      <c r="BW554" s="24" cm="1">
        <f t="array" aca="1" ref="BW554" ca="1">INDIRECT(BW540)*BW553</f>
        <v>0</v>
      </c>
      <c r="BX554" s="24" cm="1">
        <f t="array" aca="1" ref="BX554" ca="1">INDIRECT(BX540)*BX553</f>
        <v>0</v>
      </c>
      <c r="BY554" s="24" cm="1">
        <f t="array" aca="1" ref="BY554" ca="1">INDIRECT(BY540)*BY553</f>
        <v>0</v>
      </c>
      <c r="BZ554" s="24" cm="1">
        <f t="array" aca="1" ref="BZ554" ca="1">INDIRECT(BZ540)*BZ553</f>
        <v>0</v>
      </c>
      <c r="CA554" s="24" cm="1">
        <f t="array" aca="1" ref="CA554" ca="1">INDIRECT(CA540)*CA553</f>
        <v>0</v>
      </c>
      <c r="CB554" s="24" cm="1">
        <f t="array" aca="1" ref="CB554" ca="1">INDIRECT(CB540)*CB553</f>
        <v>0</v>
      </c>
      <c r="CC554" s="24" cm="1">
        <f t="array" aca="1" ref="CC554" ca="1">INDIRECT(CC540)*CC553</f>
        <v>0</v>
      </c>
      <c r="CD554" s="24" cm="1">
        <f t="array" aca="1" ref="CD554" ca="1">INDIRECT(CD540)*CD553</f>
        <v>0</v>
      </c>
      <c r="CE554" s="24" cm="1">
        <f t="array" aca="1" ref="CE554" ca="1">INDIRECT(CE540)*CE553</f>
        <v>0</v>
      </c>
      <c r="CF554" s="24" cm="1">
        <f t="array" aca="1" ref="CF554" ca="1">INDIRECT(CF540)*CF553</f>
        <v>0</v>
      </c>
      <c r="CG554" s="24" cm="1">
        <f t="array" aca="1" ref="CG554" ca="1">INDIRECT(CG540)*CG553</f>
        <v>0</v>
      </c>
      <c r="CH554" s="24" cm="1">
        <f t="array" aca="1" ref="CH554" ca="1">INDIRECT(CH540)*CH553</f>
        <v>0</v>
      </c>
      <c r="CI554" s="24" cm="1">
        <f t="array" aca="1" ref="CI554" ca="1">INDIRECT(CI540)*CI553</f>
        <v>0</v>
      </c>
      <c r="CJ554" s="24" cm="1">
        <f t="array" aca="1" ref="CJ554" ca="1">INDIRECT(CJ540)*CJ553</f>
        <v>0</v>
      </c>
      <c r="CK554" s="24" cm="1">
        <f t="array" aca="1" ref="CK554" ca="1">INDIRECT(CK540)*CK553</f>
        <v>0</v>
      </c>
      <c r="CL554" s="24" cm="1">
        <f t="array" aca="1" ref="CL554" ca="1">INDIRECT(CL540)*CL553</f>
        <v>0</v>
      </c>
      <c r="CN554" s="24" t="e" cm="1">
        <f t="array" aca="1" ref="CN554" ca="1">INDIRECT(CN540)*CN553</f>
        <v>#REF!</v>
      </c>
      <c r="CO554" s="24" t="e" cm="1">
        <f t="array" aca="1" ref="CO554" ca="1">INDIRECT(CO540)*CO553</f>
        <v>#N/A</v>
      </c>
      <c r="CP554" s="24" t="e" cm="1">
        <f t="array" aca="1" ref="CP554" ca="1">INDIRECT(CP540)*CP553</f>
        <v>#N/A</v>
      </c>
      <c r="CQ554" s="24" t="e" cm="1">
        <f t="array" aca="1" ref="CQ554" ca="1">INDIRECT(CQ540)*CQ553</f>
        <v>#N/A</v>
      </c>
      <c r="CR554" s="24" t="e" cm="1">
        <f t="array" aca="1" ref="CR554" ca="1">INDIRECT(CR540)*CR553</f>
        <v>#N/A</v>
      </c>
      <c r="CS554" s="24" t="e" cm="1">
        <f t="array" aca="1" ref="CS554" ca="1">INDIRECT(CS540)*CS553</f>
        <v>#N/A</v>
      </c>
      <c r="CT554" s="24" t="e" cm="1">
        <f t="array" aca="1" ref="CT554" ca="1">INDIRECT(CT540)*CT553</f>
        <v>#N/A</v>
      </c>
      <c r="CU554" s="24" t="e" cm="1">
        <f t="array" aca="1" ref="CU554" ca="1">INDIRECT(CU540)*CU553</f>
        <v>#N/A</v>
      </c>
      <c r="CV554" s="24" t="e" cm="1">
        <f t="array" aca="1" ref="CV554" ca="1">INDIRECT(CV540)*CV553</f>
        <v>#N/A</v>
      </c>
      <c r="CW554" s="24" t="e" cm="1">
        <f t="array" aca="1" ref="CW554" ca="1">INDIRECT(CW540)*CW553</f>
        <v>#N/A</v>
      </c>
      <c r="CX554" s="24" t="e" cm="1">
        <f t="array" aca="1" ref="CX554" ca="1">INDIRECT(CX540)*CX553</f>
        <v>#N/A</v>
      </c>
      <c r="CY554" s="24" t="e" cm="1">
        <f t="array" aca="1" ref="CY554" ca="1">INDIRECT(CY540)*CY553</f>
        <v>#N/A</v>
      </c>
      <c r="CZ554" s="24" t="e" cm="1">
        <f t="array" aca="1" ref="CZ554" ca="1">INDIRECT(CZ540)*CZ553</f>
        <v>#N/A</v>
      </c>
      <c r="DA554" s="24" t="e" cm="1">
        <f t="array" aca="1" ref="DA554" ca="1">INDIRECT(DA540)*DA553</f>
        <v>#N/A</v>
      </c>
      <c r="DB554" s="24" t="e" cm="1">
        <f t="array" aca="1" ref="DB554" ca="1">INDIRECT(DB540)*DB553</f>
        <v>#N/A</v>
      </c>
      <c r="DC554" s="24" t="e" cm="1">
        <f t="array" aca="1" ref="DC554" ca="1">INDIRECT(DC540)*DC553</f>
        <v>#N/A</v>
      </c>
      <c r="DD554" s="24" t="e" cm="1">
        <f t="array" aca="1" ref="DD554" ca="1">INDIRECT(DD540)*DD553</f>
        <v>#N/A</v>
      </c>
      <c r="DE554" s="24" t="e" cm="1">
        <f t="array" aca="1" ref="DE554" ca="1">INDIRECT(DE540)*DE553</f>
        <v>#N/A</v>
      </c>
      <c r="DF554" s="24" t="e" cm="1">
        <f t="array" aca="1" ref="DF554" ca="1">INDIRECT(DF540)*DF553</f>
        <v>#N/A</v>
      </c>
      <c r="DG554" s="24" t="e" cm="1">
        <f t="array" aca="1" ref="DG554" ca="1">INDIRECT(DG540)*DG553</f>
        <v>#N/A</v>
      </c>
      <c r="DH554" s="24" t="e" cm="1">
        <f t="array" aca="1" ref="DH554" ca="1">INDIRECT(DH540)*DH553</f>
        <v>#N/A</v>
      </c>
      <c r="DI554" s="24" t="e" cm="1">
        <f t="array" aca="1" ref="DI554" ca="1">INDIRECT(DI540)*DI553</f>
        <v>#N/A</v>
      </c>
      <c r="DJ554" s="24" t="e" cm="1">
        <f t="array" aca="1" ref="DJ554" ca="1">INDIRECT(DJ540)*DJ553</f>
        <v>#N/A</v>
      </c>
      <c r="DK554" s="24" t="e" cm="1">
        <f t="array" aca="1" ref="DK554" ca="1">INDIRECT(DK540)*DK553</f>
        <v>#N/A</v>
      </c>
      <c r="DL554" s="24" t="e" cm="1">
        <f t="array" aca="1" ref="DL554" ca="1">INDIRECT(DL540)*DL553</f>
        <v>#N/A</v>
      </c>
    </row>
    <row r="555" spans="1:116" x14ac:dyDescent="0.35">
      <c r="D555" t="s">
        <v>761</v>
      </c>
      <c r="E555" s="8" t="str">
        <f t="shared" si="663"/>
        <v>555 ASSETSALE-PV</v>
      </c>
      <c r="G555" s="158" t="str">
        <f>PROPER(G567)&amp;"s sold"</f>
        <v>Units sold</v>
      </c>
      <c r="H555" s="27"/>
      <c r="I555" s="78"/>
      <c r="J555" s="78"/>
      <c r="K555" s="24">
        <f t="shared" ca="1" si="669"/>
        <v>0</v>
      </c>
      <c r="L555" s="24">
        <f t="shared" ca="1" si="669"/>
        <v>-14000000</v>
      </c>
      <c r="M555" s="24">
        <f t="shared" ca="1" si="669"/>
        <v>0</v>
      </c>
      <c r="N555" s="24">
        <f t="shared" ca="1" si="669"/>
        <v>0</v>
      </c>
      <c r="O555" s="24">
        <f t="shared" ca="1" si="669"/>
        <v>0</v>
      </c>
      <c r="P555" s="24">
        <f t="shared" ca="1" si="669"/>
        <v>0</v>
      </c>
      <c r="R555" s="33"/>
      <c r="S555" s="251">
        <f t="shared" ref="S555:W555" ca="1" si="670">OFFSET(S553,0,-$H554)*S549</f>
        <v>0</v>
      </c>
      <c r="T555" s="251">
        <f t="shared" ca="1" si="670"/>
        <v>0</v>
      </c>
      <c r="U555" s="251">
        <f t="shared" ca="1" si="670"/>
        <v>0</v>
      </c>
      <c r="V555" s="251">
        <f t="shared" ca="1" si="670"/>
        <v>0</v>
      </c>
      <c r="W555" s="251">
        <f t="shared" ca="1" si="670"/>
        <v>0</v>
      </c>
      <c r="X555" s="251">
        <f ca="1">OFFSET(X553,0,-$H554)*X549</f>
        <v>0</v>
      </c>
      <c r="Y555" s="251">
        <f t="shared" ref="Y555:CJ555" ca="1" si="671">OFFSET(Y553,0,-$H554)*Y549</f>
        <v>0</v>
      </c>
      <c r="Z555" s="251">
        <f t="shared" ca="1" si="671"/>
        <v>0</v>
      </c>
      <c r="AA555" s="251">
        <f t="shared" ca="1" si="671"/>
        <v>0</v>
      </c>
      <c r="AB555" s="251">
        <f t="shared" ca="1" si="671"/>
        <v>0</v>
      </c>
      <c r="AC555" s="251">
        <f t="shared" ca="1" si="671"/>
        <v>0</v>
      </c>
      <c r="AD555" s="251">
        <f t="shared" ca="1" si="671"/>
        <v>0</v>
      </c>
      <c r="AE555" s="251">
        <f t="shared" ca="1" si="671"/>
        <v>-2000000</v>
      </c>
      <c r="AF555" s="251">
        <f t="shared" ca="1" si="671"/>
        <v>-2000000</v>
      </c>
      <c r="AG555" s="251">
        <f t="shared" ca="1" si="671"/>
        <v>-2000000</v>
      </c>
      <c r="AH555" s="251">
        <f t="shared" ca="1" si="671"/>
        <v>-2000000</v>
      </c>
      <c r="AI555" s="251">
        <f t="shared" ca="1" si="671"/>
        <v>-2000000</v>
      </c>
      <c r="AJ555" s="251">
        <f t="shared" ca="1" si="671"/>
        <v>-2000000</v>
      </c>
      <c r="AK555" s="251">
        <f t="shared" ca="1" si="671"/>
        <v>-2000000</v>
      </c>
      <c r="AL555" s="251">
        <f t="shared" ca="1" si="671"/>
        <v>0</v>
      </c>
      <c r="AM555" s="251">
        <f t="shared" ca="1" si="671"/>
        <v>0</v>
      </c>
      <c r="AN555" s="251">
        <f t="shared" ca="1" si="671"/>
        <v>0</v>
      </c>
      <c r="AO555" s="251">
        <f t="shared" ca="1" si="671"/>
        <v>0</v>
      </c>
      <c r="AP555" s="251">
        <f t="shared" ca="1" si="671"/>
        <v>0</v>
      </c>
      <c r="AQ555" s="251">
        <f t="shared" ca="1" si="671"/>
        <v>0</v>
      </c>
      <c r="AR555" s="251">
        <f t="shared" ca="1" si="671"/>
        <v>0</v>
      </c>
      <c r="AS555" s="251">
        <f t="shared" ca="1" si="671"/>
        <v>0</v>
      </c>
      <c r="AT555" s="251">
        <f t="shared" ca="1" si="671"/>
        <v>0</v>
      </c>
      <c r="AU555" s="251">
        <f t="shared" ca="1" si="671"/>
        <v>0</v>
      </c>
      <c r="AV555" s="251">
        <f t="shared" ca="1" si="671"/>
        <v>0</v>
      </c>
      <c r="AW555" s="251">
        <f t="shared" ca="1" si="671"/>
        <v>0</v>
      </c>
      <c r="AX555" s="251">
        <f t="shared" ca="1" si="671"/>
        <v>0</v>
      </c>
      <c r="AY555" s="251">
        <f t="shared" ca="1" si="671"/>
        <v>0</v>
      </c>
      <c r="AZ555" s="251">
        <f t="shared" ca="1" si="671"/>
        <v>0</v>
      </c>
      <c r="BA555" s="251">
        <f t="shared" ca="1" si="671"/>
        <v>0</v>
      </c>
      <c r="BB555" s="251">
        <f t="shared" ca="1" si="671"/>
        <v>0</v>
      </c>
      <c r="BC555" s="251">
        <f t="shared" ca="1" si="671"/>
        <v>0</v>
      </c>
      <c r="BD555" s="251">
        <f t="shared" ca="1" si="671"/>
        <v>0</v>
      </c>
      <c r="BE555" s="251">
        <f t="shared" ca="1" si="671"/>
        <v>0</v>
      </c>
      <c r="BF555" s="251">
        <f t="shared" ca="1" si="671"/>
        <v>0</v>
      </c>
      <c r="BG555" s="251">
        <f t="shared" ca="1" si="671"/>
        <v>0</v>
      </c>
      <c r="BH555" s="251">
        <f t="shared" ca="1" si="671"/>
        <v>0</v>
      </c>
      <c r="BI555" s="251">
        <f t="shared" ca="1" si="671"/>
        <v>0</v>
      </c>
      <c r="BJ555" s="251">
        <f t="shared" ca="1" si="671"/>
        <v>0</v>
      </c>
      <c r="BK555" s="251">
        <f t="shared" ca="1" si="671"/>
        <v>0</v>
      </c>
      <c r="BL555" s="251">
        <f t="shared" ca="1" si="671"/>
        <v>0</v>
      </c>
      <c r="BM555" s="251">
        <f t="shared" ca="1" si="671"/>
        <v>0</v>
      </c>
      <c r="BN555" s="251">
        <f t="shared" ca="1" si="671"/>
        <v>0</v>
      </c>
      <c r="BO555" s="251">
        <f t="shared" ca="1" si="671"/>
        <v>0</v>
      </c>
      <c r="BP555" s="251">
        <f t="shared" ca="1" si="671"/>
        <v>0</v>
      </c>
      <c r="BQ555" s="251">
        <f t="shared" ca="1" si="671"/>
        <v>0</v>
      </c>
      <c r="BR555" s="251">
        <f t="shared" ca="1" si="671"/>
        <v>0</v>
      </c>
      <c r="BS555" s="251">
        <f t="shared" ca="1" si="671"/>
        <v>0</v>
      </c>
      <c r="BT555" s="251">
        <f t="shared" ca="1" si="671"/>
        <v>0</v>
      </c>
      <c r="BU555" s="251">
        <f t="shared" ca="1" si="671"/>
        <v>0</v>
      </c>
      <c r="BV555" s="251">
        <f t="shared" ca="1" si="671"/>
        <v>0</v>
      </c>
      <c r="BW555" s="251">
        <f t="shared" ca="1" si="671"/>
        <v>0</v>
      </c>
      <c r="BX555" s="251">
        <f t="shared" ca="1" si="671"/>
        <v>0</v>
      </c>
      <c r="BY555" s="251">
        <f t="shared" ca="1" si="671"/>
        <v>0</v>
      </c>
      <c r="BZ555" s="251">
        <f t="shared" ca="1" si="671"/>
        <v>0</v>
      </c>
      <c r="CA555" s="251">
        <f t="shared" ca="1" si="671"/>
        <v>0</v>
      </c>
      <c r="CB555" s="251">
        <f t="shared" ca="1" si="671"/>
        <v>0</v>
      </c>
      <c r="CC555" s="251">
        <f t="shared" ca="1" si="671"/>
        <v>0</v>
      </c>
      <c r="CD555" s="251">
        <f t="shared" ca="1" si="671"/>
        <v>0</v>
      </c>
      <c r="CE555" s="251">
        <f t="shared" ca="1" si="671"/>
        <v>0</v>
      </c>
      <c r="CF555" s="251">
        <f t="shared" ca="1" si="671"/>
        <v>0</v>
      </c>
      <c r="CG555" s="251">
        <f t="shared" ca="1" si="671"/>
        <v>0</v>
      </c>
      <c r="CH555" s="251">
        <f t="shared" ca="1" si="671"/>
        <v>0</v>
      </c>
      <c r="CI555" s="251">
        <f t="shared" ca="1" si="671"/>
        <v>0</v>
      </c>
      <c r="CJ555" s="251">
        <f t="shared" ca="1" si="671"/>
        <v>0</v>
      </c>
      <c r="CK555" s="251">
        <f t="shared" ref="CK555:CL555" ca="1" si="672">OFFSET(CK553,0,-$H554)*CK549</f>
        <v>0</v>
      </c>
      <c r="CL555" s="251">
        <f t="shared" ca="1" si="672"/>
        <v>0</v>
      </c>
      <c r="CN555" s="251" t="e">
        <f t="shared" ref="CN555" ca="1" si="673">OFFSET(CN553,0,-$H554)*CN549</f>
        <v>#N/A</v>
      </c>
      <c r="CO555" s="251" t="e">
        <f t="shared" ref="CO555" ca="1" si="674">OFFSET(CO553,0,-$H554)*CO549</f>
        <v>#N/A</v>
      </c>
      <c r="CP555" s="251" t="e">
        <f t="shared" ref="CP555" ca="1" si="675">OFFSET(CP553,0,-$H554)*CP549</f>
        <v>#N/A</v>
      </c>
      <c r="CQ555" s="251" t="e">
        <f t="shared" ref="CQ555" ca="1" si="676">OFFSET(CQ553,0,-$H554)*CQ549</f>
        <v>#N/A</v>
      </c>
      <c r="CR555" s="251" t="e">
        <f t="shared" ref="CR555" ca="1" si="677">OFFSET(CR553,0,-$H554)*CR549</f>
        <v>#N/A</v>
      </c>
      <c r="CS555" s="251" t="e">
        <f t="shared" ref="CS555" ca="1" si="678">OFFSET(CS553,0,-$H554)*CS549</f>
        <v>#N/A</v>
      </c>
      <c r="CT555" s="251" t="e">
        <f t="shared" ref="CT555" ca="1" si="679">OFFSET(CT553,0,-$H554)*CT549</f>
        <v>#N/A</v>
      </c>
      <c r="CU555" s="251" t="e">
        <f t="shared" ref="CU555" ca="1" si="680">OFFSET(CU553,0,-$H554)*CU549</f>
        <v>#N/A</v>
      </c>
      <c r="CV555" s="251" t="e">
        <f t="shared" ref="CV555" ca="1" si="681">OFFSET(CV553,0,-$H554)*CV549</f>
        <v>#N/A</v>
      </c>
      <c r="CW555" s="251" t="e">
        <f t="shared" ref="CW555" ca="1" si="682">OFFSET(CW553,0,-$H554)*CW549</f>
        <v>#N/A</v>
      </c>
      <c r="CX555" s="251" t="e">
        <f t="shared" ref="CX555" ca="1" si="683">OFFSET(CX553,0,-$H554)*CX549</f>
        <v>#N/A</v>
      </c>
      <c r="CY555" s="251" t="e">
        <f t="shared" ref="CY555" ca="1" si="684">OFFSET(CY553,0,-$H554)*CY549</f>
        <v>#N/A</v>
      </c>
      <c r="CZ555" s="251" t="e">
        <f t="shared" ref="CZ555" ca="1" si="685">OFFSET(CZ553,0,-$H554)*CZ549</f>
        <v>#N/A</v>
      </c>
      <c r="DA555" s="251" t="e">
        <f t="shared" ref="DA555" ca="1" si="686">OFFSET(DA553,0,-$H554)*DA549</f>
        <v>#N/A</v>
      </c>
      <c r="DB555" s="251" t="e">
        <f t="shared" ref="DB555" ca="1" si="687">OFFSET(DB553,0,-$H554)*DB549</f>
        <v>#N/A</v>
      </c>
      <c r="DC555" s="251" t="e">
        <f t="shared" ref="DC555" ca="1" si="688">OFFSET(DC553,0,-$H554)*DC549</f>
        <v>#N/A</v>
      </c>
      <c r="DD555" s="251" t="e">
        <f t="shared" ref="DD555" ca="1" si="689">OFFSET(DD553,0,-$H554)*DD549</f>
        <v>#N/A</v>
      </c>
      <c r="DE555" s="251" t="e">
        <f t="shared" ref="DE555" ca="1" si="690">OFFSET(DE553,0,-$H554)*DE549</f>
        <v>#N/A</v>
      </c>
      <c r="DF555" s="251" t="e">
        <f t="shared" ref="DF555" ca="1" si="691">OFFSET(DF553,0,-$H554)*DF549</f>
        <v>#N/A</v>
      </c>
      <c r="DG555" s="251" t="e">
        <f t="shared" ref="DG555" ca="1" si="692">OFFSET(DG553,0,-$H554)*DG549</f>
        <v>#N/A</v>
      </c>
      <c r="DH555" s="251" t="e">
        <f t="shared" ref="DH555" ca="1" si="693">OFFSET(DH553,0,-$H554)*DH549</f>
        <v>#N/A</v>
      </c>
      <c r="DI555" s="251" t="e">
        <f t="shared" ref="DI555" ca="1" si="694">OFFSET(DI553,0,-$H554)*DI549</f>
        <v>#N/A</v>
      </c>
      <c r="DJ555" s="251" t="e">
        <f t="shared" ref="DJ555" ca="1" si="695">OFFSET(DJ553,0,-$H554)*DJ549</f>
        <v>#N/A</v>
      </c>
      <c r="DK555" s="251" t="e">
        <f t="shared" ref="DK555" ca="1" si="696">OFFSET(DK553,0,-$H554)*DK549</f>
        <v>#N/A</v>
      </c>
      <c r="DL555" s="251" t="e">
        <f t="shared" ref="DL555" ca="1" si="697">OFFSET(DL553,0,-$H554)*DL549</f>
        <v>#N/A</v>
      </c>
    </row>
    <row r="556" spans="1:116" x14ac:dyDescent="0.35">
      <c r="C556" t="s">
        <v>240</v>
      </c>
      <c r="D556" t="s">
        <v>761</v>
      </c>
      <c r="E556" s="8" t="str">
        <f t="shared" si="663"/>
        <v>556 ASSETSALE-PV</v>
      </c>
      <c r="G556" s="126" t="str">
        <f>"Net fixed assets - "&amp;SUBSTITUTE(G566,":","")</f>
        <v>Net fixed assets - (Primary label)</v>
      </c>
      <c r="H556" s="27"/>
      <c r="I556" s="78"/>
      <c r="J556" s="78"/>
      <c r="K556" s="118">
        <f t="shared" ref="K556:P556" ca="1" si="698">SUMIF($4:$4,K$2,556:556)</f>
        <v>14000000</v>
      </c>
      <c r="L556" s="118">
        <f t="shared" ca="1" si="698"/>
        <v>0</v>
      </c>
      <c r="M556" s="118">
        <f t="shared" ca="1" si="698"/>
        <v>0</v>
      </c>
      <c r="N556" s="118">
        <f t="shared" ca="1" si="698"/>
        <v>0</v>
      </c>
      <c r="O556" s="118">
        <f t="shared" ca="1" si="698"/>
        <v>0</v>
      </c>
      <c r="P556" s="118">
        <f t="shared" ca="1" si="698"/>
        <v>0</v>
      </c>
      <c r="R556" s="33"/>
      <c r="S556" s="118">
        <f ca="1">SUM(S554:S555,S552)</f>
        <v>2000000</v>
      </c>
      <c r="T556" s="118">
        <f t="shared" ref="T556:CE556" ca="1" si="699">SUM(T554:T555,T552)</f>
        <v>4000000</v>
      </c>
      <c r="U556" s="118">
        <f t="shared" ca="1" si="699"/>
        <v>6000000</v>
      </c>
      <c r="V556" s="118">
        <f t="shared" ca="1" si="699"/>
        <v>8000000</v>
      </c>
      <c r="W556" s="118">
        <f t="shared" ca="1" si="699"/>
        <v>10000000</v>
      </c>
      <c r="X556" s="118">
        <f t="shared" ca="1" si="699"/>
        <v>12000000</v>
      </c>
      <c r="Y556" s="118">
        <f t="shared" ca="1" si="699"/>
        <v>14000000</v>
      </c>
      <c r="Z556" s="118">
        <f t="shared" ca="1" si="699"/>
        <v>14000000</v>
      </c>
      <c r="AA556" s="118">
        <f t="shared" ca="1" si="699"/>
        <v>14000000</v>
      </c>
      <c r="AB556" s="118">
        <f t="shared" ca="1" si="699"/>
        <v>14000000</v>
      </c>
      <c r="AC556" s="118">
        <f t="shared" ca="1" si="699"/>
        <v>14000000</v>
      </c>
      <c r="AD556" s="118">
        <f t="shared" ca="1" si="699"/>
        <v>14000000</v>
      </c>
      <c r="AE556" s="118">
        <f t="shared" ca="1" si="699"/>
        <v>12000000</v>
      </c>
      <c r="AF556" s="118">
        <f t="shared" ca="1" si="699"/>
        <v>10000000</v>
      </c>
      <c r="AG556" s="118">
        <f t="shared" ca="1" si="699"/>
        <v>8000000</v>
      </c>
      <c r="AH556" s="118">
        <f t="shared" ca="1" si="699"/>
        <v>6000000</v>
      </c>
      <c r="AI556" s="118">
        <f t="shared" ca="1" si="699"/>
        <v>4000000</v>
      </c>
      <c r="AJ556" s="118">
        <f t="shared" ca="1" si="699"/>
        <v>2000000</v>
      </c>
      <c r="AK556" s="118">
        <f t="shared" ca="1" si="699"/>
        <v>0</v>
      </c>
      <c r="AL556" s="118">
        <f t="shared" ca="1" si="699"/>
        <v>0</v>
      </c>
      <c r="AM556" s="118">
        <f t="shared" ca="1" si="699"/>
        <v>0</v>
      </c>
      <c r="AN556" s="118">
        <f t="shared" ca="1" si="699"/>
        <v>0</v>
      </c>
      <c r="AO556" s="118">
        <f t="shared" ca="1" si="699"/>
        <v>0</v>
      </c>
      <c r="AP556" s="118">
        <f t="shared" ca="1" si="699"/>
        <v>0</v>
      </c>
      <c r="AQ556" s="118">
        <f t="shared" ca="1" si="699"/>
        <v>0</v>
      </c>
      <c r="AR556" s="118">
        <f t="shared" ca="1" si="699"/>
        <v>0</v>
      </c>
      <c r="AS556" s="118">
        <f t="shared" ca="1" si="699"/>
        <v>0</v>
      </c>
      <c r="AT556" s="118">
        <f t="shared" ca="1" si="699"/>
        <v>0</v>
      </c>
      <c r="AU556" s="118">
        <f t="shared" ca="1" si="699"/>
        <v>0</v>
      </c>
      <c r="AV556" s="118">
        <f t="shared" ca="1" si="699"/>
        <v>0</v>
      </c>
      <c r="AW556" s="118">
        <f t="shared" ca="1" si="699"/>
        <v>0</v>
      </c>
      <c r="AX556" s="118">
        <f t="shared" ca="1" si="699"/>
        <v>0</v>
      </c>
      <c r="AY556" s="118">
        <f t="shared" ca="1" si="699"/>
        <v>0</v>
      </c>
      <c r="AZ556" s="118">
        <f t="shared" ca="1" si="699"/>
        <v>0</v>
      </c>
      <c r="BA556" s="118">
        <f t="shared" ca="1" si="699"/>
        <v>0</v>
      </c>
      <c r="BB556" s="118">
        <f t="shared" ca="1" si="699"/>
        <v>0</v>
      </c>
      <c r="BC556" s="118">
        <f t="shared" ca="1" si="699"/>
        <v>0</v>
      </c>
      <c r="BD556" s="118">
        <f t="shared" ca="1" si="699"/>
        <v>0</v>
      </c>
      <c r="BE556" s="118">
        <f t="shared" ca="1" si="699"/>
        <v>0</v>
      </c>
      <c r="BF556" s="118">
        <f t="shared" ca="1" si="699"/>
        <v>0</v>
      </c>
      <c r="BG556" s="118">
        <f t="shared" ca="1" si="699"/>
        <v>0</v>
      </c>
      <c r="BH556" s="118">
        <f t="shared" ca="1" si="699"/>
        <v>0</v>
      </c>
      <c r="BI556" s="118">
        <f t="shared" ca="1" si="699"/>
        <v>0</v>
      </c>
      <c r="BJ556" s="118">
        <f t="shared" ca="1" si="699"/>
        <v>0</v>
      </c>
      <c r="BK556" s="118">
        <f t="shared" ca="1" si="699"/>
        <v>0</v>
      </c>
      <c r="BL556" s="118">
        <f t="shared" ca="1" si="699"/>
        <v>0</v>
      </c>
      <c r="BM556" s="118">
        <f t="shared" ca="1" si="699"/>
        <v>0</v>
      </c>
      <c r="BN556" s="118">
        <f t="shared" ca="1" si="699"/>
        <v>0</v>
      </c>
      <c r="BO556" s="118">
        <f t="shared" ca="1" si="699"/>
        <v>0</v>
      </c>
      <c r="BP556" s="118">
        <f t="shared" ca="1" si="699"/>
        <v>0</v>
      </c>
      <c r="BQ556" s="118">
        <f t="shared" ca="1" si="699"/>
        <v>0</v>
      </c>
      <c r="BR556" s="118">
        <f t="shared" ca="1" si="699"/>
        <v>0</v>
      </c>
      <c r="BS556" s="118">
        <f t="shared" ca="1" si="699"/>
        <v>0</v>
      </c>
      <c r="BT556" s="118">
        <f t="shared" ca="1" si="699"/>
        <v>0</v>
      </c>
      <c r="BU556" s="118">
        <f t="shared" ca="1" si="699"/>
        <v>0</v>
      </c>
      <c r="BV556" s="118">
        <f t="shared" ca="1" si="699"/>
        <v>0</v>
      </c>
      <c r="BW556" s="118">
        <f t="shared" ca="1" si="699"/>
        <v>0</v>
      </c>
      <c r="BX556" s="118">
        <f t="shared" ca="1" si="699"/>
        <v>0</v>
      </c>
      <c r="BY556" s="118">
        <f t="shared" ca="1" si="699"/>
        <v>0</v>
      </c>
      <c r="BZ556" s="118">
        <f t="shared" ca="1" si="699"/>
        <v>0</v>
      </c>
      <c r="CA556" s="118">
        <f t="shared" ca="1" si="699"/>
        <v>0</v>
      </c>
      <c r="CB556" s="118">
        <f t="shared" ca="1" si="699"/>
        <v>0</v>
      </c>
      <c r="CC556" s="118">
        <f t="shared" ca="1" si="699"/>
        <v>0</v>
      </c>
      <c r="CD556" s="118">
        <f t="shared" ca="1" si="699"/>
        <v>0</v>
      </c>
      <c r="CE556" s="118">
        <f t="shared" ca="1" si="699"/>
        <v>0</v>
      </c>
      <c r="CF556" s="118">
        <f t="shared" ref="CF556:CL556" ca="1" si="700">SUM(CF554:CF555,CF552)</f>
        <v>0</v>
      </c>
      <c r="CG556" s="118">
        <f t="shared" ca="1" si="700"/>
        <v>0</v>
      </c>
      <c r="CH556" s="118">
        <f t="shared" ca="1" si="700"/>
        <v>0</v>
      </c>
      <c r="CI556" s="118">
        <f t="shared" ca="1" si="700"/>
        <v>0</v>
      </c>
      <c r="CJ556" s="118">
        <f t="shared" ca="1" si="700"/>
        <v>0</v>
      </c>
      <c r="CK556" s="118">
        <f t="shared" ca="1" si="700"/>
        <v>0</v>
      </c>
      <c r="CL556" s="118">
        <f t="shared" ca="1" si="700"/>
        <v>0</v>
      </c>
      <c r="CN556" s="118" t="e">
        <f t="shared" ref="CN556" ca="1" si="701">SUM(CN554:CN555,CN552)</f>
        <v>#REF!</v>
      </c>
      <c r="CO556" s="118" t="e">
        <f t="shared" ref="CO556" ca="1" si="702">SUM(CO554:CO555,CO552)</f>
        <v>#N/A</v>
      </c>
      <c r="CP556" s="118" t="e">
        <f t="shared" ref="CP556" ca="1" si="703">SUM(CP554:CP555,CP552)</f>
        <v>#N/A</v>
      </c>
      <c r="CQ556" s="118" t="e">
        <f t="shared" ref="CQ556" ca="1" si="704">SUM(CQ554:CQ555,CQ552)</f>
        <v>#N/A</v>
      </c>
      <c r="CR556" s="118" t="e">
        <f t="shared" ref="CR556" ca="1" si="705">SUM(CR554:CR555,CR552)</f>
        <v>#N/A</v>
      </c>
      <c r="CS556" s="118" t="e">
        <f t="shared" ref="CS556" ca="1" si="706">SUM(CS554:CS555,CS552)</f>
        <v>#N/A</v>
      </c>
      <c r="CT556" s="118" t="e">
        <f t="shared" ref="CT556" ca="1" si="707">SUM(CT554:CT555,CT552)</f>
        <v>#N/A</v>
      </c>
      <c r="CU556" s="118" t="e">
        <f t="shared" ref="CU556" ca="1" si="708">SUM(CU554:CU555,CU552)</f>
        <v>#N/A</v>
      </c>
      <c r="CV556" s="118" t="e">
        <f t="shared" ref="CV556" ca="1" si="709">SUM(CV554:CV555,CV552)</f>
        <v>#N/A</v>
      </c>
      <c r="CW556" s="118" t="e">
        <f t="shared" ref="CW556" ca="1" si="710">SUM(CW554:CW555,CW552)</f>
        <v>#N/A</v>
      </c>
      <c r="CX556" s="118" t="e">
        <f t="shared" ref="CX556" ca="1" si="711">SUM(CX554:CX555,CX552)</f>
        <v>#N/A</v>
      </c>
      <c r="CY556" s="118" t="e">
        <f t="shared" ref="CY556" ca="1" si="712">SUM(CY554:CY555,CY552)</f>
        <v>#N/A</v>
      </c>
      <c r="CZ556" s="118" t="e">
        <f t="shared" ref="CZ556" ca="1" si="713">SUM(CZ554:CZ555,CZ552)</f>
        <v>#N/A</v>
      </c>
      <c r="DA556" s="118" t="e">
        <f t="shared" ref="DA556" ca="1" si="714">SUM(DA554:DA555,DA552)</f>
        <v>#N/A</v>
      </c>
      <c r="DB556" s="118" t="e">
        <f t="shared" ref="DB556" ca="1" si="715">SUM(DB554:DB555,DB552)</f>
        <v>#N/A</v>
      </c>
      <c r="DC556" s="118" t="e">
        <f t="shared" ref="DC556" ca="1" si="716">SUM(DC554:DC555,DC552)</f>
        <v>#N/A</v>
      </c>
      <c r="DD556" s="118" t="e">
        <f t="shared" ref="DD556" ca="1" si="717">SUM(DD554:DD555,DD552)</f>
        <v>#N/A</v>
      </c>
      <c r="DE556" s="118" t="e">
        <f t="shared" ref="DE556" ca="1" si="718">SUM(DE554:DE555,DE552)</f>
        <v>#N/A</v>
      </c>
      <c r="DF556" s="118" t="e">
        <f t="shared" ref="DF556" ca="1" si="719">SUM(DF554:DF555,DF552)</f>
        <v>#N/A</v>
      </c>
      <c r="DG556" s="118" t="e">
        <f t="shared" ref="DG556" ca="1" si="720">SUM(DG554:DG555,DG552)</f>
        <v>#N/A</v>
      </c>
      <c r="DH556" s="118" t="e">
        <f t="shared" ref="DH556" ca="1" si="721">SUM(DH554:DH555,DH552)</f>
        <v>#N/A</v>
      </c>
      <c r="DI556" s="118" t="e">
        <f t="shared" ref="DI556" ca="1" si="722">SUM(DI554:DI555,DI552)</f>
        <v>#N/A</v>
      </c>
      <c r="DJ556" s="118" t="e">
        <f t="shared" ref="DJ556" ca="1" si="723">SUM(DJ554:DJ555,DJ552)</f>
        <v>#N/A</v>
      </c>
      <c r="DK556" s="118" t="e">
        <f t="shared" ref="DK556" ca="1" si="724">SUM(DK554:DK555,DK552)</f>
        <v>#N/A</v>
      </c>
      <c r="DL556" s="118" t="e">
        <f t="shared" ref="DL556" ca="1" si="725">SUM(DL554:DL555,DL552)</f>
        <v>#N/A</v>
      </c>
    </row>
    <row r="557" spans="1:116" x14ac:dyDescent="0.35">
      <c r="D557" t="s">
        <v>761</v>
      </c>
      <c r="E557" s="8" t="str">
        <f t="shared" si="663"/>
        <v>557 ASSETSALE-PV</v>
      </c>
      <c r="G557" s="126"/>
      <c r="H557" s="27"/>
      <c r="I557" s="78"/>
      <c r="J557" s="78"/>
      <c r="K557" s="33"/>
      <c r="L557" s="33"/>
      <c r="M557" s="33"/>
      <c r="N557" s="33"/>
      <c r="O557" s="33"/>
      <c r="P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c r="BV557" s="33"/>
      <c r="BW557" s="33"/>
      <c r="BX557" s="33"/>
      <c r="BY557" s="33"/>
      <c r="BZ557" s="33"/>
      <c r="CA557" s="33"/>
      <c r="CB557" s="33"/>
      <c r="CC557" s="33"/>
      <c r="CD557" s="33"/>
      <c r="CE557" s="33"/>
      <c r="CF557" s="33"/>
      <c r="CG557" s="33"/>
      <c r="CH557" s="33"/>
      <c r="CI557" s="33"/>
      <c r="CJ557" s="33"/>
      <c r="CK557" s="33"/>
      <c r="CL557" s="33"/>
      <c r="CN557" s="33"/>
      <c r="CO557" s="33"/>
      <c r="CP557" s="33"/>
      <c r="CQ557" s="33"/>
      <c r="CR557" s="33"/>
      <c r="CS557" s="33"/>
      <c r="CT557" s="33"/>
      <c r="CU557" s="33"/>
      <c r="CV557" s="33"/>
      <c r="CW557" s="33"/>
      <c r="CX557" s="33"/>
      <c r="CY557" s="33"/>
      <c r="CZ557" s="33"/>
      <c r="DA557" s="33"/>
      <c r="DB557" s="33"/>
      <c r="DC557" s="33"/>
      <c r="DD557" s="33"/>
      <c r="DE557" s="33"/>
      <c r="DF557" s="33"/>
      <c r="DG557" s="33"/>
      <c r="DH557" s="33"/>
      <c r="DI557" s="33"/>
      <c r="DJ557" s="33"/>
      <c r="DK557" s="33"/>
      <c r="DL557" s="33"/>
    </row>
    <row r="558" spans="1:116" x14ac:dyDescent="0.35">
      <c r="B558" t="str">
        <f>E558</f>
        <v>558 ASSETSALE-PV</v>
      </c>
      <c r="D558" t="s">
        <v>761</v>
      </c>
      <c r="E558" s="8" t="str">
        <f t="shared" si="663"/>
        <v>558 ASSETSALE-PV</v>
      </c>
      <c r="G558" s="145" t="str">
        <f>"Sales price per "&amp;G567</f>
        <v>Sales price per Unit</v>
      </c>
      <c r="H558" s="12"/>
      <c r="I558" s="60"/>
      <c r="J558" s="60"/>
      <c r="K558" s="139">
        <v>200000</v>
      </c>
      <c r="L558" s="139">
        <v>200000</v>
      </c>
      <c r="M558" s="139">
        <v>200000</v>
      </c>
      <c r="N558" s="139">
        <v>200000</v>
      </c>
      <c r="O558" s="139">
        <v>200000</v>
      </c>
      <c r="P558" s="139">
        <v>200000</v>
      </c>
      <c r="R558" s="19"/>
      <c r="S558" s="140" cm="1">
        <f t="array" ref="S558">INDEX($K:$P,ROW(),MATCH(S$3,$K$2:$P$2,0))</f>
        <v>200000</v>
      </c>
      <c r="T558" s="140" cm="1">
        <f t="array" ref="T558">INDEX($K:$P,ROW(),MATCH(T$3,$K$2:$P$2,0))</f>
        <v>200000</v>
      </c>
      <c r="U558" s="140" cm="1">
        <f t="array" ref="U558">INDEX($K:$P,ROW(),MATCH(U$3,$K$2:$P$2,0))</f>
        <v>200000</v>
      </c>
      <c r="V558" s="140" cm="1">
        <f t="array" ref="V558">INDEX($K:$P,ROW(),MATCH(V$3,$K$2:$P$2,0))</f>
        <v>200000</v>
      </c>
      <c r="W558" s="140" cm="1">
        <f t="array" ref="W558">INDEX($K:$P,ROW(),MATCH(W$3,$K$2:$P$2,0))</f>
        <v>200000</v>
      </c>
      <c r="X558" s="140" cm="1">
        <f t="array" ref="X558">INDEX($K:$P,ROW(),MATCH(X$3,$K$2:$P$2,0))</f>
        <v>200000</v>
      </c>
      <c r="Y558" s="140" cm="1">
        <f t="array" ref="Y558">INDEX($K:$P,ROW(),MATCH(Y$3,$K$2:$P$2,0))</f>
        <v>200000</v>
      </c>
      <c r="Z558" s="140" cm="1">
        <f t="array" ref="Z558">INDEX($K:$P,ROW(),MATCH(Z$3,$K$2:$P$2,0))</f>
        <v>200000</v>
      </c>
      <c r="AA558" s="140" cm="1">
        <f t="array" ref="AA558">INDEX($K:$P,ROW(),MATCH(AA$3,$K$2:$P$2,0))</f>
        <v>200000</v>
      </c>
      <c r="AB558" s="140" cm="1">
        <f t="array" ref="AB558">INDEX($K:$P,ROW(),MATCH(AB$3,$K$2:$P$2,0))</f>
        <v>200000</v>
      </c>
      <c r="AC558" s="140" cm="1">
        <f t="array" ref="AC558">INDEX($K:$P,ROW(),MATCH(AC$3,$K$2:$P$2,0))</f>
        <v>200000</v>
      </c>
      <c r="AD558" s="140" cm="1">
        <f t="array" ref="AD558">INDEX($K:$P,ROW(),MATCH(AD$3,$K$2:$P$2,0))</f>
        <v>200000</v>
      </c>
      <c r="AE558" s="140" cm="1">
        <f t="array" ref="AE558">INDEX($K:$P,ROW(),MATCH(AE$3,$K$2:$P$2,0))</f>
        <v>200000</v>
      </c>
      <c r="AF558" s="140" cm="1">
        <f t="array" ref="AF558">INDEX($K:$P,ROW(),MATCH(AF$3,$K$2:$P$2,0))</f>
        <v>200000</v>
      </c>
      <c r="AG558" s="140" cm="1">
        <f t="array" ref="AG558">INDEX($K:$P,ROW(),MATCH(AG$3,$K$2:$P$2,0))</f>
        <v>200000</v>
      </c>
      <c r="AH558" s="140" cm="1">
        <f t="array" ref="AH558">INDEX($K:$P,ROW(),MATCH(AH$3,$K$2:$P$2,0))</f>
        <v>200000</v>
      </c>
      <c r="AI558" s="140" cm="1">
        <f t="array" ref="AI558">INDEX($K:$P,ROW(),MATCH(AI$3,$K$2:$P$2,0))</f>
        <v>200000</v>
      </c>
      <c r="AJ558" s="140" cm="1">
        <f t="array" ref="AJ558">INDEX($K:$P,ROW(),MATCH(AJ$3,$K$2:$P$2,0))</f>
        <v>200000</v>
      </c>
      <c r="AK558" s="140" cm="1">
        <f t="array" ref="AK558">INDEX($K:$P,ROW(),MATCH(AK$3,$K$2:$P$2,0))</f>
        <v>200000</v>
      </c>
      <c r="AL558" s="140" cm="1">
        <f t="array" ref="AL558">INDEX($K:$P,ROW(),MATCH(AL$3,$K$2:$P$2,0))</f>
        <v>200000</v>
      </c>
      <c r="AM558" s="140" cm="1">
        <f t="array" ref="AM558">INDEX($K:$P,ROW(),MATCH(AM$3,$K$2:$P$2,0))</f>
        <v>200000</v>
      </c>
      <c r="AN558" s="140" cm="1">
        <f t="array" ref="AN558">INDEX($K:$P,ROW(),MATCH(AN$3,$K$2:$P$2,0))</f>
        <v>200000</v>
      </c>
      <c r="AO558" s="140" cm="1">
        <f t="array" ref="AO558">INDEX($K:$P,ROW(),MATCH(AO$3,$K$2:$P$2,0))</f>
        <v>200000</v>
      </c>
      <c r="AP558" s="140" cm="1">
        <f t="array" ref="AP558">INDEX($K:$P,ROW(),MATCH(AP$3,$K$2:$P$2,0))</f>
        <v>200000</v>
      </c>
      <c r="AQ558" s="140" cm="1">
        <f t="array" ref="AQ558">INDEX($K:$P,ROW(),MATCH(AQ$3,$K$2:$P$2,0))</f>
        <v>200000</v>
      </c>
      <c r="AR558" s="140" cm="1">
        <f t="array" ref="AR558">INDEX($K:$P,ROW(),MATCH(AR$3,$K$2:$P$2,0))</f>
        <v>200000</v>
      </c>
      <c r="AS558" s="140" cm="1">
        <f t="array" ref="AS558">INDEX($K:$P,ROW(),MATCH(AS$3,$K$2:$P$2,0))</f>
        <v>200000</v>
      </c>
      <c r="AT558" s="140" cm="1">
        <f t="array" ref="AT558">INDEX($K:$P,ROW(),MATCH(AT$3,$K$2:$P$2,0))</f>
        <v>200000</v>
      </c>
      <c r="AU558" s="140" cm="1">
        <f t="array" ref="AU558">INDEX($K:$P,ROW(),MATCH(AU$3,$K$2:$P$2,0))</f>
        <v>200000</v>
      </c>
      <c r="AV558" s="140" cm="1">
        <f t="array" ref="AV558">INDEX($K:$P,ROW(),MATCH(AV$3,$K$2:$P$2,0))</f>
        <v>200000</v>
      </c>
      <c r="AW558" s="140" cm="1">
        <f t="array" ref="AW558">INDEX($K:$P,ROW(),MATCH(AW$3,$K$2:$P$2,0))</f>
        <v>200000</v>
      </c>
      <c r="AX558" s="140" cm="1">
        <f t="array" ref="AX558">INDEX($K:$P,ROW(),MATCH(AX$3,$K$2:$P$2,0))</f>
        <v>200000</v>
      </c>
      <c r="AY558" s="140" cm="1">
        <f t="array" ref="AY558">INDEX($K:$P,ROW(),MATCH(AY$3,$K$2:$P$2,0))</f>
        <v>200000</v>
      </c>
      <c r="AZ558" s="140" cm="1">
        <f t="array" ref="AZ558">INDEX($K:$P,ROW(),MATCH(AZ$3,$K$2:$P$2,0))</f>
        <v>200000</v>
      </c>
      <c r="BA558" s="140" cm="1">
        <f t="array" ref="BA558">INDEX($K:$P,ROW(),MATCH(BA$3,$K$2:$P$2,0))</f>
        <v>200000</v>
      </c>
      <c r="BB558" s="140" cm="1">
        <f t="array" ref="BB558">INDEX($K:$P,ROW(),MATCH(BB$3,$K$2:$P$2,0))</f>
        <v>200000</v>
      </c>
      <c r="BC558" s="140" cm="1">
        <f t="array" ref="BC558">INDEX($K:$P,ROW(),MATCH(BC$3,$K$2:$P$2,0))</f>
        <v>200000</v>
      </c>
      <c r="BD558" s="140" cm="1">
        <f t="array" ref="BD558">INDEX($K:$P,ROW(),MATCH(BD$3,$K$2:$P$2,0))</f>
        <v>200000</v>
      </c>
      <c r="BE558" s="140" cm="1">
        <f t="array" ref="BE558">INDEX($K:$P,ROW(),MATCH(BE$3,$K$2:$P$2,0))</f>
        <v>200000</v>
      </c>
      <c r="BF558" s="140" cm="1">
        <f t="array" ref="BF558">INDEX($K:$P,ROW(),MATCH(BF$3,$K$2:$P$2,0))</f>
        <v>200000</v>
      </c>
      <c r="BG558" s="140" cm="1">
        <f t="array" ref="BG558">INDEX($K:$P,ROW(),MATCH(BG$3,$K$2:$P$2,0))</f>
        <v>200000</v>
      </c>
      <c r="BH558" s="140" cm="1">
        <f t="array" ref="BH558">INDEX($K:$P,ROW(),MATCH(BH$3,$K$2:$P$2,0))</f>
        <v>200000</v>
      </c>
      <c r="BI558" s="140" cm="1">
        <f t="array" ref="BI558">INDEX($K:$P,ROW(),MATCH(BI$3,$K$2:$P$2,0))</f>
        <v>200000</v>
      </c>
      <c r="BJ558" s="140" cm="1">
        <f t="array" ref="BJ558">INDEX($K:$P,ROW(),MATCH(BJ$3,$K$2:$P$2,0))</f>
        <v>200000</v>
      </c>
      <c r="BK558" s="140" cm="1">
        <f t="array" ref="BK558">INDEX($K:$P,ROW(),MATCH(BK$3,$K$2:$P$2,0))</f>
        <v>200000</v>
      </c>
      <c r="BL558" s="140" cm="1">
        <f t="array" ref="BL558">INDEX($K:$P,ROW(),MATCH(BL$3,$K$2:$P$2,0))</f>
        <v>200000</v>
      </c>
      <c r="BM558" s="140" cm="1">
        <f t="array" ref="BM558">INDEX($K:$P,ROW(),MATCH(BM$3,$K$2:$P$2,0))</f>
        <v>200000</v>
      </c>
      <c r="BN558" s="140" cm="1">
        <f t="array" ref="BN558">INDEX($K:$P,ROW(),MATCH(BN$3,$K$2:$P$2,0))</f>
        <v>200000</v>
      </c>
      <c r="BO558" s="140" cm="1">
        <f t="array" ref="BO558">INDEX($K:$P,ROW(),MATCH(BO$3,$K$2:$P$2,0))</f>
        <v>200000</v>
      </c>
      <c r="BP558" s="140" cm="1">
        <f t="array" ref="BP558">INDEX($K:$P,ROW(),MATCH(BP$3,$K$2:$P$2,0))</f>
        <v>200000</v>
      </c>
      <c r="BQ558" s="140" cm="1">
        <f t="array" ref="BQ558">INDEX($K:$P,ROW(),MATCH(BQ$3,$K$2:$P$2,0))</f>
        <v>200000</v>
      </c>
      <c r="BR558" s="140" cm="1">
        <f t="array" ref="BR558">INDEX($K:$P,ROW(),MATCH(BR$3,$K$2:$P$2,0))</f>
        <v>200000</v>
      </c>
      <c r="BS558" s="140" cm="1">
        <f t="array" ref="BS558">INDEX($K:$P,ROW(),MATCH(BS$3,$K$2:$P$2,0))</f>
        <v>200000</v>
      </c>
      <c r="BT558" s="140" cm="1">
        <f t="array" ref="BT558">INDEX($K:$P,ROW(),MATCH(BT$3,$K$2:$P$2,0))</f>
        <v>200000</v>
      </c>
      <c r="BU558" s="140" cm="1">
        <f t="array" ref="BU558">INDEX($K:$P,ROW(),MATCH(BU$3,$K$2:$P$2,0))</f>
        <v>200000</v>
      </c>
      <c r="BV558" s="140" cm="1">
        <f t="array" ref="BV558">INDEX($K:$P,ROW(),MATCH(BV$3,$K$2:$P$2,0))</f>
        <v>200000</v>
      </c>
      <c r="BW558" s="140" cm="1">
        <f t="array" ref="BW558">INDEX($K:$P,ROW(),MATCH(BW$3,$K$2:$P$2,0))</f>
        <v>200000</v>
      </c>
      <c r="BX558" s="140" cm="1">
        <f t="array" ref="BX558">INDEX($K:$P,ROW(),MATCH(BX$3,$K$2:$P$2,0))</f>
        <v>200000</v>
      </c>
      <c r="BY558" s="140" cm="1">
        <f t="array" ref="BY558">INDEX($K:$P,ROW(),MATCH(BY$3,$K$2:$P$2,0))</f>
        <v>200000</v>
      </c>
      <c r="BZ558" s="140" cm="1">
        <f t="array" ref="BZ558">INDEX($K:$P,ROW(),MATCH(BZ$3,$K$2:$P$2,0))</f>
        <v>200000</v>
      </c>
      <c r="CA558" s="140" cm="1">
        <f t="array" ref="CA558">INDEX($K:$P,ROW(),MATCH(CA$3,$K$2:$P$2,0))</f>
        <v>200000</v>
      </c>
      <c r="CB558" s="140" cm="1">
        <f t="array" ref="CB558">INDEX($K:$P,ROW(),MATCH(CB$3,$K$2:$P$2,0))</f>
        <v>200000</v>
      </c>
      <c r="CC558" s="140" cm="1">
        <f t="array" ref="CC558">INDEX($K:$P,ROW(),MATCH(CC$3,$K$2:$P$2,0))</f>
        <v>200000</v>
      </c>
      <c r="CD558" s="140" cm="1">
        <f t="array" ref="CD558">INDEX($K:$P,ROW(),MATCH(CD$3,$K$2:$P$2,0))</f>
        <v>200000</v>
      </c>
      <c r="CE558" s="140" cm="1">
        <f t="array" ref="CE558">INDEX($K:$P,ROW(),MATCH(CE$3,$K$2:$P$2,0))</f>
        <v>200000</v>
      </c>
      <c r="CF558" s="140" cm="1">
        <f t="array" ref="CF558">INDEX($K:$P,ROW(),MATCH(CF$3,$K$2:$P$2,0))</f>
        <v>200000</v>
      </c>
      <c r="CG558" s="140" cm="1">
        <f t="array" ref="CG558">INDEX($K:$P,ROW(),MATCH(CG$3,$K$2:$P$2,0))</f>
        <v>200000</v>
      </c>
      <c r="CH558" s="140" cm="1">
        <f t="array" ref="CH558">INDEX($K:$P,ROW(),MATCH(CH$3,$K$2:$P$2,0))</f>
        <v>200000</v>
      </c>
      <c r="CI558" s="140" cm="1">
        <f t="array" ref="CI558">INDEX($K:$P,ROW(),MATCH(CI$3,$K$2:$P$2,0))</f>
        <v>200000</v>
      </c>
      <c r="CJ558" s="140" cm="1">
        <f t="array" ref="CJ558">INDEX($K:$P,ROW(),MATCH(CJ$3,$K$2:$P$2,0))</f>
        <v>200000</v>
      </c>
      <c r="CK558" s="140" cm="1">
        <f t="array" ref="CK558">INDEX($K:$P,ROW(),MATCH(CK$3,$K$2:$P$2,0))</f>
        <v>200000</v>
      </c>
      <c r="CL558" s="140" cm="1">
        <f t="array" ref="CL558">INDEX($K:$P,ROW(),MATCH(CL$3,$K$2:$P$2,0))</f>
        <v>200000</v>
      </c>
      <c r="CN558" s="140" t="e" cm="1">
        <f t="array" ref="CN558">INDEX($K:$P,ROW(),MATCH(CN$3,$K$2:$P$2,0))</f>
        <v>#N/A</v>
      </c>
      <c r="CO558" s="140" t="e" cm="1">
        <f t="array" ref="CO558">INDEX($K:$P,ROW(),MATCH(CO$3,$K$2:$P$2,0))</f>
        <v>#N/A</v>
      </c>
      <c r="CP558" s="140" t="e" cm="1">
        <f t="array" ref="CP558">INDEX($K:$P,ROW(),MATCH(CP$3,$K$2:$P$2,0))</f>
        <v>#N/A</v>
      </c>
      <c r="CQ558" s="140" t="e" cm="1">
        <f t="array" ref="CQ558">INDEX($K:$P,ROW(),MATCH(CQ$3,$K$2:$P$2,0))</f>
        <v>#N/A</v>
      </c>
      <c r="CR558" s="140" t="e" cm="1">
        <f t="array" ref="CR558">INDEX($K:$P,ROW(),MATCH(CR$3,$K$2:$P$2,0))</f>
        <v>#N/A</v>
      </c>
      <c r="CS558" s="140" t="e" cm="1">
        <f t="array" ref="CS558">INDEX($K:$P,ROW(),MATCH(CS$3,$K$2:$P$2,0))</f>
        <v>#N/A</v>
      </c>
      <c r="CT558" s="140" t="e" cm="1">
        <f t="array" ref="CT558">INDEX($K:$P,ROW(),MATCH(CT$3,$K$2:$P$2,0))</f>
        <v>#N/A</v>
      </c>
      <c r="CU558" s="140" t="e" cm="1">
        <f t="array" ref="CU558">INDEX($K:$P,ROW(),MATCH(CU$3,$K$2:$P$2,0))</f>
        <v>#N/A</v>
      </c>
      <c r="CV558" s="140" t="e" cm="1">
        <f t="array" ref="CV558">INDEX($K:$P,ROW(),MATCH(CV$3,$K$2:$P$2,0))</f>
        <v>#N/A</v>
      </c>
      <c r="CW558" s="140" t="e" cm="1">
        <f t="array" ref="CW558">INDEX($K:$P,ROW(),MATCH(CW$3,$K$2:$P$2,0))</f>
        <v>#N/A</v>
      </c>
      <c r="CX558" s="140" t="e" cm="1">
        <f t="array" ref="CX558">INDEX($K:$P,ROW(),MATCH(CX$3,$K$2:$P$2,0))</f>
        <v>#N/A</v>
      </c>
      <c r="CY558" s="140" t="e" cm="1">
        <f t="array" ref="CY558">INDEX($K:$P,ROW(),MATCH(CY$3,$K$2:$P$2,0))</f>
        <v>#N/A</v>
      </c>
      <c r="CZ558" s="140" t="e" cm="1">
        <f t="array" ref="CZ558">INDEX($K:$P,ROW(),MATCH(CZ$3,$K$2:$P$2,0))</f>
        <v>#N/A</v>
      </c>
      <c r="DA558" s="140" t="e" cm="1">
        <f t="array" ref="DA558">INDEX($K:$P,ROW(),MATCH(DA$3,$K$2:$P$2,0))</f>
        <v>#N/A</v>
      </c>
      <c r="DB558" s="140" t="e" cm="1">
        <f t="array" ref="DB558">INDEX($K:$P,ROW(),MATCH(DB$3,$K$2:$P$2,0))</f>
        <v>#N/A</v>
      </c>
      <c r="DC558" s="140" t="e" cm="1">
        <f t="array" ref="DC558">INDEX($K:$P,ROW(),MATCH(DC$3,$K$2:$P$2,0))</f>
        <v>#N/A</v>
      </c>
      <c r="DD558" s="140" t="e" cm="1">
        <f t="array" ref="DD558">INDEX($K:$P,ROW(),MATCH(DD$3,$K$2:$P$2,0))</f>
        <v>#N/A</v>
      </c>
      <c r="DE558" s="140" t="e" cm="1">
        <f t="array" ref="DE558">INDEX($K:$P,ROW(),MATCH(DE$3,$K$2:$P$2,0))</f>
        <v>#N/A</v>
      </c>
      <c r="DF558" s="140" t="e" cm="1">
        <f t="array" ref="DF558">INDEX($K:$P,ROW(),MATCH(DF$3,$K$2:$P$2,0))</f>
        <v>#N/A</v>
      </c>
      <c r="DG558" s="140" t="e" cm="1">
        <f t="array" ref="DG558">INDEX($K:$P,ROW(),MATCH(DG$3,$K$2:$P$2,0))</f>
        <v>#N/A</v>
      </c>
      <c r="DH558" s="140" t="e" cm="1">
        <f t="array" ref="DH558">INDEX($K:$P,ROW(),MATCH(DH$3,$K$2:$P$2,0))</f>
        <v>#N/A</v>
      </c>
      <c r="DI558" s="140" t="e" cm="1">
        <f t="array" ref="DI558">INDEX($K:$P,ROW(),MATCH(DI$3,$K$2:$P$2,0))</f>
        <v>#N/A</v>
      </c>
      <c r="DJ558" s="140" t="e" cm="1">
        <f t="array" ref="DJ558">INDEX($K:$P,ROW(),MATCH(DJ$3,$K$2:$P$2,0))</f>
        <v>#N/A</v>
      </c>
      <c r="DK558" s="140" t="e" cm="1">
        <f t="array" ref="DK558">INDEX($K:$P,ROW(),MATCH(DK$3,$K$2:$P$2,0))</f>
        <v>#N/A</v>
      </c>
      <c r="DL558" s="140" t="e" cm="1">
        <f t="array" ref="DL558">INDEX($K:$P,ROW(),MATCH(DL$3,$K$2:$P$2,0))</f>
        <v>#N/A</v>
      </c>
    </row>
    <row r="559" spans="1:116" x14ac:dyDescent="0.35">
      <c r="C559" t="s">
        <v>235</v>
      </c>
      <c r="D559" t="s">
        <v>761</v>
      </c>
      <c r="E559" s="8" t="str">
        <f>ROW()&amp;" "&amp;D559</f>
        <v>559 ASSETSALE-PV</v>
      </c>
      <c r="G559" s="126" t="str">
        <f>"Proceeds on sale of "&amp;G567&amp;"s - "&amp;G566</f>
        <v>Proceeds on sale of Units - (Primary label)</v>
      </c>
      <c r="H559" s="27"/>
      <c r="I559" s="78"/>
      <c r="J559" s="78"/>
      <c r="K559" s="33">
        <f t="shared" ref="K559:P559" ca="1" si="726">SUMIF($3:$3,K$2,559:559)</f>
        <v>0</v>
      </c>
      <c r="L559" s="33">
        <f t="shared" ca="1" si="726"/>
        <v>28000000</v>
      </c>
      <c r="M559" s="33">
        <f t="shared" ca="1" si="726"/>
        <v>0</v>
      </c>
      <c r="N559" s="33">
        <f t="shared" ca="1" si="726"/>
        <v>0</v>
      </c>
      <c r="O559" s="33">
        <f t="shared" ca="1" si="726"/>
        <v>0</v>
      </c>
      <c r="P559" s="33">
        <f t="shared" ca="1" si="726"/>
        <v>0</v>
      </c>
      <c r="R559" s="33"/>
      <c r="S559" s="33">
        <f ca="1">-S558*S549</f>
        <v>0</v>
      </c>
      <c r="T559" s="33">
        <f t="shared" ref="T559:CE559" ca="1" si="727">-T558*T549</f>
        <v>0</v>
      </c>
      <c r="U559" s="33">
        <f t="shared" ca="1" si="727"/>
        <v>0</v>
      </c>
      <c r="V559" s="33">
        <f t="shared" ca="1" si="727"/>
        <v>0</v>
      </c>
      <c r="W559" s="33">
        <f t="shared" ca="1" si="727"/>
        <v>0</v>
      </c>
      <c r="X559" s="33">
        <f t="shared" ca="1" si="727"/>
        <v>0</v>
      </c>
      <c r="Y559" s="33">
        <f t="shared" ca="1" si="727"/>
        <v>0</v>
      </c>
      <c r="Z559" s="33">
        <f t="shared" ca="1" si="727"/>
        <v>0</v>
      </c>
      <c r="AA559" s="33">
        <f t="shared" ca="1" si="727"/>
        <v>0</v>
      </c>
      <c r="AB559" s="33">
        <f t="shared" ca="1" si="727"/>
        <v>0</v>
      </c>
      <c r="AC559" s="33">
        <f t="shared" ca="1" si="727"/>
        <v>0</v>
      </c>
      <c r="AD559" s="33">
        <f t="shared" ca="1" si="727"/>
        <v>0</v>
      </c>
      <c r="AE559" s="33">
        <f t="shared" ca="1" si="727"/>
        <v>4000000</v>
      </c>
      <c r="AF559" s="33">
        <f t="shared" ca="1" si="727"/>
        <v>4000000</v>
      </c>
      <c r="AG559" s="33">
        <f t="shared" ca="1" si="727"/>
        <v>4000000</v>
      </c>
      <c r="AH559" s="33">
        <f t="shared" ca="1" si="727"/>
        <v>4000000</v>
      </c>
      <c r="AI559" s="33">
        <f t="shared" ca="1" si="727"/>
        <v>4000000</v>
      </c>
      <c r="AJ559" s="33">
        <f t="shared" ca="1" si="727"/>
        <v>4000000</v>
      </c>
      <c r="AK559" s="33">
        <f t="shared" ca="1" si="727"/>
        <v>4000000</v>
      </c>
      <c r="AL559" s="33">
        <f t="shared" ca="1" si="727"/>
        <v>0</v>
      </c>
      <c r="AM559" s="33">
        <f t="shared" ca="1" si="727"/>
        <v>0</v>
      </c>
      <c r="AN559" s="33">
        <f t="shared" ca="1" si="727"/>
        <v>0</v>
      </c>
      <c r="AO559" s="33">
        <f t="shared" ca="1" si="727"/>
        <v>0</v>
      </c>
      <c r="AP559" s="33">
        <f t="shared" ca="1" si="727"/>
        <v>0</v>
      </c>
      <c r="AQ559" s="33">
        <f t="shared" ca="1" si="727"/>
        <v>0</v>
      </c>
      <c r="AR559" s="33">
        <f t="shared" ca="1" si="727"/>
        <v>0</v>
      </c>
      <c r="AS559" s="33">
        <f t="shared" ca="1" si="727"/>
        <v>0</v>
      </c>
      <c r="AT559" s="33">
        <f t="shared" ca="1" si="727"/>
        <v>0</v>
      </c>
      <c r="AU559" s="33">
        <f t="shared" ca="1" si="727"/>
        <v>0</v>
      </c>
      <c r="AV559" s="33">
        <f t="shared" ca="1" si="727"/>
        <v>0</v>
      </c>
      <c r="AW559" s="33">
        <f t="shared" ca="1" si="727"/>
        <v>0</v>
      </c>
      <c r="AX559" s="33">
        <f t="shared" ca="1" si="727"/>
        <v>0</v>
      </c>
      <c r="AY559" s="33">
        <f t="shared" ca="1" si="727"/>
        <v>0</v>
      </c>
      <c r="AZ559" s="33">
        <f t="shared" ca="1" si="727"/>
        <v>0</v>
      </c>
      <c r="BA559" s="33">
        <f t="shared" ca="1" si="727"/>
        <v>0</v>
      </c>
      <c r="BB559" s="33">
        <f t="shared" ca="1" si="727"/>
        <v>0</v>
      </c>
      <c r="BC559" s="33">
        <f t="shared" ca="1" si="727"/>
        <v>0</v>
      </c>
      <c r="BD559" s="33">
        <f t="shared" ca="1" si="727"/>
        <v>0</v>
      </c>
      <c r="BE559" s="33">
        <f t="shared" ca="1" si="727"/>
        <v>0</v>
      </c>
      <c r="BF559" s="33">
        <f t="shared" ca="1" si="727"/>
        <v>0</v>
      </c>
      <c r="BG559" s="33">
        <f t="shared" ca="1" si="727"/>
        <v>0</v>
      </c>
      <c r="BH559" s="33">
        <f t="shared" ca="1" si="727"/>
        <v>0</v>
      </c>
      <c r="BI559" s="33">
        <f t="shared" ca="1" si="727"/>
        <v>0</v>
      </c>
      <c r="BJ559" s="33">
        <f t="shared" ca="1" si="727"/>
        <v>0</v>
      </c>
      <c r="BK559" s="33">
        <f t="shared" ca="1" si="727"/>
        <v>0</v>
      </c>
      <c r="BL559" s="33">
        <f t="shared" ca="1" si="727"/>
        <v>0</v>
      </c>
      <c r="BM559" s="33">
        <f t="shared" ca="1" si="727"/>
        <v>0</v>
      </c>
      <c r="BN559" s="33">
        <f t="shared" ca="1" si="727"/>
        <v>0</v>
      </c>
      <c r="BO559" s="33">
        <f t="shared" ca="1" si="727"/>
        <v>0</v>
      </c>
      <c r="BP559" s="33">
        <f t="shared" ca="1" si="727"/>
        <v>0</v>
      </c>
      <c r="BQ559" s="33">
        <f t="shared" ca="1" si="727"/>
        <v>0</v>
      </c>
      <c r="BR559" s="33">
        <f t="shared" ca="1" si="727"/>
        <v>0</v>
      </c>
      <c r="BS559" s="33">
        <f t="shared" ca="1" si="727"/>
        <v>0</v>
      </c>
      <c r="BT559" s="33">
        <f t="shared" ca="1" si="727"/>
        <v>0</v>
      </c>
      <c r="BU559" s="33">
        <f t="shared" ca="1" si="727"/>
        <v>0</v>
      </c>
      <c r="BV559" s="33">
        <f t="shared" ca="1" si="727"/>
        <v>0</v>
      </c>
      <c r="BW559" s="33">
        <f t="shared" ca="1" si="727"/>
        <v>0</v>
      </c>
      <c r="BX559" s="33">
        <f t="shared" ca="1" si="727"/>
        <v>0</v>
      </c>
      <c r="BY559" s="33">
        <f t="shared" ca="1" si="727"/>
        <v>0</v>
      </c>
      <c r="BZ559" s="33">
        <f t="shared" ca="1" si="727"/>
        <v>0</v>
      </c>
      <c r="CA559" s="33">
        <f t="shared" ca="1" si="727"/>
        <v>0</v>
      </c>
      <c r="CB559" s="33">
        <f t="shared" ca="1" si="727"/>
        <v>0</v>
      </c>
      <c r="CC559" s="33">
        <f t="shared" ca="1" si="727"/>
        <v>0</v>
      </c>
      <c r="CD559" s="33">
        <f t="shared" ca="1" si="727"/>
        <v>0</v>
      </c>
      <c r="CE559" s="33">
        <f t="shared" ca="1" si="727"/>
        <v>0</v>
      </c>
      <c r="CF559" s="33">
        <f t="shared" ref="CF559:CL559" ca="1" si="728">-CF558*CF549</f>
        <v>0</v>
      </c>
      <c r="CG559" s="33">
        <f t="shared" ca="1" si="728"/>
        <v>0</v>
      </c>
      <c r="CH559" s="33">
        <f t="shared" ca="1" si="728"/>
        <v>0</v>
      </c>
      <c r="CI559" s="33">
        <f t="shared" ca="1" si="728"/>
        <v>0</v>
      </c>
      <c r="CJ559" s="33">
        <f t="shared" ca="1" si="728"/>
        <v>0</v>
      </c>
      <c r="CK559" s="33">
        <f t="shared" ca="1" si="728"/>
        <v>0</v>
      </c>
      <c r="CL559" s="33">
        <f t="shared" ca="1" si="728"/>
        <v>0</v>
      </c>
      <c r="CN559" s="33" t="e">
        <f t="shared" ref="CN559" ca="1" si="729">-CN558*CN549</f>
        <v>#N/A</v>
      </c>
      <c r="CO559" s="33" t="e">
        <f t="shared" ref="CO559" ca="1" si="730">-CO558*CO549</f>
        <v>#N/A</v>
      </c>
      <c r="CP559" s="33" t="e">
        <f t="shared" ref="CP559" ca="1" si="731">-CP558*CP549</f>
        <v>#N/A</v>
      </c>
      <c r="CQ559" s="33" t="e">
        <f t="shared" ref="CQ559" ca="1" si="732">-CQ558*CQ549</f>
        <v>#N/A</v>
      </c>
      <c r="CR559" s="33" t="e">
        <f t="shared" ref="CR559" ca="1" si="733">-CR558*CR549</f>
        <v>#N/A</v>
      </c>
      <c r="CS559" s="33" t="e">
        <f t="shared" ref="CS559" ca="1" si="734">-CS558*CS549</f>
        <v>#N/A</v>
      </c>
      <c r="CT559" s="33" t="e">
        <f t="shared" ref="CT559" ca="1" si="735">-CT558*CT549</f>
        <v>#N/A</v>
      </c>
      <c r="CU559" s="33" t="e">
        <f t="shared" ref="CU559" ca="1" si="736">-CU558*CU549</f>
        <v>#N/A</v>
      </c>
      <c r="CV559" s="33" t="e">
        <f t="shared" ref="CV559" ca="1" si="737">-CV558*CV549</f>
        <v>#N/A</v>
      </c>
      <c r="CW559" s="33" t="e">
        <f t="shared" ref="CW559" ca="1" si="738">-CW558*CW549</f>
        <v>#N/A</v>
      </c>
      <c r="CX559" s="33" t="e">
        <f t="shared" ref="CX559" ca="1" si="739">-CX558*CX549</f>
        <v>#N/A</v>
      </c>
      <c r="CY559" s="33" t="e">
        <f t="shared" ref="CY559" ca="1" si="740">-CY558*CY549</f>
        <v>#N/A</v>
      </c>
      <c r="CZ559" s="33" t="e">
        <f t="shared" ref="CZ559" ca="1" si="741">-CZ558*CZ549</f>
        <v>#N/A</v>
      </c>
      <c r="DA559" s="33" t="e">
        <f t="shared" ref="DA559" ca="1" si="742">-DA558*DA549</f>
        <v>#N/A</v>
      </c>
      <c r="DB559" s="33" t="e">
        <f t="shared" ref="DB559" ca="1" si="743">-DB558*DB549</f>
        <v>#N/A</v>
      </c>
      <c r="DC559" s="33" t="e">
        <f t="shared" ref="DC559" ca="1" si="744">-DC558*DC549</f>
        <v>#N/A</v>
      </c>
      <c r="DD559" s="33" t="e">
        <f t="shared" ref="DD559" ca="1" si="745">-DD558*DD549</f>
        <v>#N/A</v>
      </c>
      <c r="DE559" s="33" t="e">
        <f t="shared" ref="DE559" ca="1" si="746">-DE558*DE549</f>
        <v>#N/A</v>
      </c>
      <c r="DF559" s="33" t="e">
        <f t="shared" ref="DF559" ca="1" si="747">-DF558*DF549</f>
        <v>#N/A</v>
      </c>
      <c r="DG559" s="33" t="e">
        <f t="shared" ref="DG559" ca="1" si="748">-DG558*DG549</f>
        <v>#N/A</v>
      </c>
      <c r="DH559" s="33" t="e">
        <f t="shared" ref="DH559" ca="1" si="749">-DH558*DH549</f>
        <v>#N/A</v>
      </c>
      <c r="DI559" s="33" t="e">
        <f t="shared" ref="DI559" ca="1" si="750">-DI558*DI549</f>
        <v>#N/A</v>
      </c>
      <c r="DJ559" s="33" t="e">
        <f t="shared" ref="DJ559" ca="1" si="751">-DJ558*DJ549</f>
        <v>#N/A</v>
      </c>
      <c r="DK559" s="33" t="e">
        <f t="shared" ref="DK559" ca="1" si="752">-DK558*DK549</f>
        <v>#N/A</v>
      </c>
      <c r="DL559" s="33" t="e">
        <f t="shared" ref="DL559" ca="1" si="753">-DL558*DL549</f>
        <v>#N/A</v>
      </c>
    </row>
    <row r="560" spans="1:116" x14ac:dyDescent="0.35">
      <c r="D560" t="s">
        <v>761</v>
      </c>
      <c r="E560" s="8"/>
      <c r="G560" s="126"/>
      <c r="H560" s="27"/>
      <c r="I560" s="78"/>
      <c r="J560" s="78"/>
      <c r="K560" s="33"/>
      <c r="L560" s="33"/>
      <c r="M560" s="33"/>
      <c r="N560" s="33"/>
      <c r="O560" s="33"/>
      <c r="P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c r="BV560" s="33"/>
      <c r="BW560" s="33"/>
      <c r="BX560" s="33"/>
      <c r="BY560" s="33"/>
      <c r="BZ560" s="33"/>
      <c r="CA560" s="33"/>
      <c r="CB560" s="33"/>
      <c r="CC560" s="33"/>
      <c r="CD560" s="33"/>
      <c r="CE560" s="33"/>
      <c r="CF560" s="33"/>
      <c r="CG560" s="33"/>
      <c r="CH560" s="33"/>
      <c r="CI560" s="33"/>
      <c r="CJ560" s="33"/>
      <c r="CK560" s="33"/>
      <c r="CL560" s="33"/>
      <c r="CN560" s="33"/>
      <c r="CO560" s="33"/>
      <c r="CP560" s="33"/>
      <c r="CQ560" s="33"/>
      <c r="CR560" s="33"/>
      <c r="CS560" s="33"/>
      <c r="CT560" s="33"/>
      <c r="CU560" s="33"/>
      <c r="CV560" s="33"/>
      <c r="CW560" s="33"/>
      <c r="CX560" s="33"/>
      <c r="CY560" s="33"/>
      <c r="CZ560" s="33"/>
      <c r="DA560" s="33"/>
      <c r="DB560" s="33"/>
      <c r="DC560" s="33"/>
      <c r="DD560" s="33"/>
      <c r="DE560" s="33"/>
      <c r="DF560" s="33"/>
      <c r="DG560" s="33"/>
      <c r="DH560" s="33"/>
      <c r="DI560" s="33"/>
      <c r="DJ560" s="33"/>
      <c r="DK560" s="33"/>
      <c r="DL560" s="33"/>
    </row>
    <row r="561" spans="2:116" x14ac:dyDescent="0.35">
      <c r="D561" t="s">
        <v>761</v>
      </c>
      <c r="E561" s="8"/>
      <c r="G561" s="95" t="s">
        <v>576</v>
      </c>
      <c r="H561" s="27"/>
      <c r="I561" s="78"/>
      <c r="J561" s="78"/>
      <c r="K561" s="33"/>
      <c r="L561" s="33"/>
      <c r="M561" s="33"/>
      <c r="N561" s="33"/>
      <c r="O561" s="33"/>
      <c r="P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c r="BV561" s="33"/>
      <c r="BW561" s="33"/>
      <c r="BX561" s="33"/>
      <c r="BY561" s="33"/>
      <c r="BZ561" s="33"/>
      <c r="CA561" s="33"/>
      <c r="CB561" s="33"/>
      <c r="CC561" s="33"/>
      <c r="CD561" s="33"/>
      <c r="CE561" s="33"/>
      <c r="CF561" s="33"/>
      <c r="CG561" s="33"/>
      <c r="CH561" s="33"/>
      <c r="CI561" s="33"/>
      <c r="CJ561" s="33"/>
      <c r="CK561" s="33"/>
      <c r="CL561" s="33"/>
      <c r="CN561" s="33"/>
      <c r="CO561" s="33"/>
      <c r="CP561" s="33"/>
      <c r="CQ561" s="33"/>
      <c r="CR561" s="33"/>
      <c r="CS561" s="33"/>
      <c r="CT561" s="33"/>
      <c r="CU561" s="33"/>
      <c r="CV561" s="33"/>
      <c r="CW561" s="33"/>
      <c r="CX561" s="33"/>
      <c r="CY561" s="33"/>
      <c r="CZ561" s="33"/>
      <c r="DA561" s="33"/>
      <c r="DB561" s="33"/>
      <c r="DC561" s="33"/>
      <c r="DD561" s="33"/>
      <c r="DE561" s="33"/>
      <c r="DF561" s="33"/>
      <c r="DG561" s="33"/>
      <c r="DH561" s="33"/>
      <c r="DI561" s="33"/>
      <c r="DJ561" s="33"/>
      <c r="DK561" s="33"/>
      <c r="DL561" s="33"/>
    </row>
    <row r="562" spans="2:116" x14ac:dyDescent="0.35">
      <c r="C562" t="s">
        <v>198</v>
      </c>
      <c r="D562" t="s">
        <v>761</v>
      </c>
      <c r="E562" s="8"/>
      <c r="G562" s="158" t="str">
        <f>"Gain on sale of "&amp;G567&amp;"s - "&amp;G566</f>
        <v>Gain on sale of Units - (Primary label)</v>
      </c>
      <c r="K562" s="24">
        <f t="shared" ref="K562:P564" ca="1" si="754">SUMIF($3:$3,K$2,562:562)</f>
        <v>0</v>
      </c>
      <c r="L562" s="24">
        <f t="shared" ca="1" si="754"/>
        <v>14000000</v>
      </c>
      <c r="M562" s="24">
        <f t="shared" ca="1" si="754"/>
        <v>0</v>
      </c>
      <c r="N562" s="24">
        <f t="shared" ca="1" si="754"/>
        <v>0</v>
      </c>
      <c r="O562" s="24">
        <f t="shared" ca="1" si="754"/>
        <v>0</v>
      </c>
      <c r="P562" s="24">
        <f t="shared" ca="1" si="754"/>
        <v>0</v>
      </c>
      <c r="R562" s="24"/>
      <c r="S562" s="24">
        <f ca="1">S559+S555</f>
        <v>0</v>
      </c>
      <c r="T562" s="24">
        <f t="shared" ref="T562:CE562" ca="1" si="755">T559+T555</f>
        <v>0</v>
      </c>
      <c r="U562" s="24">
        <f t="shared" ca="1" si="755"/>
        <v>0</v>
      </c>
      <c r="V562" s="24">
        <f t="shared" ca="1" si="755"/>
        <v>0</v>
      </c>
      <c r="W562" s="24">
        <f t="shared" ca="1" si="755"/>
        <v>0</v>
      </c>
      <c r="X562" s="24">
        <f t="shared" ca="1" si="755"/>
        <v>0</v>
      </c>
      <c r="Y562" s="24">
        <f t="shared" ca="1" si="755"/>
        <v>0</v>
      </c>
      <c r="Z562" s="24">
        <f t="shared" ca="1" si="755"/>
        <v>0</v>
      </c>
      <c r="AA562" s="24">
        <f t="shared" ca="1" si="755"/>
        <v>0</v>
      </c>
      <c r="AB562" s="24">
        <f t="shared" ca="1" si="755"/>
        <v>0</v>
      </c>
      <c r="AC562" s="24">
        <f t="shared" ca="1" si="755"/>
        <v>0</v>
      </c>
      <c r="AD562" s="24">
        <f t="shared" ca="1" si="755"/>
        <v>0</v>
      </c>
      <c r="AE562" s="24">
        <f t="shared" ca="1" si="755"/>
        <v>2000000</v>
      </c>
      <c r="AF562" s="24">
        <f t="shared" ca="1" si="755"/>
        <v>2000000</v>
      </c>
      <c r="AG562" s="24">
        <f t="shared" ca="1" si="755"/>
        <v>2000000</v>
      </c>
      <c r="AH562" s="24">
        <f t="shared" ca="1" si="755"/>
        <v>2000000</v>
      </c>
      <c r="AI562" s="24">
        <f t="shared" ca="1" si="755"/>
        <v>2000000</v>
      </c>
      <c r="AJ562" s="24">
        <f t="shared" ca="1" si="755"/>
        <v>2000000</v>
      </c>
      <c r="AK562" s="24">
        <f t="shared" ca="1" si="755"/>
        <v>2000000</v>
      </c>
      <c r="AL562" s="24">
        <f t="shared" ca="1" si="755"/>
        <v>0</v>
      </c>
      <c r="AM562" s="24">
        <f t="shared" ca="1" si="755"/>
        <v>0</v>
      </c>
      <c r="AN562" s="24">
        <f t="shared" ca="1" si="755"/>
        <v>0</v>
      </c>
      <c r="AO562" s="24">
        <f t="shared" ca="1" si="755"/>
        <v>0</v>
      </c>
      <c r="AP562" s="24">
        <f t="shared" ca="1" si="755"/>
        <v>0</v>
      </c>
      <c r="AQ562" s="24">
        <f t="shared" ca="1" si="755"/>
        <v>0</v>
      </c>
      <c r="AR562" s="24">
        <f t="shared" ca="1" si="755"/>
        <v>0</v>
      </c>
      <c r="AS562" s="24">
        <f t="shared" ca="1" si="755"/>
        <v>0</v>
      </c>
      <c r="AT562" s="24">
        <f t="shared" ca="1" si="755"/>
        <v>0</v>
      </c>
      <c r="AU562" s="24">
        <f t="shared" ca="1" si="755"/>
        <v>0</v>
      </c>
      <c r="AV562" s="24">
        <f t="shared" ca="1" si="755"/>
        <v>0</v>
      </c>
      <c r="AW562" s="24">
        <f t="shared" ca="1" si="755"/>
        <v>0</v>
      </c>
      <c r="AX562" s="24">
        <f t="shared" ca="1" si="755"/>
        <v>0</v>
      </c>
      <c r="AY562" s="24">
        <f t="shared" ca="1" si="755"/>
        <v>0</v>
      </c>
      <c r="AZ562" s="24">
        <f t="shared" ca="1" si="755"/>
        <v>0</v>
      </c>
      <c r="BA562" s="24">
        <f t="shared" ca="1" si="755"/>
        <v>0</v>
      </c>
      <c r="BB562" s="24">
        <f t="shared" ca="1" si="755"/>
        <v>0</v>
      </c>
      <c r="BC562" s="24">
        <f t="shared" ca="1" si="755"/>
        <v>0</v>
      </c>
      <c r="BD562" s="24">
        <f t="shared" ca="1" si="755"/>
        <v>0</v>
      </c>
      <c r="BE562" s="24">
        <f t="shared" ca="1" si="755"/>
        <v>0</v>
      </c>
      <c r="BF562" s="24">
        <f t="shared" ca="1" si="755"/>
        <v>0</v>
      </c>
      <c r="BG562" s="24">
        <f t="shared" ca="1" si="755"/>
        <v>0</v>
      </c>
      <c r="BH562" s="24">
        <f t="shared" ca="1" si="755"/>
        <v>0</v>
      </c>
      <c r="BI562" s="24">
        <f t="shared" ca="1" si="755"/>
        <v>0</v>
      </c>
      <c r="BJ562" s="24">
        <f t="shared" ca="1" si="755"/>
        <v>0</v>
      </c>
      <c r="BK562" s="24">
        <f t="shared" ca="1" si="755"/>
        <v>0</v>
      </c>
      <c r="BL562" s="24">
        <f t="shared" ca="1" si="755"/>
        <v>0</v>
      </c>
      <c r="BM562" s="24">
        <f t="shared" ca="1" si="755"/>
        <v>0</v>
      </c>
      <c r="BN562" s="24">
        <f t="shared" ca="1" si="755"/>
        <v>0</v>
      </c>
      <c r="BO562" s="24">
        <f t="shared" ca="1" si="755"/>
        <v>0</v>
      </c>
      <c r="BP562" s="24">
        <f t="shared" ca="1" si="755"/>
        <v>0</v>
      </c>
      <c r="BQ562" s="24">
        <f t="shared" ca="1" si="755"/>
        <v>0</v>
      </c>
      <c r="BR562" s="24">
        <f t="shared" ca="1" si="755"/>
        <v>0</v>
      </c>
      <c r="BS562" s="24">
        <f t="shared" ca="1" si="755"/>
        <v>0</v>
      </c>
      <c r="BT562" s="24">
        <f t="shared" ca="1" si="755"/>
        <v>0</v>
      </c>
      <c r="BU562" s="24">
        <f t="shared" ca="1" si="755"/>
        <v>0</v>
      </c>
      <c r="BV562" s="24">
        <f t="shared" ca="1" si="755"/>
        <v>0</v>
      </c>
      <c r="BW562" s="24">
        <f t="shared" ca="1" si="755"/>
        <v>0</v>
      </c>
      <c r="BX562" s="24">
        <f t="shared" ca="1" si="755"/>
        <v>0</v>
      </c>
      <c r="BY562" s="24">
        <f t="shared" ca="1" si="755"/>
        <v>0</v>
      </c>
      <c r="BZ562" s="24">
        <f t="shared" ca="1" si="755"/>
        <v>0</v>
      </c>
      <c r="CA562" s="24">
        <f t="shared" ca="1" si="755"/>
        <v>0</v>
      </c>
      <c r="CB562" s="24">
        <f t="shared" ca="1" si="755"/>
        <v>0</v>
      </c>
      <c r="CC562" s="24">
        <f t="shared" ca="1" si="755"/>
        <v>0</v>
      </c>
      <c r="CD562" s="24">
        <f t="shared" ca="1" si="755"/>
        <v>0</v>
      </c>
      <c r="CE562" s="24">
        <f t="shared" ca="1" si="755"/>
        <v>0</v>
      </c>
      <c r="CF562" s="24">
        <f t="shared" ref="CF562:CL562" ca="1" si="756">CF559+CF555</f>
        <v>0</v>
      </c>
      <c r="CG562" s="24">
        <f t="shared" ca="1" si="756"/>
        <v>0</v>
      </c>
      <c r="CH562" s="24">
        <f t="shared" ca="1" si="756"/>
        <v>0</v>
      </c>
      <c r="CI562" s="24">
        <f t="shared" ca="1" si="756"/>
        <v>0</v>
      </c>
      <c r="CJ562" s="24">
        <f t="shared" ca="1" si="756"/>
        <v>0</v>
      </c>
      <c r="CK562" s="24">
        <f t="shared" ca="1" si="756"/>
        <v>0</v>
      </c>
      <c r="CL562" s="24">
        <f t="shared" ca="1" si="756"/>
        <v>0</v>
      </c>
      <c r="CN562" s="24" t="e">
        <f t="shared" ref="CN562:DL562" ca="1" si="757">CN559+CN555</f>
        <v>#N/A</v>
      </c>
      <c r="CO562" s="24" t="e">
        <f t="shared" ca="1" si="757"/>
        <v>#N/A</v>
      </c>
      <c r="CP562" s="24" t="e">
        <f t="shared" ca="1" si="757"/>
        <v>#N/A</v>
      </c>
      <c r="CQ562" s="24" t="e">
        <f t="shared" ca="1" si="757"/>
        <v>#N/A</v>
      </c>
      <c r="CR562" s="24" t="e">
        <f t="shared" ca="1" si="757"/>
        <v>#N/A</v>
      </c>
      <c r="CS562" s="24" t="e">
        <f t="shared" ca="1" si="757"/>
        <v>#N/A</v>
      </c>
      <c r="CT562" s="24" t="e">
        <f t="shared" ca="1" si="757"/>
        <v>#N/A</v>
      </c>
      <c r="CU562" s="24" t="e">
        <f t="shared" ca="1" si="757"/>
        <v>#N/A</v>
      </c>
      <c r="CV562" s="24" t="e">
        <f t="shared" ca="1" si="757"/>
        <v>#N/A</v>
      </c>
      <c r="CW562" s="24" t="e">
        <f t="shared" ca="1" si="757"/>
        <v>#N/A</v>
      </c>
      <c r="CX562" s="24" t="e">
        <f t="shared" ca="1" si="757"/>
        <v>#N/A</v>
      </c>
      <c r="CY562" s="24" t="e">
        <f t="shared" ca="1" si="757"/>
        <v>#N/A</v>
      </c>
      <c r="CZ562" s="24" t="e">
        <f t="shared" ca="1" si="757"/>
        <v>#N/A</v>
      </c>
      <c r="DA562" s="24" t="e">
        <f t="shared" ca="1" si="757"/>
        <v>#N/A</v>
      </c>
      <c r="DB562" s="24" t="e">
        <f t="shared" ca="1" si="757"/>
        <v>#N/A</v>
      </c>
      <c r="DC562" s="24" t="e">
        <f t="shared" ca="1" si="757"/>
        <v>#N/A</v>
      </c>
      <c r="DD562" s="24" t="e">
        <f t="shared" ca="1" si="757"/>
        <v>#N/A</v>
      </c>
      <c r="DE562" s="24" t="e">
        <f t="shared" ca="1" si="757"/>
        <v>#N/A</v>
      </c>
      <c r="DF562" s="24" t="e">
        <f t="shared" ca="1" si="757"/>
        <v>#N/A</v>
      </c>
      <c r="DG562" s="24" t="e">
        <f t="shared" ca="1" si="757"/>
        <v>#N/A</v>
      </c>
      <c r="DH562" s="24" t="e">
        <f t="shared" ca="1" si="757"/>
        <v>#N/A</v>
      </c>
      <c r="DI562" s="24" t="e">
        <f t="shared" ca="1" si="757"/>
        <v>#N/A</v>
      </c>
      <c r="DJ562" s="24" t="e">
        <f t="shared" ca="1" si="757"/>
        <v>#N/A</v>
      </c>
      <c r="DK562" s="24" t="e">
        <f t="shared" ca="1" si="757"/>
        <v>#N/A</v>
      </c>
      <c r="DL562" s="24" t="e">
        <f t="shared" ca="1" si="757"/>
        <v>#N/A</v>
      </c>
    </row>
    <row r="563" spans="2:116" x14ac:dyDescent="0.35">
      <c r="C563" t="s">
        <v>577</v>
      </c>
      <c r="D563" t="s">
        <v>761</v>
      </c>
      <c r="E563" s="8"/>
      <c r="G563" s="158" t="str">
        <f>"Gain on sale of "&amp;G567&amp;"s - "&amp;G566</f>
        <v>Gain on sale of Units - (Primary label)</v>
      </c>
      <c r="K563" s="24">
        <f t="shared" ca="1" si="754"/>
        <v>0</v>
      </c>
      <c r="L563" s="24">
        <f t="shared" ca="1" si="754"/>
        <v>-14000000</v>
      </c>
      <c r="M563" s="24">
        <f t="shared" ca="1" si="754"/>
        <v>0</v>
      </c>
      <c r="N563" s="24">
        <f t="shared" ca="1" si="754"/>
        <v>0</v>
      </c>
      <c r="O563" s="24">
        <f t="shared" ca="1" si="754"/>
        <v>0</v>
      </c>
      <c r="P563" s="24">
        <f t="shared" ca="1" si="754"/>
        <v>0</v>
      </c>
      <c r="R563" s="24"/>
      <c r="S563" s="24">
        <f ca="1">-S559+S555</f>
        <v>0</v>
      </c>
      <c r="T563" s="24">
        <f t="shared" ref="T563:W563" ca="1" si="758">-T559+T555</f>
        <v>0</v>
      </c>
      <c r="U563" s="24">
        <f t="shared" ca="1" si="758"/>
        <v>0</v>
      </c>
      <c r="V563" s="24">
        <f t="shared" ca="1" si="758"/>
        <v>0</v>
      </c>
      <c r="W563" s="24">
        <f t="shared" ca="1" si="758"/>
        <v>0</v>
      </c>
      <c r="X563" s="24">
        <f ca="1">-(X559+X555)</f>
        <v>0</v>
      </c>
      <c r="Y563" s="24">
        <f t="shared" ref="Y563:CJ563" ca="1" si="759">-(Y559+Y555)</f>
        <v>0</v>
      </c>
      <c r="Z563" s="24">
        <f t="shared" ca="1" si="759"/>
        <v>0</v>
      </c>
      <c r="AA563" s="24">
        <f t="shared" ca="1" si="759"/>
        <v>0</v>
      </c>
      <c r="AB563" s="24">
        <f t="shared" ca="1" si="759"/>
        <v>0</v>
      </c>
      <c r="AC563" s="24">
        <f t="shared" ca="1" si="759"/>
        <v>0</v>
      </c>
      <c r="AD563" s="24">
        <f t="shared" ca="1" si="759"/>
        <v>0</v>
      </c>
      <c r="AE563" s="24">
        <f t="shared" ca="1" si="759"/>
        <v>-2000000</v>
      </c>
      <c r="AF563" s="24">
        <f t="shared" ca="1" si="759"/>
        <v>-2000000</v>
      </c>
      <c r="AG563" s="24">
        <f t="shared" ca="1" si="759"/>
        <v>-2000000</v>
      </c>
      <c r="AH563" s="24">
        <f t="shared" ca="1" si="759"/>
        <v>-2000000</v>
      </c>
      <c r="AI563" s="24">
        <f t="shared" ca="1" si="759"/>
        <v>-2000000</v>
      </c>
      <c r="AJ563" s="24">
        <f t="shared" ca="1" si="759"/>
        <v>-2000000</v>
      </c>
      <c r="AK563" s="24">
        <f t="shared" ca="1" si="759"/>
        <v>-2000000</v>
      </c>
      <c r="AL563" s="24">
        <f t="shared" ca="1" si="759"/>
        <v>0</v>
      </c>
      <c r="AM563" s="24">
        <f t="shared" ca="1" si="759"/>
        <v>0</v>
      </c>
      <c r="AN563" s="24">
        <f t="shared" ca="1" si="759"/>
        <v>0</v>
      </c>
      <c r="AO563" s="24">
        <f t="shared" ca="1" si="759"/>
        <v>0</v>
      </c>
      <c r="AP563" s="24">
        <f t="shared" ca="1" si="759"/>
        <v>0</v>
      </c>
      <c r="AQ563" s="24">
        <f t="shared" ca="1" si="759"/>
        <v>0</v>
      </c>
      <c r="AR563" s="24">
        <f t="shared" ca="1" si="759"/>
        <v>0</v>
      </c>
      <c r="AS563" s="24">
        <f t="shared" ca="1" si="759"/>
        <v>0</v>
      </c>
      <c r="AT563" s="24">
        <f t="shared" ca="1" si="759"/>
        <v>0</v>
      </c>
      <c r="AU563" s="24">
        <f t="shared" ca="1" si="759"/>
        <v>0</v>
      </c>
      <c r="AV563" s="24">
        <f t="shared" ca="1" si="759"/>
        <v>0</v>
      </c>
      <c r="AW563" s="24">
        <f t="shared" ca="1" si="759"/>
        <v>0</v>
      </c>
      <c r="AX563" s="24">
        <f t="shared" ca="1" si="759"/>
        <v>0</v>
      </c>
      <c r="AY563" s="24">
        <f t="shared" ca="1" si="759"/>
        <v>0</v>
      </c>
      <c r="AZ563" s="24">
        <f t="shared" ca="1" si="759"/>
        <v>0</v>
      </c>
      <c r="BA563" s="24">
        <f t="shared" ca="1" si="759"/>
        <v>0</v>
      </c>
      <c r="BB563" s="24">
        <f t="shared" ca="1" si="759"/>
        <v>0</v>
      </c>
      <c r="BC563" s="24">
        <f t="shared" ca="1" si="759"/>
        <v>0</v>
      </c>
      <c r="BD563" s="24">
        <f t="shared" ca="1" si="759"/>
        <v>0</v>
      </c>
      <c r="BE563" s="24">
        <f t="shared" ca="1" si="759"/>
        <v>0</v>
      </c>
      <c r="BF563" s="24">
        <f t="shared" ca="1" si="759"/>
        <v>0</v>
      </c>
      <c r="BG563" s="24">
        <f t="shared" ca="1" si="759"/>
        <v>0</v>
      </c>
      <c r="BH563" s="24">
        <f t="shared" ca="1" si="759"/>
        <v>0</v>
      </c>
      <c r="BI563" s="24">
        <f t="shared" ca="1" si="759"/>
        <v>0</v>
      </c>
      <c r="BJ563" s="24">
        <f t="shared" ca="1" si="759"/>
        <v>0</v>
      </c>
      <c r="BK563" s="24">
        <f t="shared" ca="1" si="759"/>
        <v>0</v>
      </c>
      <c r="BL563" s="24">
        <f t="shared" ca="1" si="759"/>
        <v>0</v>
      </c>
      <c r="BM563" s="24">
        <f t="shared" ca="1" si="759"/>
        <v>0</v>
      </c>
      <c r="BN563" s="24">
        <f t="shared" ca="1" si="759"/>
        <v>0</v>
      </c>
      <c r="BO563" s="24">
        <f t="shared" ca="1" si="759"/>
        <v>0</v>
      </c>
      <c r="BP563" s="24">
        <f t="shared" ca="1" si="759"/>
        <v>0</v>
      </c>
      <c r="BQ563" s="24">
        <f t="shared" ca="1" si="759"/>
        <v>0</v>
      </c>
      <c r="BR563" s="24">
        <f t="shared" ca="1" si="759"/>
        <v>0</v>
      </c>
      <c r="BS563" s="24">
        <f t="shared" ca="1" si="759"/>
        <v>0</v>
      </c>
      <c r="BT563" s="24">
        <f t="shared" ca="1" si="759"/>
        <v>0</v>
      </c>
      <c r="BU563" s="24">
        <f t="shared" ca="1" si="759"/>
        <v>0</v>
      </c>
      <c r="BV563" s="24">
        <f t="shared" ca="1" si="759"/>
        <v>0</v>
      </c>
      <c r="BW563" s="24">
        <f t="shared" ca="1" si="759"/>
        <v>0</v>
      </c>
      <c r="BX563" s="24">
        <f t="shared" ca="1" si="759"/>
        <v>0</v>
      </c>
      <c r="BY563" s="24">
        <f t="shared" ca="1" si="759"/>
        <v>0</v>
      </c>
      <c r="BZ563" s="24">
        <f t="shared" ca="1" si="759"/>
        <v>0</v>
      </c>
      <c r="CA563" s="24">
        <f t="shared" ca="1" si="759"/>
        <v>0</v>
      </c>
      <c r="CB563" s="24">
        <f t="shared" ca="1" si="759"/>
        <v>0</v>
      </c>
      <c r="CC563" s="24">
        <f t="shared" ca="1" si="759"/>
        <v>0</v>
      </c>
      <c r="CD563" s="24">
        <f t="shared" ca="1" si="759"/>
        <v>0</v>
      </c>
      <c r="CE563" s="24">
        <f t="shared" ca="1" si="759"/>
        <v>0</v>
      </c>
      <c r="CF563" s="24">
        <f t="shared" ca="1" si="759"/>
        <v>0</v>
      </c>
      <c r="CG563" s="24">
        <f t="shared" ca="1" si="759"/>
        <v>0</v>
      </c>
      <c r="CH563" s="24">
        <f t="shared" ca="1" si="759"/>
        <v>0</v>
      </c>
      <c r="CI563" s="24">
        <f t="shared" ca="1" si="759"/>
        <v>0</v>
      </c>
      <c r="CJ563" s="24">
        <f t="shared" ca="1" si="759"/>
        <v>0</v>
      </c>
      <c r="CK563" s="24">
        <f t="shared" ref="CK563:CL563" ca="1" si="760">-(CK559+CK555)</f>
        <v>0</v>
      </c>
      <c r="CL563" s="24">
        <f t="shared" ca="1" si="760"/>
        <v>0</v>
      </c>
      <c r="CN563" s="24" t="e">
        <f t="shared" ref="CN563:DL563" ca="1" si="761">-(CN559+CN555)</f>
        <v>#N/A</v>
      </c>
      <c r="CO563" s="24" t="e">
        <f t="shared" ca="1" si="761"/>
        <v>#N/A</v>
      </c>
      <c r="CP563" s="24" t="e">
        <f t="shared" ca="1" si="761"/>
        <v>#N/A</v>
      </c>
      <c r="CQ563" s="24" t="e">
        <f t="shared" ca="1" si="761"/>
        <v>#N/A</v>
      </c>
      <c r="CR563" s="24" t="e">
        <f t="shared" ca="1" si="761"/>
        <v>#N/A</v>
      </c>
      <c r="CS563" s="24" t="e">
        <f t="shared" ca="1" si="761"/>
        <v>#N/A</v>
      </c>
      <c r="CT563" s="24" t="e">
        <f t="shared" ca="1" si="761"/>
        <v>#N/A</v>
      </c>
      <c r="CU563" s="24" t="e">
        <f t="shared" ca="1" si="761"/>
        <v>#N/A</v>
      </c>
      <c r="CV563" s="24" t="e">
        <f t="shared" ca="1" si="761"/>
        <v>#N/A</v>
      </c>
      <c r="CW563" s="24" t="e">
        <f t="shared" ca="1" si="761"/>
        <v>#N/A</v>
      </c>
      <c r="CX563" s="24" t="e">
        <f t="shared" ca="1" si="761"/>
        <v>#N/A</v>
      </c>
      <c r="CY563" s="24" t="e">
        <f t="shared" ca="1" si="761"/>
        <v>#N/A</v>
      </c>
      <c r="CZ563" s="24" t="e">
        <f t="shared" ca="1" si="761"/>
        <v>#N/A</v>
      </c>
      <c r="DA563" s="24" t="e">
        <f t="shared" ca="1" si="761"/>
        <v>#N/A</v>
      </c>
      <c r="DB563" s="24" t="e">
        <f t="shared" ca="1" si="761"/>
        <v>#N/A</v>
      </c>
      <c r="DC563" s="24" t="e">
        <f t="shared" ca="1" si="761"/>
        <v>#N/A</v>
      </c>
      <c r="DD563" s="24" t="e">
        <f t="shared" ca="1" si="761"/>
        <v>#N/A</v>
      </c>
      <c r="DE563" s="24" t="e">
        <f t="shared" ca="1" si="761"/>
        <v>#N/A</v>
      </c>
      <c r="DF563" s="24" t="e">
        <f t="shared" ca="1" si="761"/>
        <v>#N/A</v>
      </c>
      <c r="DG563" s="24" t="e">
        <f t="shared" ca="1" si="761"/>
        <v>#N/A</v>
      </c>
      <c r="DH563" s="24" t="e">
        <f t="shared" ca="1" si="761"/>
        <v>#N/A</v>
      </c>
      <c r="DI563" s="24" t="e">
        <f t="shared" ca="1" si="761"/>
        <v>#N/A</v>
      </c>
      <c r="DJ563" s="24" t="e">
        <f t="shared" ca="1" si="761"/>
        <v>#N/A</v>
      </c>
      <c r="DK563" s="24" t="e">
        <f t="shared" ca="1" si="761"/>
        <v>#N/A</v>
      </c>
      <c r="DL563" s="24" t="e">
        <f t="shared" ca="1" si="761"/>
        <v>#N/A</v>
      </c>
    </row>
    <row r="564" spans="2:116" x14ac:dyDescent="0.35">
      <c r="C564" t="s">
        <v>235</v>
      </c>
      <c r="D564" t="s">
        <v>761</v>
      </c>
      <c r="E564" s="8"/>
      <c r="G564" s="158" t="str">
        <f>G554&amp;" - "&amp;G537</f>
        <v>Units Constructed - (Primary label)</v>
      </c>
      <c r="H564" s="27"/>
      <c r="I564" s="78"/>
      <c r="J564" s="78"/>
      <c r="K564" s="24">
        <f t="shared" ca="1" si="754"/>
        <v>-14000000</v>
      </c>
      <c r="L564" s="24">
        <f t="shared" ca="1" si="754"/>
        <v>0</v>
      </c>
      <c r="M564" s="24">
        <f t="shared" ca="1" si="754"/>
        <v>0</v>
      </c>
      <c r="N564" s="24">
        <f t="shared" ca="1" si="754"/>
        <v>0</v>
      </c>
      <c r="O564" s="24">
        <f t="shared" ca="1" si="754"/>
        <v>0</v>
      </c>
      <c r="P564" s="24">
        <f t="shared" ca="1" si="754"/>
        <v>0</v>
      </c>
      <c r="R564" s="33"/>
      <c r="S564" s="24">
        <f ca="1">-S554</f>
        <v>-2000000</v>
      </c>
      <c r="T564" s="24">
        <f t="shared" ref="T564:CE564" ca="1" si="762">-T554</f>
        <v>-2000000</v>
      </c>
      <c r="U564" s="24">
        <f t="shared" ca="1" si="762"/>
        <v>-2000000</v>
      </c>
      <c r="V564" s="24">
        <f t="shared" ca="1" si="762"/>
        <v>-2000000</v>
      </c>
      <c r="W564" s="24">
        <f t="shared" ca="1" si="762"/>
        <v>-2000000</v>
      </c>
      <c r="X564" s="24">
        <f t="shared" ca="1" si="762"/>
        <v>-2000000</v>
      </c>
      <c r="Y564" s="24">
        <f t="shared" ca="1" si="762"/>
        <v>-2000000</v>
      </c>
      <c r="Z564" s="24">
        <f t="shared" ca="1" si="762"/>
        <v>0</v>
      </c>
      <c r="AA564" s="24">
        <f t="shared" ca="1" si="762"/>
        <v>0</v>
      </c>
      <c r="AB564" s="24">
        <f t="shared" ca="1" si="762"/>
        <v>0</v>
      </c>
      <c r="AC564" s="24">
        <f t="shared" ca="1" si="762"/>
        <v>0</v>
      </c>
      <c r="AD564" s="24">
        <f t="shared" ca="1" si="762"/>
        <v>0</v>
      </c>
      <c r="AE564" s="24">
        <f t="shared" ca="1" si="762"/>
        <v>0</v>
      </c>
      <c r="AF564" s="24">
        <f t="shared" ca="1" si="762"/>
        <v>0</v>
      </c>
      <c r="AG564" s="24">
        <f t="shared" ca="1" si="762"/>
        <v>0</v>
      </c>
      <c r="AH564" s="24">
        <f t="shared" ca="1" si="762"/>
        <v>0</v>
      </c>
      <c r="AI564" s="24">
        <f t="shared" ca="1" si="762"/>
        <v>0</v>
      </c>
      <c r="AJ564" s="24">
        <f t="shared" ca="1" si="762"/>
        <v>0</v>
      </c>
      <c r="AK564" s="24">
        <f t="shared" ca="1" si="762"/>
        <v>0</v>
      </c>
      <c r="AL564" s="24">
        <f t="shared" ca="1" si="762"/>
        <v>0</v>
      </c>
      <c r="AM564" s="24">
        <f t="shared" ca="1" si="762"/>
        <v>0</v>
      </c>
      <c r="AN564" s="24">
        <f t="shared" ca="1" si="762"/>
        <v>0</v>
      </c>
      <c r="AO564" s="24">
        <f t="shared" ca="1" si="762"/>
        <v>0</v>
      </c>
      <c r="AP564" s="24">
        <f t="shared" ca="1" si="762"/>
        <v>0</v>
      </c>
      <c r="AQ564" s="24">
        <f t="shared" ca="1" si="762"/>
        <v>0</v>
      </c>
      <c r="AR564" s="24">
        <f t="shared" ca="1" si="762"/>
        <v>0</v>
      </c>
      <c r="AS564" s="24">
        <f t="shared" ca="1" si="762"/>
        <v>0</v>
      </c>
      <c r="AT564" s="24">
        <f t="shared" ca="1" si="762"/>
        <v>0</v>
      </c>
      <c r="AU564" s="24">
        <f t="shared" ca="1" si="762"/>
        <v>0</v>
      </c>
      <c r="AV564" s="24">
        <f t="shared" ca="1" si="762"/>
        <v>0</v>
      </c>
      <c r="AW564" s="24">
        <f t="shared" ca="1" si="762"/>
        <v>0</v>
      </c>
      <c r="AX564" s="24">
        <f t="shared" ca="1" si="762"/>
        <v>0</v>
      </c>
      <c r="AY564" s="24">
        <f t="shared" ca="1" si="762"/>
        <v>0</v>
      </c>
      <c r="AZ564" s="24">
        <f t="shared" ca="1" si="762"/>
        <v>0</v>
      </c>
      <c r="BA564" s="24">
        <f t="shared" ca="1" si="762"/>
        <v>0</v>
      </c>
      <c r="BB564" s="24">
        <f t="shared" ca="1" si="762"/>
        <v>0</v>
      </c>
      <c r="BC564" s="24">
        <f t="shared" ca="1" si="762"/>
        <v>0</v>
      </c>
      <c r="BD564" s="24">
        <f t="shared" ca="1" si="762"/>
        <v>0</v>
      </c>
      <c r="BE564" s="24">
        <f t="shared" ca="1" si="762"/>
        <v>0</v>
      </c>
      <c r="BF564" s="24">
        <f t="shared" ca="1" si="762"/>
        <v>0</v>
      </c>
      <c r="BG564" s="24">
        <f t="shared" ca="1" si="762"/>
        <v>0</v>
      </c>
      <c r="BH564" s="24">
        <f t="shared" ca="1" si="762"/>
        <v>0</v>
      </c>
      <c r="BI564" s="24">
        <f t="shared" ca="1" si="762"/>
        <v>0</v>
      </c>
      <c r="BJ564" s="24">
        <f t="shared" ca="1" si="762"/>
        <v>0</v>
      </c>
      <c r="BK564" s="24">
        <f t="shared" ca="1" si="762"/>
        <v>0</v>
      </c>
      <c r="BL564" s="24">
        <f t="shared" ca="1" si="762"/>
        <v>0</v>
      </c>
      <c r="BM564" s="24">
        <f t="shared" ca="1" si="762"/>
        <v>0</v>
      </c>
      <c r="BN564" s="24">
        <f t="shared" ca="1" si="762"/>
        <v>0</v>
      </c>
      <c r="BO564" s="24">
        <f t="shared" ca="1" si="762"/>
        <v>0</v>
      </c>
      <c r="BP564" s="24">
        <f t="shared" ca="1" si="762"/>
        <v>0</v>
      </c>
      <c r="BQ564" s="24">
        <f t="shared" ca="1" si="762"/>
        <v>0</v>
      </c>
      <c r="BR564" s="24">
        <f t="shared" ca="1" si="762"/>
        <v>0</v>
      </c>
      <c r="BS564" s="24">
        <f t="shared" ca="1" si="762"/>
        <v>0</v>
      </c>
      <c r="BT564" s="24">
        <f t="shared" ca="1" si="762"/>
        <v>0</v>
      </c>
      <c r="BU564" s="24">
        <f t="shared" ca="1" si="762"/>
        <v>0</v>
      </c>
      <c r="BV564" s="24">
        <f t="shared" ca="1" si="762"/>
        <v>0</v>
      </c>
      <c r="BW564" s="24">
        <f t="shared" ca="1" si="762"/>
        <v>0</v>
      </c>
      <c r="BX564" s="24">
        <f t="shared" ca="1" si="762"/>
        <v>0</v>
      </c>
      <c r="BY564" s="24">
        <f t="shared" ca="1" si="762"/>
        <v>0</v>
      </c>
      <c r="BZ564" s="24">
        <f t="shared" ca="1" si="762"/>
        <v>0</v>
      </c>
      <c r="CA564" s="24">
        <f t="shared" ca="1" si="762"/>
        <v>0</v>
      </c>
      <c r="CB564" s="24">
        <f t="shared" ca="1" si="762"/>
        <v>0</v>
      </c>
      <c r="CC564" s="24">
        <f t="shared" ca="1" si="762"/>
        <v>0</v>
      </c>
      <c r="CD564" s="24">
        <f t="shared" ca="1" si="762"/>
        <v>0</v>
      </c>
      <c r="CE564" s="24">
        <f t="shared" ca="1" si="762"/>
        <v>0</v>
      </c>
      <c r="CF564" s="24">
        <f t="shared" ref="CF564:CL564" ca="1" si="763">-CF554</f>
        <v>0</v>
      </c>
      <c r="CG564" s="24">
        <f t="shared" ca="1" si="763"/>
        <v>0</v>
      </c>
      <c r="CH564" s="24">
        <f t="shared" ca="1" si="763"/>
        <v>0</v>
      </c>
      <c r="CI564" s="24">
        <f t="shared" ca="1" si="763"/>
        <v>0</v>
      </c>
      <c r="CJ564" s="24">
        <f t="shared" ca="1" si="763"/>
        <v>0</v>
      </c>
      <c r="CK564" s="24">
        <f t="shared" ca="1" si="763"/>
        <v>0</v>
      </c>
      <c r="CL564" s="24">
        <f t="shared" ca="1" si="763"/>
        <v>0</v>
      </c>
      <c r="CN564" s="24" t="e">
        <f t="shared" ref="CN564:DL564" ca="1" si="764">-CN554</f>
        <v>#REF!</v>
      </c>
      <c r="CO564" s="24" t="e">
        <f t="shared" ca="1" si="764"/>
        <v>#N/A</v>
      </c>
      <c r="CP564" s="24" t="e">
        <f t="shared" ca="1" si="764"/>
        <v>#N/A</v>
      </c>
      <c r="CQ564" s="24" t="e">
        <f t="shared" ca="1" si="764"/>
        <v>#N/A</v>
      </c>
      <c r="CR564" s="24" t="e">
        <f t="shared" ca="1" si="764"/>
        <v>#N/A</v>
      </c>
      <c r="CS564" s="24" t="e">
        <f t="shared" ca="1" si="764"/>
        <v>#N/A</v>
      </c>
      <c r="CT564" s="24" t="e">
        <f t="shared" ca="1" si="764"/>
        <v>#N/A</v>
      </c>
      <c r="CU564" s="24" t="e">
        <f t="shared" ca="1" si="764"/>
        <v>#N/A</v>
      </c>
      <c r="CV564" s="24" t="e">
        <f t="shared" ca="1" si="764"/>
        <v>#N/A</v>
      </c>
      <c r="CW564" s="24" t="e">
        <f t="shared" ca="1" si="764"/>
        <v>#N/A</v>
      </c>
      <c r="CX564" s="24" t="e">
        <f t="shared" ca="1" si="764"/>
        <v>#N/A</v>
      </c>
      <c r="CY564" s="24" t="e">
        <f t="shared" ca="1" si="764"/>
        <v>#N/A</v>
      </c>
      <c r="CZ564" s="24" t="e">
        <f t="shared" ca="1" si="764"/>
        <v>#N/A</v>
      </c>
      <c r="DA564" s="24" t="e">
        <f t="shared" ca="1" si="764"/>
        <v>#N/A</v>
      </c>
      <c r="DB564" s="24" t="e">
        <f t="shared" ca="1" si="764"/>
        <v>#N/A</v>
      </c>
      <c r="DC564" s="24" t="e">
        <f t="shared" ca="1" si="764"/>
        <v>#N/A</v>
      </c>
      <c r="DD564" s="24" t="e">
        <f t="shared" ca="1" si="764"/>
        <v>#N/A</v>
      </c>
      <c r="DE564" s="24" t="e">
        <f t="shared" ca="1" si="764"/>
        <v>#N/A</v>
      </c>
      <c r="DF564" s="24" t="e">
        <f t="shared" ca="1" si="764"/>
        <v>#N/A</v>
      </c>
      <c r="DG564" s="24" t="e">
        <f t="shared" ca="1" si="764"/>
        <v>#N/A</v>
      </c>
      <c r="DH564" s="24" t="e">
        <f t="shared" ca="1" si="764"/>
        <v>#N/A</v>
      </c>
      <c r="DI564" s="24" t="e">
        <f t="shared" ca="1" si="764"/>
        <v>#N/A</v>
      </c>
      <c r="DJ564" s="24" t="e">
        <f t="shared" ca="1" si="764"/>
        <v>#N/A</v>
      </c>
      <c r="DK564" s="24" t="e">
        <f t="shared" ca="1" si="764"/>
        <v>#N/A</v>
      </c>
      <c r="DL564" s="24" t="e">
        <f t="shared" ca="1" si="764"/>
        <v>#N/A</v>
      </c>
    </row>
    <row r="565" spans="2:116" x14ac:dyDescent="0.35">
      <c r="D565" t="s">
        <v>761</v>
      </c>
      <c r="E565" s="8"/>
      <c r="G565" s="125"/>
      <c r="H565" s="27"/>
      <c r="I565" s="78"/>
      <c r="J565" s="78"/>
      <c r="K565" s="24"/>
      <c r="L565" s="24"/>
      <c r="M565" s="24"/>
      <c r="N565" s="24"/>
      <c r="O565" s="24"/>
      <c r="P565" s="24"/>
      <c r="R565" s="33"/>
      <c r="S565" s="24"/>
      <c r="T565" s="24"/>
      <c r="U565" s="24"/>
      <c r="V565" s="24"/>
      <c r="W565" s="24"/>
      <c r="X565" s="24"/>
      <c r="Y565" s="24"/>
      <c r="Z565" s="24"/>
      <c r="AA565" s="24"/>
      <c r="AB565" s="24"/>
      <c r="AC565" s="24"/>
      <c r="AD565" s="24"/>
      <c r="AE565" s="24"/>
      <c r="AF565" s="24"/>
      <c r="AG565" s="24"/>
      <c r="AH565" s="24"/>
      <c r="AI565" s="24"/>
      <c r="AJ565" s="24"/>
      <c r="AK565" s="24"/>
      <c r="AL565" s="24"/>
      <c r="AM565" s="24"/>
      <c r="AN565" s="24"/>
      <c r="AO565" s="24"/>
      <c r="AP565" s="24"/>
      <c r="AQ565" s="24"/>
      <c r="AR565" s="24"/>
      <c r="AS565" s="24"/>
      <c r="AT565" s="24"/>
      <c r="AU565" s="24"/>
      <c r="AV565" s="24"/>
      <c r="AW565" s="24"/>
      <c r="AX565" s="24"/>
      <c r="AY565" s="24"/>
      <c r="AZ565" s="24"/>
      <c r="BA565" s="24"/>
      <c r="BB565" s="24"/>
      <c r="BC565" s="24"/>
      <c r="BD565" s="24"/>
      <c r="BE565" s="24"/>
      <c r="BF565" s="24"/>
      <c r="BG565" s="24"/>
      <c r="BH565" s="24"/>
      <c r="BI565" s="24"/>
      <c r="BJ565" s="24"/>
      <c r="BK565" s="24"/>
      <c r="BL565" s="24"/>
      <c r="BM565" s="24"/>
      <c r="BN565" s="24"/>
      <c r="BO565" s="24"/>
      <c r="BP565" s="24"/>
      <c r="BQ565" s="24"/>
      <c r="BR565" s="24"/>
      <c r="BS565" s="24"/>
      <c r="BT565" s="24"/>
      <c r="BU565" s="24"/>
      <c r="BV565" s="24"/>
      <c r="BW565" s="24"/>
      <c r="BX565" s="24"/>
      <c r="BY565" s="24"/>
      <c r="BZ565" s="24"/>
      <c r="CA565" s="24"/>
      <c r="CB565" s="24"/>
      <c r="CC565" s="24"/>
      <c r="CD565" s="24"/>
      <c r="CE565" s="24"/>
      <c r="CF565" s="24"/>
      <c r="CG565" s="24"/>
      <c r="CH565" s="24"/>
      <c r="CI565" s="24"/>
      <c r="CJ565" s="24"/>
      <c r="CK565" s="24"/>
      <c r="CL565" s="24"/>
      <c r="CN565" s="24"/>
      <c r="CO565" s="24"/>
      <c r="CP565" s="24"/>
      <c r="CQ565" s="24"/>
      <c r="CR565" s="24"/>
      <c r="CS565" s="24"/>
      <c r="CT565" s="24"/>
      <c r="CU565" s="24"/>
      <c r="CV565" s="24"/>
      <c r="CW565" s="24"/>
      <c r="CX565" s="24"/>
      <c r="CY565" s="24"/>
      <c r="CZ565" s="24"/>
      <c r="DA565" s="24"/>
      <c r="DB565" s="24"/>
      <c r="DC565" s="24"/>
      <c r="DD565" s="24"/>
      <c r="DE565" s="24"/>
      <c r="DF565" s="24"/>
      <c r="DG565" s="24"/>
      <c r="DH565" s="24"/>
      <c r="DI565" s="24"/>
      <c r="DJ565" s="24"/>
      <c r="DK565" s="24"/>
      <c r="DL565" s="24"/>
    </row>
    <row r="566" spans="2:116" x14ac:dyDescent="0.35">
      <c r="B566" t="s">
        <v>332</v>
      </c>
      <c r="D566" t="s">
        <v>761</v>
      </c>
      <c r="E566" s="8" t="str">
        <f t="shared" si="658"/>
        <v>566 ASSETSALE-PV</v>
      </c>
      <c r="G566" s="8" t="str">
        <f>G537</f>
        <v>(Primary label)</v>
      </c>
      <c r="H566" s="27"/>
      <c r="I566" s="78"/>
      <c r="J566" s="78"/>
      <c r="K566" s="33"/>
      <c r="L566" s="33"/>
      <c r="M566" s="33"/>
      <c r="N566" s="33"/>
      <c r="O566" s="33"/>
      <c r="P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c r="BV566" s="33"/>
      <c r="BW566" s="33"/>
      <c r="BX566" s="33"/>
      <c r="BY566" s="33"/>
      <c r="BZ566" s="33"/>
      <c r="CA566" s="33"/>
      <c r="CB566" s="33"/>
      <c r="CC566" s="33"/>
      <c r="CD566" s="33"/>
      <c r="CE566" s="33"/>
      <c r="CF566" s="33"/>
      <c r="CG566" s="33"/>
      <c r="CH566" s="33"/>
      <c r="CI566" s="33"/>
      <c r="CJ566" s="33"/>
      <c r="CK566" s="33"/>
      <c r="CL566" s="33"/>
      <c r="CN566" s="78"/>
      <c r="CO566" s="33"/>
      <c r="CP566" s="33"/>
      <c r="CQ566" s="33"/>
      <c r="CR566" s="33"/>
      <c r="CS566" s="33"/>
      <c r="CT566" s="33"/>
      <c r="CU566" s="33"/>
      <c r="CV566" s="33"/>
      <c r="CW566" s="33"/>
      <c r="CX566" s="33"/>
      <c r="CY566" s="33"/>
      <c r="CZ566" s="33"/>
      <c r="DA566" s="33"/>
      <c r="DB566" s="33"/>
      <c r="DC566" s="33"/>
      <c r="DD566" s="33"/>
      <c r="DE566" s="33"/>
      <c r="DF566" s="33"/>
      <c r="DG566" s="33"/>
      <c r="DH566" s="33"/>
      <c r="DI566" s="33"/>
      <c r="DJ566" s="33"/>
      <c r="DK566" s="33"/>
      <c r="DL566" s="33"/>
    </row>
    <row r="567" spans="2:116" x14ac:dyDescent="0.35">
      <c r="B567" t="s">
        <v>332</v>
      </c>
      <c r="D567" t="s">
        <v>761</v>
      </c>
      <c r="E567" s="8" t="str">
        <f>ROW()&amp;" "&amp;D567</f>
        <v>567 ASSETSALE-PV</v>
      </c>
      <c r="G567" s="241" t="str">
        <f>IFERROR(SUBSTITUTE(G545,":",""),"no unit")</f>
        <v>Unit</v>
      </c>
      <c r="H567" s="27"/>
      <c r="I567" s="78"/>
      <c r="J567" s="78"/>
      <c r="K567" s="33"/>
      <c r="L567" s="33"/>
      <c r="M567" s="33"/>
      <c r="N567" s="33"/>
      <c r="O567" s="33"/>
      <c r="P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c r="BV567" s="33"/>
      <c r="BW567" s="33"/>
      <c r="BX567" s="33"/>
      <c r="BY567" s="33"/>
      <c r="BZ567" s="33"/>
      <c r="CA567" s="33"/>
      <c r="CB567" s="33"/>
      <c r="CC567" s="33"/>
      <c r="CD567" s="33"/>
      <c r="CE567" s="33"/>
      <c r="CF567" s="33"/>
      <c r="CG567" s="33"/>
      <c r="CH567" s="33"/>
      <c r="CI567" s="33"/>
      <c r="CJ567" s="33"/>
      <c r="CK567" s="33"/>
      <c r="CL567" s="33"/>
      <c r="CN567" s="78"/>
      <c r="CO567" s="33"/>
      <c r="CP567" s="33"/>
      <c r="CQ567" s="33"/>
      <c r="CR567" s="33"/>
      <c r="CS567" s="33"/>
      <c r="CT567" s="33"/>
      <c r="CU567" s="33"/>
      <c r="CV567" s="33"/>
      <c r="CW567" s="33"/>
      <c r="CX567" s="33"/>
      <c r="CY567" s="33"/>
      <c r="CZ567" s="33"/>
      <c r="DA567" s="33"/>
      <c r="DB567" s="33"/>
      <c r="DC567" s="33"/>
      <c r="DD567" s="33"/>
      <c r="DE567" s="33"/>
      <c r="DF567" s="33"/>
      <c r="DG567" s="33"/>
      <c r="DH567" s="33"/>
      <c r="DI567" s="33"/>
      <c r="DJ567" s="33"/>
      <c r="DK567" s="33"/>
      <c r="DL567" s="33"/>
    </row>
    <row r="568" spans="2:116" x14ac:dyDescent="0.35">
      <c r="B568" t="s">
        <v>332</v>
      </c>
      <c r="D568" t="s">
        <v>761</v>
      </c>
      <c r="E568" s="8" t="str">
        <f t="shared" ref="E568:E573" si="765">ROW()&amp;" "&amp;D568</f>
        <v>568 ASSETSALE-PV</v>
      </c>
      <c r="G568" s="8" t="s">
        <v>334</v>
      </c>
      <c r="H568" s="27"/>
      <c r="I568" s="78"/>
      <c r="J568" s="78"/>
      <c r="K568" s="33"/>
      <c r="L568" s="33"/>
      <c r="M568" s="33"/>
      <c r="N568" s="33"/>
      <c r="O568" s="33"/>
      <c r="P568" s="33"/>
      <c r="R568" s="33"/>
      <c r="S568" s="4" t="str">
        <f t="shared" ref="S568:AX568" si="766">ADDRESS(ROW(S559),COLUMN(S559),2)</f>
        <v>S$559</v>
      </c>
      <c r="T568" s="4" t="str">
        <f t="shared" si="766"/>
        <v>T$559</v>
      </c>
      <c r="U568" s="4" t="str">
        <f t="shared" si="766"/>
        <v>U$559</v>
      </c>
      <c r="V568" s="4" t="str">
        <f t="shared" si="766"/>
        <v>V$559</v>
      </c>
      <c r="W568" s="4" t="str">
        <f t="shared" si="766"/>
        <v>W$559</v>
      </c>
      <c r="X568" s="4" t="str">
        <f t="shared" si="766"/>
        <v>X$559</v>
      </c>
      <c r="Y568" s="4" t="str">
        <f t="shared" si="766"/>
        <v>Y$559</v>
      </c>
      <c r="Z568" s="4" t="str">
        <f t="shared" si="766"/>
        <v>Z$559</v>
      </c>
      <c r="AA568" s="4" t="str">
        <f t="shared" si="766"/>
        <v>AA$559</v>
      </c>
      <c r="AB568" s="4" t="str">
        <f t="shared" si="766"/>
        <v>AB$559</v>
      </c>
      <c r="AC568" s="4" t="str">
        <f t="shared" si="766"/>
        <v>AC$559</v>
      </c>
      <c r="AD568" s="4" t="str">
        <f t="shared" si="766"/>
        <v>AD$559</v>
      </c>
      <c r="AE568" s="4" t="str">
        <f t="shared" si="766"/>
        <v>AE$559</v>
      </c>
      <c r="AF568" s="4" t="str">
        <f t="shared" si="766"/>
        <v>AF$559</v>
      </c>
      <c r="AG568" s="4" t="str">
        <f t="shared" si="766"/>
        <v>AG$559</v>
      </c>
      <c r="AH568" s="4" t="str">
        <f t="shared" si="766"/>
        <v>AH$559</v>
      </c>
      <c r="AI568" s="4" t="str">
        <f t="shared" si="766"/>
        <v>AI$559</v>
      </c>
      <c r="AJ568" s="4" t="str">
        <f t="shared" si="766"/>
        <v>AJ$559</v>
      </c>
      <c r="AK568" s="4" t="str">
        <f t="shared" si="766"/>
        <v>AK$559</v>
      </c>
      <c r="AL568" s="4" t="str">
        <f t="shared" si="766"/>
        <v>AL$559</v>
      </c>
      <c r="AM568" s="4" t="str">
        <f t="shared" si="766"/>
        <v>AM$559</v>
      </c>
      <c r="AN568" s="4" t="str">
        <f t="shared" si="766"/>
        <v>AN$559</v>
      </c>
      <c r="AO568" s="4" t="str">
        <f t="shared" si="766"/>
        <v>AO$559</v>
      </c>
      <c r="AP568" s="4" t="str">
        <f t="shared" si="766"/>
        <v>AP$559</v>
      </c>
      <c r="AQ568" s="4" t="str">
        <f t="shared" si="766"/>
        <v>AQ$559</v>
      </c>
      <c r="AR568" s="4" t="str">
        <f t="shared" si="766"/>
        <v>AR$559</v>
      </c>
      <c r="AS568" s="4" t="str">
        <f t="shared" si="766"/>
        <v>AS$559</v>
      </c>
      <c r="AT568" s="4" t="str">
        <f t="shared" si="766"/>
        <v>AT$559</v>
      </c>
      <c r="AU568" s="4" t="str">
        <f t="shared" si="766"/>
        <v>AU$559</v>
      </c>
      <c r="AV568" s="4" t="str">
        <f t="shared" si="766"/>
        <v>AV$559</v>
      </c>
      <c r="AW568" s="4" t="str">
        <f t="shared" si="766"/>
        <v>AW$559</v>
      </c>
      <c r="AX568" s="4" t="str">
        <f t="shared" si="766"/>
        <v>AX$559</v>
      </c>
      <c r="AY568" s="4" t="str">
        <f t="shared" ref="AY568:CD568" si="767">ADDRESS(ROW(AY559),COLUMN(AY559),2)</f>
        <v>AY$559</v>
      </c>
      <c r="AZ568" s="4" t="str">
        <f t="shared" si="767"/>
        <v>AZ$559</v>
      </c>
      <c r="BA568" s="4" t="str">
        <f t="shared" si="767"/>
        <v>BA$559</v>
      </c>
      <c r="BB568" s="4" t="str">
        <f t="shared" si="767"/>
        <v>BB$559</v>
      </c>
      <c r="BC568" s="4" t="str">
        <f t="shared" si="767"/>
        <v>BC$559</v>
      </c>
      <c r="BD568" s="4" t="str">
        <f t="shared" si="767"/>
        <v>BD$559</v>
      </c>
      <c r="BE568" s="4" t="str">
        <f t="shared" si="767"/>
        <v>BE$559</v>
      </c>
      <c r="BF568" s="4" t="str">
        <f t="shared" si="767"/>
        <v>BF$559</v>
      </c>
      <c r="BG568" s="4" t="str">
        <f t="shared" si="767"/>
        <v>BG$559</v>
      </c>
      <c r="BH568" s="4" t="str">
        <f t="shared" si="767"/>
        <v>BH$559</v>
      </c>
      <c r="BI568" s="4" t="str">
        <f t="shared" si="767"/>
        <v>BI$559</v>
      </c>
      <c r="BJ568" s="4" t="str">
        <f t="shared" si="767"/>
        <v>BJ$559</v>
      </c>
      <c r="BK568" s="4" t="str">
        <f t="shared" si="767"/>
        <v>BK$559</v>
      </c>
      <c r="BL568" s="4" t="str">
        <f t="shared" si="767"/>
        <v>BL$559</v>
      </c>
      <c r="BM568" s="4" t="str">
        <f t="shared" si="767"/>
        <v>BM$559</v>
      </c>
      <c r="BN568" s="4" t="str">
        <f t="shared" si="767"/>
        <v>BN$559</v>
      </c>
      <c r="BO568" s="4" t="str">
        <f t="shared" si="767"/>
        <v>BO$559</v>
      </c>
      <c r="BP568" s="4" t="str">
        <f t="shared" si="767"/>
        <v>BP$559</v>
      </c>
      <c r="BQ568" s="4" t="str">
        <f t="shared" si="767"/>
        <v>BQ$559</v>
      </c>
      <c r="BR568" s="4" t="str">
        <f t="shared" si="767"/>
        <v>BR$559</v>
      </c>
      <c r="BS568" s="4" t="str">
        <f t="shared" si="767"/>
        <v>BS$559</v>
      </c>
      <c r="BT568" s="4" t="str">
        <f t="shared" si="767"/>
        <v>BT$559</v>
      </c>
      <c r="BU568" s="4" t="str">
        <f t="shared" si="767"/>
        <v>BU$559</v>
      </c>
      <c r="BV568" s="4" t="str">
        <f t="shared" si="767"/>
        <v>BV$559</v>
      </c>
      <c r="BW568" s="4" t="str">
        <f t="shared" si="767"/>
        <v>BW$559</v>
      </c>
      <c r="BX568" s="4" t="str">
        <f t="shared" si="767"/>
        <v>BX$559</v>
      </c>
      <c r="BY568" s="4" t="str">
        <f t="shared" si="767"/>
        <v>BY$559</v>
      </c>
      <c r="BZ568" s="4" t="str">
        <f t="shared" si="767"/>
        <v>BZ$559</v>
      </c>
      <c r="CA568" s="4" t="str">
        <f t="shared" si="767"/>
        <v>CA$559</v>
      </c>
      <c r="CB568" s="4" t="str">
        <f t="shared" si="767"/>
        <v>CB$559</v>
      </c>
      <c r="CC568" s="4" t="str">
        <f t="shared" si="767"/>
        <v>CC$559</v>
      </c>
      <c r="CD568" s="4" t="str">
        <f t="shared" si="767"/>
        <v>CD$559</v>
      </c>
      <c r="CE568" s="4" t="str">
        <f t="shared" ref="CE568:CL568" si="768">ADDRESS(ROW(CE559),COLUMN(CE559),2)</f>
        <v>CE$559</v>
      </c>
      <c r="CF568" s="4" t="str">
        <f t="shared" si="768"/>
        <v>CF$559</v>
      </c>
      <c r="CG568" s="4" t="str">
        <f t="shared" si="768"/>
        <v>CG$559</v>
      </c>
      <c r="CH568" s="4" t="str">
        <f t="shared" si="768"/>
        <v>CH$559</v>
      </c>
      <c r="CI568" s="4" t="str">
        <f t="shared" si="768"/>
        <v>CI$559</v>
      </c>
      <c r="CJ568" s="4" t="str">
        <f t="shared" si="768"/>
        <v>CJ$559</v>
      </c>
      <c r="CK568" s="4" t="str">
        <f t="shared" si="768"/>
        <v>CK$559</v>
      </c>
      <c r="CL568" s="4" t="str">
        <f t="shared" si="768"/>
        <v>CL$559</v>
      </c>
      <c r="CN568" s="78"/>
      <c r="CO568" s="4" t="str">
        <f t="shared" ref="CO568:DL568" si="769">ADDRESS(ROW(CO559),COLUMN(CO559),2)</f>
        <v>CO$559</v>
      </c>
      <c r="CP568" s="4" t="str">
        <f t="shared" si="769"/>
        <v>CP$559</v>
      </c>
      <c r="CQ568" s="4" t="str">
        <f t="shared" si="769"/>
        <v>CQ$559</v>
      </c>
      <c r="CR568" s="4" t="str">
        <f t="shared" si="769"/>
        <v>CR$559</v>
      </c>
      <c r="CS568" s="4" t="str">
        <f t="shared" si="769"/>
        <v>CS$559</v>
      </c>
      <c r="CT568" s="4" t="str">
        <f t="shared" si="769"/>
        <v>CT$559</v>
      </c>
      <c r="CU568" s="4" t="str">
        <f t="shared" si="769"/>
        <v>CU$559</v>
      </c>
      <c r="CV568" s="4" t="str">
        <f t="shared" si="769"/>
        <v>CV$559</v>
      </c>
      <c r="CW568" s="4" t="str">
        <f t="shared" si="769"/>
        <v>CW$559</v>
      </c>
      <c r="CX568" s="4" t="str">
        <f t="shared" si="769"/>
        <v>CX$559</v>
      </c>
      <c r="CY568" s="4" t="str">
        <f t="shared" si="769"/>
        <v>CY$559</v>
      </c>
      <c r="CZ568" s="4" t="str">
        <f t="shared" si="769"/>
        <v>CZ$559</v>
      </c>
      <c r="DA568" s="4" t="str">
        <f t="shared" si="769"/>
        <v>DA$559</v>
      </c>
      <c r="DB568" s="4" t="str">
        <f t="shared" si="769"/>
        <v>DB$559</v>
      </c>
      <c r="DC568" s="4" t="str">
        <f t="shared" si="769"/>
        <v>DC$559</v>
      </c>
      <c r="DD568" s="4" t="str">
        <f t="shared" si="769"/>
        <v>DD$559</v>
      </c>
      <c r="DE568" s="4" t="str">
        <f t="shared" si="769"/>
        <v>DE$559</v>
      </c>
      <c r="DF568" s="4" t="str">
        <f t="shared" si="769"/>
        <v>DF$559</v>
      </c>
      <c r="DG568" s="4" t="str">
        <f t="shared" si="769"/>
        <v>DG$559</v>
      </c>
      <c r="DH568" s="4" t="str">
        <f t="shared" si="769"/>
        <v>DH$559</v>
      </c>
      <c r="DI568" s="4" t="str">
        <f t="shared" si="769"/>
        <v>DI$559</v>
      </c>
      <c r="DJ568" s="4" t="str">
        <f t="shared" si="769"/>
        <v>DJ$559</v>
      </c>
      <c r="DK568" s="4" t="str">
        <f t="shared" si="769"/>
        <v>DK$559</v>
      </c>
      <c r="DL568" s="4" t="str">
        <f t="shared" si="769"/>
        <v>DL$559</v>
      </c>
    </row>
    <row r="569" spans="2:116" x14ac:dyDescent="0.35">
      <c r="B569" t="s">
        <v>332</v>
      </c>
      <c r="D569" t="s">
        <v>761</v>
      </c>
      <c r="E569" s="8" t="str">
        <f t="shared" si="765"/>
        <v>569 ASSETSALE-PV</v>
      </c>
      <c r="G569" s="128" t="s">
        <v>333</v>
      </c>
      <c r="H569" s="56"/>
      <c r="I569" s="79"/>
      <c r="J569" s="79"/>
      <c r="K569" s="15"/>
      <c r="L569" s="15"/>
      <c r="M569" s="15"/>
      <c r="N569" s="15"/>
      <c r="O569" s="15"/>
      <c r="P569" s="15"/>
      <c r="R569" s="15"/>
      <c r="S569" s="179" t="str">
        <f t="shared" ref="S569:AX569" si="770">S540</f>
        <v>S536</v>
      </c>
      <c r="T569" s="179" t="str">
        <f t="shared" si="770"/>
        <v>T536</v>
      </c>
      <c r="U569" s="179" t="str">
        <f t="shared" si="770"/>
        <v>U536</v>
      </c>
      <c r="V569" s="179" t="str">
        <f t="shared" si="770"/>
        <v>V536</v>
      </c>
      <c r="W569" s="179" t="str">
        <f t="shared" si="770"/>
        <v>W536</v>
      </c>
      <c r="X569" s="179" t="str">
        <f t="shared" si="770"/>
        <v>X536</v>
      </c>
      <c r="Y569" s="179" t="str">
        <f t="shared" si="770"/>
        <v>Y536</v>
      </c>
      <c r="Z569" s="179" t="str">
        <f t="shared" si="770"/>
        <v>Z536</v>
      </c>
      <c r="AA569" s="179" t="str">
        <f t="shared" si="770"/>
        <v>AA536</v>
      </c>
      <c r="AB569" s="179" t="str">
        <f t="shared" si="770"/>
        <v>AB536</v>
      </c>
      <c r="AC569" s="179" t="str">
        <f t="shared" si="770"/>
        <v>AC536</v>
      </c>
      <c r="AD569" s="179" t="str">
        <f t="shared" si="770"/>
        <v>AD536</v>
      </c>
      <c r="AE569" s="179" t="str">
        <f t="shared" si="770"/>
        <v>AE536</v>
      </c>
      <c r="AF569" s="179" t="str">
        <f t="shared" si="770"/>
        <v>AF536</v>
      </c>
      <c r="AG569" s="179" t="str">
        <f t="shared" si="770"/>
        <v>AG536</v>
      </c>
      <c r="AH569" s="179" t="str">
        <f t="shared" si="770"/>
        <v>AH536</v>
      </c>
      <c r="AI569" s="179" t="str">
        <f t="shared" si="770"/>
        <v>AI536</v>
      </c>
      <c r="AJ569" s="179" t="str">
        <f t="shared" si="770"/>
        <v>AJ536</v>
      </c>
      <c r="AK569" s="179" t="str">
        <f t="shared" si="770"/>
        <v>AK536</v>
      </c>
      <c r="AL569" s="179" t="str">
        <f t="shared" si="770"/>
        <v>AL536</v>
      </c>
      <c r="AM569" s="179" t="str">
        <f t="shared" si="770"/>
        <v>AM536</v>
      </c>
      <c r="AN569" s="179" t="str">
        <f t="shared" si="770"/>
        <v>AN536</v>
      </c>
      <c r="AO569" s="179" t="str">
        <f t="shared" si="770"/>
        <v>AO536</v>
      </c>
      <c r="AP569" s="179" t="str">
        <f t="shared" si="770"/>
        <v>AP536</v>
      </c>
      <c r="AQ569" s="179" t="str">
        <f t="shared" si="770"/>
        <v>AQ536</v>
      </c>
      <c r="AR569" s="179" t="str">
        <f t="shared" si="770"/>
        <v>AR536</v>
      </c>
      <c r="AS569" s="179" t="str">
        <f t="shared" si="770"/>
        <v>AS536</v>
      </c>
      <c r="AT569" s="179" t="str">
        <f t="shared" si="770"/>
        <v>AT536</v>
      </c>
      <c r="AU569" s="179" t="str">
        <f t="shared" si="770"/>
        <v>AU536</v>
      </c>
      <c r="AV569" s="179" t="str">
        <f t="shared" si="770"/>
        <v>AV536</v>
      </c>
      <c r="AW569" s="179" t="str">
        <f t="shared" si="770"/>
        <v>AW536</v>
      </c>
      <c r="AX569" s="179" t="str">
        <f t="shared" si="770"/>
        <v>AX536</v>
      </c>
      <c r="AY569" s="179" t="str">
        <f t="shared" ref="AY569:CD569" si="771">AY540</f>
        <v>AY536</v>
      </c>
      <c r="AZ569" s="179" t="str">
        <f t="shared" si="771"/>
        <v>AZ536</v>
      </c>
      <c r="BA569" s="179" t="str">
        <f t="shared" si="771"/>
        <v>BA536</v>
      </c>
      <c r="BB569" s="179" t="str">
        <f t="shared" si="771"/>
        <v>BB536</v>
      </c>
      <c r="BC569" s="179" t="str">
        <f t="shared" si="771"/>
        <v>BC536</v>
      </c>
      <c r="BD569" s="179" t="str">
        <f t="shared" si="771"/>
        <v>BD536</v>
      </c>
      <c r="BE569" s="179" t="str">
        <f t="shared" si="771"/>
        <v>BE536</v>
      </c>
      <c r="BF569" s="179" t="str">
        <f t="shared" si="771"/>
        <v>BF536</v>
      </c>
      <c r="BG569" s="179" t="str">
        <f t="shared" si="771"/>
        <v>BG536</v>
      </c>
      <c r="BH569" s="179" t="str">
        <f t="shared" si="771"/>
        <v>BH536</v>
      </c>
      <c r="BI569" s="179" t="str">
        <f t="shared" si="771"/>
        <v>BI536</v>
      </c>
      <c r="BJ569" s="179" t="str">
        <f t="shared" si="771"/>
        <v>BJ536</v>
      </c>
      <c r="BK569" s="179" t="str">
        <f t="shared" si="771"/>
        <v>BK536</v>
      </c>
      <c r="BL569" s="179" t="str">
        <f t="shared" si="771"/>
        <v>BL536</v>
      </c>
      <c r="BM569" s="179" t="str">
        <f t="shared" si="771"/>
        <v>BM536</v>
      </c>
      <c r="BN569" s="179" t="str">
        <f t="shared" si="771"/>
        <v>BN536</v>
      </c>
      <c r="BO569" s="179" t="str">
        <f t="shared" si="771"/>
        <v>BO536</v>
      </c>
      <c r="BP569" s="179" t="str">
        <f t="shared" si="771"/>
        <v>BP536</v>
      </c>
      <c r="BQ569" s="179" t="str">
        <f t="shared" si="771"/>
        <v>BQ536</v>
      </c>
      <c r="BR569" s="179" t="str">
        <f t="shared" si="771"/>
        <v>BR536</v>
      </c>
      <c r="BS569" s="179" t="str">
        <f t="shared" si="771"/>
        <v>BS536</v>
      </c>
      <c r="BT569" s="179" t="str">
        <f t="shared" si="771"/>
        <v>BT536</v>
      </c>
      <c r="BU569" s="179" t="str">
        <f t="shared" si="771"/>
        <v>BU536</v>
      </c>
      <c r="BV569" s="179" t="str">
        <f t="shared" si="771"/>
        <v>BV536</v>
      </c>
      <c r="BW569" s="179" t="str">
        <f t="shared" si="771"/>
        <v>BW536</v>
      </c>
      <c r="BX569" s="179" t="str">
        <f t="shared" si="771"/>
        <v>BX536</v>
      </c>
      <c r="BY569" s="179" t="str">
        <f t="shared" si="771"/>
        <v>BY536</v>
      </c>
      <c r="BZ569" s="179" t="str">
        <f t="shared" si="771"/>
        <v>BZ536</v>
      </c>
      <c r="CA569" s="179" t="str">
        <f t="shared" si="771"/>
        <v>CA536</v>
      </c>
      <c r="CB569" s="179" t="str">
        <f t="shared" si="771"/>
        <v>CB536</v>
      </c>
      <c r="CC569" s="179" t="str">
        <f t="shared" si="771"/>
        <v>CC536</v>
      </c>
      <c r="CD569" s="179" t="str">
        <f t="shared" si="771"/>
        <v>CD536</v>
      </c>
      <c r="CE569" s="179" t="str">
        <f t="shared" ref="CE569:CL569" si="772">CE540</f>
        <v>CE536</v>
      </c>
      <c r="CF569" s="179" t="str">
        <f t="shared" si="772"/>
        <v>CF536</v>
      </c>
      <c r="CG569" s="179" t="str">
        <f t="shared" si="772"/>
        <v>CG536</v>
      </c>
      <c r="CH569" s="179" t="str">
        <f t="shared" si="772"/>
        <v>CH536</v>
      </c>
      <c r="CI569" s="179" t="str">
        <f t="shared" si="772"/>
        <v>CI536</v>
      </c>
      <c r="CJ569" s="179" t="str">
        <f t="shared" si="772"/>
        <v>CJ536</v>
      </c>
      <c r="CK569" s="179" t="str">
        <f t="shared" si="772"/>
        <v>CK536</v>
      </c>
      <c r="CL569" s="179" t="str">
        <f t="shared" si="772"/>
        <v>CL536</v>
      </c>
      <c r="CN569" s="79"/>
      <c r="CO569" s="179" t="str">
        <f t="shared" ref="CO569:DL569" si="773">CO540</f>
        <v>CO$17</v>
      </c>
      <c r="CP569" s="179" t="str">
        <f t="shared" si="773"/>
        <v>CP$17</v>
      </c>
      <c r="CQ569" s="179" t="str">
        <f t="shared" si="773"/>
        <v>CQ$17</v>
      </c>
      <c r="CR569" s="179" t="str">
        <f t="shared" si="773"/>
        <v>CR$17</v>
      </c>
      <c r="CS569" s="179" t="str">
        <f t="shared" si="773"/>
        <v>CS$17</v>
      </c>
      <c r="CT569" s="179" t="str">
        <f t="shared" si="773"/>
        <v>CT$17</v>
      </c>
      <c r="CU569" s="179" t="str">
        <f t="shared" si="773"/>
        <v>CU$17</v>
      </c>
      <c r="CV569" s="179" t="str">
        <f t="shared" si="773"/>
        <v>CV$17</v>
      </c>
      <c r="CW569" s="179" t="str">
        <f t="shared" si="773"/>
        <v>CW$17</v>
      </c>
      <c r="CX569" s="179" t="str">
        <f t="shared" si="773"/>
        <v>CX$17</v>
      </c>
      <c r="CY569" s="179" t="str">
        <f t="shared" si="773"/>
        <v>CY$17</v>
      </c>
      <c r="CZ569" s="179" t="str">
        <f t="shared" si="773"/>
        <v>CZ$17</v>
      </c>
      <c r="DA569" s="179" t="str">
        <f t="shared" si="773"/>
        <v>DA$17</v>
      </c>
      <c r="DB569" s="179" t="str">
        <f t="shared" si="773"/>
        <v>DB$17</v>
      </c>
      <c r="DC569" s="179" t="str">
        <f t="shared" si="773"/>
        <v>DC$17</v>
      </c>
      <c r="DD569" s="179" t="str">
        <f t="shared" si="773"/>
        <v>DD$17</v>
      </c>
      <c r="DE569" s="179" t="str">
        <f t="shared" si="773"/>
        <v>DE$17</v>
      </c>
      <c r="DF569" s="179" t="str">
        <f t="shared" si="773"/>
        <v>DF$17</v>
      </c>
      <c r="DG569" s="179" t="str">
        <f t="shared" si="773"/>
        <v>DG$17</v>
      </c>
      <c r="DH569" s="179" t="str">
        <f t="shared" si="773"/>
        <v>DH$17</v>
      </c>
      <c r="DI569" s="179" t="str">
        <f t="shared" si="773"/>
        <v>DI$17</v>
      </c>
      <c r="DJ569" s="179" t="str">
        <f t="shared" si="773"/>
        <v>DJ$17</v>
      </c>
      <c r="DK569" s="179" t="str">
        <f t="shared" si="773"/>
        <v>DK$17</v>
      </c>
      <c r="DL569" s="179" t="str">
        <f t="shared" si="773"/>
        <v>DL$17</v>
      </c>
    </row>
    <row r="570" spans="2:116" x14ac:dyDescent="0.35">
      <c r="B570" t="s">
        <v>332</v>
      </c>
      <c r="D570" t="s">
        <v>761</v>
      </c>
      <c r="E570" s="8" t="str">
        <f t="shared" si="765"/>
        <v>570 ASSETSALE-PV</v>
      </c>
      <c r="G570" s="8" t="str">
        <f>G541</f>
        <v>(Secondary label)</v>
      </c>
      <c r="H570" s="12"/>
      <c r="I570" s="60"/>
      <c r="J570" s="60"/>
      <c r="K570" s="15"/>
      <c r="L570" s="15"/>
      <c r="M570" s="15"/>
      <c r="N570" s="15"/>
      <c r="O570" s="15"/>
      <c r="P570" s="15"/>
      <c r="R570" s="15"/>
      <c r="S570" s="179">
        <f t="shared" ref="S570:AX570" si="774">S541</f>
        <v>0</v>
      </c>
      <c r="T570" s="179">
        <f t="shared" si="774"/>
        <v>0</v>
      </c>
      <c r="U570" s="179">
        <f t="shared" si="774"/>
        <v>0</v>
      </c>
      <c r="V570" s="179">
        <f t="shared" si="774"/>
        <v>0</v>
      </c>
      <c r="W570" s="179">
        <f t="shared" si="774"/>
        <v>0</v>
      </c>
      <c r="X570" s="179">
        <f t="shared" si="774"/>
        <v>0</v>
      </c>
      <c r="Y570" s="179">
        <f t="shared" si="774"/>
        <v>0</v>
      </c>
      <c r="Z570" s="179">
        <f t="shared" si="774"/>
        <v>0</v>
      </c>
      <c r="AA570" s="179">
        <f t="shared" si="774"/>
        <v>0</v>
      </c>
      <c r="AB570" s="179">
        <f t="shared" si="774"/>
        <v>0</v>
      </c>
      <c r="AC570" s="179">
        <f t="shared" si="774"/>
        <v>0</v>
      </c>
      <c r="AD570" s="179">
        <f t="shared" si="774"/>
        <v>0</v>
      </c>
      <c r="AE570" s="179">
        <f t="shared" si="774"/>
        <v>0</v>
      </c>
      <c r="AF570" s="179">
        <f t="shared" si="774"/>
        <v>0</v>
      </c>
      <c r="AG570" s="179">
        <f t="shared" si="774"/>
        <v>0</v>
      </c>
      <c r="AH570" s="179">
        <f t="shared" si="774"/>
        <v>0</v>
      </c>
      <c r="AI570" s="179">
        <f t="shared" si="774"/>
        <v>0</v>
      </c>
      <c r="AJ570" s="179">
        <f t="shared" si="774"/>
        <v>0</v>
      </c>
      <c r="AK570" s="179">
        <f t="shared" si="774"/>
        <v>0</v>
      </c>
      <c r="AL570" s="179">
        <f t="shared" si="774"/>
        <v>0</v>
      </c>
      <c r="AM570" s="179">
        <f t="shared" si="774"/>
        <v>0</v>
      </c>
      <c r="AN570" s="179">
        <f t="shared" si="774"/>
        <v>0</v>
      </c>
      <c r="AO570" s="179">
        <f t="shared" si="774"/>
        <v>0</v>
      </c>
      <c r="AP570" s="179">
        <f t="shared" si="774"/>
        <v>0</v>
      </c>
      <c r="AQ570" s="179">
        <f t="shared" si="774"/>
        <v>0</v>
      </c>
      <c r="AR570" s="179">
        <f t="shared" si="774"/>
        <v>0</v>
      </c>
      <c r="AS570" s="179">
        <f t="shared" si="774"/>
        <v>0</v>
      </c>
      <c r="AT570" s="179">
        <f t="shared" si="774"/>
        <v>0</v>
      </c>
      <c r="AU570" s="179">
        <f t="shared" si="774"/>
        <v>0</v>
      </c>
      <c r="AV570" s="179">
        <f t="shared" si="774"/>
        <v>0</v>
      </c>
      <c r="AW570" s="179">
        <f t="shared" si="774"/>
        <v>0</v>
      </c>
      <c r="AX570" s="179">
        <f t="shared" si="774"/>
        <v>0</v>
      </c>
      <c r="AY570" s="179">
        <f t="shared" ref="AY570:CD570" si="775">AY541</f>
        <v>0</v>
      </c>
      <c r="AZ570" s="179">
        <f t="shared" si="775"/>
        <v>0</v>
      </c>
      <c r="BA570" s="179">
        <f t="shared" si="775"/>
        <v>0</v>
      </c>
      <c r="BB570" s="179">
        <f t="shared" si="775"/>
        <v>0</v>
      </c>
      <c r="BC570" s="179">
        <f t="shared" si="775"/>
        <v>0</v>
      </c>
      <c r="BD570" s="179">
        <f t="shared" si="775"/>
        <v>0</v>
      </c>
      <c r="BE570" s="179">
        <f t="shared" si="775"/>
        <v>0</v>
      </c>
      <c r="BF570" s="179">
        <f t="shared" si="775"/>
        <v>0</v>
      </c>
      <c r="BG570" s="179">
        <f t="shared" si="775"/>
        <v>0</v>
      </c>
      <c r="BH570" s="179">
        <f t="shared" si="775"/>
        <v>0</v>
      </c>
      <c r="BI570" s="179">
        <f t="shared" si="775"/>
        <v>0</v>
      </c>
      <c r="BJ570" s="179">
        <f t="shared" si="775"/>
        <v>0</v>
      </c>
      <c r="BK570" s="179">
        <f t="shared" si="775"/>
        <v>0</v>
      </c>
      <c r="BL570" s="179">
        <f t="shared" si="775"/>
        <v>0</v>
      </c>
      <c r="BM570" s="179">
        <f t="shared" si="775"/>
        <v>0</v>
      </c>
      <c r="BN570" s="179">
        <f t="shared" si="775"/>
        <v>0</v>
      </c>
      <c r="BO570" s="179">
        <f t="shared" si="775"/>
        <v>0</v>
      </c>
      <c r="BP570" s="179">
        <f t="shared" si="775"/>
        <v>0</v>
      </c>
      <c r="BQ570" s="179">
        <f t="shared" si="775"/>
        <v>0</v>
      </c>
      <c r="BR570" s="179">
        <f t="shared" si="775"/>
        <v>0</v>
      </c>
      <c r="BS570" s="179">
        <f t="shared" si="775"/>
        <v>0</v>
      </c>
      <c r="BT570" s="179">
        <f t="shared" si="775"/>
        <v>0</v>
      </c>
      <c r="BU570" s="179">
        <f t="shared" si="775"/>
        <v>0</v>
      </c>
      <c r="BV570" s="179">
        <f t="shared" si="775"/>
        <v>0</v>
      </c>
      <c r="BW570" s="179">
        <f t="shared" si="775"/>
        <v>0</v>
      </c>
      <c r="BX570" s="179">
        <f t="shared" si="775"/>
        <v>0</v>
      </c>
      <c r="BY570" s="179">
        <f t="shared" si="775"/>
        <v>0</v>
      </c>
      <c r="BZ570" s="179">
        <f t="shared" si="775"/>
        <v>0</v>
      </c>
      <c r="CA570" s="179">
        <f t="shared" si="775"/>
        <v>0</v>
      </c>
      <c r="CB570" s="179">
        <f t="shared" si="775"/>
        <v>0</v>
      </c>
      <c r="CC570" s="179">
        <f t="shared" si="775"/>
        <v>0</v>
      </c>
      <c r="CD570" s="179">
        <f t="shared" si="775"/>
        <v>0</v>
      </c>
      <c r="CE570" s="179">
        <f t="shared" ref="CE570:CL570" si="776">CE541</f>
        <v>0</v>
      </c>
      <c r="CF570" s="179">
        <f t="shared" si="776"/>
        <v>0</v>
      </c>
      <c r="CG570" s="179">
        <f t="shared" si="776"/>
        <v>0</v>
      </c>
      <c r="CH570" s="179">
        <f t="shared" si="776"/>
        <v>0</v>
      </c>
      <c r="CI570" s="179">
        <f t="shared" si="776"/>
        <v>0</v>
      </c>
      <c r="CJ570" s="179">
        <f t="shared" si="776"/>
        <v>0</v>
      </c>
      <c r="CK570" s="179">
        <f t="shared" si="776"/>
        <v>0</v>
      </c>
      <c r="CL570" s="179">
        <f t="shared" si="776"/>
        <v>0</v>
      </c>
      <c r="CN570" s="60"/>
      <c r="CO570" s="179">
        <f t="shared" ref="CO570:DL570" si="777">CO541</f>
        <v>0</v>
      </c>
      <c r="CP570" s="179">
        <f t="shared" si="777"/>
        <v>0</v>
      </c>
      <c r="CQ570" s="179">
        <f t="shared" si="777"/>
        <v>0</v>
      </c>
      <c r="CR570" s="179">
        <f t="shared" si="777"/>
        <v>0</v>
      </c>
      <c r="CS570" s="179">
        <f t="shared" si="777"/>
        <v>0</v>
      </c>
      <c r="CT570" s="179">
        <f t="shared" si="777"/>
        <v>0</v>
      </c>
      <c r="CU570" s="179">
        <f t="shared" si="777"/>
        <v>0</v>
      </c>
      <c r="CV570" s="179">
        <f t="shared" si="777"/>
        <v>0</v>
      </c>
      <c r="CW570" s="179">
        <f t="shared" si="777"/>
        <v>0</v>
      </c>
      <c r="CX570" s="179">
        <f t="shared" si="777"/>
        <v>0</v>
      </c>
      <c r="CY570" s="179">
        <f t="shared" si="777"/>
        <v>0</v>
      </c>
      <c r="CZ570" s="179">
        <f t="shared" si="777"/>
        <v>0</v>
      </c>
      <c r="DA570" s="179">
        <f t="shared" si="777"/>
        <v>0</v>
      </c>
      <c r="DB570" s="179">
        <f t="shared" si="777"/>
        <v>0</v>
      </c>
      <c r="DC570" s="179">
        <f t="shared" si="777"/>
        <v>0</v>
      </c>
      <c r="DD570" s="179">
        <f t="shared" si="777"/>
        <v>0</v>
      </c>
      <c r="DE570" s="179">
        <f t="shared" si="777"/>
        <v>0</v>
      </c>
      <c r="DF570" s="179">
        <f t="shared" si="777"/>
        <v>0</v>
      </c>
      <c r="DG570" s="179">
        <f t="shared" si="777"/>
        <v>0</v>
      </c>
      <c r="DH570" s="179">
        <f t="shared" si="777"/>
        <v>0</v>
      </c>
      <c r="DI570" s="179">
        <f t="shared" si="777"/>
        <v>0</v>
      </c>
      <c r="DJ570" s="179">
        <f t="shared" si="777"/>
        <v>0</v>
      </c>
      <c r="DK570" s="179">
        <f t="shared" si="777"/>
        <v>0</v>
      </c>
      <c r="DL570" s="179">
        <f t="shared" si="777"/>
        <v>0</v>
      </c>
    </row>
    <row r="571" spans="2:116" x14ac:dyDescent="0.35">
      <c r="B571" t="s">
        <v>332</v>
      </c>
      <c r="D571" t="s">
        <v>761</v>
      </c>
      <c r="E571" s="8" t="str">
        <f t="shared" si="765"/>
        <v>571 ASSETSALE-PV</v>
      </c>
      <c r="G571" s="8" t="str">
        <f>G542</f>
        <v xml:space="preserve">secondary unit </v>
      </c>
      <c r="H571" s="12"/>
      <c r="I571" s="60"/>
      <c r="J571" s="60"/>
      <c r="K571" s="15"/>
      <c r="L571" s="15"/>
      <c r="M571" s="15"/>
      <c r="N571" s="15"/>
      <c r="O571" s="15"/>
      <c r="P571" s="15"/>
      <c r="R571" s="15"/>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N571" s="60"/>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row>
    <row r="572" spans="2:116" x14ac:dyDescent="0.35">
      <c r="B572" t="s">
        <v>332</v>
      </c>
      <c r="D572" t="s">
        <v>761</v>
      </c>
      <c r="E572" s="8" t="str">
        <f t="shared" si="765"/>
        <v>572 ASSETSALE-PV</v>
      </c>
      <c r="G572" s="8" t="str">
        <f>G543</f>
        <v>Secondary revenue driver</v>
      </c>
      <c r="H572" s="12"/>
      <c r="I572" s="60"/>
      <c r="J572" s="60"/>
      <c r="K572" s="15"/>
      <c r="L572" s="15"/>
      <c r="M572" s="15"/>
      <c r="N572" s="15"/>
      <c r="O572" s="15"/>
      <c r="P572" s="15"/>
      <c r="R572" s="15"/>
      <c r="S572" s="179" t="str">
        <f t="shared" ref="S572:AX572" si="778">S543</f>
        <v>S$18</v>
      </c>
      <c r="T572" s="179" t="str">
        <f t="shared" si="778"/>
        <v>T$18</v>
      </c>
      <c r="U572" s="179" t="str">
        <f t="shared" si="778"/>
        <v>U$18</v>
      </c>
      <c r="V572" s="179" t="str">
        <f t="shared" si="778"/>
        <v>V$18</v>
      </c>
      <c r="W572" s="179" t="str">
        <f t="shared" si="778"/>
        <v>W$18</v>
      </c>
      <c r="X572" s="179" t="str">
        <f t="shared" si="778"/>
        <v>X$18</v>
      </c>
      <c r="Y572" s="179" t="str">
        <f t="shared" si="778"/>
        <v>Y$18</v>
      </c>
      <c r="Z572" s="179" t="str">
        <f t="shared" si="778"/>
        <v>Z$18</v>
      </c>
      <c r="AA572" s="179" t="str">
        <f t="shared" si="778"/>
        <v>AA$18</v>
      </c>
      <c r="AB572" s="179" t="str">
        <f t="shared" si="778"/>
        <v>AB$18</v>
      </c>
      <c r="AC572" s="179" t="str">
        <f t="shared" si="778"/>
        <v>AC$18</v>
      </c>
      <c r="AD572" s="179" t="str">
        <f t="shared" si="778"/>
        <v>AD$18</v>
      </c>
      <c r="AE572" s="179" t="str">
        <f t="shared" si="778"/>
        <v>AE$18</v>
      </c>
      <c r="AF572" s="179" t="str">
        <f t="shared" si="778"/>
        <v>AF$18</v>
      </c>
      <c r="AG572" s="179" t="str">
        <f t="shared" si="778"/>
        <v>AG$18</v>
      </c>
      <c r="AH572" s="179" t="str">
        <f t="shared" si="778"/>
        <v>AH$18</v>
      </c>
      <c r="AI572" s="179" t="str">
        <f t="shared" si="778"/>
        <v>AI$18</v>
      </c>
      <c r="AJ572" s="179" t="str">
        <f t="shared" si="778"/>
        <v>AJ$18</v>
      </c>
      <c r="AK572" s="179" t="str">
        <f t="shared" si="778"/>
        <v>AK$18</v>
      </c>
      <c r="AL572" s="179" t="str">
        <f t="shared" si="778"/>
        <v>AL$18</v>
      </c>
      <c r="AM572" s="179" t="str">
        <f t="shared" si="778"/>
        <v>AM$18</v>
      </c>
      <c r="AN572" s="179" t="str">
        <f t="shared" si="778"/>
        <v>AN$18</v>
      </c>
      <c r="AO572" s="179" t="str">
        <f t="shared" si="778"/>
        <v>AO$18</v>
      </c>
      <c r="AP572" s="179" t="str">
        <f t="shared" si="778"/>
        <v>AP$18</v>
      </c>
      <c r="AQ572" s="179" t="str">
        <f t="shared" si="778"/>
        <v>AQ$18</v>
      </c>
      <c r="AR572" s="179" t="str">
        <f t="shared" si="778"/>
        <v>AR$18</v>
      </c>
      <c r="AS572" s="179" t="str">
        <f t="shared" si="778"/>
        <v>AS$18</v>
      </c>
      <c r="AT572" s="179" t="str">
        <f t="shared" si="778"/>
        <v>AT$18</v>
      </c>
      <c r="AU572" s="179" t="str">
        <f t="shared" si="778"/>
        <v>AU$18</v>
      </c>
      <c r="AV572" s="179" t="str">
        <f t="shared" si="778"/>
        <v>AV$18</v>
      </c>
      <c r="AW572" s="179" t="str">
        <f t="shared" si="778"/>
        <v>AW$18</v>
      </c>
      <c r="AX572" s="179" t="str">
        <f t="shared" si="778"/>
        <v>AX$18</v>
      </c>
      <c r="AY572" s="179" t="str">
        <f t="shared" ref="AY572:CD572" si="779">AY543</f>
        <v>AY$18</v>
      </c>
      <c r="AZ572" s="179" t="str">
        <f t="shared" si="779"/>
        <v>AZ$18</v>
      </c>
      <c r="BA572" s="179" t="str">
        <f t="shared" si="779"/>
        <v>BA$18</v>
      </c>
      <c r="BB572" s="179" t="str">
        <f t="shared" si="779"/>
        <v>BB$18</v>
      </c>
      <c r="BC572" s="179" t="str">
        <f t="shared" si="779"/>
        <v>BC$18</v>
      </c>
      <c r="BD572" s="179" t="str">
        <f t="shared" si="779"/>
        <v>BD$18</v>
      </c>
      <c r="BE572" s="179" t="str">
        <f t="shared" si="779"/>
        <v>BE$18</v>
      </c>
      <c r="BF572" s="179" t="str">
        <f t="shared" si="779"/>
        <v>BF$18</v>
      </c>
      <c r="BG572" s="179" t="str">
        <f t="shared" si="779"/>
        <v>BG$18</v>
      </c>
      <c r="BH572" s="179" t="str">
        <f t="shared" si="779"/>
        <v>BH$18</v>
      </c>
      <c r="BI572" s="179" t="str">
        <f t="shared" si="779"/>
        <v>BI$18</v>
      </c>
      <c r="BJ572" s="179" t="str">
        <f t="shared" si="779"/>
        <v>BJ$18</v>
      </c>
      <c r="BK572" s="179" t="str">
        <f t="shared" si="779"/>
        <v>BK$18</v>
      </c>
      <c r="BL572" s="179" t="str">
        <f t="shared" si="779"/>
        <v>BL$18</v>
      </c>
      <c r="BM572" s="179" t="str">
        <f t="shared" si="779"/>
        <v>BM$18</v>
      </c>
      <c r="BN572" s="179" t="str">
        <f t="shared" si="779"/>
        <v>BN$18</v>
      </c>
      <c r="BO572" s="179" t="str">
        <f t="shared" si="779"/>
        <v>BO$18</v>
      </c>
      <c r="BP572" s="179" t="str">
        <f t="shared" si="779"/>
        <v>BP$18</v>
      </c>
      <c r="BQ572" s="179" t="str">
        <f t="shared" si="779"/>
        <v>BQ$18</v>
      </c>
      <c r="BR572" s="179" t="str">
        <f t="shared" si="779"/>
        <v>BR$18</v>
      </c>
      <c r="BS572" s="179" t="str">
        <f t="shared" si="779"/>
        <v>BS$18</v>
      </c>
      <c r="BT572" s="179" t="str">
        <f t="shared" si="779"/>
        <v>BT$18</v>
      </c>
      <c r="BU572" s="179" t="str">
        <f t="shared" si="779"/>
        <v>BU$18</v>
      </c>
      <c r="BV572" s="179" t="str">
        <f t="shared" si="779"/>
        <v>BV$18</v>
      </c>
      <c r="BW572" s="179" t="str">
        <f t="shared" si="779"/>
        <v>BW$18</v>
      </c>
      <c r="BX572" s="179" t="str">
        <f t="shared" si="779"/>
        <v>BX$18</v>
      </c>
      <c r="BY572" s="179" t="str">
        <f t="shared" si="779"/>
        <v>BY$18</v>
      </c>
      <c r="BZ572" s="179" t="str">
        <f t="shared" si="779"/>
        <v>BZ$18</v>
      </c>
      <c r="CA572" s="179" t="str">
        <f t="shared" si="779"/>
        <v>CA$18</v>
      </c>
      <c r="CB572" s="179" t="str">
        <f t="shared" si="779"/>
        <v>CB$18</v>
      </c>
      <c r="CC572" s="179" t="str">
        <f t="shared" si="779"/>
        <v>CC$18</v>
      </c>
      <c r="CD572" s="179" t="str">
        <f t="shared" si="779"/>
        <v>CD$18</v>
      </c>
      <c r="CE572" s="179" t="str">
        <f t="shared" ref="CE572:CL572" si="780">CE543</f>
        <v>CE$18</v>
      </c>
      <c r="CF572" s="179" t="str">
        <f t="shared" si="780"/>
        <v>CF$18</v>
      </c>
      <c r="CG572" s="179" t="str">
        <f t="shared" si="780"/>
        <v>CG$18</v>
      </c>
      <c r="CH572" s="179" t="str">
        <f t="shared" si="780"/>
        <v>CH$18</v>
      </c>
      <c r="CI572" s="179" t="str">
        <f t="shared" si="780"/>
        <v>CI$18</v>
      </c>
      <c r="CJ572" s="179" t="str">
        <f t="shared" si="780"/>
        <v>CJ$18</v>
      </c>
      <c r="CK572" s="179" t="str">
        <f t="shared" si="780"/>
        <v>CK$18</v>
      </c>
      <c r="CL572" s="179" t="str">
        <f t="shared" si="780"/>
        <v>CL$18</v>
      </c>
      <c r="CN572" s="60"/>
      <c r="CO572" s="179" t="str">
        <f t="shared" ref="CO572:DL572" si="781">CO543</f>
        <v>CO$18</v>
      </c>
      <c r="CP572" s="179" t="str">
        <f t="shared" si="781"/>
        <v>CP$18</v>
      </c>
      <c r="CQ572" s="179" t="str">
        <f t="shared" si="781"/>
        <v>CQ$18</v>
      </c>
      <c r="CR572" s="179" t="str">
        <f t="shared" si="781"/>
        <v>CR$18</v>
      </c>
      <c r="CS572" s="179" t="str">
        <f t="shared" si="781"/>
        <v>CS$18</v>
      </c>
      <c r="CT572" s="179" t="str">
        <f t="shared" si="781"/>
        <v>CT$18</v>
      </c>
      <c r="CU572" s="179" t="str">
        <f t="shared" si="781"/>
        <v>CU$18</v>
      </c>
      <c r="CV572" s="179" t="str">
        <f t="shared" si="781"/>
        <v>CV$18</v>
      </c>
      <c r="CW572" s="179" t="str">
        <f t="shared" si="781"/>
        <v>CW$18</v>
      </c>
      <c r="CX572" s="179" t="str">
        <f t="shared" si="781"/>
        <v>CX$18</v>
      </c>
      <c r="CY572" s="179" t="str">
        <f t="shared" si="781"/>
        <v>CY$18</v>
      </c>
      <c r="CZ572" s="179" t="str">
        <f t="shared" si="781"/>
        <v>CZ$18</v>
      </c>
      <c r="DA572" s="179" t="str">
        <f t="shared" si="781"/>
        <v>DA$18</v>
      </c>
      <c r="DB572" s="179" t="str">
        <f t="shared" si="781"/>
        <v>DB$18</v>
      </c>
      <c r="DC572" s="179" t="str">
        <f t="shared" si="781"/>
        <v>DC$18</v>
      </c>
      <c r="DD572" s="179" t="str">
        <f t="shared" si="781"/>
        <v>DD$18</v>
      </c>
      <c r="DE572" s="179" t="str">
        <f t="shared" si="781"/>
        <v>DE$18</v>
      </c>
      <c r="DF572" s="179" t="str">
        <f t="shared" si="781"/>
        <v>DF$18</v>
      </c>
      <c r="DG572" s="179" t="str">
        <f t="shared" si="781"/>
        <v>DG$18</v>
      </c>
      <c r="DH572" s="179" t="str">
        <f t="shared" si="781"/>
        <v>DH$18</v>
      </c>
      <c r="DI572" s="179" t="str">
        <f t="shared" si="781"/>
        <v>DI$18</v>
      </c>
      <c r="DJ572" s="179" t="str">
        <f t="shared" si="781"/>
        <v>DJ$18</v>
      </c>
      <c r="DK572" s="179" t="str">
        <f t="shared" si="781"/>
        <v>DK$18</v>
      </c>
      <c r="DL572" s="179" t="str">
        <f t="shared" si="781"/>
        <v>DL$18</v>
      </c>
    </row>
    <row r="573" spans="2:116" x14ac:dyDescent="0.35">
      <c r="B573" t="s">
        <v>332</v>
      </c>
      <c r="D573" t="s">
        <v>761</v>
      </c>
      <c r="E573" s="8" t="str">
        <f t="shared" si="765"/>
        <v>573 ASSETSALE-PV</v>
      </c>
      <c r="G573" s="8" t="str">
        <f>G544</f>
        <v>Secondary volume driver</v>
      </c>
      <c r="H573" s="12"/>
      <c r="I573" s="60"/>
      <c r="J573" s="60"/>
      <c r="K573" s="15"/>
      <c r="L573" s="15"/>
      <c r="M573" s="15"/>
      <c r="N573" s="15"/>
      <c r="O573" s="15"/>
      <c r="P573" s="15"/>
      <c r="R573" s="15"/>
      <c r="S573" s="179" t="str">
        <f t="shared" ref="S573:AX573" si="782">S544</f>
        <v>S$19</v>
      </c>
      <c r="T573" s="179" t="str">
        <f t="shared" si="782"/>
        <v>T$19</v>
      </c>
      <c r="U573" s="179" t="str">
        <f t="shared" si="782"/>
        <v>U$19</v>
      </c>
      <c r="V573" s="179" t="str">
        <f t="shared" si="782"/>
        <v>V$19</v>
      </c>
      <c r="W573" s="179" t="str">
        <f t="shared" si="782"/>
        <v>W$19</v>
      </c>
      <c r="X573" s="179" t="str">
        <f t="shared" si="782"/>
        <v>X$19</v>
      </c>
      <c r="Y573" s="179" t="str">
        <f t="shared" si="782"/>
        <v>Y$19</v>
      </c>
      <c r="Z573" s="179" t="str">
        <f t="shared" si="782"/>
        <v>Z$19</v>
      </c>
      <c r="AA573" s="179" t="str">
        <f t="shared" si="782"/>
        <v>AA$19</v>
      </c>
      <c r="AB573" s="179" t="str">
        <f t="shared" si="782"/>
        <v>AB$19</v>
      </c>
      <c r="AC573" s="179" t="str">
        <f t="shared" si="782"/>
        <v>AC$19</v>
      </c>
      <c r="AD573" s="179" t="str">
        <f t="shared" si="782"/>
        <v>AD$19</v>
      </c>
      <c r="AE573" s="179" t="str">
        <f t="shared" si="782"/>
        <v>AE$19</v>
      </c>
      <c r="AF573" s="179" t="str">
        <f t="shared" si="782"/>
        <v>AF$19</v>
      </c>
      <c r="AG573" s="179" t="str">
        <f t="shared" si="782"/>
        <v>AG$19</v>
      </c>
      <c r="AH573" s="179" t="str">
        <f t="shared" si="782"/>
        <v>AH$19</v>
      </c>
      <c r="AI573" s="179" t="str">
        <f t="shared" si="782"/>
        <v>AI$19</v>
      </c>
      <c r="AJ573" s="179" t="str">
        <f t="shared" si="782"/>
        <v>AJ$19</v>
      </c>
      <c r="AK573" s="179" t="str">
        <f t="shared" si="782"/>
        <v>AK$19</v>
      </c>
      <c r="AL573" s="179" t="str">
        <f t="shared" si="782"/>
        <v>AL$19</v>
      </c>
      <c r="AM573" s="179" t="str">
        <f t="shared" si="782"/>
        <v>AM$19</v>
      </c>
      <c r="AN573" s="179" t="str">
        <f t="shared" si="782"/>
        <v>AN$19</v>
      </c>
      <c r="AO573" s="179" t="str">
        <f t="shared" si="782"/>
        <v>AO$19</v>
      </c>
      <c r="AP573" s="179" t="str">
        <f t="shared" si="782"/>
        <v>AP$19</v>
      </c>
      <c r="AQ573" s="179" t="str">
        <f t="shared" si="782"/>
        <v>AQ$19</v>
      </c>
      <c r="AR573" s="179" t="str">
        <f t="shared" si="782"/>
        <v>AR$19</v>
      </c>
      <c r="AS573" s="179" t="str">
        <f t="shared" si="782"/>
        <v>AS$19</v>
      </c>
      <c r="AT573" s="179" t="str">
        <f t="shared" si="782"/>
        <v>AT$19</v>
      </c>
      <c r="AU573" s="179" t="str">
        <f t="shared" si="782"/>
        <v>AU$19</v>
      </c>
      <c r="AV573" s="179" t="str">
        <f t="shared" si="782"/>
        <v>AV$19</v>
      </c>
      <c r="AW573" s="179" t="str">
        <f t="shared" si="782"/>
        <v>AW$19</v>
      </c>
      <c r="AX573" s="179" t="str">
        <f t="shared" si="782"/>
        <v>AX$19</v>
      </c>
      <c r="AY573" s="179" t="str">
        <f t="shared" ref="AY573:CD573" si="783">AY544</f>
        <v>AY$19</v>
      </c>
      <c r="AZ573" s="179" t="str">
        <f t="shared" si="783"/>
        <v>AZ$19</v>
      </c>
      <c r="BA573" s="179" t="str">
        <f t="shared" si="783"/>
        <v>BA$19</v>
      </c>
      <c r="BB573" s="179" t="str">
        <f t="shared" si="783"/>
        <v>BB$19</v>
      </c>
      <c r="BC573" s="179" t="str">
        <f t="shared" si="783"/>
        <v>BC$19</v>
      </c>
      <c r="BD573" s="179" t="str">
        <f t="shared" si="783"/>
        <v>BD$19</v>
      </c>
      <c r="BE573" s="179" t="str">
        <f t="shared" si="783"/>
        <v>BE$19</v>
      </c>
      <c r="BF573" s="179" t="str">
        <f t="shared" si="783"/>
        <v>BF$19</v>
      </c>
      <c r="BG573" s="179" t="str">
        <f t="shared" si="783"/>
        <v>BG$19</v>
      </c>
      <c r="BH573" s="179" t="str">
        <f t="shared" si="783"/>
        <v>BH$19</v>
      </c>
      <c r="BI573" s="179" t="str">
        <f t="shared" si="783"/>
        <v>BI$19</v>
      </c>
      <c r="BJ573" s="179" t="str">
        <f t="shared" si="783"/>
        <v>BJ$19</v>
      </c>
      <c r="BK573" s="179" t="str">
        <f t="shared" si="783"/>
        <v>BK$19</v>
      </c>
      <c r="BL573" s="179" t="str">
        <f t="shared" si="783"/>
        <v>BL$19</v>
      </c>
      <c r="BM573" s="179" t="str">
        <f t="shared" si="783"/>
        <v>BM$19</v>
      </c>
      <c r="BN573" s="179" t="str">
        <f t="shared" si="783"/>
        <v>BN$19</v>
      </c>
      <c r="BO573" s="179" t="str">
        <f t="shared" si="783"/>
        <v>BO$19</v>
      </c>
      <c r="BP573" s="179" t="str">
        <f t="shared" si="783"/>
        <v>BP$19</v>
      </c>
      <c r="BQ573" s="179" t="str">
        <f t="shared" si="783"/>
        <v>BQ$19</v>
      </c>
      <c r="BR573" s="179" t="str">
        <f t="shared" si="783"/>
        <v>BR$19</v>
      </c>
      <c r="BS573" s="179" t="str">
        <f t="shared" si="783"/>
        <v>BS$19</v>
      </c>
      <c r="BT573" s="179" t="str">
        <f t="shared" si="783"/>
        <v>BT$19</v>
      </c>
      <c r="BU573" s="179" t="str">
        <f t="shared" si="783"/>
        <v>BU$19</v>
      </c>
      <c r="BV573" s="179" t="str">
        <f t="shared" si="783"/>
        <v>BV$19</v>
      </c>
      <c r="BW573" s="179" t="str">
        <f t="shared" si="783"/>
        <v>BW$19</v>
      </c>
      <c r="BX573" s="179" t="str">
        <f t="shared" si="783"/>
        <v>BX$19</v>
      </c>
      <c r="BY573" s="179" t="str">
        <f t="shared" si="783"/>
        <v>BY$19</v>
      </c>
      <c r="BZ573" s="179" t="str">
        <f t="shared" si="783"/>
        <v>BZ$19</v>
      </c>
      <c r="CA573" s="179" t="str">
        <f t="shared" si="783"/>
        <v>CA$19</v>
      </c>
      <c r="CB573" s="179" t="str">
        <f t="shared" si="783"/>
        <v>CB$19</v>
      </c>
      <c r="CC573" s="179" t="str">
        <f t="shared" si="783"/>
        <v>CC$19</v>
      </c>
      <c r="CD573" s="179" t="str">
        <f t="shared" si="783"/>
        <v>CD$19</v>
      </c>
      <c r="CE573" s="179" t="str">
        <f t="shared" ref="CE573:CL573" si="784">CE544</f>
        <v>CE$19</v>
      </c>
      <c r="CF573" s="179" t="str">
        <f t="shared" si="784"/>
        <v>CF$19</v>
      </c>
      <c r="CG573" s="179" t="str">
        <f t="shared" si="784"/>
        <v>CG$19</v>
      </c>
      <c r="CH573" s="179" t="str">
        <f t="shared" si="784"/>
        <v>CH$19</v>
      </c>
      <c r="CI573" s="179" t="str">
        <f t="shared" si="784"/>
        <v>CI$19</v>
      </c>
      <c r="CJ573" s="179" t="str">
        <f t="shared" si="784"/>
        <v>CJ$19</v>
      </c>
      <c r="CK573" s="179" t="str">
        <f t="shared" si="784"/>
        <v>CK$19</v>
      </c>
      <c r="CL573" s="179" t="str">
        <f t="shared" si="784"/>
        <v>CL$19</v>
      </c>
      <c r="CN573" s="60"/>
      <c r="CO573" s="179" t="str">
        <f t="shared" ref="CO573:DL573" si="785">CO544</f>
        <v>CO$19</v>
      </c>
      <c r="CP573" s="179" t="str">
        <f t="shared" si="785"/>
        <v>CP$19</v>
      </c>
      <c r="CQ573" s="179" t="str">
        <f t="shared" si="785"/>
        <v>CQ$19</v>
      </c>
      <c r="CR573" s="179" t="str">
        <f t="shared" si="785"/>
        <v>CR$19</v>
      </c>
      <c r="CS573" s="179" t="str">
        <f t="shared" si="785"/>
        <v>CS$19</v>
      </c>
      <c r="CT573" s="179" t="str">
        <f t="shared" si="785"/>
        <v>CT$19</v>
      </c>
      <c r="CU573" s="179" t="str">
        <f t="shared" si="785"/>
        <v>CU$19</v>
      </c>
      <c r="CV573" s="179" t="str">
        <f t="shared" si="785"/>
        <v>CV$19</v>
      </c>
      <c r="CW573" s="179" t="str">
        <f t="shared" si="785"/>
        <v>CW$19</v>
      </c>
      <c r="CX573" s="179" t="str">
        <f t="shared" si="785"/>
        <v>CX$19</v>
      </c>
      <c r="CY573" s="179" t="str">
        <f t="shared" si="785"/>
        <v>CY$19</v>
      </c>
      <c r="CZ573" s="179" t="str">
        <f t="shared" si="785"/>
        <v>CZ$19</v>
      </c>
      <c r="DA573" s="179" t="str">
        <f t="shared" si="785"/>
        <v>DA$19</v>
      </c>
      <c r="DB573" s="179" t="str">
        <f t="shared" si="785"/>
        <v>DB$19</v>
      </c>
      <c r="DC573" s="179" t="str">
        <f t="shared" si="785"/>
        <v>DC$19</v>
      </c>
      <c r="DD573" s="179" t="str">
        <f t="shared" si="785"/>
        <v>DD$19</v>
      </c>
      <c r="DE573" s="179" t="str">
        <f t="shared" si="785"/>
        <v>DE$19</v>
      </c>
      <c r="DF573" s="179" t="str">
        <f t="shared" si="785"/>
        <v>DF$19</v>
      </c>
      <c r="DG573" s="179" t="str">
        <f t="shared" si="785"/>
        <v>DG$19</v>
      </c>
      <c r="DH573" s="179" t="str">
        <f t="shared" si="785"/>
        <v>DH$19</v>
      </c>
      <c r="DI573" s="179" t="str">
        <f t="shared" si="785"/>
        <v>DI$19</v>
      </c>
      <c r="DJ573" s="179" t="str">
        <f t="shared" si="785"/>
        <v>DJ$19</v>
      </c>
      <c r="DK573" s="179" t="str">
        <f t="shared" si="785"/>
        <v>DK$19</v>
      </c>
      <c r="DL573" s="179" t="str">
        <f t="shared" si="785"/>
        <v>DL$19</v>
      </c>
    </row>
    <row r="574" spans="2:116" x14ac:dyDescent="0.35">
      <c r="E574" s="8"/>
      <c r="H574" s="12"/>
      <c r="I574" s="60"/>
      <c r="J574" s="60"/>
      <c r="K574" s="15"/>
      <c r="L574" s="15"/>
      <c r="M574" s="15"/>
      <c r="N574" s="15"/>
      <c r="O574" s="15"/>
      <c r="P574" s="15"/>
      <c r="R574" s="15"/>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N574" s="60"/>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row>
    <row r="575" spans="2:116" x14ac:dyDescent="0.35">
      <c r="E575" s="8"/>
      <c r="H575" s="12"/>
      <c r="I575" s="60"/>
      <c r="J575" s="60"/>
      <c r="K575" s="15"/>
      <c r="L575" s="15"/>
      <c r="M575" s="15"/>
      <c r="N575" s="15"/>
      <c r="O575" s="15"/>
      <c r="P575" s="15"/>
      <c r="R575" s="15"/>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N575" s="60"/>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row>
    <row r="576" spans="2:116" x14ac:dyDescent="0.35">
      <c r="E576" s="8"/>
      <c r="H576" s="12"/>
      <c r="I576" s="60"/>
      <c r="J576" s="60"/>
      <c r="K576" s="15"/>
      <c r="L576" s="15"/>
      <c r="M576" s="15"/>
      <c r="N576" s="15"/>
      <c r="O576" s="15"/>
      <c r="P576" s="15"/>
      <c r="R576" s="15"/>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N576" s="60"/>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row>
    <row r="577" spans="1:116" x14ac:dyDescent="0.35">
      <c r="A577" s="174"/>
      <c r="E577" s="8"/>
      <c r="G577" s="175" t="s">
        <v>490</v>
      </c>
      <c r="H577" s="174"/>
      <c r="I577" s="176"/>
      <c r="J577" s="176"/>
      <c r="K577" s="197"/>
      <c r="L577" s="197"/>
      <c r="M577" s="197"/>
      <c r="N577" s="197"/>
      <c r="O577" s="197"/>
      <c r="P577" s="197"/>
      <c r="R577" s="198"/>
      <c r="S577" s="174"/>
      <c r="T577" s="174"/>
      <c r="U577" s="174"/>
      <c r="V577" s="174"/>
      <c r="W577" s="174"/>
      <c r="X577" s="174"/>
      <c r="Y577" s="174"/>
      <c r="Z577" s="174"/>
      <c r="AA577" s="174"/>
      <c r="AB577" s="174"/>
      <c r="AC577" s="174"/>
      <c r="AD577" s="174"/>
      <c r="AE577" s="174"/>
      <c r="AF577" s="174"/>
      <c r="AG577" s="174"/>
      <c r="AH577" s="174"/>
      <c r="AI577" s="174"/>
      <c r="AJ577" s="174"/>
      <c r="AK577" s="174"/>
      <c r="AL577" s="174"/>
      <c r="AM577" s="174"/>
      <c r="AN577" s="174"/>
      <c r="AO577" s="174"/>
      <c r="AP577" s="174"/>
      <c r="AQ577" s="174"/>
      <c r="AR577" s="174"/>
      <c r="AS577" s="174"/>
      <c r="AT577" s="174"/>
      <c r="AU577" s="174"/>
      <c r="AV577" s="174"/>
      <c r="AW577" s="174"/>
      <c r="AX577" s="174"/>
      <c r="AY577" s="174"/>
      <c r="AZ577" s="174"/>
      <c r="BA577" s="174"/>
      <c r="BB577" s="174"/>
      <c r="BC577" s="174"/>
      <c r="BD577" s="174"/>
      <c r="BE577" s="174"/>
      <c r="BF577" s="174"/>
      <c r="BG577" s="174"/>
      <c r="BH577" s="174"/>
      <c r="BI577" s="174"/>
      <c r="BJ577" s="174"/>
      <c r="BK577" s="174"/>
      <c r="BL577" s="174"/>
      <c r="BM577" s="174"/>
      <c r="BN577" s="174"/>
      <c r="BO577" s="174"/>
      <c r="BP577" s="174"/>
      <c r="BQ577" s="174"/>
      <c r="BR577" s="174"/>
      <c r="BS577" s="174"/>
      <c r="BT577" s="174"/>
      <c r="BU577" s="174"/>
      <c r="BV577" s="174"/>
      <c r="BW577" s="174"/>
      <c r="BX577" s="174"/>
      <c r="BY577" s="174"/>
      <c r="BZ577" s="174"/>
      <c r="CA577" s="174"/>
      <c r="CB577" s="174"/>
      <c r="CC577" s="174"/>
      <c r="CD577" s="174"/>
      <c r="CE577" s="174"/>
      <c r="CF577" s="174"/>
      <c r="CG577" s="174"/>
      <c r="CH577" s="174"/>
      <c r="CI577" s="174"/>
      <c r="CJ577" s="174"/>
      <c r="CK577" s="174"/>
      <c r="CL577" s="174"/>
      <c r="CN577" s="176"/>
      <c r="CO577" s="174"/>
      <c r="CP577" s="174"/>
      <c r="CQ577" s="174"/>
      <c r="CR577" s="174"/>
      <c r="CS577" s="174"/>
      <c r="CT577" s="174"/>
      <c r="CU577" s="174"/>
      <c r="CV577" s="174"/>
      <c r="CW577" s="174"/>
      <c r="CX577" s="174"/>
      <c r="CY577" s="174"/>
      <c r="CZ577" s="174"/>
      <c r="DA577" s="174"/>
      <c r="DB577" s="174"/>
      <c r="DC577" s="174"/>
      <c r="DD577" s="174"/>
      <c r="DE577" s="174"/>
      <c r="DF577" s="174"/>
      <c r="DG577" s="174"/>
      <c r="DH577" s="174"/>
      <c r="DI577" s="174"/>
      <c r="DJ577" s="174"/>
      <c r="DK577" s="174"/>
      <c r="DL577" s="174"/>
    </row>
    <row r="578" spans="1:116" x14ac:dyDescent="0.35">
      <c r="A578" s="174"/>
      <c r="E578" s="8"/>
      <c r="G578" s="175" t="s">
        <v>492</v>
      </c>
      <c r="H578" s="174"/>
      <c r="I578" s="176"/>
      <c r="J578" s="176"/>
      <c r="K578" s="197"/>
      <c r="L578" s="197"/>
      <c r="M578" s="197"/>
      <c r="N578" s="197"/>
      <c r="O578" s="197"/>
      <c r="P578" s="197"/>
      <c r="R578" s="198"/>
      <c r="S578" s="174"/>
      <c r="T578" s="174"/>
      <c r="U578" s="174"/>
      <c r="V578" s="174"/>
      <c r="W578" s="174"/>
      <c r="X578" s="174"/>
      <c r="Y578" s="174"/>
      <c r="Z578" s="174"/>
      <c r="AA578" s="174"/>
      <c r="AB578" s="174"/>
      <c r="AC578" s="174"/>
      <c r="AD578" s="174"/>
      <c r="AE578" s="174"/>
      <c r="AF578" s="174"/>
      <c r="AG578" s="174"/>
      <c r="AH578" s="174"/>
      <c r="AI578" s="174"/>
      <c r="AJ578" s="174"/>
      <c r="AK578" s="174"/>
      <c r="AL578" s="174"/>
      <c r="AM578" s="174"/>
      <c r="AN578" s="174"/>
      <c r="AO578" s="174"/>
      <c r="AP578" s="174"/>
      <c r="AQ578" s="174"/>
      <c r="AR578" s="174"/>
      <c r="AS578" s="174"/>
      <c r="AT578" s="174"/>
      <c r="AU578" s="174"/>
      <c r="AV578" s="174"/>
      <c r="AW578" s="174"/>
      <c r="AX578" s="174"/>
      <c r="AY578" s="174"/>
      <c r="AZ578" s="174"/>
      <c r="BA578" s="174"/>
      <c r="BB578" s="174"/>
      <c r="BC578" s="174"/>
      <c r="BD578" s="174"/>
      <c r="BE578" s="174"/>
      <c r="BF578" s="174"/>
      <c r="BG578" s="174"/>
      <c r="BH578" s="174"/>
      <c r="BI578" s="174"/>
      <c r="BJ578" s="174"/>
      <c r="BK578" s="174"/>
      <c r="BL578" s="174"/>
      <c r="BM578" s="174"/>
      <c r="BN578" s="174"/>
      <c r="BO578" s="174"/>
      <c r="BP578" s="174"/>
      <c r="BQ578" s="174"/>
      <c r="BR578" s="174"/>
      <c r="BS578" s="174"/>
      <c r="BT578" s="174"/>
      <c r="BU578" s="174"/>
      <c r="BV578" s="174"/>
      <c r="BW578" s="174"/>
      <c r="BX578" s="174"/>
      <c r="BY578" s="174"/>
      <c r="BZ578" s="174"/>
      <c r="CA578" s="174"/>
      <c r="CB578" s="174"/>
      <c r="CC578" s="174"/>
      <c r="CD578" s="174"/>
      <c r="CE578" s="174"/>
      <c r="CF578" s="174"/>
      <c r="CG578" s="174"/>
      <c r="CH578" s="174"/>
      <c r="CI578" s="174"/>
      <c r="CJ578" s="174"/>
      <c r="CK578" s="174"/>
      <c r="CL578" s="174"/>
      <c r="CN578" s="176"/>
      <c r="CO578" s="174"/>
      <c r="CP578" s="174"/>
      <c r="CQ578" s="174"/>
      <c r="CR578" s="174"/>
      <c r="CS578" s="174"/>
      <c r="CT578" s="174"/>
      <c r="CU578" s="174"/>
      <c r="CV578" s="174"/>
      <c r="CW578" s="174"/>
      <c r="CX578" s="174"/>
      <c r="CY578" s="174"/>
      <c r="CZ578" s="174"/>
      <c r="DA578" s="174"/>
      <c r="DB578" s="174"/>
      <c r="DC578" s="174"/>
      <c r="DD578" s="174"/>
      <c r="DE578" s="174"/>
      <c r="DF578" s="174"/>
      <c r="DG578" s="174"/>
      <c r="DH578" s="174"/>
      <c r="DI578" s="174"/>
      <c r="DJ578" s="174"/>
      <c r="DK578" s="174"/>
      <c r="DL578" s="174"/>
    </row>
    <row r="579" spans="1:116" x14ac:dyDescent="0.35">
      <c r="A579" s="174"/>
      <c r="E579" s="8"/>
      <c r="G579" s="175" t="s">
        <v>461</v>
      </c>
      <c r="H579" s="174"/>
      <c r="I579" s="176"/>
      <c r="J579" s="176"/>
      <c r="K579" s="197"/>
      <c r="L579" s="197"/>
      <c r="M579" s="197"/>
      <c r="N579" s="197"/>
      <c r="O579" s="197"/>
      <c r="P579" s="197"/>
      <c r="R579" s="198"/>
      <c r="S579" s="199" t="str">
        <f t="shared" ref="S579:CD579" si="786">S$20</f>
        <v>S$16</v>
      </c>
      <c r="T579" s="199" t="str">
        <f t="shared" si="786"/>
        <v>T$16</v>
      </c>
      <c r="U579" s="199" t="str">
        <f t="shared" si="786"/>
        <v>U$16</v>
      </c>
      <c r="V579" s="199" t="str">
        <f t="shared" si="786"/>
        <v>V$16</v>
      </c>
      <c r="W579" s="199" t="str">
        <f t="shared" si="786"/>
        <v>W$16</v>
      </c>
      <c r="X579" s="199" t="str">
        <f t="shared" si="786"/>
        <v>X$16</v>
      </c>
      <c r="Y579" s="199" t="str">
        <f t="shared" si="786"/>
        <v>Y$16</v>
      </c>
      <c r="Z579" s="199" t="str">
        <f t="shared" si="786"/>
        <v>Z$16</v>
      </c>
      <c r="AA579" s="199" t="str">
        <f t="shared" si="786"/>
        <v>AA$16</v>
      </c>
      <c r="AB579" s="199" t="str">
        <f t="shared" si="786"/>
        <v>AB$16</v>
      </c>
      <c r="AC579" s="199" t="str">
        <f t="shared" si="786"/>
        <v>AC$16</v>
      </c>
      <c r="AD579" s="199" t="str">
        <f t="shared" si="786"/>
        <v>AD$16</v>
      </c>
      <c r="AE579" s="199" t="str">
        <f t="shared" si="786"/>
        <v>AE$16</v>
      </c>
      <c r="AF579" s="199" t="str">
        <f t="shared" si="786"/>
        <v>AF$16</v>
      </c>
      <c r="AG579" s="199" t="str">
        <f t="shared" si="786"/>
        <v>AG$16</v>
      </c>
      <c r="AH579" s="199" t="str">
        <f t="shared" si="786"/>
        <v>AH$16</v>
      </c>
      <c r="AI579" s="199" t="str">
        <f t="shared" si="786"/>
        <v>AI$16</v>
      </c>
      <c r="AJ579" s="199" t="str">
        <f t="shared" si="786"/>
        <v>AJ$16</v>
      </c>
      <c r="AK579" s="199" t="str">
        <f t="shared" si="786"/>
        <v>AK$16</v>
      </c>
      <c r="AL579" s="199" t="str">
        <f t="shared" si="786"/>
        <v>AL$16</v>
      </c>
      <c r="AM579" s="199" t="str">
        <f t="shared" si="786"/>
        <v>AM$16</v>
      </c>
      <c r="AN579" s="199" t="str">
        <f t="shared" si="786"/>
        <v>AN$16</v>
      </c>
      <c r="AO579" s="199" t="str">
        <f t="shared" si="786"/>
        <v>AO$16</v>
      </c>
      <c r="AP579" s="199" t="str">
        <f t="shared" si="786"/>
        <v>AP$16</v>
      </c>
      <c r="AQ579" s="199" t="str">
        <f t="shared" si="786"/>
        <v>AQ$16</v>
      </c>
      <c r="AR579" s="199" t="str">
        <f t="shared" si="786"/>
        <v>AR$16</v>
      </c>
      <c r="AS579" s="199" t="str">
        <f t="shared" si="786"/>
        <v>AS$16</v>
      </c>
      <c r="AT579" s="199" t="str">
        <f t="shared" si="786"/>
        <v>AT$16</v>
      </c>
      <c r="AU579" s="199" t="str">
        <f t="shared" si="786"/>
        <v>AU$16</v>
      </c>
      <c r="AV579" s="199" t="str">
        <f t="shared" si="786"/>
        <v>AV$16</v>
      </c>
      <c r="AW579" s="199" t="str">
        <f t="shared" si="786"/>
        <v>AW$16</v>
      </c>
      <c r="AX579" s="199" t="str">
        <f t="shared" si="786"/>
        <v>AX$16</v>
      </c>
      <c r="AY579" s="199" t="str">
        <f t="shared" si="786"/>
        <v>AY$16</v>
      </c>
      <c r="AZ579" s="199" t="str">
        <f t="shared" si="786"/>
        <v>AZ$16</v>
      </c>
      <c r="BA579" s="199" t="str">
        <f t="shared" si="786"/>
        <v>BA$16</v>
      </c>
      <c r="BB579" s="199" t="str">
        <f t="shared" si="786"/>
        <v>BB$16</v>
      </c>
      <c r="BC579" s="199" t="str">
        <f t="shared" si="786"/>
        <v>BC$16</v>
      </c>
      <c r="BD579" s="199" t="str">
        <f t="shared" si="786"/>
        <v>BD$16</v>
      </c>
      <c r="BE579" s="199" t="str">
        <f t="shared" si="786"/>
        <v>BE$16</v>
      </c>
      <c r="BF579" s="199" t="str">
        <f t="shared" si="786"/>
        <v>BF$16</v>
      </c>
      <c r="BG579" s="199" t="str">
        <f t="shared" si="786"/>
        <v>BG$16</v>
      </c>
      <c r="BH579" s="199" t="str">
        <f t="shared" si="786"/>
        <v>BH$16</v>
      </c>
      <c r="BI579" s="199" t="str">
        <f t="shared" si="786"/>
        <v>BI$16</v>
      </c>
      <c r="BJ579" s="199" t="str">
        <f t="shared" si="786"/>
        <v>BJ$16</v>
      </c>
      <c r="BK579" s="199" t="str">
        <f t="shared" si="786"/>
        <v>BK$16</v>
      </c>
      <c r="BL579" s="199" t="str">
        <f t="shared" si="786"/>
        <v>BL$16</v>
      </c>
      <c r="BM579" s="199" t="str">
        <f t="shared" si="786"/>
        <v>BM$16</v>
      </c>
      <c r="BN579" s="199" t="str">
        <f t="shared" si="786"/>
        <v>BN$16</v>
      </c>
      <c r="BO579" s="199" t="str">
        <f t="shared" si="786"/>
        <v>BO$16</v>
      </c>
      <c r="BP579" s="199" t="str">
        <f t="shared" si="786"/>
        <v>BP$16</v>
      </c>
      <c r="BQ579" s="199" t="str">
        <f t="shared" si="786"/>
        <v>BQ$16</v>
      </c>
      <c r="BR579" s="199" t="str">
        <f t="shared" si="786"/>
        <v>BR$16</v>
      </c>
      <c r="BS579" s="199" t="str">
        <f t="shared" si="786"/>
        <v>BS$16</v>
      </c>
      <c r="BT579" s="199" t="str">
        <f t="shared" si="786"/>
        <v>BT$16</v>
      </c>
      <c r="BU579" s="199" t="str">
        <f t="shared" si="786"/>
        <v>BU$16</v>
      </c>
      <c r="BV579" s="199" t="str">
        <f t="shared" si="786"/>
        <v>BV$16</v>
      </c>
      <c r="BW579" s="199" t="str">
        <f t="shared" si="786"/>
        <v>BW$16</v>
      </c>
      <c r="BX579" s="199" t="str">
        <f t="shared" si="786"/>
        <v>BX$16</v>
      </c>
      <c r="BY579" s="199" t="str">
        <f t="shared" si="786"/>
        <v>BY$16</v>
      </c>
      <c r="BZ579" s="199" t="str">
        <f t="shared" si="786"/>
        <v>BZ$16</v>
      </c>
      <c r="CA579" s="199" t="str">
        <f t="shared" si="786"/>
        <v>CA$16</v>
      </c>
      <c r="CB579" s="199" t="str">
        <f t="shared" si="786"/>
        <v>CB$16</v>
      </c>
      <c r="CC579" s="199" t="str">
        <f t="shared" si="786"/>
        <v>CC$16</v>
      </c>
      <c r="CD579" s="199" t="str">
        <f t="shared" si="786"/>
        <v>CD$16</v>
      </c>
      <c r="CE579" s="199" t="str">
        <f t="shared" ref="CE579:CL579" si="787">CE$20</f>
        <v>CE$16</v>
      </c>
      <c r="CF579" s="199" t="str">
        <f t="shared" si="787"/>
        <v>CF$16</v>
      </c>
      <c r="CG579" s="199" t="str">
        <f t="shared" si="787"/>
        <v>CG$16</v>
      </c>
      <c r="CH579" s="199" t="str">
        <f t="shared" si="787"/>
        <v>CH$16</v>
      </c>
      <c r="CI579" s="199" t="str">
        <f t="shared" si="787"/>
        <v>CI$16</v>
      </c>
      <c r="CJ579" s="199" t="str">
        <f t="shared" si="787"/>
        <v>CJ$16</v>
      </c>
      <c r="CK579" s="199" t="str">
        <f t="shared" si="787"/>
        <v>CK$16</v>
      </c>
      <c r="CL579" s="199" t="str">
        <f t="shared" si="787"/>
        <v>CL$16</v>
      </c>
      <c r="CN579" s="176"/>
      <c r="CO579" s="199" t="str">
        <f t="shared" ref="CO579:DL579" si="788">CO$20</f>
        <v>CO$16</v>
      </c>
      <c r="CP579" s="199" t="str">
        <f t="shared" si="788"/>
        <v>CP$16</v>
      </c>
      <c r="CQ579" s="199" t="str">
        <f t="shared" si="788"/>
        <v>CQ$16</v>
      </c>
      <c r="CR579" s="199" t="str">
        <f t="shared" si="788"/>
        <v>CR$16</v>
      </c>
      <c r="CS579" s="199" t="str">
        <f t="shared" si="788"/>
        <v>CS$16</v>
      </c>
      <c r="CT579" s="199" t="str">
        <f t="shared" si="788"/>
        <v>CT$16</v>
      </c>
      <c r="CU579" s="199" t="str">
        <f t="shared" si="788"/>
        <v>CU$16</v>
      </c>
      <c r="CV579" s="199" t="str">
        <f t="shared" si="788"/>
        <v>CV$16</v>
      </c>
      <c r="CW579" s="199" t="str">
        <f t="shared" si="788"/>
        <v>CW$16</v>
      </c>
      <c r="CX579" s="199" t="str">
        <f t="shared" si="788"/>
        <v>CX$16</v>
      </c>
      <c r="CY579" s="199" t="str">
        <f t="shared" si="788"/>
        <v>CY$16</v>
      </c>
      <c r="CZ579" s="199" t="str">
        <f t="shared" si="788"/>
        <v>CZ$16</v>
      </c>
      <c r="DA579" s="199" t="str">
        <f t="shared" si="788"/>
        <v>DA$16</v>
      </c>
      <c r="DB579" s="199" t="str">
        <f t="shared" si="788"/>
        <v>DB$16</v>
      </c>
      <c r="DC579" s="199" t="str">
        <f t="shared" si="788"/>
        <v>DC$16</v>
      </c>
      <c r="DD579" s="199" t="str">
        <f t="shared" si="788"/>
        <v>DD$16</v>
      </c>
      <c r="DE579" s="199" t="str">
        <f t="shared" si="788"/>
        <v>DE$16</v>
      </c>
      <c r="DF579" s="199" t="str">
        <f t="shared" si="788"/>
        <v>DF$16</v>
      </c>
      <c r="DG579" s="199" t="str">
        <f t="shared" si="788"/>
        <v>DG$16</v>
      </c>
      <c r="DH579" s="199" t="str">
        <f t="shared" si="788"/>
        <v>DH$16</v>
      </c>
      <c r="DI579" s="199" t="str">
        <f t="shared" si="788"/>
        <v>DI$16</v>
      </c>
      <c r="DJ579" s="199" t="str">
        <f t="shared" si="788"/>
        <v>DJ$16</v>
      </c>
      <c r="DK579" s="199" t="str">
        <f t="shared" si="788"/>
        <v>DK$16</v>
      </c>
      <c r="DL579" s="199" t="str">
        <f t="shared" si="788"/>
        <v>DL$16</v>
      </c>
    </row>
    <row r="580" spans="1:116" x14ac:dyDescent="0.35">
      <c r="A580" s="174"/>
      <c r="E580" s="8"/>
      <c r="G580" s="175" t="s">
        <v>462</v>
      </c>
      <c r="H580" s="200"/>
      <c r="I580" s="201"/>
      <c r="J580" s="201"/>
      <c r="K580" s="202"/>
      <c r="L580" s="202"/>
      <c r="M580" s="202"/>
      <c r="N580" s="202"/>
      <c r="O580" s="202"/>
      <c r="P580" s="202"/>
      <c r="R580" s="202"/>
      <c r="S580" s="199" t="str">
        <f t="shared" ref="S580:CD580" si="789">S$21</f>
        <v>S$17</v>
      </c>
      <c r="T580" s="199" t="str">
        <f t="shared" si="789"/>
        <v>T$17</v>
      </c>
      <c r="U580" s="199" t="str">
        <f t="shared" si="789"/>
        <v>U$17</v>
      </c>
      <c r="V580" s="199" t="str">
        <f t="shared" si="789"/>
        <v>V$17</v>
      </c>
      <c r="W580" s="199" t="str">
        <f t="shared" si="789"/>
        <v>W$17</v>
      </c>
      <c r="X580" s="199" t="str">
        <f t="shared" si="789"/>
        <v>X$17</v>
      </c>
      <c r="Y580" s="199" t="str">
        <f t="shared" si="789"/>
        <v>Y$17</v>
      </c>
      <c r="Z580" s="199" t="str">
        <f t="shared" si="789"/>
        <v>Z$17</v>
      </c>
      <c r="AA580" s="199" t="str">
        <f t="shared" si="789"/>
        <v>AA$17</v>
      </c>
      <c r="AB580" s="199" t="str">
        <f t="shared" si="789"/>
        <v>AB$17</v>
      </c>
      <c r="AC580" s="199" t="str">
        <f t="shared" si="789"/>
        <v>AC$17</v>
      </c>
      <c r="AD580" s="199" t="str">
        <f t="shared" si="789"/>
        <v>AD$17</v>
      </c>
      <c r="AE580" s="199" t="str">
        <f t="shared" si="789"/>
        <v>AE$17</v>
      </c>
      <c r="AF580" s="199" t="str">
        <f t="shared" si="789"/>
        <v>AF$17</v>
      </c>
      <c r="AG580" s="199" t="str">
        <f t="shared" si="789"/>
        <v>AG$17</v>
      </c>
      <c r="AH580" s="199" t="str">
        <f t="shared" si="789"/>
        <v>AH$17</v>
      </c>
      <c r="AI580" s="199" t="str">
        <f t="shared" si="789"/>
        <v>AI$17</v>
      </c>
      <c r="AJ580" s="199" t="str">
        <f t="shared" si="789"/>
        <v>AJ$17</v>
      </c>
      <c r="AK580" s="199" t="str">
        <f t="shared" si="789"/>
        <v>AK$17</v>
      </c>
      <c r="AL580" s="199" t="str">
        <f t="shared" si="789"/>
        <v>AL$17</v>
      </c>
      <c r="AM580" s="199" t="str">
        <f t="shared" si="789"/>
        <v>AM$17</v>
      </c>
      <c r="AN580" s="199" t="str">
        <f t="shared" si="789"/>
        <v>AN$17</v>
      </c>
      <c r="AO580" s="199" t="str">
        <f t="shared" si="789"/>
        <v>AO$17</v>
      </c>
      <c r="AP580" s="199" t="str">
        <f t="shared" si="789"/>
        <v>AP$17</v>
      </c>
      <c r="AQ580" s="199" t="str">
        <f t="shared" si="789"/>
        <v>AQ$17</v>
      </c>
      <c r="AR580" s="199" t="str">
        <f t="shared" si="789"/>
        <v>AR$17</v>
      </c>
      <c r="AS580" s="199" t="str">
        <f t="shared" si="789"/>
        <v>AS$17</v>
      </c>
      <c r="AT580" s="199" t="str">
        <f t="shared" si="789"/>
        <v>AT$17</v>
      </c>
      <c r="AU580" s="199" t="str">
        <f t="shared" si="789"/>
        <v>AU$17</v>
      </c>
      <c r="AV580" s="199" t="str">
        <f t="shared" si="789"/>
        <v>AV$17</v>
      </c>
      <c r="AW580" s="199" t="str">
        <f t="shared" si="789"/>
        <v>AW$17</v>
      </c>
      <c r="AX580" s="199" t="str">
        <f t="shared" si="789"/>
        <v>AX$17</v>
      </c>
      <c r="AY580" s="199" t="str">
        <f t="shared" si="789"/>
        <v>AY$17</v>
      </c>
      <c r="AZ580" s="199" t="str">
        <f t="shared" si="789"/>
        <v>AZ$17</v>
      </c>
      <c r="BA580" s="199" t="str">
        <f t="shared" si="789"/>
        <v>BA$17</v>
      </c>
      <c r="BB580" s="199" t="str">
        <f t="shared" si="789"/>
        <v>BB$17</v>
      </c>
      <c r="BC580" s="199" t="str">
        <f t="shared" si="789"/>
        <v>BC$17</v>
      </c>
      <c r="BD580" s="199" t="str">
        <f t="shared" si="789"/>
        <v>BD$17</v>
      </c>
      <c r="BE580" s="199" t="str">
        <f t="shared" si="789"/>
        <v>BE$17</v>
      </c>
      <c r="BF580" s="199" t="str">
        <f t="shared" si="789"/>
        <v>BF$17</v>
      </c>
      <c r="BG580" s="199" t="str">
        <f t="shared" si="789"/>
        <v>BG$17</v>
      </c>
      <c r="BH580" s="199" t="str">
        <f t="shared" si="789"/>
        <v>BH$17</v>
      </c>
      <c r="BI580" s="199" t="str">
        <f t="shared" si="789"/>
        <v>BI$17</v>
      </c>
      <c r="BJ580" s="199" t="str">
        <f t="shared" si="789"/>
        <v>BJ$17</v>
      </c>
      <c r="BK580" s="199" t="str">
        <f t="shared" si="789"/>
        <v>BK$17</v>
      </c>
      <c r="BL580" s="199" t="str">
        <f t="shared" si="789"/>
        <v>BL$17</v>
      </c>
      <c r="BM580" s="199" t="str">
        <f t="shared" si="789"/>
        <v>BM$17</v>
      </c>
      <c r="BN580" s="199" t="str">
        <f t="shared" si="789"/>
        <v>BN$17</v>
      </c>
      <c r="BO580" s="199" t="str">
        <f t="shared" si="789"/>
        <v>BO$17</v>
      </c>
      <c r="BP580" s="199" t="str">
        <f t="shared" si="789"/>
        <v>BP$17</v>
      </c>
      <c r="BQ580" s="199" t="str">
        <f t="shared" si="789"/>
        <v>BQ$17</v>
      </c>
      <c r="BR580" s="199" t="str">
        <f t="shared" si="789"/>
        <v>BR$17</v>
      </c>
      <c r="BS580" s="199" t="str">
        <f t="shared" si="789"/>
        <v>BS$17</v>
      </c>
      <c r="BT580" s="199" t="str">
        <f t="shared" si="789"/>
        <v>BT$17</v>
      </c>
      <c r="BU580" s="199" t="str">
        <f t="shared" si="789"/>
        <v>BU$17</v>
      </c>
      <c r="BV580" s="199" t="str">
        <f t="shared" si="789"/>
        <v>BV$17</v>
      </c>
      <c r="BW580" s="199" t="str">
        <f t="shared" si="789"/>
        <v>BW$17</v>
      </c>
      <c r="BX580" s="199" t="str">
        <f t="shared" si="789"/>
        <v>BX$17</v>
      </c>
      <c r="BY580" s="199" t="str">
        <f t="shared" si="789"/>
        <v>BY$17</v>
      </c>
      <c r="BZ580" s="199" t="str">
        <f t="shared" si="789"/>
        <v>BZ$17</v>
      </c>
      <c r="CA580" s="199" t="str">
        <f t="shared" si="789"/>
        <v>CA$17</v>
      </c>
      <c r="CB580" s="199" t="str">
        <f t="shared" si="789"/>
        <v>CB$17</v>
      </c>
      <c r="CC580" s="199" t="str">
        <f t="shared" si="789"/>
        <v>CC$17</v>
      </c>
      <c r="CD580" s="199" t="str">
        <f t="shared" si="789"/>
        <v>CD$17</v>
      </c>
      <c r="CE580" s="199" t="str">
        <f t="shared" ref="CE580:CL580" si="790">CE$21</f>
        <v>CE$17</v>
      </c>
      <c r="CF580" s="199" t="str">
        <f t="shared" si="790"/>
        <v>CF$17</v>
      </c>
      <c r="CG580" s="199" t="str">
        <f t="shared" si="790"/>
        <v>CG$17</v>
      </c>
      <c r="CH580" s="199" t="str">
        <f t="shared" si="790"/>
        <v>CH$17</v>
      </c>
      <c r="CI580" s="199" t="str">
        <f t="shared" si="790"/>
        <v>CI$17</v>
      </c>
      <c r="CJ580" s="199" t="str">
        <f t="shared" si="790"/>
        <v>CJ$17</v>
      </c>
      <c r="CK580" s="199" t="str">
        <f t="shared" si="790"/>
        <v>CK$17</v>
      </c>
      <c r="CL580" s="199" t="str">
        <f t="shared" si="790"/>
        <v>CL$17</v>
      </c>
      <c r="CN580" s="201"/>
      <c r="CO580" s="199" t="str">
        <f t="shared" ref="CO580:DL580" si="791">CO$21</f>
        <v>CO$17</v>
      </c>
      <c r="CP580" s="199" t="str">
        <f t="shared" si="791"/>
        <v>CP$17</v>
      </c>
      <c r="CQ580" s="199" t="str">
        <f t="shared" si="791"/>
        <v>CQ$17</v>
      </c>
      <c r="CR580" s="199" t="str">
        <f t="shared" si="791"/>
        <v>CR$17</v>
      </c>
      <c r="CS580" s="199" t="str">
        <f t="shared" si="791"/>
        <v>CS$17</v>
      </c>
      <c r="CT580" s="199" t="str">
        <f t="shared" si="791"/>
        <v>CT$17</v>
      </c>
      <c r="CU580" s="199" t="str">
        <f t="shared" si="791"/>
        <v>CU$17</v>
      </c>
      <c r="CV580" s="199" t="str">
        <f t="shared" si="791"/>
        <v>CV$17</v>
      </c>
      <c r="CW580" s="199" t="str">
        <f t="shared" si="791"/>
        <v>CW$17</v>
      </c>
      <c r="CX580" s="199" t="str">
        <f t="shared" si="791"/>
        <v>CX$17</v>
      </c>
      <c r="CY580" s="199" t="str">
        <f t="shared" si="791"/>
        <v>CY$17</v>
      </c>
      <c r="CZ580" s="199" t="str">
        <f t="shared" si="791"/>
        <v>CZ$17</v>
      </c>
      <c r="DA580" s="199" t="str">
        <f t="shared" si="791"/>
        <v>DA$17</v>
      </c>
      <c r="DB580" s="199" t="str">
        <f t="shared" si="791"/>
        <v>DB$17</v>
      </c>
      <c r="DC580" s="199" t="str">
        <f t="shared" si="791"/>
        <v>DC$17</v>
      </c>
      <c r="DD580" s="199" t="str">
        <f t="shared" si="791"/>
        <v>DD$17</v>
      </c>
      <c r="DE580" s="199" t="str">
        <f t="shared" si="791"/>
        <v>DE$17</v>
      </c>
      <c r="DF580" s="199" t="str">
        <f t="shared" si="791"/>
        <v>DF$17</v>
      </c>
      <c r="DG580" s="199" t="str">
        <f t="shared" si="791"/>
        <v>DG$17</v>
      </c>
      <c r="DH580" s="199" t="str">
        <f t="shared" si="791"/>
        <v>DH$17</v>
      </c>
      <c r="DI580" s="199" t="str">
        <f t="shared" si="791"/>
        <v>DI$17</v>
      </c>
      <c r="DJ580" s="199" t="str">
        <f t="shared" si="791"/>
        <v>DJ$17</v>
      </c>
      <c r="DK580" s="199" t="str">
        <f t="shared" si="791"/>
        <v>DK$17</v>
      </c>
      <c r="DL580" s="199" t="str">
        <f t="shared" si="791"/>
        <v>DL$17</v>
      </c>
    </row>
    <row r="581" spans="1:116" x14ac:dyDescent="0.35">
      <c r="A581" s="174"/>
      <c r="E581" s="8"/>
      <c r="G581" s="175" t="s">
        <v>491</v>
      </c>
      <c r="H581" s="200"/>
      <c r="I581" s="201"/>
      <c r="J581" s="201"/>
      <c r="K581" s="202"/>
      <c r="L581" s="202"/>
      <c r="M581" s="202"/>
      <c r="N581" s="202"/>
      <c r="O581" s="202"/>
      <c r="P581" s="202"/>
      <c r="R581" s="202"/>
      <c r="S581" s="190"/>
      <c r="T581" s="190"/>
      <c r="U581" s="190"/>
      <c r="V581" s="190"/>
      <c r="W581" s="190"/>
      <c r="X581" s="190"/>
      <c r="Y581" s="190"/>
      <c r="Z581" s="190"/>
      <c r="AA581" s="190"/>
      <c r="AB581" s="190"/>
      <c r="AC581" s="190"/>
      <c r="AD581" s="190"/>
      <c r="AE581" s="190"/>
      <c r="AF581" s="190"/>
      <c r="AG581" s="190"/>
      <c r="AH581" s="190"/>
      <c r="AI581" s="190"/>
      <c r="AJ581" s="190"/>
      <c r="AK581" s="190"/>
      <c r="AL581" s="190"/>
      <c r="AM581" s="190"/>
      <c r="AN581" s="190"/>
      <c r="AO581" s="190"/>
      <c r="AP581" s="190"/>
      <c r="AQ581" s="190"/>
      <c r="AR581" s="190"/>
      <c r="AS581" s="190"/>
      <c r="AT581" s="190"/>
      <c r="AU581" s="190"/>
      <c r="AV581" s="190"/>
      <c r="AW581" s="190"/>
      <c r="AX581" s="190"/>
      <c r="AY581" s="190"/>
      <c r="AZ581" s="190"/>
      <c r="BA581" s="190"/>
      <c r="BB581" s="190"/>
      <c r="BC581" s="190"/>
      <c r="BD581" s="190"/>
      <c r="BE581" s="190"/>
      <c r="BF581" s="190"/>
      <c r="BG581" s="190"/>
      <c r="BH581" s="190"/>
      <c r="BI581" s="190"/>
      <c r="BJ581" s="190"/>
      <c r="BK581" s="190"/>
      <c r="BL581" s="190"/>
      <c r="BM581" s="190"/>
      <c r="BN581" s="190"/>
      <c r="BO581" s="190"/>
      <c r="BP581" s="190"/>
      <c r="BQ581" s="190"/>
      <c r="BR581" s="190"/>
      <c r="BS581" s="190"/>
      <c r="BT581" s="190"/>
      <c r="BU581" s="190"/>
      <c r="BV581" s="190"/>
      <c r="BW581" s="190"/>
      <c r="BX581" s="190"/>
      <c r="BY581" s="190"/>
      <c r="BZ581" s="190"/>
      <c r="CA581" s="190"/>
      <c r="CB581" s="190"/>
      <c r="CC581" s="190"/>
      <c r="CD581" s="190"/>
      <c r="CE581" s="190"/>
      <c r="CF581" s="190"/>
      <c r="CG581" s="190"/>
      <c r="CH581" s="190"/>
      <c r="CI581" s="190"/>
      <c r="CJ581" s="190"/>
      <c r="CK581" s="190"/>
      <c r="CL581" s="190"/>
      <c r="CN581" s="201"/>
      <c r="CO581" s="190"/>
      <c r="CP581" s="190"/>
      <c r="CQ581" s="190"/>
      <c r="CR581" s="190"/>
      <c r="CS581" s="190"/>
      <c r="CT581" s="190"/>
      <c r="CU581" s="190"/>
      <c r="CV581" s="190"/>
      <c r="CW581" s="190"/>
      <c r="CX581" s="190"/>
      <c r="CY581" s="190"/>
      <c r="CZ581" s="190"/>
      <c r="DA581" s="190"/>
      <c r="DB581" s="190"/>
      <c r="DC581" s="190"/>
      <c r="DD581" s="190"/>
      <c r="DE581" s="190"/>
      <c r="DF581" s="190"/>
      <c r="DG581" s="190"/>
      <c r="DH581" s="190"/>
      <c r="DI581" s="190"/>
      <c r="DJ581" s="190"/>
      <c r="DK581" s="190"/>
      <c r="DL581" s="190"/>
    </row>
    <row r="582" spans="1:116" x14ac:dyDescent="0.35">
      <c r="A582" s="174"/>
      <c r="E582" s="8"/>
      <c r="G582" s="175" t="s">
        <v>505</v>
      </c>
      <c r="H582" s="200"/>
      <c r="I582" s="201"/>
      <c r="J582" s="201"/>
      <c r="K582" s="202"/>
      <c r="L582" s="202"/>
      <c r="M582" s="202"/>
      <c r="N582" s="202"/>
      <c r="O582" s="202"/>
      <c r="P582" s="202"/>
      <c r="R582" s="202"/>
      <c r="S582" s="190"/>
      <c r="T582" s="190"/>
      <c r="U582" s="190"/>
      <c r="V582" s="190"/>
      <c r="W582" s="190"/>
      <c r="X582" s="190"/>
      <c r="Y582" s="190"/>
      <c r="Z582" s="190"/>
      <c r="AA582" s="190"/>
      <c r="AB582" s="190"/>
      <c r="AC582" s="190"/>
      <c r="AD582" s="190"/>
      <c r="AE582" s="190"/>
      <c r="AF582" s="190"/>
      <c r="AG582" s="190"/>
      <c r="AH582" s="190"/>
      <c r="AI582" s="190"/>
      <c r="AJ582" s="190"/>
      <c r="AK582" s="190"/>
      <c r="AL582" s="190"/>
      <c r="AM582" s="190"/>
      <c r="AN582" s="190"/>
      <c r="AO582" s="190"/>
      <c r="AP582" s="190"/>
      <c r="AQ582" s="190"/>
      <c r="AR582" s="190"/>
      <c r="AS582" s="190"/>
      <c r="AT582" s="190"/>
      <c r="AU582" s="190"/>
      <c r="AV582" s="190"/>
      <c r="AW582" s="190"/>
      <c r="AX582" s="190"/>
      <c r="AY582" s="190"/>
      <c r="AZ582" s="190"/>
      <c r="BA582" s="190"/>
      <c r="BB582" s="190"/>
      <c r="BC582" s="190"/>
      <c r="BD582" s="190"/>
      <c r="BE582" s="190"/>
      <c r="BF582" s="190"/>
      <c r="BG582" s="190"/>
      <c r="BH582" s="190"/>
      <c r="BI582" s="190"/>
      <c r="BJ582" s="190"/>
      <c r="BK582" s="190"/>
      <c r="BL582" s="190"/>
      <c r="BM582" s="190"/>
      <c r="BN582" s="190"/>
      <c r="BO582" s="190"/>
      <c r="BP582" s="190"/>
      <c r="BQ582" s="190"/>
      <c r="BR582" s="190"/>
      <c r="BS582" s="190"/>
      <c r="BT582" s="190"/>
      <c r="BU582" s="190"/>
      <c r="BV582" s="190"/>
      <c r="BW582" s="190"/>
      <c r="BX582" s="190"/>
      <c r="BY582" s="190"/>
      <c r="BZ582" s="190"/>
      <c r="CA582" s="190"/>
      <c r="CB582" s="190"/>
      <c r="CC582" s="190"/>
      <c r="CD582" s="190"/>
      <c r="CE582" s="190"/>
      <c r="CF582" s="190"/>
      <c r="CG582" s="190"/>
      <c r="CH582" s="190"/>
      <c r="CI582" s="190"/>
      <c r="CJ582" s="190"/>
      <c r="CK582" s="190"/>
      <c r="CL582" s="190"/>
      <c r="CN582" s="201"/>
      <c r="CO582" s="190"/>
      <c r="CP582" s="190"/>
      <c r="CQ582" s="190"/>
      <c r="CR582" s="190"/>
      <c r="CS582" s="190"/>
      <c r="CT582" s="190"/>
      <c r="CU582" s="190"/>
      <c r="CV582" s="190"/>
      <c r="CW582" s="190"/>
      <c r="CX582" s="190"/>
      <c r="CY582" s="190"/>
      <c r="CZ582" s="190"/>
      <c r="DA582" s="190"/>
      <c r="DB582" s="190"/>
      <c r="DC582" s="190"/>
      <c r="DD582" s="190"/>
      <c r="DE582" s="190"/>
      <c r="DF582" s="190"/>
      <c r="DG582" s="190"/>
      <c r="DH582" s="190"/>
      <c r="DI582" s="190"/>
      <c r="DJ582" s="190"/>
      <c r="DK582" s="190"/>
      <c r="DL582" s="190"/>
    </row>
    <row r="583" spans="1:116" x14ac:dyDescent="0.35">
      <c r="A583" s="174"/>
      <c r="E583" s="8"/>
      <c r="G583" s="175" t="s">
        <v>463</v>
      </c>
      <c r="H583" s="200"/>
      <c r="I583" s="201"/>
      <c r="J583" s="201"/>
      <c r="K583" s="202"/>
      <c r="L583" s="202"/>
      <c r="M583" s="202"/>
      <c r="N583" s="202"/>
      <c r="O583" s="202"/>
      <c r="P583" s="202"/>
      <c r="R583" s="202"/>
      <c r="S583" s="190" t="str">
        <f t="shared" ref="S583:CD583" si="792">S$22</f>
        <v>S$18</v>
      </c>
      <c r="T583" s="190" t="str">
        <f t="shared" si="792"/>
        <v>T$18</v>
      </c>
      <c r="U583" s="190" t="str">
        <f t="shared" si="792"/>
        <v>U$18</v>
      </c>
      <c r="V583" s="190" t="str">
        <f t="shared" si="792"/>
        <v>V$18</v>
      </c>
      <c r="W583" s="190" t="str">
        <f t="shared" si="792"/>
        <v>W$18</v>
      </c>
      <c r="X583" s="190" t="str">
        <f t="shared" si="792"/>
        <v>X$18</v>
      </c>
      <c r="Y583" s="190" t="str">
        <f t="shared" si="792"/>
        <v>Y$18</v>
      </c>
      <c r="Z583" s="190" t="str">
        <f t="shared" si="792"/>
        <v>Z$18</v>
      </c>
      <c r="AA583" s="190" t="str">
        <f t="shared" si="792"/>
        <v>AA$18</v>
      </c>
      <c r="AB583" s="190" t="str">
        <f t="shared" si="792"/>
        <v>AB$18</v>
      </c>
      <c r="AC583" s="190" t="str">
        <f t="shared" si="792"/>
        <v>AC$18</v>
      </c>
      <c r="AD583" s="190" t="str">
        <f t="shared" si="792"/>
        <v>AD$18</v>
      </c>
      <c r="AE583" s="190" t="str">
        <f t="shared" si="792"/>
        <v>AE$18</v>
      </c>
      <c r="AF583" s="190" t="str">
        <f t="shared" si="792"/>
        <v>AF$18</v>
      </c>
      <c r="AG583" s="190" t="str">
        <f t="shared" si="792"/>
        <v>AG$18</v>
      </c>
      <c r="AH583" s="190" t="str">
        <f t="shared" si="792"/>
        <v>AH$18</v>
      </c>
      <c r="AI583" s="190" t="str">
        <f t="shared" si="792"/>
        <v>AI$18</v>
      </c>
      <c r="AJ583" s="190" t="str">
        <f t="shared" si="792"/>
        <v>AJ$18</v>
      </c>
      <c r="AK583" s="190" t="str">
        <f t="shared" si="792"/>
        <v>AK$18</v>
      </c>
      <c r="AL583" s="190" t="str">
        <f t="shared" si="792"/>
        <v>AL$18</v>
      </c>
      <c r="AM583" s="190" t="str">
        <f t="shared" si="792"/>
        <v>AM$18</v>
      </c>
      <c r="AN583" s="190" t="str">
        <f t="shared" si="792"/>
        <v>AN$18</v>
      </c>
      <c r="AO583" s="190" t="str">
        <f t="shared" si="792"/>
        <v>AO$18</v>
      </c>
      <c r="AP583" s="190" t="str">
        <f t="shared" si="792"/>
        <v>AP$18</v>
      </c>
      <c r="AQ583" s="190" t="str">
        <f t="shared" si="792"/>
        <v>AQ$18</v>
      </c>
      <c r="AR583" s="190" t="str">
        <f t="shared" si="792"/>
        <v>AR$18</v>
      </c>
      <c r="AS583" s="190" t="str">
        <f t="shared" si="792"/>
        <v>AS$18</v>
      </c>
      <c r="AT583" s="190" t="str">
        <f t="shared" si="792"/>
        <v>AT$18</v>
      </c>
      <c r="AU583" s="190" t="str">
        <f t="shared" si="792"/>
        <v>AU$18</v>
      </c>
      <c r="AV583" s="190" t="str">
        <f t="shared" si="792"/>
        <v>AV$18</v>
      </c>
      <c r="AW583" s="190" t="str">
        <f t="shared" si="792"/>
        <v>AW$18</v>
      </c>
      <c r="AX583" s="190" t="str">
        <f t="shared" si="792"/>
        <v>AX$18</v>
      </c>
      <c r="AY583" s="190" t="str">
        <f t="shared" si="792"/>
        <v>AY$18</v>
      </c>
      <c r="AZ583" s="190" t="str">
        <f t="shared" si="792"/>
        <v>AZ$18</v>
      </c>
      <c r="BA583" s="190" t="str">
        <f t="shared" si="792"/>
        <v>BA$18</v>
      </c>
      <c r="BB583" s="190" t="str">
        <f t="shared" si="792"/>
        <v>BB$18</v>
      </c>
      <c r="BC583" s="190" t="str">
        <f t="shared" si="792"/>
        <v>BC$18</v>
      </c>
      <c r="BD583" s="190" t="str">
        <f t="shared" si="792"/>
        <v>BD$18</v>
      </c>
      <c r="BE583" s="190" t="str">
        <f t="shared" si="792"/>
        <v>BE$18</v>
      </c>
      <c r="BF583" s="190" t="str">
        <f t="shared" si="792"/>
        <v>BF$18</v>
      </c>
      <c r="BG583" s="190" t="str">
        <f t="shared" si="792"/>
        <v>BG$18</v>
      </c>
      <c r="BH583" s="190" t="str">
        <f t="shared" si="792"/>
        <v>BH$18</v>
      </c>
      <c r="BI583" s="190" t="str">
        <f t="shared" si="792"/>
        <v>BI$18</v>
      </c>
      <c r="BJ583" s="190" t="str">
        <f t="shared" si="792"/>
        <v>BJ$18</v>
      </c>
      <c r="BK583" s="190" t="str">
        <f t="shared" si="792"/>
        <v>BK$18</v>
      </c>
      <c r="BL583" s="190" t="str">
        <f t="shared" si="792"/>
        <v>BL$18</v>
      </c>
      <c r="BM583" s="190" t="str">
        <f t="shared" si="792"/>
        <v>BM$18</v>
      </c>
      <c r="BN583" s="190" t="str">
        <f t="shared" si="792"/>
        <v>BN$18</v>
      </c>
      <c r="BO583" s="190" t="str">
        <f t="shared" si="792"/>
        <v>BO$18</v>
      </c>
      <c r="BP583" s="190" t="str">
        <f t="shared" si="792"/>
        <v>BP$18</v>
      </c>
      <c r="BQ583" s="190" t="str">
        <f t="shared" si="792"/>
        <v>BQ$18</v>
      </c>
      <c r="BR583" s="190" t="str">
        <f t="shared" si="792"/>
        <v>BR$18</v>
      </c>
      <c r="BS583" s="190" t="str">
        <f t="shared" si="792"/>
        <v>BS$18</v>
      </c>
      <c r="BT583" s="190" t="str">
        <f t="shared" si="792"/>
        <v>BT$18</v>
      </c>
      <c r="BU583" s="190" t="str">
        <f t="shared" si="792"/>
        <v>BU$18</v>
      </c>
      <c r="BV583" s="190" t="str">
        <f t="shared" si="792"/>
        <v>BV$18</v>
      </c>
      <c r="BW583" s="190" t="str">
        <f t="shared" si="792"/>
        <v>BW$18</v>
      </c>
      <c r="BX583" s="190" t="str">
        <f t="shared" si="792"/>
        <v>BX$18</v>
      </c>
      <c r="BY583" s="190" t="str">
        <f t="shared" si="792"/>
        <v>BY$18</v>
      </c>
      <c r="BZ583" s="190" t="str">
        <f t="shared" si="792"/>
        <v>BZ$18</v>
      </c>
      <c r="CA583" s="190" t="str">
        <f t="shared" si="792"/>
        <v>CA$18</v>
      </c>
      <c r="CB583" s="190" t="str">
        <f t="shared" si="792"/>
        <v>CB$18</v>
      </c>
      <c r="CC583" s="190" t="str">
        <f t="shared" si="792"/>
        <v>CC$18</v>
      </c>
      <c r="CD583" s="190" t="str">
        <f t="shared" si="792"/>
        <v>CD$18</v>
      </c>
      <c r="CE583" s="190" t="str">
        <f t="shared" ref="CE583:CL583" si="793">CE$22</f>
        <v>CE$18</v>
      </c>
      <c r="CF583" s="190" t="str">
        <f t="shared" si="793"/>
        <v>CF$18</v>
      </c>
      <c r="CG583" s="190" t="str">
        <f t="shared" si="793"/>
        <v>CG$18</v>
      </c>
      <c r="CH583" s="190" t="str">
        <f t="shared" si="793"/>
        <v>CH$18</v>
      </c>
      <c r="CI583" s="190" t="str">
        <f t="shared" si="793"/>
        <v>CI$18</v>
      </c>
      <c r="CJ583" s="190" t="str">
        <f t="shared" si="793"/>
        <v>CJ$18</v>
      </c>
      <c r="CK583" s="190" t="str">
        <f t="shared" si="793"/>
        <v>CK$18</v>
      </c>
      <c r="CL583" s="190" t="str">
        <f t="shared" si="793"/>
        <v>CL$18</v>
      </c>
      <c r="CN583" s="201"/>
      <c r="CO583" s="190" t="str">
        <f t="shared" ref="CO583:DL583" si="794">CO$22</f>
        <v>CO$18</v>
      </c>
      <c r="CP583" s="190" t="str">
        <f t="shared" si="794"/>
        <v>CP$18</v>
      </c>
      <c r="CQ583" s="190" t="str">
        <f t="shared" si="794"/>
        <v>CQ$18</v>
      </c>
      <c r="CR583" s="190" t="str">
        <f t="shared" si="794"/>
        <v>CR$18</v>
      </c>
      <c r="CS583" s="190" t="str">
        <f t="shared" si="794"/>
        <v>CS$18</v>
      </c>
      <c r="CT583" s="190" t="str">
        <f t="shared" si="794"/>
        <v>CT$18</v>
      </c>
      <c r="CU583" s="190" t="str">
        <f t="shared" si="794"/>
        <v>CU$18</v>
      </c>
      <c r="CV583" s="190" t="str">
        <f t="shared" si="794"/>
        <v>CV$18</v>
      </c>
      <c r="CW583" s="190" t="str">
        <f t="shared" si="794"/>
        <v>CW$18</v>
      </c>
      <c r="CX583" s="190" t="str">
        <f t="shared" si="794"/>
        <v>CX$18</v>
      </c>
      <c r="CY583" s="190" t="str">
        <f t="shared" si="794"/>
        <v>CY$18</v>
      </c>
      <c r="CZ583" s="190" t="str">
        <f t="shared" si="794"/>
        <v>CZ$18</v>
      </c>
      <c r="DA583" s="190" t="str">
        <f t="shared" si="794"/>
        <v>DA$18</v>
      </c>
      <c r="DB583" s="190" t="str">
        <f t="shared" si="794"/>
        <v>DB$18</v>
      </c>
      <c r="DC583" s="190" t="str">
        <f t="shared" si="794"/>
        <v>DC$18</v>
      </c>
      <c r="DD583" s="190" t="str">
        <f t="shared" si="794"/>
        <v>DD$18</v>
      </c>
      <c r="DE583" s="190" t="str">
        <f t="shared" si="794"/>
        <v>DE$18</v>
      </c>
      <c r="DF583" s="190" t="str">
        <f t="shared" si="794"/>
        <v>DF$18</v>
      </c>
      <c r="DG583" s="190" t="str">
        <f t="shared" si="794"/>
        <v>DG$18</v>
      </c>
      <c r="DH583" s="190" t="str">
        <f t="shared" si="794"/>
        <v>DH$18</v>
      </c>
      <c r="DI583" s="190" t="str">
        <f t="shared" si="794"/>
        <v>DI$18</v>
      </c>
      <c r="DJ583" s="190" t="str">
        <f t="shared" si="794"/>
        <v>DJ$18</v>
      </c>
      <c r="DK583" s="190" t="str">
        <f t="shared" si="794"/>
        <v>DK$18</v>
      </c>
      <c r="DL583" s="190" t="str">
        <f t="shared" si="794"/>
        <v>DL$18</v>
      </c>
    </row>
    <row r="584" spans="1:116" x14ac:dyDescent="0.35">
      <c r="A584" s="174"/>
      <c r="E584" s="8"/>
      <c r="G584" s="175" t="s">
        <v>464</v>
      </c>
      <c r="H584" s="200"/>
      <c r="I584" s="201"/>
      <c r="J584" s="201"/>
      <c r="K584" s="202"/>
      <c r="L584" s="202"/>
      <c r="M584" s="202"/>
      <c r="N584" s="202"/>
      <c r="O584" s="202"/>
      <c r="P584" s="202"/>
      <c r="R584" s="202"/>
      <c r="S584" s="190" t="str">
        <f t="shared" ref="S584:CD584" si="795">S$23</f>
        <v>S$19</v>
      </c>
      <c r="T584" s="190" t="str">
        <f t="shared" si="795"/>
        <v>T$19</v>
      </c>
      <c r="U584" s="190" t="str">
        <f t="shared" si="795"/>
        <v>U$19</v>
      </c>
      <c r="V584" s="190" t="str">
        <f t="shared" si="795"/>
        <v>V$19</v>
      </c>
      <c r="W584" s="190" t="str">
        <f t="shared" si="795"/>
        <v>W$19</v>
      </c>
      <c r="X584" s="190" t="str">
        <f t="shared" si="795"/>
        <v>X$19</v>
      </c>
      <c r="Y584" s="190" t="str">
        <f t="shared" si="795"/>
        <v>Y$19</v>
      </c>
      <c r="Z584" s="190" t="str">
        <f t="shared" si="795"/>
        <v>Z$19</v>
      </c>
      <c r="AA584" s="190" t="str">
        <f t="shared" si="795"/>
        <v>AA$19</v>
      </c>
      <c r="AB584" s="190" t="str">
        <f t="shared" si="795"/>
        <v>AB$19</v>
      </c>
      <c r="AC584" s="190" t="str">
        <f t="shared" si="795"/>
        <v>AC$19</v>
      </c>
      <c r="AD584" s="190" t="str">
        <f t="shared" si="795"/>
        <v>AD$19</v>
      </c>
      <c r="AE584" s="190" t="str">
        <f t="shared" si="795"/>
        <v>AE$19</v>
      </c>
      <c r="AF584" s="190" t="str">
        <f t="shared" si="795"/>
        <v>AF$19</v>
      </c>
      <c r="AG584" s="190" t="str">
        <f t="shared" si="795"/>
        <v>AG$19</v>
      </c>
      <c r="AH584" s="190" t="str">
        <f t="shared" si="795"/>
        <v>AH$19</v>
      </c>
      <c r="AI584" s="190" t="str">
        <f t="shared" si="795"/>
        <v>AI$19</v>
      </c>
      <c r="AJ584" s="190" t="str">
        <f t="shared" si="795"/>
        <v>AJ$19</v>
      </c>
      <c r="AK584" s="190" t="str">
        <f t="shared" si="795"/>
        <v>AK$19</v>
      </c>
      <c r="AL584" s="190" t="str">
        <f t="shared" si="795"/>
        <v>AL$19</v>
      </c>
      <c r="AM584" s="190" t="str">
        <f t="shared" si="795"/>
        <v>AM$19</v>
      </c>
      <c r="AN584" s="190" t="str">
        <f t="shared" si="795"/>
        <v>AN$19</v>
      </c>
      <c r="AO584" s="190" t="str">
        <f t="shared" si="795"/>
        <v>AO$19</v>
      </c>
      <c r="AP584" s="190" t="str">
        <f t="shared" si="795"/>
        <v>AP$19</v>
      </c>
      <c r="AQ584" s="190" t="str">
        <f t="shared" si="795"/>
        <v>AQ$19</v>
      </c>
      <c r="AR584" s="190" t="str">
        <f t="shared" si="795"/>
        <v>AR$19</v>
      </c>
      <c r="AS584" s="190" t="str">
        <f t="shared" si="795"/>
        <v>AS$19</v>
      </c>
      <c r="AT584" s="190" t="str">
        <f t="shared" si="795"/>
        <v>AT$19</v>
      </c>
      <c r="AU584" s="190" t="str">
        <f t="shared" si="795"/>
        <v>AU$19</v>
      </c>
      <c r="AV584" s="190" t="str">
        <f t="shared" si="795"/>
        <v>AV$19</v>
      </c>
      <c r="AW584" s="190" t="str">
        <f t="shared" si="795"/>
        <v>AW$19</v>
      </c>
      <c r="AX584" s="190" t="str">
        <f t="shared" si="795"/>
        <v>AX$19</v>
      </c>
      <c r="AY584" s="190" t="str">
        <f t="shared" si="795"/>
        <v>AY$19</v>
      </c>
      <c r="AZ584" s="190" t="str">
        <f t="shared" si="795"/>
        <v>AZ$19</v>
      </c>
      <c r="BA584" s="190" t="str">
        <f t="shared" si="795"/>
        <v>BA$19</v>
      </c>
      <c r="BB584" s="190" t="str">
        <f t="shared" si="795"/>
        <v>BB$19</v>
      </c>
      <c r="BC584" s="190" t="str">
        <f t="shared" si="795"/>
        <v>BC$19</v>
      </c>
      <c r="BD584" s="190" t="str">
        <f t="shared" si="795"/>
        <v>BD$19</v>
      </c>
      <c r="BE584" s="190" t="str">
        <f t="shared" si="795"/>
        <v>BE$19</v>
      </c>
      <c r="BF584" s="190" t="str">
        <f t="shared" si="795"/>
        <v>BF$19</v>
      </c>
      <c r="BG584" s="190" t="str">
        <f t="shared" si="795"/>
        <v>BG$19</v>
      </c>
      <c r="BH584" s="190" t="str">
        <f t="shared" si="795"/>
        <v>BH$19</v>
      </c>
      <c r="BI584" s="190" t="str">
        <f t="shared" si="795"/>
        <v>BI$19</v>
      </c>
      <c r="BJ584" s="190" t="str">
        <f t="shared" si="795"/>
        <v>BJ$19</v>
      </c>
      <c r="BK584" s="190" t="str">
        <f t="shared" si="795"/>
        <v>BK$19</v>
      </c>
      <c r="BL584" s="190" t="str">
        <f t="shared" si="795"/>
        <v>BL$19</v>
      </c>
      <c r="BM584" s="190" t="str">
        <f t="shared" si="795"/>
        <v>BM$19</v>
      </c>
      <c r="BN584" s="190" t="str">
        <f t="shared" si="795"/>
        <v>BN$19</v>
      </c>
      <c r="BO584" s="190" t="str">
        <f t="shared" si="795"/>
        <v>BO$19</v>
      </c>
      <c r="BP584" s="190" t="str">
        <f t="shared" si="795"/>
        <v>BP$19</v>
      </c>
      <c r="BQ584" s="190" t="str">
        <f t="shared" si="795"/>
        <v>BQ$19</v>
      </c>
      <c r="BR584" s="190" t="str">
        <f t="shared" si="795"/>
        <v>BR$19</v>
      </c>
      <c r="BS584" s="190" t="str">
        <f t="shared" si="795"/>
        <v>BS$19</v>
      </c>
      <c r="BT584" s="190" t="str">
        <f t="shared" si="795"/>
        <v>BT$19</v>
      </c>
      <c r="BU584" s="190" t="str">
        <f t="shared" si="795"/>
        <v>BU$19</v>
      </c>
      <c r="BV584" s="190" t="str">
        <f t="shared" si="795"/>
        <v>BV$19</v>
      </c>
      <c r="BW584" s="190" t="str">
        <f t="shared" si="795"/>
        <v>BW$19</v>
      </c>
      <c r="BX584" s="190" t="str">
        <f t="shared" si="795"/>
        <v>BX$19</v>
      </c>
      <c r="BY584" s="190" t="str">
        <f t="shared" si="795"/>
        <v>BY$19</v>
      </c>
      <c r="BZ584" s="190" t="str">
        <f t="shared" si="795"/>
        <v>BZ$19</v>
      </c>
      <c r="CA584" s="190" t="str">
        <f t="shared" si="795"/>
        <v>CA$19</v>
      </c>
      <c r="CB584" s="190" t="str">
        <f t="shared" si="795"/>
        <v>CB$19</v>
      </c>
      <c r="CC584" s="190" t="str">
        <f t="shared" si="795"/>
        <v>CC$19</v>
      </c>
      <c r="CD584" s="190" t="str">
        <f t="shared" si="795"/>
        <v>CD$19</v>
      </c>
      <c r="CE584" s="190" t="str">
        <f t="shared" ref="CE584:CL584" si="796">CE$23</f>
        <v>CE$19</v>
      </c>
      <c r="CF584" s="190" t="str">
        <f t="shared" si="796"/>
        <v>CF$19</v>
      </c>
      <c r="CG584" s="190" t="str">
        <f t="shared" si="796"/>
        <v>CG$19</v>
      </c>
      <c r="CH584" s="190" t="str">
        <f t="shared" si="796"/>
        <v>CH$19</v>
      </c>
      <c r="CI584" s="190" t="str">
        <f t="shared" si="796"/>
        <v>CI$19</v>
      </c>
      <c r="CJ584" s="190" t="str">
        <f t="shared" si="796"/>
        <v>CJ$19</v>
      </c>
      <c r="CK584" s="190" t="str">
        <f t="shared" si="796"/>
        <v>CK$19</v>
      </c>
      <c r="CL584" s="190" t="str">
        <f t="shared" si="796"/>
        <v>CL$19</v>
      </c>
      <c r="CN584" s="201"/>
      <c r="CO584" s="190" t="str">
        <f t="shared" ref="CO584:DL584" si="797">CO$23</f>
        <v>CO$19</v>
      </c>
      <c r="CP584" s="190" t="str">
        <f t="shared" si="797"/>
        <v>CP$19</v>
      </c>
      <c r="CQ584" s="190" t="str">
        <f t="shared" si="797"/>
        <v>CQ$19</v>
      </c>
      <c r="CR584" s="190" t="str">
        <f t="shared" si="797"/>
        <v>CR$19</v>
      </c>
      <c r="CS584" s="190" t="str">
        <f t="shared" si="797"/>
        <v>CS$19</v>
      </c>
      <c r="CT584" s="190" t="str">
        <f t="shared" si="797"/>
        <v>CT$19</v>
      </c>
      <c r="CU584" s="190" t="str">
        <f t="shared" si="797"/>
        <v>CU$19</v>
      </c>
      <c r="CV584" s="190" t="str">
        <f t="shared" si="797"/>
        <v>CV$19</v>
      </c>
      <c r="CW584" s="190" t="str">
        <f t="shared" si="797"/>
        <v>CW$19</v>
      </c>
      <c r="CX584" s="190" t="str">
        <f t="shared" si="797"/>
        <v>CX$19</v>
      </c>
      <c r="CY584" s="190" t="str">
        <f t="shared" si="797"/>
        <v>CY$19</v>
      </c>
      <c r="CZ584" s="190" t="str">
        <f t="shared" si="797"/>
        <v>CZ$19</v>
      </c>
      <c r="DA584" s="190" t="str">
        <f t="shared" si="797"/>
        <v>DA$19</v>
      </c>
      <c r="DB584" s="190" t="str">
        <f t="shared" si="797"/>
        <v>DB$19</v>
      </c>
      <c r="DC584" s="190" t="str">
        <f t="shared" si="797"/>
        <v>DC$19</v>
      </c>
      <c r="DD584" s="190" t="str">
        <f t="shared" si="797"/>
        <v>DD$19</v>
      </c>
      <c r="DE584" s="190" t="str">
        <f t="shared" si="797"/>
        <v>DE$19</v>
      </c>
      <c r="DF584" s="190" t="str">
        <f t="shared" si="797"/>
        <v>DF$19</v>
      </c>
      <c r="DG584" s="190" t="str">
        <f t="shared" si="797"/>
        <v>DG$19</v>
      </c>
      <c r="DH584" s="190" t="str">
        <f t="shared" si="797"/>
        <v>DH$19</v>
      </c>
      <c r="DI584" s="190" t="str">
        <f t="shared" si="797"/>
        <v>DI$19</v>
      </c>
      <c r="DJ584" s="190" t="str">
        <f t="shared" si="797"/>
        <v>DJ$19</v>
      </c>
      <c r="DK584" s="190" t="str">
        <f t="shared" si="797"/>
        <v>DK$19</v>
      </c>
      <c r="DL584" s="190" t="str">
        <f t="shared" si="797"/>
        <v>DL$19</v>
      </c>
    </row>
    <row r="585" spans="1:116" x14ac:dyDescent="0.35">
      <c r="A585" s="48" t="s">
        <v>218</v>
      </c>
      <c r="B585" s="31" t="s">
        <v>81</v>
      </c>
      <c r="C585" s="31"/>
      <c r="D585" t="s">
        <v>786</v>
      </c>
      <c r="E585" s="8" t="str">
        <f t="shared" ref="E585:E598" si="798">ROW()&amp;" "&amp;D585</f>
        <v>585 HOURLY-PV</v>
      </c>
      <c r="F585" t="s">
        <v>413</v>
      </c>
      <c r="G585" s="70" t="s">
        <v>787</v>
      </c>
      <c r="H585" s="48"/>
      <c r="I585" s="304"/>
      <c r="J585" s="304"/>
      <c r="K585" s="48"/>
      <c r="L585" s="48"/>
      <c r="M585" s="48"/>
      <c r="N585" s="48"/>
      <c r="O585" s="48"/>
      <c r="P585" s="48"/>
      <c r="R585" s="70"/>
      <c r="S585" s="70"/>
      <c r="T585" s="70"/>
      <c r="U585" s="70"/>
      <c r="V585" s="70"/>
      <c r="W585" s="70"/>
      <c r="X585" s="70"/>
      <c r="Y585" s="70"/>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c r="CO585" s="70"/>
      <c r="CP585" s="70"/>
      <c r="CQ585" s="70"/>
      <c r="CR585" s="70"/>
      <c r="CS585" s="70"/>
      <c r="CT585" s="70"/>
      <c r="CU585" s="70"/>
      <c r="CV585" s="70"/>
      <c r="CW585" s="70"/>
      <c r="CX585" s="70"/>
      <c r="CY585" s="70"/>
      <c r="CZ585" s="70"/>
      <c r="DA585" s="70"/>
      <c r="DB585" s="70"/>
      <c r="DC585" s="70"/>
      <c r="DD585" s="70"/>
      <c r="DE585" s="70"/>
      <c r="DF585" s="70"/>
      <c r="DG585" s="70"/>
      <c r="DH585" s="70"/>
      <c r="DI585" s="70"/>
      <c r="DJ585" s="70"/>
      <c r="DK585" s="70"/>
      <c r="DL585" s="70"/>
    </row>
    <row r="586" spans="1:116" x14ac:dyDescent="0.35">
      <c r="B586" t="s">
        <v>332</v>
      </c>
      <c r="C586" t="s">
        <v>80</v>
      </c>
      <c r="D586" t="s">
        <v>786</v>
      </c>
      <c r="E586" s="8" t="str">
        <f t="shared" si="798"/>
        <v>586 HOURLY-PV</v>
      </c>
      <c r="G586" s="145" t="str">
        <f>"# of "&amp;G599&amp;"s"</f>
        <v># of projects</v>
      </c>
      <c r="H586" s="12"/>
      <c r="I586" s="60"/>
      <c r="J586" s="60"/>
      <c r="K586" s="15">
        <f t="shared" ref="K586:P586" ca="1" si="799">SUMIF($3:$3,K$2,586:586)</f>
        <v>60000</v>
      </c>
      <c r="L586" s="15">
        <f t="shared" ca="1" si="799"/>
        <v>60000</v>
      </c>
      <c r="M586" s="15">
        <f t="shared" ca="1" si="799"/>
        <v>60000</v>
      </c>
      <c r="N586" s="15">
        <f t="shared" ca="1" si="799"/>
        <v>60000</v>
      </c>
      <c r="O586" s="15">
        <f t="shared" ca="1" si="799"/>
        <v>60000</v>
      </c>
      <c r="P586" s="15">
        <f t="shared" ca="1" si="799"/>
        <v>60000</v>
      </c>
      <c r="R586" s="15"/>
      <c r="S586" s="15" cm="1">
        <f t="array" aca="1" ref="S586" ca="1">INDIRECT(S580)</f>
        <v>5000</v>
      </c>
      <c r="T586" s="15" cm="1">
        <f t="array" aca="1" ref="T586" ca="1">INDIRECT(T580)</f>
        <v>5000</v>
      </c>
      <c r="U586" s="15" cm="1">
        <f t="array" aca="1" ref="U586" ca="1">INDIRECT(U580)</f>
        <v>5000</v>
      </c>
      <c r="V586" s="15" cm="1">
        <f t="array" aca="1" ref="V586" ca="1">INDIRECT(V580)</f>
        <v>5000</v>
      </c>
      <c r="W586" s="15" cm="1">
        <f t="array" aca="1" ref="W586" ca="1">INDIRECT(W580)</f>
        <v>5000</v>
      </c>
      <c r="X586" s="15" cm="1">
        <f t="array" aca="1" ref="X586" ca="1">INDIRECT(X580)</f>
        <v>5000</v>
      </c>
      <c r="Y586" s="15" cm="1">
        <f t="array" aca="1" ref="Y586" ca="1">INDIRECT(Y580)</f>
        <v>5000</v>
      </c>
      <c r="Z586" s="15" cm="1">
        <f t="array" aca="1" ref="Z586" ca="1">INDIRECT(Z580)</f>
        <v>5000</v>
      </c>
      <c r="AA586" s="15" cm="1">
        <f t="array" aca="1" ref="AA586" ca="1">INDIRECT(AA580)</f>
        <v>5000</v>
      </c>
      <c r="AB586" s="15" cm="1">
        <f t="array" aca="1" ref="AB586" ca="1">INDIRECT(AB580)</f>
        <v>5000</v>
      </c>
      <c r="AC586" s="15" cm="1">
        <f t="array" aca="1" ref="AC586" ca="1">INDIRECT(AC580)</f>
        <v>5000</v>
      </c>
      <c r="AD586" s="15" cm="1">
        <f t="array" aca="1" ref="AD586" ca="1">INDIRECT(AD580)</f>
        <v>5000</v>
      </c>
      <c r="AE586" s="15" cm="1">
        <f t="array" aca="1" ref="AE586" ca="1">INDIRECT(AE580)</f>
        <v>5000</v>
      </c>
      <c r="AF586" s="15" cm="1">
        <f t="array" aca="1" ref="AF586" ca="1">INDIRECT(AF580)</f>
        <v>5000</v>
      </c>
      <c r="AG586" s="15" cm="1">
        <f t="array" aca="1" ref="AG586" ca="1">INDIRECT(AG580)</f>
        <v>5000</v>
      </c>
      <c r="AH586" s="15" cm="1">
        <f t="array" aca="1" ref="AH586" ca="1">INDIRECT(AH580)</f>
        <v>5000</v>
      </c>
      <c r="AI586" s="15" cm="1">
        <f t="array" aca="1" ref="AI586" ca="1">INDIRECT(AI580)</f>
        <v>5000</v>
      </c>
      <c r="AJ586" s="15" cm="1">
        <f t="array" aca="1" ref="AJ586" ca="1">INDIRECT(AJ580)</f>
        <v>5000</v>
      </c>
      <c r="AK586" s="15" cm="1">
        <f t="array" aca="1" ref="AK586" ca="1">INDIRECT(AK580)</f>
        <v>5000</v>
      </c>
      <c r="AL586" s="15" cm="1">
        <f t="array" aca="1" ref="AL586" ca="1">INDIRECT(AL580)</f>
        <v>5000</v>
      </c>
      <c r="AM586" s="15" cm="1">
        <f t="array" aca="1" ref="AM586" ca="1">INDIRECT(AM580)</f>
        <v>5000</v>
      </c>
      <c r="AN586" s="15" cm="1">
        <f t="array" aca="1" ref="AN586" ca="1">INDIRECT(AN580)</f>
        <v>5000</v>
      </c>
      <c r="AO586" s="15" cm="1">
        <f t="array" aca="1" ref="AO586" ca="1">INDIRECT(AO580)</f>
        <v>5000</v>
      </c>
      <c r="AP586" s="15" cm="1">
        <f t="array" aca="1" ref="AP586" ca="1">INDIRECT(AP580)</f>
        <v>5000</v>
      </c>
      <c r="AQ586" s="15" cm="1">
        <f t="array" aca="1" ref="AQ586" ca="1">INDIRECT(AQ580)</f>
        <v>5000</v>
      </c>
      <c r="AR586" s="15" cm="1">
        <f t="array" aca="1" ref="AR586" ca="1">INDIRECT(AR580)</f>
        <v>5000</v>
      </c>
      <c r="AS586" s="15" cm="1">
        <f t="array" aca="1" ref="AS586" ca="1">INDIRECT(AS580)</f>
        <v>5000</v>
      </c>
      <c r="AT586" s="15" cm="1">
        <f t="array" aca="1" ref="AT586" ca="1">INDIRECT(AT580)</f>
        <v>5000</v>
      </c>
      <c r="AU586" s="15" cm="1">
        <f t="array" aca="1" ref="AU586" ca="1">INDIRECT(AU580)</f>
        <v>5000</v>
      </c>
      <c r="AV586" s="15" cm="1">
        <f t="array" aca="1" ref="AV586" ca="1">INDIRECT(AV580)</f>
        <v>5000</v>
      </c>
      <c r="AW586" s="15" cm="1">
        <f t="array" aca="1" ref="AW586" ca="1">INDIRECT(AW580)</f>
        <v>5000</v>
      </c>
      <c r="AX586" s="15" cm="1">
        <f t="array" aca="1" ref="AX586" ca="1">INDIRECT(AX580)</f>
        <v>5000</v>
      </c>
      <c r="AY586" s="15" cm="1">
        <f t="array" aca="1" ref="AY586" ca="1">INDIRECT(AY580)</f>
        <v>5000</v>
      </c>
      <c r="AZ586" s="15" cm="1">
        <f t="array" aca="1" ref="AZ586" ca="1">INDIRECT(AZ580)</f>
        <v>5000</v>
      </c>
      <c r="BA586" s="15" cm="1">
        <f t="array" aca="1" ref="BA586" ca="1">INDIRECT(BA580)</f>
        <v>5000</v>
      </c>
      <c r="BB586" s="15" cm="1">
        <f t="array" aca="1" ref="BB586" ca="1">INDIRECT(BB580)</f>
        <v>5000</v>
      </c>
      <c r="BC586" s="15" cm="1">
        <f t="array" aca="1" ref="BC586" ca="1">INDIRECT(BC580)</f>
        <v>5000</v>
      </c>
      <c r="BD586" s="15" cm="1">
        <f t="array" aca="1" ref="BD586" ca="1">INDIRECT(BD580)</f>
        <v>5000</v>
      </c>
      <c r="BE586" s="15" cm="1">
        <f t="array" aca="1" ref="BE586" ca="1">INDIRECT(BE580)</f>
        <v>5000</v>
      </c>
      <c r="BF586" s="15" cm="1">
        <f t="array" aca="1" ref="BF586" ca="1">INDIRECT(BF580)</f>
        <v>5000</v>
      </c>
      <c r="BG586" s="15" cm="1">
        <f t="array" aca="1" ref="BG586" ca="1">INDIRECT(BG580)</f>
        <v>5000</v>
      </c>
      <c r="BH586" s="15" cm="1">
        <f t="array" aca="1" ref="BH586" ca="1">INDIRECT(BH580)</f>
        <v>5000</v>
      </c>
      <c r="BI586" s="15" cm="1">
        <f t="array" aca="1" ref="BI586" ca="1">INDIRECT(BI580)</f>
        <v>5000</v>
      </c>
      <c r="BJ586" s="15" cm="1">
        <f t="array" aca="1" ref="BJ586" ca="1">INDIRECT(BJ580)</f>
        <v>5000</v>
      </c>
      <c r="BK586" s="15" cm="1">
        <f t="array" aca="1" ref="BK586" ca="1">INDIRECT(BK580)</f>
        <v>5000</v>
      </c>
      <c r="BL586" s="15" cm="1">
        <f t="array" aca="1" ref="BL586" ca="1">INDIRECT(BL580)</f>
        <v>5000</v>
      </c>
      <c r="BM586" s="15" cm="1">
        <f t="array" aca="1" ref="BM586" ca="1">INDIRECT(BM580)</f>
        <v>5000</v>
      </c>
      <c r="BN586" s="15" cm="1">
        <f t="array" aca="1" ref="BN586" ca="1">INDIRECT(BN580)</f>
        <v>5000</v>
      </c>
      <c r="BO586" s="15" cm="1">
        <f t="array" aca="1" ref="BO586" ca="1">INDIRECT(BO580)</f>
        <v>5000</v>
      </c>
      <c r="BP586" s="15" cm="1">
        <f t="array" aca="1" ref="BP586" ca="1">INDIRECT(BP580)</f>
        <v>5000</v>
      </c>
      <c r="BQ586" s="15" cm="1">
        <f t="array" aca="1" ref="BQ586" ca="1">INDIRECT(BQ580)</f>
        <v>5000</v>
      </c>
      <c r="BR586" s="15" cm="1">
        <f t="array" aca="1" ref="BR586" ca="1">INDIRECT(BR580)</f>
        <v>5000</v>
      </c>
      <c r="BS586" s="15" cm="1">
        <f t="array" aca="1" ref="BS586" ca="1">INDIRECT(BS580)</f>
        <v>5000</v>
      </c>
      <c r="BT586" s="15" cm="1">
        <f t="array" aca="1" ref="BT586" ca="1">INDIRECT(BT580)</f>
        <v>5000</v>
      </c>
      <c r="BU586" s="15" cm="1">
        <f t="array" aca="1" ref="BU586" ca="1">INDIRECT(BU580)</f>
        <v>5000</v>
      </c>
      <c r="BV586" s="15" cm="1">
        <f t="array" aca="1" ref="BV586" ca="1">INDIRECT(BV580)</f>
        <v>5000</v>
      </c>
      <c r="BW586" s="15" cm="1">
        <f t="array" aca="1" ref="BW586" ca="1">INDIRECT(BW580)</f>
        <v>5000</v>
      </c>
      <c r="BX586" s="15" cm="1">
        <f t="array" aca="1" ref="BX586" ca="1">INDIRECT(BX580)</f>
        <v>5000</v>
      </c>
      <c r="BY586" s="15" cm="1">
        <f t="array" aca="1" ref="BY586" ca="1">INDIRECT(BY580)</f>
        <v>5000</v>
      </c>
      <c r="BZ586" s="15" cm="1">
        <f t="array" aca="1" ref="BZ586" ca="1">INDIRECT(BZ580)</f>
        <v>5000</v>
      </c>
      <c r="CA586" s="15" cm="1">
        <f t="array" aca="1" ref="CA586" ca="1">INDIRECT(CA580)</f>
        <v>5000</v>
      </c>
      <c r="CB586" s="15" cm="1">
        <f t="array" aca="1" ref="CB586" ca="1">INDIRECT(CB580)</f>
        <v>5000</v>
      </c>
      <c r="CC586" s="15" cm="1">
        <f t="array" aca="1" ref="CC586" ca="1">INDIRECT(CC580)</f>
        <v>5000</v>
      </c>
      <c r="CD586" s="15" cm="1">
        <f t="array" aca="1" ref="CD586" ca="1">INDIRECT(CD580)</f>
        <v>5000</v>
      </c>
      <c r="CE586" s="15" cm="1">
        <f t="array" aca="1" ref="CE586" ca="1">INDIRECT(CE580)</f>
        <v>5000</v>
      </c>
      <c r="CF586" s="15" cm="1">
        <f t="array" aca="1" ref="CF586" ca="1">INDIRECT(CF580)</f>
        <v>5000</v>
      </c>
      <c r="CG586" s="15" cm="1">
        <f t="array" aca="1" ref="CG586" ca="1">INDIRECT(CG580)</f>
        <v>5000</v>
      </c>
      <c r="CH586" s="15" cm="1">
        <f t="array" aca="1" ref="CH586" ca="1">INDIRECT(CH580)</f>
        <v>5000</v>
      </c>
      <c r="CI586" s="15" cm="1">
        <f t="array" aca="1" ref="CI586" ca="1">INDIRECT(CI580)</f>
        <v>5000</v>
      </c>
      <c r="CJ586" s="15" cm="1">
        <f t="array" aca="1" ref="CJ586" ca="1">INDIRECT(CJ580)</f>
        <v>5000</v>
      </c>
      <c r="CK586" s="15" cm="1">
        <f t="array" aca="1" ref="CK586" ca="1">INDIRECT(CK580)</f>
        <v>5000</v>
      </c>
      <c r="CL586" s="15" cm="1">
        <f t="array" aca="1" ref="CL586" ca="1">INDIRECT(CL580)</f>
        <v>5000</v>
      </c>
      <c r="CM586" s="15" t="e" cm="1">
        <f t="array" aca="1" ref="CM586" ca="1">INDIRECT(CM580)</f>
        <v>#REF!</v>
      </c>
      <c r="CN586" s="15" t="e" cm="1">
        <f t="array" aca="1" ref="CN586" ca="1">INDIRECT(CN580)</f>
        <v>#REF!</v>
      </c>
      <c r="CO586" s="15" cm="1">
        <f t="array" aca="1" ref="CO586" ca="1">INDIRECT(CO580)</f>
        <v>5000</v>
      </c>
      <c r="CP586" s="15" cm="1">
        <f t="array" aca="1" ref="CP586" ca="1">INDIRECT(CP580)</f>
        <v>5000</v>
      </c>
      <c r="CQ586" s="15" cm="1">
        <f t="array" aca="1" ref="CQ586" ca="1">INDIRECT(CQ580)</f>
        <v>5000</v>
      </c>
      <c r="CR586" s="15" cm="1">
        <f t="array" aca="1" ref="CR586" ca="1">INDIRECT(CR580)</f>
        <v>5000</v>
      </c>
      <c r="CS586" s="15" cm="1">
        <f t="array" aca="1" ref="CS586" ca="1">INDIRECT(CS580)</f>
        <v>5000</v>
      </c>
      <c r="CT586" s="15" cm="1">
        <f t="array" aca="1" ref="CT586" ca="1">INDIRECT(CT580)</f>
        <v>5000</v>
      </c>
      <c r="CU586" s="15" cm="1">
        <f t="array" aca="1" ref="CU586" ca="1">INDIRECT(CU580)</f>
        <v>5000</v>
      </c>
      <c r="CV586" s="15" cm="1">
        <f t="array" aca="1" ref="CV586" ca="1">INDIRECT(CV580)</f>
        <v>5000</v>
      </c>
      <c r="CW586" s="15" cm="1">
        <f t="array" aca="1" ref="CW586" ca="1">INDIRECT(CW580)</f>
        <v>5000</v>
      </c>
      <c r="CX586" s="15" cm="1">
        <f t="array" aca="1" ref="CX586" ca="1">INDIRECT(CX580)</f>
        <v>5000</v>
      </c>
      <c r="CY586" s="15" cm="1">
        <f t="array" aca="1" ref="CY586" ca="1">INDIRECT(CY580)</f>
        <v>5000</v>
      </c>
      <c r="CZ586" s="15" cm="1">
        <f t="array" aca="1" ref="CZ586" ca="1">INDIRECT(CZ580)</f>
        <v>5000</v>
      </c>
      <c r="DA586" s="15" cm="1">
        <f t="array" aca="1" ref="DA586" ca="1">INDIRECT(DA580)</f>
        <v>5000</v>
      </c>
      <c r="DB586" s="15" cm="1">
        <f t="array" aca="1" ref="DB586" ca="1">INDIRECT(DB580)</f>
        <v>5000</v>
      </c>
      <c r="DC586" s="15" cm="1">
        <f t="array" aca="1" ref="DC586" ca="1">INDIRECT(DC580)</f>
        <v>5000</v>
      </c>
      <c r="DD586" s="15" cm="1">
        <f t="array" aca="1" ref="DD586" ca="1">INDIRECT(DD580)</f>
        <v>5000</v>
      </c>
      <c r="DE586" s="15" cm="1">
        <f t="array" aca="1" ref="DE586" ca="1">INDIRECT(DE580)</f>
        <v>5000</v>
      </c>
      <c r="DF586" s="15" cm="1">
        <f t="array" aca="1" ref="DF586" ca="1">INDIRECT(DF580)</f>
        <v>5000</v>
      </c>
      <c r="DG586" s="15" cm="1">
        <f t="array" aca="1" ref="DG586" ca="1">INDIRECT(DG580)</f>
        <v>5000</v>
      </c>
      <c r="DH586" s="15" cm="1">
        <f t="array" aca="1" ref="DH586" ca="1">INDIRECT(DH580)</f>
        <v>5000</v>
      </c>
      <c r="DI586" s="15" cm="1">
        <f t="array" aca="1" ref="DI586" ca="1">INDIRECT(DI580)</f>
        <v>5000</v>
      </c>
      <c r="DJ586" s="15" cm="1">
        <f t="array" aca="1" ref="DJ586" ca="1">INDIRECT(DJ580)</f>
        <v>5000</v>
      </c>
      <c r="DK586" s="15" cm="1">
        <f t="array" aca="1" ref="DK586" ca="1">INDIRECT(DK580)</f>
        <v>5000</v>
      </c>
      <c r="DL586" s="15" cm="1">
        <f t="array" aca="1" ref="DL586" ca="1">INDIRECT(DL580)</f>
        <v>5000</v>
      </c>
    </row>
    <row r="587" spans="1:116" x14ac:dyDescent="0.35">
      <c r="B587" t="str">
        <f>E587</f>
        <v>587 HOURLY-PV</v>
      </c>
      <c r="D587" t="s">
        <v>786</v>
      </c>
      <c r="E587" s="8" t="str">
        <f t="shared" si="798"/>
        <v>587 HOURLY-PV</v>
      </c>
      <c r="G587" s="145" t="str">
        <f>"Avg. # of billable hours/"&amp;G599</f>
        <v>Avg. # of billable hours/project</v>
      </c>
      <c r="H587" s="12"/>
      <c r="I587" s="60"/>
      <c r="J587" s="60"/>
      <c r="K587" s="256">
        <v>100</v>
      </c>
      <c r="L587" s="256">
        <v>100</v>
      </c>
      <c r="M587" s="256">
        <v>100</v>
      </c>
      <c r="N587" s="256">
        <v>100</v>
      </c>
      <c r="O587" s="256">
        <v>100</v>
      </c>
      <c r="P587" s="256">
        <v>100</v>
      </c>
      <c r="R587" s="19"/>
      <c r="S587" s="257" cm="1">
        <f t="array" ref="S587">INDEX($K:$P,ROW(),MATCH(S$3,$K$2:$P$2,0))</f>
        <v>100</v>
      </c>
      <c r="T587" s="257" cm="1">
        <f t="array" ref="T587">INDEX($K:$P,ROW(),MATCH(T$3,$K$2:$P$2,0))</f>
        <v>100</v>
      </c>
      <c r="U587" s="257" cm="1">
        <f t="array" ref="U587">INDEX($K:$P,ROW(),MATCH(U$3,$K$2:$P$2,0))</f>
        <v>100</v>
      </c>
      <c r="V587" s="257" cm="1">
        <f t="array" ref="V587">INDEX($K:$P,ROW(),MATCH(V$3,$K$2:$P$2,0))</f>
        <v>100</v>
      </c>
      <c r="W587" s="257" cm="1">
        <f t="array" ref="W587">INDEX($K:$P,ROW(),MATCH(W$3,$K$2:$P$2,0))</f>
        <v>100</v>
      </c>
      <c r="X587" s="257" cm="1">
        <f t="array" ref="X587">INDEX($K:$P,ROW(),MATCH(X$3,$K$2:$P$2,0))</f>
        <v>100</v>
      </c>
      <c r="Y587" s="257" cm="1">
        <f t="array" ref="Y587">INDEX($K:$P,ROW(),MATCH(Y$3,$K$2:$P$2,0))</f>
        <v>100</v>
      </c>
      <c r="Z587" s="257" cm="1">
        <f t="array" ref="Z587">INDEX($K:$P,ROW(),MATCH(Z$3,$K$2:$P$2,0))</f>
        <v>100</v>
      </c>
      <c r="AA587" s="257" cm="1">
        <f t="array" ref="AA587">INDEX($K:$P,ROW(),MATCH(AA$3,$K$2:$P$2,0))</f>
        <v>100</v>
      </c>
      <c r="AB587" s="257" cm="1">
        <f t="array" ref="AB587">INDEX($K:$P,ROW(),MATCH(AB$3,$K$2:$P$2,0))</f>
        <v>100</v>
      </c>
      <c r="AC587" s="257" cm="1">
        <f t="array" ref="AC587">INDEX($K:$P,ROW(),MATCH(AC$3,$K$2:$P$2,0))</f>
        <v>100</v>
      </c>
      <c r="AD587" s="257" cm="1">
        <f t="array" ref="AD587">INDEX($K:$P,ROW(),MATCH(AD$3,$K$2:$P$2,0))</f>
        <v>100</v>
      </c>
      <c r="AE587" s="257" cm="1">
        <f t="array" ref="AE587">INDEX($K:$P,ROW(),MATCH(AE$3,$K$2:$P$2,0))</f>
        <v>100</v>
      </c>
      <c r="AF587" s="257" cm="1">
        <f t="array" ref="AF587">INDEX($K:$P,ROW(),MATCH(AF$3,$K$2:$P$2,0))</f>
        <v>100</v>
      </c>
      <c r="AG587" s="257" cm="1">
        <f t="array" ref="AG587">INDEX($K:$P,ROW(),MATCH(AG$3,$K$2:$P$2,0))</f>
        <v>100</v>
      </c>
      <c r="AH587" s="257" cm="1">
        <f t="array" ref="AH587">INDEX($K:$P,ROW(),MATCH(AH$3,$K$2:$P$2,0))</f>
        <v>100</v>
      </c>
      <c r="AI587" s="257" cm="1">
        <f t="array" ref="AI587">INDEX($K:$P,ROW(),MATCH(AI$3,$K$2:$P$2,0))</f>
        <v>100</v>
      </c>
      <c r="AJ587" s="257" cm="1">
        <f t="array" ref="AJ587">INDEX($K:$P,ROW(),MATCH(AJ$3,$K$2:$P$2,0))</f>
        <v>100</v>
      </c>
      <c r="AK587" s="257" cm="1">
        <f t="array" ref="AK587">INDEX($K:$P,ROW(),MATCH(AK$3,$K$2:$P$2,0))</f>
        <v>100</v>
      </c>
      <c r="AL587" s="257" cm="1">
        <f t="array" ref="AL587">INDEX($K:$P,ROW(),MATCH(AL$3,$K$2:$P$2,0))</f>
        <v>100</v>
      </c>
      <c r="AM587" s="257" cm="1">
        <f t="array" ref="AM587">INDEX($K:$P,ROW(),MATCH(AM$3,$K$2:$P$2,0))</f>
        <v>100</v>
      </c>
      <c r="AN587" s="257" cm="1">
        <f t="array" ref="AN587">INDEX($K:$P,ROW(),MATCH(AN$3,$K$2:$P$2,0))</f>
        <v>100</v>
      </c>
      <c r="AO587" s="257" cm="1">
        <f t="array" ref="AO587">INDEX($K:$P,ROW(),MATCH(AO$3,$K$2:$P$2,0))</f>
        <v>100</v>
      </c>
      <c r="AP587" s="257" cm="1">
        <f t="array" ref="AP587">INDEX($K:$P,ROW(),MATCH(AP$3,$K$2:$P$2,0))</f>
        <v>100</v>
      </c>
      <c r="AQ587" s="257" cm="1">
        <f t="array" ref="AQ587">INDEX($K:$P,ROW(),MATCH(AQ$3,$K$2:$P$2,0))</f>
        <v>100</v>
      </c>
      <c r="AR587" s="257" cm="1">
        <f t="array" ref="AR587">INDEX($K:$P,ROW(),MATCH(AR$3,$K$2:$P$2,0))</f>
        <v>100</v>
      </c>
      <c r="AS587" s="257" cm="1">
        <f t="array" ref="AS587">INDEX($K:$P,ROW(),MATCH(AS$3,$K$2:$P$2,0))</f>
        <v>100</v>
      </c>
      <c r="AT587" s="257" cm="1">
        <f t="array" ref="AT587">INDEX($K:$P,ROW(),MATCH(AT$3,$K$2:$P$2,0))</f>
        <v>100</v>
      </c>
      <c r="AU587" s="257" cm="1">
        <f t="array" ref="AU587">INDEX($K:$P,ROW(),MATCH(AU$3,$K$2:$P$2,0))</f>
        <v>100</v>
      </c>
      <c r="AV587" s="257" cm="1">
        <f t="array" ref="AV587">INDEX($K:$P,ROW(),MATCH(AV$3,$K$2:$P$2,0))</f>
        <v>100</v>
      </c>
      <c r="AW587" s="257" cm="1">
        <f t="array" ref="AW587">INDEX($K:$P,ROW(),MATCH(AW$3,$K$2:$P$2,0))</f>
        <v>100</v>
      </c>
      <c r="AX587" s="257" cm="1">
        <f t="array" ref="AX587">INDEX($K:$P,ROW(),MATCH(AX$3,$K$2:$P$2,0))</f>
        <v>100</v>
      </c>
      <c r="AY587" s="257" cm="1">
        <f t="array" ref="AY587">INDEX($K:$P,ROW(),MATCH(AY$3,$K$2:$P$2,0))</f>
        <v>100</v>
      </c>
      <c r="AZ587" s="257" cm="1">
        <f t="array" ref="AZ587">INDEX($K:$P,ROW(),MATCH(AZ$3,$K$2:$P$2,0))</f>
        <v>100</v>
      </c>
      <c r="BA587" s="257" cm="1">
        <f t="array" ref="BA587">INDEX($K:$P,ROW(),MATCH(BA$3,$K$2:$P$2,0))</f>
        <v>100</v>
      </c>
      <c r="BB587" s="257" cm="1">
        <f t="array" ref="BB587">INDEX($K:$P,ROW(),MATCH(BB$3,$K$2:$P$2,0))</f>
        <v>100</v>
      </c>
      <c r="BC587" s="257" cm="1">
        <f t="array" ref="BC587">INDEX($K:$P,ROW(),MATCH(BC$3,$K$2:$P$2,0))</f>
        <v>100</v>
      </c>
      <c r="BD587" s="257" cm="1">
        <f t="array" ref="BD587">INDEX($K:$P,ROW(),MATCH(BD$3,$K$2:$P$2,0))</f>
        <v>100</v>
      </c>
      <c r="BE587" s="257" cm="1">
        <f t="array" ref="BE587">INDEX($K:$P,ROW(),MATCH(BE$3,$K$2:$P$2,0))</f>
        <v>100</v>
      </c>
      <c r="BF587" s="257" cm="1">
        <f t="array" ref="BF587">INDEX($K:$P,ROW(),MATCH(BF$3,$K$2:$P$2,0))</f>
        <v>100</v>
      </c>
      <c r="BG587" s="257" cm="1">
        <f t="array" ref="BG587">INDEX($K:$P,ROW(),MATCH(BG$3,$K$2:$P$2,0))</f>
        <v>100</v>
      </c>
      <c r="BH587" s="257" cm="1">
        <f t="array" ref="BH587">INDEX($K:$P,ROW(),MATCH(BH$3,$K$2:$P$2,0))</f>
        <v>100</v>
      </c>
      <c r="BI587" s="257" cm="1">
        <f t="array" ref="BI587">INDEX($K:$P,ROW(),MATCH(BI$3,$K$2:$P$2,0))</f>
        <v>100</v>
      </c>
      <c r="BJ587" s="257" cm="1">
        <f t="array" ref="BJ587">INDEX($K:$P,ROW(),MATCH(BJ$3,$K$2:$P$2,0))</f>
        <v>100</v>
      </c>
      <c r="BK587" s="257" cm="1">
        <f t="array" ref="BK587">INDEX($K:$P,ROW(),MATCH(BK$3,$K$2:$P$2,0))</f>
        <v>100</v>
      </c>
      <c r="BL587" s="257" cm="1">
        <f t="array" ref="BL587">INDEX($K:$P,ROW(),MATCH(BL$3,$K$2:$P$2,0))</f>
        <v>100</v>
      </c>
      <c r="BM587" s="257" cm="1">
        <f t="array" ref="BM587">INDEX($K:$P,ROW(),MATCH(BM$3,$K$2:$P$2,0))</f>
        <v>100</v>
      </c>
      <c r="BN587" s="257" cm="1">
        <f t="array" ref="BN587">INDEX($K:$P,ROW(),MATCH(BN$3,$K$2:$P$2,0))</f>
        <v>100</v>
      </c>
      <c r="BO587" s="257" cm="1">
        <f t="array" ref="BO587">INDEX($K:$P,ROW(),MATCH(BO$3,$K$2:$P$2,0))</f>
        <v>100</v>
      </c>
      <c r="BP587" s="257" cm="1">
        <f t="array" ref="BP587">INDEX($K:$P,ROW(),MATCH(BP$3,$K$2:$P$2,0))</f>
        <v>100</v>
      </c>
      <c r="BQ587" s="257" cm="1">
        <f t="array" ref="BQ587">INDEX($K:$P,ROW(),MATCH(BQ$3,$K$2:$P$2,0))</f>
        <v>100</v>
      </c>
      <c r="BR587" s="257" cm="1">
        <f t="array" ref="BR587">INDEX($K:$P,ROW(),MATCH(BR$3,$K$2:$P$2,0))</f>
        <v>100</v>
      </c>
      <c r="BS587" s="257" cm="1">
        <f t="array" ref="BS587">INDEX($K:$P,ROW(),MATCH(BS$3,$K$2:$P$2,0))</f>
        <v>100</v>
      </c>
      <c r="BT587" s="257" cm="1">
        <f t="array" ref="BT587">INDEX($K:$P,ROW(),MATCH(BT$3,$K$2:$P$2,0))</f>
        <v>100</v>
      </c>
      <c r="BU587" s="257" cm="1">
        <f t="array" ref="BU587">INDEX($K:$P,ROW(),MATCH(BU$3,$K$2:$P$2,0))</f>
        <v>100</v>
      </c>
      <c r="BV587" s="257" cm="1">
        <f t="array" ref="BV587">INDEX($K:$P,ROW(),MATCH(BV$3,$K$2:$P$2,0))</f>
        <v>100</v>
      </c>
      <c r="BW587" s="257" cm="1">
        <f t="array" ref="BW587">INDEX($K:$P,ROW(),MATCH(BW$3,$K$2:$P$2,0))</f>
        <v>100</v>
      </c>
      <c r="BX587" s="257" cm="1">
        <f t="array" ref="BX587">INDEX($K:$P,ROW(),MATCH(BX$3,$K$2:$P$2,0))</f>
        <v>100</v>
      </c>
      <c r="BY587" s="257" cm="1">
        <f t="array" ref="BY587">INDEX($K:$P,ROW(),MATCH(BY$3,$K$2:$P$2,0))</f>
        <v>100</v>
      </c>
      <c r="BZ587" s="257" cm="1">
        <f t="array" ref="BZ587">INDEX($K:$P,ROW(),MATCH(BZ$3,$K$2:$P$2,0))</f>
        <v>100</v>
      </c>
      <c r="CA587" s="257" cm="1">
        <f t="array" ref="CA587">INDEX($K:$P,ROW(),MATCH(CA$3,$K$2:$P$2,0))</f>
        <v>100</v>
      </c>
      <c r="CB587" s="257" cm="1">
        <f t="array" ref="CB587">INDEX($K:$P,ROW(),MATCH(CB$3,$K$2:$P$2,0))</f>
        <v>100</v>
      </c>
      <c r="CC587" s="257" cm="1">
        <f t="array" ref="CC587">INDEX($K:$P,ROW(),MATCH(CC$3,$K$2:$P$2,0))</f>
        <v>100</v>
      </c>
      <c r="CD587" s="257" cm="1">
        <f t="array" ref="CD587">INDEX($K:$P,ROW(),MATCH(CD$3,$K$2:$P$2,0))</f>
        <v>100</v>
      </c>
      <c r="CE587" s="257" cm="1">
        <f t="array" ref="CE587">INDEX($K:$P,ROW(),MATCH(CE$3,$K$2:$P$2,0))</f>
        <v>100</v>
      </c>
      <c r="CF587" s="257" cm="1">
        <f t="array" ref="CF587">INDEX($K:$P,ROW(),MATCH(CF$3,$K$2:$P$2,0))</f>
        <v>100</v>
      </c>
      <c r="CG587" s="257" cm="1">
        <f t="array" ref="CG587">INDEX($K:$P,ROW(),MATCH(CG$3,$K$2:$P$2,0))</f>
        <v>100</v>
      </c>
      <c r="CH587" s="257" cm="1">
        <f t="array" ref="CH587">INDEX($K:$P,ROW(),MATCH(CH$3,$K$2:$P$2,0))</f>
        <v>100</v>
      </c>
      <c r="CI587" s="257" cm="1">
        <f t="array" ref="CI587">INDEX($K:$P,ROW(),MATCH(CI$3,$K$2:$P$2,0))</f>
        <v>100</v>
      </c>
      <c r="CJ587" s="257" cm="1">
        <f t="array" ref="CJ587">INDEX($K:$P,ROW(),MATCH(CJ$3,$K$2:$P$2,0))</f>
        <v>100</v>
      </c>
      <c r="CK587" s="257" cm="1">
        <f t="array" ref="CK587">INDEX($K:$P,ROW(),MATCH(CK$3,$K$2:$P$2,0))</f>
        <v>100</v>
      </c>
      <c r="CL587" s="257" cm="1">
        <f t="array" ref="CL587">INDEX($K:$P,ROW(),MATCH(CL$3,$K$2:$P$2,0))</f>
        <v>100</v>
      </c>
      <c r="CM587" s="364"/>
      <c r="CN587" s="365"/>
      <c r="CO587" s="257" t="e" cm="1">
        <f t="array" ref="CO587">INDEX($K:$P,ROW(),MATCH(CO$3,$K$2:$P$2,0))</f>
        <v>#N/A</v>
      </c>
      <c r="CP587" s="257" t="e" cm="1">
        <f t="array" ref="CP587">INDEX($K:$P,ROW(),MATCH(CP$3,$K$2:$P$2,0))</f>
        <v>#N/A</v>
      </c>
      <c r="CQ587" s="257" t="e" cm="1">
        <f t="array" ref="CQ587">INDEX($K:$P,ROW(),MATCH(CQ$3,$K$2:$P$2,0))</f>
        <v>#N/A</v>
      </c>
      <c r="CR587" s="257" t="e" cm="1">
        <f t="array" ref="CR587">INDEX($K:$P,ROW(),MATCH(CR$3,$K$2:$P$2,0))</f>
        <v>#N/A</v>
      </c>
      <c r="CS587" s="257" t="e" cm="1">
        <f t="array" ref="CS587">INDEX($K:$P,ROW(),MATCH(CS$3,$K$2:$P$2,0))</f>
        <v>#N/A</v>
      </c>
      <c r="CT587" s="257" t="e" cm="1">
        <f t="array" ref="CT587">INDEX($K:$P,ROW(),MATCH(CT$3,$K$2:$P$2,0))</f>
        <v>#N/A</v>
      </c>
      <c r="CU587" s="257" t="e" cm="1">
        <f t="array" ref="CU587">INDEX($K:$P,ROW(),MATCH(CU$3,$K$2:$P$2,0))</f>
        <v>#N/A</v>
      </c>
      <c r="CV587" s="257" t="e" cm="1">
        <f t="array" ref="CV587">INDEX($K:$P,ROW(),MATCH(CV$3,$K$2:$P$2,0))</f>
        <v>#N/A</v>
      </c>
      <c r="CW587" s="257" t="e" cm="1">
        <f t="array" ref="CW587">INDEX($K:$P,ROW(),MATCH(CW$3,$K$2:$P$2,0))</f>
        <v>#N/A</v>
      </c>
      <c r="CX587" s="257" t="e" cm="1">
        <f t="array" ref="CX587">INDEX($K:$P,ROW(),MATCH(CX$3,$K$2:$P$2,0))</f>
        <v>#N/A</v>
      </c>
      <c r="CY587" s="257" t="e" cm="1">
        <f t="array" ref="CY587">INDEX($K:$P,ROW(),MATCH(CY$3,$K$2:$P$2,0))</f>
        <v>#N/A</v>
      </c>
      <c r="CZ587" s="257" t="e" cm="1">
        <f t="array" ref="CZ587">INDEX($K:$P,ROW(),MATCH(CZ$3,$K$2:$P$2,0))</f>
        <v>#N/A</v>
      </c>
      <c r="DA587" s="257" t="e" cm="1">
        <f t="array" ref="DA587">INDEX($K:$P,ROW(),MATCH(DA$3,$K$2:$P$2,0))</f>
        <v>#N/A</v>
      </c>
      <c r="DB587" s="257" t="e" cm="1">
        <f t="array" ref="DB587">INDEX($K:$P,ROW(),MATCH(DB$3,$K$2:$P$2,0))</f>
        <v>#N/A</v>
      </c>
      <c r="DC587" s="257" t="e" cm="1">
        <f t="array" ref="DC587">INDEX($K:$P,ROW(),MATCH(DC$3,$K$2:$P$2,0))</f>
        <v>#N/A</v>
      </c>
      <c r="DD587" s="257" t="e" cm="1">
        <f t="array" ref="DD587">INDEX($K:$P,ROW(),MATCH(DD$3,$K$2:$P$2,0))</f>
        <v>#N/A</v>
      </c>
      <c r="DE587" s="257" t="e" cm="1">
        <f t="array" ref="DE587">INDEX($K:$P,ROW(),MATCH(DE$3,$K$2:$P$2,0))</f>
        <v>#N/A</v>
      </c>
      <c r="DF587" s="257" t="e" cm="1">
        <f t="array" ref="DF587">INDEX($K:$P,ROW(),MATCH(DF$3,$K$2:$P$2,0))</f>
        <v>#N/A</v>
      </c>
      <c r="DG587" s="257" t="e" cm="1">
        <f t="array" ref="DG587">INDEX($K:$P,ROW(),MATCH(DG$3,$K$2:$P$2,0))</f>
        <v>#N/A</v>
      </c>
      <c r="DH587" s="257" t="e" cm="1">
        <f t="array" ref="DH587">INDEX($K:$P,ROW(),MATCH(DH$3,$K$2:$P$2,0))</f>
        <v>#N/A</v>
      </c>
      <c r="DI587" s="257" t="e" cm="1">
        <f t="array" ref="DI587">INDEX($K:$P,ROW(),MATCH(DI$3,$K$2:$P$2,0))</f>
        <v>#N/A</v>
      </c>
      <c r="DJ587" s="257" t="e" cm="1">
        <f t="array" ref="DJ587">INDEX($K:$P,ROW(),MATCH(DJ$3,$K$2:$P$2,0))</f>
        <v>#N/A</v>
      </c>
      <c r="DK587" s="257" t="e" cm="1">
        <f t="array" ref="DK587">INDEX($K:$P,ROW(),MATCH(DK$3,$K$2:$P$2,0))</f>
        <v>#N/A</v>
      </c>
      <c r="DL587" s="257" t="e" cm="1">
        <f t="array" ref="DL587">INDEX($K:$P,ROW(),MATCH(DL$3,$K$2:$P$2,0))</f>
        <v>#N/A</v>
      </c>
    </row>
    <row r="588" spans="1:116" x14ac:dyDescent="0.35">
      <c r="D588" t="s">
        <v>786</v>
      </c>
      <c r="E588" s="8" t="str">
        <f t="shared" ref="E588:E591" si="800">ROW()&amp;" "&amp;D588</f>
        <v>588 HOURLY-PV</v>
      </c>
      <c r="G588" s="127" t="s">
        <v>788</v>
      </c>
      <c r="H588" s="12"/>
      <c r="I588" s="60"/>
      <c r="J588" s="60"/>
      <c r="K588" s="38">
        <f t="shared" ref="K588:P588" ca="1" si="801">SUMIF($3:$3,K$2,588:588)</f>
        <v>6000000</v>
      </c>
      <c r="L588" s="38">
        <f t="shared" ca="1" si="801"/>
        <v>6000000</v>
      </c>
      <c r="M588" s="38">
        <f t="shared" ca="1" si="801"/>
        <v>6000000</v>
      </c>
      <c r="N588" s="38">
        <f t="shared" ca="1" si="801"/>
        <v>6000000</v>
      </c>
      <c r="O588" s="38">
        <f t="shared" ca="1" si="801"/>
        <v>6000000</v>
      </c>
      <c r="P588" s="38">
        <f t="shared" ca="1" si="801"/>
        <v>6000000</v>
      </c>
      <c r="R588" s="19"/>
      <c r="S588" s="38" cm="1">
        <f t="array" aca="1" ref="S588" ca="1">S587*INDIRECT(S580)</f>
        <v>500000</v>
      </c>
      <c r="T588" s="38" cm="1">
        <f t="array" aca="1" ref="T588" ca="1">T587*INDIRECT(T580)</f>
        <v>500000</v>
      </c>
      <c r="U588" s="38" cm="1">
        <f t="array" aca="1" ref="U588" ca="1">U587*INDIRECT(U580)</f>
        <v>500000</v>
      </c>
      <c r="V588" s="38" cm="1">
        <f t="array" aca="1" ref="V588" ca="1">V587*INDIRECT(V580)</f>
        <v>500000</v>
      </c>
      <c r="W588" s="38" cm="1">
        <f t="array" aca="1" ref="W588" ca="1">W587*INDIRECT(W580)</f>
        <v>500000</v>
      </c>
      <c r="X588" s="38" cm="1">
        <f t="array" aca="1" ref="X588" ca="1">X587*INDIRECT(X580)</f>
        <v>500000</v>
      </c>
      <c r="Y588" s="38" cm="1">
        <f t="array" aca="1" ref="Y588" ca="1">Y587*INDIRECT(Y580)</f>
        <v>500000</v>
      </c>
      <c r="Z588" s="38" cm="1">
        <f t="array" aca="1" ref="Z588" ca="1">Z587*INDIRECT(Z580)</f>
        <v>500000</v>
      </c>
      <c r="AA588" s="38" cm="1">
        <f t="array" aca="1" ref="AA588" ca="1">AA587*INDIRECT(AA580)</f>
        <v>500000</v>
      </c>
      <c r="AB588" s="38" cm="1">
        <f t="array" aca="1" ref="AB588" ca="1">AB587*INDIRECT(AB580)</f>
        <v>500000</v>
      </c>
      <c r="AC588" s="38" cm="1">
        <f t="array" aca="1" ref="AC588" ca="1">AC587*INDIRECT(AC580)</f>
        <v>500000</v>
      </c>
      <c r="AD588" s="38" cm="1">
        <f t="array" aca="1" ref="AD588" ca="1">AD587*INDIRECT(AD580)</f>
        <v>500000</v>
      </c>
      <c r="AE588" s="38" cm="1">
        <f t="array" aca="1" ref="AE588" ca="1">AE587*INDIRECT(AE580)</f>
        <v>500000</v>
      </c>
      <c r="AF588" s="38" cm="1">
        <f t="array" aca="1" ref="AF588" ca="1">AF587*INDIRECT(AF580)</f>
        <v>500000</v>
      </c>
      <c r="AG588" s="38" cm="1">
        <f t="array" aca="1" ref="AG588" ca="1">AG587*INDIRECT(AG580)</f>
        <v>500000</v>
      </c>
      <c r="AH588" s="38" cm="1">
        <f t="array" aca="1" ref="AH588" ca="1">AH587*INDIRECT(AH580)</f>
        <v>500000</v>
      </c>
      <c r="AI588" s="38" cm="1">
        <f t="array" aca="1" ref="AI588" ca="1">AI587*INDIRECT(AI580)</f>
        <v>500000</v>
      </c>
      <c r="AJ588" s="38" cm="1">
        <f t="array" aca="1" ref="AJ588" ca="1">AJ587*INDIRECT(AJ580)</f>
        <v>500000</v>
      </c>
      <c r="AK588" s="38" cm="1">
        <f t="array" aca="1" ref="AK588" ca="1">AK587*INDIRECT(AK580)</f>
        <v>500000</v>
      </c>
      <c r="AL588" s="38" cm="1">
        <f t="array" aca="1" ref="AL588" ca="1">AL587*INDIRECT(AL580)</f>
        <v>500000</v>
      </c>
      <c r="AM588" s="38" cm="1">
        <f t="array" aca="1" ref="AM588" ca="1">AM587*INDIRECT(AM580)</f>
        <v>500000</v>
      </c>
      <c r="AN588" s="38" cm="1">
        <f t="array" aca="1" ref="AN588" ca="1">AN587*INDIRECT(AN580)</f>
        <v>500000</v>
      </c>
      <c r="AO588" s="38" cm="1">
        <f t="array" aca="1" ref="AO588" ca="1">AO587*INDIRECT(AO580)</f>
        <v>500000</v>
      </c>
      <c r="AP588" s="38" cm="1">
        <f t="array" aca="1" ref="AP588" ca="1">AP587*INDIRECT(AP580)</f>
        <v>500000</v>
      </c>
      <c r="AQ588" s="38" cm="1">
        <f t="array" aca="1" ref="AQ588" ca="1">AQ587*INDIRECT(AQ580)</f>
        <v>500000</v>
      </c>
      <c r="AR588" s="38" cm="1">
        <f t="array" aca="1" ref="AR588" ca="1">AR587*INDIRECT(AR580)</f>
        <v>500000</v>
      </c>
      <c r="AS588" s="38" cm="1">
        <f t="array" aca="1" ref="AS588" ca="1">AS587*INDIRECT(AS580)</f>
        <v>500000</v>
      </c>
      <c r="AT588" s="38" cm="1">
        <f t="array" aca="1" ref="AT588" ca="1">AT587*INDIRECT(AT580)</f>
        <v>500000</v>
      </c>
      <c r="AU588" s="38" cm="1">
        <f t="array" aca="1" ref="AU588" ca="1">AU587*INDIRECT(AU580)</f>
        <v>500000</v>
      </c>
      <c r="AV588" s="38" cm="1">
        <f t="array" aca="1" ref="AV588" ca="1">AV587*INDIRECT(AV580)</f>
        <v>500000</v>
      </c>
      <c r="AW588" s="38" cm="1">
        <f t="array" aca="1" ref="AW588" ca="1">AW587*INDIRECT(AW580)</f>
        <v>500000</v>
      </c>
      <c r="AX588" s="38" cm="1">
        <f t="array" aca="1" ref="AX588" ca="1">AX587*INDIRECT(AX580)</f>
        <v>500000</v>
      </c>
      <c r="AY588" s="38" cm="1">
        <f t="array" aca="1" ref="AY588" ca="1">AY587*INDIRECT(AY580)</f>
        <v>500000</v>
      </c>
      <c r="AZ588" s="38" cm="1">
        <f t="array" aca="1" ref="AZ588" ca="1">AZ587*INDIRECT(AZ580)</f>
        <v>500000</v>
      </c>
      <c r="BA588" s="38" cm="1">
        <f t="array" aca="1" ref="BA588" ca="1">BA587*INDIRECT(BA580)</f>
        <v>500000</v>
      </c>
      <c r="BB588" s="38" cm="1">
        <f t="array" aca="1" ref="BB588" ca="1">BB587*INDIRECT(BB580)</f>
        <v>500000</v>
      </c>
      <c r="BC588" s="38" cm="1">
        <f t="array" aca="1" ref="BC588" ca="1">BC587*INDIRECT(BC580)</f>
        <v>500000</v>
      </c>
      <c r="BD588" s="38" cm="1">
        <f t="array" aca="1" ref="BD588" ca="1">BD587*INDIRECT(BD580)</f>
        <v>500000</v>
      </c>
      <c r="BE588" s="38" cm="1">
        <f t="array" aca="1" ref="BE588" ca="1">BE587*INDIRECT(BE580)</f>
        <v>500000</v>
      </c>
      <c r="BF588" s="38" cm="1">
        <f t="array" aca="1" ref="BF588" ca="1">BF587*INDIRECT(BF580)</f>
        <v>500000</v>
      </c>
      <c r="BG588" s="38" cm="1">
        <f t="array" aca="1" ref="BG588" ca="1">BG587*INDIRECT(BG580)</f>
        <v>500000</v>
      </c>
      <c r="BH588" s="38" cm="1">
        <f t="array" aca="1" ref="BH588" ca="1">BH587*INDIRECT(BH580)</f>
        <v>500000</v>
      </c>
      <c r="BI588" s="38" cm="1">
        <f t="array" aca="1" ref="BI588" ca="1">BI587*INDIRECT(BI580)</f>
        <v>500000</v>
      </c>
      <c r="BJ588" s="38" cm="1">
        <f t="array" aca="1" ref="BJ588" ca="1">BJ587*INDIRECT(BJ580)</f>
        <v>500000</v>
      </c>
      <c r="BK588" s="38" cm="1">
        <f t="array" aca="1" ref="BK588" ca="1">BK587*INDIRECT(BK580)</f>
        <v>500000</v>
      </c>
      <c r="BL588" s="38" cm="1">
        <f t="array" aca="1" ref="BL588" ca="1">BL587*INDIRECT(BL580)</f>
        <v>500000</v>
      </c>
      <c r="BM588" s="38" cm="1">
        <f t="array" aca="1" ref="BM588" ca="1">BM587*INDIRECT(BM580)</f>
        <v>500000</v>
      </c>
      <c r="BN588" s="38" cm="1">
        <f t="array" aca="1" ref="BN588" ca="1">BN587*INDIRECT(BN580)</f>
        <v>500000</v>
      </c>
      <c r="BO588" s="38" cm="1">
        <f t="array" aca="1" ref="BO588" ca="1">BO587*INDIRECT(BO580)</f>
        <v>500000</v>
      </c>
      <c r="BP588" s="38" cm="1">
        <f t="array" aca="1" ref="BP588" ca="1">BP587*INDIRECT(BP580)</f>
        <v>500000</v>
      </c>
      <c r="BQ588" s="38" cm="1">
        <f t="array" aca="1" ref="BQ588" ca="1">BQ587*INDIRECT(BQ580)</f>
        <v>500000</v>
      </c>
      <c r="BR588" s="38" cm="1">
        <f t="array" aca="1" ref="BR588" ca="1">BR587*INDIRECT(BR580)</f>
        <v>500000</v>
      </c>
      <c r="BS588" s="38" cm="1">
        <f t="array" aca="1" ref="BS588" ca="1">BS587*INDIRECT(BS580)</f>
        <v>500000</v>
      </c>
      <c r="BT588" s="38" cm="1">
        <f t="array" aca="1" ref="BT588" ca="1">BT587*INDIRECT(BT580)</f>
        <v>500000</v>
      </c>
      <c r="BU588" s="38" cm="1">
        <f t="array" aca="1" ref="BU588" ca="1">BU587*INDIRECT(BU580)</f>
        <v>500000</v>
      </c>
      <c r="BV588" s="38" cm="1">
        <f t="array" aca="1" ref="BV588" ca="1">BV587*INDIRECT(BV580)</f>
        <v>500000</v>
      </c>
      <c r="BW588" s="38" cm="1">
        <f t="array" aca="1" ref="BW588" ca="1">BW587*INDIRECT(BW580)</f>
        <v>500000</v>
      </c>
      <c r="BX588" s="38" cm="1">
        <f t="array" aca="1" ref="BX588" ca="1">BX587*INDIRECT(BX580)</f>
        <v>500000</v>
      </c>
      <c r="BY588" s="38" cm="1">
        <f t="array" aca="1" ref="BY588" ca="1">BY587*INDIRECT(BY580)</f>
        <v>500000</v>
      </c>
      <c r="BZ588" s="38" cm="1">
        <f t="array" aca="1" ref="BZ588" ca="1">BZ587*INDIRECT(BZ580)</f>
        <v>500000</v>
      </c>
      <c r="CA588" s="38" cm="1">
        <f t="array" aca="1" ref="CA588" ca="1">CA587*INDIRECT(CA580)</f>
        <v>500000</v>
      </c>
      <c r="CB588" s="38" cm="1">
        <f t="array" aca="1" ref="CB588" ca="1">CB587*INDIRECT(CB580)</f>
        <v>500000</v>
      </c>
      <c r="CC588" s="38" cm="1">
        <f t="array" aca="1" ref="CC588" ca="1">CC587*INDIRECT(CC580)</f>
        <v>500000</v>
      </c>
      <c r="CD588" s="38" cm="1">
        <f t="array" aca="1" ref="CD588" ca="1">CD587*INDIRECT(CD580)</f>
        <v>500000</v>
      </c>
      <c r="CE588" s="38" cm="1">
        <f t="array" aca="1" ref="CE588" ca="1">CE587*INDIRECT(CE580)</f>
        <v>500000</v>
      </c>
      <c r="CF588" s="38" cm="1">
        <f t="array" aca="1" ref="CF588" ca="1">CF587*INDIRECT(CF580)</f>
        <v>500000</v>
      </c>
      <c r="CG588" s="38" cm="1">
        <f t="array" aca="1" ref="CG588" ca="1">CG587*INDIRECT(CG580)</f>
        <v>500000</v>
      </c>
      <c r="CH588" s="38" cm="1">
        <f t="array" aca="1" ref="CH588" ca="1">CH587*INDIRECT(CH580)</f>
        <v>500000</v>
      </c>
      <c r="CI588" s="38" cm="1">
        <f t="array" aca="1" ref="CI588" ca="1">CI587*INDIRECT(CI580)</f>
        <v>500000</v>
      </c>
      <c r="CJ588" s="38" cm="1">
        <f t="array" aca="1" ref="CJ588" ca="1">CJ587*INDIRECT(CJ580)</f>
        <v>500000</v>
      </c>
      <c r="CK588" s="38" cm="1">
        <f t="array" aca="1" ref="CK588" ca="1">CK587*INDIRECT(CK580)</f>
        <v>500000</v>
      </c>
      <c r="CL588" s="38" cm="1">
        <f t="array" aca="1" ref="CL588" ca="1">CL587*INDIRECT(CL580)</f>
        <v>500000</v>
      </c>
      <c r="CM588" s="38" t="e" cm="1">
        <f t="array" aca="1" ref="CM588" ca="1">CM587*INDIRECT(CM580)</f>
        <v>#REF!</v>
      </c>
      <c r="CN588" s="38" t="e" cm="1">
        <f t="array" aca="1" ref="CN588" ca="1">CN587*INDIRECT(CN580)</f>
        <v>#REF!</v>
      </c>
      <c r="CO588" s="38" t="e" cm="1">
        <f t="array" aca="1" ref="CO588" ca="1">CO587*INDIRECT(CO580)</f>
        <v>#N/A</v>
      </c>
      <c r="CP588" s="38" t="e" cm="1">
        <f t="array" aca="1" ref="CP588" ca="1">CP587*INDIRECT(CP580)</f>
        <v>#N/A</v>
      </c>
      <c r="CQ588" s="38" t="e" cm="1">
        <f t="array" aca="1" ref="CQ588" ca="1">CQ587*INDIRECT(CQ580)</f>
        <v>#N/A</v>
      </c>
      <c r="CR588" s="38" t="e" cm="1">
        <f t="array" aca="1" ref="CR588" ca="1">CR587*INDIRECT(CR580)</f>
        <v>#N/A</v>
      </c>
      <c r="CS588" s="38" t="e" cm="1">
        <f t="array" aca="1" ref="CS588" ca="1">CS587*INDIRECT(CS580)</f>
        <v>#N/A</v>
      </c>
      <c r="CT588" s="38" t="e" cm="1">
        <f t="array" aca="1" ref="CT588" ca="1">CT587*INDIRECT(CT580)</f>
        <v>#N/A</v>
      </c>
      <c r="CU588" s="38" t="e" cm="1">
        <f t="array" aca="1" ref="CU588" ca="1">CU587*INDIRECT(CU580)</f>
        <v>#N/A</v>
      </c>
      <c r="CV588" s="38" t="e" cm="1">
        <f t="array" aca="1" ref="CV588" ca="1">CV587*INDIRECT(CV580)</f>
        <v>#N/A</v>
      </c>
      <c r="CW588" s="38" t="e" cm="1">
        <f t="array" aca="1" ref="CW588" ca="1">CW587*INDIRECT(CW580)</f>
        <v>#N/A</v>
      </c>
      <c r="CX588" s="38" t="e" cm="1">
        <f t="array" aca="1" ref="CX588" ca="1">CX587*INDIRECT(CX580)</f>
        <v>#N/A</v>
      </c>
      <c r="CY588" s="38" t="e" cm="1">
        <f t="array" aca="1" ref="CY588" ca="1">CY587*INDIRECT(CY580)</f>
        <v>#N/A</v>
      </c>
      <c r="CZ588" s="38" t="e" cm="1">
        <f t="array" aca="1" ref="CZ588" ca="1">CZ587*INDIRECT(CZ580)</f>
        <v>#N/A</v>
      </c>
      <c r="DA588" s="38" t="e" cm="1">
        <f t="array" aca="1" ref="DA588" ca="1">DA587*INDIRECT(DA580)</f>
        <v>#N/A</v>
      </c>
      <c r="DB588" s="38" t="e" cm="1">
        <f t="array" aca="1" ref="DB588" ca="1">DB587*INDIRECT(DB580)</f>
        <v>#N/A</v>
      </c>
      <c r="DC588" s="38" t="e" cm="1">
        <f t="array" aca="1" ref="DC588" ca="1">DC587*INDIRECT(DC580)</f>
        <v>#N/A</v>
      </c>
      <c r="DD588" s="38" t="e" cm="1">
        <f t="array" aca="1" ref="DD588" ca="1">DD587*INDIRECT(DD580)</f>
        <v>#N/A</v>
      </c>
      <c r="DE588" s="38" t="e" cm="1">
        <f t="array" aca="1" ref="DE588" ca="1">DE587*INDIRECT(DE580)</f>
        <v>#N/A</v>
      </c>
      <c r="DF588" s="38" t="e" cm="1">
        <f t="array" aca="1" ref="DF588" ca="1">DF587*INDIRECT(DF580)</f>
        <v>#N/A</v>
      </c>
      <c r="DG588" s="38" t="e" cm="1">
        <f t="array" aca="1" ref="DG588" ca="1">DG587*INDIRECT(DG580)</f>
        <v>#N/A</v>
      </c>
      <c r="DH588" s="38" t="e" cm="1">
        <f t="array" aca="1" ref="DH588" ca="1">DH587*INDIRECT(DH580)</f>
        <v>#N/A</v>
      </c>
      <c r="DI588" s="38" t="e" cm="1">
        <f t="array" aca="1" ref="DI588" ca="1">DI587*INDIRECT(DI580)</f>
        <v>#N/A</v>
      </c>
      <c r="DJ588" s="38" t="e" cm="1">
        <f t="array" aca="1" ref="DJ588" ca="1">DJ587*INDIRECT(DJ580)</f>
        <v>#N/A</v>
      </c>
      <c r="DK588" s="38" t="e" cm="1">
        <f t="array" aca="1" ref="DK588" ca="1">DK587*INDIRECT(DK580)</f>
        <v>#N/A</v>
      </c>
      <c r="DL588" s="38" t="e" cm="1">
        <f t="array" aca="1" ref="DL588" ca="1">DL587*INDIRECT(DL580)</f>
        <v>#N/A</v>
      </c>
    </row>
    <row r="589" spans="1:116" x14ac:dyDescent="0.35">
      <c r="D589" t="s">
        <v>786</v>
      </c>
      <c r="E589" s="8" t="str">
        <f t="shared" si="800"/>
        <v>589 HOURLY-PV</v>
      </c>
      <c r="G589" s="145"/>
      <c r="H589" s="12"/>
      <c r="I589" s="60"/>
      <c r="J589" s="60"/>
      <c r="K589" s="8"/>
      <c r="L589" s="8"/>
      <c r="M589" s="8"/>
      <c r="N589" s="8"/>
      <c r="O589" s="8"/>
      <c r="P589" s="8"/>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c r="CN589" s="60"/>
      <c r="CO589" s="19"/>
      <c r="CP589" s="19"/>
      <c r="CQ589" s="19"/>
      <c r="CR589" s="19"/>
      <c r="CS589" s="19"/>
      <c r="CT589" s="19"/>
      <c r="CU589" s="19"/>
      <c r="CV589" s="19"/>
      <c r="CW589" s="19"/>
      <c r="CX589" s="19"/>
      <c r="CY589" s="19"/>
      <c r="CZ589" s="19"/>
      <c r="DA589" s="19"/>
      <c r="DB589" s="19"/>
      <c r="DC589" s="19"/>
      <c r="DD589" s="19"/>
      <c r="DE589" s="19"/>
      <c r="DF589" s="19"/>
      <c r="DG589" s="19"/>
      <c r="DH589" s="19"/>
      <c r="DI589" s="19"/>
      <c r="DJ589" s="19"/>
      <c r="DK589" s="19"/>
      <c r="DL589" s="19"/>
    </row>
    <row r="590" spans="1:116" x14ac:dyDescent="0.35">
      <c r="D590" t="s">
        <v>786</v>
      </c>
      <c r="E590" s="8" t="str">
        <f t="shared" si="800"/>
        <v>590 HOURLY-PV</v>
      </c>
      <c r="G590" s="95" t="str">
        <f>"Revenue - "&amp;G598&amp;":"</f>
        <v>Revenue - (Primary label):</v>
      </c>
      <c r="H590" s="12"/>
      <c r="I590" s="60"/>
      <c r="J590" s="60"/>
      <c r="K590" s="8"/>
      <c r="L590" s="8"/>
      <c r="M590" s="8"/>
      <c r="N590" s="8"/>
      <c r="O590" s="8"/>
      <c r="P590" s="8"/>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c r="CN590" s="60"/>
      <c r="CO590" s="19"/>
      <c r="CP590" s="19"/>
      <c r="CQ590" s="19"/>
      <c r="CR590" s="19"/>
      <c r="CS590" s="19"/>
      <c r="CT590" s="19"/>
      <c r="CU590" s="19"/>
      <c r="CV590" s="19"/>
      <c r="CW590" s="19"/>
      <c r="CX590" s="19"/>
      <c r="CY590" s="19"/>
      <c r="CZ590" s="19"/>
      <c r="DA590" s="19"/>
      <c r="DB590" s="19"/>
      <c r="DC590" s="19"/>
      <c r="DD590" s="19"/>
      <c r="DE590" s="19"/>
      <c r="DF590" s="19"/>
      <c r="DG590" s="19"/>
      <c r="DH590" s="19"/>
      <c r="DI590" s="19"/>
      <c r="DJ590" s="19"/>
      <c r="DK590" s="19"/>
      <c r="DL590" s="19"/>
    </row>
    <row r="591" spans="1:116" x14ac:dyDescent="0.35">
      <c r="D591" t="s">
        <v>786</v>
      </c>
      <c r="E591" s="8" t="str">
        <f t="shared" si="800"/>
        <v>591 HOURLY-PV</v>
      </c>
      <c r="G591" s="145" t="s">
        <v>789</v>
      </c>
      <c r="H591" s="12"/>
      <c r="I591" s="60"/>
      <c r="J591" s="60"/>
      <c r="K591" s="139">
        <v>50</v>
      </c>
      <c r="L591" s="139">
        <v>50</v>
      </c>
      <c r="M591" s="139">
        <v>50</v>
      </c>
      <c r="N591" s="139">
        <v>50</v>
      </c>
      <c r="O591" s="139">
        <v>50</v>
      </c>
      <c r="P591" s="139">
        <v>50</v>
      </c>
      <c r="R591" s="19"/>
      <c r="S591" s="140" cm="1">
        <f t="array" ref="S591">INDEX($K:$P,ROW(),MATCH(S$3,$K$2:$P$2,0))</f>
        <v>50</v>
      </c>
      <c r="T591" s="140" cm="1">
        <f t="array" ref="T591">INDEX($K:$P,ROW(),MATCH(T$3,$K$2:$P$2,0))</f>
        <v>50</v>
      </c>
      <c r="U591" s="140" cm="1">
        <f t="array" ref="U591">INDEX($K:$P,ROW(),MATCH(U$3,$K$2:$P$2,0))</f>
        <v>50</v>
      </c>
      <c r="V591" s="140" cm="1">
        <f t="array" ref="V591">INDEX($K:$P,ROW(),MATCH(V$3,$K$2:$P$2,0))</f>
        <v>50</v>
      </c>
      <c r="W591" s="140" cm="1">
        <f t="array" ref="W591">INDEX($K:$P,ROW(),MATCH(W$3,$K$2:$P$2,0))</f>
        <v>50</v>
      </c>
      <c r="X591" s="140" cm="1">
        <f t="array" ref="X591">INDEX($K:$P,ROW(),MATCH(X$3,$K$2:$P$2,0))</f>
        <v>50</v>
      </c>
      <c r="Y591" s="140" cm="1">
        <f t="array" ref="Y591">INDEX($K:$P,ROW(),MATCH(Y$3,$K$2:$P$2,0))</f>
        <v>50</v>
      </c>
      <c r="Z591" s="140" cm="1">
        <f t="array" ref="Z591">INDEX($K:$P,ROW(),MATCH(Z$3,$K$2:$P$2,0))</f>
        <v>50</v>
      </c>
      <c r="AA591" s="140" cm="1">
        <f t="array" ref="AA591">INDEX($K:$P,ROW(),MATCH(AA$3,$K$2:$P$2,0))</f>
        <v>50</v>
      </c>
      <c r="AB591" s="140" cm="1">
        <f t="array" ref="AB591">INDEX($K:$P,ROW(),MATCH(AB$3,$K$2:$P$2,0))</f>
        <v>50</v>
      </c>
      <c r="AC591" s="140" cm="1">
        <f t="array" ref="AC591">INDEX($K:$P,ROW(),MATCH(AC$3,$K$2:$P$2,0))</f>
        <v>50</v>
      </c>
      <c r="AD591" s="140" cm="1">
        <f t="array" ref="AD591">INDEX($K:$P,ROW(),MATCH(AD$3,$K$2:$P$2,0))</f>
        <v>50</v>
      </c>
      <c r="AE591" s="140" cm="1">
        <f t="array" ref="AE591">INDEX($K:$P,ROW(),MATCH(AE$3,$K$2:$P$2,0))</f>
        <v>50</v>
      </c>
      <c r="AF591" s="140" cm="1">
        <f t="array" ref="AF591">INDEX($K:$P,ROW(),MATCH(AF$3,$K$2:$P$2,0))</f>
        <v>50</v>
      </c>
      <c r="AG591" s="140" cm="1">
        <f t="array" ref="AG591">INDEX($K:$P,ROW(),MATCH(AG$3,$K$2:$P$2,0))</f>
        <v>50</v>
      </c>
      <c r="AH591" s="140" cm="1">
        <f t="array" ref="AH591">INDEX($K:$P,ROW(),MATCH(AH$3,$K$2:$P$2,0))</f>
        <v>50</v>
      </c>
      <c r="AI591" s="140" cm="1">
        <f t="array" ref="AI591">INDEX($K:$P,ROW(),MATCH(AI$3,$K$2:$P$2,0))</f>
        <v>50</v>
      </c>
      <c r="AJ591" s="140" cm="1">
        <f t="array" ref="AJ591">INDEX($K:$P,ROW(),MATCH(AJ$3,$K$2:$P$2,0))</f>
        <v>50</v>
      </c>
      <c r="AK591" s="140" cm="1">
        <f t="array" ref="AK591">INDEX($K:$P,ROW(),MATCH(AK$3,$K$2:$P$2,0))</f>
        <v>50</v>
      </c>
      <c r="AL591" s="140" cm="1">
        <f t="array" ref="AL591">INDEX($K:$P,ROW(),MATCH(AL$3,$K$2:$P$2,0))</f>
        <v>50</v>
      </c>
      <c r="AM591" s="140" cm="1">
        <f t="array" ref="AM591">INDEX($K:$P,ROW(),MATCH(AM$3,$K$2:$P$2,0))</f>
        <v>50</v>
      </c>
      <c r="AN591" s="140" cm="1">
        <f t="array" ref="AN591">INDEX($K:$P,ROW(),MATCH(AN$3,$K$2:$P$2,0))</f>
        <v>50</v>
      </c>
      <c r="AO591" s="140" cm="1">
        <f t="array" ref="AO591">INDEX($K:$P,ROW(),MATCH(AO$3,$K$2:$P$2,0))</f>
        <v>50</v>
      </c>
      <c r="AP591" s="140" cm="1">
        <f t="array" ref="AP591">INDEX($K:$P,ROW(),MATCH(AP$3,$K$2:$P$2,0))</f>
        <v>50</v>
      </c>
      <c r="AQ591" s="140" cm="1">
        <f t="array" ref="AQ591">INDEX($K:$P,ROW(),MATCH(AQ$3,$K$2:$P$2,0))</f>
        <v>50</v>
      </c>
      <c r="AR591" s="140" cm="1">
        <f t="array" ref="AR591">INDEX($K:$P,ROW(),MATCH(AR$3,$K$2:$P$2,0))</f>
        <v>50</v>
      </c>
      <c r="AS591" s="140" cm="1">
        <f t="array" ref="AS591">INDEX($K:$P,ROW(),MATCH(AS$3,$K$2:$P$2,0))</f>
        <v>50</v>
      </c>
      <c r="AT591" s="140" cm="1">
        <f t="array" ref="AT591">INDEX($K:$P,ROW(),MATCH(AT$3,$K$2:$P$2,0))</f>
        <v>50</v>
      </c>
      <c r="AU591" s="140" cm="1">
        <f t="array" ref="AU591">INDEX($K:$P,ROW(),MATCH(AU$3,$K$2:$P$2,0))</f>
        <v>50</v>
      </c>
      <c r="AV591" s="140" cm="1">
        <f t="array" ref="AV591">INDEX($K:$P,ROW(),MATCH(AV$3,$K$2:$P$2,0))</f>
        <v>50</v>
      </c>
      <c r="AW591" s="140" cm="1">
        <f t="array" ref="AW591">INDEX($K:$P,ROW(),MATCH(AW$3,$K$2:$P$2,0))</f>
        <v>50</v>
      </c>
      <c r="AX591" s="140" cm="1">
        <f t="array" ref="AX591">INDEX($K:$P,ROW(),MATCH(AX$3,$K$2:$P$2,0))</f>
        <v>50</v>
      </c>
      <c r="AY591" s="140" cm="1">
        <f t="array" ref="AY591">INDEX($K:$P,ROW(),MATCH(AY$3,$K$2:$P$2,0))</f>
        <v>50</v>
      </c>
      <c r="AZ591" s="140" cm="1">
        <f t="array" ref="AZ591">INDEX($K:$P,ROW(),MATCH(AZ$3,$K$2:$P$2,0))</f>
        <v>50</v>
      </c>
      <c r="BA591" s="140" cm="1">
        <f t="array" ref="BA591">INDEX($K:$P,ROW(),MATCH(BA$3,$K$2:$P$2,0))</f>
        <v>50</v>
      </c>
      <c r="BB591" s="140" cm="1">
        <f t="array" ref="BB591">INDEX($K:$P,ROW(),MATCH(BB$3,$K$2:$P$2,0))</f>
        <v>50</v>
      </c>
      <c r="BC591" s="140" cm="1">
        <f t="array" ref="BC591">INDEX($K:$P,ROW(),MATCH(BC$3,$K$2:$P$2,0))</f>
        <v>50</v>
      </c>
      <c r="BD591" s="140" cm="1">
        <f t="array" ref="BD591">INDEX($K:$P,ROW(),MATCH(BD$3,$K$2:$P$2,0))</f>
        <v>50</v>
      </c>
      <c r="BE591" s="140" cm="1">
        <f t="array" ref="BE591">INDEX($K:$P,ROW(),MATCH(BE$3,$K$2:$P$2,0))</f>
        <v>50</v>
      </c>
      <c r="BF591" s="140" cm="1">
        <f t="array" ref="BF591">INDEX($K:$P,ROW(),MATCH(BF$3,$K$2:$P$2,0))</f>
        <v>50</v>
      </c>
      <c r="BG591" s="140" cm="1">
        <f t="array" ref="BG591">INDEX($K:$P,ROW(),MATCH(BG$3,$K$2:$P$2,0))</f>
        <v>50</v>
      </c>
      <c r="BH591" s="140" cm="1">
        <f t="array" ref="BH591">INDEX($K:$P,ROW(),MATCH(BH$3,$K$2:$P$2,0))</f>
        <v>50</v>
      </c>
      <c r="BI591" s="140" cm="1">
        <f t="array" ref="BI591">INDEX($K:$P,ROW(),MATCH(BI$3,$K$2:$P$2,0))</f>
        <v>50</v>
      </c>
      <c r="BJ591" s="140" cm="1">
        <f t="array" ref="BJ591">INDEX($K:$P,ROW(),MATCH(BJ$3,$K$2:$P$2,0))</f>
        <v>50</v>
      </c>
      <c r="BK591" s="140" cm="1">
        <f t="array" ref="BK591">INDEX($K:$P,ROW(),MATCH(BK$3,$K$2:$P$2,0))</f>
        <v>50</v>
      </c>
      <c r="BL591" s="140" cm="1">
        <f t="array" ref="BL591">INDEX($K:$P,ROW(),MATCH(BL$3,$K$2:$P$2,0))</f>
        <v>50</v>
      </c>
      <c r="BM591" s="140" cm="1">
        <f t="array" ref="BM591">INDEX($K:$P,ROW(),MATCH(BM$3,$K$2:$P$2,0))</f>
        <v>50</v>
      </c>
      <c r="BN591" s="140" cm="1">
        <f t="array" ref="BN591">INDEX($K:$P,ROW(),MATCH(BN$3,$K$2:$P$2,0))</f>
        <v>50</v>
      </c>
      <c r="BO591" s="140" cm="1">
        <f t="array" ref="BO591">INDEX($K:$P,ROW(),MATCH(BO$3,$K$2:$P$2,0))</f>
        <v>50</v>
      </c>
      <c r="BP591" s="140" cm="1">
        <f t="array" ref="BP591">INDEX($K:$P,ROW(),MATCH(BP$3,$K$2:$P$2,0))</f>
        <v>50</v>
      </c>
      <c r="BQ591" s="140" cm="1">
        <f t="array" ref="BQ591">INDEX($K:$P,ROW(),MATCH(BQ$3,$K$2:$P$2,0))</f>
        <v>50</v>
      </c>
      <c r="BR591" s="140" cm="1">
        <f t="array" ref="BR591">INDEX($K:$P,ROW(),MATCH(BR$3,$K$2:$P$2,0))</f>
        <v>50</v>
      </c>
      <c r="BS591" s="140" cm="1">
        <f t="array" ref="BS591">INDEX($K:$P,ROW(),MATCH(BS$3,$K$2:$P$2,0))</f>
        <v>50</v>
      </c>
      <c r="BT591" s="140" cm="1">
        <f t="array" ref="BT591">INDEX($K:$P,ROW(),MATCH(BT$3,$K$2:$P$2,0))</f>
        <v>50</v>
      </c>
      <c r="BU591" s="140" cm="1">
        <f t="array" ref="BU591">INDEX($K:$P,ROW(),MATCH(BU$3,$K$2:$P$2,0))</f>
        <v>50</v>
      </c>
      <c r="BV591" s="140" cm="1">
        <f t="array" ref="BV591">INDEX($K:$P,ROW(),MATCH(BV$3,$K$2:$P$2,0))</f>
        <v>50</v>
      </c>
      <c r="BW591" s="140" cm="1">
        <f t="array" ref="BW591">INDEX($K:$P,ROW(),MATCH(BW$3,$K$2:$P$2,0))</f>
        <v>50</v>
      </c>
      <c r="BX591" s="140" cm="1">
        <f t="array" ref="BX591">INDEX($K:$P,ROW(),MATCH(BX$3,$K$2:$P$2,0))</f>
        <v>50</v>
      </c>
      <c r="BY591" s="140" cm="1">
        <f t="array" ref="BY591">INDEX($K:$P,ROW(),MATCH(BY$3,$K$2:$P$2,0))</f>
        <v>50</v>
      </c>
      <c r="BZ591" s="140" cm="1">
        <f t="array" ref="BZ591">INDEX($K:$P,ROW(),MATCH(BZ$3,$K$2:$P$2,0))</f>
        <v>50</v>
      </c>
      <c r="CA591" s="140" cm="1">
        <f t="array" ref="CA591">INDEX($K:$P,ROW(),MATCH(CA$3,$K$2:$P$2,0))</f>
        <v>50</v>
      </c>
      <c r="CB591" s="140" cm="1">
        <f t="array" ref="CB591">INDEX($K:$P,ROW(),MATCH(CB$3,$K$2:$P$2,0))</f>
        <v>50</v>
      </c>
      <c r="CC591" s="140" cm="1">
        <f t="array" ref="CC591">INDEX($K:$P,ROW(),MATCH(CC$3,$K$2:$P$2,0))</f>
        <v>50</v>
      </c>
      <c r="CD591" s="140" cm="1">
        <f t="array" ref="CD591">INDEX($K:$P,ROW(),MATCH(CD$3,$K$2:$P$2,0))</f>
        <v>50</v>
      </c>
      <c r="CE591" s="140" cm="1">
        <f t="array" ref="CE591">INDEX($K:$P,ROW(),MATCH(CE$3,$K$2:$P$2,0))</f>
        <v>50</v>
      </c>
      <c r="CF591" s="140" cm="1">
        <f t="array" ref="CF591">INDEX($K:$P,ROW(),MATCH(CF$3,$K$2:$P$2,0))</f>
        <v>50</v>
      </c>
      <c r="CG591" s="140" cm="1">
        <f t="array" ref="CG591">INDEX($K:$P,ROW(),MATCH(CG$3,$K$2:$P$2,0))</f>
        <v>50</v>
      </c>
      <c r="CH591" s="140" cm="1">
        <f t="array" ref="CH591">INDEX($K:$P,ROW(),MATCH(CH$3,$K$2:$P$2,0))</f>
        <v>50</v>
      </c>
      <c r="CI591" s="140" cm="1">
        <f t="array" ref="CI591">INDEX($K:$P,ROW(),MATCH(CI$3,$K$2:$P$2,0))</f>
        <v>50</v>
      </c>
      <c r="CJ591" s="140" cm="1">
        <f t="array" ref="CJ591">INDEX($K:$P,ROW(),MATCH(CJ$3,$K$2:$P$2,0))</f>
        <v>50</v>
      </c>
      <c r="CK591" s="140" cm="1">
        <f t="array" ref="CK591">INDEX($K:$P,ROW(),MATCH(CK$3,$K$2:$P$2,0))</f>
        <v>50</v>
      </c>
      <c r="CL591" s="140" cm="1">
        <f t="array" ref="CL591">INDEX($K:$P,ROW(),MATCH(CL$3,$K$2:$P$2,0))</f>
        <v>50</v>
      </c>
      <c r="CM591" s="238"/>
      <c r="CN591" s="366"/>
      <c r="CO591" s="140" t="e" cm="1">
        <f t="array" ref="CO591">INDEX($K:$P,ROW(),MATCH(CO$3,$K$2:$P$2,0))</f>
        <v>#N/A</v>
      </c>
      <c r="CP591" s="140" t="e" cm="1">
        <f t="array" ref="CP591">INDEX($K:$P,ROW(),MATCH(CP$3,$K$2:$P$2,0))</f>
        <v>#N/A</v>
      </c>
      <c r="CQ591" s="140" t="e" cm="1">
        <f t="array" ref="CQ591">INDEX($K:$P,ROW(),MATCH(CQ$3,$K$2:$P$2,0))</f>
        <v>#N/A</v>
      </c>
      <c r="CR591" s="140" t="e" cm="1">
        <f t="array" ref="CR591">INDEX($K:$P,ROW(),MATCH(CR$3,$K$2:$P$2,0))</f>
        <v>#N/A</v>
      </c>
      <c r="CS591" s="140" t="e" cm="1">
        <f t="array" ref="CS591">INDEX($K:$P,ROW(),MATCH(CS$3,$K$2:$P$2,0))</f>
        <v>#N/A</v>
      </c>
      <c r="CT591" s="140" t="e" cm="1">
        <f t="array" ref="CT591">INDEX($K:$P,ROW(),MATCH(CT$3,$K$2:$P$2,0))</f>
        <v>#N/A</v>
      </c>
      <c r="CU591" s="140" t="e" cm="1">
        <f t="array" ref="CU591">INDEX($K:$P,ROW(),MATCH(CU$3,$K$2:$P$2,0))</f>
        <v>#N/A</v>
      </c>
      <c r="CV591" s="140" t="e" cm="1">
        <f t="array" ref="CV591">INDEX($K:$P,ROW(),MATCH(CV$3,$K$2:$P$2,0))</f>
        <v>#N/A</v>
      </c>
      <c r="CW591" s="140" t="e" cm="1">
        <f t="array" ref="CW591">INDEX($K:$P,ROW(),MATCH(CW$3,$K$2:$P$2,0))</f>
        <v>#N/A</v>
      </c>
      <c r="CX591" s="140" t="e" cm="1">
        <f t="array" ref="CX591">INDEX($K:$P,ROW(),MATCH(CX$3,$K$2:$P$2,0))</f>
        <v>#N/A</v>
      </c>
      <c r="CY591" s="140" t="e" cm="1">
        <f t="array" ref="CY591">INDEX($K:$P,ROW(),MATCH(CY$3,$K$2:$P$2,0))</f>
        <v>#N/A</v>
      </c>
      <c r="CZ591" s="140" t="e" cm="1">
        <f t="array" ref="CZ591">INDEX($K:$P,ROW(),MATCH(CZ$3,$K$2:$P$2,0))</f>
        <v>#N/A</v>
      </c>
      <c r="DA591" s="140" t="e" cm="1">
        <f t="array" ref="DA591">INDEX($K:$P,ROW(),MATCH(DA$3,$K$2:$P$2,0))</f>
        <v>#N/A</v>
      </c>
      <c r="DB591" s="140" t="e" cm="1">
        <f t="array" ref="DB591">INDEX($K:$P,ROW(),MATCH(DB$3,$K$2:$P$2,0))</f>
        <v>#N/A</v>
      </c>
      <c r="DC591" s="140" t="e" cm="1">
        <f t="array" ref="DC591">INDEX($K:$P,ROW(),MATCH(DC$3,$K$2:$P$2,0))</f>
        <v>#N/A</v>
      </c>
      <c r="DD591" s="140" t="e" cm="1">
        <f t="array" ref="DD591">INDEX($K:$P,ROW(),MATCH(DD$3,$K$2:$P$2,0))</f>
        <v>#N/A</v>
      </c>
      <c r="DE591" s="140" t="e" cm="1">
        <f t="array" ref="DE591">INDEX($K:$P,ROW(),MATCH(DE$3,$K$2:$P$2,0))</f>
        <v>#N/A</v>
      </c>
      <c r="DF591" s="140" t="e" cm="1">
        <f t="array" ref="DF591">INDEX($K:$P,ROW(),MATCH(DF$3,$K$2:$P$2,0))</f>
        <v>#N/A</v>
      </c>
      <c r="DG591" s="140" t="e" cm="1">
        <f t="array" ref="DG591">INDEX($K:$P,ROW(),MATCH(DG$3,$K$2:$P$2,0))</f>
        <v>#N/A</v>
      </c>
      <c r="DH591" s="140" t="e" cm="1">
        <f t="array" ref="DH591">INDEX($K:$P,ROW(),MATCH(DH$3,$K$2:$P$2,0))</f>
        <v>#N/A</v>
      </c>
      <c r="DI591" s="140" t="e" cm="1">
        <f t="array" ref="DI591">INDEX($K:$P,ROW(),MATCH(DI$3,$K$2:$P$2,0))</f>
        <v>#N/A</v>
      </c>
      <c r="DJ591" s="140" t="e" cm="1">
        <f t="array" ref="DJ591">INDEX($K:$P,ROW(),MATCH(DJ$3,$K$2:$P$2,0))</f>
        <v>#N/A</v>
      </c>
      <c r="DK591" s="140" t="e" cm="1">
        <f t="array" ref="DK591">INDEX($K:$P,ROW(),MATCH(DK$3,$K$2:$P$2,0))</f>
        <v>#N/A</v>
      </c>
      <c r="DL591" s="140" t="e" cm="1">
        <f t="array" ref="DL591">INDEX($K:$P,ROW(),MATCH(DL$3,$K$2:$P$2,0))</f>
        <v>#N/A</v>
      </c>
    </row>
    <row r="592" spans="1:116" x14ac:dyDescent="0.35">
      <c r="C592" t="s">
        <v>198</v>
      </c>
      <c r="D592" t="s">
        <v>786</v>
      </c>
      <c r="E592" s="8" t="str">
        <f t="shared" si="798"/>
        <v>592 HOURLY-PV</v>
      </c>
      <c r="G592" s="126" t="str">
        <f>"Revenue - "&amp;G598</f>
        <v>Revenue - (Primary label)</v>
      </c>
      <c r="H592" s="27"/>
      <c r="I592" s="78"/>
      <c r="J592" s="78"/>
      <c r="K592" s="33">
        <f t="shared" ref="K592:P592" ca="1" si="802">SUMIF($3:$3,K$2,592:592)</f>
        <v>300000000</v>
      </c>
      <c r="L592" s="33">
        <f t="shared" ca="1" si="802"/>
        <v>300000000</v>
      </c>
      <c r="M592" s="33">
        <f t="shared" ca="1" si="802"/>
        <v>300000000</v>
      </c>
      <c r="N592" s="33">
        <f t="shared" ca="1" si="802"/>
        <v>300000000</v>
      </c>
      <c r="O592" s="33">
        <f t="shared" ca="1" si="802"/>
        <v>300000000</v>
      </c>
      <c r="P592" s="33">
        <f t="shared" ca="1" si="802"/>
        <v>300000000</v>
      </c>
      <c r="R592" s="33"/>
      <c r="S592" s="33">
        <f ca="1">S588*S591</f>
        <v>25000000</v>
      </c>
      <c r="T592" s="33">
        <f t="shared" ref="T592:CE592" ca="1" si="803">T588*T591</f>
        <v>25000000</v>
      </c>
      <c r="U592" s="33">
        <f t="shared" ca="1" si="803"/>
        <v>25000000</v>
      </c>
      <c r="V592" s="33">
        <f t="shared" ca="1" si="803"/>
        <v>25000000</v>
      </c>
      <c r="W592" s="33">
        <f t="shared" ca="1" si="803"/>
        <v>25000000</v>
      </c>
      <c r="X592" s="33">
        <f t="shared" ca="1" si="803"/>
        <v>25000000</v>
      </c>
      <c r="Y592" s="33">
        <f t="shared" ca="1" si="803"/>
        <v>25000000</v>
      </c>
      <c r="Z592" s="33">
        <f t="shared" ca="1" si="803"/>
        <v>25000000</v>
      </c>
      <c r="AA592" s="33">
        <f t="shared" ca="1" si="803"/>
        <v>25000000</v>
      </c>
      <c r="AB592" s="33">
        <f t="shared" ca="1" si="803"/>
        <v>25000000</v>
      </c>
      <c r="AC592" s="33">
        <f t="shared" ca="1" si="803"/>
        <v>25000000</v>
      </c>
      <c r="AD592" s="33">
        <f t="shared" ca="1" si="803"/>
        <v>25000000</v>
      </c>
      <c r="AE592" s="33">
        <f t="shared" ca="1" si="803"/>
        <v>25000000</v>
      </c>
      <c r="AF592" s="33">
        <f t="shared" ca="1" si="803"/>
        <v>25000000</v>
      </c>
      <c r="AG592" s="33">
        <f t="shared" ca="1" si="803"/>
        <v>25000000</v>
      </c>
      <c r="AH592" s="33">
        <f t="shared" ca="1" si="803"/>
        <v>25000000</v>
      </c>
      <c r="AI592" s="33">
        <f t="shared" ca="1" si="803"/>
        <v>25000000</v>
      </c>
      <c r="AJ592" s="33">
        <f t="shared" ca="1" si="803"/>
        <v>25000000</v>
      </c>
      <c r="AK592" s="33">
        <f t="shared" ca="1" si="803"/>
        <v>25000000</v>
      </c>
      <c r="AL592" s="33">
        <f t="shared" ca="1" si="803"/>
        <v>25000000</v>
      </c>
      <c r="AM592" s="33">
        <f t="shared" ca="1" si="803"/>
        <v>25000000</v>
      </c>
      <c r="AN592" s="33">
        <f t="shared" ca="1" si="803"/>
        <v>25000000</v>
      </c>
      <c r="AO592" s="33">
        <f t="shared" ca="1" si="803"/>
        <v>25000000</v>
      </c>
      <c r="AP592" s="33">
        <f t="shared" ca="1" si="803"/>
        <v>25000000</v>
      </c>
      <c r="AQ592" s="33">
        <f t="shared" ca="1" si="803"/>
        <v>25000000</v>
      </c>
      <c r="AR592" s="33">
        <f t="shared" ca="1" si="803"/>
        <v>25000000</v>
      </c>
      <c r="AS592" s="33">
        <f t="shared" ca="1" si="803"/>
        <v>25000000</v>
      </c>
      <c r="AT592" s="33">
        <f t="shared" ca="1" si="803"/>
        <v>25000000</v>
      </c>
      <c r="AU592" s="33">
        <f t="shared" ca="1" si="803"/>
        <v>25000000</v>
      </c>
      <c r="AV592" s="33">
        <f t="shared" ca="1" si="803"/>
        <v>25000000</v>
      </c>
      <c r="AW592" s="33">
        <f t="shared" ca="1" si="803"/>
        <v>25000000</v>
      </c>
      <c r="AX592" s="33">
        <f t="shared" ca="1" si="803"/>
        <v>25000000</v>
      </c>
      <c r="AY592" s="33">
        <f t="shared" ca="1" si="803"/>
        <v>25000000</v>
      </c>
      <c r="AZ592" s="33">
        <f t="shared" ca="1" si="803"/>
        <v>25000000</v>
      </c>
      <c r="BA592" s="33">
        <f t="shared" ca="1" si="803"/>
        <v>25000000</v>
      </c>
      <c r="BB592" s="33">
        <f t="shared" ca="1" si="803"/>
        <v>25000000</v>
      </c>
      <c r="BC592" s="33">
        <f t="shared" ca="1" si="803"/>
        <v>25000000</v>
      </c>
      <c r="BD592" s="33">
        <f t="shared" ca="1" si="803"/>
        <v>25000000</v>
      </c>
      <c r="BE592" s="33">
        <f t="shared" ca="1" si="803"/>
        <v>25000000</v>
      </c>
      <c r="BF592" s="33">
        <f t="shared" ca="1" si="803"/>
        <v>25000000</v>
      </c>
      <c r="BG592" s="33">
        <f t="shared" ca="1" si="803"/>
        <v>25000000</v>
      </c>
      <c r="BH592" s="33">
        <f t="shared" ca="1" si="803"/>
        <v>25000000</v>
      </c>
      <c r="BI592" s="33">
        <f t="shared" ca="1" si="803"/>
        <v>25000000</v>
      </c>
      <c r="BJ592" s="33">
        <f t="shared" ca="1" si="803"/>
        <v>25000000</v>
      </c>
      <c r="BK592" s="33">
        <f t="shared" ca="1" si="803"/>
        <v>25000000</v>
      </c>
      <c r="BL592" s="33">
        <f t="shared" ca="1" si="803"/>
        <v>25000000</v>
      </c>
      <c r="BM592" s="33">
        <f t="shared" ca="1" si="803"/>
        <v>25000000</v>
      </c>
      <c r="BN592" s="33">
        <f t="shared" ca="1" si="803"/>
        <v>25000000</v>
      </c>
      <c r="BO592" s="33">
        <f t="shared" ca="1" si="803"/>
        <v>25000000</v>
      </c>
      <c r="BP592" s="33">
        <f t="shared" ca="1" si="803"/>
        <v>25000000</v>
      </c>
      <c r="BQ592" s="33">
        <f t="shared" ca="1" si="803"/>
        <v>25000000</v>
      </c>
      <c r="BR592" s="33">
        <f t="shared" ca="1" si="803"/>
        <v>25000000</v>
      </c>
      <c r="BS592" s="33">
        <f t="shared" ca="1" si="803"/>
        <v>25000000</v>
      </c>
      <c r="BT592" s="33">
        <f t="shared" ca="1" si="803"/>
        <v>25000000</v>
      </c>
      <c r="BU592" s="33">
        <f t="shared" ca="1" si="803"/>
        <v>25000000</v>
      </c>
      <c r="BV592" s="33">
        <f t="shared" ca="1" si="803"/>
        <v>25000000</v>
      </c>
      <c r="BW592" s="33">
        <f t="shared" ca="1" si="803"/>
        <v>25000000</v>
      </c>
      <c r="BX592" s="33">
        <f t="shared" ca="1" si="803"/>
        <v>25000000</v>
      </c>
      <c r="BY592" s="33">
        <f t="shared" ca="1" si="803"/>
        <v>25000000</v>
      </c>
      <c r="BZ592" s="33">
        <f t="shared" ca="1" si="803"/>
        <v>25000000</v>
      </c>
      <c r="CA592" s="33">
        <f t="shared" ca="1" si="803"/>
        <v>25000000</v>
      </c>
      <c r="CB592" s="33">
        <f t="shared" ca="1" si="803"/>
        <v>25000000</v>
      </c>
      <c r="CC592" s="33">
        <f t="shared" ca="1" si="803"/>
        <v>25000000</v>
      </c>
      <c r="CD592" s="33">
        <f t="shared" ca="1" si="803"/>
        <v>25000000</v>
      </c>
      <c r="CE592" s="33">
        <f t="shared" ca="1" si="803"/>
        <v>25000000</v>
      </c>
      <c r="CF592" s="33">
        <f t="shared" ref="CF592:DL592" ca="1" si="804">CF588*CF591</f>
        <v>25000000</v>
      </c>
      <c r="CG592" s="33">
        <f t="shared" ca="1" si="804"/>
        <v>25000000</v>
      </c>
      <c r="CH592" s="33">
        <f t="shared" ca="1" si="804"/>
        <v>25000000</v>
      </c>
      <c r="CI592" s="33">
        <f t="shared" ca="1" si="804"/>
        <v>25000000</v>
      </c>
      <c r="CJ592" s="33">
        <f t="shared" ca="1" si="804"/>
        <v>25000000</v>
      </c>
      <c r="CK592" s="33">
        <f t="shared" ca="1" si="804"/>
        <v>25000000</v>
      </c>
      <c r="CL592" s="33">
        <f t="shared" ca="1" si="804"/>
        <v>25000000</v>
      </c>
      <c r="CM592" s="33" t="e">
        <f t="shared" ca="1" si="804"/>
        <v>#REF!</v>
      </c>
      <c r="CN592" s="33" t="e">
        <f t="shared" ca="1" si="804"/>
        <v>#REF!</v>
      </c>
      <c r="CO592" s="33" t="e">
        <f t="shared" ca="1" si="804"/>
        <v>#N/A</v>
      </c>
      <c r="CP592" s="33" t="e">
        <f t="shared" ca="1" si="804"/>
        <v>#N/A</v>
      </c>
      <c r="CQ592" s="33" t="e">
        <f t="shared" ca="1" si="804"/>
        <v>#N/A</v>
      </c>
      <c r="CR592" s="33" t="e">
        <f t="shared" ca="1" si="804"/>
        <v>#N/A</v>
      </c>
      <c r="CS592" s="33" t="e">
        <f t="shared" ca="1" si="804"/>
        <v>#N/A</v>
      </c>
      <c r="CT592" s="33" t="e">
        <f t="shared" ca="1" si="804"/>
        <v>#N/A</v>
      </c>
      <c r="CU592" s="33" t="e">
        <f t="shared" ca="1" si="804"/>
        <v>#N/A</v>
      </c>
      <c r="CV592" s="33" t="e">
        <f t="shared" ca="1" si="804"/>
        <v>#N/A</v>
      </c>
      <c r="CW592" s="33" t="e">
        <f t="shared" ca="1" si="804"/>
        <v>#N/A</v>
      </c>
      <c r="CX592" s="33" t="e">
        <f t="shared" ca="1" si="804"/>
        <v>#N/A</v>
      </c>
      <c r="CY592" s="33" t="e">
        <f t="shared" ca="1" si="804"/>
        <v>#N/A</v>
      </c>
      <c r="CZ592" s="33" t="e">
        <f t="shared" ca="1" si="804"/>
        <v>#N/A</v>
      </c>
      <c r="DA592" s="33" t="e">
        <f t="shared" ca="1" si="804"/>
        <v>#N/A</v>
      </c>
      <c r="DB592" s="33" t="e">
        <f t="shared" ca="1" si="804"/>
        <v>#N/A</v>
      </c>
      <c r="DC592" s="33" t="e">
        <f t="shared" ca="1" si="804"/>
        <v>#N/A</v>
      </c>
      <c r="DD592" s="33" t="e">
        <f t="shared" ca="1" si="804"/>
        <v>#N/A</v>
      </c>
      <c r="DE592" s="33" t="e">
        <f t="shared" ca="1" si="804"/>
        <v>#N/A</v>
      </c>
      <c r="DF592" s="33" t="e">
        <f t="shared" ca="1" si="804"/>
        <v>#N/A</v>
      </c>
      <c r="DG592" s="33" t="e">
        <f t="shared" ca="1" si="804"/>
        <v>#N/A</v>
      </c>
      <c r="DH592" s="33" t="e">
        <f t="shared" ca="1" si="804"/>
        <v>#N/A</v>
      </c>
      <c r="DI592" s="33" t="e">
        <f t="shared" ca="1" si="804"/>
        <v>#N/A</v>
      </c>
      <c r="DJ592" s="33" t="e">
        <f t="shared" ca="1" si="804"/>
        <v>#N/A</v>
      </c>
      <c r="DK592" s="33" t="e">
        <f t="shared" ca="1" si="804"/>
        <v>#N/A</v>
      </c>
      <c r="DL592" s="33" t="e">
        <f t="shared" ca="1" si="804"/>
        <v>#N/A</v>
      </c>
    </row>
    <row r="593" spans="2:116" x14ac:dyDescent="0.35">
      <c r="D593" t="s">
        <v>786</v>
      </c>
      <c r="E593" s="8" t="str">
        <f t="shared" si="798"/>
        <v>593 HOURLY-PV</v>
      </c>
      <c r="G593" s="126"/>
      <c r="H593" s="27"/>
      <c r="I593" s="78"/>
      <c r="J593" s="78"/>
      <c r="K593" s="33"/>
      <c r="L593" s="33"/>
      <c r="M593" s="33"/>
      <c r="N593" s="33"/>
      <c r="O593" s="33"/>
      <c r="P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c r="BV593" s="33"/>
      <c r="BW593" s="33"/>
      <c r="BX593" s="33"/>
      <c r="BY593" s="33"/>
      <c r="BZ593" s="33"/>
      <c r="CA593" s="33"/>
      <c r="CB593" s="33"/>
      <c r="CC593" s="33"/>
      <c r="CD593" s="33"/>
      <c r="CE593" s="33"/>
      <c r="CF593" s="33"/>
      <c r="CG593" s="33"/>
      <c r="CH593" s="33"/>
      <c r="CI593" s="33"/>
      <c r="CJ593" s="33"/>
      <c r="CK593" s="33"/>
      <c r="CL593" s="33"/>
      <c r="CN593" s="78"/>
      <c r="CO593" s="33"/>
      <c r="CP593" s="33"/>
      <c r="CQ593" s="33"/>
      <c r="CR593" s="33"/>
      <c r="CS593" s="33"/>
      <c r="CT593" s="33"/>
      <c r="CU593" s="33"/>
      <c r="CV593" s="33"/>
      <c r="CW593" s="33"/>
      <c r="CX593" s="33"/>
      <c r="CY593" s="33"/>
      <c r="CZ593" s="33"/>
      <c r="DA593" s="33"/>
      <c r="DB593" s="33"/>
      <c r="DC593" s="33"/>
      <c r="DD593" s="33"/>
      <c r="DE593" s="33"/>
      <c r="DF593" s="33"/>
      <c r="DG593" s="33"/>
      <c r="DH593" s="33"/>
      <c r="DI593" s="33"/>
      <c r="DJ593" s="33"/>
      <c r="DK593" s="33"/>
      <c r="DL593" s="33"/>
    </row>
    <row r="594" spans="2:116" x14ac:dyDescent="0.35">
      <c r="D594" t="s">
        <v>786</v>
      </c>
      <c r="E594" s="8" t="str">
        <f t="shared" si="798"/>
        <v>594 HOURLY-PV</v>
      </c>
      <c r="G594" s="95" t="str">
        <f>"COGS - "&amp;G602&amp;":"</f>
        <v>COGS - (Secondary label):</v>
      </c>
      <c r="H594" s="12"/>
      <c r="I594" s="60"/>
      <c r="J594" s="60"/>
      <c r="K594" s="17"/>
      <c r="L594" s="17"/>
      <c r="M594" s="17"/>
      <c r="N594" s="17"/>
      <c r="O594" s="17"/>
      <c r="P594" s="17"/>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c r="CN594" s="60"/>
      <c r="CO594" s="19"/>
      <c r="CP594" s="19"/>
      <c r="CQ594" s="19"/>
      <c r="CR594" s="19"/>
      <c r="CS594" s="19"/>
      <c r="CT594" s="19"/>
      <c r="CU594" s="19"/>
      <c r="CV594" s="19"/>
      <c r="CW594" s="19"/>
      <c r="CX594" s="19"/>
      <c r="CY594" s="19"/>
      <c r="CZ594" s="19"/>
      <c r="DA594" s="19"/>
      <c r="DB594" s="19"/>
      <c r="DC594" s="19"/>
      <c r="DD594" s="19"/>
      <c r="DE594" s="19"/>
      <c r="DF594" s="19"/>
      <c r="DG594" s="19"/>
      <c r="DH594" s="19"/>
      <c r="DI594" s="19"/>
      <c r="DJ594" s="19"/>
      <c r="DK594" s="19"/>
      <c r="DL594" s="19"/>
    </row>
    <row r="595" spans="2:116" x14ac:dyDescent="0.35">
      <c r="D595" t="s">
        <v>786</v>
      </c>
      <c r="E595" s="8" t="str">
        <f t="shared" si="798"/>
        <v>595 HOURLY-PV</v>
      </c>
      <c r="G595" s="145" t="s">
        <v>789</v>
      </c>
      <c r="H595" s="12"/>
      <c r="I595" s="60"/>
      <c r="J595" s="60"/>
      <c r="K595" s="139">
        <v>25</v>
      </c>
      <c r="L595" s="139">
        <v>25</v>
      </c>
      <c r="M595" s="139">
        <v>25</v>
      </c>
      <c r="N595" s="139">
        <v>25</v>
      </c>
      <c r="O595" s="139">
        <v>25</v>
      </c>
      <c r="P595" s="139">
        <v>25</v>
      </c>
      <c r="R595" s="19"/>
      <c r="S595" s="140" cm="1">
        <f t="array" ref="S595">INDEX($K:$P,ROW(),MATCH(S$3,$K$2:$P$2,0))</f>
        <v>25</v>
      </c>
      <c r="T595" s="140" cm="1">
        <f t="array" ref="T595">INDEX($K:$P,ROW(),MATCH(T$3,$K$2:$P$2,0))</f>
        <v>25</v>
      </c>
      <c r="U595" s="140" cm="1">
        <f t="array" ref="U595">INDEX($K:$P,ROW(),MATCH(U$3,$K$2:$P$2,0))</f>
        <v>25</v>
      </c>
      <c r="V595" s="140" cm="1">
        <f t="array" ref="V595">INDEX($K:$P,ROW(),MATCH(V$3,$K$2:$P$2,0))</f>
        <v>25</v>
      </c>
      <c r="W595" s="140" cm="1">
        <f t="array" ref="W595">INDEX($K:$P,ROW(),MATCH(W$3,$K$2:$P$2,0))</f>
        <v>25</v>
      </c>
      <c r="X595" s="140" cm="1">
        <f t="array" ref="X595">INDEX($K:$P,ROW(),MATCH(X$3,$K$2:$P$2,0))</f>
        <v>25</v>
      </c>
      <c r="Y595" s="140" cm="1">
        <f t="array" ref="Y595">INDEX($K:$P,ROW(),MATCH(Y$3,$K$2:$P$2,0))</f>
        <v>25</v>
      </c>
      <c r="Z595" s="140" cm="1">
        <f t="array" ref="Z595">INDEX($K:$P,ROW(),MATCH(Z$3,$K$2:$P$2,0))</f>
        <v>25</v>
      </c>
      <c r="AA595" s="140" cm="1">
        <f t="array" ref="AA595">INDEX($K:$P,ROW(),MATCH(AA$3,$K$2:$P$2,0))</f>
        <v>25</v>
      </c>
      <c r="AB595" s="140" cm="1">
        <f t="array" ref="AB595">INDEX($K:$P,ROW(),MATCH(AB$3,$K$2:$P$2,0))</f>
        <v>25</v>
      </c>
      <c r="AC595" s="140" cm="1">
        <f t="array" ref="AC595">INDEX($K:$P,ROW(),MATCH(AC$3,$K$2:$P$2,0))</f>
        <v>25</v>
      </c>
      <c r="AD595" s="140" cm="1">
        <f t="array" ref="AD595">INDEX($K:$P,ROW(),MATCH(AD$3,$K$2:$P$2,0))</f>
        <v>25</v>
      </c>
      <c r="AE595" s="140" cm="1">
        <f t="array" ref="AE595">INDEX($K:$P,ROW(),MATCH(AE$3,$K$2:$P$2,0))</f>
        <v>25</v>
      </c>
      <c r="AF595" s="140" cm="1">
        <f t="array" ref="AF595">INDEX($K:$P,ROW(),MATCH(AF$3,$K$2:$P$2,0))</f>
        <v>25</v>
      </c>
      <c r="AG595" s="140" cm="1">
        <f t="array" ref="AG595">INDEX($K:$P,ROW(),MATCH(AG$3,$K$2:$P$2,0))</f>
        <v>25</v>
      </c>
      <c r="AH595" s="140" cm="1">
        <f t="array" ref="AH595">INDEX($K:$P,ROW(),MATCH(AH$3,$K$2:$P$2,0))</f>
        <v>25</v>
      </c>
      <c r="AI595" s="140" cm="1">
        <f t="array" ref="AI595">INDEX($K:$P,ROW(),MATCH(AI$3,$K$2:$P$2,0))</f>
        <v>25</v>
      </c>
      <c r="AJ595" s="140" cm="1">
        <f t="array" ref="AJ595">INDEX($K:$P,ROW(),MATCH(AJ$3,$K$2:$P$2,0))</f>
        <v>25</v>
      </c>
      <c r="AK595" s="140" cm="1">
        <f t="array" ref="AK595">INDEX($K:$P,ROW(),MATCH(AK$3,$K$2:$P$2,0))</f>
        <v>25</v>
      </c>
      <c r="AL595" s="140" cm="1">
        <f t="array" ref="AL595">INDEX($K:$P,ROW(),MATCH(AL$3,$K$2:$P$2,0))</f>
        <v>25</v>
      </c>
      <c r="AM595" s="140" cm="1">
        <f t="array" ref="AM595">INDEX($K:$P,ROW(),MATCH(AM$3,$K$2:$P$2,0))</f>
        <v>25</v>
      </c>
      <c r="AN595" s="140" cm="1">
        <f t="array" ref="AN595">INDEX($K:$P,ROW(),MATCH(AN$3,$K$2:$P$2,0))</f>
        <v>25</v>
      </c>
      <c r="AO595" s="140" cm="1">
        <f t="array" ref="AO595">INDEX($K:$P,ROW(),MATCH(AO$3,$K$2:$P$2,0))</f>
        <v>25</v>
      </c>
      <c r="AP595" s="140" cm="1">
        <f t="array" ref="AP595">INDEX($K:$P,ROW(),MATCH(AP$3,$K$2:$P$2,0))</f>
        <v>25</v>
      </c>
      <c r="AQ595" s="140" cm="1">
        <f t="array" ref="AQ595">INDEX($K:$P,ROW(),MATCH(AQ$3,$K$2:$P$2,0))</f>
        <v>25</v>
      </c>
      <c r="AR595" s="140" cm="1">
        <f t="array" ref="AR595">INDEX($K:$P,ROW(),MATCH(AR$3,$K$2:$P$2,0))</f>
        <v>25</v>
      </c>
      <c r="AS595" s="140" cm="1">
        <f t="array" ref="AS595">INDEX($K:$P,ROW(),MATCH(AS$3,$K$2:$P$2,0))</f>
        <v>25</v>
      </c>
      <c r="AT595" s="140" cm="1">
        <f t="array" ref="AT595">INDEX($K:$P,ROW(),MATCH(AT$3,$K$2:$P$2,0))</f>
        <v>25</v>
      </c>
      <c r="AU595" s="140" cm="1">
        <f t="array" ref="AU595">INDEX($K:$P,ROW(),MATCH(AU$3,$K$2:$P$2,0))</f>
        <v>25</v>
      </c>
      <c r="AV595" s="140" cm="1">
        <f t="array" ref="AV595">INDEX($K:$P,ROW(),MATCH(AV$3,$K$2:$P$2,0))</f>
        <v>25</v>
      </c>
      <c r="AW595" s="140" cm="1">
        <f t="array" ref="AW595">INDEX($K:$P,ROW(),MATCH(AW$3,$K$2:$P$2,0))</f>
        <v>25</v>
      </c>
      <c r="AX595" s="140" cm="1">
        <f t="array" ref="AX595">INDEX($K:$P,ROW(),MATCH(AX$3,$K$2:$P$2,0))</f>
        <v>25</v>
      </c>
      <c r="AY595" s="140" cm="1">
        <f t="array" ref="AY595">INDEX($K:$P,ROW(),MATCH(AY$3,$K$2:$P$2,0))</f>
        <v>25</v>
      </c>
      <c r="AZ595" s="140" cm="1">
        <f t="array" ref="AZ595">INDEX($K:$P,ROW(),MATCH(AZ$3,$K$2:$P$2,0))</f>
        <v>25</v>
      </c>
      <c r="BA595" s="140" cm="1">
        <f t="array" ref="BA595">INDEX($K:$P,ROW(),MATCH(BA$3,$K$2:$P$2,0))</f>
        <v>25</v>
      </c>
      <c r="BB595" s="140" cm="1">
        <f t="array" ref="BB595">INDEX($K:$P,ROW(),MATCH(BB$3,$K$2:$P$2,0))</f>
        <v>25</v>
      </c>
      <c r="BC595" s="140" cm="1">
        <f t="array" ref="BC595">INDEX($K:$P,ROW(),MATCH(BC$3,$K$2:$P$2,0))</f>
        <v>25</v>
      </c>
      <c r="BD595" s="140" cm="1">
        <f t="array" ref="BD595">INDEX($K:$P,ROW(),MATCH(BD$3,$K$2:$P$2,0))</f>
        <v>25</v>
      </c>
      <c r="BE595" s="140" cm="1">
        <f t="array" ref="BE595">INDEX($K:$P,ROW(),MATCH(BE$3,$K$2:$P$2,0))</f>
        <v>25</v>
      </c>
      <c r="BF595" s="140" cm="1">
        <f t="array" ref="BF595">INDEX($K:$P,ROW(),MATCH(BF$3,$K$2:$P$2,0))</f>
        <v>25</v>
      </c>
      <c r="BG595" s="140" cm="1">
        <f t="array" ref="BG595">INDEX($K:$P,ROW(),MATCH(BG$3,$K$2:$P$2,0))</f>
        <v>25</v>
      </c>
      <c r="BH595" s="140" cm="1">
        <f t="array" ref="BH595">INDEX($K:$P,ROW(),MATCH(BH$3,$K$2:$P$2,0))</f>
        <v>25</v>
      </c>
      <c r="BI595" s="140" cm="1">
        <f t="array" ref="BI595">INDEX($K:$P,ROW(),MATCH(BI$3,$K$2:$P$2,0))</f>
        <v>25</v>
      </c>
      <c r="BJ595" s="140" cm="1">
        <f t="array" ref="BJ595">INDEX($K:$P,ROW(),MATCH(BJ$3,$K$2:$P$2,0))</f>
        <v>25</v>
      </c>
      <c r="BK595" s="140" cm="1">
        <f t="array" ref="BK595">INDEX($K:$P,ROW(),MATCH(BK$3,$K$2:$P$2,0))</f>
        <v>25</v>
      </c>
      <c r="BL595" s="140" cm="1">
        <f t="array" ref="BL595">INDEX($K:$P,ROW(),MATCH(BL$3,$K$2:$P$2,0))</f>
        <v>25</v>
      </c>
      <c r="BM595" s="140" cm="1">
        <f t="array" ref="BM595">INDEX($K:$P,ROW(),MATCH(BM$3,$K$2:$P$2,0))</f>
        <v>25</v>
      </c>
      <c r="BN595" s="140" cm="1">
        <f t="array" ref="BN595">INDEX($K:$P,ROW(),MATCH(BN$3,$K$2:$P$2,0))</f>
        <v>25</v>
      </c>
      <c r="BO595" s="140" cm="1">
        <f t="array" ref="BO595">INDEX($K:$P,ROW(),MATCH(BO$3,$K$2:$P$2,0))</f>
        <v>25</v>
      </c>
      <c r="BP595" s="140" cm="1">
        <f t="array" ref="BP595">INDEX($K:$P,ROW(),MATCH(BP$3,$K$2:$P$2,0))</f>
        <v>25</v>
      </c>
      <c r="BQ595" s="140" cm="1">
        <f t="array" ref="BQ595">INDEX($K:$P,ROW(),MATCH(BQ$3,$K$2:$P$2,0))</f>
        <v>25</v>
      </c>
      <c r="BR595" s="140" cm="1">
        <f t="array" ref="BR595">INDEX($K:$P,ROW(),MATCH(BR$3,$K$2:$P$2,0))</f>
        <v>25</v>
      </c>
      <c r="BS595" s="140" cm="1">
        <f t="array" ref="BS595">INDEX($K:$P,ROW(),MATCH(BS$3,$K$2:$P$2,0))</f>
        <v>25</v>
      </c>
      <c r="BT595" s="140" cm="1">
        <f t="array" ref="BT595">INDEX($K:$P,ROW(),MATCH(BT$3,$K$2:$P$2,0))</f>
        <v>25</v>
      </c>
      <c r="BU595" s="140" cm="1">
        <f t="array" ref="BU595">INDEX($K:$P,ROW(),MATCH(BU$3,$K$2:$P$2,0))</f>
        <v>25</v>
      </c>
      <c r="BV595" s="140" cm="1">
        <f t="array" ref="BV595">INDEX($K:$P,ROW(),MATCH(BV$3,$K$2:$P$2,0))</f>
        <v>25</v>
      </c>
      <c r="BW595" s="140" cm="1">
        <f t="array" ref="BW595">INDEX($K:$P,ROW(),MATCH(BW$3,$K$2:$P$2,0))</f>
        <v>25</v>
      </c>
      <c r="BX595" s="140" cm="1">
        <f t="array" ref="BX595">INDEX($K:$P,ROW(),MATCH(BX$3,$K$2:$P$2,0))</f>
        <v>25</v>
      </c>
      <c r="BY595" s="140" cm="1">
        <f t="array" ref="BY595">INDEX($K:$P,ROW(),MATCH(BY$3,$K$2:$P$2,0))</f>
        <v>25</v>
      </c>
      <c r="BZ595" s="140" cm="1">
        <f t="array" ref="BZ595">INDEX($K:$P,ROW(),MATCH(BZ$3,$K$2:$P$2,0))</f>
        <v>25</v>
      </c>
      <c r="CA595" s="140" cm="1">
        <f t="array" ref="CA595">INDEX($K:$P,ROW(),MATCH(CA$3,$K$2:$P$2,0))</f>
        <v>25</v>
      </c>
      <c r="CB595" s="140" cm="1">
        <f t="array" ref="CB595">INDEX($K:$P,ROW(),MATCH(CB$3,$K$2:$P$2,0))</f>
        <v>25</v>
      </c>
      <c r="CC595" s="140" cm="1">
        <f t="array" ref="CC595">INDEX($K:$P,ROW(),MATCH(CC$3,$K$2:$P$2,0))</f>
        <v>25</v>
      </c>
      <c r="CD595" s="140" cm="1">
        <f t="array" ref="CD595">INDEX($K:$P,ROW(),MATCH(CD$3,$K$2:$P$2,0))</f>
        <v>25</v>
      </c>
      <c r="CE595" s="140" cm="1">
        <f t="array" ref="CE595">INDEX($K:$P,ROW(),MATCH(CE$3,$K$2:$P$2,0))</f>
        <v>25</v>
      </c>
      <c r="CF595" s="140" cm="1">
        <f t="array" ref="CF595">INDEX($K:$P,ROW(),MATCH(CF$3,$K$2:$P$2,0))</f>
        <v>25</v>
      </c>
      <c r="CG595" s="140" cm="1">
        <f t="array" ref="CG595">INDEX($K:$P,ROW(),MATCH(CG$3,$K$2:$P$2,0))</f>
        <v>25</v>
      </c>
      <c r="CH595" s="140" cm="1">
        <f t="array" ref="CH595">INDEX($K:$P,ROW(),MATCH(CH$3,$K$2:$P$2,0))</f>
        <v>25</v>
      </c>
      <c r="CI595" s="140" cm="1">
        <f t="array" ref="CI595">INDEX($K:$P,ROW(),MATCH(CI$3,$K$2:$P$2,0))</f>
        <v>25</v>
      </c>
      <c r="CJ595" s="140" cm="1">
        <f t="array" ref="CJ595">INDEX($K:$P,ROW(),MATCH(CJ$3,$K$2:$P$2,0))</f>
        <v>25</v>
      </c>
      <c r="CK595" s="140" cm="1">
        <f t="array" ref="CK595">INDEX($K:$P,ROW(),MATCH(CK$3,$K$2:$P$2,0))</f>
        <v>25</v>
      </c>
      <c r="CL595" s="140" cm="1">
        <f t="array" ref="CL595">INDEX($K:$P,ROW(),MATCH(CL$3,$K$2:$P$2,0))</f>
        <v>25</v>
      </c>
      <c r="CM595" s="238"/>
      <c r="CN595" s="366"/>
      <c r="CO595" s="140" t="e" cm="1">
        <f t="array" ref="CO595">INDEX($K:$P,ROW(),MATCH(CO$3,$K$2:$P$2,0))</f>
        <v>#N/A</v>
      </c>
      <c r="CP595" s="140" t="e" cm="1">
        <f t="array" ref="CP595">INDEX($K:$P,ROW(),MATCH(CP$3,$K$2:$P$2,0))</f>
        <v>#N/A</v>
      </c>
      <c r="CQ595" s="140" t="e" cm="1">
        <f t="array" ref="CQ595">INDEX($K:$P,ROW(),MATCH(CQ$3,$K$2:$P$2,0))</f>
        <v>#N/A</v>
      </c>
      <c r="CR595" s="140" t="e" cm="1">
        <f t="array" ref="CR595">INDEX($K:$P,ROW(),MATCH(CR$3,$K$2:$P$2,0))</f>
        <v>#N/A</v>
      </c>
      <c r="CS595" s="140" t="e" cm="1">
        <f t="array" ref="CS595">INDEX($K:$P,ROW(),MATCH(CS$3,$K$2:$P$2,0))</f>
        <v>#N/A</v>
      </c>
      <c r="CT595" s="140" t="e" cm="1">
        <f t="array" ref="CT595">INDEX($K:$P,ROW(),MATCH(CT$3,$K$2:$P$2,0))</f>
        <v>#N/A</v>
      </c>
      <c r="CU595" s="140" t="e" cm="1">
        <f t="array" ref="CU595">INDEX($K:$P,ROW(),MATCH(CU$3,$K$2:$P$2,0))</f>
        <v>#N/A</v>
      </c>
      <c r="CV595" s="140" t="e" cm="1">
        <f t="array" ref="CV595">INDEX($K:$P,ROW(),MATCH(CV$3,$K$2:$P$2,0))</f>
        <v>#N/A</v>
      </c>
      <c r="CW595" s="140" t="e" cm="1">
        <f t="array" ref="CW595">INDEX($K:$P,ROW(),MATCH(CW$3,$K$2:$P$2,0))</f>
        <v>#N/A</v>
      </c>
      <c r="CX595" s="140" t="e" cm="1">
        <f t="array" ref="CX595">INDEX($K:$P,ROW(),MATCH(CX$3,$K$2:$P$2,0))</f>
        <v>#N/A</v>
      </c>
      <c r="CY595" s="140" t="e" cm="1">
        <f t="array" ref="CY595">INDEX($K:$P,ROW(),MATCH(CY$3,$K$2:$P$2,0))</f>
        <v>#N/A</v>
      </c>
      <c r="CZ595" s="140" t="e" cm="1">
        <f t="array" ref="CZ595">INDEX($K:$P,ROW(),MATCH(CZ$3,$K$2:$P$2,0))</f>
        <v>#N/A</v>
      </c>
      <c r="DA595" s="140" t="e" cm="1">
        <f t="array" ref="DA595">INDEX($K:$P,ROW(),MATCH(DA$3,$K$2:$P$2,0))</f>
        <v>#N/A</v>
      </c>
      <c r="DB595" s="140" t="e" cm="1">
        <f t="array" ref="DB595">INDEX($K:$P,ROW(),MATCH(DB$3,$K$2:$P$2,0))</f>
        <v>#N/A</v>
      </c>
      <c r="DC595" s="140" t="e" cm="1">
        <f t="array" ref="DC595">INDEX($K:$P,ROW(),MATCH(DC$3,$K$2:$P$2,0))</f>
        <v>#N/A</v>
      </c>
      <c r="DD595" s="140" t="e" cm="1">
        <f t="array" ref="DD595">INDEX($K:$P,ROW(),MATCH(DD$3,$K$2:$P$2,0))</f>
        <v>#N/A</v>
      </c>
      <c r="DE595" s="140" t="e" cm="1">
        <f t="array" ref="DE595">INDEX($K:$P,ROW(),MATCH(DE$3,$K$2:$P$2,0))</f>
        <v>#N/A</v>
      </c>
      <c r="DF595" s="140" t="e" cm="1">
        <f t="array" ref="DF595">INDEX($K:$P,ROW(),MATCH(DF$3,$K$2:$P$2,0))</f>
        <v>#N/A</v>
      </c>
      <c r="DG595" s="140" t="e" cm="1">
        <f t="array" ref="DG595">INDEX($K:$P,ROW(),MATCH(DG$3,$K$2:$P$2,0))</f>
        <v>#N/A</v>
      </c>
      <c r="DH595" s="140" t="e" cm="1">
        <f t="array" ref="DH595">INDEX($K:$P,ROW(),MATCH(DH$3,$K$2:$P$2,0))</f>
        <v>#N/A</v>
      </c>
      <c r="DI595" s="140" t="e" cm="1">
        <f t="array" ref="DI595">INDEX($K:$P,ROW(),MATCH(DI$3,$K$2:$P$2,0))</f>
        <v>#N/A</v>
      </c>
      <c r="DJ595" s="140" t="e" cm="1">
        <f t="array" ref="DJ595">INDEX($K:$P,ROW(),MATCH(DJ$3,$K$2:$P$2,0))</f>
        <v>#N/A</v>
      </c>
      <c r="DK595" s="140" t="e" cm="1">
        <f t="array" ref="DK595">INDEX($K:$P,ROW(),MATCH(DK$3,$K$2:$P$2,0))</f>
        <v>#N/A</v>
      </c>
      <c r="DL595" s="140" t="e" cm="1">
        <f t="array" ref="DL595">INDEX($K:$P,ROW(),MATCH(DL$3,$K$2:$P$2,0))</f>
        <v>#N/A</v>
      </c>
    </row>
    <row r="596" spans="2:116" x14ac:dyDescent="0.35">
      <c r="C596" t="s">
        <v>203</v>
      </c>
      <c r="D596" t="s">
        <v>786</v>
      </c>
      <c r="E596" s="8" t="str">
        <f t="shared" ref="E596" si="805">ROW()&amp;" "&amp;D596</f>
        <v>596 HOURLY-PV</v>
      </c>
      <c r="G596" s="126" t="str">
        <f>"COGS - "&amp;G598</f>
        <v>COGS - (Primary label)</v>
      </c>
      <c r="H596" s="27"/>
      <c r="I596" s="78"/>
      <c r="J596" s="78"/>
      <c r="K596" s="33">
        <f t="shared" ref="K596:P596" ca="1" si="806">SUMIF($3:$3,K$2,596:596)</f>
        <v>-150000000</v>
      </c>
      <c r="L596" s="33">
        <f t="shared" ca="1" si="806"/>
        <v>-150000000</v>
      </c>
      <c r="M596" s="33">
        <f t="shared" ca="1" si="806"/>
        <v>-150000000</v>
      </c>
      <c r="N596" s="33">
        <f t="shared" ca="1" si="806"/>
        <v>-150000000</v>
      </c>
      <c r="O596" s="33">
        <f t="shared" ca="1" si="806"/>
        <v>-150000000</v>
      </c>
      <c r="P596" s="33">
        <f t="shared" ca="1" si="806"/>
        <v>-150000000</v>
      </c>
      <c r="R596" s="33"/>
      <c r="S596" s="33">
        <f ca="1">-S588*S595</f>
        <v>-12500000</v>
      </c>
      <c r="T596" s="33">
        <f t="shared" ref="T596:CE596" ca="1" si="807">-T588*T595</f>
        <v>-12500000</v>
      </c>
      <c r="U596" s="33">
        <f t="shared" ca="1" si="807"/>
        <v>-12500000</v>
      </c>
      <c r="V596" s="33">
        <f t="shared" ca="1" si="807"/>
        <v>-12500000</v>
      </c>
      <c r="W596" s="33">
        <f t="shared" ca="1" si="807"/>
        <v>-12500000</v>
      </c>
      <c r="X596" s="33">
        <f t="shared" ca="1" si="807"/>
        <v>-12500000</v>
      </c>
      <c r="Y596" s="33">
        <f t="shared" ca="1" si="807"/>
        <v>-12500000</v>
      </c>
      <c r="Z596" s="33">
        <f t="shared" ca="1" si="807"/>
        <v>-12500000</v>
      </c>
      <c r="AA596" s="33">
        <f t="shared" ca="1" si="807"/>
        <v>-12500000</v>
      </c>
      <c r="AB596" s="33">
        <f t="shared" ca="1" si="807"/>
        <v>-12500000</v>
      </c>
      <c r="AC596" s="33">
        <f t="shared" ca="1" si="807"/>
        <v>-12500000</v>
      </c>
      <c r="AD596" s="33">
        <f t="shared" ca="1" si="807"/>
        <v>-12500000</v>
      </c>
      <c r="AE596" s="33">
        <f t="shared" ca="1" si="807"/>
        <v>-12500000</v>
      </c>
      <c r="AF596" s="33">
        <f t="shared" ca="1" si="807"/>
        <v>-12500000</v>
      </c>
      <c r="AG596" s="33">
        <f t="shared" ca="1" si="807"/>
        <v>-12500000</v>
      </c>
      <c r="AH596" s="33">
        <f t="shared" ca="1" si="807"/>
        <v>-12500000</v>
      </c>
      <c r="AI596" s="33">
        <f t="shared" ca="1" si="807"/>
        <v>-12500000</v>
      </c>
      <c r="AJ596" s="33">
        <f t="shared" ca="1" si="807"/>
        <v>-12500000</v>
      </c>
      <c r="AK596" s="33">
        <f t="shared" ca="1" si="807"/>
        <v>-12500000</v>
      </c>
      <c r="AL596" s="33">
        <f t="shared" ca="1" si="807"/>
        <v>-12500000</v>
      </c>
      <c r="AM596" s="33">
        <f t="shared" ca="1" si="807"/>
        <v>-12500000</v>
      </c>
      <c r="AN596" s="33">
        <f t="shared" ca="1" si="807"/>
        <v>-12500000</v>
      </c>
      <c r="AO596" s="33">
        <f t="shared" ca="1" si="807"/>
        <v>-12500000</v>
      </c>
      <c r="AP596" s="33">
        <f t="shared" ca="1" si="807"/>
        <v>-12500000</v>
      </c>
      <c r="AQ596" s="33">
        <f t="shared" ca="1" si="807"/>
        <v>-12500000</v>
      </c>
      <c r="AR596" s="33">
        <f t="shared" ca="1" si="807"/>
        <v>-12500000</v>
      </c>
      <c r="AS596" s="33">
        <f t="shared" ca="1" si="807"/>
        <v>-12500000</v>
      </c>
      <c r="AT596" s="33">
        <f t="shared" ca="1" si="807"/>
        <v>-12500000</v>
      </c>
      <c r="AU596" s="33">
        <f t="shared" ca="1" si="807"/>
        <v>-12500000</v>
      </c>
      <c r="AV596" s="33">
        <f t="shared" ca="1" si="807"/>
        <v>-12500000</v>
      </c>
      <c r="AW596" s="33">
        <f t="shared" ca="1" si="807"/>
        <v>-12500000</v>
      </c>
      <c r="AX596" s="33">
        <f t="shared" ca="1" si="807"/>
        <v>-12500000</v>
      </c>
      <c r="AY596" s="33">
        <f t="shared" ca="1" si="807"/>
        <v>-12500000</v>
      </c>
      <c r="AZ596" s="33">
        <f t="shared" ca="1" si="807"/>
        <v>-12500000</v>
      </c>
      <c r="BA596" s="33">
        <f t="shared" ca="1" si="807"/>
        <v>-12500000</v>
      </c>
      <c r="BB596" s="33">
        <f t="shared" ca="1" si="807"/>
        <v>-12500000</v>
      </c>
      <c r="BC596" s="33">
        <f t="shared" ca="1" si="807"/>
        <v>-12500000</v>
      </c>
      <c r="BD596" s="33">
        <f t="shared" ca="1" si="807"/>
        <v>-12500000</v>
      </c>
      <c r="BE596" s="33">
        <f t="shared" ca="1" si="807"/>
        <v>-12500000</v>
      </c>
      <c r="BF596" s="33">
        <f t="shared" ca="1" si="807"/>
        <v>-12500000</v>
      </c>
      <c r="BG596" s="33">
        <f t="shared" ca="1" si="807"/>
        <v>-12500000</v>
      </c>
      <c r="BH596" s="33">
        <f t="shared" ca="1" si="807"/>
        <v>-12500000</v>
      </c>
      <c r="BI596" s="33">
        <f t="shared" ca="1" si="807"/>
        <v>-12500000</v>
      </c>
      <c r="BJ596" s="33">
        <f t="shared" ca="1" si="807"/>
        <v>-12500000</v>
      </c>
      <c r="BK596" s="33">
        <f t="shared" ca="1" si="807"/>
        <v>-12500000</v>
      </c>
      <c r="BL596" s="33">
        <f t="shared" ca="1" si="807"/>
        <v>-12500000</v>
      </c>
      <c r="BM596" s="33">
        <f t="shared" ca="1" si="807"/>
        <v>-12500000</v>
      </c>
      <c r="BN596" s="33">
        <f t="shared" ca="1" si="807"/>
        <v>-12500000</v>
      </c>
      <c r="BO596" s="33">
        <f t="shared" ca="1" si="807"/>
        <v>-12500000</v>
      </c>
      <c r="BP596" s="33">
        <f t="shared" ca="1" si="807"/>
        <v>-12500000</v>
      </c>
      <c r="BQ596" s="33">
        <f t="shared" ca="1" si="807"/>
        <v>-12500000</v>
      </c>
      <c r="BR596" s="33">
        <f t="shared" ca="1" si="807"/>
        <v>-12500000</v>
      </c>
      <c r="BS596" s="33">
        <f t="shared" ca="1" si="807"/>
        <v>-12500000</v>
      </c>
      <c r="BT596" s="33">
        <f t="shared" ca="1" si="807"/>
        <v>-12500000</v>
      </c>
      <c r="BU596" s="33">
        <f t="shared" ca="1" si="807"/>
        <v>-12500000</v>
      </c>
      <c r="BV596" s="33">
        <f t="shared" ca="1" si="807"/>
        <v>-12500000</v>
      </c>
      <c r="BW596" s="33">
        <f t="shared" ca="1" si="807"/>
        <v>-12500000</v>
      </c>
      <c r="BX596" s="33">
        <f t="shared" ca="1" si="807"/>
        <v>-12500000</v>
      </c>
      <c r="BY596" s="33">
        <f t="shared" ca="1" si="807"/>
        <v>-12500000</v>
      </c>
      <c r="BZ596" s="33">
        <f t="shared" ca="1" si="807"/>
        <v>-12500000</v>
      </c>
      <c r="CA596" s="33">
        <f t="shared" ca="1" si="807"/>
        <v>-12500000</v>
      </c>
      <c r="CB596" s="33">
        <f t="shared" ca="1" si="807"/>
        <v>-12500000</v>
      </c>
      <c r="CC596" s="33">
        <f t="shared" ca="1" si="807"/>
        <v>-12500000</v>
      </c>
      <c r="CD596" s="33">
        <f t="shared" ca="1" si="807"/>
        <v>-12500000</v>
      </c>
      <c r="CE596" s="33">
        <f t="shared" ca="1" si="807"/>
        <v>-12500000</v>
      </c>
      <c r="CF596" s="33">
        <f t="shared" ref="CF596:DL596" ca="1" si="808">-CF588*CF595</f>
        <v>-12500000</v>
      </c>
      <c r="CG596" s="33">
        <f t="shared" ca="1" si="808"/>
        <v>-12500000</v>
      </c>
      <c r="CH596" s="33">
        <f t="shared" ca="1" si="808"/>
        <v>-12500000</v>
      </c>
      <c r="CI596" s="33">
        <f t="shared" ca="1" si="808"/>
        <v>-12500000</v>
      </c>
      <c r="CJ596" s="33">
        <f t="shared" ca="1" si="808"/>
        <v>-12500000</v>
      </c>
      <c r="CK596" s="33">
        <f t="shared" ca="1" si="808"/>
        <v>-12500000</v>
      </c>
      <c r="CL596" s="33">
        <f t="shared" ca="1" si="808"/>
        <v>-12500000</v>
      </c>
      <c r="CM596" s="33" t="e">
        <f t="shared" ca="1" si="808"/>
        <v>#REF!</v>
      </c>
      <c r="CN596" s="33" t="e">
        <f t="shared" ca="1" si="808"/>
        <v>#REF!</v>
      </c>
      <c r="CO596" s="33" t="e">
        <f t="shared" ca="1" si="808"/>
        <v>#N/A</v>
      </c>
      <c r="CP596" s="33" t="e">
        <f t="shared" ca="1" si="808"/>
        <v>#N/A</v>
      </c>
      <c r="CQ596" s="33" t="e">
        <f t="shared" ca="1" si="808"/>
        <v>#N/A</v>
      </c>
      <c r="CR596" s="33" t="e">
        <f t="shared" ca="1" si="808"/>
        <v>#N/A</v>
      </c>
      <c r="CS596" s="33" t="e">
        <f t="shared" ca="1" si="808"/>
        <v>#N/A</v>
      </c>
      <c r="CT596" s="33" t="e">
        <f t="shared" ca="1" si="808"/>
        <v>#N/A</v>
      </c>
      <c r="CU596" s="33" t="e">
        <f t="shared" ca="1" si="808"/>
        <v>#N/A</v>
      </c>
      <c r="CV596" s="33" t="e">
        <f t="shared" ca="1" si="808"/>
        <v>#N/A</v>
      </c>
      <c r="CW596" s="33" t="e">
        <f t="shared" ca="1" si="808"/>
        <v>#N/A</v>
      </c>
      <c r="CX596" s="33" t="e">
        <f t="shared" ca="1" si="808"/>
        <v>#N/A</v>
      </c>
      <c r="CY596" s="33" t="e">
        <f t="shared" ca="1" si="808"/>
        <v>#N/A</v>
      </c>
      <c r="CZ596" s="33" t="e">
        <f t="shared" ca="1" si="808"/>
        <v>#N/A</v>
      </c>
      <c r="DA596" s="33" t="e">
        <f t="shared" ca="1" si="808"/>
        <v>#N/A</v>
      </c>
      <c r="DB596" s="33" t="e">
        <f t="shared" ca="1" si="808"/>
        <v>#N/A</v>
      </c>
      <c r="DC596" s="33" t="e">
        <f t="shared" ca="1" si="808"/>
        <v>#N/A</v>
      </c>
      <c r="DD596" s="33" t="e">
        <f t="shared" ca="1" si="808"/>
        <v>#N/A</v>
      </c>
      <c r="DE596" s="33" t="e">
        <f t="shared" ca="1" si="808"/>
        <v>#N/A</v>
      </c>
      <c r="DF596" s="33" t="e">
        <f t="shared" ca="1" si="808"/>
        <v>#N/A</v>
      </c>
      <c r="DG596" s="33" t="e">
        <f t="shared" ca="1" si="808"/>
        <v>#N/A</v>
      </c>
      <c r="DH596" s="33" t="e">
        <f t="shared" ca="1" si="808"/>
        <v>#N/A</v>
      </c>
      <c r="DI596" s="33" t="e">
        <f t="shared" ca="1" si="808"/>
        <v>#N/A</v>
      </c>
      <c r="DJ596" s="33" t="e">
        <f t="shared" ca="1" si="808"/>
        <v>#N/A</v>
      </c>
      <c r="DK596" s="33" t="e">
        <f t="shared" ca="1" si="808"/>
        <v>#N/A</v>
      </c>
      <c r="DL596" s="33" t="e">
        <f t="shared" ca="1" si="808"/>
        <v>#N/A</v>
      </c>
    </row>
    <row r="597" spans="2:116" x14ac:dyDescent="0.35">
      <c r="D597" t="s">
        <v>786</v>
      </c>
      <c r="E597" s="8" t="str">
        <f t="shared" ref="E597" si="809">ROW()&amp;" "&amp;D597</f>
        <v>597 HOURLY-PV</v>
      </c>
      <c r="G597" s="126"/>
      <c r="H597" s="27"/>
      <c r="I597" s="78"/>
      <c r="J597" s="78"/>
      <c r="K597" s="33"/>
      <c r="L597" s="33"/>
      <c r="M597" s="33"/>
      <c r="N597" s="33"/>
      <c r="O597" s="33"/>
      <c r="P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c r="BV597" s="33"/>
      <c r="BW597" s="33"/>
      <c r="BX597" s="33"/>
      <c r="BY597" s="33"/>
      <c r="BZ597" s="33"/>
      <c r="CA597" s="33"/>
      <c r="CB597" s="33"/>
      <c r="CC597" s="33"/>
      <c r="CD597" s="33"/>
      <c r="CE597" s="33"/>
      <c r="CF597" s="33"/>
      <c r="CG597" s="33"/>
      <c r="CH597" s="33"/>
      <c r="CI597" s="33"/>
      <c r="CJ597" s="33"/>
      <c r="CK597" s="33"/>
      <c r="CL597" s="33"/>
      <c r="CN597" s="78"/>
      <c r="CO597" s="33"/>
      <c r="CP597" s="33"/>
      <c r="CQ597" s="33"/>
      <c r="CR597" s="33"/>
      <c r="CS597" s="33"/>
      <c r="CT597" s="33"/>
      <c r="CU597" s="33"/>
      <c r="CV597" s="33"/>
      <c r="CW597" s="33"/>
      <c r="CX597" s="33"/>
      <c r="CY597" s="33"/>
      <c r="CZ597" s="33"/>
      <c r="DA597" s="33"/>
      <c r="DB597" s="33"/>
      <c r="DC597" s="33"/>
      <c r="DD597" s="33"/>
      <c r="DE597" s="33"/>
      <c r="DF597" s="33"/>
      <c r="DG597" s="33"/>
      <c r="DH597" s="33"/>
      <c r="DI597" s="33"/>
      <c r="DJ597" s="33"/>
      <c r="DK597" s="33"/>
      <c r="DL597" s="33"/>
    </row>
    <row r="598" spans="2:116" x14ac:dyDescent="0.35">
      <c r="B598" t="s">
        <v>332</v>
      </c>
      <c r="D598" t="s">
        <v>786</v>
      </c>
      <c r="E598" s="8" t="str">
        <f t="shared" si="798"/>
        <v>598 HOURLY-PV</v>
      </c>
      <c r="G598" s="8" t="str">
        <f>G577</f>
        <v>(Primary label)</v>
      </c>
      <c r="H598" s="27"/>
      <c r="I598" s="78"/>
      <c r="J598" s="78"/>
      <c r="K598" s="33"/>
      <c r="L598" s="33"/>
      <c r="M598" s="33"/>
      <c r="N598" s="33"/>
      <c r="O598" s="33"/>
      <c r="P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c r="BV598" s="33"/>
      <c r="BW598" s="33"/>
      <c r="BX598" s="33"/>
      <c r="BY598" s="33"/>
      <c r="BZ598" s="33"/>
      <c r="CA598" s="33"/>
      <c r="CB598" s="33"/>
      <c r="CC598" s="33"/>
      <c r="CD598" s="33"/>
      <c r="CE598" s="33"/>
      <c r="CF598" s="33"/>
      <c r="CG598" s="33"/>
      <c r="CH598" s="33"/>
      <c r="CI598" s="33"/>
      <c r="CJ598" s="33"/>
      <c r="CK598" s="33"/>
      <c r="CL598" s="33"/>
      <c r="CN598" s="78"/>
      <c r="CO598" s="33"/>
      <c r="CP598" s="33"/>
      <c r="CQ598" s="33"/>
      <c r="CR598" s="33"/>
      <c r="CS598" s="33"/>
      <c r="CT598" s="33"/>
      <c r="CU598" s="33"/>
      <c r="CV598" s="33"/>
      <c r="CW598" s="33"/>
      <c r="CX598" s="33"/>
      <c r="CY598" s="33"/>
      <c r="CZ598" s="33"/>
      <c r="DA598" s="33"/>
      <c r="DB598" s="33"/>
      <c r="DC598" s="33"/>
      <c r="DD598" s="33"/>
      <c r="DE598" s="33"/>
      <c r="DF598" s="33"/>
      <c r="DG598" s="33"/>
      <c r="DH598" s="33"/>
      <c r="DI598" s="33"/>
      <c r="DJ598" s="33"/>
      <c r="DK598" s="33"/>
      <c r="DL598" s="33"/>
    </row>
    <row r="599" spans="2:116" x14ac:dyDescent="0.35">
      <c r="B599" t="s">
        <v>332</v>
      </c>
      <c r="D599" t="s">
        <v>786</v>
      </c>
      <c r="E599" s="8" t="str">
        <f>ROW()&amp;" "&amp;D599</f>
        <v>599 HOURLY-PV</v>
      </c>
      <c r="G599" s="241" t="str">
        <f>IFERROR(SUBSTITUTE(G585,":",""),"no unit")</f>
        <v>project</v>
      </c>
      <c r="H599" s="27"/>
      <c r="I599" s="78"/>
      <c r="J599" s="78"/>
      <c r="K599" s="33"/>
      <c r="L599" s="33"/>
      <c r="M599" s="33"/>
      <c r="N599" s="33"/>
      <c r="O599" s="33"/>
      <c r="P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c r="BV599" s="33"/>
      <c r="BW599" s="33"/>
      <c r="BX599" s="33"/>
      <c r="BY599" s="33"/>
      <c r="BZ599" s="33"/>
      <c r="CA599" s="33"/>
      <c r="CB599" s="33"/>
      <c r="CC599" s="33"/>
      <c r="CD599" s="33"/>
      <c r="CE599" s="33"/>
      <c r="CF599" s="33"/>
      <c r="CG599" s="33"/>
      <c r="CH599" s="33"/>
      <c r="CI599" s="33"/>
      <c r="CJ599" s="33"/>
      <c r="CK599" s="33"/>
      <c r="CL599" s="33"/>
      <c r="CN599" s="78"/>
      <c r="CO599" s="33"/>
      <c r="CP599" s="33"/>
      <c r="CQ599" s="33"/>
      <c r="CR599" s="33"/>
      <c r="CS599" s="33"/>
      <c r="CT599" s="33"/>
      <c r="CU599" s="33"/>
      <c r="CV599" s="33"/>
      <c r="CW599" s="33"/>
      <c r="CX599" s="33"/>
      <c r="CY599" s="33"/>
      <c r="CZ599" s="33"/>
      <c r="DA599" s="33"/>
      <c r="DB599" s="33"/>
      <c r="DC599" s="33"/>
      <c r="DD599" s="33"/>
      <c r="DE599" s="33"/>
      <c r="DF599" s="33"/>
      <c r="DG599" s="33"/>
      <c r="DH599" s="33"/>
      <c r="DI599" s="33"/>
      <c r="DJ599" s="33"/>
      <c r="DK599" s="33"/>
      <c r="DL599" s="33"/>
    </row>
    <row r="600" spans="2:116" x14ac:dyDescent="0.35">
      <c r="B600" t="s">
        <v>332</v>
      </c>
      <c r="D600" t="s">
        <v>786</v>
      </c>
      <c r="E600" s="8" t="str">
        <f t="shared" ref="E600:E605" si="810">ROW()&amp;" "&amp;D600</f>
        <v>600 HOURLY-PV</v>
      </c>
      <c r="G600" s="8" t="s">
        <v>334</v>
      </c>
      <c r="H600" s="27"/>
      <c r="I600" s="78"/>
      <c r="J600" s="78"/>
      <c r="K600" s="33"/>
      <c r="L600" s="33"/>
      <c r="M600" s="33"/>
      <c r="N600" s="33"/>
      <c r="O600" s="33"/>
      <c r="P600" s="33"/>
      <c r="R600" s="33"/>
      <c r="S600" s="4" t="str">
        <f t="shared" ref="S600:CD600" si="811">ADDRESS(ROW(S592),COLUMN(S592),2)</f>
        <v>S$592</v>
      </c>
      <c r="T600" s="4" t="str">
        <f t="shared" si="811"/>
        <v>T$592</v>
      </c>
      <c r="U600" s="4" t="str">
        <f t="shared" si="811"/>
        <v>U$592</v>
      </c>
      <c r="V600" s="4" t="str">
        <f t="shared" si="811"/>
        <v>V$592</v>
      </c>
      <c r="W600" s="4" t="str">
        <f t="shared" si="811"/>
        <v>W$592</v>
      </c>
      <c r="X600" s="4" t="str">
        <f t="shared" si="811"/>
        <v>X$592</v>
      </c>
      <c r="Y600" s="4" t="str">
        <f t="shared" si="811"/>
        <v>Y$592</v>
      </c>
      <c r="Z600" s="4" t="str">
        <f t="shared" si="811"/>
        <v>Z$592</v>
      </c>
      <c r="AA600" s="4" t="str">
        <f t="shared" si="811"/>
        <v>AA$592</v>
      </c>
      <c r="AB600" s="4" t="str">
        <f t="shared" si="811"/>
        <v>AB$592</v>
      </c>
      <c r="AC600" s="4" t="str">
        <f t="shared" si="811"/>
        <v>AC$592</v>
      </c>
      <c r="AD600" s="4" t="str">
        <f t="shared" si="811"/>
        <v>AD$592</v>
      </c>
      <c r="AE600" s="4" t="str">
        <f t="shared" si="811"/>
        <v>AE$592</v>
      </c>
      <c r="AF600" s="4" t="str">
        <f t="shared" si="811"/>
        <v>AF$592</v>
      </c>
      <c r="AG600" s="4" t="str">
        <f t="shared" si="811"/>
        <v>AG$592</v>
      </c>
      <c r="AH600" s="4" t="str">
        <f t="shared" si="811"/>
        <v>AH$592</v>
      </c>
      <c r="AI600" s="4" t="str">
        <f t="shared" si="811"/>
        <v>AI$592</v>
      </c>
      <c r="AJ600" s="4" t="str">
        <f t="shared" si="811"/>
        <v>AJ$592</v>
      </c>
      <c r="AK600" s="4" t="str">
        <f t="shared" si="811"/>
        <v>AK$592</v>
      </c>
      <c r="AL600" s="4" t="str">
        <f t="shared" si="811"/>
        <v>AL$592</v>
      </c>
      <c r="AM600" s="4" t="str">
        <f t="shared" si="811"/>
        <v>AM$592</v>
      </c>
      <c r="AN600" s="4" t="str">
        <f t="shared" si="811"/>
        <v>AN$592</v>
      </c>
      <c r="AO600" s="4" t="str">
        <f t="shared" si="811"/>
        <v>AO$592</v>
      </c>
      <c r="AP600" s="4" t="str">
        <f t="shared" si="811"/>
        <v>AP$592</v>
      </c>
      <c r="AQ600" s="4" t="str">
        <f t="shared" si="811"/>
        <v>AQ$592</v>
      </c>
      <c r="AR600" s="4" t="str">
        <f t="shared" si="811"/>
        <v>AR$592</v>
      </c>
      <c r="AS600" s="4" t="str">
        <f t="shared" si="811"/>
        <v>AS$592</v>
      </c>
      <c r="AT600" s="4" t="str">
        <f t="shared" si="811"/>
        <v>AT$592</v>
      </c>
      <c r="AU600" s="4" t="str">
        <f t="shared" si="811"/>
        <v>AU$592</v>
      </c>
      <c r="AV600" s="4" t="str">
        <f t="shared" si="811"/>
        <v>AV$592</v>
      </c>
      <c r="AW600" s="4" t="str">
        <f t="shared" si="811"/>
        <v>AW$592</v>
      </c>
      <c r="AX600" s="4" t="str">
        <f t="shared" si="811"/>
        <v>AX$592</v>
      </c>
      <c r="AY600" s="4" t="str">
        <f t="shared" si="811"/>
        <v>AY$592</v>
      </c>
      <c r="AZ600" s="4" t="str">
        <f t="shared" si="811"/>
        <v>AZ$592</v>
      </c>
      <c r="BA600" s="4" t="str">
        <f t="shared" si="811"/>
        <v>BA$592</v>
      </c>
      <c r="BB600" s="4" t="str">
        <f t="shared" si="811"/>
        <v>BB$592</v>
      </c>
      <c r="BC600" s="4" t="str">
        <f t="shared" si="811"/>
        <v>BC$592</v>
      </c>
      <c r="BD600" s="4" t="str">
        <f t="shared" si="811"/>
        <v>BD$592</v>
      </c>
      <c r="BE600" s="4" t="str">
        <f t="shared" si="811"/>
        <v>BE$592</v>
      </c>
      <c r="BF600" s="4" t="str">
        <f t="shared" si="811"/>
        <v>BF$592</v>
      </c>
      <c r="BG600" s="4" t="str">
        <f t="shared" si="811"/>
        <v>BG$592</v>
      </c>
      <c r="BH600" s="4" t="str">
        <f t="shared" si="811"/>
        <v>BH$592</v>
      </c>
      <c r="BI600" s="4" t="str">
        <f t="shared" si="811"/>
        <v>BI$592</v>
      </c>
      <c r="BJ600" s="4" t="str">
        <f t="shared" si="811"/>
        <v>BJ$592</v>
      </c>
      <c r="BK600" s="4" t="str">
        <f t="shared" si="811"/>
        <v>BK$592</v>
      </c>
      <c r="BL600" s="4" t="str">
        <f t="shared" si="811"/>
        <v>BL$592</v>
      </c>
      <c r="BM600" s="4" t="str">
        <f t="shared" si="811"/>
        <v>BM$592</v>
      </c>
      <c r="BN600" s="4" t="str">
        <f t="shared" si="811"/>
        <v>BN$592</v>
      </c>
      <c r="BO600" s="4" t="str">
        <f t="shared" si="811"/>
        <v>BO$592</v>
      </c>
      <c r="BP600" s="4" t="str">
        <f t="shared" si="811"/>
        <v>BP$592</v>
      </c>
      <c r="BQ600" s="4" t="str">
        <f t="shared" si="811"/>
        <v>BQ$592</v>
      </c>
      <c r="BR600" s="4" t="str">
        <f t="shared" si="811"/>
        <v>BR$592</v>
      </c>
      <c r="BS600" s="4" t="str">
        <f t="shared" si="811"/>
        <v>BS$592</v>
      </c>
      <c r="BT600" s="4" t="str">
        <f t="shared" si="811"/>
        <v>BT$592</v>
      </c>
      <c r="BU600" s="4" t="str">
        <f t="shared" si="811"/>
        <v>BU$592</v>
      </c>
      <c r="BV600" s="4" t="str">
        <f t="shared" si="811"/>
        <v>BV$592</v>
      </c>
      <c r="BW600" s="4" t="str">
        <f t="shared" si="811"/>
        <v>BW$592</v>
      </c>
      <c r="BX600" s="4" t="str">
        <f t="shared" si="811"/>
        <v>BX$592</v>
      </c>
      <c r="BY600" s="4" t="str">
        <f t="shared" si="811"/>
        <v>BY$592</v>
      </c>
      <c r="BZ600" s="4" t="str">
        <f t="shared" si="811"/>
        <v>BZ$592</v>
      </c>
      <c r="CA600" s="4" t="str">
        <f t="shared" si="811"/>
        <v>CA$592</v>
      </c>
      <c r="CB600" s="4" t="str">
        <f t="shared" si="811"/>
        <v>CB$592</v>
      </c>
      <c r="CC600" s="4" t="str">
        <f t="shared" si="811"/>
        <v>CC$592</v>
      </c>
      <c r="CD600" s="4" t="str">
        <f t="shared" si="811"/>
        <v>CD$592</v>
      </c>
      <c r="CE600" s="4" t="str">
        <f t="shared" ref="CE600:CL600" si="812">ADDRESS(ROW(CE592),COLUMN(CE592),2)</f>
        <v>CE$592</v>
      </c>
      <c r="CF600" s="4" t="str">
        <f t="shared" si="812"/>
        <v>CF$592</v>
      </c>
      <c r="CG600" s="4" t="str">
        <f t="shared" si="812"/>
        <v>CG$592</v>
      </c>
      <c r="CH600" s="4" t="str">
        <f t="shared" si="812"/>
        <v>CH$592</v>
      </c>
      <c r="CI600" s="4" t="str">
        <f t="shared" si="812"/>
        <v>CI$592</v>
      </c>
      <c r="CJ600" s="4" t="str">
        <f t="shared" si="812"/>
        <v>CJ$592</v>
      </c>
      <c r="CK600" s="4" t="str">
        <f t="shared" si="812"/>
        <v>CK$592</v>
      </c>
      <c r="CL600" s="4" t="str">
        <f t="shared" si="812"/>
        <v>CL$592</v>
      </c>
      <c r="CN600" s="78"/>
      <c r="CO600" s="4" t="str">
        <f t="shared" ref="CO600:DL600" si="813">ADDRESS(ROW(CO592),COLUMN(CO592),2)</f>
        <v>CO$592</v>
      </c>
      <c r="CP600" s="4" t="str">
        <f t="shared" si="813"/>
        <v>CP$592</v>
      </c>
      <c r="CQ600" s="4" t="str">
        <f t="shared" si="813"/>
        <v>CQ$592</v>
      </c>
      <c r="CR600" s="4" t="str">
        <f t="shared" si="813"/>
        <v>CR$592</v>
      </c>
      <c r="CS600" s="4" t="str">
        <f t="shared" si="813"/>
        <v>CS$592</v>
      </c>
      <c r="CT600" s="4" t="str">
        <f t="shared" si="813"/>
        <v>CT$592</v>
      </c>
      <c r="CU600" s="4" t="str">
        <f t="shared" si="813"/>
        <v>CU$592</v>
      </c>
      <c r="CV600" s="4" t="str">
        <f t="shared" si="813"/>
        <v>CV$592</v>
      </c>
      <c r="CW600" s="4" t="str">
        <f t="shared" si="813"/>
        <v>CW$592</v>
      </c>
      <c r="CX600" s="4" t="str">
        <f t="shared" si="813"/>
        <v>CX$592</v>
      </c>
      <c r="CY600" s="4" t="str">
        <f t="shared" si="813"/>
        <v>CY$592</v>
      </c>
      <c r="CZ600" s="4" t="str">
        <f t="shared" si="813"/>
        <v>CZ$592</v>
      </c>
      <c r="DA600" s="4" t="str">
        <f t="shared" si="813"/>
        <v>DA$592</v>
      </c>
      <c r="DB600" s="4" t="str">
        <f t="shared" si="813"/>
        <v>DB$592</v>
      </c>
      <c r="DC600" s="4" t="str">
        <f t="shared" si="813"/>
        <v>DC$592</v>
      </c>
      <c r="DD600" s="4" t="str">
        <f t="shared" si="813"/>
        <v>DD$592</v>
      </c>
      <c r="DE600" s="4" t="str">
        <f t="shared" si="813"/>
        <v>DE$592</v>
      </c>
      <c r="DF600" s="4" t="str">
        <f t="shared" si="813"/>
        <v>DF$592</v>
      </c>
      <c r="DG600" s="4" t="str">
        <f t="shared" si="813"/>
        <v>DG$592</v>
      </c>
      <c r="DH600" s="4" t="str">
        <f t="shared" si="813"/>
        <v>DH$592</v>
      </c>
      <c r="DI600" s="4" t="str">
        <f t="shared" si="813"/>
        <v>DI$592</v>
      </c>
      <c r="DJ600" s="4" t="str">
        <f t="shared" si="813"/>
        <v>DJ$592</v>
      </c>
      <c r="DK600" s="4" t="str">
        <f t="shared" si="813"/>
        <v>DK$592</v>
      </c>
      <c r="DL600" s="4" t="str">
        <f t="shared" si="813"/>
        <v>DL$592</v>
      </c>
    </row>
    <row r="601" spans="2:116" x14ac:dyDescent="0.35">
      <c r="B601" t="s">
        <v>332</v>
      </c>
      <c r="D601" t="s">
        <v>786</v>
      </c>
      <c r="E601" s="8" t="str">
        <f t="shared" si="810"/>
        <v>601 HOURLY-PV</v>
      </c>
      <c r="G601" s="128" t="s">
        <v>333</v>
      </c>
      <c r="H601" s="56"/>
      <c r="I601" s="79"/>
      <c r="J601" s="79"/>
      <c r="K601" s="15"/>
      <c r="L601" s="15"/>
      <c r="M601" s="15"/>
      <c r="N601" s="15"/>
      <c r="O601" s="15"/>
      <c r="P601" s="15"/>
      <c r="R601" s="15"/>
      <c r="S601" s="179" t="str">
        <f t="shared" ref="S601:AX601" si="814">S580</f>
        <v>S$17</v>
      </c>
      <c r="T601" s="179" t="str">
        <f t="shared" si="814"/>
        <v>T$17</v>
      </c>
      <c r="U601" s="179" t="str">
        <f t="shared" si="814"/>
        <v>U$17</v>
      </c>
      <c r="V601" s="179" t="str">
        <f t="shared" si="814"/>
        <v>V$17</v>
      </c>
      <c r="W601" s="179" t="str">
        <f t="shared" si="814"/>
        <v>W$17</v>
      </c>
      <c r="X601" s="179" t="str">
        <f t="shared" si="814"/>
        <v>X$17</v>
      </c>
      <c r="Y601" s="179" t="str">
        <f t="shared" si="814"/>
        <v>Y$17</v>
      </c>
      <c r="Z601" s="179" t="str">
        <f t="shared" si="814"/>
        <v>Z$17</v>
      </c>
      <c r="AA601" s="179" t="str">
        <f t="shared" si="814"/>
        <v>AA$17</v>
      </c>
      <c r="AB601" s="179" t="str">
        <f t="shared" si="814"/>
        <v>AB$17</v>
      </c>
      <c r="AC601" s="179" t="str">
        <f t="shared" si="814"/>
        <v>AC$17</v>
      </c>
      <c r="AD601" s="179" t="str">
        <f t="shared" si="814"/>
        <v>AD$17</v>
      </c>
      <c r="AE601" s="179" t="str">
        <f t="shared" si="814"/>
        <v>AE$17</v>
      </c>
      <c r="AF601" s="179" t="str">
        <f t="shared" si="814"/>
        <v>AF$17</v>
      </c>
      <c r="AG601" s="179" t="str">
        <f t="shared" si="814"/>
        <v>AG$17</v>
      </c>
      <c r="AH601" s="179" t="str">
        <f t="shared" si="814"/>
        <v>AH$17</v>
      </c>
      <c r="AI601" s="179" t="str">
        <f t="shared" si="814"/>
        <v>AI$17</v>
      </c>
      <c r="AJ601" s="179" t="str">
        <f t="shared" si="814"/>
        <v>AJ$17</v>
      </c>
      <c r="AK601" s="179" t="str">
        <f t="shared" si="814"/>
        <v>AK$17</v>
      </c>
      <c r="AL601" s="179" t="str">
        <f t="shared" si="814"/>
        <v>AL$17</v>
      </c>
      <c r="AM601" s="179" t="str">
        <f t="shared" si="814"/>
        <v>AM$17</v>
      </c>
      <c r="AN601" s="179" t="str">
        <f t="shared" si="814"/>
        <v>AN$17</v>
      </c>
      <c r="AO601" s="179" t="str">
        <f t="shared" si="814"/>
        <v>AO$17</v>
      </c>
      <c r="AP601" s="179" t="str">
        <f t="shared" si="814"/>
        <v>AP$17</v>
      </c>
      <c r="AQ601" s="179" t="str">
        <f t="shared" si="814"/>
        <v>AQ$17</v>
      </c>
      <c r="AR601" s="179" t="str">
        <f t="shared" si="814"/>
        <v>AR$17</v>
      </c>
      <c r="AS601" s="179" t="str">
        <f t="shared" si="814"/>
        <v>AS$17</v>
      </c>
      <c r="AT601" s="179" t="str">
        <f t="shared" si="814"/>
        <v>AT$17</v>
      </c>
      <c r="AU601" s="179" t="str">
        <f t="shared" si="814"/>
        <v>AU$17</v>
      </c>
      <c r="AV601" s="179" t="str">
        <f t="shared" si="814"/>
        <v>AV$17</v>
      </c>
      <c r="AW601" s="179" t="str">
        <f t="shared" si="814"/>
        <v>AW$17</v>
      </c>
      <c r="AX601" s="179" t="str">
        <f t="shared" si="814"/>
        <v>AX$17</v>
      </c>
      <c r="AY601" s="179" t="str">
        <f t="shared" ref="AY601:CD601" si="815">AY580</f>
        <v>AY$17</v>
      </c>
      <c r="AZ601" s="179" t="str">
        <f t="shared" si="815"/>
        <v>AZ$17</v>
      </c>
      <c r="BA601" s="179" t="str">
        <f t="shared" si="815"/>
        <v>BA$17</v>
      </c>
      <c r="BB601" s="179" t="str">
        <f t="shared" si="815"/>
        <v>BB$17</v>
      </c>
      <c r="BC601" s="179" t="str">
        <f t="shared" si="815"/>
        <v>BC$17</v>
      </c>
      <c r="BD601" s="179" t="str">
        <f t="shared" si="815"/>
        <v>BD$17</v>
      </c>
      <c r="BE601" s="179" t="str">
        <f t="shared" si="815"/>
        <v>BE$17</v>
      </c>
      <c r="BF601" s="179" t="str">
        <f t="shared" si="815"/>
        <v>BF$17</v>
      </c>
      <c r="BG601" s="179" t="str">
        <f t="shared" si="815"/>
        <v>BG$17</v>
      </c>
      <c r="BH601" s="179" t="str">
        <f t="shared" si="815"/>
        <v>BH$17</v>
      </c>
      <c r="BI601" s="179" t="str">
        <f t="shared" si="815"/>
        <v>BI$17</v>
      </c>
      <c r="BJ601" s="179" t="str">
        <f t="shared" si="815"/>
        <v>BJ$17</v>
      </c>
      <c r="BK601" s="179" t="str">
        <f t="shared" si="815"/>
        <v>BK$17</v>
      </c>
      <c r="BL601" s="179" t="str">
        <f t="shared" si="815"/>
        <v>BL$17</v>
      </c>
      <c r="BM601" s="179" t="str">
        <f t="shared" si="815"/>
        <v>BM$17</v>
      </c>
      <c r="BN601" s="179" t="str">
        <f t="shared" si="815"/>
        <v>BN$17</v>
      </c>
      <c r="BO601" s="179" t="str">
        <f t="shared" si="815"/>
        <v>BO$17</v>
      </c>
      <c r="BP601" s="179" t="str">
        <f t="shared" si="815"/>
        <v>BP$17</v>
      </c>
      <c r="BQ601" s="179" t="str">
        <f t="shared" si="815"/>
        <v>BQ$17</v>
      </c>
      <c r="BR601" s="179" t="str">
        <f t="shared" si="815"/>
        <v>BR$17</v>
      </c>
      <c r="BS601" s="179" t="str">
        <f t="shared" si="815"/>
        <v>BS$17</v>
      </c>
      <c r="BT601" s="179" t="str">
        <f t="shared" si="815"/>
        <v>BT$17</v>
      </c>
      <c r="BU601" s="179" t="str">
        <f t="shared" si="815"/>
        <v>BU$17</v>
      </c>
      <c r="BV601" s="179" t="str">
        <f t="shared" si="815"/>
        <v>BV$17</v>
      </c>
      <c r="BW601" s="179" t="str">
        <f t="shared" si="815"/>
        <v>BW$17</v>
      </c>
      <c r="BX601" s="179" t="str">
        <f t="shared" si="815"/>
        <v>BX$17</v>
      </c>
      <c r="BY601" s="179" t="str">
        <f t="shared" si="815"/>
        <v>BY$17</v>
      </c>
      <c r="BZ601" s="179" t="str">
        <f t="shared" si="815"/>
        <v>BZ$17</v>
      </c>
      <c r="CA601" s="179" t="str">
        <f t="shared" si="815"/>
        <v>CA$17</v>
      </c>
      <c r="CB601" s="179" t="str">
        <f t="shared" si="815"/>
        <v>CB$17</v>
      </c>
      <c r="CC601" s="179" t="str">
        <f t="shared" si="815"/>
        <v>CC$17</v>
      </c>
      <c r="CD601" s="179" t="str">
        <f t="shared" si="815"/>
        <v>CD$17</v>
      </c>
      <c r="CE601" s="179" t="str">
        <f t="shared" ref="CE601:CL601" si="816">CE580</f>
        <v>CE$17</v>
      </c>
      <c r="CF601" s="179" t="str">
        <f t="shared" si="816"/>
        <v>CF$17</v>
      </c>
      <c r="CG601" s="179" t="str">
        <f t="shared" si="816"/>
        <v>CG$17</v>
      </c>
      <c r="CH601" s="179" t="str">
        <f t="shared" si="816"/>
        <v>CH$17</v>
      </c>
      <c r="CI601" s="179" t="str">
        <f t="shared" si="816"/>
        <v>CI$17</v>
      </c>
      <c r="CJ601" s="179" t="str">
        <f t="shared" si="816"/>
        <v>CJ$17</v>
      </c>
      <c r="CK601" s="179" t="str">
        <f t="shared" si="816"/>
        <v>CK$17</v>
      </c>
      <c r="CL601" s="179" t="str">
        <f t="shared" si="816"/>
        <v>CL$17</v>
      </c>
      <c r="CN601" s="79"/>
      <c r="CO601" s="179" t="str">
        <f t="shared" ref="CO601:DL601" si="817">CO580</f>
        <v>CO$17</v>
      </c>
      <c r="CP601" s="179" t="str">
        <f t="shared" si="817"/>
        <v>CP$17</v>
      </c>
      <c r="CQ601" s="179" t="str">
        <f t="shared" si="817"/>
        <v>CQ$17</v>
      </c>
      <c r="CR601" s="179" t="str">
        <f t="shared" si="817"/>
        <v>CR$17</v>
      </c>
      <c r="CS601" s="179" t="str">
        <f t="shared" si="817"/>
        <v>CS$17</v>
      </c>
      <c r="CT601" s="179" t="str">
        <f t="shared" si="817"/>
        <v>CT$17</v>
      </c>
      <c r="CU601" s="179" t="str">
        <f t="shared" si="817"/>
        <v>CU$17</v>
      </c>
      <c r="CV601" s="179" t="str">
        <f t="shared" si="817"/>
        <v>CV$17</v>
      </c>
      <c r="CW601" s="179" t="str">
        <f t="shared" si="817"/>
        <v>CW$17</v>
      </c>
      <c r="CX601" s="179" t="str">
        <f t="shared" si="817"/>
        <v>CX$17</v>
      </c>
      <c r="CY601" s="179" t="str">
        <f t="shared" si="817"/>
        <v>CY$17</v>
      </c>
      <c r="CZ601" s="179" t="str">
        <f t="shared" si="817"/>
        <v>CZ$17</v>
      </c>
      <c r="DA601" s="179" t="str">
        <f t="shared" si="817"/>
        <v>DA$17</v>
      </c>
      <c r="DB601" s="179" t="str">
        <f t="shared" si="817"/>
        <v>DB$17</v>
      </c>
      <c r="DC601" s="179" t="str">
        <f t="shared" si="817"/>
        <v>DC$17</v>
      </c>
      <c r="DD601" s="179" t="str">
        <f t="shared" si="817"/>
        <v>DD$17</v>
      </c>
      <c r="DE601" s="179" t="str">
        <f t="shared" si="817"/>
        <v>DE$17</v>
      </c>
      <c r="DF601" s="179" t="str">
        <f t="shared" si="817"/>
        <v>DF$17</v>
      </c>
      <c r="DG601" s="179" t="str">
        <f t="shared" si="817"/>
        <v>DG$17</v>
      </c>
      <c r="DH601" s="179" t="str">
        <f t="shared" si="817"/>
        <v>DH$17</v>
      </c>
      <c r="DI601" s="179" t="str">
        <f t="shared" si="817"/>
        <v>DI$17</v>
      </c>
      <c r="DJ601" s="179" t="str">
        <f t="shared" si="817"/>
        <v>DJ$17</v>
      </c>
      <c r="DK601" s="179" t="str">
        <f t="shared" si="817"/>
        <v>DK$17</v>
      </c>
      <c r="DL601" s="179" t="str">
        <f t="shared" si="817"/>
        <v>DL$17</v>
      </c>
    </row>
    <row r="602" spans="2:116" x14ac:dyDescent="0.35">
      <c r="B602" t="s">
        <v>332</v>
      </c>
      <c r="D602" t="s">
        <v>786</v>
      </c>
      <c r="E602" s="8" t="str">
        <f t="shared" si="810"/>
        <v>602 HOURLY-PV</v>
      </c>
      <c r="G602" s="8" t="str">
        <f>G581</f>
        <v>(Secondary label)</v>
      </c>
      <c r="H602" s="12"/>
      <c r="I602" s="60"/>
      <c r="J602" s="60"/>
      <c r="K602" s="15"/>
      <c r="L602" s="15"/>
      <c r="M602" s="15"/>
      <c r="N602" s="15"/>
      <c r="O602" s="15"/>
      <c r="P602" s="15"/>
      <c r="R602" s="15"/>
      <c r="S602" s="179">
        <f t="shared" ref="S602:AX602" si="818">S581</f>
        <v>0</v>
      </c>
      <c r="T602" s="179">
        <f t="shared" si="818"/>
        <v>0</v>
      </c>
      <c r="U602" s="179">
        <f t="shared" si="818"/>
        <v>0</v>
      </c>
      <c r="V602" s="179">
        <f t="shared" si="818"/>
        <v>0</v>
      </c>
      <c r="W602" s="179">
        <f t="shared" si="818"/>
        <v>0</v>
      </c>
      <c r="X602" s="179">
        <f t="shared" si="818"/>
        <v>0</v>
      </c>
      <c r="Y602" s="179">
        <f t="shared" si="818"/>
        <v>0</v>
      </c>
      <c r="Z602" s="179">
        <f t="shared" si="818"/>
        <v>0</v>
      </c>
      <c r="AA602" s="179">
        <f t="shared" si="818"/>
        <v>0</v>
      </c>
      <c r="AB602" s="179">
        <f t="shared" si="818"/>
        <v>0</v>
      </c>
      <c r="AC602" s="179">
        <f t="shared" si="818"/>
        <v>0</v>
      </c>
      <c r="AD602" s="179">
        <f t="shared" si="818"/>
        <v>0</v>
      </c>
      <c r="AE602" s="179">
        <f t="shared" si="818"/>
        <v>0</v>
      </c>
      <c r="AF602" s="179">
        <f t="shared" si="818"/>
        <v>0</v>
      </c>
      <c r="AG602" s="179">
        <f t="shared" si="818"/>
        <v>0</v>
      </c>
      <c r="AH602" s="179">
        <f t="shared" si="818"/>
        <v>0</v>
      </c>
      <c r="AI602" s="179">
        <f t="shared" si="818"/>
        <v>0</v>
      </c>
      <c r="AJ602" s="179">
        <f t="shared" si="818"/>
        <v>0</v>
      </c>
      <c r="AK602" s="179">
        <f t="shared" si="818"/>
        <v>0</v>
      </c>
      <c r="AL602" s="179">
        <f t="shared" si="818"/>
        <v>0</v>
      </c>
      <c r="AM602" s="179">
        <f t="shared" si="818"/>
        <v>0</v>
      </c>
      <c r="AN602" s="179">
        <f t="shared" si="818"/>
        <v>0</v>
      </c>
      <c r="AO602" s="179">
        <f t="shared" si="818"/>
        <v>0</v>
      </c>
      <c r="AP602" s="179">
        <f t="shared" si="818"/>
        <v>0</v>
      </c>
      <c r="AQ602" s="179">
        <f t="shared" si="818"/>
        <v>0</v>
      </c>
      <c r="AR602" s="179">
        <f t="shared" si="818"/>
        <v>0</v>
      </c>
      <c r="AS602" s="179">
        <f t="shared" si="818"/>
        <v>0</v>
      </c>
      <c r="AT602" s="179">
        <f t="shared" si="818"/>
        <v>0</v>
      </c>
      <c r="AU602" s="179">
        <f t="shared" si="818"/>
        <v>0</v>
      </c>
      <c r="AV602" s="179">
        <f t="shared" si="818"/>
        <v>0</v>
      </c>
      <c r="AW602" s="179">
        <f t="shared" si="818"/>
        <v>0</v>
      </c>
      <c r="AX602" s="179">
        <f t="shared" si="818"/>
        <v>0</v>
      </c>
      <c r="AY602" s="179">
        <f t="shared" ref="AY602:CD602" si="819">AY581</f>
        <v>0</v>
      </c>
      <c r="AZ602" s="179">
        <f t="shared" si="819"/>
        <v>0</v>
      </c>
      <c r="BA602" s="179">
        <f t="shared" si="819"/>
        <v>0</v>
      </c>
      <c r="BB602" s="179">
        <f t="shared" si="819"/>
        <v>0</v>
      </c>
      <c r="BC602" s="179">
        <f t="shared" si="819"/>
        <v>0</v>
      </c>
      <c r="BD602" s="179">
        <f t="shared" si="819"/>
        <v>0</v>
      </c>
      <c r="BE602" s="179">
        <f t="shared" si="819"/>
        <v>0</v>
      </c>
      <c r="BF602" s="179">
        <f t="shared" si="819"/>
        <v>0</v>
      </c>
      <c r="BG602" s="179">
        <f t="shared" si="819"/>
        <v>0</v>
      </c>
      <c r="BH602" s="179">
        <f t="shared" si="819"/>
        <v>0</v>
      </c>
      <c r="BI602" s="179">
        <f t="shared" si="819"/>
        <v>0</v>
      </c>
      <c r="BJ602" s="179">
        <f t="shared" si="819"/>
        <v>0</v>
      </c>
      <c r="BK602" s="179">
        <f t="shared" si="819"/>
        <v>0</v>
      </c>
      <c r="BL602" s="179">
        <f t="shared" si="819"/>
        <v>0</v>
      </c>
      <c r="BM602" s="179">
        <f t="shared" si="819"/>
        <v>0</v>
      </c>
      <c r="BN602" s="179">
        <f t="shared" si="819"/>
        <v>0</v>
      </c>
      <c r="BO602" s="179">
        <f t="shared" si="819"/>
        <v>0</v>
      </c>
      <c r="BP602" s="179">
        <f t="shared" si="819"/>
        <v>0</v>
      </c>
      <c r="BQ602" s="179">
        <f t="shared" si="819"/>
        <v>0</v>
      </c>
      <c r="BR602" s="179">
        <f t="shared" si="819"/>
        <v>0</v>
      </c>
      <c r="BS602" s="179">
        <f t="shared" si="819"/>
        <v>0</v>
      </c>
      <c r="BT602" s="179">
        <f t="shared" si="819"/>
        <v>0</v>
      </c>
      <c r="BU602" s="179">
        <f t="shared" si="819"/>
        <v>0</v>
      </c>
      <c r="BV602" s="179">
        <f t="shared" si="819"/>
        <v>0</v>
      </c>
      <c r="BW602" s="179">
        <f t="shared" si="819"/>
        <v>0</v>
      </c>
      <c r="BX602" s="179">
        <f t="shared" si="819"/>
        <v>0</v>
      </c>
      <c r="BY602" s="179">
        <f t="shared" si="819"/>
        <v>0</v>
      </c>
      <c r="BZ602" s="179">
        <f t="shared" si="819"/>
        <v>0</v>
      </c>
      <c r="CA602" s="179">
        <f t="shared" si="819"/>
        <v>0</v>
      </c>
      <c r="CB602" s="179">
        <f t="shared" si="819"/>
        <v>0</v>
      </c>
      <c r="CC602" s="179">
        <f t="shared" si="819"/>
        <v>0</v>
      </c>
      <c r="CD602" s="179">
        <f t="shared" si="819"/>
        <v>0</v>
      </c>
      <c r="CE602" s="179">
        <f t="shared" ref="CE602:CL602" si="820">CE581</f>
        <v>0</v>
      </c>
      <c r="CF602" s="179">
        <f t="shared" si="820"/>
        <v>0</v>
      </c>
      <c r="CG602" s="179">
        <f t="shared" si="820"/>
        <v>0</v>
      </c>
      <c r="CH602" s="179">
        <f t="shared" si="820"/>
        <v>0</v>
      </c>
      <c r="CI602" s="179">
        <f t="shared" si="820"/>
        <v>0</v>
      </c>
      <c r="CJ602" s="179">
        <f t="shared" si="820"/>
        <v>0</v>
      </c>
      <c r="CK602" s="179">
        <f t="shared" si="820"/>
        <v>0</v>
      </c>
      <c r="CL602" s="179">
        <f t="shared" si="820"/>
        <v>0</v>
      </c>
      <c r="CN602" s="60"/>
      <c r="CO602" s="179">
        <f t="shared" ref="CO602:DL602" si="821">CO581</f>
        <v>0</v>
      </c>
      <c r="CP602" s="179">
        <f t="shared" si="821"/>
        <v>0</v>
      </c>
      <c r="CQ602" s="179">
        <f t="shared" si="821"/>
        <v>0</v>
      </c>
      <c r="CR602" s="179">
        <f t="shared" si="821"/>
        <v>0</v>
      </c>
      <c r="CS602" s="179">
        <f t="shared" si="821"/>
        <v>0</v>
      </c>
      <c r="CT602" s="179">
        <f t="shared" si="821"/>
        <v>0</v>
      </c>
      <c r="CU602" s="179">
        <f t="shared" si="821"/>
        <v>0</v>
      </c>
      <c r="CV602" s="179">
        <f t="shared" si="821"/>
        <v>0</v>
      </c>
      <c r="CW602" s="179">
        <f t="shared" si="821"/>
        <v>0</v>
      </c>
      <c r="CX602" s="179">
        <f t="shared" si="821"/>
        <v>0</v>
      </c>
      <c r="CY602" s="179">
        <f t="shared" si="821"/>
        <v>0</v>
      </c>
      <c r="CZ602" s="179">
        <f t="shared" si="821"/>
        <v>0</v>
      </c>
      <c r="DA602" s="179">
        <f t="shared" si="821"/>
        <v>0</v>
      </c>
      <c r="DB602" s="179">
        <f t="shared" si="821"/>
        <v>0</v>
      </c>
      <c r="DC602" s="179">
        <f t="shared" si="821"/>
        <v>0</v>
      </c>
      <c r="DD602" s="179">
        <f t="shared" si="821"/>
        <v>0</v>
      </c>
      <c r="DE602" s="179">
        <f t="shared" si="821"/>
        <v>0</v>
      </c>
      <c r="DF602" s="179">
        <f t="shared" si="821"/>
        <v>0</v>
      </c>
      <c r="DG602" s="179">
        <f t="shared" si="821"/>
        <v>0</v>
      </c>
      <c r="DH602" s="179">
        <f t="shared" si="821"/>
        <v>0</v>
      </c>
      <c r="DI602" s="179">
        <f t="shared" si="821"/>
        <v>0</v>
      </c>
      <c r="DJ602" s="179">
        <f t="shared" si="821"/>
        <v>0</v>
      </c>
      <c r="DK602" s="179">
        <f t="shared" si="821"/>
        <v>0</v>
      </c>
      <c r="DL602" s="179">
        <f t="shared" si="821"/>
        <v>0</v>
      </c>
    </row>
    <row r="603" spans="2:116" x14ac:dyDescent="0.35">
      <c r="B603" t="s">
        <v>332</v>
      </c>
      <c r="D603" t="s">
        <v>786</v>
      </c>
      <c r="E603" s="8" t="str">
        <f t="shared" si="810"/>
        <v>603 HOURLY-PV</v>
      </c>
      <c r="G603" s="8" t="str">
        <f>G582</f>
        <v xml:space="preserve">secondary unit </v>
      </c>
      <c r="H603" s="12"/>
      <c r="I603" s="60"/>
      <c r="J603" s="60"/>
      <c r="K603" s="15"/>
      <c r="L603" s="15"/>
      <c r="M603" s="15"/>
      <c r="N603" s="15"/>
      <c r="O603" s="15"/>
      <c r="P603" s="15"/>
      <c r="R603" s="15"/>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N603" s="60"/>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row>
    <row r="604" spans="2:116" x14ac:dyDescent="0.35">
      <c r="B604" t="s">
        <v>332</v>
      </c>
      <c r="D604" t="s">
        <v>786</v>
      </c>
      <c r="E604" s="8" t="str">
        <f t="shared" si="810"/>
        <v>604 HOURLY-PV</v>
      </c>
      <c r="G604" s="8" t="str">
        <f>G583</f>
        <v>Secondary revenue driver</v>
      </c>
      <c r="H604" s="12"/>
      <c r="I604" s="60"/>
      <c r="J604" s="60"/>
      <c r="K604" s="15"/>
      <c r="L604" s="15"/>
      <c r="M604" s="15"/>
      <c r="N604" s="15"/>
      <c r="O604" s="15"/>
      <c r="P604" s="15"/>
      <c r="R604" s="15"/>
      <c r="S604" s="179" t="str">
        <f t="shared" ref="S604:AX604" si="822">S583</f>
        <v>S$18</v>
      </c>
      <c r="T604" s="179" t="str">
        <f t="shared" si="822"/>
        <v>T$18</v>
      </c>
      <c r="U604" s="179" t="str">
        <f t="shared" si="822"/>
        <v>U$18</v>
      </c>
      <c r="V604" s="179" t="str">
        <f t="shared" si="822"/>
        <v>V$18</v>
      </c>
      <c r="W604" s="179" t="str">
        <f t="shared" si="822"/>
        <v>W$18</v>
      </c>
      <c r="X604" s="179" t="str">
        <f t="shared" si="822"/>
        <v>X$18</v>
      </c>
      <c r="Y604" s="179" t="str">
        <f t="shared" si="822"/>
        <v>Y$18</v>
      </c>
      <c r="Z604" s="179" t="str">
        <f t="shared" si="822"/>
        <v>Z$18</v>
      </c>
      <c r="AA604" s="179" t="str">
        <f t="shared" si="822"/>
        <v>AA$18</v>
      </c>
      <c r="AB604" s="179" t="str">
        <f t="shared" si="822"/>
        <v>AB$18</v>
      </c>
      <c r="AC604" s="179" t="str">
        <f t="shared" si="822"/>
        <v>AC$18</v>
      </c>
      <c r="AD604" s="179" t="str">
        <f t="shared" si="822"/>
        <v>AD$18</v>
      </c>
      <c r="AE604" s="179" t="str">
        <f t="shared" si="822"/>
        <v>AE$18</v>
      </c>
      <c r="AF604" s="179" t="str">
        <f t="shared" si="822"/>
        <v>AF$18</v>
      </c>
      <c r="AG604" s="179" t="str">
        <f t="shared" si="822"/>
        <v>AG$18</v>
      </c>
      <c r="AH604" s="179" t="str">
        <f t="shared" si="822"/>
        <v>AH$18</v>
      </c>
      <c r="AI604" s="179" t="str">
        <f t="shared" si="822"/>
        <v>AI$18</v>
      </c>
      <c r="AJ604" s="179" t="str">
        <f t="shared" si="822"/>
        <v>AJ$18</v>
      </c>
      <c r="AK604" s="179" t="str">
        <f t="shared" si="822"/>
        <v>AK$18</v>
      </c>
      <c r="AL604" s="179" t="str">
        <f t="shared" si="822"/>
        <v>AL$18</v>
      </c>
      <c r="AM604" s="179" t="str">
        <f t="shared" si="822"/>
        <v>AM$18</v>
      </c>
      <c r="AN604" s="179" t="str">
        <f t="shared" si="822"/>
        <v>AN$18</v>
      </c>
      <c r="AO604" s="179" t="str">
        <f t="shared" si="822"/>
        <v>AO$18</v>
      </c>
      <c r="AP604" s="179" t="str">
        <f t="shared" si="822"/>
        <v>AP$18</v>
      </c>
      <c r="AQ604" s="179" t="str">
        <f t="shared" si="822"/>
        <v>AQ$18</v>
      </c>
      <c r="AR604" s="179" t="str">
        <f t="shared" si="822"/>
        <v>AR$18</v>
      </c>
      <c r="AS604" s="179" t="str">
        <f t="shared" si="822"/>
        <v>AS$18</v>
      </c>
      <c r="AT604" s="179" t="str">
        <f t="shared" si="822"/>
        <v>AT$18</v>
      </c>
      <c r="AU604" s="179" t="str">
        <f t="shared" si="822"/>
        <v>AU$18</v>
      </c>
      <c r="AV604" s="179" t="str">
        <f t="shared" si="822"/>
        <v>AV$18</v>
      </c>
      <c r="AW604" s="179" t="str">
        <f t="shared" si="822"/>
        <v>AW$18</v>
      </c>
      <c r="AX604" s="179" t="str">
        <f t="shared" si="822"/>
        <v>AX$18</v>
      </c>
      <c r="AY604" s="179" t="str">
        <f t="shared" ref="AY604:CD604" si="823">AY583</f>
        <v>AY$18</v>
      </c>
      <c r="AZ604" s="179" t="str">
        <f t="shared" si="823"/>
        <v>AZ$18</v>
      </c>
      <c r="BA604" s="179" t="str">
        <f t="shared" si="823"/>
        <v>BA$18</v>
      </c>
      <c r="BB604" s="179" t="str">
        <f t="shared" si="823"/>
        <v>BB$18</v>
      </c>
      <c r="BC604" s="179" t="str">
        <f t="shared" si="823"/>
        <v>BC$18</v>
      </c>
      <c r="BD604" s="179" t="str">
        <f t="shared" si="823"/>
        <v>BD$18</v>
      </c>
      <c r="BE604" s="179" t="str">
        <f t="shared" si="823"/>
        <v>BE$18</v>
      </c>
      <c r="BF604" s="179" t="str">
        <f t="shared" si="823"/>
        <v>BF$18</v>
      </c>
      <c r="BG604" s="179" t="str">
        <f t="shared" si="823"/>
        <v>BG$18</v>
      </c>
      <c r="BH604" s="179" t="str">
        <f t="shared" si="823"/>
        <v>BH$18</v>
      </c>
      <c r="BI604" s="179" t="str">
        <f t="shared" si="823"/>
        <v>BI$18</v>
      </c>
      <c r="BJ604" s="179" t="str">
        <f t="shared" si="823"/>
        <v>BJ$18</v>
      </c>
      <c r="BK604" s="179" t="str">
        <f t="shared" si="823"/>
        <v>BK$18</v>
      </c>
      <c r="BL604" s="179" t="str">
        <f t="shared" si="823"/>
        <v>BL$18</v>
      </c>
      <c r="BM604" s="179" t="str">
        <f t="shared" si="823"/>
        <v>BM$18</v>
      </c>
      <c r="BN604" s="179" t="str">
        <f t="shared" si="823"/>
        <v>BN$18</v>
      </c>
      <c r="BO604" s="179" t="str">
        <f t="shared" si="823"/>
        <v>BO$18</v>
      </c>
      <c r="BP604" s="179" t="str">
        <f t="shared" si="823"/>
        <v>BP$18</v>
      </c>
      <c r="BQ604" s="179" t="str">
        <f t="shared" si="823"/>
        <v>BQ$18</v>
      </c>
      <c r="BR604" s="179" t="str">
        <f t="shared" si="823"/>
        <v>BR$18</v>
      </c>
      <c r="BS604" s="179" t="str">
        <f t="shared" si="823"/>
        <v>BS$18</v>
      </c>
      <c r="BT604" s="179" t="str">
        <f t="shared" si="823"/>
        <v>BT$18</v>
      </c>
      <c r="BU604" s="179" t="str">
        <f t="shared" si="823"/>
        <v>BU$18</v>
      </c>
      <c r="BV604" s="179" t="str">
        <f t="shared" si="823"/>
        <v>BV$18</v>
      </c>
      <c r="BW604" s="179" t="str">
        <f t="shared" si="823"/>
        <v>BW$18</v>
      </c>
      <c r="BX604" s="179" t="str">
        <f t="shared" si="823"/>
        <v>BX$18</v>
      </c>
      <c r="BY604" s="179" t="str">
        <f t="shared" si="823"/>
        <v>BY$18</v>
      </c>
      <c r="BZ604" s="179" t="str">
        <f t="shared" si="823"/>
        <v>BZ$18</v>
      </c>
      <c r="CA604" s="179" t="str">
        <f t="shared" si="823"/>
        <v>CA$18</v>
      </c>
      <c r="CB604" s="179" t="str">
        <f t="shared" si="823"/>
        <v>CB$18</v>
      </c>
      <c r="CC604" s="179" t="str">
        <f t="shared" si="823"/>
        <v>CC$18</v>
      </c>
      <c r="CD604" s="179" t="str">
        <f t="shared" si="823"/>
        <v>CD$18</v>
      </c>
      <c r="CE604" s="179" t="str">
        <f t="shared" ref="CE604:CL604" si="824">CE583</f>
        <v>CE$18</v>
      </c>
      <c r="CF604" s="179" t="str">
        <f t="shared" si="824"/>
        <v>CF$18</v>
      </c>
      <c r="CG604" s="179" t="str">
        <f t="shared" si="824"/>
        <v>CG$18</v>
      </c>
      <c r="CH604" s="179" t="str">
        <f t="shared" si="824"/>
        <v>CH$18</v>
      </c>
      <c r="CI604" s="179" t="str">
        <f t="shared" si="824"/>
        <v>CI$18</v>
      </c>
      <c r="CJ604" s="179" t="str">
        <f t="shared" si="824"/>
        <v>CJ$18</v>
      </c>
      <c r="CK604" s="179" t="str">
        <f t="shared" si="824"/>
        <v>CK$18</v>
      </c>
      <c r="CL604" s="179" t="str">
        <f t="shared" si="824"/>
        <v>CL$18</v>
      </c>
      <c r="CN604" s="60"/>
      <c r="CO604" s="179" t="str">
        <f t="shared" ref="CO604:DL604" si="825">CO583</f>
        <v>CO$18</v>
      </c>
      <c r="CP604" s="179" t="str">
        <f t="shared" si="825"/>
        <v>CP$18</v>
      </c>
      <c r="CQ604" s="179" t="str">
        <f t="shared" si="825"/>
        <v>CQ$18</v>
      </c>
      <c r="CR604" s="179" t="str">
        <f t="shared" si="825"/>
        <v>CR$18</v>
      </c>
      <c r="CS604" s="179" t="str">
        <f t="shared" si="825"/>
        <v>CS$18</v>
      </c>
      <c r="CT604" s="179" t="str">
        <f t="shared" si="825"/>
        <v>CT$18</v>
      </c>
      <c r="CU604" s="179" t="str">
        <f t="shared" si="825"/>
        <v>CU$18</v>
      </c>
      <c r="CV604" s="179" t="str">
        <f t="shared" si="825"/>
        <v>CV$18</v>
      </c>
      <c r="CW604" s="179" t="str">
        <f t="shared" si="825"/>
        <v>CW$18</v>
      </c>
      <c r="CX604" s="179" t="str">
        <f t="shared" si="825"/>
        <v>CX$18</v>
      </c>
      <c r="CY604" s="179" t="str">
        <f t="shared" si="825"/>
        <v>CY$18</v>
      </c>
      <c r="CZ604" s="179" t="str">
        <f t="shared" si="825"/>
        <v>CZ$18</v>
      </c>
      <c r="DA604" s="179" t="str">
        <f t="shared" si="825"/>
        <v>DA$18</v>
      </c>
      <c r="DB604" s="179" t="str">
        <f t="shared" si="825"/>
        <v>DB$18</v>
      </c>
      <c r="DC604" s="179" t="str">
        <f t="shared" si="825"/>
        <v>DC$18</v>
      </c>
      <c r="DD604" s="179" t="str">
        <f t="shared" si="825"/>
        <v>DD$18</v>
      </c>
      <c r="DE604" s="179" t="str">
        <f t="shared" si="825"/>
        <v>DE$18</v>
      </c>
      <c r="DF604" s="179" t="str">
        <f t="shared" si="825"/>
        <v>DF$18</v>
      </c>
      <c r="DG604" s="179" t="str">
        <f t="shared" si="825"/>
        <v>DG$18</v>
      </c>
      <c r="DH604" s="179" t="str">
        <f t="shared" si="825"/>
        <v>DH$18</v>
      </c>
      <c r="DI604" s="179" t="str">
        <f t="shared" si="825"/>
        <v>DI$18</v>
      </c>
      <c r="DJ604" s="179" t="str">
        <f t="shared" si="825"/>
        <v>DJ$18</v>
      </c>
      <c r="DK604" s="179" t="str">
        <f t="shared" si="825"/>
        <v>DK$18</v>
      </c>
      <c r="DL604" s="179" t="str">
        <f t="shared" si="825"/>
        <v>DL$18</v>
      </c>
    </row>
    <row r="605" spans="2:116" x14ac:dyDescent="0.35">
      <c r="B605" t="s">
        <v>332</v>
      </c>
      <c r="D605" t="s">
        <v>786</v>
      </c>
      <c r="E605" s="8" t="str">
        <f t="shared" si="810"/>
        <v>605 HOURLY-PV</v>
      </c>
      <c r="G605" s="8" t="str">
        <f>G584</f>
        <v>Secondary volume driver</v>
      </c>
      <c r="H605" s="12"/>
      <c r="I605" s="60"/>
      <c r="J605" s="60"/>
      <c r="K605" s="15"/>
      <c r="L605" s="15"/>
      <c r="M605" s="15"/>
      <c r="N605" s="15"/>
      <c r="O605" s="15"/>
      <c r="P605" s="15"/>
      <c r="R605" s="15"/>
      <c r="S605" s="179" t="str">
        <f t="shared" ref="S605:AX605" si="826">S584</f>
        <v>S$19</v>
      </c>
      <c r="T605" s="179" t="str">
        <f t="shared" si="826"/>
        <v>T$19</v>
      </c>
      <c r="U605" s="179" t="str">
        <f t="shared" si="826"/>
        <v>U$19</v>
      </c>
      <c r="V605" s="179" t="str">
        <f t="shared" si="826"/>
        <v>V$19</v>
      </c>
      <c r="W605" s="179" t="str">
        <f t="shared" si="826"/>
        <v>W$19</v>
      </c>
      <c r="X605" s="179" t="str">
        <f t="shared" si="826"/>
        <v>X$19</v>
      </c>
      <c r="Y605" s="179" t="str">
        <f t="shared" si="826"/>
        <v>Y$19</v>
      </c>
      <c r="Z605" s="179" t="str">
        <f t="shared" si="826"/>
        <v>Z$19</v>
      </c>
      <c r="AA605" s="179" t="str">
        <f t="shared" si="826"/>
        <v>AA$19</v>
      </c>
      <c r="AB605" s="179" t="str">
        <f t="shared" si="826"/>
        <v>AB$19</v>
      </c>
      <c r="AC605" s="179" t="str">
        <f t="shared" si="826"/>
        <v>AC$19</v>
      </c>
      <c r="AD605" s="179" t="str">
        <f t="shared" si="826"/>
        <v>AD$19</v>
      </c>
      <c r="AE605" s="179" t="str">
        <f t="shared" si="826"/>
        <v>AE$19</v>
      </c>
      <c r="AF605" s="179" t="str">
        <f t="shared" si="826"/>
        <v>AF$19</v>
      </c>
      <c r="AG605" s="179" t="str">
        <f t="shared" si="826"/>
        <v>AG$19</v>
      </c>
      <c r="AH605" s="179" t="str">
        <f t="shared" si="826"/>
        <v>AH$19</v>
      </c>
      <c r="AI605" s="179" t="str">
        <f t="shared" si="826"/>
        <v>AI$19</v>
      </c>
      <c r="AJ605" s="179" t="str">
        <f t="shared" si="826"/>
        <v>AJ$19</v>
      </c>
      <c r="AK605" s="179" t="str">
        <f t="shared" si="826"/>
        <v>AK$19</v>
      </c>
      <c r="AL605" s="179" t="str">
        <f t="shared" si="826"/>
        <v>AL$19</v>
      </c>
      <c r="AM605" s="179" t="str">
        <f t="shared" si="826"/>
        <v>AM$19</v>
      </c>
      <c r="AN605" s="179" t="str">
        <f t="shared" si="826"/>
        <v>AN$19</v>
      </c>
      <c r="AO605" s="179" t="str">
        <f t="shared" si="826"/>
        <v>AO$19</v>
      </c>
      <c r="AP605" s="179" t="str">
        <f t="shared" si="826"/>
        <v>AP$19</v>
      </c>
      <c r="AQ605" s="179" t="str">
        <f t="shared" si="826"/>
        <v>AQ$19</v>
      </c>
      <c r="AR605" s="179" t="str">
        <f t="shared" si="826"/>
        <v>AR$19</v>
      </c>
      <c r="AS605" s="179" t="str">
        <f t="shared" si="826"/>
        <v>AS$19</v>
      </c>
      <c r="AT605" s="179" t="str">
        <f t="shared" si="826"/>
        <v>AT$19</v>
      </c>
      <c r="AU605" s="179" t="str">
        <f t="shared" si="826"/>
        <v>AU$19</v>
      </c>
      <c r="AV605" s="179" t="str">
        <f t="shared" si="826"/>
        <v>AV$19</v>
      </c>
      <c r="AW605" s="179" t="str">
        <f t="shared" si="826"/>
        <v>AW$19</v>
      </c>
      <c r="AX605" s="179" t="str">
        <f t="shared" si="826"/>
        <v>AX$19</v>
      </c>
      <c r="AY605" s="179" t="str">
        <f t="shared" ref="AY605:CD605" si="827">AY584</f>
        <v>AY$19</v>
      </c>
      <c r="AZ605" s="179" t="str">
        <f t="shared" si="827"/>
        <v>AZ$19</v>
      </c>
      <c r="BA605" s="179" t="str">
        <f t="shared" si="827"/>
        <v>BA$19</v>
      </c>
      <c r="BB605" s="179" t="str">
        <f t="shared" si="827"/>
        <v>BB$19</v>
      </c>
      <c r="BC605" s="179" t="str">
        <f t="shared" si="827"/>
        <v>BC$19</v>
      </c>
      <c r="BD605" s="179" t="str">
        <f t="shared" si="827"/>
        <v>BD$19</v>
      </c>
      <c r="BE605" s="179" t="str">
        <f t="shared" si="827"/>
        <v>BE$19</v>
      </c>
      <c r="BF605" s="179" t="str">
        <f t="shared" si="827"/>
        <v>BF$19</v>
      </c>
      <c r="BG605" s="179" t="str">
        <f t="shared" si="827"/>
        <v>BG$19</v>
      </c>
      <c r="BH605" s="179" t="str">
        <f t="shared" si="827"/>
        <v>BH$19</v>
      </c>
      <c r="BI605" s="179" t="str">
        <f t="shared" si="827"/>
        <v>BI$19</v>
      </c>
      <c r="BJ605" s="179" t="str">
        <f t="shared" si="827"/>
        <v>BJ$19</v>
      </c>
      <c r="BK605" s="179" t="str">
        <f t="shared" si="827"/>
        <v>BK$19</v>
      </c>
      <c r="BL605" s="179" t="str">
        <f t="shared" si="827"/>
        <v>BL$19</v>
      </c>
      <c r="BM605" s="179" t="str">
        <f t="shared" si="827"/>
        <v>BM$19</v>
      </c>
      <c r="BN605" s="179" t="str">
        <f t="shared" si="827"/>
        <v>BN$19</v>
      </c>
      <c r="BO605" s="179" t="str">
        <f t="shared" si="827"/>
        <v>BO$19</v>
      </c>
      <c r="BP605" s="179" t="str">
        <f t="shared" si="827"/>
        <v>BP$19</v>
      </c>
      <c r="BQ605" s="179" t="str">
        <f t="shared" si="827"/>
        <v>BQ$19</v>
      </c>
      <c r="BR605" s="179" t="str">
        <f t="shared" si="827"/>
        <v>BR$19</v>
      </c>
      <c r="BS605" s="179" t="str">
        <f t="shared" si="827"/>
        <v>BS$19</v>
      </c>
      <c r="BT605" s="179" t="str">
        <f t="shared" si="827"/>
        <v>BT$19</v>
      </c>
      <c r="BU605" s="179" t="str">
        <f t="shared" si="827"/>
        <v>BU$19</v>
      </c>
      <c r="BV605" s="179" t="str">
        <f t="shared" si="827"/>
        <v>BV$19</v>
      </c>
      <c r="BW605" s="179" t="str">
        <f t="shared" si="827"/>
        <v>BW$19</v>
      </c>
      <c r="BX605" s="179" t="str">
        <f t="shared" si="827"/>
        <v>BX$19</v>
      </c>
      <c r="BY605" s="179" t="str">
        <f t="shared" si="827"/>
        <v>BY$19</v>
      </c>
      <c r="BZ605" s="179" t="str">
        <f t="shared" si="827"/>
        <v>BZ$19</v>
      </c>
      <c r="CA605" s="179" t="str">
        <f t="shared" si="827"/>
        <v>CA$19</v>
      </c>
      <c r="CB605" s="179" t="str">
        <f t="shared" si="827"/>
        <v>CB$19</v>
      </c>
      <c r="CC605" s="179" t="str">
        <f t="shared" si="827"/>
        <v>CC$19</v>
      </c>
      <c r="CD605" s="179" t="str">
        <f t="shared" si="827"/>
        <v>CD$19</v>
      </c>
      <c r="CE605" s="179" t="str">
        <f t="shared" ref="CE605:CL605" si="828">CE584</f>
        <v>CE$19</v>
      </c>
      <c r="CF605" s="179" t="str">
        <f t="shared" si="828"/>
        <v>CF$19</v>
      </c>
      <c r="CG605" s="179" t="str">
        <f t="shared" si="828"/>
        <v>CG$19</v>
      </c>
      <c r="CH605" s="179" t="str">
        <f t="shared" si="828"/>
        <v>CH$19</v>
      </c>
      <c r="CI605" s="179" t="str">
        <f t="shared" si="828"/>
        <v>CI$19</v>
      </c>
      <c r="CJ605" s="179" t="str">
        <f t="shared" si="828"/>
        <v>CJ$19</v>
      </c>
      <c r="CK605" s="179" t="str">
        <f t="shared" si="828"/>
        <v>CK$19</v>
      </c>
      <c r="CL605" s="179" t="str">
        <f t="shared" si="828"/>
        <v>CL$19</v>
      </c>
      <c r="CN605" s="60"/>
      <c r="CO605" s="179" t="str">
        <f t="shared" ref="CO605:DL605" si="829">CO584</f>
        <v>CO$19</v>
      </c>
      <c r="CP605" s="179" t="str">
        <f t="shared" si="829"/>
        <v>CP$19</v>
      </c>
      <c r="CQ605" s="179" t="str">
        <f t="shared" si="829"/>
        <v>CQ$19</v>
      </c>
      <c r="CR605" s="179" t="str">
        <f t="shared" si="829"/>
        <v>CR$19</v>
      </c>
      <c r="CS605" s="179" t="str">
        <f t="shared" si="829"/>
        <v>CS$19</v>
      </c>
      <c r="CT605" s="179" t="str">
        <f t="shared" si="829"/>
        <v>CT$19</v>
      </c>
      <c r="CU605" s="179" t="str">
        <f t="shared" si="829"/>
        <v>CU$19</v>
      </c>
      <c r="CV605" s="179" t="str">
        <f t="shared" si="829"/>
        <v>CV$19</v>
      </c>
      <c r="CW605" s="179" t="str">
        <f t="shared" si="829"/>
        <v>CW$19</v>
      </c>
      <c r="CX605" s="179" t="str">
        <f t="shared" si="829"/>
        <v>CX$19</v>
      </c>
      <c r="CY605" s="179" t="str">
        <f t="shared" si="829"/>
        <v>CY$19</v>
      </c>
      <c r="CZ605" s="179" t="str">
        <f t="shared" si="829"/>
        <v>CZ$19</v>
      </c>
      <c r="DA605" s="179" t="str">
        <f t="shared" si="829"/>
        <v>DA$19</v>
      </c>
      <c r="DB605" s="179" t="str">
        <f t="shared" si="829"/>
        <v>DB$19</v>
      </c>
      <c r="DC605" s="179" t="str">
        <f t="shared" si="829"/>
        <v>DC$19</v>
      </c>
      <c r="DD605" s="179" t="str">
        <f t="shared" si="829"/>
        <v>DD$19</v>
      </c>
      <c r="DE605" s="179" t="str">
        <f t="shared" si="829"/>
        <v>DE$19</v>
      </c>
      <c r="DF605" s="179" t="str">
        <f t="shared" si="829"/>
        <v>DF$19</v>
      </c>
      <c r="DG605" s="179" t="str">
        <f t="shared" si="829"/>
        <v>DG$19</v>
      </c>
      <c r="DH605" s="179" t="str">
        <f t="shared" si="829"/>
        <v>DH$19</v>
      </c>
      <c r="DI605" s="179" t="str">
        <f t="shared" si="829"/>
        <v>DI$19</v>
      </c>
      <c r="DJ605" s="179" t="str">
        <f t="shared" si="829"/>
        <v>DJ$19</v>
      </c>
      <c r="DK605" s="179" t="str">
        <f t="shared" si="829"/>
        <v>DK$19</v>
      </c>
      <c r="DL605" s="179" t="str">
        <f t="shared" si="829"/>
        <v>DL$19</v>
      </c>
    </row>
    <row r="606" spans="2:116" x14ac:dyDescent="0.35">
      <c r="E606" s="8"/>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2:116" x14ac:dyDescent="0.35">
      <c r="E607" s="8"/>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2:116" x14ac:dyDescent="0.35">
      <c r="E608" s="8"/>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35">
      <c r="E609" s="8"/>
      <c r="H609" s="12"/>
      <c r="I609" s="60"/>
      <c r="J609" s="60"/>
      <c r="K609" s="15"/>
      <c r="L609" s="15"/>
      <c r="M609" s="15"/>
      <c r="N609" s="15"/>
      <c r="O609" s="15"/>
      <c r="P609" s="15"/>
      <c r="R609" s="15"/>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row>
    <row r="610" spans="1:116" x14ac:dyDescent="0.35">
      <c r="E610" s="8"/>
      <c r="H610" s="12"/>
      <c r="I610" s="60"/>
      <c r="J610" s="60"/>
      <c r="K610" s="15"/>
      <c r="L610" s="15"/>
      <c r="M610" s="15"/>
      <c r="N610" s="15"/>
      <c r="O610" s="15"/>
      <c r="P610" s="15"/>
      <c r="R610" s="15"/>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row>
    <row r="611" spans="1:116" x14ac:dyDescent="0.35">
      <c r="E611" s="8"/>
      <c r="H611" s="12"/>
      <c r="I611" s="60"/>
      <c r="J611" s="60"/>
      <c r="K611" s="15"/>
      <c r="L611" s="15"/>
      <c r="M611" s="15"/>
      <c r="N611" s="15"/>
      <c r="O611" s="15"/>
      <c r="P611" s="15"/>
      <c r="R611" s="15"/>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row>
    <row r="612" spans="1:116" x14ac:dyDescent="0.35">
      <c r="E612" s="8"/>
      <c r="H612" s="12"/>
      <c r="I612" s="60"/>
      <c r="J612" s="60"/>
      <c r="K612" s="15"/>
      <c r="L612" s="15"/>
      <c r="M612" s="15"/>
      <c r="N612" s="15"/>
      <c r="O612" s="15"/>
      <c r="P612" s="15"/>
      <c r="R612" s="15"/>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row>
    <row r="613" spans="1:116" x14ac:dyDescent="0.35">
      <c r="E613" s="8"/>
      <c r="H613" s="12"/>
      <c r="I613" s="60"/>
      <c r="J613" s="60"/>
      <c r="K613" s="15"/>
      <c r="L613" s="15"/>
      <c r="M613" s="15"/>
      <c r="N613" s="15"/>
      <c r="O613" s="15"/>
      <c r="P613" s="15"/>
      <c r="R613" s="15"/>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row>
    <row r="614" spans="1:116" x14ac:dyDescent="0.35">
      <c r="E614" s="8"/>
      <c r="H614" s="12"/>
      <c r="I614" s="60"/>
      <c r="J614" s="60"/>
      <c r="K614" s="15"/>
      <c r="L614" s="15"/>
      <c r="M614" s="15"/>
      <c r="N614" s="15"/>
      <c r="O614" s="15"/>
      <c r="P614" s="15"/>
      <c r="R614" s="15"/>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row>
    <row r="615" spans="1:116" x14ac:dyDescent="0.35">
      <c r="E615" s="8"/>
      <c r="H615" s="12"/>
      <c r="I615" s="60"/>
      <c r="J615" s="60"/>
      <c r="K615" s="15"/>
      <c r="L615" s="15"/>
      <c r="M615" s="15"/>
      <c r="N615" s="15"/>
      <c r="O615" s="15"/>
      <c r="P615" s="15"/>
      <c r="R615" s="15"/>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row>
    <row r="616" spans="1:116" x14ac:dyDescent="0.35">
      <c r="A616" s="174"/>
      <c r="E616" s="8"/>
      <c r="G616" s="175" t="s">
        <v>490</v>
      </c>
      <c r="H616" s="174"/>
      <c r="I616" s="176"/>
      <c r="J616" s="176"/>
      <c r="K616" s="197"/>
      <c r="L616" s="197"/>
      <c r="M616" s="197"/>
      <c r="N616" s="197"/>
      <c r="O616" s="197"/>
      <c r="P616" s="197"/>
      <c r="R616" s="198"/>
      <c r="S616" s="174"/>
      <c r="T616" s="174"/>
      <c r="U616" s="174"/>
      <c r="V616" s="174"/>
      <c r="W616" s="174"/>
      <c r="X616" s="174"/>
      <c r="Y616" s="174"/>
      <c r="Z616" s="174"/>
      <c r="AA616" s="174"/>
      <c r="AB616" s="174"/>
      <c r="AC616" s="174"/>
      <c r="AD616" s="174"/>
      <c r="AE616" s="174"/>
      <c r="AF616" s="174"/>
      <c r="AG616" s="174"/>
      <c r="AH616" s="174"/>
      <c r="AI616" s="174"/>
      <c r="AJ616" s="174"/>
      <c r="AK616" s="174"/>
      <c r="AL616" s="174"/>
      <c r="AM616" s="174"/>
      <c r="AN616" s="174"/>
      <c r="AO616" s="174"/>
      <c r="AP616" s="174"/>
      <c r="AQ616" s="174"/>
      <c r="AR616" s="174"/>
      <c r="AS616" s="174"/>
      <c r="AT616" s="174"/>
      <c r="AU616" s="174"/>
      <c r="AV616" s="174"/>
      <c r="AW616" s="174"/>
      <c r="AX616" s="174"/>
      <c r="AY616" s="174"/>
      <c r="AZ616" s="174"/>
      <c r="BA616" s="174"/>
      <c r="BB616" s="174"/>
      <c r="BC616" s="174"/>
      <c r="BD616" s="174"/>
      <c r="BE616" s="174"/>
      <c r="BF616" s="174"/>
      <c r="BG616" s="174"/>
      <c r="BH616" s="174"/>
      <c r="BI616" s="174"/>
      <c r="BJ616" s="174"/>
      <c r="BK616" s="174"/>
      <c r="BL616" s="174"/>
      <c r="BM616" s="174"/>
      <c r="BN616" s="174"/>
      <c r="BO616" s="174"/>
      <c r="BP616" s="174"/>
      <c r="BQ616" s="174"/>
      <c r="BR616" s="174"/>
      <c r="BS616" s="174"/>
      <c r="BT616" s="174"/>
      <c r="BU616" s="174"/>
      <c r="BV616" s="174"/>
      <c r="BW616" s="174"/>
      <c r="BX616" s="174"/>
      <c r="BY616" s="174"/>
      <c r="BZ616" s="174"/>
      <c r="CA616" s="174"/>
      <c r="CB616" s="174"/>
      <c r="CC616" s="174"/>
      <c r="CD616" s="174"/>
      <c r="CE616" s="174"/>
      <c r="CF616" s="174"/>
      <c r="CG616" s="174"/>
      <c r="CH616" s="174"/>
      <c r="CI616" s="174"/>
      <c r="CJ616" s="174"/>
      <c r="CK616" s="174"/>
      <c r="CL616" s="174"/>
      <c r="CN616" s="176"/>
      <c r="CO616" s="174"/>
      <c r="CP616" s="174"/>
      <c r="CQ616" s="174"/>
      <c r="CR616" s="174"/>
      <c r="CS616" s="174"/>
      <c r="CT616" s="174"/>
      <c r="CU616" s="174"/>
      <c r="CV616" s="174"/>
      <c r="CW616" s="174"/>
      <c r="CX616" s="174"/>
      <c r="CY616" s="174"/>
      <c r="CZ616" s="174"/>
      <c r="DA616" s="174"/>
      <c r="DB616" s="174"/>
      <c r="DC616" s="174"/>
      <c r="DD616" s="174"/>
      <c r="DE616" s="174"/>
      <c r="DF616" s="174"/>
      <c r="DG616" s="174"/>
      <c r="DH616" s="174"/>
      <c r="DI616" s="174"/>
      <c r="DJ616" s="174"/>
      <c r="DK616" s="174"/>
      <c r="DL616" s="174"/>
    </row>
    <row r="617" spans="1:116" x14ac:dyDescent="0.35">
      <c r="A617" s="174"/>
      <c r="E617" s="8"/>
      <c r="G617" s="175" t="s">
        <v>492</v>
      </c>
      <c r="H617" s="174"/>
      <c r="I617" s="176"/>
      <c r="J617" s="176"/>
      <c r="K617" s="197"/>
      <c r="L617" s="197"/>
      <c r="M617" s="197"/>
      <c r="N617" s="197"/>
      <c r="O617" s="197"/>
      <c r="P617" s="197"/>
      <c r="R617" s="198"/>
      <c r="S617" s="174"/>
      <c r="T617" s="174"/>
      <c r="U617" s="174"/>
      <c r="V617" s="174"/>
      <c r="W617" s="174"/>
      <c r="X617" s="174"/>
      <c r="Y617" s="174"/>
      <c r="Z617" s="174"/>
      <c r="AA617" s="174"/>
      <c r="AB617" s="174"/>
      <c r="AC617" s="174"/>
      <c r="AD617" s="174"/>
      <c r="AE617" s="174"/>
      <c r="AF617" s="174"/>
      <c r="AG617" s="174"/>
      <c r="AH617" s="174"/>
      <c r="AI617" s="174"/>
      <c r="AJ617" s="174"/>
      <c r="AK617" s="174"/>
      <c r="AL617" s="174"/>
      <c r="AM617" s="174"/>
      <c r="AN617" s="174"/>
      <c r="AO617" s="174"/>
      <c r="AP617" s="174"/>
      <c r="AQ617" s="174"/>
      <c r="AR617" s="174"/>
      <c r="AS617" s="174"/>
      <c r="AT617" s="174"/>
      <c r="AU617" s="174"/>
      <c r="AV617" s="174"/>
      <c r="AW617" s="174"/>
      <c r="AX617" s="174"/>
      <c r="AY617" s="174"/>
      <c r="AZ617" s="174"/>
      <c r="BA617" s="174"/>
      <c r="BB617" s="174"/>
      <c r="BC617" s="174"/>
      <c r="BD617" s="174"/>
      <c r="BE617" s="174"/>
      <c r="BF617" s="174"/>
      <c r="BG617" s="174"/>
      <c r="BH617" s="174"/>
      <c r="BI617" s="174"/>
      <c r="BJ617" s="174"/>
      <c r="BK617" s="174"/>
      <c r="BL617" s="174"/>
      <c r="BM617" s="174"/>
      <c r="BN617" s="174"/>
      <c r="BO617" s="174"/>
      <c r="BP617" s="174"/>
      <c r="BQ617" s="174"/>
      <c r="BR617" s="174"/>
      <c r="BS617" s="174"/>
      <c r="BT617" s="174"/>
      <c r="BU617" s="174"/>
      <c r="BV617" s="174"/>
      <c r="BW617" s="174"/>
      <c r="BX617" s="174"/>
      <c r="BY617" s="174"/>
      <c r="BZ617" s="174"/>
      <c r="CA617" s="174"/>
      <c r="CB617" s="174"/>
      <c r="CC617" s="174"/>
      <c r="CD617" s="174"/>
      <c r="CE617" s="174"/>
      <c r="CF617" s="174"/>
      <c r="CG617" s="174"/>
      <c r="CH617" s="174"/>
      <c r="CI617" s="174"/>
      <c r="CJ617" s="174"/>
      <c r="CK617" s="174"/>
      <c r="CL617" s="174"/>
      <c r="CN617" s="176"/>
      <c r="CO617" s="174"/>
      <c r="CP617" s="174"/>
      <c r="CQ617" s="174"/>
      <c r="CR617" s="174"/>
      <c r="CS617" s="174"/>
      <c r="CT617" s="174"/>
      <c r="CU617" s="174"/>
      <c r="CV617" s="174"/>
      <c r="CW617" s="174"/>
      <c r="CX617" s="174"/>
      <c r="CY617" s="174"/>
      <c r="CZ617" s="174"/>
      <c r="DA617" s="174"/>
      <c r="DB617" s="174"/>
      <c r="DC617" s="174"/>
      <c r="DD617" s="174"/>
      <c r="DE617" s="174"/>
      <c r="DF617" s="174"/>
      <c r="DG617" s="174"/>
      <c r="DH617" s="174"/>
      <c r="DI617" s="174"/>
      <c r="DJ617" s="174"/>
      <c r="DK617" s="174"/>
      <c r="DL617" s="174"/>
    </row>
    <row r="618" spans="1:116" x14ac:dyDescent="0.35">
      <c r="A618" s="174"/>
      <c r="E618" s="8"/>
      <c r="G618" s="175" t="s">
        <v>461</v>
      </c>
      <c r="H618" s="174"/>
      <c r="I618" s="176"/>
      <c r="J618" s="176"/>
      <c r="K618" s="199"/>
      <c r="L618" s="199"/>
      <c r="M618" s="199"/>
      <c r="N618" s="199"/>
      <c r="O618" s="199"/>
      <c r="P618" s="199"/>
      <c r="R618" s="198"/>
      <c r="S618" s="199" t="str">
        <f t="shared" ref="S618:AX618" si="830">ADDRESS(ROW(S262),COLUMN(S262),2)</f>
        <v>S$262</v>
      </c>
      <c r="T618" s="199" t="str">
        <f t="shared" si="830"/>
        <v>T$262</v>
      </c>
      <c r="U618" s="199" t="str">
        <f t="shared" si="830"/>
        <v>U$262</v>
      </c>
      <c r="V618" s="199" t="str">
        <f t="shared" si="830"/>
        <v>V$262</v>
      </c>
      <c r="W618" s="199" t="str">
        <f t="shared" si="830"/>
        <v>W$262</v>
      </c>
      <c r="X618" s="199" t="str">
        <f t="shared" si="830"/>
        <v>X$262</v>
      </c>
      <c r="Y618" s="199" t="str">
        <f t="shared" si="830"/>
        <v>Y$262</v>
      </c>
      <c r="Z618" s="199" t="str">
        <f t="shared" si="830"/>
        <v>Z$262</v>
      </c>
      <c r="AA618" s="199" t="str">
        <f t="shared" si="830"/>
        <v>AA$262</v>
      </c>
      <c r="AB618" s="199" t="str">
        <f t="shared" si="830"/>
        <v>AB$262</v>
      </c>
      <c r="AC618" s="199" t="str">
        <f t="shared" si="830"/>
        <v>AC$262</v>
      </c>
      <c r="AD618" s="199" t="str">
        <f t="shared" si="830"/>
        <v>AD$262</v>
      </c>
      <c r="AE618" s="199" t="str">
        <f t="shared" si="830"/>
        <v>AE$262</v>
      </c>
      <c r="AF618" s="199" t="str">
        <f t="shared" si="830"/>
        <v>AF$262</v>
      </c>
      <c r="AG618" s="199" t="str">
        <f t="shared" si="830"/>
        <v>AG$262</v>
      </c>
      <c r="AH618" s="199" t="str">
        <f t="shared" si="830"/>
        <v>AH$262</v>
      </c>
      <c r="AI618" s="199" t="str">
        <f t="shared" si="830"/>
        <v>AI$262</v>
      </c>
      <c r="AJ618" s="199" t="str">
        <f t="shared" si="830"/>
        <v>AJ$262</v>
      </c>
      <c r="AK618" s="199" t="str">
        <f t="shared" si="830"/>
        <v>AK$262</v>
      </c>
      <c r="AL618" s="199" t="str">
        <f t="shared" si="830"/>
        <v>AL$262</v>
      </c>
      <c r="AM618" s="199" t="str">
        <f t="shared" si="830"/>
        <v>AM$262</v>
      </c>
      <c r="AN618" s="199" t="str">
        <f t="shared" si="830"/>
        <v>AN$262</v>
      </c>
      <c r="AO618" s="199" t="str">
        <f t="shared" si="830"/>
        <v>AO$262</v>
      </c>
      <c r="AP618" s="199" t="str">
        <f t="shared" si="830"/>
        <v>AP$262</v>
      </c>
      <c r="AQ618" s="199" t="str">
        <f t="shared" si="830"/>
        <v>AQ$262</v>
      </c>
      <c r="AR618" s="199" t="str">
        <f t="shared" si="830"/>
        <v>AR$262</v>
      </c>
      <c r="AS618" s="199" t="str">
        <f t="shared" si="830"/>
        <v>AS$262</v>
      </c>
      <c r="AT618" s="199" t="str">
        <f t="shared" si="830"/>
        <v>AT$262</v>
      </c>
      <c r="AU618" s="199" t="str">
        <f t="shared" si="830"/>
        <v>AU$262</v>
      </c>
      <c r="AV618" s="199" t="str">
        <f t="shared" si="830"/>
        <v>AV$262</v>
      </c>
      <c r="AW618" s="199" t="str">
        <f t="shared" si="830"/>
        <v>AW$262</v>
      </c>
      <c r="AX618" s="199" t="str">
        <f t="shared" si="830"/>
        <v>AX$262</v>
      </c>
      <c r="AY618" s="199" t="str">
        <f t="shared" ref="AY618:CD618" si="831">ADDRESS(ROW(AY262),COLUMN(AY262),2)</f>
        <v>AY$262</v>
      </c>
      <c r="AZ618" s="199" t="str">
        <f t="shared" si="831"/>
        <v>AZ$262</v>
      </c>
      <c r="BA618" s="199" t="str">
        <f t="shared" si="831"/>
        <v>BA$262</v>
      </c>
      <c r="BB618" s="199" t="str">
        <f t="shared" si="831"/>
        <v>BB$262</v>
      </c>
      <c r="BC618" s="199" t="str">
        <f t="shared" si="831"/>
        <v>BC$262</v>
      </c>
      <c r="BD618" s="199" t="str">
        <f t="shared" si="831"/>
        <v>BD$262</v>
      </c>
      <c r="BE618" s="199" t="str">
        <f t="shared" si="831"/>
        <v>BE$262</v>
      </c>
      <c r="BF618" s="199" t="str">
        <f t="shared" si="831"/>
        <v>BF$262</v>
      </c>
      <c r="BG618" s="199" t="str">
        <f t="shared" si="831"/>
        <v>BG$262</v>
      </c>
      <c r="BH618" s="199" t="str">
        <f t="shared" si="831"/>
        <v>BH$262</v>
      </c>
      <c r="BI618" s="199" t="str">
        <f t="shared" si="831"/>
        <v>BI$262</v>
      </c>
      <c r="BJ618" s="199" t="str">
        <f t="shared" si="831"/>
        <v>BJ$262</v>
      </c>
      <c r="BK618" s="199" t="str">
        <f t="shared" si="831"/>
        <v>BK$262</v>
      </c>
      <c r="BL618" s="199" t="str">
        <f t="shared" si="831"/>
        <v>BL$262</v>
      </c>
      <c r="BM618" s="199" t="str">
        <f t="shared" si="831"/>
        <v>BM$262</v>
      </c>
      <c r="BN618" s="199" t="str">
        <f t="shared" si="831"/>
        <v>BN$262</v>
      </c>
      <c r="BO618" s="199" t="str">
        <f t="shared" si="831"/>
        <v>BO$262</v>
      </c>
      <c r="BP618" s="199" t="str">
        <f t="shared" si="831"/>
        <v>BP$262</v>
      </c>
      <c r="BQ618" s="199" t="str">
        <f t="shared" si="831"/>
        <v>BQ$262</v>
      </c>
      <c r="BR618" s="199" t="str">
        <f t="shared" si="831"/>
        <v>BR$262</v>
      </c>
      <c r="BS618" s="199" t="str">
        <f t="shared" si="831"/>
        <v>BS$262</v>
      </c>
      <c r="BT618" s="199" t="str">
        <f t="shared" si="831"/>
        <v>BT$262</v>
      </c>
      <c r="BU618" s="199" t="str">
        <f t="shared" si="831"/>
        <v>BU$262</v>
      </c>
      <c r="BV618" s="199" t="str">
        <f t="shared" si="831"/>
        <v>BV$262</v>
      </c>
      <c r="BW618" s="199" t="str">
        <f t="shared" si="831"/>
        <v>BW$262</v>
      </c>
      <c r="BX618" s="199" t="str">
        <f t="shared" si="831"/>
        <v>BX$262</v>
      </c>
      <c r="BY618" s="199" t="str">
        <f t="shared" si="831"/>
        <v>BY$262</v>
      </c>
      <c r="BZ618" s="199" t="str">
        <f t="shared" si="831"/>
        <v>BZ$262</v>
      </c>
      <c r="CA618" s="199" t="str">
        <f t="shared" si="831"/>
        <v>CA$262</v>
      </c>
      <c r="CB618" s="199" t="str">
        <f t="shared" si="831"/>
        <v>CB$262</v>
      </c>
      <c r="CC618" s="199" t="str">
        <f t="shared" si="831"/>
        <v>CC$262</v>
      </c>
      <c r="CD618" s="199" t="str">
        <f t="shared" si="831"/>
        <v>CD$262</v>
      </c>
      <c r="CE618" s="199" t="str">
        <f t="shared" ref="CE618:DL618" si="832">ADDRESS(ROW(CE262),COLUMN(CE262),2)</f>
        <v>CE$262</v>
      </c>
      <c r="CF618" s="199" t="str">
        <f t="shared" si="832"/>
        <v>CF$262</v>
      </c>
      <c r="CG618" s="199" t="str">
        <f t="shared" si="832"/>
        <v>CG$262</v>
      </c>
      <c r="CH618" s="199" t="str">
        <f t="shared" si="832"/>
        <v>CH$262</v>
      </c>
      <c r="CI618" s="199" t="str">
        <f t="shared" si="832"/>
        <v>CI$262</v>
      </c>
      <c r="CJ618" s="199" t="str">
        <f t="shared" si="832"/>
        <v>CJ$262</v>
      </c>
      <c r="CK618" s="199" t="str">
        <f t="shared" si="832"/>
        <v>CK$262</v>
      </c>
      <c r="CL618" s="199" t="str">
        <f t="shared" si="832"/>
        <v>CL$262</v>
      </c>
      <c r="CM618" s="199" t="str">
        <f t="shared" si="832"/>
        <v>CM$262</v>
      </c>
      <c r="CN618" s="199" t="str">
        <f t="shared" si="832"/>
        <v>CN$262</v>
      </c>
      <c r="CO618" s="199" t="str">
        <f t="shared" si="832"/>
        <v>CO$262</v>
      </c>
      <c r="CP618" s="199" t="str">
        <f t="shared" si="832"/>
        <v>CP$262</v>
      </c>
      <c r="CQ618" s="199" t="str">
        <f t="shared" si="832"/>
        <v>CQ$262</v>
      </c>
      <c r="CR618" s="199" t="str">
        <f t="shared" si="832"/>
        <v>CR$262</v>
      </c>
      <c r="CS618" s="199" t="str">
        <f t="shared" si="832"/>
        <v>CS$262</v>
      </c>
      <c r="CT618" s="199" t="str">
        <f t="shared" si="832"/>
        <v>CT$262</v>
      </c>
      <c r="CU618" s="199" t="str">
        <f t="shared" si="832"/>
        <v>CU$262</v>
      </c>
      <c r="CV618" s="199" t="str">
        <f t="shared" si="832"/>
        <v>CV$262</v>
      </c>
      <c r="CW618" s="199" t="str">
        <f t="shared" si="832"/>
        <v>CW$262</v>
      </c>
      <c r="CX618" s="199" t="str">
        <f t="shared" si="832"/>
        <v>CX$262</v>
      </c>
      <c r="CY618" s="199" t="str">
        <f t="shared" si="832"/>
        <v>CY$262</v>
      </c>
      <c r="CZ618" s="199" t="str">
        <f t="shared" si="832"/>
        <v>CZ$262</v>
      </c>
      <c r="DA618" s="199" t="str">
        <f t="shared" si="832"/>
        <v>DA$262</v>
      </c>
      <c r="DB618" s="199" t="str">
        <f t="shared" si="832"/>
        <v>DB$262</v>
      </c>
      <c r="DC618" s="199" t="str">
        <f t="shared" si="832"/>
        <v>DC$262</v>
      </c>
      <c r="DD618" s="199" t="str">
        <f t="shared" si="832"/>
        <v>DD$262</v>
      </c>
      <c r="DE618" s="199" t="str">
        <f t="shared" si="832"/>
        <v>DE$262</v>
      </c>
      <c r="DF618" s="199" t="str">
        <f t="shared" si="832"/>
        <v>DF$262</v>
      </c>
      <c r="DG618" s="199" t="str">
        <f t="shared" si="832"/>
        <v>DG$262</v>
      </c>
      <c r="DH618" s="199" t="str">
        <f t="shared" si="832"/>
        <v>DH$262</v>
      </c>
      <c r="DI618" s="199" t="str">
        <f t="shared" si="832"/>
        <v>DI$262</v>
      </c>
      <c r="DJ618" s="199" t="str">
        <f t="shared" si="832"/>
        <v>DJ$262</v>
      </c>
      <c r="DK618" s="199" t="str">
        <f t="shared" si="832"/>
        <v>DK$262</v>
      </c>
      <c r="DL618" s="199" t="str">
        <f t="shared" si="832"/>
        <v>DL$262</v>
      </c>
    </row>
    <row r="619" spans="1:116" x14ac:dyDescent="0.35">
      <c r="A619" s="174"/>
      <c r="E619" s="8"/>
      <c r="G619" s="175" t="s">
        <v>462</v>
      </c>
      <c r="H619" s="200"/>
      <c r="I619" s="201"/>
      <c r="J619" s="201"/>
      <c r="K619" s="199"/>
      <c r="L619" s="199"/>
      <c r="M619" s="199"/>
      <c r="N619" s="199"/>
      <c r="O619" s="199"/>
      <c r="P619" s="199"/>
      <c r="R619" s="202"/>
      <c r="S619" s="369" t="str">
        <f t="shared" ref="S619:CE619" si="833">S618</f>
        <v>S$262</v>
      </c>
      <c r="T619" s="369" t="str">
        <f t="shared" si="833"/>
        <v>T$262</v>
      </c>
      <c r="U619" s="369" t="str">
        <f t="shared" si="833"/>
        <v>U$262</v>
      </c>
      <c r="V619" s="369" t="str">
        <f t="shared" si="833"/>
        <v>V$262</v>
      </c>
      <c r="W619" s="369" t="str">
        <f t="shared" si="833"/>
        <v>W$262</v>
      </c>
      <c r="X619" s="369" t="str">
        <f t="shared" si="833"/>
        <v>X$262</v>
      </c>
      <c r="Y619" s="369" t="str">
        <f t="shared" si="833"/>
        <v>Y$262</v>
      </c>
      <c r="Z619" s="369" t="str">
        <f t="shared" si="833"/>
        <v>Z$262</v>
      </c>
      <c r="AA619" s="369" t="str">
        <f t="shared" si="833"/>
        <v>AA$262</v>
      </c>
      <c r="AB619" s="369" t="str">
        <f t="shared" si="833"/>
        <v>AB$262</v>
      </c>
      <c r="AC619" s="369" t="str">
        <f t="shared" si="833"/>
        <v>AC$262</v>
      </c>
      <c r="AD619" s="369" t="str">
        <f t="shared" si="833"/>
        <v>AD$262</v>
      </c>
      <c r="AE619" s="369" t="str">
        <f t="shared" si="833"/>
        <v>AE$262</v>
      </c>
      <c r="AF619" s="369" t="str">
        <f t="shared" si="833"/>
        <v>AF$262</v>
      </c>
      <c r="AG619" s="369" t="str">
        <f t="shared" si="833"/>
        <v>AG$262</v>
      </c>
      <c r="AH619" s="369" t="str">
        <f t="shared" si="833"/>
        <v>AH$262</v>
      </c>
      <c r="AI619" s="369" t="str">
        <f t="shared" si="833"/>
        <v>AI$262</v>
      </c>
      <c r="AJ619" s="369" t="str">
        <f t="shared" si="833"/>
        <v>AJ$262</v>
      </c>
      <c r="AK619" s="369" t="str">
        <f t="shared" si="833"/>
        <v>AK$262</v>
      </c>
      <c r="AL619" s="369" t="str">
        <f t="shared" si="833"/>
        <v>AL$262</v>
      </c>
      <c r="AM619" s="369" t="str">
        <f t="shared" si="833"/>
        <v>AM$262</v>
      </c>
      <c r="AN619" s="369" t="str">
        <f t="shared" si="833"/>
        <v>AN$262</v>
      </c>
      <c r="AO619" s="369" t="str">
        <f t="shared" si="833"/>
        <v>AO$262</v>
      </c>
      <c r="AP619" s="369" t="str">
        <f t="shared" si="833"/>
        <v>AP$262</v>
      </c>
      <c r="AQ619" s="369" t="str">
        <f t="shared" si="833"/>
        <v>AQ$262</v>
      </c>
      <c r="AR619" s="369" t="str">
        <f t="shared" si="833"/>
        <v>AR$262</v>
      </c>
      <c r="AS619" s="369" t="str">
        <f t="shared" si="833"/>
        <v>AS$262</v>
      </c>
      <c r="AT619" s="369" t="str">
        <f t="shared" si="833"/>
        <v>AT$262</v>
      </c>
      <c r="AU619" s="369" t="str">
        <f t="shared" si="833"/>
        <v>AU$262</v>
      </c>
      <c r="AV619" s="369" t="str">
        <f t="shared" si="833"/>
        <v>AV$262</v>
      </c>
      <c r="AW619" s="369" t="str">
        <f t="shared" si="833"/>
        <v>AW$262</v>
      </c>
      <c r="AX619" s="369" t="str">
        <f t="shared" si="833"/>
        <v>AX$262</v>
      </c>
      <c r="AY619" s="369" t="str">
        <f t="shared" si="833"/>
        <v>AY$262</v>
      </c>
      <c r="AZ619" s="369" t="str">
        <f t="shared" si="833"/>
        <v>AZ$262</v>
      </c>
      <c r="BA619" s="369" t="str">
        <f t="shared" si="833"/>
        <v>BA$262</v>
      </c>
      <c r="BB619" s="369" t="str">
        <f t="shared" si="833"/>
        <v>BB$262</v>
      </c>
      <c r="BC619" s="369" t="str">
        <f t="shared" si="833"/>
        <v>BC$262</v>
      </c>
      <c r="BD619" s="369" t="str">
        <f t="shared" si="833"/>
        <v>BD$262</v>
      </c>
      <c r="BE619" s="369" t="str">
        <f t="shared" si="833"/>
        <v>BE$262</v>
      </c>
      <c r="BF619" s="369" t="str">
        <f t="shared" si="833"/>
        <v>BF$262</v>
      </c>
      <c r="BG619" s="369" t="str">
        <f t="shared" si="833"/>
        <v>BG$262</v>
      </c>
      <c r="BH619" s="369" t="str">
        <f t="shared" si="833"/>
        <v>BH$262</v>
      </c>
      <c r="BI619" s="369" t="str">
        <f t="shared" si="833"/>
        <v>BI$262</v>
      </c>
      <c r="BJ619" s="369" t="str">
        <f t="shared" si="833"/>
        <v>BJ$262</v>
      </c>
      <c r="BK619" s="369" t="str">
        <f t="shared" si="833"/>
        <v>BK$262</v>
      </c>
      <c r="BL619" s="369" t="str">
        <f t="shared" si="833"/>
        <v>BL$262</v>
      </c>
      <c r="BM619" s="369" t="str">
        <f t="shared" si="833"/>
        <v>BM$262</v>
      </c>
      <c r="BN619" s="369" t="str">
        <f t="shared" si="833"/>
        <v>BN$262</v>
      </c>
      <c r="BO619" s="369" t="str">
        <f t="shared" si="833"/>
        <v>BO$262</v>
      </c>
      <c r="BP619" s="369" t="str">
        <f t="shared" si="833"/>
        <v>BP$262</v>
      </c>
      <c r="BQ619" s="369" t="str">
        <f t="shared" si="833"/>
        <v>BQ$262</v>
      </c>
      <c r="BR619" s="369" t="str">
        <f t="shared" si="833"/>
        <v>BR$262</v>
      </c>
      <c r="BS619" s="369" t="str">
        <f t="shared" si="833"/>
        <v>BS$262</v>
      </c>
      <c r="BT619" s="369" t="str">
        <f t="shared" si="833"/>
        <v>BT$262</v>
      </c>
      <c r="BU619" s="369" t="str">
        <f t="shared" si="833"/>
        <v>BU$262</v>
      </c>
      <c r="BV619" s="369" t="str">
        <f t="shared" si="833"/>
        <v>BV$262</v>
      </c>
      <c r="BW619" s="369" t="str">
        <f t="shared" si="833"/>
        <v>BW$262</v>
      </c>
      <c r="BX619" s="369" t="str">
        <f t="shared" si="833"/>
        <v>BX$262</v>
      </c>
      <c r="BY619" s="369" t="str">
        <f t="shared" si="833"/>
        <v>BY$262</v>
      </c>
      <c r="BZ619" s="369" t="str">
        <f t="shared" si="833"/>
        <v>BZ$262</v>
      </c>
      <c r="CA619" s="369" t="str">
        <f t="shared" si="833"/>
        <v>CA$262</v>
      </c>
      <c r="CB619" s="369" t="str">
        <f t="shared" si="833"/>
        <v>CB$262</v>
      </c>
      <c r="CC619" s="369" t="str">
        <f t="shared" si="833"/>
        <v>CC$262</v>
      </c>
      <c r="CD619" s="369" t="str">
        <f t="shared" si="833"/>
        <v>CD$262</v>
      </c>
      <c r="CE619" s="369" t="str">
        <f t="shared" si="833"/>
        <v>CE$262</v>
      </c>
      <c r="CF619" s="369" t="str">
        <f t="shared" ref="CF619:DL619" si="834">CF618</f>
        <v>CF$262</v>
      </c>
      <c r="CG619" s="369" t="str">
        <f t="shared" si="834"/>
        <v>CG$262</v>
      </c>
      <c r="CH619" s="369" t="str">
        <f t="shared" si="834"/>
        <v>CH$262</v>
      </c>
      <c r="CI619" s="369" t="str">
        <f t="shared" si="834"/>
        <v>CI$262</v>
      </c>
      <c r="CJ619" s="369" t="str">
        <f t="shared" si="834"/>
        <v>CJ$262</v>
      </c>
      <c r="CK619" s="369" t="str">
        <f t="shared" si="834"/>
        <v>CK$262</v>
      </c>
      <c r="CL619" s="369" t="str">
        <f t="shared" si="834"/>
        <v>CL$262</v>
      </c>
      <c r="CM619" s="369" t="str">
        <f t="shared" si="834"/>
        <v>CM$262</v>
      </c>
      <c r="CN619" s="369" t="str">
        <f t="shared" si="834"/>
        <v>CN$262</v>
      </c>
      <c r="CO619" s="369" t="str">
        <f t="shared" si="834"/>
        <v>CO$262</v>
      </c>
      <c r="CP619" s="369" t="str">
        <f t="shared" si="834"/>
        <v>CP$262</v>
      </c>
      <c r="CQ619" s="369" t="str">
        <f t="shared" si="834"/>
        <v>CQ$262</v>
      </c>
      <c r="CR619" s="369" t="str">
        <f t="shared" si="834"/>
        <v>CR$262</v>
      </c>
      <c r="CS619" s="369" t="str">
        <f t="shared" si="834"/>
        <v>CS$262</v>
      </c>
      <c r="CT619" s="369" t="str">
        <f t="shared" si="834"/>
        <v>CT$262</v>
      </c>
      <c r="CU619" s="369" t="str">
        <f t="shared" si="834"/>
        <v>CU$262</v>
      </c>
      <c r="CV619" s="369" t="str">
        <f t="shared" si="834"/>
        <v>CV$262</v>
      </c>
      <c r="CW619" s="369" t="str">
        <f t="shared" si="834"/>
        <v>CW$262</v>
      </c>
      <c r="CX619" s="369" t="str">
        <f t="shared" si="834"/>
        <v>CX$262</v>
      </c>
      <c r="CY619" s="369" t="str">
        <f t="shared" si="834"/>
        <v>CY$262</v>
      </c>
      <c r="CZ619" s="369" t="str">
        <f t="shared" si="834"/>
        <v>CZ$262</v>
      </c>
      <c r="DA619" s="369" t="str">
        <f t="shared" si="834"/>
        <v>DA$262</v>
      </c>
      <c r="DB619" s="369" t="str">
        <f t="shared" si="834"/>
        <v>DB$262</v>
      </c>
      <c r="DC619" s="369" t="str">
        <f t="shared" si="834"/>
        <v>DC$262</v>
      </c>
      <c r="DD619" s="369" t="str">
        <f t="shared" si="834"/>
        <v>DD$262</v>
      </c>
      <c r="DE619" s="369" t="str">
        <f t="shared" si="834"/>
        <v>DE$262</v>
      </c>
      <c r="DF619" s="369" t="str">
        <f t="shared" si="834"/>
        <v>DF$262</v>
      </c>
      <c r="DG619" s="369" t="str">
        <f t="shared" si="834"/>
        <v>DG$262</v>
      </c>
      <c r="DH619" s="369" t="str">
        <f t="shared" si="834"/>
        <v>DH$262</v>
      </c>
      <c r="DI619" s="369" t="str">
        <f t="shared" si="834"/>
        <v>DI$262</v>
      </c>
      <c r="DJ619" s="369" t="str">
        <f t="shared" si="834"/>
        <v>DJ$262</v>
      </c>
      <c r="DK619" s="369" t="str">
        <f t="shared" si="834"/>
        <v>DK$262</v>
      </c>
      <c r="DL619" s="369" t="str">
        <f t="shared" si="834"/>
        <v>DL$262</v>
      </c>
    </row>
    <row r="620" spans="1:116" x14ac:dyDescent="0.35">
      <c r="A620" s="174"/>
      <c r="E620" s="8"/>
      <c r="G620" s="175" t="s">
        <v>491</v>
      </c>
      <c r="H620" s="200"/>
      <c r="I620" s="201"/>
      <c r="J620" s="201"/>
      <c r="K620" s="202"/>
      <c r="L620" s="202"/>
      <c r="M620" s="202"/>
      <c r="N620" s="202"/>
      <c r="O620" s="202"/>
      <c r="P620" s="202"/>
      <c r="R620" s="202"/>
      <c r="S620" s="199"/>
      <c r="T620" s="199"/>
      <c r="U620" s="199"/>
      <c r="V620" s="199"/>
      <c r="W620" s="199"/>
      <c r="X620" s="199"/>
      <c r="Y620" s="199"/>
      <c r="Z620" s="199"/>
      <c r="AA620" s="199"/>
      <c r="AB620" s="199"/>
      <c r="AC620" s="199"/>
      <c r="AD620" s="199"/>
      <c r="AE620" s="199"/>
      <c r="AF620" s="199"/>
      <c r="AG620" s="199"/>
      <c r="AH620" s="199"/>
      <c r="AI620" s="199"/>
      <c r="AJ620" s="199"/>
      <c r="AK620" s="199"/>
      <c r="AL620" s="199"/>
      <c r="AM620" s="199"/>
      <c r="AN620" s="199"/>
      <c r="AO620" s="199"/>
      <c r="AP620" s="199"/>
      <c r="AQ620" s="199"/>
      <c r="AR620" s="199"/>
      <c r="AS620" s="199"/>
      <c r="AT620" s="199"/>
      <c r="AU620" s="199"/>
      <c r="AV620" s="199"/>
      <c r="AW620" s="199"/>
      <c r="AX620" s="199"/>
      <c r="AY620" s="199"/>
      <c r="AZ620" s="199"/>
      <c r="BA620" s="199"/>
      <c r="BB620" s="199"/>
      <c r="BC620" s="199"/>
      <c r="BD620" s="199"/>
      <c r="BE620" s="199"/>
      <c r="BF620" s="199"/>
      <c r="BG620" s="199"/>
      <c r="BH620" s="199"/>
      <c r="BI620" s="199"/>
      <c r="BJ620" s="199"/>
      <c r="BK620" s="199"/>
      <c r="BL620" s="199"/>
      <c r="BM620" s="199"/>
      <c r="BN620" s="199"/>
      <c r="BO620" s="199"/>
      <c r="BP620" s="199"/>
      <c r="BQ620" s="199"/>
      <c r="BR620" s="199"/>
      <c r="BS620" s="199"/>
      <c r="BT620" s="199"/>
      <c r="BU620" s="199"/>
      <c r="BV620" s="199"/>
      <c r="BW620" s="199"/>
      <c r="BX620" s="199"/>
      <c r="BY620" s="199"/>
      <c r="BZ620" s="199"/>
      <c r="CA620" s="199"/>
      <c r="CB620" s="199"/>
      <c r="CC620" s="199"/>
      <c r="CD620" s="199"/>
      <c r="CE620" s="199"/>
      <c r="CF620" s="199"/>
      <c r="CG620" s="199"/>
      <c r="CH620" s="199"/>
      <c r="CI620" s="199"/>
      <c r="CJ620" s="199"/>
      <c r="CK620" s="199"/>
      <c r="CL620" s="199"/>
      <c r="CN620" s="201"/>
      <c r="CO620" s="199"/>
      <c r="CP620" s="199"/>
      <c r="CQ620" s="199"/>
      <c r="CR620" s="199"/>
      <c r="CS620" s="199"/>
      <c r="CT620" s="199"/>
      <c r="CU620" s="199"/>
      <c r="CV620" s="199"/>
      <c r="CW620" s="199"/>
      <c r="CX620" s="199"/>
      <c r="CY620" s="199"/>
      <c r="CZ620" s="199"/>
      <c r="DA620" s="199"/>
      <c r="DB620" s="199"/>
      <c r="DC620" s="199"/>
      <c r="DD620" s="199"/>
      <c r="DE620" s="199"/>
      <c r="DF620" s="199"/>
      <c r="DG620" s="199"/>
      <c r="DH620" s="199"/>
      <c r="DI620" s="199"/>
      <c r="DJ620" s="199"/>
      <c r="DK620" s="199"/>
      <c r="DL620" s="199"/>
    </row>
    <row r="621" spans="1:116" x14ac:dyDescent="0.35">
      <c r="A621" s="174"/>
      <c r="E621" s="8"/>
      <c r="G621" s="175" t="s">
        <v>505</v>
      </c>
      <c r="H621" s="200"/>
      <c r="I621" s="201"/>
      <c r="J621" s="201"/>
      <c r="K621" s="202"/>
      <c r="L621" s="202"/>
      <c r="M621" s="202"/>
      <c r="N621" s="202"/>
      <c r="O621" s="202"/>
      <c r="P621" s="202"/>
      <c r="R621" s="202"/>
      <c r="S621" s="190"/>
      <c r="T621" s="190"/>
      <c r="U621" s="190"/>
      <c r="V621" s="190"/>
      <c r="W621" s="190"/>
      <c r="X621" s="190"/>
      <c r="Y621" s="190"/>
      <c r="Z621" s="190"/>
      <c r="AA621" s="190"/>
      <c r="AB621" s="190"/>
      <c r="AC621" s="190"/>
      <c r="AD621" s="190"/>
      <c r="AE621" s="190"/>
      <c r="AF621" s="190"/>
      <c r="AG621" s="190"/>
      <c r="AH621" s="190"/>
      <c r="AI621" s="190"/>
      <c r="AJ621" s="190"/>
      <c r="AK621" s="190"/>
      <c r="AL621" s="190"/>
      <c r="AM621" s="190"/>
      <c r="AN621" s="190"/>
      <c r="AO621" s="190"/>
      <c r="AP621" s="190"/>
      <c r="AQ621" s="190"/>
      <c r="AR621" s="190"/>
      <c r="AS621" s="190"/>
      <c r="AT621" s="190"/>
      <c r="AU621" s="190"/>
      <c r="AV621" s="190"/>
      <c r="AW621" s="190"/>
      <c r="AX621" s="190"/>
      <c r="AY621" s="190"/>
      <c r="AZ621" s="190"/>
      <c r="BA621" s="190"/>
      <c r="BB621" s="190"/>
      <c r="BC621" s="190"/>
      <c r="BD621" s="190"/>
      <c r="BE621" s="190"/>
      <c r="BF621" s="190"/>
      <c r="BG621" s="190"/>
      <c r="BH621" s="190"/>
      <c r="BI621" s="190"/>
      <c r="BJ621" s="190"/>
      <c r="BK621" s="190"/>
      <c r="BL621" s="190"/>
      <c r="BM621" s="190"/>
      <c r="BN621" s="190"/>
      <c r="BO621" s="190"/>
      <c r="BP621" s="190"/>
      <c r="BQ621" s="190"/>
      <c r="BR621" s="190"/>
      <c r="BS621" s="190"/>
      <c r="BT621" s="190"/>
      <c r="BU621" s="190"/>
      <c r="BV621" s="190"/>
      <c r="BW621" s="190"/>
      <c r="BX621" s="190"/>
      <c r="BY621" s="190"/>
      <c r="BZ621" s="190"/>
      <c r="CA621" s="190"/>
      <c r="CB621" s="190"/>
      <c r="CC621" s="190"/>
      <c r="CD621" s="190"/>
      <c r="CE621" s="190"/>
      <c r="CF621" s="190"/>
      <c r="CG621" s="190"/>
      <c r="CH621" s="190"/>
      <c r="CI621" s="190"/>
      <c r="CJ621" s="190"/>
      <c r="CK621" s="190"/>
      <c r="CL621" s="190"/>
      <c r="CN621" s="201"/>
      <c r="CO621" s="190"/>
      <c r="CP621" s="190"/>
      <c r="CQ621" s="190"/>
      <c r="CR621" s="190"/>
      <c r="CS621" s="190"/>
      <c r="CT621" s="190"/>
      <c r="CU621" s="190"/>
      <c r="CV621" s="190"/>
      <c r="CW621" s="190"/>
      <c r="CX621" s="190"/>
      <c r="CY621" s="190"/>
      <c r="CZ621" s="190"/>
      <c r="DA621" s="190"/>
      <c r="DB621" s="190"/>
      <c r="DC621" s="190"/>
      <c r="DD621" s="190"/>
      <c r="DE621" s="190"/>
      <c r="DF621" s="190"/>
      <c r="DG621" s="190"/>
      <c r="DH621" s="190"/>
      <c r="DI621" s="190"/>
      <c r="DJ621" s="190"/>
      <c r="DK621" s="190"/>
      <c r="DL621" s="190"/>
    </row>
    <row r="622" spans="1:116" x14ac:dyDescent="0.35">
      <c r="A622" s="174"/>
      <c r="E622" s="8"/>
      <c r="G622" s="175" t="s">
        <v>463</v>
      </c>
      <c r="H622" s="200"/>
      <c r="I622" s="201"/>
      <c r="J622" s="201"/>
      <c r="K622" s="202"/>
      <c r="L622" s="202"/>
      <c r="M622" s="202"/>
      <c r="N622" s="202"/>
      <c r="O622" s="202"/>
      <c r="P622" s="202"/>
      <c r="R622" s="202"/>
      <c r="S622" s="190" t="str">
        <f t="shared" ref="S622:CD622" si="835">S$22</f>
        <v>S$18</v>
      </c>
      <c r="T622" s="190" t="str">
        <f t="shared" si="835"/>
        <v>T$18</v>
      </c>
      <c r="U622" s="190" t="str">
        <f t="shared" si="835"/>
        <v>U$18</v>
      </c>
      <c r="V622" s="190" t="str">
        <f t="shared" si="835"/>
        <v>V$18</v>
      </c>
      <c r="W622" s="190" t="str">
        <f t="shared" si="835"/>
        <v>W$18</v>
      </c>
      <c r="X622" s="190" t="str">
        <f t="shared" si="835"/>
        <v>X$18</v>
      </c>
      <c r="Y622" s="190" t="str">
        <f t="shared" si="835"/>
        <v>Y$18</v>
      </c>
      <c r="Z622" s="190" t="str">
        <f t="shared" si="835"/>
        <v>Z$18</v>
      </c>
      <c r="AA622" s="190" t="str">
        <f t="shared" si="835"/>
        <v>AA$18</v>
      </c>
      <c r="AB622" s="190" t="str">
        <f t="shared" si="835"/>
        <v>AB$18</v>
      </c>
      <c r="AC622" s="190" t="str">
        <f t="shared" si="835"/>
        <v>AC$18</v>
      </c>
      <c r="AD622" s="190" t="str">
        <f t="shared" si="835"/>
        <v>AD$18</v>
      </c>
      <c r="AE622" s="190" t="str">
        <f t="shared" si="835"/>
        <v>AE$18</v>
      </c>
      <c r="AF622" s="190" t="str">
        <f t="shared" si="835"/>
        <v>AF$18</v>
      </c>
      <c r="AG622" s="190" t="str">
        <f t="shared" si="835"/>
        <v>AG$18</v>
      </c>
      <c r="AH622" s="190" t="str">
        <f t="shared" si="835"/>
        <v>AH$18</v>
      </c>
      <c r="AI622" s="190" t="str">
        <f t="shared" si="835"/>
        <v>AI$18</v>
      </c>
      <c r="AJ622" s="190" t="str">
        <f t="shared" si="835"/>
        <v>AJ$18</v>
      </c>
      <c r="AK622" s="190" t="str">
        <f t="shared" si="835"/>
        <v>AK$18</v>
      </c>
      <c r="AL622" s="190" t="str">
        <f t="shared" si="835"/>
        <v>AL$18</v>
      </c>
      <c r="AM622" s="190" t="str">
        <f t="shared" si="835"/>
        <v>AM$18</v>
      </c>
      <c r="AN622" s="190" t="str">
        <f t="shared" si="835"/>
        <v>AN$18</v>
      </c>
      <c r="AO622" s="190" t="str">
        <f t="shared" si="835"/>
        <v>AO$18</v>
      </c>
      <c r="AP622" s="190" t="str">
        <f t="shared" si="835"/>
        <v>AP$18</v>
      </c>
      <c r="AQ622" s="190" t="str">
        <f t="shared" si="835"/>
        <v>AQ$18</v>
      </c>
      <c r="AR622" s="190" t="str">
        <f t="shared" si="835"/>
        <v>AR$18</v>
      </c>
      <c r="AS622" s="190" t="str">
        <f t="shared" si="835"/>
        <v>AS$18</v>
      </c>
      <c r="AT622" s="190" t="str">
        <f t="shared" si="835"/>
        <v>AT$18</v>
      </c>
      <c r="AU622" s="190" t="str">
        <f t="shared" si="835"/>
        <v>AU$18</v>
      </c>
      <c r="AV622" s="190" t="str">
        <f t="shared" si="835"/>
        <v>AV$18</v>
      </c>
      <c r="AW622" s="190" t="str">
        <f t="shared" si="835"/>
        <v>AW$18</v>
      </c>
      <c r="AX622" s="190" t="str">
        <f t="shared" si="835"/>
        <v>AX$18</v>
      </c>
      <c r="AY622" s="190" t="str">
        <f t="shared" si="835"/>
        <v>AY$18</v>
      </c>
      <c r="AZ622" s="190" t="str">
        <f t="shared" si="835"/>
        <v>AZ$18</v>
      </c>
      <c r="BA622" s="190" t="str">
        <f t="shared" si="835"/>
        <v>BA$18</v>
      </c>
      <c r="BB622" s="190" t="str">
        <f t="shared" si="835"/>
        <v>BB$18</v>
      </c>
      <c r="BC622" s="190" t="str">
        <f t="shared" si="835"/>
        <v>BC$18</v>
      </c>
      <c r="BD622" s="190" t="str">
        <f t="shared" si="835"/>
        <v>BD$18</v>
      </c>
      <c r="BE622" s="190" t="str">
        <f t="shared" si="835"/>
        <v>BE$18</v>
      </c>
      <c r="BF622" s="190" t="str">
        <f t="shared" si="835"/>
        <v>BF$18</v>
      </c>
      <c r="BG622" s="190" t="str">
        <f t="shared" si="835"/>
        <v>BG$18</v>
      </c>
      <c r="BH622" s="190" t="str">
        <f t="shared" si="835"/>
        <v>BH$18</v>
      </c>
      <c r="BI622" s="190" t="str">
        <f t="shared" si="835"/>
        <v>BI$18</v>
      </c>
      <c r="BJ622" s="190" t="str">
        <f t="shared" si="835"/>
        <v>BJ$18</v>
      </c>
      <c r="BK622" s="190" t="str">
        <f t="shared" si="835"/>
        <v>BK$18</v>
      </c>
      <c r="BL622" s="190" t="str">
        <f t="shared" si="835"/>
        <v>BL$18</v>
      </c>
      <c r="BM622" s="190" t="str">
        <f t="shared" si="835"/>
        <v>BM$18</v>
      </c>
      <c r="BN622" s="190" t="str">
        <f t="shared" si="835"/>
        <v>BN$18</v>
      </c>
      <c r="BO622" s="190" t="str">
        <f t="shared" si="835"/>
        <v>BO$18</v>
      </c>
      <c r="BP622" s="190" t="str">
        <f t="shared" si="835"/>
        <v>BP$18</v>
      </c>
      <c r="BQ622" s="190" t="str">
        <f t="shared" si="835"/>
        <v>BQ$18</v>
      </c>
      <c r="BR622" s="190" t="str">
        <f t="shared" si="835"/>
        <v>BR$18</v>
      </c>
      <c r="BS622" s="190" t="str">
        <f t="shared" si="835"/>
        <v>BS$18</v>
      </c>
      <c r="BT622" s="190" t="str">
        <f t="shared" si="835"/>
        <v>BT$18</v>
      </c>
      <c r="BU622" s="190" t="str">
        <f t="shared" si="835"/>
        <v>BU$18</v>
      </c>
      <c r="BV622" s="190" t="str">
        <f t="shared" si="835"/>
        <v>BV$18</v>
      </c>
      <c r="BW622" s="190" t="str">
        <f t="shared" si="835"/>
        <v>BW$18</v>
      </c>
      <c r="BX622" s="190" t="str">
        <f t="shared" si="835"/>
        <v>BX$18</v>
      </c>
      <c r="BY622" s="190" t="str">
        <f t="shared" si="835"/>
        <v>BY$18</v>
      </c>
      <c r="BZ622" s="190" t="str">
        <f t="shared" si="835"/>
        <v>BZ$18</v>
      </c>
      <c r="CA622" s="190" t="str">
        <f t="shared" si="835"/>
        <v>CA$18</v>
      </c>
      <c r="CB622" s="190" t="str">
        <f t="shared" si="835"/>
        <v>CB$18</v>
      </c>
      <c r="CC622" s="190" t="str">
        <f t="shared" si="835"/>
        <v>CC$18</v>
      </c>
      <c r="CD622" s="190" t="str">
        <f t="shared" si="835"/>
        <v>CD$18</v>
      </c>
      <c r="CE622" s="190" t="str">
        <f t="shared" ref="CE622:CL622" si="836">CE$22</f>
        <v>CE$18</v>
      </c>
      <c r="CF622" s="190" t="str">
        <f t="shared" si="836"/>
        <v>CF$18</v>
      </c>
      <c r="CG622" s="190" t="str">
        <f t="shared" si="836"/>
        <v>CG$18</v>
      </c>
      <c r="CH622" s="190" t="str">
        <f t="shared" si="836"/>
        <v>CH$18</v>
      </c>
      <c r="CI622" s="190" t="str">
        <f t="shared" si="836"/>
        <v>CI$18</v>
      </c>
      <c r="CJ622" s="190" t="str">
        <f t="shared" si="836"/>
        <v>CJ$18</v>
      </c>
      <c r="CK622" s="190" t="str">
        <f t="shared" si="836"/>
        <v>CK$18</v>
      </c>
      <c r="CL622" s="190" t="str">
        <f t="shared" si="836"/>
        <v>CL$18</v>
      </c>
      <c r="CN622" s="201"/>
      <c r="CO622" s="190" t="str">
        <f t="shared" ref="CO622:DL622" si="837">CO$22</f>
        <v>CO$18</v>
      </c>
      <c r="CP622" s="190" t="str">
        <f t="shared" si="837"/>
        <v>CP$18</v>
      </c>
      <c r="CQ622" s="190" t="str">
        <f t="shared" si="837"/>
        <v>CQ$18</v>
      </c>
      <c r="CR622" s="190" t="str">
        <f t="shared" si="837"/>
        <v>CR$18</v>
      </c>
      <c r="CS622" s="190" t="str">
        <f t="shared" si="837"/>
        <v>CS$18</v>
      </c>
      <c r="CT622" s="190" t="str">
        <f t="shared" si="837"/>
        <v>CT$18</v>
      </c>
      <c r="CU622" s="190" t="str">
        <f t="shared" si="837"/>
        <v>CU$18</v>
      </c>
      <c r="CV622" s="190" t="str">
        <f t="shared" si="837"/>
        <v>CV$18</v>
      </c>
      <c r="CW622" s="190" t="str">
        <f t="shared" si="837"/>
        <v>CW$18</v>
      </c>
      <c r="CX622" s="190" t="str">
        <f t="shared" si="837"/>
        <v>CX$18</v>
      </c>
      <c r="CY622" s="190" t="str">
        <f t="shared" si="837"/>
        <v>CY$18</v>
      </c>
      <c r="CZ622" s="190" t="str">
        <f t="shared" si="837"/>
        <v>CZ$18</v>
      </c>
      <c r="DA622" s="190" t="str">
        <f t="shared" si="837"/>
        <v>DA$18</v>
      </c>
      <c r="DB622" s="190" t="str">
        <f t="shared" si="837"/>
        <v>DB$18</v>
      </c>
      <c r="DC622" s="190" t="str">
        <f t="shared" si="837"/>
        <v>DC$18</v>
      </c>
      <c r="DD622" s="190" t="str">
        <f t="shared" si="837"/>
        <v>DD$18</v>
      </c>
      <c r="DE622" s="190" t="str">
        <f t="shared" si="837"/>
        <v>DE$18</v>
      </c>
      <c r="DF622" s="190" t="str">
        <f t="shared" si="837"/>
        <v>DF$18</v>
      </c>
      <c r="DG622" s="190" t="str">
        <f t="shared" si="837"/>
        <v>DG$18</v>
      </c>
      <c r="DH622" s="190" t="str">
        <f t="shared" si="837"/>
        <v>DH$18</v>
      </c>
      <c r="DI622" s="190" t="str">
        <f t="shared" si="837"/>
        <v>DI$18</v>
      </c>
      <c r="DJ622" s="190" t="str">
        <f t="shared" si="837"/>
        <v>DJ$18</v>
      </c>
      <c r="DK622" s="190" t="str">
        <f t="shared" si="837"/>
        <v>DK$18</v>
      </c>
      <c r="DL622" s="190" t="str">
        <f t="shared" si="837"/>
        <v>DL$18</v>
      </c>
    </row>
    <row r="623" spans="1:116" x14ac:dyDescent="0.35">
      <c r="A623" s="174"/>
      <c r="E623" s="8"/>
      <c r="G623" s="175" t="s">
        <v>464</v>
      </c>
      <c r="H623" s="200"/>
      <c r="I623" s="201"/>
      <c r="J623" s="201"/>
      <c r="K623" s="202"/>
      <c r="L623" s="202"/>
      <c r="M623" s="202"/>
      <c r="N623" s="202"/>
      <c r="O623" s="202"/>
      <c r="P623" s="202"/>
      <c r="R623" s="202"/>
      <c r="S623" s="190" t="str">
        <f t="shared" ref="S623:CD623" si="838">S$23</f>
        <v>S$19</v>
      </c>
      <c r="T623" s="190" t="str">
        <f t="shared" si="838"/>
        <v>T$19</v>
      </c>
      <c r="U623" s="190" t="str">
        <f t="shared" si="838"/>
        <v>U$19</v>
      </c>
      <c r="V623" s="190" t="str">
        <f t="shared" si="838"/>
        <v>V$19</v>
      </c>
      <c r="W623" s="190" t="str">
        <f t="shared" si="838"/>
        <v>W$19</v>
      </c>
      <c r="X623" s="190" t="str">
        <f t="shared" si="838"/>
        <v>X$19</v>
      </c>
      <c r="Y623" s="190" t="str">
        <f t="shared" si="838"/>
        <v>Y$19</v>
      </c>
      <c r="Z623" s="190" t="str">
        <f t="shared" si="838"/>
        <v>Z$19</v>
      </c>
      <c r="AA623" s="190" t="str">
        <f t="shared" si="838"/>
        <v>AA$19</v>
      </c>
      <c r="AB623" s="190" t="str">
        <f t="shared" si="838"/>
        <v>AB$19</v>
      </c>
      <c r="AC623" s="190" t="str">
        <f t="shared" si="838"/>
        <v>AC$19</v>
      </c>
      <c r="AD623" s="190" t="str">
        <f t="shared" si="838"/>
        <v>AD$19</v>
      </c>
      <c r="AE623" s="190" t="str">
        <f t="shared" si="838"/>
        <v>AE$19</v>
      </c>
      <c r="AF623" s="190" t="str">
        <f t="shared" si="838"/>
        <v>AF$19</v>
      </c>
      <c r="AG623" s="190" t="str">
        <f t="shared" si="838"/>
        <v>AG$19</v>
      </c>
      <c r="AH623" s="190" t="str">
        <f t="shared" si="838"/>
        <v>AH$19</v>
      </c>
      <c r="AI623" s="190" t="str">
        <f t="shared" si="838"/>
        <v>AI$19</v>
      </c>
      <c r="AJ623" s="190" t="str">
        <f t="shared" si="838"/>
        <v>AJ$19</v>
      </c>
      <c r="AK623" s="190" t="str">
        <f t="shared" si="838"/>
        <v>AK$19</v>
      </c>
      <c r="AL623" s="190" t="str">
        <f t="shared" si="838"/>
        <v>AL$19</v>
      </c>
      <c r="AM623" s="190" t="str">
        <f t="shared" si="838"/>
        <v>AM$19</v>
      </c>
      <c r="AN623" s="190" t="str">
        <f t="shared" si="838"/>
        <v>AN$19</v>
      </c>
      <c r="AO623" s="190" t="str">
        <f t="shared" si="838"/>
        <v>AO$19</v>
      </c>
      <c r="AP623" s="190" t="str">
        <f t="shared" si="838"/>
        <v>AP$19</v>
      </c>
      <c r="AQ623" s="190" t="str">
        <f t="shared" si="838"/>
        <v>AQ$19</v>
      </c>
      <c r="AR623" s="190" t="str">
        <f t="shared" si="838"/>
        <v>AR$19</v>
      </c>
      <c r="AS623" s="190" t="str">
        <f t="shared" si="838"/>
        <v>AS$19</v>
      </c>
      <c r="AT623" s="190" t="str">
        <f t="shared" si="838"/>
        <v>AT$19</v>
      </c>
      <c r="AU623" s="190" t="str">
        <f t="shared" si="838"/>
        <v>AU$19</v>
      </c>
      <c r="AV623" s="190" t="str">
        <f t="shared" si="838"/>
        <v>AV$19</v>
      </c>
      <c r="AW623" s="190" t="str">
        <f t="shared" si="838"/>
        <v>AW$19</v>
      </c>
      <c r="AX623" s="190" t="str">
        <f t="shared" si="838"/>
        <v>AX$19</v>
      </c>
      <c r="AY623" s="190" t="str">
        <f t="shared" si="838"/>
        <v>AY$19</v>
      </c>
      <c r="AZ623" s="190" t="str">
        <f t="shared" si="838"/>
        <v>AZ$19</v>
      </c>
      <c r="BA623" s="190" t="str">
        <f t="shared" si="838"/>
        <v>BA$19</v>
      </c>
      <c r="BB623" s="190" t="str">
        <f t="shared" si="838"/>
        <v>BB$19</v>
      </c>
      <c r="BC623" s="190" t="str">
        <f t="shared" si="838"/>
        <v>BC$19</v>
      </c>
      <c r="BD623" s="190" t="str">
        <f t="shared" si="838"/>
        <v>BD$19</v>
      </c>
      <c r="BE623" s="190" t="str">
        <f t="shared" si="838"/>
        <v>BE$19</v>
      </c>
      <c r="BF623" s="190" t="str">
        <f t="shared" si="838"/>
        <v>BF$19</v>
      </c>
      <c r="BG623" s="190" t="str">
        <f t="shared" si="838"/>
        <v>BG$19</v>
      </c>
      <c r="BH623" s="190" t="str">
        <f t="shared" si="838"/>
        <v>BH$19</v>
      </c>
      <c r="BI623" s="190" t="str">
        <f t="shared" si="838"/>
        <v>BI$19</v>
      </c>
      <c r="BJ623" s="190" t="str">
        <f t="shared" si="838"/>
        <v>BJ$19</v>
      </c>
      <c r="BK623" s="190" t="str">
        <f t="shared" si="838"/>
        <v>BK$19</v>
      </c>
      <c r="BL623" s="190" t="str">
        <f t="shared" si="838"/>
        <v>BL$19</v>
      </c>
      <c r="BM623" s="190" t="str">
        <f t="shared" si="838"/>
        <v>BM$19</v>
      </c>
      <c r="BN623" s="190" t="str">
        <f t="shared" si="838"/>
        <v>BN$19</v>
      </c>
      <c r="BO623" s="190" t="str">
        <f t="shared" si="838"/>
        <v>BO$19</v>
      </c>
      <c r="BP623" s="190" t="str">
        <f t="shared" si="838"/>
        <v>BP$19</v>
      </c>
      <c r="BQ623" s="190" t="str">
        <f t="shared" si="838"/>
        <v>BQ$19</v>
      </c>
      <c r="BR623" s="190" t="str">
        <f t="shared" si="838"/>
        <v>BR$19</v>
      </c>
      <c r="BS623" s="190" t="str">
        <f t="shared" si="838"/>
        <v>BS$19</v>
      </c>
      <c r="BT623" s="190" t="str">
        <f t="shared" si="838"/>
        <v>BT$19</v>
      </c>
      <c r="BU623" s="190" t="str">
        <f t="shared" si="838"/>
        <v>BU$19</v>
      </c>
      <c r="BV623" s="190" t="str">
        <f t="shared" si="838"/>
        <v>BV$19</v>
      </c>
      <c r="BW623" s="190" t="str">
        <f t="shared" si="838"/>
        <v>BW$19</v>
      </c>
      <c r="BX623" s="190" t="str">
        <f t="shared" si="838"/>
        <v>BX$19</v>
      </c>
      <c r="BY623" s="190" t="str">
        <f t="shared" si="838"/>
        <v>BY$19</v>
      </c>
      <c r="BZ623" s="190" t="str">
        <f t="shared" si="838"/>
        <v>BZ$19</v>
      </c>
      <c r="CA623" s="190" t="str">
        <f t="shared" si="838"/>
        <v>CA$19</v>
      </c>
      <c r="CB623" s="190" t="str">
        <f t="shared" si="838"/>
        <v>CB$19</v>
      </c>
      <c r="CC623" s="190" t="str">
        <f t="shared" si="838"/>
        <v>CC$19</v>
      </c>
      <c r="CD623" s="190" t="str">
        <f t="shared" si="838"/>
        <v>CD$19</v>
      </c>
      <c r="CE623" s="190" t="str">
        <f t="shared" ref="CE623:CL623" si="839">CE$23</f>
        <v>CE$19</v>
      </c>
      <c r="CF623" s="190" t="str">
        <f t="shared" si="839"/>
        <v>CF$19</v>
      </c>
      <c r="CG623" s="190" t="str">
        <f t="shared" si="839"/>
        <v>CG$19</v>
      </c>
      <c r="CH623" s="190" t="str">
        <f t="shared" si="839"/>
        <v>CH$19</v>
      </c>
      <c r="CI623" s="190" t="str">
        <f t="shared" si="839"/>
        <v>CI$19</v>
      </c>
      <c r="CJ623" s="190" t="str">
        <f t="shared" si="839"/>
        <v>CJ$19</v>
      </c>
      <c r="CK623" s="190" t="str">
        <f t="shared" si="839"/>
        <v>CK$19</v>
      </c>
      <c r="CL623" s="190" t="str">
        <f t="shared" si="839"/>
        <v>CL$19</v>
      </c>
      <c r="CN623" s="201"/>
      <c r="CO623" s="190" t="str">
        <f t="shared" ref="CO623:DL623" si="840">CO$23</f>
        <v>CO$19</v>
      </c>
      <c r="CP623" s="190" t="str">
        <f t="shared" si="840"/>
        <v>CP$19</v>
      </c>
      <c r="CQ623" s="190" t="str">
        <f t="shared" si="840"/>
        <v>CQ$19</v>
      </c>
      <c r="CR623" s="190" t="str">
        <f t="shared" si="840"/>
        <v>CR$19</v>
      </c>
      <c r="CS623" s="190" t="str">
        <f t="shared" si="840"/>
        <v>CS$19</v>
      </c>
      <c r="CT623" s="190" t="str">
        <f t="shared" si="840"/>
        <v>CT$19</v>
      </c>
      <c r="CU623" s="190" t="str">
        <f t="shared" si="840"/>
        <v>CU$19</v>
      </c>
      <c r="CV623" s="190" t="str">
        <f t="shared" si="840"/>
        <v>CV$19</v>
      </c>
      <c r="CW623" s="190" t="str">
        <f t="shared" si="840"/>
        <v>CW$19</v>
      </c>
      <c r="CX623" s="190" t="str">
        <f t="shared" si="840"/>
        <v>CX$19</v>
      </c>
      <c r="CY623" s="190" t="str">
        <f t="shared" si="840"/>
        <v>CY$19</v>
      </c>
      <c r="CZ623" s="190" t="str">
        <f t="shared" si="840"/>
        <v>CZ$19</v>
      </c>
      <c r="DA623" s="190" t="str">
        <f t="shared" si="840"/>
        <v>DA$19</v>
      </c>
      <c r="DB623" s="190" t="str">
        <f t="shared" si="840"/>
        <v>DB$19</v>
      </c>
      <c r="DC623" s="190" t="str">
        <f t="shared" si="840"/>
        <v>DC$19</v>
      </c>
      <c r="DD623" s="190" t="str">
        <f t="shared" si="840"/>
        <v>DD$19</v>
      </c>
      <c r="DE623" s="190" t="str">
        <f t="shared" si="840"/>
        <v>DE$19</v>
      </c>
      <c r="DF623" s="190" t="str">
        <f t="shared" si="840"/>
        <v>DF$19</v>
      </c>
      <c r="DG623" s="190" t="str">
        <f t="shared" si="840"/>
        <v>DG$19</v>
      </c>
      <c r="DH623" s="190" t="str">
        <f t="shared" si="840"/>
        <v>DH$19</v>
      </c>
      <c r="DI623" s="190" t="str">
        <f t="shared" si="840"/>
        <v>DI$19</v>
      </c>
      <c r="DJ623" s="190" t="str">
        <f t="shared" si="840"/>
        <v>DJ$19</v>
      </c>
      <c r="DK623" s="190" t="str">
        <f t="shared" si="840"/>
        <v>DK$19</v>
      </c>
      <c r="DL623" s="190" t="str">
        <f t="shared" si="840"/>
        <v>DL$19</v>
      </c>
    </row>
    <row r="624" spans="1:116" x14ac:dyDescent="0.35">
      <c r="A624" s="31" t="s">
        <v>218</v>
      </c>
      <c r="B624" s="31" t="s">
        <v>81</v>
      </c>
      <c r="C624" s="31"/>
      <c r="D624" t="s">
        <v>798</v>
      </c>
      <c r="E624" s="8" t="str">
        <f t="shared" ref="E624:E631" si="841">ROW()&amp;" "&amp;D624</f>
        <v>624 ORIGINATIONS-PP</v>
      </c>
      <c r="F624" t="s">
        <v>797</v>
      </c>
      <c r="G624" s="66" t="s">
        <v>779</v>
      </c>
      <c r="H624" s="22"/>
      <c r="I624" s="306"/>
      <c r="J624" s="306"/>
      <c r="K624" s="22"/>
      <c r="L624" s="22"/>
      <c r="M624" s="22"/>
      <c r="N624" s="22"/>
      <c r="O624" s="22"/>
      <c r="P624" s="22"/>
      <c r="R624" s="66"/>
      <c r="S624" s="66"/>
      <c r="T624" s="66"/>
      <c r="U624" s="66"/>
      <c r="V624" s="66"/>
      <c r="W624" s="66"/>
      <c r="X624" s="66"/>
      <c r="Y624" s="66"/>
      <c r="Z624" s="66"/>
      <c r="AA624" s="66"/>
      <c r="AB624" s="66"/>
      <c r="AC624" s="66"/>
      <c r="AD624" s="66"/>
      <c r="AE624" s="66"/>
      <c r="AF624" s="66"/>
      <c r="AG624" s="66"/>
      <c r="AH624" s="66"/>
      <c r="AI624" s="66"/>
      <c r="AJ624" s="66"/>
      <c r="AK624" s="66"/>
      <c r="AL624" s="66"/>
      <c r="AM624" s="66"/>
      <c r="AN624" s="66"/>
      <c r="AO624" s="66"/>
      <c r="AP624" s="66"/>
      <c r="AQ624" s="66"/>
      <c r="AR624" s="66"/>
      <c r="AS624" s="66"/>
      <c r="AT624" s="66"/>
      <c r="AU624" s="66"/>
      <c r="AV624" s="66"/>
      <c r="AW624" s="66"/>
      <c r="AX624" s="66"/>
      <c r="AY624" s="66"/>
      <c r="AZ624" s="66"/>
      <c r="BA624" s="66"/>
      <c r="BB624" s="66"/>
      <c r="BC624" s="66"/>
      <c r="BD624" s="66"/>
      <c r="BE624" s="66"/>
      <c r="BF624" s="66"/>
      <c r="BG624" s="66"/>
      <c r="BH624" s="66"/>
      <c r="BI624" s="66"/>
      <c r="BJ624" s="66"/>
      <c r="BK624" s="66"/>
      <c r="BL624" s="66"/>
      <c r="BM624" s="66"/>
      <c r="BN624" s="66"/>
      <c r="BO624" s="66"/>
      <c r="BP624" s="66"/>
      <c r="BQ624" s="66"/>
      <c r="BR624" s="66"/>
      <c r="BS624" s="66"/>
      <c r="BT624" s="66"/>
      <c r="BU624" s="66"/>
      <c r="BV624" s="66"/>
      <c r="BW624" s="66"/>
      <c r="BX624" s="66"/>
      <c r="BY624" s="66"/>
      <c r="BZ624" s="66"/>
      <c r="CA624" s="66"/>
      <c r="CB624" s="66"/>
      <c r="CC624" s="66"/>
      <c r="CD624" s="66"/>
      <c r="CE624" s="66"/>
      <c r="CF624" s="66"/>
      <c r="CG624" s="66"/>
      <c r="CH624" s="66"/>
      <c r="CI624" s="66"/>
      <c r="CJ624" s="66"/>
      <c r="CK624" s="66"/>
      <c r="CL624" s="66"/>
      <c r="CM624" s="66"/>
      <c r="CN624" s="66"/>
      <c r="CO624" s="66"/>
      <c r="CP624" s="66"/>
      <c r="CQ624" s="66"/>
      <c r="CR624" s="66"/>
      <c r="CS624" s="66"/>
      <c r="CT624" s="66"/>
      <c r="CU624" s="66"/>
      <c r="CV624" s="66"/>
      <c r="CW624" s="66"/>
      <c r="CX624" s="66"/>
      <c r="CY624" s="66"/>
      <c r="CZ624" s="66"/>
      <c r="DA624" s="66"/>
      <c r="DB624" s="66"/>
      <c r="DC624" s="66"/>
      <c r="DD624" s="66"/>
      <c r="DE624" s="66"/>
      <c r="DF624" s="66"/>
      <c r="DG624" s="66"/>
      <c r="DH624" s="66"/>
      <c r="DI624" s="66"/>
      <c r="DJ624" s="66"/>
      <c r="DK624" s="66"/>
      <c r="DL624" s="66"/>
    </row>
    <row r="625" spans="1:116" x14ac:dyDescent="0.35">
      <c r="B625" t="s">
        <v>332</v>
      </c>
      <c r="D625" t="s">
        <v>798</v>
      </c>
      <c r="E625" s="8" t="str">
        <f t="shared" si="841"/>
        <v>625 ORIGINATIONS-PP</v>
      </c>
      <c r="G625" s="95" t="str">
        <f>"% CAGR - "&amp;G632</f>
        <v>% CAGR - (Primary label)</v>
      </c>
      <c r="H625" s="31"/>
      <c r="I625" s="73"/>
      <c r="J625" s="73"/>
      <c r="K625" s="58"/>
      <c r="L625" s="58"/>
      <c r="M625" s="58"/>
      <c r="N625" s="58"/>
      <c r="O625" s="58"/>
      <c r="P625" s="58"/>
      <c r="R625" s="33"/>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row>
    <row r="626" spans="1:116" x14ac:dyDescent="0.35">
      <c r="D626" t="s">
        <v>798</v>
      </c>
      <c r="E626" s="8" t="str">
        <f t="shared" si="841"/>
        <v>626 ORIGINATIONS-PP</v>
      </c>
      <c r="G626" s="125"/>
      <c r="H626" s="31"/>
      <c r="I626" s="73"/>
      <c r="J626" s="73"/>
      <c r="K626" s="58"/>
      <c r="L626" s="58"/>
      <c r="M626" s="58"/>
      <c r="N626" s="58"/>
      <c r="O626" s="58"/>
      <c r="P626" s="58"/>
      <c r="R626" s="33"/>
      <c r="CM626" s="8"/>
      <c r="CN626" s="8"/>
      <c r="CO626" s="8"/>
      <c r="CP626" s="8"/>
      <c r="CQ626" s="8"/>
      <c r="CR626" s="8"/>
      <c r="CS626" s="8"/>
      <c r="CT626" s="8"/>
      <c r="CU626" s="8"/>
      <c r="CV626" s="8"/>
      <c r="CW626" s="8"/>
      <c r="CX626" s="8"/>
      <c r="CY626" s="8"/>
      <c r="CZ626" s="8"/>
      <c r="DA626" s="8"/>
      <c r="DB626" s="8"/>
      <c r="DC626" s="8"/>
      <c r="DD626" s="8"/>
      <c r="DE626" s="8"/>
      <c r="DF626" s="8"/>
      <c r="DG626" s="8"/>
      <c r="DH626" s="8"/>
      <c r="DI626" s="8"/>
      <c r="DJ626" s="8"/>
      <c r="DK626" s="8"/>
      <c r="DL626" s="8"/>
    </row>
    <row r="627" spans="1:116" x14ac:dyDescent="0.35">
      <c r="D627" t="s">
        <v>798</v>
      </c>
      <c r="E627" s="8" t="str">
        <f t="shared" si="841"/>
        <v>627 ORIGINATIONS-PP</v>
      </c>
      <c r="G627" s="95" t="s">
        <v>343</v>
      </c>
      <c r="H627" s="31"/>
      <c r="I627" s="73"/>
      <c r="J627" s="73"/>
      <c r="K627" s="58"/>
      <c r="L627" s="58"/>
      <c r="M627" s="58"/>
      <c r="N627" s="58"/>
      <c r="O627" s="58"/>
      <c r="P627" s="58"/>
      <c r="R627" s="33"/>
      <c r="CM627" s="8"/>
      <c r="CN627" s="8"/>
      <c r="CO627" s="8"/>
      <c r="CP627" s="8"/>
      <c r="CQ627" s="8"/>
      <c r="CR627" s="8"/>
      <c r="CS627" s="8"/>
      <c r="CT627" s="8"/>
      <c r="CU627" s="8"/>
      <c r="CV627" s="8"/>
      <c r="CW627" s="8"/>
      <c r="CX627" s="8"/>
      <c r="CY627" s="8"/>
      <c r="CZ627" s="8"/>
      <c r="DA627" s="8"/>
      <c r="DB627" s="8"/>
      <c r="DC627" s="8"/>
      <c r="DD627" s="8"/>
      <c r="DE627" s="8"/>
      <c r="DF627" s="8"/>
      <c r="DG627" s="8"/>
      <c r="DH627" s="8"/>
      <c r="DI627" s="8"/>
      <c r="DJ627" s="8"/>
      <c r="DK627" s="8"/>
      <c r="DL627" s="8"/>
    </row>
    <row r="628" spans="1:116" x14ac:dyDescent="0.35">
      <c r="A628" s="27"/>
      <c r="B628" s="27"/>
      <c r="C628" s="27"/>
      <c r="D628" t="s">
        <v>798</v>
      </c>
      <c r="E628" s="9" t="str">
        <f t="shared" ref="E628" si="842">ROW()&amp;" "&amp;D628</f>
        <v>628 ORIGINATIONS-PP</v>
      </c>
      <c r="F628" s="27"/>
      <c r="G628" s="145" t="str">
        <f>"# of "&amp;G633&amp;"s originated"</f>
        <v># of units originated</v>
      </c>
      <c r="H628" s="31"/>
      <c r="I628" s="73"/>
      <c r="J628" s="73"/>
      <c r="K628" s="15">
        <v>100</v>
      </c>
      <c r="L628" s="15">
        <f ca="1">SUMIF($3:$3,L$2,628:628)</f>
        <v>102.99999999999999</v>
      </c>
      <c r="M628" s="15">
        <f ca="1">SUMIF($3:$3,M$2,628:628)</f>
        <v>106.09000000000002</v>
      </c>
      <c r="N628" s="15">
        <f ca="1">SUMIF($3:$3,N$2,628:628)</f>
        <v>109.27270000000003</v>
      </c>
      <c r="O628" s="15">
        <f ca="1">SUMIF($3:$3,O$2,628:628)</f>
        <v>112.55088099999996</v>
      </c>
      <c r="P628" s="15">
        <f ca="1">SUMIF($3:$3,P$2,628:628)</f>
        <v>115.92740742999996</v>
      </c>
      <c r="R628" s="33"/>
      <c r="S628" s="15" cm="1">
        <f t="array" aca="1" ref="S628" ca="1">INDEX($K:$P,ROW(),MATCH($S$3,$K$2:$P$2,0))*(1+INDIRECT(S619))^(YEAR(S$1)-YEAR($S$1))/S$5</f>
        <v>8.3333333333333339</v>
      </c>
      <c r="T628" s="15" cm="1">
        <f t="array" aca="1" ref="T628" ca="1">INDEX($K:$P,ROW(),MATCH($S$3,$K$2:$P$2,0))*(1+INDIRECT(T619))^(YEAR(T$1)-YEAR($S$1))/T$5</f>
        <v>8.3333333333333339</v>
      </c>
      <c r="U628" s="15" cm="1">
        <f t="array" aca="1" ref="U628" ca="1">INDEX($K:$P,ROW(),MATCH($S$3,$K$2:$P$2,0))*(1+INDIRECT(U619))^(YEAR(U$1)-YEAR($S$1))/U$5</f>
        <v>8.3333333333333339</v>
      </c>
      <c r="V628" s="15" cm="1">
        <f t="array" aca="1" ref="V628" ca="1">INDEX($K:$P,ROW(),MATCH($S$3,$K$2:$P$2,0))*(1+INDIRECT(V619))^(YEAR(V$1)-YEAR($S$1))/V$5</f>
        <v>8.3333333333333339</v>
      </c>
      <c r="W628" s="15" cm="1">
        <f t="array" aca="1" ref="W628" ca="1">INDEX($K:$P,ROW(),MATCH($S$3,$K$2:$P$2,0))*(1+INDIRECT(W619))^(YEAR(W$1)-YEAR($S$1))/W$5</f>
        <v>8.3333333333333339</v>
      </c>
      <c r="X628" s="15" cm="1">
        <f t="array" aca="1" ref="X628" ca="1">INDEX($K:$P,ROW(),MATCH($S$3,$K$2:$P$2,0))*(1+INDIRECT(X619))^(YEAR(X$1)-YEAR($S$1))/X$5</f>
        <v>8.3333333333333339</v>
      </c>
      <c r="Y628" s="15" cm="1">
        <f t="array" aca="1" ref="Y628" ca="1">INDEX($K:$P,ROW(),MATCH($S$3,$K$2:$P$2,0))*(1+INDIRECT(Y619))^(YEAR(Y$1)-YEAR($S$1))/Y$5</f>
        <v>8.3333333333333339</v>
      </c>
      <c r="Z628" s="15" cm="1">
        <f t="array" aca="1" ref="Z628" ca="1">INDEX($K:$P,ROW(),MATCH($S$3,$K$2:$P$2,0))*(1+INDIRECT(Z619))^(YEAR(Z$1)-YEAR($S$1))/Z$5</f>
        <v>8.3333333333333339</v>
      </c>
      <c r="AA628" s="15" cm="1">
        <f t="array" aca="1" ref="AA628" ca="1">INDEX($K:$P,ROW(),MATCH($S$3,$K$2:$P$2,0))*(1+INDIRECT(AA619))^(YEAR(AA$1)-YEAR($S$1))/AA$5</f>
        <v>8.3333333333333339</v>
      </c>
      <c r="AB628" s="15" cm="1">
        <f t="array" aca="1" ref="AB628" ca="1">INDEX($K:$P,ROW(),MATCH($S$3,$K$2:$P$2,0))*(1+INDIRECT(AB619))^(YEAR(AB$1)-YEAR($S$1))/AB$5</f>
        <v>8.3333333333333339</v>
      </c>
      <c r="AC628" s="15" cm="1">
        <f t="array" aca="1" ref="AC628" ca="1">INDEX($K:$P,ROW(),MATCH($S$3,$K$2:$P$2,0))*(1+INDIRECT(AC619))^(YEAR(AC$1)-YEAR($S$1))/AC$5</f>
        <v>8.3333333333333339</v>
      </c>
      <c r="AD628" s="15" cm="1">
        <f t="array" aca="1" ref="AD628" ca="1">INDEX($K:$P,ROW(),MATCH($S$3,$K$2:$P$2,0))*(1+INDIRECT(AD619))^(YEAR(AD$1)-YEAR($S$1))/AD$5</f>
        <v>8.3333333333333339</v>
      </c>
      <c r="AE628" s="15" cm="1">
        <f t="array" aca="1" ref="AE628" ca="1">INDEX($K:$P,ROW(),MATCH($S$3,$K$2:$P$2,0))*(1+INDIRECT(AE619))^(YEAR(AE$1)-YEAR($S$1))/AE$5</f>
        <v>8.5833333333333339</v>
      </c>
      <c r="AF628" s="15" cm="1">
        <f t="array" aca="1" ref="AF628" ca="1">INDEX($K:$P,ROW(),MATCH($S$3,$K$2:$P$2,0))*(1+INDIRECT(AF619))^(YEAR(AF$1)-YEAR($S$1))/AF$5</f>
        <v>8.5833333333333339</v>
      </c>
      <c r="AG628" s="15" cm="1">
        <f t="array" aca="1" ref="AG628" ca="1">INDEX($K:$P,ROW(),MATCH($S$3,$K$2:$P$2,0))*(1+INDIRECT(AG619))^(YEAR(AG$1)-YEAR($S$1))/AG$5</f>
        <v>8.5833333333333339</v>
      </c>
      <c r="AH628" s="15" cm="1">
        <f t="array" aca="1" ref="AH628" ca="1">INDEX($K:$P,ROW(),MATCH($S$3,$K$2:$P$2,0))*(1+INDIRECT(AH619))^(YEAR(AH$1)-YEAR($S$1))/AH$5</f>
        <v>8.5833333333333339</v>
      </c>
      <c r="AI628" s="15" cm="1">
        <f t="array" aca="1" ref="AI628" ca="1">INDEX($K:$P,ROW(),MATCH($S$3,$K$2:$P$2,0))*(1+INDIRECT(AI619))^(YEAR(AI$1)-YEAR($S$1))/AI$5</f>
        <v>8.5833333333333339</v>
      </c>
      <c r="AJ628" s="15" cm="1">
        <f t="array" aca="1" ref="AJ628" ca="1">INDEX($K:$P,ROW(),MATCH($S$3,$K$2:$P$2,0))*(1+INDIRECT(AJ619))^(YEAR(AJ$1)-YEAR($S$1))/AJ$5</f>
        <v>8.5833333333333339</v>
      </c>
      <c r="AK628" s="15" cm="1">
        <f t="array" aca="1" ref="AK628" ca="1">INDEX($K:$P,ROW(),MATCH($S$3,$K$2:$P$2,0))*(1+INDIRECT(AK619))^(YEAR(AK$1)-YEAR($S$1))/AK$5</f>
        <v>8.5833333333333339</v>
      </c>
      <c r="AL628" s="15" cm="1">
        <f t="array" aca="1" ref="AL628" ca="1">INDEX($K:$P,ROW(),MATCH($S$3,$K$2:$P$2,0))*(1+INDIRECT(AL619))^(YEAR(AL$1)-YEAR($S$1))/AL$5</f>
        <v>8.5833333333333339</v>
      </c>
      <c r="AM628" s="15" cm="1">
        <f t="array" aca="1" ref="AM628" ca="1">INDEX($K:$P,ROW(),MATCH($S$3,$K$2:$P$2,0))*(1+INDIRECT(AM619))^(YEAR(AM$1)-YEAR($S$1))/AM$5</f>
        <v>8.5833333333333339</v>
      </c>
      <c r="AN628" s="15" cm="1">
        <f t="array" aca="1" ref="AN628" ca="1">INDEX($K:$P,ROW(),MATCH($S$3,$K$2:$P$2,0))*(1+INDIRECT(AN619))^(YEAR(AN$1)-YEAR($S$1))/AN$5</f>
        <v>8.5833333333333339</v>
      </c>
      <c r="AO628" s="15" cm="1">
        <f t="array" aca="1" ref="AO628" ca="1">INDEX($K:$P,ROW(),MATCH($S$3,$K$2:$P$2,0))*(1+INDIRECT(AO619))^(YEAR(AO$1)-YEAR($S$1))/AO$5</f>
        <v>8.5833333333333339</v>
      </c>
      <c r="AP628" s="15" cm="1">
        <f t="array" aca="1" ref="AP628" ca="1">INDEX($K:$P,ROW(),MATCH($S$3,$K$2:$P$2,0))*(1+INDIRECT(AP619))^(YEAR(AP$1)-YEAR($S$1))/AP$5</f>
        <v>8.5833333333333339</v>
      </c>
      <c r="AQ628" s="15" cm="1">
        <f t="array" aca="1" ref="AQ628" ca="1">INDEX($K:$P,ROW(),MATCH($S$3,$K$2:$P$2,0))*(1+INDIRECT(AQ619))^(YEAR(AQ$1)-YEAR($S$1))/AQ$5</f>
        <v>8.8408333333333324</v>
      </c>
      <c r="AR628" s="15" cm="1">
        <f t="array" aca="1" ref="AR628" ca="1">INDEX($K:$P,ROW(),MATCH($S$3,$K$2:$P$2,0))*(1+INDIRECT(AR619))^(YEAR(AR$1)-YEAR($S$1))/AR$5</f>
        <v>8.8408333333333324</v>
      </c>
      <c r="AS628" s="15" cm="1">
        <f t="array" aca="1" ref="AS628" ca="1">INDEX($K:$P,ROW(),MATCH($S$3,$K$2:$P$2,0))*(1+INDIRECT(AS619))^(YEAR(AS$1)-YEAR($S$1))/AS$5</f>
        <v>8.8408333333333324</v>
      </c>
      <c r="AT628" s="15" cm="1">
        <f t="array" aca="1" ref="AT628" ca="1">INDEX($K:$P,ROW(),MATCH($S$3,$K$2:$P$2,0))*(1+INDIRECT(AT619))^(YEAR(AT$1)-YEAR($S$1))/AT$5</f>
        <v>8.8408333333333324</v>
      </c>
      <c r="AU628" s="15" cm="1">
        <f t="array" aca="1" ref="AU628" ca="1">INDEX($K:$P,ROW(),MATCH($S$3,$K$2:$P$2,0))*(1+INDIRECT(AU619))^(YEAR(AU$1)-YEAR($S$1))/AU$5</f>
        <v>8.8408333333333324</v>
      </c>
      <c r="AV628" s="15" cm="1">
        <f t="array" aca="1" ref="AV628" ca="1">INDEX($K:$P,ROW(),MATCH($S$3,$K$2:$P$2,0))*(1+INDIRECT(AV619))^(YEAR(AV$1)-YEAR($S$1))/AV$5</f>
        <v>8.8408333333333324</v>
      </c>
      <c r="AW628" s="15" cm="1">
        <f t="array" aca="1" ref="AW628" ca="1">INDEX($K:$P,ROW(),MATCH($S$3,$K$2:$P$2,0))*(1+INDIRECT(AW619))^(YEAR(AW$1)-YEAR($S$1))/AW$5</f>
        <v>8.8408333333333324</v>
      </c>
      <c r="AX628" s="15" cm="1">
        <f t="array" aca="1" ref="AX628" ca="1">INDEX($K:$P,ROW(),MATCH($S$3,$K$2:$P$2,0))*(1+INDIRECT(AX619))^(YEAR(AX$1)-YEAR($S$1))/AX$5</f>
        <v>8.8408333333333324</v>
      </c>
      <c r="AY628" s="15" cm="1">
        <f t="array" aca="1" ref="AY628" ca="1">INDEX($K:$P,ROW(),MATCH($S$3,$K$2:$P$2,0))*(1+INDIRECT(AY619))^(YEAR(AY$1)-YEAR($S$1))/AY$5</f>
        <v>8.8408333333333324</v>
      </c>
      <c r="AZ628" s="15" cm="1">
        <f t="array" aca="1" ref="AZ628" ca="1">INDEX($K:$P,ROW(),MATCH($S$3,$K$2:$P$2,0))*(1+INDIRECT(AZ619))^(YEAR(AZ$1)-YEAR($S$1))/AZ$5</f>
        <v>8.8408333333333324</v>
      </c>
      <c r="BA628" s="15" cm="1">
        <f t="array" aca="1" ref="BA628" ca="1">INDEX($K:$P,ROW(),MATCH($S$3,$K$2:$P$2,0))*(1+INDIRECT(BA619))^(YEAR(BA$1)-YEAR($S$1))/BA$5</f>
        <v>8.8408333333333324</v>
      </c>
      <c r="BB628" s="15" cm="1">
        <f t="array" aca="1" ref="BB628" ca="1">INDEX($K:$P,ROW(),MATCH($S$3,$K$2:$P$2,0))*(1+INDIRECT(BB619))^(YEAR(BB$1)-YEAR($S$1))/BB$5</f>
        <v>8.8408333333333324</v>
      </c>
      <c r="BC628" s="15" cm="1">
        <f t="array" aca="1" ref="BC628" ca="1">INDEX($K:$P,ROW(),MATCH($S$3,$K$2:$P$2,0))*(1+INDIRECT(BC619))^(YEAR(BC$1)-YEAR($S$1))/BC$5</f>
        <v>9.1060583333333334</v>
      </c>
      <c r="BD628" s="15" cm="1">
        <f t="array" aca="1" ref="BD628" ca="1">INDEX($K:$P,ROW(),MATCH($S$3,$K$2:$P$2,0))*(1+INDIRECT(BD619))^(YEAR(BD$1)-YEAR($S$1))/BD$5</f>
        <v>9.1060583333333334</v>
      </c>
      <c r="BE628" s="15" cm="1">
        <f t="array" aca="1" ref="BE628" ca="1">INDEX($K:$P,ROW(),MATCH($S$3,$K$2:$P$2,0))*(1+INDIRECT(BE619))^(YEAR(BE$1)-YEAR($S$1))/BE$5</f>
        <v>9.1060583333333334</v>
      </c>
      <c r="BF628" s="15" cm="1">
        <f t="array" aca="1" ref="BF628" ca="1">INDEX($K:$P,ROW(),MATCH($S$3,$K$2:$P$2,0))*(1+INDIRECT(BF619))^(YEAR(BF$1)-YEAR($S$1))/BF$5</f>
        <v>9.1060583333333334</v>
      </c>
      <c r="BG628" s="15" cm="1">
        <f t="array" aca="1" ref="BG628" ca="1">INDEX($K:$P,ROW(),MATCH($S$3,$K$2:$P$2,0))*(1+INDIRECT(BG619))^(YEAR(BG$1)-YEAR($S$1))/BG$5</f>
        <v>9.1060583333333334</v>
      </c>
      <c r="BH628" s="15" cm="1">
        <f t="array" aca="1" ref="BH628" ca="1">INDEX($K:$P,ROW(),MATCH($S$3,$K$2:$P$2,0))*(1+INDIRECT(BH619))^(YEAR(BH$1)-YEAR($S$1))/BH$5</f>
        <v>9.1060583333333334</v>
      </c>
      <c r="BI628" s="15" cm="1">
        <f t="array" aca="1" ref="BI628" ca="1">INDEX($K:$P,ROW(),MATCH($S$3,$K$2:$P$2,0))*(1+INDIRECT(BI619))^(YEAR(BI$1)-YEAR($S$1))/BI$5</f>
        <v>9.1060583333333334</v>
      </c>
      <c r="BJ628" s="15" cm="1">
        <f t="array" aca="1" ref="BJ628" ca="1">INDEX($K:$P,ROW(),MATCH($S$3,$K$2:$P$2,0))*(1+INDIRECT(BJ619))^(YEAR(BJ$1)-YEAR($S$1))/BJ$5</f>
        <v>9.1060583333333334</v>
      </c>
      <c r="BK628" s="15" cm="1">
        <f t="array" aca="1" ref="BK628" ca="1">INDEX($K:$P,ROW(),MATCH($S$3,$K$2:$P$2,0))*(1+INDIRECT(BK619))^(YEAR(BK$1)-YEAR($S$1))/BK$5</f>
        <v>9.1060583333333334</v>
      </c>
      <c r="BL628" s="15" cm="1">
        <f t="array" aca="1" ref="BL628" ca="1">INDEX($K:$P,ROW(),MATCH($S$3,$K$2:$P$2,0))*(1+INDIRECT(BL619))^(YEAR(BL$1)-YEAR($S$1))/BL$5</f>
        <v>9.1060583333333334</v>
      </c>
      <c r="BM628" s="15" cm="1">
        <f t="array" aca="1" ref="BM628" ca="1">INDEX($K:$P,ROW(),MATCH($S$3,$K$2:$P$2,0))*(1+INDIRECT(BM619))^(YEAR(BM$1)-YEAR($S$1))/BM$5</f>
        <v>9.1060583333333334</v>
      </c>
      <c r="BN628" s="15" cm="1">
        <f t="array" aca="1" ref="BN628" ca="1">INDEX($K:$P,ROW(),MATCH($S$3,$K$2:$P$2,0))*(1+INDIRECT(BN619))^(YEAR(BN$1)-YEAR($S$1))/BN$5</f>
        <v>9.1060583333333334</v>
      </c>
      <c r="BO628" s="15" cm="1">
        <f t="array" aca="1" ref="BO628" ca="1">INDEX($K:$P,ROW(),MATCH($S$3,$K$2:$P$2,0))*(1+INDIRECT(BO619))^(YEAR(BO$1)-YEAR($S$1))/BO$5</f>
        <v>9.3792400833333325</v>
      </c>
      <c r="BP628" s="15" cm="1">
        <f t="array" aca="1" ref="BP628" ca="1">INDEX($K:$P,ROW(),MATCH($S$3,$K$2:$P$2,0))*(1+INDIRECT(BP619))^(YEAR(BP$1)-YEAR($S$1))/BP$5</f>
        <v>9.3792400833333325</v>
      </c>
      <c r="BQ628" s="15" cm="1">
        <f t="array" aca="1" ref="BQ628" ca="1">INDEX($K:$P,ROW(),MATCH($S$3,$K$2:$P$2,0))*(1+INDIRECT(BQ619))^(YEAR(BQ$1)-YEAR($S$1))/BQ$5</f>
        <v>9.3792400833333325</v>
      </c>
      <c r="BR628" s="15" cm="1">
        <f t="array" aca="1" ref="BR628" ca="1">INDEX($K:$P,ROW(),MATCH($S$3,$K$2:$P$2,0))*(1+INDIRECT(BR619))^(YEAR(BR$1)-YEAR($S$1))/BR$5</f>
        <v>9.3792400833333325</v>
      </c>
      <c r="BS628" s="15" cm="1">
        <f t="array" aca="1" ref="BS628" ca="1">INDEX($K:$P,ROW(),MATCH($S$3,$K$2:$P$2,0))*(1+INDIRECT(BS619))^(YEAR(BS$1)-YEAR($S$1))/BS$5</f>
        <v>9.3792400833333325</v>
      </c>
      <c r="BT628" s="15" cm="1">
        <f t="array" aca="1" ref="BT628" ca="1">INDEX($K:$P,ROW(),MATCH($S$3,$K$2:$P$2,0))*(1+INDIRECT(BT619))^(YEAR(BT$1)-YEAR($S$1))/BT$5</f>
        <v>9.3792400833333325</v>
      </c>
      <c r="BU628" s="15" cm="1">
        <f t="array" aca="1" ref="BU628" ca="1">INDEX($K:$P,ROW(),MATCH($S$3,$K$2:$P$2,0))*(1+INDIRECT(BU619))^(YEAR(BU$1)-YEAR($S$1))/BU$5</f>
        <v>9.3792400833333325</v>
      </c>
      <c r="BV628" s="15" cm="1">
        <f t="array" aca="1" ref="BV628" ca="1">INDEX($K:$P,ROW(),MATCH($S$3,$K$2:$P$2,0))*(1+INDIRECT(BV619))^(YEAR(BV$1)-YEAR($S$1))/BV$5</f>
        <v>9.3792400833333325</v>
      </c>
      <c r="BW628" s="15" cm="1">
        <f t="array" aca="1" ref="BW628" ca="1">INDEX($K:$P,ROW(),MATCH($S$3,$K$2:$P$2,0))*(1+INDIRECT(BW619))^(YEAR(BW$1)-YEAR($S$1))/BW$5</f>
        <v>9.3792400833333325</v>
      </c>
      <c r="BX628" s="15" cm="1">
        <f t="array" aca="1" ref="BX628" ca="1">INDEX($K:$P,ROW(),MATCH($S$3,$K$2:$P$2,0))*(1+INDIRECT(BX619))^(YEAR(BX$1)-YEAR($S$1))/BX$5</f>
        <v>9.3792400833333325</v>
      </c>
      <c r="BY628" s="15" cm="1">
        <f t="array" aca="1" ref="BY628" ca="1">INDEX($K:$P,ROW(),MATCH($S$3,$K$2:$P$2,0))*(1+INDIRECT(BY619))^(YEAR(BY$1)-YEAR($S$1))/BY$5</f>
        <v>9.3792400833333325</v>
      </c>
      <c r="BZ628" s="15" cm="1">
        <f t="array" aca="1" ref="BZ628" ca="1">INDEX($K:$P,ROW(),MATCH($S$3,$K$2:$P$2,0))*(1+INDIRECT(BZ619))^(YEAR(BZ$1)-YEAR($S$1))/BZ$5</f>
        <v>9.3792400833333325</v>
      </c>
      <c r="CA628" s="15" cm="1">
        <f t="array" aca="1" ref="CA628" ca="1">INDEX($K:$P,ROW(),MATCH($S$3,$K$2:$P$2,0))*(1+INDIRECT(CA619))^(YEAR(CA$1)-YEAR($S$1))/CA$5</f>
        <v>9.6606172858333323</v>
      </c>
      <c r="CB628" s="15" cm="1">
        <f t="array" aca="1" ref="CB628" ca="1">INDEX($K:$P,ROW(),MATCH($S$3,$K$2:$P$2,0))*(1+INDIRECT(CB619))^(YEAR(CB$1)-YEAR($S$1))/CB$5</f>
        <v>9.6606172858333323</v>
      </c>
      <c r="CC628" s="15" cm="1">
        <f t="array" aca="1" ref="CC628" ca="1">INDEX($K:$P,ROW(),MATCH($S$3,$K$2:$P$2,0))*(1+INDIRECT(CC619))^(YEAR(CC$1)-YEAR($S$1))/CC$5</f>
        <v>9.6606172858333323</v>
      </c>
      <c r="CD628" s="15" cm="1">
        <f t="array" aca="1" ref="CD628" ca="1">INDEX($K:$P,ROW(),MATCH($S$3,$K$2:$P$2,0))*(1+INDIRECT(CD619))^(YEAR(CD$1)-YEAR($S$1))/CD$5</f>
        <v>9.6606172858333323</v>
      </c>
      <c r="CE628" s="15" cm="1">
        <f t="array" aca="1" ref="CE628" ca="1">INDEX($K:$P,ROW(),MATCH($S$3,$K$2:$P$2,0))*(1+INDIRECT(CE619))^(YEAR(CE$1)-YEAR($S$1))/CE$5</f>
        <v>9.6606172858333323</v>
      </c>
      <c r="CF628" s="15" cm="1">
        <f t="array" aca="1" ref="CF628" ca="1">INDEX($K:$P,ROW(),MATCH($S$3,$K$2:$P$2,0))*(1+INDIRECT(CF619))^(YEAR(CF$1)-YEAR($S$1))/CF$5</f>
        <v>9.6606172858333323</v>
      </c>
      <c r="CG628" s="15" cm="1">
        <f t="array" aca="1" ref="CG628" ca="1">INDEX($K:$P,ROW(),MATCH($S$3,$K$2:$P$2,0))*(1+INDIRECT(CG619))^(YEAR(CG$1)-YEAR($S$1))/CG$5</f>
        <v>9.6606172858333323</v>
      </c>
      <c r="CH628" s="15" cm="1">
        <f t="array" aca="1" ref="CH628" ca="1">INDEX($K:$P,ROW(),MATCH($S$3,$K$2:$P$2,0))*(1+INDIRECT(CH619))^(YEAR(CH$1)-YEAR($S$1))/CH$5</f>
        <v>9.6606172858333323</v>
      </c>
      <c r="CI628" s="15" cm="1">
        <f t="array" aca="1" ref="CI628" ca="1">INDEX($K:$P,ROW(),MATCH($S$3,$K$2:$P$2,0))*(1+INDIRECT(CI619))^(YEAR(CI$1)-YEAR($S$1))/CI$5</f>
        <v>9.6606172858333323</v>
      </c>
      <c r="CJ628" s="15" cm="1">
        <f t="array" aca="1" ref="CJ628" ca="1">INDEX($K:$P,ROW(),MATCH($S$3,$K$2:$P$2,0))*(1+INDIRECT(CJ619))^(YEAR(CJ$1)-YEAR($S$1))/CJ$5</f>
        <v>9.6606172858333323</v>
      </c>
      <c r="CK628" s="15" cm="1">
        <f t="array" aca="1" ref="CK628" ca="1">INDEX($K:$P,ROW(),MATCH($S$3,$K$2:$P$2,0))*(1+INDIRECT(CK619))^(YEAR(CK$1)-YEAR($S$1))/CK$5</f>
        <v>9.6606172858333323</v>
      </c>
      <c r="CL628" s="15" cm="1">
        <f t="array" aca="1" ref="CL628" ca="1">INDEX($K:$P,ROW(),MATCH($S$3,$K$2:$P$2,0))*(1+INDIRECT(CL619))^(YEAR(CL$1)-YEAR($S$1))/CL$5</f>
        <v>9.6606172858333323</v>
      </c>
      <c r="CM628" s="15" t="e" cm="1">
        <f t="array" aca="1" ref="CM628" ca="1">INDEX($K:$P,ROW(),MATCH($S$3,$K$2:$P$2,0))*(1+INDIRECT(CM619))^(YEAR(CM$1)-YEAR($S$1))/CM$5</f>
        <v>#N/A</v>
      </c>
      <c r="CN628" s="15" t="e" cm="1">
        <f t="array" aca="1" ref="CN628" ca="1">INDEX($K:$P,ROW(),MATCH($S$3,$K$2:$P$2,0))*(1+INDIRECT(CN619))^(YEAR(CN$1)-YEAR($S$1))/CN$5</f>
        <v>#N/A</v>
      </c>
      <c r="CO628" s="15" t="e" cm="1">
        <f t="array" aca="1" ref="CO628" ca="1">INDEX($K:$P,ROW(),MATCH($S$3,$K$2:$P$2,0))*(1+INDIRECT(CO619))^(YEAR(CO$1)-YEAR($S$1))/CO$5</f>
        <v>#N/A</v>
      </c>
      <c r="CP628" s="15" t="e" cm="1">
        <f t="array" aca="1" ref="CP628" ca="1">INDEX($K:$P,ROW(),MATCH($S$3,$K$2:$P$2,0))*(1+INDIRECT(CP619))^(YEAR(CP$1)-YEAR($S$1))/CP$5</f>
        <v>#N/A</v>
      </c>
      <c r="CQ628" s="15" t="e" cm="1">
        <f t="array" aca="1" ref="CQ628" ca="1">INDEX($K:$P,ROW(),MATCH($S$3,$K$2:$P$2,0))*(1+INDIRECT(CQ619))^(YEAR(CQ$1)-YEAR($S$1))/CQ$5</f>
        <v>#N/A</v>
      </c>
      <c r="CR628" s="15" t="e" cm="1">
        <f t="array" aca="1" ref="CR628" ca="1">INDEX($K:$P,ROW(),MATCH($S$3,$K$2:$P$2,0))*(1+INDIRECT(CR619))^(YEAR(CR$1)-YEAR($S$1))/CR$5</f>
        <v>#N/A</v>
      </c>
      <c r="CS628" s="15" t="e" cm="1">
        <f t="array" aca="1" ref="CS628" ca="1">INDEX($K:$P,ROW(),MATCH($S$3,$K$2:$P$2,0))*(1+INDIRECT(CS619))^(YEAR(CS$1)-YEAR($S$1))/CS$5</f>
        <v>#N/A</v>
      </c>
      <c r="CT628" s="15" t="e" cm="1">
        <f t="array" aca="1" ref="CT628" ca="1">INDEX($K:$P,ROW(),MATCH($S$3,$K$2:$P$2,0))*(1+INDIRECT(CT619))^(YEAR(CT$1)-YEAR($S$1))/CT$5</f>
        <v>#N/A</v>
      </c>
      <c r="CU628" s="15" t="e" cm="1">
        <f t="array" aca="1" ref="CU628" ca="1">INDEX($K:$P,ROW(),MATCH($S$3,$K$2:$P$2,0))*(1+INDIRECT(CU619))^(YEAR(CU$1)-YEAR($S$1))/CU$5</f>
        <v>#N/A</v>
      </c>
      <c r="CV628" s="15" t="e" cm="1">
        <f t="array" aca="1" ref="CV628" ca="1">INDEX($K:$P,ROW(),MATCH($S$3,$K$2:$P$2,0))*(1+INDIRECT(CV619))^(YEAR(CV$1)-YEAR($S$1))/CV$5</f>
        <v>#N/A</v>
      </c>
      <c r="CW628" s="15" t="e" cm="1">
        <f t="array" aca="1" ref="CW628" ca="1">INDEX($K:$P,ROW(),MATCH($S$3,$K$2:$P$2,0))*(1+INDIRECT(CW619))^(YEAR(CW$1)-YEAR($S$1))/CW$5</f>
        <v>#N/A</v>
      </c>
      <c r="CX628" s="15" t="e" cm="1">
        <f t="array" aca="1" ref="CX628" ca="1">INDEX($K:$P,ROW(),MATCH($S$3,$K$2:$P$2,0))*(1+INDIRECT(CX619))^(YEAR(CX$1)-YEAR($S$1))/CX$5</f>
        <v>#N/A</v>
      </c>
      <c r="CY628" s="15" t="e" cm="1">
        <f t="array" aca="1" ref="CY628" ca="1">INDEX($K:$P,ROW(),MATCH($S$3,$K$2:$P$2,0))*(1+INDIRECT(CY619))^(YEAR(CY$1)-YEAR($S$1))/CY$5</f>
        <v>#N/A</v>
      </c>
      <c r="CZ628" s="15" t="e" cm="1">
        <f t="array" aca="1" ref="CZ628" ca="1">INDEX($K:$P,ROW(),MATCH($S$3,$K$2:$P$2,0))*(1+INDIRECT(CZ619))^(YEAR(CZ$1)-YEAR($S$1))/CZ$5</f>
        <v>#N/A</v>
      </c>
      <c r="DA628" s="15" t="e" cm="1">
        <f t="array" aca="1" ref="DA628" ca="1">INDEX($K:$P,ROW(),MATCH($S$3,$K$2:$P$2,0))*(1+INDIRECT(DA619))^(YEAR(DA$1)-YEAR($S$1))/DA$5</f>
        <v>#N/A</v>
      </c>
      <c r="DB628" s="15" t="e" cm="1">
        <f t="array" aca="1" ref="DB628" ca="1">INDEX($K:$P,ROW(),MATCH($S$3,$K$2:$P$2,0))*(1+INDIRECT(DB619))^(YEAR(DB$1)-YEAR($S$1))/DB$5</f>
        <v>#N/A</v>
      </c>
      <c r="DC628" s="15" t="e" cm="1">
        <f t="array" aca="1" ref="DC628" ca="1">INDEX($K:$P,ROW(),MATCH($S$3,$K$2:$P$2,0))*(1+INDIRECT(DC619))^(YEAR(DC$1)-YEAR($S$1))/DC$5</f>
        <v>#N/A</v>
      </c>
      <c r="DD628" s="15" t="e" cm="1">
        <f t="array" aca="1" ref="DD628" ca="1">INDEX($K:$P,ROW(),MATCH($S$3,$K$2:$P$2,0))*(1+INDIRECT(DD619))^(YEAR(DD$1)-YEAR($S$1))/DD$5</f>
        <v>#N/A</v>
      </c>
      <c r="DE628" s="15" t="e" cm="1">
        <f t="array" aca="1" ref="DE628" ca="1">INDEX($K:$P,ROW(),MATCH($S$3,$K$2:$P$2,0))*(1+INDIRECT(DE619))^(YEAR(DE$1)-YEAR($S$1))/DE$5</f>
        <v>#N/A</v>
      </c>
      <c r="DF628" s="15" t="e" cm="1">
        <f t="array" aca="1" ref="DF628" ca="1">INDEX($K:$P,ROW(),MATCH($S$3,$K$2:$P$2,0))*(1+INDIRECT(DF619))^(YEAR(DF$1)-YEAR($S$1))/DF$5</f>
        <v>#N/A</v>
      </c>
      <c r="DG628" s="15" t="e" cm="1">
        <f t="array" aca="1" ref="DG628" ca="1">INDEX($K:$P,ROW(),MATCH($S$3,$K$2:$P$2,0))*(1+INDIRECT(DG619))^(YEAR(DG$1)-YEAR($S$1))/DG$5</f>
        <v>#N/A</v>
      </c>
      <c r="DH628" s="15" t="e" cm="1">
        <f t="array" aca="1" ref="DH628" ca="1">INDEX($K:$P,ROW(),MATCH($S$3,$K$2:$P$2,0))*(1+INDIRECT(DH619))^(YEAR(DH$1)-YEAR($S$1))/DH$5</f>
        <v>#N/A</v>
      </c>
      <c r="DI628" s="15" t="e" cm="1">
        <f t="array" aca="1" ref="DI628" ca="1">INDEX($K:$P,ROW(),MATCH($S$3,$K$2:$P$2,0))*(1+INDIRECT(DI619))^(YEAR(DI$1)-YEAR($S$1))/DI$5</f>
        <v>#N/A</v>
      </c>
      <c r="DJ628" s="15" t="e" cm="1">
        <f t="array" aca="1" ref="DJ628" ca="1">INDEX($K:$P,ROW(),MATCH($S$3,$K$2:$P$2,0))*(1+INDIRECT(DJ619))^(YEAR(DJ$1)-YEAR($S$1))/DJ$5</f>
        <v>#N/A</v>
      </c>
      <c r="DK628" s="15" t="e" cm="1">
        <f t="array" aca="1" ref="DK628" ca="1">INDEX($K:$P,ROW(),MATCH($S$3,$K$2:$P$2,0))*(1+INDIRECT(DK619))^(YEAR(DK$1)-YEAR($S$1))/DK$5</f>
        <v>#N/A</v>
      </c>
      <c r="DL628" s="15" t="e" cm="1">
        <f t="array" aca="1" ref="DL628" ca="1">INDEX($K:$P,ROW(),MATCH($S$3,$K$2:$P$2,0))*(1+INDIRECT(DL619))^(YEAR(DL$1)-YEAR($S$1))/DL$5</f>
        <v>#N/A</v>
      </c>
    </row>
    <row r="629" spans="1:116" x14ac:dyDescent="0.35">
      <c r="D629" t="s">
        <v>798</v>
      </c>
      <c r="E629" s="8" t="str">
        <f t="shared" si="841"/>
        <v>629 ORIGINATIONS-PP</v>
      </c>
      <c r="G629" s="145" t="str">
        <f>"Price/"&amp;G633</f>
        <v>Price/unit</v>
      </c>
      <c r="H629" s="31"/>
      <c r="I629" s="73"/>
      <c r="J629" s="73"/>
      <c r="K629" s="139">
        <v>20</v>
      </c>
      <c r="L629" s="139">
        <v>20</v>
      </c>
      <c r="M629" s="139">
        <v>20</v>
      </c>
      <c r="N629" s="139">
        <v>20</v>
      </c>
      <c r="O629" s="139">
        <v>20</v>
      </c>
      <c r="P629" s="139">
        <v>20</v>
      </c>
      <c r="R629" s="33"/>
      <c r="S629" s="140" cm="1">
        <f t="array" ref="S629">INDEX($K:$P,ROW(),MATCH(S$3,$K$2:$P$2,0))</f>
        <v>20</v>
      </c>
      <c r="T629" s="140" cm="1">
        <f t="array" ref="T629">INDEX($K:$P,ROW(),MATCH(T$3,$K$2:$P$2,0))</f>
        <v>20</v>
      </c>
      <c r="U629" s="140" cm="1">
        <f t="array" ref="U629">INDEX($K:$P,ROW(),MATCH(U$3,$K$2:$P$2,0))</f>
        <v>20</v>
      </c>
      <c r="V629" s="140" cm="1">
        <f t="array" ref="V629">INDEX($K:$P,ROW(),MATCH(V$3,$K$2:$P$2,0))</f>
        <v>20</v>
      </c>
      <c r="W629" s="140" cm="1">
        <f t="array" ref="W629">INDEX($K:$P,ROW(),MATCH(W$3,$K$2:$P$2,0))</f>
        <v>20</v>
      </c>
      <c r="X629" s="140" cm="1">
        <f t="array" ref="X629">INDEX($K:$P,ROW(),MATCH(X$3,$K$2:$P$2,0))</f>
        <v>20</v>
      </c>
      <c r="Y629" s="140" cm="1">
        <f t="array" ref="Y629">INDEX($K:$P,ROW(),MATCH(Y$3,$K$2:$P$2,0))</f>
        <v>20</v>
      </c>
      <c r="Z629" s="140" cm="1">
        <f t="array" ref="Z629">INDEX($K:$P,ROW(),MATCH(Z$3,$K$2:$P$2,0))</f>
        <v>20</v>
      </c>
      <c r="AA629" s="140" cm="1">
        <f t="array" ref="AA629">INDEX($K:$P,ROW(),MATCH(AA$3,$K$2:$P$2,0))</f>
        <v>20</v>
      </c>
      <c r="AB629" s="140" cm="1">
        <f t="array" ref="AB629">INDEX($K:$P,ROW(),MATCH(AB$3,$K$2:$P$2,0))</f>
        <v>20</v>
      </c>
      <c r="AC629" s="140" cm="1">
        <f t="array" ref="AC629">INDEX($K:$P,ROW(),MATCH(AC$3,$K$2:$P$2,0))</f>
        <v>20</v>
      </c>
      <c r="AD629" s="140" cm="1">
        <f t="array" ref="AD629">INDEX($K:$P,ROW(),MATCH(AD$3,$K$2:$P$2,0))</f>
        <v>20</v>
      </c>
      <c r="AE629" s="140" cm="1">
        <f t="array" ref="AE629">INDEX($K:$P,ROW(),MATCH(AE$3,$K$2:$P$2,0))</f>
        <v>20</v>
      </c>
      <c r="AF629" s="140" cm="1">
        <f t="array" ref="AF629">INDEX($K:$P,ROW(),MATCH(AF$3,$K$2:$P$2,0))</f>
        <v>20</v>
      </c>
      <c r="AG629" s="140" cm="1">
        <f t="array" ref="AG629">INDEX($K:$P,ROW(),MATCH(AG$3,$K$2:$P$2,0))</f>
        <v>20</v>
      </c>
      <c r="AH629" s="140" cm="1">
        <f t="array" ref="AH629">INDEX($K:$P,ROW(),MATCH(AH$3,$K$2:$P$2,0))</f>
        <v>20</v>
      </c>
      <c r="AI629" s="140" cm="1">
        <f t="array" ref="AI629">INDEX($K:$P,ROW(),MATCH(AI$3,$K$2:$P$2,0))</f>
        <v>20</v>
      </c>
      <c r="AJ629" s="140" cm="1">
        <f t="array" ref="AJ629">INDEX($K:$P,ROW(),MATCH(AJ$3,$K$2:$P$2,0))</f>
        <v>20</v>
      </c>
      <c r="AK629" s="140" cm="1">
        <f t="array" ref="AK629">INDEX($K:$P,ROW(),MATCH(AK$3,$K$2:$P$2,0))</f>
        <v>20</v>
      </c>
      <c r="AL629" s="140" cm="1">
        <f t="array" ref="AL629">INDEX($K:$P,ROW(),MATCH(AL$3,$K$2:$P$2,0))</f>
        <v>20</v>
      </c>
      <c r="AM629" s="140" cm="1">
        <f t="array" ref="AM629">INDEX($K:$P,ROW(),MATCH(AM$3,$K$2:$P$2,0))</f>
        <v>20</v>
      </c>
      <c r="AN629" s="140" cm="1">
        <f t="array" ref="AN629">INDEX($K:$P,ROW(),MATCH(AN$3,$K$2:$P$2,0))</f>
        <v>20</v>
      </c>
      <c r="AO629" s="140" cm="1">
        <f t="array" ref="AO629">INDEX($K:$P,ROW(),MATCH(AO$3,$K$2:$P$2,0))</f>
        <v>20</v>
      </c>
      <c r="AP629" s="140" cm="1">
        <f t="array" ref="AP629">INDEX($K:$P,ROW(),MATCH(AP$3,$K$2:$P$2,0))</f>
        <v>20</v>
      </c>
      <c r="AQ629" s="140" cm="1">
        <f t="array" ref="AQ629">INDEX($K:$P,ROW(),MATCH(AQ$3,$K$2:$P$2,0))</f>
        <v>20</v>
      </c>
      <c r="AR629" s="140" cm="1">
        <f t="array" ref="AR629">INDEX($K:$P,ROW(),MATCH(AR$3,$K$2:$P$2,0))</f>
        <v>20</v>
      </c>
      <c r="AS629" s="140" cm="1">
        <f t="array" ref="AS629">INDEX($K:$P,ROW(),MATCH(AS$3,$K$2:$P$2,0))</f>
        <v>20</v>
      </c>
      <c r="AT629" s="140" cm="1">
        <f t="array" ref="AT629">INDEX($K:$P,ROW(),MATCH(AT$3,$K$2:$P$2,0))</f>
        <v>20</v>
      </c>
      <c r="AU629" s="140" cm="1">
        <f t="array" ref="AU629">INDEX($K:$P,ROW(),MATCH(AU$3,$K$2:$P$2,0))</f>
        <v>20</v>
      </c>
      <c r="AV629" s="140" cm="1">
        <f t="array" ref="AV629">INDEX($K:$P,ROW(),MATCH(AV$3,$K$2:$P$2,0))</f>
        <v>20</v>
      </c>
      <c r="AW629" s="140" cm="1">
        <f t="array" ref="AW629">INDEX($K:$P,ROW(),MATCH(AW$3,$K$2:$P$2,0))</f>
        <v>20</v>
      </c>
      <c r="AX629" s="140" cm="1">
        <f t="array" ref="AX629">INDEX($K:$P,ROW(),MATCH(AX$3,$K$2:$P$2,0))</f>
        <v>20</v>
      </c>
      <c r="AY629" s="140" cm="1">
        <f t="array" ref="AY629">INDEX($K:$P,ROW(),MATCH(AY$3,$K$2:$P$2,0))</f>
        <v>20</v>
      </c>
      <c r="AZ629" s="140" cm="1">
        <f t="array" ref="AZ629">INDEX($K:$P,ROW(),MATCH(AZ$3,$K$2:$P$2,0))</f>
        <v>20</v>
      </c>
      <c r="BA629" s="140" cm="1">
        <f t="array" ref="BA629">INDEX($K:$P,ROW(),MATCH(BA$3,$K$2:$P$2,0))</f>
        <v>20</v>
      </c>
      <c r="BB629" s="140" cm="1">
        <f t="array" ref="BB629">INDEX($K:$P,ROW(),MATCH(BB$3,$K$2:$P$2,0))</f>
        <v>20</v>
      </c>
      <c r="BC629" s="140" cm="1">
        <f t="array" ref="BC629">INDEX($K:$P,ROW(),MATCH(BC$3,$K$2:$P$2,0))</f>
        <v>20</v>
      </c>
      <c r="BD629" s="140" cm="1">
        <f t="array" ref="BD629">INDEX($K:$P,ROW(),MATCH(BD$3,$K$2:$P$2,0))</f>
        <v>20</v>
      </c>
      <c r="BE629" s="140" cm="1">
        <f t="array" ref="BE629">INDEX($K:$P,ROW(),MATCH(BE$3,$K$2:$P$2,0))</f>
        <v>20</v>
      </c>
      <c r="BF629" s="140" cm="1">
        <f t="array" ref="BF629">INDEX($K:$P,ROW(),MATCH(BF$3,$K$2:$P$2,0))</f>
        <v>20</v>
      </c>
      <c r="BG629" s="140" cm="1">
        <f t="array" ref="BG629">INDEX($K:$P,ROW(),MATCH(BG$3,$K$2:$P$2,0))</f>
        <v>20</v>
      </c>
      <c r="BH629" s="140" cm="1">
        <f t="array" ref="BH629">INDEX($K:$P,ROW(),MATCH(BH$3,$K$2:$P$2,0))</f>
        <v>20</v>
      </c>
      <c r="BI629" s="140" cm="1">
        <f t="array" ref="BI629">INDEX($K:$P,ROW(),MATCH(BI$3,$K$2:$P$2,0))</f>
        <v>20</v>
      </c>
      <c r="BJ629" s="140" cm="1">
        <f t="array" ref="BJ629">INDEX($K:$P,ROW(),MATCH(BJ$3,$K$2:$P$2,0))</f>
        <v>20</v>
      </c>
      <c r="BK629" s="140" cm="1">
        <f t="array" ref="BK629">INDEX($K:$P,ROW(),MATCH(BK$3,$K$2:$P$2,0))</f>
        <v>20</v>
      </c>
      <c r="BL629" s="140" cm="1">
        <f t="array" ref="BL629">INDEX($K:$P,ROW(),MATCH(BL$3,$K$2:$P$2,0))</f>
        <v>20</v>
      </c>
      <c r="BM629" s="140" cm="1">
        <f t="array" ref="BM629">INDEX($K:$P,ROW(),MATCH(BM$3,$K$2:$P$2,0))</f>
        <v>20</v>
      </c>
      <c r="BN629" s="140" cm="1">
        <f t="array" ref="BN629">INDEX($K:$P,ROW(),MATCH(BN$3,$K$2:$P$2,0))</f>
        <v>20</v>
      </c>
      <c r="BO629" s="140" cm="1">
        <f t="array" ref="BO629">INDEX($K:$P,ROW(),MATCH(BO$3,$K$2:$P$2,0))</f>
        <v>20</v>
      </c>
      <c r="BP629" s="140" cm="1">
        <f t="array" ref="BP629">INDEX($K:$P,ROW(),MATCH(BP$3,$K$2:$P$2,0))</f>
        <v>20</v>
      </c>
      <c r="BQ629" s="140" cm="1">
        <f t="array" ref="BQ629">INDEX($K:$P,ROW(),MATCH(BQ$3,$K$2:$P$2,0))</f>
        <v>20</v>
      </c>
      <c r="BR629" s="140" cm="1">
        <f t="array" ref="BR629">INDEX($K:$P,ROW(),MATCH(BR$3,$K$2:$P$2,0))</f>
        <v>20</v>
      </c>
      <c r="BS629" s="140" cm="1">
        <f t="array" ref="BS629">INDEX($K:$P,ROW(),MATCH(BS$3,$K$2:$P$2,0))</f>
        <v>20</v>
      </c>
      <c r="BT629" s="140" cm="1">
        <f t="array" ref="BT629">INDEX($K:$P,ROW(),MATCH(BT$3,$K$2:$P$2,0))</f>
        <v>20</v>
      </c>
      <c r="BU629" s="140" cm="1">
        <f t="array" ref="BU629">INDEX($K:$P,ROW(),MATCH(BU$3,$K$2:$P$2,0))</f>
        <v>20</v>
      </c>
      <c r="BV629" s="140" cm="1">
        <f t="array" ref="BV629">INDEX($K:$P,ROW(),MATCH(BV$3,$K$2:$P$2,0))</f>
        <v>20</v>
      </c>
      <c r="BW629" s="140" cm="1">
        <f t="array" ref="BW629">INDEX($K:$P,ROW(),MATCH(BW$3,$K$2:$P$2,0))</f>
        <v>20</v>
      </c>
      <c r="BX629" s="140" cm="1">
        <f t="array" ref="BX629">INDEX($K:$P,ROW(),MATCH(BX$3,$K$2:$P$2,0))</f>
        <v>20</v>
      </c>
      <c r="BY629" s="140" cm="1">
        <f t="array" ref="BY629">INDEX($K:$P,ROW(),MATCH(BY$3,$K$2:$P$2,0))</f>
        <v>20</v>
      </c>
      <c r="BZ629" s="140" cm="1">
        <f t="array" ref="BZ629">INDEX($K:$P,ROW(),MATCH(BZ$3,$K$2:$P$2,0))</f>
        <v>20</v>
      </c>
      <c r="CA629" s="140" cm="1">
        <f t="array" ref="CA629">INDEX($K:$P,ROW(),MATCH(CA$3,$K$2:$P$2,0))</f>
        <v>20</v>
      </c>
      <c r="CB629" s="140" cm="1">
        <f t="array" ref="CB629">INDEX($K:$P,ROW(),MATCH(CB$3,$K$2:$P$2,0))</f>
        <v>20</v>
      </c>
      <c r="CC629" s="140" cm="1">
        <f t="array" ref="CC629">INDEX($K:$P,ROW(),MATCH(CC$3,$K$2:$P$2,0))</f>
        <v>20</v>
      </c>
      <c r="CD629" s="140" cm="1">
        <f t="array" ref="CD629">INDEX($K:$P,ROW(),MATCH(CD$3,$K$2:$P$2,0))</f>
        <v>20</v>
      </c>
      <c r="CE629" s="140" cm="1">
        <f t="array" ref="CE629">INDEX($K:$P,ROW(),MATCH(CE$3,$K$2:$P$2,0))</f>
        <v>20</v>
      </c>
      <c r="CF629" s="140" cm="1">
        <f t="array" ref="CF629">INDEX($K:$P,ROW(),MATCH(CF$3,$K$2:$P$2,0))</f>
        <v>20</v>
      </c>
      <c r="CG629" s="140" cm="1">
        <f t="array" ref="CG629">INDEX($K:$P,ROW(),MATCH(CG$3,$K$2:$P$2,0))</f>
        <v>20</v>
      </c>
      <c r="CH629" s="140" cm="1">
        <f t="array" ref="CH629">INDEX($K:$P,ROW(),MATCH(CH$3,$K$2:$P$2,0))</f>
        <v>20</v>
      </c>
      <c r="CI629" s="140" cm="1">
        <f t="array" ref="CI629">INDEX($K:$P,ROW(),MATCH(CI$3,$K$2:$P$2,0))</f>
        <v>20</v>
      </c>
      <c r="CJ629" s="140" cm="1">
        <f t="array" ref="CJ629">INDEX($K:$P,ROW(),MATCH(CJ$3,$K$2:$P$2,0))</f>
        <v>20</v>
      </c>
      <c r="CK629" s="140" cm="1">
        <f t="array" ref="CK629">INDEX($K:$P,ROW(),MATCH(CK$3,$K$2:$P$2,0))</f>
        <v>20</v>
      </c>
      <c r="CL629" s="140" cm="1">
        <f t="array" ref="CL629">INDEX($K:$P,ROW(),MATCH(CL$3,$K$2:$P$2,0))</f>
        <v>20</v>
      </c>
      <c r="CM629" s="225"/>
      <c r="CN629" s="368"/>
      <c r="CO629" s="140" t="e" cm="1">
        <f t="array" ref="CO629">INDEX($K:$P,ROW(),MATCH(CO$3,$K$2:$P$2,0))</f>
        <v>#N/A</v>
      </c>
      <c r="CP629" s="140" t="e" cm="1">
        <f t="array" ref="CP629">INDEX($K:$P,ROW(),MATCH(CP$3,$K$2:$P$2,0))</f>
        <v>#N/A</v>
      </c>
      <c r="CQ629" s="140" t="e" cm="1">
        <f t="array" ref="CQ629">INDEX($K:$P,ROW(),MATCH(CQ$3,$K$2:$P$2,0))</f>
        <v>#N/A</v>
      </c>
      <c r="CR629" s="140" t="e" cm="1">
        <f t="array" ref="CR629">INDEX($K:$P,ROW(),MATCH(CR$3,$K$2:$P$2,0))</f>
        <v>#N/A</v>
      </c>
      <c r="CS629" s="140" t="e" cm="1">
        <f t="array" ref="CS629">INDEX($K:$P,ROW(),MATCH(CS$3,$K$2:$P$2,0))</f>
        <v>#N/A</v>
      </c>
      <c r="CT629" s="140" t="e" cm="1">
        <f t="array" ref="CT629">INDEX($K:$P,ROW(),MATCH(CT$3,$K$2:$P$2,0))</f>
        <v>#N/A</v>
      </c>
      <c r="CU629" s="140" t="e" cm="1">
        <f t="array" ref="CU629">INDEX($K:$P,ROW(),MATCH(CU$3,$K$2:$P$2,0))</f>
        <v>#N/A</v>
      </c>
      <c r="CV629" s="140" t="e" cm="1">
        <f t="array" ref="CV629">INDEX($K:$P,ROW(),MATCH(CV$3,$K$2:$P$2,0))</f>
        <v>#N/A</v>
      </c>
      <c r="CW629" s="140" t="e" cm="1">
        <f t="array" ref="CW629">INDEX($K:$P,ROW(),MATCH(CW$3,$K$2:$P$2,0))</f>
        <v>#N/A</v>
      </c>
      <c r="CX629" s="140" t="e" cm="1">
        <f t="array" ref="CX629">INDEX($K:$P,ROW(),MATCH(CX$3,$K$2:$P$2,0))</f>
        <v>#N/A</v>
      </c>
      <c r="CY629" s="140" t="e" cm="1">
        <f t="array" ref="CY629">INDEX($K:$P,ROW(),MATCH(CY$3,$K$2:$P$2,0))</f>
        <v>#N/A</v>
      </c>
      <c r="CZ629" s="140" t="e" cm="1">
        <f t="array" ref="CZ629">INDEX($K:$P,ROW(),MATCH(CZ$3,$K$2:$P$2,0))</f>
        <v>#N/A</v>
      </c>
      <c r="DA629" s="140" t="e" cm="1">
        <f t="array" ref="DA629">INDEX($K:$P,ROW(),MATCH(DA$3,$K$2:$P$2,0))</f>
        <v>#N/A</v>
      </c>
      <c r="DB629" s="140" t="e" cm="1">
        <f t="array" ref="DB629">INDEX($K:$P,ROW(),MATCH(DB$3,$K$2:$P$2,0))</f>
        <v>#N/A</v>
      </c>
      <c r="DC629" s="140" t="e" cm="1">
        <f t="array" ref="DC629">INDEX($K:$P,ROW(),MATCH(DC$3,$K$2:$P$2,0))</f>
        <v>#N/A</v>
      </c>
      <c r="DD629" s="140" t="e" cm="1">
        <f t="array" ref="DD629">INDEX($K:$P,ROW(),MATCH(DD$3,$K$2:$P$2,0))</f>
        <v>#N/A</v>
      </c>
      <c r="DE629" s="140" t="e" cm="1">
        <f t="array" ref="DE629">INDEX($K:$P,ROW(),MATCH(DE$3,$K$2:$P$2,0))</f>
        <v>#N/A</v>
      </c>
      <c r="DF629" s="140" t="e" cm="1">
        <f t="array" ref="DF629">INDEX($K:$P,ROW(),MATCH(DF$3,$K$2:$P$2,0))</f>
        <v>#N/A</v>
      </c>
      <c r="DG629" s="140" t="e" cm="1">
        <f t="array" ref="DG629">INDEX($K:$P,ROW(),MATCH(DG$3,$K$2:$P$2,0))</f>
        <v>#N/A</v>
      </c>
      <c r="DH629" s="140" t="e" cm="1">
        <f t="array" ref="DH629">INDEX($K:$P,ROW(),MATCH(DH$3,$K$2:$P$2,0))</f>
        <v>#N/A</v>
      </c>
      <c r="DI629" s="140" t="e" cm="1">
        <f t="array" ref="DI629">INDEX($K:$P,ROW(),MATCH(DI$3,$K$2:$P$2,0))</f>
        <v>#N/A</v>
      </c>
      <c r="DJ629" s="140" t="e" cm="1">
        <f t="array" ref="DJ629">INDEX($K:$P,ROW(),MATCH(DJ$3,$K$2:$P$2,0))</f>
        <v>#N/A</v>
      </c>
      <c r="DK629" s="140" t="e" cm="1">
        <f t="array" ref="DK629">INDEX($K:$P,ROW(),MATCH(DK$3,$K$2:$P$2,0))</f>
        <v>#N/A</v>
      </c>
      <c r="DL629" s="140" t="e" cm="1">
        <f t="array" ref="DL629">INDEX($K:$P,ROW(),MATCH(DL$3,$K$2:$P$2,0))</f>
        <v>#N/A</v>
      </c>
    </row>
    <row r="630" spans="1:116" x14ac:dyDescent="0.35">
      <c r="A630" s="27"/>
      <c r="B630" s="27"/>
      <c r="D630" t="s">
        <v>798</v>
      </c>
      <c r="E630" s="9" t="str">
        <f t="shared" si="841"/>
        <v>630 ORIGINATIONS-PP</v>
      </c>
      <c r="F630" s="27"/>
      <c r="G630" s="125" t="str">
        <f>"New originations - "&amp;G632</f>
        <v>New originations - (Primary label)</v>
      </c>
      <c r="H630" s="31"/>
      <c r="I630" s="73"/>
      <c r="J630" s="73"/>
      <c r="K630" s="33">
        <f t="shared" ref="K630:P630" ca="1" si="843">SUMIF($3:$3,K$2,630:630)</f>
        <v>2000.0000000000007</v>
      </c>
      <c r="L630" s="33">
        <f t="shared" ca="1" si="843"/>
        <v>2060.0000000000005</v>
      </c>
      <c r="M630" s="33">
        <f t="shared" ca="1" si="843"/>
        <v>2121.7999999999997</v>
      </c>
      <c r="N630" s="33">
        <f t="shared" ca="1" si="843"/>
        <v>2185.4540000000006</v>
      </c>
      <c r="O630" s="33">
        <f t="shared" ca="1" si="843"/>
        <v>2251.0176199999996</v>
      </c>
      <c r="P630" s="33">
        <f t="shared" ca="1" si="843"/>
        <v>2318.5481486000003</v>
      </c>
      <c r="R630" s="33"/>
      <c r="S630" s="33">
        <f ca="1">S628*S629</f>
        <v>166.66666666666669</v>
      </c>
      <c r="T630" s="33">
        <f t="shared" ref="T630:CE630" ca="1" si="844">T628*T629</f>
        <v>166.66666666666669</v>
      </c>
      <c r="U630" s="33">
        <f t="shared" ca="1" si="844"/>
        <v>166.66666666666669</v>
      </c>
      <c r="V630" s="33">
        <f t="shared" ca="1" si="844"/>
        <v>166.66666666666669</v>
      </c>
      <c r="W630" s="33">
        <f t="shared" ca="1" si="844"/>
        <v>166.66666666666669</v>
      </c>
      <c r="X630" s="33">
        <f t="shared" ca="1" si="844"/>
        <v>166.66666666666669</v>
      </c>
      <c r="Y630" s="33">
        <f t="shared" ca="1" si="844"/>
        <v>166.66666666666669</v>
      </c>
      <c r="Z630" s="33">
        <f t="shared" ca="1" si="844"/>
        <v>166.66666666666669</v>
      </c>
      <c r="AA630" s="33">
        <f t="shared" ca="1" si="844"/>
        <v>166.66666666666669</v>
      </c>
      <c r="AB630" s="33">
        <f t="shared" ca="1" si="844"/>
        <v>166.66666666666669</v>
      </c>
      <c r="AC630" s="33">
        <f t="shared" ca="1" si="844"/>
        <v>166.66666666666669</v>
      </c>
      <c r="AD630" s="33">
        <f t="shared" ca="1" si="844"/>
        <v>166.66666666666669</v>
      </c>
      <c r="AE630" s="33">
        <f t="shared" ca="1" si="844"/>
        <v>171.66666666666669</v>
      </c>
      <c r="AF630" s="33">
        <f t="shared" ca="1" si="844"/>
        <v>171.66666666666669</v>
      </c>
      <c r="AG630" s="33">
        <f t="shared" ca="1" si="844"/>
        <v>171.66666666666669</v>
      </c>
      <c r="AH630" s="33">
        <f t="shared" ca="1" si="844"/>
        <v>171.66666666666669</v>
      </c>
      <c r="AI630" s="33">
        <f t="shared" ca="1" si="844"/>
        <v>171.66666666666669</v>
      </c>
      <c r="AJ630" s="33">
        <f t="shared" ca="1" si="844"/>
        <v>171.66666666666669</v>
      </c>
      <c r="AK630" s="33">
        <f t="shared" ca="1" si="844"/>
        <v>171.66666666666669</v>
      </c>
      <c r="AL630" s="33">
        <f t="shared" ca="1" si="844"/>
        <v>171.66666666666669</v>
      </c>
      <c r="AM630" s="33">
        <f t="shared" ca="1" si="844"/>
        <v>171.66666666666669</v>
      </c>
      <c r="AN630" s="33">
        <f t="shared" ca="1" si="844"/>
        <v>171.66666666666669</v>
      </c>
      <c r="AO630" s="33">
        <f t="shared" ca="1" si="844"/>
        <v>171.66666666666669</v>
      </c>
      <c r="AP630" s="33">
        <f t="shared" ca="1" si="844"/>
        <v>171.66666666666669</v>
      </c>
      <c r="AQ630" s="33">
        <f t="shared" ca="1" si="844"/>
        <v>176.81666666666666</v>
      </c>
      <c r="AR630" s="33">
        <f t="shared" ca="1" si="844"/>
        <v>176.81666666666666</v>
      </c>
      <c r="AS630" s="33">
        <f t="shared" ca="1" si="844"/>
        <v>176.81666666666666</v>
      </c>
      <c r="AT630" s="33">
        <f t="shared" ca="1" si="844"/>
        <v>176.81666666666666</v>
      </c>
      <c r="AU630" s="33">
        <f t="shared" ca="1" si="844"/>
        <v>176.81666666666666</v>
      </c>
      <c r="AV630" s="33">
        <f t="shared" ca="1" si="844"/>
        <v>176.81666666666666</v>
      </c>
      <c r="AW630" s="33">
        <f t="shared" ca="1" si="844"/>
        <v>176.81666666666666</v>
      </c>
      <c r="AX630" s="33">
        <f t="shared" ca="1" si="844"/>
        <v>176.81666666666666</v>
      </c>
      <c r="AY630" s="33">
        <f t="shared" ca="1" si="844"/>
        <v>176.81666666666666</v>
      </c>
      <c r="AZ630" s="33">
        <f t="shared" ca="1" si="844"/>
        <v>176.81666666666666</v>
      </c>
      <c r="BA630" s="33">
        <f t="shared" ca="1" si="844"/>
        <v>176.81666666666666</v>
      </c>
      <c r="BB630" s="33">
        <f t="shared" ca="1" si="844"/>
        <v>176.81666666666666</v>
      </c>
      <c r="BC630" s="33">
        <f t="shared" ca="1" si="844"/>
        <v>182.12116666666668</v>
      </c>
      <c r="BD630" s="33">
        <f t="shared" ca="1" si="844"/>
        <v>182.12116666666668</v>
      </c>
      <c r="BE630" s="33">
        <f t="shared" ca="1" si="844"/>
        <v>182.12116666666668</v>
      </c>
      <c r="BF630" s="33">
        <f t="shared" ca="1" si="844"/>
        <v>182.12116666666668</v>
      </c>
      <c r="BG630" s="33">
        <f t="shared" ca="1" si="844"/>
        <v>182.12116666666668</v>
      </c>
      <c r="BH630" s="33">
        <f t="shared" ca="1" si="844"/>
        <v>182.12116666666668</v>
      </c>
      <c r="BI630" s="33">
        <f t="shared" ca="1" si="844"/>
        <v>182.12116666666668</v>
      </c>
      <c r="BJ630" s="33">
        <f t="shared" ca="1" si="844"/>
        <v>182.12116666666668</v>
      </c>
      <c r="BK630" s="33">
        <f t="shared" ca="1" si="844"/>
        <v>182.12116666666668</v>
      </c>
      <c r="BL630" s="33">
        <f t="shared" ca="1" si="844"/>
        <v>182.12116666666668</v>
      </c>
      <c r="BM630" s="33">
        <f t="shared" ca="1" si="844"/>
        <v>182.12116666666668</v>
      </c>
      <c r="BN630" s="33">
        <f t="shared" ca="1" si="844"/>
        <v>182.12116666666668</v>
      </c>
      <c r="BO630" s="33">
        <f t="shared" ca="1" si="844"/>
        <v>187.58480166666664</v>
      </c>
      <c r="BP630" s="33">
        <f t="shared" ca="1" si="844"/>
        <v>187.58480166666664</v>
      </c>
      <c r="BQ630" s="33">
        <f t="shared" ca="1" si="844"/>
        <v>187.58480166666664</v>
      </c>
      <c r="BR630" s="33">
        <f t="shared" ca="1" si="844"/>
        <v>187.58480166666664</v>
      </c>
      <c r="BS630" s="33">
        <f t="shared" ca="1" si="844"/>
        <v>187.58480166666664</v>
      </c>
      <c r="BT630" s="33">
        <f t="shared" ca="1" si="844"/>
        <v>187.58480166666664</v>
      </c>
      <c r="BU630" s="33">
        <f t="shared" ca="1" si="844"/>
        <v>187.58480166666664</v>
      </c>
      <c r="BV630" s="33">
        <f t="shared" ca="1" si="844"/>
        <v>187.58480166666664</v>
      </c>
      <c r="BW630" s="33">
        <f t="shared" ca="1" si="844"/>
        <v>187.58480166666664</v>
      </c>
      <c r="BX630" s="33">
        <f t="shared" ca="1" si="844"/>
        <v>187.58480166666664</v>
      </c>
      <c r="BY630" s="33">
        <f t="shared" ca="1" si="844"/>
        <v>187.58480166666664</v>
      </c>
      <c r="BZ630" s="33">
        <f t="shared" ca="1" si="844"/>
        <v>187.58480166666664</v>
      </c>
      <c r="CA630" s="33">
        <f t="shared" ca="1" si="844"/>
        <v>193.21234571666665</v>
      </c>
      <c r="CB630" s="33">
        <f t="shared" ca="1" si="844"/>
        <v>193.21234571666665</v>
      </c>
      <c r="CC630" s="33">
        <f t="shared" ca="1" si="844"/>
        <v>193.21234571666665</v>
      </c>
      <c r="CD630" s="33">
        <f t="shared" ca="1" si="844"/>
        <v>193.21234571666665</v>
      </c>
      <c r="CE630" s="33">
        <f t="shared" ca="1" si="844"/>
        <v>193.21234571666665</v>
      </c>
      <c r="CF630" s="33">
        <f t="shared" ref="CF630:DL630" ca="1" si="845">CF628*CF629</f>
        <v>193.21234571666665</v>
      </c>
      <c r="CG630" s="33">
        <f t="shared" ca="1" si="845"/>
        <v>193.21234571666665</v>
      </c>
      <c r="CH630" s="33">
        <f t="shared" ca="1" si="845"/>
        <v>193.21234571666665</v>
      </c>
      <c r="CI630" s="33">
        <f t="shared" ca="1" si="845"/>
        <v>193.21234571666665</v>
      </c>
      <c r="CJ630" s="33">
        <f t="shared" ca="1" si="845"/>
        <v>193.21234571666665</v>
      </c>
      <c r="CK630" s="33">
        <f t="shared" ca="1" si="845"/>
        <v>193.21234571666665</v>
      </c>
      <c r="CL630" s="33">
        <f t="shared" ca="1" si="845"/>
        <v>193.21234571666665</v>
      </c>
      <c r="CM630" s="33" t="e">
        <f t="shared" ca="1" si="845"/>
        <v>#N/A</v>
      </c>
      <c r="CN630" s="33" t="e">
        <f t="shared" ca="1" si="845"/>
        <v>#N/A</v>
      </c>
      <c r="CO630" s="33" t="e">
        <f t="shared" ca="1" si="845"/>
        <v>#N/A</v>
      </c>
      <c r="CP630" s="33" t="e">
        <f t="shared" ca="1" si="845"/>
        <v>#N/A</v>
      </c>
      <c r="CQ630" s="33" t="e">
        <f t="shared" ca="1" si="845"/>
        <v>#N/A</v>
      </c>
      <c r="CR630" s="33" t="e">
        <f t="shared" ca="1" si="845"/>
        <v>#N/A</v>
      </c>
      <c r="CS630" s="33" t="e">
        <f t="shared" ca="1" si="845"/>
        <v>#N/A</v>
      </c>
      <c r="CT630" s="33" t="e">
        <f t="shared" ca="1" si="845"/>
        <v>#N/A</v>
      </c>
      <c r="CU630" s="33" t="e">
        <f t="shared" ca="1" si="845"/>
        <v>#N/A</v>
      </c>
      <c r="CV630" s="33" t="e">
        <f t="shared" ca="1" si="845"/>
        <v>#N/A</v>
      </c>
      <c r="CW630" s="33" t="e">
        <f t="shared" ca="1" si="845"/>
        <v>#N/A</v>
      </c>
      <c r="CX630" s="33" t="e">
        <f t="shared" ca="1" si="845"/>
        <v>#N/A</v>
      </c>
      <c r="CY630" s="33" t="e">
        <f t="shared" ca="1" si="845"/>
        <v>#N/A</v>
      </c>
      <c r="CZ630" s="33" t="e">
        <f t="shared" ca="1" si="845"/>
        <v>#N/A</v>
      </c>
      <c r="DA630" s="33" t="e">
        <f t="shared" ca="1" si="845"/>
        <v>#N/A</v>
      </c>
      <c r="DB630" s="33" t="e">
        <f t="shared" ca="1" si="845"/>
        <v>#N/A</v>
      </c>
      <c r="DC630" s="33" t="e">
        <f t="shared" ca="1" si="845"/>
        <v>#N/A</v>
      </c>
      <c r="DD630" s="33" t="e">
        <f t="shared" ca="1" si="845"/>
        <v>#N/A</v>
      </c>
      <c r="DE630" s="33" t="e">
        <f t="shared" ca="1" si="845"/>
        <v>#N/A</v>
      </c>
      <c r="DF630" s="33" t="e">
        <f t="shared" ca="1" si="845"/>
        <v>#N/A</v>
      </c>
      <c r="DG630" s="33" t="e">
        <f t="shared" ca="1" si="845"/>
        <v>#N/A</v>
      </c>
      <c r="DH630" s="33" t="e">
        <f t="shared" ca="1" si="845"/>
        <v>#N/A</v>
      </c>
      <c r="DI630" s="33" t="e">
        <f t="shared" ca="1" si="845"/>
        <v>#N/A</v>
      </c>
      <c r="DJ630" s="33" t="e">
        <f t="shared" ca="1" si="845"/>
        <v>#N/A</v>
      </c>
      <c r="DK630" s="33" t="e">
        <f t="shared" ca="1" si="845"/>
        <v>#N/A</v>
      </c>
      <c r="DL630" s="33" t="e">
        <f t="shared" ca="1" si="845"/>
        <v>#N/A</v>
      </c>
    </row>
    <row r="631" spans="1:116" x14ac:dyDescent="0.35">
      <c r="A631" s="27"/>
      <c r="B631" s="27"/>
      <c r="C631" s="27"/>
      <c r="D631" t="s">
        <v>798</v>
      </c>
      <c r="E631" s="9" t="str">
        <f t="shared" si="841"/>
        <v>631 ORIGINATIONS-PP</v>
      </c>
      <c r="F631" s="27"/>
      <c r="G631" s="127"/>
      <c r="H631" s="31"/>
      <c r="I631" s="73"/>
      <c r="J631" s="73"/>
      <c r="K631" s="38"/>
      <c r="L631" s="38"/>
      <c r="M631" s="38"/>
      <c r="N631" s="38"/>
      <c r="O631" s="38"/>
      <c r="P631" s="38"/>
      <c r="R631" s="33"/>
      <c r="S631" s="38"/>
      <c r="T631" s="38"/>
      <c r="U631" s="38"/>
      <c r="V631" s="38"/>
      <c r="W631" s="38"/>
      <c r="X631" s="38"/>
      <c r="Y631" s="38"/>
      <c r="Z631" s="38"/>
      <c r="AA631" s="38"/>
      <c r="AB631" s="38"/>
      <c r="AC631" s="38"/>
      <c r="AD631" s="38"/>
      <c r="AE631" s="38"/>
      <c r="AF631" s="38"/>
      <c r="AG631" s="38"/>
      <c r="AH631" s="38"/>
      <c r="AI631" s="38"/>
      <c r="AJ631" s="38"/>
      <c r="AK631" s="38"/>
      <c r="AL631" s="38"/>
      <c r="AM631" s="38"/>
      <c r="AN631" s="38"/>
      <c r="AO631" s="38"/>
      <c r="AP631" s="38"/>
      <c r="AQ631" s="38"/>
      <c r="AR631" s="38"/>
      <c r="AS631" s="38"/>
      <c r="AT631" s="38"/>
      <c r="AU631" s="38"/>
      <c r="AV631" s="38"/>
      <c r="AW631" s="38"/>
      <c r="AX631" s="38"/>
      <c r="AY631" s="38"/>
      <c r="AZ631" s="38"/>
      <c r="BA631" s="38"/>
      <c r="BB631" s="38"/>
      <c r="BC631" s="38"/>
      <c r="BD631" s="38"/>
      <c r="BE631" s="38"/>
      <c r="BF631" s="38"/>
      <c r="BG631" s="38"/>
      <c r="BH631" s="38"/>
      <c r="BI631" s="38"/>
      <c r="BJ631" s="38"/>
      <c r="BK631" s="38"/>
      <c r="BL631" s="38"/>
      <c r="BM631" s="38"/>
      <c r="BN631" s="38"/>
      <c r="BO631" s="38"/>
      <c r="BP631" s="38"/>
      <c r="BQ631" s="38"/>
      <c r="BR631" s="38"/>
      <c r="BS631" s="38"/>
      <c r="BT631" s="38"/>
      <c r="BU631" s="38"/>
      <c r="BV631" s="38"/>
      <c r="BW631" s="38"/>
      <c r="BX631" s="38"/>
      <c r="BY631" s="38"/>
      <c r="BZ631" s="38"/>
      <c r="CA631" s="38"/>
      <c r="CB631" s="38"/>
      <c r="CC631" s="38"/>
      <c r="CD631" s="38"/>
      <c r="CE631" s="38"/>
      <c r="CF631" s="38"/>
      <c r="CG631" s="38"/>
      <c r="CH631" s="38"/>
      <c r="CI631" s="38"/>
      <c r="CJ631" s="38"/>
      <c r="CK631" s="38"/>
      <c r="CL631" s="38"/>
      <c r="CM631" s="38"/>
      <c r="CN631" s="38"/>
      <c r="CO631" s="38"/>
      <c r="CP631" s="38"/>
      <c r="CQ631" s="38"/>
      <c r="CR631" s="38"/>
      <c r="CS631" s="38"/>
      <c r="CT631" s="38"/>
      <c r="CU631" s="38"/>
      <c r="CV631" s="38"/>
      <c r="CW631" s="38"/>
      <c r="CX631" s="38"/>
      <c r="CY631" s="38"/>
      <c r="CZ631" s="38"/>
      <c r="DA631" s="38"/>
      <c r="DB631" s="38"/>
      <c r="DC631" s="38"/>
      <c r="DD631" s="38"/>
      <c r="DE631" s="38"/>
      <c r="DF631" s="38"/>
      <c r="DG631" s="38"/>
      <c r="DH631" s="38"/>
      <c r="DI631" s="38"/>
      <c r="DJ631" s="38"/>
      <c r="DK631" s="38"/>
      <c r="DL631" s="38"/>
    </row>
    <row r="632" spans="1:116" x14ac:dyDescent="0.35">
      <c r="B632" t="s">
        <v>332</v>
      </c>
      <c r="D632" t="s">
        <v>798</v>
      </c>
      <c r="E632" s="8" t="str">
        <f>ROW()&amp;" "&amp;D632</f>
        <v>632 ORIGINATIONS-PP</v>
      </c>
      <c r="G632" s="136" t="str">
        <f>G616</f>
        <v>(Primary label)</v>
      </c>
      <c r="H632" s="31"/>
      <c r="I632" s="73"/>
      <c r="J632" s="73"/>
      <c r="K632" s="58"/>
      <c r="L632" s="58"/>
      <c r="M632" s="58"/>
      <c r="N632" s="58"/>
      <c r="O632" s="58"/>
      <c r="P632" s="58"/>
      <c r="R632" s="33"/>
      <c r="CM632" s="8"/>
      <c r="CN632" s="8"/>
      <c r="CO632" s="8"/>
      <c r="CP632" s="8"/>
      <c r="CQ632" s="8"/>
      <c r="CR632" s="8"/>
      <c r="CS632" s="8"/>
      <c r="CT632" s="8"/>
      <c r="CU632" s="8"/>
      <c r="CV632" s="8"/>
      <c r="CW632" s="8"/>
      <c r="CX632" s="8"/>
      <c r="CY632" s="8"/>
      <c r="CZ632" s="8"/>
      <c r="DA632" s="8"/>
      <c r="DB632" s="8"/>
      <c r="DC632" s="8"/>
      <c r="DD632" s="8"/>
      <c r="DE632" s="8"/>
      <c r="DF632" s="8"/>
      <c r="DG632" s="8"/>
      <c r="DH632" s="8"/>
      <c r="DI632" s="8"/>
      <c r="DJ632" s="8"/>
      <c r="DK632" s="8"/>
      <c r="DL632" s="8"/>
    </row>
    <row r="633" spans="1:116" x14ac:dyDescent="0.35">
      <c r="B633" t="s">
        <v>332</v>
      </c>
      <c r="D633" t="s">
        <v>798</v>
      </c>
      <c r="E633" s="8" t="str">
        <f>ROW()&amp;" "&amp;D633</f>
        <v>633 ORIGINATIONS-PP</v>
      </c>
      <c r="G633" s="241" t="str">
        <f>IFERROR(SUBSTITUTE(G624,":",""),"no unit")</f>
        <v>unit</v>
      </c>
      <c r="H633" s="31"/>
      <c r="I633" s="73"/>
      <c r="J633" s="73"/>
      <c r="K633" s="58"/>
      <c r="L633" s="58"/>
      <c r="M633" s="58"/>
      <c r="N633" s="58"/>
      <c r="O633" s="58"/>
      <c r="P633" s="58"/>
      <c r="R633" s="33"/>
      <c r="CM633" s="8"/>
      <c r="CN633" s="8"/>
      <c r="CO633" s="8"/>
      <c r="CP633" s="8"/>
      <c r="CQ633" s="8"/>
      <c r="CR633" s="8"/>
      <c r="CS633" s="8"/>
      <c r="CT633" s="8"/>
      <c r="CU633" s="8"/>
      <c r="CV633" s="8"/>
      <c r="CW633" s="8"/>
      <c r="CX633" s="8"/>
      <c r="CY633" s="8"/>
      <c r="CZ633" s="8"/>
      <c r="DA633" s="8"/>
      <c r="DB633" s="8"/>
      <c r="DC633" s="8"/>
      <c r="DD633" s="8"/>
      <c r="DE633" s="8"/>
      <c r="DF633" s="8"/>
      <c r="DG633" s="8"/>
      <c r="DH633" s="8"/>
      <c r="DI633" s="8"/>
      <c r="DJ633" s="8"/>
      <c r="DK633" s="8"/>
      <c r="DL633" s="8"/>
    </row>
    <row r="634" spans="1:116" x14ac:dyDescent="0.35">
      <c r="B634" t="s">
        <v>332</v>
      </c>
      <c r="D634" t="s">
        <v>798</v>
      </c>
      <c r="E634" s="8" t="str">
        <f>ROW()&amp;" "&amp;D634</f>
        <v>634 ORIGINATIONS-PP</v>
      </c>
      <c r="G634" s="136" t="str">
        <f>G618</f>
        <v>Primary revenue driver</v>
      </c>
      <c r="H634" s="31"/>
      <c r="I634" s="73"/>
      <c r="J634" s="73"/>
      <c r="K634" s="58"/>
      <c r="L634" s="58"/>
      <c r="M634" s="58"/>
      <c r="N634" s="58"/>
      <c r="O634" s="58"/>
      <c r="P634" s="58"/>
      <c r="R634" s="33"/>
      <c r="S634" s="179" t="str">
        <f t="shared" ref="S634:AX634" si="846">ADDRESS(ROW(S630),COLUMN(S630),2)</f>
        <v>S$630</v>
      </c>
      <c r="T634" s="179" t="str">
        <f t="shared" si="846"/>
        <v>T$630</v>
      </c>
      <c r="U634" s="179" t="str">
        <f t="shared" si="846"/>
        <v>U$630</v>
      </c>
      <c r="V634" s="179" t="str">
        <f t="shared" si="846"/>
        <v>V$630</v>
      </c>
      <c r="W634" s="179" t="str">
        <f t="shared" si="846"/>
        <v>W$630</v>
      </c>
      <c r="X634" s="179" t="str">
        <f t="shared" si="846"/>
        <v>X$630</v>
      </c>
      <c r="Y634" s="179" t="str">
        <f t="shared" si="846"/>
        <v>Y$630</v>
      </c>
      <c r="Z634" s="179" t="str">
        <f t="shared" si="846"/>
        <v>Z$630</v>
      </c>
      <c r="AA634" s="179" t="str">
        <f t="shared" si="846"/>
        <v>AA$630</v>
      </c>
      <c r="AB634" s="179" t="str">
        <f t="shared" si="846"/>
        <v>AB$630</v>
      </c>
      <c r="AC634" s="179" t="str">
        <f t="shared" si="846"/>
        <v>AC$630</v>
      </c>
      <c r="AD634" s="179" t="str">
        <f t="shared" si="846"/>
        <v>AD$630</v>
      </c>
      <c r="AE634" s="179" t="str">
        <f t="shared" si="846"/>
        <v>AE$630</v>
      </c>
      <c r="AF634" s="179" t="str">
        <f t="shared" si="846"/>
        <v>AF$630</v>
      </c>
      <c r="AG634" s="179" t="str">
        <f t="shared" si="846"/>
        <v>AG$630</v>
      </c>
      <c r="AH634" s="179" t="str">
        <f t="shared" si="846"/>
        <v>AH$630</v>
      </c>
      <c r="AI634" s="179" t="str">
        <f t="shared" si="846"/>
        <v>AI$630</v>
      </c>
      <c r="AJ634" s="179" t="str">
        <f t="shared" si="846"/>
        <v>AJ$630</v>
      </c>
      <c r="AK634" s="179" t="str">
        <f t="shared" si="846"/>
        <v>AK$630</v>
      </c>
      <c r="AL634" s="179" t="str">
        <f t="shared" si="846"/>
        <v>AL$630</v>
      </c>
      <c r="AM634" s="179" t="str">
        <f t="shared" si="846"/>
        <v>AM$630</v>
      </c>
      <c r="AN634" s="179" t="str">
        <f t="shared" si="846"/>
        <v>AN$630</v>
      </c>
      <c r="AO634" s="179" t="str">
        <f t="shared" si="846"/>
        <v>AO$630</v>
      </c>
      <c r="AP634" s="179" t="str">
        <f t="shared" si="846"/>
        <v>AP$630</v>
      </c>
      <c r="AQ634" s="179" t="str">
        <f t="shared" si="846"/>
        <v>AQ$630</v>
      </c>
      <c r="AR634" s="179" t="str">
        <f t="shared" si="846"/>
        <v>AR$630</v>
      </c>
      <c r="AS634" s="179" t="str">
        <f t="shared" si="846"/>
        <v>AS$630</v>
      </c>
      <c r="AT634" s="179" t="str">
        <f t="shared" si="846"/>
        <v>AT$630</v>
      </c>
      <c r="AU634" s="179" t="str">
        <f t="shared" si="846"/>
        <v>AU$630</v>
      </c>
      <c r="AV634" s="179" t="str">
        <f t="shared" si="846"/>
        <v>AV$630</v>
      </c>
      <c r="AW634" s="179" t="str">
        <f t="shared" si="846"/>
        <v>AW$630</v>
      </c>
      <c r="AX634" s="179" t="str">
        <f t="shared" si="846"/>
        <v>AX$630</v>
      </c>
      <c r="AY634" s="179" t="str">
        <f t="shared" ref="AY634:CD634" si="847">ADDRESS(ROW(AY630),COLUMN(AY630),2)</f>
        <v>AY$630</v>
      </c>
      <c r="AZ634" s="179" t="str">
        <f t="shared" si="847"/>
        <v>AZ$630</v>
      </c>
      <c r="BA634" s="179" t="str">
        <f t="shared" si="847"/>
        <v>BA$630</v>
      </c>
      <c r="BB634" s="179" t="str">
        <f t="shared" si="847"/>
        <v>BB$630</v>
      </c>
      <c r="BC634" s="179" t="str">
        <f t="shared" si="847"/>
        <v>BC$630</v>
      </c>
      <c r="BD634" s="179" t="str">
        <f t="shared" si="847"/>
        <v>BD$630</v>
      </c>
      <c r="BE634" s="179" t="str">
        <f t="shared" si="847"/>
        <v>BE$630</v>
      </c>
      <c r="BF634" s="179" t="str">
        <f t="shared" si="847"/>
        <v>BF$630</v>
      </c>
      <c r="BG634" s="179" t="str">
        <f t="shared" si="847"/>
        <v>BG$630</v>
      </c>
      <c r="BH634" s="179" t="str">
        <f t="shared" si="847"/>
        <v>BH$630</v>
      </c>
      <c r="BI634" s="179" t="str">
        <f t="shared" si="847"/>
        <v>BI$630</v>
      </c>
      <c r="BJ634" s="179" t="str">
        <f t="shared" si="847"/>
        <v>BJ$630</v>
      </c>
      <c r="BK634" s="179" t="str">
        <f t="shared" si="847"/>
        <v>BK$630</v>
      </c>
      <c r="BL634" s="179" t="str">
        <f t="shared" si="847"/>
        <v>BL$630</v>
      </c>
      <c r="BM634" s="179" t="str">
        <f t="shared" si="847"/>
        <v>BM$630</v>
      </c>
      <c r="BN634" s="179" t="str">
        <f t="shared" si="847"/>
        <v>BN$630</v>
      </c>
      <c r="BO634" s="179" t="str">
        <f t="shared" si="847"/>
        <v>BO$630</v>
      </c>
      <c r="BP634" s="179" t="str">
        <f t="shared" si="847"/>
        <v>BP$630</v>
      </c>
      <c r="BQ634" s="179" t="str">
        <f t="shared" si="847"/>
        <v>BQ$630</v>
      </c>
      <c r="BR634" s="179" t="str">
        <f t="shared" si="847"/>
        <v>BR$630</v>
      </c>
      <c r="BS634" s="179" t="str">
        <f t="shared" si="847"/>
        <v>BS$630</v>
      </c>
      <c r="BT634" s="179" t="str">
        <f t="shared" si="847"/>
        <v>BT$630</v>
      </c>
      <c r="BU634" s="179" t="str">
        <f t="shared" si="847"/>
        <v>BU$630</v>
      </c>
      <c r="BV634" s="179" t="str">
        <f t="shared" si="847"/>
        <v>BV$630</v>
      </c>
      <c r="BW634" s="179" t="str">
        <f t="shared" si="847"/>
        <v>BW$630</v>
      </c>
      <c r="BX634" s="179" t="str">
        <f t="shared" si="847"/>
        <v>BX$630</v>
      </c>
      <c r="BY634" s="179" t="str">
        <f t="shared" si="847"/>
        <v>BY$630</v>
      </c>
      <c r="BZ634" s="179" t="str">
        <f t="shared" si="847"/>
        <v>BZ$630</v>
      </c>
      <c r="CA634" s="179" t="str">
        <f t="shared" si="847"/>
        <v>CA$630</v>
      </c>
      <c r="CB634" s="179" t="str">
        <f t="shared" si="847"/>
        <v>CB$630</v>
      </c>
      <c r="CC634" s="179" t="str">
        <f t="shared" si="847"/>
        <v>CC$630</v>
      </c>
      <c r="CD634" s="179" t="str">
        <f t="shared" si="847"/>
        <v>CD$630</v>
      </c>
      <c r="CE634" s="179" t="str">
        <f t="shared" ref="CE634:DL634" si="848">ADDRESS(ROW(CE630),COLUMN(CE630),2)</f>
        <v>CE$630</v>
      </c>
      <c r="CF634" s="179" t="str">
        <f t="shared" si="848"/>
        <v>CF$630</v>
      </c>
      <c r="CG634" s="179" t="str">
        <f t="shared" si="848"/>
        <v>CG$630</v>
      </c>
      <c r="CH634" s="179" t="str">
        <f t="shared" si="848"/>
        <v>CH$630</v>
      </c>
      <c r="CI634" s="179" t="str">
        <f t="shared" si="848"/>
        <v>CI$630</v>
      </c>
      <c r="CJ634" s="179" t="str">
        <f t="shared" si="848"/>
        <v>CJ$630</v>
      </c>
      <c r="CK634" s="179" t="str">
        <f t="shared" si="848"/>
        <v>CK$630</v>
      </c>
      <c r="CL634" s="179" t="str">
        <f t="shared" si="848"/>
        <v>CL$630</v>
      </c>
      <c r="CM634" s="179" t="str">
        <f t="shared" si="848"/>
        <v>CM$630</v>
      </c>
      <c r="CN634" s="179" t="str">
        <f t="shared" si="848"/>
        <v>CN$630</v>
      </c>
      <c r="CO634" s="179" t="str">
        <f t="shared" si="848"/>
        <v>CO$630</v>
      </c>
      <c r="CP634" s="179" t="str">
        <f t="shared" si="848"/>
        <v>CP$630</v>
      </c>
      <c r="CQ634" s="179" t="str">
        <f t="shared" si="848"/>
        <v>CQ$630</v>
      </c>
      <c r="CR634" s="179" t="str">
        <f t="shared" si="848"/>
        <v>CR$630</v>
      </c>
      <c r="CS634" s="179" t="str">
        <f t="shared" si="848"/>
        <v>CS$630</v>
      </c>
      <c r="CT634" s="179" t="str">
        <f t="shared" si="848"/>
        <v>CT$630</v>
      </c>
      <c r="CU634" s="179" t="str">
        <f t="shared" si="848"/>
        <v>CU$630</v>
      </c>
      <c r="CV634" s="179" t="str">
        <f t="shared" si="848"/>
        <v>CV$630</v>
      </c>
      <c r="CW634" s="179" t="str">
        <f t="shared" si="848"/>
        <v>CW$630</v>
      </c>
      <c r="CX634" s="179" t="str">
        <f t="shared" si="848"/>
        <v>CX$630</v>
      </c>
      <c r="CY634" s="179" t="str">
        <f t="shared" si="848"/>
        <v>CY$630</v>
      </c>
      <c r="CZ634" s="179" t="str">
        <f t="shared" si="848"/>
        <v>CZ$630</v>
      </c>
      <c r="DA634" s="179" t="str">
        <f t="shared" si="848"/>
        <v>DA$630</v>
      </c>
      <c r="DB634" s="179" t="str">
        <f t="shared" si="848"/>
        <v>DB$630</v>
      </c>
      <c r="DC634" s="179" t="str">
        <f t="shared" si="848"/>
        <v>DC$630</v>
      </c>
      <c r="DD634" s="179" t="str">
        <f t="shared" si="848"/>
        <v>DD$630</v>
      </c>
      <c r="DE634" s="179" t="str">
        <f t="shared" si="848"/>
        <v>DE$630</v>
      </c>
      <c r="DF634" s="179" t="str">
        <f t="shared" si="848"/>
        <v>DF$630</v>
      </c>
      <c r="DG634" s="179" t="str">
        <f t="shared" si="848"/>
        <v>DG$630</v>
      </c>
      <c r="DH634" s="179" t="str">
        <f t="shared" si="848"/>
        <v>DH$630</v>
      </c>
      <c r="DI634" s="179" t="str">
        <f t="shared" si="848"/>
        <v>DI$630</v>
      </c>
      <c r="DJ634" s="179" t="str">
        <f t="shared" si="848"/>
        <v>DJ$630</v>
      </c>
      <c r="DK634" s="179" t="str">
        <f t="shared" si="848"/>
        <v>DK$630</v>
      </c>
      <c r="DL634" s="179" t="str">
        <f t="shared" si="848"/>
        <v>DL$630</v>
      </c>
    </row>
    <row r="635" spans="1:116" x14ac:dyDescent="0.35">
      <c r="A635" s="3"/>
      <c r="B635" t="s">
        <v>332</v>
      </c>
      <c r="D635" t="s">
        <v>798</v>
      </c>
      <c r="E635" s="8" t="str">
        <f>ROW()&amp;" "&amp;D635</f>
        <v>635 ORIGINATIONS-PP</v>
      </c>
      <c r="G635" s="136" t="str">
        <f t="shared" ref="G635:G639" si="849">G619</f>
        <v>Primary volume driver</v>
      </c>
      <c r="H635" s="208"/>
      <c r="I635" s="209"/>
      <c r="J635" s="209"/>
      <c r="K635" s="217"/>
      <c r="L635" s="217"/>
      <c r="M635" s="217"/>
      <c r="N635" s="217"/>
      <c r="O635" s="217"/>
      <c r="P635" s="217"/>
      <c r="R635" s="218"/>
      <c r="S635" s="212" t="str">
        <f>S619</f>
        <v>S$262</v>
      </c>
      <c r="T635" s="212" t="str">
        <f t="shared" ref="T635:CE635" si="850">T619</f>
        <v>T$262</v>
      </c>
      <c r="U635" s="212" t="str">
        <f t="shared" si="850"/>
        <v>U$262</v>
      </c>
      <c r="V635" s="212" t="str">
        <f t="shared" si="850"/>
        <v>V$262</v>
      </c>
      <c r="W635" s="212" t="str">
        <f t="shared" si="850"/>
        <v>W$262</v>
      </c>
      <c r="X635" s="212" t="str">
        <f t="shared" si="850"/>
        <v>X$262</v>
      </c>
      <c r="Y635" s="212" t="str">
        <f t="shared" si="850"/>
        <v>Y$262</v>
      </c>
      <c r="Z635" s="212" t="str">
        <f t="shared" si="850"/>
        <v>Z$262</v>
      </c>
      <c r="AA635" s="212" t="str">
        <f t="shared" si="850"/>
        <v>AA$262</v>
      </c>
      <c r="AB635" s="212" t="str">
        <f t="shared" si="850"/>
        <v>AB$262</v>
      </c>
      <c r="AC635" s="212" t="str">
        <f t="shared" si="850"/>
        <v>AC$262</v>
      </c>
      <c r="AD635" s="212" t="str">
        <f t="shared" si="850"/>
        <v>AD$262</v>
      </c>
      <c r="AE635" s="212" t="str">
        <f t="shared" si="850"/>
        <v>AE$262</v>
      </c>
      <c r="AF635" s="212" t="str">
        <f t="shared" si="850"/>
        <v>AF$262</v>
      </c>
      <c r="AG635" s="212" t="str">
        <f t="shared" si="850"/>
        <v>AG$262</v>
      </c>
      <c r="AH635" s="212" t="str">
        <f t="shared" si="850"/>
        <v>AH$262</v>
      </c>
      <c r="AI635" s="212" t="str">
        <f t="shared" si="850"/>
        <v>AI$262</v>
      </c>
      <c r="AJ635" s="212" t="str">
        <f t="shared" si="850"/>
        <v>AJ$262</v>
      </c>
      <c r="AK635" s="212" t="str">
        <f t="shared" si="850"/>
        <v>AK$262</v>
      </c>
      <c r="AL635" s="212" t="str">
        <f t="shared" si="850"/>
        <v>AL$262</v>
      </c>
      <c r="AM635" s="212" t="str">
        <f t="shared" si="850"/>
        <v>AM$262</v>
      </c>
      <c r="AN635" s="212" t="str">
        <f t="shared" si="850"/>
        <v>AN$262</v>
      </c>
      <c r="AO635" s="212" t="str">
        <f t="shared" si="850"/>
        <v>AO$262</v>
      </c>
      <c r="AP635" s="212" t="str">
        <f t="shared" si="850"/>
        <v>AP$262</v>
      </c>
      <c r="AQ635" s="212" t="str">
        <f t="shared" si="850"/>
        <v>AQ$262</v>
      </c>
      <c r="AR635" s="212" t="str">
        <f t="shared" si="850"/>
        <v>AR$262</v>
      </c>
      <c r="AS635" s="212" t="str">
        <f t="shared" si="850"/>
        <v>AS$262</v>
      </c>
      <c r="AT635" s="212" t="str">
        <f t="shared" si="850"/>
        <v>AT$262</v>
      </c>
      <c r="AU635" s="212" t="str">
        <f t="shared" si="850"/>
        <v>AU$262</v>
      </c>
      <c r="AV635" s="212" t="str">
        <f t="shared" si="850"/>
        <v>AV$262</v>
      </c>
      <c r="AW635" s="212" t="str">
        <f t="shared" si="850"/>
        <v>AW$262</v>
      </c>
      <c r="AX635" s="212" t="str">
        <f t="shared" si="850"/>
        <v>AX$262</v>
      </c>
      <c r="AY635" s="212" t="str">
        <f t="shared" si="850"/>
        <v>AY$262</v>
      </c>
      <c r="AZ635" s="212" t="str">
        <f t="shared" si="850"/>
        <v>AZ$262</v>
      </c>
      <c r="BA635" s="212" t="str">
        <f t="shared" si="850"/>
        <v>BA$262</v>
      </c>
      <c r="BB635" s="212" t="str">
        <f t="shared" si="850"/>
        <v>BB$262</v>
      </c>
      <c r="BC635" s="212" t="str">
        <f t="shared" si="850"/>
        <v>BC$262</v>
      </c>
      <c r="BD635" s="212" t="str">
        <f t="shared" si="850"/>
        <v>BD$262</v>
      </c>
      <c r="BE635" s="212" t="str">
        <f t="shared" si="850"/>
        <v>BE$262</v>
      </c>
      <c r="BF635" s="212" t="str">
        <f t="shared" si="850"/>
        <v>BF$262</v>
      </c>
      <c r="BG635" s="212" t="str">
        <f t="shared" si="850"/>
        <v>BG$262</v>
      </c>
      <c r="BH635" s="212" t="str">
        <f t="shared" si="850"/>
        <v>BH$262</v>
      </c>
      <c r="BI635" s="212" t="str">
        <f t="shared" si="850"/>
        <v>BI$262</v>
      </c>
      <c r="BJ635" s="212" t="str">
        <f t="shared" si="850"/>
        <v>BJ$262</v>
      </c>
      <c r="BK635" s="212" t="str">
        <f t="shared" si="850"/>
        <v>BK$262</v>
      </c>
      <c r="BL635" s="212" t="str">
        <f t="shared" si="850"/>
        <v>BL$262</v>
      </c>
      <c r="BM635" s="212" t="str">
        <f t="shared" si="850"/>
        <v>BM$262</v>
      </c>
      <c r="BN635" s="212" t="str">
        <f t="shared" si="850"/>
        <v>BN$262</v>
      </c>
      <c r="BO635" s="212" t="str">
        <f t="shared" si="850"/>
        <v>BO$262</v>
      </c>
      <c r="BP635" s="212" t="str">
        <f t="shared" si="850"/>
        <v>BP$262</v>
      </c>
      <c r="BQ635" s="212" t="str">
        <f t="shared" si="850"/>
        <v>BQ$262</v>
      </c>
      <c r="BR635" s="212" t="str">
        <f t="shared" si="850"/>
        <v>BR$262</v>
      </c>
      <c r="BS635" s="212" t="str">
        <f t="shared" si="850"/>
        <v>BS$262</v>
      </c>
      <c r="BT635" s="212" t="str">
        <f t="shared" si="850"/>
        <v>BT$262</v>
      </c>
      <c r="BU635" s="212" t="str">
        <f t="shared" si="850"/>
        <v>BU$262</v>
      </c>
      <c r="BV635" s="212" t="str">
        <f t="shared" si="850"/>
        <v>BV$262</v>
      </c>
      <c r="BW635" s="212" t="str">
        <f t="shared" si="850"/>
        <v>BW$262</v>
      </c>
      <c r="BX635" s="212" t="str">
        <f t="shared" si="850"/>
        <v>BX$262</v>
      </c>
      <c r="BY635" s="212" t="str">
        <f t="shared" si="850"/>
        <v>BY$262</v>
      </c>
      <c r="BZ635" s="212" t="str">
        <f t="shared" si="850"/>
        <v>BZ$262</v>
      </c>
      <c r="CA635" s="212" t="str">
        <f t="shared" si="850"/>
        <v>CA$262</v>
      </c>
      <c r="CB635" s="212" t="str">
        <f t="shared" si="850"/>
        <v>CB$262</v>
      </c>
      <c r="CC635" s="212" t="str">
        <f t="shared" si="850"/>
        <v>CC$262</v>
      </c>
      <c r="CD635" s="212" t="str">
        <f t="shared" si="850"/>
        <v>CD$262</v>
      </c>
      <c r="CE635" s="212" t="str">
        <f t="shared" si="850"/>
        <v>CE$262</v>
      </c>
      <c r="CF635" s="212" t="str">
        <f t="shared" ref="CF635:DL635" si="851">CF619</f>
        <v>CF$262</v>
      </c>
      <c r="CG635" s="212" t="str">
        <f t="shared" si="851"/>
        <v>CG$262</v>
      </c>
      <c r="CH635" s="212" t="str">
        <f t="shared" si="851"/>
        <v>CH$262</v>
      </c>
      <c r="CI635" s="212" t="str">
        <f t="shared" si="851"/>
        <v>CI$262</v>
      </c>
      <c r="CJ635" s="212" t="str">
        <f t="shared" si="851"/>
        <v>CJ$262</v>
      </c>
      <c r="CK635" s="212" t="str">
        <f t="shared" si="851"/>
        <v>CK$262</v>
      </c>
      <c r="CL635" s="212" t="str">
        <f t="shared" si="851"/>
        <v>CL$262</v>
      </c>
      <c r="CM635" s="212" t="str">
        <f t="shared" si="851"/>
        <v>CM$262</v>
      </c>
      <c r="CN635" s="212" t="str">
        <f t="shared" si="851"/>
        <v>CN$262</v>
      </c>
      <c r="CO635" s="212" t="str">
        <f t="shared" si="851"/>
        <v>CO$262</v>
      </c>
      <c r="CP635" s="212" t="str">
        <f t="shared" si="851"/>
        <v>CP$262</v>
      </c>
      <c r="CQ635" s="212" t="str">
        <f t="shared" si="851"/>
        <v>CQ$262</v>
      </c>
      <c r="CR635" s="212" t="str">
        <f t="shared" si="851"/>
        <v>CR$262</v>
      </c>
      <c r="CS635" s="212" t="str">
        <f t="shared" si="851"/>
        <v>CS$262</v>
      </c>
      <c r="CT635" s="212" t="str">
        <f t="shared" si="851"/>
        <v>CT$262</v>
      </c>
      <c r="CU635" s="212" t="str">
        <f t="shared" si="851"/>
        <v>CU$262</v>
      </c>
      <c r="CV635" s="212" t="str">
        <f t="shared" si="851"/>
        <v>CV$262</v>
      </c>
      <c r="CW635" s="212" t="str">
        <f t="shared" si="851"/>
        <v>CW$262</v>
      </c>
      <c r="CX635" s="212" t="str">
        <f t="shared" si="851"/>
        <v>CX$262</v>
      </c>
      <c r="CY635" s="212" t="str">
        <f t="shared" si="851"/>
        <v>CY$262</v>
      </c>
      <c r="CZ635" s="212" t="str">
        <f t="shared" si="851"/>
        <v>CZ$262</v>
      </c>
      <c r="DA635" s="212" t="str">
        <f t="shared" si="851"/>
        <v>DA$262</v>
      </c>
      <c r="DB635" s="212" t="str">
        <f t="shared" si="851"/>
        <v>DB$262</v>
      </c>
      <c r="DC635" s="212" t="str">
        <f t="shared" si="851"/>
        <v>DC$262</v>
      </c>
      <c r="DD635" s="212" t="str">
        <f t="shared" si="851"/>
        <v>DD$262</v>
      </c>
      <c r="DE635" s="212" t="str">
        <f t="shared" si="851"/>
        <v>DE$262</v>
      </c>
      <c r="DF635" s="212" t="str">
        <f t="shared" si="851"/>
        <v>DF$262</v>
      </c>
      <c r="DG635" s="212" t="str">
        <f t="shared" si="851"/>
        <v>DG$262</v>
      </c>
      <c r="DH635" s="212" t="str">
        <f t="shared" si="851"/>
        <v>DH$262</v>
      </c>
      <c r="DI635" s="212" t="str">
        <f t="shared" si="851"/>
        <v>DI$262</v>
      </c>
      <c r="DJ635" s="212" t="str">
        <f t="shared" si="851"/>
        <v>DJ$262</v>
      </c>
      <c r="DK635" s="212" t="str">
        <f t="shared" si="851"/>
        <v>DK$262</v>
      </c>
      <c r="DL635" s="212" t="str">
        <f t="shared" si="851"/>
        <v>DL$262</v>
      </c>
    </row>
    <row r="636" spans="1:116" x14ac:dyDescent="0.35">
      <c r="B636" t="s">
        <v>332</v>
      </c>
      <c r="D636" t="s">
        <v>798</v>
      </c>
      <c r="E636" s="8" t="str">
        <f t="shared" ref="E636:E638" si="852">ROW()&amp;" "&amp;D636</f>
        <v>636 ORIGINATIONS-PP</v>
      </c>
      <c r="G636" s="136" t="str">
        <f t="shared" si="849"/>
        <v>(Secondary label)</v>
      </c>
      <c r="H636" s="12"/>
      <c r="I636" s="60"/>
      <c r="J636" s="60"/>
      <c r="K636" s="15"/>
      <c r="L636" s="15"/>
      <c r="M636" s="15"/>
      <c r="N636" s="15"/>
      <c r="O636" s="15"/>
      <c r="P636" s="15"/>
      <c r="R636" s="15"/>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N636" s="60"/>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row>
    <row r="637" spans="1:116" x14ac:dyDescent="0.35">
      <c r="B637" t="s">
        <v>332</v>
      </c>
      <c r="D637" t="s">
        <v>798</v>
      </c>
      <c r="E637" s="8" t="str">
        <f t="shared" si="852"/>
        <v>637 ORIGINATIONS-PP</v>
      </c>
      <c r="G637" s="136" t="str">
        <f t="shared" si="849"/>
        <v xml:space="preserve">secondary unit </v>
      </c>
      <c r="H637" s="12"/>
      <c r="I637" s="60"/>
      <c r="J637" s="60"/>
      <c r="K637" s="15"/>
      <c r="L637" s="15"/>
      <c r="M637" s="15"/>
      <c r="N637" s="15"/>
      <c r="O637" s="15"/>
      <c r="P637" s="15"/>
      <c r="R637" s="15"/>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N637" s="60"/>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row>
    <row r="638" spans="1:116" x14ac:dyDescent="0.35">
      <c r="B638" t="s">
        <v>332</v>
      </c>
      <c r="D638" t="s">
        <v>798</v>
      </c>
      <c r="E638" s="8" t="str">
        <f t="shared" si="852"/>
        <v>638 ORIGINATIONS-PP</v>
      </c>
      <c r="G638" s="136" t="str">
        <f t="shared" si="849"/>
        <v>Secondary revenue driver</v>
      </c>
      <c r="H638" s="12"/>
      <c r="I638" s="60"/>
      <c r="J638" s="60"/>
      <c r="K638" s="15"/>
      <c r="L638" s="15"/>
      <c r="M638" s="15"/>
      <c r="N638" s="15"/>
      <c r="O638" s="15"/>
      <c r="P638" s="15"/>
      <c r="R638" s="15"/>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N638" s="60"/>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row>
    <row r="639" spans="1:116" x14ac:dyDescent="0.35">
      <c r="B639" t="s">
        <v>332</v>
      </c>
      <c r="D639" t="s">
        <v>798</v>
      </c>
      <c r="E639" s="8" t="str">
        <f t="shared" ref="E639" si="853">ROW()&amp;" "&amp;D639</f>
        <v>639 ORIGINATIONS-PP</v>
      </c>
      <c r="G639" s="136" t="str">
        <f t="shared" si="849"/>
        <v>Secondary volume driver</v>
      </c>
    </row>
    <row r="641" spans="1:116" x14ac:dyDescent="0.35">
      <c r="A641" s="174"/>
      <c r="E641" s="8"/>
      <c r="G641" s="175" t="s">
        <v>490</v>
      </c>
      <c r="H641" s="174"/>
      <c r="I641" s="176"/>
      <c r="J641" s="176"/>
      <c r="K641" s="197"/>
      <c r="L641" s="197"/>
      <c r="M641" s="197"/>
      <c r="N641" s="197"/>
      <c r="O641" s="197"/>
      <c r="P641" s="197"/>
      <c r="R641" s="198"/>
      <c r="S641" s="174"/>
      <c r="T641" s="174"/>
      <c r="U641" s="174"/>
      <c r="V641" s="174"/>
      <c r="W641" s="174"/>
      <c r="X641" s="174"/>
      <c r="Y641" s="174"/>
      <c r="Z641" s="174"/>
      <c r="AA641" s="174"/>
      <c r="AB641" s="174"/>
      <c r="AC641" s="174"/>
      <c r="AD641" s="174"/>
      <c r="AE641" s="174"/>
      <c r="AF641" s="174"/>
      <c r="AG641" s="174"/>
      <c r="AH641" s="174"/>
      <c r="AI641" s="174"/>
      <c r="AJ641" s="174"/>
      <c r="AK641" s="174"/>
      <c r="AL641" s="174"/>
      <c r="AM641" s="174"/>
      <c r="AN641" s="174"/>
      <c r="AO641" s="174"/>
      <c r="AP641" s="174"/>
      <c r="AQ641" s="174"/>
      <c r="AR641" s="174"/>
      <c r="AS641" s="174"/>
      <c r="AT641" s="174"/>
      <c r="AU641" s="174"/>
      <c r="AV641" s="174"/>
      <c r="AW641" s="174"/>
      <c r="AX641" s="174"/>
      <c r="AY641" s="174"/>
      <c r="AZ641" s="174"/>
      <c r="BA641" s="174"/>
      <c r="BB641" s="174"/>
      <c r="BC641" s="174"/>
      <c r="BD641" s="174"/>
      <c r="BE641" s="174"/>
      <c r="BF641" s="174"/>
      <c r="BG641" s="174"/>
      <c r="BH641" s="174"/>
      <c r="BI641" s="174"/>
      <c r="BJ641" s="174"/>
      <c r="BK641" s="174"/>
      <c r="BL641" s="174"/>
      <c r="BM641" s="174"/>
      <c r="BN641" s="174"/>
      <c r="BO641" s="174"/>
      <c r="BP641" s="174"/>
      <c r="BQ641" s="174"/>
      <c r="BR641" s="174"/>
      <c r="BS641" s="174"/>
      <c r="BT641" s="174"/>
      <c r="BU641" s="174"/>
      <c r="BV641" s="174"/>
      <c r="BW641" s="174"/>
      <c r="BX641" s="174"/>
      <c r="BY641" s="174"/>
      <c r="BZ641" s="174"/>
      <c r="CA641" s="174"/>
      <c r="CB641" s="174"/>
      <c r="CC641" s="174"/>
      <c r="CD641" s="174"/>
      <c r="CE641" s="174"/>
      <c r="CF641" s="174"/>
      <c r="CG641" s="174"/>
      <c r="CH641" s="174"/>
      <c r="CI641" s="174"/>
      <c r="CJ641" s="174"/>
      <c r="CK641" s="174"/>
      <c r="CL641" s="174"/>
      <c r="CN641" s="176"/>
      <c r="CO641" s="174"/>
      <c r="CP641" s="174"/>
      <c r="CQ641" s="174"/>
      <c r="CR641" s="174"/>
      <c r="CS641" s="174"/>
      <c r="CT641" s="174"/>
      <c r="CU641" s="174"/>
      <c r="CV641" s="174"/>
      <c r="CW641" s="174"/>
      <c r="CX641" s="174"/>
      <c r="CY641" s="174"/>
      <c r="CZ641" s="174"/>
      <c r="DA641" s="174"/>
      <c r="DB641" s="174"/>
      <c r="DC641" s="174"/>
      <c r="DD641" s="174"/>
      <c r="DE641" s="174"/>
      <c r="DF641" s="174"/>
      <c r="DG641" s="174"/>
      <c r="DH641" s="174"/>
      <c r="DI641" s="174"/>
      <c r="DJ641" s="174"/>
      <c r="DK641" s="174"/>
      <c r="DL641" s="174"/>
    </row>
    <row r="642" spans="1:116" x14ac:dyDescent="0.35">
      <c r="A642" s="174"/>
      <c r="E642" s="8"/>
      <c r="G642" s="175" t="s">
        <v>492</v>
      </c>
      <c r="H642" s="174"/>
      <c r="I642" s="176"/>
      <c r="J642" s="176"/>
      <c r="K642" s="197"/>
      <c r="L642" s="197"/>
      <c r="M642" s="197"/>
      <c r="N642" s="197"/>
      <c r="O642" s="197"/>
      <c r="P642" s="197"/>
      <c r="R642" s="198"/>
      <c r="S642" s="174"/>
      <c r="T642" s="174"/>
      <c r="U642" s="174"/>
      <c r="V642" s="174"/>
      <c r="W642" s="174"/>
      <c r="X642" s="174"/>
      <c r="Y642" s="174"/>
      <c r="Z642" s="174"/>
      <c r="AA642" s="174"/>
      <c r="AB642" s="174"/>
      <c r="AC642" s="174"/>
      <c r="AD642" s="174"/>
      <c r="AE642" s="174"/>
      <c r="AF642" s="174"/>
      <c r="AG642" s="174"/>
      <c r="AH642" s="174"/>
      <c r="AI642" s="174"/>
      <c r="AJ642" s="174"/>
      <c r="AK642" s="174"/>
      <c r="AL642" s="174"/>
      <c r="AM642" s="174"/>
      <c r="AN642" s="174"/>
      <c r="AO642" s="174"/>
      <c r="AP642" s="174"/>
      <c r="AQ642" s="174"/>
      <c r="AR642" s="174"/>
      <c r="AS642" s="174"/>
      <c r="AT642" s="174"/>
      <c r="AU642" s="174"/>
      <c r="AV642" s="174"/>
      <c r="AW642" s="174"/>
      <c r="AX642" s="174"/>
      <c r="AY642" s="174"/>
      <c r="AZ642" s="174"/>
      <c r="BA642" s="174"/>
      <c r="BB642" s="174"/>
      <c r="BC642" s="174"/>
      <c r="BD642" s="174"/>
      <c r="BE642" s="174"/>
      <c r="BF642" s="174"/>
      <c r="BG642" s="174"/>
      <c r="BH642" s="174"/>
      <c r="BI642" s="174"/>
      <c r="BJ642" s="174"/>
      <c r="BK642" s="174"/>
      <c r="BL642" s="174"/>
      <c r="BM642" s="174"/>
      <c r="BN642" s="174"/>
      <c r="BO642" s="174"/>
      <c r="BP642" s="174"/>
      <c r="BQ642" s="174"/>
      <c r="BR642" s="174"/>
      <c r="BS642" s="174"/>
      <c r="BT642" s="174"/>
      <c r="BU642" s="174"/>
      <c r="BV642" s="174"/>
      <c r="BW642" s="174"/>
      <c r="BX642" s="174"/>
      <c r="BY642" s="174"/>
      <c r="BZ642" s="174"/>
      <c r="CA642" s="174"/>
      <c r="CB642" s="174"/>
      <c r="CC642" s="174"/>
      <c r="CD642" s="174"/>
      <c r="CE642" s="174"/>
      <c r="CF642" s="174"/>
      <c r="CG642" s="174"/>
      <c r="CH642" s="174"/>
      <c r="CI642" s="174"/>
      <c r="CJ642" s="174"/>
      <c r="CK642" s="174"/>
      <c r="CL642" s="174"/>
      <c r="CN642" s="176"/>
      <c r="CO642" s="174"/>
      <c r="CP642" s="174"/>
      <c r="CQ642" s="174"/>
      <c r="CR642" s="174"/>
      <c r="CS642" s="174"/>
      <c r="CT642" s="174"/>
      <c r="CU642" s="174"/>
      <c r="CV642" s="174"/>
      <c r="CW642" s="174"/>
      <c r="CX642" s="174"/>
      <c r="CY642" s="174"/>
      <c r="CZ642" s="174"/>
      <c r="DA642" s="174"/>
      <c r="DB642" s="174"/>
      <c r="DC642" s="174"/>
      <c r="DD642" s="174"/>
      <c r="DE642" s="174"/>
      <c r="DF642" s="174"/>
      <c r="DG642" s="174"/>
      <c r="DH642" s="174"/>
      <c r="DI642" s="174"/>
      <c r="DJ642" s="174"/>
      <c r="DK642" s="174"/>
      <c r="DL642" s="174"/>
    </row>
    <row r="643" spans="1:116" x14ac:dyDescent="0.35">
      <c r="A643" s="174"/>
      <c r="E643" s="8"/>
      <c r="G643" s="175" t="s">
        <v>461</v>
      </c>
      <c r="H643" s="174"/>
      <c r="I643" s="176"/>
      <c r="J643" s="176"/>
      <c r="K643" s="199"/>
      <c r="L643" s="199"/>
      <c r="M643" s="199"/>
      <c r="N643" s="199"/>
      <c r="O643" s="199"/>
      <c r="P643" s="199"/>
      <c r="R643" s="198"/>
      <c r="S643" s="199" t="str">
        <f t="shared" ref="S643:CD643" si="854">ADDRESS(ROW(S287),COLUMN(S287),2)</f>
        <v>S$287</v>
      </c>
      <c r="T643" s="199" t="str">
        <f t="shared" si="854"/>
        <v>T$287</v>
      </c>
      <c r="U643" s="199" t="str">
        <f t="shared" si="854"/>
        <v>U$287</v>
      </c>
      <c r="V643" s="199" t="str">
        <f t="shared" si="854"/>
        <v>V$287</v>
      </c>
      <c r="W643" s="199" t="str">
        <f t="shared" si="854"/>
        <v>W$287</v>
      </c>
      <c r="X643" s="199" t="str">
        <f t="shared" si="854"/>
        <v>X$287</v>
      </c>
      <c r="Y643" s="199" t="str">
        <f t="shared" si="854"/>
        <v>Y$287</v>
      </c>
      <c r="Z643" s="199" t="str">
        <f t="shared" si="854"/>
        <v>Z$287</v>
      </c>
      <c r="AA643" s="199" t="str">
        <f t="shared" si="854"/>
        <v>AA$287</v>
      </c>
      <c r="AB643" s="199" t="str">
        <f t="shared" si="854"/>
        <v>AB$287</v>
      </c>
      <c r="AC643" s="199" t="str">
        <f t="shared" si="854"/>
        <v>AC$287</v>
      </c>
      <c r="AD643" s="199" t="str">
        <f t="shared" si="854"/>
        <v>AD$287</v>
      </c>
      <c r="AE643" s="199" t="str">
        <f t="shared" si="854"/>
        <v>AE$287</v>
      </c>
      <c r="AF643" s="199" t="str">
        <f t="shared" si="854"/>
        <v>AF$287</v>
      </c>
      <c r="AG643" s="199" t="str">
        <f t="shared" si="854"/>
        <v>AG$287</v>
      </c>
      <c r="AH643" s="199" t="str">
        <f t="shared" si="854"/>
        <v>AH$287</v>
      </c>
      <c r="AI643" s="199" t="str">
        <f t="shared" si="854"/>
        <v>AI$287</v>
      </c>
      <c r="AJ643" s="199" t="str">
        <f t="shared" si="854"/>
        <v>AJ$287</v>
      </c>
      <c r="AK643" s="199" t="str">
        <f t="shared" si="854"/>
        <v>AK$287</v>
      </c>
      <c r="AL643" s="199" t="str">
        <f t="shared" si="854"/>
        <v>AL$287</v>
      </c>
      <c r="AM643" s="199" t="str">
        <f t="shared" si="854"/>
        <v>AM$287</v>
      </c>
      <c r="AN643" s="199" t="str">
        <f t="shared" si="854"/>
        <v>AN$287</v>
      </c>
      <c r="AO643" s="199" t="str">
        <f t="shared" si="854"/>
        <v>AO$287</v>
      </c>
      <c r="AP643" s="199" t="str">
        <f t="shared" si="854"/>
        <v>AP$287</v>
      </c>
      <c r="AQ643" s="199" t="str">
        <f t="shared" si="854"/>
        <v>AQ$287</v>
      </c>
      <c r="AR643" s="199" t="str">
        <f t="shared" si="854"/>
        <v>AR$287</v>
      </c>
      <c r="AS643" s="199" t="str">
        <f t="shared" si="854"/>
        <v>AS$287</v>
      </c>
      <c r="AT643" s="199" t="str">
        <f t="shared" si="854"/>
        <v>AT$287</v>
      </c>
      <c r="AU643" s="199" t="str">
        <f t="shared" si="854"/>
        <v>AU$287</v>
      </c>
      <c r="AV643" s="199" t="str">
        <f t="shared" si="854"/>
        <v>AV$287</v>
      </c>
      <c r="AW643" s="199" t="str">
        <f t="shared" si="854"/>
        <v>AW$287</v>
      </c>
      <c r="AX643" s="199" t="str">
        <f t="shared" si="854"/>
        <v>AX$287</v>
      </c>
      <c r="AY643" s="199" t="str">
        <f t="shared" si="854"/>
        <v>AY$287</v>
      </c>
      <c r="AZ643" s="199" t="str">
        <f t="shared" si="854"/>
        <v>AZ$287</v>
      </c>
      <c r="BA643" s="199" t="str">
        <f t="shared" si="854"/>
        <v>BA$287</v>
      </c>
      <c r="BB643" s="199" t="str">
        <f t="shared" si="854"/>
        <v>BB$287</v>
      </c>
      <c r="BC643" s="199" t="str">
        <f t="shared" si="854"/>
        <v>BC$287</v>
      </c>
      <c r="BD643" s="199" t="str">
        <f t="shared" si="854"/>
        <v>BD$287</v>
      </c>
      <c r="BE643" s="199" t="str">
        <f t="shared" si="854"/>
        <v>BE$287</v>
      </c>
      <c r="BF643" s="199" t="str">
        <f t="shared" si="854"/>
        <v>BF$287</v>
      </c>
      <c r="BG643" s="199" t="str">
        <f t="shared" si="854"/>
        <v>BG$287</v>
      </c>
      <c r="BH643" s="199" t="str">
        <f t="shared" si="854"/>
        <v>BH$287</v>
      </c>
      <c r="BI643" s="199" t="str">
        <f t="shared" si="854"/>
        <v>BI$287</v>
      </c>
      <c r="BJ643" s="199" t="str">
        <f t="shared" si="854"/>
        <v>BJ$287</v>
      </c>
      <c r="BK643" s="199" t="str">
        <f t="shared" si="854"/>
        <v>BK$287</v>
      </c>
      <c r="BL643" s="199" t="str">
        <f t="shared" si="854"/>
        <v>BL$287</v>
      </c>
      <c r="BM643" s="199" t="str">
        <f t="shared" si="854"/>
        <v>BM$287</v>
      </c>
      <c r="BN643" s="199" t="str">
        <f t="shared" si="854"/>
        <v>BN$287</v>
      </c>
      <c r="BO643" s="199" t="str">
        <f t="shared" si="854"/>
        <v>BO$287</v>
      </c>
      <c r="BP643" s="199" t="str">
        <f t="shared" si="854"/>
        <v>BP$287</v>
      </c>
      <c r="BQ643" s="199" t="str">
        <f t="shared" si="854"/>
        <v>BQ$287</v>
      </c>
      <c r="BR643" s="199" t="str">
        <f t="shared" si="854"/>
        <v>BR$287</v>
      </c>
      <c r="BS643" s="199" t="str">
        <f t="shared" si="854"/>
        <v>BS$287</v>
      </c>
      <c r="BT643" s="199" t="str">
        <f t="shared" si="854"/>
        <v>BT$287</v>
      </c>
      <c r="BU643" s="199" t="str">
        <f t="shared" si="854"/>
        <v>BU$287</v>
      </c>
      <c r="BV643" s="199" t="str">
        <f t="shared" si="854"/>
        <v>BV$287</v>
      </c>
      <c r="BW643" s="199" t="str">
        <f t="shared" si="854"/>
        <v>BW$287</v>
      </c>
      <c r="BX643" s="199" t="str">
        <f t="shared" si="854"/>
        <v>BX$287</v>
      </c>
      <c r="BY643" s="199" t="str">
        <f t="shared" si="854"/>
        <v>BY$287</v>
      </c>
      <c r="BZ643" s="199" t="str">
        <f t="shared" si="854"/>
        <v>BZ$287</v>
      </c>
      <c r="CA643" s="199" t="str">
        <f t="shared" si="854"/>
        <v>CA$287</v>
      </c>
      <c r="CB643" s="199" t="str">
        <f t="shared" si="854"/>
        <v>CB$287</v>
      </c>
      <c r="CC643" s="199" t="str">
        <f t="shared" si="854"/>
        <v>CC$287</v>
      </c>
      <c r="CD643" s="199" t="str">
        <f t="shared" si="854"/>
        <v>CD$287</v>
      </c>
      <c r="CE643" s="199" t="str">
        <f t="shared" ref="CE643:DL643" si="855">ADDRESS(ROW(CE287),COLUMN(CE287),2)</f>
        <v>CE$287</v>
      </c>
      <c r="CF643" s="199" t="str">
        <f t="shared" si="855"/>
        <v>CF$287</v>
      </c>
      <c r="CG643" s="199" t="str">
        <f t="shared" si="855"/>
        <v>CG$287</v>
      </c>
      <c r="CH643" s="199" t="str">
        <f t="shared" si="855"/>
        <v>CH$287</v>
      </c>
      <c r="CI643" s="199" t="str">
        <f t="shared" si="855"/>
        <v>CI$287</v>
      </c>
      <c r="CJ643" s="199" t="str">
        <f t="shared" si="855"/>
        <v>CJ$287</v>
      </c>
      <c r="CK643" s="199" t="str">
        <f t="shared" si="855"/>
        <v>CK$287</v>
      </c>
      <c r="CL643" s="199" t="str">
        <f t="shared" si="855"/>
        <v>CL$287</v>
      </c>
      <c r="CM643" s="199" t="str">
        <f t="shared" si="855"/>
        <v>CM$287</v>
      </c>
      <c r="CN643" s="199" t="str">
        <f t="shared" si="855"/>
        <v>CN$287</v>
      </c>
      <c r="CO643" s="199" t="str">
        <f t="shared" si="855"/>
        <v>CO$287</v>
      </c>
      <c r="CP643" s="199" t="str">
        <f t="shared" si="855"/>
        <v>CP$287</v>
      </c>
      <c r="CQ643" s="199" t="str">
        <f t="shared" si="855"/>
        <v>CQ$287</v>
      </c>
      <c r="CR643" s="199" t="str">
        <f t="shared" si="855"/>
        <v>CR$287</v>
      </c>
      <c r="CS643" s="199" t="str">
        <f t="shared" si="855"/>
        <v>CS$287</v>
      </c>
      <c r="CT643" s="199" t="str">
        <f t="shared" si="855"/>
        <v>CT$287</v>
      </c>
      <c r="CU643" s="199" t="str">
        <f t="shared" si="855"/>
        <v>CU$287</v>
      </c>
      <c r="CV643" s="199" t="str">
        <f t="shared" si="855"/>
        <v>CV$287</v>
      </c>
      <c r="CW643" s="199" t="str">
        <f t="shared" si="855"/>
        <v>CW$287</v>
      </c>
      <c r="CX643" s="199" t="str">
        <f t="shared" si="855"/>
        <v>CX$287</v>
      </c>
      <c r="CY643" s="199" t="str">
        <f t="shared" si="855"/>
        <v>CY$287</v>
      </c>
      <c r="CZ643" s="199" t="str">
        <f t="shared" si="855"/>
        <v>CZ$287</v>
      </c>
      <c r="DA643" s="199" t="str">
        <f t="shared" si="855"/>
        <v>DA$287</v>
      </c>
      <c r="DB643" s="199" t="str">
        <f t="shared" si="855"/>
        <v>DB$287</v>
      </c>
      <c r="DC643" s="199" t="str">
        <f t="shared" si="855"/>
        <v>DC$287</v>
      </c>
      <c r="DD643" s="199" t="str">
        <f t="shared" si="855"/>
        <v>DD$287</v>
      </c>
      <c r="DE643" s="199" t="str">
        <f t="shared" si="855"/>
        <v>DE$287</v>
      </c>
      <c r="DF643" s="199" t="str">
        <f t="shared" si="855"/>
        <v>DF$287</v>
      </c>
      <c r="DG643" s="199" t="str">
        <f t="shared" si="855"/>
        <v>DG$287</v>
      </c>
      <c r="DH643" s="199" t="str">
        <f t="shared" si="855"/>
        <v>DH$287</v>
      </c>
      <c r="DI643" s="199" t="str">
        <f t="shared" si="855"/>
        <v>DI$287</v>
      </c>
      <c r="DJ643" s="199" t="str">
        <f t="shared" si="855"/>
        <v>DJ$287</v>
      </c>
      <c r="DK643" s="199" t="str">
        <f t="shared" si="855"/>
        <v>DK$287</v>
      </c>
      <c r="DL643" s="199" t="str">
        <f t="shared" si="855"/>
        <v>DL$287</v>
      </c>
    </row>
    <row r="644" spans="1:116" x14ac:dyDescent="0.35">
      <c r="A644" s="174"/>
      <c r="E644" s="8"/>
      <c r="G644" s="175" t="s">
        <v>462</v>
      </c>
      <c r="H644" s="200"/>
      <c r="I644" s="201"/>
      <c r="J644" s="201"/>
      <c r="K644" s="199"/>
      <c r="L644" s="199"/>
      <c r="M644" s="199"/>
      <c r="N644" s="199"/>
      <c r="O644" s="199"/>
      <c r="P644" s="199"/>
      <c r="R644" s="202"/>
      <c r="S644" s="369" t="str">
        <f>S580</f>
        <v>S$17</v>
      </c>
      <c r="T644" s="369" t="str">
        <f t="shared" ref="T644:CE644" si="856">T580</f>
        <v>T$17</v>
      </c>
      <c r="U644" s="369" t="str">
        <f t="shared" si="856"/>
        <v>U$17</v>
      </c>
      <c r="V644" s="369" t="str">
        <f t="shared" si="856"/>
        <v>V$17</v>
      </c>
      <c r="W644" s="369" t="str">
        <f t="shared" si="856"/>
        <v>W$17</v>
      </c>
      <c r="X644" s="369" t="str">
        <f t="shared" si="856"/>
        <v>X$17</v>
      </c>
      <c r="Y644" s="369" t="str">
        <f t="shared" si="856"/>
        <v>Y$17</v>
      </c>
      <c r="Z644" s="369" t="str">
        <f t="shared" si="856"/>
        <v>Z$17</v>
      </c>
      <c r="AA644" s="369" t="str">
        <f t="shared" si="856"/>
        <v>AA$17</v>
      </c>
      <c r="AB644" s="369" t="str">
        <f t="shared" si="856"/>
        <v>AB$17</v>
      </c>
      <c r="AC644" s="369" t="str">
        <f t="shared" si="856"/>
        <v>AC$17</v>
      </c>
      <c r="AD644" s="369" t="str">
        <f t="shared" si="856"/>
        <v>AD$17</v>
      </c>
      <c r="AE644" s="369" t="str">
        <f t="shared" si="856"/>
        <v>AE$17</v>
      </c>
      <c r="AF644" s="369" t="str">
        <f t="shared" si="856"/>
        <v>AF$17</v>
      </c>
      <c r="AG644" s="369" t="str">
        <f t="shared" si="856"/>
        <v>AG$17</v>
      </c>
      <c r="AH644" s="369" t="str">
        <f t="shared" si="856"/>
        <v>AH$17</v>
      </c>
      <c r="AI644" s="369" t="str">
        <f t="shared" si="856"/>
        <v>AI$17</v>
      </c>
      <c r="AJ644" s="369" t="str">
        <f t="shared" si="856"/>
        <v>AJ$17</v>
      </c>
      <c r="AK644" s="369" t="str">
        <f t="shared" si="856"/>
        <v>AK$17</v>
      </c>
      <c r="AL644" s="369" t="str">
        <f t="shared" si="856"/>
        <v>AL$17</v>
      </c>
      <c r="AM644" s="369" t="str">
        <f t="shared" si="856"/>
        <v>AM$17</v>
      </c>
      <c r="AN644" s="369" t="str">
        <f t="shared" si="856"/>
        <v>AN$17</v>
      </c>
      <c r="AO644" s="369" t="str">
        <f t="shared" si="856"/>
        <v>AO$17</v>
      </c>
      <c r="AP644" s="369" t="str">
        <f t="shared" si="856"/>
        <v>AP$17</v>
      </c>
      <c r="AQ644" s="369" t="str">
        <f t="shared" si="856"/>
        <v>AQ$17</v>
      </c>
      <c r="AR644" s="369" t="str">
        <f t="shared" si="856"/>
        <v>AR$17</v>
      </c>
      <c r="AS644" s="369" t="str">
        <f t="shared" si="856"/>
        <v>AS$17</v>
      </c>
      <c r="AT644" s="369" t="str">
        <f t="shared" si="856"/>
        <v>AT$17</v>
      </c>
      <c r="AU644" s="369" t="str">
        <f t="shared" si="856"/>
        <v>AU$17</v>
      </c>
      <c r="AV644" s="369" t="str">
        <f t="shared" si="856"/>
        <v>AV$17</v>
      </c>
      <c r="AW644" s="369" t="str">
        <f t="shared" si="856"/>
        <v>AW$17</v>
      </c>
      <c r="AX644" s="369" t="str">
        <f t="shared" si="856"/>
        <v>AX$17</v>
      </c>
      <c r="AY644" s="369" t="str">
        <f t="shared" si="856"/>
        <v>AY$17</v>
      </c>
      <c r="AZ644" s="369" t="str">
        <f t="shared" si="856"/>
        <v>AZ$17</v>
      </c>
      <c r="BA644" s="369" t="str">
        <f t="shared" si="856"/>
        <v>BA$17</v>
      </c>
      <c r="BB644" s="369" t="str">
        <f t="shared" si="856"/>
        <v>BB$17</v>
      </c>
      <c r="BC644" s="369" t="str">
        <f t="shared" si="856"/>
        <v>BC$17</v>
      </c>
      <c r="BD644" s="369" t="str">
        <f t="shared" si="856"/>
        <v>BD$17</v>
      </c>
      <c r="BE644" s="369" t="str">
        <f t="shared" si="856"/>
        <v>BE$17</v>
      </c>
      <c r="BF644" s="369" t="str">
        <f t="shared" si="856"/>
        <v>BF$17</v>
      </c>
      <c r="BG644" s="369" t="str">
        <f t="shared" si="856"/>
        <v>BG$17</v>
      </c>
      <c r="BH644" s="369" t="str">
        <f t="shared" si="856"/>
        <v>BH$17</v>
      </c>
      <c r="BI644" s="369" t="str">
        <f t="shared" si="856"/>
        <v>BI$17</v>
      </c>
      <c r="BJ644" s="369" t="str">
        <f t="shared" si="856"/>
        <v>BJ$17</v>
      </c>
      <c r="BK644" s="369" t="str">
        <f t="shared" si="856"/>
        <v>BK$17</v>
      </c>
      <c r="BL644" s="369" t="str">
        <f t="shared" si="856"/>
        <v>BL$17</v>
      </c>
      <c r="BM644" s="369" t="str">
        <f t="shared" si="856"/>
        <v>BM$17</v>
      </c>
      <c r="BN644" s="369" t="str">
        <f t="shared" si="856"/>
        <v>BN$17</v>
      </c>
      <c r="BO644" s="369" t="str">
        <f t="shared" si="856"/>
        <v>BO$17</v>
      </c>
      <c r="BP644" s="369" t="str">
        <f t="shared" si="856"/>
        <v>BP$17</v>
      </c>
      <c r="BQ644" s="369" t="str">
        <f t="shared" si="856"/>
        <v>BQ$17</v>
      </c>
      <c r="BR644" s="369" t="str">
        <f t="shared" si="856"/>
        <v>BR$17</v>
      </c>
      <c r="BS644" s="369" t="str">
        <f t="shared" si="856"/>
        <v>BS$17</v>
      </c>
      <c r="BT644" s="369" t="str">
        <f t="shared" si="856"/>
        <v>BT$17</v>
      </c>
      <c r="BU644" s="369" t="str">
        <f t="shared" si="856"/>
        <v>BU$17</v>
      </c>
      <c r="BV644" s="369" t="str">
        <f t="shared" si="856"/>
        <v>BV$17</v>
      </c>
      <c r="BW644" s="369" t="str">
        <f t="shared" si="856"/>
        <v>BW$17</v>
      </c>
      <c r="BX644" s="369" t="str">
        <f t="shared" si="856"/>
        <v>BX$17</v>
      </c>
      <c r="BY644" s="369" t="str">
        <f t="shared" si="856"/>
        <v>BY$17</v>
      </c>
      <c r="BZ644" s="369" t="str">
        <f t="shared" si="856"/>
        <v>BZ$17</v>
      </c>
      <c r="CA644" s="369" t="str">
        <f t="shared" si="856"/>
        <v>CA$17</v>
      </c>
      <c r="CB644" s="369" t="str">
        <f t="shared" si="856"/>
        <v>CB$17</v>
      </c>
      <c r="CC644" s="369" t="str">
        <f t="shared" si="856"/>
        <v>CC$17</v>
      </c>
      <c r="CD644" s="369" t="str">
        <f t="shared" si="856"/>
        <v>CD$17</v>
      </c>
      <c r="CE644" s="369" t="str">
        <f t="shared" si="856"/>
        <v>CE$17</v>
      </c>
      <c r="CF644" s="369" t="str">
        <f t="shared" ref="CF644:DL644" si="857">CF580</f>
        <v>CF$17</v>
      </c>
      <c r="CG644" s="369" t="str">
        <f t="shared" si="857"/>
        <v>CG$17</v>
      </c>
      <c r="CH644" s="369" t="str">
        <f t="shared" si="857"/>
        <v>CH$17</v>
      </c>
      <c r="CI644" s="369" t="str">
        <f t="shared" si="857"/>
        <v>CI$17</v>
      </c>
      <c r="CJ644" s="369" t="str">
        <f t="shared" si="857"/>
        <v>CJ$17</v>
      </c>
      <c r="CK644" s="369" t="str">
        <f t="shared" si="857"/>
        <v>CK$17</v>
      </c>
      <c r="CL644" s="369" t="str">
        <f t="shared" si="857"/>
        <v>CL$17</v>
      </c>
      <c r="CM644" s="369">
        <f t="shared" si="857"/>
        <v>0</v>
      </c>
      <c r="CN644" s="369">
        <f t="shared" si="857"/>
        <v>0</v>
      </c>
      <c r="CO644" s="369" t="str">
        <f t="shared" si="857"/>
        <v>CO$17</v>
      </c>
      <c r="CP644" s="369" t="str">
        <f t="shared" si="857"/>
        <v>CP$17</v>
      </c>
      <c r="CQ644" s="369" t="str">
        <f t="shared" si="857"/>
        <v>CQ$17</v>
      </c>
      <c r="CR644" s="369" t="str">
        <f t="shared" si="857"/>
        <v>CR$17</v>
      </c>
      <c r="CS644" s="369" t="str">
        <f t="shared" si="857"/>
        <v>CS$17</v>
      </c>
      <c r="CT644" s="369" t="str">
        <f t="shared" si="857"/>
        <v>CT$17</v>
      </c>
      <c r="CU644" s="369" t="str">
        <f t="shared" si="857"/>
        <v>CU$17</v>
      </c>
      <c r="CV644" s="369" t="str">
        <f t="shared" si="857"/>
        <v>CV$17</v>
      </c>
      <c r="CW644" s="369" t="str">
        <f t="shared" si="857"/>
        <v>CW$17</v>
      </c>
      <c r="CX644" s="369" t="str">
        <f t="shared" si="857"/>
        <v>CX$17</v>
      </c>
      <c r="CY644" s="369" t="str">
        <f t="shared" si="857"/>
        <v>CY$17</v>
      </c>
      <c r="CZ644" s="369" t="str">
        <f t="shared" si="857"/>
        <v>CZ$17</v>
      </c>
      <c r="DA644" s="369" t="str">
        <f t="shared" si="857"/>
        <v>DA$17</v>
      </c>
      <c r="DB644" s="369" t="str">
        <f t="shared" si="857"/>
        <v>DB$17</v>
      </c>
      <c r="DC644" s="369" t="str">
        <f t="shared" si="857"/>
        <v>DC$17</v>
      </c>
      <c r="DD644" s="369" t="str">
        <f t="shared" si="857"/>
        <v>DD$17</v>
      </c>
      <c r="DE644" s="369" t="str">
        <f t="shared" si="857"/>
        <v>DE$17</v>
      </c>
      <c r="DF644" s="369" t="str">
        <f t="shared" si="857"/>
        <v>DF$17</v>
      </c>
      <c r="DG644" s="369" t="str">
        <f t="shared" si="857"/>
        <v>DG$17</v>
      </c>
      <c r="DH644" s="369" t="str">
        <f t="shared" si="857"/>
        <v>DH$17</v>
      </c>
      <c r="DI644" s="369" t="str">
        <f t="shared" si="857"/>
        <v>DI$17</v>
      </c>
      <c r="DJ644" s="369" t="str">
        <f t="shared" si="857"/>
        <v>DJ$17</v>
      </c>
      <c r="DK644" s="369" t="str">
        <f t="shared" si="857"/>
        <v>DK$17</v>
      </c>
      <c r="DL644" s="369" t="str">
        <f t="shared" si="857"/>
        <v>DL$17</v>
      </c>
    </row>
    <row r="645" spans="1:116" x14ac:dyDescent="0.35">
      <c r="A645" s="174"/>
      <c r="E645" s="8"/>
      <c r="G645" s="175" t="s">
        <v>491</v>
      </c>
      <c r="H645" s="200"/>
      <c r="I645" s="201"/>
      <c r="J645" s="201"/>
      <c r="K645" s="202"/>
      <c r="L645" s="202"/>
      <c r="M645" s="202"/>
      <c r="N645" s="202"/>
      <c r="O645" s="202"/>
      <c r="P645" s="202"/>
      <c r="R645" s="202"/>
      <c r="S645" s="199"/>
      <c r="T645" s="199"/>
      <c r="U645" s="199"/>
      <c r="V645" s="199"/>
      <c r="W645" s="199"/>
      <c r="X645" s="199"/>
      <c r="Y645" s="199"/>
      <c r="Z645" s="199"/>
      <c r="AA645" s="199"/>
      <c r="AB645" s="199"/>
      <c r="AC645" s="199"/>
      <c r="AD645" s="199"/>
      <c r="AE645" s="199"/>
      <c r="AF645" s="199"/>
      <c r="AG645" s="199"/>
      <c r="AH645" s="199"/>
      <c r="AI645" s="199"/>
      <c r="AJ645" s="199"/>
      <c r="AK645" s="199"/>
      <c r="AL645" s="199"/>
      <c r="AM645" s="199"/>
      <c r="AN645" s="199"/>
      <c r="AO645" s="199"/>
      <c r="AP645" s="199"/>
      <c r="AQ645" s="199"/>
      <c r="AR645" s="199"/>
      <c r="AS645" s="199"/>
      <c r="AT645" s="199"/>
      <c r="AU645" s="199"/>
      <c r="AV645" s="199"/>
      <c r="AW645" s="199"/>
      <c r="AX645" s="199"/>
      <c r="AY645" s="199"/>
      <c r="AZ645" s="199"/>
      <c r="BA645" s="199"/>
      <c r="BB645" s="199"/>
      <c r="BC645" s="199"/>
      <c r="BD645" s="199"/>
      <c r="BE645" s="199"/>
      <c r="BF645" s="199"/>
      <c r="BG645" s="199"/>
      <c r="BH645" s="199"/>
      <c r="BI645" s="199"/>
      <c r="BJ645" s="199"/>
      <c r="BK645" s="199"/>
      <c r="BL645" s="199"/>
      <c r="BM645" s="199"/>
      <c r="BN645" s="199"/>
      <c r="BO645" s="199"/>
      <c r="BP645" s="199"/>
      <c r="BQ645" s="199"/>
      <c r="BR645" s="199"/>
      <c r="BS645" s="199"/>
      <c r="BT645" s="199"/>
      <c r="BU645" s="199"/>
      <c r="BV645" s="199"/>
      <c r="BW645" s="199"/>
      <c r="BX645" s="199"/>
      <c r="BY645" s="199"/>
      <c r="BZ645" s="199"/>
      <c r="CA645" s="199"/>
      <c r="CB645" s="199"/>
      <c r="CC645" s="199"/>
      <c r="CD645" s="199"/>
      <c r="CE645" s="199"/>
      <c r="CF645" s="199"/>
      <c r="CG645" s="199"/>
      <c r="CH645" s="199"/>
      <c r="CI645" s="199"/>
      <c r="CJ645" s="199"/>
      <c r="CK645" s="199"/>
      <c r="CL645" s="199"/>
      <c r="CN645" s="201"/>
      <c r="CO645" s="199"/>
      <c r="CP645" s="199"/>
      <c r="CQ645" s="199"/>
      <c r="CR645" s="199"/>
      <c r="CS645" s="199"/>
      <c r="CT645" s="199"/>
      <c r="CU645" s="199"/>
      <c r="CV645" s="199"/>
      <c r="CW645" s="199"/>
      <c r="CX645" s="199"/>
      <c r="CY645" s="199"/>
      <c r="CZ645" s="199"/>
      <c r="DA645" s="199"/>
      <c r="DB645" s="199"/>
      <c r="DC645" s="199"/>
      <c r="DD645" s="199"/>
      <c r="DE645" s="199"/>
      <c r="DF645" s="199"/>
      <c r="DG645" s="199"/>
      <c r="DH645" s="199"/>
      <c r="DI645" s="199"/>
      <c r="DJ645" s="199"/>
      <c r="DK645" s="199"/>
      <c r="DL645" s="199"/>
    </row>
    <row r="646" spans="1:116" x14ac:dyDescent="0.35">
      <c r="A646" s="174"/>
      <c r="E646" s="8"/>
      <c r="G646" s="175" t="s">
        <v>505</v>
      </c>
      <c r="H646" s="200"/>
      <c r="I646" s="201"/>
      <c r="J646" s="201"/>
      <c r="K646" s="202"/>
      <c r="L646" s="202"/>
      <c r="M646" s="202"/>
      <c r="N646" s="202"/>
      <c r="O646" s="202"/>
      <c r="P646" s="202"/>
      <c r="R646" s="202"/>
      <c r="S646" s="190"/>
      <c r="T646" s="190"/>
      <c r="U646" s="190"/>
      <c r="V646" s="190"/>
      <c r="W646" s="190"/>
      <c r="X646" s="190"/>
      <c r="Y646" s="190"/>
      <c r="Z646" s="190"/>
      <c r="AA646" s="190"/>
      <c r="AB646" s="190"/>
      <c r="AC646" s="190"/>
      <c r="AD646" s="190"/>
      <c r="AE646" s="190"/>
      <c r="AF646" s="190"/>
      <c r="AG646" s="190"/>
      <c r="AH646" s="190"/>
      <c r="AI646" s="190"/>
      <c r="AJ646" s="190"/>
      <c r="AK646" s="190"/>
      <c r="AL646" s="190"/>
      <c r="AM646" s="190"/>
      <c r="AN646" s="190"/>
      <c r="AO646" s="190"/>
      <c r="AP646" s="190"/>
      <c r="AQ646" s="190"/>
      <c r="AR646" s="190"/>
      <c r="AS646" s="190"/>
      <c r="AT646" s="190"/>
      <c r="AU646" s="190"/>
      <c r="AV646" s="190"/>
      <c r="AW646" s="190"/>
      <c r="AX646" s="190"/>
      <c r="AY646" s="190"/>
      <c r="AZ646" s="190"/>
      <c r="BA646" s="190"/>
      <c r="BB646" s="190"/>
      <c r="BC646" s="190"/>
      <c r="BD646" s="190"/>
      <c r="BE646" s="190"/>
      <c r="BF646" s="190"/>
      <c r="BG646" s="190"/>
      <c r="BH646" s="190"/>
      <c r="BI646" s="190"/>
      <c r="BJ646" s="190"/>
      <c r="BK646" s="190"/>
      <c r="BL646" s="190"/>
      <c r="BM646" s="190"/>
      <c r="BN646" s="190"/>
      <c r="BO646" s="190"/>
      <c r="BP646" s="190"/>
      <c r="BQ646" s="190"/>
      <c r="BR646" s="190"/>
      <c r="BS646" s="190"/>
      <c r="BT646" s="190"/>
      <c r="BU646" s="190"/>
      <c r="BV646" s="190"/>
      <c r="BW646" s="190"/>
      <c r="BX646" s="190"/>
      <c r="BY646" s="190"/>
      <c r="BZ646" s="190"/>
      <c r="CA646" s="190"/>
      <c r="CB646" s="190"/>
      <c r="CC646" s="190"/>
      <c r="CD646" s="190"/>
      <c r="CE646" s="190"/>
      <c r="CF646" s="190"/>
      <c r="CG646" s="190"/>
      <c r="CH646" s="190"/>
      <c r="CI646" s="190"/>
      <c r="CJ646" s="190"/>
      <c r="CK646" s="190"/>
      <c r="CL646" s="190"/>
      <c r="CN646" s="201"/>
      <c r="CO646" s="190"/>
      <c r="CP646" s="190"/>
      <c r="CQ646" s="190"/>
      <c r="CR646" s="190"/>
      <c r="CS646" s="190"/>
      <c r="CT646" s="190"/>
      <c r="CU646" s="190"/>
      <c r="CV646" s="190"/>
      <c r="CW646" s="190"/>
      <c r="CX646" s="190"/>
      <c r="CY646" s="190"/>
      <c r="CZ646" s="190"/>
      <c r="DA646" s="190"/>
      <c r="DB646" s="190"/>
      <c r="DC646" s="190"/>
      <c r="DD646" s="190"/>
      <c r="DE646" s="190"/>
      <c r="DF646" s="190"/>
      <c r="DG646" s="190"/>
      <c r="DH646" s="190"/>
      <c r="DI646" s="190"/>
      <c r="DJ646" s="190"/>
      <c r="DK646" s="190"/>
      <c r="DL646" s="190"/>
    </row>
    <row r="647" spans="1:116" x14ac:dyDescent="0.35">
      <c r="A647" s="174"/>
      <c r="E647" s="8"/>
      <c r="G647" s="175" t="s">
        <v>463</v>
      </c>
      <c r="H647" s="200"/>
      <c r="I647" s="201"/>
      <c r="J647" s="201"/>
      <c r="K647" s="202"/>
      <c r="L647" s="202"/>
      <c r="M647" s="202"/>
      <c r="N647" s="202"/>
      <c r="O647" s="202"/>
      <c r="P647" s="202"/>
      <c r="R647" s="202"/>
      <c r="S647" s="190" t="str">
        <f t="shared" ref="S647:CD647" si="858">S$22</f>
        <v>S$18</v>
      </c>
      <c r="T647" s="190" t="str">
        <f t="shared" si="858"/>
        <v>T$18</v>
      </c>
      <c r="U647" s="190" t="str">
        <f t="shared" si="858"/>
        <v>U$18</v>
      </c>
      <c r="V647" s="190" t="str">
        <f t="shared" si="858"/>
        <v>V$18</v>
      </c>
      <c r="W647" s="190" t="str">
        <f t="shared" si="858"/>
        <v>W$18</v>
      </c>
      <c r="X647" s="190" t="str">
        <f t="shared" si="858"/>
        <v>X$18</v>
      </c>
      <c r="Y647" s="190" t="str">
        <f t="shared" si="858"/>
        <v>Y$18</v>
      </c>
      <c r="Z647" s="190" t="str">
        <f t="shared" si="858"/>
        <v>Z$18</v>
      </c>
      <c r="AA647" s="190" t="str">
        <f t="shared" si="858"/>
        <v>AA$18</v>
      </c>
      <c r="AB647" s="190" t="str">
        <f t="shared" si="858"/>
        <v>AB$18</v>
      </c>
      <c r="AC647" s="190" t="str">
        <f t="shared" si="858"/>
        <v>AC$18</v>
      </c>
      <c r="AD647" s="190" t="str">
        <f t="shared" si="858"/>
        <v>AD$18</v>
      </c>
      <c r="AE647" s="190" t="str">
        <f t="shared" si="858"/>
        <v>AE$18</v>
      </c>
      <c r="AF647" s="190" t="str">
        <f t="shared" si="858"/>
        <v>AF$18</v>
      </c>
      <c r="AG647" s="190" t="str">
        <f t="shared" si="858"/>
        <v>AG$18</v>
      </c>
      <c r="AH647" s="190" t="str">
        <f t="shared" si="858"/>
        <v>AH$18</v>
      </c>
      <c r="AI647" s="190" t="str">
        <f t="shared" si="858"/>
        <v>AI$18</v>
      </c>
      <c r="AJ647" s="190" t="str">
        <f t="shared" si="858"/>
        <v>AJ$18</v>
      </c>
      <c r="AK647" s="190" t="str">
        <f t="shared" si="858"/>
        <v>AK$18</v>
      </c>
      <c r="AL647" s="190" t="str">
        <f t="shared" si="858"/>
        <v>AL$18</v>
      </c>
      <c r="AM647" s="190" t="str">
        <f t="shared" si="858"/>
        <v>AM$18</v>
      </c>
      <c r="AN647" s="190" t="str">
        <f t="shared" si="858"/>
        <v>AN$18</v>
      </c>
      <c r="AO647" s="190" t="str">
        <f t="shared" si="858"/>
        <v>AO$18</v>
      </c>
      <c r="AP647" s="190" t="str">
        <f t="shared" si="858"/>
        <v>AP$18</v>
      </c>
      <c r="AQ647" s="190" t="str">
        <f t="shared" si="858"/>
        <v>AQ$18</v>
      </c>
      <c r="AR647" s="190" t="str">
        <f t="shared" si="858"/>
        <v>AR$18</v>
      </c>
      <c r="AS647" s="190" t="str">
        <f t="shared" si="858"/>
        <v>AS$18</v>
      </c>
      <c r="AT647" s="190" t="str">
        <f t="shared" si="858"/>
        <v>AT$18</v>
      </c>
      <c r="AU647" s="190" t="str">
        <f t="shared" si="858"/>
        <v>AU$18</v>
      </c>
      <c r="AV647" s="190" t="str">
        <f t="shared" si="858"/>
        <v>AV$18</v>
      </c>
      <c r="AW647" s="190" t="str">
        <f t="shared" si="858"/>
        <v>AW$18</v>
      </c>
      <c r="AX647" s="190" t="str">
        <f t="shared" si="858"/>
        <v>AX$18</v>
      </c>
      <c r="AY647" s="190" t="str">
        <f t="shared" si="858"/>
        <v>AY$18</v>
      </c>
      <c r="AZ647" s="190" t="str">
        <f t="shared" si="858"/>
        <v>AZ$18</v>
      </c>
      <c r="BA647" s="190" t="str">
        <f t="shared" si="858"/>
        <v>BA$18</v>
      </c>
      <c r="BB647" s="190" t="str">
        <f t="shared" si="858"/>
        <v>BB$18</v>
      </c>
      <c r="BC647" s="190" t="str">
        <f t="shared" si="858"/>
        <v>BC$18</v>
      </c>
      <c r="BD647" s="190" t="str">
        <f t="shared" si="858"/>
        <v>BD$18</v>
      </c>
      <c r="BE647" s="190" t="str">
        <f t="shared" si="858"/>
        <v>BE$18</v>
      </c>
      <c r="BF647" s="190" t="str">
        <f t="shared" si="858"/>
        <v>BF$18</v>
      </c>
      <c r="BG647" s="190" t="str">
        <f t="shared" si="858"/>
        <v>BG$18</v>
      </c>
      <c r="BH647" s="190" t="str">
        <f t="shared" si="858"/>
        <v>BH$18</v>
      </c>
      <c r="BI647" s="190" t="str">
        <f t="shared" si="858"/>
        <v>BI$18</v>
      </c>
      <c r="BJ647" s="190" t="str">
        <f t="shared" si="858"/>
        <v>BJ$18</v>
      </c>
      <c r="BK647" s="190" t="str">
        <f t="shared" si="858"/>
        <v>BK$18</v>
      </c>
      <c r="BL647" s="190" t="str">
        <f t="shared" si="858"/>
        <v>BL$18</v>
      </c>
      <c r="BM647" s="190" t="str">
        <f t="shared" si="858"/>
        <v>BM$18</v>
      </c>
      <c r="BN647" s="190" t="str">
        <f t="shared" si="858"/>
        <v>BN$18</v>
      </c>
      <c r="BO647" s="190" t="str">
        <f t="shared" si="858"/>
        <v>BO$18</v>
      </c>
      <c r="BP647" s="190" t="str">
        <f t="shared" si="858"/>
        <v>BP$18</v>
      </c>
      <c r="BQ647" s="190" t="str">
        <f t="shared" si="858"/>
        <v>BQ$18</v>
      </c>
      <c r="BR647" s="190" t="str">
        <f t="shared" si="858"/>
        <v>BR$18</v>
      </c>
      <c r="BS647" s="190" t="str">
        <f t="shared" si="858"/>
        <v>BS$18</v>
      </c>
      <c r="BT647" s="190" t="str">
        <f t="shared" si="858"/>
        <v>BT$18</v>
      </c>
      <c r="BU647" s="190" t="str">
        <f t="shared" si="858"/>
        <v>BU$18</v>
      </c>
      <c r="BV647" s="190" t="str">
        <f t="shared" si="858"/>
        <v>BV$18</v>
      </c>
      <c r="BW647" s="190" t="str">
        <f t="shared" si="858"/>
        <v>BW$18</v>
      </c>
      <c r="BX647" s="190" t="str">
        <f t="shared" si="858"/>
        <v>BX$18</v>
      </c>
      <c r="BY647" s="190" t="str">
        <f t="shared" si="858"/>
        <v>BY$18</v>
      </c>
      <c r="BZ647" s="190" t="str">
        <f t="shared" si="858"/>
        <v>BZ$18</v>
      </c>
      <c r="CA647" s="190" t="str">
        <f t="shared" si="858"/>
        <v>CA$18</v>
      </c>
      <c r="CB647" s="190" t="str">
        <f t="shared" si="858"/>
        <v>CB$18</v>
      </c>
      <c r="CC647" s="190" t="str">
        <f t="shared" si="858"/>
        <v>CC$18</v>
      </c>
      <c r="CD647" s="190" t="str">
        <f t="shared" si="858"/>
        <v>CD$18</v>
      </c>
      <c r="CE647" s="190" t="str">
        <f t="shared" ref="CE647:CL647" si="859">CE$22</f>
        <v>CE$18</v>
      </c>
      <c r="CF647" s="190" t="str">
        <f t="shared" si="859"/>
        <v>CF$18</v>
      </c>
      <c r="CG647" s="190" t="str">
        <f t="shared" si="859"/>
        <v>CG$18</v>
      </c>
      <c r="CH647" s="190" t="str">
        <f t="shared" si="859"/>
        <v>CH$18</v>
      </c>
      <c r="CI647" s="190" t="str">
        <f t="shared" si="859"/>
        <v>CI$18</v>
      </c>
      <c r="CJ647" s="190" t="str">
        <f t="shared" si="859"/>
        <v>CJ$18</v>
      </c>
      <c r="CK647" s="190" t="str">
        <f t="shared" si="859"/>
        <v>CK$18</v>
      </c>
      <c r="CL647" s="190" t="str">
        <f t="shared" si="859"/>
        <v>CL$18</v>
      </c>
      <c r="CN647" s="201"/>
      <c r="CO647" s="190" t="str">
        <f t="shared" ref="CO647:DL647" si="860">CO$22</f>
        <v>CO$18</v>
      </c>
      <c r="CP647" s="190" t="str">
        <f t="shared" si="860"/>
        <v>CP$18</v>
      </c>
      <c r="CQ647" s="190" t="str">
        <f t="shared" si="860"/>
        <v>CQ$18</v>
      </c>
      <c r="CR647" s="190" t="str">
        <f t="shared" si="860"/>
        <v>CR$18</v>
      </c>
      <c r="CS647" s="190" t="str">
        <f t="shared" si="860"/>
        <v>CS$18</v>
      </c>
      <c r="CT647" s="190" t="str">
        <f t="shared" si="860"/>
        <v>CT$18</v>
      </c>
      <c r="CU647" s="190" t="str">
        <f t="shared" si="860"/>
        <v>CU$18</v>
      </c>
      <c r="CV647" s="190" t="str">
        <f t="shared" si="860"/>
        <v>CV$18</v>
      </c>
      <c r="CW647" s="190" t="str">
        <f t="shared" si="860"/>
        <v>CW$18</v>
      </c>
      <c r="CX647" s="190" t="str">
        <f t="shared" si="860"/>
        <v>CX$18</v>
      </c>
      <c r="CY647" s="190" t="str">
        <f t="shared" si="860"/>
        <v>CY$18</v>
      </c>
      <c r="CZ647" s="190" t="str">
        <f t="shared" si="860"/>
        <v>CZ$18</v>
      </c>
      <c r="DA647" s="190" t="str">
        <f t="shared" si="860"/>
        <v>DA$18</v>
      </c>
      <c r="DB647" s="190" t="str">
        <f t="shared" si="860"/>
        <v>DB$18</v>
      </c>
      <c r="DC647" s="190" t="str">
        <f t="shared" si="860"/>
        <v>DC$18</v>
      </c>
      <c r="DD647" s="190" t="str">
        <f t="shared" si="860"/>
        <v>DD$18</v>
      </c>
      <c r="DE647" s="190" t="str">
        <f t="shared" si="860"/>
        <v>DE$18</v>
      </c>
      <c r="DF647" s="190" t="str">
        <f t="shared" si="860"/>
        <v>DF$18</v>
      </c>
      <c r="DG647" s="190" t="str">
        <f t="shared" si="860"/>
        <v>DG$18</v>
      </c>
      <c r="DH647" s="190" t="str">
        <f t="shared" si="860"/>
        <v>DH$18</v>
      </c>
      <c r="DI647" s="190" t="str">
        <f t="shared" si="860"/>
        <v>DI$18</v>
      </c>
      <c r="DJ647" s="190" t="str">
        <f t="shared" si="860"/>
        <v>DJ$18</v>
      </c>
      <c r="DK647" s="190" t="str">
        <f t="shared" si="860"/>
        <v>DK$18</v>
      </c>
      <c r="DL647" s="190" t="str">
        <f t="shared" si="860"/>
        <v>DL$18</v>
      </c>
    </row>
    <row r="648" spans="1:116" x14ac:dyDescent="0.35">
      <c r="A648" s="174"/>
      <c r="E648" s="8"/>
      <c r="G648" s="175" t="s">
        <v>464</v>
      </c>
      <c r="H648" s="200"/>
      <c r="I648" s="201"/>
      <c r="J648" s="201"/>
      <c r="K648" s="202"/>
      <c r="L648" s="202"/>
      <c r="M648" s="202"/>
      <c r="N648" s="202"/>
      <c r="O648" s="202"/>
      <c r="P648" s="202"/>
      <c r="R648" s="202"/>
      <c r="S648" s="190" t="str">
        <f t="shared" ref="S648:CD648" si="861">S$23</f>
        <v>S$19</v>
      </c>
      <c r="T648" s="190" t="str">
        <f t="shared" si="861"/>
        <v>T$19</v>
      </c>
      <c r="U648" s="190" t="str">
        <f t="shared" si="861"/>
        <v>U$19</v>
      </c>
      <c r="V648" s="190" t="str">
        <f t="shared" si="861"/>
        <v>V$19</v>
      </c>
      <c r="W648" s="190" t="str">
        <f t="shared" si="861"/>
        <v>W$19</v>
      </c>
      <c r="X648" s="190" t="str">
        <f t="shared" si="861"/>
        <v>X$19</v>
      </c>
      <c r="Y648" s="190" t="str">
        <f t="shared" si="861"/>
        <v>Y$19</v>
      </c>
      <c r="Z648" s="190" t="str">
        <f t="shared" si="861"/>
        <v>Z$19</v>
      </c>
      <c r="AA648" s="190" t="str">
        <f t="shared" si="861"/>
        <v>AA$19</v>
      </c>
      <c r="AB648" s="190" t="str">
        <f t="shared" si="861"/>
        <v>AB$19</v>
      </c>
      <c r="AC648" s="190" t="str">
        <f t="shared" si="861"/>
        <v>AC$19</v>
      </c>
      <c r="AD648" s="190" t="str">
        <f t="shared" si="861"/>
        <v>AD$19</v>
      </c>
      <c r="AE648" s="190" t="str">
        <f t="shared" si="861"/>
        <v>AE$19</v>
      </c>
      <c r="AF648" s="190" t="str">
        <f t="shared" si="861"/>
        <v>AF$19</v>
      </c>
      <c r="AG648" s="190" t="str">
        <f t="shared" si="861"/>
        <v>AG$19</v>
      </c>
      <c r="AH648" s="190" t="str">
        <f t="shared" si="861"/>
        <v>AH$19</v>
      </c>
      <c r="AI648" s="190" t="str">
        <f t="shared" si="861"/>
        <v>AI$19</v>
      </c>
      <c r="AJ648" s="190" t="str">
        <f t="shared" si="861"/>
        <v>AJ$19</v>
      </c>
      <c r="AK648" s="190" t="str">
        <f t="shared" si="861"/>
        <v>AK$19</v>
      </c>
      <c r="AL648" s="190" t="str">
        <f t="shared" si="861"/>
        <v>AL$19</v>
      </c>
      <c r="AM648" s="190" t="str">
        <f t="shared" si="861"/>
        <v>AM$19</v>
      </c>
      <c r="AN648" s="190" t="str">
        <f t="shared" si="861"/>
        <v>AN$19</v>
      </c>
      <c r="AO648" s="190" t="str">
        <f t="shared" si="861"/>
        <v>AO$19</v>
      </c>
      <c r="AP648" s="190" t="str">
        <f t="shared" si="861"/>
        <v>AP$19</v>
      </c>
      <c r="AQ648" s="190" t="str">
        <f t="shared" si="861"/>
        <v>AQ$19</v>
      </c>
      <c r="AR648" s="190" t="str">
        <f t="shared" si="861"/>
        <v>AR$19</v>
      </c>
      <c r="AS648" s="190" t="str">
        <f t="shared" si="861"/>
        <v>AS$19</v>
      </c>
      <c r="AT648" s="190" t="str">
        <f t="shared" si="861"/>
        <v>AT$19</v>
      </c>
      <c r="AU648" s="190" t="str">
        <f t="shared" si="861"/>
        <v>AU$19</v>
      </c>
      <c r="AV648" s="190" t="str">
        <f t="shared" si="861"/>
        <v>AV$19</v>
      </c>
      <c r="AW648" s="190" t="str">
        <f t="shared" si="861"/>
        <v>AW$19</v>
      </c>
      <c r="AX648" s="190" t="str">
        <f t="shared" si="861"/>
        <v>AX$19</v>
      </c>
      <c r="AY648" s="190" t="str">
        <f t="shared" si="861"/>
        <v>AY$19</v>
      </c>
      <c r="AZ648" s="190" t="str">
        <f t="shared" si="861"/>
        <v>AZ$19</v>
      </c>
      <c r="BA648" s="190" t="str">
        <f t="shared" si="861"/>
        <v>BA$19</v>
      </c>
      <c r="BB648" s="190" t="str">
        <f t="shared" si="861"/>
        <v>BB$19</v>
      </c>
      <c r="BC648" s="190" t="str">
        <f t="shared" si="861"/>
        <v>BC$19</v>
      </c>
      <c r="BD648" s="190" t="str">
        <f t="shared" si="861"/>
        <v>BD$19</v>
      </c>
      <c r="BE648" s="190" t="str">
        <f t="shared" si="861"/>
        <v>BE$19</v>
      </c>
      <c r="BF648" s="190" t="str">
        <f t="shared" si="861"/>
        <v>BF$19</v>
      </c>
      <c r="BG648" s="190" t="str">
        <f t="shared" si="861"/>
        <v>BG$19</v>
      </c>
      <c r="BH648" s="190" t="str">
        <f t="shared" si="861"/>
        <v>BH$19</v>
      </c>
      <c r="BI648" s="190" t="str">
        <f t="shared" si="861"/>
        <v>BI$19</v>
      </c>
      <c r="BJ648" s="190" t="str">
        <f t="shared" si="861"/>
        <v>BJ$19</v>
      </c>
      <c r="BK648" s="190" t="str">
        <f t="shared" si="861"/>
        <v>BK$19</v>
      </c>
      <c r="BL648" s="190" t="str">
        <f t="shared" si="861"/>
        <v>BL$19</v>
      </c>
      <c r="BM648" s="190" t="str">
        <f t="shared" si="861"/>
        <v>BM$19</v>
      </c>
      <c r="BN648" s="190" t="str">
        <f t="shared" si="861"/>
        <v>BN$19</v>
      </c>
      <c r="BO648" s="190" t="str">
        <f t="shared" si="861"/>
        <v>BO$19</v>
      </c>
      <c r="BP648" s="190" t="str">
        <f t="shared" si="861"/>
        <v>BP$19</v>
      </c>
      <c r="BQ648" s="190" t="str">
        <f t="shared" si="861"/>
        <v>BQ$19</v>
      </c>
      <c r="BR648" s="190" t="str">
        <f t="shared" si="861"/>
        <v>BR$19</v>
      </c>
      <c r="BS648" s="190" t="str">
        <f t="shared" si="861"/>
        <v>BS$19</v>
      </c>
      <c r="BT648" s="190" t="str">
        <f t="shared" si="861"/>
        <v>BT$19</v>
      </c>
      <c r="BU648" s="190" t="str">
        <f t="shared" si="861"/>
        <v>BU$19</v>
      </c>
      <c r="BV648" s="190" t="str">
        <f t="shared" si="861"/>
        <v>BV$19</v>
      </c>
      <c r="BW648" s="190" t="str">
        <f t="shared" si="861"/>
        <v>BW$19</v>
      </c>
      <c r="BX648" s="190" t="str">
        <f t="shared" si="861"/>
        <v>BX$19</v>
      </c>
      <c r="BY648" s="190" t="str">
        <f t="shared" si="861"/>
        <v>BY$19</v>
      </c>
      <c r="BZ648" s="190" t="str">
        <f t="shared" si="861"/>
        <v>BZ$19</v>
      </c>
      <c r="CA648" s="190" t="str">
        <f t="shared" si="861"/>
        <v>CA$19</v>
      </c>
      <c r="CB648" s="190" t="str">
        <f t="shared" si="861"/>
        <v>CB$19</v>
      </c>
      <c r="CC648" s="190" t="str">
        <f t="shared" si="861"/>
        <v>CC$19</v>
      </c>
      <c r="CD648" s="190" t="str">
        <f t="shared" si="861"/>
        <v>CD$19</v>
      </c>
      <c r="CE648" s="190" t="str">
        <f t="shared" ref="CE648:CL648" si="862">CE$23</f>
        <v>CE$19</v>
      </c>
      <c r="CF648" s="190" t="str">
        <f t="shared" si="862"/>
        <v>CF$19</v>
      </c>
      <c r="CG648" s="190" t="str">
        <f t="shared" si="862"/>
        <v>CG$19</v>
      </c>
      <c r="CH648" s="190" t="str">
        <f t="shared" si="862"/>
        <v>CH$19</v>
      </c>
      <c r="CI648" s="190" t="str">
        <f t="shared" si="862"/>
        <v>CI$19</v>
      </c>
      <c r="CJ648" s="190" t="str">
        <f t="shared" si="862"/>
        <v>CJ$19</v>
      </c>
      <c r="CK648" s="190" t="str">
        <f t="shared" si="862"/>
        <v>CK$19</v>
      </c>
      <c r="CL648" s="190" t="str">
        <f t="shared" si="862"/>
        <v>CL$19</v>
      </c>
      <c r="CN648" s="201"/>
      <c r="CO648" s="190" t="str">
        <f t="shared" ref="CO648:DL648" si="863">CO$23</f>
        <v>CO$19</v>
      </c>
      <c r="CP648" s="190" t="str">
        <f t="shared" si="863"/>
        <v>CP$19</v>
      </c>
      <c r="CQ648" s="190" t="str">
        <f t="shared" si="863"/>
        <v>CQ$19</v>
      </c>
      <c r="CR648" s="190" t="str">
        <f t="shared" si="863"/>
        <v>CR$19</v>
      </c>
      <c r="CS648" s="190" t="str">
        <f t="shared" si="863"/>
        <v>CS$19</v>
      </c>
      <c r="CT648" s="190" t="str">
        <f t="shared" si="863"/>
        <v>CT$19</v>
      </c>
      <c r="CU648" s="190" t="str">
        <f t="shared" si="863"/>
        <v>CU$19</v>
      </c>
      <c r="CV648" s="190" t="str">
        <f t="shared" si="863"/>
        <v>CV$19</v>
      </c>
      <c r="CW648" s="190" t="str">
        <f t="shared" si="863"/>
        <v>CW$19</v>
      </c>
      <c r="CX648" s="190" t="str">
        <f t="shared" si="863"/>
        <v>CX$19</v>
      </c>
      <c r="CY648" s="190" t="str">
        <f t="shared" si="863"/>
        <v>CY$19</v>
      </c>
      <c r="CZ648" s="190" t="str">
        <f t="shared" si="863"/>
        <v>CZ$19</v>
      </c>
      <c r="DA648" s="190" t="str">
        <f t="shared" si="863"/>
        <v>DA$19</v>
      </c>
      <c r="DB648" s="190" t="str">
        <f t="shared" si="863"/>
        <v>DB$19</v>
      </c>
      <c r="DC648" s="190" t="str">
        <f t="shared" si="863"/>
        <v>DC$19</v>
      </c>
      <c r="DD648" s="190" t="str">
        <f t="shared" si="863"/>
        <v>DD$19</v>
      </c>
      <c r="DE648" s="190" t="str">
        <f t="shared" si="863"/>
        <v>DE$19</v>
      </c>
      <c r="DF648" s="190" t="str">
        <f t="shared" si="863"/>
        <v>DF$19</v>
      </c>
      <c r="DG648" s="190" t="str">
        <f t="shared" si="863"/>
        <v>DG$19</v>
      </c>
      <c r="DH648" s="190" t="str">
        <f t="shared" si="863"/>
        <v>DH$19</v>
      </c>
      <c r="DI648" s="190" t="str">
        <f t="shared" si="863"/>
        <v>DI$19</v>
      </c>
      <c r="DJ648" s="190" t="str">
        <f t="shared" si="863"/>
        <v>DJ$19</v>
      </c>
      <c r="DK648" s="190" t="str">
        <f t="shared" si="863"/>
        <v>DK$19</v>
      </c>
      <c r="DL648" s="190" t="str">
        <f t="shared" si="863"/>
        <v>DL$19</v>
      </c>
    </row>
    <row r="649" spans="1:116" x14ac:dyDescent="0.35">
      <c r="A649" s="31" t="s">
        <v>218</v>
      </c>
      <c r="B649" s="31" t="s">
        <v>81</v>
      </c>
      <c r="C649" s="31"/>
      <c r="D649" t="s">
        <v>812</v>
      </c>
      <c r="E649" s="8" t="str">
        <f t="shared" ref="E649:E651" si="864">ROW()&amp;" "&amp;D649</f>
        <v>649 LISTSALES-PV</v>
      </c>
      <c r="F649" t="s">
        <v>797</v>
      </c>
      <c r="G649" s="66" t="s">
        <v>779</v>
      </c>
      <c r="H649" s="22"/>
      <c r="I649" s="306"/>
      <c r="J649" s="306"/>
      <c r="K649" s="22"/>
      <c r="L649" s="22"/>
      <c r="M649" s="22"/>
      <c r="N649" s="22"/>
      <c r="O649" s="22"/>
      <c r="P649" s="22"/>
      <c r="R649" s="66"/>
      <c r="S649" s="66"/>
      <c r="T649" s="66"/>
      <c r="U649" s="66"/>
      <c r="V649" s="66"/>
      <c r="W649" s="66"/>
      <c r="X649" s="66"/>
      <c r="Y649" s="66"/>
      <c r="Z649" s="66"/>
      <c r="AA649" s="66"/>
      <c r="AB649" s="66"/>
      <c r="AC649" s="66"/>
      <c r="AD649" s="66"/>
      <c r="AE649" s="66"/>
      <c r="AF649" s="66"/>
      <c r="AG649" s="66"/>
      <c r="AH649" s="66"/>
      <c r="AI649" s="66"/>
      <c r="AJ649" s="66"/>
      <c r="AK649" s="66"/>
      <c r="AL649" s="66"/>
      <c r="AM649" s="66"/>
      <c r="AN649" s="66"/>
      <c r="AO649" s="66"/>
      <c r="AP649" s="66"/>
      <c r="AQ649" s="66"/>
      <c r="AR649" s="66"/>
      <c r="AS649" s="66"/>
      <c r="AT649" s="66"/>
      <c r="AU649" s="66"/>
      <c r="AV649" s="66"/>
      <c r="AW649" s="66"/>
      <c r="AX649" s="66"/>
      <c r="AY649" s="66"/>
      <c r="AZ649" s="66"/>
      <c r="BA649" s="66"/>
      <c r="BB649" s="66"/>
      <c r="BC649" s="66"/>
      <c r="BD649" s="66"/>
      <c r="BE649" s="66"/>
      <c r="BF649" s="66"/>
      <c r="BG649" s="66"/>
      <c r="BH649" s="66"/>
      <c r="BI649" s="66"/>
      <c r="BJ649" s="66"/>
      <c r="BK649" s="66"/>
      <c r="BL649" s="66"/>
      <c r="BM649" s="66"/>
      <c r="BN649" s="66"/>
      <c r="BO649" s="66"/>
      <c r="BP649" s="66"/>
      <c r="BQ649" s="66"/>
      <c r="BR649" s="66"/>
      <c r="BS649" s="66"/>
      <c r="BT649" s="66"/>
      <c r="BU649" s="66"/>
      <c r="BV649" s="66"/>
      <c r="BW649" s="66"/>
      <c r="BX649" s="66"/>
      <c r="BY649" s="66"/>
      <c r="BZ649" s="66"/>
      <c r="CA649" s="66"/>
      <c r="CB649" s="66"/>
      <c r="CC649" s="66"/>
      <c r="CD649" s="66"/>
      <c r="CE649" s="66"/>
      <c r="CF649" s="66"/>
      <c r="CG649" s="66"/>
      <c r="CH649" s="66"/>
      <c r="CI649" s="66"/>
      <c r="CJ649" s="66"/>
      <c r="CK649" s="66"/>
      <c r="CL649" s="66"/>
      <c r="CM649" s="66"/>
      <c r="CN649" s="66"/>
      <c r="CO649" s="66"/>
      <c r="CP649" s="66"/>
      <c r="CQ649" s="66"/>
      <c r="CR649" s="66"/>
      <c r="CS649" s="66"/>
      <c r="CT649" s="66"/>
      <c r="CU649" s="66"/>
      <c r="CV649" s="66"/>
      <c r="CW649" s="66"/>
      <c r="CX649" s="66"/>
      <c r="CY649" s="66"/>
      <c r="CZ649" s="66"/>
      <c r="DA649" s="66"/>
      <c r="DB649" s="66"/>
      <c r="DC649" s="66"/>
      <c r="DD649" s="66"/>
      <c r="DE649" s="66"/>
      <c r="DF649" s="66"/>
      <c r="DG649" s="66"/>
      <c r="DH649" s="66"/>
      <c r="DI649" s="66"/>
      <c r="DJ649" s="66"/>
      <c r="DK649" s="66"/>
      <c r="DL649" s="66"/>
    </row>
    <row r="650" spans="1:116" x14ac:dyDescent="0.35">
      <c r="B650" t="s">
        <v>332</v>
      </c>
      <c r="D650" t="s">
        <v>812</v>
      </c>
      <c r="E650" s="8" t="str">
        <f t="shared" si="864"/>
        <v>650 LISTSALES-PV</v>
      </c>
      <c r="G650" s="95" t="s">
        <v>813</v>
      </c>
      <c r="H650" s="31"/>
      <c r="I650" s="73"/>
      <c r="J650" s="73"/>
      <c r="K650" s="58"/>
      <c r="L650" s="58"/>
      <c r="M650" s="58"/>
      <c r="N650" s="58"/>
      <c r="O650" s="58"/>
      <c r="P650" s="58"/>
      <c r="R650" s="33"/>
      <c r="CM650" s="8"/>
      <c r="CN650" s="8"/>
      <c r="CO650" s="8"/>
      <c r="CP650" s="8"/>
      <c r="CQ650" s="8"/>
      <c r="CR650" s="8"/>
      <c r="CS650" s="8"/>
      <c r="CT650" s="8"/>
      <c r="CU650" s="8"/>
      <c r="CV650" s="8"/>
      <c r="CW650" s="8"/>
      <c r="CX650" s="8"/>
      <c r="CY650" s="8"/>
      <c r="CZ650" s="8"/>
      <c r="DA650" s="8"/>
      <c r="DB650" s="8"/>
      <c r="DC650" s="8"/>
      <c r="DD650" s="8"/>
      <c r="DE650" s="8"/>
      <c r="DF650" s="8"/>
      <c r="DG650" s="8"/>
      <c r="DH650" s="8"/>
      <c r="DI650" s="8"/>
      <c r="DJ650" s="8"/>
      <c r="DK650" s="8"/>
      <c r="DL650" s="8"/>
    </row>
    <row r="651" spans="1:116" x14ac:dyDescent="0.35">
      <c r="D651" t="s">
        <v>812</v>
      </c>
      <c r="E651" s="8" t="str">
        <f t="shared" si="864"/>
        <v>651 LISTSALES-PV</v>
      </c>
      <c r="G651" s="125"/>
      <c r="H651" s="31"/>
      <c r="I651" s="73"/>
      <c r="J651" s="73"/>
      <c r="K651" s="58"/>
      <c r="L651" s="58"/>
      <c r="M651" s="58"/>
      <c r="N651" s="58"/>
      <c r="O651" s="58"/>
      <c r="P651" s="58"/>
      <c r="R651" s="33"/>
      <c r="CM651" s="8"/>
      <c r="CN651" s="8"/>
      <c r="CO651" s="8"/>
      <c r="CP651" s="8"/>
      <c r="CQ651" s="8"/>
      <c r="CR651" s="8"/>
      <c r="CS651" s="8"/>
      <c r="CT651" s="8"/>
      <c r="CU651" s="8"/>
      <c r="CV651" s="8"/>
      <c r="CW651" s="8"/>
      <c r="CX651" s="8"/>
      <c r="CY651" s="8"/>
      <c r="CZ651" s="8"/>
      <c r="DA651" s="8"/>
      <c r="DB651" s="8"/>
      <c r="DC651" s="8"/>
      <c r="DD651" s="8"/>
      <c r="DE651" s="8"/>
      <c r="DF651" s="8"/>
      <c r="DG651" s="8"/>
      <c r="DH651" s="8"/>
      <c r="DI651" s="8"/>
      <c r="DJ651" s="8"/>
      <c r="DK651" s="8"/>
      <c r="DL651" s="8"/>
    </row>
    <row r="652" spans="1:116" x14ac:dyDescent="0.35">
      <c r="D652" t="s">
        <v>812</v>
      </c>
      <c r="E652" s="8" t="str">
        <f t="shared" ref="E652:E706" si="865">ROW()&amp;" "&amp;D652</f>
        <v>652 LISTSALES-PV</v>
      </c>
      <c r="G652" s="95" t="s">
        <v>814</v>
      </c>
      <c r="H652" s="31"/>
      <c r="I652" s="73"/>
      <c r="J652" s="73"/>
      <c r="K652" s="58"/>
      <c r="L652" s="58"/>
      <c r="M652" s="58"/>
      <c r="N652" s="58"/>
      <c r="O652" s="58"/>
      <c r="P652" s="58"/>
      <c r="R652" s="33"/>
      <c r="CM652" s="8"/>
      <c r="CN652" s="8"/>
      <c r="CO652" s="8"/>
      <c r="CP652" s="8"/>
      <c r="CQ652" s="8"/>
      <c r="CR652" s="8"/>
      <c r="CS652" s="8"/>
      <c r="CT652" s="8"/>
      <c r="CU652" s="8"/>
      <c r="CV652" s="8"/>
      <c r="CW652" s="8"/>
      <c r="CX652" s="8"/>
      <c r="CY652" s="8"/>
      <c r="CZ652" s="8"/>
      <c r="DA652" s="8"/>
      <c r="DB652" s="8"/>
      <c r="DC652" s="8"/>
      <c r="DD652" s="8"/>
      <c r="DE652" s="8"/>
      <c r="DF652" s="8"/>
      <c r="DG652" s="8"/>
      <c r="DH652" s="8"/>
      <c r="DI652" s="8"/>
      <c r="DJ652" s="8"/>
      <c r="DK652" s="8"/>
      <c r="DL652" s="8"/>
    </row>
    <row r="653" spans="1:116" x14ac:dyDescent="0.35">
      <c r="D653" t="s">
        <v>812</v>
      </c>
      <c r="E653" s="8" t="str">
        <f t="shared" si="865"/>
        <v>653 LISTSALES-PV</v>
      </c>
      <c r="G653" s="145" t="s">
        <v>519</v>
      </c>
      <c r="H653" s="31"/>
      <c r="I653" s="73"/>
      <c r="J653" s="380"/>
      <c r="K653" s="380">
        <v>0.2</v>
      </c>
      <c r="L653" s="380">
        <v>0.2</v>
      </c>
      <c r="M653" s="380">
        <v>0.2</v>
      </c>
      <c r="N653" s="380">
        <v>0.2</v>
      </c>
      <c r="O653" s="380">
        <v>0.2</v>
      </c>
      <c r="P653" s="380">
        <v>0.2</v>
      </c>
      <c r="R653" s="33"/>
      <c r="S653" s="20" cm="1">
        <f t="array" ref="S653">INDEX($K:$P,ROW(),MATCH(S$3,$K$2:$P$2,0))</f>
        <v>0.2</v>
      </c>
      <c r="T653" s="20" cm="1">
        <f t="array" ref="T653">INDEX($K:$P,ROW(),MATCH(T$3,$K$2:$P$2,0))</f>
        <v>0.2</v>
      </c>
      <c r="U653" s="20" cm="1">
        <f t="array" ref="U653">INDEX($K:$P,ROW(),MATCH(U$3,$K$2:$P$2,0))</f>
        <v>0.2</v>
      </c>
      <c r="V653" s="20" cm="1">
        <f t="array" ref="V653">INDEX($K:$P,ROW(),MATCH(V$3,$K$2:$P$2,0))</f>
        <v>0.2</v>
      </c>
      <c r="W653" s="20" cm="1">
        <f t="array" ref="W653">INDEX($K:$P,ROW(),MATCH(W$3,$K$2:$P$2,0))</f>
        <v>0.2</v>
      </c>
      <c r="X653" s="20" cm="1">
        <f t="array" ref="X653">INDEX($K:$P,ROW(),MATCH(X$3,$K$2:$P$2,0))</f>
        <v>0.2</v>
      </c>
      <c r="Y653" s="20" cm="1">
        <f t="array" ref="Y653">INDEX($K:$P,ROW(),MATCH(Y$3,$K$2:$P$2,0))</f>
        <v>0.2</v>
      </c>
      <c r="Z653" s="20" cm="1">
        <f t="array" ref="Z653">INDEX($K:$P,ROW(),MATCH(Z$3,$K$2:$P$2,0))</f>
        <v>0.2</v>
      </c>
      <c r="AA653" s="20" cm="1">
        <f t="array" ref="AA653">INDEX($K:$P,ROW(),MATCH(AA$3,$K$2:$P$2,0))</f>
        <v>0.2</v>
      </c>
      <c r="AB653" s="20" cm="1">
        <f t="array" ref="AB653">INDEX($K:$P,ROW(),MATCH(AB$3,$K$2:$P$2,0))</f>
        <v>0.2</v>
      </c>
      <c r="AC653" s="20" cm="1">
        <f t="array" ref="AC653">INDEX($K:$P,ROW(),MATCH(AC$3,$K$2:$P$2,0))</f>
        <v>0.2</v>
      </c>
      <c r="AD653" s="20" cm="1">
        <f t="array" ref="AD653">INDEX($K:$P,ROW(),MATCH(AD$3,$K$2:$P$2,0))</f>
        <v>0.2</v>
      </c>
      <c r="AE653" s="20" cm="1">
        <f t="array" ref="AE653">INDEX($K:$P,ROW(),MATCH(AE$3,$K$2:$P$2,0))</f>
        <v>0.2</v>
      </c>
      <c r="AF653" s="20" cm="1">
        <f t="array" ref="AF653">INDEX($K:$P,ROW(),MATCH(AF$3,$K$2:$P$2,0))</f>
        <v>0.2</v>
      </c>
      <c r="AG653" s="20" cm="1">
        <f t="array" ref="AG653">INDEX($K:$P,ROW(),MATCH(AG$3,$K$2:$P$2,0))</f>
        <v>0.2</v>
      </c>
      <c r="AH653" s="20" cm="1">
        <f t="array" ref="AH653">INDEX($K:$P,ROW(),MATCH(AH$3,$K$2:$P$2,0))</f>
        <v>0.2</v>
      </c>
      <c r="AI653" s="20" cm="1">
        <f t="array" ref="AI653">INDEX($K:$P,ROW(),MATCH(AI$3,$K$2:$P$2,0))</f>
        <v>0.2</v>
      </c>
      <c r="AJ653" s="20" cm="1">
        <f t="array" ref="AJ653">INDEX($K:$P,ROW(),MATCH(AJ$3,$K$2:$P$2,0))</f>
        <v>0.2</v>
      </c>
      <c r="AK653" s="20" cm="1">
        <f t="array" ref="AK653">INDEX($K:$P,ROW(),MATCH(AK$3,$K$2:$P$2,0))</f>
        <v>0.2</v>
      </c>
      <c r="AL653" s="20" cm="1">
        <f t="array" ref="AL653">INDEX($K:$P,ROW(),MATCH(AL$3,$K$2:$P$2,0))</f>
        <v>0.2</v>
      </c>
      <c r="AM653" s="20" cm="1">
        <f t="array" ref="AM653">INDEX($K:$P,ROW(),MATCH(AM$3,$K$2:$P$2,0))</f>
        <v>0.2</v>
      </c>
      <c r="AN653" s="20" cm="1">
        <f t="array" ref="AN653">INDEX($K:$P,ROW(),MATCH(AN$3,$K$2:$P$2,0))</f>
        <v>0.2</v>
      </c>
      <c r="AO653" s="20" cm="1">
        <f t="array" ref="AO653">INDEX($K:$P,ROW(),MATCH(AO$3,$K$2:$P$2,0))</f>
        <v>0.2</v>
      </c>
      <c r="AP653" s="20" cm="1">
        <f t="array" ref="AP653">INDEX($K:$P,ROW(),MATCH(AP$3,$K$2:$P$2,0))</f>
        <v>0.2</v>
      </c>
      <c r="AQ653" s="20" cm="1">
        <f t="array" ref="AQ653">INDEX($K:$P,ROW(),MATCH(AQ$3,$K$2:$P$2,0))</f>
        <v>0.2</v>
      </c>
      <c r="AR653" s="20" cm="1">
        <f t="array" ref="AR653">INDEX($K:$P,ROW(),MATCH(AR$3,$K$2:$P$2,0))</f>
        <v>0.2</v>
      </c>
      <c r="AS653" s="20" cm="1">
        <f t="array" ref="AS653">INDEX($K:$P,ROW(),MATCH(AS$3,$K$2:$P$2,0))</f>
        <v>0.2</v>
      </c>
      <c r="AT653" s="20" cm="1">
        <f t="array" ref="AT653">INDEX($K:$P,ROW(),MATCH(AT$3,$K$2:$P$2,0))</f>
        <v>0.2</v>
      </c>
      <c r="AU653" s="20" cm="1">
        <f t="array" ref="AU653">INDEX($K:$P,ROW(),MATCH(AU$3,$K$2:$P$2,0))</f>
        <v>0.2</v>
      </c>
      <c r="AV653" s="20" cm="1">
        <f t="array" ref="AV653">INDEX($K:$P,ROW(),MATCH(AV$3,$K$2:$P$2,0))</f>
        <v>0.2</v>
      </c>
      <c r="AW653" s="20" cm="1">
        <f t="array" ref="AW653">INDEX($K:$P,ROW(),MATCH(AW$3,$K$2:$P$2,0))</f>
        <v>0.2</v>
      </c>
      <c r="AX653" s="20" cm="1">
        <f t="array" ref="AX653">INDEX($K:$P,ROW(),MATCH(AX$3,$K$2:$P$2,0))</f>
        <v>0.2</v>
      </c>
      <c r="AY653" s="20" cm="1">
        <f t="array" ref="AY653">INDEX($K:$P,ROW(),MATCH(AY$3,$K$2:$P$2,0))</f>
        <v>0.2</v>
      </c>
      <c r="AZ653" s="20" cm="1">
        <f t="array" ref="AZ653">INDEX($K:$P,ROW(),MATCH(AZ$3,$K$2:$P$2,0))</f>
        <v>0.2</v>
      </c>
      <c r="BA653" s="20" cm="1">
        <f t="array" ref="BA653">INDEX($K:$P,ROW(),MATCH(BA$3,$K$2:$P$2,0))</f>
        <v>0.2</v>
      </c>
      <c r="BB653" s="20" cm="1">
        <f t="array" ref="BB653">INDEX($K:$P,ROW(),MATCH(BB$3,$K$2:$P$2,0))</f>
        <v>0.2</v>
      </c>
      <c r="BC653" s="20" cm="1">
        <f t="array" ref="BC653">INDEX($K:$P,ROW(),MATCH(BC$3,$K$2:$P$2,0))</f>
        <v>0.2</v>
      </c>
      <c r="BD653" s="20" cm="1">
        <f t="array" ref="BD653">INDEX($K:$P,ROW(),MATCH(BD$3,$K$2:$P$2,0))</f>
        <v>0.2</v>
      </c>
      <c r="BE653" s="20" cm="1">
        <f t="array" ref="BE653">INDEX($K:$P,ROW(),MATCH(BE$3,$K$2:$P$2,0))</f>
        <v>0.2</v>
      </c>
      <c r="BF653" s="20" cm="1">
        <f t="array" ref="BF653">INDEX($K:$P,ROW(),MATCH(BF$3,$K$2:$P$2,0))</f>
        <v>0.2</v>
      </c>
      <c r="BG653" s="20" cm="1">
        <f t="array" ref="BG653">INDEX($K:$P,ROW(),MATCH(BG$3,$K$2:$P$2,0))</f>
        <v>0.2</v>
      </c>
      <c r="BH653" s="20" cm="1">
        <f t="array" ref="BH653">INDEX($K:$P,ROW(),MATCH(BH$3,$K$2:$P$2,0))</f>
        <v>0.2</v>
      </c>
      <c r="BI653" s="20" cm="1">
        <f t="array" ref="BI653">INDEX($K:$P,ROW(),MATCH(BI$3,$K$2:$P$2,0))</f>
        <v>0.2</v>
      </c>
      <c r="BJ653" s="20" cm="1">
        <f t="array" ref="BJ653">INDEX($K:$P,ROW(),MATCH(BJ$3,$K$2:$P$2,0))</f>
        <v>0.2</v>
      </c>
      <c r="BK653" s="20" cm="1">
        <f t="array" ref="BK653">INDEX($K:$P,ROW(),MATCH(BK$3,$K$2:$P$2,0))</f>
        <v>0.2</v>
      </c>
      <c r="BL653" s="20" cm="1">
        <f t="array" ref="BL653">INDEX($K:$P,ROW(),MATCH(BL$3,$K$2:$P$2,0))</f>
        <v>0.2</v>
      </c>
      <c r="BM653" s="20" cm="1">
        <f t="array" ref="BM653">INDEX($K:$P,ROW(),MATCH(BM$3,$K$2:$P$2,0))</f>
        <v>0.2</v>
      </c>
      <c r="BN653" s="20" cm="1">
        <f t="array" ref="BN653">INDEX($K:$P,ROW(),MATCH(BN$3,$K$2:$P$2,0))</f>
        <v>0.2</v>
      </c>
      <c r="BO653" s="20" cm="1">
        <f t="array" ref="BO653">INDEX($K:$P,ROW(),MATCH(BO$3,$K$2:$P$2,0))</f>
        <v>0.2</v>
      </c>
      <c r="BP653" s="20" cm="1">
        <f t="array" ref="BP653">INDEX($K:$P,ROW(),MATCH(BP$3,$K$2:$P$2,0))</f>
        <v>0.2</v>
      </c>
      <c r="BQ653" s="20" cm="1">
        <f t="array" ref="BQ653">INDEX($K:$P,ROW(),MATCH(BQ$3,$K$2:$P$2,0))</f>
        <v>0.2</v>
      </c>
      <c r="BR653" s="20" cm="1">
        <f t="array" ref="BR653">INDEX($K:$P,ROW(),MATCH(BR$3,$K$2:$P$2,0))</f>
        <v>0.2</v>
      </c>
      <c r="BS653" s="20" cm="1">
        <f t="array" ref="BS653">INDEX($K:$P,ROW(),MATCH(BS$3,$K$2:$P$2,0))</f>
        <v>0.2</v>
      </c>
      <c r="BT653" s="20" cm="1">
        <f t="array" ref="BT653">INDEX($K:$P,ROW(),MATCH(BT$3,$K$2:$P$2,0))</f>
        <v>0.2</v>
      </c>
      <c r="BU653" s="20" cm="1">
        <f t="array" ref="BU653">INDEX($K:$P,ROW(),MATCH(BU$3,$K$2:$P$2,0))</f>
        <v>0.2</v>
      </c>
      <c r="BV653" s="20" cm="1">
        <f t="array" ref="BV653">INDEX($K:$P,ROW(),MATCH(BV$3,$K$2:$P$2,0))</f>
        <v>0.2</v>
      </c>
      <c r="BW653" s="20" cm="1">
        <f t="array" ref="BW653">INDEX($K:$P,ROW(),MATCH(BW$3,$K$2:$P$2,0))</f>
        <v>0.2</v>
      </c>
      <c r="BX653" s="20" cm="1">
        <f t="array" ref="BX653">INDEX($K:$P,ROW(),MATCH(BX$3,$K$2:$P$2,0))</f>
        <v>0.2</v>
      </c>
      <c r="BY653" s="20" cm="1">
        <f t="array" ref="BY653">INDEX($K:$P,ROW(),MATCH(BY$3,$K$2:$P$2,0))</f>
        <v>0.2</v>
      </c>
      <c r="BZ653" s="20" cm="1">
        <f t="array" ref="BZ653">INDEX($K:$P,ROW(),MATCH(BZ$3,$K$2:$P$2,0))</f>
        <v>0.2</v>
      </c>
      <c r="CA653" s="20" cm="1">
        <f t="array" ref="CA653">INDEX($K:$P,ROW(),MATCH(CA$3,$K$2:$P$2,0))</f>
        <v>0.2</v>
      </c>
      <c r="CB653" s="20" cm="1">
        <f t="array" ref="CB653">INDEX($K:$P,ROW(),MATCH(CB$3,$K$2:$P$2,0))</f>
        <v>0.2</v>
      </c>
      <c r="CC653" s="20" cm="1">
        <f t="array" ref="CC653">INDEX($K:$P,ROW(),MATCH(CC$3,$K$2:$P$2,0))</f>
        <v>0.2</v>
      </c>
      <c r="CD653" s="20" cm="1">
        <f t="array" ref="CD653">INDEX($K:$P,ROW(),MATCH(CD$3,$K$2:$P$2,0))</f>
        <v>0.2</v>
      </c>
      <c r="CE653" s="20" cm="1">
        <f t="array" ref="CE653">INDEX($K:$P,ROW(),MATCH(CE$3,$K$2:$P$2,0))</f>
        <v>0.2</v>
      </c>
      <c r="CF653" s="20" cm="1">
        <f t="array" ref="CF653">INDEX($K:$P,ROW(),MATCH(CF$3,$K$2:$P$2,0))</f>
        <v>0.2</v>
      </c>
      <c r="CG653" s="20" cm="1">
        <f t="array" ref="CG653">INDEX($K:$P,ROW(),MATCH(CG$3,$K$2:$P$2,0))</f>
        <v>0.2</v>
      </c>
      <c r="CH653" s="20" cm="1">
        <f t="array" ref="CH653">INDEX($K:$P,ROW(),MATCH(CH$3,$K$2:$P$2,0))</f>
        <v>0.2</v>
      </c>
      <c r="CI653" s="20" cm="1">
        <f t="array" ref="CI653">INDEX($K:$P,ROW(),MATCH(CI$3,$K$2:$P$2,0))</f>
        <v>0.2</v>
      </c>
      <c r="CJ653" s="20" cm="1">
        <f t="array" ref="CJ653">INDEX($K:$P,ROW(),MATCH(CJ$3,$K$2:$P$2,0))</f>
        <v>0.2</v>
      </c>
      <c r="CK653" s="20" cm="1">
        <f t="array" ref="CK653">INDEX($K:$P,ROW(),MATCH(CK$3,$K$2:$P$2,0))</f>
        <v>0.2</v>
      </c>
      <c r="CL653" s="20" cm="1">
        <f t="array" ref="CL653">INDEX($K:$P,ROW(),MATCH(CL$3,$K$2:$P$2,0))</f>
        <v>0.2</v>
      </c>
      <c r="CM653" s="20" t="e" cm="1">
        <f t="array" ref="CM653">INDEX($K:$P,ROW(),MATCH(CM$3,$K$2:$P$2,0))</f>
        <v>#N/A</v>
      </c>
      <c r="CN653" s="20" t="e" cm="1">
        <f t="array" ref="CN653">INDEX($K:$P,ROW(),MATCH(CN$3,$K$2:$P$2,0))</f>
        <v>#N/A</v>
      </c>
      <c r="CO653" s="20" t="e" cm="1">
        <f t="array" ref="CO653">INDEX($K:$P,ROW(),MATCH(CO$3,$K$2:$P$2,0))</f>
        <v>#N/A</v>
      </c>
      <c r="CP653" s="20" t="e" cm="1">
        <f t="array" ref="CP653">INDEX($K:$P,ROW(),MATCH(CP$3,$K$2:$P$2,0))</f>
        <v>#N/A</v>
      </c>
      <c r="CQ653" s="20" t="e" cm="1">
        <f t="array" ref="CQ653">INDEX($K:$P,ROW(),MATCH(CQ$3,$K$2:$P$2,0))</f>
        <v>#N/A</v>
      </c>
      <c r="CR653" s="20" t="e" cm="1">
        <f t="array" ref="CR653">INDEX($K:$P,ROW(),MATCH(CR$3,$K$2:$P$2,0))</f>
        <v>#N/A</v>
      </c>
      <c r="CS653" s="20" t="e" cm="1">
        <f t="array" ref="CS653">INDEX($K:$P,ROW(),MATCH(CS$3,$K$2:$P$2,0))</f>
        <v>#N/A</v>
      </c>
      <c r="CT653" s="20" t="e" cm="1">
        <f t="array" ref="CT653">INDEX($K:$P,ROW(),MATCH(CT$3,$K$2:$P$2,0))</f>
        <v>#N/A</v>
      </c>
      <c r="CU653" s="20" t="e" cm="1">
        <f t="array" ref="CU653">INDEX($K:$P,ROW(),MATCH(CU$3,$K$2:$P$2,0))</f>
        <v>#N/A</v>
      </c>
      <c r="CV653" s="20" t="e" cm="1">
        <f t="array" ref="CV653">INDEX($K:$P,ROW(),MATCH(CV$3,$K$2:$P$2,0))</f>
        <v>#N/A</v>
      </c>
      <c r="CW653" s="20" t="e" cm="1">
        <f t="array" ref="CW653">INDEX($K:$P,ROW(),MATCH(CW$3,$K$2:$P$2,0))</f>
        <v>#N/A</v>
      </c>
      <c r="CX653" s="20" t="e" cm="1">
        <f t="array" ref="CX653">INDEX($K:$P,ROW(),MATCH(CX$3,$K$2:$P$2,0))</f>
        <v>#N/A</v>
      </c>
      <c r="CY653" s="20" t="e" cm="1">
        <f t="array" ref="CY653">INDEX($K:$P,ROW(),MATCH(CY$3,$K$2:$P$2,0))</f>
        <v>#N/A</v>
      </c>
      <c r="CZ653" s="20" t="e" cm="1">
        <f t="array" ref="CZ653">INDEX($K:$P,ROW(),MATCH(CZ$3,$K$2:$P$2,0))</f>
        <v>#N/A</v>
      </c>
      <c r="DA653" s="20" t="e" cm="1">
        <f t="array" ref="DA653">INDEX($K:$P,ROW(),MATCH(DA$3,$K$2:$P$2,0))</f>
        <v>#N/A</v>
      </c>
      <c r="DB653" s="20" t="e" cm="1">
        <f t="array" ref="DB653">INDEX($K:$P,ROW(),MATCH(DB$3,$K$2:$P$2,0))</f>
        <v>#N/A</v>
      </c>
      <c r="DC653" s="20" t="e" cm="1">
        <f t="array" ref="DC653">INDEX($K:$P,ROW(),MATCH(DC$3,$K$2:$P$2,0))</f>
        <v>#N/A</v>
      </c>
      <c r="DD653" s="20" t="e" cm="1">
        <f t="array" ref="DD653">INDEX($K:$P,ROW(),MATCH(DD$3,$K$2:$P$2,0))</f>
        <v>#N/A</v>
      </c>
      <c r="DE653" s="20" t="e" cm="1">
        <f t="array" ref="DE653">INDEX($K:$P,ROW(),MATCH(DE$3,$K$2:$P$2,0))</f>
        <v>#N/A</v>
      </c>
      <c r="DF653" s="20" t="e" cm="1">
        <f t="array" ref="DF653">INDEX($K:$P,ROW(),MATCH(DF$3,$K$2:$P$2,0))</f>
        <v>#N/A</v>
      </c>
      <c r="DG653" s="20" t="e" cm="1">
        <f t="array" ref="DG653">INDEX($K:$P,ROW(),MATCH(DG$3,$K$2:$P$2,0))</f>
        <v>#N/A</v>
      </c>
      <c r="DH653" s="20" t="e" cm="1">
        <f t="array" ref="DH653">INDEX($K:$P,ROW(),MATCH(DH$3,$K$2:$P$2,0))</f>
        <v>#N/A</v>
      </c>
      <c r="DI653" s="20" t="e" cm="1">
        <f t="array" ref="DI653">INDEX($K:$P,ROW(),MATCH(DI$3,$K$2:$P$2,0))</f>
        <v>#N/A</v>
      </c>
      <c r="DJ653" s="20" t="e" cm="1">
        <f t="array" ref="DJ653">INDEX($K:$P,ROW(),MATCH(DJ$3,$K$2:$P$2,0))</f>
        <v>#N/A</v>
      </c>
      <c r="DK653" s="20" t="e" cm="1">
        <f t="array" ref="DK653">INDEX($K:$P,ROW(),MATCH(DK$3,$K$2:$P$2,0))</f>
        <v>#N/A</v>
      </c>
      <c r="DL653" s="20" t="e" cm="1">
        <f t="array" ref="DL653">INDEX($K:$P,ROW(),MATCH(DL$3,$K$2:$P$2,0))</f>
        <v>#N/A</v>
      </c>
    </row>
    <row r="654" spans="1:116" x14ac:dyDescent="0.35">
      <c r="D654" t="s">
        <v>812</v>
      </c>
      <c r="E654" s="8" t="str">
        <f t="shared" si="865"/>
        <v>654 LISTSALES-PV</v>
      </c>
      <c r="G654" s="145" t="s">
        <v>520</v>
      </c>
      <c r="H654" s="31"/>
      <c r="I654" s="73"/>
      <c r="J654" s="380"/>
      <c r="K654" s="380">
        <v>0.2</v>
      </c>
      <c r="L654" s="380">
        <v>0.2</v>
      </c>
      <c r="M654" s="380">
        <v>0.2</v>
      </c>
      <c r="N654" s="380">
        <v>0.2</v>
      </c>
      <c r="O654" s="380">
        <v>0.2</v>
      </c>
      <c r="P654" s="380">
        <v>0.2</v>
      </c>
      <c r="R654" s="33"/>
      <c r="S654" s="20" cm="1">
        <f t="array" ref="S654">INDEX($K:$P,ROW(),MATCH(S$3,$K$2:$P$2,0))</f>
        <v>0.2</v>
      </c>
      <c r="T654" s="20" cm="1">
        <f t="array" ref="T654">INDEX($K:$P,ROW(),MATCH(T$3,$K$2:$P$2,0))</f>
        <v>0.2</v>
      </c>
      <c r="U654" s="20" cm="1">
        <f t="array" ref="U654">INDEX($K:$P,ROW(),MATCH(U$3,$K$2:$P$2,0))</f>
        <v>0.2</v>
      </c>
      <c r="V654" s="20" cm="1">
        <f t="array" ref="V654">INDEX($K:$P,ROW(),MATCH(V$3,$K$2:$P$2,0))</f>
        <v>0.2</v>
      </c>
      <c r="W654" s="20" cm="1">
        <f t="array" ref="W654">INDEX($K:$P,ROW(),MATCH(W$3,$K$2:$P$2,0))</f>
        <v>0.2</v>
      </c>
      <c r="X654" s="20" cm="1">
        <f t="array" ref="X654">INDEX($K:$P,ROW(),MATCH(X$3,$K$2:$P$2,0))</f>
        <v>0.2</v>
      </c>
      <c r="Y654" s="20" cm="1">
        <f t="array" ref="Y654">INDEX($K:$P,ROW(),MATCH(Y$3,$K$2:$P$2,0))</f>
        <v>0.2</v>
      </c>
      <c r="Z654" s="20" cm="1">
        <f t="array" ref="Z654">INDEX($K:$P,ROW(),MATCH(Z$3,$K$2:$P$2,0))</f>
        <v>0.2</v>
      </c>
      <c r="AA654" s="20" cm="1">
        <f t="array" ref="AA654">INDEX($K:$P,ROW(),MATCH(AA$3,$K$2:$P$2,0))</f>
        <v>0.2</v>
      </c>
      <c r="AB654" s="20" cm="1">
        <f t="array" ref="AB654">INDEX($K:$P,ROW(),MATCH(AB$3,$K$2:$P$2,0))</f>
        <v>0.2</v>
      </c>
      <c r="AC654" s="20" cm="1">
        <f t="array" ref="AC654">INDEX($K:$P,ROW(),MATCH(AC$3,$K$2:$P$2,0))</f>
        <v>0.2</v>
      </c>
      <c r="AD654" s="20" cm="1">
        <f t="array" ref="AD654">INDEX($K:$P,ROW(),MATCH(AD$3,$K$2:$P$2,0))</f>
        <v>0.2</v>
      </c>
      <c r="AE654" s="20" cm="1">
        <f t="array" ref="AE654">INDEX($K:$P,ROW(),MATCH(AE$3,$K$2:$P$2,0))</f>
        <v>0.2</v>
      </c>
      <c r="AF654" s="20" cm="1">
        <f t="array" ref="AF654">INDEX($K:$P,ROW(),MATCH(AF$3,$K$2:$P$2,0))</f>
        <v>0.2</v>
      </c>
      <c r="AG654" s="20" cm="1">
        <f t="array" ref="AG654">INDEX($K:$P,ROW(),MATCH(AG$3,$K$2:$P$2,0))</f>
        <v>0.2</v>
      </c>
      <c r="AH654" s="20" cm="1">
        <f t="array" ref="AH654">INDEX($K:$P,ROW(),MATCH(AH$3,$K$2:$P$2,0))</f>
        <v>0.2</v>
      </c>
      <c r="AI654" s="20" cm="1">
        <f t="array" ref="AI654">INDEX($K:$P,ROW(),MATCH(AI$3,$K$2:$P$2,0))</f>
        <v>0.2</v>
      </c>
      <c r="AJ654" s="20" cm="1">
        <f t="array" ref="AJ654">INDEX($K:$P,ROW(),MATCH(AJ$3,$K$2:$P$2,0))</f>
        <v>0.2</v>
      </c>
      <c r="AK654" s="20" cm="1">
        <f t="array" ref="AK654">INDEX($K:$P,ROW(),MATCH(AK$3,$K$2:$P$2,0))</f>
        <v>0.2</v>
      </c>
      <c r="AL654" s="20" cm="1">
        <f t="array" ref="AL654">INDEX($K:$P,ROW(),MATCH(AL$3,$K$2:$P$2,0))</f>
        <v>0.2</v>
      </c>
      <c r="AM654" s="20" cm="1">
        <f t="array" ref="AM654">INDEX($K:$P,ROW(),MATCH(AM$3,$K$2:$P$2,0))</f>
        <v>0.2</v>
      </c>
      <c r="AN654" s="20" cm="1">
        <f t="array" ref="AN654">INDEX($K:$P,ROW(),MATCH(AN$3,$K$2:$P$2,0))</f>
        <v>0.2</v>
      </c>
      <c r="AO654" s="20" cm="1">
        <f t="array" ref="AO654">INDEX($K:$P,ROW(),MATCH(AO$3,$K$2:$P$2,0))</f>
        <v>0.2</v>
      </c>
      <c r="AP654" s="20" cm="1">
        <f t="array" ref="AP654">INDEX($K:$P,ROW(),MATCH(AP$3,$K$2:$P$2,0))</f>
        <v>0.2</v>
      </c>
      <c r="AQ654" s="20" cm="1">
        <f t="array" ref="AQ654">INDEX($K:$P,ROW(),MATCH(AQ$3,$K$2:$P$2,0))</f>
        <v>0.2</v>
      </c>
      <c r="AR654" s="20" cm="1">
        <f t="array" ref="AR654">INDEX($K:$P,ROW(),MATCH(AR$3,$K$2:$P$2,0))</f>
        <v>0.2</v>
      </c>
      <c r="AS654" s="20" cm="1">
        <f t="array" ref="AS654">INDEX($K:$P,ROW(),MATCH(AS$3,$K$2:$P$2,0))</f>
        <v>0.2</v>
      </c>
      <c r="AT654" s="20" cm="1">
        <f t="array" ref="AT654">INDEX($K:$P,ROW(),MATCH(AT$3,$K$2:$P$2,0))</f>
        <v>0.2</v>
      </c>
      <c r="AU654" s="20" cm="1">
        <f t="array" ref="AU654">INDEX($K:$P,ROW(),MATCH(AU$3,$K$2:$P$2,0))</f>
        <v>0.2</v>
      </c>
      <c r="AV654" s="20" cm="1">
        <f t="array" ref="AV654">INDEX($K:$P,ROW(),MATCH(AV$3,$K$2:$P$2,0))</f>
        <v>0.2</v>
      </c>
      <c r="AW654" s="20" cm="1">
        <f t="array" ref="AW654">INDEX($K:$P,ROW(),MATCH(AW$3,$K$2:$P$2,0))</f>
        <v>0.2</v>
      </c>
      <c r="AX654" s="20" cm="1">
        <f t="array" ref="AX654">INDEX($K:$P,ROW(),MATCH(AX$3,$K$2:$P$2,0))</f>
        <v>0.2</v>
      </c>
      <c r="AY654" s="20" cm="1">
        <f t="array" ref="AY654">INDEX($K:$P,ROW(),MATCH(AY$3,$K$2:$P$2,0))</f>
        <v>0.2</v>
      </c>
      <c r="AZ654" s="20" cm="1">
        <f t="array" ref="AZ654">INDEX($K:$P,ROW(),MATCH(AZ$3,$K$2:$P$2,0))</f>
        <v>0.2</v>
      </c>
      <c r="BA654" s="20" cm="1">
        <f t="array" ref="BA654">INDEX($K:$P,ROW(),MATCH(BA$3,$K$2:$P$2,0))</f>
        <v>0.2</v>
      </c>
      <c r="BB654" s="20" cm="1">
        <f t="array" ref="BB654">INDEX($K:$P,ROW(),MATCH(BB$3,$K$2:$P$2,0))</f>
        <v>0.2</v>
      </c>
      <c r="BC654" s="20" cm="1">
        <f t="array" ref="BC654">INDEX($K:$P,ROW(),MATCH(BC$3,$K$2:$P$2,0))</f>
        <v>0.2</v>
      </c>
      <c r="BD654" s="20" cm="1">
        <f t="array" ref="BD654">INDEX($K:$P,ROW(),MATCH(BD$3,$K$2:$P$2,0))</f>
        <v>0.2</v>
      </c>
      <c r="BE654" s="20" cm="1">
        <f t="array" ref="BE654">INDEX($K:$P,ROW(),MATCH(BE$3,$K$2:$P$2,0))</f>
        <v>0.2</v>
      </c>
      <c r="BF654" s="20" cm="1">
        <f t="array" ref="BF654">INDEX($K:$P,ROW(),MATCH(BF$3,$K$2:$P$2,0))</f>
        <v>0.2</v>
      </c>
      <c r="BG654" s="20" cm="1">
        <f t="array" ref="BG654">INDEX($K:$P,ROW(),MATCH(BG$3,$K$2:$P$2,0))</f>
        <v>0.2</v>
      </c>
      <c r="BH654" s="20" cm="1">
        <f t="array" ref="BH654">INDEX($K:$P,ROW(),MATCH(BH$3,$K$2:$P$2,0))</f>
        <v>0.2</v>
      </c>
      <c r="BI654" s="20" cm="1">
        <f t="array" ref="BI654">INDEX($K:$P,ROW(),MATCH(BI$3,$K$2:$P$2,0))</f>
        <v>0.2</v>
      </c>
      <c r="BJ654" s="20" cm="1">
        <f t="array" ref="BJ654">INDEX($K:$P,ROW(),MATCH(BJ$3,$K$2:$P$2,0))</f>
        <v>0.2</v>
      </c>
      <c r="BK654" s="20" cm="1">
        <f t="array" ref="BK654">INDEX($K:$P,ROW(),MATCH(BK$3,$K$2:$P$2,0))</f>
        <v>0.2</v>
      </c>
      <c r="BL654" s="20" cm="1">
        <f t="array" ref="BL654">INDEX($K:$P,ROW(),MATCH(BL$3,$K$2:$P$2,0))</f>
        <v>0.2</v>
      </c>
      <c r="BM654" s="20" cm="1">
        <f t="array" ref="BM654">INDEX($K:$P,ROW(),MATCH(BM$3,$K$2:$P$2,0))</f>
        <v>0.2</v>
      </c>
      <c r="BN654" s="20" cm="1">
        <f t="array" ref="BN654">INDEX($K:$P,ROW(),MATCH(BN$3,$K$2:$P$2,0))</f>
        <v>0.2</v>
      </c>
      <c r="BO654" s="20" cm="1">
        <f t="array" ref="BO654">INDEX($K:$P,ROW(),MATCH(BO$3,$K$2:$P$2,0))</f>
        <v>0.2</v>
      </c>
      <c r="BP654" s="20" cm="1">
        <f t="array" ref="BP654">INDEX($K:$P,ROW(),MATCH(BP$3,$K$2:$P$2,0))</f>
        <v>0.2</v>
      </c>
      <c r="BQ654" s="20" cm="1">
        <f t="array" ref="BQ654">INDEX($K:$P,ROW(),MATCH(BQ$3,$K$2:$P$2,0))</f>
        <v>0.2</v>
      </c>
      <c r="BR654" s="20" cm="1">
        <f t="array" ref="BR654">INDEX($K:$P,ROW(),MATCH(BR$3,$K$2:$P$2,0))</f>
        <v>0.2</v>
      </c>
      <c r="BS654" s="20" cm="1">
        <f t="array" ref="BS654">INDEX($K:$P,ROW(),MATCH(BS$3,$K$2:$P$2,0))</f>
        <v>0.2</v>
      </c>
      <c r="BT654" s="20" cm="1">
        <f t="array" ref="BT654">INDEX($K:$P,ROW(),MATCH(BT$3,$K$2:$P$2,0))</f>
        <v>0.2</v>
      </c>
      <c r="BU654" s="20" cm="1">
        <f t="array" ref="BU654">INDEX($K:$P,ROW(),MATCH(BU$3,$K$2:$P$2,0))</f>
        <v>0.2</v>
      </c>
      <c r="BV654" s="20" cm="1">
        <f t="array" ref="BV654">INDEX($K:$P,ROW(),MATCH(BV$3,$K$2:$P$2,0))</f>
        <v>0.2</v>
      </c>
      <c r="BW654" s="20" cm="1">
        <f t="array" ref="BW654">INDEX($K:$P,ROW(),MATCH(BW$3,$K$2:$P$2,0))</f>
        <v>0.2</v>
      </c>
      <c r="BX654" s="20" cm="1">
        <f t="array" ref="BX654">INDEX($K:$P,ROW(),MATCH(BX$3,$K$2:$P$2,0))</f>
        <v>0.2</v>
      </c>
      <c r="BY654" s="20" cm="1">
        <f t="array" ref="BY654">INDEX($K:$P,ROW(),MATCH(BY$3,$K$2:$P$2,0))</f>
        <v>0.2</v>
      </c>
      <c r="BZ654" s="20" cm="1">
        <f t="array" ref="BZ654">INDEX($K:$P,ROW(),MATCH(BZ$3,$K$2:$P$2,0))</f>
        <v>0.2</v>
      </c>
      <c r="CA654" s="20" cm="1">
        <f t="array" ref="CA654">INDEX($K:$P,ROW(),MATCH(CA$3,$K$2:$P$2,0))</f>
        <v>0.2</v>
      </c>
      <c r="CB654" s="20" cm="1">
        <f t="array" ref="CB654">INDEX($K:$P,ROW(),MATCH(CB$3,$K$2:$P$2,0))</f>
        <v>0.2</v>
      </c>
      <c r="CC654" s="20" cm="1">
        <f t="array" ref="CC654">INDEX($K:$P,ROW(),MATCH(CC$3,$K$2:$P$2,0))</f>
        <v>0.2</v>
      </c>
      <c r="CD654" s="20" cm="1">
        <f t="array" ref="CD654">INDEX($K:$P,ROW(),MATCH(CD$3,$K$2:$P$2,0))</f>
        <v>0.2</v>
      </c>
      <c r="CE654" s="20" cm="1">
        <f t="array" ref="CE654">INDEX($K:$P,ROW(),MATCH(CE$3,$K$2:$P$2,0))</f>
        <v>0.2</v>
      </c>
      <c r="CF654" s="20" cm="1">
        <f t="array" ref="CF654">INDEX($K:$P,ROW(),MATCH(CF$3,$K$2:$P$2,0))</f>
        <v>0.2</v>
      </c>
      <c r="CG654" s="20" cm="1">
        <f t="array" ref="CG654">INDEX($K:$P,ROW(),MATCH(CG$3,$K$2:$P$2,0))</f>
        <v>0.2</v>
      </c>
      <c r="CH654" s="20" cm="1">
        <f t="array" ref="CH654">INDEX($K:$P,ROW(),MATCH(CH$3,$K$2:$P$2,0))</f>
        <v>0.2</v>
      </c>
      <c r="CI654" s="20" cm="1">
        <f t="array" ref="CI654">INDEX($K:$P,ROW(),MATCH(CI$3,$K$2:$P$2,0))</f>
        <v>0.2</v>
      </c>
      <c r="CJ654" s="20" cm="1">
        <f t="array" ref="CJ654">INDEX($K:$P,ROW(),MATCH(CJ$3,$K$2:$P$2,0))</f>
        <v>0.2</v>
      </c>
      <c r="CK654" s="20" cm="1">
        <f t="array" ref="CK654">INDEX($K:$P,ROW(),MATCH(CK$3,$K$2:$P$2,0))</f>
        <v>0.2</v>
      </c>
      <c r="CL654" s="20" cm="1">
        <f t="array" ref="CL654">INDEX($K:$P,ROW(),MATCH(CL$3,$K$2:$P$2,0))</f>
        <v>0.2</v>
      </c>
      <c r="CM654" s="20" t="e" cm="1">
        <f t="array" ref="CM654">INDEX($K:$P,ROW(),MATCH(CM$3,$K$2:$P$2,0))</f>
        <v>#N/A</v>
      </c>
      <c r="CN654" s="20" t="e" cm="1">
        <f t="array" ref="CN654">INDEX($K:$P,ROW(),MATCH(CN$3,$K$2:$P$2,0))</f>
        <v>#N/A</v>
      </c>
      <c r="CO654" s="20" t="e" cm="1">
        <f t="array" ref="CO654">INDEX($K:$P,ROW(),MATCH(CO$3,$K$2:$P$2,0))</f>
        <v>#N/A</v>
      </c>
      <c r="CP654" s="20" t="e" cm="1">
        <f t="array" ref="CP654">INDEX($K:$P,ROW(),MATCH(CP$3,$K$2:$P$2,0))</f>
        <v>#N/A</v>
      </c>
      <c r="CQ654" s="20" t="e" cm="1">
        <f t="array" ref="CQ654">INDEX($K:$P,ROW(),MATCH(CQ$3,$K$2:$P$2,0))</f>
        <v>#N/A</v>
      </c>
      <c r="CR654" s="20" t="e" cm="1">
        <f t="array" ref="CR654">INDEX($K:$P,ROW(),MATCH(CR$3,$K$2:$P$2,0))</f>
        <v>#N/A</v>
      </c>
      <c r="CS654" s="20" t="e" cm="1">
        <f t="array" ref="CS654">INDEX($K:$P,ROW(),MATCH(CS$3,$K$2:$P$2,0))</f>
        <v>#N/A</v>
      </c>
      <c r="CT654" s="20" t="e" cm="1">
        <f t="array" ref="CT654">INDEX($K:$P,ROW(),MATCH(CT$3,$K$2:$P$2,0))</f>
        <v>#N/A</v>
      </c>
      <c r="CU654" s="20" t="e" cm="1">
        <f t="array" ref="CU654">INDEX($K:$P,ROW(),MATCH(CU$3,$K$2:$P$2,0))</f>
        <v>#N/A</v>
      </c>
      <c r="CV654" s="20" t="e" cm="1">
        <f t="array" ref="CV654">INDEX($K:$P,ROW(),MATCH(CV$3,$K$2:$P$2,0))</f>
        <v>#N/A</v>
      </c>
      <c r="CW654" s="20" t="e" cm="1">
        <f t="array" ref="CW654">INDEX($K:$P,ROW(),MATCH(CW$3,$K$2:$P$2,0))</f>
        <v>#N/A</v>
      </c>
      <c r="CX654" s="20" t="e" cm="1">
        <f t="array" ref="CX654">INDEX($K:$P,ROW(),MATCH(CX$3,$K$2:$P$2,0))</f>
        <v>#N/A</v>
      </c>
      <c r="CY654" s="20" t="e" cm="1">
        <f t="array" ref="CY654">INDEX($K:$P,ROW(),MATCH(CY$3,$K$2:$P$2,0))</f>
        <v>#N/A</v>
      </c>
      <c r="CZ654" s="20" t="e" cm="1">
        <f t="array" ref="CZ654">INDEX($K:$P,ROW(),MATCH(CZ$3,$K$2:$P$2,0))</f>
        <v>#N/A</v>
      </c>
      <c r="DA654" s="20" t="e" cm="1">
        <f t="array" ref="DA654">INDEX($K:$P,ROW(),MATCH(DA$3,$K$2:$P$2,0))</f>
        <v>#N/A</v>
      </c>
      <c r="DB654" s="20" t="e" cm="1">
        <f t="array" ref="DB654">INDEX($K:$P,ROW(),MATCH(DB$3,$K$2:$P$2,0))</f>
        <v>#N/A</v>
      </c>
      <c r="DC654" s="20" t="e" cm="1">
        <f t="array" ref="DC654">INDEX($K:$P,ROW(),MATCH(DC$3,$K$2:$P$2,0))</f>
        <v>#N/A</v>
      </c>
      <c r="DD654" s="20" t="e" cm="1">
        <f t="array" ref="DD654">INDEX($K:$P,ROW(),MATCH(DD$3,$K$2:$P$2,0))</f>
        <v>#N/A</v>
      </c>
      <c r="DE654" s="20" t="e" cm="1">
        <f t="array" ref="DE654">INDEX($K:$P,ROW(),MATCH(DE$3,$K$2:$P$2,0))</f>
        <v>#N/A</v>
      </c>
      <c r="DF654" s="20" t="e" cm="1">
        <f t="array" ref="DF654">INDEX($K:$P,ROW(),MATCH(DF$3,$K$2:$P$2,0))</f>
        <v>#N/A</v>
      </c>
      <c r="DG654" s="20" t="e" cm="1">
        <f t="array" ref="DG654">INDEX($K:$P,ROW(),MATCH(DG$3,$K$2:$P$2,0))</f>
        <v>#N/A</v>
      </c>
      <c r="DH654" s="20" t="e" cm="1">
        <f t="array" ref="DH654">INDEX($K:$P,ROW(),MATCH(DH$3,$K$2:$P$2,0))</f>
        <v>#N/A</v>
      </c>
      <c r="DI654" s="20" t="e" cm="1">
        <f t="array" ref="DI654">INDEX($K:$P,ROW(),MATCH(DI$3,$K$2:$P$2,0))</f>
        <v>#N/A</v>
      </c>
      <c r="DJ654" s="20" t="e" cm="1">
        <f t="array" ref="DJ654">INDEX($K:$P,ROW(),MATCH(DJ$3,$K$2:$P$2,0))</f>
        <v>#N/A</v>
      </c>
      <c r="DK654" s="20" t="e" cm="1">
        <f t="array" ref="DK654">INDEX($K:$P,ROW(),MATCH(DK$3,$K$2:$P$2,0))</f>
        <v>#N/A</v>
      </c>
      <c r="DL654" s="20" t="e" cm="1">
        <f t="array" ref="DL654">INDEX($K:$P,ROW(),MATCH(DL$3,$K$2:$P$2,0))</f>
        <v>#N/A</v>
      </c>
    </row>
    <row r="655" spans="1:116" x14ac:dyDescent="0.35">
      <c r="D655" t="s">
        <v>812</v>
      </c>
      <c r="E655" s="8" t="str">
        <f t="shared" si="865"/>
        <v>655 LISTSALES-PV</v>
      </c>
      <c r="G655" s="145" t="s">
        <v>808</v>
      </c>
      <c r="H655" s="31"/>
      <c r="I655" s="73"/>
      <c r="J655" s="380"/>
      <c r="K655" s="380">
        <v>0.1</v>
      </c>
      <c r="L655" s="380">
        <v>0.1</v>
      </c>
      <c r="M655" s="380">
        <v>0.1</v>
      </c>
      <c r="N655" s="380">
        <v>0.1</v>
      </c>
      <c r="O655" s="380">
        <v>0.1</v>
      </c>
      <c r="P655" s="380">
        <v>0.1</v>
      </c>
      <c r="R655" s="33"/>
      <c r="S655" s="20" cm="1">
        <f t="array" ref="S655">INDEX($K:$P,ROW(),MATCH(S$3,$K$2:$P$2,0))</f>
        <v>0.1</v>
      </c>
      <c r="T655" s="20" cm="1">
        <f t="array" ref="T655">INDEX($K:$P,ROW(),MATCH(T$3,$K$2:$P$2,0))</f>
        <v>0.1</v>
      </c>
      <c r="U655" s="20" cm="1">
        <f t="array" ref="U655">INDEX($K:$P,ROW(),MATCH(U$3,$K$2:$P$2,0))</f>
        <v>0.1</v>
      </c>
      <c r="V655" s="20" cm="1">
        <f t="array" ref="V655">INDEX($K:$P,ROW(),MATCH(V$3,$K$2:$P$2,0))</f>
        <v>0.1</v>
      </c>
      <c r="W655" s="20" cm="1">
        <f t="array" ref="W655">INDEX($K:$P,ROW(),MATCH(W$3,$K$2:$P$2,0))</f>
        <v>0.1</v>
      </c>
      <c r="X655" s="20" cm="1">
        <f t="array" ref="X655">INDEX($K:$P,ROW(),MATCH(X$3,$K$2:$P$2,0))</f>
        <v>0.1</v>
      </c>
      <c r="Y655" s="20" cm="1">
        <f t="array" ref="Y655">INDEX($K:$P,ROW(),MATCH(Y$3,$K$2:$P$2,0))</f>
        <v>0.1</v>
      </c>
      <c r="Z655" s="20" cm="1">
        <f t="array" ref="Z655">INDEX($K:$P,ROW(),MATCH(Z$3,$K$2:$P$2,0))</f>
        <v>0.1</v>
      </c>
      <c r="AA655" s="20" cm="1">
        <f t="array" ref="AA655">INDEX($K:$P,ROW(),MATCH(AA$3,$K$2:$P$2,0))</f>
        <v>0.1</v>
      </c>
      <c r="AB655" s="20" cm="1">
        <f t="array" ref="AB655">INDEX($K:$P,ROW(),MATCH(AB$3,$K$2:$P$2,0))</f>
        <v>0.1</v>
      </c>
      <c r="AC655" s="20" cm="1">
        <f t="array" ref="AC655">INDEX($K:$P,ROW(),MATCH(AC$3,$K$2:$P$2,0))</f>
        <v>0.1</v>
      </c>
      <c r="AD655" s="20" cm="1">
        <f t="array" ref="AD655">INDEX($K:$P,ROW(),MATCH(AD$3,$K$2:$P$2,0))</f>
        <v>0.1</v>
      </c>
      <c r="AE655" s="20" cm="1">
        <f t="array" ref="AE655">INDEX($K:$P,ROW(),MATCH(AE$3,$K$2:$P$2,0))</f>
        <v>0.1</v>
      </c>
      <c r="AF655" s="20" cm="1">
        <f t="array" ref="AF655">INDEX($K:$P,ROW(),MATCH(AF$3,$K$2:$P$2,0))</f>
        <v>0.1</v>
      </c>
      <c r="AG655" s="20" cm="1">
        <f t="array" ref="AG655">INDEX($K:$P,ROW(),MATCH(AG$3,$K$2:$P$2,0))</f>
        <v>0.1</v>
      </c>
      <c r="AH655" s="20" cm="1">
        <f t="array" ref="AH655">INDEX($K:$P,ROW(),MATCH(AH$3,$K$2:$P$2,0))</f>
        <v>0.1</v>
      </c>
      <c r="AI655" s="20" cm="1">
        <f t="array" ref="AI655">INDEX($K:$P,ROW(),MATCH(AI$3,$K$2:$P$2,0))</f>
        <v>0.1</v>
      </c>
      <c r="AJ655" s="20" cm="1">
        <f t="array" ref="AJ655">INDEX($K:$P,ROW(),MATCH(AJ$3,$K$2:$P$2,0))</f>
        <v>0.1</v>
      </c>
      <c r="AK655" s="20" cm="1">
        <f t="array" ref="AK655">INDEX($K:$P,ROW(),MATCH(AK$3,$K$2:$P$2,0))</f>
        <v>0.1</v>
      </c>
      <c r="AL655" s="20" cm="1">
        <f t="array" ref="AL655">INDEX($K:$P,ROW(),MATCH(AL$3,$K$2:$P$2,0))</f>
        <v>0.1</v>
      </c>
      <c r="AM655" s="20" cm="1">
        <f t="array" ref="AM655">INDEX($K:$P,ROW(),MATCH(AM$3,$K$2:$P$2,0))</f>
        <v>0.1</v>
      </c>
      <c r="AN655" s="20" cm="1">
        <f t="array" ref="AN655">INDEX($K:$P,ROW(),MATCH(AN$3,$K$2:$P$2,0))</f>
        <v>0.1</v>
      </c>
      <c r="AO655" s="20" cm="1">
        <f t="array" ref="AO655">INDEX($K:$P,ROW(),MATCH(AO$3,$K$2:$P$2,0))</f>
        <v>0.1</v>
      </c>
      <c r="AP655" s="20" cm="1">
        <f t="array" ref="AP655">INDEX($K:$P,ROW(),MATCH(AP$3,$K$2:$P$2,0))</f>
        <v>0.1</v>
      </c>
      <c r="AQ655" s="20" cm="1">
        <f t="array" ref="AQ655">INDEX($K:$P,ROW(),MATCH(AQ$3,$K$2:$P$2,0))</f>
        <v>0.1</v>
      </c>
      <c r="AR655" s="20" cm="1">
        <f t="array" ref="AR655">INDEX($K:$P,ROW(),MATCH(AR$3,$K$2:$P$2,0))</f>
        <v>0.1</v>
      </c>
      <c r="AS655" s="20" cm="1">
        <f t="array" ref="AS655">INDEX($K:$P,ROW(),MATCH(AS$3,$K$2:$P$2,0))</f>
        <v>0.1</v>
      </c>
      <c r="AT655" s="20" cm="1">
        <f t="array" ref="AT655">INDEX($K:$P,ROW(),MATCH(AT$3,$K$2:$P$2,0))</f>
        <v>0.1</v>
      </c>
      <c r="AU655" s="20" cm="1">
        <f t="array" ref="AU655">INDEX($K:$P,ROW(),MATCH(AU$3,$K$2:$P$2,0))</f>
        <v>0.1</v>
      </c>
      <c r="AV655" s="20" cm="1">
        <f t="array" ref="AV655">INDEX($K:$P,ROW(),MATCH(AV$3,$K$2:$P$2,0))</f>
        <v>0.1</v>
      </c>
      <c r="AW655" s="20" cm="1">
        <f t="array" ref="AW655">INDEX($K:$P,ROW(),MATCH(AW$3,$K$2:$P$2,0))</f>
        <v>0.1</v>
      </c>
      <c r="AX655" s="20" cm="1">
        <f t="array" ref="AX655">INDEX($K:$P,ROW(),MATCH(AX$3,$K$2:$P$2,0))</f>
        <v>0.1</v>
      </c>
      <c r="AY655" s="20" cm="1">
        <f t="array" ref="AY655">INDEX($K:$P,ROW(),MATCH(AY$3,$K$2:$P$2,0))</f>
        <v>0.1</v>
      </c>
      <c r="AZ655" s="20" cm="1">
        <f t="array" ref="AZ655">INDEX($K:$P,ROW(),MATCH(AZ$3,$K$2:$P$2,0))</f>
        <v>0.1</v>
      </c>
      <c r="BA655" s="20" cm="1">
        <f t="array" ref="BA655">INDEX($K:$P,ROW(),MATCH(BA$3,$K$2:$P$2,0))</f>
        <v>0.1</v>
      </c>
      <c r="BB655" s="20" cm="1">
        <f t="array" ref="BB655">INDEX($K:$P,ROW(),MATCH(BB$3,$K$2:$P$2,0))</f>
        <v>0.1</v>
      </c>
      <c r="BC655" s="20" cm="1">
        <f t="array" ref="BC655">INDEX($K:$P,ROW(),MATCH(BC$3,$K$2:$P$2,0))</f>
        <v>0.1</v>
      </c>
      <c r="BD655" s="20" cm="1">
        <f t="array" ref="BD655">INDEX($K:$P,ROW(),MATCH(BD$3,$K$2:$P$2,0))</f>
        <v>0.1</v>
      </c>
      <c r="BE655" s="20" cm="1">
        <f t="array" ref="BE655">INDEX($K:$P,ROW(),MATCH(BE$3,$K$2:$P$2,0))</f>
        <v>0.1</v>
      </c>
      <c r="BF655" s="20" cm="1">
        <f t="array" ref="BF655">INDEX($K:$P,ROW(),MATCH(BF$3,$K$2:$P$2,0))</f>
        <v>0.1</v>
      </c>
      <c r="BG655" s="20" cm="1">
        <f t="array" ref="BG655">INDEX($K:$P,ROW(),MATCH(BG$3,$K$2:$P$2,0))</f>
        <v>0.1</v>
      </c>
      <c r="BH655" s="20" cm="1">
        <f t="array" ref="BH655">INDEX($K:$P,ROW(),MATCH(BH$3,$K$2:$P$2,0))</f>
        <v>0.1</v>
      </c>
      <c r="BI655" s="20" cm="1">
        <f t="array" ref="BI655">INDEX($K:$P,ROW(),MATCH(BI$3,$K$2:$P$2,0))</f>
        <v>0.1</v>
      </c>
      <c r="BJ655" s="20" cm="1">
        <f t="array" ref="BJ655">INDEX($K:$P,ROW(),MATCH(BJ$3,$K$2:$P$2,0))</f>
        <v>0.1</v>
      </c>
      <c r="BK655" s="20" cm="1">
        <f t="array" ref="BK655">INDEX($K:$P,ROW(),MATCH(BK$3,$K$2:$P$2,0))</f>
        <v>0.1</v>
      </c>
      <c r="BL655" s="20" cm="1">
        <f t="array" ref="BL655">INDEX($K:$P,ROW(),MATCH(BL$3,$K$2:$P$2,0))</f>
        <v>0.1</v>
      </c>
      <c r="BM655" s="20" cm="1">
        <f t="array" ref="BM655">INDEX($K:$P,ROW(),MATCH(BM$3,$K$2:$P$2,0))</f>
        <v>0.1</v>
      </c>
      <c r="BN655" s="20" cm="1">
        <f t="array" ref="BN655">INDEX($K:$P,ROW(),MATCH(BN$3,$K$2:$P$2,0))</f>
        <v>0.1</v>
      </c>
      <c r="BO655" s="20" cm="1">
        <f t="array" ref="BO655">INDEX($K:$P,ROW(),MATCH(BO$3,$K$2:$P$2,0))</f>
        <v>0.1</v>
      </c>
      <c r="BP655" s="20" cm="1">
        <f t="array" ref="BP655">INDEX($K:$P,ROW(),MATCH(BP$3,$K$2:$P$2,0))</f>
        <v>0.1</v>
      </c>
      <c r="BQ655" s="20" cm="1">
        <f t="array" ref="BQ655">INDEX($K:$P,ROW(),MATCH(BQ$3,$K$2:$P$2,0))</f>
        <v>0.1</v>
      </c>
      <c r="BR655" s="20" cm="1">
        <f t="array" ref="BR655">INDEX($K:$P,ROW(),MATCH(BR$3,$K$2:$P$2,0))</f>
        <v>0.1</v>
      </c>
      <c r="BS655" s="20" cm="1">
        <f t="array" ref="BS655">INDEX($K:$P,ROW(),MATCH(BS$3,$K$2:$P$2,0))</f>
        <v>0.1</v>
      </c>
      <c r="BT655" s="20" cm="1">
        <f t="array" ref="BT655">INDEX($K:$P,ROW(),MATCH(BT$3,$K$2:$P$2,0))</f>
        <v>0.1</v>
      </c>
      <c r="BU655" s="20" cm="1">
        <f t="array" ref="BU655">INDEX($K:$P,ROW(),MATCH(BU$3,$K$2:$P$2,0))</f>
        <v>0.1</v>
      </c>
      <c r="BV655" s="20" cm="1">
        <f t="array" ref="BV655">INDEX($K:$P,ROW(),MATCH(BV$3,$K$2:$P$2,0))</f>
        <v>0.1</v>
      </c>
      <c r="BW655" s="20" cm="1">
        <f t="array" ref="BW655">INDEX($K:$P,ROW(),MATCH(BW$3,$K$2:$P$2,0))</f>
        <v>0.1</v>
      </c>
      <c r="BX655" s="20" cm="1">
        <f t="array" ref="BX655">INDEX($K:$P,ROW(),MATCH(BX$3,$K$2:$P$2,0))</f>
        <v>0.1</v>
      </c>
      <c r="BY655" s="20" cm="1">
        <f t="array" ref="BY655">INDEX($K:$P,ROW(),MATCH(BY$3,$K$2:$P$2,0))</f>
        <v>0.1</v>
      </c>
      <c r="BZ655" s="20" cm="1">
        <f t="array" ref="BZ655">INDEX($K:$P,ROW(),MATCH(BZ$3,$K$2:$P$2,0))</f>
        <v>0.1</v>
      </c>
      <c r="CA655" s="20" cm="1">
        <f t="array" ref="CA655">INDEX($K:$P,ROW(),MATCH(CA$3,$K$2:$P$2,0))</f>
        <v>0.1</v>
      </c>
      <c r="CB655" s="20" cm="1">
        <f t="array" ref="CB655">INDEX($K:$P,ROW(),MATCH(CB$3,$K$2:$P$2,0))</f>
        <v>0.1</v>
      </c>
      <c r="CC655" s="20" cm="1">
        <f t="array" ref="CC655">INDEX($K:$P,ROW(),MATCH(CC$3,$K$2:$P$2,0))</f>
        <v>0.1</v>
      </c>
      <c r="CD655" s="20" cm="1">
        <f t="array" ref="CD655">INDEX($K:$P,ROW(),MATCH(CD$3,$K$2:$P$2,0))</f>
        <v>0.1</v>
      </c>
      <c r="CE655" s="20" cm="1">
        <f t="array" ref="CE655">INDEX($K:$P,ROW(),MATCH(CE$3,$K$2:$P$2,0))</f>
        <v>0.1</v>
      </c>
      <c r="CF655" s="20" cm="1">
        <f t="array" ref="CF655">INDEX($K:$P,ROW(),MATCH(CF$3,$K$2:$P$2,0))</f>
        <v>0.1</v>
      </c>
      <c r="CG655" s="20" cm="1">
        <f t="array" ref="CG655">INDEX($K:$P,ROW(),MATCH(CG$3,$K$2:$P$2,0))</f>
        <v>0.1</v>
      </c>
      <c r="CH655" s="20" cm="1">
        <f t="array" ref="CH655">INDEX($K:$P,ROW(),MATCH(CH$3,$K$2:$P$2,0))</f>
        <v>0.1</v>
      </c>
      <c r="CI655" s="20" cm="1">
        <f t="array" ref="CI655">INDEX($K:$P,ROW(),MATCH(CI$3,$K$2:$P$2,0))</f>
        <v>0.1</v>
      </c>
      <c r="CJ655" s="20" cm="1">
        <f t="array" ref="CJ655">INDEX($K:$P,ROW(),MATCH(CJ$3,$K$2:$P$2,0))</f>
        <v>0.1</v>
      </c>
      <c r="CK655" s="20" cm="1">
        <f t="array" ref="CK655">INDEX($K:$P,ROW(),MATCH(CK$3,$K$2:$P$2,0))</f>
        <v>0.1</v>
      </c>
      <c r="CL655" s="20" cm="1">
        <f t="array" ref="CL655">INDEX($K:$P,ROW(),MATCH(CL$3,$K$2:$P$2,0))</f>
        <v>0.1</v>
      </c>
      <c r="CM655" s="20" t="e" cm="1">
        <f t="array" ref="CM655">INDEX($K:$P,ROW(),MATCH(CM$3,$K$2:$P$2,0))</f>
        <v>#N/A</v>
      </c>
      <c r="CN655" s="20" t="e" cm="1">
        <f t="array" ref="CN655">INDEX($K:$P,ROW(),MATCH(CN$3,$K$2:$P$2,0))</f>
        <v>#N/A</v>
      </c>
      <c r="CO655" s="20" t="e" cm="1">
        <f t="array" ref="CO655">INDEX($K:$P,ROW(),MATCH(CO$3,$K$2:$P$2,0))</f>
        <v>#N/A</v>
      </c>
      <c r="CP655" s="20" t="e" cm="1">
        <f t="array" ref="CP655">INDEX($K:$P,ROW(),MATCH(CP$3,$K$2:$P$2,0))</f>
        <v>#N/A</v>
      </c>
      <c r="CQ655" s="20" t="e" cm="1">
        <f t="array" ref="CQ655">INDEX($K:$P,ROW(),MATCH(CQ$3,$K$2:$P$2,0))</f>
        <v>#N/A</v>
      </c>
      <c r="CR655" s="20" t="e" cm="1">
        <f t="array" ref="CR655">INDEX($K:$P,ROW(),MATCH(CR$3,$K$2:$P$2,0))</f>
        <v>#N/A</v>
      </c>
      <c r="CS655" s="20" t="e" cm="1">
        <f t="array" ref="CS655">INDEX($K:$P,ROW(),MATCH(CS$3,$K$2:$P$2,0))</f>
        <v>#N/A</v>
      </c>
      <c r="CT655" s="20" t="e" cm="1">
        <f t="array" ref="CT655">INDEX($K:$P,ROW(),MATCH(CT$3,$K$2:$P$2,0))</f>
        <v>#N/A</v>
      </c>
      <c r="CU655" s="20" t="e" cm="1">
        <f t="array" ref="CU655">INDEX($K:$P,ROW(),MATCH(CU$3,$K$2:$P$2,0))</f>
        <v>#N/A</v>
      </c>
      <c r="CV655" s="20" t="e" cm="1">
        <f t="array" ref="CV655">INDEX($K:$P,ROW(),MATCH(CV$3,$K$2:$P$2,0))</f>
        <v>#N/A</v>
      </c>
      <c r="CW655" s="20" t="e" cm="1">
        <f t="array" ref="CW655">INDEX($K:$P,ROW(),MATCH(CW$3,$K$2:$P$2,0))</f>
        <v>#N/A</v>
      </c>
      <c r="CX655" s="20" t="e" cm="1">
        <f t="array" ref="CX655">INDEX($K:$P,ROW(),MATCH(CX$3,$K$2:$P$2,0))</f>
        <v>#N/A</v>
      </c>
      <c r="CY655" s="20" t="e" cm="1">
        <f t="array" ref="CY655">INDEX($K:$P,ROW(),MATCH(CY$3,$K$2:$P$2,0))</f>
        <v>#N/A</v>
      </c>
      <c r="CZ655" s="20" t="e" cm="1">
        <f t="array" ref="CZ655">INDEX($K:$P,ROW(),MATCH(CZ$3,$K$2:$P$2,0))</f>
        <v>#N/A</v>
      </c>
      <c r="DA655" s="20" t="e" cm="1">
        <f t="array" ref="DA655">INDEX($K:$P,ROW(),MATCH(DA$3,$K$2:$P$2,0))</f>
        <v>#N/A</v>
      </c>
      <c r="DB655" s="20" t="e" cm="1">
        <f t="array" ref="DB655">INDEX($K:$P,ROW(),MATCH(DB$3,$K$2:$P$2,0))</f>
        <v>#N/A</v>
      </c>
      <c r="DC655" s="20" t="e" cm="1">
        <f t="array" ref="DC655">INDEX($K:$P,ROW(),MATCH(DC$3,$K$2:$P$2,0))</f>
        <v>#N/A</v>
      </c>
      <c r="DD655" s="20" t="e" cm="1">
        <f t="array" ref="DD655">INDEX($K:$P,ROW(),MATCH(DD$3,$K$2:$P$2,0))</f>
        <v>#N/A</v>
      </c>
      <c r="DE655" s="20" t="e" cm="1">
        <f t="array" ref="DE655">INDEX($K:$P,ROW(),MATCH(DE$3,$K$2:$P$2,0))</f>
        <v>#N/A</v>
      </c>
      <c r="DF655" s="20" t="e" cm="1">
        <f t="array" ref="DF655">INDEX($K:$P,ROW(),MATCH(DF$3,$K$2:$P$2,0))</f>
        <v>#N/A</v>
      </c>
      <c r="DG655" s="20" t="e" cm="1">
        <f t="array" ref="DG655">INDEX($K:$P,ROW(),MATCH(DG$3,$K$2:$P$2,0))</f>
        <v>#N/A</v>
      </c>
      <c r="DH655" s="20" t="e" cm="1">
        <f t="array" ref="DH655">INDEX($K:$P,ROW(),MATCH(DH$3,$K$2:$P$2,0))</f>
        <v>#N/A</v>
      </c>
      <c r="DI655" s="20" t="e" cm="1">
        <f t="array" ref="DI655">INDEX($K:$P,ROW(),MATCH(DI$3,$K$2:$P$2,0))</f>
        <v>#N/A</v>
      </c>
      <c r="DJ655" s="20" t="e" cm="1">
        <f t="array" ref="DJ655">INDEX($K:$P,ROW(),MATCH(DJ$3,$K$2:$P$2,0))</f>
        <v>#N/A</v>
      </c>
      <c r="DK655" s="20" t="e" cm="1">
        <f t="array" ref="DK655">INDEX($K:$P,ROW(),MATCH(DK$3,$K$2:$P$2,0))</f>
        <v>#N/A</v>
      </c>
      <c r="DL655" s="20" t="e" cm="1">
        <f t="array" ref="DL655">INDEX($K:$P,ROW(),MATCH(DL$3,$K$2:$P$2,0))</f>
        <v>#N/A</v>
      </c>
    </row>
    <row r="656" spans="1:116" x14ac:dyDescent="0.35">
      <c r="D656" t="s">
        <v>812</v>
      </c>
      <c r="E656" s="8" t="str">
        <f t="shared" si="865"/>
        <v>656 LISTSALES-PV</v>
      </c>
      <c r="G656" s="145" t="s">
        <v>809</v>
      </c>
      <c r="H656" s="31"/>
      <c r="I656" s="73"/>
      <c r="J656" s="380"/>
      <c r="K656" s="380">
        <v>0.3</v>
      </c>
      <c r="L656" s="380">
        <v>0.3</v>
      </c>
      <c r="M656" s="380">
        <v>0.3</v>
      </c>
      <c r="N656" s="380">
        <v>0.3</v>
      </c>
      <c r="O656" s="380">
        <v>0.3</v>
      </c>
      <c r="P656" s="380">
        <v>0.3</v>
      </c>
      <c r="R656" s="33"/>
      <c r="S656" s="20" cm="1">
        <f t="array" ref="S656">INDEX($K:$P,ROW(),MATCH(S$3,$K$2:$P$2,0))</f>
        <v>0.3</v>
      </c>
      <c r="T656" s="20" cm="1">
        <f t="array" ref="T656">INDEX($K:$P,ROW(),MATCH(T$3,$K$2:$P$2,0))</f>
        <v>0.3</v>
      </c>
      <c r="U656" s="20" cm="1">
        <f t="array" ref="U656">INDEX($K:$P,ROW(),MATCH(U$3,$K$2:$P$2,0))</f>
        <v>0.3</v>
      </c>
      <c r="V656" s="20" cm="1">
        <f t="array" ref="V656">INDEX($K:$P,ROW(),MATCH(V$3,$K$2:$P$2,0))</f>
        <v>0.3</v>
      </c>
      <c r="W656" s="20" cm="1">
        <f t="array" ref="W656">INDEX($K:$P,ROW(),MATCH(W$3,$K$2:$P$2,0))</f>
        <v>0.3</v>
      </c>
      <c r="X656" s="20" cm="1">
        <f t="array" ref="X656">INDEX($K:$P,ROW(),MATCH(X$3,$K$2:$P$2,0))</f>
        <v>0.3</v>
      </c>
      <c r="Y656" s="20" cm="1">
        <f t="array" ref="Y656">INDEX($K:$P,ROW(),MATCH(Y$3,$K$2:$P$2,0))</f>
        <v>0.3</v>
      </c>
      <c r="Z656" s="20" cm="1">
        <f t="array" ref="Z656">INDEX($K:$P,ROW(),MATCH(Z$3,$K$2:$P$2,0))</f>
        <v>0.3</v>
      </c>
      <c r="AA656" s="20" cm="1">
        <f t="array" ref="AA656">INDEX($K:$P,ROW(),MATCH(AA$3,$K$2:$P$2,0))</f>
        <v>0.3</v>
      </c>
      <c r="AB656" s="20" cm="1">
        <f t="array" ref="AB656">INDEX($K:$P,ROW(),MATCH(AB$3,$K$2:$P$2,0))</f>
        <v>0.3</v>
      </c>
      <c r="AC656" s="20" cm="1">
        <f t="array" ref="AC656">INDEX($K:$P,ROW(),MATCH(AC$3,$K$2:$P$2,0))</f>
        <v>0.3</v>
      </c>
      <c r="AD656" s="20" cm="1">
        <f t="array" ref="AD656">INDEX($K:$P,ROW(),MATCH(AD$3,$K$2:$P$2,0))</f>
        <v>0.3</v>
      </c>
      <c r="AE656" s="20" cm="1">
        <f t="array" ref="AE656">INDEX($K:$P,ROW(),MATCH(AE$3,$K$2:$P$2,0))</f>
        <v>0.3</v>
      </c>
      <c r="AF656" s="20" cm="1">
        <f t="array" ref="AF656">INDEX($K:$P,ROW(),MATCH(AF$3,$K$2:$P$2,0))</f>
        <v>0.3</v>
      </c>
      <c r="AG656" s="20" cm="1">
        <f t="array" ref="AG656">INDEX($K:$P,ROW(),MATCH(AG$3,$K$2:$P$2,0))</f>
        <v>0.3</v>
      </c>
      <c r="AH656" s="20" cm="1">
        <f t="array" ref="AH656">INDEX($K:$P,ROW(),MATCH(AH$3,$K$2:$P$2,0))</f>
        <v>0.3</v>
      </c>
      <c r="AI656" s="20" cm="1">
        <f t="array" ref="AI656">INDEX($K:$P,ROW(),MATCH(AI$3,$K$2:$P$2,0))</f>
        <v>0.3</v>
      </c>
      <c r="AJ656" s="20" cm="1">
        <f t="array" ref="AJ656">INDEX($K:$P,ROW(),MATCH(AJ$3,$K$2:$P$2,0))</f>
        <v>0.3</v>
      </c>
      <c r="AK656" s="20" cm="1">
        <f t="array" ref="AK656">INDEX($K:$P,ROW(),MATCH(AK$3,$K$2:$P$2,0))</f>
        <v>0.3</v>
      </c>
      <c r="AL656" s="20" cm="1">
        <f t="array" ref="AL656">INDEX($K:$P,ROW(),MATCH(AL$3,$K$2:$P$2,0))</f>
        <v>0.3</v>
      </c>
      <c r="AM656" s="20" cm="1">
        <f t="array" ref="AM656">INDEX($K:$P,ROW(),MATCH(AM$3,$K$2:$P$2,0))</f>
        <v>0.3</v>
      </c>
      <c r="AN656" s="20" cm="1">
        <f t="array" ref="AN656">INDEX($K:$P,ROW(),MATCH(AN$3,$K$2:$P$2,0))</f>
        <v>0.3</v>
      </c>
      <c r="AO656" s="20" cm="1">
        <f t="array" ref="AO656">INDEX($K:$P,ROW(),MATCH(AO$3,$K$2:$P$2,0))</f>
        <v>0.3</v>
      </c>
      <c r="AP656" s="20" cm="1">
        <f t="array" ref="AP656">INDEX($K:$P,ROW(),MATCH(AP$3,$K$2:$P$2,0))</f>
        <v>0.3</v>
      </c>
      <c r="AQ656" s="20" cm="1">
        <f t="array" ref="AQ656">INDEX($K:$P,ROW(),MATCH(AQ$3,$K$2:$P$2,0))</f>
        <v>0.3</v>
      </c>
      <c r="AR656" s="20" cm="1">
        <f t="array" ref="AR656">INDEX($K:$P,ROW(),MATCH(AR$3,$K$2:$P$2,0))</f>
        <v>0.3</v>
      </c>
      <c r="AS656" s="20" cm="1">
        <f t="array" ref="AS656">INDEX($K:$P,ROW(),MATCH(AS$3,$K$2:$P$2,0))</f>
        <v>0.3</v>
      </c>
      <c r="AT656" s="20" cm="1">
        <f t="array" ref="AT656">INDEX($K:$P,ROW(),MATCH(AT$3,$K$2:$P$2,0))</f>
        <v>0.3</v>
      </c>
      <c r="AU656" s="20" cm="1">
        <f t="array" ref="AU656">INDEX($K:$P,ROW(),MATCH(AU$3,$K$2:$P$2,0))</f>
        <v>0.3</v>
      </c>
      <c r="AV656" s="20" cm="1">
        <f t="array" ref="AV656">INDEX($K:$P,ROW(),MATCH(AV$3,$K$2:$P$2,0))</f>
        <v>0.3</v>
      </c>
      <c r="AW656" s="20" cm="1">
        <f t="array" ref="AW656">INDEX($K:$P,ROW(),MATCH(AW$3,$K$2:$P$2,0))</f>
        <v>0.3</v>
      </c>
      <c r="AX656" s="20" cm="1">
        <f t="array" ref="AX656">INDEX($K:$P,ROW(),MATCH(AX$3,$K$2:$P$2,0))</f>
        <v>0.3</v>
      </c>
      <c r="AY656" s="20" cm="1">
        <f t="array" ref="AY656">INDEX($K:$P,ROW(),MATCH(AY$3,$K$2:$P$2,0))</f>
        <v>0.3</v>
      </c>
      <c r="AZ656" s="20" cm="1">
        <f t="array" ref="AZ656">INDEX($K:$P,ROW(),MATCH(AZ$3,$K$2:$P$2,0))</f>
        <v>0.3</v>
      </c>
      <c r="BA656" s="20" cm="1">
        <f t="array" ref="BA656">INDEX($K:$P,ROW(),MATCH(BA$3,$K$2:$P$2,0))</f>
        <v>0.3</v>
      </c>
      <c r="BB656" s="20" cm="1">
        <f t="array" ref="BB656">INDEX($K:$P,ROW(),MATCH(BB$3,$K$2:$P$2,0))</f>
        <v>0.3</v>
      </c>
      <c r="BC656" s="20" cm="1">
        <f t="array" ref="BC656">INDEX($K:$P,ROW(),MATCH(BC$3,$K$2:$P$2,0))</f>
        <v>0.3</v>
      </c>
      <c r="BD656" s="20" cm="1">
        <f t="array" ref="BD656">INDEX($K:$P,ROW(),MATCH(BD$3,$K$2:$P$2,0))</f>
        <v>0.3</v>
      </c>
      <c r="BE656" s="20" cm="1">
        <f t="array" ref="BE656">INDEX($K:$P,ROW(),MATCH(BE$3,$K$2:$P$2,0))</f>
        <v>0.3</v>
      </c>
      <c r="BF656" s="20" cm="1">
        <f t="array" ref="BF656">INDEX($K:$P,ROW(),MATCH(BF$3,$K$2:$P$2,0))</f>
        <v>0.3</v>
      </c>
      <c r="BG656" s="20" cm="1">
        <f t="array" ref="BG656">INDEX($K:$P,ROW(),MATCH(BG$3,$K$2:$P$2,0))</f>
        <v>0.3</v>
      </c>
      <c r="BH656" s="20" cm="1">
        <f t="array" ref="BH656">INDEX($K:$P,ROW(),MATCH(BH$3,$K$2:$P$2,0))</f>
        <v>0.3</v>
      </c>
      <c r="BI656" s="20" cm="1">
        <f t="array" ref="BI656">INDEX($K:$P,ROW(),MATCH(BI$3,$K$2:$P$2,0))</f>
        <v>0.3</v>
      </c>
      <c r="BJ656" s="20" cm="1">
        <f t="array" ref="BJ656">INDEX($K:$P,ROW(),MATCH(BJ$3,$K$2:$P$2,0))</f>
        <v>0.3</v>
      </c>
      <c r="BK656" s="20" cm="1">
        <f t="array" ref="BK656">INDEX($K:$P,ROW(),MATCH(BK$3,$K$2:$P$2,0))</f>
        <v>0.3</v>
      </c>
      <c r="BL656" s="20" cm="1">
        <f t="array" ref="BL656">INDEX($K:$P,ROW(),MATCH(BL$3,$K$2:$P$2,0))</f>
        <v>0.3</v>
      </c>
      <c r="BM656" s="20" cm="1">
        <f t="array" ref="BM656">INDEX($K:$P,ROW(),MATCH(BM$3,$K$2:$P$2,0))</f>
        <v>0.3</v>
      </c>
      <c r="BN656" s="20" cm="1">
        <f t="array" ref="BN656">INDEX($K:$P,ROW(),MATCH(BN$3,$K$2:$P$2,0))</f>
        <v>0.3</v>
      </c>
      <c r="BO656" s="20" cm="1">
        <f t="array" ref="BO656">INDEX($K:$P,ROW(),MATCH(BO$3,$K$2:$P$2,0))</f>
        <v>0.3</v>
      </c>
      <c r="BP656" s="20" cm="1">
        <f t="array" ref="BP656">INDEX($K:$P,ROW(),MATCH(BP$3,$K$2:$P$2,0))</f>
        <v>0.3</v>
      </c>
      <c r="BQ656" s="20" cm="1">
        <f t="array" ref="BQ656">INDEX($K:$P,ROW(),MATCH(BQ$3,$K$2:$P$2,0))</f>
        <v>0.3</v>
      </c>
      <c r="BR656" s="20" cm="1">
        <f t="array" ref="BR656">INDEX($K:$P,ROW(),MATCH(BR$3,$K$2:$P$2,0))</f>
        <v>0.3</v>
      </c>
      <c r="BS656" s="20" cm="1">
        <f t="array" ref="BS656">INDEX($K:$P,ROW(),MATCH(BS$3,$K$2:$P$2,0))</f>
        <v>0.3</v>
      </c>
      <c r="BT656" s="20" cm="1">
        <f t="array" ref="BT656">INDEX($K:$P,ROW(),MATCH(BT$3,$K$2:$P$2,0))</f>
        <v>0.3</v>
      </c>
      <c r="BU656" s="20" cm="1">
        <f t="array" ref="BU656">INDEX($K:$P,ROW(),MATCH(BU$3,$K$2:$P$2,0))</f>
        <v>0.3</v>
      </c>
      <c r="BV656" s="20" cm="1">
        <f t="array" ref="BV656">INDEX($K:$P,ROW(),MATCH(BV$3,$K$2:$P$2,0))</f>
        <v>0.3</v>
      </c>
      <c r="BW656" s="20" cm="1">
        <f t="array" ref="BW656">INDEX($K:$P,ROW(),MATCH(BW$3,$K$2:$P$2,0))</f>
        <v>0.3</v>
      </c>
      <c r="BX656" s="20" cm="1">
        <f t="array" ref="BX656">INDEX($K:$P,ROW(),MATCH(BX$3,$K$2:$P$2,0))</f>
        <v>0.3</v>
      </c>
      <c r="BY656" s="20" cm="1">
        <f t="array" ref="BY656">INDEX($K:$P,ROW(),MATCH(BY$3,$K$2:$P$2,0))</f>
        <v>0.3</v>
      </c>
      <c r="BZ656" s="20" cm="1">
        <f t="array" ref="BZ656">INDEX($K:$P,ROW(),MATCH(BZ$3,$K$2:$P$2,0))</f>
        <v>0.3</v>
      </c>
      <c r="CA656" s="20" cm="1">
        <f t="array" ref="CA656">INDEX($K:$P,ROW(),MATCH(CA$3,$K$2:$P$2,0))</f>
        <v>0.3</v>
      </c>
      <c r="CB656" s="20" cm="1">
        <f t="array" ref="CB656">INDEX($K:$P,ROW(),MATCH(CB$3,$K$2:$P$2,0))</f>
        <v>0.3</v>
      </c>
      <c r="CC656" s="20" cm="1">
        <f t="array" ref="CC656">INDEX($K:$P,ROW(),MATCH(CC$3,$K$2:$P$2,0))</f>
        <v>0.3</v>
      </c>
      <c r="CD656" s="20" cm="1">
        <f t="array" ref="CD656">INDEX($K:$P,ROW(),MATCH(CD$3,$K$2:$P$2,0))</f>
        <v>0.3</v>
      </c>
      <c r="CE656" s="20" cm="1">
        <f t="array" ref="CE656">INDEX($K:$P,ROW(),MATCH(CE$3,$K$2:$P$2,0))</f>
        <v>0.3</v>
      </c>
      <c r="CF656" s="20" cm="1">
        <f t="array" ref="CF656">INDEX($K:$P,ROW(),MATCH(CF$3,$K$2:$P$2,0))</f>
        <v>0.3</v>
      </c>
      <c r="CG656" s="20" cm="1">
        <f t="array" ref="CG656">INDEX($K:$P,ROW(),MATCH(CG$3,$K$2:$P$2,0))</f>
        <v>0.3</v>
      </c>
      <c r="CH656" s="20" cm="1">
        <f t="array" ref="CH656">INDEX($K:$P,ROW(),MATCH(CH$3,$K$2:$P$2,0))</f>
        <v>0.3</v>
      </c>
      <c r="CI656" s="20" cm="1">
        <f t="array" ref="CI656">INDEX($K:$P,ROW(),MATCH(CI$3,$K$2:$P$2,0))</f>
        <v>0.3</v>
      </c>
      <c r="CJ656" s="20" cm="1">
        <f t="array" ref="CJ656">INDEX($K:$P,ROW(),MATCH(CJ$3,$K$2:$P$2,0))</f>
        <v>0.3</v>
      </c>
      <c r="CK656" s="20" cm="1">
        <f t="array" ref="CK656">INDEX($K:$P,ROW(),MATCH(CK$3,$K$2:$P$2,0))</f>
        <v>0.3</v>
      </c>
      <c r="CL656" s="20" cm="1">
        <f t="array" ref="CL656">INDEX($K:$P,ROW(),MATCH(CL$3,$K$2:$P$2,0))</f>
        <v>0.3</v>
      </c>
      <c r="CM656" s="20" t="e" cm="1">
        <f t="array" ref="CM656">INDEX($K:$P,ROW(),MATCH(CM$3,$K$2:$P$2,0))</f>
        <v>#N/A</v>
      </c>
      <c r="CN656" s="20" t="e" cm="1">
        <f t="array" ref="CN656">INDEX($K:$P,ROW(),MATCH(CN$3,$K$2:$P$2,0))</f>
        <v>#N/A</v>
      </c>
      <c r="CO656" s="20" t="e" cm="1">
        <f t="array" ref="CO656">INDEX($K:$P,ROW(),MATCH(CO$3,$K$2:$P$2,0))</f>
        <v>#N/A</v>
      </c>
      <c r="CP656" s="20" t="e" cm="1">
        <f t="array" ref="CP656">INDEX($K:$P,ROW(),MATCH(CP$3,$K$2:$P$2,0))</f>
        <v>#N/A</v>
      </c>
      <c r="CQ656" s="20" t="e" cm="1">
        <f t="array" ref="CQ656">INDEX($K:$P,ROW(),MATCH(CQ$3,$K$2:$P$2,0))</f>
        <v>#N/A</v>
      </c>
      <c r="CR656" s="20" t="e" cm="1">
        <f t="array" ref="CR656">INDEX($K:$P,ROW(),MATCH(CR$3,$K$2:$P$2,0))</f>
        <v>#N/A</v>
      </c>
      <c r="CS656" s="20" t="e" cm="1">
        <f t="array" ref="CS656">INDEX($K:$P,ROW(),MATCH(CS$3,$K$2:$P$2,0))</f>
        <v>#N/A</v>
      </c>
      <c r="CT656" s="20" t="e" cm="1">
        <f t="array" ref="CT656">INDEX($K:$P,ROW(),MATCH(CT$3,$K$2:$P$2,0))</f>
        <v>#N/A</v>
      </c>
      <c r="CU656" s="20" t="e" cm="1">
        <f t="array" ref="CU656">INDEX($K:$P,ROW(),MATCH(CU$3,$K$2:$P$2,0))</f>
        <v>#N/A</v>
      </c>
      <c r="CV656" s="20" t="e" cm="1">
        <f t="array" ref="CV656">INDEX($K:$P,ROW(),MATCH(CV$3,$K$2:$P$2,0))</f>
        <v>#N/A</v>
      </c>
      <c r="CW656" s="20" t="e" cm="1">
        <f t="array" ref="CW656">INDEX($K:$P,ROW(),MATCH(CW$3,$K$2:$P$2,0))</f>
        <v>#N/A</v>
      </c>
      <c r="CX656" s="20" t="e" cm="1">
        <f t="array" ref="CX656">INDEX($K:$P,ROW(),MATCH(CX$3,$K$2:$P$2,0))</f>
        <v>#N/A</v>
      </c>
      <c r="CY656" s="20" t="e" cm="1">
        <f t="array" ref="CY656">INDEX($K:$P,ROW(),MATCH(CY$3,$K$2:$P$2,0))</f>
        <v>#N/A</v>
      </c>
      <c r="CZ656" s="20" t="e" cm="1">
        <f t="array" ref="CZ656">INDEX($K:$P,ROW(),MATCH(CZ$3,$K$2:$P$2,0))</f>
        <v>#N/A</v>
      </c>
      <c r="DA656" s="20" t="e" cm="1">
        <f t="array" ref="DA656">INDEX($K:$P,ROW(),MATCH(DA$3,$K$2:$P$2,0))</f>
        <v>#N/A</v>
      </c>
      <c r="DB656" s="20" t="e" cm="1">
        <f t="array" ref="DB656">INDEX($K:$P,ROW(),MATCH(DB$3,$K$2:$P$2,0))</f>
        <v>#N/A</v>
      </c>
      <c r="DC656" s="20" t="e" cm="1">
        <f t="array" ref="DC656">INDEX($K:$P,ROW(),MATCH(DC$3,$K$2:$P$2,0))</f>
        <v>#N/A</v>
      </c>
      <c r="DD656" s="20" t="e" cm="1">
        <f t="array" ref="DD656">INDEX($K:$P,ROW(),MATCH(DD$3,$K$2:$P$2,0))</f>
        <v>#N/A</v>
      </c>
      <c r="DE656" s="20" t="e" cm="1">
        <f t="array" ref="DE656">INDEX($K:$P,ROW(),MATCH(DE$3,$K$2:$P$2,0))</f>
        <v>#N/A</v>
      </c>
      <c r="DF656" s="20" t="e" cm="1">
        <f t="array" ref="DF656">INDEX($K:$P,ROW(),MATCH(DF$3,$K$2:$P$2,0))</f>
        <v>#N/A</v>
      </c>
      <c r="DG656" s="20" t="e" cm="1">
        <f t="array" ref="DG656">INDEX($K:$P,ROW(),MATCH(DG$3,$K$2:$P$2,0))</f>
        <v>#N/A</v>
      </c>
      <c r="DH656" s="20" t="e" cm="1">
        <f t="array" ref="DH656">INDEX($K:$P,ROW(),MATCH(DH$3,$K$2:$P$2,0))</f>
        <v>#N/A</v>
      </c>
      <c r="DI656" s="20" t="e" cm="1">
        <f t="array" ref="DI656">INDEX($K:$P,ROW(),MATCH(DI$3,$K$2:$P$2,0))</f>
        <v>#N/A</v>
      </c>
      <c r="DJ656" s="20" t="e" cm="1">
        <f t="array" ref="DJ656">INDEX($K:$P,ROW(),MATCH(DJ$3,$K$2:$P$2,0))</f>
        <v>#N/A</v>
      </c>
      <c r="DK656" s="20" t="e" cm="1">
        <f t="array" ref="DK656">INDEX($K:$P,ROW(),MATCH(DK$3,$K$2:$P$2,0))</f>
        <v>#N/A</v>
      </c>
      <c r="DL656" s="20" t="e" cm="1">
        <f t="array" ref="DL656">INDEX($K:$P,ROW(),MATCH(DL$3,$K$2:$P$2,0))</f>
        <v>#N/A</v>
      </c>
    </row>
    <row r="657" spans="4:116" x14ac:dyDescent="0.35">
      <c r="D657" t="s">
        <v>812</v>
      </c>
      <c r="E657" s="8" t="str">
        <f t="shared" si="865"/>
        <v>657 LISTSALES-PV</v>
      </c>
      <c r="G657" s="145" t="s">
        <v>810</v>
      </c>
      <c r="H657" s="31"/>
      <c r="I657" s="73"/>
      <c r="J657" s="380"/>
      <c r="K657" s="380">
        <v>0.2</v>
      </c>
      <c r="L657" s="380">
        <v>0.2</v>
      </c>
      <c r="M657" s="380">
        <v>0.2</v>
      </c>
      <c r="N657" s="380">
        <v>0.2</v>
      </c>
      <c r="O657" s="380">
        <v>0.2</v>
      </c>
      <c r="P657" s="380">
        <v>0.2</v>
      </c>
      <c r="R657" s="33"/>
      <c r="S657" s="20" cm="1">
        <f t="array" ref="S657">INDEX($K:$P,ROW(),MATCH(S$3,$K$2:$P$2,0))</f>
        <v>0.2</v>
      </c>
      <c r="T657" s="20" cm="1">
        <f t="array" ref="T657">INDEX($K:$P,ROW(),MATCH(T$3,$K$2:$P$2,0))</f>
        <v>0.2</v>
      </c>
      <c r="U657" s="20" cm="1">
        <f t="array" ref="U657">INDEX($K:$P,ROW(),MATCH(U$3,$K$2:$P$2,0))</f>
        <v>0.2</v>
      </c>
      <c r="V657" s="20" cm="1">
        <f t="array" ref="V657">INDEX($K:$P,ROW(),MATCH(V$3,$K$2:$P$2,0))</f>
        <v>0.2</v>
      </c>
      <c r="W657" s="20" cm="1">
        <f t="array" ref="W657">INDEX($K:$P,ROW(),MATCH(W$3,$K$2:$P$2,0))</f>
        <v>0.2</v>
      </c>
      <c r="X657" s="20" cm="1">
        <f t="array" ref="X657">INDEX($K:$P,ROW(),MATCH(X$3,$K$2:$P$2,0))</f>
        <v>0.2</v>
      </c>
      <c r="Y657" s="20" cm="1">
        <f t="array" ref="Y657">INDEX($K:$P,ROW(),MATCH(Y$3,$K$2:$P$2,0))</f>
        <v>0.2</v>
      </c>
      <c r="Z657" s="20" cm="1">
        <f t="array" ref="Z657">INDEX($K:$P,ROW(),MATCH(Z$3,$K$2:$P$2,0))</f>
        <v>0.2</v>
      </c>
      <c r="AA657" s="20" cm="1">
        <f t="array" ref="AA657">INDEX($K:$P,ROW(),MATCH(AA$3,$K$2:$P$2,0))</f>
        <v>0.2</v>
      </c>
      <c r="AB657" s="20" cm="1">
        <f t="array" ref="AB657">INDEX($K:$P,ROW(),MATCH(AB$3,$K$2:$P$2,0))</f>
        <v>0.2</v>
      </c>
      <c r="AC657" s="20" cm="1">
        <f t="array" ref="AC657">INDEX($K:$P,ROW(),MATCH(AC$3,$K$2:$P$2,0))</f>
        <v>0.2</v>
      </c>
      <c r="AD657" s="20" cm="1">
        <f t="array" ref="AD657">INDEX($K:$P,ROW(),MATCH(AD$3,$K$2:$P$2,0))</f>
        <v>0.2</v>
      </c>
      <c r="AE657" s="20" cm="1">
        <f t="array" ref="AE657">INDEX($K:$P,ROW(),MATCH(AE$3,$K$2:$P$2,0))</f>
        <v>0.2</v>
      </c>
      <c r="AF657" s="20" cm="1">
        <f t="array" ref="AF657">INDEX($K:$P,ROW(),MATCH(AF$3,$K$2:$P$2,0))</f>
        <v>0.2</v>
      </c>
      <c r="AG657" s="20" cm="1">
        <f t="array" ref="AG657">INDEX($K:$P,ROW(),MATCH(AG$3,$K$2:$P$2,0))</f>
        <v>0.2</v>
      </c>
      <c r="AH657" s="20" cm="1">
        <f t="array" ref="AH657">INDEX($K:$P,ROW(),MATCH(AH$3,$K$2:$P$2,0))</f>
        <v>0.2</v>
      </c>
      <c r="AI657" s="20" cm="1">
        <f t="array" ref="AI657">INDEX($K:$P,ROW(),MATCH(AI$3,$K$2:$P$2,0))</f>
        <v>0.2</v>
      </c>
      <c r="AJ657" s="20" cm="1">
        <f t="array" ref="AJ657">INDEX($K:$P,ROW(),MATCH(AJ$3,$K$2:$P$2,0))</f>
        <v>0.2</v>
      </c>
      <c r="AK657" s="20" cm="1">
        <f t="array" ref="AK657">INDEX($K:$P,ROW(),MATCH(AK$3,$K$2:$P$2,0))</f>
        <v>0.2</v>
      </c>
      <c r="AL657" s="20" cm="1">
        <f t="array" ref="AL657">INDEX($K:$P,ROW(),MATCH(AL$3,$K$2:$P$2,0))</f>
        <v>0.2</v>
      </c>
      <c r="AM657" s="20" cm="1">
        <f t="array" ref="AM657">INDEX($K:$P,ROW(),MATCH(AM$3,$K$2:$P$2,0))</f>
        <v>0.2</v>
      </c>
      <c r="AN657" s="20" cm="1">
        <f t="array" ref="AN657">INDEX($K:$P,ROW(),MATCH(AN$3,$K$2:$P$2,0))</f>
        <v>0.2</v>
      </c>
      <c r="AO657" s="20" cm="1">
        <f t="array" ref="AO657">INDEX($K:$P,ROW(),MATCH(AO$3,$K$2:$P$2,0))</f>
        <v>0.2</v>
      </c>
      <c r="AP657" s="20" cm="1">
        <f t="array" ref="AP657">INDEX($K:$P,ROW(),MATCH(AP$3,$K$2:$P$2,0))</f>
        <v>0.2</v>
      </c>
      <c r="AQ657" s="20" cm="1">
        <f t="array" ref="AQ657">INDEX($K:$P,ROW(),MATCH(AQ$3,$K$2:$P$2,0))</f>
        <v>0.2</v>
      </c>
      <c r="AR657" s="20" cm="1">
        <f t="array" ref="AR657">INDEX($K:$P,ROW(),MATCH(AR$3,$K$2:$P$2,0))</f>
        <v>0.2</v>
      </c>
      <c r="AS657" s="20" cm="1">
        <f t="array" ref="AS657">INDEX($K:$P,ROW(),MATCH(AS$3,$K$2:$P$2,0))</f>
        <v>0.2</v>
      </c>
      <c r="AT657" s="20" cm="1">
        <f t="array" ref="AT657">INDEX($K:$P,ROW(),MATCH(AT$3,$K$2:$P$2,0))</f>
        <v>0.2</v>
      </c>
      <c r="AU657" s="20" cm="1">
        <f t="array" ref="AU657">INDEX($K:$P,ROW(),MATCH(AU$3,$K$2:$P$2,0))</f>
        <v>0.2</v>
      </c>
      <c r="AV657" s="20" cm="1">
        <f t="array" ref="AV657">INDEX($K:$P,ROW(),MATCH(AV$3,$K$2:$P$2,0))</f>
        <v>0.2</v>
      </c>
      <c r="AW657" s="20" cm="1">
        <f t="array" ref="AW657">INDEX($K:$P,ROW(),MATCH(AW$3,$K$2:$P$2,0))</f>
        <v>0.2</v>
      </c>
      <c r="AX657" s="20" cm="1">
        <f t="array" ref="AX657">INDEX($K:$P,ROW(),MATCH(AX$3,$K$2:$P$2,0))</f>
        <v>0.2</v>
      </c>
      <c r="AY657" s="20" cm="1">
        <f t="array" ref="AY657">INDEX($K:$P,ROW(),MATCH(AY$3,$K$2:$P$2,0))</f>
        <v>0.2</v>
      </c>
      <c r="AZ657" s="20" cm="1">
        <f t="array" ref="AZ657">INDEX($K:$P,ROW(),MATCH(AZ$3,$K$2:$P$2,0))</f>
        <v>0.2</v>
      </c>
      <c r="BA657" s="20" cm="1">
        <f t="array" ref="BA657">INDEX($K:$P,ROW(),MATCH(BA$3,$K$2:$P$2,0))</f>
        <v>0.2</v>
      </c>
      <c r="BB657" s="20" cm="1">
        <f t="array" ref="BB657">INDEX($K:$P,ROW(),MATCH(BB$3,$K$2:$P$2,0))</f>
        <v>0.2</v>
      </c>
      <c r="BC657" s="20" cm="1">
        <f t="array" ref="BC657">INDEX($K:$P,ROW(),MATCH(BC$3,$K$2:$P$2,0))</f>
        <v>0.2</v>
      </c>
      <c r="BD657" s="20" cm="1">
        <f t="array" ref="BD657">INDEX($K:$P,ROW(),MATCH(BD$3,$K$2:$P$2,0))</f>
        <v>0.2</v>
      </c>
      <c r="BE657" s="20" cm="1">
        <f t="array" ref="BE657">INDEX($K:$P,ROW(),MATCH(BE$3,$K$2:$P$2,0))</f>
        <v>0.2</v>
      </c>
      <c r="BF657" s="20" cm="1">
        <f t="array" ref="BF657">INDEX($K:$P,ROW(),MATCH(BF$3,$K$2:$P$2,0))</f>
        <v>0.2</v>
      </c>
      <c r="BG657" s="20" cm="1">
        <f t="array" ref="BG657">INDEX($K:$P,ROW(),MATCH(BG$3,$K$2:$P$2,0))</f>
        <v>0.2</v>
      </c>
      <c r="BH657" s="20" cm="1">
        <f t="array" ref="BH657">INDEX($K:$P,ROW(),MATCH(BH$3,$K$2:$P$2,0))</f>
        <v>0.2</v>
      </c>
      <c r="BI657" s="20" cm="1">
        <f t="array" ref="BI657">INDEX($K:$P,ROW(),MATCH(BI$3,$K$2:$P$2,0))</f>
        <v>0.2</v>
      </c>
      <c r="BJ657" s="20" cm="1">
        <f t="array" ref="BJ657">INDEX($K:$P,ROW(),MATCH(BJ$3,$K$2:$P$2,0))</f>
        <v>0.2</v>
      </c>
      <c r="BK657" s="20" cm="1">
        <f t="array" ref="BK657">INDEX($K:$P,ROW(),MATCH(BK$3,$K$2:$P$2,0))</f>
        <v>0.2</v>
      </c>
      <c r="BL657" s="20" cm="1">
        <f t="array" ref="BL657">INDEX($K:$P,ROW(),MATCH(BL$3,$K$2:$P$2,0))</f>
        <v>0.2</v>
      </c>
      <c r="BM657" s="20" cm="1">
        <f t="array" ref="BM657">INDEX($K:$P,ROW(),MATCH(BM$3,$K$2:$P$2,0))</f>
        <v>0.2</v>
      </c>
      <c r="BN657" s="20" cm="1">
        <f t="array" ref="BN657">INDEX($K:$P,ROW(),MATCH(BN$3,$K$2:$P$2,0))</f>
        <v>0.2</v>
      </c>
      <c r="BO657" s="20" cm="1">
        <f t="array" ref="BO657">INDEX($K:$P,ROW(),MATCH(BO$3,$K$2:$P$2,0))</f>
        <v>0.2</v>
      </c>
      <c r="BP657" s="20" cm="1">
        <f t="array" ref="BP657">INDEX($K:$P,ROW(),MATCH(BP$3,$K$2:$P$2,0))</f>
        <v>0.2</v>
      </c>
      <c r="BQ657" s="20" cm="1">
        <f t="array" ref="BQ657">INDEX($K:$P,ROW(),MATCH(BQ$3,$K$2:$P$2,0))</f>
        <v>0.2</v>
      </c>
      <c r="BR657" s="20" cm="1">
        <f t="array" ref="BR657">INDEX($K:$P,ROW(),MATCH(BR$3,$K$2:$P$2,0))</f>
        <v>0.2</v>
      </c>
      <c r="BS657" s="20" cm="1">
        <f t="array" ref="BS657">INDEX($K:$P,ROW(),MATCH(BS$3,$K$2:$P$2,0))</f>
        <v>0.2</v>
      </c>
      <c r="BT657" s="20" cm="1">
        <f t="array" ref="BT657">INDEX($K:$P,ROW(),MATCH(BT$3,$K$2:$P$2,0))</f>
        <v>0.2</v>
      </c>
      <c r="BU657" s="20" cm="1">
        <f t="array" ref="BU657">INDEX($K:$P,ROW(),MATCH(BU$3,$K$2:$P$2,0))</f>
        <v>0.2</v>
      </c>
      <c r="BV657" s="20" cm="1">
        <f t="array" ref="BV657">INDEX($K:$P,ROW(),MATCH(BV$3,$K$2:$P$2,0))</f>
        <v>0.2</v>
      </c>
      <c r="BW657" s="20" cm="1">
        <f t="array" ref="BW657">INDEX($K:$P,ROW(),MATCH(BW$3,$K$2:$P$2,0))</f>
        <v>0.2</v>
      </c>
      <c r="BX657" s="20" cm="1">
        <f t="array" ref="BX657">INDEX($K:$P,ROW(),MATCH(BX$3,$K$2:$P$2,0))</f>
        <v>0.2</v>
      </c>
      <c r="BY657" s="20" cm="1">
        <f t="array" ref="BY657">INDEX($K:$P,ROW(),MATCH(BY$3,$K$2:$P$2,0))</f>
        <v>0.2</v>
      </c>
      <c r="BZ657" s="20" cm="1">
        <f t="array" ref="BZ657">INDEX($K:$P,ROW(),MATCH(BZ$3,$K$2:$P$2,0))</f>
        <v>0.2</v>
      </c>
      <c r="CA657" s="20" cm="1">
        <f t="array" ref="CA657">INDEX($K:$P,ROW(),MATCH(CA$3,$K$2:$P$2,0))</f>
        <v>0.2</v>
      </c>
      <c r="CB657" s="20" cm="1">
        <f t="array" ref="CB657">INDEX($K:$P,ROW(),MATCH(CB$3,$K$2:$P$2,0))</f>
        <v>0.2</v>
      </c>
      <c r="CC657" s="20" cm="1">
        <f t="array" ref="CC657">INDEX($K:$P,ROW(),MATCH(CC$3,$K$2:$P$2,0))</f>
        <v>0.2</v>
      </c>
      <c r="CD657" s="20" cm="1">
        <f t="array" ref="CD657">INDEX($K:$P,ROW(),MATCH(CD$3,$K$2:$P$2,0))</f>
        <v>0.2</v>
      </c>
      <c r="CE657" s="20" cm="1">
        <f t="array" ref="CE657">INDEX($K:$P,ROW(),MATCH(CE$3,$K$2:$P$2,0))</f>
        <v>0.2</v>
      </c>
      <c r="CF657" s="20" cm="1">
        <f t="array" ref="CF657">INDEX($K:$P,ROW(),MATCH(CF$3,$K$2:$P$2,0))</f>
        <v>0.2</v>
      </c>
      <c r="CG657" s="20" cm="1">
        <f t="array" ref="CG657">INDEX($K:$P,ROW(),MATCH(CG$3,$K$2:$P$2,0))</f>
        <v>0.2</v>
      </c>
      <c r="CH657" s="20" cm="1">
        <f t="array" ref="CH657">INDEX($K:$P,ROW(),MATCH(CH$3,$K$2:$P$2,0))</f>
        <v>0.2</v>
      </c>
      <c r="CI657" s="20" cm="1">
        <f t="array" ref="CI657">INDEX($K:$P,ROW(),MATCH(CI$3,$K$2:$P$2,0))</f>
        <v>0.2</v>
      </c>
      <c r="CJ657" s="20" cm="1">
        <f t="array" ref="CJ657">INDEX($K:$P,ROW(),MATCH(CJ$3,$K$2:$P$2,0))</f>
        <v>0.2</v>
      </c>
      <c r="CK657" s="20" cm="1">
        <f t="array" ref="CK657">INDEX($K:$P,ROW(),MATCH(CK$3,$K$2:$P$2,0))</f>
        <v>0.2</v>
      </c>
      <c r="CL657" s="20" cm="1">
        <f t="array" ref="CL657">INDEX($K:$P,ROW(),MATCH(CL$3,$K$2:$P$2,0))</f>
        <v>0.2</v>
      </c>
      <c r="CM657" s="20" t="e" cm="1">
        <f t="array" ref="CM657">INDEX($K:$P,ROW(),MATCH(CM$3,$K$2:$P$2,0))</f>
        <v>#N/A</v>
      </c>
      <c r="CN657" s="20" t="e" cm="1">
        <f t="array" ref="CN657">INDEX($K:$P,ROW(),MATCH(CN$3,$K$2:$P$2,0))</f>
        <v>#N/A</v>
      </c>
      <c r="CO657" s="20" t="e" cm="1">
        <f t="array" ref="CO657">INDEX($K:$P,ROW(),MATCH(CO$3,$K$2:$P$2,0))</f>
        <v>#N/A</v>
      </c>
      <c r="CP657" s="20" t="e" cm="1">
        <f t="array" ref="CP657">INDEX($K:$P,ROW(),MATCH(CP$3,$K$2:$P$2,0))</f>
        <v>#N/A</v>
      </c>
      <c r="CQ657" s="20" t="e" cm="1">
        <f t="array" ref="CQ657">INDEX($K:$P,ROW(),MATCH(CQ$3,$K$2:$P$2,0))</f>
        <v>#N/A</v>
      </c>
      <c r="CR657" s="20" t="e" cm="1">
        <f t="array" ref="CR657">INDEX($K:$P,ROW(),MATCH(CR$3,$K$2:$P$2,0))</f>
        <v>#N/A</v>
      </c>
      <c r="CS657" s="20" t="e" cm="1">
        <f t="array" ref="CS657">INDEX($K:$P,ROW(),MATCH(CS$3,$K$2:$P$2,0))</f>
        <v>#N/A</v>
      </c>
      <c r="CT657" s="20" t="e" cm="1">
        <f t="array" ref="CT657">INDEX($K:$P,ROW(),MATCH(CT$3,$K$2:$P$2,0))</f>
        <v>#N/A</v>
      </c>
      <c r="CU657" s="20" t="e" cm="1">
        <f t="array" ref="CU657">INDEX($K:$P,ROW(),MATCH(CU$3,$K$2:$P$2,0))</f>
        <v>#N/A</v>
      </c>
      <c r="CV657" s="20" t="e" cm="1">
        <f t="array" ref="CV657">INDEX($K:$P,ROW(),MATCH(CV$3,$K$2:$P$2,0))</f>
        <v>#N/A</v>
      </c>
      <c r="CW657" s="20" t="e" cm="1">
        <f t="array" ref="CW657">INDEX($K:$P,ROW(),MATCH(CW$3,$K$2:$P$2,0))</f>
        <v>#N/A</v>
      </c>
      <c r="CX657" s="20" t="e" cm="1">
        <f t="array" ref="CX657">INDEX($K:$P,ROW(),MATCH(CX$3,$K$2:$P$2,0))</f>
        <v>#N/A</v>
      </c>
      <c r="CY657" s="20" t="e" cm="1">
        <f t="array" ref="CY657">INDEX($K:$P,ROW(),MATCH(CY$3,$K$2:$P$2,0))</f>
        <v>#N/A</v>
      </c>
      <c r="CZ657" s="20" t="e" cm="1">
        <f t="array" ref="CZ657">INDEX($K:$P,ROW(),MATCH(CZ$3,$K$2:$P$2,0))</f>
        <v>#N/A</v>
      </c>
      <c r="DA657" s="20" t="e" cm="1">
        <f t="array" ref="DA657">INDEX($K:$P,ROW(),MATCH(DA$3,$K$2:$P$2,0))</f>
        <v>#N/A</v>
      </c>
      <c r="DB657" s="20" t="e" cm="1">
        <f t="array" ref="DB657">INDEX($K:$P,ROW(),MATCH(DB$3,$K$2:$P$2,0))</f>
        <v>#N/A</v>
      </c>
      <c r="DC657" s="20" t="e" cm="1">
        <f t="array" ref="DC657">INDEX($K:$P,ROW(),MATCH(DC$3,$K$2:$P$2,0))</f>
        <v>#N/A</v>
      </c>
      <c r="DD657" s="20" t="e" cm="1">
        <f t="array" ref="DD657">INDEX($K:$P,ROW(),MATCH(DD$3,$K$2:$P$2,0))</f>
        <v>#N/A</v>
      </c>
      <c r="DE657" s="20" t="e" cm="1">
        <f t="array" ref="DE657">INDEX($K:$P,ROW(),MATCH(DE$3,$K$2:$P$2,0))</f>
        <v>#N/A</v>
      </c>
      <c r="DF657" s="20" t="e" cm="1">
        <f t="array" ref="DF657">INDEX($K:$P,ROW(),MATCH(DF$3,$K$2:$P$2,0))</f>
        <v>#N/A</v>
      </c>
      <c r="DG657" s="20" t="e" cm="1">
        <f t="array" ref="DG657">INDEX($K:$P,ROW(),MATCH(DG$3,$K$2:$P$2,0))</f>
        <v>#N/A</v>
      </c>
      <c r="DH657" s="20" t="e" cm="1">
        <f t="array" ref="DH657">INDEX($K:$P,ROW(),MATCH(DH$3,$K$2:$P$2,0))</f>
        <v>#N/A</v>
      </c>
      <c r="DI657" s="20" t="e" cm="1">
        <f t="array" ref="DI657">INDEX($K:$P,ROW(),MATCH(DI$3,$K$2:$P$2,0))</f>
        <v>#N/A</v>
      </c>
      <c r="DJ657" s="20" t="e" cm="1">
        <f t="array" ref="DJ657">INDEX($K:$P,ROW(),MATCH(DJ$3,$K$2:$P$2,0))</f>
        <v>#N/A</v>
      </c>
      <c r="DK657" s="20" t="e" cm="1">
        <f t="array" ref="DK657">INDEX($K:$P,ROW(),MATCH(DK$3,$K$2:$P$2,0))</f>
        <v>#N/A</v>
      </c>
      <c r="DL657" s="20" t="e" cm="1">
        <f t="array" ref="DL657">INDEX($K:$P,ROW(),MATCH(DL$3,$K$2:$P$2,0))</f>
        <v>#N/A</v>
      </c>
    </row>
    <row r="658" spans="4:116" x14ac:dyDescent="0.35">
      <c r="D658" t="s">
        <v>812</v>
      </c>
      <c r="E658" s="8" t="str">
        <f t="shared" si="865"/>
        <v>658 LISTSALES-PV</v>
      </c>
      <c r="G658" s="127" t="str">
        <f>"# of "&amp;G702&amp;"s sold"</f>
        <v># of units sold</v>
      </c>
      <c r="H658" s="31"/>
      <c r="I658" s="73"/>
      <c r="J658" s="73"/>
      <c r="K658" s="58"/>
      <c r="L658" s="58"/>
      <c r="M658" s="58"/>
      <c r="N658" s="58"/>
      <c r="O658" s="58"/>
      <c r="P658" s="58"/>
      <c r="R658" s="33"/>
      <c r="CM658" s="8"/>
      <c r="CN658" s="8"/>
      <c r="CO658" s="8"/>
      <c r="CP658" s="8"/>
      <c r="CQ658" s="8"/>
      <c r="CR658" s="8"/>
      <c r="CS658" s="8"/>
      <c r="CT658" s="8"/>
      <c r="CU658" s="8"/>
      <c r="CV658" s="8"/>
      <c r="CW658" s="8"/>
      <c r="CX658" s="8"/>
      <c r="CY658" s="8"/>
      <c r="CZ658" s="8"/>
      <c r="DA658" s="8"/>
      <c r="DB658" s="8"/>
      <c r="DC658" s="8"/>
      <c r="DD658" s="8"/>
      <c r="DE658" s="8"/>
      <c r="DF658" s="8"/>
      <c r="DG658" s="8"/>
      <c r="DH658" s="8"/>
      <c r="DI658" s="8"/>
      <c r="DJ658" s="8"/>
      <c r="DK658" s="8"/>
      <c r="DL658" s="8"/>
    </row>
    <row r="659" spans="4:116" x14ac:dyDescent="0.35">
      <c r="D659" t="s">
        <v>812</v>
      </c>
      <c r="E659" s="8" t="str">
        <f t="shared" si="865"/>
        <v>659 LISTSALES-PV</v>
      </c>
      <c r="G659" s="125"/>
      <c r="H659" s="31"/>
      <c r="I659" s="73"/>
      <c r="J659" s="73"/>
      <c r="K659" s="58"/>
      <c r="L659" s="58"/>
      <c r="M659" s="58"/>
      <c r="N659" s="58"/>
      <c r="O659" s="58"/>
      <c r="P659" s="58"/>
      <c r="R659" s="33"/>
      <c r="CM659" s="8"/>
      <c r="CN659" s="8"/>
      <c r="CO659" s="8"/>
      <c r="CP659" s="8"/>
      <c r="CQ659" s="8"/>
      <c r="CR659" s="8"/>
      <c r="CS659" s="8"/>
      <c r="CT659" s="8"/>
      <c r="CU659" s="8"/>
      <c r="CV659" s="8"/>
      <c r="CW659" s="8"/>
      <c r="CX659" s="8"/>
      <c r="CY659" s="8"/>
      <c r="CZ659" s="8"/>
      <c r="DA659" s="8"/>
      <c r="DB659" s="8"/>
      <c r="DC659" s="8"/>
      <c r="DD659" s="8"/>
      <c r="DE659" s="8"/>
      <c r="DF659" s="8"/>
      <c r="DG659" s="8"/>
      <c r="DH659" s="8"/>
      <c r="DI659" s="8"/>
      <c r="DJ659" s="8"/>
      <c r="DK659" s="8"/>
      <c r="DL659" s="8"/>
    </row>
    <row r="660" spans="4:116" x14ac:dyDescent="0.35">
      <c r="D660" t="s">
        <v>812</v>
      </c>
      <c r="E660" s="8" t="str">
        <f t="shared" si="865"/>
        <v>660 LISTSALES-PV</v>
      </c>
      <c r="G660" s="95" t="s">
        <v>343</v>
      </c>
      <c r="H660" s="31"/>
      <c r="I660" s="73"/>
      <c r="J660" s="73"/>
      <c r="K660" s="58"/>
      <c r="L660" s="58"/>
      <c r="M660" s="58"/>
      <c r="N660" s="58"/>
      <c r="O660" s="58"/>
      <c r="P660" s="58"/>
      <c r="R660" s="33"/>
      <c r="CM660" s="8"/>
      <c r="CN660" s="8"/>
      <c r="CO660" s="8"/>
      <c r="CP660" s="8"/>
      <c r="CQ660" s="8"/>
      <c r="CR660" s="8"/>
      <c r="CS660" s="8"/>
      <c r="CT660" s="8"/>
      <c r="CU660" s="8"/>
      <c r="CV660" s="8"/>
      <c r="CW660" s="8"/>
      <c r="CX660" s="8"/>
      <c r="CY660" s="8"/>
      <c r="CZ660" s="8"/>
      <c r="DA660" s="8"/>
      <c r="DB660" s="8"/>
      <c r="DC660" s="8"/>
      <c r="DD660" s="8"/>
      <c r="DE660" s="8"/>
      <c r="DF660" s="8"/>
      <c r="DG660" s="8"/>
      <c r="DH660" s="8"/>
      <c r="DI660" s="8"/>
      <c r="DJ660" s="8"/>
      <c r="DK660" s="8"/>
      <c r="DL660" s="8"/>
    </row>
    <row r="661" spans="4:116" x14ac:dyDescent="0.35">
      <c r="D661" t="s">
        <v>812</v>
      </c>
      <c r="E661" s="8" t="str">
        <f t="shared" si="865"/>
        <v>661 LISTSALES-PV</v>
      </c>
      <c r="G661" s="145" t="s">
        <v>519</v>
      </c>
      <c r="H661" s="31"/>
      <c r="I661" s="73"/>
      <c r="J661" s="73"/>
      <c r="K661" s="17">
        <f t="shared" ref="K661:P665" ca="1" si="866">SUMIF($3:$3,K$2,661:661)</f>
        <v>12000</v>
      </c>
      <c r="L661" s="17">
        <f t="shared" ca="1" si="866"/>
        <v>12000</v>
      </c>
      <c r="M661" s="17">
        <f t="shared" ca="1" si="866"/>
        <v>12000</v>
      </c>
      <c r="N661" s="17">
        <f t="shared" ca="1" si="866"/>
        <v>12000</v>
      </c>
      <c r="O661" s="17">
        <f t="shared" ca="1" si="866"/>
        <v>12000</v>
      </c>
      <c r="P661" s="17">
        <f t="shared" ca="1" si="866"/>
        <v>12000</v>
      </c>
      <c r="R661" s="33"/>
      <c r="S661" s="15">
        <f ca="1">S653*S666</f>
        <v>1000</v>
      </c>
      <c r="T661" s="15">
        <f t="shared" ref="T661:CE661" ca="1" si="867">T653*T666</f>
        <v>1000</v>
      </c>
      <c r="U661" s="15">
        <f t="shared" ca="1" si="867"/>
        <v>1000</v>
      </c>
      <c r="V661" s="15">
        <f t="shared" ca="1" si="867"/>
        <v>1000</v>
      </c>
      <c r="W661" s="15">
        <f t="shared" ca="1" si="867"/>
        <v>1000</v>
      </c>
      <c r="X661" s="15">
        <f t="shared" ca="1" si="867"/>
        <v>1000</v>
      </c>
      <c r="Y661" s="15">
        <f t="shared" ca="1" si="867"/>
        <v>1000</v>
      </c>
      <c r="Z661" s="15">
        <f t="shared" ca="1" si="867"/>
        <v>1000</v>
      </c>
      <c r="AA661" s="15">
        <f t="shared" ca="1" si="867"/>
        <v>1000</v>
      </c>
      <c r="AB661" s="15">
        <f t="shared" ca="1" si="867"/>
        <v>1000</v>
      </c>
      <c r="AC661" s="15">
        <f t="shared" ca="1" si="867"/>
        <v>1000</v>
      </c>
      <c r="AD661" s="15">
        <f t="shared" ca="1" si="867"/>
        <v>1000</v>
      </c>
      <c r="AE661" s="15">
        <f t="shared" ca="1" si="867"/>
        <v>1000</v>
      </c>
      <c r="AF661" s="15">
        <f t="shared" ca="1" si="867"/>
        <v>1000</v>
      </c>
      <c r="AG661" s="15">
        <f t="shared" ca="1" si="867"/>
        <v>1000</v>
      </c>
      <c r="AH661" s="15">
        <f t="shared" ca="1" si="867"/>
        <v>1000</v>
      </c>
      <c r="AI661" s="15">
        <f t="shared" ca="1" si="867"/>
        <v>1000</v>
      </c>
      <c r="AJ661" s="15">
        <f t="shared" ca="1" si="867"/>
        <v>1000</v>
      </c>
      <c r="AK661" s="15">
        <f t="shared" ca="1" si="867"/>
        <v>1000</v>
      </c>
      <c r="AL661" s="15">
        <f t="shared" ca="1" si="867"/>
        <v>1000</v>
      </c>
      <c r="AM661" s="15">
        <f t="shared" ca="1" si="867"/>
        <v>1000</v>
      </c>
      <c r="AN661" s="15">
        <f t="shared" ca="1" si="867"/>
        <v>1000</v>
      </c>
      <c r="AO661" s="15">
        <f t="shared" ca="1" si="867"/>
        <v>1000</v>
      </c>
      <c r="AP661" s="15">
        <f t="shared" ca="1" si="867"/>
        <v>1000</v>
      </c>
      <c r="AQ661" s="15">
        <f t="shared" ca="1" si="867"/>
        <v>1000</v>
      </c>
      <c r="AR661" s="15">
        <f t="shared" ca="1" si="867"/>
        <v>1000</v>
      </c>
      <c r="AS661" s="15">
        <f t="shared" ca="1" si="867"/>
        <v>1000</v>
      </c>
      <c r="AT661" s="15">
        <f t="shared" ca="1" si="867"/>
        <v>1000</v>
      </c>
      <c r="AU661" s="15">
        <f t="shared" ca="1" si="867"/>
        <v>1000</v>
      </c>
      <c r="AV661" s="15">
        <f t="shared" ca="1" si="867"/>
        <v>1000</v>
      </c>
      <c r="AW661" s="15">
        <f t="shared" ca="1" si="867"/>
        <v>1000</v>
      </c>
      <c r="AX661" s="15">
        <f t="shared" ca="1" si="867"/>
        <v>1000</v>
      </c>
      <c r="AY661" s="15">
        <f t="shared" ca="1" si="867"/>
        <v>1000</v>
      </c>
      <c r="AZ661" s="15">
        <f t="shared" ca="1" si="867"/>
        <v>1000</v>
      </c>
      <c r="BA661" s="15">
        <f t="shared" ca="1" si="867"/>
        <v>1000</v>
      </c>
      <c r="BB661" s="15">
        <f t="shared" ca="1" si="867"/>
        <v>1000</v>
      </c>
      <c r="BC661" s="15">
        <f t="shared" ca="1" si="867"/>
        <v>1000</v>
      </c>
      <c r="BD661" s="15">
        <f t="shared" ca="1" si="867"/>
        <v>1000</v>
      </c>
      <c r="BE661" s="15">
        <f t="shared" ca="1" si="867"/>
        <v>1000</v>
      </c>
      <c r="BF661" s="15">
        <f t="shared" ca="1" si="867"/>
        <v>1000</v>
      </c>
      <c r="BG661" s="15">
        <f t="shared" ca="1" si="867"/>
        <v>1000</v>
      </c>
      <c r="BH661" s="15">
        <f t="shared" ca="1" si="867"/>
        <v>1000</v>
      </c>
      <c r="BI661" s="15">
        <f t="shared" ca="1" si="867"/>
        <v>1000</v>
      </c>
      <c r="BJ661" s="15">
        <f t="shared" ca="1" si="867"/>
        <v>1000</v>
      </c>
      <c r="BK661" s="15">
        <f t="shared" ca="1" si="867"/>
        <v>1000</v>
      </c>
      <c r="BL661" s="15">
        <f t="shared" ca="1" si="867"/>
        <v>1000</v>
      </c>
      <c r="BM661" s="15">
        <f t="shared" ca="1" si="867"/>
        <v>1000</v>
      </c>
      <c r="BN661" s="15">
        <f t="shared" ca="1" si="867"/>
        <v>1000</v>
      </c>
      <c r="BO661" s="15">
        <f t="shared" ca="1" si="867"/>
        <v>1000</v>
      </c>
      <c r="BP661" s="15">
        <f t="shared" ca="1" si="867"/>
        <v>1000</v>
      </c>
      <c r="BQ661" s="15">
        <f t="shared" ca="1" si="867"/>
        <v>1000</v>
      </c>
      <c r="BR661" s="15">
        <f t="shared" ca="1" si="867"/>
        <v>1000</v>
      </c>
      <c r="BS661" s="15">
        <f t="shared" ca="1" si="867"/>
        <v>1000</v>
      </c>
      <c r="BT661" s="15">
        <f t="shared" ca="1" si="867"/>
        <v>1000</v>
      </c>
      <c r="BU661" s="15">
        <f t="shared" ca="1" si="867"/>
        <v>1000</v>
      </c>
      <c r="BV661" s="15">
        <f t="shared" ca="1" si="867"/>
        <v>1000</v>
      </c>
      <c r="BW661" s="15">
        <f t="shared" ca="1" si="867"/>
        <v>1000</v>
      </c>
      <c r="BX661" s="15">
        <f t="shared" ca="1" si="867"/>
        <v>1000</v>
      </c>
      <c r="BY661" s="15">
        <f t="shared" ca="1" si="867"/>
        <v>1000</v>
      </c>
      <c r="BZ661" s="15">
        <f t="shared" ca="1" si="867"/>
        <v>1000</v>
      </c>
      <c r="CA661" s="15">
        <f t="shared" ca="1" si="867"/>
        <v>1000</v>
      </c>
      <c r="CB661" s="15">
        <f t="shared" ca="1" si="867"/>
        <v>1000</v>
      </c>
      <c r="CC661" s="15">
        <f t="shared" ca="1" si="867"/>
        <v>1000</v>
      </c>
      <c r="CD661" s="15">
        <f t="shared" ca="1" si="867"/>
        <v>1000</v>
      </c>
      <c r="CE661" s="15">
        <f t="shared" ca="1" si="867"/>
        <v>1000</v>
      </c>
      <c r="CF661" s="15">
        <f t="shared" ref="CF661:DL661" ca="1" si="868">CF653*CF666</f>
        <v>1000</v>
      </c>
      <c r="CG661" s="15">
        <f t="shared" ca="1" si="868"/>
        <v>1000</v>
      </c>
      <c r="CH661" s="15">
        <f t="shared" ca="1" si="868"/>
        <v>1000</v>
      </c>
      <c r="CI661" s="15">
        <f t="shared" ca="1" si="868"/>
        <v>1000</v>
      </c>
      <c r="CJ661" s="15">
        <f t="shared" ca="1" si="868"/>
        <v>1000</v>
      </c>
      <c r="CK661" s="15">
        <f t="shared" ca="1" si="868"/>
        <v>1000</v>
      </c>
      <c r="CL661" s="15">
        <f t="shared" ca="1" si="868"/>
        <v>1000</v>
      </c>
      <c r="CM661" s="15" t="e">
        <f t="shared" ca="1" si="868"/>
        <v>#N/A</v>
      </c>
      <c r="CN661" s="15" t="e">
        <f t="shared" ca="1" si="868"/>
        <v>#N/A</v>
      </c>
      <c r="CO661" s="15" t="e">
        <f t="shared" ca="1" si="868"/>
        <v>#N/A</v>
      </c>
      <c r="CP661" s="15" t="e">
        <f t="shared" ca="1" si="868"/>
        <v>#N/A</v>
      </c>
      <c r="CQ661" s="15" t="e">
        <f t="shared" ca="1" si="868"/>
        <v>#N/A</v>
      </c>
      <c r="CR661" s="15" t="e">
        <f t="shared" ca="1" si="868"/>
        <v>#N/A</v>
      </c>
      <c r="CS661" s="15" t="e">
        <f t="shared" ca="1" si="868"/>
        <v>#N/A</v>
      </c>
      <c r="CT661" s="15" t="e">
        <f t="shared" ca="1" si="868"/>
        <v>#N/A</v>
      </c>
      <c r="CU661" s="15" t="e">
        <f t="shared" ca="1" si="868"/>
        <v>#N/A</v>
      </c>
      <c r="CV661" s="15" t="e">
        <f t="shared" ca="1" si="868"/>
        <v>#N/A</v>
      </c>
      <c r="CW661" s="15" t="e">
        <f t="shared" ca="1" si="868"/>
        <v>#N/A</v>
      </c>
      <c r="CX661" s="15" t="e">
        <f t="shared" ca="1" si="868"/>
        <v>#N/A</v>
      </c>
      <c r="CY661" s="15" t="e">
        <f t="shared" ca="1" si="868"/>
        <v>#N/A</v>
      </c>
      <c r="CZ661" s="15" t="e">
        <f t="shared" ca="1" si="868"/>
        <v>#N/A</v>
      </c>
      <c r="DA661" s="15" t="e">
        <f t="shared" ca="1" si="868"/>
        <v>#N/A</v>
      </c>
      <c r="DB661" s="15" t="e">
        <f t="shared" ca="1" si="868"/>
        <v>#N/A</v>
      </c>
      <c r="DC661" s="15" t="e">
        <f t="shared" ca="1" si="868"/>
        <v>#N/A</v>
      </c>
      <c r="DD661" s="15" t="e">
        <f t="shared" ca="1" si="868"/>
        <v>#N/A</v>
      </c>
      <c r="DE661" s="15" t="e">
        <f t="shared" ca="1" si="868"/>
        <v>#N/A</v>
      </c>
      <c r="DF661" s="15" t="e">
        <f t="shared" ca="1" si="868"/>
        <v>#N/A</v>
      </c>
      <c r="DG661" s="15" t="e">
        <f t="shared" ca="1" si="868"/>
        <v>#N/A</v>
      </c>
      <c r="DH661" s="15" t="e">
        <f t="shared" ca="1" si="868"/>
        <v>#N/A</v>
      </c>
      <c r="DI661" s="15" t="e">
        <f t="shared" ca="1" si="868"/>
        <v>#N/A</v>
      </c>
      <c r="DJ661" s="15" t="e">
        <f t="shared" ca="1" si="868"/>
        <v>#N/A</v>
      </c>
      <c r="DK661" s="15" t="e">
        <f t="shared" ca="1" si="868"/>
        <v>#N/A</v>
      </c>
      <c r="DL661" s="15" t="e">
        <f t="shared" ca="1" si="868"/>
        <v>#N/A</v>
      </c>
    </row>
    <row r="662" spans="4:116" x14ac:dyDescent="0.35">
      <c r="D662" t="s">
        <v>812</v>
      </c>
      <c r="E662" s="8" t="str">
        <f t="shared" si="865"/>
        <v>662 LISTSALES-PV</v>
      </c>
      <c r="G662" s="145" t="s">
        <v>520</v>
      </c>
      <c r="H662" s="31"/>
      <c r="I662" s="73"/>
      <c r="J662" s="73"/>
      <c r="K662" s="17">
        <f t="shared" ca="1" si="866"/>
        <v>12000</v>
      </c>
      <c r="L662" s="17">
        <f t="shared" ca="1" si="866"/>
        <v>12000</v>
      </c>
      <c r="M662" s="17">
        <f t="shared" ca="1" si="866"/>
        <v>12000</v>
      </c>
      <c r="N662" s="17">
        <f t="shared" ca="1" si="866"/>
        <v>12000</v>
      </c>
      <c r="O662" s="17">
        <f t="shared" ca="1" si="866"/>
        <v>12000</v>
      </c>
      <c r="P662" s="17">
        <f t="shared" ca="1" si="866"/>
        <v>12000</v>
      </c>
      <c r="R662" s="33"/>
      <c r="S662" s="15">
        <f ca="1">S654*S666</f>
        <v>1000</v>
      </c>
      <c r="T662" s="15">
        <f t="shared" ref="T662:CE662" ca="1" si="869">T654*T666</f>
        <v>1000</v>
      </c>
      <c r="U662" s="15">
        <f t="shared" ca="1" si="869"/>
        <v>1000</v>
      </c>
      <c r="V662" s="15">
        <f t="shared" ca="1" si="869"/>
        <v>1000</v>
      </c>
      <c r="W662" s="15">
        <f t="shared" ca="1" si="869"/>
        <v>1000</v>
      </c>
      <c r="X662" s="15">
        <f t="shared" ca="1" si="869"/>
        <v>1000</v>
      </c>
      <c r="Y662" s="15">
        <f t="shared" ca="1" si="869"/>
        <v>1000</v>
      </c>
      <c r="Z662" s="15">
        <f t="shared" ca="1" si="869"/>
        <v>1000</v>
      </c>
      <c r="AA662" s="15">
        <f t="shared" ca="1" si="869"/>
        <v>1000</v>
      </c>
      <c r="AB662" s="15">
        <f t="shared" ca="1" si="869"/>
        <v>1000</v>
      </c>
      <c r="AC662" s="15">
        <f t="shared" ca="1" si="869"/>
        <v>1000</v>
      </c>
      <c r="AD662" s="15">
        <f t="shared" ca="1" si="869"/>
        <v>1000</v>
      </c>
      <c r="AE662" s="15">
        <f t="shared" ca="1" si="869"/>
        <v>1000</v>
      </c>
      <c r="AF662" s="15">
        <f t="shared" ca="1" si="869"/>
        <v>1000</v>
      </c>
      <c r="AG662" s="15">
        <f t="shared" ca="1" si="869"/>
        <v>1000</v>
      </c>
      <c r="AH662" s="15">
        <f t="shared" ca="1" si="869"/>
        <v>1000</v>
      </c>
      <c r="AI662" s="15">
        <f t="shared" ca="1" si="869"/>
        <v>1000</v>
      </c>
      <c r="AJ662" s="15">
        <f t="shared" ca="1" si="869"/>
        <v>1000</v>
      </c>
      <c r="AK662" s="15">
        <f t="shared" ca="1" si="869"/>
        <v>1000</v>
      </c>
      <c r="AL662" s="15">
        <f t="shared" ca="1" si="869"/>
        <v>1000</v>
      </c>
      <c r="AM662" s="15">
        <f t="shared" ca="1" si="869"/>
        <v>1000</v>
      </c>
      <c r="AN662" s="15">
        <f t="shared" ca="1" si="869"/>
        <v>1000</v>
      </c>
      <c r="AO662" s="15">
        <f t="shared" ca="1" si="869"/>
        <v>1000</v>
      </c>
      <c r="AP662" s="15">
        <f t="shared" ca="1" si="869"/>
        <v>1000</v>
      </c>
      <c r="AQ662" s="15">
        <f t="shared" ca="1" si="869"/>
        <v>1000</v>
      </c>
      <c r="AR662" s="15">
        <f t="shared" ca="1" si="869"/>
        <v>1000</v>
      </c>
      <c r="AS662" s="15">
        <f t="shared" ca="1" si="869"/>
        <v>1000</v>
      </c>
      <c r="AT662" s="15">
        <f t="shared" ca="1" si="869"/>
        <v>1000</v>
      </c>
      <c r="AU662" s="15">
        <f t="shared" ca="1" si="869"/>
        <v>1000</v>
      </c>
      <c r="AV662" s="15">
        <f t="shared" ca="1" si="869"/>
        <v>1000</v>
      </c>
      <c r="AW662" s="15">
        <f t="shared" ca="1" si="869"/>
        <v>1000</v>
      </c>
      <c r="AX662" s="15">
        <f t="shared" ca="1" si="869"/>
        <v>1000</v>
      </c>
      <c r="AY662" s="15">
        <f t="shared" ca="1" si="869"/>
        <v>1000</v>
      </c>
      <c r="AZ662" s="15">
        <f t="shared" ca="1" si="869"/>
        <v>1000</v>
      </c>
      <c r="BA662" s="15">
        <f t="shared" ca="1" si="869"/>
        <v>1000</v>
      </c>
      <c r="BB662" s="15">
        <f t="shared" ca="1" si="869"/>
        <v>1000</v>
      </c>
      <c r="BC662" s="15">
        <f t="shared" ca="1" si="869"/>
        <v>1000</v>
      </c>
      <c r="BD662" s="15">
        <f t="shared" ca="1" si="869"/>
        <v>1000</v>
      </c>
      <c r="BE662" s="15">
        <f t="shared" ca="1" si="869"/>
        <v>1000</v>
      </c>
      <c r="BF662" s="15">
        <f t="shared" ca="1" si="869"/>
        <v>1000</v>
      </c>
      <c r="BG662" s="15">
        <f t="shared" ca="1" si="869"/>
        <v>1000</v>
      </c>
      <c r="BH662" s="15">
        <f t="shared" ca="1" si="869"/>
        <v>1000</v>
      </c>
      <c r="BI662" s="15">
        <f t="shared" ca="1" si="869"/>
        <v>1000</v>
      </c>
      <c r="BJ662" s="15">
        <f t="shared" ca="1" si="869"/>
        <v>1000</v>
      </c>
      <c r="BK662" s="15">
        <f t="shared" ca="1" si="869"/>
        <v>1000</v>
      </c>
      <c r="BL662" s="15">
        <f t="shared" ca="1" si="869"/>
        <v>1000</v>
      </c>
      <c r="BM662" s="15">
        <f t="shared" ca="1" si="869"/>
        <v>1000</v>
      </c>
      <c r="BN662" s="15">
        <f t="shared" ca="1" si="869"/>
        <v>1000</v>
      </c>
      <c r="BO662" s="15">
        <f t="shared" ca="1" si="869"/>
        <v>1000</v>
      </c>
      <c r="BP662" s="15">
        <f t="shared" ca="1" si="869"/>
        <v>1000</v>
      </c>
      <c r="BQ662" s="15">
        <f t="shared" ca="1" si="869"/>
        <v>1000</v>
      </c>
      <c r="BR662" s="15">
        <f t="shared" ca="1" si="869"/>
        <v>1000</v>
      </c>
      <c r="BS662" s="15">
        <f t="shared" ca="1" si="869"/>
        <v>1000</v>
      </c>
      <c r="BT662" s="15">
        <f t="shared" ca="1" si="869"/>
        <v>1000</v>
      </c>
      <c r="BU662" s="15">
        <f t="shared" ca="1" si="869"/>
        <v>1000</v>
      </c>
      <c r="BV662" s="15">
        <f t="shared" ca="1" si="869"/>
        <v>1000</v>
      </c>
      <c r="BW662" s="15">
        <f t="shared" ca="1" si="869"/>
        <v>1000</v>
      </c>
      <c r="BX662" s="15">
        <f t="shared" ca="1" si="869"/>
        <v>1000</v>
      </c>
      <c r="BY662" s="15">
        <f t="shared" ca="1" si="869"/>
        <v>1000</v>
      </c>
      <c r="BZ662" s="15">
        <f t="shared" ca="1" si="869"/>
        <v>1000</v>
      </c>
      <c r="CA662" s="15">
        <f t="shared" ca="1" si="869"/>
        <v>1000</v>
      </c>
      <c r="CB662" s="15">
        <f t="shared" ca="1" si="869"/>
        <v>1000</v>
      </c>
      <c r="CC662" s="15">
        <f t="shared" ca="1" si="869"/>
        <v>1000</v>
      </c>
      <c r="CD662" s="15">
        <f t="shared" ca="1" si="869"/>
        <v>1000</v>
      </c>
      <c r="CE662" s="15">
        <f t="shared" ca="1" si="869"/>
        <v>1000</v>
      </c>
      <c r="CF662" s="15">
        <f t="shared" ref="CF662:DL662" ca="1" si="870">CF654*CF666</f>
        <v>1000</v>
      </c>
      <c r="CG662" s="15">
        <f t="shared" ca="1" si="870"/>
        <v>1000</v>
      </c>
      <c r="CH662" s="15">
        <f t="shared" ca="1" si="870"/>
        <v>1000</v>
      </c>
      <c r="CI662" s="15">
        <f t="shared" ca="1" si="870"/>
        <v>1000</v>
      </c>
      <c r="CJ662" s="15">
        <f t="shared" ca="1" si="870"/>
        <v>1000</v>
      </c>
      <c r="CK662" s="15">
        <f t="shared" ca="1" si="870"/>
        <v>1000</v>
      </c>
      <c r="CL662" s="15">
        <f t="shared" ca="1" si="870"/>
        <v>1000</v>
      </c>
      <c r="CM662" s="15" t="e">
        <f t="shared" ca="1" si="870"/>
        <v>#N/A</v>
      </c>
      <c r="CN662" s="15" t="e">
        <f t="shared" ca="1" si="870"/>
        <v>#N/A</v>
      </c>
      <c r="CO662" s="15" t="e">
        <f t="shared" ca="1" si="870"/>
        <v>#N/A</v>
      </c>
      <c r="CP662" s="15" t="e">
        <f t="shared" ca="1" si="870"/>
        <v>#N/A</v>
      </c>
      <c r="CQ662" s="15" t="e">
        <f t="shared" ca="1" si="870"/>
        <v>#N/A</v>
      </c>
      <c r="CR662" s="15" t="e">
        <f t="shared" ca="1" si="870"/>
        <v>#N/A</v>
      </c>
      <c r="CS662" s="15" t="e">
        <f t="shared" ca="1" si="870"/>
        <v>#N/A</v>
      </c>
      <c r="CT662" s="15" t="e">
        <f t="shared" ca="1" si="870"/>
        <v>#N/A</v>
      </c>
      <c r="CU662" s="15" t="e">
        <f t="shared" ca="1" si="870"/>
        <v>#N/A</v>
      </c>
      <c r="CV662" s="15" t="e">
        <f t="shared" ca="1" si="870"/>
        <v>#N/A</v>
      </c>
      <c r="CW662" s="15" t="e">
        <f t="shared" ca="1" si="870"/>
        <v>#N/A</v>
      </c>
      <c r="CX662" s="15" t="e">
        <f t="shared" ca="1" si="870"/>
        <v>#N/A</v>
      </c>
      <c r="CY662" s="15" t="e">
        <f t="shared" ca="1" si="870"/>
        <v>#N/A</v>
      </c>
      <c r="CZ662" s="15" t="e">
        <f t="shared" ca="1" si="870"/>
        <v>#N/A</v>
      </c>
      <c r="DA662" s="15" t="e">
        <f t="shared" ca="1" si="870"/>
        <v>#N/A</v>
      </c>
      <c r="DB662" s="15" t="e">
        <f t="shared" ca="1" si="870"/>
        <v>#N/A</v>
      </c>
      <c r="DC662" s="15" t="e">
        <f t="shared" ca="1" si="870"/>
        <v>#N/A</v>
      </c>
      <c r="DD662" s="15" t="e">
        <f t="shared" ca="1" si="870"/>
        <v>#N/A</v>
      </c>
      <c r="DE662" s="15" t="e">
        <f t="shared" ca="1" si="870"/>
        <v>#N/A</v>
      </c>
      <c r="DF662" s="15" t="e">
        <f t="shared" ca="1" si="870"/>
        <v>#N/A</v>
      </c>
      <c r="DG662" s="15" t="e">
        <f t="shared" ca="1" si="870"/>
        <v>#N/A</v>
      </c>
      <c r="DH662" s="15" t="e">
        <f t="shared" ca="1" si="870"/>
        <v>#N/A</v>
      </c>
      <c r="DI662" s="15" t="e">
        <f t="shared" ca="1" si="870"/>
        <v>#N/A</v>
      </c>
      <c r="DJ662" s="15" t="e">
        <f t="shared" ca="1" si="870"/>
        <v>#N/A</v>
      </c>
      <c r="DK662" s="15" t="e">
        <f t="shared" ca="1" si="870"/>
        <v>#N/A</v>
      </c>
      <c r="DL662" s="15" t="e">
        <f t="shared" ca="1" si="870"/>
        <v>#N/A</v>
      </c>
    </row>
    <row r="663" spans="4:116" x14ac:dyDescent="0.35">
      <c r="D663" t="s">
        <v>812</v>
      </c>
      <c r="E663" s="8" t="str">
        <f t="shared" si="865"/>
        <v>663 LISTSALES-PV</v>
      </c>
      <c r="G663" s="145" t="s">
        <v>808</v>
      </c>
      <c r="H663" s="31"/>
      <c r="I663" s="73"/>
      <c r="J663" s="73"/>
      <c r="K663" s="17">
        <f t="shared" ca="1" si="866"/>
        <v>6000</v>
      </c>
      <c r="L663" s="17">
        <f t="shared" ca="1" si="866"/>
        <v>6000</v>
      </c>
      <c r="M663" s="17">
        <f t="shared" ca="1" si="866"/>
        <v>6000</v>
      </c>
      <c r="N663" s="17">
        <f t="shared" ca="1" si="866"/>
        <v>6000</v>
      </c>
      <c r="O663" s="17">
        <f t="shared" ca="1" si="866"/>
        <v>6000</v>
      </c>
      <c r="P663" s="17">
        <f t="shared" ca="1" si="866"/>
        <v>6000</v>
      </c>
      <c r="R663" s="33"/>
      <c r="S663" s="15">
        <f ca="1">S655*S666</f>
        <v>500</v>
      </c>
      <c r="T663" s="15">
        <f t="shared" ref="T663:CE663" ca="1" si="871">T655*T666</f>
        <v>500</v>
      </c>
      <c r="U663" s="15">
        <f t="shared" ca="1" si="871"/>
        <v>500</v>
      </c>
      <c r="V663" s="15">
        <f t="shared" ca="1" si="871"/>
        <v>500</v>
      </c>
      <c r="W663" s="15">
        <f t="shared" ca="1" si="871"/>
        <v>500</v>
      </c>
      <c r="X663" s="15">
        <f t="shared" ca="1" si="871"/>
        <v>500</v>
      </c>
      <c r="Y663" s="15">
        <f t="shared" ca="1" si="871"/>
        <v>500</v>
      </c>
      <c r="Z663" s="15">
        <f t="shared" ca="1" si="871"/>
        <v>500</v>
      </c>
      <c r="AA663" s="15">
        <f t="shared" ca="1" si="871"/>
        <v>500</v>
      </c>
      <c r="AB663" s="15">
        <f t="shared" ca="1" si="871"/>
        <v>500</v>
      </c>
      <c r="AC663" s="15">
        <f t="shared" ca="1" si="871"/>
        <v>500</v>
      </c>
      <c r="AD663" s="15">
        <f t="shared" ca="1" si="871"/>
        <v>500</v>
      </c>
      <c r="AE663" s="15">
        <f t="shared" ca="1" si="871"/>
        <v>500</v>
      </c>
      <c r="AF663" s="15">
        <f t="shared" ca="1" si="871"/>
        <v>500</v>
      </c>
      <c r="AG663" s="15">
        <f t="shared" ca="1" si="871"/>
        <v>500</v>
      </c>
      <c r="AH663" s="15">
        <f t="shared" ca="1" si="871"/>
        <v>500</v>
      </c>
      <c r="AI663" s="15">
        <f t="shared" ca="1" si="871"/>
        <v>500</v>
      </c>
      <c r="AJ663" s="15">
        <f t="shared" ca="1" si="871"/>
        <v>500</v>
      </c>
      <c r="AK663" s="15">
        <f t="shared" ca="1" si="871"/>
        <v>500</v>
      </c>
      <c r="AL663" s="15">
        <f t="shared" ca="1" si="871"/>
        <v>500</v>
      </c>
      <c r="AM663" s="15">
        <f t="shared" ca="1" si="871"/>
        <v>500</v>
      </c>
      <c r="AN663" s="15">
        <f t="shared" ca="1" si="871"/>
        <v>500</v>
      </c>
      <c r="AO663" s="15">
        <f t="shared" ca="1" si="871"/>
        <v>500</v>
      </c>
      <c r="AP663" s="15">
        <f t="shared" ca="1" si="871"/>
        <v>500</v>
      </c>
      <c r="AQ663" s="15">
        <f t="shared" ca="1" si="871"/>
        <v>500</v>
      </c>
      <c r="AR663" s="15">
        <f t="shared" ca="1" si="871"/>
        <v>500</v>
      </c>
      <c r="AS663" s="15">
        <f t="shared" ca="1" si="871"/>
        <v>500</v>
      </c>
      <c r="AT663" s="15">
        <f t="shared" ca="1" si="871"/>
        <v>500</v>
      </c>
      <c r="AU663" s="15">
        <f t="shared" ca="1" si="871"/>
        <v>500</v>
      </c>
      <c r="AV663" s="15">
        <f t="shared" ca="1" si="871"/>
        <v>500</v>
      </c>
      <c r="AW663" s="15">
        <f t="shared" ca="1" si="871"/>
        <v>500</v>
      </c>
      <c r="AX663" s="15">
        <f t="shared" ca="1" si="871"/>
        <v>500</v>
      </c>
      <c r="AY663" s="15">
        <f t="shared" ca="1" si="871"/>
        <v>500</v>
      </c>
      <c r="AZ663" s="15">
        <f t="shared" ca="1" si="871"/>
        <v>500</v>
      </c>
      <c r="BA663" s="15">
        <f t="shared" ca="1" si="871"/>
        <v>500</v>
      </c>
      <c r="BB663" s="15">
        <f t="shared" ca="1" si="871"/>
        <v>500</v>
      </c>
      <c r="BC663" s="15">
        <f t="shared" ca="1" si="871"/>
        <v>500</v>
      </c>
      <c r="BD663" s="15">
        <f t="shared" ca="1" si="871"/>
        <v>500</v>
      </c>
      <c r="BE663" s="15">
        <f t="shared" ca="1" si="871"/>
        <v>500</v>
      </c>
      <c r="BF663" s="15">
        <f t="shared" ca="1" si="871"/>
        <v>500</v>
      </c>
      <c r="BG663" s="15">
        <f t="shared" ca="1" si="871"/>
        <v>500</v>
      </c>
      <c r="BH663" s="15">
        <f t="shared" ca="1" si="871"/>
        <v>500</v>
      </c>
      <c r="BI663" s="15">
        <f t="shared" ca="1" si="871"/>
        <v>500</v>
      </c>
      <c r="BJ663" s="15">
        <f t="shared" ca="1" si="871"/>
        <v>500</v>
      </c>
      <c r="BK663" s="15">
        <f t="shared" ca="1" si="871"/>
        <v>500</v>
      </c>
      <c r="BL663" s="15">
        <f t="shared" ca="1" si="871"/>
        <v>500</v>
      </c>
      <c r="BM663" s="15">
        <f t="shared" ca="1" si="871"/>
        <v>500</v>
      </c>
      <c r="BN663" s="15">
        <f t="shared" ca="1" si="871"/>
        <v>500</v>
      </c>
      <c r="BO663" s="15">
        <f t="shared" ca="1" si="871"/>
        <v>500</v>
      </c>
      <c r="BP663" s="15">
        <f t="shared" ca="1" si="871"/>
        <v>500</v>
      </c>
      <c r="BQ663" s="15">
        <f t="shared" ca="1" si="871"/>
        <v>500</v>
      </c>
      <c r="BR663" s="15">
        <f t="shared" ca="1" si="871"/>
        <v>500</v>
      </c>
      <c r="BS663" s="15">
        <f t="shared" ca="1" si="871"/>
        <v>500</v>
      </c>
      <c r="BT663" s="15">
        <f t="shared" ca="1" si="871"/>
        <v>500</v>
      </c>
      <c r="BU663" s="15">
        <f t="shared" ca="1" si="871"/>
        <v>500</v>
      </c>
      <c r="BV663" s="15">
        <f t="shared" ca="1" si="871"/>
        <v>500</v>
      </c>
      <c r="BW663" s="15">
        <f t="shared" ca="1" si="871"/>
        <v>500</v>
      </c>
      <c r="BX663" s="15">
        <f t="shared" ca="1" si="871"/>
        <v>500</v>
      </c>
      <c r="BY663" s="15">
        <f t="shared" ca="1" si="871"/>
        <v>500</v>
      </c>
      <c r="BZ663" s="15">
        <f t="shared" ca="1" si="871"/>
        <v>500</v>
      </c>
      <c r="CA663" s="15">
        <f t="shared" ca="1" si="871"/>
        <v>500</v>
      </c>
      <c r="CB663" s="15">
        <f t="shared" ca="1" si="871"/>
        <v>500</v>
      </c>
      <c r="CC663" s="15">
        <f t="shared" ca="1" si="871"/>
        <v>500</v>
      </c>
      <c r="CD663" s="15">
        <f t="shared" ca="1" si="871"/>
        <v>500</v>
      </c>
      <c r="CE663" s="15">
        <f t="shared" ca="1" si="871"/>
        <v>500</v>
      </c>
      <c r="CF663" s="15">
        <f t="shared" ref="CF663:DL663" ca="1" si="872">CF655*CF666</f>
        <v>500</v>
      </c>
      <c r="CG663" s="15">
        <f t="shared" ca="1" si="872"/>
        <v>500</v>
      </c>
      <c r="CH663" s="15">
        <f t="shared" ca="1" si="872"/>
        <v>500</v>
      </c>
      <c r="CI663" s="15">
        <f t="shared" ca="1" si="872"/>
        <v>500</v>
      </c>
      <c r="CJ663" s="15">
        <f t="shared" ca="1" si="872"/>
        <v>500</v>
      </c>
      <c r="CK663" s="15">
        <f t="shared" ca="1" si="872"/>
        <v>500</v>
      </c>
      <c r="CL663" s="15">
        <f t="shared" ca="1" si="872"/>
        <v>500</v>
      </c>
      <c r="CM663" s="15" t="e">
        <f t="shared" ca="1" si="872"/>
        <v>#N/A</v>
      </c>
      <c r="CN663" s="15" t="e">
        <f t="shared" ca="1" si="872"/>
        <v>#N/A</v>
      </c>
      <c r="CO663" s="15" t="e">
        <f t="shared" ca="1" si="872"/>
        <v>#N/A</v>
      </c>
      <c r="CP663" s="15" t="e">
        <f t="shared" ca="1" si="872"/>
        <v>#N/A</v>
      </c>
      <c r="CQ663" s="15" t="e">
        <f t="shared" ca="1" si="872"/>
        <v>#N/A</v>
      </c>
      <c r="CR663" s="15" t="e">
        <f t="shared" ca="1" si="872"/>
        <v>#N/A</v>
      </c>
      <c r="CS663" s="15" t="e">
        <f t="shared" ca="1" si="872"/>
        <v>#N/A</v>
      </c>
      <c r="CT663" s="15" t="e">
        <f t="shared" ca="1" si="872"/>
        <v>#N/A</v>
      </c>
      <c r="CU663" s="15" t="e">
        <f t="shared" ca="1" si="872"/>
        <v>#N/A</v>
      </c>
      <c r="CV663" s="15" t="e">
        <f t="shared" ca="1" si="872"/>
        <v>#N/A</v>
      </c>
      <c r="CW663" s="15" t="e">
        <f t="shared" ca="1" si="872"/>
        <v>#N/A</v>
      </c>
      <c r="CX663" s="15" t="e">
        <f t="shared" ca="1" si="872"/>
        <v>#N/A</v>
      </c>
      <c r="CY663" s="15" t="e">
        <f t="shared" ca="1" si="872"/>
        <v>#N/A</v>
      </c>
      <c r="CZ663" s="15" t="e">
        <f t="shared" ca="1" si="872"/>
        <v>#N/A</v>
      </c>
      <c r="DA663" s="15" t="e">
        <f t="shared" ca="1" si="872"/>
        <v>#N/A</v>
      </c>
      <c r="DB663" s="15" t="e">
        <f t="shared" ca="1" si="872"/>
        <v>#N/A</v>
      </c>
      <c r="DC663" s="15" t="e">
        <f t="shared" ca="1" si="872"/>
        <v>#N/A</v>
      </c>
      <c r="DD663" s="15" t="e">
        <f t="shared" ca="1" si="872"/>
        <v>#N/A</v>
      </c>
      <c r="DE663" s="15" t="e">
        <f t="shared" ca="1" si="872"/>
        <v>#N/A</v>
      </c>
      <c r="DF663" s="15" t="e">
        <f t="shared" ca="1" si="872"/>
        <v>#N/A</v>
      </c>
      <c r="DG663" s="15" t="e">
        <f t="shared" ca="1" si="872"/>
        <v>#N/A</v>
      </c>
      <c r="DH663" s="15" t="e">
        <f t="shared" ca="1" si="872"/>
        <v>#N/A</v>
      </c>
      <c r="DI663" s="15" t="e">
        <f t="shared" ca="1" si="872"/>
        <v>#N/A</v>
      </c>
      <c r="DJ663" s="15" t="e">
        <f t="shared" ca="1" si="872"/>
        <v>#N/A</v>
      </c>
      <c r="DK663" s="15" t="e">
        <f t="shared" ca="1" si="872"/>
        <v>#N/A</v>
      </c>
      <c r="DL663" s="15" t="e">
        <f t="shared" ca="1" si="872"/>
        <v>#N/A</v>
      </c>
    </row>
    <row r="664" spans="4:116" x14ac:dyDescent="0.35">
      <c r="D664" t="s">
        <v>812</v>
      </c>
      <c r="E664" s="8" t="str">
        <f t="shared" si="865"/>
        <v>664 LISTSALES-PV</v>
      </c>
      <c r="G664" s="145" t="s">
        <v>809</v>
      </c>
      <c r="H664" s="31"/>
      <c r="I664" s="73"/>
      <c r="J664" s="73"/>
      <c r="K664" s="17">
        <f t="shared" ca="1" si="866"/>
        <v>18000</v>
      </c>
      <c r="L664" s="17">
        <f t="shared" ca="1" si="866"/>
        <v>18000</v>
      </c>
      <c r="M664" s="17">
        <f t="shared" ca="1" si="866"/>
        <v>18000</v>
      </c>
      <c r="N664" s="17">
        <f t="shared" ca="1" si="866"/>
        <v>18000</v>
      </c>
      <c r="O664" s="17">
        <f t="shared" ca="1" si="866"/>
        <v>18000</v>
      </c>
      <c r="P664" s="17">
        <f t="shared" ca="1" si="866"/>
        <v>18000</v>
      </c>
      <c r="R664" s="33"/>
      <c r="S664" s="15">
        <f ca="1">S656*S666</f>
        <v>1500</v>
      </c>
      <c r="T664" s="15">
        <f t="shared" ref="T664:CE664" ca="1" si="873">T656*T666</f>
        <v>1500</v>
      </c>
      <c r="U664" s="15">
        <f t="shared" ca="1" si="873"/>
        <v>1500</v>
      </c>
      <c r="V664" s="15">
        <f t="shared" ca="1" si="873"/>
        <v>1500</v>
      </c>
      <c r="W664" s="15">
        <f t="shared" ca="1" si="873"/>
        <v>1500</v>
      </c>
      <c r="X664" s="15">
        <f t="shared" ca="1" si="873"/>
        <v>1500</v>
      </c>
      <c r="Y664" s="15">
        <f t="shared" ca="1" si="873"/>
        <v>1500</v>
      </c>
      <c r="Z664" s="15">
        <f t="shared" ca="1" si="873"/>
        <v>1500</v>
      </c>
      <c r="AA664" s="15">
        <f t="shared" ca="1" si="873"/>
        <v>1500</v>
      </c>
      <c r="AB664" s="15">
        <f t="shared" ca="1" si="873"/>
        <v>1500</v>
      </c>
      <c r="AC664" s="15">
        <f t="shared" ca="1" si="873"/>
        <v>1500</v>
      </c>
      <c r="AD664" s="15">
        <f t="shared" ca="1" si="873"/>
        <v>1500</v>
      </c>
      <c r="AE664" s="15">
        <f t="shared" ca="1" si="873"/>
        <v>1500</v>
      </c>
      <c r="AF664" s="15">
        <f t="shared" ca="1" si="873"/>
        <v>1500</v>
      </c>
      <c r="AG664" s="15">
        <f t="shared" ca="1" si="873"/>
        <v>1500</v>
      </c>
      <c r="AH664" s="15">
        <f t="shared" ca="1" si="873"/>
        <v>1500</v>
      </c>
      <c r="AI664" s="15">
        <f t="shared" ca="1" si="873"/>
        <v>1500</v>
      </c>
      <c r="AJ664" s="15">
        <f t="shared" ca="1" si="873"/>
        <v>1500</v>
      </c>
      <c r="AK664" s="15">
        <f t="shared" ca="1" si="873"/>
        <v>1500</v>
      </c>
      <c r="AL664" s="15">
        <f t="shared" ca="1" si="873"/>
        <v>1500</v>
      </c>
      <c r="AM664" s="15">
        <f t="shared" ca="1" si="873"/>
        <v>1500</v>
      </c>
      <c r="AN664" s="15">
        <f t="shared" ca="1" si="873"/>
        <v>1500</v>
      </c>
      <c r="AO664" s="15">
        <f t="shared" ca="1" si="873"/>
        <v>1500</v>
      </c>
      <c r="AP664" s="15">
        <f t="shared" ca="1" si="873"/>
        <v>1500</v>
      </c>
      <c r="AQ664" s="15">
        <f t="shared" ca="1" si="873"/>
        <v>1500</v>
      </c>
      <c r="AR664" s="15">
        <f t="shared" ca="1" si="873"/>
        <v>1500</v>
      </c>
      <c r="AS664" s="15">
        <f t="shared" ca="1" si="873"/>
        <v>1500</v>
      </c>
      <c r="AT664" s="15">
        <f t="shared" ca="1" si="873"/>
        <v>1500</v>
      </c>
      <c r="AU664" s="15">
        <f t="shared" ca="1" si="873"/>
        <v>1500</v>
      </c>
      <c r="AV664" s="15">
        <f t="shared" ca="1" si="873"/>
        <v>1500</v>
      </c>
      <c r="AW664" s="15">
        <f t="shared" ca="1" si="873"/>
        <v>1500</v>
      </c>
      <c r="AX664" s="15">
        <f t="shared" ca="1" si="873"/>
        <v>1500</v>
      </c>
      <c r="AY664" s="15">
        <f t="shared" ca="1" si="873"/>
        <v>1500</v>
      </c>
      <c r="AZ664" s="15">
        <f t="shared" ca="1" si="873"/>
        <v>1500</v>
      </c>
      <c r="BA664" s="15">
        <f t="shared" ca="1" si="873"/>
        <v>1500</v>
      </c>
      <c r="BB664" s="15">
        <f t="shared" ca="1" si="873"/>
        <v>1500</v>
      </c>
      <c r="BC664" s="15">
        <f t="shared" ca="1" si="873"/>
        <v>1500</v>
      </c>
      <c r="BD664" s="15">
        <f t="shared" ca="1" si="873"/>
        <v>1500</v>
      </c>
      <c r="BE664" s="15">
        <f t="shared" ca="1" si="873"/>
        <v>1500</v>
      </c>
      <c r="BF664" s="15">
        <f t="shared" ca="1" si="873"/>
        <v>1500</v>
      </c>
      <c r="BG664" s="15">
        <f t="shared" ca="1" si="873"/>
        <v>1500</v>
      </c>
      <c r="BH664" s="15">
        <f t="shared" ca="1" si="873"/>
        <v>1500</v>
      </c>
      <c r="BI664" s="15">
        <f t="shared" ca="1" si="873"/>
        <v>1500</v>
      </c>
      <c r="BJ664" s="15">
        <f t="shared" ca="1" si="873"/>
        <v>1500</v>
      </c>
      <c r="BK664" s="15">
        <f t="shared" ca="1" si="873"/>
        <v>1500</v>
      </c>
      <c r="BL664" s="15">
        <f t="shared" ca="1" si="873"/>
        <v>1500</v>
      </c>
      <c r="BM664" s="15">
        <f t="shared" ca="1" si="873"/>
        <v>1500</v>
      </c>
      <c r="BN664" s="15">
        <f t="shared" ca="1" si="873"/>
        <v>1500</v>
      </c>
      <c r="BO664" s="15">
        <f t="shared" ca="1" si="873"/>
        <v>1500</v>
      </c>
      <c r="BP664" s="15">
        <f t="shared" ca="1" si="873"/>
        <v>1500</v>
      </c>
      <c r="BQ664" s="15">
        <f t="shared" ca="1" si="873"/>
        <v>1500</v>
      </c>
      <c r="BR664" s="15">
        <f t="shared" ca="1" si="873"/>
        <v>1500</v>
      </c>
      <c r="BS664" s="15">
        <f t="shared" ca="1" si="873"/>
        <v>1500</v>
      </c>
      <c r="BT664" s="15">
        <f t="shared" ca="1" si="873"/>
        <v>1500</v>
      </c>
      <c r="BU664" s="15">
        <f t="shared" ca="1" si="873"/>
        <v>1500</v>
      </c>
      <c r="BV664" s="15">
        <f t="shared" ca="1" si="873"/>
        <v>1500</v>
      </c>
      <c r="BW664" s="15">
        <f t="shared" ca="1" si="873"/>
        <v>1500</v>
      </c>
      <c r="BX664" s="15">
        <f t="shared" ca="1" si="873"/>
        <v>1500</v>
      </c>
      <c r="BY664" s="15">
        <f t="shared" ca="1" si="873"/>
        <v>1500</v>
      </c>
      <c r="BZ664" s="15">
        <f t="shared" ca="1" si="873"/>
        <v>1500</v>
      </c>
      <c r="CA664" s="15">
        <f t="shared" ca="1" si="873"/>
        <v>1500</v>
      </c>
      <c r="CB664" s="15">
        <f t="shared" ca="1" si="873"/>
        <v>1500</v>
      </c>
      <c r="CC664" s="15">
        <f t="shared" ca="1" si="873"/>
        <v>1500</v>
      </c>
      <c r="CD664" s="15">
        <f t="shared" ca="1" si="873"/>
        <v>1500</v>
      </c>
      <c r="CE664" s="15">
        <f t="shared" ca="1" si="873"/>
        <v>1500</v>
      </c>
      <c r="CF664" s="15">
        <f t="shared" ref="CF664:DL664" ca="1" si="874">CF656*CF666</f>
        <v>1500</v>
      </c>
      <c r="CG664" s="15">
        <f t="shared" ca="1" si="874"/>
        <v>1500</v>
      </c>
      <c r="CH664" s="15">
        <f t="shared" ca="1" si="874"/>
        <v>1500</v>
      </c>
      <c r="CI664" s="15">
        <f t="shared" ca="1" si="874"/>
        <v>1500</v>
      </c>
      <c r="CJ664" s="15">
        <f t="shared" ca="1" si="874"/>
        <v>1500</v>
      </c>
      <c r="CK664" s="15">
        <f t="shared" ca="1" si="874"/>
        <v>1500</v>
      </c>
      <c r="CL664" s="15">
        <f t="shared" ca="1" si="874"/>
        <v>1500</v>
      </c>
      <c r="CM664" s="15" t="e">
        <f t="shared" ca="1" si="874"/>
        <v>#N/A</v>
      </c>
      <c r="CN664" s="15" t="e">
        <f t="shared" ca="1" si="874"/>
        <v>#N/A</v>
      </c>
      <c r="CO664" s="15" t="e">
        <f t="shared" ca="1" si="874"/>
        <v>#N/A</v>
      </c>
      <c r="CP664" s="15" t="e">
        <f t="shared" ca="1" si="874"/>
        <v>#N/A</v>
      </c>
      <c r="CQ664" s="15" t="e">
        <f t="shared" ca="1" si="874"/>
        <v>#N/A</v>
      </c>
      <c r="CR664" s="15" t="e">
        <f t="shared" ca="1" si="874"/>
        <v>#N/A</v>
      </c>
      <c r="CS664" s="15" t="e">
        <f t="shared" ca="1" si="874"/>
        <v>#N/A</v>
      </c>
      <c r="CT664" s="15" t="e">
        <f t="shared" ca="1" si="874"/>
        <v>#N/A</v>
      </c>
      <c r="CU664" s="15" t="e">
        <f t="shared" ca="1" si="874"/>
        <v>#N/A</v>
      </c>
      <c r="CV664" s="15" t="e">
        <f t="shared" ca="1" si="874"/>
        <v>#N/A</v>
      </c>
      <c r="CW664" s="15" t="e">
        <f t="shared" ca="1" si="874"/>
        <v>#N/A</v>
      </c>
      <c r="CX664" s="15" t="e">
        <f t="shared" ca="1" si="874"/>
        <v>#N/A</v>
      </c>
      <c r="CY664" s="15" t="e">
        <f t="shared" ca="1" si="874"/>
        <v>#N/A</v>
      </c>
      <c r="CZ664" s="15" t="e">
        <f t="shared" ca="1" si="874"/>
        <v>#N/A</v>
      </c>
      <c r="DA664" s="15" t="e">
        <f t="shared" ca="1" si="874"/>
        <v>#N/A</v>
      </c>
      <c r="DB664" s="15" t="e">
        <f t="shared" ca="1" si="874"/>
        <v>#N/A</v>
      </c>
      <c r="DC664" s="15" t="e">
        <f t="shared" ca="1" si="874"/>
        <v>#N/A</v>
      </c>
      <c r="DD664" s="15" t="e">
        <f t="shared" ca="1" si="874"/>
        <v>#N/A</v>
      </c>
      <c r="DE664" s="15" t="e">
        <f t="shared" ca="1" si="874"/>
        <v>#N/A</v>
      </c>
      <c r="DF664" s="15" t="e">
        <f t="shared" ca="1" si="874"/>
        <v>#N/A</v>
      </c>
      <c r="DG664" s="15" t="e">
        <f t="shared" ca="1" si="874"/>
        <v>#N/A</v>
      </c>
      <c r="DH664" s="15" t="e">
        <f t="shared" ca="1" si="874"/>
        <v>#N/A</v>
      </c>
      <c r="DI664" s="15" t="e">
        <f t="shared" ca="1" si="874"/>
        <v>#N/A</v>
      </c>
      <c r="DJ664" s="15" t="e">
        <f t="shared" ca="1" si="874"/>
        <v>#N/A</v>
      </c>
      <c r="DK664" s="15" t="e">
        <f t="shared" ca="1" si="874"/>
        <v>#N/A</v>
      </c>
      <c r="DL664" s="15" t="e">
        <f t="shared" ca="1" si="874"/>
        <v>#N/A</v>
      </c>
    </row>
    <row r="665" spans="4:116" x14ac:dyDescent="0.35">
      <c r="D665" t="s">
        <v>812</v>
      </c>
      <c r="E665" s="8" t="str">
        <f t="shared" si="865"/>
        <v>665 LISTSALES-PV</v>
      </c>
      <c r="G665" s="145" t="s">
        <v>810</v>
      </c>
      <c r="H665" s="31"/>
      <c r="I665" s="73"/>
      <c r="J665" s="73"/>
      <c r="K665" s="256">
        <f t="shared" ca="1" si="866"/>
        <v>12000</v>
      </c>
      <c r="L665" s="256">
        <f t="shared" ca="1" si="866"/>
        <v>12000</v>
      </c>
      <c r="M665" s="256">
        <f t="shared" ca="1" si="866"/>
        <v>12000</v>
      </c>
      <c r="N665" s="256">
        <f t="shared" ca="1" si="866"/>
        <v>12000</v>
      </c>
      <c r="O665" s="256">
        <f t="shared" ca="1" si="866"/>
        <v>12000</v>
      </c>
      <c r="P665" s="256">
        <f t="shared" ca="1" si="866"/>
        <v>12000</v>
      </c>
      <c r="R665" s="33"/>
      <c r="S665" s="15">
        <f ca="1">S657*S666</f>
        <v>1000</v>
      </c>
      <c r="T665" s="15">
        <f t="shared" ref="T665:CE665" ca="1" si="875">T657*T666</f>
        <v>1000</v>
      </c>
      <c r="U665" s="15">
        <f t="shared" ca="1" si="875"/>
        <v>1000</v>
      </c>
      <c r="V665" s="15">
        <f t="shared" ca="1" si="875"/>
        <v>1000</v>
      </c>
      <c r="W665" s="15">
        <f t="shared" ca="1" si="875"/>
        <v>1000</v>
      </c>
      <c r="X665" s="15">
        <f t="shared" ca="1" si="875"/>
        <v>1000</v>
      </c>
      <c r="Y665" s="15">
        <f t="shared" ca="1" si="875"/>
        <v>1000</v>
      </c>
      <c r="Z665" s="15">
        <f t="shared" ca="1" si="875"/>
        <v>1000</v>
      </c>
      <c r="AA665" s="15">
        <f t="shared" ca="1" si="875"/>
        <v>1000</v>
      </c>
      <c r="AB665" s="15">
        <f t="shared" ca="1" si="875"/>
        <v>1000</v>
      </c>
      <c r="AC665" s="15">
        <f t="shared" ca="1" si="875"/>
        <v>1000</v>
      </c>
      <c r="AD665" s="15">
        <f t="shared" ca="1" si="875"/>
        <v>1000</v>
      </c>
      <c r="AE665" s="15">
        <f t="shared" ca="1" si="875"/>
        <v>1000</v>
      </c>
      <c r="AF665" s="15">
        <f t="shared" ca="1" si="875"/>
        <v>1000</v>
      </c>
      <c r="AG665" s="15">
        <f t="shared" ca="1" si="875"/>
        <v>1000</v>
      </c>
      <c r="AH665" s="15">
        <f t="shared" ca="1" si="875"/>
        <v>1000</v>
      </c>
      <c r="AI665" s="15">
        <f t="shared" ca="1" si="875"/>
        <v>1000</v>
      </c>
      <c r="AJ665" s="15">
        <f t="shared" ca="1" si="875"/>
        <v>1000</v>
      </c>
      <c r="AK665" s="15">
        <f t="shared" ca="1" si="875"/>
        <v>1000</v>
      </c>
      <c r="AL665" s="15">
        <f t="shared" ca="1" si="875"/>
        <v>1000</v>
      </c>
      <c r="AM665" s="15">
        <f t="shared" ca="1" si="875"/>
        <v>1000</v>
      </c>
      <c r="AN665" s="15">
        <f t="shared" ca="1" si="875"/>
        <v>1000</v>
      </c>
      <c r="AO665" s="15">
        <f t="shared" ca="1" si="875"/>
        <v>1000</v>
      </c>
      <c r="AP665" s="15">
        <f t="shared" ca="1" si="875"/>
        <v>1000</v>
      </c>
      <c r="AQ665" s="15">
        <f t="shared" ca="1" si="875"/>
        <v>1000</v>
      </c>
      <c r="AR665" s="15">
        <f t="shared" ca="1" si="875"/>
        <v>1000</v>
      </c>
      <c r="AS665" s="15">
        <f t="shared" ca="1" si="875"/>
        <v>1000</v>
      </c>
      <c r="AT665" s="15">
        <f t="shared" ca="1" si="875"/>
        <v>1000</v>
      </c>
      <c r="AU665" s="15">
        <f t="shared" ca="1" si="875"/>
        <v>1000</v>
      </c>
      <c r="AV665" s="15">
        <f t="shared" ca="1" si="875"/>
        <v>1000</v>
      </c>
      <c r="AW665" s="15">
        <f t="shared" ca="1" si="875"/>
        <v>1000</v>
      </c>
      <c r="AX665" s="15">
        <f t="shared" ca="1" si="875"/>
        <v>1000</v>
      </c>
      <c r="AY665" s="15">
        <f t="shared" ca="1" si="875"/>
        <v>1000</v>
      </c>
      <c r="AZ665" s="15">
        <f t="shared" ca="1" si="875"/>
        <v>1000</v>
      </c>
      <c r="BA665" s="15">
        <f t="shared" ca="1" si="875"/>
        <v>1000</v>
      </c>
      <c r="BB665" s="15">
        <f t="shared" ca="1" si="875"/>
        <v>1000</v>
      </c>
      <c r="BC665" s="15">
        <f t="shared" ca="1" si="875"/>
        <v>1000</v>
      </c>
      <c r="BD665" s="15">
        <f t="shared" ca="1" si="875"/>
        <v>1000</v>
      </c>
      <c r="BE665" s="15">
        <f t="shared" ca="1" si="875"/>
        <v>1000</v>
      </c>
      <c r="BF665" s="15">
        <f t="shared" ca="1" si="875"/>
        <v>1000</v>
      </c>
      <c r="BG665" s="15">
        <f t="shared" ca="1" si="875"/>
        <v>1000</v>
      </c>
      <c r="BH665" s="15">
        <f t="shared" ca="1" si="875"/>
        <v>1000</v>
      </c>
      <c r="BI665" s="15">
        <f t="shared" ca="1" si="875"/>
        <v>1000</v>
      </c>
      <c r="BJ665" s="15">
        <f t="shared" ca="1" si="875"/>
        <v>1000</v>
      </c>
      <c r="BK665" s="15">
        <f t="shared" ca="1" si="875"/>
        <v>1000</v>
      </c>
      <c r="BL665" s="15">
        <f t="shared" ca="1" si="875"/>
        <v>1000</v>
      </c>
      <c r="BM665" s="15">
        <f t="shared" ca="1" si="875"/>
        <v>1000</v>
      </c>
      <c r="BN665" s="15">
        <f t="shared" ca="1" si="875"/>
        <v>1000</v>
      </c>
      <c r="BO665" s="15">
        <f t="shared" ca="1" si="875"/>
        <v>1000</v>
      </c>
      <c r="BP665" s="15">
        <f t="shared" ca="1" si="875"/>
        <v>1000</v>
      </c>
      <c r="BQ665" s="15">
        <f t="shared" ca="1" si="875"/>
        <v>1000</v>
      </c>
      <c r="BR665" s="15">
        <f t="shared" ca="1" si="875"/>
        <v>1000</v>
      </c>
      <c r="BS665" s="15">
        <f t="shared" ca="1" si="875"/>
        <v>1000</v>
      </c>
      <c r="BT665" s="15">
        <f t="shared" ca="1" si="875"/>
        <v>1000</v>
      </c>
      <c r="BU665" s="15">
        <f t="shared" ca="1" si="875"/>
        <v>1000</v>
      </c>
      <c r="BV665" s="15">
        <f t="shared" ca="1" si="875"/>
        <v>1000</v>
      </c>
      <c r="BW665" s="15">
        <f t="shared" ca="1" si="875"/>
        <v>1000</v>
      </c>
      <c r="BX665" s="15">
        <f t="shared" ca="1" si="875"/>
        <v>1000</v>
      </c>
      <c r="BY665" s="15">
        <f t="shared" ca="1" si="875"/>
        <v>1000</v>
      </c>
      <c r="BZ665" s="15">
        <f t="shared" ca="1" si="875"/>
        <v>1000</v>
      </c>
      <c r="CA665" s="15">
        <f t="shared" ca="1" si="875"/>
        <v>1000</v>
      </c>
      <c r="CB665" s="15">
        <f t="shared" ca="1" si="875"/>
        <v>1000</v>
      </c>
      <c r="CC665" s="15">
        <f t="shared" ca="1" si="875"/>
        <v>1000</v>
      </c>
      <c r="CD665" s="15">
        <f t="shared" ca="1" si="875"/>
        <v>1000</v>
      </c>
      <c r="CE665" s="15">
        <f t="shared" ca="1" si="875"/>
        <v>1000</v>
      </c>
      <c r="CF665" s="15">
        <f t="shared" ref="CF665:DL665" ca="1" si="876">CF657*CF666</f>
        <v>1000</v>
      </c>
      <c r="CG665" s="15">
        <f t="shared" ca="1" si="876"/>
        <v>1000</v>
      </c>
      <c r="CH665" s="15">
        <f t="shared" ca="1" si="876"/>
        <v>1000</v>
      </c>
      <c r="CI665" s="15">
        <f t="shared" ca="1" si="876"/>
        <v>1000</v>
      </c>
      <c r="CJ665" s="15">
        <f t="shared" ca="1" si="876"/>
        <v>1000</v>
      </c>
      <c r="CK665" s="15">
        <f t="shared" ca="1" si="876"/>
        <v>1000</v>
      </c>
      <c r="CL665" s="15">
        <f t="shared" ca="1" si="876"/>
        <v>1000</v>
      </c>
      <c r="CM665" s="15" t="e">
        <f t="shared" ca="1" si="876"/>
        <v>#N/A</v>
      </c>
      <c r="CN665" s="15" t="e">
        <f t="shared" ca="1" si="876"/>
        <v>#N/A</v>
      </c>
      <c r="CO665" s="15" t="e">
        <f t="shared" ca="1" si="876"/>
        <v>#N/A</v>
      </c>
      <c r="CP665" s="15" t="e">
        <f t="shared" ca="1" si="876"/>
        <v>#N/A</v>
      </c>
      <c r="CQ665" s="15" t="e">
        <f t="shared" ca="1" si="876"/>
        <v>#N/A</v>
      </c>
      <c r="CR665" s="15" t="e">
        <f t="shared" ca="1" si="876"/>
        <v>#N/A</v>
      </c>
      <c r="CS665" s="15" t="e">
        <f t="shared" ca="1" si="876"/>
        <v>#N/A</v>
      </c>
      <c r="CT665" s="15" t="e">
        <f t="shared" ca="1" si="876"/>
        <v>#N/A</v>
      </c>
      <c r="CU665" s="15" t="e">
        <f t="shared" ca="1" si="876"/>
        <v>#N/A</v>
      </c>
      <c r="CV665" s="15" t="e">
        <f t="shared" ca="1" si="876"/>
        <v>#N/A</v>
      </c>
      <c r="CW665" s="15" t="e">
        <f t="shared" ca="1" si="876"/>
        <v>#N/A</v>
      </c>
      <c r="CX665" s="15" t="e">
        <f t="shared" ca="1" si="876"/>
        <v>#N/A</v>
      </c>
      <c r="CY665" s="15" t="e">
        <f t="shared" ca="1" si="876"/>
        <v>#N/A</v>
      </c>
      <c r="CZ665" s="15" t="e">
        <f t="shared" ca="1" si="876"/>
        <v>#N/A</v>
      </c>
      <c r="DA665" s="15" t="e">
        <f t="shared" ca="1" si="876"/>
        <v>#N/A</v>
      </c>
      <c r="DB665" s="15" t="e">
        <f t="shared" ca="1" si="876"/>
        <v>#N/A</v>
      </c>
      <c r="DC665" s="15" t="e">
        <f t="shared" ca="1" si="876"/>
        <v>#N/A</v>
      </c>
      <c r="DD665" s="15" t="e">
        <f t="shared" ca="1" si="876"/>
        <v>#N/A</v>
      </c>
      <c r="DE665" s="15" t="e">
        <f t="shared" ca="1" si="876"/>
        <v>#N/A</v>
      </c>
      <c r="DF665" s="15" t="e">
        <f t="shared" ca="1" si="876"/>
        <v>#N/A</v>
      </c>
      <c r="DG665" s="15" t="e">
        <f t="shared" ca="1" si="876"/>
        <v>#N/A</v>
      </c>
      <c r="DH665" s="15" t="e">
        <f t="shared" ca="1" si="876"/>
        <v>#N/A</v>
      </c>
      <c r="DI665" s="15" t="e">
        <f t="shared" ca="1" si="876"/>
        <v>#N/A</v>
      </c>
      <c r="DJ665" s="15" t="e">
        <f t="shared" ca="1" si="876"/>
        <v>#N/A</v>
      </c>
      <c r="DK665" s="15" t="e">
        <f t="shared" ca="1" si="876"/>
        <v>#N/A</v>
      </c>
      <c r="DL665" s="15" t="e">
        <f t="shared" ca="1" si="876"/>
        <v>#N/A</v>
      </c>
    </row>
    <row r="666" spans="4:116" s="27" customFormat="1" x14ac:dyDescent="0.35">
      <c r="D666" t="s">
        <v>812</v>
      </c>
      <c r="E666" s="8" t="str">
        <f t="shared" si="865"/>
        <v>666 LISTSALES-PV</v>
      </c>
      <c r="G666" s="127" t="str">
        <f>"# of "&amp;G702&amp;"s sold"</f>
        <v># of units sold</v>
      </c>
      <c r="H666" s="31"/>
      <c r="I666" s="73"/>
      <c r="J666" s="73"/>
      <c r="K666" s="38">
        <f t="shared" ref="K666:P666" ca="1" si="877">SUMIF($3:$3,K$2,666:666)</f>
        <v>60000</v>
      </c>
      <c r="L666" s="38">
        <f t="shared" ca="1" si="877"/>
        <v>60000</v>
      </c>
      <c r="M666" s="38">
        <f t="shared" ca="1" si="877"/>
        <v>60000</v>
      </c>
      <c r="N666" s="38">
        <f t="shared" ca="1" si="877"/>
        <v>60000</v>
      </c>
      <c r="O666" s="38">
        <f t="shared" ca="1" si="877"/>
        <v>60000</v>
      </c>
      <c r="P666" s="38">
        <f t="shared" ca="1" si="877"/>
        <v>60000</v>
      </c>
      <c r="R666" s="118"/>
      <c r="S666" s="117" cm="1">
        <f t="array" aca="1" ref="S666" ca="1">INDIRECT(S644)</f>
        <v>5000</v>
      </c>
      <c r="T666" s="117" cm="1">
        <f t="array" aca="1" ref="T666" ca="1">INDIRECT(T644)</f>
        <v>5000</v>
      </c>
      <c r="U666" s="117" cm="1">
        <f t="array" aca="1" ref="U666" ca="1">INDIRECT(U644)</f>
        <v>5000</v>
      </c>
      <c r="V666" s="117" cm="1">
        <f t="array" aca="1" ref="V666" ca="1">INDIRECT(V644)</f>
        <v>5000</v>
      </c>
      <c r="W666" s="117" cm="1">
        <f t="array" aca="1" ref="W666" ca="1">INDIRECT(W644)</f>
        <v>5000</v>
      </c>
      <c r="X666" s="117" cm="1">
        <f t="array" aca="1" ref="X666" ca="1">INDIRECT(X644)</f>
        <v>5000</v>
      </c>
      <c r="Y666" s="117" cm="1">
        <f t="array" aca="1" ref="Y666" ca="1">INDIRECT(Y644)</f>
        <v>5000</v>
      </c>
      <c r="Z666" s="117" cm="1">
        <f t="array" aca="1" ref="Z666" ca="1">INDIRECT(Z644)</f>
        <v>5000</v>
      </c>
      <c r="AA666" s="117" cm="1">
        <f t="array" aca="1" ref="AA666" ca="1">INDIRECT(AA644)</f>
        <v>5000</v>
      </c>
      <c r="AB666" s="117" cm="1">
        <f t="array" aca="1" ref="AB666" ca="1">INDIRECT(AB644)</f>
        <v>5000</v>
      </c>
      <c r="AC666" s="117" cm="1">
        <f t="array" aca="1" ref="AC666" ca="1">INDIRECT(AC644)</f>
        <v>5000</v>
      </c>
      <c r="AD666" s="117" cm="1">
        <f t="array" aca="1" ref="AD666" ca="1">INDIRECT(AD644)</f>
        <v>5000</v>
      </c>
      <c r="AE666" s="117" cm="1">
        <f t="array" aca="1" ref="AE666" ca="1">INDIRECT(AE644)</f>
        <v>5000</v>
      </c>
      <c r="AF666" s="117" cm="1">
        <f t="array" aca="1" ref="AF666" ca="1">INDIRECT(AF644)</f>
        <v>5000</v>
      </c>
      <c r="AG666" s="117" cm="1">
        <f t="array" aca="1" ref="AG666" ca="1">INDIRECT(AG644)</f>
        <v>5000</v>
      </c>
      <c r="AH666" s="117" cm="1">
        <f t="array" aca="1" ref="AH666" ca="1">INDIRECT(AH644)</f>
        <v>5000</v>
      </c>
      <c r="AI666" s="117" cm="1">
        <f t="array" aca="1" ref="AI666" ca="1">INDIRECT(AI644)</f>
        <v>5000</v>
      </c>
      <c r="AJ666" s="117" cm="1">
        <f t="array" aca="1" ref="AJ666" ca="1">INDIRECT(AJ644)</f>
        <v>5000</v>
      </c>
      <c r="AK666" s="117" cm="1">
        <f t="array" aca="1" ref="AK666" ca="1">INDIRECT(AK644)</f>
        <v>5000</v>
      </c>
      <c r="AL666" s="117" cm="1">
        <f t="array" aca="1" ref="AL666" ca="1">INDIRECT(AL644)</f>
        <v>5000</v>
      </c>
      <c r="AM666" s="117" cm="1">
        <f t="array" aca="1" ref="AM666" ca="1">INDIRECT(AM644)</f>
        <v>5000</v>
      </c>
      <c r="AN666" s="117" cm="1">
        <f t="array" aca="1" ref="AN666" ca="1">INDIRECT(AN644)</f>
        <v>5000</v>
      </c>
      <c r="AO666" s="117" cm="1">
        <f t="array" aca="1" ref="AO666" ca="1">INDIRECT(AO644)</f>
        <v>5000</v>
      </c>
      <c r="AP666" s="117" cm="1">
        <f t="array" aca="1" ref="AP666" ca="1">INDIRECT(AP644)</f>
        <v>5000</v>
      </c>
      <c r="AQ666" s="117" cm="1">
        <f t="array" aca="1" ref="AQ666" ca="1">INDIRECT(AQ644)</f>
        <v>5000</v>
      </c>
      <c r="AR666" s="117" cm="1">
        <f t="array" aca="1" ref="AR666" ca="1">INDIRECT(AR644)</f>
        <v>5000</v>
      </c>
      <c r="AS666" s="117" cm="1">
        <f t="array" aca="1" ref="AS666" ca="1">INDIRECT(AS644)</f>
        <v>5000</v>
      </c>
      <c r="AT666" s="117" cm="1">
        <f t="array" aca="1" ref="AT666" ca="1">INDIRECT(AT644)</f>
        <v>5000</v>
      </c>
      <c r="AU666" s="117" cm="1">
        <f t="array" aca="1" ref="AU666" ca="1">INDIRECT(AU644)</f>
        <v>5000</v>
      </c>
      <c r="AV666" s="117" cm="1">
        <f t="array" aca="1" ref="AV666" ca="1">INDIRECT(AV644)</f>
        <v>5000</v>
      </c>
      <c r="AW666" s="117" cm="1">
        <f t="array" aca="1" ref="AW666" ca="1">INDIRECT(AW644)</f>
        <v>5000</v>
      </c>
      <c r="AX666" s="117" cm="1">
        <f t="array" aca="1" ref="AX666" ca="1">INDIRECT(AX644)</f>
        <v>5000</v>
      </c>
      <c r="AY666" s="117" cm="1">
        <f t="array" aca="1" ref="AY666" ca="1">INDIRECT(AY644)</f>
        <v>5000</v>
      </c>
      <c r="AZ666" s="117" cm="1">
        <f t="array" aca="1" ref="AZ666" ca="1">INDIRECT(AZ644)</f>
        <v>5000</v>
      </c>
      <c r="BA666" s="117" cm="1">
        <f t="array" aca="1" ref="BA666" ca="1">INDIRECT(BA644)</f>
        <v>5000</v>
      </c>
      <c r="BB666" s="117" cm="1">
        <f t="array" aca="1" ref="BB666" ca="1">INDIRECT(BB644)</f>
        <v>5000</v>
      </c>
      <c r="BC666" s="117" cm="1">
        <f t="array" aca="1" ref="BC666" ca="1">INDIRECT(BC644)</f>
        <v>5000</v>
      </c>
      <c r="BD666" s="117" cm="1">
        <f t="array" aca="1" ref="BD666" ca="1">INDIRECT(BD644)</f>
        <v>5000</v>
      </c>
      <c r="BE666" s="117" cm="1">
        <f t="array" aca="1" ref="BE666" ca="1">INDIRECT(BE644)</f>
        <v>5000</v>
      </c>
      <c r="BF666" s="117" cm="1">
        <f t="array" aca="1" ref="BF666" ca="1">INDIRECT(BF644)</f>
        <v>5000</v>
      </c>
      <c r="BG666" s="117" cm="1">
        <f t="array" aca="1" ref="BG666" ca="1">INDIRECT(BG644)</f>
        <v>5000</v>
      </c>
      <c r="BH666" s="117" cm="1">
        <f t="array" aca="1" ref="BH666" ca="1">INDIRECT(BH644)</f>
        <v>5000</v>
      </c>
      <c r="BI666" s="117" cm="1">
        <f t="array" aca="1" ref="BI666" ca="1">INDIRECT(BI644)</f>
        <v>5000</v>
      </c>
      <c r="BJ666" s="117" cm="1">
        <f t="array" aca="1" ref="BJ666" ca="1">INDIRECT(BJ644)</f>
        <v>5000</v>
      </c>
      <c r="BK666" s="117" cm="1">
        <f t="array" aca="1" ref="BK666" ca="1">INDIRECT(BK644)</f>
        <v>5000</v>
      </c>
      <c r="BL666" s="117" cm="1">
        <f t="array" aca="1" ref="BL666" ca="1">INDIRECT(BL644)</f>
        <v>5000</v>
      </c>
      <c r="BM666" s="117" cm="1">
        <f t="array" aca="1" ref="BM666" ca="1">INDIRECT(BM644)</f>
        <v>5000</v>
      </c>
      <c r="BN666" s="117" cm="1">
        <f t="array" aca="1" ref="BN666" ca="1">INDIRECT(BN644)</f>
        <v>5000</v>
      </c>
      <c r="BO666" s="117" cm="1">
        <f t="array" aca="1" ref="BO666" ca="1">INDIRECT(BO644)</f>
        <v>5000</v>
      </c>
      <c r="BP666" s="117" cm="1">
        <f t="array" aca="1" ref="BP666" ca="1">INDIRECT(BP644)</f>
        <v>5000</v>
      </c>
      <c r="BQ666" s="117" cm="1">
        <f t="array" aca="1" ref="BQ666" ca="1">INDIRECT(BQ644)</f>
        <v>5000</v>
      </c>
      <c r="BR666" s="117" cm="1">
        <f t="array" aca="1" ref="BR666" ca="1">INDIRECT(BR644)</f>
        <v>5000</v>
      </c>
      <c r="BS666" s="117" cm="1">
        <f t="array" aca="1" ref="BS666" ca="1">INDIRECT(BS644)</f>
        <v>5000</v>
      </c>
      <c r="BT666" s="117" cm="1">
        <f t="array" aca="1" ref="BT666" ca="1">INDIRECT(BT644)</f>
        <v>5000</v>
      </c>
      <c r="BU666" s="117" cm="1">
        <f t="array" aca="1" ref="BU666" ca="1">INDIRECT(BU644)</f>
        <v>5000</v>
      </c>
      <c r="BV666" s="117" cm="1">
        <f t="array" aca="1" ref="BV666" ca="1">INDIRECT(BV644)</f>
        <v>5000</v>
      </c>
      <c r="BW666" s="117" cm="1">
        <f t="array" aca="1" ref="BW666" ca="1">INDIRECT(BW644)</f>
        <v>5000</v>
      </c>
      <c r="BX666" s="117" cm="1">
        <f t="array" aca="1" ref="BX666" ca="1">INDIRECT(BX644)</f>
        <v>5000</v>
      </c>
      <c r="BY666" s="117" cm="1">
        <f t="array" aca="1" ref="BY666" ca="1">INDIRECT(BY644)</f>
        <v>5000</v>
      </c>
      <c r="BZ666" s="117" cm="1">
        <f t="array" aca="1" ref="BZ666" ca="1">INDIRECT(BZ644)</f>
        <v>5000</v>
      </c>
      <c r="CA666" s="117" cm="1">
        <f t="array" aca="1" ref="CA666" ca="1">INDIRECT(CA644)</f>
        <v>5000</v>
      </c>
      <c r="CB666" s="117" cm="1">
        <f t="array" aca="1" ref="CB666" ca="1">INDIRECT(CB644)</f>
        <v>5000</v>
      </c>
      <c r="CC666" s="117" cm="1">
        <f t="array" aca="1" ref="CC666" ca="1">INDIRECT(CC644)</f>
        <v>5000</v>
      </c>
      <c r="CD666" s="117" cm="1">
        <f t="array" aca="1" ref="CD666" ca="1">INDIRECT(CD644)</f>
        <v>5000</v>
      </c>
      <c r="CE666" s="117" cm="1">
        <f t="array" aca="1" ref="CE666" ca="1">INDIRECT(CE644)</f>
        <v>5000</v>
      </c>
      <c r="CF666" s="117" cm="1">
        <f t="array" aca="1" ref="CF666" ca="1">INDIRECT(CF644)</f>
        <v>5000</v>
      </c>
      <c r="CG666" s="117" cm="1">
        <f t="array" aca="1" ref="CG666" ca="1">INDIRECT(CG644)</f>
        <v>5000</v>
      </c>
      <c r="CH666" s="117" cm="1">
        <f t="array" aca="1" ref="CH666" ca="1">INDIRECT(CH644)</f>
        <v>5000</v>
      </c>
      <c r="CI666" s="117" cm="1">
        <f t="array" aca="1" ref="CI666" ca="1">INDIRECT(CI644)</f>
        <v>5000</v>
      </c>
      <c r="CJ666" s="117" cm="1">
        <f t="array" aca="1" ref="CJ666" ca="1">INDIRECT(CJ644)</f>
        <v>5000</v>
      </c>
      <c r="CK666" s="117" cm="1">
        <f t="array" aca="1" ref="CK666" ca="1">INDIRECT(CK644)</f>
        <v>5000</v>
      </c>
      <c r="CL666" s="117" cm="1">
        <f t="array" aca="1" ref="CL666" ca="1">INDIRECT(CL644)</f>
        <v>5000</v>
      </c>
      <c r="CM666" s="117" t="e" cm="1">
        <f t="array" aca="1" ref="CM666" ca="1">INDIRECT(CM644)</f>
        <v>#REF!</v>
      </c>
      <c r="CN666" s="117" t="e" cm="1">
        <f t="array" aca="1" ref="CN666" ca="1">INDIRECT(CN644)</f>
        <v>#REF!</v>
      </c>
      <c r="CO666" s="117" cm="1">
        <f t="array" aca="1" ref="CO666" ca="1">INDIRECT(CO644)</f>
        <v>5000</v>
      </c>
      <c r="CP666" s="117" cm="1">
        <f t="array" aca="1" ref="CP666" ca="1">INDIRECT(CP644)</f>
        <v>5000</v>
      </c>
      <c r="CQ666" s="117" cm="1">
        <f t="array" aca="1" ref="CQ666" ca="1">INDIRECT(CQ644)</f>
        <v>5000</v>
      </c>
      <c r="CR666" s="117" cm="1">
        <f t="array" aca="1" ref="CR666" ca="1">INDIRECT(CR644)</f>
        <v>5000</v>
      </c>
      <c r="CS666" s="117" cm="1">
        <f t="array" aca="1" ref="CS666" ca="1">INDIRECT(CS644)</f>
        <v>5000</v>
      </c>
      <c r="CT666" s="117" cm="1">
        <f t="array" aca="1" ref="CT666" ca="1">INDIRECT(CT644)</f>
        <v>5000</v>
      </c>
      <c r="CU666" s="117" cm="1">
        <f t="array" aca="1" ref="CU666" ca="1">INDIRECT(CU644)</f>
        <v>5000</v>
      </c>
      <c r="CV666" s="117" cm="1">
        <f t="array" aca="1" ref="CV666" ca="1">INDIRECT(CV644)</f>
        <v>5000</v>
      </c>
      <c r="CW666" s="117" cm="1">
        <f t="array" aca="1" ref="CW666" ca="1">INDIRECT(CW644)</f>
        <v>5000</v>
      </c>
      <c r="CX666" s="117" cm="1">
        <f t="array" aca="1" ref="CX666" ca="1">INDIRECT(CX644)</f>
        <v>5000</v>
      </c>
      <c r="CY666" s="117" cm="1">
        <f t="array" aca="1" ref="CY666" ca="1">INDIRECT(CY644)</f>
        <v>5000</v>
      </c>
      <c r="CZ666" s="117" cm="1">
        <f t="array" aca="1" ref="CZ666" ca="1">INDIRECT(CZ644)</f>
        <v>5000</v>
      </c>
      <c r="DA666" s="117" cm="1">
        <f t="array" aca="1" ref="DA666" ca="1">INDIRECT(DA644)</f>
        <v>5000</v>
      </c>
      <c r="DB666" s="117" cm="1">
        <f t="array" aca="1" ref="DB666" ca="1">INDIRECT(DB644)</f>
        <v>5000</v>
      </c>
      <c r="DC666" s="117" cm="1">
        <f t="array" aca="1" ref="DC666" ca="1">INDIRECT(DC644)</f>
        <v>5000</v>
      </c>
      <c r="DD666" s="117" cm="1">
        <f t="array" aca="1" ref="DD666" ca="1">INDIRECT(DD644)</f>
        <v>5000</v>
      </c>
      <c r="DE666" s="117" cm="1">
        <f t="array" aca="1" ref="DE666" ca="1">INDIRECT(DE644)</f>
        <v>5000</v>
      </c>
      <c r="DF666" s="117" cm="1">
        <f t="array" aca="1" ref="DF666" ca="1">INDIRECT(DF644)</f>
        <v>5000</v>
      </c>
      <c r="DG666" s="117" cm="1">
        <f t="array" aca="1" ref="DG666" ca="1">INDIRECT(DG644)</f>
        <v>5000</v>
      </c>
      <c r="DH666" s="117" cm="1">
        <f t="array" aca="1" ref="DH666" ca="1">INDIRECT(DH644)</f>
        <v>5000</v>
      </c>
      <c r="DI666" s="117" cm="1">
        <f t="array" aca="1" ref="DI666" ca="1">INDIRECT(DI644)</f>
        <v>5000</v>
      </c>
      <c r="DJ666" s="117" cm="1">
        <f t="array" aca="1" ref="DJ666" ca="1">INDIRECT(DJ644)</f>
        <v>5000</v>
      </c>
      <c r="DK666" s="117" cm="1">
        <f t="array" aca="1" ref="DK666" ca="1">INDIRECT(DK644)</f>
        <v>5000</v>
      </c>
      <c r="DL666" s="117" cm="1">
        <f t="array" aca="1" ref="DL666" ca="1">INDIRECT(DL644)</f>
        <v>5000</v>
      </c>
    </row>
    <row r="667" spans="4:116" x14ac:dyDescent="0.35">
      <c r="D667" t="s">
        <v>812</v>
      </c>
      <c r="E667" s="8" t="str">
        <f t="shared" si="865"/>
        <v>667 LISTSALES-PV</v>
      </c>
      <c r="G667" s="145"/>
      <c r="H667" s="31"/>
      <c r="I667" s="73"/>
      <c r="J667" s="73"/>
      <c r="K667" s="18"/>
      <c r="L667" s="18"/>
      <c r="M667" s="18"/>
      <c r="N667" s="18"/>
      <c r="O667" s="18"/>
      <c r="P667" s="18"/>
      <c r="R667" s="33"/>
      <c r="S667" s="19"/>
      <c r="T667" s="19"/>
      <c r="U667" s="19"/>
      <c r="V667" s="19"/>
      <c r="W667" s="19"/>
      <c r="X667" s="19"/>
      <c r="Y667" s="19"/>
      <c r="Z667" s="19"/>
      <c r="AA667" s="19"/>
      <c r="AB667" s="19"/>
      <c r="AC667" s="19"/>
      <c r="AD667" s="19"/>
      <c r="AE667" s="19"/>
      <c r="AF667" s="19"/>
      <c r="AG667" s="19"/>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c r="CK667" s="19"/>
      <c r="CL667" s="19"/>
      <c r="CN667" s="73"/>
      <c r="CO667" s="19"/>
      <c r="CP667" s="19"/>
      <c r="CQ667" s="19"/>
      <c r="CR667" s="19"/>
      <c r="CS667" s="19"/>
      <c r="CT667" s="19"/>
      <c r="CU667" s="19"/>
      <c r="CV667" s="19"/>
      <c r="CW667" s="19"/>
      <c r="CX667" s="19"/>
      <c r="CY667" s="19"/>
      <c r="CZ667" s="19"/>
      <c r="DA667" s="19"/>
      <c r="DB667" s="19"/>
      <c r="DC667" s="19"/>
      <c r="DD667" s="19"/>
      <c r="DE667" s="19"/>
      <c r="DF667" s="19"/>
      <c r="DG667" s="19"/>
      <c r="DH667" s="19"/>
      <c r="DI667" s="19"/>
      <c r="DJ667" s="19"/>
      <c r="DK667" s="19"/>
      <c r="DL667" s="19"/>
    </row>
    <row r="668" spans="4:116" x14ac:dyDescent="0.35">
      <c r="D668" t="s">
        <v>812</v>
      </c>
      <c r="E668" s="8" t="str">
        <f t="shared" si="865"/>
        <v>668 LISTSALES-PV</v>
      </c>
      <c r="G668" s="95" t="str">
        <f>"$ price/"&amp;G702</f>
        <v>$ price/unit</v>
      </c>
      <c r="H668" s="31"/>
      <c r="I668" s="73"/>
      <c r="J668" s="73"/>
      <c r="K668" s="18"/>
      <c r="L668" s="18"/>
      <c r="M668" s="18"/>
      <c r="N668" s="18"/>
      <c r="O668" s="18"/>
      <c r="P668" s="18"/>
      <c r="R668" s="33"/>
      <c r="S668" s="19"/>
      <c r="T668" s="19"/>
      <c r="U668" s="19"/>
      <c r="V668" s="19"/>
      <c r="W668" s="19"/>
      <c r="X668" s="19"/>
      <c r="Y668" s="19"/>
      <c r="Z668" s="19"/>
      <c r="AA668" s="19"/>
      <c r="AB668" s="19"/>
      <c r="AC668" s="19"/>
      <c r="AD668" s="19"/>
      <c r="AE668" s="19"/>
      <c r="AF668" s="19"/>
      <c r="AG668" s="19"/>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c r="CK668" s="19"/>
      <c r="CL668" s="19"/>
      <c r="CN668" s="73"/>
      <c r="CO668" s="19"/>
      <c r="CP668" s="19"/>
      <c r="CQ668" s="19"/>
      <c r="CR668" s="19"/>
      <c r="CS668" s="19"/>
      <c r="CT668" s="19"/>
      <c r="CU668" s="19"/>
      <c r="CV668" s="19"/>
      <c r="CW668" s="19"/>
      <c r="CX668" s="19"/>
      <c r="CY668" s="19"/>
      <c r="CZ668" s="19"/>
      <c r="DA668" s="19"/>
      <c r="DB668" s="19"/>
      <c r="DC668" s="19"/>
      <c r="DD668" s="19"/>
      <c r="DE668" s="19"/>
      <c r="DF668" s="19"/>
      <c r="DG668" s="19"/>
      <c r="DH668" s="19"/>
      <c r="DI668" s="19"/>
      <c r="DJ668" s="19"/>
      <c r="DK668" s="19"/>
      <c r="DL668" s="19"/>
    </row>
    <row r="669" spans="4:116" x14ac:dyDescent="0.35">
      <c r="D669" t="s">
        <v>812</v>
      </c>
      <c r="E669" s="8" t="str">
        <f t="shared" si="865"/>
        <v>669 LISTSALES-PV</v>
      </c>
      <c r="G669" s="145" t="s">
        <v>519</v>
      </c>
      <c r="H669" s="31"/>
      <c r="I669" s="73"/>
      <c r="J669" s="73"/>
      <c r="K669" s="18">
        <v>10</v>
      </c>
      <c r="L669" s="18">
        <v>10</v>
      </c>
      <c r="M669" s="18">
        <v>10</v>
      </c>
      <c r="N669" s="18">
        <v>10</v>
      </c>
      <c r="O669" s="18">
        <v>10</v>
      </c>
      <c r="P669" s="18">
        <v>10</v>
      </c>
      <c r="R669" s="33"/>
      <c r="S669" s="19" cm="1">
        <f t="array" ref="S669">INDEX($K:$P,ROW(),MATCH(S$3,$K$2:$P$2,0))</f>
        <v>10</v>
      </c>
      <c r="T669" s="19" cm="1">
        <f t="array" ref="T669">INDEX($K:$P,ROW(),MATCH(T$3,$K$2:$P$2,0))</f>
        <v>10</v>
      </c>
      <c r="U669" s="19" cm="1">
        <f t="array" ref="U669">INDEX($K:$P,ROW(),MATCH(U$3,$K$2:$P$2,0))</f>
        <v>10</v>
      </c>
      <c r="V669" s="19" cm="1">
        <f t="array" ref="V669">INDEX($K:$P,ROW(),MATCH(V$3,$K$2:$P$2,0))</f>
        <v>10</v>
      </c>
      <c r="W669" s="19" cm="1">
        <f t="array" ref="W669">INDEX($K:$P,ROW(),MATCH(W$3,$K$2:$P$2,0))</f>
        <v>10</v>
      </c>
      <c r="X669" s="19" cm="1">
        <f t="array" ref="X669">INDEX($K:$P,ROW(),MATCH(X$3,$K$2:$P$2,0))</f>
        <v>10</v>
      </c>
      <c r="Y669" s="19" cm="1">
        <f t="array" ref="Y669">INDEX($K:$P,ROW(),MATCH(Y$3,$K$2:$P$2,0))</f>
        <v>10</v>
      </c>
      <c r="Z669" s="19" cm="1">
        <f t="array" ref="Z669">INDEX($K:$P,ROW(),MATCH(Z$3,$K$2:$P$2,0))</f>
        <v>10</v>
      </c>
      <c r="AA669" s="19" cm="1">
        <f t="array" ref="AA669">INDEX($K:$P,ROW(),MATCH(AA$3,$K$2:$P$2,0))</f>
        <v>10</v>
      </c>
      <c r="AB669" s="19" cm="1">
        <f t="array" ref="AB669">INDEX($K:$P,ROW(),MATCH(AB$3,$K$2:$P$2,0))</f>
        <v>10</v>
      </c>
      <c r="AC669" s="19" cm="1">
        <f t="array" ref="AC669">INDEX($K:$P,ROW(),MATCH(AC$3,$K$2:$P$2,0))</f>
        <v>10</v>
      </c>
      <c r="AD669" s="19" cm="1">
        <f t="array" ref="AD669">INDEX($K:$P,ROW(),MATCH(AD$3,$K$2:$P$2,0))</f>
        <v>10</v>
      </c>
      <c r="AE669" s="19" cm="1">
        <f t="array" ref="AE669">INDEX($K:$P,ROW(),MATCH(AE$3,$K$2:$P$2,0))</f>
        <v>10</v>
      </c>
      <c r="AF669" s="19" cm="1">
        <f t="array" ref="AF669">INDEX($K:$P,ROW(),MATCH(AF$3,$K$2:$P$2,0))</f>
        <v>10</v>
      </c>
      <c r="AG669" s="19" cm="1">
        <f t="array" ref="AG669">INDEX($K:$P,ROW(),MATCH(AG$3,$K$2:$P$2,0))</f>
        <v>10</v>
      </c>
      <c r="AH669" s="19" cm="1">
        <f t="array" ref="AH669">INDEX($K:$P,ROW(),MATCH(AH$3,$K$2:$P$2,0))</f>
        <v>10</v>
      </c>
      <c r="AI669" s="19" cm="1">
        <f t="array" ref="AI669">INDEX($K:$P,ROW(),MATCH(AI$3,$K$2:$P$2,0))</f>
        <v>10</v>
      </c>
      <c r="AJ669" s="19" cm="1">
        <f t="array" ref="AJ669">INDEX($K:$P,ROW(),MATCH(AJ$3,$K$2:$P$2,0))</f>
        <v>10</v>
      </c>
      <c r="AK669" s="19" cm="1">
        <f t="array" ref="AK669">INDEX($K:$P,ROW(),MATCH(AK$3,$K$2:$P$2,0))</f>
        <v>10</v>
      </c>
      <c r="AL669" s="19" cm="1">
        <f t="array" ref="AL669">INDEX($K:$P,ROW(),MATCH(AL$3,$K$2:$P$2,0))</f>
        <v>10</v>
      </c>
      <c r="AM669" s="19" cm="1">
        <f t="array" ref="AM669">INDEX($K:$P,ROW(),MATCH(AM$3,$K$2:$P$2,0))</f>
        <v>10</v>
      </c>
      <c r="AN669" s="19" cm="1">
        <f t="array" ref="AN669">INDEX($K:$P,ROW(),MATCH(AN$3,$K$2:$P$2,0))</f>
        <v>10</v>
      </c>
      <c r="AO669" s="19" cm="1">
        <f t="array" ref="AO669">INDEX($K:$P,ROW(),MATCH(AO$3,$K$2:$P$2,0))</f>
        <v>10</v>
      </c>
      <c r="AP669" s="19" cm="1">
        <f t="array" ref="AP669">INDEX($K:$P,ROW(),MATCH(AP$3,$K$2:$P$2,0))</f>
        <v>10</v>
      </c>
      <c r="AQ669" s="19" cm="1">
        <f t="array" ref="AQ669">INDEX($K:$P,ROW(),MATCH(AQ$3,$K$2:$P$2,0))</f>
        <v>10</v>
      </c>
      <c r="AR669" s="19" cm="1">
        <f t="array" ref="AR669">INDEX($K:$P,ROW(),MATCH(AR$3,$K$2:$P$2,0))</f>
        <v>10</v>
      </c>
      <c r="AS669" s="19" cm="1">
        <f t="array" ref="AS669">INDEX($K:$P,ROW(),MATCH(AS$3,$K$2:$P$2,0))</f>
        <v>10</v>
      </c>
      <c r="AT669" s="19" cm="1">
        <f t="array" ref="AT669">INDEX($K:$P,ROW(),MATCH(AT$3,$K$2:$P$2,0))</f>
        <v>10</v>
      </c>
      <c r="AU669" s="19" cm="1">
        <f t="array" ref="AU669">INDEX($K:$P,ROW(),MATCH(AU$3,$K$2:$P$2,0))</f>
        <v>10</v>
      </c>
      <c r="AV669" s="19" cm="1">
        <f t="array" ref="AV669">INDEX($K:$P,ROW(),MATCH(AV$3,$K$2:$P$2,0))</f>
        <v>10</v>
      </c>
      <c r="AW669" s="19" cm="1">
        <f t="array" ref="AW669">INDEX($K:$P,ROW(),MATCH(AW$3,$K$2:$P$2,0))</f>
        <v>10</v>
      </c>
      <c r="AX669" s="19" cm="1">
        <f t="array" ref="AX669">INDEX($K:$P,ROW(),MATCH(AX$3,$K$2:$P$2,0))</f>
        <v>10</v>
      </c>
      <c r="AY669" s="19" cm="1">
        <f t="array" ref="AY669">INDEX($K:$P,ROW(),MATCH(AY$3,$K$2:$P$2,0))</f>
        <v>10</v>
      </c>
      <c r="AZ669" s="19" cm="1">
        <f t="array" ref="AZ669">INDEX($K:$P,ROW(),MATCH(AZ$3,$K$2:$P$2,0))</f>
        <v>10</v>
      </c>
      <c r="BA669" s="19" cm="1">
        <f t="array" ref="BA669">INDEX($K:$P,ROW(),MATCH(BA$3,$K$2:$P$2,0))</f>
        <v>10</v>
      </c>
      <c r="BB669" s="19" cm="1">
        <f t="array" ref="BB669">INDEX($K:$P,ROW(),MATCH(BB$3,$K$2:$P$2,0))</f>
        <v>10</v>
      </c>
      <c r="BC669" s="19" cm="1">
        <f t="array" ref="BC669">INDEX($K:$P,ROW(),MATCH(BC$3,$K$2:$P$2,0))</f>
        <v>10</v>
      </c>
      <c r="BD669" s="19" cm="1">
        <f t="array" ref="BD669">INDEX($K:$P,ROW(),MATCH(BD$3,$K$2:$P$2,0))</f>
        <v>10</v>
      </c>
      <c r="BE669" s="19" cm="1">
        <f t="array" ref="BE669">INDEX($K:$P,ROW(),MATCH(BE$3,$K$2:$P$2,0))</f>
        <v>10</v>
      </c>
      <c r="BF669" s="19" cm="1">
        <f t="array" ref="BF669">INDEX($K:$P,ROW(),MATCH(BF$3,$K$2:$P$2,0))</f>
        <v>10</v>
      </c>
      <c r="BG669" s="19" cm="1">
        <f t="array" ref="BG669">INDEX($K:$P,ROW(),MATCH(BG$3,$K$2:$P$2,0))</f>
        <v>10</v>
      </c>
      <c r="BH669" s="19" cm="1">
        <f t="array" ref="BH669">INDEX($K:$P,ROW(),MATCH(BH$3,$K$2:$P$2,0))</f>
        <v>10</v>
      </c>
      <c r="BI669" s="19" cm="1">
        <f t="array" ref="BI669">INDEX($K:$P,ROW(),MATCH(BI$3,$K$2:$P$2,0))</f>
        <v>10</v>
      </c>
      <c r="BJ669" s="19" cm="1">
        <f t="array" ref="BJ669">INDEX($K:$P,ROW(),MATCH(BJ$3,$K$2:$P$2,0))</f>
        <v>10</v>
      </c>
      <c r="BK669" s="19" cm="1">
        <f t="array" ref="BK669">INDEX($K:$P,ROW(),MATCH(BK$3,$K$2:$P$2,0))</f>
        <v>10</v>
      </c>
      <c r="BL669" s="19" cm="1">
        <f t="array" ref="BL669">INDEX($K:$P,ROW(),MATCH(BL$3,$K$2:$P$2,0))</f>
        <v>10</v>
      </c>
      <c r="BM669" s="19" cm="1">
        <f t="array" ref="BM669">INDEX($K:$P,ROW(),MATCH(BM$3,$K$2:$P$2,0))</f>
        <v>10</v>
      </c>
      <c r="BN669" s="19" cm="1">
        <f t="array" ref="BN669">INDEX($K:$P,ROW(),MATCH(BN$3,$K$2:$P$2,0))</f>
        <v>10</v>
      </c>
      <c r="BO669" s="19" cm="1">
        <f t="array" ref="BO669">INDEX($K:$P,ROW(),MATCH(BO$3,$K$2:$P$2,0))</f>
        <v>10</v>
      </c>
      <c r="BP669" s="19" cm="1">
        <f t="array" ref="BP669">INDEX($K:$P,ROW(),MATCH(BP$3,$K$2:$P$2,0))</f>
        <v>10</v>
      </c>
      <c r="BQ669" s="19" cm="1">
        <f t="array" ref="BQ669">INDEX($K:$P,ROW(),MATCH(BQ$3,$K$2:$P$2,0))</f>
        <v>10</v>
      </c>
      <c r="BR669" s="19" cm="1">
        <f t="array" ref="BR669">INDEX($K:$P,ROW(),MATCH(BR$3,$K$2:$P$2,0))</f>
        <v>10</v>
      </c>
      <c r="BS669" s="19" cm="1">
        <f t="array" ref="BS669">INDEX($K:$P,ROW(),MATCH(BS$3,$K$2:$P$2,0))</f>
        <v>10</v>
      </c>
      <c r="BT669" s="19" cm="1">
        <f t="array" ref="BT669">INDEX($K:$P,ROW(),MATCH(BT$3,$K$2:$P$2,0))</f>
        <v>10</v>
      </c>
      <c r="BU669" s="19" cm="1">
        <f t="array" ref="BU669">INDEX($K:$P,ROW(),MATCH(BU$3,$K$2:$P$2,0))</f>
        <v>10</v>
      </c>
      <c r="BV669" s="19" cm="1">
        <f t="array" ref="BV669">INDEX($K:$P,ROW(),MATCH(BV$3,$K$2:$P$2,0))</f>
        <v>10</v>
      </c>
      <c r="BW669" s="19" cm="1">
        <f t="array" ref="BW669">INDEX($K:$P,ROW(),MATCH(BW$3,$K$2:$P$2,0))</f>
        <v>10</v>
      </c>
      <c r="BX669" s="19" cm="1">
        <f t="array" ref="BX669">INDEX($K:$P,ROW(),MATCH(BX$3,$K$2:$P$2,0))</f>
        <v>10</v>
      </c>
      <c r="BY669" s="19" cm="1">
        <f t="array" ref="BY669">INDEX($K:$P,ROW(),MATCH(BY$3,$K$2:$P$2,0))</f>
        <v>10</v>
      </c>
      <c r="BZ669" s="19" cm="1">
        <f t="array" ref="BZ669">INDEX($K:$P,ROW(),MATCH(BZ$3,$K$2:$P$2,0))</f>
        <v>10</v>
      </c>
      <c r="CA669" s="19" cm="1">
        <f t="array" ref="CA669">INDEX($K:$P,ROW(),MATCH(CA$3,$K$2:$P$2,0))</f>
        <v>10</v>
      </c>
      <c r="CB669" s="19" cm="1">
        <f t="array" ref="CB669">INDEX($K:$P,ROW(),MATCH(CB$3,$K$2:$P$2,0))</f>
        <v>10</v>
      </c>
      <c r="CC669" s="19" cm="1">
        <f t="array" ref="CC669">INDEX($K:$P,ROW(),MATCH(CC$3,$K$2:$P$2,0))</f>
        <v>10</v>
      </c>
      <c r="CD669" s="19" cm="1">
        <f t="array" ref="CD669">INDEX($K:$P,ROW(),MATCH(CD$3,$K$2:$P$2,0))</f>
        <v>10</v>
      </c>
      <c r="CE669" s="19" cm="1">
        <f t="array" ref="CE669">INDEX($K:$P,ROW(),MATCH(CE$3,$K$2:$P$2,0))</f>
        <v>10</v>
      </c>
      <c r="CF669" s="19" cm="1">
        <f t="array" ref="CF669">INDEX($K:$P,ROW(),MATCH(CF$3,$K$2:$P$2,0))</f>
        <v>10</v>
      </c>
      <c r="CG669" s="19" cm="1">
        <f t="array" ref="CG669">INDEX($K:$P,ROW(),MATCH(CG$3,$K$2:$P$2,0))</f>
        <v>10</v>
      </c>
      <c r="CH669" s="19" cm="1">
        <f t="array" ref="CH669">INDEX($K:$P,ROW(),MATCH(CH$3,$K$2:$P$2,0))</f>
        <v>10</v>
      </c>
      <c r="CI669" s="19" cm="1">
        <f t="array" ref="CI669">INDEX($K:$P,ROW(),MATCH(CI$3,$K$2:$P$2,0))</f>
        <v>10</v>
      </c>
      <c r="CJ669" s="19" cm="1">
        <f t="array" ref="CJ669">INDEX($K:$P,ROW(),MATCH(CJ$3,$K$2:$P$2,0))</f>
        <v>10</v>
      </c>
      <c r="CK669" s="19" cm="1">
        <f t="array" ref="CK669">INDEX($K:$P,ROW(),MATCH(CK$3,$K$2:$P$2,0))</f>
        <v>10</v>
      </c>
      <c r="CL669" s="19" cm="1">
        <f t="array" ref="CL669">INDEX($K:$P,ROW(),MATCH(CL$3,$K$2:$P$2,0))</f>
        <v>10</v>
      </c>
      <c r="CM669" s="19" t="e" cm="1">
        <f t="array" ref="CM669">INDEX($K:$P,ROW(),MATCH(CM$3,$K$2:$P$2,0))</f>
        <v>#N/A</v>
      </c>
      <c r="CN669" s="19" t="e" cm="1">
        <f t="array" ref="CN669">INDEX($K:$P,ROW(),MATCH(CN$3,$K$2:$P$2,0))</f>
        <v>#N/A</v>
      </c>
      <c r="CO669" s="19" t="e" cm="1">
        <f t="array" ref="CO669">INDEX($K:$P,ROW(),MATCH(CO$3,$K$2:$P$2,0))</f>
        <v>#N/A</v>
      </c>
      <c r="CP669" s="19" t="e" cm="1">
        <f t="array" ref="CP669">INDEX($K:$P,ROW(),MATCH(CP$3,$K$2:$P$2,0))</f>
        <v>#N/A</v>
      </c>
      <c r="CQ669" s="19" t="e" cm="1">
        <f t="array" ref="CQ669">INDEX($K:$P,ROW(),MATCH(CQ$3,$K$2:$P$2,0))</f>
        <v>#N/A</v>
      </c>
      <c r="CR669" s="19" t="e" cm="1">
        <f t="array" ref="CR669">INDEX($K:$P,ROW(),MATCH(CR$3,$K$2:$P$2,0))</f>
        <v>#N/A</v>
      </c>
      <c r="CS669" s="19" t="e" cm="1">
        <f t="array" ref="CS669">INDEX($K:$P,ROW(),MATCH(CS$3,$K$2:$P$2,0))</f>
        <v>#N/A</v>
      </c>
      <c r="CT669" s="19" t="e" cm="1">
        <f t="array" ref="CT669">INDEX($K:$P,ROW(),MATCH(CT$3,$K$2:$P$2,0))</f>
        <v>#N/A</v>
      </c>
      <c r="CU669" s="19" t="e" cm="1">
        <f t="array" ref="CU669">INDEX($K:$P,ROW(),MATCH(CU$3,$K$2:$P$2,0))</f>
        <v>#N/A</v>
      </c>
      <c r="CV669" s="19" t="e" cm="1">
        <f t="array" ref="CV669">INDEX($K:$P,ROW(),MATCH(CV$3,$K$2:$P$2,0))</f>
        <v>#N/A</v>
      </c>
      <c r="CW669" s="19" t="e" cm="1">
        <f t="array" ref="CW669">INDEX($K:$P,ROW(),MATCH(CW$3,$K$2:$P$2,0))</f>
        <v>#N/A</v>
      </c>
      <c r="CX669" s="19" t="e" cm="1">
        <f t="array" ref="CX669">INDEX($K:$P,ROW(),MATCH(CX$3,$K$2:$P$2,0))</f>
        <v>#N/A</v>
      </c>
      <c r="CY669" s="19" t="e" cm="1">
        <f t="array" ref="CY669">INDEX($K:$P,ROW(),MATCH(CY$3,$K$2:$P$2,0))</f>
        <v>#N/A</v>
      </c>
      <c r="CZ669" s="19" t="e" cm="1">
        <f t="array" ref="CZ669">INDEX($K:$P,ROW(),MATCH(CZ$3,$K$2:$P$2,0))</f>
        <v>#N/A</v>
      </c>
      <c r="DA669" s="19" t="e" cm="1">
        <f t="array" ref="DA669">INDEX($K:$P,ROW(),MATCH(DA$3,$K$2:$P$2,0))</f>
        <v>#N/A</v>
      </c>
      <c r="DB669" s="19" t="e" cm="1">
        <f t="array" ref="DB669">INDEX($K:$P,ROW(),MATCH(DB$3,$K$2:$P$2,0))</f>
        <v>#N/A</v>
      </c>
      <c r="DC669" s="19" t="e" cm="1">
        <f t="array" ref="DC669">INDEX($K:$P,ROW(),MATCH(DC$3,$K$2:$P$2,0))</f>
        <v>#N/A</v>
      </c>
      <c r="DD669" s="19" t="e" cm="1">
        <f t="array" ref="DD669">INDEX($K:$P,ROW(),MATCH(DD$3,$K$2:$P$2,0))</f>
        <v>#N/A</v>
      </c>
      <c r="DE669" s="19" t="e" cm="1">
        <f t="array" ref="DE669">INDEX($K:$P,ROW(),MATCH(DE$3,$K$2:$P$2,0))</f>
        <v>#N/A</v>
      </c>
      <c r="DF669" s="19" t="e" cm="1">
        <f t="array" ref="DF669">INDEX($K:$P,ROW(),MATCH(DF$3,$K$2:$P$2,0))</f>
        <v>#N/A</v>
      </c>
      <c r="DG669" s="19" t="e" cm="1">
        <f t="array" ref="DG669">INDEX($K:$P,ROW(),MATCH(DG$3,$K$2:$P$2,0))</f>
        <v>#N/A</v>
      </c>
      <c r="DH669" s="19" t="e" cm="1">
        <f t="array" ref="DH669">INDEX($K:$P,ROW(),MATCH(DH$3,$K$2:$P$2,0))</f>
        <v>#N/A</v>
      </c>
      <c r="DI669" s="19" t="e" cm="1">
        <f t="array" ref="DI669">INDEX($K:$P,ROW(),MATCH(DI$3,$K$2:$P$2,0))</f>
        <v>#N/A</v>
      </c>
      <c r="DJ669" s="19" t="e" cm="1">
        <f t="array" ref="DJ669">INDEX($K:$P,ROW(),MATCH(DJ$3,$K$2:$P$2,0))</f>
        <v>#N/A</v>
      </c>
      <c r="DK669" s="19" t="e" cm="1">
        <f t="array" ref="DK669">INDEX($K:$P,ROW(),MATCH(DK$3,$K$2:$P$2,0))</f>
        <v>#N/A</v>
      </c>
      <c r="DL669" s="19" t="e" cm="1">
        <f t="array" ref="DL669">INDEX($K:$P,ROW(),MATCH(DL$3,$K$2:$P$2,0))</f>
        <v>#N/A</v>
      </c>
    </row>
    <row r="670" spans="4:116" x14ac:dyDescent="0.35">
      <c r="D670" t="s">
        <v>812</v>
      </c>
      <c r="E670" s="8" t="str">
        <f t="shared" si="865"/>
        <v>670 LISTSALES-PV</v>
      </c>
      <c r="G670" s="145" t="s">
        <v>520</v>
      </c>
      <c r="H670" s="31"/>
      <c r="I670" s="73"/>
      <c r="J670" s="73"/>
      <c r="K670" s="18">
        <v>10</v>
      </c>
      <c r="L670" s="18">
        <v>10</v>
      </c>
      <c r="M670" s="18">
        <v>10</v>
      </c>
      <c r="N670" s="18">
        <v>10</v>
      </c>
      <c r="O670" s="18">
        <v>10</v>
      </c>
      <c r="P670" s="18">
        <v>10</v>
      </c>
      <c r="R670" s="33"/>
      <c r="S670" s="19" cm="1">
        <f t="array" ref="S670">INDEX($K:$P,ROW(),MATCH(S$3,$K$2:$P$2,0))</f>
        <v>10</v>
      </c>
      <c r="T670" s="19" cm="1">
        <f t="array" ref="T670">INDEX($K:$P,ROW(),MATCH(T$3,$K$2:$P$2,0))</f>
        <v>10</v>
      </c>
      <c r="U670" s="19" cm="1">
        <f t="array" ref="U670">INDEX($K:$P,ROW(),MATCH(U$3,$K$2:$P$2,0))</f>
        <v>10</v>
      </c>
      <c r="V670" s="19" cm="1">
        <f t="array" ref="V670">INDEX($K:$P,ROW(),MATCH(V$3,$K$2:$P$2,0))</f>
        <v>10</v>
      </c>
      <c r="W670" s="19" cm="1">
        <f t="array" ref="W670">INDEX($K:$P,ROW(),MATCH(W$3,$K$2:$P$2,0))</f>
        <v>10</v>
      </c>
      <c r="X670" s="19" cm="1">
        <f t="array" ref="X670">INDEX($K:$P,ROW(),MATCH(X$3,$K$2:$P$2,0))</f>
        <v>10</v>
      </c>
      <c r="Y670" s="19" cm="1">
        <f t="array" ref="Y670">INDEX($K:$P,ROW(),MATCH(Y$3,$K$2:$P$2,0))</f>
        <v>10</v>
      </c>
      <c r="Z670" s="19" cm="1">
        <f t="array" ref="Z670">INDEX($K:$P,ROW(),MATCH(Z$3,$K$2:$P$2,0))</f>
        <v>10</v>
      </c>
      <c r="AA670" s="19" cm="1">
        <f t="array" ref="AA670">INDEX($K:$P,ROW(),MATCH(AA$3,$K$2:$P$2,0))</f>
        <v>10</v>
      </c>
      <c r="AB670" s="19" cm="1">
        <f t="array" ref="AB670">INDEX($K:$P,ROW(),MATCH(AB$3,$K$2:$P$2,0))</f>
        <v>10</v>
      </c>
      <c r="AC670" s="19" cm="1">
        <f t="array" ref="AC670">INDEX($K:$P,ROW(),MATCH(AC$3,$K$2:$P$2,0))</f>
        <v>10</v>
      </c>
      <c r="AD670" s="19" cm="1">
        <f t="array" ref="AD670">INDEX($K:$P,ROW(),MATCH(AD$3,$K$2:$P$2,0))</f>
        <v>10</v>
      </c>
      <c r="AE670" s="19" cm="1">
        <f t="array" ref="AE670">INDEX($K:$P,ROW(),MATCH(AE$3,$K$2:$P$2,0))</f>
        <v>10</v>
      </c>
      <c r="AF670" s="19" cm="1">
        <f t="array" ref="AF670">INDEX($K:$P,ROW(),MATCH(AF$3,$K$2:$P$2,0))</f>
        <v>10</v>
      </c>
      <c r="AG670" s="19" cm="1">
        <f t="array" ref="AG670">INDEX($K:$P,ROW(),MATCH(AG$3,$K$2:$P$2,0))</f>
        <v>10</v>
      </c>
      <c r="AH670" s="19" cm="1">
        <f t="array" ref="AH670">INDEX($K:$P,ROW(),MATCH(AH$3,$K$2:$P$2,0))</f>
        <v>10</v>
      </c>
      <c r="AI670" s="19" cm="1">
        <f t="array" ref="AI670">INDEX($K:$P,ROW(),MATCH(AI$3,$K$2:$P$2,0))</f>
        <v>10</v>
      </c>
      <c r="AJ670" s="19" cm="1">
        <f t="array" ref="AJ670">INDEX($K:$P,ROW(),MATCH(AJ$3,$K$2:$P$2,0))</f>
        <v>10</v>
      </c>
      <c r="AK670" s="19" cm="1">
        <f t="array" ref="AK670">INDEX($K:$P,ROW(),MATCH(AK$3,$K$2:$P$2,0))</f>
        <v>10</v>
      </c>
      <c r="AL670" s="19" cm="1">
        <f t="array" ref="AL670">INDEX($K:$P,ROW(),MATCH(AL$3,$K$2:$P$2,0))</f>
        <v>10</v>
      </c>
      <c r="AM670" s="19" cm="1">
        <f t="array" ref="AM670">INDEX($K:$P,ROW(),MATCH(AM$3,$K$2:$P$2,0))</f>
        <v>10</v>
      </c>
      <c r="AN670" s="19" cm="1">
        <f t="array" ref="AN670">INDEX($K:$P,ROW(),MATCH(AN$3,$K$2:$P$2,0))</f>
        <v>10</v>
      </c>
      <c r="AO670" s="19" cm="1">
        <f t="array" ref="AO670">INDEX($K:$P,ROW(),MATCH(AO$3,$K$2:$P$2,0))</f>
        <v>10</v>
      </c>
      <c r="AP670" s="19" cm="1">
        <f t="array" ref="AP670">INDEX($K:$P,ROW(),MATCH(AP$3,$K$2:$P$2,0))</f>
        <v>10</v>
      </c>
      <c r="AQ670" s="19" cm="1">
        <f t="array" ref="AQ670">INDEX($K:$P,ROW(),MATCH(AQ$3,$K$2:$P$2,0))</f>
        <v>10</v>
      </c>
      <c r="AR670" s="19" cm="1">
        <f t="array" ref="AR670">INDEX($K:$P,ROW(),MATCH(AR$3,$K$2:$P$2,0))</f>
        <v>10</v>
      </c>
      <c r="AS670" s="19" cm="1">
        <f t="array" ref="AS670">INDEX($K:$P,ROW(),MATCH(AS$3,$K$2:$P$2,0))</f>
        <v>10</v>
      </c>
      <c r="AT670" s="19" cm="1">
        <f t="array" ref="AT670">INDEX($K:$P,ROW(),MATCH(AT$3,$K$2:$P$2,0))</f>
        <v>10</v>
      </c>
      <c r="AU670" s="19" cm="1">
        <f t="array" ref="AU670">INDEX($K:$P,ROW(),MATCH(AU$3,$K$2:$P$2,0))</f>
        <v>10</v>
      </c>
      <c r="AV670" s="19" cm="1">
        <f t="array" ref="AV670">INDEX($K:$P,ROW(),MATCH(AV$3,$K$2:$P$2,0))</f>
        <v>10</v>
      </c>
      <c r="AW670" s="19" cm="1">
        <f t="array" ref="AW670">INDEX($K:$P,ROW(),MATCH(AW$3,$K$2:$P$2,0))</f>
        <v>10</v>
      </c>
      <c r="AX670" s="19" cm="1">
        <f t="array" ref="AX670">INDEX($K:$P,ROW(),MATCH(AX$3,$K$2:$P$2,0))</f>
        <v>10</v>
      </c>
      <c r="AY670" s="19" cm="1">
        <f t="array" ref="AY670">INDEX($K:$P,ROW(),MATCH(AY$3,$K$2:$P$2,0))</f>
        <v>10</v>
      </c>
      <c r="AZ670" s="19" cm="1">
        <f t="array" ref="AZ670">INDEX($K:$P,ROW(),MATCH(AZ$3,$K$2:$P$2,0))</f>
        <v>10</v>
      </c>
      <c r="BA670" s="19" cm="1">
        <f t="array" ref="BA670">INDEX($K:$P,ROW(),MATCH(BA$3,$K$2:$P$2,0))</f>
        <v>10</v>
      </c>
      <c r="BB670" s="19" cm="1">
        <f t="array" ref="BB670">INDEX($K:$P,ROW(),MATCH(BB$3,$K$2:$P$2,0))</f>
        <v>10</v>
      </c>
      <c r="BC670" s="19" cm="1">
        <f t="array" ref="BC670">INDEX($K:$P,ROW(),MATCH(BC$3,$K$2:$P$2,0))</f>
        <v>10</v>
      </c>
      <c r="BD670" s="19" cm="1">
        <f t="array" ref="BD670">INDEX($K:$P,ROW(),MATCH(BD$3,$K$2:$P$2,0))</f>
        <v>10</v>
      </c>
      <c r="BE670" s="19" cm="1">
        <f t="array" ref="BE670">INDEX($K:$P,ROW(),MATCH(BE$3,$K$2:$P$2,0))</f>
        <v>10</v>
      </c>
      <c r="BF670" s="19" cm="1">
        <f t="array" ref="BF670">INDEX($K:$P,ROW(),MATCH(BF$3,$K$2:$P$2,0))</f>
        <v>10</v>
      </c>
      <c r="BG670" s="19" cm="1">
        <f t="array" ref="BG670">INDEX($K:$P,ROW(),MATCH(BG$3,$K$2:$P$2,0))</f>
        <v>10</v>
      </c>
      <c r="BH670" s="19" cm="1">
        <f t="array" ref="BH670">INDEX($K:$P,ROW(),MATCH(BH$3,$K$2:$P$2,0))</f>
        <v>10</v>
      </c>
      <c r="BI670" s="19" cm="1">
        <f t="array" ref="BI670">INDEX($K:$P,ROW(),MATCH(BI$3,$K$2:$P$2,0))</f>
        <v>10</v>
      </c>
      <c r="BJ670" s="19" cm="1">
        <f t="array" ref="BJ670">INDEX($K:$P,ROW(),MATCH(BJ$3,$K$2:$P$2,0))</f>
        <v>10</v>
      </c>
      <c r="BK670" s="19" cm="1">
        <f t="array" ref="BK670">INDEX($K:$P,ROW(),MATCH(BK$3,$K$2:$P$2,0))</f>
        <v>10</v>
      </c>
      <c r="BL670" s="19" cm="1">
        <f t="array" ref="BL670">INDEX($K:$P,ROW(),MATCH(BL$3,$K$2:$P$2,0))</f>
        <v>10</v>
      </c>
      <c r="BM670" s="19" cm="1">
        <f t="array" ref="BM670">INDEX($K:$P,ROW(),MATCH(BM$3,$K$2:$P$2,0))</f>
        <v>10</v>
      </c>
      <c r="BN670" s="19" cm="1">
        <f t="array" ref="BN670">INDEX($K:$P,ROW(),MATCH(BN$3,$K$2:$P$2,0))</f>
        <v>10</v>
      </c>
      <c r="BO670" s="19" cm="1">
        <f t="array" ref="BO670">INDEX($K:$P,ROW(),MATCH(BO$3,$K$2:$P$2,0))</f>
        <v>10</v>
      </c>
      <c r="BP670" s="19" cm="1">
        <f t="array" ref="BP670">INDEX($K:$P,ROW(),MATCH(BP$3,$K$2:$P$2,0))</f>
        <v>10</v>
      </c>
      <c r="BQ670" s="19" cm="1">
        <f t="array" ref="BQ670">INDEX($K:$P,ROW(),MATCH(BQ$3,$K$2:$P$2,0))</f>
        <v>10</v>
      </c>
      <c r="BR670" s="19" cm="1">
        <f t="array" ref="BR670">INDEX($K:$P,ROW(),MATCH(BR$3,$K$2:$P$2,0))</f>
        <v>10</v>
      </c>
      <c r="BS670" s="19" cm="1">
        <f t="array" ref="BS670">INDEX($K:$P,ROW(),MATCH(BS$3,$K$2:$P$2,0))</f>
        <v>10</v>
      </c>
      <c r="BT670" s="19" cm="1">
        <f t="array" ref="BT670">INDEX($K:$P,ROW(),MATCH(BT$3,$K$2:$P$2,0))</f>
        <v>10</v>
      </c>
      <c r="BU670" s="19" cm="1">
        <f t="array" ref="BU670">INDEX($K:$P,ROW(),MATCH(BU$3,$K$2:$P$2,0))</f>
        <v>10</v>
      </c>
      <c r="BV670" s="19" cm="1">
        <f t="array" ref="BV670">INDEX($K:$P,ROW(),MATCH(BV$3,$K$2:$P$2,0))</f>
        <v>10</v>
      </c>
      <c r="BW670" s="19" cm="1">
        <f t="array" ref="BW670">INDEX($K:$P,ROW(),MATCH(BW$3,$K$2:$P$2,0))</f>
        <v>10</v>
      </c>
      <c r="BX670" s="19" cm="1">
        <f t="array" ref="BX670">INDEX($K:$P,ROW(),MATCH(BX$3,$K$2:$P$2,0))</f>
        <v>10</v>
      </c>
      <c r="BY670" s="19" cm="1">
        <f t="array" ref="BY670">INDEX($K:$P,ROW(),MATCH(BY$3,$K$2:$P$2,0))</f>
        <v>10</v>
      </c>
      <c r="BZ670" s="19" cm="1">
        <f t="array" ref="BZ670">INDEX($K:$P,ROW(),MATCH(BZ$3,$K$2:$P$2,0))</f>
        <v>10</v>
      </c>
      <c r="CA670" s="19" cm="1">
        <f t="array" ref="CA670">INDEX($K:$P,ROW(),MATCH(CA$3,$K$2:$P$2,0))</f>
        <v>10</v>
      </c>
      <c r="CB670" s="19" cm="1">
        <f t="array" ref="CB670">INDEX($K:$P,ROW(),MATCH(CB$3,$K$2:$P$2,0))</f>
        <v>10</v>
      </c>
      <c r="CC670" s="19" cm="1">
        <f t="array" ref="CC670">INDEX($K:$P,ROW(),MATCH(CC$3,$K$2:$P$2,0))</f>
        <v>10</v>
      </c>
      <c r="CD670" s="19" cm="1">
        <f t="array" ref="CD670">INDEX($K:$P,ROW(),MATCH(CD$3,$K$2:$P$2,0))</f>
        <v>10</v>
      </c>
      <c r="CE670" s="19" cm="1">
        <f t="array" ref="CE670">INDEX($K:$P,ROW(),MATCH(CE$3,$K$2:$P$2,0))</f>
        <v>10</v>
      </c>
      <c r="CF670" s="19" cm="1">
        <f t="array" ref="CF670">INDEX($K:$P,ROW(),MATCH(CF$3,$K$2:$P$2,0))</f>
        <v>10</v>
      </c>
      <c r="CG670" s="19" cm="1">
        <f t="array" ref="CG670">INDEX($K:$P,ROW(),MATCH(CG$3,$K$2:$P$2,0))</f>
        <v>10</v>
      </c>
      <c r="CH670" s="19" cm="1">
        <f t="array" ref="CH670">INDEX($K:$P,ROW(),MATCH(CH$3,$K$2:$P$2,0))</f>
        <v>10</v>
      </c>
      <c r="CI670" s="19" cm="1">
        <f t="array" ref="CI670">INDEX($K:$P,ROW(),MATCH(CI$3,$K$2:$P$2,0))</f>
        <v>10</v>
      </c>
      <c r="CJ670" s="19" cm="1">
        <f t="array" ref="CJ670">INDEX($K:$P,ROW(),MATCH(CJ$3,$K$2:$P$2,0))</f>
        <v>10</v>
      </c>
      <c r="CK670" s="19" cm="1">
        <f t="array" ref="CK670">INDEX($K:$P,ROW(),MATCH(CK$3,$K$2:$P$2,0))</f>
        <v>10</v>
      </c>
      <c r="CL670" s="19" cm="1">
        <f t="array" ref="CL670">INDEX($K:$P,ROW(),MATCH(CL$3,$K$2:$P$2,0))</f>
        <v>10</v>
      </c>
      <c r="CM670" s="19" t="e" cm="1">
        <f t="array" ref="CM670">INDEX($K:$P,ROW(),MATCH(CM$3,$K$2:$P$2,0))</f>
        <v>#N/A</v>
      </c>
      <c r="CN670" s="19" t="e" cm="1">
        <f t="array" ref="CN670">INDEX($K:$P,ROW(),MATCH(CN$3,$K$2:$P$2,0))</f>
        <v>#N/A</v>
      </c>
      <c r="CO670" s="19" t="e" cm="1">
        <f t="array" ref="CO670">INDEX($K:$P,ROW(),MATCH(CO$3,$K$2:$P$2,0))</f>
        <v>#N/A</v>
      </c>
      <c r="CP670" s="19" t="e" cm="1">
        <f t="array" ref="CP670">INDEX($K:$P,ROW(),MATCH(CP$3,$K$2:$P$2,0))</f>
        <v>#N/A</v>
      </c>
      <c r="CQ670" s="19" t="e" cm="1">
        <f t="array" ref="CQ670">INDEX($K:$P,ROW(),MATCH(CQ$3,$K$2:$P$2,0))</f>
        <v>#N/A</v>
      </c>
      <c r="CR670" s="19" t="e" cm="1">
        <f t="array" ref="CR670">INDEX($K:$P,ROW(),MATCH(CR$3,$K$2:$P$2,0))</f>
        <v>#N/A</v>
      </c>
      <c r="CS670" s="19" t="e" cm="1">
        <f t="array" ref="CS670">INDEX($K:$P,ROW(),MATCH(CS$3,$K$2:$P$2,0))</f>
        <v>#N/A</v>
      </c>
      <c r="CT670" s="19" t="e" cm="1">
        <f t="array" ref="CT670">INDEX($K:$P,ROW(),MATCH(CT$3,$K$2:$P$2,0))</f>
        <v>#N/A</v>
      </c>
      <c r="CU670" s="19" t="e" cm="1">
        <f t="array" ref="CU670">INDEX($K:$P,ROW(),MATCH(CU$3,$K$2:$P$2,0))</f>
        <v>#N/A</v>
      </c>
      <c r="CV670" s="19" t="e" cm="1">
        <f t="array" ref="CV670">INDEX($K:$P,ROW(),MATCH(CV$3,$K$2:$P$2,0))</f>
        <v>#N/A</v>
      </c>
      <c r="CW670" s="19" t="e" cm="1">
        <f t="array" ref="CW670">INDEX($K:$P,ROW(),MATCH(CW$3,$K$2:$P$2,0))</f>
        <v>#N/A</v>
      </c>
      <c r="CX670" s="19" t="e" cm="1">
        <f t="array" ref="CX670">INDEX($K:$P,ROW(),MATCH(CX$3,$K$2:$P$2,0))</f>
        <v>#N/A</v>
      </c>
      <c r="CY670" s="19" t="e" cm="1">
        <f t="array" ref="CY670">INDEX($K:$P,ROW(),MATCH(CY$3,$K$2:$P$2,0))</f>
        <v>#N/A</v>
      </c>
      <c r="CZ670" s="19" t="e" cm="1">
        <f t="array" ref="CZ670">INDEX($K:$P,ROW(),MATCH(CZ$3,$K$2:$P$2,0))</f>
        <v>#N/A</v>
      </c>
      <c r="DA670" s="19" t="e" cm="1">
        <f t="array" ref="DA670">INDEX($K:$P,ROW(),MATCH(DA$3,$K$2:$P$2,0))</f>
        <v>#N/A</v>
      </c>
      <c r="DB670" s="19" t="e" cm="1">
        <f t="array" ref="DB670">INDEX($K:$P,ROW(),MATCH(DB$3,$K$2:$P$2,0))</f>
        <v>#N/A</v>
      </c>
      <c r="DC670" s="19" t="e" cm="1">
        <f t="array" ref="DC670">INDEX($K:$P,ROW(),MATCH(DC$3,$K$2:$P$2,0))</f>
        <v>#N/A</v>
      </c>
      <c r="DD670" s="19" t="e" cm="1">
        <f t="array" ref="DD670">INDEX($K:$P,ROW(),MATCH(DD$3,$K$2:$P$2,0))</f>
        <v>#N/A</v>
      </c>
      <c r="DE670" s="19" t="e" cm="1">
        <f t="array" ref="DE670">INDEX($K:$P,ROW(),MATCH(DE$3,$K$2:$P$2,0))</f>
        <v>#N/A</v>
      </c>
      <c r="DF670" s="19" t="e" cm="1">
        <f t="array" ref="DF670">INDEX($K:$P,ROW(),MATCH(DF$3,$K$2:$P$2,0))</f>
        <v>#N/A</v>
      </c>
      <c r="DG670" s="19" t="e" cm="1">
        <f t="array" ref="DG670">INDEX($K:$P,ROW(),MATCH(DG$3,$K$2:$P$2,0))</f>
        <v>#N/A</v>
      </c>
      <c r="DH670" s="19" t="e" cm="1">
        <f t="array" ref="DH670">INDEX($K:$P,ROW(),MATCH(DH$3,$K$2:$P$2,0))</f>
        <v>#N/A</v>
      </c>
      <c r="DI670" s="19" t="e" cm="1">
        <f t="array" ref="DI670">INDEX($K:$P,ROW(),MATCH(DI$3,$K$2:$P$2,0))</f>
        <v>#N/A</v>
      </c>
      <c r="DJ670" s="19" t="e" cm="1">
        <f t="array" ref="DJ670">INDEX($K:$P,ROW(),MATCH(DJ$3,$K$2:$P$2,0))</f>
        <v>#N/A</v>
      </c>
      <c r="DK670" s="19" t="e" cm="1">
        <f t="array" ref="DK670">INDEX($K:$P,ROW(),MATCH(DK$3,$K$2:$P$2,0))</f>
        <v>#N/A</v>
      </c>
      <c r="DL670" s="19" t="e" cm="1">
        <f t="array" ref="DL670">INDEX($K:$P,ROW(),MATCH(DL$3,$K$2:$P$2,0))</f>
        <v>#N/A</v>
      </c>
    </row>
    <row r="671" spans="4:116" x14ac:dyDescent="0.35">
      <c r="D671" t="s">
        <v>812</v>
      </c>
      <c r="E671" s="8" t="str">
        <f t="shared" si="865"/>
        <v>671 LISTSALES-PV</v>
      </c>
      <c r="G671" s="145" t="s">
        <v>808</v>
      </c>
      <c r="H671" s="31"/>
      <c r="I671" s="73"/>
      <c r="J671" s="73"/>
      <c r="K671" s="18">
        <v>10</v>
      </c>
      <c r="L671" s="18">
        <v>10</v>
      </c>
      <c r="M671" s="18">
        <v>10</v>
      </c>
      <c r="N671" s="18">
        <v>10</v>
      </c>
      <c r="O671" s="18">
        <v>10</v>
      </c>
      <c r="P671" s="18">
        <v>10</v>
      </c>
      <c r="R671" s="33"/>
      <c r="S671" s="19" cm="1">
        <f t="array" ref="S671">INDEX($K:$P,ROW(),MATCH(S$3,$K$2:$P$2,0))</f>
        <v>10</v>
      </c>
      <c r="T671" s="19" cm="1">
        <f t="array" ref="T671">INDEX($K:$P,ROW(),MATCH(T$3,$K$2:$P$2,0))</f>
        <v>10</v>
      </c>
      <c r="U671" s="19" cm="1">
        <f t="array" ref="U671">INDEX($K:$P,ROW(),MATCH(U$3,$K$2:$P$2,0))</f>
        <v>10</v>
      </c>
      <c r="V671" s="19" cm="1">
        <f t="array" ref="V671">INDEX($K:$P,ROW(),MATCH(V$3,$K$2:$P$2,0))</f>
        <v>10</v>
      </c>
      <c r="W671" s="19" cm="1">
        <f t="array" ref="W671">INDEX($K:$P,ROW(),MATCH(W$3,$K$2:$P$2,0))</f>
        <v>10</v>
      </c>
      <c r="X671" s="19" cm="1">
        <f t="array" ref="X671">INDEX($K:$P,ROW(),MATCH(X$3,$K$2:$P$2,0))</f>
        <v>10</v>
      </c>
      <c r="Y671" s="19" cm="1">
        <f t="array" ref="Y671">INDEX($K:$P,ROW(),MATCH(Y$3,$K$2:$P$2,0))</f>
        <v>10</v>
      </c>
      <c r="Z671" s="19" cm="1">
        <f t="array" ref="Z671">INDEX($K:$P,ROW(),MATCH(Z$3,$K$2:$P$2,0))</f>
        <v>10</v>
      </c>
      <c r="AA671" s="19" cm="1">
        <f t="array" ref="AA671">INDEX($K:$P,ROW(),MATCH(AA$3,$K$2:$P$2,0))</f>
        <v>10</v>
      </c>
      <c r="AB671" s="19" cm="1">
        <f t="array" ref="AB671">INDEX($K:$P,ROW(),MATCH(AB$3,$K$2:$P$2,0))</f>
        <v>10</v>
      </c>
      <c r="AC671" s="19" cm="1">
        <f t="array" ref="AC671">INDEX($K:$P,ROW(),MATCH(AC$3,$K$2:$P$2,0))</f>
        <v>10</v>
      </c>
      <c r="AD671" s="19" cm="1">
        <f t="array" ref="AD671">INDEX($K:$P,ROW(),MATCH(AD$3,$K$2:$P$2,0))</f>
        <v>10</v>
      </c>
      <c r="AE671" s="19" cm="1">
        <f t="array" ref="AE671">INDEX($K:$P,ROW(),MATCH(AE$3,$K$2:$P$2,0))</f>
        <v>10</v>
      </c>
      <c r="AF671" s="19" cm="1">
        <f t="array" ref="AF671">INDEX($K:$P,ROW(),MATCH(AF$3,$K$2:$P$2,0))</f>
        <v>10</v>
      </c>
      <c r="AG671" s="19" cm="1">
        <f t="array" ref="AG671">INDEX($K:$P,ROW(),MATCH(AG$3,$K$2:$P$2,0))</f>
        <v>10</v>
      </c>
      <c r="AH671" s="19" cm="1">
        <f t="array" ref="AH671">INDEX($K:$P,ROW(),MATCH(AH$3,$K$2:$P$2,0))</f>
        <v>10</v>
      </c>
      <c r="AI671" s="19" cm="1">
        <f t="array" ref="AI671">INDEX($K:$P,ROW(),MATCH(AI$3,$K$2:$P$2,0))</f>
        <v>10</v>
      </c>
      <c r="AJ671" s="19" cm="1">
        <f t="array" ref="AJ671">INDEX($K:$P,ROW(),MATCH(AJ$3,$K$2:$P$2,0))</f>
        <v>10</v>
      </c>
      <c r="AK671" s="19" cm="1">
        <f t="array" ref="AK671">INDEX($K:$P,ROW(),MATCH(AK$3,$K$2:$P$2,0))</f>
        <v>10</v>
      </c>
      <c r="AL671" s="19" cm="1">
        <f t="array" ref="AL671">INDEX($K:$P,ROW(),MATCH(AL$3,$K$2:$P$2,0))</f>
        <v>10</v>
      </c>
      <c r="AM671" s="19" cm="1">
        <f t="array" ref="AM671">INDEX($K:$P,ROW(),MATCH(AM$3,$K$2:$P$2,0))</f>
        <v>10</v>
      </c>
      <c r="AN671" s="19" cm="1">
        <f t="array" ref="AN671">INDEX($K:$P,ROW(),MATCH(AN$3,$K$2:$P$2,0))</f>
        <v>10</v>
      </c>
      <c r="AO671" s="19" cm="1">
        <f t="array" ref="AO671">INDEX($K:$P,ROW(),MATCH(AO$3,$K$2:$P$2,0))</f>
        <v>10</v>
      </c>
      <c r="AP671" s="19" cm="1">
        <f t="array" ref="AP671">INDEX($K:$P,ROW(),MATCH(AP$3,$K$2:$P$2,0))</f>
        <v>10</v>
      </c>
      <c r="AQ671" s="19" cm="1">
        <f t="array" ref="AQ671">INDEX($K:$P,ROW(),MATCH(AQ$3,$K$2:$P$2,0))</f>
        <v>10</v>
      </c>
      <c r="AR671" s="19" cm="1">
        <f t="array" ref="AR671">INDEX($K:$P,ROW(),MATCH(AR$3,$K$2:$P$2,0))</f>
        <v>10</v>
      </c>
      <c r="AS671" s="19" cm="1">
        <f t="array" ref="AS671">INDEX($K:$P,ROW(),MATCH(AS$3,$K$2:$P$2,0))</f>
        <v>10</v>
      </c>
      <c r="AT671" s="19" cm="1">
        <f t="array" ref="AT671">INDEX($K:$P,ROW(),MATCH(AT$3,$K$2:$P$2,0))</f>
        <v>10</v>
      </c>
      <c r="AU671" s="19" cm="1">
        <f t="array" ref="AU671">INDEX($K:$P,ROW(),MATCH(AU$3,$K$2:$P$2,0))</f>
        <v>10</v>
      </c>
      <c r="AV671" s="19" cm="1">
        <f t="array" ref="AV671">INDEX($K:$P,ROW(),MATCH(AV$3,$K$2:$P$2,0))</f>
        <v>10</v>
      </c>
      <c r="AW671" s="19" cm="1">
        <f t="array" ref="AW671">INDEX($K:$P,ROW(),MATCH(AW$3,$K$2:$P$2,0))</f>
        <v>10</v>
      </c>
      <c r="AX671" s="19" cm="1">
        <f t="array" ref="AX671">INDEX($K:$P,ROW(),MATCH(AX$3,$K$2:$P$2,0))</f>
        <v>10</v>
      </c>
      <c r="AY671" s="19" cm="1">
        <f t="array" ref="AY671">INDEX($K:$P,ROW(),MATCH(AY$3,$K$2:$P$2,0))</f>
        <v>10</v>
      </c>
      <c r="AZ671" s="19" cm="1">
        <f t="array" ref="AZ671">INDEX($K:$P,ROW(),MATCH(AZ$3,$K$2:$P$2,0))</f>
        <v>10</v>
      </c>
      <c r="BA671" s="19" cm="1">
        <f t="array" ref="BA671">INDEX($K:$P,ROW(),MATCH(BA$3,$K$2:$P$2,0))</f>
        <v>10</v>
      </c>
      <c r="BB671" s="19" cm="1">
        <f t="array" ref="BB671">INDEX($K:$P,ROW(),MATCH(BB$3,$K$2:$P$2,0))</f>
        <v>10</v>
      </c>
      <c r="BC671" s="19" cm="1">
        <f t="array" ref="BC671">INDEX($K:$P,ROW(),MATCH(BC$3,$K$2:$P$2,0))</f>
        <v>10</v>
      </c>
      <c r="BD671" s="19" cm="1">
        <f t="array" ref="BD671">INDEX($K:$P,ROW(),MATCH(BD$3,$K$2:$P$2,0))</f>
        <v>10</v>
      </c>
      <c r="BE671" s="19" cm="1">
        <f t="array" ref="BE671">INDEX($K:$P,ROW(),MATCH(BE$3,$K$2:$P$2,0))</f>
        <v>10</v>
      </c>
      <c r="BF671" s="19" cm="1">
        <f t="array" ref="BF671">INDEX($K:$P,ROW(),MATCH(BF$3,$K$2:$P$2,0))</f>
        <v>10</v>
      </c>
      <c r="BG671" s="19" cm="1">
        <f t="array" ref="BG671">INDEX($K:$P,ROW(),MATCH(BG$3,$K$2:$P$2,0))</f>
        <v>10</v>
      </c>
      <c r="BH671" s="19" cm="1">
        <f t="array" ref="BH671">INDEX($K:$P,ROW(),MATCH(BH$3,$K$2:$P$2,0))</f>
        <v>10</v>
      </c>
      <c r="BI671" s="19" cm="1">
        <f t="array" ref="BI671">INDEX($K:$P,ROW(),MATCH(BI$3,$K$2:$P$2,0))</f>
        <v>10</v>
      </c>
      <c r="BJ671" s="19" cm="1">
        <f t="array" ref="BJ671">INDEX($K:$P,ROW(),MATCH(BJ$3,$K$2:$P$2,0))</f>
        <v>10</v>
      </c>
      <c r="BK671" s="19" cm="1">
        <f t="array" ref="BK671">INDEX($K:$P,ROW(),MATCH(BK$3,$K$2:$P$2,0))</f>
        <v>10</v>
      </c>
      <c r="BL671" s="19" cm="1">
        <f t="array" ref="BL671">INDEX($K:$P,ROW(),MATCH(BL$3,$K$2:$P$2,0))</f>
        <v>10</v>
      </c>
      <c r="BM671" s="19" cm="1">
        <f t="array" ref="BM671">INDEX($K:$P,ROW(),MATCH(BM$3,$K$2:$P$2,0))</f>
        <v>10</v>
      </c>
      <c r="BN671" s="19" cm="1">
        <f t="array" ref="BN671">INDEX($K:$P,ROW(),MATCH(BN$3,$K$2:$P$2,0))</f>
        <v>10</v>
      </c>
      <c r="BO671" s="19" cm="1">
        <f t="array" ref="BO671">INDEX($K:$P,ROW(),MATCH(BO$3,$K$2:$P$2,0))</f>
        <v>10</v>
      </c>
      <c r="BP671" s="19" cm="1">
        <f t="array" ref="BP671">INDEX($K:$P,ROW(),MATCH(BP$3,$K$2:$P$2,0))</f>
        <v>10</v>
      </c>
      <c r="BQ671" s="19" cm="1">
        <f t="array" ref="BQ671">INDEX($K:$P,ROW(),MATCH(BQ$3,$K$2:$P$2,0))</f>
        <v>10</v>
      </c>
      <c r="BR671" s="19" cm="1">
        <f t="array" ref="BR671">INDEX($K:$P,ROW(),MATCH(BR$3,$K$2:$P$2,0))</f>
        <v>10</v>
      </c>
      <c r="BS671" s="19" cm="1">
        <f t="array" ref="BS671">INDEX($K:$P,ROW(),MATCH(BS$3,$K$2:$P$2,0))</f>
        <v>10</v>
      </c>
      <c r="BT671" s="19" cm="1">
        <f t="array" ref="BT671">INDEX($K:$P,ROW(),MATCH(BT$3,$K$2:$P$2,0))</f>
        <v>10</v>
      </c>
      <c r="BU671" s="19" cm="1">
        <f t="array" ref="BU671">INDEX($K:$P,ROW(),MATCH(BU$3,$K$2:$P$2,0))</f>
        <v>10</v>
      </c>
      <c r="BV671" s="19" cm="1">
        <f t="array" ref="BV671">INDEX($K:$P,ROW(),MATCH(BV$3,$K$2:$P$2,0))</f>
        <v>10</v>
      </c>
      <c r="BW671" s="19" cm="1">
        <f t="array" ref="BW671">INDEX($K:$P,ROW(),MATCH(BW$3,$K$2:$P$2,0))</f>
        <v>10</v>
      </c>
      <c r="BX671" s="19" cm="1">
        <f t="array" ref="BX671">INDEX($K:$P,ROW(),MATCH(BX$3,$K$2:$P$2,0))</f>
        <v>10</v>
      </c>
      <c r="BY671" s="19" cm="1">
        <f t="array" ref="BY671">INDEX($K:$P,ROW(),MATCH(BY$3,$K$2:$P$2,0))</f>
        <v>10</v>
      </c>
      <c r="BZ671" s="19" cm="1">
        <f t="array" ref="BZ671">INDEX($K:$P,ROW(),MATCH(BZ$3,$K$2:$P$2,0))</f>
        <v>10</v>
      </c>
      <c r="CA671" s="19" cm="1">
        <f t="array" ref="CA671">INDEX($K:$P,ROW(),MATCH(CA$3,$K$2:$P$2,0))</f>
        <v>10</v>
      </c>
      <c r="CB671" s="19" cm="1">
        <f t="array" ref="CB671">INDEX($K:$P,ROW(),MATCH(CB$3,$K$2:$P$2,0))</f>
        <v>10</v>
      </c>
      <c r="CC671" s="19" cm="1">
        <f t="array" ref="CC671">INDEX($K:$P,ROW(),MATCH(CC$3,$K$2:$P$2,0))</f>
        <v>10</v>
      </c>
      <c r="CD671" s="19" cm="1">
        <f t="array" ref="CD671">INDEX($K:$P,ROW(),MATCH(CD$3,$K$2:$P$2,0))</f>
        <v>10</v>
      </c>
      <c r="CE671" s="19" cm="1">
        <f t="array" ref="CE671">INDEX($K:$P,ROW(),MATCH(CE$3,$K$2:$P$2,0))</f>
        <v>10</v>
      </c>
      <c r="CF671" s="19" cm="1">
        <f t="array" ref="CF671">INDEX($K:$P,ROW(),MATCH(CF$3,$K$2:$P$2,0))</f>
        <v>10</v>
      </c>
      <c r="CG671" s="19" cm="1">
        <f t="array" ref="CG671">INDEX($K:$P,ROW(),MATCH(CG$3,$K$2:$P$2,0))</f>
        <v>10</v>
      </c>
      <c r="CH671" s="19" cm="1">
        <f t="array" ref="CH671">INDEX($K:$P,ROW(),MATCH(CH$3,$K$2:$P$2,0))</f>
        <v>10</v>
      </c>
      <c r="CI671" s="19" cm="1">
        <f t="array" ref="CI671">INDEX($K:$P,ROW(),MATCH(CI$3,$K$2:$P$2,0))</f>
        <v>10</v>
      </c>
      <c r="CJ671" s="19" cm="1">
        <f t="array" ref="CJ671">INDEX($K:$P,ROW(),MATCH(CJ$3,$K$2:$P$2,0))</f>
        <v>10</v>
      </c>
      <c r="CK671" s="19" cm="1">
        <f t="array" ref="CK671">INDEX($K:$P,ROW(),MATCH(CK$3,$K$2:$P$2,0))</f>
        <v>10</v>
      </c>
      <c r="CL671" s="19" cm="1">
        <f t="array" ref="CL671">INDEX($K:$P,ROW(),MATCH(CL$3,$K$2:$P$2,0))</f>
        <v>10</v>
      </c>
      <c r="CM671" s="19" t="e" cm="1">
        <f t="array" ref="CM671">INDEX($K:$P,ROW(),MATCH(CM$3,$K$2:$P$2,0))</f>
        <v>#N/A</v>
      </c>
      <c r="CN671" s="19" t="e" cm="1">
        <f t="array" ref="CN671">INDEX($K:$P,ROW(),MATCH(CN$3,$K$2:$P$2,0))</f>
        <v>#N/A</v>
      </c>
      <c r="CO671" s="19" t="e" cm="1">
        <f t="array" ref="CO671">INDEX($K:$P,ROW(),MATCH(CO$3,$K$2:$P$2,0))</f>
        <v>#N/A</v>
      </c>
      <c r="CP671" s="19" t="e" cm="1">
        <f t="array" ref="CP671">INDEX($K:$P,ROW(),MATCH(CP$3,$K$2:$P$2,0))</f>
        <v>#N/A</v>
      </c>
      <c r="CQ671" s="19" t="e" cm="1">
        <f t="array" ref="CQ671">INDEX($K:$P,ROW(),MATCH(CQ$3,$K$2:$P$2,0))</f>
        <v>#N/A</v>
      </c>
      <c r="CR671" s="19" t="e" cm="1">
        <f t="array" ref="CR671">INDEX($K:$P,ROW(),MATCH(CR$3,$K$2:$P$2,0))</f>
        <v>#N/A</v>
      </c>
      <c r="CS671" s="19" t="e" cm="1">
        <f t="array" ref="CS671">INDEX($K:$P,ROW(),MATCH(CS$3,$K$2:$P$2,0))</f>
        <v>#N/A</v>
      </c>
      <c r="CT671" s="19" t="e" cm="1">
        <f t="array" ref="CT671">INDEX($K:$P,ROW(),MATCH(CT$3,$K$2:$P$2,0))</f>
        <v>#N/A</v>
      </c>
      <c r="CU671" s="19" t="e" cm="1">
        <f t="array" ref="CU671">INDEX($K:$P,ROW(),MATCH(CU$3,$K$2:$P$2,0))</f>
        <v>#N/A</v>
      </c>
      <c r="CV671" s="19" t="e" cm="1">
        <f t="array" ref="CV671">INDEX($K:$P,ROW(),MATCH(CV$3,$K$2:$P$2,0))</f>
        <v>#N/A</v>
      </c>
      <c r="CW671" s="19" t="e" cm="1">
        <f t="array" ref="CW671">INDEX($K:$P,ROW(),MATCH(CW$3,$K$2:$P$2,0))</f>
        <v>#N/A</v>
      </c>
      <c r="CX671" s="19" t="e" cm="1">
        <f t="array" ref="CX671">INDEX($K:$P,ROW(),MATCH(CX$3,$K$2:$P$2,0))</f>
        <v>#N/A</v>
      </c>
      <c r="CY671" s="19" t="e" cm="1">
        <f t="array" ref="CY671">INDEX($K:$P,ROW(),MATCH(CY$3,$K$2:$P$2,0))</f>
        <v>#N/A</v>
      </c>
      <c r="CZ671" s="19" t="e" cm="1">
        <f t="array" ref="CZ671">INDEX($K:$P,ROW(),MATCH(CZ$3,$K$2:$P$2,0))</f>
        <v>#N/A</v>
      </c>
      <c r="DA671" s="19" t="e" cm="1">
        <f t="array" ref="DA671">INDEX($K:$P,ROW(),MATCH(DA$3,$K$2:$P$2,0))</f>
        <v>#N/A</v>
      </c>
      <c r="DB671" s="19" t="e" cm="1">
        <f t="array" ref="DB671">INDEX($K:$P,ROW(),MATCH(DB$3,$K$2:$P$2,0))</f>
        <v>#N/A</v>
      </c>
      <c r="DC671" s="19" t="e" cm="1">
        <f t="array" ref="DC671">INDEX($K:$P,ROW(),MATCH(DC$3,$K$2:$P$2,0))</f>
        <v>#N/A</v>
      </c>
      <c r="DD671" s="19" t="e" cm="1">
        <f t="array" ref="DD671">INDEX($K:$P,ROW(),MATCH(DD$3,$K$2:$P$2,0))</f>
        <v>#N/A</v>
      </c>
      <c r="DE671" s="19" t="e" cm="1">
        <f t="array" ref="DE671">INDEX($K:$P,ROW(),MATCH(DE$3,$K$2:$P$2,0))</f>
        <v>#N/A</v>
      </c>
      <c r="DF671" s="19" t="e" cm="1">
        <f t="array" ref="DF671">INDEX($K:$P,ROW(),MATCH(DF$3,$K$2:$P$2,0))</f>
        <v>#N/A</v>
      </c>
      <c r="DG671" s="19" t="e" cm="1">
        <f t="array" ref="DG671">INDEX($K:$P,ROW(),MATCH(DG$3,$K$2:$P$2,0))</f>
        <v>#N/A</v>
      </c>
      <c r="DH671" s="19" t="e" cm="1">
        <f t="array" ref="DH671">INDEX($K:$P,ROW(),MATCH(DH$3,$K$2:$P$2,0))</f>
        <v>#N/A</v>
      </c>
      <c r="DI671" s="19" t="e" cm="1">
        <f t="array" ref="DI671">INDEX($K:$P,ROW(),MATCH(DI$3,$K$2:$P$2,0))</f>
        <v>#N/A</v>
      </c>
      <c r="DJ671" s="19" t="e" cm="1">
        <f t="array" ref="DJ671">INDEX($K:$P,ROW(),MATCH(DJ$3,$K$2:$P$2,0))</f>
        <v>#N/A</v>
      </c>
      <c r="DK671" s="19" t="e" cm="1">
        <f t="array" ref="DK671">INDEX($K:$P,ROW(),MATCH(DK$3,$K$2:$P$2,0))</f>
        <v>#N/A</v>
      </c>
      <c r="DL671" s="19" t="e" cm="1">
        <f t="array" ref="DL671">INDEX($K:$P,ROW(),MATCH(DL$3,$K$2:$P$2,0))</f>
        <v>#N/A</v>
      </c>
    </row>
    <row r="672" spans="4:116" x14ac:dyDescent="0.35">
      <c r="D672" t="s">
        <v>812</v>
      </c>
      <c r="E672" s="8" t="str">
        <f t="shared" si="865"/>
        <v>672 LISTSALES-PV</v>
      </c>
      <c r="G672" s="145" t="s">
        <v>809</v>
      </c>
      <c r="H672" s="31"/>
      <c r="I672" s="73"/>
      <c r="J672" s="73"/>
      <c r="K672" s="18">
        <v>10</v>
      </c>
      <c r="L672" s="18">
        <v>10</v>
      </c>
      <c r="M672" s="18">
        <v>10</v>
      </c>
      <c r="N672" s="18">
        <v>10</v>
      </c>
      <c r="O672" s="18">
        <v>10</v>
      </c>
      <c r="P672" s="18">
        <v>10</v>
      </c>
      <c r="R672" s="33"/>
      <c r="S672" s="19" cm="1">
        <f t="array" ref="S672">INDEX($K:$P,ROW(),MATCH(S$3,$K$2:$P$2,0))</f>
        <v>10</v>
      </c>
      <c r="T672" s="19" cm="1">
        <f t="array" ref="T672">INDEX($K:$P,ROW(),MATCH(T$3,$K$2:$P$2,0))</f>
        <v>10</v>
      </c>
      <c r="U672" s="19" cm="1">
        <f t="array" ref="U672">INDEX($K:$P,ROW(),MATCH(U$3,$K$2:$P$2,0))</f>
        <v>10</v>
      </c>
      <c r="V672" s="19" cm="1">
        <f t="array" ref="V672">INDEX($K:$P,ROW(),MATCH(V$3,$K$2:$P$2,0))</f>
        <v>10</v>
      </c>
      <c r="W672" s="19" cm="1">
        <f t="array" ref="W672">INDEX($K:$P,ROW(),MATCH(W$3,$K$2:$P$2,0))</f>
        <v>10</v>
      </c>
      <c r="X672" s="19" cm="1">
        <f t="array" ref="X672">INDEX($K:$P,ROW(),MATCH(X$3,$K$2:$P$2,0))</f>
        <v>10</v>
      </c>
      <c r="Y672" s="19" cm="1">
        <f t="array" ref="Y672">INDEX($K:$P,ROW(),MATCH(Y$3,$K$2:$P$2,0))</f>
        <v>10</v>
      </c>
      <c r="Z672" s="19" cm="1">
        <f t="array" ref="Z672">INDEX($K:$P,ROW(),MATCH(Z$3,$K$2:$P$2,0))</f>
        <v>10</v>
      </c>
      <c r="AA672" s="19" cm="1">
        <f t="array" ref="AA672">INDEX($K:$P,ROW(),MATCH(AA$3,$K$2:$P$2,0))</f>
        <v>10</v>
      </c>
      <c r="AB672" s="19" cm="1">
        <f t="array" ref="AB672">INDEX($K:$P,ROW(),MATCH(AB$3,$K$2:$P$2,0))</f>
        <v>10</v>
      </c>
      <c r="AC672" s="19" cm="1">
        <f t="array" ref="AC672">INDEX($K:$P,ROW(),MATCH(AC$3,$K$2:$P$2,0))</f>
        <v>10</v>
      </c>
      <c r="AD672" s="19" cm="1">
        <f t="array" ref="AD672">INDEX($K:$P,ROW(),MATCH(AD$3,$K$2:$P$2,0))</f>
        <v>10</v>
      </c>
      <c r="AE672" s="19" cm="1">
        <f t="array" ref="AE672">INDEX($K:$P,ROW(),MATCH(AE$3,$K$2:$P$2,0))</f>
        <v>10</v>
      </c>
      <c r="AF672" s="19" cm="1">
        <f t="array" ref="AF672">INDEX($K:$P,ROW(),MATCH(AF$3,$K$2:$P$2,0))</f>
        <v>10</v>
      </c>
      <c r="AG672" s="19" cm="1">
        <f t="array" ref="AG672">INDEX($K:$P,ROW(),MATCH(AG$3,$K$2:$P$2,0))</f>
        <v>10</v>
      </c>
      <c r="AH672" s="19" cm="1">
        <f t="array" ref="AH672">INDEX($K:$P,ROW(),MATCH(AH$3,$K$2:$P$2,0))</f>
        <v>10</v>
      </c>
      <c r="AI672" s="19" cm="1">
        <f t="array" ref="AI672">INDEX($K:$P,ROW(),MATCH(AI$3,$K$2:$P$2,0))</f>
        <v>10</v>
      </c>
      <c r="AJ672" s="19" cm="1">
        <f t="array" ref="AJ672">INDEX($K:$P,ROW(),MATCH(AJ$3,$K$2:$P$2,0))</f>
        <v>10</v>
      </c>
      <c r="AK672" s="19" cm="1">
        <f t="array" ref="AK672">INDEX($K:$P,ROW(),MATCH(AK$3,$K$2:$P$2,0))</f>
        <v>10</v>
      </c>
      <c r="AL672" s="19" cm="1">
        <f t="array" ref="AL672">INDEX($K:$P,ROW(),MATCH(AL$3,$K$2:$P$2,0))</f>
        <v>10</v>
      </c>
      <c r="AM672" s="19" cm="1">
        <f t="array" ref="AM672">INDEX($K:$P,ROW(),MATCH(AM$3,$K$2:$P$2,0))</f>
        <v>10</v>
      </c>
      <c r="AN672" s="19" cm="1">
        <f t="array" ref="AN672">INDEX($K:$P,ROW(),MATCH(AN$3,$K$2:$P$2,0))</f>
        <v>10</v>
      </c>
      <c r="AO672" s="19" cm="1">
        <f t="array" ref="AO672">INDEX($K:$P,ROW(),MATCH(AO$3,$K$2:$P$2,0))</f>
        <v>10</v>
      </c>
      <c r="AP672" s="19" cm="1">
        <f t="array" ref="AP672">INDEX($K:$P,ROW(),MATCH(AP$3,$K$2:$P$2,0))</f>
        <v>10</v>
      </c>
      <c r="AQ672" s="19" cm="1">
        <f t="array" ref="AQ672">INDEX($K:$P,ROW(),MATCH(AQ$3,$K$2:$P$2,0))</f>
        <v>10</v>
      </c>
      <c r="AR672" s="19" cm="1">
        <f t="array" ref="AR672">INDEX($K:$P,ROW(),MATCH(AR$3,$K$2:$P$2,0))</f>
        <v>10</v>
      </c>
      <c r="AS672" s="19" cm="1">
        <f t="array" ref="AS672">INDEX($K:$P,ROW(),MATCH(AS$3,$K$2:$P$2,0))</f>
        <v>10</v>
      </c>
      <c r="AT672" s="19" cm="1">
        <f t="array" ref="AT672">INDEX($K:$P,ROW(),MATCH(AT$3,$K$2:$P$2,0))</f>
        <v>10</v>
      </c>
      <c r="AU672" s="19" cm="1">
        <f t="array" ref="AU672">INDEX($K:$P,ROW(),MATCH(AU$3,$K$2:$P$2,0))</f>
        <v>10</v>
      </c>
      <c r="AV672" s="19" cm="1">
        <f t="array" ref="AV672">INDEX($K:$P,ROW(),MATCH(AV$3,$K$2:$P$2,0))</f>
        <v>10</v>
      </c>
      <c r="AW672" s="19" cm="1">
        <f t="array" ref="AW672">INDEX($K:$P,ROW(),MATCH(AW$3,$K$2:$P$2,0))</f>
        <v>10</v>
      </c>
      <c r="AX672" s="19" cm="1">
        <f t="array" ref="AX672">INDEX($K:$P,ROW(),MATCH(AX$3,$K$2:$P$2,0))</f>
        <v>10</v>
      </c>
      <c r="AY672" s="19" cm="1">
        <f t="array" ref="AY672">INDEX($K:$P,ROW(),MATCH(AY$3,$K$2:$P$2,0))</f>
        <v>10</v>
      </c>
      <c r="AZ672" s="19" cm="1">
        <f t="array" ref="AZ672">INDEX($K:$P,ROW(),MATCH(AZ$3,$K$2:$P$2,0))</f>
        <v>10</v>
      </c>
      <c r="BA672" s="19" cm="1">
        <f t="array" ref="BA672">INDEX($K:$P,ROW(),MATCH(BA$3,$K$2:$P$2,0))</f>
        <v>10</v>
      </c>
      <c r="BB672" s="19" cm="1">
        <f t="array" ref="BB672">INDEX($K:$P,ROW(),MATCH(BB$3,$K$2:$P$2,0))</f>
        <v>10</v>
      </c>
      <c r="BC672" s="19" cm="1">
        <f t="array" ref="BC672">INDEX($K:$P,ROW(),MATCH(BC$3,$K$2:$P$2,0))</f>
        <v>10</v>
      </c>
      <c r="BD672" s="19" cm="1">
        <f t="array" ref="BD672">INDEX($K:$P,ROW(),MATCH(BD$3,$K$2:$P$2,0))</f>
        <v>10</v>
      </c>
      <c r="BE672" s="19" cm="1">
        <f t="array" ref="BE672">INDEX($K:$P,ROW(),MATCH(BE$3,$K$2:$P$2,0))</f>
        <v>10</v>
      </c>
      <c r="BF672" s="19" cm="1">
        <f t="array" ref="BF672">INDEX($K:$P,ROW(),MATCH(BF$3,$K$2:$P$2,0))</f>
        <v>10</v>
      </c>
      <c r="BG672" s="19" cm="1">
        <f t="array" ref="BG672">INDEX($K:$P,ROW(),MATCH(BG$3,$K$2:$P$2,0))</f>
        <v>10</v>
      </c>
      <c r="BH672" s="19" cm="1">
        <f t="array" ref="BH672">INDEX($K:$P,ROW(),MATCH(BH$3,$K$2:$P$2,0))</f>
        <v>10</v>
      </c>
      <c r="BI672" s="19" cm="1">
        <f t="array" ref="BI672">INDEX($K:$P,ROW(),MATCH(BI$3,$K$2:$P$2,0))</f>
        <v>10</v>
      </c>
      <c r="BJ672" s="19" cm="1">
        <f t="array" ref="BJ672">INDEX($K:$P,ROW(),MATCH(BJ$3,$K$2:$P$2,0))</f>
        <v>10</v>
      </c>
      <c r="BK672" s="19" cm="1">
        <f t="array" ref="BK672">INDEX($K:$P,ROW(),MATCH(BK$3,$K$2:$P$2,0))</f>
        <v>10</v>
      </c>
      <c r="BL672" s="19" cm="1">
        <f t="array" ref="BL672">INDEX($K:$P,ROW(),MATCH(BL$3,$K$2:$P$2,0))</f>
        <v>10</v>
      </c>
      <c r="BM672" s="19" cm="1">
        <f t="array" ref="BM672">INDEX($K:$P,ROW(),MATCH(BM$3,$K$2:$P$2,0))</f>
        <v>10</v>
      </c>
      <c r="BN672" s="19" cm="1">
        <f t="array" ref="BN672">INDEX($K:$P,ROW(),MATCH(BN$3,$K$2:$P$2,0))</f>
        <v>10</v>
      </c>
      <c r="BO672" s="19" cm="1">
        <f t="array" ref="BO672">INDEX($K:$P,ROW(),MATCH(BO$3,$K$2:$P$2,0))</f>
        <v>10</v>
      </c>
      <c r="BP672" s="19" cm="1">
        <f t="array" ref="BP672">INDEX($K:$P,ROW(),MATCH(BP$3,$K$2:$P$2,0))</f>
        <v>10</v>
      </c>
      <c r="BQ672" s="19" cm="1">
        <f t="array" ref="BQ672">INDEX($K:$P,ROW(),MATCH(BQ$3,$K$2:$P$2,0))</f>
        <v>10</v>
      </c>
      <c r="BR672" s="19" cm="1">
        <f t="array" ref="BR672">INDEX($K:$P,ROW(),MATCH(BR$3,$K$2:$P$2,0))</f>
        <v>10</v>
      </c>
      <c r="BS672" s="19" cm="1">
        <f t="array" ref="BS672">INDEX($K:$P,ROW(),MATCH(BS$3,$K$2:$P$2,0))</f>
        <v>10</v>
      </c>
      <c r="BT672" s="19" cm="1">
        <f t="array" ref="BT672">INDEX($K:$P,ROW(),MATCH(BT$3,$K$2:$P$2,0))</f>
        <v>10</v>
      </c>
      <c r="BU672" s="19" cm="1">
        <f t="array" ref="BU672">INDEX($K:$P,ROW(),MATCH(BU$3,$K$2:$P$2,0))</f>
        <v>10</v>
      </c>
      <c r="BV672" s="19" cm="1">
        <f t="array" ref="BV672">INDEX($K:$P,ROW(),MATCH(BV$3,$K$2:$P$2,0))</f>
        <v>10</v>
      </c>
      <c r="BW672" s="19" cm="1">
        <f t="array" ref="BW672">INDEX($K:$P,ROW(),MATCH(BW$3,$K$2:$P$2,0))</f>
        <v>10</v>
      </c>
      <c r="BX672" s="19" cm="1">
        <f t="array" ref="BX672">INDEX($K:$P,ROW(),MATCH(BX$3,$K$2:$P$2,0))</f>
        <v>10</v>
      </c>
      <c r="BY672" s="19" cm="1">
        <f t="array" ref="BY672">INDEX($K:$P,ROW(),MATCH(BY$3,$K$2:$P$2,0))</f>
        <v>10</v>
      </c>
      <c r="BZ672" s="19" cm="1">
        <f t="array" ref="BZ672">INDEX($K:$P,ROW(),MATCH(BZ$3,$K$2:$P$2,0))</f>
        <v>10</v>
      </c>
      <c r="CA672" s="19" cm="1">
        <f t="array" ref="CA672">INDEX($K:$P,ROW(),MATCH(CA$3,$K$2:$P$2,0))</f>
        <v>10</v>
      </c>
      <c r="CB672" s="19" cm="1">
        <f t="array" ref="CB672">INDEX($K:$P,ROW(),MATCH(CB$3,$K$2:$P$2,0))</f>
        <v>10</v>
      </c>
      <c r="CC672" s="19" cm="1">
        <f t="array" ref="CC672">INDEX($K:$P,ROW(),MATCH(CC$3,$K$2:$P$2,0))</f>
        <v>10</v>
      </c>
      <c r="CD672" s="19" cm="1">
        <f t="array" ref="CD672">INDEX($K:$P,ROW(),MATCH(CD$3,$K$2:$P$2,0))</f>
        <v>10</v>
      </c>
      <c r="CE672" s="19" cm="1">
        <f t="array" ref="CE672">INDEX($K:$P,ROW(),MATCH(CE$3,$K$2:$P$2,0))</f>
        <v>10</v>
      </c>
      <c r="CF672" s="19" cm="1">
        <f t="array" ref="CF672">INDEX($K:$P,ROW(),MATCH(CF$3,$K$2:$P$2,0))</f>
        <v>10</v>
      </c>
      <c r="CG672" s="19" cm="1">
        <f t="array" ref="CG672">INDEX($K:$P,ROW(),MATCH(CG$3,$K$2:$P$2,0))</f>
        <v>10</v>
      </c>
      <c r="CH672" s="19" cm="1">
        <f t="array" ref="CH672">INDEX($K:$P,ROW(),MATCH(CH$3,$K$2:$P$2,0))</f>
        <v>10</v>
      </c>
      <c r="CI672" s="19" cm="1">
        <f t="array" ref="CI672">INDEX($K:$P,ROW(),MATCH(CI$3,$K$2:$P$2,0))</f>
        <v>10</v>
      </c>
      <c r="CJ672" s="19" cm="1">
        <f t="array" ref="CJ672">INDEX($K:$P,ROW(),MATCH(CJ$3,$K$2:$P$2,0))</f>
        <v>10</v>
      </c>
      <c r="CK672" s="19" cm="1">
        <f t="array" ref="CK672">INDEX($K:$P,ROW(),MATCH(CK$3,$K$2:$P$2,0))</f>
        <v>10</v>
      </c>
      <c r="CL672" s="19" cm="1">
        <f t="array" ref="CL672">INDEX($K:$P,ROW(),MATCH(CL$3,$K$2:$P$2,0))</f>
        <v>10</v>
      </c>
      <c r="CM672" s="19" t="e" cm="1">
        <f t="array" ref="CM672">INDEX($K:$P,ROW(),MATCH(CM$3,$K$2:$P$2,0))</f>
        <v>#N/A</v>
      </c>
      <c r="CN672" s="19" t="e" cm="1">
        <f t="array" ref="CN672">INDEX($K:$P,ROW(),MATCH(CN$3,$K$2:$P$2,0))</f>
        <v>#N/A</v>
      </c>
      <c r="CO672" s="19" t="e" cm="1">
        <f t="array" ref="CO672">INDEX($K:$P,ROW(),MATCH(CO$3,$K$2:$P$2,0))</f>
        <v>#N/A</v>
      </c>
      <c r="CP672" s="19" t="e" cm="1">
        <f t="array" ref="CP672">INDEX($K:$P,ROW(),MATCH(CP$3,$K$2:$P$2,0))</f>
        <v>#N/A</v>
      </c>
      <c r="CQ672" s="19" t="e" cm="1">
        <f t="array" ref="CQ672">INDEX($K:$P,ROW(),MATCH(CQ$3,$K$2:$P$2,0))</f>
        <v>#N/A</v>
      </c>
      <c r="CR672" s="19" t="e" cm="1">
        <f t="array" ref="CR672">INDEX($K:$P,ROW(),MATCH(CR$3,$K$2:$P$2,0))</f>
        <v>#N/A</v>
      </c>
      <c r="CS672" s="19" t="e" cm="1">
        <f t="array" ref="CS672">INDEX($K:$P,ROW(),MATCH(CS$3,$K$2:$P$2,0))</f>
        <v>#N/A</v>
      </c>
      <c r="CT672" s="19" t="e" cm="1">
        <f t="array" ref="CT672">INDEX($K:$P,ROW(),MATCH(CT$3,$K$2:$P$2,0))</f>
        <v>#N/A</v>
      </c>
      <c r="CU672" s="19" t="e" cm="1">
        <f t="array" ref="CU672">INDEX($K:$P,ROW(),MATCH(CU$3,$K$2:$P$2,0))</f>
        <v>#N/A</v>
      </c>
      <c r="CV672" s="19" t="e" cm="1">
        <f t="array" ref="CV672">INDEX($K:$P,ROW(),MATCH(CV$3,$K$2:$P$2,0))</f>
        <v>#N/A</v>
      </c>
      <c r="CW672" s="19" t="e" cm="1">
        <f t="array" ref="CW672">INDEX($K:$P,ROW(),MATCH(CW$3,$K$2:$P$2,0))</f>
        <v>#N/A</v>
      </c>
      <c r="CX672" s="19" t="e" cm="1">
        <f t="array" ref="CX672">INDEX($K:$P,ROW(),MATCH(CX$3,$K$2:$P$2,0))</f>
        <v>#N/A</v>
      </c>
      <c r="CY672" s="19" t="e" cm="1">
        <f t="array" ref="CY672">INDEX($K:$P,ROW(),MATCH(CY$3,$K$2:$P$2,0))</f>
        <v>#N/A</v>
      </c>
      <c r="CZ672" s="19" t="e" cm="1">
        <f t="array" ref="CZ672">INDEX($K:$P,ROW(),MATCH(CZ$3,$K$2:$P$2,0))</f>
        <v>#N/A</v>
      </c>
      <c r="DA672" s="19" t="e" cm="1">
        <f t="array" ref="DA672">INDEX($K:$P,ROW(),MATCH(DA$3,$K$2:$P$2,0))</f>
        <v>#N/A</v>
      </c>
      <c r="DB672" s="19" t="e" cm="1">
        <f t="array" ref="DB672">INDEX($K:$P,ROW(),MATCH(DB$3,$K$2:$P$2,0))</f>
        <v>#N/A</v>
      </c>
      <c r="DC672" s="19" t="e" cm="1">
        <f t="array" ref="DC672">INDEX($K:$P,ROW(),MATCH(DC$3,$K$2:$P$2,0))</f>
        <v>#N/A</v>
      </c>
      <c r="DD672" s="19" t="e" cm="1">
        <f t="array" ref="DD672">INDEX($K:$P,ROW(),MATCH(DD$3,$K$2:$P$2,0))</f>
        <v>#N/A</v>
      </c>
      <c r="DE672" s="19" t="e" cm="1">
        <f t="array" ref="DE672">INDEX($K:$P,ROW(),MATCH(DE$3,$K$2:$P$2,0))</f>
        <v>#N/A</v>
      </c>
      <c r="DF672" s="19" t="e" cm="1">
        <f t="array" ref="DF672">INDEX($K:$P,ROW(),MATCH(DF$3,$K$2:$P$2,0))</f>
        <v>#N/A</v>
      </c>
      <c r="DG672" s="19" t="e" cm="1">
        <f t="array" ref="DG672">INDEX($K:$P,ROW(),MATCH(DG$3,$K$2:$P$2,0))</f>
        <v>#N/A</v>
      </c>
      <c r="DH672" s="19" t="e" cm="1">
        <f t="array" ref="DH672">INDEX($K:$P,ROW(),MATCH(DH$3,$K$2:$P$2,0))</f>
        <v>#N/A</v>
      </c>
      <c r="DI672" s="19" t="e" cm="1">
        <f t="array" ref="DI672">INDEX($K:$P,ROW(),MATCH(DI$3,$K$2:$P$2,0))</f>
        <v>#N/A</v>
      </c>
      <c r="DJ672" s="19" t="e" cm="1">
        <f t="array" ref="DJ672">INDEX($K:$P,ROW(),MATCH(DJ$3,$K$2:$P$2,0))</f>
        <v>#N/A</v>
      </c>
      <c r="DK672" s="19" t="e" cm="1">
        <f t="array" ref="DK672">INDEX($K:$P,ROW(),MATCH(DK$3,$K$2:$P$2,0))</f>
        <v>#N/A</v>
      </c>
      <c r="DL672" s="19" t="e" cm="1">
        <f t="array" ref="DL672">INDEX($K:$P,ROW(),MATCH(DL$3,$K$2:$P$2,0))</f>
        <v>#N/A</v>
      </c>
    </row>
    <row r="673" spans="1:116" x14ac:dyDescent="0.35">
      <c r="D673" t="s">
        <v>812</v>
      </c>
      <c r="E673" s="8" t="str">
        <f t="shared" si="865"/>
        <v>673 LISTSALES-PV</v>
      </c>
      <c r="G673" s="145" t="s">
        <v>810</v>
      </c>
      <c r="H673" s="31"/>
      <c r="I673" s="73"/>
      <c r="J673" s="73"/>
      <c r="K673" s="18">
        <v>10</v>
      </c>
      <c r="L673" s="18">
        <v>10</v>
      </c>
      <c r="M673" s="18">
        <v>10</v>
      </c>
      <c r="N673" s="18">
        <v>10</v>
      </c>
      <c r="O673" s="18">
        <v>10</v>
      </c>
      <c r="P673" s="18">
        <v>10</v>
      </c>
      <c r="R673" s="33"/>
      <c r="S673" s="19" cm="1">
        <f t="array" ref="S673">INDEX($K:$P,ROW(),MATCH(S$3,$K$2:$P$2,0))</f>
        <v>10</v>
      </c>
      <c r="T673" s="19" cm="1">
        <f t="array" ref="T673">INDEX($K:$P,ROW(),MATCH(T$3,$K$2:$P$2,0))</f>
        <v>10</v>
      </c>
      <c r="U673" s="19" cm="1">
        <f t="array" ref="U673">INDEX($K:$P,ROW(),MATCH(U$3,$K$2:$P$2,0))</f>
        <v>10</v>
      </c>
      <c r="V673" s="19" cm="1">
        <f t="array" ref="V673">INDEX($K:$P,ROW(),MATCH(V$3,$K$2:$P$2,0))</f>
        <v>10</v>
      </c>
      <c r="W673" s="19" cm="1">
        <f t="array" ref="W673">INDEX($K:$P,ROW(),MATCH(W$3,$K$2:$P$2,0))</f>
        <v>10</v>
      </c>
      <c r="X673" s="19" cm="1">
        <f t="array" ref="X673">INDEX($K:$P,ROW(),MATCH(X$3,$K$2:$P$2,0))</f>
        <v>10</v>
      </c>
      <c r="Y673" s="19" cm="1">
        <f t="array" ref="Y673">INDEX($K:$P,ROW(),MATCH(Y$3,$K$2:$P$2,0))</f>
        <v>10</v>
      </c>
      <c r="Z673" s="19" cm="1">
        <f t="array" ref="Z673">INDEX($K:$P,ROW(),MATCH(Z$3,$K$2:$P$2,0))</f>
        <v>10</v>
      </c>
      <c r="AA673" s="19" cm="1">
        <f t="array" ref="AA673">INDEX($K:$P,ROW(),MATCH(AA$3,$K$2:$P$2,0))</f>
        <v>10</v>
      </c>
      <c r="AB673" s="19" cm="1">
        <f t="array" ref="AB673">INDEX($K:$P,ROW(),MATCH(AB$3,$K$2:$P$2,0))</f>
        <v>10</v>
      </c>
      <c r="AC673" s="19" cm="1">
        <f t="array" ref="AC673">INDEX($K:$P,ROW(),MATCH(AC$3,$K$2:$P$2,0))</f>
        <v>10</v>
      </c>
      <c r="AD673" s="19" cm="1">
        <f t="array" ref="AD673">INDEX($K:$P,ROW(),MATCH(AD$3,$K$2:$P$2,0))</f>
        <v>10</v>
      </c>
      <c r="AE673" s="19" cm="1">
        <f t="array" ref="AE673">INDEX($K:$P,ROW(),MATCH(AE$3,$K$2:$P$2,0))</f>
        <v>10</v>
      </c>
      <c r="AF673" s="19" cm="1">
        <f t="array" ref="AF673">INDEX($K:$P,ROW(),MATCH(AF$3,$K$2:$P$2,0))</f>
        <v>10</v>
      </c>
      <c r="AG673" s="19" cm="1">
        <f t="array" ref="AG673">INDEX($K:$P,ROW(),MATCH(AG$3,$K$2:$P$2,0))</f>
        <v>10</v>
      </c>
      <c r="AH673" s="19" cm="1">
        <f t="array" ref="AH673">INDEX($K:$P,ROW(),MATCH(AH$3,$K$2:$P$2,0))</f>
        <v>10</v>
      </c>
      <c r="AI673" s="19" cm="1">
        <f t="array" ref="AI673">INDEX($K:$P,ROW(),MATCH(AI$3,$K$2:$P$2,0))</f>
        <v>10</v>
      </c>
      <c r="AJ673" s="19" cm="1">
        <f t="array" ref="AJ673">INDEX($K:$P,ROW(),MATCH(AJ$3,$K$2:$P$2,0))</f>
        <v>10</v>
      </c>
      <c r="AK673" s="19" cm="1">
        <f t="array" ref="AK673">INDEX($K:$P,ROW(),MATCH(AK$3,$K$2:$P$2,0))</f>
        <v>10</v>
      </c>
      <c r="AL673" s="19" cm="1">
        <f t="array" ref="AL673">INDEX($K:$P,ROW(),MATCH(AL$3,$K$2:$P$2,0))</f>
        <v>10</v>
      </c>
      <c r="AM673" s="19" cm="1">
        <f t="array" ref="AM673">INDEX($K:$P,ROW(),MATCH(AM$3,$K$2:$P$2,0))</f>
        <v>10</v>
      </c>
      <c r="AN673" s="19" cm="1">
        <f t="array" ref="AN673">INDEX($K:$P,ROW(),MATCH(AN$3,$K$2:$P$2,0))</f>
        <v>10</v>
      </c>
      <c r="AO673" s="19" cm="1">
        <f t="array" ref="AO673">INDEX($K:$P,ROW(),MATCH(AO$3,$K$2:$P$2,0))</f>
        <v>10</v>
      </c>
      <c r="AP673" s="19" cm="1">
        <f t="array" ref="AP673">INDEX($K:$P,ROW(),MATCH(AP$3,$K$2:$P$2,0))</f>
        <v>10</v>
      </c>
      <c r="AQ673" s="19" cm="1">
        <f t="array" ref="AQ673">INDEX($K:$P,ROW(),MATCH(AQ$3,$K$2:$P$2,0))</f>
        <v>10</v>
      </c>
      <c r="AR673" s="19" cm="1">
        <f t="array" ref="AR673">INDEX($K:$P,ROW(),MATCH(AR$3,$K$2:$P$2,0))</f>
        <v>10</v>
      </c>
      <c r="AS673" s="19" cm="1">
        <f t="array" ref="AS673">INDEX($K:$P,ROW(),MATCH(AS$3,$K$2:$P$2,0))</f>
        <v>10</v>
      </c>
      <c r="AT673" s="19" cm="1">
        <f t="array" ref="AT673">INDEX($K:$P,ROW(),MATCH(AT$3,$K$2:$P$2,0))</f>
        <v>10</v>
      </c>
      <c r="AU673" s="19" cm="1">
        <f t="array" ref="AU673">INDEX($K:$P,ROW(),MATCH(AU$3,$K$2:$P$2,0))</f>
        <v>10</v>
      </c>
      <c r="AV673" s="19" cm="1">
        <f t="array" ref="AV673">INDEX($K:$P,ROW(),MATCH(AV$3,$K$2:$P$2,0))</f>
        <v>10</v>
      </c>
      <c r="AW673" s="19" cm="1">
        <f t="array" ref="AW673">INDEX($K:$P,ROW(),MATCH(AW$3,$K$2:$P$2,0))</f>
        <v>10</v>
      </c>
      <c r="AX673" s="19" cm="1">
        <f t="array" ref="AX673">INDEX($K:$P,ROW(),MATCH(AX$3,$K$2:$P$2,0))</f>
        <v>10</v>
      </c>
      <c r="AY673" s="19" cm="1">
        <f t="array" ref="AY673">INDEX($K:$P,ROW(),MATCH(AY$3,$K$2:$P$2,0))</f>
        <v>10</v>
      </c>
      <c r="AZ673" s="19" cm="1">
        <f t="array" ref="AZ673">INDEX($K:$P,ROW(),MATCH(AZ$3,$K$2:$P$2,0))</f>
        <v>10</v>
      </c>
      <c r="BA673" s="19" cm="1">
        <f t="array" ref="BA673">INDEX($K:$P,ROW(),MATCH(BA$3,$K$2:$P$2,0))</f>
        <v>10</v>
      </c>
      <c r="BB673" s="19" cm="1">
        <f t="array" ref="BB673">INDEX($K:$P,ROW(),MATCH(BB$3,$K$2:$P$2,0))</f>
        <v>10</v>
      </c>
      <c r="BC673" s="19" cm="1">
        <f t="array" ref="BC673">INDEX($K:$P,ROW(),MATCH(BC$3,$K$2:$P$2,0))</f>
        <v>10</v>
      </c>
      <c r="BD673" s="19" cm="1">
        <f t="array" ref="BD673">INDEX($K:$P,ROW(),MATCH(BD$3,$K$2:$P$2,0))</f>
        <v>10</v>
      </c>
      <c r="BE673" s="19" cm="1">
        <f t="array" ref="BE673">INDEX($K:$P,ROW(),MATCH(BE$3,$K$2:$P$2,0))</f>
        <v>10</v>
      </c>
      <c r="BF673" s="19" cm="1">
        <f t="array" ref="BF673">INDEX($K:$P,ROW(),MATCH(BF$3,$K$2:$P$2,0))</f>
        <v>10</v>
      </c>
      <c r="BG673" s="19" cm="1">
        <f t="array" ref="BG673">INDEX($K:$P,ROW(),MATCH(BG$3,$K$2:$P$2,0))</f>
        <v>10</v>
      </c>
      <c r="BH673" s="19" cm="1">
        <f t="array" ref="BH673">INDEX($K:$P,ROW(),MATCH(BH$3,$K$2:$P$2,0))</f>
        <v>10</v>
      </c>
      <c r="BI673" s="19" cm="1">
        <f t="array" ref="BI673">INDEX($K:$P,ROW(),MATCH(BI$3,$K$2:$P$2,0))</f>
        <v>10</v>
      </c>
      <c r="BJ673" s="19" cm="1">
        <f t="array" ref="BJ673">INDEX($K:$P,ROW(),MATCH(BJ$3,$K$2:$P$2,0))</f>
        <v>10</v>
      </c>
      <c r="BK673" s="19" cm="1">
        <f t="array" ref="BK673">INDEX($K:$P,ROW(),MATCH(BK$3,$K$2:$P$2,0))</f>
        <v>10</v>
      </c>
      <c r="BL673" s="19" cm="1">
        <f t="array" ref="BL673">INDEX($K:$P,ROW(),MATCH(BL$3,$K$2:$P$2,0))</f>
        <v>10</v>
      </c>
      <c r="BM673" s="19" cm="1">
        <f t="array" ref="BM673">INDEX($K:$P,ROW(),MATCH(BM$3,$K$2:$P$2,0))</f>
        <v>10</v>
      </c>
      <c r="BN673" s="19" cm="1">
        <f t="array" ref="BN673">INDEX($K:$P,ROW(),MATCH(BN$3,$K$2:$P$2,0))</f>
        <v>10</v>
      </c>
      <c r="BO673" s="19" cm="1">
        <f t="array" ref="BO673">INDEX($K:$P,ROW(),MATCH(BO$3,$K$2:$P$2,0))</f>
        <v>10</v>
      </c>
      <c r="BP673" s="19" cm="1">
        <f t="array" ref="BP673">INDEX($K:$P,ROW(),MATCH(BP$3,$K$2:$P$2,0))</f>
        <v>10</v>
      </c>
      <c r="BQ673" s="19" cm="1">
        <f t="array" ref="BQ673">INDEX($K:$P,ROW(),MATCH(BQ$3,$K$2:$P$2,0))</f>
        <v>10</v>
      </c>
      <c r="BR673" s="19" cm="1">
        <f t="array" ref="BR673">INDEX($K:$P,ROW(),MATCH(BR$3,$K$2:$P$2,0))</f>
        <v>10</v>
      </c>
      <c r="BS673" s="19" cm="1">
        <f t="array" ref="BS673">INDEX($K:$P,ROW(),MATCH(BS$3,$K$2:$P$2,0))</f>
        <v>10</v>
      </c>
      <c r="BT673" s="19" cm="1">
        <f t="array" ref="BT673">INDEX($K:$P,ROW(),MATCH(BT$3,$K$2:$P$2,0))</f>
        <v>10</v>
      </c>
      <c r="BU673" s="19" cm="1">
        <f t="array" ref="BU673">INDEX($K:$P,ROW(),MATCH(BU$3,$K$2:$P$2,0))</f>
        <v>10</v>
      </c>
      <c r="BV673" s="19" cm="1">
        <f t="array" ref="BV673">INDEX($K:$P,ROW(),MATCH(BV$3,$K$2:$P$2,0))</f>
        <v>10</v>
      </c>
      <c r="BW673" s="19" cm="1">
        <f t="array" ref="BW673">INDEX($K:$P,ROW(),MATCH(BW$3,$K$2:$P$2,0))</f>
        <v>10</v>
      </c>
      <c r="BX673" s="19" cm="1">
        <f t="array" ref="BX673">INDEX($K:$P,ROW(),MATCH(BX$3,$K$2:$P$2,0))</f>
        <v>10</v>
      </c>
      <c r="BY673" s="19" cm="1">
        <f t="array" ref="BY673">INDEX($K:$P,ROW(),MATCH(BY$3,$K$2:$P$2,0))</f>
        <v>10</v>
      </c>
      <c r="BZ673" s="19" cm="1">
        <f t="array" ref="BZ673">INDEX($K:$P,ROW(),MATCH(BZ$3,$K$2:$P$2,0))</f>
        <v>10</v>
      </c>
      <c r="CA673" s="19" cm="1">
        <f t="array" ref="CA673">INDEX($K:$P,ROW(),MATCH(CA$3,$K$2:$P$2,0))</f>
        <v>10</v>
      </c>
      <c r="CB673" s="19" cm="1">
        <f t="array" ref="CB673">INDEX($K:$P,ROW(),MATCH(CB$3,$K$2:$P$2,0))</f>
        <v>10</v>
      </c>
      <c r="CC673" s="19" cm="1">
        <f t="array" ref="CC673">INDEX($K:$P,ROW(),MATCH(CC$3,$K$2:$P$2,0))</f>
        <v>10</v>
      </c>
      <c r="CD673" s="19" cm="1">
        <f t="array" ref="CD673">INDEX($K:$P,ROW(),MATCH(CD$3,$K$2:$P$2,0))</f>
        <v>10</v>
      </c>
      <c r="CE673" s="19" cm="1">
        <f t="array" ref="CE673">INDEX($K:$P,ROW(),MATCH(CE$3,$K$2:$P$2,0))</f>
        <v>10</v>
      </c>
      <c r="CF673" s="19" cm="1">
        <f t="array" ref="CF673">INDEX($K:$P,ROW(),MATCH(CF$3,$K$2:$P$2,0))</f>
        <v>10</v>
      </c>
      <c r="CG673" s="19" cm="1">
        <f t="array" ref="CG673">INDEX($K:$P,ROW(),MATCH(CG$3,$K$2:$P$2,0))</f>
        <v>10</v>
      </c>
      <c r="CH673" s="19" cm="1">
        <f t="array" ref="CH673">INDEX($K:$P,ROW(),MATCH(CH$3,$K$2:$P$2,0))</f>
        <v>10</v>
      </c>
      <c r="CI673" s="19" cm="1">
        <f t="array" ref="CI673">INDEX($K:$P,ROW(),MATCH(CI$3,$K$2:$P$2,0))</f>
        <v>10</v>
      </c>
      <c r="CJ673" s="19" cm="1">
        <f t="array" ref="CJ673">INDEX($K:$P,ROW(),MATCH(CJ$3,$K$2:$P$2,0))</f>
        <v>10</v>
      </c>
      <c r="CK673" s="19" cm="1">
        <f t="array" ref="CK673">INDEX($K:$P,ROW(),MATCH(CK$3,$K$2:$P$2,0))</f>
        <v>10</v>
      </c>
      <c r="CL673" s="19" cm="1">
        <f t="array" ref="CL673">INDEX($K:$P,ROW(),MATCH(CL$3,$K$2:$P$2,0))</f>
        <v>10</v>
      </c>
      <c r="CM673" s="19" t="e" cm="1">
        <f t="array" ref="CM673">INDEX($K:$P,ROW(),MATCH(CM$3,$K$2:$P$2,0))</f>
        <v>#N/A</v>
      </c>
      <c r="CN673" s="19" t="e" cm="1">
        <f t="array" ref="CN673">INDEX($K:$P,ROW(),MATCH(CN$3,$K$2:$P$2,0))</f>
        <v>#N/A</v>
      </c>
      <c r="CO673" s="19" t="e" cm="1">
        <f t="array" ref="CO673">INDEX($K:$P,ROW(),MATCH(CO$3,$K$2:$P$2,0))</f>
        <v>#N/A</v>
      </c>
      <c r="CP673" s="19" t="e" cm="1">
        <f t="array" ref="CP673">INDEX($K:$P,ROW(),MATCH(CP$3,$K$2:$P$2,0))</f>
        <v>#N/A</v>
      </c>
      <c r="CQ673" s="19" t="e" cm="1">
        <f t="array" ref="CQ673">INDEX($K:$P,ROW(),MATCH(CQ$3,$K$2:$P$2,0))</f>
        <v>#N/A</v>
      </c>
      <c r="CR673" s="19" t="e" cm="1">
        <f t="array" ref="CR673">INDEX($K:$P,ROW(),MATCH(CR$3,$K$2:$P$2,0))</f>
        <v>#N/A</v>
      </c>
      <c r="CS673" s="19" t="e" cm="1">
        <f t="array" ref="CS673">INDEX($K:$P,ROW(),MATCH(CS$3,$K$2:$P$2,0))</f>
        <v>#N/A</v>
      </c>
      <c r="CT673" s="19" t="e" cm="1">
        <f t="array" ref="CT673">INDEX($K:$P,ROW(),MATCH(CT$3,$K$2:$P$2,0))</f>
        <v>#N/A</v>
      </c>
      <c r="CU673" s="19" t="e" cm="1">
        <f t="array" ref="CU673">INDEX($K:$P,ROW(),MATCH(CU$3,$K$2:$P$2,0))</f>
        <v>#N/A</v>
      </c>
      <c r="CV673" s="19" t="e" cm="1">
        <f t="array" ref="CV673">INDEX($K:$P,ROW(),MATCH(CV$3,$K$2:$P$2,0))</f>
        <v>#N/A</v>
      </c>
      <c r="CW673" s="19" t="e" cm="1">
        <f t="array" ref="CW673">INDEX($K:$P,ROW(),MATCH(CW$3,$K$2:$P$2,0))</f>
        <v>#N/A</v>
      </c>
      <c r="CX673" s="19" t="e" cm="1">
        <f t="array" ref="CX673">INDEX($K:$P,ROW(),MATCH(CX$3,$K$2:$P$2,0))</f>
        <v>#N/A</v>
      </c>
      <c r="CY673" s="19" t="e" cm="1">
        <f t="array" ref="CY673">INDEX($K:$P,ROW(),MATCH(CY$3,$K$2:$P$2,0))</f>
        <v>#N/A</v>
      </c>
      <c r="CZ673" s="19" t="e" cm="1">
        <f t="array" ref="CZ673">INDEX($K:$P,ROW(),MATCH(CZ$3,$K$2:$P$2,0))</f>
        <v>#N/A</v>
      </c>
      <c r="DA673" s="19" t="e" cm="1">
        <f t="array" ref="DA673">INDEX($K:$P,ROW(),MATCH(DA$3,$K$2:$P$2,0))</f>
        <v>#N/A</v>
      </c>
      <c r="DB673" s="19" t="e" cm="1">
        <f t="array" ref="DB673">INDEX($K:$P,ROW(),MATCH(DB$3,$K$2:$P$2,0))</f>
        <v>#N/A</v>
      </c>
      <c r="DC673" s="19" t="e" cm="1">
        <f t="array" ref="DC673">INDEX($K:$P,ROW(),MATCH(DC$3,$K$2:$P$2,0))</f>
        <v>#N/A</v>
      </c>
      <c r="DD673" s="19" t="e" cm="1">
        <f t="array" ref="DD673">INDEX($K:$P,ROW(),MATCH(DD$3,$K$2:$P$2,0))</f>
        <v>#N/A</v>
      </c>
      <c r="DE673" s="19" t="e" cm="1">
        <f t="array" ref="DE673">INDEX($K:$P,ROW(),MATCH(DE$3,$K$2:$P$2,0))</f>
        <v>#N/A</v>
      </c>
      <c r="DF673" s="19" t="e" cm="1">
        <f t="array" ref="DF673">INDEX($K:$P,ROW(),MATCH(DF$3,$K$2:$P$2,0))</f>
        <v>#N/A</v>
      </c>
      <c r="DG673" s="19" t="e" cm="1">
        <f t="array" ref="DG673">INDEX($K:$P,ROW(),MATCH(DG$3,$K$2:$P$2,0))</f>
        <v>#N/A</v>
      </c>
      <c r="DH673" s="19" t="e" cm="1">
        <f t="array" ref="DH673">INDEX($K:$P,ROW(),MATCH(DH$3,$K$2:$P$2,0))</f>
        <v>#N/A</v>
      </c>
      <c r="DI673" s="19" t="e" cm="1">
        <f t="array" ref="DI673">INDEX($K:$P,ROW(),MATCH(DI$3,$K$2:$P$2,0))</f>
        <v>#N/A</v>
      </c>
      <c r="DJ673" s="19" t="e" cm="1">
        <f t="array" ref="DJ673">INDEX($K:$P,ROW(),MATCH(DJ$3,$K$2:$P$2,0))</f>
        <v>#N/A</v>
      </c>
      <c r="DK673" s="19" t="e" cm="1">
        <f t="array" ref="DK673">INDEX($K:$P,ROW(),MATCH(DK$3,$K$2:$P$2,0))</f>
        <v>#N/A</v>
      </c>
      <c r="DL673" s="19" t="e" cm="1">
        <f t="array" ref="DL673">INDEX($K:$P,ROW(),MATCH(DL$3,$K$2:$P$2,0))</f>
        <v>#N/A</v>
      </c>
    </row>
    <row r="674" spans="1:116" x14ac:dyDescent="0.35">
      <c r="D674" t="s">
        <v>812</v>
      </c>
      <c r="E674" s="8" t="str">
        <f t="shared" si="865"/>
        <v>674 LISTSALES-PV</v>
      </c>
      <c r="G674" s="127"/>
      <c r="H674" s="31"/>
      <c r="I674" s="73"/>
      <c r="J674" s="73"/>
      <c r="K674" s="18"/>
      <c r="L674" s="18"/>
      <c r="M674" s="18"/>
      <c r="N674" s="18"/>
      <c r="O674" s="18"/>
      <c r="P674" s="18"/>
      <c r="R674" s="33"/>
      <c r="S674" s="19"/>
      <c r="T674" s="19"/>
      <c r="U674" s="19"/>
      <c r="V674" s="19"/>
      <c r="W674" s="19"/>
      <c r="X674" s="19"/>
      <c r="Y674" s="19"/>
      <c r="Z674" s="19"/>
      <c r="AA674" s="19"/>
      <c r="AB674" s="19"/>
      <c r="AC674" s="19"/>
      <c r="AD674" s="19"/>
      <c r="AE674" s="19"/>
      <c r="AF674" s="19"/>
      <c r="AG674" s="19"/>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c r="CK674" s="19"/>
      <c r="CL674" s="19"/>
      <c r="CM674" s="19"/>
      <c r="CN674" s="19"/>
      <c r="CO674" s="19"/>
      <c r="CP674" s="19"/>
      <c r="CQ674" s="19"/>
      <c r="CR674" s="19"/>
      <c r="CS674" s="19"/>
      <c r="CT674" s="19"/>
      <c r="CU674" s="19"/>
      <c r="CV674" s="19"/>
      <c r="CW674" s="19"/>
      <c r="CX674" s="19"/>
      <c r="CY674" s="19"/>
      <c r="CZ674" s="19"/>
      <c r="DA674" s="19"/>
      <c r="DB674" s="19"/>
      <c r="DC674" s="19"/>
      <c r="DD674" s="19"/>
      <c r="DE674" s="19"/>
      <c r="DF674" s="19"/>
      <c r="DG674" s="19"/>
      <c r="DH674" s="19"/>
      <c r="DI674" s="19"/>
      <c r="DJ674" s="19"/>
      <c r="DK674" s="19"/>
      <c r="DL674" s="19"/>
    </row>
    <row r="675" spans="1:116" x14ac:dyDescent="0.35">
      <c r="D675" t="s">
        <v>812</v>
      </c>
      <c r="E675" s="8" t="str">
        <f t="shared" si="865"/>
        <v>675 LISTSALES-PV</v>
      </c>
      <c r="G675" s="127" t="s">
        <v>811</v>
      </c>
      <c r="H675" s="31"/>
      <c r="I675" s="73"/>
      <c r="J675" s="73"/>
      <c r="K675" s="18"/>
      <c r="L675" s="18"/>
      <c r="M675" s="18"/>
      <c r="N675" s="18"/>
      <c r="O675" s="18"/>
      <c r="P675" s="18"/>
      <c r="R675" s="33"/>
      <c r="S675" s="19"/>
      <c r="T675" s="19"/>
      <c r="U675" s="19"/>
      <c r="V675" s="19"/>
      <c r="W675" s="19"/>
      <c r="X675" s="19"/>
      <c r="Y675" s="19"/>
      <c r="Z675" s="19"/>
      <c r="AA675" s="19"/>
      <c r="AB675" s="19"/>
      <c r="AC675" s="19"/>
      <c r="AD675" s="19"/>
      <c r="AE675" s="19"/>
      <c r="AF675" s="19"/>
      <c r="AG675" s="19"/>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c r="CK675" s="19"/>
      <c r="CL675" s="19"/>
      <c r="CM675" s="19"/>
      <c r="CN675" s="19"/>
      <c r="CO675" s="19"/>
      <c r="CP675" s="19"/>
      <c r="CQ675" s="19"/>
      <c r="CR675" s="19"/>
      <c r="CS675" s="19"/>
      <c r="CT675" s="19"/>
      <c r="CU675" s="19"/>
      <c r="CV675" s="19"/>
      <c r="CW675" s="19"/>
      <c r="CX675" s="19"/>
      <c r="CY675" s="19"/>
      <c r="CZ675" s="19"/>
      <c r="DA675" s="19"/>
      <c r="DB675" s="19"/>
      <c r="DC675" s="19"/>
      <c r="DD675" s="19"/>
      <c r="DE675" s="19"/>
      <c r="DF675" s="19"/>
      <c r="DG675" s="19"/>
      <c r="DH675" s="19"/>
      <c r="DI675" s="19"/>
      <c r="DJ675" s="19"/>
      <c r="DK675" s="19"/>
      <c r="DL675" s="19"/>
    </row>
    <row r="676" spans="1:116" x14ac:dyDescent="0.35">
      <c r="D676" t="s">
        <v>812</v>
      </c>
      <c r="E676" s="8" t="str">
        <f t="shared" si="865"/>
        <v>676 LISTSALES-PV</v>
      </c>
      <c r="G676" s="158" t="s">
        <v>519</v>
      </c>
      <c r="H676" s="31"/>
      <c r="I676" s="73"/>
      <c r="J676" s="73"/>
      <c r="K676" s="23">
        <f t="shared" ref="K676:P681" ca="1" si="878">SUMIF($3:$3,K$2,676:676)</f>
        <v>120000</v>
      </c>
      <c r="L676" s="23">
        <f t="shared" ca="1" si="878"/>
        <v>120000</v>
      </c>
      <c r="M676" s="23">
        <f t="shared" ca="1" si="878"/>
        <v>120000</v>
      </c>
      <c r="N676" s="23">
        <f t="shared" ca="1" si="878"/>
        <v>120000</v>
      </c>
      <c r="O676" s="23">
        <f t="shared" ca="1" si="878"/>
        <v>120000</v>
      </c>
      <c r="P676" s="23">
        <f t="shared" ca="1" si="878"/>
        <v>120000</v>
      </c>
      <c r="R676" s="33"/>
      <c r="S676" s="24">
        <f ca="1">+S661*S669</f>
        <v>10000</v>
      </c>
      <c r="T676" s="24">
        <f t="shared" ref="T676:CE677" ca="1" si="879">+T661*T669</f>
        <v>10000</v>
      </c>
      <c r="U676" s="24">
        <f t="shared" ca="1" si="879"/>
        <v>10000</v>
      </c>
      <c r="V676" s="24">
        <f t="shared" ca="1" si="879"/>
        <v>10000</v>
      </c>
      <c r="W676" s="24">
        <f t="shared" ca="1" si="879"/>
        <v>10000</v>
      </c>
      <c r="X676" s="24">
        <f t="shared" ca="1" si="879"/>
        <v>10000</v>
      </c>
      <c r="Y676" s="24">
        <f t="shared" ca="1" si="879"/>
        <v>10000</v>
      </c>
      <c r="Z676" s="24">
        <f t="shared" ca="1" si="879"/>
        <v>10000</v>
      </c>
      <c r="AA676" s="24">
        <f t="shared" ca="1" si="879"/>
        <v>10000</v>
      </c>
      <c r="AB676" s="24">
        <f t="shared" ca="1" si="879"/>
        <v>10000</v>
      </c>
      <c r="AC676" s="24">
        <f t="shared" ca="1" si="879"/>
        <v>10000</v>
      </c>
      <c r="AD676" s="24">
        <f t="shared" ca="1" si="879"/>
        <v>10000</v>
      </c>
      <c r="AE676" s="24">
        <f t="shared" ca="1" si="879"/>
        <v>10000</v>
      </c>
      <c r="AF676" s="24">
        <f t="shared" ca="1" si="879"/>
        <v>10000</v>
      </c>
      <c r="AG676" s="24">
        <f t="shared" ca="1" si="879"/>
        <v>10000</v>
      </c>
      <c r="AH676" s="24">
        <f t="shared" ca="1" si="879"/>
        <v>10000</v>
      </c>
      <c r="AI676" s="24">
        <f t="shared" ca="1" si="879"/>
        <v>10000</v>
      </c>
      <c r="AJ676" s="24">
        <f t="shared" ca="1" si="879"/>
        <v>10000</v>
      </c>
      <c r="AK676" s="24">
        <f t="shared" ca="1" si="879"/>
        <v>10000</v>
      </c>
      <c r="AL676" s="24">
        <f t="shared" ca="1" si="879"/>
        <v>10000</v>
      </c>
      <c r="AM676" s="24">
        <f t="shared" ca="1" si="879"/>
        <v>10000</v>
      </c>
      <c r="AN676" s="24">
        <f t="shared" ca="1" si="879"/>
        <v>10000</v>
      </c>
      <c r="AO676" s="24">
        <f t="shared" ca="1" si="879"/>
        <v>10000</v>
      </c>
      <c r="AP676" s="24">
        <f t="shared" ca="1" si="879"/>
        <v>10000</v>
      </c>
      <c r="AQ676" s="24">
        <f t="shared" ca="1" si="879"/>
        <v>10000</v>
      </c>
      <c r="AR676" s="24">
        <f t="shared" ca="1" si="879"/>
        <v>10000</v>
      </c>
      <c r="AS676" s="24">
        <f t="shared" ca="1" si="879"/>
        <v>10000</v>
      </c>
      <c r="AT676" s="24">
        <f t="shared" ca="1" si="879"/>
        <v>10000</v>
      </c>
      <c r="AU676" s="24">
        <f t="shared" ca="1" si="879"/>
        <v>10000</v>
      </c>
      <c r="AV676" s="24">
        <f t="shared" ca="1" si="879"/>
        <v>10000</v>
      </c>
      <c r="AW676" s="24">
        <f t="shared" ca="1" si="879"/>
        <v>10000</v>
      </c>
      <c r="AX676" s="24">
        <f t="shared" ca="1" si="879"/>
        <v>10000</v>
      </c>
      <c r="AY676" s="24">
        <f t="shared" ca="1" si="879"/>
        <v>10000</v>
      </c>
      <c r="AZ676" s="24">
        <f t="shared" ca="1" si="879"/>
        <v>10000</v>
      </c>
      <c r="BA676" s="24">
        <f t="shared" ca="1" si="879"/>
        <v>10000</v>
      </c>
      <c r="BB676" s="24">
        <f t="shared" ca="1" si="879"/>
        <v>10000</v>
      </c>
      <c r="BC676" s="24">
        <f t="shared" ca="1" si="879"/>
        <v>10000</v>
      </c>
      <c r="BD676" s="24">
        <f t="shared" ca="1" si="879"/>
        <v>10000</v>
      </c>
      <c r="BE676" s="24">
        <f t="shared" ca="1" si="879"/>
        <v>10000</v>
      </c>
      <c r="BF676" s="24">
        <f t="shared" ca="1" si="879"/>
        <v>10000</v>
      </c>
      <c r="BG676" s="24">
        <f t="shared" ca="1" si="879"/>
        <v>10000</v>
      </c>
      <c r="BH676" s="24">
        <f t="shared" ca="1" si="879"/>
        <v>10000</v>
      </c>
      <c r="BI676" s="24">
        <f t="shared" ca="1" si="879"/>
        <v>10000</v>
      </c>
      <c r="BJ676" s="24">
        <f t="shared" ca="1" si="879"/>
        <v>10000</v>
      </c>
      <c r="BK676" s="24">
        <f t="shared" ca="1" si="879"/>
        <v>10000</v>
      </c>
      <c r="BL676" s="24">
        <f t="shared" ca="1" si="879"/>
        <v>10000</v>
      </c>
      <c r="BM676" s="24">
        <f t="shared" ca="1" si="879"/>
        <v>10000</v>
      </c>
      <c r="BN676" s="24">
        <f t="shared" ca="1" si="879"/>
        <v>10000</v>
      </c>
      <c r="BO676" s="24">
        <f t="shared" ca="1" si="879"/>
        <v>10000</v>
      </c>
      <c r="BP676" s="24">
        <f t="shared" ca="1" si="879"/>
        <v>10000</v>
      </c>
      <c r="BQ676" s="24">
        <f t="shared" ca="1" si="879"/>
        <v>10000</v>
      </c>
      <c r="BR676" s="24">
        <f t="shared" ca="1" si="879"/>
        <v>10000</v>
      </c>
      <c r="BS676" s="24">
        <f t="shared" ca="1" si="879"/>
        <v>10000</v>
      </c>
      <c r="BT676" s="24">
        <f t="shared" ca="1" si="879"/>
        <v>10000</v>
      </c>
      <c r="BU676" s="24">
        <f t="shared" ca="1" si="879"/>
        <v>10000</v>
      </c>
      <c r="BV676" s="24">
        <f t="shared" ca="1" si="879"/>
        <v>10000</v>
      </c>
      <c r="BW676" s="24">
        <f t="shared" ca="1" si="879"/>
        <v>10000</v>
      </c>
      <c r="BX676" s="24">
        <f t="shared" ca="1" si="879"/>
        <v>10000</v>
      </c>
      <c r="BY676" s="24">
        <f t="shared" ca="1" si="879"/>
        <v>10000</v>
      </c>
      <c r="BZ676" s="24">
        <f t="shared" ca="1" si="879"/>
        <v>10000</v>
      </c>
      <c r="CA676" s="24">
        <f t="shared" ca="1" si="879"/>
        <v>10000</v>
      </c>
      <c r="CB676" s="24">
        <f t="shared" ca="1" si="879"/>
        <v>10000</v>
      </c>
      <c r="CC676" s="24">
        <f t="shared" ca="1" si="879"/>
        <v>10000</v>
      </c>
      <c r="CD676" s="24">
        <f t="shared" ca="1" si="879"/>
        <v>10000</v>
      </c>
      <c r="CE676" s="24">
        <f t="shared" ca="1" si="879"/>
        <v>10000</v>
      </c>
      <c r="CF676" s="24">
        <f t="shared" ref="CF676:DL680" ca="1" si="880">+CF661*CF669</f>
        <v>10000</v>
      </c>
      <c r="CG676" s="24">
        <f t="shared" ca="1" si="880"/>
        <v>10000</v>
      </c>
      <c r="CH676" s="24">
        <f t="shared" ca="1" si="880"/>
        <v>10000</v>
      </c>
      <c r="CI676" s="24">
        <f t="shared" ca="1" si="880"/>
        <v>10000</v>
      </c>
      <c r="CJ676" s="24">
        <f t="shared" ca="1" si="880"/>
        <v>10000</v>
      </c>
      <c r="CK676" s="24">
        <f t="shared" ca="1" si="880"/>
        <v>10000</v>
      </c>
      <c r="CL676" s="24">
        <f t="shared" ca="1" si="880"/>
        <v>10000</v>
      </c>
      <c r="CM676" s="24" t="e">
        <f t="shared" ca="1" si="880"/>
        <v>#N/A</v>
      </c>
      <c r="CN676" s="24" t="e">
        <f t="shared" ca="1" si="880"/>
        <v>#N/A</v>
      </c>
      <c r="CO676" s="24" t="e">
        <f t="shared" ca="1" si="880"/>
        <v>#N/A</v>
      </c>
      <c r="CP676" s="24" t="e">
        <f t="shared" ca="1" si="880"/>
        <v>#N/A</v>
      </c>
      <c r="CQ676" s="24" t="e">
        <f t="shared" ca="1" si="880"/>
        <v>#N/A</v>
      </c>
      <c r="CR676" s="24" t="e">
        <f t="shared" ca="1" si="880"/>
        <v>#N/A</v>
      </c>
      <c r="CS676" s="24" t="e">
        <f t="shared" ca="1" si="880"/>
        <v>#N/A</v>
      </c>
      <c r="CT676" s="24" t="e">
        <f t="shared" ca="1" si="880"/>
        <v>#N/A</v>
      </c>
      <c r="CU676" s="24" t="e">
        <f t="shared" ca="1" si="880"/>
        <v>#N/A</v>
      </c>
      <c r="CV676" s="24" t="e">
        <f t="shared" ca="1" si="880"/>
        <v>#N/A</v>
      </c>
      <c r="CW676" s="24" t="e">
        <f t="shared" ca="1" si="880"/>
        <v>#N/A</v>
      </c>
      <c r="CX676" s="24" t="e">
        <f t="shared" ca="1" si="880"/>
        <v>#N/A</v>
      </c>
      <c r="CY676" s="24" t="e">
        <f t="shared" ca="1" si="880"/>
        <v>#N/A</v>
      </c>
      <c r="CZ676" s="24" t="e">
        <f t="shared" ca="1" si="880"/>
        <v>#N/A</v>
      </c>
      <c r="DA676" s="24" t="e">
        <f t="shared" ca="1" si="880"/>
        <v>#N/A</v>
      </c>
      <c r="DB676" s="24" t="e">
        <f t="shared" ca="1" si="880"/>
        <v>#N/A</v>
      </c>
      <c r="DC676" s="24" t="e">
        <f t="shared" ca="1" si="880"/>
        <v>#N/A</v>
      </c>
      <c r="DD676" s="24" t="e">
        <f t="shared" ca="1" si="880"/>
        <v>#N/A</v>
      </c>
      <c r="DE676" s="24" t="e">
        <f t="shared" ca="1" si="880"/>
        <v>#N/A</v>
      </c>
      <c r="DF676" s="24" t="e">
        <f t="shared" ca="1" si="880"/>
        <v>#N/A</v>
      </c>
      <c r="DG676" s="24" t="e">
        <f t="shared" ca="1" si="880"/>
        <v>#N/A</v>
      </c>
      <c r="DH676" s="24" t="e">
        <f t="shared" ca="1" si="880"/>
        <v>#N/A</v>
      </c>
      <c r="DI676" s="24" t="e">
        <f t="shared" ca="1" si="880"/>
        <v>#N/A</v>
      </c>
      <c r="DJ676" s="24" t="e">
        <f t="shared" ca="1" si="880"/>
        <v>#N/A</v>
      </c>
      <c r="DK676" s="24" t="e">
        <f t="shared" ca="1" si="880"/>
        <v>#N/A</v>
      </c>
      <c r="DL676" s="24" t="e">
        <f t="shared" ca="1" si="880"/>
        <v>#N/A</v>
      </c>
    </row>
    <row r="677" spans="1:116" x14ac:dyDescent="0.35">
      <c r="D677" t="s">
        <v>812</v>
      </c>
      <c r="E677" s="8" t="str">
        <f t="shared" si="865"/>
        <v>677 LISTSALES-PV</v>
      </c>
      <c r="G677" s="158" t="s">
        <v>520</v>
      </c>
      <c r="H677" s="31"/>
      <c r="I677" s="73"/>
      <c r="J677" s="73"/>
      <c r="K677" s="23">
        <f t="shared" ca="1" si="878"/>
        <v>120000</v>
      </c>
      <c r="L677" s="23">
        <f t="shared" ca="1" si="878"/>
        <v>120000</v>
      </c>
      <c r="M677" s="23">
        <f t="shared" ca="1" si="878"/>
        <v>120000</v>
      </c>
      <c r="N677" s="23">
        <f t="shared" ca="1" si="878"/>
        <v>120000</v>
      </c>
      <c r="O677" s="23">
        <f t="shared" ca="1" si="878"/>
        <v>120000</v>
      </c>
      <c r="P677" s="23">
        <f t="shared" ca="1" si="878"/>
        <v>120000</v>
      </c>
      <c r="R677" s="33"/>
      <c r="S677" s="24">
        <f t="shared" ref="S677:AH680" ca="1" si="881">+S662*S670</f>
        <v>10000</v>
      </c>
      <c r="T677" s="24">
        <f t="shared" ca="1" si="881"/>
        <v>10000</v>
      </c>
      <c r="U677" s="24">
        <f t="shared" ca="1" si="881"/>
        <v>10000</v>
      </c>
      <c r="V677" s="24">
        <f t="shared" ca="1" si="881"/>
        <v>10000</v>
      </c>
      <c r="W677" s="24">
        <f t="shared" ca="1" si="881"/>
        <v>10000</v>
      </c>
      <c r="X677" s="24">
        <f t="shared" ca="1" si="881"/>
        <v>10000</v>
      </c>
      <c r="Y677" s="24">
        <f t="shared" ca="1" si="881"/>
        <v>10000</v>
      </c>
      <c r="Z677" s="24">
        <f t="shared" ca="1" si="881"/>
        <v>10000</v>
      </c>
      <c r="AA677" s="24">
        <f t="shared" ca="1" si="881"/>
        <v>10000</v>
      </c>
      <c r="AB677" s="24">
        <f t="shared" ca="1" si="881"/>
        <v>10000</v>
      </c>
      <c r="AC677" s="24">
        <f t="shared" ca="1" si="881"/>
        <v>10000</v>
      </c>
      <c r="AD677" s="24">
        <f t="shared" ca="1" si="881"/>
        <v>10000</v>
      </c>
      <c r="AE677" s="24">
        <f t="shared" ca="1" si="881"/>
        <v>10000</v>
      </c>
      <c r="AF677" s="24">
        <f t="shared" ca="1" si="881"/>
        <v>10000</v>
      </c>
      <c r="AG677" s="24">
        <f t="shared" ca="1" si="881"/>
        <v>10000</v>
      </c>
      <c r="AH677" s="24">
        <f t="shared" ca="1" si="881"/>
        <v>10000</v>
      </c>
      <c r="AI677" s="24">
        <f t="shared" ca="1" si="879"/>
        <v>10000</v>
      </c>
      <c r="AJ677" s="24">
        <f t="shared" ca="1" si="879"/>
        <v>10000</v>
      </c>
      <c r="AK677" s="24">
        <f t="shared" ca="1" si="879"/>
        <v>10000</v>
      </c>
      <c r="AL677" s="24">
        <f t="shared" ca="1" si="879"/>
        <v>10000</v>
      </c>
      <c r="AM677" s="24">
        <f t="shared" ca="1" si="879"/>
        <v>10000</v>
      </c>
      <c r="AN677" s="24">
        <f t="shared" ca="1" si="879"/>
        <v>10000</v>
      </c>
      <c r="AO677" s="24">
        <f t="shared" ca="1" si="879"/>
        <v>10000</v>
      </c>
      <c r="AP677" s="24">
        <f t="shared" ca="1" si="879"/>
        <v>10000</v>
      </c>
      <c r="AQ677" s="24">
        <f t="shared" ca="1" si="879"/>
        <v>10000</v>
      </c>
      <c r="AR677" s="24">
        <f t="shared" ca="1" si="879"/>
        <v>10000</v>
      </c>
      <c r="AS677" s="24">
        <f t="shared" ca="1" si="879"/>
        <v>10000</v>
      </c>
      <c r="AT677" s="24">
        <f t="shared" ca="1" si="879"/>
        <v>10000</v>
      </c>
      <c r="AU677" s="24">
        <f t="shared" ca="1" si="879"/>
        <v>10000</v>
      </c>
      <c r="AV677" s="24">
        <f t="shared" ca="1" si="879"/>
        <v>10000</v>
      </c>
      <c r="AW677" s="24">
        <f t="shared" ca="1" si="879"/>
        <v>10000</v>
      </c>
      <c r="AX677" s="24">
        <f t="shared" ca="1" si="879"/>
        <v>10000</v>
      </c>
      <c r="AY677" s="24">
        <f t="shared" ca="1" si="879"/>
        <v>10000</v>
      </c>
      <c r="AZ677" s="24">
        <f t="shared" ca="1" si="879"/>
        <v>10000</v>
      </c>
      <c r="BA677" s="24">
        <f t="shared" ca="1" si="879"/>
        <v>10000</v>
      </c>
      <c r="BB677" s="24">
        <f t="shared" ca="1" si="879"/>
        <v>10000</v>
      </c>
      <c r="BC677" s="24">
        <f t="shared" ca="1" si="879"/>
        <v>10000</v>
      </c>
      <c r="BD677" s="24">
        <f t="shared" ca="1" si="879"/>
        <v>10000</v>
      </c>
      <c r="BE677" s="24">
        <f t="shared" ca="1" si="879"/>
        <v>10000</v>
      </c>
      <c r="BF677" s="24">
        <f t="shared" ca="1" si="879"/>
        <v>10000</v>
      </c>
      <c r="BG677" s="24">
        <f t="shared" ca="1" si="879"/>
        <v>10000</v>
      </c>
      <c r="BH677" s="24">
        <f t="shared" ca="1" si="879"/>
        <v>10000</v>
      </c>
      <c r="BI677" s="24">
        <f t="shared" ca="1" si="879"/>
        <v>10000</v>
      </c>
      <c r="BJ677" s="24">
        <f t="shared" ca="1" si="879"/>
        <v>10000</v>
      </c>
      <c r="BK677" s="24">
        <f t="shared" ca="1" si="879"/>
        <v>10000</v>
      </c>
      <c r="BL677" s="24">
        <f t="shared" ca="1" si="879"/>
        <v>10000</v>
      </c>
      <c r="BM677" s="24">
        <f t="shared" ca="1" si="879"/>
        <v>10000</v>
      </c>
      <c r="BN677" s="24">
        <f t="shared" ca="1" si="879"/>
        <v>10000</v>
      </c>
      <c r="BO677" s="24">
        <f t="shared" ca="1" si="879"/>
        <v>10000</v>
      </c>
      <c r="BP677" s="24">
        <f t="shared" ca="1" si="879"/>
        <v>10000</v>
      </c>
      <c r="BQ677" s="24">
        <f t="shared" ca="1" si="879"/>
        <v>10000</v>
      </c>
      <c r="BR677" s="24">
        <f t="shared" ca="1" si="879"/>
        <v>10000</v>
      </c>
      <c r="BS677" s="24">
        <f t="shared" ca="1" si="879"/>
        <v>10000</v>
      </c>
      <c r="BT677" s="24">
        <f t="shared" ca="1" si="879"/>
        <v>10000</v>
      </c>
      <c r="BU677" s="24">
        <f t="shared" ca="1" si="879"/>
        <v>10000</v>
      </c>
      <c r="BV677" s="24">
        <f t="shared" ca="1" si="879"/>
        <v>10000</v>
      </c>
      <c r="BW677" s="24">
        <f t="shared" ca="1" si="879"/>
        <v>10000</v>
      </c>
      <c r="BX677" s="24">
        <f t="shared" ca="1" si="879"/>
        <v>10000</v>
      </c>
      <c r="BY677" s="24">
        <f t="shared" ca="1" si="879"/>
        <v>10000</v>
      </c>
      <c r="BZ677" s="24">
        <f t="shared" ca="1" si="879"/>
        <v>10000</v>
      </c>
      <c r="CA677" s="24">
        <f t="shared" ca="1" si="879"/>
        <v>10000</v>
      </c>
      <c r="CB677" s="24">
        <f t="shared" ca="1" si="879"/>
        <v>10000</v>
      </c>
      <c r="CC677" s="24">
        <f t="shared" ca="1" si="879"/>
        <v>10000</v>
      </c>
      <c r="CD677" s="24">
        <f t="shared" ca="1" si="879"/>
        <v>10000</v>
      </c>
      <c r="CE677" s="24">
        <f t="shared" ca="1" si="879"/>
        <v>10000</v>
      </c>
      <c r="CF677" s="24">
        <f t="shared" ca="1" si="880"/>
        <v>10000</v>
      </c>
      <c r="CG677" s="24">
        <f t="shared" ca="1" si="880"/>
        <v>10000</v>
      </c>
      <c r="CH677" s="24">
        <f t="shared" ca="1" si="880"/>
        <v>10000</v>
      </c>
      <c r="CI677" s="24">
        <f t="shared" ca="1" si="880"/>
        <v>10000</v>
      </c>
      <c r="CJ677" s="24">
        <f t="shared" ca="1" si="880"/>
        <v>10000</v>
      </c>
      <c r="CK677" s="24">
        <f t="shared" ca="1" si="880"/>
        <v>10000</v>
      </c>
      <c r="CL677" s="24">
        <f t="shared" ca="1" si="880"/>
        <v>10000</v>
      </c>
      <c r="CM677" s="24" t="e">
        <f t="shared" ca="1" si="880"/>
        <v>#N/A</v>
      </c>
      <c r="CN677" s="24" t="e">
        <f t="shared" ca="1" si="880"/>
        <v>#N/A</v>
      </c>
      <c r="CO677" s="24" t="e">
        <f t="shared" ca="1" si="880"/>
        <v>#N/A</v>
      </c>
      <c r="CP677" s="24" t="e">
        <f t="shared" ca="1" si="880"/>
        <v>#N/A</v>
      </c>
      <c r="CQ677" s="24" t="e">
        <f t="shared" ca="1" si="880"/>
        <v>#N/A</v>
      </c>
      <c r="CR677" s="24" t="e">
        <f t="shared" ca="1" si="880"/>
        <v>#N/A</v>
      </c>
      <c r="CS677" s="24" t="e">
        <f t="shared" ca="1" si="880"/>
        <v>#N/A</v>
      </c>
      <c r="CT677" s="24" t="e">
        <f t="shared" ca="1" si="880"/>
        <v>#N/A</v>
      </c>
      <c r="CU677" s="24" t="e">
        <f t="shared" ca="1" si="880"/>
        <v>#N/A</v>
      </c>
      <c r="CV677" s="24" t="e">
        <f t="shared" ca="1" si="880"/>
        <v>#N/A</v>
      </c>
      <c r="CW677" s="24" t="e">
        <f t="shared" ca="1" si="880"/>
        <v>#N/A</v>
      </c>
      <c r="CX677" s="24" t="e">
        <f t="shared" ca="1" si="880"/>
        <v>#N/A</v>
      </c>
      <c r="CY677" s="24" t="e">
        <f t="shared" ca="1" si="880"/>
        <v>#N/A</v>
      </c>
      <c r="CZ677" s="24" t="e">
        <f t="shared" ca="1" si="880"/>
        <v>#N/A</v>
      </c>
      <c r="DA677" s="24" t="e">
        <f t="shared" ca="1" si="880"/>
        <v>#N/A</v>
      </c>
      <c r="DB677" s="24" t="e">
        <f t="shared" ca="1" si="880"/>
        <v>#N/A</v>
      </c>
      <c r="DC677" s="24" t="e">
        <f t="shared" ca="1" si="880"/>
        <v>#N/A</v>
      </c>
      <c r="DD677" s="24" t="e">
        <f t="shared" ca="1" si="880"/>
        <v>#N/A</v>
      </c>
      <c r="DE677" s="24" t="e">
        <f t="shared" ca="1" si="880"/>
        <v>#N/A</v>
      </c>
      <c r="DF677" s="24" t="e">
        <f t="shared" ca="1" si="880"/>
        <v>#N/A</v>
      </c>
      <c r="DG677" s="24" t="e">
        <f t="shared" ca="1" si="880"/>
        <v>#N/A</v>
      </c>
      <c r="DH677" s="24" t="e">
        <f t="shared" ca="1" si="880"/>
        <v>#N/A</v>
      </c>
      <c r="DI677" s="24" t="e">
        <f t="shared" ca="1" si="880"/>
        <v>#N/A</v>
      </c>
      <c r="DJ677" s="24" t="e">
        <f t="shared" ca="1" si="880"/>
        <v>#N/A</v>
      </c>
      <c r="DK677" s="24" t="e">
        <f t="shared" ca="1" si="880"/>
        <v>#N/A</v>
      </c>
      <c r="DL677" s="24" t="e">
        <f t="shared" ca="1" si="880"/>
        <v>#N/A</v>
      </c>
    </row>
    <row r="678" spans="1:116" x14ac:dyDescent="0.35">
      <c r="D678" t="s">
        <v>812</v>
      </c>
      <c r="E678" s="8" t="str">
        <f t="shared" si="865"/>
        <v>678 LISTSALES-PV</v>
      </c>
      <c r="G678" s="158" t="s">
        <v>808</v>
      </c>
      <c r="H678" s="31"/>
      <c r="I678" s="73"/>
      <c r="J678" s="73"/>
      <c r="K678" s="23">
        <f t="shared" ca="1" si="878"/>
        <v>60000</v>
      </c>
      <c r="L678" s="23">
        <f t="shared" ca="1" si="878"/>
        <v>60000</v>
      </c>
      <c r="M678" s="23">
        <f t="shared" ca="1" si="878"/>
        <v>60000</v>
      </c>
      <c r="N678" s="23">
        <f t="shared" ca="1" si="878"/>
        <v>60000</v>
      </c>
      <c r="O678" s="23">
        <f t="shared" ca="1" si="878"/>
        <v>60000</v>
      </c>
      <c r="P678" s="23">
        <f t="shared" ca="1" si="878"/>
        <v>60000</v>
      </c>
      <c r="R678" s="33"/>
      <c r="S678" s="24">
        <f t="shared" ca="1" si="881"/>
        <v>5000</v>
      </c>
      <c r="T678" s="24">
        <f t="shared" ref="T678:CE680" ca="1" si="882">+T663*T671</f>
        <v>5000</v>
      </c>
      <c r="U678" s="24">
        <f t="shared" ca="1" si="882"/>
        <v>5000</v>
      </c>
      <c r="V678" s="24">
        <f t="shared" ca="1" si="882"/>
        <v>5000</v>
      </c>
      <c r="W678" s="24">
        <f t="shared" ca="1" si="882"/>
        <v>5000</v>
      </c>
      <c r="X678" s="24">
        <f t="shared" ca="1" si="882"/>
        <v>5000</v>
      </c>
      <c r="Y678" s="24">
        <f t="shared" ca="1" si="882"/>
        <v>5000</v>
      </c>
      <c r="Z678" s="24">
        <f t="shared" ca="1" si="882"/>
        <v>5000</v>
      </c>
      <c r="AA678" s="24">
        <f t="shared" ca="1" si="882"/>
        <v>5000</v>
      </c>
      <c r="AB678" s="24">
        <f t="shared" ca="1" si="882"/>
        <v>5000</v>
      </c>
      <c r="AC678" s="24">
        <f t="shared" ca="1" si="882"/>
        <v>5000</v>
      </c>
      <c r="AD678" s="24">
        <f t="shared" ca="1" si="882"/>
        <v>5000</v>
      </c>
      <c r="AE678" s="24">
        <f t="shared" ca="1" si="882"/>
        <v>5000</v>
      </c>
      <c r="AF678" s="24">
        <f t="shared" ca="1" si="882"/>
        <v>5000</v>
      </c>
      <c r="AG678" s="24">
        <f t="shared" ca="1" si="882"/>
        <v>5000</v>
      </c>
      <c r="AH678" s="24">
        <f t="shared" ca="1" si="882"/>
        <v>5000</v>
      </c>
      <c r="AI678" s="24">
        <f t="shared" ca="1" si="882"/>
        <v>5000</v>
      </c>
      <c r="AJ678" s="24">
        <f t="shared" ca="1" si="882"/>
        <v>5000</v>
      </c>
      <c r="AK678" s="24">
        <f t="shared" ca="1" si="882"/>
        <v>5000</v>
      </c>
      <c r="AL678" s="24">
        <f t="shared" ca="1" si="882"/>
        <v>5000</v>
      </c>
      <c r="AM678" s="24">
        <f t="shared" ca="1" si="882"/>
        <v>5000</v>
      </c>
      <c r="AN678" s="24">
        <f t="shared" ca="1" si="882"/>
        <v>5000</v>
      </c>
      <c r="AO678" s="24">
        <f t="shared" ca="1" si="882"/>
        <v>5000</v>
      </c>
      <c r="AP678" s="24">
        <f t="shared" ca="1" si="882"/>
        <v>5000</v>
      </c>
      <c r="AQ678" s="24">
        <f t="shared" ca="1" si="882"/>
        <v>5000</v>
      </c>
      <c r="AR678" s="24">
        <f t="shared" ca="1" si="882"/>
        <v>5000</v>
      </c>
      <c r="AS678" s="24">
        <f t="shared" ca="1" si="882"/>
        <v>5000</v>
      </c>
      <c r="AT678" s="24">
        <f t="shared" ca="1" si="882"/>
        <v>5000</v>
      </c>
      <c r="AU678" s="24">
        <f t="shared" ca="1" si="882"/>
        <v>5000</v>
      </c>
      <c r="AV678" s="24">
        <f t="shared" ca="1" si="882"/>
        <v>5000</v>
      </c>
      <c r="AW678" s="24">
        <f t="shared" ca="1" si="882"/>
        <v>5000</v>
      </c>
      <c r="AX678" s="24">
        <f t="shared" ca="1" si="882"/>
        <v>5000</v>
      </c>
      <c r="AY678" s="24">
        <f t="shared" ca="1" si="882"/>
        <v>5000</v>
      </c>
      <c r="AZ678" s="24">
        <f t="shared" ca="1" si="882"/>
        <v>5000</v>
      </c>
      <c r="BA678" s="24">
        <f t="shared" ca="1" si="882"/>
        <v>5000</v>
      </c>
      <c r="BB678" s="24">
        <f t="shared" ca="1" si="882"/>
        <v>5000</v>
      </c>
      <c r="BC678" s="24">
        <f t="shared" ca="1" si="882"/>
        <v>5000</v>
      </c>
      <c r="BD678" s="24">
        <f t="shared" ca="1" si="882"/>
        <v>5000</v>
      </c>
      <c r="BE678" s="24">
        <f t="shared" ca="1" si="882"/>
        <v>5000</v>
      </c>
      <c r="BF678" s="24">
        <f t="shared" ca="1" si="882"/>
        <v>5000</v>
      </c>
      <c r="BG678" s="24">
        <f t="shared" ca="1" si="882"/>
        <v>5000</v>
      </c>
      <c r="BH678" s="24">
        <f t="shared" ca="1" si="882"/>
        <v>5000</v>
      </c>
      <c r="BI678" s="24">
        <f t="shared" ca="1" si="882"/>
        <v>5000</v>
      </c>
      <c r="BJ678" s="24">
        <f t="shared" ca="1" si="882"/>
        <v>5000</v>
      </c>
      <c r="BK678" s="24">
        <f t="shared" ca="1" si="882"/>
        <v>5000</v>
      </c>
      <c r="BL678" s="24">
        <f t="shared" ca="1" si="882"/>
        <v>5000</v>
      </c>
      <c r="BM678" s="24">
        <f t="shared" ca="1" si="882"/>
        <v>5000</v>
      </c>
      <c r="BN678" s="24">
        <f t="shared" ca="1" si="882"/>
        <v>5000</v>
      </c>
      <c r="BO678" s="24">
        <f t="shared" ca="1" si="882"/>
        <v>5000</v>
      </c>
      <c r="BP678" s="24">
        <f t="shared" ca="1" si="882"/>
        <v>5000</v>
      </c>
      <c r="BQ678" s="24">
        <f t="shared" ca="1" si="882"/>
        <v>5000</v>
      </c>
      <c r="BR678" s="24">
        <f t="shared" ca="1" si="882"/>
        <v>5000</v>
      </c>
      <c r="BS678" s="24">
        <f t="shared" ca="1" si="882"/>
        <v>5000</v>
      </c>
      <c r="BT678" s="24">
        <f t="shared" ca="1" si="882"/>
        <v>5000</v>
      </c>
      <c r="BU678" s="24">
        <f t="shared" ca="1" si="882"/>
        <v>5000</v>
      </c>
      <c r="BV678" s="24">
        <f t="shared" ca="1" si="882"/>
        <v>5000</v>
      </c>
      <c r="BW678" s="24">
        <f t="shared" ca="1" si="882"/>
        <v>5000</v>
      </c>
      <c r="BX678" s="24">
        <f t="shared" ca="1" si="882"/>
        <v>5000</v>
      </c>
      <c r="BY678" s="24">
        <f t="shared" ca="1" si="882"/>
        <v>5000</v>
      </c>
      <c r="BZ678" s="24">
        <f t="shared" ca="1" si="882"/>
        <v>5000</v>
      </c>
      <c r="CA678" s="24">
        <f t="shared" ca="1" si="882"/>
        <v>5000</v>
      </c>
      <c r="CB678" s="24">
        <f t="shared" ca="1" si="882"/>
        <v>5000</v>
      </c>
      <c r="CC678" s="24">
        <f t="shared" ca="1" si="882"/>
        <v>5000</v>
      </c>
      <c r="CD678" s="24">
        <f t="shared" ca="1" si="882"/>
        <v>5000</v>
      </c>
      <c r="CE678" s="24">
        <f t="shared" ca="1" si="882"/>
        <v>5000</v>
      </c>
      <c r="CF678" s="24">
        <f t="shared" ca="1" si="880"/>
        <v>5000</v>
      </c>
      <c r="CG678" s="24">
        <f t="shared" ca="1" si="880"/>
        <v>5000</v>
      </c>
      <c r="CH678" s="24">
        <f t="shared" ca="1" si="880"/>
        <v>5000</v>
      </c>
      <c r="CI678" s="24">
        <f t="shared" ca="1" si="880"/>
        <v>5000</v>
      </c>
      <c r="CJ678" s="24">
        <f t="shared" ca="1" si="880"/>
        <v>5000</v>
      </c>
      <c r="CK678" s="24">
        <f t="shared" ca="1" si="880"/>
        <v>5000</v>
      </c>
      <c r="CL678" s="24">
        <f t="shared" ca="1" si="880"/>
        <v>5000</v>
      </c>
      <c r="CM678" s="24" t="e">
        <f t="shared" ca="1" si="880"/>
        <v>#N/A</v>
      </c>
      <c r="CN678" s="24" t="e">
        <f t="shared" ca="1" si="880"/>
        <v>#N/A</v>
      </c>
      <c r="CO678" s="24" t="e">
        <f t="shared" ca="1" si="880"/>
        <v>#N/A</v>
      </c>
      <c r="CP678" s="24" t="e">
        <f t="shared" ca="1" si="880"/>
        <v>#N/A</v>
      </c>
      <c r="CQ678" s="24" t="e">
        <f t="shared" ca="1" si="880"/>
        <v>#N/A</v>
      </c>
      <c r="CR678" s="24" t="e">
        <f t="shared" ca="1" si="880"/>
        <v>#N/A</v>
      </c>
      <c r="CS678" s="24" t="e">
        <f t="shared" ca="1" si="880"/>
        <v>#N/A</v>
      </c>
      <c r="CT678" s="24" t="e">
        <f t="shared" ca="1" si="880"/>
        <v>#N/A</v>
      </c>
      <c r="CU678" s="24" t="e">
        <f t="shared" ca="1" si="880"/>
        <v>#N/A</v>
      </c>
      <c r="CV678" s="24" t="e">
        <f t="shared" ca="1" si="880"/>
        <v>#N/A</v>
      </c>
      <c r="CW678" s="24" t="e">
        <f t="shared" ca="1" si="880"/>
        <v>#N/A</v>
      </c>
      <c r="CX678" s="24" t="e">
        <f t="shared" ca="1" si="880"/>
        <v>#N/A</v>
      </c>
      <c r="CY678" s="24" t="e">
        <f t="shared" ca="1" si="880"/>
        <v>#N/A</v>
      </c>
      <c r="CZ678" s="24" t="e">
        <f t="shared" ca="1" si="880"/>
        <v>#N/A</v>
      </c>
      <c r="DA678" s="24" t="e">
        <f t="shared" ca="1" si="880"/>
        <v>#N/A</v>
      </c>
      <c r="DB678" s="24" t="e">
        <f t="shared" ca="1" si="880"/>
        <v>#N/A</v>
      </c>
      <c r="DC678" s="24" t="e">
        <f t="shared" ca="1" si="880"/>
        <v>#N/A</v>
      </c>
      <c r="DD678" s="24" t="e">
        <f t="shared" ca="1" si="880"/>
        <v>#N/A</v>
      </c>
      <c r="DE678" s="24" t="e">
        <f t="shared" ca="1" si="880"/>
        <v>#N/A</v>
      </c>
      <c r="DF678" s="24" t="e">
        <f t="shared" ca="1" si="880"/>
        <v>#N/A</v>
      </c>
      <c r="DG678" s="24" t="e">
        <f t="shared" ca="1" si="880"/>
        <v>#N/A</v>
      </c>
      <c r="DH678" s="24" t="e">
        <f t="shared" ca="1" si="880"/>
        <v>#N/A</v>
      </c>
      <c r="DI678" s="24" t="e">
        <f t="shared" ca="1" si="880"/>
        <v>#N/A</v>
      </c>
      <c r="DJ678" s="24" t="e">
        <f t="shared" ca="1" si="880"/>
        <v>#N/A</v>
      </c>
      <c r="DK678" s="24" t="e">
        <f t="shared" ca="1" si="880"/>
        <v>#N/A</v>
      </c>
      <c r="DL678" s="24" t="e">
        <f t="shared" ca="1" si="880"/>
        <v>#N/A</v>
      </c>
    </row>
    <row r="679" spans="1:116" x14ac:dyDescent="0.35">
      <c r="D679" t="s">
        <v>812</v>
      </c>
      <c r="E679" s="8" t="str">
        <f t="shared" si="865"/>
        <v>679 LISTSALES-PV</v>
      </c>
      <c r="G679" s="158" t="s">
        <v>809</v>
      </c>
      <c r="H679" s="31"/>
      <c r="I679" s="73"/>
      <c r="J679" s="73"/>
      <c r="K679" s="23">
        <f t="shared" ca="1" si="878"/>
        <v>180000</v>
      </c>
      <c r="L679" s="23">
        <f t="shared" ca="1" si="878"/>
        <v>180000</v>
      </c>
      <c r="M679" s="23">
        <f t="shared" ca="1" si="878"/>
        <v>180000</v>
      </c>
      <c r="N679" s="23">
        <f t="shared" ca="1" si="878"/>
        <v>180000</v>
      </c>
      <c r="O679" s="23">
        <f t="shared" ca="1" si="878"/>
        <v>180000</v>
      </c>
      <c r="P679" s="23">
        <f t="shared" ca="1" si="878"/>
        <v>180000</v>
      </c>
      <c r="R679" s="33"/>
      <c r="S679" s="24">
        <f t="shared" ca="1" si="881"/>
        <v>15000</v>
      </c>
      <c r="T679" s="24">
        <f t="shared" ca="1" si="882"/>
        <v>15000</v>
      </c>
      <c r="U679" s="24">
        <f t="shared" ca="1" si="882"/>
        <v>15000</v>
      </c>
      <c r="V679" s="24">
        <f t="shared" ca="1" si="882"/>
        <v>15000</v>
      </c>
      <c r="W679" s="24">
        <f t="shared" ca="1" si="882"/>
        <v>15000</v>
      </c>
      <c r="X679" s="24">
        <f t="shared" ca="1" si="882"/>
        <v>15000</v>
      </c>
      <c r="Y679" s="24">
        <f t="shared" ca="1" si="882"/>
        <v>15000</v>
      </c>
      <c r="Z679" s="24">
        <f t="shared" ca="1" si="882"/>
        <v>15000</v>
      </c>
      <c r="AA679" s="24">
        <f t="shared" ca="1" si="882"/>
        <v>15000</v>
      </c>
      <c r="AB679" s="24">
        <f t="shared" ca="1" si="882"/>
        <v>15000</v>
      </c>
      <c r="AC679" s="24">
        <f t="shared" ca="1" si="882"/>
        <v>15000</v>
      </c>
      <c r="AD679" s="24">
        <f t="shared" ca="1" si="882"/>
        <v>15000</v>
      </c>
      <c r="AE679" s="24">
        <f t="shared" ca="1" si="882"/>
        <v>15000</v>
      </c>
      <c r="AF679" s="24">
        <f t="shared" ca="1" si="882"/>
        <v>15000</v>
      </c>
      <c r="AG679" s="24">
        <f t="shared" ca="1" si="882"/>
        <v>15000</v>
      </c>
      <c r="AH679" s="24">
        <f t="shared" ca="1" si="882"/>
        <v>15000</v>
      </c>
      <c r="AI679" s="24">
        <f t="shared" ca="1" si="882"/>
        <v>15000</v>
      </c>
      <c r="AJ679" s="24">
        <f t="shared" ca="1" si="882"/>
        <v>15000</v>
      </c>
      <c r="AK679" s="24">
        <f t="shared" ca="1" si="882"/>
        <v>15000</v>
      </c>
      <c r="AL679" s="24">
        <f t="shared" ca="1" si="882"/>
        <v>15000</v>
      </c>
      <c r="AM679" s="24">
        <f t="shared" ca="1" si="882"/>
        <v>15000</v>
      </c>
      <c r="AN679" s="24">
        <f t="shared" ca="1" si="882"/>
        <v>15000</v>
      </c>
      <c r="AO679" s="24">
        <f t="shared" ca="1" si="882"/>
        <v>15000</v>
      </c>
      <c r="AP679" s="24">
        <f t="shared" ca="1" si="882"/>
        <v>15000</v>
      </c>
      <c r="AQ679" s="24">
        <f t="shared" ca="1" si="882"/>
        <v>15000</v>
      </c>
      <c r="AR679" s="24">
        <f t="shared" ca="1" si="882"/>
        <v>15000</v>
      </c>
      <c r="AS679" s="24">
        <f t="shared" ca="1" si="882"/>
        <v>15000</v>
      </c>
      <c r="AT679" s="24">
        <f t="shared" ca="1" si="882"/>
        <v>15000</v>
      </c>
      <c r="AU679" s="24">
        <f t="shared" ca="1" si="882"/>
        <v>15000</v>
      </c>
      <c r="AV679" s="24">
        <f t="shared" ca="1" si="882"/>
        <v>15000</v>
      </c>
      <c r="AW679" s="24">
        <f t="shared" ca="1" si="882"/>
        <v>15000</v>
      </c>
      <c r="AX679" s="24">
        <f t="shared" ca="1" si="882"/>
        <v>15000</v>
      </c>
      <c r="AY679" s="24">
        <f t="shared" ca="1" si="882"/>
        <v>15000</v>
      </c>
      <c r="AZ679" s="24">
        <f t="shared" ca="1" si="882"/>
        <v>15000</v>
      </c>
      <c r="BA679" s="24">
        <f t="shared" ca="1" si="882"/>
        <v>15000</v>
      </c>
      <c r="BB679" s="24">
        <f t="shared" ca="1" si="882"/>
        <v>15000</v>
      </c>
      <c r="BC679" s="24">
        <f t="shared" ca="1" si="882"/>
        <v>15000</v>
      </c>
      <c r="BD679" s="24">
        <f t="shared" ca="1" si="882"/>
        <v>15000</v>
      </c>
      <c r="BE679" s="24">
        <f t="shared" ca="1" si="882"/>
        <v>15000</v>
      </c>
      <c r="BF679" s="24">
        <f t="shared" ca="1" si="882"/>
        <v>15000</v>
      </c>
      <c r="BG679" s="24">
        <f t="shared" ca="1" si="882"/>
        <v>15000</v>
      </c>
      <c r="BH679" s="24">
        <f t="shared" ca="1" si="882"/>
        <v>15000</v>
      </c>
      <c r="BI679" s="24">
        <f t="shared" ca="1" si="882"/>
        <v>15000</v>
      </c>
      <c r="BJ679" s="24">
        <f t="shared" ca="1" si="882"/>
        <v>15000</v>
      </c>
      <c r="BK679" s="24">
        <f t="shared" ca="1" si="882"/>
        <v>15000</v>
      </c>
      <c r="BL679" s="24">
        <f t="shared" ca="1" si="882"/>
        <v>15000</v>
      </c>
      <c r="BM679" s="24">
        <f t="shared" ca="1" si="882"/>
        <v>15000</v>
      </c>
      <c r="BN679" s="24">
        <f t="shared" ca="1" si="882"/>
        <v>15000</v>
      </c>
      <c r="BO679" s="24">
        <f t="shared" ca="1" si="882"/>
        <v>15000</v>
      </c>
      <c r="BP679" s="24">
        <f t="shared" ca="1" si="882"/>
        <v>15000</v>
      </c>
      <c r="BQ679" s="24">
        <f t="shared" ca="1" si="882"/>
        <v>15000</v>
      </c>
      <c r="BR679" s="24">
        <f t="shared" ca="1" si="882"/>
        <v>15000</v>
      </c>
      <c r="BS679" s="24">
        <f t="shared" ca="1" si="882"/>
        <v>15000</v>
      </c>
      <c r="BT679" s="24">
        <f t="shared" ca="1" si="882"/>
        <v>15000</v>
      </c>
      <c r="BU679" s="24">
        <f t="shared" ca="1" si="882"/>
        <v>15000</v>
      </c>
      <c r="BV679" s="24">
        <f t="shared" ca="1" si="882"/>
        <v>15000</v>
      </c>
      <c r="BW679" s="24">
        <f t="shared" ca="1" si="882"/>
        <v>15000</v>
      </c>
      <c r="BX679" s="24">
        <f t="shared" ca="1" si="882"/>
        <v>15000</v>
      </c>
      <c r="BY679" s="24">
        <f t="shared" ca="1" si="882"/>
        <v>15000</v>
      </c>
      <c r="BZ679" s="24">
        <f t="shared" ca="1" si="882"/>
        <v>15000</v>
      </c>
      <c r="CA679" s="24">
        <f t="shared" ca="1" si="882"/>
        <v>15000</v>
      </c>
      <c r="CB679" s="24">
        <f t="shared" ca="1" si="882"/>
        <v>15000</v>
      </c>
      <c r="CC679" s="24">
        <f t="shared" ca="1" si="882"/>
        <v>15000</v>
      </c>
      <c r="CD679" s="24">
        <f t="shared" ca="1" si="882"/>
        <v>15000</v>
      </c>
      <c r="CE679" s="24">
        <f t="shared" ca="1" si="882"/>
        <v>15000</v>
      </c>
      <c r="CF679" s="24">
        <f t="shared" ca="1" si="880"/>
        <v>15000</v>
      </c>
      <c r="CG679" s="24">
        <f t="shared" ca="1" si="880"/>
        <v>15000</v>
      </c>
      <c r="CH679" s="24">
        <f t="shared" ca="1" si="880"/>
        <v>15000</v>
      </c>
      <c r="CI679" s="24">
        <f t="shared" ca="1" si="880"/>
        <v>15000</v>
      </c>
      <c r="CJ679" s="24">
        <f t="shared" ca="1" si="880"/>
        <v>15000</v>
      </c>
      <c r="CK679" s="24">
        <f t="shared" ca="1" si="880"/>
        <v>15000</v>
      </c>
      <c r="CL679" s="24">
        <f t="shared" ca="1" si="880"/>
        <v>15000</v>
      </c>
      <c r="CM679" s="24" t="e">
        <f t="shared" ca="1" si="880"/>
        <v>#N/A</v>
      </c>
      <c r="CN679" s="24" t="e">
        <f t="shared" ca="1" si="880"/>
        <v>#N/A</v>
      </c>
      <c r="CO679" s="24" t="e">
        <f t="shared" ca="1" si="880"/>
        <v>#N/A</v>
      </c>
      <c r="CP679" s="24" t="e">
        <f t="shared" ca="1" si="880"/>
        <v>#N/A</v>
      </c>
      <c r="CQ679" s="24" t="e">
        <f t="shared" ca="1" si="880"/>
        <v>#N/A</v>
      </c>
      <c r="CR679" s="24" t="e">
        <f t="shared" ca="1" si="880"/>
        <v>#N/A</v>
      </c>
      <c r="CS679" s="24" t="e">
        <f t="shared" ca="1" si="880"/>
        <v>#N/A</v>
      </c>
      <c r="CT679" s="24" t="e">
        <f t="shared" ca="1" si="880"/>
        <v>#N/A</v>
      </c>
      <c r="CU679" s="24" t="e">
        <f t="shared" ca="1" si="880"/>
        <v>#N/A</v>
      </c>
      <c r="CV679" s="24" t="e">
        <f t="shared" ca="1" si="880"/>
        <v>#N/A</v>
      </c>
      <c r="CW679" s="24" t="e">
        <f t="shared" ca="1" si="880"/>
        <v>#N/A</v>
      </c>
      <c r="CX679" s="24" t="e">
        <f t="shared" ca="1" si="880"/>
        <v>#N/A</v>
      </c>
      <c r="CY679" s="24" t="e">
        <f t="shared" ca="1" si="880"/>
        <v>#N/A</v>
      </c>
      <c r="CZ679" s="24" t="e">
        <f t="shared" ca="1" si="880"/>
        <v>#N/A</v>
      </c>
      <c r="DA679" s="24" t="e">
        <f t="shared" ca="1" si="880"/>
        <v>#N/A</v>
      </c>
      <c r="DB679" s="24" t="e">
        <f t="shared" ca="1" si="880"/>
        <v>#N/A</v>
      </c>
      <c r="DC679" s="24" t="e">
        <f t="shared" ca="1" si="880"/>
        <v>#N/A</v>
      </c>
      <c r="DD679" s="24" t="e">
        <f t="shared" ca="1" si="880"/>
        <v>#N/A</v>
      </c>
      <c r="DE679" s="24" t="e">
        <f t="shared" ca="1" si="880"/>
        <v>#N/A</v>
      </c>
      <c r="DF679" s="24" t="e">
        <f t="shared" ca="1" si="880"/>
        <v>#N/A</v>
      </c>
      <c r="DG679" s="24" t="e">
        <f t="shared" ca="1" si="880"/>
        <v>#N/A</v>
      </c>
      <c r="DH679" s="24" t="e">
        <f t="shared" ca="1" si="880"/>
        <v>#N/A</v>
      </c>
      <c r="DI679" s="24" t="e">
        <f t="shared" ca="1" si="880"/>
        <v>#N/A</v>
      </c>
      <c r="DJ679" s="24" t="e">
        <f t="shared" ca="1" si="880"/>
        <v>#N/A</v>
      </c>
      <c r="DK679" s="24" t="e">
        <f t="shared" ca="1" si="880"/>
        <v>#N/A</v>
      </c>
      <c r="DL679" s="24" t="e">
        <f t="shared" ca="1" si="880"/>
        <v>#N/A</v>
      </c>
    </row>
    <row r="680" spans="1:116" x14ac:dyDescent="0.35">
      <c r="D680" t="s">
        <v>812</v>
      </c>
      <c r="E680" s="8" t="str">
        <f t="shared" si="865"/>
        <v>680 LISTSALES-PV</v>
      </c>
      <c r="G680" s="158" t="s">
        <v>810</v>
      </c>
      <c r="H680" s="31"/>
      <c r="I680" s="73"/>
      <c r="J680" s="73"/>
      <c r="K680" s="258">
        <f t="shared" ca="1" si="878"/>
        <v>120000</v>
      </c>
      <c r="L680" s="258">
        <f t="shared" ca="1" si="878"/>
        <v>120000</v>
      </c>
      <c r="M680" s="258">
        <f t="shared" ca="1" si="878"/>
        <v>120000</v>
      </c>
      <c r="N680" s="258">
        <f t="shared" ca="1" si="878"/>
        <v>120000</v>
      </c>
      <c r="O680" s="258">
        <f t="shared" ca="1" si="878"/>
        <v>120000</v>
      </c>
      <c r="P680" s="258">
        <f t="shared" ca="1" si="878"/>
        <v>120000</v>
      </c>
      <c r="R680" s="33"/>
      <c r="S680" s="138">
        <f t="shared" ca="1" si="881"/>
        <v>10000</v>
      </c>
      <c r="T680" s="138">
        <f t="shared" ca="1" si="882"/>
        <v>10000</v>
      </c>
      <c r="U680" s="138">
        <f t="shared" ca="1" si="882"/>
        <v>10000</v>
      </c>
      <c r="V680" s="138">
        <f t="shared" ca="1" si="882"/>
        <v>10000</v>
      </c>
      <c r="W680" s="138">
        <f t="shared" ca="1" si="882"/>
        <v>10000</v>
      </c>
      <c r="X680" s="138">
        <f t="shared" ca="1" si="882"/>
        <v>10000</v>
      </c>
      <c r="Y680" s="138">
        <f t="shared" ca="1" si="882"/>
        <v>10000</v>
      </c>
      <c r="Z680" s="138">
        <f t="shared" ca="1" si="882"/>
        <v>10000</v>
      </c>
      <c r="AA680" s="138">
        <f t="shared" ca="1" si="882"/>
        <v>10000</v>
      </c>
      <c r="AB680" s="138">
        <f t="shared" ca="1" si="882"/>
        <v>10000</v>
      </c>
      <c r="AC680" s="138">
        <f t="shared" ca="1" si="882"/>
        <v>10000</v>
      </c>
      <c r="AD680" s="138">
        <f t="shared" ca="1" si="882"/>
        <v>10000</v>
      </c>
      <c r="AE680" s="138">
        <f t="shared" ca="1" si="882"/>
        <v>10000</v>
      </c>
      <c r="AF680" s="138">
        <f t="shared" ca="1" si="882"/>
        <v>10000</v>
      </c>
      <c r="AG680" s="138">
        <f t="shared" ca="1" si="882"/>
        <v>10000</v>
      </c>
      <c r="AH680" s="138">
        <f t="shared" ca="1" si="882"/>
        <v>10000</v>
      </c>
      <c r="AI680" s="138">
        <f t="shared" ca="1" si="882"/>
        <v>10000</v>
      </c>
      <c r="AJ680" s="138">
        <f t="shared" ca="1" si="882"/>
        <v>10000</v>
      </c>
      <c r="AK680" s="138">
        <f t="shared" ca="1" si="882"/>
        <v>10000</v>
      </c>
      <c r="AL680" s="138">
        <f t="shared" ca="1" si="882"/>
        <v>10000</v>
      </c>
      <c r="AM680" s="138">
        <f t="shared" ca="1" si="882"/>
        <v>10000</v>
      </c>
      <c r="AN680" s="138">
        <f t="shared" ca="1" si="882"/>
        <v>10000</v>
      </c>
      <c r="AO680" s="138">
        <f t="shared" ca="1" si="882"/>
        <v>10000</v>
      </c>
      <c r="AP680" s="138">
        <f t="shared" ca="1" si="882"/>
        <v>10000</v>
      </c>
      <c r="AQ680" s="138">
        <f t="shared" ca="1" si="882"/>
        <v>10000</v>
      </c>
      <c r="AR680" s="138">
        <f t="shared" ca="1" si="882"/>
        <v>10000</v>
      </c>
      <c r="AS680" s="138">
        <f t="shared" ca="1" si="882"/>
        <v>10000</v>
      </c>
      <c r="AT680" s="138">
        <f t="shared" ca="1" si="882"/>
        <v>10000</v>
      </c>
      <c r="AU680" s="138">
        <f t="shared" ca="1" si="882"/>
        <v>10000</v>
      </c>
      <c r="AV680" s="138">
        <f t="shared" ca="1" si="882"/>
        <v>10000</v>
      </c>
      <c r="AW680" s="138">
        <f t="shared" ca="1" si="882"/>
        <v>10000</v>
      </c>
      <c r="AX680" s="138">
        <f t="shared" ca="1" si="882"/>
        <v>10000</v>
      </c>
      <c r="AY680" s="138">
        <f t="shared" ca="1" si="882"/>
        <v>10000</v>
      </c>
      <c r="AZ680" s="138">
        <f t="shared" ca="1" si="882"/>
        <v>10000</v>
      </c>
      <c r="BA680" s="138">
        <f t="shared" ca="1" si="882"/>
        <v>10000</v>
      </c>
      <c r="BB680" s="138">
        <f t="shared" ca="1" si="882"/>
        <v>10000</v>
      </c>
      <c r="BC680" s="138">
        <f t="shared" ca="1" si="882"/>
        <v>10000</v>
      </c>
      <c r="BD680" s="138">
        <f t="shared" ca="1" si="882"/>
        <v>10000</v>
      </c>
      <c r="BE680" s="138">
        <f t="shared" ca="1" si="882"/>
        <v>10000</v>
      </c>
      <c r="BF680" s="138">
        <f t="shared" ca="1" si="882"/>
        <v>10000</v>
      </c>
      <c r="BG680" s="138">
        <f t="shared" ca="1" si="882"/>
        <v>10000</v>
      </c>
      <c r="BH680" s="138">
        <f t="shared" ca="1" si="882"/>
        <v>10000</v>
      </c>
      <c r="BI680" s="138">
        <f t="shared" ca="1" si="882"/>
        <v>10000</v>
      </c>
      <c r="BJ680" s="138">
        <f t="shared" ca="1" si="882"/>
        <v>10000</v>
      </c>
      <c r="BK680" s="138">
        <f t="shared" ca="1" si="882"/>
        <v>10000</v>
      </c>
      <c r="BL680" s="138">
        <f t="shared" ca="1" si="882"/>
        <v>10000</v>
      </c>
      <c r="BM680" s="138">
        <f t="shared" ca="1" si="882"/>
        <v>10000</v>
      </c>
      <c r="BN680" s="138">
        <f t="shared" ca="1" si="882"/>
        <v>10000</v>
      </c>
      <c r="BO680" s="138">
        <f t="shared" ca="1" si="882"/>
        <v>10000</v>
      </c>
      <c r="BP680" s="138">
        <f t="shared" ca="1" si="882"/>
        <v>10000</v>
      </c>
      <c r="BQ680" s="138">
        <f t="shared" ca="1" si="882"/>
        <v>10000</v>
      </c>
      <c r="BR680" s="138">
        <f t="shared" ca="1" si="882"/>
        <v>10000</v>
      </c>
      <c r="BS680" s="138">
        <f t="shared" ca="1" si="882"/>
        <v>10000</v>
      </c>
      <c r="BT680" s="138">
        <f t="shared" ca="1" si="882"/>
        <v>10000</v>
      </c>
      <c r="BU680" s="138">
        <f t="shared" ca="1" si="882"/>
        <v>10000</v>
      </c>
      <c r="BV680" s="138">
        <f t="shared" ca="1" si="882"/>
        <v>10000</v>
      </c>
      <c r="BW680" s="138">
        <f t="shared" ca="1" si="882"/>
        <v>10000</v>
      </c>
      <c r="BX680" s="138">
        <f t="shared" ca="1" si="882"/>
        <v>10000</v>
      </c>
      <c r="BY680" s="138">
        <f t="shared" ca="1" si="882"/>
        <v>10000</v>
      </c>
      <c r="BZ680" s="138">
        <f t="shared" ca="1" si="882"/>
        <v>10000</v>
      </c>
      <c r="CA680" s="138">
        <f t="shared" ca="1" si="882"/>
        <v>10000</v>
      </c>
      <c r="CB680" s="138">
        <f t="shared" ca="1" si="882"/>
        <v>10000</v>
      </c>
      <c r="CC680" s="138">
        <f t="shared" ca="1" si="882"/>
        <v>10000</v>
      </c>
      <c r="CD680" s="138">
        <f t="shared" ca="1" si="882"/>
        <v>10000</v>
      </c>
      <c r="CE680" s="138">
        <f t="shared" ca="1" si="882"/>
        <v>10000</v>
      </c>
      <c r="CF680" s="138">
        <f t="shared" ca="1" si="880"/>
        <v>10000</v>
      </c>
      <c r="CG680" s="138">
        <f t="shared" ca="1" si="880"/>
        <v>10000</v>
      </c>
      <c r="CH680" s="138">
        <f t="shared" ca="1" si="880"/>
        <v>10000</v>
      </c>
      <c r="CI680" s="138">
        <f t="shared" ca="1" si="880"/>
        <v>10000</v>
      </c>
      <c r="CJ680" s="138">
        <f t="shared" ca="1" si="880"/>
        <v>10000</v>
      </c>
      <c r="CK680" s="138">
        <f t="shared" ca="1" si="880"/>
        <v>10000</v>
      </c>
      <c r="CL680" s="138">
        <f t="shared" ca="1" si="880"/>
        <v>10000</v>
      </c>
      <c r="CM680" s="138" t="e">
        <f t="shared" ca="1" si="880"/>
        <v>#N/A</v>
      </c>
      <c r="CN680" s="138" t="e">
        <f t="shared" ca="1" si="880"/>
        <v>#N/A</v>
      </c>
      <c r="CO680" s="138" t="e">
        <f t="shared" ca="1" si="880"/>
        <v>#N/A</v>
      </c>
      <c r="CP680" s="138" t="e">
        <f t="shared" ca="1" si="880"/>
        <v>#N/A</v>
      </c>
      <c r="CQ680" s="138" t="e">
        <f t="shared" ca="1" si="880"/>
        <v>#N/A</v>
      </c>
      <c r="CR680" s="138" t="e">
        <f t="shared" ca="1" si="880"/>
        <v>#N/A</v>
      </c>
      <c r="CS680" s="138" t="e">
        <f t="shared" ca="1" si="880"/>
        <v>#N/A</v>
      </c>
      <c r="CT680" s="138" t="e">
        <f t="shared" ca="1" si="880"/>
        <v>#N/A</v>
      </c>
      <c r="CU680" s="138" t="e">
        <f t="shared" ca="1" si="880"/>
        <v>#N/A</v>
      </c>
      <c r="CV680" s="138" t="e">
        <f t="shared" ca="1" si="880"/>
        <v>#N/A</v>
      </c>
      <c r="CW680" s="138" t="e">
        <f t="shared" ca="1" si="880"/>
        <v>#N/A</v>
      </c>
      <c r="CX680" s="138" t="e">
        <f t="shared" ca="1" si="880"/>
        <v>#N/A</v>
      </c>
      <c r="CY680" s="138" t="e">
        <f t="shared" ca="1" si="880"/>
        <v>#N/A</v>
      </c>
      <c r="CZ680" s="138" t="e">
        <f t="shared" ca="1" si="880"/>
        <v>#N/A</v>
      </c>
      <c r="DA680" s="138" t="e">
        <f t="shared" ca="1" si="880"/>
        <v>#N/A</v>
      </c>
      <c r="DB680" s="138" t="e">
        <f t="shared" ca="1" si="880"/>
        <v>#N/A</v>
      </c>
      <c r="DC680" s="138" t="e">
        <f t="shared" ca="1" si="880"/>
        <v>#N/A</v>
      </c>
      <c r="DD680" s="138" t="e">
        <f t="shared" ca="1" si="880"/>
        <v>#N/A</v>
      </c>
      <c r="DE680" s="138" t="e">
        <f t="shared" ca="1" si="880"/>
        <v>#N/A</v>
      </c>
      <c r="DF680" s="138" t="e">
        <f t="shared" ca="1" si="880"/>
        <v>#N/A</v>
      </c>
      <c r="DG680" s="138" t="e">
        <f t="shared" ca="1" si="880"/>
        <v>#N/A</v>
      </c>
      <c r="DH680" s="138" t="e">
        <f t="shared" ca="1" si="880"/>
        <v>#N/A</v>
      </c>
      <c r="DI680" s="138" t="e">
        <f t="shared" ca="1" si="880"/>
        <v>#N/A</v>
      </c>
      <c r="DJ680" s="138" t="e">
        <f t="shared" ca="1" si="880"/>
        <v>#N/A</v>
      </c>
      <c r="DK680" s="138" t="e">
        <f t="shared" ca="1" si="880"/>
        <v>#N/A</v>
      </c>
      <c r="DL680" s="138" t="e">
        <f t="shared" ca="1" si="880"/>
        <v>#N/A</v>
      </c>
    </row>
    <row r="681" spans="1:116" x14ac:dyDescent="0.35">
      <c r="A681" s="27"/>
      <c r="B681" s="27"/>
      <c r="C681" t="s">
        <v>198</v>
      </c>
      <c r="D681" t="s">
        <v>812</v>
      </c>
      <c r="E681" s="8" t="str">
        <f t="shared" si="865"/>
        <v>681 LISTSALES-PV</v>
      </c>
      <c r="F681" s="27"/>
      <c r="G681" s="126" t="s">
        <v>815</v>
      </c>
      <c r="H681" s="31"/>
      <c r="I681" s="73"/>
      <c r="J681" s="73"/>
      <c r="K681" s="33">
        <f t="shared" ca="1" si="878"/>
        <v>600000</v>
      </c>
      <c r="L681" s="33">
        <f t="shared" ca="1" si="878"/>
        <v>600000</v>
      </c>
      <c r="M681" s="33">
        <f t="shared" ca="1" si="878"/>
        <v>600000</v>
      </c>
      <c r="N681" s="33">
        <f t="shared" ca="1" si="878"/>
        <v>600000</v>
      </c>
      <c r="O681" s="33">
        <f t="shared" ca="1" si="878"/>
        <v>600000</v>
      </c>
      <c r="P681" s="33">
        <f t="shared" ca="1" si="878"/>
        <v>600000</v>
      </c>
      <c r="R681" s="33"/>
      <c r="S681" s="33">
        <f ca="1">SUM(S676:S680)</f>
        <v>50000</v>
      </c>
      <c r="T681" s="33">
        <f t="shared" ref="T681:CE681" ca="1" si="883">SUM(T676:T680)</f>
        <v>50000</v>
      </c>
      <c r="U681" s="33">
        <f t="shared" ca="1" si="883"/>
        <v>50000</v>
      </c>
      <c r="V681" s="33">
        <f t="shared" ca="1" si="883"/>
        <v>50000</v>
      </c>
      <c r="W681" s="33">
        <f t="shared" ca="1" si="883"/>
        <v>50000</v>
      </c>
      <c r="X681" s="33">
        <f t="shared" ca="1" si="883"/>
        <v>50000</v>
      </c>
      <c r="Y681" s="33">
        <f t="shared" ca="1" si="883"/>
        <v>50000</v>
      </c>
      <c r="Z681" s="33">
        <f t="shared" ca="1" si="883"/>
        <v>50000</v>
      </c>
      <c r="AA681" s="33">
        <f t="shared" ca="1" si="883"/>
        <v>50000</v>
      </c>
      <c r="AB681" s="33">
        <f t="shared" ca="1" si="883"/>
        <v>50000</v>
      </c>
      <c r="AC681" s="33">
        <f t="shared" ca="1" si="883"/>
        <v>50000</v>
      </c>
      <c r="AD681" s="33">
        <f t="shared" ca="1" si="883"/>
        <v>50000</v>
      </c>
      <c r="AE681" s="33">
        <f t="shared" ca="1" si="883"/>
        <v>50000</v>
      </c>
      <c r="AF681" s="33">
        <f t="shared" ca="1" si="883"/>
        <v>50000</v>
      </c>
      <c r="AG681" s="33">
        <f t="shared" ca="1" si="883"/>
        <v>50000</v>
      </c>
      <c r="AH681" s="33">
        <f t="shared" ca="1" si="883"/>
        <v>50000</v>
      </c>
      <c r="AI681" s="33">
        <f t="shared" ca="1" si="883"/>
        <v>50000</v>
      </c>
      <c r="AJ681" s="33">
        <f t="shared" ca="1" si="883"/>
        <v>50000</v>
      </c>
      <c r="AK681" s="33">
        <f t="shared" ca="1" si="883"/>
        <v>50000</v>
      </c>
      <c r="AL681" s="33">
        <f t="shared" ca="1" si="883"/>
        <v>50000</v>
      </c>
      <c r="AM681" s="33">
        <f t="shared" ca="1" si="883"/>
        <v>50000</v>
      </c>
      <c r="AN681" s="33">
        <f t="shared" ca="1" si="883"/>
        <v>50000</v>
      </c>
      <c r="AO681" s="33">
        <f t="shared" ca="1" si="883"/>
        <v>50000</v>
      </c>
      <c r="AP681" s="33">
        <f t="shared" ca="1" si="883"/>
        <v>50000</v>
      </c>
      <c r="AQ681" s="33">
        <f t="shared" ca="1" si="883"/>
        <v>50000</v>
      </c>
      <c r="AR681" s="33">
        <f t="shared" ca="1" si="883"/>
        <v>50000</v>
      </c>
      <c r="AS681" s="33">
        <f t="shared" ca="1" si="883"/>
        <v>50000</v>
      </c>
      <c r="AT681" s="33">
        <f t="shared" ca="1" si="883"/>
        <v>50000</v>
      </c>
      <c r="AU681" s="33">
        <f t="shared" ca="1" si="883"/>
        <v>50000</v>
      </c>
      <c r="AV681" s="33">
        <f t="shared" ca="1" si="883"/>
        <v>50000</v>
      </c>
      <c r="AW681" s="33">
        <f t="shared" ca="1" si="883"/>
        <v>50000</v>
      </c>
      <c r="AX681" s="33">
        <f t="shared" ca="1" si="883"/>
        <v>50000</v>
      </c>
      <c r="AY681" s="33">
        <f t="shared" ca="1" si="883"/>
        <v>50000</v>
      </c>
      <c r="AZ681" s="33">
        <f t="shared" ca="1" si="883"/>
        <v>50000</v>
      </c>
      <c r="BA681" s="33">
        <f t="shared" ca="1" si="883"/>
        <v>50000</v>
      </c>
      <c r="BB681" s="33">
        <f t="shared" ca="1" si="883"/>
        <v>50000</v>
      </c>
      <c r="BC681" s="33">
        <f t="shared" ca="1" si="883"/>
        <v>50000</v>
      </c>
      <c r="BD681" s="33">
        <f t="shared" ca="1" si="883"/>
        <v>50000</v>
      </c>
      <c r="BE681" s="33">
        <f t="shared" ca="1" si="883"/>
        <v>50000</v>
      </c>
      <c r="BF681" s="33">
        <f t="shared" ca="1" si="883"/>
        <v>50000</v>
      </c>
      <c r="BG681" s="33">
        <f t="shared" ca="1" si="883"/>
        <v>50000</v>
      </c>
      <c r="BH681" s="33">
        <f t="shared" ca="1" si="883"/>
        <v>50000</v>
      </c>
      <c r="BI681" s="33">
        <f t="shared" ca="1" si="883"/>
        <v>50000</v>
      </c>
      <c r="BJ681" s="33">
        <f t="shared" ca="1" si="883"/>
        <v>50000</v>
      </c>
      <c r="BK681" s="33">
        <f t="shared" ca="1" si="883"/>
        <v>50000</v>
      </c>
      <c r="BL681" s="33">
        <f t="shared" ca="1" si="883"/>
        <v>50000</v>
      </c>
      <c r="BM681" s="33">
        <f t="shared" ca="1" si="883"/>
        <v>50000</v>
      </c>
      <c r="BN681" s="33">
        <f t="shared" ca="1" si="883"/>
        <v>50000</v>
      </c>
      <c r="BO681" s="33">
        <f t="shared" ca="1" si="883"/>
        <v>50000</v>
      </c>
      <c r="BP681" s="33">
        <f t="shared" ca="1" si="883"/>
        <v>50000</v>
      </c>
      <c r="BQ681" s="33">
        <f t="shared" ca="1" si="883"/>
        <v>50000</v>
      </c>
      <c r="BR681" s="33">
        <f t="shared" ca="1" si="883"/>
        <v>50000</v>
      </c>
      <c r="BS681" s="33">
        <f t="shared" ca="1" si="883"/>
        <v>50000</v>
      </c>
      <c r="BT681" s="33">
        <f t="shared" ca="1" si="883"/>
        <v>50000</v>
      </c>
      <c r="BU681" s="33">
        <f t="shared" ca="1" si="883"/>
        <v>50000</v>
      </c>
      <c r="BV681" s="33">
        <f t="shared" ca="1" si="883"/>
        <v>50000</v>
      </c>
      <c r="BW681" s="33">
        <f t="shared" ca="1" si="883"/>
        <v>50000</v>
      </c>
      <c r="BX681" s="33">
        <f t="shared" ca="1" si="883"/>
        <v>50000</v>
      </c>
      <c r="BY681" s="33">
        <f t="shared" ca="1" si="883"/>
        <v>50000</v>
      </c>
      <c r="BZ681" s="33">
        <f t="shared" ca="1" si="883"/>
        <v>50000</v>
      </c>
      <c r="CA681" s="33">
        <f t="shared" ca="1" si="883"/>
        <v>50000</v>
      </c>
      <c r="CB681" s="33">
        <f t="shared" ca="1" si="883"/>
        <v>50000</v>
      </c>
      <c r="CC681" s="33">
        <f t="shared" ca="1" si="883"/>
        <v>50000</v>
      </c>
      <c r="CD681" s="33">
        <f t="shared" ca="1" si="883"/>
        <v>50000</v>
      </c>
      <c r="CE681" s="33">
        <f t="shared" ca="1" si="883"/>
        <v>50000</v>
      </c>
      <c r="CF681" s="33">
        <f t="shared" ref="CF681:DL681" ca="1" si="884">SUM(CF676:CF680)</f>
        <v>50000</v>
      </c>
      <c r="CG681" s="33">
        <f t="shared" ca="1" si="884"/>
        <v>50000</v>
      </c>
      <c r="CH681" s="33">
        <f t="shared" ca="1" si="884"/>
        <v>50000</v>
      </c>
      <c r="CI681" s="33">
        <f t="shared" ca="1" si="884"/>
        <v>50000</v>
      </c>
      <c r="CJ681" s="33">
        <f t="shared" ca="1" si="884"/>
        <v>50000</v>
      </c>
      <c r="CK681" s="33">
        <f t="shared" ca="1" si="884"/>
        <v>50000</v>
      </c>
      <c r="CL681" s="33">
        <f t="shared" ca="1" si="884"/>
        <v>50000</v>
      </c>
      <c r="CM681" s="33" t="e">
        <f t="shared" ca="1" si="884"/>
        <v>#N/A</v>
      </c>
      <c r="CN681" s="33" t="e">
        <f t="shared" ca="1" si="884"/>
        <v>#N/A</v>
      </c>
      <c r="CO681" s="33" t="e">
        <f t="shared" ca="1" si="884"/>
        <v>#N/A</v>
      </c>
      <c r="CP681" s="33" t="e">
        <f t="shared" ca="1" si="884"/>
        <v>#N/A</v>
      </c>
      <c r="CQ681" s="33" t="e">
        <f t="shared" ca="1" si="884"/>
        <v>#N/A</v>
      </c>
      <c r="CR681" s="33" t="e">
        <f t="shared" ca="1" si="884"/>
        <v>#N/A</v>
      </c>
      <c r="CS681" s="33" t="e">
        <f t="shared" ca="1" si="884"/>
        <v>#N/A</v>
      </c>
      <c r="CT681" s="33" t="e">
        <f t="shared" ca="1" si="884"/>
        <v>#N/A</v>
      </c>
      <c r="CU681" s="33" t="e">
        <f t="shared" ca="1" si="884"/>
        <v>#N/A</v>
      </c>
      <c r="CV681" s="33" t="e">
        <f t="shared" ca="1" si="884"/>
        <v>#N/A</v>
      </c>
      <c r="CW681" s="33" t="e">
        <f t="shared" ca="1" si="884"/>
        <v>#N/A</v>
      </c>
      <c r="CX681" s="33" t="e">
        <f t="shared" ca="1" si="884"/>
        <v>#N/A</v>
      </c>
      <c r="CY681" s="33" t="e">
        <f t="shared" ca="1" si="884"/>
        <v>#N/A</v>
      </c>
      <c r="CZ681" s="33" t="e">
        <f t="shared" ca="1" si="884"/>
        <v>#N/A</v>
      </c>
      <c r="DA681" s="33" t="e">
        <f t="shared" ca="1" si="884"/>
        <v>#N/A</v>
      </c>
      <c r="DB681" s="33" t="e">
        <f t="shared" ca="1" si="884"/>
        <v>#N/A</v>
      </c>
      <c r="DC681" s="33" t="e">
        <f t="shared" ca="1" si="884"/>
        <v>#N/A</v>
      </c>
      <c r="DD681" s="33" t="e">
        <f t="shared" ca="1" si="884"/>
        <v>#N/A</v>
      </c>
      <c r="DE681" s="33" t="e">
        <f t="shared" ca="1" si="884"/>
        <v>#N/A</v>
      </c>
      <c r="DF681" s="33" t="e">
        <f t="shared" ca="1" si="884"/>
        <v>#N/A</v>
      </c>
      <c r="DG681" s="33" t="e">
        <f t="shared" ca="1" si="884"/>
        <v>#N/A</v>
      </c>
      <c r="DH681" s="33" t="e">
        <f t="shared" ca="1" si="884"/>
        <v>#N/A</v>
      </c>
      <c r="DI681" s="33" t="e">
        <f t="shared" ca="1" si="884"/>
        <v>#N/A</v>
      </c>
      <c r="DJ681" s="33" t="e">
        <f t="shared" ca="1" si="884"/>
        <v>#N/A</v>
      </c>
      <c r="DK681" s="33" t="e">
        <f t="shared" ca="1" si="884"/>
        <v>#N/A</v>
      </c>
      <c r="DL681" s="33" t="e">
        <f t="shared" ca="1" si="884"/>
        <v>#N/A</v>
      </c>
    </row>
    <row r="682" spans="1:116" x14ac:dyDescent="0.35">
      <c r="A682" s="27"/>
      <c r="B682" s="27"/>
      <c r="C682" s="27"/>
      <c r="D682" t="s">
        <v>812</v>
      </c>
      <c r="E682" s="8" t="str">
        <f t="shared" si="865"/>
        <v>682 LISTSALES-PV</v>
      </c>
      <c r="F682" s="27"/>
      <c r="G682" s="125"/>
      <c r="H682" s="31"/>
      <c r="I682" s="73"/>
      <c r="J682" s="73"/>
      <c r="K682" s="38"/>
      <c r="L682" s="38"/>
      <c r="M682" s="38"/>
      <c r="N682" s="38"/>
      <c r="O682" s="38"/>
      <c r="P682" s="38"/>
      <c r="R682" s="33"/>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38"/>
      <c r="BB682" s="38"/>
      <c r="BC682" s="38"/>
      <c r="BD682" s="38"/>
      <c r="BE682" s="38"/>
      <c r="BF682" s="38"/>
      <c r="BG682" s="38"/>
      <c r="BH682" s="38"/>
      <c r="BI682" s="38"/>
      <c r="BJ682" s="38"/>
      <c r="BK682" s="38"/>
      <c r="BL682" s="38"/>
      <c r="BM682" s="38"/>
      <c r="BN682" s="38"/>
      <c r="BO682" s="38"/>
      <c r="BP682" s="38"/>
      <c r="BQ682" s="38"/>
      <c r="BR682" s="38"/>
      <c r="BS682" s="38"/>
      <c r="BT682" s="38"/>
      <c r="BU682" s="38"/>
      <c r="BV682" s="38"/>
      <c r="BW682" s="38"/>
      <c r="BX682" s="38"/>
      <c r="BY682" s="38"/>
      <c r="BZ682" s="38"/>
      <c r="CA682" s="38"/>
      <c r="CB682" s="38"/>
      <c r="CC682" s="38"/>
      <c r="CD682" s="38"/>
      <c r="CE682" s="38"/>
      <c r="CF682" s="38"/>
      <c r="CG682" s="38"/>
      <c r="CH682" s="38"/>
      <c r="CI682" s="38"/>
      <c r="CJ682" s="38"/>
      <c r="CK682" s="38"/>
      <c r="CL682" s="38"/>
      <c r="CM682" s="38"/>
      <c r="CN682" s="38"/>
      <c r="CO682" s="38"/>
      <c r="CP682" s="38"/>
      <c r="CQ682" s="38"/>
      <c r="CR682" s="38"/>
      <c r="CS682" s="38"/>
      <c r="CT682" s="38"/>
      <c r="CU682" s="38"/>
      <c r="CV682" s="38"/>
      <c r="CW682" s="38"/>
      <c r="CX682" s="38"/>
      <c r="CY682" s="38"/>
      <c r="CZ682" s="38"/>
      <c r="DA682" s="38"/>
      <c r="DB682" s="38"/>
      <c r="DC682" s="38"/>
      <c r="DD682" s="38"/>
      <c r="DE682" s="38"/>
      <c r="DF682" s="38"/>
      <c r="DG682" s="38"/>
      <c r="DH682" s="38"/>
      <c r="DI682" s="38"/>
      <c r="DJ682" s="38"/>
      <c r="DK682" s="38"/>
      <c r="DL682" s="38"/>
    </row>
    <row r="683" spans="1:116" x14ac:dyDescent="0.35">
      <c r="D683" t="s">
        <v>812</v>
      </c>
      <c r="E683" s="8" t="str">
        <f t="shared" ref="E683:E696" si="885">ROW()&amp;" "&amp;D683</f>
        <v>683 LISTSALES-PV</v>
      </c>
      <c r="G683" s="95" t="str">
        <f>"$ COGS/"&amp;G702</f>
        <v>$ COGS/unit</v>
      </c>
      <c r="H683" s="31"/>
      <c r="I683" s="73"/>
      <c r="J683" s="73"/>
      <c r="K683" s="18"/>
      <c r="L683" s="18"/>
      <c r="M683" s="18"/>
      <c r="N683" s="18"/>
      <c r="O683" s="18"/>
      <c r="P683" s="18"/>
      <c r="R683" s="33"/>
      <c r="S683" s="19"/>
      <c r="T683" s="19"/>
      <c r="U683" s="19"/>
      <c r="V683" s="19"/>
      <c r="W683" s="19"/>
      <c r="X683" s="19"/>
      <c r="Y683" s="19"/>
      <c r="Z683" s="19"/>
      <c r="AA683" s="19"/>
      <c r="AB683" s="19"/>
      <c r="AC683" s="19"/>
      <c r="AD683" s="19"/>
      <c r="AE683" s="19"/>
      <c r="AF683" s="19"/>
      <c r="AG683" s="19"/>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c r="CK683" s="19"/>
      <c r="CL683" s="19"/>
      <c r="CN683" s="73"/>
      <c r="CO683" s="19"/>
      <c r="CP683" s="19"/>
      <c r="CQ683" s="19"/>
      <c r="CR683" s="19"/>
      <c r="CS683" s="19"/>
      <c r="CT683" s="19"/>
      <c r="CU683" s="19"/>
      <c r="CV683" s="19"/>
      <c r="CW683" s="19"/>
      <c r="CX683" s="19"/>
      <c r="CY683" s="19"/>
      <c r="CZ683" s="19"/>
      <c r="DA683" s="19"/>
      <c r="DB683" s="19"/>
      <c r="DC683" s="19"/>
      <c r="DD683" s="19"/>
      <c r="DE683" s="19"/>
      <c r="DF683" s="19"/>
      <c r="DG683" s="19"/>
      <c r="DH683" s="19"/>
      <c r="DI683" s="19"/>
      <c r="DJ683" s="19"/>
      <c r="DK683" s="19"/>
      <c r="DL683" s="19"/>
    </row>
    <row r="684" spans="1:116" x14ac:dyDescent="0.35">
      <c r="D684" t="s">
        <v>812</v>
      </c>
      <c r="E684" s="8" t="str">
        <f t="shared" si="885"/>
        <v>684 LISTSALES-PV</v>
      </c>
      <c r="G684" s="145" t="s">
        <v>519</v>
      </c>
      <c r="H684" s="31"/>
      <c r="I684" s="73"/>
      <c r="J684" s="73"/>
      <c r="K684" s="18">
        <v>10</v>
      </c>
      <c r="L684" s="18">
        <v>10</v>
      </c>
      <c r="M684" s="18">
        <v>10</v>
      </c>
      <c r="N684" s="18">
        <v>10</v>
      </c>
      <c r="O684" s="18">
        <v>10</v>
      </c>
      <c r="P684" s="18">
        <v>10</v>
      </c>
      <c r="R684" s="33"/>
      <c r="S684" s="19" cm="1">
        <f t="array" ref="S684">INDEX($K:$P,ROW(),MATCH(S$3,$K$2:$P$2,0))</f>
        <v>10</v>
      </c>
      <c r="T684" s="19" cm="1">
        <f t="array" ref="T684">INDEX($K:$P,ROW(),MATCH(T$3,$K$2:$P$2,0))</f>
        <v>10</v>
      </c>
      <c r="U684" s="19" cm="1">
        <f t="array" ref="U684">INDEX($K:$P,ROW(),MATCH(U$3,$K$2:$P$2,0))</f>
        <v>10</v>
      </c>
      <c r="V684" s="19" cm="1">
        <f t="array" ref="V684">INDEX($K:$P,ROW(),MATCH(V$3,$K$2:$P$2,0))</f>
        <v>10</v>
      </c>
      <c r="W684" s="19" cm="1">
        <f t="array" ref="W684">INDEX($K:$P,ROW(),MATCH(W$3,$K$2:$P$2,0))</f>
        <v>10</v>
      </c>
      <c r="X684" s="19" cm="1">
        <f t="array" ref="X684">INDEX($K:$P,ROW(),MATCH(X$3,$K$2:$P$2,0))</f>
        <v>10</v>
      </c>
      <c r="Y684" s="19" cm="1">
        <f t="array" ref="Y684">INDEX($K:$P,ROW(),MATCH(Y$3,$K$2:$P$2,0))</f>
        <v>10</v>
      </c>
      <c r="Z684" s="19" cm="1">
        <f t="array" ref="Z684">INDEX($K:$P,ROW(),MATCH(Z$3,$K$2:$P$2,0))</f>
        <v>10</v>
      </c>
      <c r="AA684" s="19" cm="1">
        <f t="array" ref="AA684">INDEX($K:$P,ROW(),MATCH(AA$3,$K$2:$P$2,0))</f>
        <v>10</v>
      </c>
      <c r="AB684" s="19" cm="1">
        <f t="array" ref="AB684">INDEX($K:$P,ROW(),MATCH(AB$3,$K$2:$P$2,0))</f>
        <v>10</v>
      </c>
      <c r="AC684" s="19" cm="1">
        <f t="array" ref="AC684">INDEX($K:$P,ROW(),MATCH(AC$3,$K$2:$P$2,0))</f>
        <v>10</v>
      </c>
      <c r="AD684" s="19" cm="1">
        <f t="array" ref="AD684">INDEX($K:$P,ROW(),MATCH(AD$3,$K$2:$P$2,0))</f>
        <v>10</v>
      </c>
      <c r="AE684" s="19" cm="1">
        <f t="array" ref="AE684">INDEX($K:$P,ROW(),MATCH(AE$3,$K$2:$P$2,0))</f>
        <v>10</v>
      </c>
      <c r="AF684" s="19" cm="1">
        <f t="array" ref="AF684">INDEX($K:$P,ROW(),MATCH(AF$3,$K$2:$P$2,0))</f>
        <v>10</v>
      </c>
      <c r="AG684" s="19" cm="1">
        <f t="array" ref="AG684">INDEX($K:$P,ROW(),MATCH(AG$3,$K$2:$P$2,0))</f>
        <v>10</v>
      </c>
      <c r="AH684" s="19" cm="1">
        <f t="array" ref="AH684">INDEX($K:$P,ROW(),MATCH(AH$3,$K$2:$P$2,0))</f>
        <v>10</v>
      </c>
      <c r="AI684" s="19" cm="1">
        <f t="array" ref="AI684">INDEX($K:$P,ROW(),MATCH(AI$3,$K$2:$P$2,0))</f>
        <v>10</v>
      </c>
      <c r="AJ684" s="19" cm="1">
        <f t="array" ref="AJ684">INDEX($K:$P,ROW(),MATCH(AJ$3,$K$2:$P$2,0))</f>
        <v>10</v>
      </c>
      <c r="AK684" s="19" cm="1">
        <f t="array" ref="AK684">INDEX($K:$P,ROW(),MATCH(AK$3,$K$2:$P$2,0))</f>
        <v>10</v>
      </c>
      <c r="AL684" s="19" cm="1">
        <f t="array" ref="AL684">INDEX($K:$P,ROW(),MATCH(AL$3,$K$2:$P$2,0))</f>
        <v>10</v>
      </c>
      <c r="AM684" s="19" cm="1">
        <f t="array" ref="AM684">INDEX($K:$P,ROW(),MATCH(AM$3,$K$2:$P$2,0))</f>
        <v>10</v>
      </c>
      <c r="AN684" s="19" cm="1">
        <f t="array" ref="AN684">INDEX($K:$P,ROW(),MATCH(AN$3,$K$2:$P$2,0))</f>
        <v>10</v>
      </c>
      <c r="AO684" s="19" cm="1">
        <f t="array" ref="AO684">INDEX($K:$P,ROW(),MATCH(AO$3,$K$2:$P$2,0))</f>
        <v>10</v>
      </c>
      <c r="AP684" s="19" cm="1">
        <f t="array" ref="AP684">INDEX($K:$P,ROW(),MATCH(AP$3,$K$2:$P$2,0))</f>
        <v>10</v>
      </c>
      <c r="AQ684" s="19" cm="1">
        <f t="array" ref="AQ684">INDEX($K:$P,ROW(),MATCH(AQ$3,$K$2:$P$2,0))</f>
        <v>10</v>
      </c>
      <c r="AR684" s="19" cm="1">
        <f t="array" ref="AR684">INDEX($K:$P,ROW(),MATCH(AR$3,$K$2:$P$2,0))</f>
        <v>10</v>
      </c>
      <c r="AS684" s="19" cm="1">
        <f t="array" ref="AS684">INDEX($K:$P,ROW(),MATCH(AS$3,$K$2:$P$2,0))</f>
        <v>10</v>
      </c>
      <c r="AT684" s="19" cm="1">
        <f t="array" ref="AT684">INDEX($K:$P,ROW(),MATCH(AT$3,$K$2:$P$2,0))</f>
        <v>10</v>
      </c>
      <c r="AU684" s="19" cm="1">
        <f t="array" ref="AU684">INDEX($K:$P,ROW(),MATCH(AU$3,$K$2:$P$2,0))</f>
        <v>10</v>
      </c>
      <c r="AV684" s="19" cm="1">
        <f t="array" ref="AV684">INDEX($K:$P,ROW(),MATCH(AV$3,$K$2:$P$2,0))</f>
        <v>10</v>
      </c>
      <c r="AW684" s="19" cm="1">
        <f t="array" ref="AW684">INDEX($K:$P,ROW(),MATCH(AW$3,$K$2:$P$2,0))</f>
        <v>10</v>
      </c>
      <c r="AX684" s="19" cm="1">
        <f t="array" ref="AX684">INDEX($K:$P,ROW(),MATCH(AX$3,$K$2:$P$2,0))</f>
        <v>10</v>
      </c>
      <c r="AY684" s="19" cm="1">
        <f t="array" ref="AY684">INDEX($K:$P,ROW(),MATCH(AY$3,$K$2:$P$2,0))</f>
        <v>10</v>
      </c>
      <c r="AZ684" s="19" cm="1">
        <f t="array" ref="AZ684">INDEX($K:$P,ROW(),MATCH(AZ$3,$K$2:$P$2,0))</f>
        <v>10</v>
      </c>
      <c r="BA684" s="19" cm="1">
        <f t="array" ref="BA684">INDEX($K:$P,ROW(),MATCH(BA$3,$K$2:$P$2,0))</f>
        <v>10</v>
      </c>
      <c r="BB684" s="19" cm="1">
        <f t="array" ref="BB684">INDEX($K:$P,ROW(),MATCH(BB$3,$K$2:$P$2,0))</f>
        <v>10</v>
      </c>
      <c r="BC684" s="19" cm="1">
        <f t="array" ref="BC684">INDEX($K:$P,ROW(),MATCH(BC$3,$K$2:$P$2,0))</f>
        <v>10</v>
      </c>
      <c r="BD684" s="19" cm="1">
        <f t="array" ref="BD684">INDEX($K:$P,ROW(),MATCH(BD$3,$K$2:$P$2,0))</f>
        <v>10</v>
      </c>
      <c r="BE684" s="19" cm="1">
        <f t="array" ref="BE684">INDEX($K:$P,ROW(),MATCH(BE$3,$K$2:$P$2,0))</f>
        <v>10</v>
      </c>
      <c r="BF684" s="19" cm="1">
        <f t="array" ref="BF684">INDEX($K:$P,ROW(),MATCH(BF$3,$K$2:$P$2,0))</f>
        <v>10</v>
      </c>
      <c r="BG684" s="19" cm="1">
        <f t="array" ref="BG684">INDEX($K:$P,ROW(),MATCH(BG$3,$K$2:$P$2,0))</f>
        <v>10</v>
      </c>
      <c r="BH684" s="19" cm="1">
        <f t="array" ref="BH684">INDEX($K:$P,ROW(),MATCH(BH$3,$K$2:$P$2,0))</f>
        <v>10</v>
      </c>
      <c r="BI684" s="19" cm="1">
        <f t="array" ref="BI684">INDEX($K:$P,ROW(),MATCH(BI$3,$K$2:$P$2,0))</f>
        <v>10</v>
      </c>
      <c r="BJ684" s="19" cm="1">
        <f t="array" ref="BJ684">INDEX($K:$P,ROW(),MATCH(BJ$3,$K$2:$P$2,0))</f>
        <v>10</v>
      </c>
      <c r="BK684" s="19" cm="1">
        <f t="array" ref="BK684">INDEX($K:$P,ROW(),MATCH(BK$3,$K$2:$P$2,0))</f>
        <v>10</v>
      </c>
      <c r="BL684" s="19" cm="1">
        <f t="array" ref="BL684">INDEX($K:$P,ROW(),MATCH(BL$3,$K$2:$P$2,0))</f>
        <v>10</v>
      </c>
      <c r="BM684" s="19" cm="1">
        <f t="array" ref="BM684">INDEX($K:$P,ROW(),MATCH(BM$3,$K$2:$P$2,0))</f>
        <v>10</v>
      </c>
      <c r="BN684" s="19" cm="1">
        <f t="array" ref="BN684">INDEX($K:$P,ROW(),MATCH(BN$3,$K$2:$P$2,0))</f>
        <v>10</v>
      </c>
      <c r="BO684" s="19" cm="1">
        <f t="array" ref="BO684">INDEX($K:$P,ROW(),MATCH(BO$3,$K$2:$P$2,0))</f>
        <v>10</v>
      </c>
      <c r="BP684" s="19" cm="1">
        <f t="array" ref="BP684">INDEX($K:$P,ROW(),MATCH(BP$3,$K$2:$P$2,0))</f>
        <v>10</v>
      </c>
      <c r="BQ684" s="19" cm="1">
        <f t="array" ref="BQ684">INDEX($K:$P,ROW(),MATCH(BQ$3,$K$2:$P$2,0))</f>
        <v>10</v>
      </c>
      <c r="BR684" s="19" cm="1">
        <f t="array" ref="BR684">INDEX($K:$P,ROW(),MATCH(BR$3,$K$2:$P$2,0))</f>
        <v>10</v>
      </c>
      <c r="BS684" s="19" cm="1">
        <f t="array" ref="BS684">INDEX($K:$P,ROW(),MATCH(BS$3,$K$2:$P$2,0))</f>
        <v>10</v>
      </c>
      <c r="BT684" s="19" cm="1">
        <f t="array" ref="BT684">INDEX($K:$P,ROW(),MATCH(BT$3,$K$2:$P$2,0))</f>
        <v>10</v>
      </c>
      <c r="BU684" s="19" cm="1">
        <f t="array" ref="BU684">INDEX($K:$P,ROW(),MATCH(BU$3,$K$2:$P$2,0))</f>
        <v>10</v>
      </c>
      <c r="BV684" s="19" cm="1">
        <f t="array" ref="BV684">INDEX($K:$P,ROW(),MATCH(BV$3,$K$2:$P$2,0))</f>
        <v>10</v>
      </c>
      <c r="BW684" s="19" cm="1">
        <f t="array" ref="BW684">INDEX($K:$P,ROW(),MATCH(BW$3,$K$2:$P$2,0))</f>
        <v>10</v>
      </c>
      <c r="BX684" s="19" cm="1">
        <f t="array" ref="BX684">INDEX($K:$P,ROW(),MATCH(BX$3,$K$2:$P$2,0))</f>
        <v>10</v>
      </c>
      <c r="BY684" s="19" cm="1">
        <f t="array" ref="BY684">INDEX($K:$P,ROW(),MATCH(BY$3,$K$2:$P$2,0))</f>
        <v>10</v>
      </c>
      <c r="BZ684" s="19" cm="1">
        <f t="array" ref="BZ684">INDEX($K:$P,ROW(),MATCH(BZ$3,$K$2:$P$2,0))</f>
        <v>10</v>
      </c>
      <c r="CA684" s="19" cm="1">
        <f t="array" ref="CA684">INDEX($K:$P,ROW(),MATCH(CA$3,$K$2:$P$2,0))</f>
        <v>10</v>
      </c>
      <c r="CB684" s="19" cm="1">
        <f t="array" ref="CB684">INDEX($K:$P,ROW(),MATCH(CB$3,$K$2:$P$2,0))</f>
        <v>10</v>
      </c>
      <c r="CC684" s="19" cm="1">
        <f t="array" ref="CC684">INDEX($K:$P,ROW(),MATCH(CC$3,$K$2:$P$2,0))</f>
        <v>10</v>
      </c>
      <c r="CD684" s="19" cm="1">
        <f t="array" ref="CD684">INDEX($K:$P,ROW(),MATCH(CD$3,$K$2:$P$2,0))</f>
        <v>10</v>
      </c>
      <c r="CE684" s="19" cm="1">
        <f t="array" ref="CE684">INDEX($K:$P,ROW(),MATCH(CE$3,$K$2:$P$2,0))</f>
        <v>10</v>
      </c>
      <c r="CF684" s="19" cm="1">
        <f t="array" ref="CF684">INDEX($K:$P,ROW(),MATCH(CF$3,$K$2:$P$2,0))</f>
        <v>10</v>
      </c>
      <c r="CG684" s="19" cm="1">
        <f t="array" ref="CG684">INDEX($K:$P,ROW(),MATCH(CG$3,$K$2:$P$2,0))</f>
        <v>10</v>
      </c>
      <c r="CH684" s="19" cm="1">
        <f t="array" ref="CH684">INDEX($K:$P,ROW(),MATCH(CH$3,$K$2:$P$2,0))</f>
        <v>10</v>
      </c>
      <c r="CI684" s="19" cm="1">
        <f t="array" ref="CI684">INDEX($K:$P,ROW(),MATCH(CI$3,$K$2:$P$2,0))</f>
        <v>10</v>
      </c>
      <c r="CJ684" s="19" cm="1">
        <f t="array" ref="CJ684">INDEX($K:$P,ROW(),MATCH(CJ$3,$K$2:$P$2,0))</f>
        <v>10</v>
      </c>
      <c r="CK684" s="19" cm="1">
        <f t="array" ref="CK684">INDEX($K:$P,ROW(),MATCH(CK$3,$K$2:$P$2,0))</f>
        <v>10</v>
      </c>
      <c r="CL684" s="19" cm="1">
        <f t="array" ref="CL684">INDEX($K:$P,ROW(),MATCH(CL$3,$K$2:$P$2,0))</f>
        <v>10</v>
      </c>
      <c r="CM684" s="19" t="e" cm="1">
        <f t="array" ref="CM684">INDEX($K:$P,ROW(),MATCH(CM$3,$K$2:$P$2,0))</f>
        <v>#N/A</v>
      </c>
      <c r="CN684" s="19" t="e" cm="1">
        <f t="array" ref="CN684">INDEX($K:$P,ROW(),MATCH(CN$3,$K$2:$P$2,0))</f>
        <v>#N/A</v>
      </c>
      <c r="CO684" s="19" t="e" cm="1">
        <f t="array" ref="CO684">INDEX($K:$P,ROW(),MATCH(CO$3,$K$2:$P$2,0))</f>
        <v>#N/A</v>
      </c>
      <c r="CP684" s="19" t="e" cm="1">
        <f t="array" ref="CP684">INDEX($K:$P,ROW(),MATCH(CP$3,$K$2:$P$2,0))</f>
        <v>#N/A</v>
      </c>
      <c r="CQ684" s="19" t="e" cm="1">
        <f t="array" ref="CQ684">INDEX($K:$P,ROW(),MATCH(CQ$3,$K$2:$P$2,0))</f>
        <v>#N/A</v>
      </c>
      <c r="CR684" s="19" t="e" cm="1">
        <f t="array" ref="CR684">INDEX($K:$P,ROW(),MATCH(CR$3,$K$2:$P$2,0))</f>
        <v>#N/A</v>
      </c>
      <c r="CS684" s="19" t="e" cm="1">
        <f t="array" ref="CS684">INDEX($K:$P,ROW(),MATCH(CS$3,$K$2:$P$2,0))</f>
        <v>#N/A</v>
      </c>
      <c r="CT684" s="19" t="e" cm="1">
        <f t="array" ref="CT684">INDEX($K:$P,ROW(),MATCH(CT$3,$K$2:$P$2,0))</f>
        <v>#N/A</v>
      </c>
      <c r="CU684" s="19" t="e" cm="1">
        <f t="array" ref="CU684">INDEX($K:$P,ROW(),MATCH(CU$3,$K$2:$P$2,0))</f>
        <v>#N/A</v>
      </c>
      <c r="CV684" s="19" t="e" cm="1">
        <f t="array" ref="CV684">INDEX($K:$P,ROW(),MATCH(CV$3,$K$2:$P$2,0))</f>
        <v>#N/A</v>
      </c>
      <c r="CW684" s="19" t="e" cm="1">
        <f t="array" ref="CW684">INDEX($K:$P,ROW(),MATCH(CW$3,$K$2:$P$2,0))</f>
        <v>#N/A</v>
      </c>
      <c r="CX684" s="19" t="e" cm="1">
        <f t="array" ref="CX684">INDEX($K:$P,ROW(),MATCH(CX$3,$K$2:$P$2,0))</f>
        <v>#N/A</v>
      </c>
      <c r="CY684" s="19" t="e" cm="1">
        <f t="array" ref="CY684">INDEX($K:$P,ROW(),MATCH(CY$3,$K$2:$P$2,0))</f>
        <v>#N/A</v>
      </c>
      <c r="CZ684" s="19" t="e" cm="1">
        <f t="array" ref="CZ684">INDEX($K:$P,ROW(),MATCH(CZ$3,$K$2:$P$2,0))</f>
        <v>#N/A</v>
      </c>
      <c r="DA684" s="19" t="e" cm="1">
        <f t="array" ref="DA684">INDEX($K:$P,ROW(),MATCH(DA$3,$K$2:$P$2,0))</f>
        <v>#N/A</v>
      </c>
      <c r="DB684" s="19" t="e" cm="1">
        <f t="array" ref="DB684">INDEX($K:$P,ROW(),MATCH(DB$3,$K$2:$P$2,0))</f>
        <v>#N/A</v>
      </c>
      <c r="DC684" s="19" t="e" cm="1">
        <f t="array" ref="DC684">INDEX($K:$P,ROW(),MATCH(DC$3,$K$2:$P$2,0))</f>
        <v>#N/A</v>
      </c>
      <c r="DD684" s="19" t="e" cm="1">
        <f t="array" ref="DD684">INDEX($K:$P,ROW(),MATCH(DD$3,$K$2:$P$2,0))</f>
        <v>#N/A</v>
      </c>
      <c r="DE684" s="19" t="e" cm="1">
        <f t="array" ref="DE684">INDEX($K:$P,ROW(),MATCH(DE$3,$K$2:$P$2,0))</f>
        <v>#N/A</v>
      </c>
      <c r="DF684" s="19" t="e" cm="1">
        <f t="array" ref="DF684">INDEX($K:$P,ROW(),MATCH(DF$3,$K$2:$P$2,0))</f>
        <v>#N/A</v>
      </c>
      <c r="DG684" s="19" t="e" cm="1">
        <f t="array" ref="DG684">INDEX($K:$P,ROW(),MATCH(DG$3,$K$2:$P$2,0))</f>
        <v>#N/A</v>
      </c>
      <c r="DH684" s="19" t="e" cm="1">
        <f t="array" ref="DH684">INDEX($K:$P,ROW(),MATCH(DH$3,$K$2:$P$2,0))</f>
        <v>#N/A</v>
      </c>
      <c r="DI684" s="19" t="e" cm="1">
        <f t="array" ref="DI684">INDEX($K:$P,ROW(),MATCH(DI$3,$K$2:$P$2,0))</f>
        <v>#N/A</v>
      </c>
      <c r="DJ684" s="19" t="e" cm="1">
        <f t="array" ref="DJ684">INDEX($K:$P,ROW(),MATCH(DJ$3,$K$2:$P$2,0))</f>
        <v>#N/A</v>
      </c>
      <c r="DK684" s="19" t="e" cm="1">
        <f t="array" ref="DK684">INDEX($K:$P,ROW(),MATCH(DK$3,$K$2:$P$2,0))</f>
        <v>#N/A</v>
      </c>
      <c r="DL684" s="19" t="e" cm="1">
        <f t="array" ref="DL684">INDEX($K:$P,ROW(),MATCH(DL$3,$K$2:$P$2,0))</f>
        <v>#N/A</v>
      </c>
    </row>
    <row r="685" spans="1:116" x14ac:dyDescent="0.35">
      <c r="D685" t="s">
        <v>812</v>
      </c>
      <c r="E685" s="8" t="str">
        <f t="shared" si="885"/>
        <v>685 LISTSALES-PV</v>
      </c>
      <c r="G685" s="145" t="s">
        <v>520</v>
      </c>
      <c r="H685" s="31"/>
      <c r="I685" s="73"/>
      <c r="J685" s="73"/>
      <c r="K685" s="18">
        <v>10</v>
      </c>
      <c r="L685" s="18">
        <v>10</v>
      </c>
      <c r="M685" s="18">
        <v>10</v>
      </c>
      <c r="N685" s="18">
        <v>10</v>
      </c>
      <c r="O685" s="18">
        <v>10</v>
      </c>
      <c r="P685" s="18">
        <v>10</v>
      </c>
      <c r="R685" s="33"/>
      <c r="S685" s="19" cm="1">
        <f t="array" ref="S685">INDEX($K:$P,ROW(),MATCH(S$3,$K$2:$P$2,0))</f>
        <v>10</v>
      </c>
      <c r="T685" s="19" cm="1">
        <f t="array" ref="T685">INDEX($K:$P,ROW(),MATCH(T$3,$K$2:$P$2,0))</f>
        <v>10</v>
      </c>
      <c r="U685" s="19" cm="1">
        <f t="array" ref="U685">INDEX($K:$P,ROW(),MATCH(U$3,$K$2:$P$2,0))</f>
        <v>10</v>
      </c>
      <c r="V685" s="19" cm="1">
        <f t="array" ref="V685">INDEX($K:$P,ROW(),MATCH(V$3,$K$2:$P$2,0))</f>
        <v>10</v>
      </c>
      <c r="W685" s="19" cm="1">
        <f t="array" ref="W685">INDEX($K:$P,ROW(),MATCH(W$3,$K$2:$P$2,0))</f>
        <v>10</v>
      </c>
      <c r="X685" s="19" cm="1">
        <f t="array" ref="X685">INDEX($K:$P,ROW(),MATCH(X$3,$K$2:$P$2,0))</f>
        <v>10</v>
      </c>
      <c r="Y685" s="19" cm="1">
        <f t="array" ref="Y685">INDEX($K:$P,ROW(),MATCH(Y$3,$K$2:$P$2,0))</f>
        <v>10</v>
      </c>
      <c r="Z685" s="19" cm="1">
        <f t="array" ref="Z685">INDEX($K:$P,ROW(),MATCH(Z$3,$K$2:$P$2,0))</f>
        <v>10</v>
      </c>
      <c r="AA685" s="19" cm="1">
        <f t="array" ref="AA685">INDEX($K:$P,ROW(),MATCH(AA$3,$K$2:$P$2,0))</f>
        <v>10</v>
      </c>
      <c r="AB685" s="19" cm="1">
        <f t="array" ref="AB685">INDEX($K:$P,ROW(),MATCH(AB$3,$K$2:$P$2,0))</f>
        <v>10</v>
      </c>
      <c r="AC685" s="19" cm="1">
        <f t="array" ref="AC685">INDEX($K:$P,ROW(),MATCH(AC$3,$K$2:$P$2,0))</f>
        <v>10</v>
      </c>
      <c r="AD685" s="19" cm="1">
        <f t="array" ref="AD685">INDEX($K:$P,ROW(),MATCH(AD$3,$K$2:$P$2,0))</f>
        <v>10</v>
      </c>
      <c r="AE685" s="19" cm="1">
        <f t="array" ref="AE685">INDEX($K:$P,ROW(),MATCH(AE$3,$K$2:$P$2,0))</f>
        <v>10</v>
      </c>
      <c r="AF685" s="19" cm="1">
        <f t="array" ref="AF685">INDEX($K:$P,ROW(),MATCH(AF$3,$K$2:$P$2,0))</f>
        <v>10</v>
      </c>
      <c r="AG685" s="19" cm="1">
        <f t="array" ref="AG685">INDEX($K:$P,ROW(),MATCH(AG$3,$K$2:$P$2,0))</f>
        <v>10</v>
      </c>
      <c r="AH685" s="19" cm="1">
        <f t="array" ref="AH685">INDEX($K:$P,ROW(),MATCH(AH$3,$K$2:$P$2,0))</f>
        <v>10</v>
      </c>
      <c r="AI685" s="19" cm="1">
        <f t="array" ref="AI685">INDEX($K:$P,ROW(),MATCH(AI$3,$K$2:$P$2,0))</f>
        <v>10</v>
      </c>
      <c r="AJ685" s="19" cm="1">
        <f t="array" ref="AJ685">INDEX($K:$P,ROW(),MATCH(AJ$3,$K$2:$P$2,0))</f>
        <v>10</v>
      </c>
      <c r="AK685" s="19" cm="1">
        <f t="array" ref="AK685">INDEX($K:$P,ROW(),MATCH(AK$3,$K$2:$P$2,0))</f>
        <v>10</v>
      </c>
      <c r="AL685" s="19" cm="1">
        <f t="array" ref="AL685">INDEX($K:$P,ROW(),MATCH(AL$3,$K$2:$P$2,0))</f>
        <v>10</v>
      </c>
      <c r="AM685" s="19" cm="1">
        <f t="array" ref="AM685">INDEX($K:$P,ROW(),MATCH(AM$3,$K$2:$P$2,0))</f>
        <v>10</v>
      </c>
      <c r="AN685" s="19" cm="1">
        <f t="array" ref="AN685">INDEX($K:$P,ROW(),MATCH(AN$3,$K$2:$P$2,0))</f>
        <v>10</v>
      </c>
      <c r="AO685" s="19" cm="1">
        <f t="array" ref="AO685">INDEX($K:$P,ROW(),MATCH(AO$3,$K$2:$P$2,0))</f>
        <v>10</v>
      </c>
      <c r="AP685" s="19" cm="1">
        <f t="array" ref="AP685">INDEX($K:$P,ROW(),MATCH(AP$3,$K$2:$P$2,0))</f>
        <v>10</v>
      </c>
      <c r="AQ685" s="19" cm="1">
        <f t="array" ref="AQ685">INDEX($K:$P,ROW(),MATCH(AQ$3,$K$2:$P$2,0))</f>
        <v>10</v>
      </c>
      <c r="AR685" s="19" cm="1">
        <f t="array" ref="AR685">INDEX($K:$P,ROW(),MATCH(AR$3,$K$2:$P$2,0))</f>
        <v>10</v>
      </c>
      <c r="AS685" s="19" cm="1">
        <f t="array" ref="AS685">INDEX($K:$P,ROW(),MATCH(AS$3,$K$2:$P$2,0))</f>
        <v>10</v>
      </c>
      <c r="AT685" s="19" cm="1">
        <f t="array" ref="AT685">INDEX($K:$P,ROW(),MATCH(AT$3,$K$2:$P$2,0))</f>
        <v>10</v>
      </c>
      <c r="AU685" s="19" cm="1">
        <f t="array" ref="AU685">INDEX($K:$P,ROW(),MATCH(AU$3,$K$2:$P$2,0))</f>
        <v>10</v>
      </c>
      <c r="AV685" s="19" cm="1">
        <f t="array" ref="AV685">INDEX($K:$P,ROW(),MATCH(AV$3,$K$2:$P$2,0))</f>
        <v>10</v>
      </c>
      <c r="AW685" s="19" cm="1">
        <f t="array" ref="AW685">INDEX($K:$P,ROW(),MATCH(AW$3,$K$2:$P$2,0))</f>
        <v>10</v>
      </c>
      <c r="AX685" s="19" cm="1">
        <f t="array" ref="AX685">INDEX($K:$P,ROW(),MATCH(AX$3,$K$2:$P$2,0))</f>
        <v>10</v>
      </c>
      <c r="AY685" s="19" cm="1">
        <f t="array" ref="AY685">INDEX($K:$P,ROW(),MATCH(AY$3,$K$2:$P$2,0))</f>
        <v>10</v>
      </c>
      <c r="AZ685" s="19" cm="1">
        <f t="array" ref="AZ685">INDEX($K:$P,ROW(),MATCH(AZ$3,$K$2:$P$2,0))</f>
        <v>10</v>
      </c>
      <c r="BA685" s="19" cm="1">
        <f t="array" ref="BA685">INDEX($K:$P,ROW(),MATCH(BA$3,$K$2:$P$2,0))</f>
        <v>10</v>
      </c>
      <c r="BB685" s="19" cm="1">
        <f t="array" ref="BB685">INDEX($K:$P,ROW(),MATCH(BB$3,$K$2:$P$2,0))</f>
        <v>10</v>
      </c>
      <c r="BC685" s="19" cm="1">
        <f t="array" ref="BC685">INDEX($K:$P,ROW(),MATCH(BC$3,$K$2:$P$2,0))</f>
        <v>10</v>
      </c>
      <c r="BD685" s="19" cm="1">
        <f t="array" ref="BD685">INDEX($K:$P,ROW(),MATCH(BD$3,$K$2:$P$2,0))</f>
        <v>10</v>
      </c>
      <c r="BE685" s="19" cm="1">
        <f t="array" ref="BE685">INDEX($K:$P,ROW(),MATCH(BE$3,$K$2:$P$2,0))</f>
        <v>10</v>
      </c>
      <c r="BF685" s="19" cm="1">
        <f t="array" ref="BF685">INDEX($K:$P,ROW(),MATCH(BF$3,$K$2:$P$2,0))</f>
        <v>10</v>
      </c>
      <c r="BG685" s="19" cm="1">
        <f t="array" ref="BG685">INDEX($K:$P,ROW(),MATCH(BG$3,$K$2:$P$2,0))</f>
        <v>10</v>
      </c>
      <c r="BH685" s="19" cm="1">
        <f t="array" ref="BH685">INDEX($K:$P,ROW(),MATCH(BH$3,$K$2:$P$2,0))</f>
        <v>10</v>
      </c>
      <c r="BI685" s="19" cm="1">
        <f t="array" ref="BI685">INDEX($K:$P,ROW(),MATCH(BI$3,$K$2:$P$2,0))</f>
        <v>10</v>
      </c>
      <c r="BJ685" s="19" cm="1">
        <f t="array" ref="BJ685">INDEX($K:$P,ROW(),MATCH(BJ$3,$K$2:$P$2,0))</f>
        <v>10</v>
      </c>
      <c r="BK685" s="19" cm="1">
        <f t="array" ref="BK685">INDEX($K:$P,ROW(),MATCH(BK$3,$K$2:$P$2,0))</f>
        <v>10</v>
      </c>
      <c r="BL685" s="19" cm="1">
        <f t="array" ref="BL685">INDEX($K:$P,ROW(),MATCH(BL$3,$K$2:$P$2,0))</f>
        <v>10</v>
      </c>
      <c r="BM685" s="19" cm="1">
        <f t="array" ref="BM685">INDEX($K:$P,ROW(),MATCH(BM$3,$K$2:$P$2,0))</f>
        <v>10</v>
      </c>
      <c r="BN685" s="19" cm="1">
        <f t="array" ref="BN685">INDEX($K:$P,ROW(),MATCH(BN$3,$K$2:$P$2,0))</f>
        <v>10</v>
      </c>
      <c r="BO685" s="19" cm="1">
        <f t="array" ref="BO685">INDEX($K:$P,ROW(),MATCH(BO$3,$K$2:$P$2,0))</f>
        <v>10</v>
      </c>
      <c r="BP685" s="19" cm="1">
        <f t="array" ref="BP685">INDEX($K:$P,ROW(),MATCH(BP$3,$K$2:$P$2,0))</f>
        <v>10</v>
      </c>
      <c r="BQ685" s="19" cm="1">
        <f t="array" ref="BQ685">INDEX($K:$P,ROW(),MATCH(BQ$3,$K$2:$P$2,0))</f>
        <v>10</v>
      </c>
      <c r="BR685" s="19" cm="1">
        <f t="array" ref="BR685">INDEX($K:$P,ROW(),MATCH(BR$3,$K$2:$P$2,0))</f>
        <v>10</v>
      </c>
      <c r="BS685" s="19" cm="1">
        <f t="array" ref="BS685">INDEX($K:$P,ROW(),MATCH(BS$3,$K$2:$P$2,0))</f>
        <v>10</v>
      </c>
      <c r="BT685" s="19" cm="1">
        <f t="array" ref="BT685">INDEX($K:$P,ROW(),MATCH(BT$3,$K$2:$P$2,0))</f>
        <v>10</v>
      </c>
      <c r="BU685" s="19" cm="1">
        <f t="array" ref="BU685">INDEX($K:$P,ROW(),MATCH(BU$3,$K$2:$P$2,0))</f>
        <v>10</v>
      </c>
      <c r="BV685" s="19" cm="1">
        <f t="array" ref="BV685">INDEX($K:$P,ROW(),MATCH(BV$3,$K$2:$P$2,0))</f>
        <v>10</v>
      </c>
      <c r="BW685" s="19" cm="1">
        <f t="array" ref="BW685">INDEX($K:$P,ROW(),MATCH(BW$3,$K$2:$P$2,0))</f>
        <v>10</v>
      </c>
      <c r="BX685" s="19" cm="1">
        <f t="array" ref="BX685">INDEX($K:$P,ROW(),MATCH(BX$3,$K$2:$P$2,0))</f>
        <v>10</v>
      </c>
      <c r="BY685" s="19" cm="1">
        <f t="array" ref="BY685">INDEX($K:$P,ROW(),MATCH(BY$3,$K$2:$P$2,0))</f>
        <v>10</v>
      </c>
      <c r="BZ685" s="19" cm="1">
        <f t="array" ref="BZ685">INDEX($K:$P,ROW(),MATCH(BZ$3,$K$2:$P$2,0))</f>
        <v>10</v>
      </c>
      <c r="CA685" s="19" cm="1">
        <f t="array" ref="CA685">INDEX($K:$P,ROW(),MATCH(CA$3,$K$2:$P$2,0))</f>
        <v>10</v>
      </c>
      <c r="CB685" s="19" cm="1">
        <f t="array" ref="CB685">INDEX($K:$P,ROW(),MATCH(CB$3,$K$2:$P$2,0))</f>
        <v>10</v>
      </c>
      <c r="CC685" s="19" cm="1">
        <f t="array" ref="CC685">INDEX($K:$P,ROW(),MATCH(CC$3,$K$2:$P$2,0))</f>
        <v>10</v>
      </c>
      <c r="CD685" s="19" cm="1">
        <f t="array" ref="CD685">INDEX($K:$P,ROW(),MATCH(CD$3,$K$2:$P$2,0))</f>
        <v>10</v>
      </c>
      <c r="CE685" s="19" cm="1">
        <f t="array" ref="CE685">INDEX($K:$P,ROW(),MATCH(CE$3,$K$2:$P$2,0))</f>
        <v>10</v>
      </c>
      <c r="CF685" s="19" cm="1">
        <f t="array" ref="CF685">INDEX($K:$P,ROW(),MATCH(CF$3,$K$2:$P$2,0))</f>
        <v>10</v>
      </c>
      <c r="CG685" s="19" cm="1">
        <f t="array" ref="CG685">INDEX($K:$P,ROW(),MATCH(CG$3,$K$2:$P$2,0))</f>
        <v>10</v>
      </c>
      <c r="CH685" s="19" cm="1">
        <f t="array" ref="CH685">INDEX($K:$P,ROW(),MATCH(CH$3,$K$2:$P$2,0))</f>
        <v>10</v>
      </c>
      <c r="CI685" s="19" cm="1">
        <f t="array" ref="CI685">INDEX($K:$P,ROW(),MATCH(CI$3,$K$2:$P$2,0))</f>
        <v>10</v>
      </c>
      <c r="CJ685" s="19" cm="1">
        <f t="array" ref="CJ685">INDEX($K:$P,ROW(),MATCH(CJ$3,$K$2:$P$2,0))</f>
        <v>10</v>
      </c>
      <c r="CK685" s="19" cm="1">
        <f t="array" ref="CK685">INDEX($K:$P,ROW(),MATCH(CK$3,$K$2:$P$2,0))</f>
        <v>10</v>
      </c>
      <c r="CL685" s="19" cm="1">
        <f t="array" ref="CL685">INDEX($K:$P,ROW(),MATCH(CL$3,$K$2:$P$2,0))</f>
        <v>10</v>
      </c>
      <c r="CM685" s="19" t="e" cm="1">
        <f t="array" ref="CM685">INDEX($K:$P,ROW(),MATCH(CM$3,$K$2:$P$2,0))</f>
        <v>#N/A</v>
      </c>
      <c r="CN685" s="19" t="e" cm="1">
        <f t="array" ref="CN685">INDEX($K:$P,ROW(),MATCH(CN$3,$K$2:$P$2,0))</f>
        <v>#N/A</v>
      </c>
      <c r="CO685" s="19" t="e" cm="1">
        <f t="array" ref="CO685">INDEX($K:$P,ROW(),MATCH(CO$3,$K$2:$P$2,0))</f>
        <v>#N/A</v>
      </c>
      <c r="CP685" s="19" t="e" cm="1">
        <f t="array" ref="CP685">INDEX($K:$P,ROW(),MATCH(CP$3,$K$2:$P$2,0))</f>
        <v>#N/A</v>
      </c>
      <c r="CQ685" s="19" t="e" cm="1">
        <f t="array" ref="CQ685">INDEX($K:$P,ROW(),MATCH(CQ$3,$K$2:$P$2,0))</f>
        <v>#N/A</v>
      </c>
      <c r="CR685" s="19" t="e" cm="1">
        <f t="array" ref="CR685">INDEX($K:$P,ROW(),MATCH(CR$3,$K$2:$P$2,0))</f>
        <v>#N/A</v>
      </c>
      <c r="CS685" s="19" t="e" cm="1">
        <f t="array" ref="CS685">INDEX($K:$P,ROW(),MATCH(CS$3,$K$2:$P$2,0))</f>
        <v>#N/A</v>
      </c>
      <c r="CT685" s="19" t="e" cm="1">
        <f t="array" ref="CT685">INDEX($K:$P,ROW(),MATCH(CT$3,$K$2:$P$2,0))</f>
        <v>#N/A</v>
      </c>
      <c r="CU685" s="19" t="e" cm="1">
        <f t="array" ref="CU685">INDEX($K:$P,ROW(),MATCH(CU$3,$K$2:$P$2,0))</f>
        <v>#N/A</v>
      </c>
      <c r="CV685" s="19" t="e" cm="1">
        <f t="array" ref="CV685">INDEX($K:$P,ROW(),MATCH(CV$3,$K$2:$P$2,0))</f>
        <v>#N/A</v>
      </c>
      <c r="CW685" s="19" t="e" cm="1">
        <f t="array" ref="CW685">INDEX($K:$P,ROW(),MATCH(CW$3,$K$2:$P$2,0))</f>
        <v>#N/A</v>
      </c>
      <c r="CX685" s="19" t="e" cm="1">
        <f t="array" ref="CX685">INDEX($K:$P,ROW(),MATCH(CX$3,$K$2:$P$2,0))</f>
        <v>#N/A</v>
      </c>
      <c r="CY685" s="19" t="e" cm="1">
        <f t="array" ref="CY685">INDEX($K:$P,ROW(),MATCH(CY$3,$K$2:$P$2,0))</f>
        <v>#N/A</v>
      </c>
      <c r="CZ685" s="19" t="e" cm="1">
        <f t="array" ref="CZ685">INDEX($K:$P,ROW(),MATCH(CZ$3,$K$2:$P$2,0))</f>
        <v>#N/A</v>
      </c>
      <c r="DA685" s="19" t="e" cm="1">
        <f t="array" ref="DA685">INDEX($K:$P,ROW(),MATCH(DA$3,$K$2:$P$2,0))</f>
        <v>#N/A</v>
      </c>
      <c r="DB685" s="19" t="e" cm="1">
        <f t="array" ref="DB685">INDEX($K:$P,ROW(),MATCH(DB$3,$K$2:$P$2,0))</f>
        <v>#N/A</v>
      </c>
      <c r="DC685" s="19" t="e" cm="1">
        <f t="array" ref="DC685">INDEX($K:$P,ROW(),MATCH(DC$3,$K$2:$P$2,0))</f>
        <v>#N/A</v>
      </c>
      <c r="DD685" s="19" t="e" cm="1">
        <f t="array" ref="DD685">INDEX($K:$P,ROW(),MATCH(DD$3,$K$2:$P$2,0))</f>
        <v>#N/A</v>
      </c>
      <c r="DE685" s="19" t="e" cm="1">
        <f t="array" ref="DE685">INDEX($K:$P,ROW(),MATCH(DE$3,$K$2:$P$2,0))</f>
        <v>#N/A</v>
      </c>
      <c r="DF685" s="19" t="e" cm="1">
        <f t="array" ref="DF685">INDEX($K:$P,ROW(),MATCH(DF$3,$K$2:$P$2,0))</f>
        <v>#N/A</v>
      </c>
      <c r="DG685" s="19" t="e" cm="1">
        <f t="array" ref="DG685">INDEX($K:$P,ROW(),MATCH(DG$3,$K$2:$P$2,0))</f>
        <v>#N/A</v>
      </c>
      <c r="DH685" s="19" t="e" cm="1">
        <f t="array" ref="DH685">INDEX($K:$P,ROW(),MATCH(DH$3,$K$2:$P$2,0))</f>
        <v>#N/A</v>
      </c>
      <c r="DI685" s="19" t="e" cm="1">
        <f t="array" ref="DI685">INDEX($K:$P,ROW(),MATCH(DI$3,$K$2:$P$2,0))</f>
        <v>#N/A</v>
      </c>
      <c r="DJ685" s="19" t="e" cm="1">
        <f t="array" ref="DJ685">INDEX($K:$P,ROW(),MATCH(DJ$3,$K$2:$P$2,0))</f>
        <v>#N/A</v>
      </c>
      <c r="DK685" s="19" t="e" cm="1">
        <f t="array" ref="DK685">INDEX($K:$P,ROW(),MATCH(DK$3,$K$2:$P$2,0))</f>
        <v>#N/A</v>
      </c>
      <c r="DL685" s="19" t="e" cm="1">
        <f t="array" ref="DL685">INDEX($K:$P,ROW(),MATCH(DL$3,$K$2:$P$2,0))</f>
        <v>#N/A</v>
      </c>
    </row>
    <row r="686" spans="1:116" x14ac:dyDescent="0.35">
      <c r="D686" t="s">
        <v>812</v>
      </c>
      <c r="E686" s="8" t="str">
        <f t="shared" si="885"/>
        <v>686 LISTSALES-PV</v>
      </c>
      <c r="G686" s="145" t="s">
        <v>808</v>
      </c>
      <c r="H686" s="31"/>
      <c r="I686" s="73"/>
      <c r="J686" s="73"/>
      <c r="K686" s="18">
        <v>10</v>
      </c>
      <c r="L686" s="18">
        <v>10</v>
      </c>
      <c r="M686" s="18">
        <v>10</v>
      </c>
      <c r="N686" s="18">
        <v>10</v>
      </c>
      <c r="O686" s="18">
        <v>10</v>
      </c>
      <c r="P686" s="18">
        <v>10</v>
      </c>
      <c r="R686" s="33"/>
      <c r="S686" s="19" cm="1">
        <f t="array" ref="S686">INDEX($K:$P,ROW(),MATCH(S$3,$K$2:$P$2,0))</f>
        <v>10</v>
      </c>
      <c r="T686" s="19" cm="1">
        <f t="array" ref="T686">INDEX($K:$P,ROW(),MATCH(T$3,$K$2:$P$2,0))</f>
        <v>10</v>
      </c>
      <c r="U686" s="19" cm="1">
        <f t="array" ref="U686">INDEX($K:$P,ROW(),MATCH(U$3,$K$2:$P$2,0))</f>
        <v>10</v>
      </c>
      <c r="V686" s="19" cm="1">
        <f t="array" ref="V686">INDEX($K:$P,ROW(),MATCH(V$3,$K$2:$P$2,0))</f>
        <v>10</v>
      </c>
      <c r="W686" s="19" cm="1">
        <f t="array" ref="W686">INDEX($K:$P,ROW(),MATCH(W$3,$K$2:$P$2,0))</f>
        <v>10</v>
      </c>
      <c r="X686" s="19" cm="1">
        <f t="array" ref="X686">INDEX($K:$P,ROW(),MATCH(X$3,$K$2:$P$2,0))</f>
        <v>10</v>
      </c>
      <c r="Y686" s="19" cm="1">
        <f t="array" ref="Y686">INDEX($K:$P,ROW(),MATCH(Y$3,$K$2:$P$2,0))</f>
        <v>10</v>
      </c>
      <c r="Z686" s="19" cm="1">
        <f t="array" ref="Z686">INDEX($K:$P,ROW(),MATCH(Z$3,$K$2:$P$2,0))</f>
        <v>10</v>
      </c>
      <c r="AA686" s="19" cm="1">
        <f t="array" ref="AA686">INDEX($K:$P,ROW(),MATCH(AA$3,$K$2:$P$2,0))</f>
        <v>10</v>
      </c>
      <c r="AB686" s="19" cm="1">
        <f t="array" ref="AB686">INDEX($K:$P,ROW(),MATCH(AB$3,$K$2:$P$2,0))</f>
        <v>10</v>
      </c>
      <c r="AC686" s="19" cm="1">
        <f t="array" ref="AC686">INDEX($K:$P,ROW(),MATCH(AC$3,$K$2:$P$2,0))</f>
        <v>10</v>
      </c>
      <c r="AD686" s="19" cm="1">
        <f t="array" ref="AD686">INDEX($K:$P,ROW(),MATCH(AD$3,$K$2:$P$2,0))</f>
        <v>10</v>
      </c>
      <c r="AE686" s="19" cm="1">
        <f t="array" ref="AE686">INDEX($K:$P,ROW(),MATCH(AE$3,$K$2:$P$2,0))</f>
        <v>10</v>
      </c>
      <c r="AF686" s="19" cm="1">
        <f t="array" ref="AF686">INDEX($K:$P,ROW(),MATCH(AF$3,$K$2:$P$2,0))</f>
        <v>10</v>
      </c>
      <c r="AG686" s="19" cm="1">
        <f t="array" ref="AG686">INDEX($K:$P,ROW(),MATCH(AG$3,$K$2:$P$2,0))</f>
        <v>10</v>
      </c>
      <c r="AH686" s="19" cm="1">
        <f t="array" ref="AH686">INDEX($K:$P,ROW(),MATCH(AH$3,$K$2:$P$2,0))</f>
        <v>10</v>
      </c>
      <c r="AI686" s="19" cm="1">
        <f t="array" ref="AI686">INDEX($K:$P,ROW(),MATCH(AI$3,$K$2:$P$2,0))</f>
        <v>10</v>
      </c>
      <c r="AJ686" s="19" cm="1">
        <f t="array" ref="AJ686">INDEX($K:$P,ROW(),MATCH(AJ$3,$K$2:$P$2,0))</f>
        <v>10</v>
      </c>
      <c r="AK686" s="19" cm="1">
        <f t="array" ref="AK686">INDEX($K:$P,ROW(),MATCH(AK$3,$K$2:$P$2,0))</f>
        <v>10</v>
      </c>
      <c r="AL686" s="19" cm="1">
        <f t="array" ref="AL686">INDEX($K:$P,ROW(),MATCH(AL$3,$K$2:$P$2,0))</f>
        <v>10</v>
      </c>
      <c r="AM686" s="19" cm="1">
        <f t="array" ref="AM686">INDEX($K:$P,ROW(),MATCH(AM$3,$K$2:$P$2,0))</f>
        <v>10</v>
      </c>
      <c r="AN686" s="19" cm="1">
        <f t="array" ref="AN686">INDEX($K:$P,ROW(),MATCH(AN$3,$K$2:$P$2,0))</f>
        <v>10</v>
      </c>
      <c r="AO686" s="19" cm="1">
        <f t="array" ref="AO686">INDEX($K:$P,ROW(),MATCH(AO$3,$K$2:$P$2,0))</f>
        <v>10</v>
      </c>
      <c r="AP686" s="19" cm="1">
        <f t="array" ref="AP686">INDEX($K:$P,ROW(),MATCH(AP$3,$K$2:$P$2,0))</f>
        <v>10</v>
      </c>
      <c r="AQ686" s="19" cm="1">
        <f t="array" ref="AQ686">INDEX($K:$P,ROW(),MATCH(AQ$3,$K$2:$P$2,0))</f>
        <v>10</v>
      </c>
      <c r="AR686" s="19" cm="1">
        <f t="array" ref="AR686">INDEX($K:$P,ROW(),MATCH(AR$3,$K$2:$P$2,0))</f>
        <v>10</v>
      </c>
      <c r="AS686" s="19" cm="1">
        <f t="array" ref="AS686">INDEX($K:$P,ROW(),MATCH(AS$3,$K$2:$P$2,0))</f>
        <v>10</v>
      </c>
      <c r="AT686" s="19" cm="1">
        <f t="array" ref="AT686">INDEX($K:$P,ROW(),MATCH(AT$3,$K$2:$P$2,0))</f>
        <v>10</v>
      </c>
      <c r="AU686" s="19" cm="1">
        <f t="array" ref="AU686">INDEX($K:$P,ROW(),MATCH(AU$3,$K$2:$P$2,0))</f>
        <v>10</v>
      </c>
      <c r="AV686" s="19" cm="1">
        <f t="array" ref="AV686">INDEX($K:$P,ROW(),MATCH(AV$3,$K$2:$P$2,0))</f>
        <v>10</v>
      </c>
      <c r="AW686" s="19" cm="1">
        <f t="array" ref="AW686">INDEX($K:$P,ROW(),MATCH(AW$3,$K$2:$P$2,0))</f>
        <v>10</v>
      </c>
      <c r="AX686" s="19" cm="1">
        <f t="array" ref="AX686">INDEX($K:$P,ROW(),MATCH(AX$3,$K$2:$P$2,0))</f>
        <v>10</v>
      </c>
      <c r="AY686" s="19" cm="1">
        <f t="array" ref="AY686">INDEX($K:$P,ROW(),MATCH(AY$3,$K$2:$P$2,0))</f>
        <v>10</v>
      </c>
      <c r="AZ686" s="19" cm="1">
        <f t="array" ref="AZ686">INDEX($K:$P,ROW(),MATCH(AZ$3,$K$2:$P$2,0))</f>
        <v>10</v>
      </c>
      <c r="BA686" s="19" cm="1">
        <f t="array" ref="BA686">INDEX($K:$P,ROW(),MATCH(BA$3,$K$2:$P$2,0))</f>
        <v>10</v>
      </c>
      <c r="BB686" s="19" cm="1">
        <f t="array" ref="BB686">INDEX($K:$P,ROW(),MATCH(BB$3,$K$2:$P$2,0))</f>
        <v>10</v>
      </c>
      <c r="BC686" s="19" cm="1">
        <f t="array" ref="BC686">INDEX($K:$P,ROW(),MATCH(BC$3,$K$2:$P$2,0))</f>
        <v>10</v>
      </c>
      <c r="BD686" s="19" cm="1">
        <f t="array" ref="BD686">INDEX($K:$P,ROW(),MATCH(BD$3,$K$2:$P$2,0))</f>
        <v>10</v>
      </c>
      <c r="BE686" s="19" cm="1">
        <f t="array" ref="BE686">INDEX($K:$P,ROW(),MATCH(BE$3,$K$2:$P$2,0))</f>
        <v>10</v>
      </c>
      <c r="BF686" s="19" cm="1">
        <f t="array" ref="BF686">INDEX($K:$P,ROW(),MATCH(BF$3,$K$2:$P$2,0))</f>
        <v>10</v>
      </c>
      <c r="BG686" s="19" cm="1">
        <f t="array" ref="BG686">INDEX($K:$P,ROW(),MATCH(BG$3,$K$2:$P$2,0))</f>
        <v>10</v>
      </c>
      <c r="BH686" s="19" cm="1">
        <f t="array" ref="BH686">INDEX($K:$P,ROW(),MATCH(BH$3,$K$2:$P$2,0))</f>
        <v>10</v>
      </c>
      <c r="BI686" s="19" cm="1">
        <f t="array" ref="BI686">INDEX($K:$P,ROW(),MATCH(BI$3,$K$2:$P$2,0))</f>
        <v>10</v>
      </c>
      <c r="BJ686" s="19" cm="1">
        <f t="array" ref="BJ686">INDEX($K:$P,ROW(),MATCH(BJ$3,$K$2:$P$2,0))</f>
        <v>10</v>
      </c>
      <c r="BK686" s="19" cm="1">
        <f t="array" ref="BK686">INDEX($K:$P,ROW(),MATCH(BK$3,$K$2:$P$2,0))</f>
        <v>10</v>
      </c>
      <c r="BL686" s="19" cm="1">
        <f t="array" ref="BL686">INDEX($K:$P,ROW(),MATCH(BL$3,$K$2:$P$2,0))</f>
        <v>10</v>
      </c>
      <c r="BM686" s="19" cm="1">
        <f t="array" ref="BM686">INDEX($K:$P,ROW(),MATCH(BM$3,$K$2:$P$2,0))</f>
        <v>10</v>
      </c>
      <c r="BN686" s="19" cm="1">
        <f t="array" ref="BN686">INDEX($K:$P,ROW(),MATCH(BN$3,$K$2:$P$2,0))</f>
        <v>10</v>
      </c>
      <c r="BO686" s="19" cm="1">
        <f t="array" ref="BO686">INDEX($K:$P,ROW(),MATCH(BO$3,$K$2:$P$2,0))</f>
        <v>10</v>
      </c>
      <c r="BP686" s="19" cm="1">
        <f t="array" ref="BP686">INDEX($K:$P,ROW(),MATCH(BP$3,$K$2:$P$2,0))</f>
        <v>10</v>
      </c>
      <c r="BQ686" s="19" cm="1">
        <f t="array" ref="BQ686">INDEX($K:$P,ROW(),MATCH(BQ$3,$K$2:$P$2,0))</f>
        <v>10</v>
      </c>
      <c r="BR686" s="19" cm="1">
        <f t="array" ref="BR686">INDEX($K:$P,ROW(),MATCH(BR$3,$K$2:$P$2,0))</f>
        <v>10</v>
      </c>
      <c r="BS686" s="19" cm="1">
        <f t="array" ref="BS686">INDEX($K:$P,ROW(),MATCH(BS$3,$K$2:$P$2,0))</f>
        <v>10</v>
      </c>
      <c r="BT686" s="19" cm="1">
        <f t="array" ref="BT686">INDEX($K:$P,ROW(),MATCH(BT$3,$K$2:$P$2,0))</f>
        <v>10</v>
      </c>
      <c r="BU686" s="19" cm="1">
        <f t="array" ref="BU686">INDEX($K:$P,ROW(),MATCH(BU$3,$K$2:$P$2,0))</f>
        <v>10</v>
      </c>
      <c r="BV686" s="19" cm="1">
        <f t="array" ref="BV686">INDEX($K:$P,ROW(),MATCH(BV$3,$K$2:$P$2,0))</f>
        <v>10</v>
      </c>
      <c r="BW686" s="19" cm="1">
        <f t="array" ref="BW686">INDEX($K:$P,ROW(),MATCH(BW$3,$K$2:$P$2,0))</f>
        <v>10</v>
      </c>
      <c r="BX686" s="19" cm="1">
        <f t="array" ref="BX686">INDEX($K:$P,ROW(),MATCH(BX$3,$K$2:$P$2,0))</f>
        <v>10</v>
      </c>
      <c r="BY686" s="19" cm="1">
        <f t="array" ref="BY686">INDEX($K:$P,ROW(),MATCH(BY$3,$K$2:$P$2,0))</f>
        <v>10</v>
      </c>
      <c r="BZ686" s="19" cm="1">
        <f t="array" ref="BZ686">INDEX($K:$P,ROW(),MATCH(BZ$3,$K$2:$P$2,0))</f>
        <v>10</v>
      </c>
      <c r="CA686" s="19" cm="1">
        <f t="array" ref="CA686">INDEX($K:$P,ROW(),MATCH(CA$3,$K$2:$P$2,0))</f>
        <v>10</v>
      </c>
      <c r="CB686" s="19" cm="1">
        <f t="array" ref="CB686">INDEX($K:$P,ROW(),MATCH(CB$3,$K$2:$P$2,0))</f>
        <v>10</v>
      </c>
      <c r="CC686" s="19" cm="1">
        <f t="array" ref="CC686">INDEX($K:$P,ROW(),MATCH(CC$3,$K$2:$P$2,0))</f>
        <v>10</v>
      </c>
      <c r="CD686" s="19" cm="1">
        <f t="array" ref="CD686">INDEX($K:$P,ROW(),MATCH(CD$3,$K$2:$P$2,0))</f>
        <v>10</v>
      </c>
      <c r="CE686" s="19" cm="1">
        <f t="array" ref="CE686">INDEX($K:$P,ROW(),MATCH(CE$3,$K$2:$P$2,0))</f>
        <v>10</v>
      </c>
      <c r="CF686" s="19" cm="1">
        <f t="array" ref="CF686">INDEX($K:$P,ROW(),MATCH(CF$3,$K$2:$P$2,0))</f>
        <v>10</v>
      </c>
      <c r="CG686" s="19" cm="1">
        <f t="array" ref="CG686">INDEX($K:$P,ROW(),MATCH(CG$3,$K$2:$P$2,0))</f>
        <v>10</v>
      </c>
      <c r="CH686" s="19" cm="1">
        <f t="array" ref="CH686">INDEX($K:$P,ROW(),MATCH(CH$3,$K$2:$P$2,0))</f>
        <v>10</v>
      </c>
      <c r="CI686" s="19" cm="1">
        <f t="array" ref="CI686">INDEX($K:$P,ROW(),MATCH(CI$3,$K$2:$P$2,0))</f>
        <v>10</v>
      </c>
      <c r="CJ686" s="19" cm="1">
        <f t="array" ref="CJ686">INDEX($K:$P,ROW(),MATCH(CJ$3,$K$2:$P$2,0))</f>
        <v>10</v>
      </c>
      <c r="CK686" s="19" cm="1">
        <f t="array" ref="CK686">INDEX($K:$P,ROW(),MATCH(CK$3,$K$2:$P$2,0))</f>
        <v>10</v>
      </c>
      <c r="CL686" s="19" cm="1">
        <f t="array" ref="CL686">INDEX($K:$P,ROW(),MATCH(CL$3,$K$2:$P$2,0))</f>
        <v>10</v>
      </c>
      <c r="CM686" s="19" t="e" cm="1">
        <f t="array" ref="CM686">INDEX($K:$P,ROW(),MATCH(CM$3,$K$2:$P$2,0))</f>
        <v>#N/A</v>
      </c>
      <c r="CN686" s="19" t="e" cm="1">
        <f t="array" ref="CN686">INDEX($K:$P,ROW(),MATCH(CN$3,$K$2:$P$2,0))</f>
        <v>#N/A</v>
      </c>
      <c r="CO686" s="19" t="e" cm="1">
        <f t="array" ref="CO686">INDEX($K:$P,ROW(),MATCH(CO$3,$K$2:$P$2,0))</f>
        <v>#N/A</v>
      </c>
      <c r="CP686" s="19" t="e" cm="1">
        <f t="array" ref="CP686">INDEX($K:$P,ROW(),MATCH(CP$3,$K$2:$P$2,0))</f>
        <v>#N/A</v>
      </c>
      <c r="CQ686" s="19" t="e" cm="1">
        <f t="array" ref="CQ686">INDEX($K:$P,ROW(),MATCH(CQ$3,$K$2:$P$2,0))</f>
        <v>#N/A</v>
      </c>
      <c r="CR686" s="19" t="e" cm="1">
        <f t="array" ref="CR686">INDEX($K:$P,ROW(),MATCH(CR$3,$K$2:$P$2,0))</f>
        <v>#N/A</v>
      </c>
      <c r="CS686" s="19" t="e" cm="1">
        <f t="array" ref="CS686">INDEX($K:$P,ROW(),MATCH(CS$3,$K$2:$P$2,0))</f>
        <v>#N/A</v>
      </c>
      <c r="CT686" s="19" t="e" cm="1">
        <f t="array" ref="CT686">INDEX($K:$P,ROW(),MATCH(CT$3,$K$2:$P$2,0))</f>
        <v>#N/A</v>
      </c>
      <c r="CU686" s="19" t="e" cm="1">
        <f t="array" ref="CU686">INDEX($K:$P,ROW(),MATCH(CU$3,$K$2:$P$2,0))</f>
        <v>#N/A</v>
      </c>
      <c r="CV686" s="19" t="e" cm="1">
        <f t="array" ref="CV686">INDEX($K:$P,ROW(),MATCH(CV$3,$K$2:$P$2,0))</f>
        <v>#N/A</v>
      </c>
      <c r="CW686" s="19" t="e" cm="1">
        <f t="array" ref="CW686">INDEX($K:$P,ROW(),MATCH(CW$3,$K$2:$P$2,0))</f>
        <v>#N/A</v>
      </c>
      <c r="CX686" s="19" t="e" cm="1">
        <f t="array" ref="CX686">INDEX($K:$P,ROW(),MATCH(CX$3,$K$2:$P$2,0))</f>
        <v>#N/A</v>
      </c>
      <c r="CY686" s="19" t="e" cm="1">
        <f t="array" ref="CY686">INDEX($K:$P,ROW(),MATCH(CY$3,$K$2:$P$2,0))</f>
        <v>#N/A</v>
      </c>
      <c r="CZ686" s="19" t="e" cm="1">
        <f t="array" ref="CZ686">INDEX($K:$P,ROW(),MATCH(CZ$3,$K$2:$P$2,0))</f>
        <v>#N/A</v>
      </c>
      <c r="DA686" s="19" t="e" cm="1">
        <f t="array" ref="DA686">INDEX($K:$P,ROW(),MATCH(DA$3,$K$2:$P$2,0))</f>
        <v>#N/A</v>
      </c>
      <c r="DB686" s="19" t="e" cm="1">
        <f t="array" ref="DB686">INDEX($K:$P,ROW(),MATCH(DB$3,$K$2:$P$2,0))</f>
        <v>#N/A</v>
      </c>
      <c r="DC686" s="19" t="e" cm="1">
        <f t="array" ref="DC686">INDEX($K:$P,ROW(),MATCH(DC$3,$K$2:$P$2,0))</f>
        <v>#N/A</v>
      </c>
      <c r="DD686" s="19" t="e" cm="1">
        <f t="array" ref="DD686">INDEX($K:$P,ROW(),MATCH(DD$3,$K$2:$P$2,0))</f>
        <v>#N/A</v>
      </c>
      <c r="DE686" s="19" t="e" cm="1">
        <f t="array" ref="DE686">INDEX($K:$P,ROW(),MATCH(DE$3,$K$2:$P$2,0))</f>
        <v>#N/A</v>
      </c>
      <c r="DF686" s="19" t="e" cm="1">
        <f t="array" ref="DF686">INDEX($K:$P,ROW(),MATCH(DF$3,$K$2:$P$2,0))</f>
        <v>#N/A</v>
      </c>
      <c r="DG686" s="19" t="e" cm="1">
        <f t="array" ref="DG686">INDEX($K:$P,ROW(),MATCH(DG$3,$K$2:$P$2,0))</f>
        <v>#N/A</v>
      </c>
      <c r="DH686" s="19" t="e" cm="1">
        <f t="array" ref="DH686">INDEX($K:$P,ROW(),MATCH(DH$3,$K$2:$P$2,0))</f>
        <v>#N/A</v>
      </c>
      <c r="DI686" s="19" t="e" cm="1">
        <f t="array" ref="DI686">INDEX($K:$P,ROW(),MATCH(DI$3,$K$2:$P$2,0))</f>
        <v>#N/A</v>
      </c>
      <c r="DJ686" s="19" t="e" cm="1">
        <f t="array" ref="DJ686">INDEX($K:$P,ROW(),MATCH(DJ$3,$K$2:$P$2,0))</f>
        <v>#N/A</v>
      </c>
      <c r="DK686" s="19" t="e" cm="1">
        <f t="array" ref="DK686">INDEX($K:$P,ROW(),MATCH(DK$3,$K$2:$P$2,0))</f>
        <v>#N/A</v>
      </c>
      <c r="DL686" s="19" t="e" cm="1">
        <f t="array" ref="DL686">INDEX($K:$P,ROW(),MATCH(DL$3,$K$2:$P$2,0))</f>
        <v>#N/A</v>
      </c>
    </row>
    <row r="687" spans="1:116" x14ac:dyDescent="0.35">
      <c r="D687" t="s">
        <v>812</v>
      </c>
      <c r="E687" s="8" t="str">
        <f t="shared" si="885"/>
        <v>687 LISTSALES-PV</v>
      </c>
      <c r="G687" s="145" t="s">
        <v>809</v>
      </c>
      <c r="H687" s="31"/>
      <c r="I687" s="73"/>
      <c r="J687" s="73"/>
      <c r="K687" s="18">
        <v>10</v>
      </c>
      <c r="L687" s="18">
        <v>10</v>
      </c>
      <c r="M687" s="18">
        <v>10</v>
      </c>
      <c r="N687" s="18">
        <v>10</v>
      </c>
      <c r="O687" s="18">
        <v>10</v>
      </c>
      <c r="P687" s="18">
        <v>10</v>
      </c>
      <c r="R687" s="33"/>
      <c r="S687" s="19" cm="1">
        <f t="array" ref="S687">INDEX($K:$P,ROW(),MATCH(S$3,$K$2:$P$2,0))</f>
        <v>10</v>
      </c>
      <c r="T687" s="19" cm="1">
        <f t="array" ref="T687">INDEX($K:$P,ROW(),MATCH(T$3,$K$2:$P$2,0))</f>
        <v>10</v>
      </c>
      <c r="U687" s="19" cm="1">
        <f t="array" ref="U687">INDEX($K:$P,ROW(),MATCH(U$3,$K$2:$P$2,0))</f>
        <v>10</v>
      </c>
      <c r="V687" s="19" cm="1">
        <f t="array" ref="V687">INDEX($K:$P,ROW(),MATCH(V$3,$K$2:$P$2,0))</f>
        <v>10</v>
      </c>
      <c r="W687" s="19" cm="1">
        <f t="array" ref="W687">INDEX($K:$P,ROW(),MATCH(W$3,$K$2:$P$2,0))</f>
        <v>10</v>
      </c>
      <c r="X687" s="19" cm="1">
        <f t="array" ref="X687">INDEX($K:$P,ROW(),MATCH(X$3,$K$2:$P$2,0))</f>
        <v>10</v>
      </c>
      <c r="Y687" s="19" cm="1">
        <f t="array" ref="Y687">INDEX($K:$P,ROW(),MATCH(Y$3,$K$2:$P$2,0))</f>
        <v>10</v>
      </c>
      <c r="Z687" s="19" cm="1">
        <f t="array" ref="Z687">INDEX($K:$P,ROW(),MATCH(Z$3,$K$2:$P$2,0))</f>
        <v>10</v>
      </c>
      <c r="AA687" s="19" cm="1">
        <f t="array" ref="AA687">INDEX($K:$P,ROW(),MATCH(AA$3,$K$2:$P$2,0))</f>
        <v>10</v>
      </c>
      <c r="AB687" s="19" cm="1">
        <f t="array" ref="AB687">INDEX($K:$P,ROW(),MATCH(AB$3,$K$2:$P$2,0))</f>
        <v>10</v>
      </c>
      <c r="AC687" s="19" cm="1">
        <f t="array" ref="AC687">INDEX($K:$P,ROW(),MATCH(AC$3,$K$2:$P$2,0))</f>
        <v>10</v>
      </c>
      <c r="AD687" s="19" cm="1">
        <f t="array" ref="AD687">INDEX($K:$P,ROW(),MATCH(AD$3,$K$2:$P$2,0))</f>
        <v>10</v>
      </c>
      <c r="AE687" s="19" cm="1">
        <f t="array" ref="AE687">INDEX($K:$P,ROW(),MATCH(AE$3,$K$2:$P$2,0))</f>
        <v>10</v>
      </c>
      <c r="AF687" s="19" cm="1">
        <f t="array" ref="AF687">INDEX($K:$P,ROW(),MATCH(AF$3,$K$2:$P$2,0))</f>
        <v>10</v>
      </c>
      <c r="AG687" s="19" cm="1">
        <f t="array" ref="AG687">INDEX($K:$P,ROW(),MATCH(AG$3,$K$2:$P$2,0))</f>
        <v>10</v>
      </c>
      <c r="AH687" s="19" cm="1">
        <f t="array" ref="AH687">INDEX($K:$P,ROW(),MATCH(AH$3,$K$2:$P$2,0))</f>
        <v>10</v>
      </c>
      <c r="AI687" s="19" cm="1">
        <f t="array" ref="AI687">INDEX($K:$P,ROW(),MATCH(AI$3,$K$2:$P$2,0))</f>
        <v>10</v>
      </c>
      <c r="AJ687" s="19" cm="1">
        <f t="array" ref="AJ687">INDEX($K:$P,ROW(),MATCH(AJ$3,$K$2:$P$2,0))</f>
        <v>10</v>
      </c>
      <c r="AK687" s="19" cm="1">
        <f t="array" ref="AK687">INDEX($K:$P,ROW(),MATCH(AK$3,$K$2:$P$2,0))</f>
        <v>10</v>
      </c>
      <c r="AL687" s="19" cm="1">
        <f t="array" ref="AL687">INDEX($K:$P,ROW(),MATCH(AL$3,$K$2:$P$2,0))</f>
        <v>10</v>
      </c>
      <c r="AM687" s="19" cm="1">
        <f t="array" ref="AM687">INDEX($K:$P,ROW(),MATCH(AM$3,$K$2:$P$2,0))</f>
        <v>10</v>
      </c>
      <c r="AN687" s="19" cm="1">
        <f t="array" ref="AN687">INDEX($K:$P,ROW(),MATCH(AN$3,$K$2:$P$2,0))</f>
        <v>10</v>
      </c>
      <c r="AO687" s="19" cm="1">
        <f t="array" ref="AO687">INDEX($K:$P,ROW(),MATCH(AO$3,$K$2:$P$2,0))</f>
        <v>10</v>
      </c>
      <c r="AP687" s="19" cm="1">
        <f t="array" ref="AP687">INDEX($K:$P,ROW(),MATCH(AP$3,$K$2:$P$2,0))</f>
        <v>10</v>
      </c>
      <c r="AQ687" s="19" cm="1">
        <f t="array" ref="AQ687">INDEX($K:$P,ROW(),MATCH(AQ$3,$K$2:$P$2,0))</f>
        <v>10</v>
      </c>
      <c r="AR687" s="19" cm="1">
        <f t="array" ref="AR687">INDEX($K:$P,ROW(),MATCH(AR$3,$K$2:$P$2,0))</f>
        <v>10</v>
      </c>
      <c r="AS687" s="19" cm="1">
        <f t="array" ref="AS687">INDEX($K:$P,ROW(),MATCH(AS$3,$K$2:$P$2,0))</f>
        <v>10</v>
      </c>
      <c r="AT687" s="19" cm="1">
        <f t="array" ref="AT687">INDEX($K:$P,ROW(),MATCH(AT$3,$K$2:$P$2,0))</f>
        <v>10</v>
      </c>
      <c r="AU687" s="19" cm="1">
        <f t="array" ref="AU687">INDEX($K:$P,ROW(),MATCH(AU$3,$K$2:$P$2,0))</f>
        <v>10</v>
      </c>
      <c r="AV687" s="19" cm="1">
        <f t="array" ref="AV687">INDEX($K:$P,ROW(),MATCH(AV$3,$K$2:$P$2,0))</f>
        <v>10</v>
      </c>
      <c r="AW687" s="19" cm="1">
        <f t="array" ref="AW687">INDEX($K:$P,ROW(),MATCH(AW$3,$K$2:$P$2,0))</f>
        <v>10</v>
      </c>
      <c r="AX687" s="19" cm="1">
        <f t="array" ref="AX687">INDEX($K:$P,ROW(),MATCH(AX$3,$K$2:$P$2,0))</f>
        <v>10</v>
      </c>
      <c r="AY687" s="19" cm="1">
        <f t="array" ref="AY687">INDEX($K:$P,ROW(),MATCH(AY$3,$K$2:$P$2,0))</f>
        <v>10</v>
      </c>
      <c r="AZ687" s="19" cm="1">
        <f t="array" ref="AZ687">INDEX($K:$P,ROW(),MATCH(AZ$3,$K$2:$P$2,0))</f>
        <v>10</v>
      </c>
      <c r="BA687" s="19" cm="1">
        <f t="array" ref="BA687">INDEX($K:$P,ROW(),MATCH(BA$3,$K$2:$P$2,0))</f>
        <v>10</v>
      </c>
      <c r="BB687" s="19" cm="1">
        <f t="array" ref="BB687">INDEX($K:$P,ROW(),MATCH(BB$3,$K$2:$P$2,0))</f>
        <v>10</v>
      </c>
      <c r="BC687" s="19" cm="1">
        <f t="array" ref="BC687">INDEX($K:$P,ROW(),MATCH(BC$3,$K$2:$P$2,0))</f>
        <v>10</v>
      </c>
      <c r="BD687" s="19" cm="1">
        <f t="array" ref="BD687">INDEX($K:$P,ROW(),MATCH(BD$3,$K$2:$P$2,0))</f>
        <v>10</v>
      </c>
      <c r="BE687" s="19" cm="1">
        <f t="array" ref="BE687">INDEX($K:$P,ROW(),MATCH(BE$3,$K$2:$P$2,0))</f>
        <v>10</v>
      </c>
      <c r="BF687" s="19" cm="1">
        <f t="array" ref="BF687">INDEX($K:$P,ROW(),MATCH(BF$3,$K$2:$P$2,0))</f>
        <v>10</v>
      </c>
      <c r="BG687" s="19" cm="1">
        <f t="array" ref="BG687">INDEX($K:$P,ROW(),MATCH(BG$3,$K$2:$P$2,0))</f>
        <v>10</v>
      </c>
      <c r="BH687" s="19" cm="1">
        <f t="array" ref="BH687">INDEX($K:$P,ROW(),MATCH(BH$3,$K$2:$P$2,0))</f>
        <v>10</v>
      </c>
      <c r="BI687" s="19" cm="1">
        <f t="array" ref="BI687">INDEX($K:$P,ROW(),MATCH(BI$3,$K$2:$P$2,0))</f>
        <v>10</v>
      </c>
      <c r="BJ687" s="19" cm="1">
        <f t="array" ref="BJ687">INDEX($K:$P,ROW(),MATCH(BJ$3,$K$2:$P$2,0))</f>
        <v>10</v>
      </c>
      <c r="BK687" s="19" cm="1">
        <f t="array" ref="BK687">INDEX($K:$P,ROW(),MATCH(BK$3,$K$2:$P$2,0))</f>
        <v>10</v>
      </c>
      <c r="BL687" s="19" cm="1">
        <f t="array" ref="BL687">INDEX($K:$P,ROW(),MATCH(BL$3,$K$2:$P$2,0))</f>
        <v>10</v>
      </c>
      <c r="BM687" s="19" cm="1">
        <f t="array" ref="BM687">INDEX($K:$P,ROW(),MATCH(BM$3,$K$2:$P$2,0))</f>
        <v>10</v>
      </c>
      <c r="BN687" s="19" cm="1">
        <f t="array" ref="BN687">INDEX($K:$P,ROW(),MATCH(BN$3,$K$2:$P$2,0))</f>
        <v>10</v>
      </c>
      <c r="BO687" s="19" cm="1">
        <f t="array" ref="BO687">INDEX($K:$P,ROW(),MATCH(BO$3,$K$2:$P$2,0))</f>
        <v>10</v>
      </c>
      <c r="BP687" s="19" cm="1">
        <f t="array" ref="BP687">INDEX($K:$P,ROW(),MATCH(BP$3,$K$2:$P$2,0))</f>
        <v>10</v>
      </c>
      <c r="BQ687" s="19" cm="1">
        <f t="array" ref="BQ687">INDEX($K:$P,ROW(),MATCH(BQ$3,$K$2:$P$2,0))</f>
        <v>10</v>
      </c>
      <c r="BR687" s="19" cm="1">
        <f t="array" ref="BR687">INDEX($K:$P,ROW(),MATCH(BR$3,$K$2:$P$2,0))</f>
        <v>10</v>
      </c>
      <c r="BS687" s="19" cm="1">
        <f t="array" ref="BS687">INDEX($K:$P,ROW(),MATCH(BS$3,$K$2:$P$2,0))</f>
        <v>10</v>
      </c>
      <c r="BT687" s="19" cm="1">
        <f t="array" ref="BT687">INDEX($K:$P,ROW(),MATCH(BT$3,$K$2:$P$2,0))</f>
        <v>10</v>
      </c>
      <c r="BU687" s="19" cm="1">
        <f t="array" ref="BU687">INDEX($K:$P,ROW(),MATCH(BU$3,$K$2:$P$2,0))</f>
        <v>10</v>
      </c>
      <c r="BV687" s="19" cm="1">
        <f t="array" ref="BV687">INDEX($K:$P,ROW(),MATCH(BV$3,$K$2:$P$2,0))</f>
        <v>10</v>
      </c>
      <c r="BW687" s="19" cm="1">
        <f t="array" ref="BW687">INDEX($K:$P,ROW(),MATCH(BW$3,$K$2:$P$2,0))</f>
        <v>10</v>
      </c>
      <c r="BX687" s="19" cm="1">
        <f t="array" ref="BX687">INDEX($K:$P,ROW(),MATCH(BX$3,$K$2:$P$2,0))</f>
        <v>10</v>
      </c>
      <c r="BY687" s="19" cm="1">
        <f t="array" ref="BY687">INDEX($K:$P,ROW(),MATCH(BY$3,$K$2:$P$2,0))</f>
        <v>10</v>
      </c>
      <c r="BZ687" s="19" cm="1">
        <f t="array" ref="BZ687">INDEX($K:$P,ROW(),MATCH(BZ$3,$K$2:$P$2,0))</f>
        <v>10</v>
      </c>
      <c r="CA687" s="19" cm="1">
        <f t="array" ref="CA687">INDEX($K:$P,ROW(),MATCH(CA$3,$K$2:$P$2,0))</f>
        <v>10</v>
      </c>
      <c r="CB687" s="19" cm="1">
        <f t="array" ref="CB687">INDEX($K:$P,ROW(),MATCH(CB$3,$K$2:$P$2,0))</f>
        <v>10</v>
      </c>
      <c r="CC687" s="19" cm="1">
        <f t="array" ref="CC687">INDEX($K:$P,ROW(),MATCH(CC$3,$K$2:$P$2,0))</f>
        <v>10</v>
      </c>
      <c r="CD687" s="19" cm="1">
        <f t="array" ref="CD687">INDEX($K:$P,ROW(),MATCH(CD$3,$K$2:$P$2,0))</f>
        <v>10</v>
      </c>
      <c r="CE687" s="19" cm="1">
        <f t="array" ref="CE687">INDEX($K:$P,ROW(),MATCH(CE$3,$K$2:$P$2,0))</f>
        <v>10</v>
      </c>
      <c r="CF687" s="19" cm="1">
        <f t="array" ref="CF687">INDEX($K:$P,ROW(),MATCH(CF$3,$K$2:$P$2,0))</f>
        <v>10</v>
      </c>
      <c r="CG687" s="19" cm="1">
        <f t="array" ref="CG687">INDEX($K:$P,ROW(),MATCH(CG$3,$K$2:$P$2,0))</f>
        <v>10</v>
      </c>
      <c r="CH687" s="19" cm="1">
        <f t="array" ref="CH687">INDEX($K:$P,ROW(),MATCH(CH$3,$K$2:$P$2,0))</f>
        <v>10</v>
      </c>
      <c r="CI687" s="19" cm="1">
        <f t="array" ref="CI687">INDEX($K:$P,ROW(),MATCH(CI$3,$K$2:$P$2,0))</f>
        <v>10</v>
      </c>
      <c r="CJ687" s="19" cm="1">
        <f t="array" ref="CJ687">INDEX($K:$P,ROW(),MATCH(CJ$3,$K$2:$P$2,0))</f>
        <v>10</v>
      </c>
      <c r="CK687" s="19" cm="1">
        <f t="array" ref="CK687">INDEX($K:$P,ROW(),MATCH(CK$3,$K$2:$P$2,0))</f>
        <v>10</v>
      </c>
      <c r="CL687" s="19" cm="1">
        <f t="array" ref="CL687">INDEX($K:$P,ROW(),MATCH(CL$3,$K$2:$P$2,0))</f>
        <v>10</v>
      </c>
      <c r="CM687" s="19" t="e" cm="1">
        <f t="array" ref="CM687">INDEX($K:$P,ROW(),MATCH(CM$3,$K$2:$P$2,0))</f>
        <v>#N/A</v>
      </c>
      <c r="CN687" s="19" t="e" cm="1">
        <f t="array" ref="CN687">INDEX($K:$P,ROW(),MATCH(CN$3,$K$2:$P$2,0))</f>
        <v>#N/A</v>
      </c>
      <c r="CO687" s="19" t="e" cm="1">
        <f t="array" ref="CO687">INDEX($K:$P,ROW(),MATCH(CO$3,$K$2:$P$2,0))</f>
        <v>#N/A</v>
      </c>
      <c r="CP687" s="19" t="e" cm="1">
        <f t="array" ref="CP687">INDEX($K:$P,ROW(),MATCH(CP$3,$K$2:$P$2,0))</f>
        <v>#N/A</v>
      </c>
      <c r="CQ687" s="19" t="e" cm="1">
        <f t="array" ref="CQ687">INDEX($K:$P,ROW(),MATCH(CQ$3,$K$2:$P$2,0))</f>
        <v>#N/A</v>
      </c>
      <c r="CR687" s="19" t="e" cm="1">
        <f t="array" ref="CR687">INDEX($K:$P,ROW(),MATCH(CR$3,$K$2:$P$2,0))</f>
        <v>#N/A</v>
      </c>
      <c r="CS687" s="19" t="e" cm="1">
        <f t="array" ref="CS687">INDEX($K:$P,ROW(),MATCH(CS$3,$K$2:$P$2,0))</f>
        <v>#N/A</v>
      </c>
      <c r="CT687" s="19" t="e" cm="1">
        <f t="array" ref="CT687">INDEX($K:$P,ROW(),MATCH(CT$3,$K$2:$P$2,0))</f>
        <v>#N/A</v>
      </c>
      <c r="CU687" s="19" t="e" cm="1">
        <f t="array" ref="CU687">INDEX($K:$P,ROW(),MATCH(CU$3,$K$2:$P$2,0))</f>
        <v>#N/A</v>
      </c>
      <c r="CV687" s="19" t="e" cm="1">
        <f t="array" ref="CV687">INDEX($K:$P,ROW(),MATCH(CV$3,$K$2:$P$2,0))</f>
        <v>#N/A</v>
      </c>
      <c r="CW687" s="19" t="e" cm="1">
        <f t="array" ref="CW687">INDEX($K:$P,ROW(),MATCH(CW$3,$K$2:$P$2,0))</f>
        <v>#N/A</v>
      </c>
      <c r="CX687" s="19" t="e" cm="1">
        <f t="array" ref="CX687">INDEX($K:$P,ROW(),MATCH(CX$3,$K$2:$P$2,0))</f>
        <v>#N/A</v>
      </c>
      <c r="CY687" s="19" t="e" cm="1">
        <f t="array" ref="CY687">INDEX($K:$P,ROW(),MATCH(CY$3,$K$2:$P$2,0))</f>
        <v>#N/A</v>
      </c>
      <c r="CZ687" s="19" t="e" cm="1">
        <f t="array" ref="CZ687">INDEX($K:$P,ROW(),MATCH(CZ$3,$K$2:$P$2,0))</f>
        <v>#N/A</v>
      </c>
      <c r="DA687" s="19" t="e" cm="1">
        <f t="array" ref="DA687">INDEX($K:$P,ROW(),MATCH(DA$3,$K$2:$P$2,0))</f>
        <v>#N/A</v>
      </c>
      <c r="DB687" s="19" t="e" cm="1">
        <f t="array" ref="DB687">INDEX($K:$P,ROW(),MATCH(DB$3,$K$2:$P$2,0))</f>
        <v>#N/A</v>
      </c>
      <c r="DC687" s="19" t="e" cm="1">
        <f t="array" ref="DC687">INDEX($K:$P,ROW(),MATCH(DC$3,$K$2:$P$2,0))</f>
        <v>#N/A</v>
      </c>
      <c r="DD687" s="19" t="e" cm="1">
        <f t="array" ref="DD687">INDEX($K:$P,ROW(),MATCH(DD$3,$K$2:$P$2,0))</f>
        <v>#N/A</v>
      </c>
      <c r="DE687" s="19" t="e" cm="1">
        <f t="array" ref="DE687">INDEX($K:$P,ROW(),MATCH(DE$3,$K$2:$P$2,0))</f>
        <v>#N/A</v>
      </c>
      <c r="DF687" s="19" t="e" cm="1">
        <f t="array" ref="DF687">INDEX($K:$P,ROW(),MATCH(DF$3,$K$2:$P$2,0))</f>
        <v>#N/A</v>
      </c>
      <c r="DG687" s="19" t="e" cm="1">
        <f t="array" ref="DG687">INDEX($K:$P,ROW(),MATCH(DG$3,$K$2:$P$2,0))</f>
        <v>#N/A</v>
      </c>
      <c r="DH687" s="19" t="e" cm="1">
        <f t="array" ref="DH687">INDEX($K:$P,ROW(),MATCH(DH$3,$K$2:$P$2,0))</f>
        <v>#N/A</v>
      </c>
      <c r="DI687" s="19" t="e" cm="1">
        <f t="array" ref="DI687">INDEX($K:$P,ROW(),MATCH(DI$3,$K$2:$P$2,0))</f>
        <v>#N/A</v>
      </c>
      <c r="DJ687" s="19" t="e" cm="1">
        <f t="array" ref="DJ687">INDEX($K:$P,ROW(),MATCH(DJ$3,$K$2:$P$2,0))</f>
        <v>#N/A</v>
      </c>
      <c r="DK687" s="19" t="e" cm="1">
        <f t="array" ref="DK687">INDEX($K:$P,ROW(),MATCH(DK$3,$K$2:$P$2,0))</f>
        <v>#N/A</v>
      </c>
      <c r="DL687" s="19" t="e" cm="1">
        <f t="array" ref="DL687">INDEX($K:$P,ROW(),MATCH(DL$3,$K$2:$P$2,0))</f>
        <v>#N/A</v>
      </c>
    </row>
    <row r="688" spans="1:116" x14ac:dyDescent="0.35">
      <c r="D688" t="s">
        <v>812</v>
      </c>
      <c r="E688" s="8" t="str">
        <f t="shared" si="885"/>
        <v>688 LISTSALES-PV</v>
      </c>
      <c r="G688" s="145" t="s">
        <v>810</v>
      </c>
      <c r="H688" s="31"/>
      <c r="I688" s="73"/>
      <c r="J688" s="73"/>
      <c r="K688" s="18">
        <v>10</v>
      </c>
      <c r="L688" s="18">
        <v>10</v>
      </c>
      <c r="M688" s="18">
        <v>10</v>
      </c>
      <c r="N688" s="18">
        <v>10</v>
      </c>
      <c r="O688" s="18">
        <v>10</v>
      </c>
      <c r="P688" s="18">
        <v>10</v>
      </c>
      <c r="R688" s="33"/>
      <c r="S688" s="19" cm="1">
        <f t="array" ref="S688">INDEX($K:$P,ROW(),MATCH(S$3,$K$2:$P$2,0))</f>
        <v>10</v>
      </c>
      <c r="T688" s="19" cm="1">
        <f t="array" ref="T688">INDEX($K:$P,ROW(),MATCH(T$3,$K$2:$P$2,0))</f>
        <v>10</v>
      </c>
      <c r="U688" s="19" cm="1">
        <f t="array" ref="U688">INDEX($K:$P,ROW(),MATCH(U$3,$K$2:$P$2,0))</f>
        <v>10</v>
      </c>
      <c r="V688" s="19" cm="1">
        <f t="array" ref="V688">INDEX($K:$P,ROW(),MATCH(V$3,$K$2:$P$2,0))</f>
        <v>10</v>
      </c>
      <c r="W688" s="19" cm="1">
        <f t="array" ref="W688">INDEX($K:$P,ROW(),MATCH(W$3,$K$2:$P$2,0))</f>
        <v>10</v>
      </c>
      <c r="X688" s="19" cm="1">
        <f t="array" ref="X688">INDEX($K:$P,ROW(),MATCH(X$3,$K$2:$P$2,0))</f>
        <v>10</v>
      </c>
      <c r="Y688" s="19" cm="1">
        <f t="array" ref="Y688">INDEX($K:$P,ROW(),MATCH(Y$3,$K$2:$P$2,0))</f>
        <v>10</v>
      </c>
      <c r="Z688" s="19" cm="1">
        <f t="array" ref="Z688">INDEX($K:$P,ROW(),MATCH(Z$3,$K$2:$P$2,0))</f>
        <v>10</v>
      </c>
      <c r="AA688" s="19" cm="1">
        <f t="array" ref="AA688">INDEX($K:$P,ROW(),MATCH(AA$3,$K$2:$P$2,0))</f>
        <v>10</v>
      </c>
      <c r="AB688" s="19" cm="1">
        <f t="array" ref="AB688">INDEX($K:$P,ROW(),MATCH(AB$3,$K$2:$P$2,0))</f>
        <v>10</v>
      </c>
      <c r="AC688" s="19" cm="1">
        <f t="array" ref="AC688">INDEX($K:$P,ROW(),MATCH(AC$3,$K$2:$P$2,0))</f>
        <v>10</v>
      </c>
      <c r="AD688" s="19" cm="1">
        <f t="array" ref="AD688">INDEX($K:$P,ROW(),MATCH(AD$3,$K$2:$P$2,0))</f>
        <v>10</v>
      </c>
      <c r="AE688" s="19" cm="1">
        <f t="array" ref="AE688">INDEX($K:$P,ROW(),MATCH(AE$3,$K$2:$P$2,0))</f>
        <v>10</v>
      </c>
      <c r="AF688" s="19" cm="1">
        <f t="array" ref="AF688">INDEX($K:$P,ROW(),MATCH(AF$3,$K$2:$P$2,0))</f>
        <v>10</v>
      </c>
      <c r="AG688" s="19" cm="1">
        <f t="array" ref="AG688">INDEX($K:$P,ROW(),MATCH(AG$3,$K$2:$P$2,0))</f>
        <v>10</v>
      </c>
      <c r="AH688" s="19" cm="1">
        <f t="array" ref="AH688">INDEX($K:$P,ROW(),MATCH(AH$3,$K$2:$P$2,0))</f>
        <v>10</v>
      </c>
      <c r="AI688" s="19" cm="1">
        <f t="array" ref="AI688">INDEX($K:$P,ROW(),MATCH(AI$3,$K$2:$P$2,0))</f>
        <v>10</v>
      </c>
      <c r="AJ688" s="19" cm="1">
        <f t="array" ref="AJ688">INDEX($K:$P,ROW(),MATCH(AJ$3,$K$2:$P$2,0))</f>
        <v>10</v>
      </c>
      <c r="AK688" s="19" cm="1">
        <f t="array" ref="AK688">INDEX($K:$P,ROW(),MATCH(AK$3,$K$2:$P$2,0))</f>
        <v>10</v>
      </c>
      <c r="AL688" s="19" cm="1">
        <f t="array" ref="AL688">INDEX($K:$P,ROW(),MATCH(AL$3,$K$2:$P$2,0))</f>
        <v>10</v>
      </c>
      <c r="AM688" s="19" cm="1">
        <f t="array" ref="AM688">INDEX($K:$P,ROW(),MATCH(AM$3,$K$2:$P$2,0))</f>
        <v>10</v>
      </c>
      <c r="AN688" s="19" cm="1">
        <f t="array" ref="AN688">INDEX($K:$P,ROW(),MATCH(AN$3,$K$2:$P$2,0))</f>
        <v>10</v>
      </c>
      <c r="AO688" s="19" cm="1">
        <f t="array" ref="AO688">INDEX($K:$P,ROW(),MATCH(AO$3,$K$2:$P$2,0))</f>
        <v>10</v>
      </c>
      <c r="AP688" s="19" cm="1">
        <f t="array" ref="AP688">INDEX($K:$P,ROW(),MATCH(AP$3,$K$2:$P$2,0))</f>
        <v>10</v>
      </c>
      <c r="AQ688" s="19" cm="1">
        <f t="array" ref="AQ688">INDEX($K:$P,ROW(),MATCH(AQ$3,$K$2:$P$2,0))</f>
        <v>10</v>
      </c>
      <c r="AR688" s="19" cm="1">
        <f t="array" ref="AR688">INDEX($K:$P,ROW(),MATCH(AR$3,$K$2:$P$2,0))</f>
        <v>10</v>
      </c>
      <c r="AS688" s="19" cm="1">
        <f t="array" ref="AS688">INDEX($K:$P,ROW(),MATCH(AS$3,$K$2:$P$2,0))</f>
        <v>10</v>
      </c>
      <c r="AT688" s="19" cm="1">
        <f t="array" ref="AT688">INDEX($K:$P,ROW(),MATCH(AT$3,$K$2:$P$2,0))</f>
        <v>10</v>
      </c>
      <c r="AU688" s="19" cm="1">
        <f t="array" ref="AU688">INDEX($K:$P,ROW(),MATCH(AU$3,$K$2:$P$2,0))</f>
        <v>10</v>
      </c>
      <c r="AV688" s="19" cm="1">
        <f t="array" ref="AV688">INDEX($K:$P,ROW(),MATCH(AV$3,$K$2:$P$2,0))</f>
        <v>10</v>
      </c>
      <c r="AW688" s="19" cm="1">
        <f t="array" ref="AW688">INDEX($K:$P,ROW(),MATCH(AW$3,$K$2:$P$2,0))</f>
        <v>10</v>
      </c>
      <c r="AX688" s="19" cm="1">
        <f t="array" ref="AX688">INDEX($K:$P,ROW(),MATCH(AX$3,$K$2:$P$2,0))</f>
        <v>10</v>
      </c>
      <c r="AY688" s="19" cm="1">
        <f t="array" ref="AY688">INDEX($K:$P,ROW(),MATCH(AY$3,$K$2:$P$2,0))</f>
        <v>10</v>
      </c>
      <c r="AZ688" s="19" cm="1">
        <f t="array" ref="AZ688">INDEX($K:$P,ROW(),MATCH(AZ$3,$K$2:$P$2,0))</f>
        <v>10</v>
      </c>
      <c r="BA688" s="19" cm="1">
        <f t="array" ref="BA688">INDEX($K:$P,ROW(),MATCH(BA$3,$K$2:$P$2,0))</f>
        <v>10</v>
      </c>
      <c r="BB688" s="19" cm="1">
        <f t="array" ref="BB688">INDEX($K:$P,ROW(),MATCH(BB$3,$K$2:$P$2,0))</f>
        <v>10</v>
      </c>
      <c r="BC688" s="19" cm="1">
        <f t="array" ref="BC688">INDEX($K:$P,ROW(),MATCH(BC$3,$K$2:$P$2,0))</f>
        <v>10</v>
      </c>
      <c r="BD688" s="19" cm="1">
        <f t="array" ref="BD688">INDEX($K:$P,ROW(),MATCH(BD$3,$K$2:$P$2,0))</f>
        <v>10</v>
      </c>
      <c r="BE688" s="19" cm="1">
        <f t="array" ref="BE688">INDEX($K:$P,ROW(),MATCH(BE$3,$K$2:$P$2,0))</f>
        <v>10</v>
      </c>
      <c r="BF688" s="19" cm="1">
        <f t="array" ref="BF688">INDEX($K:$P,ROW(),MATCH(BF$3,$K$2:$P$2,0))</f>
        <v>10</v>
      </c>
      <c r="BG688" s="19" cm="1">
        <f t="array" ref="BG688">INDEX($K:$P,ROW(),MATCH(BG$3,$K$2:$P$2,0))</f>
        <v>10</v>
      </c>
      <c r="BH688" s="19" cm="1">
        <f t="array" ref="BH688">INDEX($K:$P,ROW(),MATCH(BH$3,$K$2:$P$2,0))</f>
        <v>10</v>
      </c>
      <c r="BI688" s="19" cm="1">
        <f t="array" ref="BI688">INDEX($K:$P,ROW(),MATCH(BI$3,$K$2:$P$2,0))</f>
        <v>10</v>
      </c>
      <c r="BJ688" s="19" cm="1">
        <f t="array" ref="BJ688">INDEX($K:$P,ROW(),MATCH(BJ$3,$K$2:$P$2,0))</f>
        <v>10</v>
      </c>
      <c r="BK688" s="19" cm="1">
        <f t="array" ref="BK688">INDEX($K:$P,ROW(),MATCH(BK$3,$K$2:$P$2,0))</f>
        <v>10</v>
      </c>
      <c r="BL688" s="19" cm="1">
        <f t="array" ref="BL688">INDEX($K:$P,ROW(),MATCH(BL$3,$K$2:$P$2,0))</f>
        <v>10</v>
      </c>
      <c r="BM688" s="19" cm="1">
        <f t="array" ref="BM688">INDEX($K:$P,ROW(),MATCH(BM$3,$K$2:$P$2,0))</f>
        <v>10</v>
      </c>
      <c r="BN688" s="19" cm="1">
        <f t="array" ref="BN688">INDEX($K:$P,ROW(),MATCH(BN$3,$K$2:$P$2,0))</f>
        <v>10</v>
      </c>
      <c r="BO688" s="19" cm="1">
        <f t="array" ref="BO688">INDEX($K:$P,ROW(),MATCH(BO$3,$K$2:$P$2,0))</f>
        <v>10</v>
      </c>
      <c r="BP688" s="19" cm="1">
        <f t="array" ref="BP688">INDEX($K:$P,ROW(),MATCH(BP$3,$K$2:$P$2,0))</f>
        <v>10</v>
      </c>
      <c r="BQ688" s="19" cm="1">
        <f t="array" ref="BQ688">INDEX($K:$P,ROW(),MATCH(BQ$3,$K$2:$P$2,0))</f>
        <v>10</v>
      </c>
      <c r="BR688" s="19" cm="1">
        <f t="array" ref="BR688">INDEX($K:$P,ROW(),MATCH(BR$3,$K$2:$P$2,0))</f>
        <v>10</v>
      </c>
      <c r="BS688" s="19" cm="1">
        <f t="array" ref="BS688">INDEX($K:$P,ROW(),MATCH(BS$3,$K$2:$P$2,0))</f>
        <v>10</v>
      </c>
      <c r="BT688" s="19" cm="1">
        <f t="array" ref="BT688">INDEX($K:$P,ROW(),MATCH(BT$3,$K$2:$P$2,0))</f>
        <v>10</v>
      </c>
      <c r="BU688" s="19" cm="1">
        <f t="array" ref="BU688">INDEX($K:$P,ROW(),MATCH(BU$3,$K$2:$P$2,0))</f>
        <v>10</v>
      </c>
      <c r="BV688" s="19" cm="1">
        <f t="array" ref="BV688">INDEX($K:$P,ROW(),MATCH(BV$3,$K$2:$P$2,0))</f>
        <v>10</v>
      </c>
      <c r="BW688" s="19" cm="1">
        <f t="array" ref="BW688">INDEX($K:$P,ROW(),MATCH(BW$3,$K$2:$P$2,0))</f>
        <v>10</v>
      </c>
      <c r="BX688" s="19" cm="1">
        <f t="array" ref="BX688">INDEX($K:$P,ROW(),MATCH(BX$3,$K$2:$P$2,0))</f>
        <v>10</v>
      </c>
      <c r="BY688" s="19" cm="1">
        <f t="array" ref="BY688">INDEX($K:$P,ROW(),MATCH(BY$3,$K$2:$P$2,0))</f>
        <v>10</v>
      </c>
      <c r="BZ688" s="19" cm="1">
        <f t="array" ref="BZ688">INDEX($K:$P,ROW(),MATCH(BZ$3,$K$2:$P$2,0))</f>
        <v>10</v>
      </c>
      <c r="CA688" s="19" cm="1">
        <f t="array" ref="CA688">INDEX($K:$P,ROW(),MATCH(CA$3,$K$2:$P$2,0))</f>
        <v>10</v>
      </c>
      <c r="CB688" s="19" cm="1">
        <f t="array" ref="CB688">INDEX($K:$P,ROW(),MATCH(CB$3,$K$2:$P$2,0))</f>
        <v>10</v>
      </c>
      <c r="CC688" s="19" cm="1">
        <f t="array" ref="CC688">INDEX($K:$P,ROW(),MATCH(CC$3,$K$2:$P$2,0))</f>
        <v>10</v>
      </c>
      <c r="CD688" s="19" cm="1">
        <f t="array" ref="CD688">INDEX($K:$P,ROW(),MATCH(CD$3,$K$2:$P$2,0))</f>
        <v>10</v>
      </c>
      <c r="CE688" s="19" cm="1">
        <f t="array" ref="CE688">INDEX($K:$P,ROW(),MATCH(CE$3,$K$2:$P$2,0))</f>
        <v>10</v>
      </c>
      <c r="CF688" s="19" cm="1">
        <f t="array" ref="CF688">INDEX($K:$P,ROW(),MATCH(CF$3,$K$2:$P$2,0))</f>
        <v>10</v>
      </c>
      <c r="CG688" s="19" cm="1">
        <f t="array" ref="CG688">INDEX($K:$P,ROW(),MATCH(CG$3,$K$2:$P$2,0))</f>
        <v>10</v>
      </c>
      <c r="CH688" s="19" cm="1">
        <f t="array" ref="CH688">INDEX($K:$P,ROW(),MATCH(CH$3,$K$2:$P$2,0))</f>
        <v>10</v>
      </c>
      <c r="CI688" s="19" cm="1">
        <f t="array" ref="CI688">INDEX($K:$P,ROW(),MATCH(CI$3,$K$2:$P$2,0))</f>
        <v>10</v>
      </c>
      <c r="CJ688" s="19" cm="1">
        <f t="array" ref="CJ688">INDEX($K:$P,ROW(),MATCH(CJ$3,$K$2:$P$2,0))</f>
        <v>10</v>
      </c>
      <c r="CK688" s="19" cm="1">
        <f t="array" ref="CK688">INDEX($K:$P,ROW(),MATCH(CK$3,$K$2:$P$2,0))</f>
        <v>10</v>
      </c>
      <c r="CL688" s="19" cm="1">
        <f t="array" ref="CL688">INDEX($K:$P,ROW(),MATCH(CL$3,$K$2:$P$2,0))</f>
        <v>10</v>
      </c>
      <c r="CM688" s="19" t="e" cm="1">
        <f t="array" ref="CM688">INDEX($K:$P,ROW(),MATCH(CM$3,$K$2:$P$2,0))</f>
        <v>#N/A</v>
      </c>
      <c r="CN688" s="19" t="e" cm="1">
        <f t="array" ref="CN688">INDEX($K:$P,ROW(),MATCH(CN$3,$K$2:$P$2,0))</f>
        <v>#N/A</v>
      </c>
      <c r="CO688" s="19" t="e" cm="1">
        <f t="array" ref="CO688">INDEX($K:$P,ROW(),MATCH(CO$3,$K$2:$P$2,0))</f>
        <v>#N/A</v>
      </c>
      <c r="CP688" s="19" t="e" cm="1">
        <f t="array" ref="CP688">INDEX($K:$P,ROW(),MATCH(CP$3,$K$2:$P$2,0))</f>
        <v>#N/A</v>
      </c>
      <c r="CQ688" s="19" t="e" cm="1">
        <f t="array" ref="CQ688">INDEX($K:$P,ROW(),MATCH(CQ$3,$K$2:$P$2,0))</f>
        <v>#N/A</v>
      </c>
      <c r="CR688" s="19" t="e" cm="1">
        <f t="array" ref="CR688">INDEX($K:$P,ROW(),MATCH(CR$3,$K$2:$P$2,0))</f>
        <v>#N/A</v>
      </c>
      <c r="CS688" s="19" t="e" cm="1">
        <f t="array" ref="CS688">INDEX($K:$P,ROW(),MATCH(CS$3,$K$2:$P$2,0))</f>
        <v>#N/A</v>
      </c>
      <c r="CT688" s="19" t="e" cm="1">
        <f t="array" ref="CT688">INDEX($K:$P,ROW(),MATCH(CT$3,$K$2:$P$2,0))</f>
        <v>#N/A</v>
      </c>
      <c r="CU688" s="19" t="e" cm="1">
        <f t="array" ref="CU688">INDEX($K:$P,ROW(),MATCH(CU$3,$K$2:$P$2,0))</f>
        <v>#N/A</v>
      </c>
      <c r="CV688" s="19" t="e" cm="1">
        <f t="array" ref="CV688">INDEX($K:$P,ROW(),MATCH(CV$3,$K$2:$P$2,0))</f>
        <v>#N/A</v>
      </c>
      <c r="CW688" s="19" t="e" cm="1">
        <f t="array" ref="CW688">INDEX($K:$P,ROW(),MATCH(CW$3,$K$2:$P$2,0))</f>
        <v>#N/A</v>
      </c>
      <c r="CX688" s="19" t="e" cm="1">
        <f t="array" ref="CX688">INDEX($K:$P,ROW(),MATCH(CX$3,$K$2:$P$2,0))</f>
        <v>#N/A</v>
      </c>
      <c r="CY688" s="19" t="e" cm="1">
        <f t="array" ref="CY688">INDEX($K:$P,ROW(),MATCH(CY$3,$K$2:$P$2,0))</f>
        <v>#N/A</v>
      </c>
      <c r="CZ688" s="19" t="e" cm="1">
        <f t="array" ref="CZ688">INDEX($K:$P,ROW(),MATCH(CZ$3,$K$2:$P$2,0))</f>
        <v>#N/A</v>
      </c>
      <c r="DA688" s="19" t="e" cm="1">
        <f t="array" ref="DA688">INDEX($K:$P,ROW(),MATCH(DA$3,$K$2:$P$2,0))</f>
        <v>#N/A</v>
      </c>
      <c r="DB688" s="19" t="e" cm="1">
        <f t="array" ref="DB688">INDEX($K:$P,ROW(),MATCH(DB$3,$K$2:$P$2,0))</f>
        <v>#N/A</v>
      </c>
      <c r="DC688" s="19" t="e" cm="1">
        <f t="array" ref="DC688">INDEX($K:$P,ROW(),MATCH(DC$3,$K$2:$P$2,0))</f>
        <v>#N/A</v>
      </c>
      <c r="DD688" s="19" t="e" cm="1">
        <f t="array" ref="DD688">INDEX($K:$P,ROW(),MATCH(DD$3,$K$2:$P$2,0))</f>
        <v>#N/A</v>
      </c>
      <c r="DE688" s="19" t="e" cm="1">
        <f t="array" ref="DE688">INDEX($K:$P,ROW(),MATCH(DE$3,$K$2:$P$2,0))</f>
        <v>#N/A</v>
      </c>
      <c r="DF688" s="19" t="e" cm="1">
        <f t="array" ref="DF688">INDEX($K:$P,ROW(),MATCH(DF$3,$K$2:$P$2,0))</f>
        <v>#N/A</v>
      </c>
      <c r="DG688" s="19" t="e" cm="1">
        <f t="array" ref="DG688">INDEX($K:$P,ROW(),MATCH(DG$3,$K$2:$P$2,0))</f>
        <v>#N/A</v>
      </c>
      <c r="DH688" s="19" t="e" cm="1">
        <f t="array" ref="DH688">INDEX($K:$P,ROW(),MATCH(DH$3,$K$2:$P$2,0))</f>
        <v>#N/A</v>
      </c>
      <c r="DI688" s="19" t="e" cm="1">
        <f t="array" ref="DI688">INDEX($K:$P,ROW(),MATCH(DI$3,$K$2:$P$2,0))</f>
        <v>#N/A</v>
      </c>
      <c r="DJ688" s="19" t="e" cm="1">
        <f t="array" ref="DJ688">INDEX($K:$P,ROW(),MATCH(DJ$3,$K$2:$P$2,0))</f>
        <v>#N/A</v>
      </c>
      <c r="DK688" s="19" t="e" cm="1">
        <f t="array" ref="DK688">INDEX($K:$P,ROW(),MATCH(DK$3,$K$2:$P$2,0))</f>
        <v>#N/A</v>
      </c>
      <c r="DL688" s="19" t="e" cm="1">
        <f t="array" ref="DL688">INDEX($K:$P,ROW(),MATCH(DL$3,$K$2:$P$2,0))</f>
        <v>#N/A</v>
      </c>
    </row>
    <row r="689" spans="1:116" x14ac:dyDescent="0.35">
      <c r="D689" t="s">
        <v>812</v>
      </c>
      <c r="E689" s="8" t="str">
        <f t="shared" si="885"/>
        <v>689 LISTSALES-PV</v>
      </c>
      <c r="G689" s="127"/>
      <c r="H689" s="31"/>
      <c r="I689" s="73"/>
      <c r="J689" s="73"/>
      <c r="K689" s="18"/>
      <c r="L689" s="18"/>
      <c r="M689" s="18"/>
      <c r="N689" s="18"/>
      <c r="O689" s="18"/>
      <c r="P689" s="18"/>
      <c r="R689" s="33"/>
      <c r="S689" s="19"/>
      <c r="T689" s="19"/>
      <c r="U689" s="19"/>
      <c r="V689" s="19"/>
      <c r="W689" s="19"/>
      <c r="X689" s="19"/>
      <c r="Y689" s="19"/>
      <c r="Z689" s="19"/>
      <c r="AA689" s="19"/>
      <c r="AB689" s="19"/>
      <c r="AC689" s="19"/>
      <c r="AD689" s="19"/>
      <c r="AE689" s="19"/>
      <c r="AF689" s="19"/>
      <c r="AG689" s="19"/>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c r="CK689" s="19"/>
      <c r="CL689" s="19"/>
      <c r="CM689" s="19"/>
      <c r="CN689" s="19"/>
      <c r="CO689" s="19"/>
      <c r="CP689" s="19"/>
      <c r="CQ689" s="19"/>
      <c r="CR689" s="19"/>
      <c r="CS689" s="19"/>
      <c r="CT689" s="19"/>
      <c r="CU689" s="19"/>
      <c r="CV689" s="19"/>
      <c r="CW689" s="19"/>
      <c r="CX689" s="19"/>
      <c r="CY689" s="19"/>
      <c r="CZ689" s="19"/>
      <c r="DA689" s="19"/>
      <c r="DB689" s="19"/>
      <c r="DC689" s="19"/>
      <c r="DD689" s="19"/>
      <c r="DE689" s="19"/>
      <c r="DF689" s="19"/>
      <c r="DG689" s="19"/>
      <c r="DH689" s="19"/>
      <c r="DI689" s="19"/>
      <c r="DJ689" s="19"/>
      <c r="DK689" s="19"/>
      <c r="DL689" s="19"/>
    </row>
    <row r="690" spans="1:116" x14ac:dyDescent="0.35">
      <c r="D690" t="s">
        <v>812</v>
      </c>
      <c r="E690" s="8" t="str">
        <f t="shared" si="885"/>
        <v>690 LISTSALES-PV</v>
      </c>
      <c r="G690" s="127" t="s">
        <v>522</v>
      </c>
      <c r="H690" s="31"/>
      <c r="I690" s="73"/>
      <c r="J690" s="73"/>
      <c r="K690" s="18"/>
      <c r="L690" s="18"/>
      <c r="M690" s="18"/>
      <c r="N690" s="18"/>
      <c r="O690" s="18"/>
      <c r="P690" s="18"/>
      <c r="R690" s="33"/>
      <c r="S690" s="19"/>
      <c r="T690" s="19"/>
      <c r="U690" s="19"/>
      <c r="V690" s="19"/>
      <c r="W690" s="19"/>
      <c r="X690" s="19"/>
      <c r="Y690" s="19"/>
      <c r="Z690" s="19"/>
      <c r="AA690" s="19"/>
      <c r="AB690" s="19"/>
      <c r="AC690" s="19"/>
      <c r="AD690" s="19"/>
      <c r="AE690" s="19"/>
      <c r="AF690" s="19"/>
      <c r="AG690" s="19"/>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c r="CK690" s="19"/>
      <c r="CL690" s="19"/>
      <c r="CM690" s="19"/>
      <c r="CN690" s="19"/>
      <c r="CO690" s="19"/>
      <c r="CP690" s="19"/>
      <c r="CQ690" s="19"/>
      <c r="CR690" s="19"/>
      <c r="CS690" s="19"/>
      <c r="CT690" s="19"/>
      <c r="CU690" s="19"/>
      <c r="CV690" s="19"/>
      <c r="CW690" s="19"/>
      <c r="CX690" s="19"/>
      <c r="CY690" s="19"/>
      <c r="CZ690" s="19"/>
      <c r="DA690" s="19"/>
      <c r="DB690" s="19"/>
      <c r="DC690" s="19"/>
      <c r="DD690" s="19"/>
      <c r="DE690" s="19"/>
      <c r="DF690" s="19"/>
      <c r="DG690" s="19"/>
      <c r="DH690" s="19"/>
      <c r="DI690" s="19"/>
      <c r="DJ690" s="19"/>
      <c r="DK690" s="19"/>
      <c r="DL690" s="19"/>
    </row>
    <row r="691" spans="1:116" x14ac:dyDescent="0.35">
      <c r="D691" t="s">
        <v>812</v>
      </c>
      <c r="E691" s="8" t="str">
        <f t="shared" si="885"/>
        <v>691 LISTSALES-PV</v>
      </c>
      <c r="G691" s="158" t="s">
        <v>519</v>
      </c>
      <c r="H691" s="31"/>
      <c r="I691" s="73"/>
      <c r="J691" s="73"/>
      <c r="K691" s="23">
        <f t="shared" ref="K691:P698" ca="1" si="886">SUMIF($3:$3,K$2,691:691)</f>
        <v>-120000</v>
      </c>
      <c r="L691" s="23">
        <f t="shared" ca="1" si="886"/>
        <v>-120000</v>
      </c>
      <c r="M691" s="23">
        <f t="shared" ca="1" si="886"/>
        <v>-120000</v>
      </c>
      <c r="N691" s="23">
        <f t="shared" ca="1" si="886"/>
        <v>-120000</v>
      </c>
      <c r="O691" s="23">
        <f t="shared" ca="1" si="886"/>
        <v>-120000</v>
      </c>
      <c r="P691" s="23">
        <f t="shared" ca="1" si="886"/>
        <v>-120000</v>
      </c>
      <c r="R691" s="33"/>
      <c r="S691" s="24">
        <f ca="1">-+S661*S684</f>
        <v>-10000</v>
      </c>
      <c r="T691" s="24">
        <f t="shared" ref="T691:CE691" ca="1" si="887">-+T661*T684</f>
        <v>-10000</v>
      </c>
      <c r="U691" s="24">
        <f t="shared" ca="1" si="887"/>
        <v>-10000</v>
      </c>
      <c r="V691" s="24">
        <f t="shared" ca="1" si="887"/>
        <v>-10000</v>
      </c>
      <c r="W691" s="24">
        <f t="shared" ca="1" si="887"/>
        <v>-10000</v>
      </c>
      <c r="X691" s="24">
        <f t="shared" ca="1" si="887"/>
        <v>-10000</v>
      </c>
      <c r="Y691" s="24">
        <f t="shared" ca="1" si="887"/>
        <v>-10000</v>
      </c>
      <c r="Z691" s="24">
        <f t="shared" ca="1" si="887"/>
        <v>-10000</v>
      </c>
      <c r="AA691" s="24">
        <f t="shared" ca="1" si="887"/>
        <v>-10000</v>
      </c>
      <c r="AB691" s="24">
        <f t="shared" ca="1" si="887"/>
        <v>-10000</v>
      </c>
      <c r="AC691" s="24">
        <f t="shared" ca="1" si="887"/>
        <v>-10000</v>
      </c>
      <c r="AD691" s="24">
        <f t="shared" ca="1" si="887"/>
        <v>-10000</v>
      </c>
      <c r="AE691" s="24">
        <f t="shared" ca="1" si="887"/>
        <v>-10000</v>
      </c>
      <c r="AF691" s="24">
        <f t="shared" ca="1" si="887"/>
        <v>-10000</v>
      </c>
      <c r="AG691" s="24">
        <f t="shared" ca="1" si="887"/>
        <v>-10000</v>
      </c>
      <c r="AH691" s="24">
        <f t="shared" ca="1" si="887"/>
        <v>-10000</v>
      </c>
      <c r="AI691" s="24">
        <f t="shared" ca="1" si="887"/>
        <v>-10000</v>
      </c>
      <c r="AJ691" s="24">
        <f t="shared" ca="1" si="887"/>
        <v>-10000</v>
      </c>
      <c r="AK691" s="24">
        <f t="shared" ca="1" si="887"/>
        <v>-10000</v>
      </c>
      <c r="AL691" s="24">
        <f t="shared" ca="1" si="887"/>
        <v>-10000</v>
      </c>
      <c r="AM691" s="24">
        <f t="shared" ca="1" si="887"/>
        <v>-10000</v>
      </c>
      <c r="AN691" s="24">
        <f t="shared" ca="1" si="887"/>
        <v>-10000</v>
      </c>
      <c r="AO691" s="24">
        <f t="shared" ca="1" si="887"/>
        <v>-10000</v>
      </c>
      <c r="AP691" s="24">
        <f t="shared" ca="1" si="887"/>
        <v>-10000</v>
      </c>
      <c r="AQ691" s="24">
        <f t="shared" ca="1" si="887"/>
        <v>-10000</v>
      </c>
      <c r="AR691" s="24">
        <f t="shared" ca="1" si="887"/>
        <v>-10000</v>
      </c>
      <c r="AS691" s="24">
        <f t="shared" ca="1" si="887"/>
        <v>-10000</v>
      </c>
      <c r="AT691" s="24">
        <f t="shared" ca="1" si="887"/>
        <v>-10000</v>
      </c>
      <c r="AU691" s="24">
        <f t="shared" ca="1" si="887"/>
        <v>-10000</v>
      </c>
      <c r="AV691" s="24">
        <f t="shared" ca="1" si="887"/>
        <v>-10000</v>
      </c>
      <c r="AW691" s="24">
        <f t="shared" ca="1" si="887"/>
        <v>-10000</v>
      </c>
      <c r="AX691" s="24">
        <f t="shared" ca="1" si="887"/>
        <v>-10000</v>
      </c>
      <c r="AY691" s="24">
        <f t="shared" ca="1" si="887"/>
        <v>-10000</v>
      </c>
      <c r="AZ691" s="24">
        <f t="shared" ca="1" si="887"/>
        <v>-10000</v>
      </c>
      <c r="BA691" s="24">
        <f t="shared" ca="1" si="887"/>
        <v>-10000</v>
      </c>
      <c r="BB691" s="24">
        <f t="shared" ca="1" si="887"/>
        <v>-10000</v>
      </c>
      <c r="BC691" s="24">
        <f t="shared" ca="1" si="887"/>
        <v>-10000</v>
      </c>
      <c r="BD691" s="24">
        <f t="shared" ca="1" si="887"/>
        <v>-10000</v>
      </c>
      <c r="BE691" s="24">
        <f t="shared" ca="1" si="887"/>
        <v>-10000</v>
      </c>
      <c r="BF691" s="24">
        <f t="shared" ca="1" si="887"/>
        <v>-10000</v>
      </c>
      <c r="BG691" s="24">
        <f t="shared" ca="1" si="887"/>
        <v>-10000</v>
      </c>
      <c r="BH691" s="24">
        <f t="shared" ca="1" si="887"/>
        <v>-10000</v>
      </c>
      <c r="BI691" s="24">
        <f t="shared" ca="1" si="887"/>
        <v>-10000</v>
      </c>
      <c r="BJ691" s="24">
        <f t="shared" ca="1" si="887"/>
        <v>-10000</v>
      </c>
      <c r="BK691" s="24">
        <f t="shared" ca="1" si="887"/>
        <v>-10000</v>
      </c>
      <c r="BL691" s="24">
        <f t="shared" ca="1" si="887"/>
        <v>-10000</v>
      </c>
      <c r="BM691" s="24">
        <f t="shared" ca="1" si="887"/>
        <v>-10000</v>
      </c>
      <c r="BN691" s="24">
        <f t="shared" ca="1" si="887"/>
        <v>-10000</v>
      </c>
      <c r="BO691" s="24">
        <f t="shared" ca="1" si="887"/>
        <v>-10000</v>
      </c>
      <c r="BP691" s="24">
        <f t="shared" ca="1" si="887"/>
        <v>-10000</v>
      </c>
      <c r="BQ691" s="24">
        <f t="shared" ca="1" si="887"/>
        <v>-10000</v>
      </c>
      <c r="BR691" s="24">
        <f t="shared" ca="1" si="887"/>
        <v>-10000</v>
      </c>
      <c r="BS691" s="24">
        <f t="shared" ca="1" si="887"/>
        <v>-10000</v>
      </c>
      <c r="BT691" s="24">
        <f t="shared" ca="1" si="887"/>
        <v>-10000</v>
      </c>
      <c r="BU691" s="24">
        <f t="shared" ca="1" si="887"/>
        <v>-10000</v>
      </c>
      <c r="BV691" s="24">
        <f t="shared" ca="1" si="887"/>
        <v>-10000</v>
      </c>
      <c r="BW691" s="24">
        <f t="shared" ca="1" si="887"/>
        <v>-10000</v>
      </c>
      <c r="BX691" s="24">
        <f t="shared" ca="1" si="887"/>
        <v>-10000</v>
      </c>
      <c r="BY691" s="24">
        <f t="shared" ca="1" si="887"/>
        <v>-10000</v>
      </c>
      <c r="BZ691" s="24">
        <f t="shared" ca="1" si="887"/>
        <v>-10000</v>
      </c>
      <c r="CA691" s="24">
        <f t="shared" ca="1" si="887"/>
        <v>-10000</v>
      </c>
      <c r="CB691" s="24">
        <f t="shared" ca="1" si="887"/>
        <v>-10000</v>
      </c>
      <c r="CC691" s="24">
        <f t="shared" ca="1" si="887"/>
        <v>-10000</v>
      </c>
      <c r="CD691" s="24">
        <f t="shared" ca="1" si="887"/>
        <v>-10000</v>
      </c>
      <c r="CE691" s="24">
        <f t="shared" ca="1" si="887"/>
        <v>-10000</v>
      </c>
      <c r="CF691" s="24">
        <f t="shared" ref="CF691:DL691" ca="1" si="888">-+CF661*CF684</f>
        <v>-10000</v>
      </c>
      <c r="CG691" s="24">
        <f t="shared" ca="1" si="888"/>
        <v>-10000</v>
      </c>
      <c r="CH691" s="24">
        <f t="shared" ca="1" si="888"/>
        <v>-10000</v>
      </c>
      <c r="CI691" s="24">
        <f t="shared" ca="1" si="888"/>
        <v>-10000</v>
      </c>
      <c r="CJ691" s="24">
        <f t="shared" ca="1" si="888"/>
        <v>-10000</v>
      </c>
      <c r="CK691" s="24">
        <f t="shared" ca="1" si="888"/>
        <v>-10000</v>
      </c>
      <c r="CL691" s="24">
        <f t="shared" ca="1" si="888"/>
        <v>-10000</v>
      </c>
      <c r="CM691" s="24" t="e">
        <f t="shared" ca="1" si="888"/>
        <v>#N/A</v>
      </c>
      <c r="CN691" s="24" t="e">
        <f t="shared" ca="1" si="888"/>
        <v>#N/A</v>
      </c>
      <c r="CO691" s="24" t="e">
        <f t="shared" ca="1" si="888"/>
        <v>#N/A</v>
      </c>
      <c r="CP691" s="24" t="e">
        <f t="shared" ca="1" si="888"/>
        <v>#N/A</v>
      </c>
      <c r="CQ691" s="24" t="e">
        <f t="shared" ca="1" si="888"/>
        <v>#N/A</v>
      </c>
      <c r="CR691" s="24" t="e">
        <f t="shared" ca="1" si="888"/>
        <v>#N/A</v>
      </c>
      <c r="CS691" s="24" t="e">
        <f t="shared" ca="1" si="888"/>
        <v>#N/A</v>
      </c>
      <c r="CT691" s="24" t="e">
        <f t="shared" ca="1" si="888"/>
        <v>#N/A</v>
      </c>
      <c r="CU691" s="24" t="e">
        <f t="shared" ca="1" si="888"/>
        <v>#N/A</v>
      </c>
      <c r="CV691" s="24" t="e">
        <f t="shared" ca="1" si="888"/>
        <v>#N/A</v>
      </c>
      <c r="CW691" s="24" t="e">
        <f t="shared" ca="1" si="888"/>
        <v>#N/A</v>
      </c>
      <c r="CX691" s="24" t="e">
        <f t="shared" ca="1" si="888"/>
        <v>#N/A</v>
      </c>
      <c r="CY691" s="24" t="e">
        <f t="shared" ca="1" si="888"/>
        <v>#N/A</v>
      </c>
      <c r="CZ691" s="24" t="e">
        <f t="shared" ca="1" si="888"/>
        <v>#N/A</v>
      </c>
      <c r="DA691" s="24" t="e">
        <f t="shared" ca="1" si="888"/>
        <v>#N/A</v>
      </c>
      <c r="DB691" s="24" t="e">
        <f t="shared" ca="1" si="888"/>
        <v>#N/A</v>
      </c>
      <c r="DC691" s="24" t="e">
        <f t="shared" ca="1" si="888"/>
        <v>#N/A</v>
      </c>
      <c r="DD691" s="24" t="e">
        <f t="shared" ca="1" si="888"/>
        <v>#N/A</v>
      </c>
      <c r="DE691" s="24" t="e">
        <f t="shared" ca="1" si="888"/>
        <v>#N/A</v>
      </c>
      <c r="DF691" s="24" t="e">
        <f t="shared" ca="1" si="888"/>
        <v>#N/A</v>
      </c>
      <c r="DG691" s="24" t="e">
        <f t="shared" ca="1" si="888"/>
        <v>#N/A</v>
      </c>
      <c r="DH691" s="24" t="e">
        <f t="shared" ca="1" si="888"/>
        <v>#N/A</v>
      </c>
      <c r="DI691" s="24" t="e">
        <f t="shared" ca="1" si="888"/>
        <v>#N/A</v>
      </c>
      <c r="DJ691" s="24" t="e">
        <f t="shared" ca="1" si="888"/>
        <v>#N/A</v>
      </c>
      <c r="DK691" s="24" t="e">
        <f t="shared" ca="1" si="888"/>
        <v>#N/A</v>
      </c>
      <c r="DL691" s="24" t="e">
        <f t="shared" ca="1" si="888"/>
        <v>#N/A</v>
      </c>
    </row>
    <row r="692" spans="1:116" x14ac:dyDescent="0.35">
      <c r="D692" t="s">
        <v>812</v>
      </c>
      <c r="E692" s="8" t="str">
        <f t="shared" si="885"/>
        <v>692 LISTSALES-PV</v>
      </c>
      <c r="G692" s="158" t="s">
        <v>520</v>
      </c>
      <c r="H692" s="31"/>
      <c r="I692" s="73"/>
      <c r="J692" s="73"/>
      <c r="K692" s="23">
        <f t="shared" ca="1" si="886"/>
        <v>-120000</v>
      </c>
      <c r="L692" s="23">
        <f t="shared" ca="1" si="886"/>
        <v>-120000</v>
      </c>
      <c r="M692" s="23">
        <f t="shared" ca="1" si="886"/>
        <v>-120000</v>
      </c>
      <c r="N692" s="23">
        <f t="shared" ca="1" si="886"/>
        <v>-120000</v>
      </c>
      <c r="O692" s="23">
        <f t="shared" ca="1" si="886"/>
        <v>-120000</v>
      </c>
      <c r="P692" s="23">
        <f t="shared" ca="1" si="886"/>
        <v>-120000</v>
      </c>
      <c r="R692" s="33"/>
      <c r="S692" s="24">
        <f ca="1">-+S662*S685</f>
        <v>-10000</v>
      </c>
      <c r="T692" s="24">
        <f t="shared" ref="T692:CE692" ca="1" si="889">-+T662*T685</f>
        <v>-10000</v>
      </c>
      <c r="U692" s="24">
        <f t="shared" ca="1" si="889"/>
        <v>-10000</v>
      </c>
      <c r="V692" s="24">
        <f t="shared" ca="1" si="889"/>
        <v>-10000</v>
      </c>
      <c r="W692" s="24">
        <f t="shared" ca="1" si="889"/>
        <v>-10000</v>
      </c>
      <c r="X692" s="24">
        <f t="shared" ca="1" si="889"/>
        <v>-10000</v>
      </c>
      <c r="Y692" s="24">
        <f t="shared" ca="1" si="889"/>
        <v>-10000</v>
      </c>
      <c r="Z692" s="24">
        <f t="shared" ca="1" si="889"/>
        <v>-10000</v>
      </c>
      <c r="AA692" s="24">
        <f t="shared" ca="1" si="889"/>
        <v>-10000</v>
      </c>
      <c r="AB692" s="24">
        <f t="shared" ca="1" si="889"/>
        <v>-10000</v>
      </c>
      <c r="AC692" s="24">
        <f t="shared" ca="1" si="889"/>
        <v>-10000</v>
      </c>
      <c r="AD692" s="24">
        <f t="shared" ca="1" si="889"/>
        <v>-10000</v>
      </c>
      <c r="AE692" s="24">
        <f t="shared" ca="1" si="889"/>
        <v>-10000</v>
      </c>
      <c r="AF692" s="24">
        <f t="shared" ca="1" si="889"/>
        <v>-10000</v>
      </c>
      <c r="AG692" s="24">
        <f t="shared" ca="1" si="889"/>
        <v>-10000</v>
      </c>
      <c r="AH692" s="24">
        <f t="shared" ca="1" si="889"/>
        <v>-10000</v>
      </c>
      <c r="AI692" s="24">
        <f t="shared" ca="1" si="889"/>
        <v>-10000</v>
      </c>
      <c r="AJ692" s="24">
        <f t="shared" ca="1" si="889"/>
        <v>-10000</v>
      </c>
      <c r="AK692" s="24">
        <f t="shared" ca="1" si="889"/>
        <v>-10000</v>
      </c>
      <c r="AL692" s="24">
        <f t="shared" ca="1" si="889"/>
        <v>-10000</v>
      </c>
      <c r="AM692" s="24">
        <f t="shared" ca="1" si="889"/>
        <v>-10000</v>
      </c>
      <c r="AN692" s="24">
        <f t="shared" ca="1" si="889"/>
        <v>-10000</v>
      </c>
      <c r="AO692" s="24">
        <f t="shared" ca="1" si="889"/>
        <v>-10000</v>
      </c>
      <c r="AP692" s="24">
        <f t="shared" ca="1" si="889"/>
        <v>-10000</v>
      </c>
      <c r="AQ692" s="24">
        <f t="shared" ca="1" si="889"/>
        <v>-10000</v>
      </c>
      <c r="AR692" s="24">
        <f t="shared" ca="1" si="889"/>
        <v>-10000</v>
      </c>
      <c r="AS692" s="24">
        <f t="shared" ca="1" si="889"/>
        <v>-10000</v>
      </c>
      <c r="AT692" s="24">
        <f t="shared" ca="1" si="889"/>
        <v>-10000</v>
      </c>
      <c r="AU692" s="24">
        <f t="shared" ca="1" si="889"/>
        <v>-10000</v>
      </c>
      <c r="AV692" s="24">
        <f t="shared" ca="1" si="889"/>
        <v>-10000</v>
      </c>
      <c r="AW692" s="24">
        <f t="shared" ca="1" si="889"/>
        <v>-10000</v>
      </c>
      <c r="AX692" s="24">
        <f t="shared" ca="1" si="889"/>
        <v>-10000</v>
      </c>
      <c r="AY692" s="24">
        <f t="shared" ca="1" si="889"/>
        <v>-10000</v>
      </c>
      <c r="AZ692" s="24">
        <f t="shared" ca="1" si="889"/>
        <v>-10000</v>
      </c>
      <c r="BA692" s="24">
        <f t="shared" ca="1" si="889"/>
        <v>-10000</v>
      </c>
      <c r="BB692" s="24">
        <f t="shared" ca="1" si="889"/>
        <v>-10000</v>
      </c>
      <c r="BC692" s="24">
        <f t="shared" ca="1" si="889"/>
        <v>-10000</v>
      </c>
      <c r="BD692" s="24">
        <f t="shared" ca="1" si="889"/>
        <v>-10000</v>
      </c>
      <c r="BE692" s="24">
        <f t="shared" ca="1" si="889"/>
        <v>-10000</v>
      </c>
      <c r="BF692" s="24">
        <f t="shared" ca="1" si="889"/>
        <v>-10000</v>
      </c>
      <c r="BG692" s="24">
        <f t="shared" ca="1" si="889"/>
        <v>-10000</v>
      </c>
      <c r="BH692" s="24">
        <f t="shared" ca="1" si="889"/>
        <v>-10000</v>
      </c>
      <c r="BI692" s="24">
        <f t="shared" ca="1" si="889"/>
        <v>-10000</v>
      </c>
      <c r="BJ692" s="24">
        <f t="shared" ca="1" si="889"/>
        <v>-10000</v>
      </c>
      <c r="BK692" s="24">
        <f t="shared" ca="1" si="889"/>
        <v>-10000</v>
      </c>
      <c r="BL692" s="24">
        <f t="shared" ca="1" si="889"/>
        <v>-10000</v>
      </c>
      <c r="BM692" s="24">
        <f t="shared" ca="1" si="889"/>
        <v>-10000</v>
      </c>
      <c r="BN692" s="24">
        <f t="shared" ca="1" si="889"/>
        <v>-10000</v>
      </c>
      <c r="BO692" s="24">
        <f t="shared" ca="1" si="889"/>
        <v>-10000</v>
      </c>
      <c r="BP692" s="24">
        <f t="shared" ca="1" si="889"/>
        <v>-10000</v>
      </c>
      <c r="BQ692" s="24">
        <f t="shared" ca="1" si="889"/>
        <v>-10000</v>
      </c>
      <c r="BR692" s="24">
        <f t="shared" ca="1" si="889"/>
        <v>-10000</v>
      </c>
      <c r="BS692" s="24">
        <f t="shared" ca="1" si="889"/>
        <v>-10000</v>
      </c>
      <c r="BT692" s="24">
        <f t="shared" ca="1" si="889"/>
        <v>-10000</v>
      </c>
      <c r="BU692" s="24">
        <f t="shared" ca="1" si="889"/>
        <v>-10000</v>
      </c>
      <c r="BV692" s="24">
        <f t="shared" ca="1" si="889"/>
        <v>-10000</v>
      </c>
      <c r="BW692" s="24">
        <f t="shared" ca="1" si="889"/>
        <v>-10000</v>
      </c>
      <c r="BX692" s="24">
        <f t="shared" ca="1" si="889"/>
        <v>-10000</v>
      </c>
      <c r="BY692" s="24">
        <f t="shared" ca="1" si="889"/>
        <v>-10000</v>
      </c>
      <c r="BZ692" s="24">
        <f t="shared" ca="1" si="889"/>
        <v>-10000</v>
      </c>
      <c r="CA692" s="24">
        <f t="shared" ca="1" si="889"/>
        <v>-10000</v>
      </c>
      <c r="CB692" s="24">
        <f t="shared" ca="1" si="889"/>
        <v>-10000</v>
      </c>
      <c r="CC692" s="24">
        <f t="shared" ca="1" si="889"/>
        <v>-10000</v>
      </c>
      <c r="CD692" s="24">
        <f t="shared" ca="1" si="889"/>
        <v>-10000</v>
      </c>
      <c r="CE692" s="24">
        <f t="shared" ca="1" si="889"/>
        <v>-10000</v>
      </c>
      <c r="CF692" s="24">
        <f t="shared" ref="CF692:DL692" ca="1" si="890">-+CF662*CF685</f>
        <v>-10000</v>
      </c>
      <c r="CG692" s="24">
        <f t="shared" ca="1" si="890"/>
        <v>-10000</v>
      </c>
      <c r="CH692" s="24">
        <f t="shared" ca="1" si="890"/>
        <v>-10000</v>
      </c>
      <c r="CI692" s="24">
        <f t="shared" ca="1" si="890"/>
        <v>-10000</v>
      </c>
      <c r="CJ692" s="24">
        <f t="shared" ca="1" si="890"/>
        <v>-10000</v>
      </c>
      <c r="CK692" s="24">
        <f t="shared" ca="1" si="890"/>
        <v>-10000</v>
      </c>
      <c r="CL692" s="24">
        <f t="shared" ca="1" si="890"/>
        <v>-10000</v>
      </c>
      <c r="CM692" s="24" t="e">
        <f t="shared" ca="1" si="890"/>
        <v>#N/A</v>
      </c>
      <c r="CN692" s="24" t="e">
        <f t="shared" ca="1" si="890"/>
        <v>#N/A</v>
      </c>
      <c r="CO692" s="24" t="e">
        <f t="shared" ca="1" si="890"/>
        <v>#N/A</v>
      </c>
      <c r="CP692" s="24" t="e">
        <f t="shared" ca="1" si="890"/>
        <v>#N/A</v>
      </c>
      <c r="CQ692" s="24" t="e">
        <f t="shared" ca="1" si="890"/>
        <v>#N/A</v>
      </c>
      <c r="CR692" s="24" t="e">
        <f t="shared" ca="1" si="890"/>
        <v>#N/A</v>
      </c>
      <c r="CS692" s="24" t="e">
        <f t="shared" ca="1" si="890"/>
        <v>#N/A</v>
      </c>
      <c r="CT692" s="24" t="e">
        <f t="shared" ca="1" si="890"/>
        <v>#N/A</v>
      </c>
      <c r="CU692" s="24" t="e">
        <f t="shared" ca="1" si="890"/>
        <v>#N/A</v>
      </c>
      <c r="CV692" s="24" t="e">
        <f t="shared" ca="1" si="890"/>
        <v>#N/A</v>
      </c>
      <c r="CW692" s="24" t="e">
        <f t="shared" ca="1" si="890"/>
        <v>#N/A</v>
      </c>
      <c r="CX692" s="24" t="e">
        <f t="shared" ca="1" si="890"/>
        <v>#N/A</v>
      </c>
      <c r="CY692" s="24" t="e">
        <f t="shared" ca="1" si="890"/>
        <v>#N/A</v>
      </c>
      <c r="CZ692" s="24" t="e">
        <f t="shared" ca="1" si="890"/>
        <v>#N/A</v>
      </c>
      <c r="DA692" s="24" t="e">
        <f t="shared" ca="1" si="890"/>
        <v>#N/A</v>
      </c>
      <c r="DB692" s="24" t="e">
        <f t="shared" ca="1" si="890"/>
        <v>#N/A</v>
      </c>
      <c r="DC692" s="24" t="e">
        <f t="shared" ca="1" si="890"/>
        <v>#N/A</v>
      </c>
      <c r="DD692" s="24" t="e">
        <f t="shared" ca="1" si="890"/>
        <v>#N/A</v>
      </c>
      <c r="DE692" s="24" t="e">
        <f t="shared" ca="1" si="890"/>
        <v>#N/A</v>
      </c>
      <c r="DF692" s="24" t="e">
        <f t="shared" ca="1" si="890"/>
        <v>#N/A</v>
      </c>
      <c r="DG692" s="24" t="e">
        <f t="shared" ca="1" si="890"/>
        <v>#N/A</v>
      </c>
      <c r="DH692" s="24" t="e">
        <f t="shared" ca="1" si="890"/>
        <v>#N/A</v>
      </c>
      <c r="DI692" s="24" t="e">
        <f t="shared" ca="1" si="890"/>
        <v>#N/A</v>
      </c>
      <c r="DJ692" s="24" t="e">
        <f t="shared" ca="1" si="890"/>
        <v>#N/A</v>
      </c>
      <c r="DK692" s="24" t="e">
        <f t="shared" ca="1" si="890"/>
        <v>#N/A</v>
      </c>
      <c r="DL692" s="24" t="e">
        <f t="shared" ca="1" si="890"/>
        <v>#N/A</v>
      </c>
    </row>
    <row r="693" spans="1:116" x14ac:dyDescent="0.35">
      <c r="D693" t="s">
        <v>812</v>
      </c>
      <c r="E693" s="8" t="str">
        <f t="shared" si="885"/>
        <v>693 LISTSALES-PV</v>
      </c>
      <c r="G693" s="158" t="s">
        <v>808</v>
      </c>
      <c r="H693" s="31"/>
      <c r="I693" s="73"/>
      <c r="J693" s="73"/>
      <c r="K693" s="23">
        <f t="shared" ca="1" si="886"/>
        <v>-60000</v>
      </c>
      <c r="L693" s="23">
        <f t="shared" ca="1" si="886"/>
        <v>-60000</v>
      </c>
      <c r="M693" s="23">
        <f t="shared" ca="1" si="886"/>
        <v>-60000</v>
      </c>
      <c r="N693" s="23">
        <f t="shared" ca="1" si="886"/>
        <v>-60000</v>
      </c>
      <c r="O693" s="23">
        <f t="shared" ca="1" si="886"/>
        <v>-60000</v>
      </c>
      <c r="P693" s="23">
        <f t="shared" ca="1" si="886"/>
        <v>-60000</v>
      </c>
      <c r="R693" s="33"/>
      <c r="S693" s="24">
        <f ca="1">-+S663*S686</f>
        <v>-5000</v>
      </c>
      <c r="T693" s="24">
        <f t="shared" ref="T693:CE693" ca="1" si="891">-+T663*T686</f>
        <v>-5000</v>
      </c>
      <c r="U693" s="24">
        <f t="shared" ca="1" si="891"/>
        <v>-5000</v>
      </c>
      <c r="V693" s="24">
        <f t="shared" ca="1" si="891"/>
        <v>-5000</v>
      </c>
      <c r="W693" s="24">
        <f t="shared" ca="1" si="891"/>
        <v>-5000</v>
      </c>
      <c r="X693" s="24">
        <f t="shared" ca="1" si="891"/>
        <v>-5000</v>
      </c>
      <c r="Y693" s="24">
        <f t="shared" ca="1" si="891"/>
        <v>-5000</v>
      </c>
      <c r="Z693" s="24">
        <f t="shared" ca="1" si="891"/>
        <v>-5000</v>
      </c>
      <c r="AA693" s="24">
        <f t="shared" ca="1" si="891"/>
        <v>-5000</v>
      </c>
      <c r="AB693" s="24">
        <f t="shared" ca="1" si="891"/>
        <v>-5000</v>
      </c>
      <c r="AC693" s="24">
        <f t="shared" ca="1" si="891"/>
        <v>-5000</v>
      </c>
      <c r="AD693" s="24">
        <f t="shared" ca="1" si="891"/>
        <v>-5000</v>
      </c>
      <c r="AE693" s="24">
        <f t="shared" ca="1" si="891"/>
        <v>-5000</v>
      </c>
      <c r="AF693" s="24">
        <f t="shared" ca="1" si="891"/>
        <v>-5000</v>
      </c>
      <c r="AG693" s="24">
        <f t="shared" ca="1" si="891"/>
        <v>-5000</v>
      </c>
      <c r="AH693" s="24">
        <f t="shared" ca="1" si="891"/>
        <v>-5000</v>
      </c>
      <c r="AI693" s="24">
        <f t="shared" ca="1" si="891"/>
        <v>-5000</v>
      </c>
      <c r="AJ693" s="24">
        <f t="shared" ca="1" si="891"/>
        <v>-5000</v>
      </c>
      <c r="AK693" s="24">
        <f t="shared" ca="1" si="891"/>
        <v>-5000</v>
      </c>
      <c r="AL693" s="24">
        <f t="shared" ca="1" si="891"/>
        <v>-5000</v>
      </c>
      <c r="AM693" s="24">
        <f t="shared" ca="1" si="891"/>
        <v>-5000</v>
      </c>
      <c r="AN693" s="24">
        <f t="shared" ca="1" si="891"/>
        <v>-5000</v>
      </c>
      <c r="AO693" s="24">
        <f t="shared" ca="1" si="891"/>
        <v>-5000</v>
      </c>
      <c r="AP693" s="24">
        <f t="shared" ca="1" si="891"/>
        <v>-5000</v>
      </c>
      <c r="AQ693" s="24">
        <f t="shared" ca="1" si="891"/>
        <v>-5000</v>
      </c>
      <c r="AR693" s="24">
        <f t="shared" ca="1" si="891"/>
        <v>-5000</v>
      </c>
      <c r="AS693" s="24">
        <f t="shared" ca="1" si="891"/>
        <v>-5000</v>
      </c>
      <c r="AT693" s="24">
        <f t="shared" ca="1" si="891"/>
        <v>-5000</v>
      </c>
      <c r="AU693" s="24">
        <f t="shared" ca="1" si="891"/>
        <v>-5000</v>
      </c>
      <c r="AV693" s="24">
        <f t="shared" ca="1" si="891"/>
        <v>-5000</v>
      </c>
      <c r="AW693" s="24">
        <f t="shared" ca="1" si="891"/>
        <v>-5000</v>
      </c>
      <c r="AX693" s="24">
        <f t="shared" ca="1" si="891"/>
        <v>-5000</v>
      </c>
      <c r="AY693" s="24">
        <f t="shared" ca="1" si="891"/>
        <v>-5000</v>
      </c>
      <c r="AZ693" s="24">
        <f t="shared" ca="1" si="891"/>
        <v>-5000</v>
      </c>
      <c r="BA693" s="24">
        <f t="shared" ca="1" si="891"/>
        <v>-5000</v>
      </c>
      <c r="BB693" s="24">
        <f t="shared" ca="1" si="891"/>
        <v>-5000</v>
      </c>
      <c r="BC693" s="24">
        <f t="shared" ca="1" si="891"/>
        <v>-5000</v>
      </c>
      <c r="BD693" s="24">
        <f t="shared" ca="1" si="891"/>
        <v>-5000</v>
      </c>
      <c r="BE693" s="24">
        <f t="shared" ca="1" si="891"/>
        <v>-5000</v>
      </c>
      <c r="BF693" s="24">
        <f t="shared" ca="1" si="891"/>
        <v>-5000</v>
      </c>
      <c r="BG693" s="24">
        <f t="shared" ca="1" si="891"/>
        <v>-5000</v>
      </c>
      <c r="BH693" s="24">
        <f t="shared" ca="1" si="891"/>
        <v>-5000</v>
      </c>
      <c r="BI693" s="24">
        <f t="shared" ca="1" si="891"/>
        <v>-5000</v>
      </c>
      <c r="BJ693" s="24">
        <f t="shared" ca="1" si="891"/>
        <v>-5000</v>
      </c>
      <c r="BK693" s="24">
        <f t="shared" ca="1" si="891"/>
        <v>-5000</v>
      </c>
      <c r="BL693" s="24">
        <f t="shared" ca="1" si="891"/>
        <v>-5000</v>
      </c>
      <c r="BM693" s="24">
        <f t="shared" ca="1" si="891"/>
        <v>-5000</v>
      </c>
      <c r="BN693" s="24">
        <f t="shared" ca="1" si="891"/>
        <v>-5000</v>
      </c>
      <c r="BO693" s="24">
        <f t="shared" ca="1" si="891"/>
        <v>-5000</v>
      </c>
      <c r="BP693" s="24">
        <f t="shared" ca="1" si="891"/>
        <v>-5000</v>
      </c>
      <c r="BQ693" s="24">
        <f t="shared" ca="1" si="891"/>
        <v>-5000</v>
      </c>
      <c r="BR693" s="24">
        <f t="shared" ca="1" si="891"/>
        <v>-5000</v>
      </c>
      <c r="BS693" s="24">
        <f t="shared" ca="1" si="891"/>
        <v>-5000</v>
      </c>
      <c r="BT693" s="24">
        <f t="shared" ca="1" si="891"/>
        <v>-5000</v>
      </c>
      <c r="BU693" s="24">
        <f t="shared" ca="1" si="891"/>
        <v>-5000</v>
      </c>
      <c r="BV693" s="24">
        <f t="shared" ca="1" si="891"/>
        <v>-5000</v>
      </c>
      <c r="BW693" s="24">
        <f t="shared" ca="1" si="891"/>
        <v>-5000</v>
      </c>
      <c r="BX693" s="24">
        <f t="shared" ca="1" si="891"/>
        <v>-5000</v>
      </c>
      <c r="BY693" s="24">
        <f t="shared" ca="1" si="891"/>
        <v>-5000</v>
      </c>
      <c r="BZ693" s="24">
        <f t="shared" ca="1" si="891"/>
        <v>-5000</v>
      </c>
      <c r="CA693" s="24">
        <f t="shared" ca="1" si="891"/>
        <v>-5000</v>
      </c>
      <c r="CB693" s="24">
        <f t="shared" ca="1" si="891"/>
        <v>-5000</v>
      </c>
      <c r="CC693" s="24">
        <f t="shared" ca="1" si="891"/>
        <v>-5000</v>
      </c>
      <c r="CD693" s="24">
        <f t="shared" ca="1" si="891"/>
        <v>-5000</v>
      </c>
      <c r="CE693" s="24">
        <f t="shared" ca="1" si="891"/>
        <v>-5000</v>
      </c>
      <c r="CF693" s="24">
        <f t="shared" ref="CF693:DL693" ca="1" si="892">-+CF663*CF686</f>
        <v>-5000</v>
      </c>
      <c r="CG693" s="24">
        <f t="shared" ca="1" si="892"/>
        <v>-5000</v>
      </c>
      <c r="CH693" s="24">
        <f t="shared" ca="1" si="892"/>
        <v>-5000</v>
      </c>
      <c r="CI693" s="24">
        <f t="shared" ca="1" si="892"/>
        <v>-5000</v>
      </c>
      <c r="CJ693" s="24">
        <f t="shared" ca="1" si="892"/>
        <v>-5000</v>
      </c>
      <c r="CK693" s="24">
        <f t="shared" ca="1" si="892"/>
        <v>-5000</v>
      </c>
      <c r="CL693" s="24">
        <f t="shared" ca="1" si="892"/>
        <v>-5000</v>
      </c>
      <c r="CM693" s="24" t="e">
        <f t="shared" ca="1" si="892"/>
        <v>#N/A</v>
      </c>
      <c r="CN693" s="24" t="e">
        <f t="shared" ca="1" si="892"/>
        <v>#N/A</v>
      </c>
      <c r="CO693" s="24" t="e">
        <f t="shared" ca="1" si="892"/>
        <v>#N/A</v>
      </c>
      <c r="CP693" s="24" t="e">
        <f t="shared" ca="1" si="892"/>
        <v>#N/A</v>
      </c>
      <c r="CQ693" s="24" t="e">
        <f t="shared" ca="1" si="892"/>
        <v>#N/A</v>
      </c>
      <c r="CR693" s="24" t="e">
        <f t="shared" ca="1" si="892"/>
        <v>#N/A</v>
      </c>
      <c r="CS693" s="24" t="e">
        <f t="shared" ca="1" si="892"/>
        <v>#N/A</v>
      </c>
      <c r="CT693" s="24" t="e">
        <f t="shared" ca="1" si="892"/>
        <v>#N/A</v>
      </c>
      <c r="CU693" s="24" t="e">
        <f t="shared" ca="1" si="892"/>
        <v>#N/A</v>
      </c>
      <c r="CV693" s="24" t="e">
        <f t="shared" ca="1" si="892"/>
        <v>#N/A</v>
      </c>
      <c r="CW693" s="24" t="e">
        <f t="shared" ca="1" si="892"/>
        <v>#N/A</v>
      </c>
      <c r="CX693" s="24" t="e">
        <f t="shared" ca="1" si="892"/>
        <v>#N/A</v>
      </c>
      <c r="CY693" s="24" t="e">
        <f t="shared" ca="1" si="892"/>
        <v>#N/A</v>
      </c>
      <c r="CZ693" s="24" t="e">
        <f t="shared" ca="1" si="892"/>
        <v>#N/A</v>
      </c>
      <c r="DA693" s="24" t="e">
        <f t="shared" ca="1" si="892"/>
        <v>#N/A</v>
      </c>
      <c r="DB693" s="24" t="e">
        <f t="shared" ca="1" si="892"/>
        <v>#N/A</v>
      </c>
      <c r="DC693" s="24" t="e">
        <f t="shared" ca="1" si="892"/>
        <v>#N/A</v>
      </c>
      <c r="DD693" s="24" t="e">
        <f t="shared" ca="1" si="892"/>
        <v>#N/A</v>
      </c>
      <c r="DE693" s="24" t="e">
        <f t="shared" ca="1" si="892"/>
        <v>#N/A</v>
      </c>
      <c r="DF693" s="24" t="e">
        <f t="shared" ca="1" si="892"/>
        <v>#N/A</v>
      </c>
      <c r="DG693" s="24" t="e">
        <f t="shared" ca="1" si="892"/>
        <v>#N/A</v>
      </c>
      <c r="DH693" s="24" t="e">
        <f t="shared" ca="1" si="892"/>
        <v>#N/A</v>
      </c>
      <c r="DI693" s="24" t="e">
        <f t="shared" ca="1" si="892"/>
        <v>#N/A</v>
      </c>
      <c r="DJ693" s="24" t="e">
        <f t="shared" ca="1" si="892"/>
        <v>#N/A</v>
      </c>
      <c r="DK693" s="24" t="e">
        <f t="shared" ca="1" si="892"/>
        <v>#N/A</v>
      </c>
      <c r="DL693" s="24" t="e">
        <f t="shared" ca="1" si="892"/>
        <v>#N/A</v>
      </c>
    </row>
    <row r="694" spans="1:116" x14ac:dyDescent="0.35">
      <c r="D694" t="s">
        <v>812</v>
      </c>
      <c r="E694" s="8" t="str">
        <f t="shared" si="885"/>
        <v>694 LISTSALES-PV</v>
      </c>
      <c r="G694" s="158" t="s">
        <v>809</v>
      </c>
      <c r="H694" s="31"/>
      <c r="I694" s="73"/>
      <c r="J694" s="73"/>
      <c r="K694" s="23">
        <f t="shared" ca="1" si="886"/>
        <v>-180000</v>
      </c>
      <c r="L694" s="23">
        <f t="shared" ca="1" si="886"/>
        <v>-180000</v>
      </c>
      <c r="M694" s="23">
        <f t="shared" ca="1" si="886"/>
        <v>-180000</v>
      </c>
      <c r="N694" s="23">
        <f t="shared" ca="1" si="886"/>
        <v>-180000</v>
      </c>
      <c r="O694" s="23">
        <f t="shared" ca="1" si="886"/>
        <v>-180000</v>
      </c>
      <c r="P694" s="23">
        <f t="shared" ca="1" si="886"/>
        <v>-180000</v>
      </c>
      <c r="R694" s="33"/>
      <c r="S694" s="24">
        <f ca="1">-+S664*S687</f>
        <v>-15000</v>
      </c>
      <c r="T694" s="24">
        <f t="shared" ref="T694:CE694" ca="1" si="893">-+T664*T687</f>
        <v>-15000</v>
      </c>
      <c r="U694" s="24">
        <f t="shared" ca="1" si="893"/>
        <v>-15000</v>
      </c>
      <c r="V694" s="24">
        <f t="shared" ca="1" si="893"/>
        <v>-15000</v>
      </c>
      <c r="W694" s="24">
        <f t="shared" ca="1" si="893"/>
        <v>-15000</v>
      </c>
      <c r="X694" s="24">
        <f t="shared" ca="1" si="893"/>
        <v>-15000</v>
      </c>
      <c r="Y694" s="24">
        <f t="shared" ca="1" si="893"/>
        <v>-15000</v>
      </c>
      <c r="Z694" s="24">
        <f t="shared" ca="1" si="893"/>
        <v>-15000</v>
      </c>
      <c r="AA694" s="24">
        <f t="shared" ca="1" si="893"/>
        <v>-15000</v>
      </c>
      <c r="AB694" s="24">
        <f t="shared" ca="1" si="893"/>
        <v>-15000</v>
      </c>
      <c r="AC694" s="24">
        <f t="shared" ca="1" si="893"/>
        <v>-15000</v>
      </c>
      <c r="AD694" s="24">
        <f t="shared" ca="1" si="893"/>
        <v>-15000</v>
      </c>
      <c r="AE694" s="24">
        <f t="shared" ca="1" si="893"/>
        <v>-15000</v>
      </c>
      <c r="AF694" s="24">
        <f t="shared" ca="1" si="893"/>
        <v>-15000</v>
      </c>
      <c r="AG694" s="24">
        <f t="shared" ca="1" si="893"/>
        <v>-15000</v>
      </c>
      <c r="AH694" s="24">
        <f t="shared" ca="1" si="893"/>
        <v>-15000</v>
      </c>
      <c r="AI694" s="24">
        <f t="shared" ca="1" si="893"/>
        <v>-15000</v>
      </c>
      <c r="AJ694" s="24">
        <f t="shared" ca="1" si="893"/>
        <v>-15000</v>
      </c>
      <c r="AK694" s="24">
        <f t="shared" ca="1" si="893"/>
        <v>-15000</v>
      </c>
      <c r="AL694" s="24">
        <f t="shared" ca="1" si="893"/>
        <v>-15000</v>
      </c>
      <c r="AM694" s="24">
        <f t="shared" ca="1" si="893"/>
        <v>-15000</v>
      </c>
      <c r="AN694" s="24">
        <f t="shared" ca="1" si="893"/>
        <v>-15000</v>
      </c>
      <c r="AO694" s="24">
        <f t="shared" ca="1" si="893"/>
        <v>-15000</v>
      </c>
      <c r="AP694" s="24">
        <f t="shared" ca="1" si="893"/>
        <v>-15000</v>
      </c>
      <c r="AQ694" s="24">
        <f t="shared" ca="1" si="893"/>
        <v>-15000</v>
      </c>
      <c r="AR694" s="24">
        <f t="shared" ca="1" si="893"/>
        <v>-15000</v>
      </c>
      <c r="AS694" s="24">
        <f t="shared" ca="1" si="893"/>
        <v>-15000</v>
      </c>
      <c r="AT694" s="24">
        <f t="shared" ca="1" si="893"/>
        <v>-15000</v>
      </c>
      <c r="AU694" s="24">
        <f t="shared" ca="1" si="893"/>
        <v>-15000</v>
      </c>
      <c r="AV694" s="24">
        <f t="shared" ca="1" si="893"/>
        <v>-15000</v>
      </c>
      <c r="AW694" s="24">
        <f t="shared" ca="1" si="893"/>
        <v>-15000</v>
      </c>
      <c r="AX694" s="24">
        <f t="shared" ca="1" si="893"/>
        <v>-15000</v>
      </c>
      <c r="AY694" s="24">
        <f t="shared" ca="1" si="893"/>
        <v>-15000</v>
      </c>
      <c r="AZ694" s="24">
        <f t="shared" ca="1" si="893"/>
        <v>-15000</v>
      </c>
      <c r="BA694" s="24">
        <f t="shared" ca="1" si="893"/>
        <v>-15000</v>
      </c>
      <c r="BB694" s="24">
        <f t="shared" ca="1" si="893"/>
        <v>-15000</v>
      </c>
      <c r="BC694" s="24">
        <f t="shared" ca="1" si="893"/>
        <v>-15000</v>
      </c>
      <c r="BD694" s="24">
        <f t="shared" ca="1" si="893"/>
        <v>-15000</v>
      </c>
      <c r="BE694" s="24">
        <f t="shared" ca="1" si="893"/>
        <v>-15000</v>
      </c>
      <c r="BF694" s="24">
        <f t="shared" ca="1" si="893"/>
        <v>-15000</v>
      </c>
      <c r="BG694" s="24">
        <f t="shared" ca="1" si="893"/>
        <v>-15000</v>
      </c>
      <c r="BH694" s="24">
        <f t="shared" ca="1" si="893"/>
        <v>-15000</v>
      </c>
      <c r="BI694" s="24">
        <f t="shared" ca="1" si="893"/>
        <v>-15000</v>
      </c>
      <c r="BJ694" s="24">
        <f t="shared" ca="1" si="893"/>
        <v>-15000</v>
      </c>
      <c r="BK694" s="24">
        <f t="shared" ca="1" si="893"/>
        <v>-15000</v>
      </c>
      <c r="BL694" s="24">
        <f t="shared" ca="1" si="893"/>
        <v>-15000</v>
      </c>
      <c r="BM694" s="24">
        <f t="shared" ca="1" si="893"/>
        <v>-15000</v>
      </c>
      <c r="BN694" s="24">
        <f t="shared" ca="1" si="893"/>
        <v>-15000</v>
      </c>
      <c r="BO694" s="24">
        <f t="shared" ca="1" si="893"/>
        <v>-15000</v>
      </c>
      <c r="BP694" s="24">
        <f t="shared" ca="1" si="893"/>
        <v>-15000</v>
      </c>
      <c r="BQ694" s="24">
        <f t="shared" ca="1" si="893"/>
        <v>-15000</v>
      </c>
      <c r="BR694" s="24">
        <f t="shared" ca="1" si="893"/>
        <v>-15000</v>
      </c>
      <c r="BS694" s="24">
        <f t="shared" ca="1" si="893"/>
        <v>-15000</v>
      </c>
      <c r="BT694" s="24">
        <f t="shared" ca="1" si="893"/>
        <v>-15000</v>
      </c>
      <c r="BU694" s="24">
        <f t="shared" ca="1" si="893"/>
        <v>-15000</v>
      </c>
      <c r="BV694" s="24">
        <f t="shared" ca="1" si="893"/>
        <v>-15000</v>
      </c>
      <c r="BW694" s="24">
        <f t="shared" ca="1" si="893"/>
        <v>-15000</v>
      </c>
      <c r="BX694" s="24">
        <f t="shared" ca="1" si="893"/>
        <v>-15000</v>
      </c>
      <c r="BY694" s="24">
        <f t="shared" ca="1" si="893"/>
        <v>-15000</v>
      </c>
      <c r="BZ694" s="24">
        <f t="shared" ca="1" si="893"/>
        <v>-15000</v>
      </c>
      <c r="CA694" s="24">
        <f t="shared" ca="1" si="893"/>
        <v>-15000</v>
      </c>
      <c r="CB694" s="24">
        <f t="shared" ca="1" si="893"/>
        <v>-15000</v>
      </c>
      <c r="CC694" s="24">
        <f t="shared" ca="1" si="893"/>
        <v>-15000</v>
      </c>
      <c r="CD694" s="24">
        <f t="shared" ca="1" si="893"/>
        <v>-15000</v>
      </c>
      <c r="CE694" s="24">
        <f t="shared" ca="1" si="893"/>
        <v>-15000</v>
      </c>
      <c r="CF694" s="24">
        <f t="shared" ref="CF694:DL694" ca="1" si="894">-+CF664*CF687</f>
        <v>-15000</v>
      </c>
      <c r="CG694" s="24">
        <f t="shared" ca="1" si="894"/>
        <v>-15000</v>
      </c>
      <c r="CH694" s="24">
        <f t="shared" ca="1" si="894"/>
        <v>-15000</v>
      </c>
      <c r="CI694" s="24">
        <f t="shared" ca="1" si="894"/>
        <v>-15000</v>
      </c>
      <c r="CJ694" s="24">
        <f t="shared" ca="1" si="894"/>
        <v>-15000</v>
      </c>
      <c r="CK694" s="24">
        <f t="shared" ca="1" si="894"/>
        <v>-15000</v>
      </c>
      <c r="CL694" s="24">
        <f t="shared" ca="1" si="894"/>
        <v>-15000</v>
      </c>
      <c r="CM694" s="24" t="e">
        <f t="shared" ca="1" si="894"/>
        <v>#N/A</v>
      </c>
      <c r="CN694" s="24" t="e">
        <f t="shared" ca="1" si="894"/>
        <v>#N/A</v>
      </c>
      <c r="CO694" s="24" t="e">
        <f t="shared" ca="1" si="894"/>
        <v>#N/A</v>
      </c>
      <c r="CP694" s="24" t="e">
        <f t="shared" ca="1" si="894"/>
        <v>#N/A</v>
      </c>
      <c r="CQ694" s="24" t="e">
        <f t="shared" ca="1" si="894"/>
        <v>#N/A</v>
      </c>
      <c r="CR694" s="24" t="e">
        <f t="shared" ca="1" si="894"/>
        <v>#N/A</v>
      </c>
      <c r="CS694" s="24" t="e">
        <f t="shared" ca="1" si="894"/>
        <v>#N/A</v>
      </c>
      <c r="CT694" s="24" t="e">
        <f t="shared" ca="1" si="894"/>
        <v>#N/A</v>
      </c>
      <c r="CU694" s="24" t="e">
        <f t="shared" ca="1" si="894"/>
        <v>#N/A</v>
      </c>
      <c r="CV694" s="24" t="e">
        <f t="shared" ca="1" si="894"/>
        <v>#N/A</v>
      </c>
      <c r="CW694" s="24" t="e">
        <f t="shared" ca="1" si="894"/>
        <v>#N/A</v>
      </c>
      <c r="CX694" s="24" t="e">
        <f t="shared" ca="1" si="894"/>
        <v>#N/A</v>
      </c>
      <c r="CY694" s="24" t="e">
        <f t="shared" ca="1" si="894"/>
        <v>#N/A</v>
      </c>
      <c r="CZ694" s="24" t="e">
        <f t="shared" ca="1" si="894"/>
        <v>#N/A</v>
      </c>
      <c r="DA694" s="24" t="e">
        <f t="shared" ca="1" si="894"/>
        <v>#N/A</v>
      </c>
      <c r="DB694" s="24" t="e">
        <f t="shared" ca="1" si="894"/>
        <v>#N/A</v>
      </c>
      <c r="DC694" s="24" t="e">
        <f t="shared" ca="1" si="894"/>
        <v>#N/A</v>
      </c>
      <c r="DD694" s="24" t="e">
        <f t="shared" ca="1" si="894"/>
        <v>#N/A</v>
      </c>
      <c r="DE694" s="24" t="e">
        <f t="shared" ca="1" si="894"/>
        <v>#N/A</v>
      </c>
      <c r="DF694" s="24" t="e">
        <f t="shared" ca="1" si="894"/>
        <v>#N/A</v>
      </c>
      <c r="DG694" s="24" t="e">
        <f t="shared" ca="1" si="894"/>
        <v>#N/A</v>
      </c>
      <c r="DH694" s="24" t="e">
        <f t="shared" ca="1" si="894"/>
        <v>#N/A</v>
      </c>
      <c r="DI694" s="24" t="e">
        <f t="shared" ca="1" si="894"/>
        <v>#N/A</v>
      </c>
      <c r="DJ694" s="24" t="e">
        <f t="shared" ca="1" si="894"/>
        <v>#N/A</v>
      </c>
      <c r="DK694" s="24" t="e">
        <f t="shared" ca="1" si="894"/>
        <v>#N/A</v>
      </c>
      <c r="DL694" s="24" t="e">
        <f t="shared" ca="1" si="894"/>
        <v>#N/A</v>
      </c>
    </row>
    <row r="695" spans="1:116" x14ac:dyDescent="0.35">
      <c r="D695" t="s">
        <v>812</v>
      </c>
      <c r="E695" s="8" t="str">
        <f t="shared" si="885"/>
        <v>695 LISTSALES-PV</v>
      </c>
      <c r="G695" s="158" t="s">
        <v>810</v>
      </c>
      <c r="H695" s="31"/>
      <c r="I695" s="73"/>
      <c r="J695" s="73"/>
      <c r="K695" s="258">
        <f t="shared" ca="1" si="886"/>
        <v>-120000</v>
      </c>
      <c r="L695" s="258">
        <f t="shared" ca="1" si="886"/>
        <v>-120000</v>
      </c>
      <c r="M695" s="258">
        <f t="shared" ca="1" si="886"/>
        <v>-120000</v>
      </c>
      <c r="N695" s="258">
        <f t="shared" ca="1" si="886"/>
        <v>-120000</v>
      </c>
      <c r="O695" s="258">
        <f t="shared" ca="1" si="886"/>
        <v>-120000</v>
      </c>
      <c r="P695" s="258">
        <f t="shared" ca="1" si="886"/>
        <v>-120000</v>
      </c>
      <c r="R695" s="33"/>
      <c r="S695" s="138">
        <f ca="1">-+S665*S688</f>
        <v>-10000</v>
      </c>
      <c r="T695" s="138">
        <f t="shared" ref="T695:CE695" ca="1" si="895">-+T665*T688</f>
        <v>-10000</v>
      </c>
      <c r="U695" s="138">
        <f t="shared" ca="1" si="895"/>
        <v>-10000</v>
      </c>
      <c r="V695" s="138">
        <f t="shared" ca="1" si="895"/>
        <v>-10000</v>
      </c>
      <c r="W695" s="138">
        <f t="shared" ca="1" si="895"/>
        <v>-10000</v>
      </c>
      <c r="X695" s="138">
        <f t="shared" ca="1" si="895"/>
        <v>-10000</v>
      </c>
      <c r="Y695" s="138">
        <f t="shared" ca="1" si="895"/>
        <v>-10000</v>
      </c>
      <c r="Z695" s="138">
        <f t="shared" ca="1" si="895"/>
        <v>-10000</v>
      </c>
      <c r="AA695" s="138">
        <f t="shared" ca="1" si="895"/>
        <v>-10000</v>
      </c>
      <c r="AB695" s="138">
        <f t="shared" ca="1" si="895"/>
        <v>-10000</v>
      </c>
      <c r="AC695" s="138">
        <f t="shared" ca="1" si="895"/>
        <v>-10000</v>
      </c>
      <c r="AD695" s="138">
        <f t="shared" ca="1" si="895"/>
        <v>-10000</v>
      </c>
      <c r="AE695" s="138">
        <f t="shared" ca="1" si="895"/>
        <v>-10000</v>
      </c>
      <c r="AF695" s="138">
        <f t="shared" ca="1" si="895"/>
        <v>-10000</v>
      </c>
      <c r="AG695" s="138">
        <f t="shared" ca="1" si="895"/>
        <v>-10000</v>
      </c>
      <c r="AH695" s="138">
        <f t="shared" ca="1" si="895"/>
        <v>-10000</v>
      </c>
      <c r="AI695" s="138">
        <f t="shared" ca="1" si="895"/>
        <v>-10000</v>
      </c>
      <c r="AJ695" s="138">
        <f t="shared" ca="1" si="895"/>
        <v>-10000</v>
      </c>
      <c r="AK695" s="138">
        <f t="shared" ca="1" si="895"/>
        <v>-10000</v>
      </c>
      <c r="AL695" s="138">
        <f t="shared" ca="1" si="895"/>
        <v>-10000</v>
      </c>
      <c r="AM695" s="138">
        <f t="shared" ca="1" si="895"/>
        <v>-10000</v>
      </c>
      <c r="AN695" s="138">
        <f t="shared" ca="1" si="895"/>
        <v>-10000</v>
      </c>
      <c r="AO695" s="138">
        <f t="shared" ca="1" si="895"/>
        <v>-10000</v>
      </c>
      <c r="AP695" s="138">
        <f t="shared" ca="1" si="895"/>
        <v>-10000</v>
      </c>
      <c r="AQ695" s="138">
        <f t="shared" ca="1" si="895"/>
        <v>-10000</v>
      </c>
      <c r="AR695" s="138">
        <f t="shared" ca="1" si="895"/>
        <v>-10000</v>
      </c>
      <c r="AS695" s="138">
        <f t="shared" ca="1" si="895"/>
        <v>-10000</v>
      </c>
      <c r="AT695" s="138">
        <f t="shared" ca="1" si="895"/>
        <v>-10000</v>
      </c>
      <c r="AU695" s="138">
        <f t="shared" ca="1" si="895"/>
        <v>-10000</v>
      </c>
      <c r="AV695" s="138">
        <f t="shared" ca="1" si="895"/>
        <v>-10000</v>
      </c>
      <c r="AW695" s="138">
        <f t="shared" ca="1" si="895"/>
        <v>-10000</v>
      </c>
      <c r="AX695" s="138">
        <f t="shared" ca="1" si="895"/>
        <v>-10000</v>
      </c>
      <c r="AY695" s="138">
        <f t="shared" ca="1" si="895"/>
        <v>-10000</v>
      </c>
      <c r="AZ695" s="138">
        <f t="shared" ca="1" si="895"/>
        <v>-10000</v>
      </c>
      <c r="BA695" s="138">
        <f t="shared" ca="1" si="895"/>
        <v>-10000</v>
      </c>
      <c r="BB695" s="138">
        <f t="shared" ca="1" si="895"/>
        <v>-10000</v>
      </c>
      <c r="BC695" s="138">
        <f t="shared" ca="1" si="895"/>
        <v>-10000</v>
      </c>
      <c r="BD695" s="138">
        <f t="shared" ca="1" si="895"/>
        <v>-10000</v>
      </c>
      <c r="BE695" s="138">
        <f t="shared" ca="1" si="895"/>
        <v>-10000</v>
      </c>
      <c r="BF695" s="138">
        <f t="shared" ca="1" si="895"/>
        <v>-10000</v>
      </c>
      <c r="BG695" s="138">
        <f t="shared" ca="1" si="895"/>
        <v>-10000</v>
      </c>
      <c r="BH695" s="138">
        <f t="shared" ca="1" si="895"/>
        <v>-10000</v>
      </c>
      <c r="BI695" s="138">
        <f t="shared" ca="1" si="895"/>
        <v>-10000</v>
      </c>
      <c r="BJ695" s="138">
        <f t="shared" ca="1" si="895"/>
        <v>-10000</v>
      </c>
      <c r="BK695" s="138">
        <f t="shared" ca="1" si="895"/>
        <v>-10000</v>
      </c>
      <c r="BL695" s="138">
        <f t="shared" ca="1" si="895"/>
        <v>-10000</v>
      </c>
      <c r="BM695" s="138">
        <f t="shared" ca="1" si="895"/>
        <v>-10000</v>
      </c>
      <c r="BN695" s="138">
        <f t="shared" ca="1" si="895"/>
        <v>-10000</v>
      </c>
      <c r="BO695" s="138">
        <f t="shared" ca="1" si="895"/>
        <v>-10000</v>
      </c>
      <c r="BP695" s="138">
        <f t="shared" ca="1" si="895"/>
        <v>-10000</v>
      </c>
      <c r="BQ695" s="138">
        <f t="shared" ca="1" si="895"/>
        <v>-10000</v>
      </c>
      <c r="BR695" s="138">
        <f t="shared" ca="1" si="895"/>
        <v>-10000</v>
      </c>
      <c r="BS695" s="138">
        <f t="shared" ca="1" si="895"/>
        <v>-10000</v>
      </c>
      <c r="BT695" s="138">
        <f t="shared" ca="1" si="895"/>
        <v>-10000</v>
      </c>
      <c r="BU695" s="138">
        <f t="shared" ca="1" si="895"/>
        <v>-10000</v>
      </c>
      <c r="BV695" s="138">
        <f t="shared" ca="1" si="895"/>
        <v>-10000</v>
      </c>
      <c r="BW695" s="138">
        <f t="shared" ca="1" si="895"/>
        <v>-10000</v>
      </c>
      <c r="BX695" s="138">
        <f t="shared" ca="1" si="895"/>
        <v>-10000</v>
      </c>
      <c r="BY695" s="138">
        <f t="shared" ca="1" si="895"/>
        <v>-10000</v>
      </c>
      <c r="BZ695" s="138">
        <f t="shared" ca="1" si="895"/>
        <v>-10000</v>
      </c>
      <c r="CA695" s="138">
        <f t="shared" ca="1" si="895"/>
        <v>-10000</v>
      </c>
      <c r="CB695" s="138">
        <f t="shared" ca="1" si="895"/>
        <v>-10000</v>
      </c>
      <c r="CC695" s="138">
        <f t="shared" ca="1" si="895"/>
        <v>-10000</v>
      </c>
      <c r="CD695" s="138">
        <f t="shared" ca="1" si="895"/>
        <v>-10000</v>
      </c>
      <c r="CE695" s="138">
        <f t="shared" ca="1" si="895"/>
        <v>-10000</v>
      </c>
      <c r="CF695" s="138">
        <f t="shared" ref="CF695:DL695" ca="1" si="896">-+CF665*CF688</f>
        <v>-10000</v>
      </c>
      <c r="CG695" s="138">
        <f t="shared" ca="1" si="896"/>
        <v>-10000</v>
      </c>
      <c r="CH695" s="138">
        <f t="shared" ca="1" si="896"/>
        <v>-10000</v>
      </c>
      <c r="CI695" s="138">
        <f t="shared" ca="1" si="896"/>
        <v>-10000</v>
      </c>
      <c r="CJ695" s="138">
        <f t="shared" ca="1" si="896"/>
        <v>-10000</v>
      </c>
      <c r="CK695" s="138">
        <f t="shared" ca="1" si="896"/>
        <v>-10000</v>
      </c>
      <c r="CL695" s="138">
        <f t="shared" ca="1" si="896"/>
        <v>-10000</v>
      </c>
      <c r="CM695" s="138" t="e">
        <f t="shared" ca="1" si="896"/>
        <v>#N/A</v>
      </c>
      <c r="CN695" s="138" t="e">
        <f t="shared" ca="1" si="896"/>
        <v>#N/A</v>
      </c>
      <c r="CO695" s="138" t="e">
        <f t="shared" ca="1" si="896"/>
        <v>#N/A</v>
      </c>
      <c r="CP695" s="138" t="e">
        <f t="shared" ca="1" si="896"/>
        <v>#N/A</v>
      </c>
      <c r="CQ695" s="138" t="e">
        <f t="shared" ca="1" si="896"/>
        <v>#N/A</v>
      </c>
      <c r="CR695" s="138" t="e">
        <f t="shared" ca="1" si="896"/>
        <v>#N/A</v>
      </c>
      <c r="CS695" s="138" t="e">
        <f t="shared" ca="1" si="896"/>
        <v>#N/A</v>
      </c>
      <c r="CT695" s="138" t="e">
        <f t="shared" ca="1" si="896"/>
        <v>#N/A</v>
      </c>
      <c r="CU695" s="138" t="e">
        <f t="shared" ca="1" si="896"/>
        <v>#N/A</v>
      </c>
      <c r="CV695" s="138" t="e">
        <f t="shared" ca="1" si="896"/>
        <v>#N/A</v>
      </c>
      <c r="CW695" s="138" t="e">
        <f t="shared" ca="1" si="896"/>
        <v>#N/A</v>
      </c>
      <c r="CX695" s="138" t="e">
        <f t="shared" ca="1" si="896"/>
        <v>#N/A</v>
      </c>
      <c r="CY695" s="138" t="e">
        <f t="shared" ca="1" si="896"/>
        <v>#N/A</v>
      </c>
      <c r="CZ695" s="138" t="e">
        <f t="shared" ca="1" si="896"/>
        <v>#N/A</v>
      </c>
      <c r="DA695" s="138" t="e">
        <f t="shared" ca="1" si="896"/>
        <v>#N/A</v>
      </c>
      <c r="DB695" s="138" t="e">
        <f t="shared" ca="1" si="896"/>
        <v>#N/A</v>
      </c>
      <c r="DC695" s="138" t="e">
        <f t="shared" ca="1" si="896"/>
        <v>#N/A</v>
      </c>
      <c r="DD695" s="138" t="e">
        <f t="shared" ca="1" si="896"/>
        <v>#N/A</v>
      </c>
      <c r="DE695" s="138" t="e">
        <f t="shared" ca="1" si="896"/>
        <v>#N/A</v>
      </c>
      <c r="DF695" s="138" t="e">
        <f t="shared" ca="1" si="896"/>
        <v>#N/A</v>
      </c>
      <c r="DG695" s="138" t="e">
        <f t="shared" ca="1" si="896"/>
        <v>#N/A</v>
      </c>
      <c r="DH695" s="138" t="e">
        <f t="shared" ca="1" si="896"/>
        <v>#N/A</v>
      </c>
      <c r="DI695" s="138" t="e">
        <f t="shared" ca="1" si="896"/>
        <v>#N/A</v>
      </c>
      <c r="DJ695" s="138" t="e">
        <f t="shared" ca="1" si="896"/>
        <v>#N/A</v>
      </c>
      <c r="DK695" s="138" t="e">
        <f t="shared" ca="1" si="896"/>
        <v>#N/A</v>
      </c>
      <c r="DL695" s="138" t="e">
        <f t="shared" ca="1" si="896"/>
        <v>#N/A</v>
      </c>
    </row>
    <row r="696" spans="1:116" x14ac:dyDescent="0.35">
      <c r="A696" s="27"/>
      <c r="B696" s="27"/>
      <c r="C696" t="s">
        <v>203</v>
      </c>
      <c r="D696" t="s">
        <v>812</v>
      </c>
      <c r="E696" s="8" t="str">
        <f t="shared" si="885"/>
        <v>696 LISTSALES-PV</v>
      </c>
      <c r="F696" s="27"/>
      <c r="G696" s="126" t="s">
        <v>816</v>
      </c>
      <c r="H696" s="31"/>
      <c r="I696" s="73"/>
      <c r="J696" s="73"/>
      <c r="K696" s="33">
        <f t="shared" ca="1" si="886"/>
        <v>-600000</v>
      </c>
      <c r="L696" s="33">
        <f t="shared" ca="1" si="886"/>
        <v>-600000</v>
      </c>
      <c r="M696" s="33">
        <f t="shared" ca="1" si="886"/>
        <v>-600000</v>
      </c>
      <c r="N696" s="33">
        <f t="shared" ca="1" si="886"/>
        <v>-600000</v>
      </c>
      <c r="O696" s="33">
        <f t="shared" ca="1" si="886"/>
        <v>-600000</v>
      </c>
      <c r="P696" s="33">
        <f t="shared" ca="1" si="886"/>
        <v>-600000</v>
      </c>
      <c r="R696" s="33"/>
      <c r="S696" s="33">
        <f ca="1">SUM(S691:S695)</f>
        <v>-50000</v>
      </c>
      <c r="T696" s="33">
        <f t="shared" ref="T696:CE696" ca="1" si="897">SUM(T691:T695)</f>
        <v>-50000</v>
      </c>
      <c r="U696" s="33">
        <f t="shared" ca="1" si="897"/>
        <v>-50000</v>
      </c>
      <c r="V696" s="33">
        <f t="shared" ca="1" si="897"/>
        <v>-50000</v>
      </c>
      <c r="W696" s="33">
        <f t="shared" ca="1" si="897"/>
        <v>-50000</v>
      </c>
      <c r="X696" s="33">
        <f t="shared" ca="1" si="897"/>
        <v>-50000</v>
      </c>
      <c r="Y696" s="33">
        <f t="shared" ca="1" si="897"/>
        <v>-50000</v>
      </c>
      <c r="Z696" s="33">
        <f t="shared" ca="1" si="897"/>
        <v>-50000</v>
      </c>
      <c r="AA696" s="33">
        <f t="shared" ca="1" si="897"/>
        <v>-50000</v>
      </c>
      <c r="AB696" s="33">
        <f t="shared" ca="1" si="897"/>
        <v>-50000</v>
      </c>
      <c r="AC696" s="33">
        <f t="shared" ca="1" si="897"/>
        <v>-50000</v>
      </c>
      <c r="AD696" s="33">
        <f t="shared" ca="1" si="897"/>
        <v>-50000</v>
      </c>
      <c r="AE696" s="33">
        <f t="shared" ca="1" si="897"/>
        <v>-50000</v>
      </c>
      <c r="AF696" s="33">
        <f t="shared" ca="1" si="897"/>
        <v>-50000</v>
      </c>
      <c r="AG696" s="33">
        <f t="shared" ca="1" si="897"/>
        <v>-50000</v>
      </c>
      <c r="AH696" s="33">
        <f t="shared" ca="1" si="897"/>
        <v>-50000</v>
      </c>
      <c r="AI696" s="33">
        <f t="shared" ca="1" si="897"/>
        <v>-50000</v>
      </c>
      <c r="AJ696" s="33">
        <f t="shared" ca="1" si="897"/>
        <v>-50000</v>
      </c>
      <c r="AK696" s="33">
        <f t="shared" ca="1" si="897"/>
        <v>-50000</v>
      </c>
      <c r="AL696" s="33">
        <f t="shared" ca="1" si="897"/>
        <v>-50000</v>
      </c>
      <c r="AM696" s="33">
        <f t="shared" ca="1" si="897"/>
        <v>-50000</v>
      </c>
      <c r="AN696" s="33">
        <f t="shared" ca="1" si="897"/>
        <v>-50000</v>
      </c>
      <c r="AO696" s="33">
        <f t="shared" ca="1" si="897"/>
        <v>-50000</v>
      </c>
      <c r="AP696" s="33">
        <f t="shared" ca="1" si="897"/>
        <v>-50000</v>
      </c>
      <c r="AQ696" s="33">
        <f t="shared" ca="1" si="897"/>
        <v>-50000</v>
      </c>
      <c r="AR696" s="33">
        <f t="shared" ca="1" si="897"/>
        <v>-50000</v>
      </c>
      <c r="AS696" s="33">
        <f t="shared" ca="1" si="897"/>
        <v>-50000</v>
      </c>
      <c r="AT696" s="33">
        <f t="shared" ca="1" si="897"/>
        <v>-50000</v>
      </c>
      <c r="AU696" s="33">
        <f t="shared" ca="1" si="897"/>
        <v>-50000</v>
      </c>
      <c r="AV696" s="33">
        <f t="shared" ca="1" si="897"/>
        <v>-50000</v>
      </c>
      <c r="AW696" s="33">
        <f t="shared" ca="1" si="897"/>
        <v>-50000</v>
      </c>
      <c r="AX696" s="33">
        <f t="shared" ca="1" si="897"/>
        <v>-50000</v>
      </c>
      <c r="AY696" s="33">
        <f t="shared" ca="1" si="897"/>
        <v>-50000</v>
      </c>
      <c r="AZ696" s="33">
        <f t="shared" ca="1" si="897"/>
        <v>-50000</v>
      </c>
      <c r="BA696" s="33">
        <f t="shared" ca="1" si="897"/>
        <v>-50000</v>
      </c>
      <c r="BB696" s="33">
        <f t="shared" ca="1" si="897"/>
        <v>-50000</v>
      </c>
      <c r="BC696" s="33">
        <f t="shared" ca="1" si="897"/>
        <v>-50000</v>
      </c>
      <c r="BD696" s="33">
        <f t="shared" ca="1" si="897"/>
        <v>-50000</v>
      </c>
      <c r="BE696" s="33">
        <f t="shared" ca="1" si="897"/>
        <v>-50000</v>
      </c>
      <c r="BF696" s="33">
        <f t="shared" ca="1" si="897"/>
        <v>-50000</v>
      </c>
      <c r="BG696" s="33">
        <f t="shared" ca="1" si="897"/>
        <v>-50000</v>
      </c>
      <c r="BH696" s="33">
        <f t="shared" ca="1" si="897"/>
        <v>-50000</v>
      </c>
      <c r="BI696" s="33">
        <f t="shared" ca="1" si="897"/>
        <v>-50000</v>
      </c>
      <c r="BJ696" s="33">
        <f t="shared" ca="1" si="897"/>
        <v>-50000</v>
      </c>
      <c r="BK696" s="33">
        <f t="shared" ca="1" si="897"/>
        <v>-50000</v>
      </c>
      <c r="BL696" s="33">
        <f t="shared" ca="1" si="897"/>
        <v>-50000</v>
      </c>
      <c r="BM696" s="33">
        <f t="shared" ca="1" si="897"/>
        <v>-50000</v>
      </c>
      <c r="BN696" s="33">
        <f t="shared" ca="1" si="897"/>
        <v>-50000</v>
      </c>
      <c r="BO696" s="33">
        <f t="shared" ca="1" si="897"/>
        <v>-50000</v>
      </c>
      <c r="BP696" s="33">
        <f t="shared" ca="1" si="897"/>
        <v>-50000</v>
      </c>
      <c r="BQ696" s="33">
        <f t="shared" ca="1" si="897"/>
        <v>-50000</v>
      </c>
      <c r="BR696" s="33">
        <f t="shared" ca="1" si="897"/>
        <v>-50000</v>
      </c>
      <c r="BS696" s="33">
        <f t="shared" ca="1" si="897"/>
        <v>-50000</v>
      </c>
      <c r="BT696" s="33">
        <f t="shared" ca="1" si="897"/>
        <v>-50000</v>
      </c>
      <c r="BU696" s="33">
        <f t="shared" ca="1" si="897"/>
        <v>-50000</v>
      </c>
      <c r="BV696" s="33">
        <f t="shared" ca="1" si="897"/>
        <v>-50000</v>
      </c>
      <c r="BW696" s="33">
        <f t="shared" ca="1" si="897"/>
        <v>-50000</v>
      </c>
      <c r="BX696" s="33">
        <f t="shared" ca="1" si="897"/>
        <v>-50000</v>
      </c>
      <c r="BY696" s="33">
        <f t="shared" ca="1" si="897"/>
        <v>-50000</v>
      </c>
      <c r="BZ696" s="33">
        <f t="shared" ca="1" si="897"/>
        <v>-50000</v>
      </c>
      <c r="CA696" s="33">
        <f t="shared" ca="1" si="897"/>
        <v>-50000</v>
      </c>
      <c r="CB696" s="33">
        <f t="shared" ca="1" si="897"/>
        <v>-50000</v>
      </c>
      <c r="CC696" s="33">
        <f t="shared" ca="1" si="897"/>
        <v>-50000</v>
      </c>
      <c r="CD696" s="33">
        <f t="shared" ca="1" si="897"/>
        <v>-50000</v>
      </c>
      <c r="CE696" s="33">
        <f t="shared" ca="1" si="897"/>
        <v>-50000</v>
      </c>
      <c r="CF696" s="33">
        <f t="shared" ref="CF696:DL696" ca="1" si="898">SUM(CF691:CF695)</f>
        <v>-50000</v>
      </c>
      <c r="CG696" s="33">
        <f t="shared" ca="1" si="898"/>
        <v>-50000</v>
      </c>
      <c r="CH696" s="33">
        <f t="shared" ca="1" si="898"/>
        <v>-50000</v>
      </c>
      <c r="CI696" s="33">
        <f t="shared" ca="1" si="898"/>
        <v>-50000</v>
      </c>
      <c r="CJ696" s="33">
        <f t="shared" ca="1" si="898"/>
        <v>-50000</v>
      </c>
      <c r="CK696" s="33">
        <f t="shared" ca="1" si="898"/>
        <v>-50000</v>
      </c>
      <c r="CL696" s="33">
        <f t="shared" ca="1" si="898"/>
        <v>-50000</v>
      </c>
      <c r="CM696" s="33" t="e">
        <f t="shared" ca="1" si="898"/>
        <v>#N/A</v>
      </c>
      <c r="CN696" s="33" t="e">
        <f t="shared" ca="1" si="898"/>
        <v>#N/A</v>
      </c>
      <c r="CO696" s="33" t="e">
        <f t="shared" ca="1" si="898"/>
        <v>#N/A</v>
      </c>
      <c r="CP696" s="33" t="e">
        <f t="shared" ca="1" si="898"/>
        <v>#N/A</v>
      </c>
      <c r="CQ696" s="33" t="e">
        <f t="shared" ca="1" si="898"/>
        <v>#N/A</v>
      </c>
      <c r="CR696" s="33" t="e">
        <f t="shared" ca="1" si="898"/>
        <v>#N/A</v>
      </c>
      <c r="CS696" s="33" t="e">
        <f t="shared" ca="1" si="898"/>
        <v>#N/A</v>
      </c>
      <c r="CT696" s="33" t="e">
        <f t="shared" ca="1" si="898"/>
        <v>#N/A</v>
      </c>
      <c r="CU696" s="33" t="e">
        <f t="shared" ca="1" si="898"/>
        <v>#N/A</v>
      </c>
      <c r="CV696" s="33" t="e">
        <f t="shared" ca="1" si="898"/>
        <v>#N/A</v>
      </c>
      <c r="CW696" s="33" t="e">
        <f t="shared" ca="1" si="898"/>
        <v>#N/A</v>
      </c>
      <c r="CX696" s="33" t="e">
        <f t="shared" ca="1" si="898"/>
        <v>#N/A</v>
      </c>
      <c r="CY696" s="33" t="e">
        <f t="shared" ca="1" si="898"/>
        <v>#N/A</v>
      </c>
      <c r="CZ696" s="33" t="e">
        <f t="shared" ca="1" si="898"/>
        <v>#N/A</v>
      </c>
      <c r="DA696" s="33" t="e">
        <f t="shared" ca="1" si="898"/>
        <v>#N/A</v>
      </c>
      <c r="DB696" s="33" t="e">
        <f t="shared" ca="1" si="898"/>
        <v>#N/A</v>
      </c>
      <c r="DC696" s="33" t="e">
        <f t="shared" ca="1" si="898"/>
        <v>#N/A</v>
      </c>
      <c r="DD696" s="33" t="e">
        <f t="shared" ca="1" si="898"/>
        <v>#N/A</v>
      </c>
      <c r="DE696" s="33" t="e">
        <f t="shared" ca="1" si="898"/>
        <v>#N/A</v>
      </c>
      <c r="DF696" s="33" t="e">
        <f t="shared" ca="1" si="898"/>
        <v>#N/A</v>
      </c>
      <c r="DG696" s="33" t="e">
        <f t="shared" ca="1" si="898"/>
        <v>#N/A</v>
      </c>
      <c r="DH696" s="33" t="e">
        <f t="shared" ca="1" si="898"/>
        <v>#N/A</v>
      </c>
      <c r="DI696" s="33" t="e">
        <f t="shared" ca="1" si="898"/>
        <v>#N/A</v>
      </c>
      <c r="DJ696" s="33" t="e">
        <f t="shared" ca="1" si="898"/>
        <v>#N/A</v>
      </c>
      <c r="DK696" s="33" t="e">
        <f t="shared" ca="1" si="898"/>
        <v>#N/A</v>
      </c>
      <c r="DL696" s="33" t="e">
        <f t="shared" ca="1" si="898"/>
        <v>#N/A</v>
      </c>
    </row>
    <row r="697" spans="1:116" x14ac:dyDescent="0.35">
      <c r="A697" s="27"/>
      <c r="B697" s="27"/>
      <c r="C697" s="27"/>
      <c r="D697" t="s">
        <v>812</v>
      </c>
      <c r="E697" s="8" t="str">
        <f t="shared" ref="E697:E698" si="899">ROW()&amp;" "&amp;D697</f>
        <v>697 LISTSALES-PV</v>
      </c>
      <c r="F697" s="27"/>
      <c r="G697" s="126"/>
      <c r="H697" s="31"/>
      <c r="I697" s="73"/>
      <c r="J697" s="73"/>
      <c r="K697" s="38"/>
      <c r="L697" s="38"/>
      <c r="M697" s="38"/>
      <c r="N697" s="38"/>
      <c r="O697" s="38"/>
      <c r="P697" s="38"/>
      <c r="R697" s="33"/>
      <c r="S697" s="38"/>
      <c r="T697" s="38"/>
      <c r="U697" s="38"/>
      <c r="V697" s="38"/>
      <c r="W697" s="38"/>
      <c r="X697" s="38"/>
      <c r="Y697" s="38"/>
      <c r="Z697" s="38"/>
      <c r="AA697" s="38"/>
      <c r="AB697" s="38"/>
      <c r="AC697" s="38"/>
      <c r="AD697" s="38"/>
      <c r="AE697" s="38"/>
      <c r="AF697" s="38"/>
      <c r="AG697" s="38"/>
      <c r="AH697" s="38"/>
      <c r="AI697" s="38"/>
      <c r="AJ697" s="38"/>
      <c r="AK697" s="38"/>
      <c r="AL697" s="38"/>
      <c r="AM697" s="38"/>
      <c r="AN697" s="38"/>
      <c r="AO697" s="38"/>
      <c r="AP697" s="38"/>
      <c r="AQ697" s="38"/>
      <c r="AR697" s="38"/>
      <c r="AS697" s="38"/>
      <c r="AT697" s="38"/>
      <c r="AU697" s="38"/>
      <c r="AV697" s="38"/>
      <c r="AW697" s="38"/>
      <c r="AX697" s="38"/>
      <c r="AY697" s="38"/>
      <c r="AZ697" s="38"/>
      <c r="BA697" s="38"/>
      <c r="BB697" s="38"/>
      <c r="BC697" s="38"/>
      <c r="BD697" s="38"/>
      <c r="BE697" s="38"/>
      <c r="BF697" s="38"/>
      <c r="BG697" s="38"/>
      <c r="BH697" s="38"/>
      <c r="BI697" s="38"/>
      <c r="BJ697" s="38"/>
      <c r="BK697" s="38"/>
      <c r="BL697" s="38"/>
      <c r="BM697" s="38"/>
      <c r="BN697" s="38"/>
      <c r="BO697" s="38"/>
      <c r="BP697" s="38"/>
      <c r="BQ697" s="38"/>
      <c r="BR697" s="38"/>
      <c r="BS697" s="38"/>
      <c r="BT697" s="38"/>
      <c r="BU697" s="38"/>
      <c r="BV697" s="38"/>
      <c r="BW697" s="38"/>
      <c r="BX697" s="38"/>
      <c r="BY697" s="38"/>
      <c r="BZ697" s="38"/>
      <c r="CA697" s="38"/>
      <c r="CB697" s="38"/>
      <c r="CC697" s="38"/>
      <c r="CD697" s="38"/>
      <c r="CE697" s="38"/>
      <c r="CF697" s="38"/>
      <c r="CG697" s="38"/>
      <c r="CH697" s="38"/>
      <c r="CI697" s="38"/>
      <c r="CJ697" s="38"/>
      <c r="CK697" s="38"/>
      <c r="CL697" s="38"/>
      <c r="CM697" s="38"/>
      <c r="CN697" s="38"/>
      <c r="CO697" s="38"/>
      <c r="CP697" s="38"/>
      <c r="CQ697" s="38"/>
      <c r="CR697" s="38"/>
      <c r="CS697" s="38"/>
      <c r="CT697" s="38"/>
      <c r="CU697" s="38"/>
      <c r="CV697" s="38"/>
      <c r="CW697" s="38"/>
      <c r="CX697" s="38"/>
      <c r="CY697" s="38"/>
      <c r="CZ697" s="38"/>
      <c r="DA697" s="38"/>
      <c r="DB697" s="38"/>
      <c r="DC697" s="38"/>
      <c r="DD697" s="38"/>
      <c r="DE697" s="38"/>
      <c r="DF697" s="38"/>
      <c r="DG697" s="38"/>
      <c r="DH697" s="38"/>
      <c r="DI697" s="38"/>
      <c r="DJ697" s="38"/>
      <c r="DK697" s="38"/>
      <c r="DL697" s="38"/>
    </row>
    <row r="698" spans="1:116" x14ac:dyDescent="0.35">
      <c r="A698" s="27"/>
      <c r="B698" s="27"/>
      <c r="C698" s="27"/>
      <c r="D698" t="s">
        <v>812</v>
      </c>
      <c r="E698" s="8" t="str">
        <f t="shared" si="899"/>
        <v>698 LISTSALES-PV</v>
      </c>
      <c r="F698" s="27"/>
      <c r="G698" s="126" t="s">
        <v>822</v>
      </c>
      <c r="H698" s="31"/>
      <c r="I698" s="73"/>
      <c r="J698" s="73"/>
      <c r="K698" s="33">
        <f t="shared" ca="1" si="886"/>
        <v>0</v>
      </c>
      <c r="L698" s="33">
        <f t="shared" ca="1" si="886"/>
        <v>0</v>
      </c>
      <c r="M698" s="33">
        <f t="shared" ca="1" si="886"/>
        <v>0</v>
      </c>
      <c r="N698" s="33">
        <f t="shared" ca="1" si="886"/>
        <v>0</v>
      </c>
      <c r="O698" s="33">
        <f t="shared" ca="1" si="886"/>
        <v>0</v>
      </c>
      <c r="P698" s="33">
        <f t="shared" ca="1" si="886"/>
        <v>0</v>
      </c>
      <c r="R698" s="33"/>
      <c r="S698" s="33">
        <f ca="1">+S681+S696</f>
        <v>0</v>
      </c>
      <c r="T698" s="33">
        <f t="shared" ref="T698:CE698" ca="1" si="900">+T681+T696</f>
        <v>0</v>
      </c>
      <c r="U698" s="33">
        <f t="shared" ca="1" si="900"/>
        <v>0</v>
      </c>
      <c r="V698" s="33">
        <f t="shared" ca="1" si="900"/>
        <v>0</v>
      </c>
      <c r="W698" s="33">
        <f t="shared" ca="1" si="900"/>
        <v>0</v>
      </c>
      <c r="X698" s="33">
        <f t="shared" ca="1" si="900"/>
        <v>0</v>
      </c>
      <c r="Y698" s="33">
        <f t="shared" ca="1" si="900"/>
        <v>0</v>
      </c>
      <c r="Z698" s="33">
        <f t="shared" ca="1" si="900"/>
        <v>0</v>
      </c>
      <c r="AA698" s="33">
        <f t="shared" ca="1" si="900"/>
        <v>0</v>
      </c>
      <c r="AB698" s="33">
        <f t="shared" ca="1" si="900"/>
        <v>0</v>
      </c>
      <c r="AC698" s="33">
        <f t="shared" ca="1" si="900"/>
        <v>0</v>
      </c>
      <c r="AD698" s="33">
        <f t="shared" ca="1" si="900"/>
        <v>0</v>
      </c>
      <c r="AE698" s="33">
        <f t="shared" ca="1" si="900"/>
        <v>0</v>
      </c>
      <c r="AF698" s="33">
        <f t="shared" ca="1" si="900"/>
        <v>0</v>
      </c>
      <c r="AG698" s="33">
        <f t="shared" ca="1" si="900"/>
        <v>0</v>
      </c>
      <c r="AH698" s="33">
        <f t="shared" ca="1" si="900"/>
        <v>0</v>
      </c>
      <c r="AI698" s="33">
        <f t="shared" ca="1" si="900"/>
        <v>0</v>
      </c>
      <c r="AJ698" s="33">
        <f t="shared" ca="1" si="900"/>
        <v>0</v>
      </c>
      <c r="AK698" s="33">
        <f t="shared" ca="1" si="900"/>
        <v>0</v>
      </c>
      <c r="AL698" s="33">
        <f t="shared" ca="1" si="900"/>
        <v>0</v>
      </c>
      <c r="AM698" s="33">
        <f t="shared" ca="1" si="900"/>
        <v>0</v>
      </c>
      <c r="AN698" s="33">
        <f t="shared" ca="1" si="900"/>
        <v>0</v>
      </c>
      <c r="AO698" s="33">
        <f t="shared" ca="1" si="900"/>
        <v>0</v>
      </c>
      <c r="AP698" s="33">
        <f t="shared" ca="1" si="900"/>
        <v>0</v>
      </c>
      <c r="AQ698" s="33">
        <f t="shared" ca="1" si="900"/>
        <v>0</v>
      </c>
      <c r="AR698" s="33">
        <f t="shared" ca="1" si="900"/>
        <v>0</v>
      </c>
      <c r="AS698" s="33">
        <f t="shared" ca="1" si="900"/>
        <v>0</v>
      </c>
      <c r="AT698" s="33">
        <f t="shared" ca="1" si="900"/>
        <v>0</v>
      </c>
      <c r="AU698" s="33">
        <f t="shared" ca="1" si="900"/>
        <v>0</v>
      </c>
      <c r="AV698" s="33">
        <f t="shared" ca="1" si="900"/>
        <v>0</v>
      </c>
      <c r="AW698" s="33">
        <f t="shared" ca="1" si="900"/>
        <v>0</v>
      </c>
      <c r="AX698" s="33">
        <f t="shared" ca="1" si="900"/>
        <v>0</v>
      </c>
      <c r="AY698" s="33">
        <f t="shared" ca="1" si="900"/>
        <v>0</v>
      </c>
      <c r="AZ698" s="33">
        <f t="shared" ca="1" si="900"/>
        <v>0</v>
      </c>
      <c r="BA698" s="33">
        <f t="shared" ca="1" si="900"/>
        <v>0</v>
      </c>
      <c r="BB698" s="33">
        <f t="shared" ca="1" si="900"/>
        <v>0</v>
      </c>
      <c r="BC698" s="33">
        <f t="shared" ca="1" si="900"/>
        <v>0</v>
      </c>
      <c r="BD698" s="33">
        <f t="shared" ca="1" si="900"/>
        <v>0</v>
      </c>
      <c r="BE698" s="33">
        <f t="shared" ca="1" si="900"/>
        <v>0</v>
      </c>
      <c r="BF698" s="33">
        <f t="shared" ca="1" si="900"/>
        <v>0</v>
      </c>
      <c r="BG698" s="33">
        <f t="shared" ca="1" si="900"/>
        <v>0</v>
      </c>
      <c r="BH698" s="33">
        <f t="shared" ca="1" si="900"/>
        <v>0</v>
      </c>
      <c r="BI698" s="33">
        <f t="shared" ca="1" si="900"/>
        <v>0</v>
      </c>
      <c r="BJ698" s="33">
        <f t="shared" ca="1" si="900"/>
        <v>0</v>
      </c>
      <c r="BK698" s="33">
        <f t="shared" ca="1" si="900"/>
        <v>0</v>
      </c>
      <c r="BL698" s="33">
        <f t="shared" ca="1" si="900"/>
        <v>0</v>
      </c>
      <c r="BM698" s="33">
        <f t="shared" ca="1" si="900"/>
        <v>0</v>
      </c>
      <c r="BN698" s="33">
        <f t="shared" ca="1" si="900"/>
        <v>0</v>
      </c>
      <c r="BO698" s="33">
        <f t="shared" ca="1" si="900"/>
        <v>0</v>
      </c>
      <c r="BP698" s="33">
        <f t="shared" ca="1" si="900"/>
        <v>0</v>
      </c>
      <c r="BQ698" s="33">
        <f t="shared" ca="1" si="900"/>
        <v>0</v>
      </c>
      <c r="BR698" s="33">
        <f t="shared" ca="1" si="900"/>
        <v>0</v>
      </c>
      <c r="BS698" s="33">
        <f t="shared" ca="1" si="900"/>
        <v>0</v>
      </c>
      <c r="BT698" s="33">
        <f t="shared" ca="1" si="900"/>
        <v>0</v>
      </c>
      <c r="BU698" s="33">
        <f t="shared" ca="1" si="900"/>
        <v>0</v>
      </c>
      <c r="BV698" s="33">
        <f t="shared" ca="1" si="900"/>
        <v>0</v>
      </c>
      <c r="BW698" s="33">
        <f t="shared" ca="1" si="900"/>
        <v>0</v>
      </c>
      <c r="BX698" s="33">
        <f t="shared" ca="1" si="900"/>
        <v>0</v>
      </c>
      <c r="BY698" s="33">
        <f t="shared" ca="1" si="900"/>
        <v>0</v>
      </c>
      <c r="BZ698" s="33">
        <f t="shared" ca="1" si="900"/>
        <v>0</v>
      </c>
      <c r="CA698" s="33">
        <f t="shared" ca="1" si="900"/>
        <v>0</v>
      </c>
      <c r="CB698" s="33">
        <f t="shared" ca="1" si="900"/>
        <v>0</v>
      </c>
      <c r="CC698" s="33">
        <f t="shared" ca="1" si="900"/>
        <v>0</v>
      </c>
      <c r="CD698" s="33">
        <f t="shared" ca="1" si="900"/>
        <v>0</v>
      </c>
      <c r="CE698" s="33">
        <f t="shared" ca="1" si="900"/>
        <v>0</v>
      </c>
      <c r="CF698" s="33">
        <f t="shared" ref="CF698:DL698" ca="1" si="901">+CF681+CF696</f>
        <v>0</v>
      </c>
      <c r="CG698" s="33">
        <f t="shared" ca="1" si="901"/>
        <v>0</v>
      </c>
      <c r="CH698" s="33">
        <f t="shared" ca="1" si="901"/>
        <v>0</v>
      </c>
      <c r="CI698" s="33">
        <f t="shared" ca="1" si="901"/>
        <v>0</v>
      </c>
      <c r="CJ698" s="33">
        <f t="shared" ca="1" si="901"/>
        <v>0</v>
      </c>
      <c r="CK698" s="33">
        <f t="shared" ca="1" si="901"/>
        <v>0</v>
      </c>
      <c r="CL698" s="33">
        <f t="shared" ca="1" si="901"/>
        <v>0</v>
      </c>
      <c r="CM698" s="33" t="e">
        <f t="shared" ca="1" si="901"/>
        <v>#N/A</v>
      </c>
      <c r="CN698" s="33" t="e">
        <f t="shared" ca="1" si="901"/>
        <v>#N/A</v>
      </c>
      <c r="CO698" s="33" t="e">
        <f t="shared" ca="1" si="901"/>
        <v>#N/A</v>
      </c>
      <c r="CP698" s="33" t="e">
        <f t="shared" ca="1" si="901"/>
        <v>#N/A</v>
      </c>
      <c r="CQ698" s="33" t="e">
        <f t="shared" ca="1" si="901"/>
        <v>#N/A</v>
      </c>
      <c r="CR698" s="33" t="e">
        <f t="shared" ca="1" si="901"/>
        <v>#N/A</v>
      </c>
      <c r="CS698" s="33" t="e">
        <f t="shared" ca="1" si="901"/>
        <v>#N/A</v>
      </c>
      <c r="CT698" s="33" t="e">
        <f t="shared" ca="1" si="901"/>
        <v>#N/A</v>
      </c>
      <c r="CU698" s="33" t="e">
        <f t="shared" ca="1" si="901"/>
        <v>#N/A</v>
      </c>
      <c r="CV698" s="33" t="e">
        <f t="shared" ca="1" si="901"/>
        <v>#N/A</v>
      </c>
      <c r="CW698" s="33" t="e">
        <f t="shared" ca="1" si="901"/>
        <v>#N/A</v>
      </c>
      <c r="CX698" s="33" t="e">
        <f t="shared" ca="1" si="901"/>
        <v>#N/A</v>
      </c>
      <c r="CY698" s="33" t="e">
        <f t="shared" ca="1" si="901"/>
        <v>#N/A</v>
      </c>
      <c r="CZ698" s="33" t="e">
        <f t="shared" ca="1" si="901"/>
        <v>#N/A</v>
      </c>
      <c r="DA698" s="33" t="e">
        <f t="shared" ca="1" si="901"/>
        <v>#N/A</v>
      </c>
      <c r="DB698" s="33" t="e">
        <f t="shared" ca="1" si="901"/>
        <v>#N/A</v>
      </c>
      <c r="DC698" s="33" t="e">
        <f t="shared" ca="1" si="901"/>
        <v>#N/A</v>
      </c>
      <c r="DD698" s="33" t="e">
        <f t="shared" ca="1" si="901"/>
        <v>#N/A</v>
      </c>
      <c r="DE698" s="33" t="e">
        <f t="shared" ca="1" si="901"/>
        <v>#N/A</v>
      </c>
      <c r="DF698" s="33" t="e">
        <f t="shared" ca="1" si="901"/>
        <v>#N/A</v>
      </c>
      <c r="DG698" s="33" t="e">
        <f t="shared" ca="1" si="901"/>
        <v>#N/A</v>
      </c>
      <c r="DH698" s="33" t="e">
        <f t="shared" ca="1" si="901"/>
        <v>#N/A</v>
      </c>
      <c r="DI698" s="33" t="e">
        <f t="shared" ca="1" si="901"/>
        <v>#N/A</v>
      </c>
      <c r="DJ698" s="33" t="e">
        <f t="shared" ca="1" si="901"/>
        <v>#N/A</v>
      </c>
      <c r="DK698" s="33" t="e">
        <f t="shared" ca="1" si="901"/>
        <v>#N/A</v>
      </c>
      <c r="DL698" s="33" t="e">
        <f t="shared" ca="1" si="901"/>
        <v>#N/A</v>
      </c>
    </row>
    <row r="699" spans="1:116" x14ac:dyDescent="0.35">
      <c r="A699" s="27"/>
      <c r="B699" s="27"/>
      <c r="C699" s="27"/>
      <c r="D699" t="s">
        <v>812</v>
      </c>
      <c r="E699" s="8" t="str">
        <f t="shared" ref="E699:E700" si="902">ROW()&amp;" "&amp;D699</f>
        <v>699 LISTSALES-PV</v>
      </c>
      <c r="F699" s="27"/>
      <c r="G699" s="145" t="s">
        <v>69</v>
      </c>
      <c r="H699" s="31"/>
      <c r="I699" s="73"/>
      <c r="J699" s="73"/>
      <c r="K699" s="20">
        <f ca="1">+IFERROR(K698/K681,0)</f>
        <v>0</v>
      </c>
      <c r="L699" s="20">
        <f t="shared" ref="L699:P699" ca="1" si="903">+IFERROR(L698/L681,0)</f>
        <v>0</v>
      </c>
      <c r="M699" s="20">
        <f t="shared" ca="1" si="903"/>
        <v>0</v>
      </c>
      <c r="N699" s="20">
        <f t="shared" ca="1" si="903"/>
        <v>0</v>
      </c>
      <c r="O699" s="20">
        <f t="shared" ca="1" si="903"/>
        <v>0</v>
      </c>
      <c r="P699" s="20">
        <f t="shared" ca="1" si="903"/>
        <v>0</v>
      </c>
      <c r="R699" s="33"/>
      <c r="S699" s="20">
        <f ca="1">+IFERROR(S698/S681,0)</f>
        <v>0</v>
      </c>
      <c r="T699" s="20">
        <f t="shared" ref="T699:CE699" ca="1" si="904">+IFERROR(T698/T681,0)</f>
        <v>0</v>
      </c>
      <c r="U699" s="20">
        <f t="shared" ca="1" si="904"/>
        <v>0</v>
      </c>
      <c r="V699" s="20">
        <f t="shared" ca="1" si="904"/>
        <v>0</v>
      </c>
      <c r="W699" s="20">
        <f t="shared" ca="1" si="904"/>
        <v>0</v>
      </c>
      <c r="X699" s="20">
        <f t="shared" ca="1" si="904"/>
        <v>0</v>
      </c>
      <c r="Y699" s="20">
        <f t="shared" ca="1" si="904"/>
        <v>0</v>
      </c>
      <c r="Z699" s="20">
        <f t="shared" ca="1" si="904"/>
        <v>0</v>
      </c>
      <c r="AA699" s="20">
        <f t="shared" ca="1" si="904"/>
        <v>0</v>
      </c>
      <c r="AB699" s="20">
        <f t="shared" ca="1" si="904"/>
        <v>0</v>
      </c>
      <c r="AC699" s="20">
        <f t="shared" ca="1" si="904"/>
        <v>0</v>
      </c>
      <c r="AD699" s="20">
        <f t="shared" ca="1" si="904"/>
        <v>0</v>
      </c>
      <c r="AE699" s="20">
        <f t="shared" ca="1" si="904"/>
        <v>0</v>
      </c>
      <c r="AF699" s="20">
        <f t="shared" ca="1" si="904"/>
        <v>0</v>
      </c>
      <c r="AG699" s="20">
        <f t="shared" ca="1" si="904"/>
        <v>0</v>
      </c>
      <c r="AH699" s="20">
        <f t="shared" ca="1" si="904"/>
        <v>0</v>
      </c>
      <c r="AI699" s="20">
        <f t="shared" ca="1" si="904"/>
        <v>0</v>
      </c>
      <c r="AJ699" s="20">
        <f t="shared" ca="1" si="904"/>
        <v>0</v>
      </c>
      <c r="AK699" s="20">
        <f t="shared" ca="1" si="904"/>
        <v>0</v>
      </c>
      <c r="AL699" s="20">
        <f t="shared" ca="1" si="904"/>
        <v>0</v>
      </c>
      <c r="AM699" s="20">
        <f t="shared" ca="1" si="904"/>
        <v>0</v>
      </c>
      <c r="AN699" s="20">
        <f t="shared" ca="1" si="904"/>
        <v>0</v>
      </c>
      <c r="AO699" s="20">
        <f t="shared" ca="1" si="904"/>
        <v>0</v>
      </c>
      <c r="AP699" s="20">
        <f t="shared" ca="1" si="904"/>
        <v>0</v>
      </c>
      <c r="AQ699" s="20">
        <f t="shared" ca="1" si="904"/>
        <v>0</v>
      </c>
      <c r="AR699" s="20">
        <f t="shared" ca="1" si="904"/>
        <v>0</v>
      </c>
      <c r="AS699" s="20">
        <f t="shared" ca="1" si="904"/>
        <v>0</v>
      </c>
      <c r="AT699" s="20">
        <f t="shared" ca="1" si="904"/>
        <v>0</v>
      </c>
      <c r="AU699" s="20">
        <f t="shared" ca="1" si="904"/>
        <v>0</v>
      </c>
      <c r="AV699" s="20">
        <f t="shared" ca="1" si="904"/>
        <v>0</v>
      </c>
      <c r="AW699" s="20">
        <f t="shared" ca="1" si="904"/>
        <v>0</v>
      </c>
      <c r="AX699" s="20">
        <f t="shared" ca="1" si="904"/>
        <v>0</v>
      </c>
      <c r="AY699" s="20">
        <f t="shared" ca="1" si="904"/>
        <v>0</v>
      </c>
      <c r="AZ699" s="20">
        <f t="shared" ca="1" si="904"/>
        <v>0</v>
      </c>
      <c r="BA699" s="20">
        <f t="shared" ca="1" si="904"/>
        <v>0</v>
      </c>
      <c r="BB699" s="20">
        <f t="shared" ca="1" si="904"/>
        <v>0</v>
      </c>
      <c r="BC699" s="20">
        <f t="shared" ca="1" si="904"/>
        <v>0</v>
      </c>
      <c r="BD699" s="20">
        <f t="shared" ca="1" si="904"/>
        <v>0</v>
      </c>
      <c r="BE699" s="20">
        <f t="shared" ca="1" si="904"/>
        <v>0</v>
      </c>
      <c r="BF699" s="20">
        <f t="shared" ca="1" si="904"/>
        <v>0</v>
      </c>
      <c r="BG699" s="20">
        <f t="shared" ca="1" si="904"/>
        <v>0</v>
      </c>
      <c r="BH699" s="20">
        <f t="shared" ca="1" si="904"/>
        <v>0</v>
      </c>
      <c r="BI699" s="20">
        <f t="shared" ca="1" si="904"/>
        <v>0</v>
      </c>
      <c r="BJ699" s="20">
        <f t="shared" ca="1" si="904"/>
        <v>0</v>
      </c>
      <c r="BK699" s="20">
        <f t="shared" ca="1" si="904"/>
        <v>0</v>
      </c>
      <c r="BL699" s="20">
        <f t="shared" ca="1" si="904"/>
        <v>0</v>
      </c>
      <c r="BM699" s="20">
        <f t="shared" ca="1" si="904"/>
        <v>0</v>
      </c>
      <c r="BN699" s="20">
        <f t="shared" ca="1" si="904"/>
        <v>0</v>
      </c>
      <c r="BO699" s="20">
        <f t="shared" ca="1" si="904"/>
        <v>0</v>
      </c>
      <c r="BP699" s="20">
        <f t="shared" ca="1" si="904"/>
        <v>0</v>
      </c>
      <c r="BQ699" s="20">
        <f t="shared" ca="1" si="904"/>
        <v>0</v>
      </c>
      <c r="BR699" s="20">
        <f t="shared" ca="1" si="904"/>
        <v>0</v>
      </c>
      <c r="BS699" s="20">
        <f t="shared" ca="1" si="904"/>
        <v>0</v>
      </c>
      <c r="BT699" s="20">
        <f t="shared" ca="1" si="904"/>
        <v>0</v>
      </c>
      <c r="BU699" s="20">
        <f t="shared" ca="1" si="904"/>
        <v>0</v>
      </c>
      <c r="BV699" s="20">
        <f t="shared" ca="1" si="904"/>
        <v>0</v>
      </c>
      <c r="BW699" s="20">
        <f t="shared" ca="1" si="904"/>
        <v>0</v>
      </c>
      <c r="BX699" s="20">
        <f t="shared" ca="1" si="904"/>
        <v>0</v>
      </c>
      <c r="BY699" s="20">
        <f t="shared" ca="1" si="904"/>
        <v>0</v>
      </c>
      <c r="BZ699" s="20">
        <f t="shared" ca="1" si="904"/>
        <v>0</v>
      </c>
      <c r="CA699" s="20">
        <f t="shared" ca="1" si="904"/>
        <v>0</v>
      </c>
      <c r="CB699" s="20">
        <f t="shared" ca="1" si="904"/>
        <v>0</v>
      </c>
      <c r="CC699" s="20">
        <f t="shared" ca="1" si="904"/>
        <v>0</v>
      </c>
      <c r="CD699" s="20">
        <f t="shared" ca="1" si="904"/>
        <v>0</v>
      </c>
      <c r="CE699" s="20">
        <f t="shared" ca="1" si="904"/>
        <v>0</v>
      </c>
      <c r="CF699" s="20">
        <f t="shared" ref="CF699:DL699" ca="1" si="905">+IFERROR(CF698/CF681,0)</f>
        <v>0</v>
      </c>
      <c r="CG699" s="20">
        <f t="shared" ca="1" si="905"/>
        <v>0</v>
      </c>
      <c r="CH699" s="20">
        <f t="shared" ca="1" si="905"/>
        <v>0</v>
      </c>
      <c r="CI699" s="20">
        <f t="shared" ca="1" si="905"/>
        <v>0</v>
      </c>
      <c r="CJ699" s="20">
        <f t="shared" ca="1" si="905"/>
        <v>0</v>
      </c>
      <c r="CK699" s="20">
        <f t="shared" ca="1" si="905"/>
        <v>0</v>
      </c>
      <c r="CL699" s="20">
        <f t="shared" ca="1" si="905"/>
        <v>0</v>
      </c>
      <c r="CM699" s="20">
        <f t="shared" ca="1" si="905"/>
        <v>0</v>
      </c>
      <c r="CN699" s="20">
        <f t="shared" ca="1" si="905"/>
        <v>0</v>
      </c>
      <c r="CO699" s="20">
        <f t="shared" ca="1" si="905"/>
        <v>0</v>
      </c>
      <c r="CP699" s="20">
        <f t="shared" ca="1" si="905"/>
        <v>0</v>
      </c>
      <c r="CQ699" s="20">
        <f t="shared" ca="1" si="905"/>
        <v>0</v>
      </c>
      <c r="CR699" s="20">
        <f t="shared" ca="1" si="905"/>
        <v>0</v>
      </c>
      <c r="CS699" s="20">
        <f t="shared" ca="1" si="905"/>
        <v>0</v>
      </c>
      <c r="CT699" s="20">
        <f t="shared" ca="1" si="905"/>
        <v>0</v>
      </c>
      <c r="CU699" s="20">
        <f t="shared" ca="1" si="905"/>
        <v>0</v>
      </c>
      <c r="CV699" s="20">
        <f t="shared" ca="1" si="905"/>
        <v>0</v>
      </c>
      <c r="CW699" s="20">
        <f t="shared" ca="1" si="905"/>
        <v>0</v>
      </c>
      <c r="CX699" s="20">
        <f t="shared" ca="1" si="905"/>
        <v>0</v>
      </c>
      <c r="CY699" s="20">
        <f t="shared" ca="1" si="905"/>
        <v>0</v>
      </c>
      <c r="CZ699" s="20">
        <f t="shared" ca="1" si="905"/>
        <v>0</v>
      </c>
      <c r="DA699" s="20">
        <f t="shared" ca="1" si="905"/>
        <v>0</v>
      </c>
      <c r="DB699" s="20">
        <f t="shared" ca="1" si="905"/>
        <v>0</v>
      </c>
      <c r="DC699" s="20">
        <f t="shared" ca="1" si="905"/>
        <v>0</v>
      </c>
      <c r="DD699" s="20">
        <f t="shared" ca="1" si="905"/>
        <v>0</v>
      </c>
      <c r="DE699" s="20">
        <f t="shared" ca="1" si="905"/>
        <v>0</v>
      </c>
      <c r="DF699" s="20">
        <f t="shared" ca="1" si="905"/>
        <v>0</v>
      </c>
      <c r="DG699" s="20">
        <f t="shared" ca="1" si="905"/>
        <v>0</v>
      </c>
      <c r="DH699" s="20">
        <f t="shared" ca="1" si="905"/>
        <v>0</v>
      </c>
      <c r="DI699" s="20">
        <f t="shared" ca="1" si="905"/>
        <v>0</v>
      </c>
      <c r="DJ699" s="20">
        <f t="shared" ca="1" si="905"/>
        <v>0</v>
      </c>
      <c r="DK699" s="20">
        <f t="shared" ca="1" si="905"/>
        <v>0</v>
      </c>
      <c r="DL699" s="20">
        <f t="shared" ca="1" si="905"/>
        <v>0</v>
      </c>
    </row>
    <row r="700" spans="1:116" x14ac:dyDescent="0.35">
      <c r="A700" s="27"/>
      <c r="B700" s="27"/>
      <c r="C700" s="27"/>
      <c r="D700" t="s">
        <v>812</v>
      </c>
      <c r="E700" s="8" t="str">
        <f t="shared" si="902"/>
        <v>700 LISTSALES-PV</v>
      </c>
      <c r="F700" s="27"/>
      <c r="G700" s="126"/>
      <c r="H700" s="31"/>
      <c r="I700" s="73"/>
      <c r="J700" s="73"/>
      <c r="K700" s="38"/>
      <c r="L700" s="38"/>
      <c r="M700" s="38"/>
      <c r="N700" s="38"/>
      <c r="O700" s="38"/>
      <c r="P700" s="38"/>
      <c r="R700" s="33"/>
      <c r="S700" s="38"/>
      <c r="T700" s="38"/>
      <c r="U700" s="38"/>
      <c r="V700" s="38"/>
      <c r="W700" s="38"/>
      <c r="X700" s="38"/>
      <c r="Y700" s="38"/>
      <c r="Z700" s="38"/>
      <c r="AA700" s="38"/>
      <c r="AB700" s="38"/>
      <c r="AC700" s="38"/>
      <c r="AD700" s="38"/>
      <c r="AE700" s="38"/>
      <c r="AF700" s="38"/>
      <c r="AG700" s="38"/>
      <c r="AH700" s="38"/>
      <c r="AI700" s="38"/>
      <c r="AJ700" s="38"/>
      <c r="AK700" s="38"/>
      <c r="AL700" s="38"/>
      <c r="AM700" s="38"/>
      <c r="AN700" s="38"/>
      <c r="AO700" s="38"/>
      <c r="AP700" s="38"/>
      <c r="AQ700" s="38"/>
      <c r="AR700" s="38"/>
      <c r="AS700" s="38"/>
      <c r="AT700" s="38"/>
      <c r="AU700" s="38"/>
      <c r="AV700" s="38"/>
      <c r="AW700" s="38"/>
      <c r="AX700" s="38"/>
      <c r="AY700" s="38"/>
      <c r="AZ700" s="38"/>
      <c r="BA700" s="38"/>
      <c r="BB700" s="38"/>
      <c r="BC700" s="38"/>
      <c r="BD700" s="38"/>
      <c r="BE700" s="38"/>
      <c r="BF700" s="38"/>
      <c r="BG700" s="38"/>
      <c r="BH700" s="38"/>
      <c r="BI700" s="38"/>
      <c r="BJ700" s="38"/>
      <c r="BK700" s="38"/>
      <c r="BL700" s="38"/>
      <c r="BM700" s="38"/>
      <c r="BN700" s="38"/>
      <c r="BO700" s="38"/>
      <c r="BP700" s="38"/>
      <c r="BQ700" s="38"/>
      <c r="BR700" s="38"/>
      <c r="BS700" s="38"/>
      <c r="BT700" s="38"/>
      <c r="BU700" s="38"/>
      <c r="BV700" s="38"/>
      <c r="BW700" s="38"/>
      <c r="BX700" s="38"/>
      <c r="BY700" s="38"/>
      <c r="BZ700" s="38"/>
      <c r="CA700" s="38"/>
      <c r="CB700" s="38"/>
      <c r="CC700" s="38"/>
      <c r="CD700" s="38"/>
      <c r="CE700" s="38"/>
      <c r="CF700" s="38"/>
      <c r="CG700" s="38"/>
      <c r="CH700" s="38"/>
      <c r="CI700" s="38"/>
      <c r="CJ700" s="38"/>
      <c r="CK700" s="38"/>
      <c r="CL700" s="38"/>
      <c r="CM700" s="38"/>
      <c r="CN700" s="38"/>
      <c r="CO700" s="38"/>
      <c r="CP700" s="38"/>
      <c r="CQ700" s="38"/>
      <c r="CR700" s="38"/>
      <c r="CS700" s="38"/>
      <c r="CT700" s="38"/>
      <c r="CU700" s="38"/>
      <c r="CV700" s="38"/>
      <c r="CW700" s="38"/>
      <c r="CX700" s="38"/>
      <c r="CY700" s="38"/>
      <c r="CZ700" s="38"/>
      <c r="DA700" s="38"/>
      <c r="DB700" s="38"/>
      <c r="DC700" s="38"/>
      <c r="DD700" s="38"/>
      <c r="DE700" s="38"/>
      <c r="DF700" s="38"/>
      <c r="DG700" s="38"/>
      <c r="DH700" s="38"/>
      <c r="DI700" s="38"/>
      <c r="DJ700" s="38"/>
      <c r="DK700" s="38"/>
      <c r="DL700" s="38"/>
    </row>
    <row r="701" spans="1:116" x14ac:dyDescent="0.35">
      <c r="B701" t="s">
        <v>332</v>
      </c>
      <c r="D701" t="s">
        <v>812</v>
      </c>
      <c r="E701" s="8" t="str">
        <f t="shared" si="865"/>
        <v>701 LISTSALES-PV</v>
      </c>
      <c r="G701" s="136" t="str">
        <f>G641</f>
        <v>(Primary label)</v>
      </c>
      <c r="H701" s="31"/>
      <c r="I701" s="73"/>
      <c r="J701" s="73"/>
      <c r="K701" s="58"/>
      <c r="L701" s="58"/>
      <c r="M701" s="58"/>
      <c r="N701" s="58"/>
      <c r="O701" s="58"/>
      <c r="P701" s="58"/>
      <c r="R701" s="33"/>
      <c r="S701" s="179" t="str">
        <f t="shared" ref="S701:AX701" si="906">ADDRESS(ROW(S681),COLUMN(S681),2)</f>
        <v>S$681</v>
      </c>
      <c r="T701" s="179" t="str">
        <f t="shared" si="906"/>
        <v>T$681</v>
      </c>
      <c r="U701" s="179" t="str">
        <f t="shared" si="906"/>
        <v>U$681</v>
      </c>
      <c r="V701" s="179" t="str">
        <f t="shared" si="906"/>
        <v>V$681</v>
      </c>
      <c r="W701" s="179" t="str">
        <f t="shared" si="906"/>
        <v>W$681</v>
      </c>
      <c r="X701" s="179" t="str">
        <f t="shared" si="906"/>
        <v>X$681</v>
      </c>
      <c r="Y701" s="179" t="str">
        <f t="shared" si="906"/>
        <v>Y$681</v>
      </c>
      <c r="Z701" s="179" t="str">
        <f t="shared" si="906"/>
        <v>Z$681</v>
      </c>
      <c r="AA701" s="179" t="str">
        <f t="shared" si="906"/>
        <v>AA$681</v>
      </c>
      <c r="AB701" s="179" t="str">
        <f t="shared" si="906"/>
        <v>AB$681</v>
      </c>
      <c r="AC701" s="179" t="str">
        <f t="shared" si="906"/>
        <v>AC$681</v>
      </c>
      <c r="AD701" s="179" t="str">
        <f t="shared" si="906"/>
        <v>AD$681</v>
      </c>
      <c r="AE701" s="179" t="str">
        <f t="shared" si="906"/>
        <v>AE$681</v>
      </c>
      <c r="AF701" s="179" t="str">
        <f t="shared" si="906"/>
        <v>AF$681</v>
      </c>
      <c r="AG701" s="179" t="str">
        <f t="shared" si="906"/>
        <v>AG$681</v>
      </c>
      <c r="AH701" s="179" t="str">
        <f t="shared" si="906"/>
        <v>AH$681</v>
      </c>
      <c r="AI701" s="179" t="str">
        <f t="shared" si="906"/>
        <v>AI$681</v>
      </c>
      <c r="AJ701" s="179" t="str">
        <f t="shared" si="906"/>
        <v>AJ$681</v>
      </c>
      <c r="AK701" s="179" t="str">
        <f t="shared" si="906"/>
        <v>AK$681</v>
      </c>
      <c r="AL701" s="179" t="str">
        <f t="shared" si="906"/>
        <v>AL$681</v>
      </c>
      <c r="AM701" s="179" t="str">
        <f t="shared" si="906"/>
        <v>AM$681</v>
      </c>
      <c r="AN701" s="179" t="str">
        <f t="shared" si="906"/>
        <v>AN$681</v>
      </c>
      <c r="AO701" s="179" t="str">
        <f t="shared" si="906"/>
        <v>AO$681</v>
      </c>
      <c r="AP701" s="179" t="str">
        <f t="shared" si="906"/>
        <v>AP$681</v>
      </c>
      <c r="AQ701" s="179" t="str">
        <f t="shared" si="906"/>
        <v>AQ$681</v>
      </c>
      <c r="AR701" s="179" t="str">
        <f t="shared" si="906"/>
        <v>AR$681</v>
      </c>
      <c r="AS701" s="179" t="str">
        <f t="shared" si="906"/>
        <v>AS$681</v>
      </c>
      <c r="AT701" s="179" t="str">
        <f t="shared" si="906"/>
        <v>AT$681</v>
      </c>
      <c r="AU701" s="179" t="str">
        <f t="shared" si="906"/>
        <v>AU$681</v>
      </c>
      <c r="AV701" s="179" t="str">
        <f t="shared" si="906"/>
        <v>AV$681</v>
      </c>
      <c r="AW701" s="179" t="str">
        <f t="shared" si="906"/>
        <v>AW$681</v>
      </c>
      <c r="AX701" s="179" t="str">
        <f t="shared" si="906"/>
        <v>AX$681</v>
      </c>
      <c r="AY701" s="179" t="str">
        <f t="shared" ref="AY701:CD701" si="907">ADDRESS(ROW(AY681),COLUMN(AY681),2)</f>
        <v>AY$681</v>
      </c>
      <c r="AZ701" s="179" t="str">
        <f t="shared" si="907"/>
        <v>AZ$681</v>
      </c>
      <c r="BA701" s="179" t="str">
        <f t="shared" si="907"/>
        <v>BA$681</v>
      </c>
      <c r="BB701" s="179" t="str">
        <f t="shared" si="907"/>
        <v>BB$681</v>
      </c>
      <c r="BC701" s="179" t="str">
        <f t="shared" si="907"/>
        <v>BC$681</v>
      </c>
      <c r="BD701" s="179" t="str">
        <f t="shared" si="907"/>
        <v>BD$681</v>
      </c>
      <c r="BE701" s="179" t="str">
        <f t="shared" si="907"/>
        <v>BE$681</v>
      </c>
      <c r="BF701" s="179" t="str">
        <f t="shared" si="907"/>
        <v>BF$681</v>
      </c>
      <c r="BG701" s="179" t="str">
        <f t="shared" si="907"/>
        <v>BG$681</v>
      </c>
      <c r="BH701" s="179" t="str">
        <f t="shared" si="907"/>
        <v>BH$681</v>
      </c>
      <c r="BI701" s="179" t="str">
        <f t="shared" si="907"/>
        <v>BI$681</v>
      </c>
      <c r="BJ701" s="179" t="str">
        <f t="shared" si="907"/>
        <v>BJ$681</v>
      </c>
      <c r="BK701" s="179" t="str">
        <f t="shared" si="907"/>
        <v>BK$681</v>
      </c>
      <c r="BL701" s="179" t="str">
        <f t="shared" si="907"/>
        <v>BL$681</v>
      </c>
      <c r="BM701" s="179" t="str">
        <f t="shared" si="907"/>
        <v>BM$681</v>
      </c>
      <c r="BN701" s="179" t="str">
        <f t="shared" si="907"/>
        <v>BN$681</v>
      </c>
      <c r="BO701" s="179" t="str">
        <f t="shared" si="907"/>
        <v>BO$681</v>
      </c>
      <c r="BP701" s="179" t="str">
        <f t="shared" si="907"/>
        <v>BP$681</v>
      </c>
      <c r="BQ701" s="179" t="str">
        <f t="shared" si="907"/>
        <v>BQ$681</v>
      </c>
      <c r="BR701" s="179" t="str">
        <f t="shared" si="907"/>
        <v>BR$681</v>
      </c>
      <c r="BS701" s="179" t="str">
        <f t="shared" si="907"/>
        <v>BS$681</v>
      </c>
      <c r="BT701" s="179" t="str">
        <f t="shared" si="907"/>
        <v>BT$681</v>
      </c>
      <c r="BU701" s="179" t="str">
        <f t="shared" si="907"/>
        <v>BU$681</v>
      </c>
      <c r="BV701" s="179" t="str">
        <f t="shared" si="907"/>
        <v>BV$681</v>
      </c>
      <c r="BW701" s="179" t="str">
        <f t="shared" si="907"/>
        <v>BW$681</v>
      </c>
      <c r="BX701" s="179" t="str">
        <f t="shared" si="907"/>
        <v>BX$681</v>
      </c>
      <c r="BY701" s="179" t="str">
        <f t="shared" si="907"/>
        <v>BY$681</v>
      </c>
      <c r="BZ701" s="179" t="str">
        <f t="shared" si="907"/>
        <v>BZ$681</v>
      </c>
      <c r="CA701" s="179" t="str">
        <f t="shared" si="907"/>
        <v>CA$681</v>
      </c>
      <c r="CB701" s="179" t="str">
        <f t="shared" si="907"/>
        <v>CB$681</v>
      </c>
      <c r="CC701" s="179" t="str">
        <f t="shared" si="907"/>
        <v>CC$681</v>
      </c>
      <c r="CD701" s="179" t="str">
        <f t="shared" si="907"/>
        <v>CD$681</v>
      </c>
      <c r="CE701" s="179" t="str">
        <f t="shared" ref="CE701:DL701" si="908">ADDRESS(ROW(CE681),COLUMN(CE681),2)</f>
        <v>CE$681</v>
      </c>
      <c r="CF701" s="179" t="str">
        <f t="shared" si="908"/>
        <v>CF$681</v>
      </c>
      <c r="CG701" s="179" t="str">
        <f t="shared" si="908"/>
        <v>CG$681</v>
      </c>
      <c r="CH701" s="179" t="str">
        <f t="shared" si="908"/>
        <v>CH$681</v>
      </c>
      <c r="CI701" s="179" t="str">
        <f t="shared" si="908"/>
        <v>CI$681</v>
      </c>
      <c r="CJ701" s="179" t="str">
        <f t="shared" si="908"/>
        <v>CJ$681</v>
      </c>
      <c r="CK701" s="179" t="str">
        <f t="shared" si="908"/>
        <v>CK$681</v>
      </c>
      <c r="CL701" s="179" t="str">
        <f t="shared" si="908"/>
        <v>CL$681</v>
      </c>
      <c r="CM701" s="179" t="str">
        <f t="shared" si="908"/>
        <v>CM$681</v>
      </c>
      <c r="CN701" s="179" t="str">
        <f t="shared" si="908"/>
        <v>CN$681</v>
      </c>
      <c r="CO701" s="179" t="str">
        <f t="shared" si="908"/>
        <v>CO$681</v>
      </c>
      <c r="CP701" s="179" t="str">
        <f t="shared" si="908"/>
        <v>CP$681</v>
      </c>
      <c r="CQ701" s="179" t="str">
        <f t="shared" si="908"/>
        <v>CQ$681</v>
      </c>
      <c r="CR701" s="179" t="str">
        <f t="shared" si="908"/>
        <v>CR$681</v>
      </c>
      <c r="CS701" s="179" t="str">
        <f t="shared" si="908"/>
        <v>CS$681</v>
      </c>
      <c r="CT701" s="179" t="str">
        <f t="shared" si="908"/>
        <v>CT$681</v>
      </c>
      <c r="CU701" s="179" t="str">
        <f t="shared" si="908"/>
        <v>CU$681</v>
      </c>
      <c r="CV701" s="179" t="str">
        <f t="shared" si="908"/>
        <v>CV$681</v>
      </c>
      <c r="CW701" s="179" t="str">
        <f t="shared" si="908"/>
        <v>CW$681</v>
      </c>
      <c r="CX701" s="179" t="str">
        <f t="shared" si="908"/>
        <v>CX$681</v>
      </c>
      <c r="CY701" s="179" t="str">
        <f t="shared" si="908"/>
        <v>CY$681</v>
      </c>
      <c r="CZ701" s="179" t="str">
        <f t="shared" si="908"/>
        <v>CZ$681</v>
      </c>
      <c r="DA701" s="179" t="str">
        <f t="shared" si="908"/>
        <v>DA$681</v>
      </c>
      <c r="DB701" s="179" t="str">
        <f t="shared" si="908"/>
        <v>DB$681</v>
      </c>
      <c r="DC701" s="179" t="str">
        <f t="shared" si="908"/>
        <v>DC$681</v>
      </c>
      <c r="DD701" s="179" t="str">
        <f t="shared" si="908"/>
        <v>DD$681</v>
      </c>
      <c r="DE701" s="179" t="str">
        <f t="shared" si="908"/>
        <v>DE$681</v>
      </c>
      <c r="DF701" s="179" t="str">
        <f t="shared" si="908"/>
        <v>DF$681</v>
      </c>
      <c r="DG701" s="179" t="str">
        <f t="shared" si="908"/>
        <v>DG$681</v>
      </c>
      <c r="DH701" s="179" t="str">
        <f t="shared" si="908"/>
        <v>DH$681</v>
      </c>
      <c r="DI701" s="179" t="str">
        <f t="shared" si="908"/>
        <v>DI$681</v>
      </c>
      <c r="DJ701" s="179" t="str">
        <f t="shared" si="908"/>
        <v>DJ$681</v>
      </c>
      <c r="DK701" s="179" t="str">
        <f t="shared" si="908"/>
        <v>DK$681</v>
      </c>
      <c r="DL701" s="179" t="str">
        <f t="shared" si="908"/>
        <v>DL$681</v>
      </c>
    </row>
    <row r="702" spans="1:116" x14ac:dyDescent="0.35">
      <c r="A702" s="3"/>
      <c r="B702" t="s">
        <v>332</v>
      </c>
      <c r="D702" t="s">
        <v>812</v>
      </c>
      <c r="E702" s="8" t="str">
        <f t="shared" si="865"/>
        <v>702 LISTSALES-PV</v>
      </c>
      <c r="G702" s="241" t="str">
        <f>IFERROR(SUBSTITUTE(G649,":",""),"no unit")</f>
        <v>unit</v>
      </c>
      <c r="H702" s="208"/>
      <c r="I702" s="209"/>
      <c r="J702" s="209"/>
      <c r="K702" s="217"/>
      <c r="L702" s="217"/>
      <c r="M702" s="217"/>
      <c r="N702" s="217"/>
      <c r="O702" s="217"/>
      <c r="P702" s="217"/>
      <c r="R702" s="218"/>
      <c r="S702" s="212" t="str">
        <f t="shared" ref="S702:AX702" si="909">S644</f>
        <v>S$17</v>
      </c>
      <c r="T702" s="212" t="str">
        <f t="shared" si="909"/>
        <v>T$17</v>
      </c>
      <c r="U702" s="212" t="str">
        <f t="shared" si="909"/>
        <v>U$17</v>
      </c>
      <c r="V702" s="212" t="str">
        <f t="shared" si="909"/>
        <v>V$17</v>
      </c>
      <c r="W702" s="212" t="str">
        <f t="shared" si="909"/>
        <v>W$17</v>
      </c>
      <c r="X702" s="212" t="str">
        <f t="shared" si="909"/>
        <v>X$17</v>
      </c>
      <c r="Y702" s="212" t="str">
        <f t="shared" si="909"/>
        <v>Y$17</v>
      </c>
      <c r="Z702" s="212" t="str">
        <f t="shared" si="909"/>
        <v>Z$17</v>
      </c>
      <c r="AA702" s="212" t="str">
        <f t="shared" si="909"/>
        <v>AA$17</v>
      </c>
      <c r="AB702" s="212" t="str">
        <f t="shared" si="909"/>
        <v>AB$17</v>
      </c>
      <c r="AC702" s="212" t="str">
        <f t="shared" si="909"/>
        <v>AC$17</v>
      </c>
      <c r="AD702" s="212" t="str">
        <f t="shared" si="909"/>
        <v>AD$17</v>
      </c>
      <c r="AE702" s="212" t="str">
        <f t="shared" si="909"/>
        <v>AE$17</v>
      </c>
      <c r="AF702" s="212" t="str">
        <f t="shared" si="909"/>
        <v>AF$17</v>
      </c>
      <c r="AG702" s="212" t="str">
        <f t="shared" si="909"/>
        <v>AG$17</v>
      </c>
      <c r="AH702" s="212" t="str">
        <f t="shared" si="909"/>
        <v>AH$17</v>
      </c>
      <c r="AI702" s="212" t="str">
        <f t="shared" si="909"/>
        <v>AI$17</v>
      </c>
      <c r="AJ702" s="212" t="str">
        <f t="shared" si="909"/>
        <v>AJ$17</v>
      </c>
      <c r="AK702" s="212" t="str">
        <f t="shared" si="909"/>
        <v>AK$17</v>
      </c>
      <c r="AL702" s="212" t="str">
        <f t="shared" si="909"/>
        <v>AL$17</v>
      </c>
      <c r="AM702" s="212" t="str">
        <f t="shared" si="909"/>
        <v>AM$17</v>
      </c>
      <c r="AN702" s="212" t="str">
        <f t="shared" si="909"/>
        <v>AN$17</v>
      </c>
      <c r="AO702" s="212" t="str">
        <f t="shared" si="909"/>
        <v>AO$17</v>
      </c>
      <c r="AP702" s="212" t="str">
        <f t="shared" si="909"/>
        <v>AP$17</v>
      </c>
      <c r="AQ702" s="212" t="str">
        <f t="shared" si="909"/>
        <v>AQ$17</v>
      </c>
      <c r="AR702" s="212" t="str">
        <f t="shared" si="909"/>
        <v>AR$17</v>
      </c>
      <c r="AS702" s="212" t="str">
        <f t="shared" si="909"/>
        <v>AS$17</v>
      </c>
      <c r="AT702" s="212" t="str">
        <f t="shared" si="909"/>
        <v>AT$17</v>
      </c>
      <c r="AU702" s="212" t="str">
        <f t="shared" si="909"/>
        <v>AU$17</v>
      </c>
      <c r="AV702" s="212" t="str">
        <f t="shared" si="909"/>
        <v>AV$17</v>
      </c>
      <c r="AW702" s="212" t="str">
        <f t="shared" si="909"/>
        <v>AW$17</v>
      </c>
      <c r="AX702" s="212" t="str">
        <f t="shared" si="909"/>
        <v>AX$17</v>
      </c>
      <c r="AY702" s="212" t="str">
        <f t="shared" ref="AY702:CD702" si="910">AY644</f>
        <v>AY$17</v>
      </c>
      <c r="AZ702" s="212" t="str">
        <f t="shared" si="910"/>
        <v>AZ$17</v>
      </c>
      <c r="BA702" s="212" t="str">
        <f t="shared" si="910"/>
        <v>BA$17</v>
      </c>
      <c r="BB702" s="212" t="str">
        <f t="shared" si="910"/>
        <v>BB$17</v>
      </c>
      <c r="BC702" s="212" t="str">
        <f t="shared" si="910"/>
        <v>BC$17</v>
      </c>
      <c r="BD702" s="212" t="str">
        <f t="shared" si="910"/>
        <v>BD$17</v>
      </c>
      <c r="BE702" s="212" t="str">
        <f t="shared" si="910"/>
        <v>BE$17</v>
      </c>
      <c r="BF702" s="212" t="str">
        <f t="shared" si="910"/>
        <v>BF$17</v>
      </c>
      <c r="BG702" s="212" t="str">
        <f t="shared" si="910"/>
        <v>BG$17</v>
      </c>
      <c r="BH702" s="212" t="str">
        <f t="shared" si="910"/>
        <v>BH$17</v>
      </c>
      <c r="BI702" s="212" t="str">
        <f t="shared" si="910"/>
        <v>BI$17</v>
      </c>
      <c r="BJ702" s="212" t="str">
        <f t="shared" si="910"/>
        <v>BJ$17</v>
      </c>
      <c r="BK702" s="212" t="str">
        <f t="shared" si="910"/>
        <v>BK$17</v>
      </c>
      <c r="BL702" s="212" t="str">
        <f t="shared" si="910"/>
        <v>BL$17</v>
      </c>
      <c r="BM702" s="212" t="str">
        <f t="shared" si="910"/>
        <v>BM$17</v>
      </c>
      <c r="BN702" s="212" t="str">
        <f t="shared" si="910"/>
        <v>BN$17</v>
      </c>
      <c r="BO702" s="212" t="str">
        <f t="shared" si="910"/>
        <v>BO$17</v>
      </c>
      <c r="BP702" s="212" t="str">
        <f t="shared" si="910"/>
        <v>BP$17</v>
      </c>
      <c r="BQ702" s="212" t="str">
        <f t="shared" si="910"/>
        <v>BQ$17</v>
      </c>
      <c r="BR702" s="212" t="str">
        <f t="shared" si="910"/>
        <v>BR$17</v>
      </c>
      <c r="BS702" s="212" t="str">
        <f t="shared" si="910"/>
        <v>BS$17</v>
      </c>
      <c r="BT702" s="212" t="str">
        <f t="shared" si="910"/>
        <v>BT$17</v>
      </c>
      <c r="BU702" s="212" t="str">
        <f t="shared" si="910"/>
        <v>BU$17</v>
      </c>
      <c r="BV702" s="212" t="str">
        <f t="shared" si="910"/>
        <v>BV$17</v>
      </c>
      <c r="BW702" s="212" t="str">
        <f t="shared" si="910"/>
        <v>BW$17</v>
      </c>
      <c r="BX702" s="212" t="str">
        <f t="shared" si="910"/>
        <v>BX$17</v>
      </c>
      <c r="BY702" s="212" t="str">
        <f t="shared" si="910"/>
        <v>BY$17</v>
      </c>
      <c r="BZ702" s="212" t="str">
        <f t="shared" si="910"/>
        <v>BZ$17</v>
      </c>
      <c r="CA702" s="212" t="str">
        <f t="shared" si="910"/>
        <v>CA$17</v>
      </c>
      <c r="CB702" s="212" t="str">
        <f t="shared" si="910"/>
        <v>CB$17</v>
      </c>
      <c r="CC702" s="212" t="str">
        <f t="shared" si="910"/>
        <v>CC$17</v>
      </c>
      <c r="CD702" s="212" t="str">
        <f t="shared" si="910"/>
        <v>CD$17</v>
      </c>
      <c r="CE702" s="212" t="str">
        <f t="shared" ref="CE702:DL702" si="911">CE644</f>
        <v>CE$17</v>
      </c>
      <c r="CF702" s="212" t="str">
        <f t="shared" si="911"/>
        <v>CF$17</v>
      </c>
      <c r="CG702" s="212" t="str">
        <f t="shared" si="911"/>
        <v>CG$17</v>
      </c>
      <c r="CH702" s="212" t="str">
        <f t="shared" si="911"/>
        <v>CH$17</v>
      </c>
      <c r="CI702" s="212" t="str">
        <f t="shared" si="911"/>
        <v>CI$17</v>
      </c>
      <c r="CJ702" s="212" t="str">
        <f t="shared" si="911"/>
        <v>CJ$17</v>
      </c>
      <c r="CK702" s="212" t="str">
        <f t="shared" si="911"/>
        <v>CK$17</v>
      </c>
      <c r="CL702" s="212" t="str">
        <f t="shared" si="911"/>
        <v>CL$17</v>
      </c>
      <c r="CM702" s="212">
        <f t="shared" si="911"/>
        <v>0</v>
      </c>
      <c r="CN702" s="212">
        <f t="shared" si="911"/>
        <v>0</v>
      </c>
      <c r="CO702" s="212" t="str">
        <f t="shared" si="911"/>
        <v>CO$17</v>
      </c>
      <c r="CP702" s="212" t="str">
        <f t="shared" si="911"/>
        <v>CP$17</v>
      </c>
      <c r="CQ702" s="212" t="str">
        <f t="shared" si="911"/>
        <v>CQ$17</v>
      </c>
      <c r="CR702" s="212" t="str">
        <f t="shared" si="911"/>
        <v>CR$17</v>
      </c>
      <c r="CS702" s="212" t="str">
        <f t="shared" si="911"/>
        <v>CS$17</v>
      </c>
      <c r="CT702" s="212" t="str">
        <f t="shared" si="911"/>
        <v>CT$17</v>
      </c>
      <c r="CU702" s="212" t="str">
        <f t="shared" si="911"/>
        <v>CU$17</v>
      </c>
      <c r="CV702" s="212" t="str">
        <f t="shared" si="911"/>
        <v>CV$17</v>
      </c>
      <c r="CW702" s="212" t="str">
        <f t="shared" si="911"/>
        <v>CW$17</v>
      </c>
      <c r="CX702" s="212" t="str">
        <f t="shared" si="911"/>
        <v>CX$17</v>
      </c>
      <c r="CY702" s="212" t="str">
        <f t="shared" si="911"/>
        <v>CY$17</v>
      </c>
      <c r="CZ702" s="212" t="str">
        <f t="shared" si="911"/>
        <v>CZ$17</v>
      </c>
      <c r="DA702" s="212" t="str">
        <f t="shared" si="911"/>
        <v>DA$17</v>
      </c>
      <c r="DB702" s="212" t="str">
        <f t="shared" si="911"/>
        <v>DB$17</v>
      </c>
      <c r="DC702" s="212" t="str">
        <f t="shared" si="911"/>
        <v>DC$17</v>
      </c>
      <c r="DD702" s="212" t="str">
        <f t="shared" si="911"/>
        <v>DD$17</v>
      </c>
      <c r="DE702" s="212" t="str">
        <f t="shared" si="911"/>
        <v>DE$17</v>
      </c>
      <c r="DF702" s="212" t="str">
        <f t="shared" si="911"/>
        <v>DF$17</v>
      </c>
      <c r="DG702" s="212" t="str">
        <f t="shared" si="911"/>
        <v>DG$17</v>
      </c>
      <c r="DH702" s="212" t="str">
        <f t="shared" si="911"/>
        <v>DH$17</v>
      </c>
      <c r="DI702" s="212" t="str">
        <f t="shared" si="911"/>
        <v>DI$17</v>
      </c>
      <c r="DJ702" s="212" t="str">
        <f t="shared" si="911"/>
        <v>DJ$17</v>
      </c>
      <c r="DK702" s="212" t="str">
        <f t="shared" si="911"/>
        <v>DK$17</v>
      </c>
      <c r="DL702" s="212" t="str">
        <f t="shared" si="911"/>
        <v>DL$17</v>
      </c>
    </row>
    <row r="703" spans="1:116" x14ac:dyDescent="0.35">
      <c r="B703" t="s">
        <v>332</v>
      </c>
      <c r="D703" t="s">
        <v>812</v>
      </c>
      <c r="E703" s="8" t="str">
        <f t="shared" si="865"/>
        <v>703 LISTSALES-PV</v>
      </c>
      <c r="G703" s="136" t="str">
        <f t="shared" ref="G703:G708" si="912">G643</f>
        <v>Primary revenue driver</v>
      </c>
      <c r="H703" s="12"/>
      <c r="I703" s="60"/>
      <c r="J703" s="60"/>
      <c r="K703" s="15"/>
      <c r="L703" s="15"/>
      <c r="M703" s="15"/>
      <c r="N703" s="15"/>
      <c r="O703" s="15"/>
      <c r="P703" s="15"/>
      <c r="R703" s="15"/>
      <c r="S703" s="179"/>
      <c r="T703" s="179"/>
      <c r="U703" s="179"/>
      <c r="V703" s="179"/>
      <c r="W703" s="179"/>
      <c r="X703" s="179"/>
      <c r="Y703" s="179"/>
      <c r="Z703" s="179"/>
      <c r="AA703" s="179"/>
      <c r="AB703" s="179"/>
      <c r="AC703" s="179"/>
      <c r="AD703" s="179"/>
      <c r="AE703" s="179"/>
      <c r="AF703" s="179"/>
      <c r="AG703" s="179"/>
      <c r="AH703" s="179"/>
      <c r="AI703" s="179"/>
      <c r="AJ703" s="179"/>
      <c r="AK703" s="179"/>
      <c r="AL703" s="179"/>
      <c r="AM703" s="179"/>
      <c r="AN703" s="179"/>
      <c r="AO703" s="179"/>
      <c r="AP703" s="179"/>
      <c r="AQ703" s="179"/>
      <c r="AR703" s="179"/>
      <c r="AS703" s="179"/>
      <c r="AT703" s="179"/>
      <c r="AU703" s="179"/>
      <c r="AV703" s="179"/>
      <c r="AW703" s="179"/>
      <c r="AX703" s="179"/>
      <c r="AY703" s="179"/>
      <c r="AZ703" s="179"/>
      <c r="BA703" s="179"/>
      <c r="BB703" s="179"/>
      <c r="BC703" s="179"/>
      <c r="BD703" s="179"/>
      <c r="BE703" s="179"/>
      <c r="BF703" s="179"/>
      <c r="BG703" s="179"/>
      <c r="BH703" s="179"/>
      <c r="BI703" s="179"/>
      <c r="BJ703" s="179"/>
      <c r="BK703" s="179"/>
      <c r="BL703" s="179"/>
      <c r="BM703" s="179"/>
      <c r="BN703" s="179"/>
      <c r="BO703" s="179"/>
      <c r="BP703" s="179"/>
      <c r="BQ703" s="179"/>
      <c r="BR703" s="179"/>
      <c r="BS703" s="179"/>
      <c r="BT703" s="179"/>
      <c r="BU703" s="179"/>
      <c r="BV703" s="179"/>
      <c r="BW703" s="179"/>
      <c r="BX703" s="179"/>
      <c r="BY703" s="179"/>
      <c r="BZ703" s="179"/>
      <c r="CA703" s="179"/>
      <c r="CB703" s="179"/>
      <c r="CC703" s="179"/>
      <c r="CD703" s="179"/>
      <c r="CE703" s="179"/>
      <c r="CF703" s="179"/>
      <c r="CG703" s="179"/>
      <c r="CH703" s="179"/>
      <c r="CI703" s="179"/>
      <c r="CJ703" s="179"/>
      <c r="CK703" s="179"/>
      <c r="CL703" s="179"/>
      <c r="CN703" s="60"/>
      <c r="CO703" s="179"/>
      <c r="CP703" s="179"/>
      <c r="CQ703" s="179"/>
      <c r="CR703" s="179"/>
      <c r="CS703" s="179"/>
      <c r="CT703" s="179"/>
      <c r="CU703" s="179"/>
      <c r="CV703" s="179"/>
      <c r="CW703" s="179"/>
      <c r="CX703" s="179"/>
      <c r="CY703" s="179"/>
      <c r="CZ703" s="179"/>
      <c r="DA703" s="179"/>
      <c r="DB703" s="179"/>
      <c r="DC703" s="179"/>
      <c r="DD703" s="179"/>
      <c r="DE703" s="179"/>
      <c r="DF703" s="179"/>
      <c r="DG703" s="179"/>
      <c r="DH703" s="179"/>
      <c r="DI703" s="179"/>
      <c r="DJ703" s="179"/>
      <c r="DK703" s="179"/>
      <c r="DL703" s="179"/>
    </row>
    <row r="704" spans="1:116" x14ac:dyDescent="0.35">
      <c r="B704" t="s">
        <v>332</v>
      </c>
      <c r="D704" t="s">
        <v>812</v>
      </c>
      <c r="E704" s="8" t="str">
        <f t="shared" si="865"/>
        <v>704 LISTSALES-PV</v>
      </c>
      <c r="G704" s="136" t="str">
        <f t="shared" si="912"/>
        <v>Primary volume driver</v>
      </c>
      <c r="H704" s="12"/>
      <c r="I704" s="60"/>
      <c r="J704" s="60"/>
      <c r="K704" s="15"/>
      <c r="L704" s="15"/>
      <c r="M704" s="15"/>
      <c r="N704" s="15"/>
      <c r="O704" s="15"/>
      <c r="P704" s="15"/>
      <c r="R704" s="15"/>
      <c r="S704" s="179"/>
      <c r="T704" s="179"/>
      <c r="U704" s="179"/>
      <c r="V704" s="179"/>
      <c r="W704" s="179"/>
      <c r="X704" s="179"/>
      <c r="Y704" s="179"/>
      <c r="Z704" s="179"/>
      <c r="AA704" s="179"/>
      <c r="AB704" s="179"/>
      <c r="AC704" s="179"/>
      <c r="AD704" s="179"/>
      <c r="AE704" s="179"/>
      <c r="AF704" s="179"/>
      <c r="AG704" s="179"/>
      <c r="AH704" s="179"/>
      <c r="AI704" s="179"/>
      <c r="AJ704" s="179"/>
      <c r="AK704" s="179"/>
      <c r="AL704" s="179"/>
      <c r="AM704" s="179"/>
      <c r="AN704" s="179"/>
      <c r="AO704" s="179"/>
      <c r="AP704" s="179"/>
      <c r="AQ704" s="179"/>
      <c r="AR704" s="179"/>
      <c r="AS704" s="179"/>
      <c r="AT704" s="179"/>
      <c r="AU704" s="179"/>
      <c r="AV704" s="179"/>
      <c r="AW704" s="179"/>
      <c r="AX704" s="179"/>
      <c r="AY704" s="179"/>
      <c r="AZ704" s="179"/>
      <c r="BA704" s="179"/>
      <c r="BB704" s="179"/>
      <c r="BC704" s="179"/>
      <c r="BD704" s="179"/>
      <c r="BE704" s="179"/>
      <c r="BF704" s="179"/>
      <c r="BG704" s="179"/>
      <c r="BH704" s="179"/>
      <c r="BI704" s="179"/>
      <c r="BJ704" s="179"/>
      <c r="BK704" s="179"/>
      <c r="BL704" s="179"/>
      <c r="BM704" s="179"/>
      <c r="BN704" s="179"/>
      <c r="BO704" s="179"/>
      <c r="BP704" s="179"/>
      <c r="BQ704" s="179"/>
      <c r="BR704" s="179"/>
      <c r="BS704" s="179"/>
      <c r="BT704" s="179"/>
      <c r="BU704" s="179"/>
      <c r="BV704" s="179"/>
      <c r="BW704" s="179"/>
      <c r="BX704" s="179"/>
      <c r="BY704" s="179"/>
      <c r="BZ704" s="179"/>
      <c r="CA704" s="179"/>
      <c r="CB704" s="179"/>
      <c r="CC704" s="179"/>
      <c r="CD704" s="179"/>
      <c r="CE704" s="179"/>
      <c r="CF704" s="179"/>
      <c r="CG704" s="179"/>
      <c r="CH704" s="179"/>
      <c r="CI704" s="179"/>
      <c r="CJ704" s="179"/>
      <c r="CK704" s="179"/>
      <c r="CL704" s="179"/>
      <c r="CN704" s="60"/>
      <c r="CO704" s="179"/>
      <c r="CP704" s="179"/>
      <c r="CQ704" s="179"/>
      <c r="CR704" s="179"/>
      <c r="CS704" s="179"/>
      <c r="CT704" s="179"/>
      <c r="CU704" s="179"/>
      <c r="CV704" s="179"/>
      <c r="CW704" s="179"/>
      <c r="CX704" s="179"/>
      <c r="CY704" s="179"/>
      <c r="CZ704" s="179"/>
      <c r="DA704" s="179"/>
      <c r="DB704" s="179"/>
      <c r="DC704" s="179"/>
      <c r="DD704" s="179"/>
      <c r="DE704" s="179"/>
      <c r="DF704" s="179"/>
      <c r="DG704" s="179"/>
      <c r="DH704" s="179"/>
      <c r="DI704" s="179"/>
      <c r="DJ704" s="179"/>
      <c r="DK704" s="179"/>
      <c r="DL704" s="179"/>
    </row>
    <row r="705" spans="2:116" x14ac:dyDescent="0.35">
      <c r="B705" t="s">
        <v>332</v>
      </c>
      <c r="D705" t="s">
        <v>812</v>
      </c>
      <c r="E705" s="8" t="str">
        <f t="shared" si="865"/>
        <v>705 LISTSALES-PV</v>
      </c>
      <c r="G705" s="136" t="str">
        <f t="shared" si="912"/>
        <v>(Secondary label)</v>
      </c>
      <c r="H705" s="12"/>
      <c r="I705" s="60"/>
      <c r="J705" s="60"/>
      <c r="K705" s="15"/>
      <c r="L705" s="15"/>
      <c r="M705" s="15"/>
      <c r="N705" s="15"/>
      <c r="O705" s="15"/>
      <c r="P705" s="15"/>
      <c r="R705" s="15"/>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N705" s="60"/>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row>
    <row r="706" spans="2:116" x14ac:dyDescent="0.35">
      <c r="B706" t="s">
        <v>332</v>
      </c>
      <c r="D706" t="s">
        <v>812</v>
      </c>
      <c r="E706" s="8" t="str">
        <f t="shared" si="865"/>
        <v>706 LISTSALES-PV</v>
      </c>
      <c r="G706" s="136" t="str">
        <f t="shared" si="912"/>
        <v xml:space="preserve">secondary unit </v>
      </c>
    </row>
    <row r="707" spans="2:116" x14ac:dyDescent="0.35">
      <c r="B707" t="s">
        <v>332</v>
      </c>
      <c r="D707" t="s">
        <v>812</v>
      </c>
      <c r="E707" s="8" t="str">
        <f t="shared" ref="E707:E708" si="913">ROW()&amp;" "&amp;D707</f>
        <v>707 LISTSALES-PV</v>
      </c>
      <c r="G707" s="136" t="str">
        <f t="shared" si="912"/>
        <v>Secondary revenue driver</v>
      </c>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c r="CN707" s="60"/>
      <c r="CO707" s="76"/>
      <c r="CP707" s="76"/>
      <c r="CQ707" s="76"/>
      <c r="CR707" s="76"/>
      <c r="CS707" s="76"/>
      <c r="CT707" s="76"/>
      <c r="CU707" s="76"/>
      <c r="CV707" s="76"/>
      <c r="CW707" s="76"/>
      <c r="CX707" s="76"/>
      <c r="CY707" s="76"/>
      <c r="CZ707" s="76"/>
      <c r="DA707" s="76"/>
      <c r="DB707" s="76"/>
      <c r="DC707" s="76"/>
      <c r="DD707" s="76"/>
      <c r="DE707" s="76"/>
      <c r="DF707" s="76"/>
      <c r="DG707" s="76"/>
      <c r="DH707" s="76"/>
      <c r="DI707" s="76"/>
      <c r="DJ707" s="76"/>
      <c r="DK707" s="76"/>
      <c r="DL707" s="76"/>
    </row>
    <row r="708" spans="2:116" x14ac:dyDescent="0.35">
      <c r="B708" t="s">
        <v>332</v>
      </c>
      <c r="D708" t="s">
        <v>812</v>
      </c>
      <c r="E708" s="8" t="str">
        <f t="shared" si="913"/>
        <v>708 LISTSALES-PV</v>
      </c>
      <c r="G708" s="136" t="str">
        <f t="shared" si="912"/>
        <v>Secondary volume driver</v>
      </c>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c r="CN708" s="60"/>
      <c r="CO708" s="76"/>
      <c r="CP708" s="76"/>
      <c r="CQ708" s="76"/>
      <c r="CR708" s="76"/>
      <c r="CS708" s="76"/>
      <c r="CT708" s="76"/>
      <c r="CU708" s="76"/>
      <c r="CV708" s="76"/>
      <c r="CW708" s="76"/>
      <c r="CX708" s="76"/>
      <c r="CY708" s="76"/>
      <c r="CZ708" s="76"/>
      <c r="DA708" s="76"/>
      <c r="DB708" s="76"/>
      <c r="DC708" s="76"/>
      <c r="DD708" s="76"/>
      <c r="DE708" s="76"/>
      <c r="DF708" s="76"/>
      <c r="DG708" s="76"/>
      <c r="DH708" s="76"/>
      <c r="DI708" s="76"/>
      <c r="DJ708" s="76"/>
      <c r="DK708" s="76"/>
      <c r="DL708" s="76"/>
    </row>
    <row r="709" spans="2:116" x14ac:dyDescent="0.35">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c r="CN709" s="60"/>
      <c r="CO709" s="76"/>
      <c r="CP709" s="76"/>
      <c r="CQ709" s="76"/>
      <c r="CR709" s="76"/>
      <c r="CS709" s="76"/>
      <c r="CT709" s="76"/>
      <c r="CU709" s="76"/>
      <c r="CV709" s="76"/>
      <c r="CW709" s="76"/>
      <c r="CX709" s="76"/>
      <c r="CY709" s="76"/>
      <c r="CZ709" s="76"/>
      <c r="DA709" s="76"/>
      <c r="DB709" s="76"/>
      <c r="DC709" s="76"/>
      <c r="DD709" s="76"/>
      <c r="DE709" s="76"/>
      <c r="DF709" s="76"/>
      <c r="DG709" s="76"/>
      <c r="DH709" s="76"/>
      <c r="DI709" s="76"/>
      <c r="DJ709" s="76"/>
      <c r="DK709" s="76"/>
      <c r="DL709" s="76"/>
    </row>
    <row r="710" spans="2:116" x14ac:dyDescent="0.35">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c r="CN710" s="60"/>
      <c r="CO710" s="76"/>
      <c r="CP710" s="76"/>
      <c r="CQ710" s="76"/>
      <c r="CR710" s="76"/>
      <c r="CS710" s="76"/>
      <c r="CT710" s="76"/>
      <c r="CU710" s="76"/>
      <c r="CV710" s="76"/>
      <c r="CW710" s="76"/>
      <c r="CX710" s="76"/>
      <c r="CY710" s="76"/>
      <c r="CZ710" s="76"/>
      <c r="DA710" s="76"/>
      <c r="DB710" s="76"/>
      <c r="DC710" s="76"/>
      <c r="DD710" s="76"/>
      <c r="DE710" s="76"/>
      <c r="DF710" s="76"/>
      <c r="DG710" s="76"/>
      <c r="DH710" s="76"/>
      <c r="DI710" s="76"/>
      <c r="DJ710" s="76"/>
      <c r="DK710" s="76"/>
      <c r="DL710" s="76"/>
    </row>
    <row r="711" spans="2:116" x14ac:dyDescent="0.35">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c r="CN711" s="60"/>
      <c r="CO711" s="76"/>
      <c r="CP711" s="76"/>
      <c r="CQ711" s="76"/>
      <c r="CR711" s="76"/>
      <c r="CS711" s="76"/>
      <c r="CT711" s="76"/>
      <c r="CU711" s="76"/>
      <c r="CV711" s="76"/>
      <c r="CW711" s="76"/>
      <c r="CX711" s="76"/>
      <c r="CY711" s="76"/>
      <c r="CZ711" s="76"/>
      <c r="DA711" s="76"/>
      <c r="DB711" s="76"/>
      <c r="DC711" s="76"/>
      <c r="DD711" s="76"/>
      <c r="DE711" s="76"/>
      <c r="DF711" s="76"/>
      <c r="DG711" s="76"/>
      <c r="DH711" s="76"/>
      <c r="DI711" s="76"/>
      <c r="DJ711" s="76"/>
      <c r="DK711" s="76"/>
      <c r="DL711" s="76"/>
    </row>
    <row r="712" spans="2:116" x14ac:dyDescent="0.35">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N712" s="60"/>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row>
    <row r="713" spans="2:116" x14ac:dyDescent="0.35">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N713" s="60"/>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row>
    <row r="714" spans="2:116" x14ac:dyDescent="0.35">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N714" s="60"/>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row>
    <row r="715" spans="2:116" x14ac:dyDescent="0.35">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N715" s="60"/>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row>
    <row r="716" spans="2:116" x14ac:dyDescent="0.35">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N716" s="60"/>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row>
    <row r="717" spans="2:116" x14ac:dyDescent="0.35">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N717" s="60"/>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row>
    <row r="718" spans="2:116" x14ac:dyDescent="0.35">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N718" s="60"/>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row>
    <row r="719" spans="2:116" x14ac:dyDescent="0.35">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N719" s="60"/>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row>
    <row r="720" spans="2:116" x14ac:dyDescent="0.35">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N720" s="60"/>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row>
    <row r="721" spans="5:116" x14ac:dyDescent="0.35">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N721" s="60"/>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row>
    <row r="722" spans="5:116" x14ac:dyDescent="0.35">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c r="CN722" s="60"/>
      <c r="CO722" s="76"/>
      <c r="CP722" s="76"/>
      <c r="CQ722" s="76"/>
      <c r="CR722" s="76"/>
      <c r="CS722" s="76"/>
      <c r="CT722" s="76"/>
      <c r="CU722" s="76"/>
      <c r="CV722" s="76"/>
      <c r="CW722" s="76"/>
      <c r="CX722" s="76"/>
      <c r="CY722" s="76"/>
      <c r="CZ722" s="76"/>
      <c r="DA722" s="76"/>
      <c r="DB722" s="76"/>
      <c r="DC722" s="76"/>
      <c r="DD722" s="76"/>
      <c r="DE722" s="76"/>
      <c r="DF722" s="76"/>
      <c r="DG722" s="76"/>
      <c r="DH722" s="76"/>
      <c r="DI722" s="76"/>
      <c r="DJ722" s="76"/>
      <c r="DK722" s="76"/>
      <c r="DL722" s="76"/>
    </row>
    <row r="723" spans="5:116" x14ac:dyDescent="0.35">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c r="CN723" s="60"/>
      <c r="CO723" s="76"/>
      <c r="CP723" s="76"/>
      <c r="CQ723" s="76"/>
      <c r="CR723" s="76"/>
      <c r="CS723" s="76"/>
      <c r="CT723" s="76"/>
      <c r="CU723" s="76"/>
      <c r="CV723" s="76"/>
      <c r="CW723" s="76"/>
      <c r="CX723" s="76"/>
      <c r="CY723" s="76"/>
      <c r="CZ723" s="76"/>
      <c r="DA723" s="76"/>
      <c r="DB723" s="76"/>
      <c r="DC723" s="76"/>
      <c r="DD723" s="76"/>
      <c r="DE723" s="76"/>
      <c r="DF723" s="76"/>
      <c r="DG723" s="76"/>
      <c r="DH723" s="76"/>
      <c r="DI723" s="76"/>
      <c r="DJ723" s="76"/>
      <c r="DK723" s="76"/>
      <c r="DL723" s="76"/>
    </row>
    <row r="724" spans="5:116" x14ac:dyDescent="0.35">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N724" s="60"/>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row>
    <row r="725" spans="5:116" x14ac:dyDescent="0.35">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c r="CN725" s="60"/>
      <c r="CO725" s="76"/>
      <c r="CP725" s="76"/>
      <c r="CQ725" s="76"/>
      <c r="CR725" s="76"/>
      <c r="CS725" s="76"/>
      <c r="CT725" s="76"/>
      <c r="CU725" s="76"/>
      <c r="CV725" s="76"/>
      <c r="CW725" s="76"/>
      <c r="CX725" s="76"/>
      <c r="CY725" s="76"/>
      <c r="CZ725" s="76"/>
      <c r="DA725" s="76"/>
      <c r="DB725" s="76"/>
      <c r="DC725" s="76"/>
      <c r="DD725" s="76"/>
      <c r="DE725" s="76"/>
      <c r="DF725" s="76"/>
      <c r="DG725" s="76"/>
      <c r="DH725" s="76"/>
      <c r="DI725" s="76"/>
      <c r="DJ725" s="76"/>
      <c r="DK725" s="76"/>
      <c r="DL725" s="76"/>
    </row>
    <row r="726" spans="5:116" x14ac:dyDescent="0.35">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c r="CN726" s="60"/>
      <c r="CO726" s="76"/>
      <c r="CP726" s="76"/>
      <c r="CQ726" s="76"/>
      <c r="CR726" s="76"/>
      <c r="CS726" s="76"/>
      <c r="CT726" s="76"/>
      <c r="CU726" s="76"/>
      <c r="CV726" s="76"/>
      <c r="CW726" s="76"/>
      <c r="CX726" s="76"/>
      <c r="CY726" s="76"/>
      <c r="CZ726" s="76"/>
      <c r="DA726" s="76"/>
      <c r="DB726" s="76"/>
      <c r="DC726" s="76"/>
      <c r="DD726" s="76"/>
      <c r="DE726" s="76"/>
      <c r="DF726" s="76"/>
      <c r="DG726" s="76"/>
      <c r="DH726" s="76"/>
      <c r="DI726" s="76"/>
      <c r="DJ726" s="76"/>
      <c r="DK726" s="76"/>
      <c r="DL726" s="76"/>
    </row>
    <row r="727" spans="5:116" x14ac:dyDescent="0.35">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c r="CN727" s="60"/>
      <c r="CO727" s="76"/>
      <c r="CP727" s="76"/>
      <c r="CQ727" s="76"/>
      <c r="CR727" s="76"/>
      <c r="CS727" s="76"/>
      <c r="CT727" s="76"/>
      <c r="CU727" s="76"/>
      <c r="CV727" s="76"/>
      <c r="CW727" s="76"/>
      <c r="CX727" s="76"/>
      <c r="CY727" s="76"/>
      <c r="CZ727" s="76"/>
      <c r="DA727" s="76"/>
      <c r="DB727" s="76"/>
      <c r="DC727" s="76"/>
      <c r="DD727" s="76"/>
      <c r="DE727" s="76"/>
      <c r="DF727" s="76"/>
      <c r="DG727" s="76"/>
      <c r="DH727" s="76"/>
      <c r="DI727" s="76"/>
      <c r="DJ727" s="76"/>
      <c r="DK727" s="76"/>
      <c r="DL727" s="76"/>
    </row>
    <row r="728" spans="5:116" x14ac:dyDescent="0.35">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c r="CN728" s="60"/>
      <c r="CO728" s="76"/>
      <c r="CP728" s="76"/>
      <c r="CQ728" s="76"/>
      <c r="CR728" s="76"/>
      <c r="CS728" s="76"/>
      <c r="CT728" s="76"/>
      <c r="CU728" s="76"/>
      <c r="CV728" s="76"/>
      <c r="CW728" s="76"/>
      <c r="CX728" s="76"/>
      <c r="CY728" s="76"/>
      <c r="CZ728" s="76"/>
      <c r="DA728" s="76"/>
      <c r="DB728" s="76"/>
      <c r="DC728" s="76"/>
      <c r="DD728" s="76"/>
      <c r="DE728" s="76"/>
      <c r="DF728" s="76"/>
      <c r="DG728" s="76"/>
      <c r="DH728" s="76"/>
      <c r="DI728" s="76"/>
      <c r="DJ728" s="76"/>
      <c r="DK728" s="76"/>
      <c r="DL728" s="76"/>
    </row>
    <row r="729" spans="5:116" x14ac:dyDescent="0.35">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N729" s="60"/>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row>
    <row r="730" spans="5:116" x14ac:dyDescent="0.35">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c r="CN730" s="60"/>
      <c r="CO730" s="76"/>
      <c r="CP730" s="76"/>
      <c r="CQ730" s="76"/>
      <c r="CR730" s="76"/>
      <c r="CS730" s="76"/>
      <c r="CT730" s="76"/>
      <c r="CU730" s="76"/>
      <c r="CV730" s="76"/>
      <c r="CW730" s="76"/>
      <c r="CX730" s="76"/>
      <c r="CY730" s="76"/>
      <c r="CZ730" s="76"/>
      <c r="DA730" s="76"/>
      <c r="DB730" s="76"/>
      <c r="DC730" s="76"/>
      <c r="DD730" s="76"/>
      <c r="DE730" s="76"/>
      <c r="DF730" s="76"/>
      <c r="DG730" s="76"/>
      <c r="DH730" s="76"/>
      <c r="DI730" s="76"/>
      <c r="DJ730" s="76"/>
      <c r="DK730" s="76"/>
      <c r="DL730" s="76"/>
    </row>
    <row r="731" spans="5:116" x14ac:dyDescent="0.35">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c r="CN731" s="60"/>
      <c r="CO731" s="76"/>
      <c r="CP731" s="76"/>
      <c r="CQ731" s="76"/>
      <c r="CR731" s="76"/>
      <c r="CS731" s="76"/>
      <c r="CT731" s="76"/>
      <c r="CU731" s="76"/>
      <c r="CV731" s="76"/>
      <c r="CW731" s="76"/>
      <c r="CX731" s="76"/>
      <c r="CY731" s="76"/>
      <c r="CZ731" s="76"/>
      <c r="DA731" s="76"/>
      <c r="DB731" s="76"/>
      <c r="DC731" s="76"/>
      <c r="DD731" s="76"/>
      <c r="DE731" s="76"/>
      <c r="DF731" s="76"/>
      <c r="DG731" s="76"/>
      <c r="DH731" s="76"/>
      <c r="DI731" s="76"/>
      <c r="DJ731" s="76"/>
      <c r="DK731" s="76"/>
      <c r="DL731" s="76"/>
    </row>
    <row r="732" spans="5:116" x14ac:dyDescent="0.35">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c r="CN732" s="60"/>
      <c r="CO732" s="76"/>
      <c r="CP732" s="76"/>
      <c r="CQ732" s="76"/>
      <c r="CR732" s="76"/>
      <c r="CS732" s="76"/>
      <c r="CT732" s="76"/>
      <c r="CU732" s="76"/>
      <c r="CV732" s="76"/>
      <c r="CW732" s="76"/>
      <c r="CX732" s="76"/>
      <c r="CY732" s="76"/>
      <c r="CZ732" s="76"/>
      <c r="DA732" s="76"/>
      <c r="DB732" s="76"/>
      <c r="DC732" s="76"/>
      <c r="DD732" s="76"/>
      <c r="DE732" s="76"/>
      <c r="DF732" s="76"/>
      <c r="DG732" s="76"/>
      <c r="DH732" s="76"/>
      <c r="DI732" s="76"/>
      <c r="DJ732" s="76"/>
      <c r="DK732" s="76"/>
      <c r="DL732" s="76"/>
    </row>
    <row r="733" spans="5:116" x14ac:dyDescent="0.35">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c r="CN733" s="60"/>
      <c r="CO733" s="76"/>
      <c r="CP733" s="76"/>
      <c r="CQ733" s="76"/>
      <c r="CR733" s="76"/>
      <c r="CS733" s="76"/>
      <c r="CT733" s="76"/>
      <c r="CU733" s="76"/>
      <c r="CV733" s="76"/>
      <c r="CW733" s="76"/>
      <c r="CX733" s="76"/>
      <c r="CY733" s="76"/>
      <c r="CZ733" s="76"/>
      <c r="DA733" s="76"/>
      <c r="DB733" s="76"/>
      <c r="DC733" s="76"/>
      <c r="DD733" s="76"/>
      <c r="DE733" s="76"/>
      <c r="DF733" s="76"/>
      <c r="DG733" s="76"/>
      <c r="DH733" s="76"/>
      <c r="DI733" s="76"/>
      <c r="DJ733" s="76"/>
      <c r="DK733" s="76"/>
      <c r="DL733" s="76"/>
    </row>
    <row r="734" spans="5:116" x14ac:dyDescent="0.35">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N734" s="60"/>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row>
    <row r="735" spans="5:116" x14ac:dyDescent="0.35">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N735" s="60"/>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row>
    <row r="736" spans="5:116" x14ac:dyDescent="0.35">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N736" s="60"/>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row>
    <row r="737" spans="5:116" x14ac:dyDescent="0.35">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c r="CN737" s="60"/>
      <c r="CO737" s="76"/>
      <c r="CP737" s="76"/>
      <c r="CQ737" s="76"/>
      <c r="CR737" s="76"/>
      <c r="CS737" s="76"/>
      <c r="CT737" s="76"/>
      <c r="CU737" s="76"/>
      <c r="CV737" s="76"/>
      <c r="CW737" s="76"/>
      <c r="CX737" s="76"/>
      <c r="CY737" s="76"/>
      <c r="CZ737" s="76"/>
      <c r="DA737" s="76"/>
      <c r="DB737" s="76"/>
      <c r="DC737" s="76"/>
      <c r="DD737" s="76"/>
      <c r="DE737" s="76"/>
      <c r="DF737" s="76"/>
      <c r="DG737" s="76"/>
      <c r="DH737" s="76"/>
      <c r="DI737" s="76"/>
      <c r="DJ737" s="76"/>
      <c r="DK737" s="76"/>
      <c r="DL737" s="76"/>
    </row>
    <row r="738" spans="5:116" x14ac:dyDescent="0.35">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c r="CN738" s="60"/>
      <c r="CO738" s="76"/>
      <c r="CP738" s="76"/>
      <c r="CQ738" s="76"/>
      <c r="CR738" s="76"/>
      <c r="CS738" s="76"/>
      <c r="CT738" s="76"/>
      <c r="CU738" s="76"/>
      <c r="CV738" s="76"/>
      <c r="CW738" s="76"/>
      <c r="CX738" s="76"/>
      <c r="CY738" s="76"/>
      <c r="CZ738" s="76"/>
      <c r="DA738" s="76"/>
      <c r="DB738" s="76"/>
      <c r="DC738" s="76"/>
      <c r="DD738" s="76"/>
      <c r="DE738" s="76"/>
      <c r="DF738" s="76"/>
      <c r="DG738" s="76"/>
      <c r="DH738" s="76"/>
      <c r="DI738" s="76"/>
      <c r="DJ738" s="76"/>
      <c r="DK738" s="76"/>
      <c r="DL738" s="76"/>
    </row>
    <row r="739" spans="5:116" x14ac:dyDescent="0.35">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c r="CN739" s="60"/>
      <c r="CO739" s="76"/>
      <c r="CP739" s="76"/>
      <c r="CQ739" s="76"/>
      <c r="CR739" s="76"/>
      <c r="CS739" s="76"/>
      <c r="CT739" s="76"/>
      <c r="CU739" s="76"/>
      <c r="CV739" s="76"/>
      <c r="CW739" s="76"/>
      <c r="CX739" s="76"/>
      <c r="CY739" s="76"/>
      <c r="CZ739" s="76"/>
      <c r="DA739" s="76"/>
      <c r="DB739" s="76"/>
      <c r="DC739" s="76"/>
      <c r="DD739" s="76"/>
      <c r="DE739" s="76"/>
      <c r="DF739" s="76"/>
      <c r="DG739" s="76"/>
      <c r="DH739" s="76"/>
      <c r="DI739" s="76"/>
      <c r="DJ739" s="76"/>
      <c r="DK739" s="76"/>
      <c r="DL739" s="76"/>
    </row>
    <row r="740" spans="5:116" x14ac:dyDescent="0.35">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c r="CN740" s="60"/>
      <c r="CO740" s="76"/>
      <c r="CP740" s="76"/>
      <c r="CQ740" s="76"/>
      <c r="CR740" s="76"/>
      <c r="CS740" s="76"/>
      <c r="CT740" s="76"/>
      <c r="CU740" s="76"/>
      <c r="CV740" s="76"/>
      <c r="CW740" s="76"/>
      <c r="CX740" s="76"/>
      <c r="CY740" s="76"/>
      <c r="CZ740" s="76"/>
      <c r="DA740" s="76"/>
      <c r="DB740" s="76"/>
      <c r="DC740" s="76"/>
      <c r="DD740" s="76"/>
      <c r="DE740" s="76"/>
      <c r="DF740" s="76"/>
      <c r="DG740" s="76"/>
      <c r="DH740" s="76"/>
      <c r="DI740" s="76"/>
      <c r="DJ740" s="76"/>
      <c r="DK740" s="76"/>
      <c r="DL740" s="76"/>
    </row>
    <row r="741" spans="5:116" x14ac:dyDescent="0.35">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c r="CN741" s="60"/>
      <c r="CO741" s="76"/>
      <c r="CP741" s="76"/>
      <c r="CQ741" s="76"/>
      <c r="CR741" s="76"/>
      <c r="CS741" s="76"/>
      <c r="CT741" s="76"/>
      <c r="CU741" s="76"/>
      <c r="CV741" s="76"/>
      <c r="CW741" s="76"/>
      <c r="CX741" s="76"/>
      <c r="CY741" s="76"/>
      <c r="CZ741" s="76"/>
      <c r="DA741" s="76"/>
      <c r="DB741" s="76"/>
      <c r="DC741" s="76"/>
      <c r="DD741" s="76"/>
      <c r="DE741" s="76"/>
      <c r="DF741" s="76"/>
      <c r="DG741" s="76"/>
      <c r="DH741" s="76"/>
      <c r="DI741" s="76"/>
      <c r="DJ741" s="76"/>
      <c r="DK741" s="76"/>
      <c r="DL741" s="76"/>
    </row>
    <row r="742" spans="5:116" x14ac:dyDescent="0.35">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c r="CN742" s="60"/>
      <c r="CO742" s="76"/>
      <c r="CP742" s="76"/>
      <c r="CQ742" s="76"/>
      <c r="CR742" s="76"/>
      <c r="CS742" s="76"/>
      <c r="CT742" s="76"/>
      <c r="CU742" s="76"/>
      <c r="CV742" s="76"/>
      <c r="CW742" s="76"/>
      <c r="CX742" s="76"/>
      <c r="CY742" s="76"/>
      <c r="CZ742" s="76"/>
      <c r="DA742" s="76"/>
      <c r="DB742" s="76"/>
      <c r="DC742" s="76"/>
      <c r="DD742" s="76"/>
      <c r="DE742" s="76"/>
      <c r="DF742" s="76"/>
      <c r="DG742" s="76"/>
      <c r="DH742" s="76"/>
      <c r="DI742" s="76"/>
      <c r="DJ742" s="76"/>
      <c r="DK742" s="76"/>
      <c r="DL742" s="76"/>
    </row>
    <row r="743" spans="5:116" x14ac:dyDescent="0.35">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c r="CN743" s="60"/>
      <c r="CO743" s="76"/>
      <c r="CP743" s="76"/>
      <c r="CQ743" s="76"/>
      <c r="CR743" s="76"/>
      <c r="CS743" s="76"/>
      <c r="CT743" s="76"/>
      <c r="CU743" s="76"/>
      <c r="CV743" s="76"/>
      <c r="CW743" s="76"/>
      <c r="CX743" s="76"/>
      <c r="CY743" s="76"/>
      <c r="CZ743" s="76"/>
      <c r="DA743" s="76"/>
      <c r="DB743" s="76"/>
      <c r="DC743" s="76"/>
      <c r="DD743" s="76"/>
      <c r="DE743" s="76"/>
      <c r="DF743" s="76"/>
      <c r="DG743" s="76"/>
      <c r="DH743" s="76"/>
      <c r="DI743" s="76"/>
      <c r="DJ743" s="76"/>
      <c r="DK743" s="76"/>
      <c r="DL743" s="76"/>
    </row>
    <row r="744" spans="5:116" x14ac:dyDescent="0.35">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c r="CN744" s="60"/>
      <c r="CO744" s="76"/>
      <c r="CP744" s="76"/>
      <c r="CQ744" s="76"/>
      <c r="CR744" s="76"/>
      <c r="CS744" s="76"/>
      <c r="CT744" s="76"/>
      <c r="CU744" s="76"/>
      <c r="CV744" s="76"/>
      <c r="CW744" s="76"/>
      <c r="CX744" s="76"/>
      <c r="CY744" s="76"/>
      <c r="CZ744" s="76"/>
      <c r="DA744" s="76"/>
      <c r="DB744" s="76"/>
      <c r="DC744" s="76"/>
      <c r="DD744" s="76"/>
      <c r="DE744" s="76"/>
      <c r="DF744" s="76"/>
      <c r="DG744" s="76"/>
      <c r="DH744" s="76"/>
      <c r="DI744" s="76"/>
      <c r="DJ744" s="76"/>
      <c r="DK744" s="76"/>
      <c r="DL744" s="76"/>
    </row>
    <row r="745" spans="5:116" x14ac:dyDescent="0.35">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c r="CN745" s="60"/>
      <c r="CO745" s="76"/>
      <c r="CP745" s="76"/>
      <c r="CQ745" s="76"/>
      <c r="CR745" s="76"/>
      <c r="CS745" s="76"/>
      <c r="CT745" s="76"/>
      <c r="CU745" s="76"/>
      <c r="CV745" s="76"/>
      <c r="CW745" s="76"/>
      <c r="CX745" s="76"/>
      <c r="CY745" s="76"/>
      <c r="CZ745" s="76"/>
      <c r="DA745" s="76"/>
      <c r="DB745" s="76"/>
      <c r="DC745" s="76"/>
      <c r="DD745" s="76"/>
      <c r="DE745" s="76"/>
      <c r="DF745" s="76"/>
      <c r="DG745" s="76"/>
      <c r="DH745" s="76"/>
      <c r="DI745" s="76"/>
      <c r="DJ745" s="76"/>
      <c r="DK745" s="76"/>
      <c r="DL745" s="76"/>
    </row>
    <row r="746" spans="5:116" x14ac:dyDescent="0.35">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c r="CN746" s="60"/>
      <c r="CO746" s="76"/>
      <c r="CP746" s="76"/>
      <c r="CQ746" s="76"/>
      <c r="CR746" s="76"/>
      <c r="CS746" s="76"/>
      <c r="CT746" s="76"/>
      <c r="CU746" s="76"/>
      <c r="CV746" s="76"/>
      <c r="CW746" s="76"/>
      <c r="CX746" s="76"/>
      <c r="CY746" s="76"/>
      <c r="CZ746" s="76"/>
      <c r="DA746" s="76"/>
      <c r="DB746" s="76"/>
      <c r="DC746" s="76"/>
      <c r="DD746" s="76"/>
      <c r="DE746" s="76"/>
      <c r="DF746" s="76"/>
      <c r="DG746" s="76"/>
      <c r="DH746" s="76"/>
      <c r="DI746" s="76"/>
      <c r="DJ746" s="76"/>
      <c r="DK746" s="76"/>
      <c r="DL746" s="76"/>
    </row>
    <row r="747" spans="5:116" x14ac:dyDescent="0.35">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c r="CN747" s="60"/>
      <c r="CO747" s="76"/>
      <c r="CP747" s="76"/>
      <c r="CQ747" s="76"/>
      <c r="CR747" s="76"/>
      <c r="CS747" s="76"/>
      <c r="CT747" s="76"/>
      <c r="CU747" s="76"/>
      <c r="CV747" s="76"/>
      <c r="CW747" s="76"/>
      <c r="CX747" s="76"/>
      <c r="CY747" s="76"/>
      <c r="CZ747" s="76"/>
      <c r="DA747" s="76"/>
      <c r="DB747" s="76"/>
      <c r="DC747" s="76"/>
      <c r="DD747" s="76"/>
      <c r="DE747" s="76"/>
      <c r="DF747" s="76"/>
      <c r="DG747" s="76"/>
      <c r="DH747" s="76"/>
      <c r="DI747" s="76"/>
      <c r="DJ747" s="76"/>
      <c r="DK747" s="76"/>
      <c r="DL747" s="76"/>
    </row>
    <row r="748" spans="5:116" x14ac:dyDescent="0.35">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c r="CN748" s="60"/>
      <c r="CO748" s="76"/>
      <c r="CP748" s="76"/>
      <c r="CQ748" s="76"/>
      <c r="CR748" s="76"/>
      <c r="CS748" s="76"/>
      <c r="CT748" s="76"/>
      <c r="CU748" s="76"/>
      <c r="CV748" s="76"/>
      <c r="CW748" s="76"/>
      <c r="CX748" s="76"/>
      <c r="CY748" s="76"/>
      <c r="CZ748" s="76"/>
      <c r="DA748" s="76"/>
      <c r="DB748" s="76"/>
      <c r="DC748" s="76"/>
      <c r="DD748" s="76"/>
      <c r="DE748" s="76"/>
      <c r="DF748" s="76"/>
      <c r="DG748" s="76"/>
      <c r="DH748" s="76"/>
      <c r="DI748" s="76"/>
      <c r="DJ748" s="76"/>
      <c r="DK748" s="76"/>
      <c r="DL748" s="76"/>
    </row>
    <row r="749" spans="5:116" x14ac:dyDescent="0.35">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c r="CN749" s="60"/>
      <c r="CO749" s="76"/>
      <c r="CP749" s="76"/>
      <c r="CQ749" s="76"/>
      <c r="CR749" s="76"/>
      <c r="CS749" s="76"/>
      <c r="CT749" s="76"/>
      <c r="CU749" s="76"/>
      <c r="CV749" s="76"/>
      <c r="CW749" s="76"/>
      <c r="CX749" s="76"/>
      <c r="CY749" s="76"/>
      <c r="CZ749" s="76"/>
      <c r="DA749" s="76"/>
      <c r="DB749" s="76"/>
      <c r="DC749" s="76"/>
      <c r="DD749" s="76"/>
      <c r="DE749" s="76"/>
      <c r="DF749" s="76"/>
      <c r="DG749" s="76"/>
      <c r="DH749" s="76"/>
      <c r="DI749" s="76"/>
      <c r="DJ749" s="76"/>
      <c r="DK749" s="76"/>
      <c r="DL749" s="76"/>
    </row>
    <row r="750" spans="5:116" x14ac:dyDescent="0.35">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c r="CN750" s="60"/>
      <c r="CO750" s="76"/>
      <c r="CP750" s="76"/>
      <c r="CQ750" s="76"/>
      <c r="CR750" s="76"/>
      <c r="CS750" s="76"/>
      <c r="CT750" s="76"/>
      <c r="CU750" s="76"/>
      <c r="CV750" s="76"/>
      <c r="CW750" s="76"/>
      <c r="CX750" s="76"/>
      <c r="CY750" s="76"/>
      <c r="CZ750" s="76"/>
      <c r="DA750" s="76"/>
      <c r="DB750" s="76"/>
      <c r="DC750" s="76"/>
      <c r="DD750" s="76"/>
      <c r="DE750" s="76"/>
      <c r="DF750" s="76"/>
      <c r="DG750" s="76"/>
      <c r="DH750" s="76"/>
      <c r="DI750" s="76"/>
      <c r="DJ750" s="76"/>
      <c r="DK750" s="76"/>
      <c r="DL750" s="76"/>
    </row>
    <row r="751" spans="5:116" x14ac:dyDescent="0.35">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c r="CN751" s="60"/>
      <c r="CO751" s="76"/>
      <c r="CP751" s="76"/>
      <c r="CQ751" s="76"/>
      <c r="CR751" s="76"/>
      <c r="CS751" s="76"/>
      <c r="CT751" s="76"/>
      <c r="CU751" s="76"/>
      <c r="CV751" s="76"/>
      <c r="CW751" s="76"/>
      <c r="CX751" s="76"/>
      <c r="CY751" s="76"/>
      <c r="CZ751" s="76"/>
      <c r="DA751" s="76"/>
      <c r="DB751" s="76"/>
      <c r="DC751" s="76"/>
      <c r="DD751" s="76"/>
      <c r="DE751" s="76"/>
      <c r="DF751" s="76"/>
      <c r="DG751" s="76"/>
      <c r="DH751" s="76"/>
      <c r="DI751" s="76"/>
      <c r="DJ751" s="76"/>
      <c r="DK751" s="76"/>
      <c r="DL751" s="76"/>
    </row>
    <row r="752" spans="5:116" x14ac:dyDescent="0.35">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c r="CN752" s="60"/>
      <c r="CO752" s="76"/>
      <c r="CP752" s="76"/>
      <c r="CQ752" s="76"/>
      <c r="CR752" s="76"/>
      <c r="CS752" s="76"/>
      <c r="CT752" s="76"/>
      <c r="CU752" s="76"/>
      <c r="CV752" s="76"/>
      <c r="CW752" s="76"/>
      <c r="CX752" s="76"/>
      <c r="CY752" s="76"/>
      <c r="CZ752" s="76"/>
      <c r="DA752" s="76"/>
      <c r="DB752" s="76"/>
      <c r="DC752" s="76"/>
      <c r="DD752" s="76"/>
      <c r="DE752" s="76"/>
      <c r="DF752" s="76"/>
      <c r="DG752" s="76"/>
      <c r="DH752" s="76"/>
      <c r="DI752" s="76"/>
      <c r="DJ752" s="76"/>
      <c r="DK752" s="76"/>
      <c r="DL752" s="76"/>
    </row>
    <row r="753" spans="5:116" x14ac:dyDescent="0.35">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c r="CN753" s="60"/>
      <c r="CO753" s="76"/>
      <c r="CP753" s="76"/>
      <c r="CQ753" s="76"/>
      <c r="CR753" s="76"/>
      <c r="CS753" s="76"/>
      <c r="CT753" s="76"/>
      <c r="CU753" s="76"/>
      <c r="CV753" s="76"/>
      <c r="CW753" s="76"/>
      <c r="CX753" s="76"/>
      <c r="CY753" s="76"/>
      <c r="CZ753" s="76"/>
      <c r="DA753" s="76"/>
      <c r="DB753" s="76"/>
      <c r="DC753" s="76"/>
      <c r="DD753" s="76"/>
      <c r="DE753" s="76"/>
      <c r="DF753" s="76"/>
      <c r="DG753" s="76"/>
      <c r="DH753" s="76"/>
      <c r="DI753" s="76"/>
      <c r="DJ753" s="76"/>
      <c r="DK753" s="76"/>
      <c r="DL753" s="76"/>
    </row>
    <row r="754" spans="5:116" x14ac:dyDescent="0.35">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c r="CN754" s="60"/>
      <c r="CO754" s="76"/>
      <c r="CP754" s="76"/>
      <c r="CQ754" s="76"/>
      <c r="CR754" s="76"/>
      <c r="CS754" s="76"/>
      <c r="CT754" s="76"/>
      <c r="CU754" s="76"/>
      <c r="CV754" s="76"/>
      <c r="CW754" s="76"/>
      <c r="CX754" s="76"/>
      <c r="CY754" s="76"/>
      <c r="CZ754" s="76"/>
      <c r="DA754" s="76"/>
      <c r="DB754" s="76"/>
      <c r="DC754" s="76"/>
      <c r="DD754" s="76"/>
      <c r="DE754" s="76"/>
      <c r="DF754" s="76"/>
      <c r="DG754" s="76"/>
      <c r="DH754" s="76"/>
      <c r="DI754" s="76"/>
      <c r="DJ754" s="76"/>
      <c r="DK754" s="76"/>
      <c r="DL754" s="76"/>
    </row>
    <row r="755" spans="5:116" x14ac:dyDescent="0.35">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c r="CN755" s="60"/>
      <c r="CO755" s="76"/>
      <c r="CP755" s="76"/>
      <c r="CQ755" s="76"/>
      <c r="CR755" s="76"/>
      <c r="CS755" s="76"/>
      <c r="CT755" s="76"/>
      <c r="CU755" s="76"/>
      <c r="CV755" s="76"/>
      <c r="CW755" s="76"/>
      <c r="CX755" s="76"/>
      <c r="CY755" s="76"/>
      <c r="CZ755" s="76"/>
      <c r="DA755" s="76"/>
      <c r="DB755" s="76"/>
      <c r="DC755" s="76"/>
      <c r="DD755" s="76"/>
      <c r="DE755" s="76"/>
      <c r="DF755" s="76"/>
      <c r="DG755" s="76"/>
      <c r="DH755" s="76"/>
      <c r="DI755" s="76"/>
      <c r="DJ755" s="76"/>
      <c r="DK755" s="76"/>
      <c r="DL755" s="76"/>
    </row>
    <row r="756" spans="5:116" x14ac:dyDescent="0.35">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c r="CN756" s="60"/>
      <c r="CO756" s="76"/>
      <c r="CP756" s="76"/>
      <c r="CQ756" s="76"/>
      <c r="CR756" s="76"/>
      <c r="CS756" s="76"/>
      <c r="CT756" s="76"/>
      <c r="CU756" s="76"/>
      <c r="CV756" s="76"/>
      <c r="CW756" s="76"/>
      <c r="CX756" s="76"/>
      <c r="CY756" s="76"/>
      <c r="CZ756" s="76"/>
      <c r="DA756" s="76"/>
      <c r="DB756" s="76"/>
      <c r="DC756" s="76"/>
      <c r="DD756" s="76"/>
      <c r="DE756" s="76"/>
      <c r="DF756" s="76"/>
      <c r="DG756" s="76"/>
      <c r="DH756" s="76"/>
      <c r="DI756" s="76"/>
      <c r="DJ756" s="76"/>
      <c r="DK756" s="76"/>
      <c r="DL756" s="76"/>
    </row>
    <row r="757" spans="5:116" x14ac:dyDescent="0.35">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c r="CN757" s="60"/>
      <c r="CO757" s="76"/>
      <c r="CP757" s="76"/>
      <c r="CQ757" s="76"/>
      <c r="CR757" s="76"/>
      <c r="CS757" s="76"/>
      <c r="CT757" s="76"/>
      <c r="CU757" s="76"/>
      <c r="CV757" s="76"/>
      <c r="CW757" s="76"/>
      <c r="CX757" s="76"/>
      <c r="CY757" s="76"/>
      <c r="CZ757" s="76"/>
      <c r="DA757" s="76"/>
      <c r="DB757" s="76"/>
      <c r="DC757" s="76"/>
      <c r="DD757" s="76"/>
      <c r="DE757" s="76"/>
      <c r="DF757" s="76"/>
      <c r="DG757" s="76"/>
      <c r="DH757" s="76"/>
      <c r="DI757" s="76"/>
      <c r="DJ757" s="76"/>
      <c r="DK757" s="76"/>
      <c r="DL757" s="76"/>
    </row>
    <row r="758" spans="5:116" x14ac:dyDescent="0.35">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c r="CN758" s="60"/>
      <c r="CO758" s="76"/>
      <c r="CP758" s="76"/>
      <c r="CQ758" s="76"/>
      <c r="CR758" s="76"/>
      <c r="CS758" s="76"/>
      <c r="CT758" s="76"/>
      <c r="CU758" s="76"/>
      <c r="CV758" s="76"/>
      <c r="CW758" s="76"/>
      <c r="CX758" s="76"/>
      <c r="CY758" s="76"/>
      <c r="CZ758" s="76"/>
      <c r="DA758" s="76"/>
      <c r="DB758" s="76"/>
      <c r="DC758" s="76"/>
      <c r="DD758" s="76"/>
      <c r="DE758" s="76"/>
      <c r="DF758" s="76"/>
      <c r="DG758" s="76"/>
      <c r="DH758" s="76"/>
      <c r="DI758" s="76"/>
      <c r="DJ758" s="76"/>
      <c r="DK758" s="76"/>
      <c r="DL758" s="76"/>
    </row>
    <row r="759" spans="5:116" x14ac:dyDescent="0.35">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c r="CN759" s="60"/>
      <c r="CO759" s="76"/>
      <c r="CP759" s="76"/>
      <c r="CQ759" s="76"/>
      <c r="CR759" s="76"/>
      <c r="CS759" s="76"/>
      <c r="CT759" s="76"/>
      <c r="CU759" s="76"/>
      <c r="CV759" s="76"/>
      <c r="CW759" s="76"/>
      <c r="CX759" s="76"/>
      <c r="CY759" s="76"/>
      <c r="CZ759" s="76"/>
      <c r="DA759" s="76"/>
      <c r="DB759" s="76"/>
      <c r="DC759" s="76"/>
      <c r="DD759" s="76"/>
      <c r="DE759" s="76"/>
      <c r="DF759" s="76"/>
      <c r="DG759" s="76"/>
      <c r="DH759" s="76"/>
      <c r="DI759" s="76"/>
      <c r="DJ759" s="76"/>
      <c r="DK759" s="76"/>
      <c r="DL759" s="76"/>
    </row>
    <row r="760" spans="5:116" x14ac:dyDescent="0.35">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c r="CN760" s="60"/>
      <c r="CO760" s="76"/>
      <c r="CP760" s="76"/>
      <c r="CQ760" s="76"/>
      <c r="CR760" s="76"/>
      <c r="CS760" s="76"/>
      <c r="CT760" s="76"/>
      <c r="CU760" s="76"/>
      <c r="CV760" s="76"/>
      <c r="CW760" s="76"/>
      <c r="CX760" s="76"/>
      <c r="CY760" s="76"/>
      <c r="CZ760" s="76"/>
      <c r="DA760" s="76"/>
      <c r="DB760" s="76"/>
      <c r="DC760" s="76"/>
      <c r="DD760" s="76"/>
      <c r="DE760" s="76"/>
      <c r="DF760" s="76"/>
      <c r="DG760" s="76"/>
      <c r="DH760" s="76"/>
      <c r="DI760" s="76"/>
      <c r="DJ760" s="76"/>
      <c r="DK760" s="76"/>
      <c r="DL760" s="76"/>
    </row>
    <row r="761" spans="5:116" x14ac:dyDescent="0.35">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c r="CN761" s="60"/>
      <c r="CO761" s="76"/>
      <c r="CP761" s="76"/>
      <c r="CQ761" s="76"/>
      <c r="CR761" s="76"/>
      <c r="CS761" s="76"/>
      <c r="CT761" s="76"/>
      <c r="CU761" s="76"/>
      <c r="CV761" s="76"/>
      <c r="CW761" s="76"/>
      <c r="CX761" s="76"/>
      <c r="CY761" s="76"/>
      <c r="CZ761" s="76"/>
      <c r="DA761" s="76"/>
      <c r="DB761" s="76"/>
      <c r="DC761" s="76"/>
      <c r="DD761" s="76"/>
      <c r="DE761" s="76"/>
      <c r="DF761" s="76"/>
      <c r="DG761" s="76"/>
      <c r="DH761" s="76"/>
      <c r="DI761" s="76"/>
      <c r="DJ761" s="76"/>
      <c r="DK761" s="76"/>
      <c r="DL761" s="76"/>
    </row>
    <row r="762" spans="5:116" x14ac:dyDescent="0.35">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c r="CN762" s="60"/>
      <c r="CO762" s="76"/>
      <c r="CP762" s="76"/>
      <c r="CQ762" s="76"/>
      <c r="CR762" s="76"/>
      <c r="CS762" s="76"/>
      <c r="CT762" s="76"/>
      <c r="CU762" s="76"/>
      <c r="CV762" s="76"/>
      <c r="CW762" s="76"/>
      <c r="CX762" s="76"/>
      <c r="CY762" s="76"/>
      <c r="CZ762" s="76"/>
      <c r="DA762" s="76"/>
      <c r="DB762" s="76"/>
      <c r="DC762" s="76"/>
      <c r="DD762" s="76"/>
      <c r="DE762" s="76"/>
      <c r="DF762" s="76"/>
      <c r="DG762" s="76"/>
      <c r="DH762" s="76"/>
      <c r="DI762" s="76"/>
      <c r="DJ762" s="76"/>
      <c r="DK762" s="76"/>
      <c r="DL762" s="76"/>
    </row>
    <row r="763" spans="5:116" x14ac:dyDescent="0.35">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c r="CN763" s="60"/>
      <c r="CO763" s="76"/>
      <c r="CP763" s="76"/>
      <c r="CQ763" s="76"/>
      <c r="CR763" s="76"/>
      <c r="CS763" s="76"/>
      <c r="CT763" s="76"/>
      <c r="CU763" s="76"/>
      <c r="CV763" s="76"/>
      <c r="CW763" s="76"/>
      <c r="CX763" s="76"/>
      <c r="CY763" s="76"/>
      <c r="CZ763" s="76"/>
      <c r="DA763" s="76"/>
      <c r="DB763" s="76"/>
      <c r="DC763" s="76"/>
      <c r="DD763" s="76"/>
      <c r="DE763" s="76"/>
      <c r="DF763" s="76"/>
      <c r="DG763" s="76"/>
      <c r="DH763" s="76"/>
      <c r="DI763" s="76"/>
      <c r="DJ763" s="76"/>
      <c r="DK763" s="76"/>
      <c r="DL763" s="76"/>
    </row>
    <row r="764" spans="5:116" x14ac:dyDescent="0.35">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c r="CN764" s="60"/>
      <c r="CO764" s="76"/>
      <c r="CP764" s="76"/>
      <c r="CQ764" s="76"/>
      <c r="CR764" s="76"/>
      <c r="CS764" s="76"/>
      <c r="CT764" s="76"/>
      <c r="CU764" s="76"/>
      <c r="CV764" s="76"/>
      <c r="CW764" s="76"/>
      <c r="CX764" s="76"/>
      <c r="CY764" s="76"/>
      <c r="CZ764" s="76"/>
      <c r="DA764" s="76"/>
      <c r="DB764" s="76"/>
      <c r="DC764" s="76"/>
      <c r="DD764" s="76"/>
      <c r="DE764" s="76"/>
      <c r="DF764" s="76"/>
      <c r="DG764" s="76"/>
      <c r="DH764" s="76"/>
      <c r="DI764" s="76"/>
      <c r="DJ764" s="76"/>
      <c r="DK764" s="76"/>
      <c r="DL764" s="76"/>
    </row>
    <row r="765" spans="5:116" x14ac:dyDescent="0.35">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c r="CN765" s="60"/>
      <c r="CO765" s="76"/>
      <c r="CP765" s="76"/>
      <c r="CQ765" s="76"/>
      <c r="CR765" s="76"/>
      <c r="CS765" s="76"/>
      <c r="CT765" s="76"/>
      <c r="CU765" s="76"/>
      <c r="CV765" s="76"/>
      <c r="CW765" s="76"/>
      <c r="CX765" s="76"/>
      <c r="CY765" s="76"/>
      <c r="CZ765" s="76"/>
      <c r="DA765" s="76"/>
      <c r="DB765" s="76"/>
      <c r="DC765" s="76"/>
      <c r="DD765" s="76"/>
      <c r="DE765" s="76"/>
      <c r="DF765" s="76"/>
      <c r="DG765" s="76"/>
      <c r="DH765" s="76"/>
      <c r="DI765" s="76"/>
      <c r="DJ765" s="76"/>
      <c r="DK765" s="76"/>
      <c r="DL765" s="76"/>
    </row>
    <row r="766" spans="5:116" x14ac:dyDescent="0.35">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c r="CN766" s="60"/>
      <c r="CO766" s="76"/>
      <c r="CP766" s="76"/>
      <c r="CQ766" s="76"/>
      <c r="CR766" s="76"/>
      <c r="CS766" s="76"/>
      <c r="CT766" s="76"/>
      <c r="CU766" s="76"/>
      <c r="CV766" s="76"/>
      <c r="CW766" s="76"/>
      <c r="CX766" s="76"/>
      <c r="CY766" s="76"/>
      <c r="CZ766" s="76"/>
      <c r="DA766" s="76"/>
      <c r="DB766" s="76"/>
      <c r="DC766" s="76"/>
      <c r="DD766" s="76"/>
      <c r="DE766" s="76"/>
      <c r="DF766" s="76"/>
      <c r="DG766" s="76"/>
      <c r="DH766" s="76"/>
      <c r="DI766" s="76"/>
      <c r="DJ766" s="76"/>
      <c r="DK766" s="76"/>
      <c r="DL766" s="76"/>
    </row>
    <row r="767" spans="5:116" x14ac:dyDescent="0.35">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c r="CN767" s="60"/>
      <c r="CO767" s="76"/>
      <c r="CP767" s="76"/>
      <c r="CQ767" s="76"/>
      <c r="CR767" s="76"/>
      <c r="CS767" s="76"/>
      <c r="CT767" s="76"/>
      <c r="CU767" s="76"/>
      <c r="CV767" s="76"/>
      <c r="CW767" s="76"/>
      <c r="CX767" s="76"/>
      <c r="CY767" s="76"/>
      <c r="CZ767" s="76"/>
      <c r="DA767" s="76"/>
      <c r="DB767" s="76"/>
      <c r="DC767" s="76"/>
      <c r="DD767" s="76"/>
      <c r="DE767" s="76"/>
      <c r="DF767" s="76"/>
      <c r="DG767" s="76"/>
      <c r="DH767" s="76"/>
      <c r="DI767" s="76"/>
      <c r="DJ767" s="76"/>
      <c r="DK767" s="76"/>
      <c r="DL767" s="76"/>
    </row>
    <row r="768" spans="5:116" x14ac:dyDescent="0.35">
      <c r="CO768" s="8"/>
      <c r="CP768" s="8"/>
      <c r="CQ768" s="8"/>
      <c r="CR768" s="8"/>
      <c r="CS768" s="8"/>
      <c r="CT768" s="8"/>
      <c r="CU768" s="8"/>
      <c r="CV768" s="8"/>
      <c r="CW768" s="8"/>
      <c r="CX768" s="8"/>
      <c r="CY768" s="8"/>
      <c r="CZ768" s="8"/>
      <c r="DA768" s="8"/>
      <c r="DB768" s="8"/>
      <c r="DC768" s="8"/>
      <c r="DD768" s="8"/>
      <c r="DE768" s="8"/>
      <c r="DF768" s="8"/>
      <c r="DG768" s="8"/>
      <c r="DH768" s="8"/>
      <c r="DI768" s="8"/>
      <c r="DJ768" s="8"/>
      <c r="DK768" s="8"/>
      <c r="DL768" s="8"/>
    </row>
    <row r="769" spans="1:116" x14ac:dyDescent="0.35">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35">
      <c r="A770" s="206" t="s">
        <v>481</v>
      </c>
      <c r="B770" s="27" t="s">
        <v>481</v>
      </c>
      <c r="C770" s="27" t="s">
        <v>481</v>
      </c>
      <c r="D770" s="27"/>
      <c r="E770" s="27" t="s">
        <v>481</v>
      </c>
      <c r="F770" s="27" t="s">
        <v>481</v>
      </c>
      <c r="H770" s="206" t="s">
        <v>481</v>
      </c>
      <c r="I770" s="206" t="s">
        <v>481</v>
      </c>
      <c r="J770" s="206"/>
      <c r="K770" s="206" t="s">
        <v>481</v>
      </c>
      <c r="L770" s="206" t="s">
        <v>481</v>
      </c>
      <c r="M770" s="206" t="s">
        <v>481</v>
      </c>
      <c r="N770" s="206" t="s">
        <v>481</v>
      </c>
      <c r="O770" s="206" t="s">
        <v>481</v>
      </c>
      <c r="P770" s="206" t="s">
        <v>481</v>
      </c>
      <c r="R770" s="206" t="s">
        <v>481</v>
      </c>
      <c r="S770" s="206" t="s">
        <v>481</v>
      </c>
      <c r="T770" s="206" t="s">
        <v>481</v>
      </c>
      <c r="U770" s="206" t="s">
        <v>481</v>
      </c>
      <c r="V770" s="206" t="s">
        <v>481</v>
      </c>
      <c r="W770" s="206" t="s">
        <v>481</v>
      </c>
      <c r="X770" s="206" t="s">
        <v>481</v>
      </c>
      <c r="Y770" s="206" t="s">
        <v>481</v>
      </c>
      <c r="Z770" s="206" t="s">
        <v>481</v>
      </c>
      <c r="AA770" s="206" t="s">
        <v>481</v>
      </c>
      <c r="AB770" s="206" t="s">
        <v>481</v>
      </c>
      <c r="AC770" s="206" t="s">
        <v>481</v>
      </c>
      <c r="AD770" s="206" t="s">
        <v>481</v>
      </c>
      <c r="AE770" s="206" t="s">
        <v>481</v>
      </c>
      <c r="AF770" s="206" t="s">
        <v>481</v>
      </c>
      <c r="AG770" s="206" t="s">
        <v>481</v>
      </c>
      <c r="AH770" s="206" t="s">
        <v>481</v>
      </c>
      <c r="AI770" s="206" t="s">
        <v>481</v>
      </c>
      <c r="AJ770" s="206" t="s">
        <v>481</v>
      </c>
      <c r="AK770" s="206" t="s">
        <v>481</v>
      </c>
      <c r="AL770" s="206" t="s">
        <v>481</v>
      </c>
      <c r="AM770" s="206" t="s">
        <v>481</v>
      </c>
      <c r="AN770" s="206" t="s">
        <v>481</v>
      </c>
      <c r="AO770" s="206" t="s">
        <v>481</v>
      </c>
      <c r="AP770" s="206" t="s">
        <v>481</v>
      </c>
      <c r="AQ770" s="206" t="s">
        <v>481</v>
      </c>
      <c r="AR770" s="206" t="s">
        <v>481</v>
      </c>
      <c r="AS770" s="206" t="s">
        <v>481</v>
      </c>
      <c r="AT770" s="206" t="s">
        <v>481</v>
      </c>
      <c r="AU770" s="206" t="s">
        <v>481</v>
      </c>
      <c r="AV770" s="206" t="s">
        <v>481</v>
      </c>
      <c r="AW770" s="206" t="s">
        <v>481</v>
      </c>
      <c r="AX770" s="206" t="s">
        <v>481</v>
      </c>
      <c r="AY770" s="206" t="s">
        <v>481</v>
      </c>
      <c r="AZ770" s="206" t="s">
        <v>481</v>
      </c>
      <c r="BA770" s="206" t="s">
        <v>481</v>
      </c>
      <c r="BB770" s="206" t="s">
        <v>481</v>
      </c>
      <c r="BC770" s="206" t="s">
        <v>481</v>
      </c>
      <c r="BD770" s="206" t="s">
        <v>481</v>
      </c>
      <c r="BE770" s="206" t="s">
        <v>481</v>
      </c>
      <c r="BF770" s="206" t="s">
        <v>481</v>
      </c>
      <c r="BG770" s="206" t="s">
        <v>481</v>
      </c>
      <c r="BH770" s="206" t="s">
        <v>481</v>
      </c>
      <c r="BI770" s="206" t="s">
        <v>481</v>
      </c>
      <c r="BJ770" s="206" t="s">
        <v>481</v>
      </c>
      <c r="BK770" s="206" t="s">
        <v>481</v>
      </c>
      <c r="BL770" s="206" t="s">
        <v>481</v>
      </c>
      <c r="BM770" s="206" t="s">
        <v>481</v>
      </c>
      <c r="BN770" s="206" t="s">
        <v>481</v>
      </c>
      <c r="BO770" s="206" t="s">
        <v>481</v>
      </c>
      <c r="BP770" s="206" t="s">
        <v>481</v>
      </c>
      <c r="BQ770" s="206" t="s">
        <v>481</v>
      </c>
      <c r="BR770" s="206" t="s">
        <v>481</v>
      </c>
      <c r="BS770" s="206" t="s">
        <v>481</v>
      </c>
      <c r="BT770" s="206" t="s">
        <v>481</v>
      </c>
      <c r="BU770" s="206" t="s">
        <v>481</v>
      </c>
      <c r="BV770" s="206" t="s">
        <v>481</v>
      </c>
      <c r="BW770" s="206" t="s">
        <v>481</v>
      </c>
      <c r="BX770" s="206" t="s">
        <v>481</v>
      </c>
      <c r="BY770" s="206" t="s">
        <v>481</v>
      </c>
      <c r="BZ770" s="206" t="s">
        <v>481</v>
      </c>
      <c r="CA770" s="206" t="s">
        <v>481</v>
      </c>
      <c r="CB770" s="206" t="s">
        <v>481</v>
      </c>
      <c r="CC770" s="206" t="s">
        <v>481</v>
      </c>
      <c r="CD770" s="206" t="s">
        <v>481</v>
      </c>
      <c r="CE770" s="206" t="s">
        <v>481</v>
      </c>
      <c r="CF770" s="206" t="s">
        <v>481</v>
      </c>
      <c r="CG770" s="206" t="s">
        <v>481</v>
      </c>
      <c r="CH770" s="206" t="s">
        <v>481</v>
      </c>
      <c r="CI770" s="206" t="s">
        <v>481</v>
      </c>
      <c r="CJ770" s="206" t="s">
        <v>481</v>
      </c>
      <c r="CK770" s="206" t="s">
        <v>481</v>
      </c>
      <c r="CL770" s="206" t="s">
        <v>481</v>
      </c>
      <c r="CN770" s="206" t="s">
        <v>481</v>
      </c>
      <c r="CO770" s="206" t="s">
        <v>481</v>
      </c>
      <c r="CP770" s="206" t="s">
        <v>481</v>
      </c>
      <c r="CQ770" s="206" t="s">
        <v>481</v>
      </c>
      <c r="CR770" s="206" t="s">
        <v>481</v>
      </c>
      <c r="CS770" s="206" t="s">
        <v>481</v>
      </c>
      <c r="CT770" s="206" t="s">
        <v>481</v>
      </c>
      <c r="CU770" s="206" t="s">
        <v>481</v>
      </c>
      <c r="CV770" s="206" t="s">
        <v>481</v>
      </c>
      <c r="CW770" s="206" t="s">
        <v>481</v>
      </c>
      <c r="CX770" s="206" t="s">
        <v>481</v>
      </c>
      <c r="CY770" s="206" t="s">
        <v>481</v>
      </c>
      <c r="CZ770" s="206" t="s">
        <v>481</v>
      </c>
      <c r="DA770" s="206" t="s">
        <v>481</v>
      </c>
      <c r="DB770" s="206" t="s">
        <v>481</v>
      </c>
      <c r="DC770" s="206" t="s">
        <v>481</v>
      </c>
      <c r="DD770" s="206" t="s">
        <v>481</v>
      </c>
      <c r="DE770" s="206" t="s">
        <v>481</v>
      </c>
      <c r="DF770" s="206" t="s">
        <v>481</v>
      </c>
      <c r="DG770" s="206" t="s">
        <v>481</v>
      </c>
      <c r="DH770" s="206" t="s">
        <v>481</v>
      </c>
      <c r="DI770" s="206" t="s">
        <v>481</v>
      </c>
      <c r="DJ770" s="206" t="s">
        <v>481</v>
      </c>
      <c r="DK770" s="206" t="s">
        <v>481</v>
      </c>
      <c r="DL770" s="206" t="s">
        <v>481</v>
      </c>
    </row>
    <row r="771" spans="1:116" x14ac:dyDescent="0.35">
      <c r="A771" s="206"/>
      <c r="B771" s="27"/>
      <c r="C771" s="27"/>
      <c r="D771" s="27"/>
      <c r="E771" s="27"/>
      <c r="F771" s="27"/>
      <c r="H771" s="206"/>
      <c r="I771" s="206"/>
      <c r="J771" s="206"/>
      <c r="K771" s="206"/>
      <c r="L771" s="206"/>
      <c r="M771" s="206"/>
      <c r="N771" s="206"/>
      <c r="O771" s="206"/>
      <c r="P771" s="206"/>
      <c r="R771" s="206"/>
      <c r="S771" s="206"/>
      <c r="T771" s="206"/>
      <c r="U771" s="206"/>
      <c r="V771" s="206"/>
      <c r="W771" s="206"/>
      <c r="X771" s="206"/>
      <c r="Y771" s="206"/>
      <c r="Z771" s="206"/>
      <c r="AA771" s="206"/>
      <c r="AB771" s="206"/>
      <c r="AC771" s="206"/>
      <c r="AD771" s="206"/>
      <c r="AE771" s="206"/>
      <c r="AF771" s="206"/>
      <c r="AG771" s="206"/>
      <c r="AH771" s="206"/>
      <c r="AI771" s="206"/>
      <c r="AJ771" s="206"/>
      <c r="AK771" s="206"/>
      <c r="AL771" s="206"/>
      <c r="AM771" s="206"/>
      <c r="AN771" s="206"/>
      <c r="AO771" s="206"/>
      <c r="AP771" s="206"/>
      <c r="AQ771" s="206"/>
      <c r="AR771" s="206"/>
      <c r="AS771" s="206"/>
      <c r="AT771" s="206"/>
      <c r="AU771" s="206"/>
      <c r="AV771" s="206"/>
      <c r="AW771" s="206"/>
      <c r="AX771" s="206"/>
      <c r="AY771" s="206"/>
      <c r="AZ771" s="206"/>
      <c r="BA771" s="206"/>
      <c r="BB771" s="206"/>
      <c r="BC771" s="206"/>
      <c r="BD771" s="206"/>
      <c r="BE771" s="206"/>
      <c r="BF771" s="206"/>
      <c r="BG771" s="206"/>
      <c r="BH771" s="206"/>
      <c r="BI771" s="206"/>
      <c r="BJ771" s="206"/>
      <c r="BK771" s="206"/>
      <c r="BL771" s="206"/>
      <c r="BM771" s="206"/>
      <c r="BN771" s="206"/>
      <c r="BO771" s="206"/>
      <c r="BP771" s="206"/>
      <c r="BQ771" s="206"/>
      <c r="BR771" s="206"/>
      <c r="BS771" s="206"/>
      <c r="BT771" s="206"/>
      <c r="BU771" s="206"/>
      <c r="BV771" s="206"/>
      <c r="BW771" s="206"/>
      <c r="BX771" s="206"/>
      <c r="BY771" s="206"/>
      <c r="BZ771" s="206"/>
      <c r="CA771" s="206"/>
      <c r="CB771" s="206"/>
      <c r="CC771" s="206"/>
      <c r="CD771" s="206"/>
      <c r="CE771" s="206"/>
      <c r="CF771" s="206"/>
      <c r="CG771" s="206"/>
      <c r="CH771" s="206"/>
      <c r="CI771" s="206"/>
      <c r="CJ771" s="206"/>
      <c r="CK771" s="206"/>
      <c r="CL771" s="206"/>
      <c r="CN771" s="206"/>
      <c r="CO771" s="206"/>
      <c r="CP771" s="206"/>
      <c r="CQ771" s="206"/>
      <c r="CR771" s="206"/>
      <c r="CS771" s="206"/>
      <c r="CT771" s="206"/>
      <c r="CU771" s="206"/>
      <c r="CV771" s="206"/>
      <c r="CW771" s="206"/>
      <c r="CX771" s="206"/>
      <c r="CY771" s="206"/>
      <c r="CZ771" s="206"/>
      <c r="DA771" s="206"/>
      <c r="DB771" s="206"/>
      <c r="DC771" s="206"/>
      <c r="DD771" s="206"/>
      <c r="DE771" s="206"/>
      <c r="DF771" s="206"/>
      <c r="DG771" s="206"/>
      <c r="DH771" s="206"/>
      <c r="DI771" s="206"/>
      <c r="DJ771" s="206"/>
      <c r="DK771" s="206"/>
      <c r="DL771" s="206"/>
    </row>
    <row r="772" spans="1:116" x14ac:dyDescent="0.35">
      <c r="A772" s="206"/>
      <c r="B772" s="27"/>
      <c r="C772" s="27"/>
      <c r="D772" s="27"/>
      <c r="E772" s="27"/>
      <c r="F772" s="27"/>
      <c r="G772" s="206" t="s">
        <v>481</v>
      </c>
      <c r="H772" s="206"/>
      <c r="I772" s="206"/>
      <c r="J772" s="206"/>
      <c r="K772" s="206"/>
      <c r="L772" s="206"/>
      <c r="M772" s="206"/>
      <c r="N772" s="206"/>
      <c r="O772" s="206"/>
      <c r="P772" s="206"/>
      <c r="R772" s="206"/>
      <c r="S772" s="206"/>
      <c r="T772" s="206"/>
      <c r="U772" s="206"/>
      <c r="V772" s="206"/>
      <c r="W772" s="206"/>
      <c r="X772" s="206"/>
      <c r="Y772" s="206"/>
      <c r="Z772" s="206"/>
      <c r="AA772" s="206"/>
      <c r="AB772" s="206"/>
      <c r="AC772" s="206"/>
      <c r="AD772" s="206"/>
      <c r="AE772" s="206"/>
      <c r="AF772" s="206"/>
      <c r="AG772" s="206"/>
      <c r="AH772" s="206"/>
      <c r="AI772" s="206"/>
      <c r="AJ772" s="206"/>
      <c r="AK772" s="206"/>
      <c r="AL772" s="206"/>
      <c r="AM772" s="206"/>
      <c r="AN772" s="206"/>
      <c r="AO772" s="206"/>
      <c r="AP772" s="206"/>
      <c r="AQ772" s="206"/>
      <c r="AR772" s="206"/>
      <c r="AS772" s="206"/>
      <c r="AT772" s="206"/>
      <c r="AU772" s="206"/>
      <c r="AV772" s="206"/>
      <c r="AW772" s="206"/>
      <c r="AX772" s="206"/>
      <c r="AY772" s="206"/>
      <c r="AZ772" s="206"/>
      <c r="BA772" s="206"/>
      <c r="BB772" s="206"/>
      <c r="BC772" s="206"/>
      <c r="BD772" s="206"/>
      <c r="BE772" s="206"/>
      <c r="BF772" s="206"/>
      <c r="BG772" s="206"/>
      <c r="BH772" s="206"/>
      <c r="BI772" s="206"/>
      <c r="BJ772" s="206"/>
      <c r="BK772" s="206"/>
      <c r="BL772" s="206"/>
      <c r="BM772" s="206"/>
      <c r="BN772" s="206"/>
      <c r="BO772" s="206"/>
      <c r="BP772" s="206"/>
      <c r="BQ772" s="206"/>
      <c r="BR772" s="206"/>
      <c r="BS772" s="206"/>
      <c r="BT772" s="206"/>
      <c r="BU772" s="206"/>
      <c r="BV772" s="206"/>
      <c r="BW772" s="206"/>
      <c r="BX772" s="206"/>
      <c r="BY772" s="206"/>
      <c r="BZ772" s="206"/>
      <c r="CA772" s="206"/>
      <c r="CB772" s="206"/>
      <c r="CC772" s="206"/>
      <c r="CD772" s="206"/>
      <c r="CE772" s="206"/>
      <c r="CF772" s="206"/>
      <c r="CG772" s="206"/>
      <c r="CH772" s="206"/>
      <c r="CI772" s="206"/>
      <c r="CJ772" s="206"/>
      <c r="CK772" s="206"/>
      <c r="CL772" s="206"/>
      <c r="CN772" s="206"/>
      <c r="CO772" s="206"/>
      <c r="CP772" s="206"/>
      <c r="CQ772" s="206"/>
      <c r="CR772" s="206"/>
      <c r="CS772" s="206"/>
      <c r="CT772" s="206"/>
      <c r="CU772" s="206"/>
      <c r="CV772" s="206"/>
      <c r="CW772" s="206"/>
      <c r="CX772" s="206"/>
      <c r="CY772" s="206"/>
      <c r="CZ772" s="206"/>
      <c r="DA772" s="206"/>
      <c r="DB772" s="206"/>
      <c r="DC772" s="206"/>
      <c r="DD772" s="206"/>
      <c r="DE772" s="206"/>
      <c r="DF772" s="206"/>
      <c r="DG772" s="206"/>
      <c r="DH772" s="206"/>
      <c r="DI772" s="206"/>
      <c r="DJ772" s="206"/>
      <c r="DK772" s="206"/>
      <c r="DL772" s="206"/>
    </row>
    <row r="773" spans="1:116" x14ac:dyDescent="0.35">
      <c r="A773" s="206"/>
      <c r="B773" s="27"/>
      <c r="C773" s="27"/>
      <c r="D773" s="27"/>
      <c r="E773" s="27"/>
      <c r="F773" s="27"/>
      <c r="G773" s="206"/>
      <c r="H773" s="206"/>
      <c r="I773" s="206"/>
      <c r="J773" s="206"/>
      <c r="K773" s="206"/>
      <c r="L773" s="206"/>
      <c r="M773" s="206"/>
      <c r="N773" s="206"/>
      <c r="O773" s="206"/>
      <c r="P773" s="206"/>
      <c r="R773" s="206"/>
      <c r="S773" s="206"/>
      <c r="T773" s="206"/>
      <c r="U773" s="206"/>
      <c r="V773" s="206"/>
      <c r="W773" s="206"/>
      <c r="X773" s="206"/>
      <c r="Y773" s="206"/>
      <c r="Z773" s="206"/>
      <c r="AA773" s="206"/>
      <c r="AB773" s="206"/>
      <c r="AC773" s="206"/>
      <c r="AD773" s="206"/>
      <c r="AE773" s="206"/>
      <c r="AF773" s="206"/>
      <c r="AG773" s="206"/>
      <c r="AH773" s="206"/>
      <c r="AI773" s="206"/>
      <c r="AJ773" s="206"/>
      <c r="AK773" s="206"/>
      <c r="AL773" s="206"/>
      <c r="AM773" s="206"/>
      <c r="AN773" s="206"/>
      <c r="AO773" s="206"/>
      <c r="AP773" s="206"/>
      <c r="AQ773" s="206"/>
      <c r="AR773" s="206"/>
      <c r="AS773" s="206"/>
      <c r="AT773" s="206"/>
      <c r="AU773" s="206"/>
      <c r="AV773" s="206"/>
      <c r="AW773" s="206"/>
      <c r="AX773" s="206"/>
      <c r="AY773" s="206"/>
      <c r="AZ773" s="206"/>
      <c r="BA773" s="206"/>
      <c r="BB773" s="206"/>
      <c r="BC773" s="206"/>
      <c r="BD773" s="206"/>
      <c r="BE773" s="206"/>
      <c r="BF773" s="206"/>
      <c r="BG773" s="206"/>
      <c r="BH773" s="206"/>
      <c r="BI773" s="206"/>
      <c r="BJ773" s="206"/>
      <c r="BK773" s="206"/>
      <c r="BL773" s="206"/>
      <c r="BM773" s="206"/>
      <c r="BN773" s="206"/>
      <c r="BO773" s="206"/>
      <c r="BP773" s="206"/>
      <c r="BQ773" s="206"/>
      <c r="BR773" s="206"/>
      <c r="BS773" s="206"/>
      <c r="BT773" s="206"/>
      <c r="BU773" s="206"/>
      <c r="BV773" s="206"/>
      <c r="BW773" s="206"/>
      <c r="BX773" s="206"/>
      <c r="BY773" s="206"/>
      <c r="BZ773" s="206"/>
      <c r="CA773" s="206"/>
      <c r="CB773" s="206"/>
      <c r="CC773" s="206"/>
      <c r="CD773" s="206"/>
      <c r="CE773" s="206"/>
      <c r="CF773" s="206"/>
      <c r="CG773" s="206"/>
      <c r="CH773" s="206"/>
      <c r="CI773" s="206"/>
      <c r="CJ773" s="206"/>
      <c r="CK773" s="206"/>
      <c r="CL773" s="206"/>
      <c r="CN773" s="206"/>
      <c r="CO773" s="206"/>
      <c r="CP773" s="206"/>
      <c r="CQ773" s="206"/>
      <c r="CR773" s="206"/>
      <c r="CS773" s="206"/>
      <c r="CT773" s="206"/>
      <c r="CU773" s="206"/>
      <c r="CV773" s="206"/>
      <c r="CW773" s="206"/>
      <c r="CX773" s="206"/>
      <c r="CY773" s="206"/>
      <c r="CZ773" s="206"/>
      <c r="DA773" s="206"/>
      <c r="DB773" s="206"/>
      <c r="DC773" s="206"/>
      <c r="DD773" s="206"/>
      <c r="DE773" s="206"/>
      <c r="DF773" s="206"/>
      <c r="DG773" s="206"/>
      <c r="DH773" s="206"/>
      <c r="DI773" s="206"/>
      <c r="DJ773" s="206"/>
      <c r="DK773" s="206"/>
      <c r="DL773" s="206"/>
    </row>
    <row r="774" spans="1:116" x14ac:dyDescent="0.35">
      <c r="A774" s="206"/>
      <c r="B774" s="27"/>
      <c r="C774" s="27"/>
      <c r="D774" s="27"/>
      <c r="E774" s="27"/>
      <c r="F774" s="27"/>
      <c r="G774" s="206"/>
      <c r="H774" s="206"/>
      <c r="I774" s="206"/>
      <c r="J774" s="206"/>
      <c r="K774" s="206"/>
      <c r="L774" s="206"/>
      <c r="M774" s="206"/>
      <c r="N774" s="206"/>
      <c r="O774" s="206"/>
      <c r="P774" s="206"/>
      <c r="R774" s="206"/>
      <c r="S774" s="206"/>
      <c r="T774" s="206"/>
      <c r="U774" s="206"/>
      <c r="V774" s="206"/>
      <c r="W774" s="206"/>
      <c r="X774" s="206"/>
      <c r="Y774" s="206"/>
      <c r="Z774" s="206"/>
      <c r="AA774" s="206"/>
      <c r="AB774" s="206"/>
      <c r="AC774" s="206"/>
      <c r="AD774" s="206"/>
      <c r="AE774" s="206"/>
      <c r="AF774" s="206"/>
      <c r="AG774" s="206"/>
      <c r="AH774" s="206"/>
      <c r="AI774" s="206"/>
      <c r="AJ774" s="206"/>
      <c r="AK774" s="206"/>
      <c r="AL774" s="206"/>
      <c r="AM774" s="206"/>
      <c r="AN774" s="206"/>
      <c r="AO774" s="206"/>
      <c r="AP774" s="206"/>
      <c r="AQ774" s="206"/>
      <c r="AR774" s="206"/>
      <c r="AS774" s="206"/>
      <c r="AT774" s="206"/>
      <c r="AU774" s="206"/>
      <c r="AV774" s="206"/>
      <c r="AW774" s="206"/>
      <c r="AX774" s="206"/>
      <c r="AY774" s="206"/>
      <c r="AZ774" s="206"/>
      <c r="BA774" s="206"/>
      <c r="BB774" s="206"/>
      <c r="BC774" s="206"/>
      <c r="BD774" s="206"/>
      <c r="BE774" s="206"/>
      <c r="BF774" s="206"/>
      <c r="BG774" s="206"/>
      <c r="BH774" s="206"/>
      <c r="BI774" s="206"/>
      <c r="BJ774" s="206"/>
      <c r="BK774" s="206"/>
      <c r="BL774" s="206"/>
      <c r="BM774" s="206"/>
      <c r="BN774" s="206"/>
      <c r="BO774" s="206"/>
      <c r="BP774" s="206"/>
      <c r="BQ774" s="206"/>
      <c r="BR774" s="206"/>
      <c r="BS774" s="206"/>
      <c r="BT774" s="206"/>
      <c r="BU774" s="206"/>
      <c r="BV774" s="206"/>
      <c r="BW774" s="206"/>
      <c r="BX774" s="206"/>
      <c r="BY774" s="206"/>
      <c r="BZ774" s="206"/>
      <c r="CA774" s="206"/>
      <c r="CB774" s="206"/>
      <c r="CC774" s="206"/>
      <c r="CD774" s="206"/>
      <c r="CE774" s="206"/>
      <c r="CF774" s="206"/>
      <c r="CG774" s="206"/>
      <c r="CH774" s="206"/>
      <c r="CI774" s="206"/>
      <c r="CJ774" s="206"/>
      <c r="CK774" s="206"/>
      <c r="CL774" s="206"/>
      <c r="CN774" s="206"/>
      <c r="CO774" s="206"/>
      <c r="CP774" s="206"/>
      <c r="CQ774" s="206"/>
      <c r="CR774" s="206"/>
      <c r="CS774" s="206"/>
      <c r="CT774" s="206"/>
      <c r="CU774" s="206"/>
      <c r="CV774" s="206"/>
      <c r="CW774" s="206"/>
      <c r="CX774" s="206"/>
      <c r="CY774" s="206"/>
      <c r="CZ774" s="206"/>
      <c r="DA774" s="206"/>
      <c r="DB774" s="206"/>
      <c r="DC774" s="206"/>
      <c r="DD774" s="206"/>
      <c r="DE774" s="206"/>
      <c r="DF774" s="206"/>
      <c r="DG774" s="206"/>
      <c r="DH774" s="206"/>
      <c r="DI774" s="206"/>
      <c r="DJ774" s="206"/>
      <c r="DK774" s="206"/>
      <c r="DL774" s="206"/>
    </row>
    <row r="775" spans="1:116" x14ac:dyDescent="0.35">
      <c r="A775" s="206"/>
      <c r="B775" s="27"/>
      <c r="C775" s="27"/>
      <c r="D775" s="27"/>
      <c r="E775" s="27"/>
      <c r="F775" s="27"/>
      <c r="G775" s="206"/>
      <c r="H775" s="206"/>
      <c r="I775" s="206"/>
      <c r="J775" s="206"/>
      <c r="K775" s="206"/>
      <c r="L775" s="206"/>
      <c r="M775" s="206"/>
      <c r="N775" s="206"/>
      <c r="O775" s="206"/>
      <c r="P775" s="206"/>
      <c r="R775" s="206"/>
      <c r="S775" s="206"/>
      <c r="T775" s="206"/>
      <c r="U775" s="206"/>
      <c r="V775" s="206"/>
      <c r="W775" s="206"/>
      <c r="X775" s="206"/>
      <c r="Y775" s="206"/>
      <c r="Z775" s="206"/>
      <c r="AA775" s="206"/>
      <c r="AB775" s="206"/>
      <c r="AC775" s="206"/>
      <c r="AD775" s="206"/>
      <c r="AE775" s="206"/>
      <c r="AF775" s="206"/>
      <c r="AG775" s="206"/>
      <c r="AH775" s="206"/>
      <c r="AI775" s="206"/>
      <c r="AJ775" s="206"/>
      <c r="AK775" s="206"/>
      <c r="AL775" s="206"/>
      <c r="AM775" s="206"/>
      <c r="AN775" s="206"/>
      <c r="AO775" s="206"/>
      <c r="AP775" s="206"/>
      <c r="AQ775" s="206"/>
      <c r="AR775" s="206"/>
      <c r="AS775" s="206"/>
      <c r="AT775" s="206"/>
      <c r="AU775" s="206"/>
      <c r="AV775" s="206"/>
      <c r="AW775" s="206"/>
      <c r="AX775" s="206"/>
      <c r="AY775" s="206"/>
      <c r="AZ775" s="206"/>
      <c r="BA775" s="206"/>
      <c r="BB775" s="206"/>
      <c r="BC775" s="206"/>
      <c r="BD775" s="206"/>
      <c r="BE775" s="206"/>
      <c r="BF775" s="206"/>
      <c r="BG775" s="206"/>
      <c r="BH775" s="206"/>
      <c r="BI775" s="206"/>
      <c r="BJ775" s="206"/>
      <c r="BK775" s="206"/>
      <c r="BL775" s="206"/>
      <c r="BM775" s="206"/>
      <c r="BN775" s="206"/>
      <c r="BO775" s="206"/>
      <c r="BP775" s="206"/>
      <c r="BQ775" s="206"/>
      <c r="BR775" s="206"/>
      <c r="BS775" s="206"/>
      <c r="BT775" s="206"/>
      <c r="BU775" s="206"/>
      <c r="BV775" s="206"/>
      <c r="BW775" s="206"/>
      <c r="BX775" s="206"/>
      <c r="BY775" s="206"/>
      <c r="BZ775" s="206"/>
      <c r="CA775" s="206"/>
      <c r="CB775" s="206"/>
      <c r="CC775" s="206"/>
      <c r="CD775" s="206"/>
      <c r="CE775" s="206"/>
      <c r="CF775" s="206"/>
      <c r="CG775" s="206"/>
      <c r="CH775" s="206"/>
      <c r="CI775" s="206"/>
      <c r="CJ775" s="206"/>
      <c r="CK775" s="206"/>
      <c r="CL775" s="206"/>
      <c r="CN775" s="206"/>
      <c r="CO775" s="206"/>
      <c r="CP775" s="206"/>
      <c r="CQ775" s="206"/>
      <c r="CR775" s="206"/>
      <c r="CS775" s="206"/>
      <c r="CT775" s="206"/>
      <c r="CU775" s="206"/>
      <c r="CV775" s="206"/>
      <c r="CW775" s="206"/>
      <c r="CX775" s="206"/>
      <c r="CY775" s="206"/>
      <c r="CZ775" s="206"/>
      <c r="DA775" s="206"/>
      <c r="DB775" s="206"/>
      <c r="DC775" s="206"/>
      <c r="DD775" s="206"/>
      <c r="DE775" s="206"/>
      <c r="DF775" s="206"/>
      <c r="DG775" s="206"/>
      <c r="DH775" s="206"/>
      <c r="DI775" s="206"/>
      <c r="DJ775" s="206"/>
      <c r="DK775" s="206"/>
      <c r="DL775" s="206"/>
    </row>
    <row r="776" spans="1:116" x14ac:dyDescent="0.35">
      <c r="A776" s="206"/>
      <c r="B776" s="27"/>
      <c r="C776" s="27"/>
      <c r="D776" s="27"/>
      <c r="E776" s="27"/>
      <c r="F776" s="27"/>
      <c r="G776" s="206"/>
      <c r="H776" s="206"/>
      <c r="I776" s="206"/>
      <c r="J776" s="206"/>
      <c r="K776" s="206"/>
      <c r="L776" s="206"/>
      <c r="M776" s="206"/>
      <c r="N776" s="206"/>
      <c r="O776" s="206"/>
      <c r="P776" s="206"/>
      <c r="R776" s="206"/>
      <c r="S776" s="206"/>
      <c r="T776" s="206"/>
      <c r="U776" s="206"/>
      <c r="V776" s="206"/>
      <c r="W776" s="206"/>
      <c r="X776" s="206"/>
      <c r="Y776" s="206"/>
      <c r="Z776" s="206"/>
      <c r="AA776" s="206"/>
      <c r="AB776" s="206"/>
      <c r="AC776" s="206"/>
      <c r="AD776" s="206"/>
      <c r="AE776" s="206"/>
      <c r="AF776" s="206"/>
      <c r="AG776" s="206"/>
      <c r="AH776" s="206"/>
      <c r="AI776" s="206"/>
      <c r="AJ776" s="206"/>
      <c r="AK776" s="206"/>
      <c r="AL776" s="206"/>
      <c r="AM776" s="206"/>
      <c r="AN776" s="206"/>
      <c r="AO776" s="206"/>
      <c r="AP776" s="206"/>
      <c r="AQ776" s="206"/>
      <c r="AR776" s="206"/>
      <c r="AS776" s="206"/>
      <c r="AT776" s="206"/>
      <c r="AU776" s="206"/>
      <c r="AV776" s="206"/>
      <c r="AW776" s="206"/>
      <c r="AX776" s="206"/>
      <c r="AY776" s="206"/>
      <c r="AZ776" s="206"/>
      <c r="BA776" s="206"/>
      <c r="BB776" s="206"/>
      <c r="BC776" s="206"/>
      <c r="BD776" s="206"/>
      <c r="BE776" s="206"/>
      <c r="BF776" s="206"/>
      <c r="BG776" s="206"/>
      <c r="BH776" s="206"/>
      <c r="BI776" s="206"/>
      <c r="BJ776" s="206"/>
      <c r="BK776" s="206"/>
      <c r="BL776" s="206"/>
      <c r="BM776" s="206"/>
      <c r="BN776" s="206"/>
      <c r="BO776" s="206"/>
      <c r="BP776" s="206"/>
      <c r="BQ776" s="206"/>
      <c r="BR776" s="206"/>
      <c r="BS776" s="206"/>
      <c r="BT776" s="206"/>
      <c r="BU776" s="206"/>
      <c r="BV776" s="206"/>
      <c r="BW776" s="206"/>
      <c r="BX776" s="206"/>
      <c r="BY776" s="206"/>
      <c r="BZ776" s="206"/>
      <c r="CA776" s="206"/>
      <c r="CB776" s="206"/>
      <c r="CC776" s="206"/>
      <c r="CD776" s="206"/>
      <c r="CE776" s="206"/>
      <c r="CF776" s="206"/>
      <c r="CG776" s="206"/>
      <c r="CH776" s="206"/>
      <c r="CI776" s="206"/>
      <c r="CJ776" s="206"/>
      <c r="CK776" s="206"/>
      <c r="CL776" s="206"/>
      <c r="CN776" s="206"/>
      <c r="CO776" s="206"/>
      <c r="CP776" s="206"/>
      <c r="CQ776" s="206"/>
      <c r="CR776" s="206"/>
      <c r="CS776" s="206"/>
      <c r="CT776" s="206"/>
      <c r="CU776" s="206"/>
      <c r="CV776" s="206"/>
      <c r="CW776" s="206"/>
      <c r="CX776" s="206"/>
      <c r="CY776" s="206"/>
      <c r="CZ776" s="206"/>
      <c r="DA776" s="206"/>
      <c r="DB776" s="206"/>
      <c r="DC776" s="206"/>
      <c r="DD776" s="206"/>
      <c r="DE776" s="206"/>
      <c r="DF776" s="206"/>
      <c r="DG776" s="206"/>
      <c r="DH776" s="206"/>
      <c r="DI776" s="206"/>
      <c r="DJ776" s="206"/>
      <c r="DK776" s="206"/>
      <c r="DL776" s="206"/>
    </row>
    <row r="777" spans="1:116" x14ac:dyDescent="0.35">
      <c r="A777" s="206"/>
      <c r="B777" s="27"/>
      <c r="C777" s="27"/>
      <c r="D777" s="27"/>
      <c r="E777" s="27"/>
      <c r="F777" s="27"/>
      <c r="G777" s="206"/>
      <c r="H777" s="206"/>
      <c r="I777" s="206"/>
      <c r="J777" s="206"/>
      <c r="K777" s="206"/>
      <c r="L777" s="206"/>
      <c r="M777" s="206"/>
      <c r="N777" s="206"/>
      <c r="O777" s="206"/>
      <c r="P777" s="206"/>
      <c r="R777" s="206"/>
      <c r="S777" s="206"/>
      <c r="T777" s="206"/>
      <c r="U777" s="206"/>
      <c r="V777" s="206"/>
      <c r="W777" s="206"/>
      <c r="X777" s="206"/>
      <c r="Y777" s="206"/>
      <c r="Z777" s="206"/>
      <c r="AA777" s="206"/>
      <c r="AB777" s="206"/>
      <c r="AC777" s="206"/>
      <c r="AD777" s="206"/>
      <c r="AE777" s="206"/>
      <c r="AF777" s="206"/>
      <c r="AG777" s="206"/>
      <c r="AH777" s="206"/>
      <c r="AI777" s="206"/>
      <c r="AJ777" s="206"/>
      <c r="AK777" s="206"/>
      <c r="AL777" s="206"/>
      <c r="AM777" s="206"/>
      <c r="AN777" s="206"/>
      <c r="AO777" s="206"/>
      <c r="AP777" s="206"/>
      <c r="AQ777" s="206"/>
      <c r="AR777" s="206"/>
      <c r="AS777" s="206"/>
      <c r="AT777" s="206"/>
      <c r="AU777" s="206"/>
      <c r="AV777" s="206"/>
      <c r="AW777" s="206"/>
      <c r="AX777" s="206"/>
      <c r="AY777" s="206"/>
      <c r="AZ777" s="206"/>
      <c r="BA777" s="206"/>
      <c r="BB777" s="206"/>
      <c r="BC777" s="206"/>
      <c r="BD777" s="206"/>
      <c r="BE777" s="206"/>
      <c r="BF777" s="206"/>
      <c r="BG777" s="206"/>
      <c r="BH777" s="206"/>
      <c r="BI777" s="206"/>
      <c r="BJ777" s="206"/>
      <c r="BK777" s="206"/>
      <c r="BL777" s="206"/>
      <c r="BM777" s="206"/>
      <c r="BN777" s="206"/>
      <c r="BO777" s="206"/>
      <c r="BP777" s="206"/>
      <c r="BQ777" s="206"/>
      <c r="BR777" s="206"/>
      <c r="BS777" s="206"/>
      <c r="BT777" s="206"/>
      <c r="BU777" s="206"/>
      <c r="BV777" s="206"/>
      <c r="BW777" s="206"/>
      <c r="BX777" s="206"/>
      <c r="BY777" s="206"/>
      <c r="BZ777" s="206"/>
      <c r="CA777" s="206"/>
      <c r="CB777" s="206"/>
      <c r="CC777" s="206"/>
      <c r="CD777" s="206"/>
      <c r="CE777" s="206"/>
      <c r="CF777" s="206"/>
      <c r="CG777" s="206"/>
      <c r="CH777" s="206"/>
      <c r="CI777" s="206"/>
      <c r="CJ777" s="206"/>
      <c r="CK777" s="206"/>
      <c r="CL777" s="206"/>
      <c r="CN777" s="206"/>
      <c r="CO777" s="206"/>
      <c r="CP777" s="206"/>
      <c r="CQ777" s="206"/>
      <c r="CR777" s="206"/>
      <c r="CS777" s="206"/>
      <c r="CT777" s="206"/>
      <c r="CU777" s="206"/>
      <c r="CV777" s="206"/>
      <c r="CW777" s="206"/>
      <c r="CX777" s="206"/>
      <c r="CY777" s="206"/>
      <c r="CZ777" s="206"/>
      <c r="DA777" s="206"/>
      <c r="DB777" s="206"/>
      <c r="DC777" s="206"/>
      <c r="DD777" s="206"/>
      <c r="DE777" s="206"/>
      <c r="DF777" s="206"/>
      <c r="DG777" s="206"/>
      <c r="DH777" s="206"/>
      <c r="DI777" s="206"/>
      <c r="DJ777" s="206"/>
      <c r="DK777" s="206"/>
      <c r="DL777" s="206"/>
    </row>
    <row r="778" spans="1:116" x14ac:dyDescent="0.35">
      <c r="A778" s="206"/>
      <c r="B778" s="27"/>
      <c r="C778" s="27"/>
      <c r="D778" s="27"/>
      <c r="E778" s="27"/>
      <c r="F778" s="27"/>
      <c r="G778" s="206"/>
      <c r="H778" s="206"/>
      <c r="I778" s="206"/>
      <c r="J778" s="206"/>
      <c r="K778" s="206"/>
      <c r="L778" s="206"/>
      <c r="M778" s="206"/>
      <c r="N778" s="206"/>
      <c r="O778" s="206"/>
      <c r="P778" s="206"/>
      <c r="R778" s="206"/>
      <c r="S778" s="206"/>
      <c r="T778" s="206"/>
      <c r="U778" s="206"/>
      <c r="V778" s="206"/>
      <c r="W778" s="206"/>
      <c r="X778" s="206"/>
      <c r="Y778" s="206"/>
      <c r="Z778" s="206"/>
      <c r="AA778" s="206"/>
      <c r="AB778" s="206"/>
      <c r="AC778" s="206"/>
      <c r="AD778" s="206"/>
      <c r="AE778" s="206"/>
      <c r="AF778" s="206"/>
      <c r="AG778" s="206"/>
      <c r="AH778" s="206"/>
      <c r="AI778" s="206"/>
      <c r="AJ778" s="206"/>
      <c r="AK778" s="206"/>
      <c r="AL778" s="206"/>
      <c r="AM778" s="206"/>
      <c r="AN778" s="206"/>
      <c r="AO778" s="206"/>
      <c r="AP778" s="206"/>
      <c r="AQ778" s="206"/>
      <c r="AR778" s="206"/>
      <c r="AS778" s="206"/>
      <c r="AT778" s="206"/>
      <c r="AU778" s="206"/>
      <c r="AV778" s="206"/>
      <c r="AW778" s="206"/>
      <c r="AX778" s="206"/>
      <c r="AY778" s="206"/>
      <c r="AZ778" s="206"/>
      <c r="BA778" s="206"/>
      <c r="BB778" s="206"/>
      <c r="BC778" s="206"/>
      <c r="BD778" s="206"/>
      <c r="BE778" s="206"/>
      <c r="BF778" s="206"/>
      <c r="BG778" s="206"/>
      <c r="BH778" s="206"/>
      <c r="BI778" s="206"/>
      <c r="BJ778" s="206"/>
      <c r="BK778" s="206"/>
      <c r="BL778" s="206"/>
      <c r="BM778" s="206"/>
      <c r="BN778" s="206"/>
      <c r="BO778" s="206"/>
      <c r="BP778" s="206"/>
      <c r="BQ778" s="206"/>
      <c r="BR778" s="206"/>
      <c r="BS778" s="206"/>
      <c r="BT778" s="206"/>
      <c r="BU778" s="206"/>
      <c r="BV778" s="206"/>
      <c r="BW778" s="206"/>
      <c r="BX778" s="206"/>
      <c r="BY778" s="206"/>
      <c r="BZ778" s="206"/>
      <c r="CA778" s="206"/>
      <c r="CB778" s="206"/>
      <c r="CC778" s="206"/>
      <c r="CD778" s="206"/>
      <c r="CE778" s="206"/>
      <c r="CF778" s="206"/>
      <c r="CG778" s="206"/>
      <c r="CH778" s="206"/>
      <c r="CI778" s="206"/>
      <c r="CJ778" s="206"/>
      <c r="CK778" s="206"/>
      <c r="CL778" s="206"/>
      <c r="CN778" s="206"/>
      <c r="CO778" s="206"/>
      <c r="CP778" s="206"/>
      <c r="CQ778" s="206"/>
      <c r="CR778" s="206"/>
      <c r="CS778" s="206"/>
      <c r="CT778" s="206"/>
      <c r="CU778" s="206"/>
      <c r="CV778" s="206"/>
      <c r="CW778" s="206"/>
      <c r="CX778" s="206"/>
      <c r="CY778" s="206"/>
      <c r="CZ778" s="206"/>
      <c r="DA778" s="206"/>
      <c r="DB778" s="206"/>
      <c r="DC778" s="206"/>
      <c r="DD778" s="206"/>
      <c r="DE778" s="206"/>
      <c r="DF778" s="206"/>
      <c r="DG778" s="206"/>
      <c r="DH778" s="206"/>
      <c r="DI778" s="206"/>
      <c r="DJ778" s="206"/>
      <c r="DK778" s="206"/>
      <c r="DL778" s="206"/>
    </row>
    <row r="779" spans="1:116" x14ac:dyDescent="0.35">
      <c r="A779" s="164"/>
      <c r="G779" s="206"/>
      <c r="H779" s="164"/>
      <c r="I779" s="205"/>
      <c r="J779" s="205"/>
      <c r="K779" s="164"/>
      <c r="L779" s="164"/>
      <c r="M779" s="164"/>
      <c r="N779" s="164"/>
      <c r="O779" s="164"/>
      <c r="P779" s="164"/>
      <c r="R779" s="204"/>
      <c r="S779" s="204"/>
      <c r="T779" s="204"/>
      <c r="U779" s="204"/>
      <c r="V779" s="204"/>
      <c r="W779" s="204"/>
      <c r="X779" s="204"/>
      <c r="Y779" s="204"/>
      <c r="Z779" s="204"/>
      <c r="AA779" s="204"/>
      <c r="AB779" s="204"/>
      <c r="AC779" s="204"/>
      <c r="AD779" s="204"/>
      <c r="AE779" s="204"/>
      <c r="AF779" s="204"/>
      <c r="AG779" s="204"/>
      <c r="AH779" s="204"/>
      <c r="AI779" s="204"/>
      <c r="AJ779" s="204"/>
      <c r="AK779" s="204"/>
      <c r="AL779" s="204"/>
      <c r="AM779" s="204"/>
      <c r="AN779" s="204"/>
      <c r="AO779" s="204"/>
      <c r="AP779" s="204"/>
      <c r="AQ779" s="204"/>
      <c r="AR779" s="204"/>
      <c r="AS779" s="204"/>
      <c r="AT779" s="204"/>
      <c r="AU779" s="204"/>
      <c r="AV779" s="204"/>
      <c r="AW779" s="204"/>
      <c r="AX779" s="204"/>
      <c r="AY779" s="204"/>
      <c r="AZ779" s="204"/>
      <c r="BA779" s="204"/>
      <c r="BB779" s="204"/>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N779" s="205"/>
      <c r="CO779" s="204"/>
      <c r="CP779" s="204"/>
      <c r="CQ779" s="204"/>
      <c r="CR779" s="204"/>
      <c r="CS779" s="204"/>
      <c r="CT779" s="204"/>
      <c r="CU779" s="204"/>
      <c r="CV779" s="204"/>
      <c r="CW779" s="204"/>
      <c r="CX779" s="204"/>
      <c r="CY779" s="204"/>
      <c r="CZ779" s="204"/>
      <c r="DA779" s="204"/>
      <c r="DB779" s="204"/>
      <c r="DC779" s="204"/>
      <c r="DD779" s="204"/>
      <c r="DE779" s="204"/>
      <c r="DF779" s="204"/>
      <c r="DG779" s="204"/>
      <c r="DH779" s="204"/>
      <c r="DI779" s="204"/>
      <c r="DJ779" s="204"/>
      <c r="DK779" s="204"/>
      <c r="DL779" s="204"/>
    </row>
    <row r="780" spans="1:116" x14ac:dyDescent="0.35">
      <c r="A780" s="164"/>
      <c r="G780" s="206"/>
      <c r="H780" s="164"/>
      <c r="I780" s="205"/>
      <c r="J780" s="205"/>
      <c r="K780" s="164"/>
      <c r="L780" s="164"/>
      <c r="M780" s="164"/>
      <c r="N780" s="164"/>
      <c r="O780" s="164"/>
      <c r="P780" s="164"/>
      <c r="R780" s="204"/>
      <c r="S780" s="204"/>
      <c r="T780" s="204"/>
      <c r="U780" s="204"/>
      <c r="V780" s="204"/>
      <c r="W780" s="204"/>
      <c r="X780" s="204"/>
      <c r="Y780" s="204"/>
      <c r="Z780" s="204"/>
      <c r="AA780" s="204"/>
      <c r="AB780" s="204"/>
      <c r="AC780" s="204"/>
      <c r="AD780" s="204"/>
      <c r="AE780" s="204"/>
      <c r="AF780" s="204"/>
      <c r="AG780" s="204"/>
      <c r="AH780" s="204"/>
      <c r="AI780" s="204"/>
      <c r="AJ780" s="204"/>
      <c r="AK780" s="204"/>
      <c r="AL780" s="204"/>
      <c r="AM780" s="204"/>
      <c r="AN780" s="204"/>
      <c r="AO780" s="204"/>
      <c r="AP780" s="204"/>
      <c r="AQ780" s="204"/>
      <c r="AR780" s="204"/>
      <c r="AS780" s="204"/>
      <c r="AT780" s="204"/>
      <c r="AU780" s="204"/>
      <c r="AV780" s="204"/>
      <c r="AW780" s="204"/>
      <c r="AX780" s="204"/>
      <c r="AY780" s="204"/>
      <c r="AZ780" s="204"/>
      <c r="BA780" s="204"/>
      <c r="BB780" s="204"/>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N780" s="205"/>
      <c r="CO780" s="204"/>
      <c r="CP780" s="204"/>
      <c r="CQ780" s="204"/>
      <c r="CR780" s="204"/>
      <c r="CS780" s="204"/>
      <c r="CT780" s="204"/>
      <c r="CU780" s="204"/>
      <c r="CV780" s="204"/>
      <c r="CW780" s="204"/>
      <c r="CX780" s="204"/>
      <c r="CY780" s="204"/>
      <c r="CZ780" s="204"/>
      <c r="DA780" s="204"/>
      <c r="DB780" s="204"/>
      <c r="DC780" s="204"/>
      <c r="DD780" s="204"/>
      <c r="DE780" s="204"/>
      <c r="DF780" s="204"/>
      <c r="DG780" s="204"/>
      <c r="DH780" s="204"/>
      <c r="DI780" s="204"/>
      <c r="DJ780" s="204"/>
      <c r="DK780" s="204"/>
      <c r="DL780" s="204"/>
    </row>
    <row r="781" spans="1:116" x14ac:dyDescent="0.35">
      <c r="A781" s="164"/>
      <c r="G781" s="204"/>
      <c r="H781" s="164"/>
      <c r="I781" s="205"/>
      <c r="J781" s="205"/>
      <c r="K781" s="164"/>
      <c r="L781" s="164"/>
      <c r="M781" s="164"/>
      <c r="N781" s="164"/>
      <c r="O781" s="164"/>
      <c r="P781" s="164"/>
      <c r="R781" s="204"/>
      <c r="S781" s="204"/>
      <c r="T781" s="204"/>
      <c r="U781" s="204"/>
      <c r="V781" s="204"/>
      <c r="W781" s="204"/>
      <c r="X781" s="204"/>
      <c r="Y781" s="204"/>
      <c r="Z781" s="204"/>
      <c r="AA781" s="204"/>
      <c r="AB781" s="204"/>
      <c r="AC781" s="204"/>
      <c r="AD781" s="204"/>
      <c r="AE781" s="204"/>
      <c r="AF781" s="204"/>
      <c r="AG781" s="204"/>
      <c r="AH781" s="204"/>
      <c r="AI781" s="204"/>
      <c r="AJ781" s="204"/>
      <c r="AK781" s="204"/>
      <c r="AL781" s="204"/>
      <c r="AM781" s="204"/>
      <c r="AN781" s="204"/>
      <c r="AO781" s="204"/>
      <c r="AP781" s="204"/>
      <c r="AQ781" s="204"/>
      <c r="AR781" s="204"/>
      <c r="AS781" s="204"/>
      <c r="AT781" s="204"/>
      <c r="AU781" s="204"/>
      <c r="AV781" s="204"/>
      <c r="AW781" s="204"/>
      <c r="AX781" s="204"/>
      <c r="AY781" s="204"/>
      <c r="AZ781" s="204"/>
      <c r="BA781" s="204"/>
      <c r="BB781" s="204"/>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N781" s="205"/>
      <c r="CO781" s="204"/>
      <c r="CP781" s="204"/>
      <c r="CQ781" s="204"/>
      <c r="CR781" s="204"/>
      <c r="CS781" s="204"/>
      <c r="CT781" s="204"/>
      <c r="CU781" s="204"/>
      <c r="CV781" s="204"/>
      <c r="CW781" s="204"/>
      <c r="CX781" s="204"/>
      <c r="CY781" s="204"/>
      <c r="CZ781" s="204"/>
      <c r="DA781" s="204"/>
      <c r="DB781" s="204"/>
      <c r="DC781" s="204"/>
      <c r="DD781" s="204"/>
      <c r="DE781" s="204"/>
      <c r="DF781" s="204"/>
      <c r="DG781" s="204"/>
      <c r="DH781" s="204"/>
      <c r="DI781" s="204"/>
      <c r="DJ781" s="204"/>
      <c r="DK781" s="204"/>
      <c r="DL781" s="204"/>
    </row>
    <row r="782" spans="1:116" x14ac:dyDescent="0.35">
      <c r="A782" s="164"/>
      <c r="G782" s="204"/>
      <c r="H782" s="164"/>
      <c r="I782" s="205"/>
      <c r="J782" s="205"/>
      <c r="K782" s="164"/>
      <c r="L782" s="164"/>
      <c r="M782" s="164"/>
      <c r="N782" s="164"/>
      <c r="O782" s="164"/>
      <c r="P782" s="164"/>
      <c r="R782" s="204"/>
      <c r="S782" s="204"/>
      <c r="T782" s="204"/>
      <c r="U782" s="204"/>
      <c r="V782" s="204"/>
      <c r="W782" s="204"/>
      <c r="X782" s="204"/>
      <c r="Y782" s="204"/>
      <c r="Z782" s="204"/>
      <c r="AA782" s="204"/>
      <c r="AB782" s="204"/>
      <c r="AC782" s="204"/>
      <c r="AD782" s="204"/>
      <c r="AE782" s="204"/>
      <c r="AF782" s="204"/>
      <c r="AG782" s="204"/>
      <c r="AH782" s="204"/>
      <c r="AI782" s="204"/>
      <c r="AJ782" s="204"/>
      <c r="AK782" s="204"/>
      <c r="AL782" s="204"/>
      <c r="AM782" s="204"/>
      <c r="AN782" s="204"/>
      <c r="AO782" s="204"/>
      <c r="AP782" s="204"/>
      <c r="AQ782" s="204"/>
      <c r="AR782" s="204"/>
      <c r="AS782" s="204"/>
      <c r="AT782" s="204"/>
      <c r="AU782" s="204"/>
      <c r="AV782" s="204"/>
      <c r="AW782" s="204"/>
      <c r="AX782" s="204"/>
      <c r="AY782" s="204"/>
      <c r="AZ782" s="204"/>
      <c r="BA782" s="204"/>
      <c r="BB782" s="204"/>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N782" s="205"/>
      <c r="CO782" s="204"/>
      <c r="CP782" s="204"/>
      <c r="CQ782" s="204"/>
      <c r="CR782" s="204"/>
      <c r="CS782" s="204"/>
      <c r="CT782" s="204"/>
      <c r="CU782" s="204"/>
      <c r="CV782" s="204"/>
      <c r="CW782" s="204"/>
      <c r="CX782" s="204"/>
      <c r="CY782" s="204"/>
      <c r="CZ782" s="204"/>
      <c r="DA782" s="204"/>
      <c r="DB782" s="204"/>
      <c r="DC782" s="204"/>
      <c r="DD782" s="204"/>
      <c r="DE782" s="204"/>
      <c r="DF782" s="204"/>
      <c r="DG782" s="204"/>
      <c r="DH782" s="204"/>
      <c r="DI782" s="204"/>
      <c r="DJ782" s="204"/>
      <c r="DK782" s="204"/>
      <c r="DL782" s="204"/>
    </row>
    <row r="783" spans="1:116" x14ac:dyDescent="0.35">
      <c r="A783" s="164"/>
      <c r="G783" s="204"/>
      <c r="H783" s="164"/>
      <c r="I783" s="205"/>
      <c r="J783" s="205"/>
      <c r="K783" s="164"/>
      <c r="L783" s="164"/>
      <c r="M783" s="164"/>
      <c r="N783" s="164"/>
      <c r="O783" s="164"/>
      <c r="P783" s="164"/>
      <c r="R783" s="204"/>
      <c r="S783" s="204"/>
      <c r="T783" s="204"/>
      <c r="U783" s="204"/>
      <c r="V783" s="204"/>
      <c r="W783" s="204"/>
      <c r="X783" s="204"/>
      <c r="Y783" s="204"/>
      <c r="Z783" s="204"/>
      <c r="AA783" s="204"/>
      <c r="AB783" s="204"/>
      <c r="AC783" s="204"/>
      <c r="AD783" s="204"/>
      <c r="AE783" s="204"/>
      <c r="AF783" s="204"/>
      <c r="AG783" s="204"/>
      <c r="AH783" s="204"/>
      <c r="AI783" s="204"/>
      <c r="AJ783" s="204"/>
      <c r="AK783" s="204"/>
      <c r="AL783" s="204"/>
      <c r="AM783" s="204"/>
      <c r="AN783" s="204"/>
      <c r="AO783" s="204"/>
      <c r="AP783" s="204"/>
      <c r="AQ783" s="204"/>
      <c r="AR783" s="204"/>
      <c r="AS783" s="204"/>
      <c r="AT783" s="204"/>
      <c r="AU783" s="204"/>
      <c r="AV783" s="204"/>
      <c r="AW783" s="204"/>
      <c r="AX783" s="204"/>
      <c r="AY783" s="204"/>
      <c r="AZ783" s="204"/>
      <c r="BA783" s="204"/>
      <c r="BB783" s="204"/>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N783" s="205"/>
      <c r="CO783" s="204"/>
      <c r="CP783" s="204"/>
      <c r="CQ783" s="204"/>
      <c r="CR783" s="204"/>
      <c r="CS783" s="204"/>
      <c r="CT783" s="204"/>
      <c r="CU783" s="204"/>
      <c r="CV783" s="204"/>
      <c r="CW783" s="204"/>
      <c r="CX783" s="204"/>
      <c r="CY783" s="204"/>
      <c r="CZ783" s="204"/>
      <c r="DA783" s="204"/>
      <c r="DB783" s="204"/>
      <c r="DC783" s="204"/>
      <c r="DD783" s="204"/>
      <c r="DE783" s="204"/>
      <c r="DF783" s="204"/>
      <c r="DG783" s="204"/>
      <c r="DH783" s="204"/>
      <c r="DI783" s="204"/>
      <c r="DJ783" s="204"/>
      <c r="DK783" s="204"/>
      <c r="DL783" s="204"/>
    </row>
    <row r="784" spans="1:116" x14ac:dyDescent="0.35">
      <c r="A784" s="164"/>
      <c r="G784" s="204"/>
      <c r="H784" s="164"/>
      <c r="I784" s="205"/>
      <c r="J784" s="205"/>
      <c r="K784" s="164"/>
      <c r="L784" s="164"/>
      <c r="M784" s="164"/>
      <c r="N784" s="164"/>
      <c r="O784" s="164"/>
      <c r="P784" s="164"/>
      <c r="R784" s="204"/>
      <c r="S784" s="204"/>
      <c r="T784" s="204"/>
      <c r="U784" s="204"/>
      <c r="V784" s="204"/>
      <c r="W784" s="204"/>
      <c r="X784" s="204"/>
      <c r="Y784" s="204"/>
      <c r="Z784" s="204"/>
      <c r="AA784" s="204"/>
      <c r="AB784" s="204"/>
      <c r="AC784" s="204"/>
      <c r="AD784" s="204"/>
      <c r="AE784" s="204"/>
      <c r="AF784" s="204"/>
      <c r="AG784" s="204"/>
      <c r="AH784" s="204"/>
      <c r="AI784" s="204"/>
      <c r="AJ784" s="204"/>
      <c r="AK784" s="204"/>
      <c r="AL784" s="204"/>
      <c r="AM784" s="204"/>
      <c r="AN784" s="204"/>
      <c r="AO784" s="204"/>
      <c r="AP784" s="204"/>
      <c r="AQ784" s="204"/>
      <c r="AR784" s="204"/>
      <c r="AS784" s="204"/>
      <c r="AT784" s="204"/>
      <c r="AU784" s="204"/>
      <c r="AV784" s="204"/>
      <c r="AW784" s="204"/>
      <c r="AX784" s="204"/>
      <c r="AY784" s="204"/>
      <c r="AZ784" s="204"/>
      <c r="BA784" s="204"/>
      <c r="BB784" s="204"/>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N784" s="205"/>
      <c r="CO784" s="204"/>
      <c r="CP784" s="204"/>
      <c r="CQ784" s="204"/>
      <c r="CR784" s="204"/>
      <c r="CS784" s="204"/>
      <c r="CT784" s="204"/>
      <c r="CU784" s="204"/>
      <c r="CV784" s="204"/>
      <c r="CW784" s="204"/>
      <c r="CX784" s="204"/>
      <c r="CY784" s="204"/>
      <c r="CZ784" s="204"/>
      <c r="DA784" s="204"/>
      <c r="DB784" s="204"/>
      <c r="DC784" s="204"/>
      <c r="DD784" s="204"/>
      <c r="DE784" s="204"/>
      <c r="DF784" s="204"/>
      <c r="DG784" s="204"/>
      <c r="DH784" s="204"/>
      <c r="DI784" s="204"/>
      <c r="DJ784" s="204"/>
      <c r="DK784" s="204"/>
      <c r="DL784" s="204"/>
    </row>
    <row r="785" spans="1:116" x14ac:dyDescent="0.35">
      <c r="A785" s="164"/>
      <c r="G785" s="204"/>
      <c r="H785" s="164"/>
      <c r="I785" s="205"/>
      <c r="J785" s="205"/>
      <c r="K785" s="164"/>
      <c r="L785" s="164"/>
      <c r="M785" s="164"/>
      <c r="N785" s="164"/>
      <c r="O785" s="164"/>
      <c r="P785" s="164"/>
      <c r="R785" s="204"/>
      <c r="S785" s="204"/>
      <c r="T785" s="204"/>
      <c r="U785" s="204"/>
      <c r="V785" s="204"/>
      <c r="W785" s="204"/>
      <c r="X785" s="204"/>
      <c r="Y785" s="204"/>
      <c r="Z785" s="204"/>
      <c r="AA785" s="204"/>
      <c r="AB785" s="204"/>
      <c r="AC785" s="204"/>
      <c r="AD785" s="204"/>
      <c r="AE785" s="204"/>
      <c r="AF785" s="204"/>
      <c r="AG785" s="204"/>
      <c r="AH785" s="204"/>
      <c r="AI785" s="204"/>
      <c r="AJ785" s="204"/>
      <c r="AK785" s="204"/>
      <c r="AL785" s="204"/>
      <c r="AM785" s="204"/>
      <c r="AN785" s="204"/>
      <c r="AO785" s="204"/>
      <c r="AP785" s="204"/>
      <c r="AQ785" s="204"/>
      <c r="AR785" s="204"/>
      <c r="AS785" s="204"/>
      <c r="AT785" s="204"/>
      <c r="AU785" s="204"/>
      <c r="AV785" s="204"/>
      <c r="AW785" s="204"/>
      <c r="AX785" s="204"/>
      <c r="AY785" s="204"/>
      <c r="AZ785" s="204"/>
      <c r="BA785" s="204"/>
      <c r="BB785" s="204"/>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N785" s="205"/>
      <c r="CO785" s="204"/>
      <c r="CP785" s="204"/>
      <c r="CQ785" s="204"/>
      <c r="CR785" s="204"/>
      <c r="CS785" s="204"/>
      <c r="CT785" s="204"/>
      <c r="CU785" s="204"/>
      <c r="CV785" s="204"/>
      <c r="CW785" s="204"/>
      <c r="CX785" s="204"/>
      <c r="CY785" s="204"/>
      <c r="CZ785" s="204"/>
      <c r="DA785" s="204"/>
      <c r="DB785" s="204"/>
      <c r="DC785" s="204"/>
      <c r="DD785" s="204"/>
      <c r="DE785" s="204"/>
      <c r="DF785" s="204"/>
      <c r="DG785" s="204"/>
      <c r="DH785" s="204"/>
      <c r="DI785" s="204"/>
      <c r="DJ785" s="204"/>
      <c r="DK785" s="204"/>
      <c r="DL785" s="204"/>
    </row>
    <row r="786" spans="1:116" x14ac:dyDescent="0.35">
      <c r="A786" s="164"/>
      <c r="G786" s="204"/>
      <c r="H786" s="164"/>
      <c r="I786" s="205"/>
      <c r="J786" s="205"/>
      <c r="K786" s="164"/>
      <c r="L786" s="164"/>
      <c r="M786" s="164"/>
      <c r="N786" s="164"/>
      <c r="O786" s="164"/>
      <c r="P786" s="164"/>
      <c r="R786" s="204"/>
      <c r="S786" s="204"/>
      <c r="T786" s="204"/>
      <c r="U786" s="204"/>
      <c r="V786" s="204"/>
      <c r="W786" s="204"/>
      <c r="X786" s="204"/>
      <c r="Y786" s="204"/>
      <c r="Z786" s="204"/>
      <c r="AA786" s="204"/>
      <c r="AB786" s="204"/>
      <c r="AC786" s="204"/>
      <c r="AD786" s="204"/>
      <c r="AE786" s="204"/>
      <c r="AF786" s="204"/>
      <c r="AG786" s="204"/>
      <c r="AH786" s="204"/>
      <c r="AI786" s="204"/>
      <c r="AJ786" s="204"/>
      <c r="AK786" s="204"/>
      <c r="AL786" s="204"/>
      <c r="AM786" s="204"/>
      <c r="AN786" s="204"/>
      <c r="AO786" s="204"/>
      <c r="AP786" s="204"/>
      <c r="AQ786" s="204"/>
      <c r="AR786" s="204"/>
      <c r="AS786" s="204"/>
      <c r="AT786" s="204"/>
      <c r="AU786" s="204"/>
      <c r="AV786" s="204"/>
      <c r="AW786" s="204"/>
      <c r="AX786" s="204"/>
      <c r="AY786" s="204"/>
      <c r="AZ786" s="204"/>
      <c r="BA786" s="204"/>
      <c r="BB786" s="204"/>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N786" s="205"/>
      <c r="CO786" s="204"/>
      <c r="CP786" s="204"/>
      <c r="CQ786" s="204"/>
      <c r="CR786" s="204"/>
      <c r="CS786" s="204"/>
      <c r="CT786" s="204"/>
      <c r="CU786" s="204"/>
      <c r="CV786" s="204"/>
      <c r="CW786" s="204"/>
      <c r="CX786" s="204"/>
      <c r="CY786" s="204"/>
      <c r="CZ786" s="204"/>
      <c r="DA786" s="204"/>
      <c r="DB786" s="204"/>
      <c r="DC786" s="204"/>
      <c r="DD786" s="204"/>
      <c r="DE786" s="204"/>
      <c r="DF786" s="204"/>
      <c r="DG786" s="204"/>
      <c r="DH786" s="204"/>
      <c r="DI786" s="204"/>
      <c r="DJ786" s="204"/>
      <c r="DK786" s="204"/>
      <c r="DL786" s="204"/>
    </row>
    <row r="787" spans="1:116" x14ac:dyDescent="0.35">
      <c r="A787" s="164"/>
      <c r="G787" s="204"/>
      <c r="H787" s="164"/>
      <c r="I787" s="205"/>
      <c r="J787" s="205"/>
      <c r="K787" s="164"/>
      <c r="L787" s="164"/>
      <c r="M787" s="164"/>
      <c r="N787" s="164"/>
      <c r="O787" s="164"/>
      <c r="P787" s="164"/>
      <c r="R787" s="204"/>
      <c r="S787" s="204"/>
      <c r="T787" s="204"/>
      <c r="U787" s="204"/>
      <c r="V787" s="204"/>
      <c r="W787" s="204"/>
      <c r="X787" s="204"/>
      <c r="Y787" s="204"/>
      <c r="Z787" s="204"/>
      <c r="AA787" s="204"/>
      <c r="AB787" s="204"/>
      <c r="AC787" s="204"/>
      <c r="AD787" s="204"/>
      <c r="AE787" s="204"/>
      <c r="AF787" s="204"/>
      <c r="AG787" s="204"/>
      <c r="AH787" s="204"/>
      <c r="AI787" s="204"/>
      <c r="AJ787" s="204"/>
      <c r="AK787" s="204"/>
      <c r="AL787" s="204"/>
      <c r="AM787" s="204"/>
      <c r="AN787" s="204"/>
      <c r="AO787" s="204"/>
      <c r="AP787" s="204"/>
      <c r="AQ787" s="204"/>
      <c r="AR787" s="204"/>
      <c r="AS787" s="204"/>
      <c r="AT787" s="204"/>
      <c r="AU787" s="204"/>
      <c r="AV787" s="204"/>
      <c r="AW787" s="204"/>
      <c r="AX787" s="204"/>
      <c r="AY787" s="204"/>
      <c r="AZ787" s="204"/>
      <c r="BA787" s="204"/>
      <c r="BB787" s="204"/>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N787" s="205"/>
      <c r="CO787" s="204"/>
      <c r="CP787" s="204"/>
      <c r="CQ787" s="204"/>
      <c r="CR787" s="204"/>
      <c r="CS787" s="204"/>
      <c r="CT787" s="204"/>
      <c r="CU787" s="204"/>
      <c r="CV787" s="204"/>
      <c r="CW787" s="204"/>
      <c r="CX787" s="204"/>
      <c r="CY787" s="204"/>
      <c r="CZ787" s="204"/>
      <c r="DA787" s="204"/>
      <c r="DB787" s="204"/>
      <c r="DC787" s="204"/>
      <c r="DD787" s="204"/>
      <c r="DE787" s="204"/>
      <c r="DF787" s="204"/>
      <c r="DG787" s="204"/>
      <c r="DH787" s="204"/>
      <c r="DI787" s="204"/>
      <c r="DJ787" s="204"/>
      <c r="DK787" s="204"/>
      <c r="DL787" s="204"/>
    </row>
    <row r="788" spans="1:116" x14ac:dyDescent="0.35">
      <c r="G788" s="204"/>
      <c r="CO788" s="8"/>
      <c r="CP788" s="8"/>
      <c r="CQ788" s="8"/>
      <c r="CR788" s="8"/>
      <c r="CS788" s="8"/>
      <c r="CT788" s="8"/>
      <c r="CU788" s="8"/>
      <c r="CV788" s="8"/>
      <c r="CW788" s="8"/>
      <c r="CX788" s="8"/>
      <c r="CY788" s="8"/>
      <c r="CZ788" s="8"/>
      <c r="DA788" s="8"/>
      <c r="DB788" s="8"/>
      <c r="DC788" s="8"/>
      <c r="DD788" s="8"/>
      <c r="DE788" s="8"/>
      <c r="DF788" s="8"/>
      <c r="DG788" s="8"/>
      <c r="DH788" s="8"/>
      <c r="DI788" s="8"/>
      <c r="DJ788" s="8"/>
      <c r="DK788" s="8"/>
      <c r="DL788" s="8"/>
    </row>
    <row r="789" spans="1:116" x14ac:dyDescent="0.35">
      <c r="A789" s="174"/>
      <c r="E789" s="8"/>
      <c r="G789" s="204"/>
      <c r="H789" s="174"/>
      <c r="I789" s="176"/>
      <c r="J789" s="176"/>
      <c r="K789" s="197"/>
      <c r="L789" s="197"/>
      <c r="M789" s="197"/>
      <c r="N789" s="197"/>
      <c r="O789" s="197"/>
      <c r="P789" s="197"/>
      <c r="R789" s="198"/>
      <c r="S789" s="174"/>
      <c r="T789" s="174"/>
      <c r="U789" s="174"/>
      <c r="V789" s="174"/>
      <c r="W789" s="174"/>
      <c r="X789" s="174"/>
      <c r="Y789" s="174"/>
      <c r="Z789" s="174"/>
      <c r="AA789" s="174"/>
      <c r="AB789" s="174"/>
      <c r="AC789" s="174"/>
      <c r="AD789" s="174"/>
      <c r="AE789" s="174"/>
      <c r="AF789" s="174"/>
      <c r="AG789" s="174"/>
      <c r="AH789" s="174"/>
      <c r="AI789" s="174"/>
      <c r="AJ789" s="174"/>
      <c r="AK789" s="174"/>
      <c r="AL789" s="174"/>
      <c r="AM789" s="174"/>
      <c r="AN789" s="174"/>
      <c r="AO789" s="174"/>
      <c r="AP789" s="174"/>
      <c r="AQ789" s="174"/>
      <c r="AR789" s="174"/>
      <c r="AS789" s="174"/>
      <c r="AT789" s="174"/>
      <c r="AU789" s="174"/>
      <c r="AV789" s="174"/>
      <c r="AW789" s="174"/>
      <c r="AX789" s="174"/>
      <c r="AY789" s="174"/>
      <c r="AZ789" s="174"/>
      <c r="BA789" s="174"/>
      <c r="BB789" s="174"/>
      <c r="BC789" s="174"/>
      <c r="BD789" s="174"/>
      <c r="BE789" s="174"/>
      <c r="BF789" s="174"/>
      <c r="BG789" s="174"/>
      <c r="BH789" s="174"/>
      <c r="BI789" s="174"/>
      <c r="BJ789" s="174"/>
      <c r="BK789" s="174"/>
      <c r="BL789" s="174"/>
      <c r="BM789" s="174"/>
      <c r="BN789" s="174"/>
      <c r="BO789" s="174"/>
      <c r="BP789" s="174"/>
      <c r="BQ789" s="174"/>
      <c r="BR789" s="174"/>
      <c r="BS789" s="174"/>
      <c r="BT789" s="174"/>
      <c r="BU789" s="174"/>
      <c r="BV789" s="174"/>
      <c r="BW789" s="174"/>
      <c r="BX789" s="174"/>
      <c r="BY789" s="174"/>
      <c r="BZ789" s="174"/>
      <c r="CA789" s="174"/>
      <c r="CB789" s="174"/>
      <c r="CC789" s="174"/>
      <c r="CD789" s="174"/>
      <c r="CE789" s="174"/>
      <c r="CF789" s="174"/>
      <c r="CG789" s="174"/>
      <c r="CH789" s="174"/>
      <c r="CI789" s="174"/>
      <c r="CJ789" s="174"/>
      <c r="CK789" s="174"/>
      <c r="CL789" s="174"/>
      <c r="CN789" s="176"/>
      <c r="CO789" s="174"/>
      <c r="CP789" s="174"/>
      <c r="CQ789" s="174"/>
      <c r="CR789" s="174"/>
      <c r="CS789" s="174"/>
      <c r="CT789" s="174"/>
      <c r="CU789" s="174"/>
      <c r="CV789" s="174"/>
      <c r="CW789" s="174"/>
      <c r="CX789" s="174"/>
      <c r="CY789" s="174"/>
      <c r="CZ789" s="174"/>
      <c r="DA789" s="174"/>
      <c r="DB789" s="174"/>
      <c r="DC789" s="174"/>
      <c r="DD789" s="174"/>
      <c r="DE789" s="174"/>
      <c r="DF789" s="174"/>
      <c r="DG789" s="174"/>
      <c r="DH789" s="174"/>
      <c r="DI789" s="174"/>
      <c r="DJ789" s="174"/>
      <c r="DK789" s="174"/>
      <c r="DL789" s="174"/>
    </row>
    <row r="790" spans="1:116" x14ac:dyDescent="0.35">
      <c r="A790" s="174"/>
      <c r="E790" s="8"/>
      <c r="H790" s="174"/>
      <c r="I790" s="176"/>
      <c r="J790" s="176"/>
      <c r="K790" s="197"/>
      <c r="L790" s="197"/>
      <c r="M790" s="197"/>
      <c r="N790" s="197"/>
      <c r="O790" s="197"/>
      <c r="P790" s="197"/>
      <c r="R790" s="198"/>
      <c r="S790" s="174"/>
      <c r="T790" s="174"/>
      <c r="U790" s="174"/>
      <c r="V790" s="174"/>
      <c r="W790" s="174"/>
      <c r="X790" s="174"/>
      <c r="Y790" s="174"/>
      <c r="Z790" s="174"/>
      <c r="AA790" s="174"/>
      <c r="AB790" s="174"/>
      <c r="AC790" s="174"/>
      <c r="AD790" s="174"/>
      <c r="AE790" s="174"/>
      <c r="AF790" s="174"/>
      <c r="AG790" s="174"/>
      <c r="AH790" s="174"/>
      <c r="AI790" s="174"/>
      <c r="AJ790" s="174"/>
      <c r="AK790" s="174"/>
      <c r="AL790" s="174"/>
      <c r="AM790" s="174"/>
      <c r="AN790" s="174"/>
      <c r="AO790" s="174"/>
      <c r="AP790" s="174"/>
      <c r="AQ790" s="174"/>
      <c r="AR790" s="174"/>
      <c r="AS790" s="174"/>
      <c r="AT790" s="174"/>
      <c r="AU790" s="174"/>
      <c r="AV790" s="174"/>
      <c r="AW790" s="174"/>
      <c r="AX790" s="174"/>
      <c r="AY790" s="174"/>
      <c r="AZ790" s="174"/>
      <c r="BA790" s="174"/>
      <c r="BB790" s="174"/>
      <c r="BC790" s="174"/>
      <c r="BD790" s="174"/>
      <c r="BE790" s="174"/>
      <c r="BF790" s="174"/>
      <c r="BG790" s="174"/>
      <c r="BH790" s="174"/>
      <c r="BI790" s="174"/>
      <c r="BJ790" s="174"/>
      <c r="BK790" s="174"/>
      <c r="BL790" s="174"/>
      <c r="BM790" s="174"/>
      <c r="BN790" s="174"/>
      <c r="BO790" s="174"/>
      <c r="BP790" s="174"/>
      <c r="BQ790" s="174"/>
      <c r="BR790" s="174"/>
      <c r="BS790" s="174"/>
      <c r="BT790" s="174"/>
      <c r="BU790" s="174"/>
      <c r="BV790" s="174"/>
      <c r="BW790" s="174"/>
      <c r="BX790" s="174"/>
      <c r="BY790" s="174"/>
      <c r="BZ790" s="174"/>
      <c r="CA790" s="174"/>
      <c r="CB790" s="174"/>
      <c r="CC790" s="174"/>
      <c r="CD790" s="174"/>
      <c r="CE790" s="174"/>
      <c r="CF790" s="174"/>
      <c r="CG790" s="174"/>
      <c r="CH790" s="174"/>
      <c r="CI790" s="174"/>
      <c r="CJ790" s="174"/>
      <c r="CK790" s="174"/>
      <c r="CL790" s="174"/>
      <c r="CN790" s="176"/>
      <c r="CO790" s="174"/>
      <c r="CP790" s="174"/>
      <c r="CQ790" s="174"/>
      <c r="CR790" s="174"/>
      <c r="CS790" s="174"/>
      <c r="CT790" s="174"/>
      <c r="CU790" s="174"/>
      <c r="CV790" s="174"/>
      <c r="CW790" s="174"/>
      <c r="CX790" s="174"/>
      <c r="CY790" s="174"/>
      <c r="CZ790" s="174"/>
      <c r="DA790" s="174"/>
      <c r="DB790" s="174"/>
      <c r="DC790" s="174"/>
      <c r="DD790" s="174"/>
      <c r="DE790" s="174"/>
      <c r="DF790" s="174"/>
      <c r="DG790" s="174"/>
      <c r="DH790" s="174"/>
      <c r="DI790" s="174"/>
      <c r="DJ790" s="174"/>
      <c r="DK790" s="174"/>
      <c r="DL790" s="174"/>
    </row>
    <row r="791" spans="1:116" x14ac:dyDescent="0.35">
      <c r="A791" s="174"/>
      <c r="E791" s="8"/>
      <c r="G791" s="175" t="s">
        <v>490</v>
      </c>
      <c r="H791" s="174"/>
      <c r="I791" s="176"/>
      <c r="J791" s="176"/>
      <c r="K791" s="197"/>
      <c r="L791" s="197"/>
      <c r="M791" s="197"/>
      <c r="N791" s="197"/>
      <c r="O791" s="197"/>
      <c r="P791" s="197"/>
      <c r="R791" s="198"/>
      <c r="S791" s="199" t="str">
        <f t="shared" ref="S791:AX791" si="914">S$20</f>
        <v>S$16</v>
      </c>
      <c r="T791" s="199" t="str">
        <f t="shared" si="914"/>
        <v>T$16</v>
      </c>
      <c r="U791" s="199" t="str">
        <f t="shared" si="914"/>
        <v>U$16</v>
      </c>
      <c r="V791" s="199" t="str">
        <f t="shared" si="914"/>
        <v>V$16</v>
      </c>
      <c r="W791" s="199" t="str">
        <f t="shared" si="914"/>
        <v>W$16</v>
      </c>
      <c r="X791" s="199" t="str">
        <f t="shared" si="914"/>
        <v>X$16</v>
      </c>
      <c r="Y791" s="199" t="str">
        <f t="shared" si="914"/>
        <v>Y$16</v>
      </c>
      <c r="Z791" s="199" t="str">
        <f t="shared" si="914"/>
        <v>Z$16</v>
      </c>
      <c r="AA791" s="199" t="str">
        <f t="shared" si="914"/>
        <v>AA$16</v>
      </c>
      <c r="AB791" s="199" t="str">
        <f t="shared" si="914"/>
        <v>AB$16</v>
      </c>
      <c r="AC791" s="199" t="str">
        <f t="shared" si="914"/>
        <v>AC$16</v>
      </c>
      <c r="AD791" s="199" t="str">
        <f t="shared" si="914"/>
        <v>AD$16</v>
      </c>
      <c r="AE791" s="199" t="str">
        <f t="shared" si="914"/>
        <v>AE$16</v>
      </c>
      <c r="AF791" s="199" t="str">
        <f t="shared" si="914"/>
        <v>AF$16</v>
      </c>
      <c r="AG791" s="199" t="str">
        <f t="shared" si="914"/>
        <v>AG$16</v>
      </c>
      <c r="AH791" s="199" t="str">
        <f t="shared" si="914"/>
        <v>AH$16</v>
      </c>
      <c r="AI791" s="199" t="str">
        <f t="shared" si="914"/>
        <v>AI$16</v>
      </c>
      <c r="AJ791" s="199" t="str">
        <f t="shared" si="914"/>
        <v>AJ$16</v>
      </c>
      <c r="AK791" s="199" t="str">
        <f t="shared" si="914"/>
        <v>AK$16</v>
      </c>
      <c r="AL791" s="199" t="str">
        <f t="shared" si="914"/>
        <v>AL$16</v>
      </c>
      <c r="AM791" s="199" t="str">
        <f t="shared" si="914"/>
        <v>AM$16</v>
      </c>
      <c r="AN791" s="199" t="str">
        <f t="shared" si="914"/>
        <v>AN$16</v>
      </c>
      <c r="AO791" s="199" t="str">
        <f t="shared" si="914"/>
        <v>AO$16</v>
      </c>
      <c r="AP791" s="199" t="str">
        <f t="shared" si="914"/>
        <v>AP$16</v>
      </c>
      <c r="AQ791" s="199" t="str">
        <f t="shared" si="914"/>
        <v>AQ$16</v>
      </c>
      <c r="AR791" s="199" t="str">
        <f t="shared" si="914"/>
        <v>AR$16</v>
      </c>
      <c r="AS791" s="199" t="str">
        <f t="shared" si="914"/>
        <v>AS$16</v>
      </c>
      <c r="AT791" s="199" t="str">
        <f t="shared" si="914"/>
        <v>AT$16</v>
      </c>
      <c r="AU791" s="199" t="str">
        <f t="shared" si="914"/>
        <v>AU$16</v>
      </c>
      <c r="AV791" s="199" t="str">
        <f t="shared" si="914"/>
        <v>AV$16</v>
      </c>
      <c r="AW791" s="199" t="str">
        <f t="shared" si="914"/>
        <v>AW$16</v>
      </c>
      <c r="AX791" s="199" t="str">
        <f t="shared" si="914"/>
        <v>AX$16</v>
      </c>
      <c r="AY791" s="199" t="str">
        <f t="shared" ref="AY791:CD791" si="915">AY$20</f>
        <v>AY$16</v>
      </c>
      <c r="AZ791" s="199" t="str">
        <f t="shared" si="915"/>
        <v>AZ$16</v>
      </c>
      <c r="BA791" s="199" t="str">
        <f t="shared" si="915"/>
        <v>BA$16</v>
      </c>
      <c r="BB791" s="199" t="str">
        <f t="shared" si="915"/>
        <v>BB$16</v>
      </c>
      <c r="BC791" s="199" t="str">
        <f t="shared" si="915"/>
        <v>BC$16</v>
      </c>
      <c r="BD791" s="199" t="str">
        <f t="shared" si="915"/>
        <v>BD$16</v>
      </c>
      <c r="BE791" s="199" t="str">
        <f t="shared" si="915"/>
        <v>BE$16</v>
      </c>
      <c r="BF791" s="199" t="str">
        <f t="shared" si="915"/>
        <v>BF$16</v>
      </c>
      <c r="BG791" s="199" t="str">
        <f t="shared" si="915"/>
        <v>BG$16</v>
      </c>
      <c r="BH791" s="199" t="str">
        <f t="shared" si="915"/>
        <v>BH$16</v>
      </c>
      <c r="BI791" s="199" t="str">
        <f t="shared" si="915"/>
        <v>BI$16</v>
      </c>
      <c r="BJ791" s="199" t="str">
        <f t="shared" si="915"/>
        <v>BJ$16</v>
      </c>
      <c r="BK791" s="199" t="str">
        <f t="shared" si="915"/>
        <v>BK$16</v>
      </c>
      <c r="BL791" s="199" t="str">
        <f t="shared" si="915"/>
        <v>BL$16</v>
      </c>
      <c r="BM791" s="199" t="str">
        <f t="shared" si="915"/>
        <v>BM$16</v>
      </c>
      <c r="BN791" s="199" t="str">
        <f t="shared" si="915"/>
        <v>BN$16</v>
      </c>
      <c r="BO791" s="199" t="str">
        <f t="shared" si="915"/>
        <v>BO$16</v>
      </c>
      <c r="BP791" s="199" t="str">
        <f t="shared" si="915"/>
        <v>BP$16</v>
      </c>
      <c r="BQ791" s="199" t="str">
        <f t="shared" si="915"/>
        <v>BQ$16</v>
      </c>
      <c r="BR791" s="199" t="str">
        <f t="shared" si="915"/>
        <v>BR$16</v>
      </c>
      <c r="BS791" s="199" t="str">
        <f t="shared" si="915"/>
        <v>BS$16</v>
      </c>
      <c r="BT791" s="199" t="str">
        <f t="shared" si="915"/>
        <v>BT$16</v>
      </c>
      <c r="BU791" s="199" t="str">
        <f t="shared" si="915"/>
        <v>BU$16</v>
      </c>
      <c r="BV791" s="199" t="str">
        <f t="shared" si="915"/>
        <v>BV$16</v>
      </c>
      <c r="BW791" s="199" t="str">
        <f t="shared" si="915"/>
        <v>BW$16</v>
      </c>
      <c r="BX791" s="199" t="str">
        <f t="shared" si="915"/>
        <v>BX$16</v>
      </c>
      <c r="BY791" s="199" t="str">
        <f t="shared" si="915"/>
        <v>BY$16</v>
      </c>
      <c r="BZ791" s="199" t="str">
        <f t="shared" si="915"/>
        <v>BZ$16</v>
      </c>
      <c r="CA791" s="199" t="str">
        <f t="shared" si="915"/>
        <v>CA$16</v>
      </c>
      <c r="CB791" s="199" t="str">
        <f t="shared" si="915"/>
        <v>CB$16</v>
      </c>
      <c r="CC791" s="199" t="str">
        <f t="shared" si="915"/>
        <v>CC$16</v>
      </c>
      <c r="CD791" s="199" t="str">
        <f t="shared" si="915"/>
        <v>CD$16</v>
      </c>
      <c r="CE791" s="199" t="str">
        <f t="shared" ref="CE791:CL791" si="916">CE$20</f>
        <v>CE$16</v>
      </c>
      <c r="CF791" s="199" t="str">
        <f t="shared" si="916"/>
        <v>CF$16</v>
      </c>
      <c r="CG791" s="199" t="str">
        <f t="shared" si="916"/>
        <v>CG$16</v>
      </c>
      <c r="CH791" s="199" t="str">
        <f t="shared" si="916"/>
        <v>CH$16</v>
      </c>
      <c r="CI791" s="199" t="str">
        <f t="shared" si="916"/>
        <v>CI$16</v>
      </c>
      <c r="CJ791" s="199" t="str">
        <f t="shared" si="916"/>
        <v>CJ$16</v>
      </c>
      <c r="CK791" s="199" t="str">
        <f t="shared" si="916"/>
        <v>CK$16</v>
      </c>
      <c r="CL791" s="199" t="str">
        <f t="shared" si="916"/>
        <v>CL$16</v>
      </c>
      <c r="CN791" s="176"/>
      <c r="CO791" s="199" t="str">
        <f t="shared" ref="CO791:DL791" si="917">CO$20</f>
        <v>CO$16</v>
      </c>
      <c r="CP791" s="199" t="str">
        <f t="shared" si="917"/>
        <v>CP$16</v>
      </c>
      <c r="CQ791" s="199" t="str">
        <f t="shared" si="917"/>
        <v>CQ$16</v>
      </c>
      <c r="CR791" s="199" t="str">
        <f t="shared" si="917"/>
        <v>CR$16</v>
      </c>
      <c r="CS791" s="199" t="str">
        <f t="shared" si="917"/>
        <v>CS$16</v>
      </c>
      <c r="CT791" s="199" t="str">
        <f t="shared" si="917"/>
        <v>CT$16</v>
      </c>
      <c r="CU791" s="199" t="str">
        <f t="shared" si="917"/>
        <v>CU$16</v>
      </c>
      <c r="CV791" s="199" t="str">
        <f t="shared" si="917"/>
        <v>CV$16</v>
      </c>
      <c r="CW791" s="199" t="str">
        <f t="shared" si="917"/>
        <v>CW$16</v>
      </c>
      <c r="CX791" s="199" t="str">
        <f t="shared" si="917"/>
        <v>CX$16</v>
      </c>
      <c r="CY791" s="199" t="str">
        <f t="shared" si="917"/>
        <v>CY$16</v>
      </c>
      <c r="CZ791" s="199" t="str">
        <f t="shared" si="917"/>
        <v>CZ$16</v>
      </c>
      <c r="DA791" s="199" t="str">
        <f t="shared" si="917"/>
        <v>DA$16</v>
      </c>
      <c r="DB791" s="199" t="str">
        <f t="shared" si="917"/>
        <v>DB$16</v>
      </c>
      <c r="DC791" s="199" t="str">
        <f t="shared" si="917"/>
        <v>DC$16</v>
      </c>
      <c r="DD791" s="199" t="str">
        <f t="shared" si="917"/>
        <v>DD$16</v>
      </c>
      <c r="DE791" s="199" t="str">
        <f t="shared" si="917"/>
        <v>DE$16</v>
      </c>
      <c r="DF791" s="199" t="str">
        <f t="shared" si="917"/>
        <v>DF$16</v>
      </c>
      <c r="DG791" s="199" t="str">
        <f t="shared" si="917"/>
        <v>DG$16</v>
      </c>
      <c r="DH791" s="199" t="str">
        <f t="shared" si="917"/>
        <v>DH$16</v>
      </c>
      <c r="DI791" s="199" t="str">
        <f t="shared" si="917"/>
        <v>DI$16</v>
      </c>
      <c r="DJ791" s="199" t="str">
        <f t="shared" si="917"/>
        <v>DJ$16</v>
      </c>
      <c r="DK791" s="199" t="str">
        <f t="shared" si="917"/>
        <v>DK$16</v>
      </c>
      <c r="DL791" s="199" t="str">
        <f t="shared" si="917"/>
        <v>DL$16</v>
      </c>
    </row>
    <row r="792" spans="1:116" x14ac:dyDescent="0.35">
      <c r="A792" s="174"/>
      <c r="E792" s="8"/>
      <c r="G792" s="175" t="s">
        <v>492</v>
      </c>
      <c r="H792" s="200"/>
      <c r="I792" s="201"/>
      <c r="J792" s="201"/>
      <c r="K792" s="202"/>
      <c r="L792" s="202"/>
      <c r="M792" s="202"/>
      <c r="N792" s="202"/>
      <c r="O792" s="202"/>
      <c r="P792" s="202"/>
      <c r="R792" s="202"/>
      <c r="S792" s="199" t="str">
        <f t="shared" ref="S792:AX792" si="918">S$21</f>
        <v>S$17</v>
      </c>
      <c r="T792" s="199" t="str">
        <f t="shared" si="918"/>
        <v>T$17</v>
      </c>
      <c r="U792" s="199" t="str">
        <f t="shared" si="918"/>
        <v>U$17</v>
      </c>
      <c r="V792" s="199" t="str">
        <f t="shared" si="918"/>
        <v>V$17</v>
      </c>
      <c r="W792" s="199" t="str">
        <f t="shared" si="918"/>
        <v>W$17</v>
      </c>
      <c r="X792" s="199" t="str">
        <f t="shared" si="918"/>
        <v>X$17</v>
      </c>
      <c r="Y792" s="199" t="str">
        <f t="shared" si="918"/>
        <v>Y$17</v>
      </c>
      <c r="Z792" s="199" t="str">
        <f t="shared" si="918"/>
        <v>Z$17</v>
      </c>
      <c r="AA792" s="199" t="str">
        <f t="shared" si="918"/>
        <v>AA$17</v>
      </c>
      <c r="AB792" s="199" t="str">
        <f t="shared" si="918"/>
        <v>AB$17</v>
      </c>
      <c r="AC792" s="199" t="str">
        <f t="shared" si="918"/>
        <v>AC$17</v>
      </c>
      <c r="AD792" s="199" t="str">
        <f t="shared" si="918"/>
        <v>AD$17</v>
      </c>
      <c r="AE792" s="199" t="str">
        <f t="shared" si="918"/>
        <v>AE$17</v>
      </c>
      <c r="AF792" s="199" t="str">
        <f t="shared" si="918"/>
        <v>AF$17</v>
      </c>
      <c r="AG792" s="199" t="str">
        <f t="shared" si="918"/>
        <v>AG$17</v>
      </c>
      <c r="AH792" s="199" t="str">
        <f t="shared" si="918"/>
        <v>AH$17</v>
      </c>
      <c r="AI792" s="199" t="str">
        <f t="shared" si="918"/>
        <v>AI$17</v>
      </c>
      <c r="AJ792" s="199" t="str">
        <f t="shared" si="918"/>
        <v>AJ$17</v>
      </c>
      <c r="AK792" s="199" t="str">
        <f t="shared" si="918"/>
        <v>AK$17</v>
      </c>
      <c r="AL792" s="199" t="str">
        <f t="shared" si="918"/>
        <v>AL$17</v>
      </c>
      <c r="AM792" s="199" t="str">
        <f t="shared" si="918"/>
        <v>AM$17</v>
      </c>
      <c r="AN792" s="199" t="str">
        <f t="shared" si="918"/>
        <v>AN$17</v>
      </c>
      <c r="AO792" s="199" t="str">
        <f t="shared" si="918"/>
        <v>AO$17</v>
      </c>
      <c r="AP792" s="199" t="str">
        <f t="shared" si="918"/>
        <v>AP$17</v>
      </c>
      <c r="AQ792" s="199" t="str">
        <f t="shared" si="918"/>
        <v>AQ$17</v>
      </c>
      <c r="AR792" s="199" t="str">
        <f t="shared" si="918"/>
        <v>AR$17</v>
      </c>
      <c r="AS792" s="199" t="str">
        <f t="shared" si="918"/>
        <v>AS$17</v>
      </c>
      <c r="AT792" s="199" t="str">
        <f t="shared" si="918"/>
        <v>AT$17</v>
      </c>
      <c r="AU792" s="199" t="str">
        <f t="shared" si="918"/>
        <v>AU$17</v>
      </c>
      <c r="AV792" s="199" t="str">
        <f t="shared" si="918"/>
        <v>AV$17</v>
      </c>
      <c r="AW792" s="199" t="str">
        <f t="shared" si="918"/>
        <v>AW$17</v>
      </c>
      <c r="AX792" s="199" t="str">
        <f t="shared" si="918"/>
        <v>AX$17</v>
      </c>
      <c r="AY792" s="199" t="str">
        <f t="shared" ref="AY792:CD792" si="919">AY$21</f>
        <v>AY$17</v>
      </c>
      <c r="AZ792" s="199" t="str">
        <f t="shared" si="919"/>
        <v>AZ$17</v>
      </c>
      <c r="BA792" s="199" t="str">
        <f t="shared" si="919"/>
        <v>BA$17</v>
      </c>
      <c r="BB792" s="199" t="str">
        <f t="shared" si="919"/>
        <v>BB$17</v>
      </c>
      <c r="BC792" s="199" t="str">
        <f t="shared" si="919"/>
        <v>BC$17</v>
      </c>
      <c r="BD792" s="199" t="str">
        <f t="shared" si="919"/>
        <v>BD$17</v>
      </c>
      <c r="BE792" s="199" t="str">
        <f t="shared" si="919"/>
        <v>BE$17</v>
      </c>
      <c r="BF792" s="199" t="str">
        <f t="shared" si="919"/>
        <v>BF$17</v>
      </c>
      <c r="BG792" s="199" t="str">
        <f t="shared" si="919"/>
        <v>BG$17</v>
      </c>
      <c r="BH792" s="199" t="str">
        <f t="shared" si="919"/>
        <v>BH$17</v>
      </c>
      <c r="BI792" s="199" t="str">
        <f t="shared" si="919"/>
        <v>BI$17</v>
      </c>
      <c r="BJ792" s="199" t="str">
        <f t="shared" si="919"/>
        <v>BJ$17</v>
      </c>
      <c r="BK792" s="199" t="str">
        <f t="shared" si="919"/>
        <v>BK$17</v>
      </c>
      <c r="BL792" s="199" t="str">
        <f t="shared" si="919"/>
        <v>BL$17</v>
      </c>
      <c r="BM792" s="199" t="str">
        <f t="shared" si="919"/>
        <v>BM$17</v>
      </c>
      <c r="BN792" s="199" t="str">
        <f t="shared" si="919"/>
        <v>BN$17</v>
      </c>
      <c r="BO792" s="199" t="str">
        <f t="shared" si="919"/>
        <v>BO$17</v>
      </c>
      <c r="BP792" s="199" t="str">
        <f t="shared" si="919"/>
        <v>BP$17</v>
      </c>
      <c r="BQ792" s="199" t="str">
        <f t="shared" si="919"/>
        <v>BQ$17</v>
      </c>
      <c r="BR792" s="199" t="str">
        <f t="shared" si="919"/>
        <v>BR$17</v>
      </c>
      <c r="BS792" s="199" t="str">
        <f t="shared" si="919"/>
        <v>BS$17</v>
      </c>
      <c r="BT792" s="199" t="str">
        <f t="shared" si="919"/>
        <v>BT$17</v>
      </c>
      <c r="BU792" s="199" t="str">
        <f t="shared" si="919"/>
        <v>BU$17</v>
      </c>
      <c r="BV792" s="199" t="str">
        <f t="shared" si="919"/>
        <v>BV$17</v>
      </c>
      <c r="BW792" s="199" t="str">
        <f t="shared" si="919"/>
        <v>BW$17</v>
      </c>
      <c r="BX792" s="199" t="str">
        <f t="shared" si="919"/>
        <v>BX$17</v>
      </c>
      <c r="BY792" s="199" t="str">
        <f t="shared" si="919"/>
        <v>BY$17</v>
      </c>
      <c r="BZ792" s="199" t="str">
        <f t="shared" si="919"/>
        <v>BZ$17</v>
      </c>
      <c r="CA792" s="199" t="str">
        <f t="shared" si="919"/>
        <v>CA$17</v>
      </c>
      <c r="CB792" s="199" t="str">
        <f t="shared" si="919"/>
        <v>CB$17</v>
      </c>
      <c r="CC792" s="199" t="str">
        <f t="shared" si="919"/>
        <v>CC$17</v>
      </c>
      <c r="CD792" s="199" t="str">
        <f t="shared" si="919"/>
        <v>CD$17</v>
      </c>
      <c r="CE792" s="199" t="str">
        <f t="shared" ref="CE792:CL792" si="920">CE$21</f>
        <v>CE$17</v>
      </c>
      <c r="CF792" s="199" t="str">
        <f t="shared" si="920"/>
        <v>CF$17</v>
      </c>
      <c r="CG792" s="199" t="str">
        <f t="shared" si="920"/>
        <v>CG$17</v>
      </c>
      <c r="CH792" s="199" t="str">
        <f t="shared" si="920"/>
        <v>CH$17</v>
      </c>
      <c r="CI792" s="199" t="str">
        <f t="shared" si="920"/>
        <v>CI$17</v>
      </c>
      <c r="CJ792" s="199" t="str">
        <f t="shared" si="920"/>
        <v>CJ$17</v>
      </c>
      <c r="CK792" s="199" t="str">
        <f t="shared" si="920"/>
        <v>CK$17</v>
      </c>
      <c r="CL792" s="199" t="str">
        <f t="shared" si="920"/>
        <v>CL$17</v>
      </c>
      <c r="CN792" s="201"/>
      <c r="CO792" s="199" t="str">
        <f t="shared" ref="CO792:DL792" si="921">CO$21</f>
        <v>CO$17</v>
      </c>
      <c r="CP792" s="199" t="str">
        <f t="shared" si="921"/>
        <v>CP$17</v>
      </c>
      <c r="CQ792" s="199" t="str">
        <f t="shared" si="921"/>
        <v>CQ$17</v>
      </c>
      <c r="CR792" s="199" t="str">
        <f t="shared" si="921"/>
        <v>CR$17</v>
      </c>
      <c r="CS792" s="199" t="str">
        <f t="shared" si="921"/>
        <v>CS$17</v>
      </c>
      <c r="CT792" s="199" t="str">
        <f t="shared" si="921"/>
        <v>CT$17</v>
      </c>
      <c r="CU792" s="199" t="str">
        <f t="shared" si="921"/>
        <v>CU$17</v>
      </c>
      <c r="CV792" s="199" t="str">
        <f t="shared" si="921"/>
        <v>CV$17</v>
      </c>
      <c r="CW792" s="199" t="str">
        <f t="shared" si="921"/>
        <v>CW$17</v>
      </c>
      <c r="CX792" s="199" t="str">
        <f t="shared" si="921"/>
        <v>CX$17</v>
      </c>
      <c r="CY792" s="199" t="str">
        <f t="shared" si="921"/>
        <v>CY$17</v>
      </c>
      <c r="CZ792" s="199" t="str">
        <f t="shared" si="921"/>
        <v>CZ$17</v>
      </c>
      <c r="DA792" s="199" t="str">
        <f t="shared" si="921"/>
        <v>DA$17</v>
      </c>
      <c r="DB792" s="199" t="str">
        <f t="shared" si="921"/>
        <v>DB$17</v>
      </c>
      <c r="DC792" s="199" t="str">
        <f t="shared" si="921"/>
        <v>DC$17</v>
      </c>
      <c r="DD792" s="199" t="str">
        <f t="shared" si="921"/>
        <v>DD$17</v>
      </c>
      <c r="DE792" s="199" t="str">
        <f t="shared" si="921"/>
        <v>DE$17</v>
      </c>
      <c r="DF792" s="199" t="str">
        <f t="shared" si="921"/>
        <v>DF$17</v>
      </c>
      <c r="DG792" s="199" t="str">
        <f t="shared" si="921"/>
        <v>DG$17</v>
      </c>
      <c r="DH792" s="199" t="str">
        <f t="shared" si="921"/>
        <v>DH$17</v>
      </c>
      <c r="DI792" s="199" t="str">
        <f t="shared" si="921"/>
        <v>DI$17</v>
      </c>
      <c r="DJ792" s="199" t="str">
        <f t="shared" si="921"/>
        <v>DJ$17</v>
      </c>
      <c r="DK792" s="199" t="str">
        <f t="shared" si="921"/>
        <v>DK$17</v>
      </c>
      <c r="DL792" s="199" t="str">
        <f t="shared" si="921"/>
        <v>DL$17</v>
      </c>
    </row>
    <row r="793" spans="1:116" x14ac:dyDescent="0.35">
      <c r="A793" s="174"/>
      <c r="E793" s="8"/>
      <c r="G793" s="175" t="s">
        <v>461</v>
      </c>
      <c r="H793" s="200"/>
      <c r="I793" s="201"/>
      <c r="J793" s="201"/>
      <c r="K793" s="202"/>
      <c r="L793" s="202"/>
      <c r="M793" s="202"/>
      <c r="N793" s="202"/>
      <c r="O793" s="202"/>
      <c r="P793" s="202"/>
      <c r="R793" s="202"/>
      <c r="S793" s="190"/>
      <c r="T793" s="190"/>
      <c r="U793" s="190"/>
      <c r="V793" s="190"/>
      <c r="W793" s="190"/>
      <c r="X793" s="190"/>
      <c r="Y793" s="190"/>
      <c r="Z793" s="190"/>
      <c r="AA793" s="190"/>
      <c r="AB793" s="190"/>
      <c r="AC793" s="190"/>
      <c r="AD793" s="190"/>
      <c r="AE793" s="190"/>
      <c r="AF793" s="190"/>
      <c r="AG793" s="190"/>
      <c r="AH793" s="190"/>
      <c r="AI793" s="190"/>
      <c r="AJ793" s="190"/>
      <c r="AK793" s="190"/>
      <c r="AL793" s="190"/>
      <c r="AM793" s="190"/>
      <c r="AN793" s="190"/>
      <c r="AO793" s="190"/>
      <c r="AP793" s="190"/>
      <c r="AQ793" s="190"/>
      <c r="AR793" s="190"/>
      <c r="AS793" s="190"/>
      <c r="AT793" s="190"/>
      <c r="AU793" s="190"/>
      <c r="AV793" s="190"/>
      <c r="AW793" s="190"/>
      <c r="AX793" s="190"/>
      <c r="AY793" s="190"/>
      <c r="AZ793" s="190"/>
      <c r="BA793" s="190"/>
      <c r="BB793" s="190"/>
      <c r="BC793" s="190"/>
      <c r="BD793" s="190"/>
      <c r="BE793" s="190"/>
      <c r="BF793" s="190"/>
      <c r="BG793" s="190"/>
      <c r="BH793" s="190"/>
      <c r="BI793" s="190"/>
      <c r="BJ793" s="190"/>
      <c r="BK793" s="190"/>
      <c r="BL793" s="190"/>
      <c r="BM793" s="190"/>
      <c r="BN793" s="190"/>
      <c r="BO793" s="190"/>
      <c r="BP793" s="190"/>
      <c r="BQ793" s="190"/>
      <c r="BR793" s="190"/>
      <c r="BS793" s="190"/>
      <c r="BT793" s="190"/>
      <c r="BU793" s="190"/>
      <c r="BV793" s="190"/>
      <c r="BW793" s="190"/>
      <c r="BX793" s="190"/>
      <c r="BY793" s="190"/>
      <c r="BZ793" s="190"/>
      <c r="CA793" s="190"/>
      <c r="CB793" s="190"/>
      <c r="CC793" s="190"/>
      <c r="CD793" s="190"/>
      <c r="CE793" s="190"/>
      <c r="CF793" s="190"/>
      <c r="CG793" s="190"/>
      <c r="CH793" s="190"/>
      <c r="CI793" s="190"/>
      <c r="CJ793" s="190"/>
      <c r="CK793" s="190"/>
      <c r="CL793" s="190"/>
      <c r="CN793" s="201"/>
      <c r="CO793" s="190"/>
      <c r="CP793" s="190"/>
      <c r="CQ793" s="190"/>
      <c r="CR793" s="190"/>
      <c r="CS793" s="190"/>
      <c r="CT793" s="190"/>
      <c r="CU793" s="190"/>
      <c r="CV793" s="190"/>
      <c r="CW793" s="190"/>
      <c r="CX793" s="190"/>
      <c r="CY793" s="190"/>
      <c r="CZ793" s="190"/>
      <c r="DA793" s="190"/>
      <c r="DB793" s="190"/>
      <c r="DC793" s="190"/>
      <c r="DD793" s="190"/>
      <c r="DE793" s="190"/>
      <c r="DF793" s="190"/>
      <c r="DG793" s="190"/>
      <c r="DH793" s="190"/>
      <c r="DI793" s="190"/>
      <c r="DJ793" s="190"/>
      <c r="DK793" s="190"/>
      <c r="DL793" s="190"/>
    </row>
    <row r="794" spans="1:116" x14ac:dyDescent="0.35">
      <c r="A794" s="174"/>
      <c r="E794" s="8"/>
      <c r="G794" s="175" t="s">
        <v>462</v>
      </c>
      <c r="H794" s="200"/>
      <c r="I794" s="201"/>
      <c r="J794" s="201"/>
      <c r="K794" s="202"/>
      <c r="L794" s="202"/>
      <c r="M794" s="202"/>
      <c r="N794" s="202"/>
      <c r="O794" s="202"/>
      <c r="P794" s="202"/>
      <c r="R794" s="202"/>
      <c r="S794" s="190"/>
      <c r="T794" s="190"/>
      <c r="U794" s="190"/>
      <c r="V794" s="190"/>
      <c r="W794" s="190"/>
      <c r="X794" s="190"/>
      <c r="Y794" s="190"/>
      <c r="Z794" s="190"/>
      <c r="AA794" s="190"/>
      <c r="AB794" s="190"/>
      <c r="AC794" s="190"/>
      <c r="AD794" s="190"/>
      <c r="AE794" s="190"/>
      <c r="AF794" s="190"/>
      <c r="AG794" s="190"/>
      <c r="AH794" s="190"/>
      <c r="AI794" s="190"/>
      <c r="AJ794" s="190"/>
      <c r="AK794" s="190"/>
      <c r="AL794" s="190"/>
      <c r="AM794" s="190"/>
      <c r="AN794" s="190"/>
      <c r="AO794" s="190"/>
      <c r="AP794" s="190"/>
      <c r="AQ794" s="190"/>
      <c r="AR794" s="190"/>
      <c r="AS794" s="190"/>
      <c r="AT794" s="190"/>
      <c r="AU794" s="190"/>
      <c r="AV794" s="190"/>
      <c r="AW794" s="190"/>
      <c r="AX794" s="190"/>
      <c r="AY794" s="190"/>
      <c r="AZ794" s="190"/>
      <c r="BA794" s="190"/>
      <c r="BB794" s="190"/>
      <c r="BC794" s="190"/>
      <c r="BD794" s="190"/>
      <c r="BE794" s="190"/>
      <c r="BF794" s="190"/>
      <c r="BG794" s="190"/>
      <c r="BH794" s="190"/>
      <c r="BI794" s="190"/>
      <c r="BJ794" s="190"/>
      <c r="BK794" s="190"/>
      <c r="BL794" s="190"/>
      <c r="BM794" s="190"/>
      <c r="BN794" s="190"/>
      <c r="BO794" s="190"/>
      <c r="BP794" s="190"/>
      <c r="BQ794" s="190"/>
      <c r="BR794" s="190"/>
      <c r="BS794" s="190"/>
      <c r="BT794" s="190"/>
      <c r="BU794" s="190"/>
      <c r="BV794" s="190"/>
      <c r="BW794" s="190"/>
      <c r="BX794" s="190"/>
      <c r="BY794" s="190"/>
      <c r="BZ794" s="190"/>
      <c r="CA794" s="190"/>
      <c r="CB794" s="190"/>
      <c r="CC794" s="190"/>
      <c r="CD794" s="190"/>
      <c r="CE794" s="190"/>
      <c r="CF794" s="190"/>
      <c r="CG794" s="190"/>
      <c r="CH794" s="190"/>
      <c r="CI794" s="190"/>
      <c r="CJ794" s="190"/>
      <c r="CK794" s="190"/>
      <c r="CL794" s="190"/>
      <c r="CN794" s="201"/>
      <c r="CO794" s="190"/>
      <c r="CP794" s="190"/>
      <c r="CQ794" s="190"/>
      <c r="CR794" s="190"/>
      <c r="CS794" s="190"/>
      <c r="CT794" s="190"/>
      <c r="CU794" s="190"/>
      <c r="CV794" s="190"/>
      <c r="CW794" s="190"/>
      <c r="CX794" s="190"/>
      <c r="CY794" s="190"/>
      <c r="CZ794" s="190"/>
      <c r="DA794" s="190"/>
      <c r="DB794" s="190"/>
      <c r="DC794" s="190"/>
      <c r="DD794" s="190"/>
      <c r="DE794" s="190"/>
      <c r="DF794" s="190"/>
      <c r="DG794" s="190"/>
      <c r="DH794" s="190"/>
      <c r="DI794" s="190"/>
      <c r="DJ794" s="190"/>
      <c r="DK794" s="190"/>
      <c r="DL794" s="190"/>
    </row>
    <row r="795" spans="1:116" x14ac:dyDescent="0.35">
      <c r="A795" s="174"/>
      <c r="E795" s="8"/>
      <c r="G795" s="175" t="s">
        <v>491</v>
      </c>
      <c r="H795" s="200"/>
      <c r="I795" s="201"/>
      <c r="J795" s="201"/>
      <c r="K795" s="202"/>
      <c r="L795" s="202"/>
      <c r="M795" s="202"/>
      <c r="N795" s="202"/>
      <c r="O795" s="202"/>
      <c r="P795" s="202"/>
      <c r="R795" s="202"/>
      <c r="S795" s="190" t="str">
        <f t="shared" ref="S795:AX795" si="922">S$22</f>
        <v>S$18</v>
      </c>
      <c r="T795" s="190" t="str">
        <f t="shared" si="922"/>
        <v>T$18</v>
      </c>
      <c r="U795" s="190" t="str">
        <f t="shared" si="922"/>
        <v>U$18</v>
      </c>
      <c r="V795" s="190" t="str">
        <f t="shared" si="922"/>
        <v>V$18</v>
      </c>
      <c r="W795" s="190" t="str">
        <f t="shared" si="922"/>
        <v>W$18</v>
      </c>
      <c r="X795" s="190" t="str">
        <f t="shared" si="922"/>
        <v>X$18</v>
      </c>
      <c r="Y795" s="190" t="str">
        <f t="shared" si="922"/>
        <v>Y$18</v>
      </c>
      <c r="Z795" s="190" t="str">
        <f t="shared" si="922"/>
        <v>Z$18</v>
      </c>
      <c r="AA795" s="190" t="str">
        <f t="shared" si="922"/>
        <v>AA$18</v>
      </c>
      <c r="AB795" s="190" t="str">
        <f t="shared" si="922"/>
        <v>AB$18</v>
      </c>
      <c r="AC795" s="190" t="str">
        <f t="shared" si="922"/>
        <v>AC$18</v>
      </c>
      <c r="AD795" s="190" t="str">
        <f t="shared" si="922"/>
        <v>AD$18</v>
      </c>
      <c r="AE795" s="190" t="str">
        <f t="shared" si="922"/>
        <v>AE$18</v>
      </c>
      <c r="AF795" s="190" t="str">
        <f t="shared" si="922"/>
        <v>AF$18</v>
      </c>
      <c r="AG795" s="190" t="str">
        <f t="shared" si="922"/>
        <v>AG$18</v>
      </c>
      <c r="AH795" s="190" t="str">
        <f t="shared" si="922"/>
        <v>AH$18</v>
      </c>
      <c r="AI795" s="190" t="str">
        <f t="shared" si="922"/>
        <v>AI$18</v>
      </c>
      <c r="AJ795" s="190" t="str">
        <f t="shared" si="922"/>
        <v>AJ$18</v>
      </c>
      <c r="AK795" s="190" t="str">
        <f t="shared" si="922"/>
        <v>AK$18</v>
      </c>
      <c r="AL795" s="190" t="str">
        <f t="shared" si="922"/>
        <v>AL$18</v>
      </c>
      <c r="AM795" s="190" t="str">
        <f t="shared" si="922"/>
        <v>AM$18</v>
      </c>
      <c r="AN795" s="190" t="str">
        <f t="shared" si="922"/>
        <v>AN$18</v>
      </c>
      <c r="AO795" s="190" t="str">
        <f t="shared" si="922"/>
        <v>AO$18</v>
      </c>
      <c r="AP795" s="190" t="str">
        <f t="shared" si="922"/>
        <v>AP$18</v>
      </c>
      <c r="AQ795" s="190" t="str">
        <f t="shared" si="922"/>
        <v>AQ$18</v>
      </c>
      <c r="AR795" s="190" t="str">
        <f t="shared" si="922"/>
        <v>AR$18</v>
      </c>
      <c r="AS795" s="190" t="str">
        <f t="shared" si="922"/>
        <v>AS$18</v>
      </c>
      <c r="AT795" s="190" t="str">
        <f t="shared" si="922"/>
        <v>AT$18</v>
      </c>
      <c r="AU795" s="190" t="str">
        <f t="shared" si="922"/>
        <v>AU$18</v>
      </c>
      <c r="AV795" s="190" t="str">
        <f t="shared" si="922"/>
        <v>AV$18</v>
      </c>
      <c r="AW795" s="190" t="str">
        <f t="shared" si="922"/>
        <v>AW$18</v>
      </c>
      <c r="AX795" s="190" t="str">
        <f t="shared" si="922"/>
        <v>AX$18</v>
      </c>
      <c r="AY795" s="190" t="str">
        <f t="shared" ref="AY795:CD795" si="923">AY$22</f>
        <v>AY$18</v>
      </c>
      <c r="AZ795" s="190" t="str">
        <f t="shared" si="923"/>
        <v>AZ$18</v>
      </c>
      <c r="BA795" s="190" t="str">
        <f t="shared" si="923"/>
        <v>BA$18</v>
      </c>
      <c r="BB795" s="190" t="str">
        <f t="shared" si="923"/>
        <v>BB$18</v>
      </c>
      <c r="BC795" s="190" t="str">
        <f t="shared" si="923"/>
        <v>BC$18</v>
      </c>
      <c r="BD795" s="190" t="str">
        <f t="shared" si="923"/>
        <v>BD$18</v>
      </c>
      <c r="BE795" s="190" t="str">
        <f t="shared" si="923"/>
        <v>BE$18</v>
      </c>
      <c r="BF795" s="190" t="str">
        <f t="shared" si="923"/>
        <v>BF$18</v>
      </c>
      <c r="BG795" s="190" t="str">
        <f t="shared" si="923"/>
        <v>BG$18</v>
      </c>
      <c r="BH795" s="190" t="str">
        <f t="shared" si="923"/>
        <v>BH$18</v>
      </c>
      <c r="BI795" s="190" t="str">
        <f t="shared" si="923"/>
        <v>BI$18</v>
      </c>
      <c r="BJ795" s="190" t="str">
        <f t="shared" si="923"/>
        <v>BJ$18</v>
      </c>
      <c r="BK795" s="190" t="str">
        <f t="shared" si="923"/>
        <v>BK$18</v>
      </c>
      <c r="BL795" s="190" t="str">
        <f t="shared" si="923"/>
        <v>BL$18</v>
      </c>
      <c r="BM795" s="190" t="str">
        <f t="shared" si="923"/>
        <v>BM$18</v>
      </c>
      <c r="BN795" s="190" t="str">
        <f t="shared" si="923"/>
        <v>BN$18</v>
      </c>
      <c r="BO795" s="190" t="str">
        <f t="shared" si="923"/>
        <v>BO$18</v>
      </c>
      <c r="BP795" s="190" t="str">
        <f t="shared" si="923"/>
        <v>BP$18</v>
      </c>
      <c r="BQ795" s="190" t="str">
        <f t="shared" si="923"/>
        <v>BQ$18</v>
      </c>
      <c r="BR795" s="190" t="str">
        <f t="shared" si="923"/>
        <v>BR$18</v>
      </c>
      <c r="BS795" s="190" t="str">
        <f t="shared" si="923"/>
        <v>BS$18</v>
      </c>
      <c r="BT795" s="190" t="str">
        <f t="shared" si="923"/>
        <v>BT$18</v>
      </c>
      <c r="BU795" s="190" t="str">
        <f t="shared" si="923"/>
        <v>BU$18</v>
      </c>
      <c r="BV795" s="190" t="str">
        <f t="shared" si="923"/>
        <v>BV$18</v>
      </c>
      <c r="BW795" s="190" t="str">
        <f t="shared" si="923"/>
        <v>BW$18</v>
      </c>
      <c r="BX795" s="190" t="str">
        <f t="shared" si="923"/>
        <v>BX$18</v>
      </c>
      <c r="BY795" s="190" t="str">
        <f t="shared" si="923"/>
        <v>BY$18</v>
      </c>
      <c r="BZ795" s="190" t="str">
        <f t="shared" si="923"/>
        <v>BZ$18</v>
      </c>
      <c r="CA795" s="190" t="str">
        <f t="shared" si="923"/>
        <v>CA$18</v>
      </c>
      <c r="CB795" s="190" t="str">
        <f t="shared" si="923"/>
        <v>CB$18</v>
      </c>
      <c r="CC795" s="190" t="str">
        <f t="shared" si="923"/>
        <v>CC$18</v>
      </c>
      <c r="CD795" s="190" t="str">
        <f t="shared" si="923"/>
        <v>CD$18</v>
      </c>
      <c r="CE795" s="190" t="str">
        <f t="shared" ref="CE795:CL795" si="924">CE$22</f>
        <v>CE$18</v>
      </c>
      <c r="CF795" s="190" t="str">
        <f t="shared" si="924"/>
        <v>CF$18</v>
      </c>
      <c r="CG795" s="190" t="str">
        <f t="shared" si="924"/>
        <v>CG$18</v>
      </c>
      <c r="CH795" s="190" t="str">
        <f t="shared" si="924"/>
        <v>CH$18</v>
      </c>
      <c r="CI795" s="190" t="str">
        <f t="shared" si="924"/>
        <v>CI$18</v>
      </c>
      <c r="CJ795" s="190" t="str">
        <f t="shared" si="924"/>
        <v>CJ$18</v>
      </c>
      <c r="CK795" s="190" t="str">
        <f t="shared" si="924"/>
        <v>CK$18</v>
      </c>
      <c r="CL795" s="190" t="str">
        <f t="shared" si="924"/>
        <v>CL$18</v>
      </c>
      <c r="CN795" s="201"/>
      <c r="CO795" s="190" t="str">
        <f t="shared" ref="CO795:DL795" si="925">CO$22</f>
        <v>CO$18</v>
      </c>
      <c r="CP795" s="190" t="str">
        <f t="shared" si="925"/>
        <v>CP$18</v>
      </c>
      <c r="CQ795" s="190" t="str">
        <f t="shared" si="925"/>
        <v>CQ$18</v>
      </c>
      <c r="CR795" s="190" t="str">
        <f t="shared" si="925"/>
        <v>CR$18</v>
      </c>
      <c r="CS795" s="190" t="str">
        <f t="shared" si="925"/>
        <v>CS$18</v>
      </c>
      <c r="CT795" s="190" t="str">
        <f t="shared" si="925"/>
        <v>CT$18</v>
      </c>
      <c r="CU795" s="190" t="str">
        <f t="shared" si="925"/>
        <v>CU$18</v>
      </c>
      <c r="CV795" s="190" t="str">
        <f t="shared" si="925"/>
        <v>CV$18</v>
      </c>
      <c r="CW795" s="190" t="str">
        <f t="shared" si="925"/>
        <v>CW$18</v>
      </c>
      <c r="CX795" s="190" t="str">
        <f t="shared" si="925"/>
        <v>CX$18</v>
      </c>
      <c r="CY795" s="190" t="str">
        <f t="shared" si="925"/>
        <v>CY$18</v>
      </c>
      <c r="CZ795" s="190" t="str">
        <f t="shared" si="925"/>
        <v>CZ$18</v>
      </c>
      <c r="DA795" s="190" t="str">
        <f t="shared" si="925"/>
        <v>DA$18</v>
      </c>
      <c r="DB795" s="190" t="str">
        <f t="shared" si="925"/>
        <v>DB$18</v>
      </c>
      <c r="DC795" s="190" t="str">
        <f t="shared" si="925"/>
        <v>DC$18</v>
      </c>
      <c r="DD795" s="190" t="str">
        <f t="shared" si="925"/>
        <v>DD$18</v>
      </c>
      <c r="DE795" s="190" t="str">
        <f t="shared" si="925"/>
        <v>DE$18</v>
      </c>
      <c r="DF795" s="190" t="str">
        <f t="shared" si="925"/>
        <v>DF$18</v>
      </c>
      <c r="DG795" s="190" t="str">
        <f t="shared" si="925"/>
        <v>DG$18</v>
      </c>
      <c r="DH795" s="190" t="str">
        <f t="shared" si="925"/>
        <v>DH$18</v>
      </c>
      <c r="DI795" s="190" t="str">
        <f t="shared" si="925"/>
        <v>DI$18</v>
      </c>
      <c r="DJ795" s="190" t="str">
        <f t="shared" si="925"/>
        <v>DJ$18</v>
      </c>
      <c r="DK795" s="190" t="str">
        <f t="shared" si="925"/>
        <v>DK$18</v>
      </c>
      <c r="DL795" s="190" t="str">
        <f t="shared" si="925"/>
        <v>DL$18</v>
      </c>
    </row>
    <row r="796" spans="1:116" x14ac:dyDescent="0.35">
      <c r="A796" s="174"/>
      <c r="E796" s="8"/>
      <c r="G796" s="175" t="s">
        <v>505</v>
      </c>
      <c r="H796" s="200"/>
      <c r="I796" s="201"/>
      <c r="J796" s="201"/>
      <c r="K796" s="202"/>
      <c r="L796" s="202"/>
      <c r="M796" s="202"/>
      <c r="N796" s="202"/>
      <c r="O796" s="202"/>
      <c r="P796" s="202"/>
      <c r="R796" s="202"/>
      <c r="S796" s="190" t="str">
        <f t="shared" ref="S796:AX796" si="926">S$23</f>
        <v>S$19</v>
      </c>
      <c r="T796" s="190" t="str">
        <f t="shared" si="926"/>
        <v>T$19</v>
      </c>
      <c r="U796" s="190" t="str">
        <f t="shared" si="926"/>
        <v>U$19</v>
      </c>
      <c r="V796" s="190" t="str">
        <f t="shared" si="926"/>
        <v>V$19</v>
      </c>
      <c r="W796" s="190" t="str">
        <f t="shared" si="926"/>
        <v>W$19</v>
      </c>
      <c r="X796" s="190" t="str">
        <f t="shared" si="926"/>
        <v>X$19</v>
      </c>
      <c r="Y796" s="190" t="str">
        <f t="shared" si="926"/>
        <v>Y$19</v>
      </c>
      <c r="Z796" s="190" t="str">
        <f t="shared" si="926"/>
        <v>Z$19</v>
      </c>
      <c r="AA796" s="190" t="str">
        <f t="shared" si="926"/>
        <v>AA$19</v>
      </c>
      <c r="AB796" s="190" t="str">
        <f t="shared" si="926"/>
        <v>AB$19</v>
      </c>
      <c r="AC796" s="190" t="str">
        <f t="shared" si="926"/>
        <v>AC$19</v>
      </c>
      <c r="AD796" s="190" t="str">
        <f t="shared" si="926"/>
        <v>AD$19</v>
      </c>
      <c r="AE796" s="190" t="str">
        <f t="shared" si="926"/>
        <v>AE$19</v>
      </c>
      <c r="AF796" s="190" t="str">
        <f t="shared" si="926"/>
        <v>AF$19</v>
      </c>
      <c r="AG796" s="190" t="str">
        <f t="shared" si="926"/>
        <v>AG$19</v>
      </c>
      <c r="AH796" s="190" t="str">
        <f t="shared" si="926"/>
        <v>AH$19</v>
      </c>
      <c r="AI796" s="190" t="str">
        <f t="shared" si="926"/>
        <v>AI$19</v>
      </c>
      <c r="AJ796" s="190" t="str">
        <f t="shared" si="926"/>
        <v>AJ$19</v>
      </c>
      <c r="AK796" s="190" t="str">
        <f t="shared" si="926"/>
        <v>AK$19</v>
      </c>
      <c r="AL796" s="190" t="str">
        <f t="shared" si="926"/>
        <v>AL$19</v>
      </c>
      <c r="AM796" s="190" t="str">
        <f t="shared" si="926"/>
        <v>AM$19</v>
      </c>
      <c r="AN796" s="190" t="str">
        <f t="shared" si="926"/>
        <v>AN$19</v>
      </c>
      <c r="AO796" s="190" t="str">
        <f t="shared" si="926"/>
        <v>AO$19</v>
      </c>
      <c r="AP796" s="190" t="str">
        <f t="shared" si="926"/>
        <v>AP$19</v>
      </c>
      <c r="AQ796" s="190" t="str">
        <f t="shared" si="926"/>
        <v>AQ$19</v>
      </c>
      <c r="AR796" s="190" t="str">
        <f t="shared" si="926"/>
        <v>AR$19</v>
      </c>
      <c r="AS796" s="190" t="str">
        <f t="shared" si="926"/>
        <v>AS$19</v>
      </c>
      <c r="AT796" s="190" t="str">
        <f t="shared" si="926"/>
        <v>AT$19</v>
      </c>
      <c r="AU796" s="190" t="str">
        <f t="shared" si="926"/>
        <v>AU$19</v>
      </c>
      <c r="AV796" s="190" t="str">
        <f t="shared" si="926"/>
        <v>AV$19</v>
      </c>
      <c r="AW796" s="190" t="str">
        <f t="shared" si="926"/>
        <v>AW$19</v>
      </c>
      <c r="AX796" s="190" t="str">
        <f t="shared" si="926"/>
        <v>AX$19</v>
      </c>
      <c r="AY796" s="190" t="str">
        <f t="shared" ref="AY796:CD796" si="927">AY$23</f>
        <v>AY$19</v>
      </c>
      <c r="AZ796" s="190" t="str">
        <f t="shared" si="927"/>
        <v>AZ$19</v>
      </c>
      <c r="BA796" s="190" t="str">
        <f t="shared" si="927"/>
        <v>BA$19</v>
      </c>
      <c r="BB796" s="190" t="str">
        <f t="shared" si="927"/>
        <v>BB$19</v>
      </c>
      <c r="BC796" s="190" t="str">
        <f t="shared" si="927"/>
        <v>BC$19</v>
      </c>
      <c r="BD796" s="190" t="str">
        <f t="shared" si="927"/>
        <v>BD$19</v>
      </c>
      <c r="BE796" s="190" t="str">
        <f t="shared" si="927"/>
        <v>BE$19</v>
      </c>
      <c r="BF796" s="190" t="str">
        <f t="shared" si="927"/>
        <v>BF$19</v>
      </c>
      <c r="BG796" s="190" t="str">
        <f t="shared" si="927"/>
        <v>BG$19</v>
      </c>
      <c r="BH796" s="190" t="str">
        <f t="shared" si="927"/>
        <v>BH$19</v>
      </c>
      <c r="BI796" s="190" t="str">
        <f t="shared" si="927"/>
        <v>BI$19</v>
      </c>
      <c r="BJ796" s="190" t="str">
        <f t="shared" si="927"/>
        <v>BJ$19</v>
      </c>
      <c r="BK796" s="190" t="str">
        <f t="shared" si="927"/>
        <v>BK$19</v>
      </c>
      <c r="BL796" s="190" t="str">
        <f t="shared" si="927"/>
        <v>BL$19</v>
      </c>
      <c r="BM796" s="190" t="str">
        <f t="shared" si="927"/>
        <v>BM$19</v>
      </c>
      <c r="BN796" s="190" t="str">
        <f t="shared" si="927"/>
        <v>BN$19</v>
      </c>
      <c r="BO796" s="190" t="str">
        <f t="shared" si="927"/>
        <v>BO$19</v>
      </c>
      <c r="BP796" s="190" t="str">
        <f t="shared" si="927"/>
        <v>BP$19</v>
      </c>
      <c r="BQ796" s="190" t="str">
        <f t="shared" si="927"/>
        <v>BQ$19</v>
      </c>
      <c r="BR796" s="190" t="str">
        <f t="shared" si="927"/>
        <v>BR$19</v>
      </c>
      <c r="BS796" s="190" t="str">
        <f t="shared" si="927"/>
        <v>BS$19</v>
      </c>
      <c r="BT796" s="190" t="str">
        <f t="shared" si="927"/>
        <v>BT$19</v>
      </c>
      <c r="BU796" s="190" t="str">
        <f t="shared" si="927"/>
        <v>BU$19</v>
      </c>
      <c r="BV796" s="190" t="str">
        <f t="shared" si="927"/>
        <v>BV$19</v>
      </c>
      <c r="BW796" s="190" t="str">
        <f t="shared" si="927"/>
        <v>BW$19</v>
      </c>
      <c r="BX796" s="190" t="str">
        <f t="shared" si="927"/>
        <v>BX$19</v>
      </c>
      <c r="BY796" s="190" t="str">
        <f t="shared" si="927"/>
        <v>BY$19</v>
      </c>
      <c r="BZ796" s="190" t="str">
        <f t="shared" si="927"/>
        <v>BZ$19</v>
      </c>
      <c r="CA796" s="190" t="str">
        <f t="shared" si="927"/>
        <v>CA$19</v>
      </c>
      <c r="CB796" s="190" t="str">
        <f t="shared" si="927"/>
        <v>CB$19</v>
      </c>
      <c r="CC796" s="190" t="str">
        <f t="shared" si="927"/>
        <v>CC$19</v>
      </c>
      <c r="CD796" s="190" t="str">
        <f t="shared" si="927"/>
        <v>CD$19</v>
      </c>
      <c r="CE796" s="190" t="str">
        <f t="shared" ref="CE796:CL796" si="928">CE$23</f>
        <v>CE$19</v>
      </c>
      <c r="CF796" s="190" t="str">
        <f t="shared" si="928"/>
        <v>CF$19</v>
      </c>
      <c r="CG796" s="190" t="str">
        <f t="shared" si="928"/>
        <v>CG$19</v>
      </c>
      <c r="CH796" s="190" t="str">
        <f t="shared" si="928"/>
        <v>CH$19</v>
      </c>
      <c r="CI796" s="190" t="str">
        <f t="shared" si="928"/>
        <v>CI$19</v>
      </c>
      <c r="CJ796" s="190" t="str">
        <f t="shared" si="928"/>
        <v>CJ$19</v>
      </c>
      <c r="CK796" s="190" t="str">
        <f t="shared" si="928"/>
        <v>CK$19</v>
      </c>
      <c r="CL796" s="190" t="str">
        <f t="shared" si="928"/>
        <v>CL$19</v>
      </c>
      <c r="CN796" s="201"/>
      <c r="CO796" s="190" t="str">
        <f t="shared" ref="CO796:DL796" si="929">CO$23</f>
        <v>CO$19</v>
      </c>
      <c r="CP796" s="190" t="str">
        <f t="shared" si="929"/>
        <v>CP$19</v>
      </c>
      <c r="CQ796" s="190" t="str">
        <f t="shared" si="929"/>
        <v>CQ$19</v>
      </c>
      <c r="CR796" s="190" t="str">
        <f t="shared" si="929"/>
        <v>CR$19</v>
      </c>
      <c r="CS796" s="190" t="str">
        <f t="shared" si="929"/>
        <v>CS$19</v>
      </c>
      <c r="CT796" s="190" t="str">
        <f t="shared" si="929"/>
        <v>CT$19</v>
      </c>
      <c r="CU796" s="190" t="str">
        <f t="shared" si="929"/>
        <v>CU$19</v>
      </c>
      <c r="CV796" s="190" t="str">
        <f t="shared" si="929"/>
        <v>CV$19</v>
      </c>
      <c r="CW796" s="190" t="str">
        <f t="shared" si="929"/>
        <v>CW$19</v>
      </c>
      <c r="CX796" s="190" t="str">
        <f t="shared" si="929"/>
        <v>CX$19</v>
      </c>
      <c r="CY796" s="190" t="str">
        <f t="shared" si="929"/>
        <v>CY$19</v>
      </c>
      <c r="CZ796" s="190" t="str">
        <f t="shared" si="929"/>
        <v>CZ$19</v>
      </c>
      <c r="DA796" s="190" t="str">
        <f t="shared" si="929"/>
        <v>DA$19</v>
      </c>
      <c r="DB796" s="190" t="str">
        <f t="shared" si="929"/>
        <v>DB$19</v>
      </c>
      <c r="DC796" s="190" t="str">
        <f t="shared" si="929"/>
        <v>DC$19</v>
      </c>
      <c r="DD796" s="190" t="str">
        <f t="shared" si="929"/>
        <v>DD$19</v>
      </c>
      <c r="DE796" s="190" t="str">
        <f t="shared" si="929"/>
        <v>DE$19</v>
      </c>
      <c r="DF796" s="190" t="str">
        <f t="shared" si="929"/>
        <v>DF$19</v>
      </c>
      <c r="DG796" s="190" t="str">
        <f t="shared" si="929"/>
        <v>DG$19</v>
      </c>
      <c r="DH796" s="190" t="str">
        <f t="shared" si="929"/>
        <v>DH$19</v>
      </c>
      <c r="DI796" s="190" t="str">
        <f t="shared" si="929"/>
        <v>DI$19</v>
      </c>
      <c r="DJ796" s="190" t="str">
        <f t="shared" si="929"/>
        <v>DJ$19</v>
      </c>
      <c r="DK796" s="190" t="str">
        <f t="shared" si="929"/>
        <v>DK$19</v>
      </c>
      <c r="DL796" s="190" t="str">
        <f t="shared" si="929"/>
        <v>DL$19</v>
      </c>
    </row>
    <row r="797" spans="1:116" x14ac:dyDescent="0.35">
      <c r="A797" s="142" t="s">
        <v>218</v>
      </c>
      <c r="B797" s="31" t="s">
        <v>81</v>
      </c>
      <c r="C797" s="31"/>
      <c r="D797" t="s">
        <v>762</v>
      </c>
      <c r="E797" s="8" t="str">
        <f t="shared" ref="E797:E804" si="930">ROW()&amp;" "&amp;D797</f>
        <v>797 WCAR-S</v>
      </c>
      <c r="F797" t="s">
        <v>223</v>
      </c>
      <c r="G797" s="175" t="s">
        <v>463</v>
      </c>
      <c r="H797" s="142"/>
      <c r="I797" s="144"/>
      <c r="J797" s="144"/>
      <c r="K797" s="142"/>
      <c r="L797" s="142"/>
      <c r="M797" s="142"/>
      <c r="N797" s="142"/>
      <c r="O797" s="142"/>
      <c r="P797" s="142"/>
      <c r="R797" s="143"/>
      <c r="S797" s="143"/>
      <c r="T797" s="143"/>
      <c r="U797" s="143"/>
      <c r="V797" s="143"/>
      <c r="W797" s="143"/>
      <c r="X797" s="143"/>
      <c r="Y797" s="143"/>
      <c r="Z797" s="143"/>
      <c r="AA797" s="143"/>
      <c r="AB797" s="143"/>
      <c r="AC797" s="143"/>
      <c r="AD797" s="143"/>
      <c r="AE797" s="143"/>
      <c r="AF797" s="143"/>
      <c r="AG797" s="143"/>
      <c r="AH797" s="143"/>
      <c r="AI797" s="143"/>
      <c r="AJ797" s="143"/>
      <c r="AK797" s="143"/>
      <c r="AL797" s="143"/>
      <c r="AM797" s="143"/>
      <c r="AN797" s="143"/>
      <c r="AO797" s="143"/>
      <c r="AP797" s="143"/>
      <c r="AQ797" s="143"/>
      <c r="AR797" s="143"/>
      <c r="AS797" s="143"/>
      <c r="AT797" s="143"/>
      <c r="AU797" s="143"/>
      <c r="AV797" s="143"/>
      <c r="AW797" s="143"/>
      <c r="AX797" s="143"/>
      <c r="AY797" s="143"/>
      <c r="AZ797" s="143"/>
      <c r="BA797" s="143"/>
      <c r="BB797" s="143"/>
      <c r="BC797" s="143"/>
      <c r="BD797" s="143"/>
      <c r="BE797" s="143"/>
      <c r="BF797" s="143"/>
      <c r="BG797" s="143"/>
      <c r="BH797" s="143"/>
      <c r="BI797" s="143"/>
      <c r="BJ797" s="143"/>
      <c r="BK797" s="143"/>
      <c r="BL797" s="143"/>
      <c r="BM797" s="143"/>
      <c r="BN797" s="143"/>
      <c r="BO797" s="143"/>
      <c r="BP797" s="143"/>
      <c r="BQ797" s="143"/>
      <c r="BR797" s="143"/>
      <c r="BS797" s="143"/>
      <c r="BT797" s="143"/>
      <c r="BU797" s="143"/>
      <c r="BV797" s="143"/>
      <c r="BW797" s="143"/>
      <c r="BX797" s="143"/>
      <c r="BY797" s="143"/>
      <c r="BZ797" s="143"/>
      <c r="CA797" s="143"/>
      <c r="CB797" s="143"/>
      <c r="CC797" s="143"/>
      <c r="CD797" s="143"/>
      <c r="CE797" s="143"/>
      <c r="CF797" s="143"/>
      <c r="CG797" s="143"/>
      <c r="CH797" s="143"/>
      <c r="CI797" s="143"/>
      <c r="CJ797" s="143"/>
      <c r="CK797" s="143"/>
      <c r="CL797" s="143"/>
      <c r="CN797" s="144"/>
      <c r="CO797" s="143"/>
      <c r="CP797" s="143"/>
      <c r="CQ797" s="143"/>
      <c r="CR797" s="143"/>
      <c r="CS797" s="143"/>
      <c r="CT797" s="143"/>
      <c r="CU797" s="143"/>
      <c r="CV797" s="143"/>
      <c r="CW797" s="143"/>
      <c r="CX797" s="143"/>
      <c r="CY797" s="143"/>
      <c r="CZ797" s="143"/>
      <c r="DA797" s="143"/>
      <c r="DB797" s="143"/>
      <c r="DC797" s="143"/>
      <c r="DD797" s="143"/>
      <c r="DE797" s="143"/>
      <c r="DF797" s="143"/>
      <c r="DG797" s="143"/>
      <c r="DH797" s="143"/>
      <c r="DI797" s="143"/>
      <c r="DJ797" s="143"/>
      <c r="DK797" s="143"/>
      <c r="DL797" s="143"/>
    </row>
    <row r="798" spans="1:116" x14ac:dyDescent="0.35">
      <c r="B798" t="str">
        <f t="shared" ref="B798:B803" si="931">E798</f>
        <v>798 WCAR-S</v>
      </c>
      <c r="D798" t="s">
        <v>762</v>
      </c>
      <c r="E798" s="8" t="str">
        <f t="shared" si="930"/>
        <v>798 WCAR-S</v>
      </c>
      <c r="G798" s="175" t="s">
        <v>464</v>
      </c>
      <c r="I798"/>
      <c r="J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N798"/>
    </row>
    <row r="799" spans="1:116" x14ac:dyDescent="0.35">
      <c r="B799" t="str">
        <f t="shared" si="931"/>
        <v>799 WCAR-S</v>
      </c>
      <c r="D799" t="s">
        <v>762</v>
      </c>
      <c r="E799" s="8" t="str">
        <f t="shared" si="930"/>
        <v>799 WCAR-S</v>
      </c>
      <c r="G799" s="143" t="s">
        <v>221</v>
      </c>
      <c r="H799" s="12"/>
      <c r="I799" s="60"/>
      <c r="J799" s="60"/>
      <c r="K799" s="17">
        <v>30</v>
      </c>
      <c r="L799" s="17">
        <v>30</v>
      </c>
      <c r="M799" s="17">
        <v>30</v>
      </c>
      <c r="N799" s="17">
        <v>30</v>
      </c>
      <c r="O799" s="17">
        <v>30</v>
      </c>
      <c r="P799" s="17">
        <v>30</v>
      </c>
      <c r="R799" s="15"/>
      <c r="S799" s="15" cm="1">
        <f t="array" ref="S799">INDEX($K:$P,ROW(),MATCH(S$3,$K$2:$P$2,0))</f>
        <v>30</v>
      </c>
      <c r="T799" s="15" cm="1">
        <f t="array" ref="T799">INDEX($K:$P,ROW(),MATCH(T$3,$K$2:$P$2,0))</f>
        <v>30</v>
      </c>
      <c r="U799" s="15" cm="1">
        <f t="array" ref="U799">INDEX($K:$P,ROW(),MATCH(U$3,$K$2:$P$2,0))</f>
        <v>30</v>
      </c>
      <c r="V799" s="15" cm="1">
        <f t="array" ref="V799">INDEX($K:$P,ROW(),MATCH(V$3,$K$2:$P$2,0))</f>
        <v>30</v>
      </c>
      <c r="W799" s="15" cm="1">
        <f t="array" ref="W799">INDEX($K:$P,ROW(),MATCH(W$3,$K$2:$P$2,0))</f>
        <v>30</v>
      </c>
      <c r="X799" s="15" cm="1">
        <f t="array" ref="X799">INDEX($K:$P,ROW(),MATCH(X$3,$K$2:$P$2,0))</f>
        <v>30</v>
      </c>
      <c r="Y799" s="15" cm="1">
        <f t="array" ref="Y799">INDEX($K:$P,ROW(),MATCH(Y$3,$K$2:$P$2,0))</f>
        <v>30</v>
      </c>
      <c r="Z799" s="15" cm="1">
        <f t="array" ref="Z799">INDEX($K:$P,ROW(),MATCH(Z$3,$K$2:$P$2,0))</f>
        <v>30</v>
      </c>
      <c r="AA799" s="15" cm="1">
        <f t="array" ref="AA799">INDEX($K:$P,ROW(),MATCH(AA$3,$K$2:$P$2,0))</f>
        <v>30</v>
      </c>
      <c r="AB799" s="15" cm="1">
        <f t="array" ref="AB799">INDEX($K:$P,ROW(),MATCH(AB$3,$K$2:$P$2,0))</f>
        <v>30</v>
      </c>
      <c r="AC799" s="15" cm="1">
        <f t="array" ref="AC799">INDEX($K:$P,ROW(),MATCH(AC$3,$K$2:$P$2,0))</f>
        <v>30</v>
      </c>
      <c r="AD799" s="15" cm="1">
        <f t="array" ref="AD799">INDEX($K:$P,ROW(),MATCH(AD$3,$K$2:$P$2,0))</f>
        <v>30</v>
      </c>
      <c r="AE799" s="15" cm="1">
        <f t="array" ref="AE799">INDEX($K:$P,ROW(),MATCH(AE$3,$K$2:$P$2,0))</f>
        <v>30</v>
      </c>
      <c r="AF799" s="15" cm="1">
        <f t="array" ref="AF799">INDEX($K:$P,ROW(),MATCH(AF$3,$K$2:$P$2,0))</f>
        <v>30</v>
      </c>
      <c r="AG799" s="15" cm="1">
        <f t="array" ref="AG799">INDEX($K:$P,ROW(),MATCH(AG$3,$K$2:$P$2,0))</f>
        <v>30</v>
      </c>
      <c r="AH799" s="15" cm="1">
        <f t="array" ref="AH799">INDEX($K:$P,ROW(),MATCH(AH$3,$K$2:$P$2,0))</f>
        <v>30</v>
      </c>
      <c r="AI799" s="15" cm="1">
        <f t="array" ref="AI799">INDEX($K:$P,ROW(),MATCH(AI$3,$K$2:$P$2,0))</f>
        <v>30</v>
      </c>
      <c r="AJ799" s="15" cm="1">
        <f t="array" ref="AJ799">INDEX($K:$P,ROW(),MATCH(AJ$3,$K$2:$P$2,0))</f>
        <v>30</v>
      </c>
      <c r="AK799" s="15" cm="1">
        <f t="array" ref="AK799">INDEX($K:$P,ROW(),MATCH(AK$3,$K$2:$P$2,0))</f>
        <v>30</v>
      </c>
      <c r="AL799" s="15" cm="1">
        <f t="array" ref="AL799">INDEX($K:$P,ROW(),MATCH(AL$3,$K$2:$P$2,0))</f>
        <v>30</v>
      </c>
      <c r="AM799" s="15" cm="1">
        <f t="array" ref="AM799">INDEX($K:$P,ROW(),MATCH(AM$3,$K$2:$P$2,0))</f>
        <v>30</v>
      </c>
      <c r="AN799" s="15" cm="1">
        <f t="array" ref="AN799">INDEX($K:$P,ROW(),MATCH(AN$3,$K$2:$P$2,0))</f>
        <v>30</v>
      </c>
      <c r="AO799" s="15" cm="1">
        <f t="array" ref="AO799">INDEX($K:$P,ROW(),MATCH(AO$3,$K$2:$P$2,0))</f>
        <v>30</v>
      </c>
      <c r="AP799" s="15" cm="1">
        <f t="array" ref="AP799">INDEX($K:$P,ROW(),MATCH(AP$3,$K$2:$P$2,0))</f>
        <v>30</v>
      </c>
      <c r="AQ799" s="15" cm="1">
        <f t="array" ref="AQ799">INDEX($K:$P,ROW(),MATCH(AQ$3,$K$2:$P$2,0))</f>
        <v>30</v>
      </c>
      <c r="AR799" s="15" cm="1">
        <f t="array" ref="AR799">INDEX($K:$P,ROW(),MATCH(AR$3,$K$2:$P$2,0))</f>
        <v>30</v>
      </c>
      <c r="AS799" s="15" cm="1">
        <f t="array" ref="AS799">INDEX($K:$P,ROW(),MATCH(AS$3,$K$2:$P$2,0))</f>
        <v>30</v>
      </c>
      <c r="AT799" s="15" cm="1">
        <f t="array" ref="AT799">INDEX($K:$P,ROW(),MATCH(AT$3,$K$2:$P$2,0))</f>
        <v>30</v>
      </c>
      <c r="AU799" s="15" cm="1">
        <f t="array" ref="AU799">INDEX($K:$P,ROW(),MATCH(AU$3,$K$2:$P$2,0))</f>
        <v>30</v>
      </c>
      <c r="AV799" s="15" cm="1">
        <f t="array" ref="AV799">INDEX($K:$P,ROW(),MATCH(AV$3,$K$2:$P$2,0))</f>
        <v>30</v>
      </c>
      <c r="AW799" s="15" cm="1">
        <f t="array" ref="AW799">INDEX($K:$P,ROW(),MATCH(AW$3,$K$2:$P$2,0))</f>
        <v>30</v>
      </c>
      <c r="AX799" s="15" cm="1">
        <f t="array" ref="AX799">INDEX($K:$P,ROW(),MATCH(AX$3,$K$2:$P$2,0))</f>
        <v>30</v>
      </c>
      <c r="AY799" s="15" cm="1">
        <f t="array" ref="AY799">INDEX($K:$P,ROW(),MATCH(AY$3,$K$2:$P$2,0))</f>
        <v>30</v>
      </c>
      <c r="AZ799" s="15" cm="1">
        <f t="array" ref="AZ799">INDEX($K:$P,ROW(),MATCH(AZ$3,$K$2:$P$2,0))</f>
        <v>30</v>
      </c>
      <c r="BA799" s="15" cm="1">
        <f t="array" ref="BA799">INDEX($K:$P,ROW(),MATCH(BA$3,$K$2:$P$2,0))</f>
        <v>30</v>
      </c>
      <c r="BB799" s="15" cm="1">
        <f t="array" ref="BB799">INDEX($K:$P,ROW(),MATCH(BB$3,$K$2:$P$2,0))</f>
        <v>30</v>
      </c>
      <c r="BC799" s="15" cm="1">
        <f t="array" ref="BC799">INDEX($K:$P,ROW(),MATCH(BC$3,$K$2:$P$2,0))</f>
        <v>30</v>
      </c>
      <c r="BD799" s="15" cm="1">
        <f t="array" ref="BD799">INDEX($K:$P,ROW(),MATCH(BD$3,$K$2:$P$2,0))</f>
        <v>30</v>
      </c>
      <c r="BE799" s="15" cm="1">
        <f t="array" ref="BE799">INDEX($K:$P,ROW(),MATCH(BE$3,$K$2:$P$2,0))</f>
        <v>30</v>
      </c>
      <c r="BF799" s="15" cm="1">
        <f t="array" ref="BF799">INDEX($K:$P,ROW(),MATCH(BF$3,$K$2:$P$2,0))</f>
        <v>30</v>
      </c>
      <c r="BG799" s="15" cm="1">
        <f t="array" ref="BG799">INDEX($K:$P,ROW(),MATCH(BG$3,$K$2:$P$2,0))</f>
        <v>30</v>
      </c>
      <c r="BH799" s="15" cm="1">
        <f t="array" ref="BH799">INDEX($K:$P,ROW(),MATCH(BH$3,$K$2:$P$2,0))</f>
        <v>30</v>
      </c>
      <c r="BI799" s="15" cm="1">
        <f t="array" ref="BI799">INDEX($K:$P,ROW(),MATCH(BI$3,$K$2:$P$2,0))</f>
        <v>30</v>
      </c>
      <c r="BJ799" s="15" cm="1">
        <f t="array" ref="BJ799">INDEX($K:$P,ROW(),MATCH(BJ$3,$K$2:$P$2,0))</f>
        <v>30</v>
      </c>
      <c r="BK799" s="15" cm="1">
        <f t="array" ref="BK799">INDEX($K:$P,ROW(),MATCH(BK$3,$K$2:$P$2,0))</f>
        <v>30</v>
      </c>
      <c r="BL799" s="15" cm="1">
        <f t="array" ref="BL799">INDEX($K:$P,ROW(),MATCH(BL$3,$K$2:$P$2,0))</f>
        <v>30</v>
      </c>
      <c r="BM799" s="15" cm="1">
        <f t="array" ref="BM799">INDEX($K:$P,ROW(),MATCH(BM$3,$K$2:$P$2,0))</f>
        <v>30</v>
      </c>
      <c r="BN799" s="15" cm="1">
        <f t="array" ref="BN799">INDEX($K:$P,ROW(),MATCH(BN$3,$K$2:$P$2,0))</f>
        <v>30</v>
      </c>
      <c r="BO799" s="15" cm="1">
        <f t="array" ref="BO799">INDEX($K:$P,ROW(),MATCH(BO$3,$K$2:$P$2,0))</f>
        <v>30</v>
      </c>
      <c r="BP799" s="15" cm="1">
        <f t="array" ref="BP799">INDEX($K:$P,ROW(),MATCH(BP$3,$K$2:$P$2,0))</f>
        <v>30</v>
      </c>
      <c r="BQ799" s="15" cm="1">
        <f t="array" ref="BQ799">INDEX($K:$P,ROW(),MATCH(BQ$3,$K$2:$P$2,0))</f>
        <v>30</v>
      </c>
      <c r="BR799" s="15" cm="1">
        <f t="array" ref="BR799">INDEX($K:$P,ROW(),MATCH(BR$3,$K$2:$P$2,0))</f>
        <v>30</v>
      </c>
      <c r="BS799" s="15" cm="1">
        <f t="array" ref="BS799">INDEX($K:$P,ROW(),MATCH(BS$3,$K$2:$P$2,0))</f>
        <v>30</v>
      </c>
      <c r="BT799" s="15" cm="1">
        <f t="array" ref="BT799">INDEX($K:$P,ROW(),MATCH(BT$3,$K$2:$P$2,0))</f>
        <v>30</v>
      </c>
      <c r="BU799" s="15" cm="1">
        <f t="array" ref="BU799">INDEX($K:$P,ROW(),MATCH(BU$3,$K$2:$P$2,0))</f>
        <v>30</v>
      </c>
      <c r="BV799" s="15" cm="1">
        <f t="array" ref="BV799">INDEX($K:$P,ROW(),MATCH(BV$3,$K$2:$P$2,0))</f>
        <v>30</v>
      </c>
      <c r="BW799" s="15" cm="1">
        <f t="array" ref="BW799">INDEX($K:$P,ROW(),MATCH(BW$3,$K$2:$P$2,0))</f>
        <v>30</v>
      </c>
      <c r="BX799" s="15" cm="1">
        <f t="array" ref="BX799">INDEX($K:$P,ROW(),MATCH(BX$3,$K$2:$P$2,0))</f>
        <v>30</v>
      </c>
      <c r="BY799" s="15" cm="1">
        <f t="array" ref="BY799">INDEX($K:$P,ROW(),MATCH(BY$3,$K$2:$P$2,0))</f>
        <v>30</v>
      </c>
      <c r="BZ799" s="15" cm="1">
        <f t="array" ref="BZ799">INDEX($K:$P,ROW(),MATCH(BZ$3,$K$2:$P$2,0))</f>
        <v>30</v>
      </c>
      <c r="CA799" s="15" cm="1">
        <f t="array" ref="CA799">INDEX($K:$P,ROW(),MATCH(CA$3,$K$2:$P$2,0))</f>
        <v>30</v>
      </c>
      <c r="CB799" s="15" cm="1">
        <f t="array" ref="CB799">INDEX($K:$P,ROW(),MATCH(CB$3,$K$2:$P$2,0))</f>
        <v>30</v>
      </c>
      <c r="CC799" s="15" cm="1">
        <f t="array" ref="CC799">INDEX($K:$P,ROW(),MATCH(CC$3,$K$2:$P$2,0))</f>
        <v>30</v>
      </c>
      <c r="CD799" s="15" cm="1">
        <f t="array" ref="CD799">INDEX($K:$P,ROW(),MATCH(CD$3,$K$2:$P$2,0))</f>
        <v>30</v>
      </c>
      <c r="CE799" s="15" cm="1">
        <f t="array" ref="CE799">INDEX($K:$P,ROW(),MATCH(CE$3,$K$2:$P$2,0))</f>
        <v>30</v>
      </c>
      <c r="CF799" s="15" cm="1">
        <f t="array" ref="CF799">INDEX($K:$P,ROW(),MATCH(CF$3,$K$2:$P$2,0))</f>
        <v>30</v>
      </c>
      <c r="CG799" s="15" cm="1">
        <f t="array" ref="CG799">INDEX($K:$P,ROW(),MATCH(CG$3,$K$2:$P$2,0))</f>
        <v>30</v>
      </c>
      <c r="CH799" s="15" cm="1">
        <f t="array" ref="CH799">INDEX($K:$P,ROW(),MATCH(CH$3,$K$2:$P$2,0))</f>
        <v>30</v>
      </c>
      <c r="CI799" s="15" cm="1">
        <f t="array" ref="CI799">INDEX($K:$P,ROW(),MATCH(CI$3,$K$2:$P$2,0))</f>
        <v>30</v>
      </c>
      <c r="CJ799" s="15" cm="1">
        <f t="array" ref="CJ799">INDEX($K:$P,ROW(),MATCH(CJ$3,$K$2:$P$2,0))</f>
        <v>30</v>
      </c>
      <c r="CK799" s="15" cm="1">
        <f t="array" ref="CK799">INDEX($K:$P,ROW(),MATCH(CK$3,$K$2:$P$2,0))</f>
        <v>30</v>
      </c>
      <c r="CL799" s="15" cm="1">
        <f t="array" ref="CL799">INDEX($K:$P,ROW(),MATCH(CL$3,$K$2:$P$2,0))</f>
        <v>30</v>
      </c>
      <c r="CN799" s="60"/>
      <c r="CO799" s="15" t="e" cm="1">
        <f t="array" ref="CO799">INDEX($K:$P,ROW(),MATCH(CO$3,$K$2:$P$2,0))</f>
        <v>#N/A</v>
      </c>
      <c r="CP799" s="15" t="e" cm="1">
        <f t="array" ref="CP799">INDEX($K:$P,ROW(),MATCH(CP$3,$K$2:$P$2,0))</f>
        <v>#N/A</v>
      </c>
      <c r="CQ799" s="15" t="e" cm="1">
        <f t="array" ref="CQ799">INDEX($K:$P,ROW(),MATCH(CQ$3,$K$2:$P$2,0))</f>
        <v>#N/A</v>
      </c>
      <c r="CR799" s="15" t="e" cm="1">
        <f t="array" ref="CR799">INDEX($K:$P,ROW(),MATCH(CR$3,$K$2:$P$2,0))</f>
        <v>#N/A</v>
      </c>
      <c r="CS799" s="15" t="e" cm="1">
        <f t="array" ref="CS799">INDEX($K:$P,ROW(),MATCH(CS$3,$K$2:$P$2,0))</f>
        <v>#N/A</v>
      </c>
      <c r="CT799" s="15" t="e" cm="1">
        <f t="array" ref="CT799">INDEX($K:$P,ROW(),MATCH(CT$3,$K$2:$P$2,0))</f>
        <v>#N/A</v>
      </c>
      <c r="CU799" s="15" t="e" cm="1">
        <f t="array" ref="CU799">INDEX($K:$P,ROW(),MATCH(CU$3,$K$2:$P$2,0))</f>
        <v>#N/A</v>
      </c>
      <c r="CV799" s="15" t="e" cm="1">
        <f t="array" ref="CV799">INDEX($K:$P,ROW(),MATCH(CV$3,$K$2:$P$2,0))</f>
        <v>#N/A</v>
      </c>
      <c r="CW799" s="15" t="e" cm="1">
        <f t="array" ref="CW799">INDEX($K:$P,ROW(),MATCH(CW$3,$K$2:$P$2,0))</f>
        <v>#N/A</v>
      </c>
      <c r="CX799" s="15" t="e" cm="1">
        <f t="array" ref="CX799">INDEX($K:$P,ROW(),MATCH(CX$3,$K$2:$P$2,0))</f>
        <v>#N/A</v>
      </c>
      <c r="CY799" s="15" t="e" cm="1">
        <f t="array" ref="CY799">INDEX($K:$P,ROW(),MATCH(CY$3,$K$2:$P$2,0))</f>
        <v>#N/A</v>
      </c>
      <c r="CZ799" s="15" t="e" cm="1">
        <f t="array" ref="CZ799">INDEX($K:$P,ROW(),MATCH(CZ$3,$K$2:$P$2,0))</f>
        <v>#N/A</v>
      </c>
      <c r="DA799" s="15" t="e" cm="1">
        <f t="array" ref="DA799">INDEX($K:$P,ROW(),MATCH(DA$3,$K$2:$P$2,0))</f>
        <v>#N/A</v>
      </c>
      <c r="DB799" s="15" t="e" cm="1">
        <f t="array" ref="DB799">INDEX($K:$P,ROW(),MATCH(DB$3,$K$2:$P$2,0))</f>
        <v>#N/A</v>
      </c>
      <c r="DC799" s="15" t="e" cm="1">
        <f t="array" ref="DC799">INDEX($K:$P,ROW(),MATCH(DC$3,$K$2:$P$2,0))</f>
        <v>#N/A</v>
      </c>
      <c r="DD799" s="15" t="e" cm="1">
        <f t="array" ref="DD799">INDEX($K:$P,ROW(),MATCH(DD$3,$K$2:$P$2,0))</f>
        <v>#N/A</v>
      </c>
      <c r="DE799" s="15" t="e" cm="1">
        <f t="array" ref="DE799">INDEX($K:$P,ROW(),MATCH(DE$3,$K$2:$P$2,0))</f>
        <v>#N/A</v>
      </c>
      <c r="DF799" s="15" t="e" cm="1">
        <f t="array" ref="DF799">INDEX($K:$P,ROW(),MATCH(DF$3,$K$2:$P$2,0))</f>
        <v>#N/A</v>
      </c>
      <c r="DG799" s="15" t="e" cm="1">
        <f t="array" ref="DG799">INDEX($K:$P,ROW(),MATCH(DG$3,$K$2:$P$2,0))</f>
        <v>#N/A</v>
      </c>
      <c r="DH799" s="15" t="e" cm="1">
        <f t="array" ref="DH799">INDEX($K:$P,ROW(),MATCH(DH$3,$K$2:$P$2,0))</f>
        <v>#N/A</v>
      </c>
      <c r="DI799" s="15" t="e" cm="1">
        <f t="array" ref="DI799">INDEX($K:$P,ROW(),MATCH(DI$3,$K$2:$P$2,0))</f>
        <v>#N/A</v>
      </c>
      <c r="DJ799" s="15" t="e" cm="1">
        <f t="array" ref="DJ799">INDEX($K:$P,ROW(),MATCH(DJ$3,$K$2:$P$2,0))</f>
        <v>#N/A</v>
      </c>
      <c r="DK799" s="15" t="e" cm="1">
        <f t="array" ref="DK799">INDEX($K:$P,ROW(),MATCH(DK$3,$K$2:$P$2,0))</f>
        <v>#N/A</v>
      </c>
      <c r="DL799" s="15" t="e" cm="1">
        <f t="array" ref="DL799">INDEX($K:$P,ROW(),MATCH(DL$3,$K$2:$P$2,0))</f>
        <v>#N/A</v>
      </c>
    </row>
    <row r="800" spans="1:116" x14ac:dyDescent="0.35">
      <c r="B800" t="str">
        <f t="shared" si="931"/>
        <v>800 WCAR-S</v>
      </c>
      <c r="C800" t="s">
        <v>224</v>
      </c>
      <c r="D800" t="s">
        <v>762</v>
      </c>
      <c r="E800" s="8" t="str">
        <f t="shared" si="930"/>
        <v>800 WCAR-S</v>
      </c>
      <c r="G800" s="129" t="str">
        <f>G802&amp;":"</f>
        <v>Accounts receivable - (Primary label):</v>
      </c>
      <c r="H800" s="27"/>
      <c r="I800" s="78"/>
      <c r="J800" s="78"/>
      <c r="K800" s="118">
        <f t="shared" ref="K800:P800" ca="1" si="932">SUMIF($3:$3,K$2,800:800)</f>
        <v>9863.0136986301368</v>
      </c>
      <c r="L800" s="118">
        <f t="shared" ca="1" si="932"/>
        <v>9863.0136986301368</v>
      </c>
      <c r="M800" s="118">
        <f t="shared" ca="1" si="932"/>
        <v>9863.0136986301368</v>
      </c>
      <c r="N800" s="118">
        <f t="shared" ca="1" si="932"/>
        <v>9863.0136986301368</v>
      </c>
      <c r="O800" s="118">
        <f t="shared" ca="1" si="932"/>
        <v>9863.0136986301368</v>
      </c>
      <c r="P800" s="118">
        <f t="shared" ca="1" si="932"/>
        <v>9863.0136986301368</v>
      </c>
      <c r="R800" s="33"/>
      <c r="S800" s="118" cm="1">
        <f t="array" aca="1" ref="S800" ca="1">MIN(S799/365*INDIRECT(S791),R800+INDIRECT(S791))</f>
        <v>821.91780821917803</v>
      </c>
      <c r="T800" s="118" cm="1">
        <f t="array" aca="1" ref="T800" ca="1">MIN(T799/365*INDIRECT(T791),S800+INDIRECT(T791))</f>
        <v>821.91780821917803</v>
      </c>
      <c r="U800" s="118" cm="1">
        <f t="array" aca="1" ref="U800" ca="1">MIN(U799/365*INDIRECT(U791),T800+INDIRECT(U791))</f>
        <v>821.91780821917803</v>
      </c>
      <c r="V800" s="118" cm="1">
        <f t="array" aca="1" ref="V800" ca="1">MIN(V799/365*INDIRECT(V791),U800+INDIRECT(V791))</f>
        <v>821.91780821917803</v>
      </c>
      <c r="W800" s="118" cm="1">
        <f t="array" aca="1" ref="W800" ca="1">MIN(W799/365*INDIRECT(W791),V800+INDIRECT(W791))</f>
        <v>821.91780821917803</v>
      </c>
      <c r="X800" s="118" cm="1">
        <f t="array" aca="1" ref="X800" ca="1">MIN(X799/365*INDIRECT(X791),W800+INDIRECT(X791))</f>
        <v>821.91780821917803</v>
      </c>
      <c r="Y800" s="118" cm="1">
        <f t="array" aca="1" ref="Y800" ca="1">MIN(Y799/365*INDIRECT(Y791),X800+INDIRECT(Y791))</f>
        <v>821.91780821917803</v>
      </c>
      <c r="Z800" s="118" cm="1">
        <f t="array" aca="1" ref="Z800" ca="1">MIN(Z799/365*INDIRECT(Z791),Y800+INDIRECT(Z791))</f>
        <v>821.91780821917803</v>
      </c>
      <c r="AA800" s="118" cm="1">
        <f t="array" aca="1" ref="AA800" ca="1">MIN(AA799/365*INDIRECT(AA791),Z800+INDIRECT(AA791))</f>
        <v>821.91780821917803</v>
      </c>
      <c r="AB800" s="118" cm="1">
        <f t="array" aca="1" ref="AB800" ca="1">MIN(AB799/365*INDIRECT(AB791),AA800+INDIRECT(AB791))</f>
        <v>821.91780821917803</v>
      </c>
      <c r="AC800" s="118" cm="1">
        <f t="array" aca="1" ref="AC800" ca="1">MIN(AC799/365*INDIRECT(AC791),AB800+INDIRECT(AC791))</f>
        <v>821.91780821917803</v>
      </c>
      <c r="AD800" s="118" cm="1">
        <f t="array" aca="1" ref="AD800" ca="1">MIN(AD799/365*INDIRECT(AD791),AC800+INDIRECT(AD791))</f>
        <v>821.91780821917803</v>
      </c>
      <c r="AE800" s="118" cm="1">
        <f t="array" aca="1" ref="AE800" ca="1">MIN(AE799/365*INDIRECT(AE791),AD800+INDIRECT(AE791))</f>
        <v>821.91780821917803</v>
      </c>
      <c r="AF800" s="118" cm="1">
        <f t="array" aca="1" ref="AF800" ca="1">MIN(AF799/365*INDIRECT(AF791),AE800+INDIRECT(AF791))</f>
        <v>821.91780821917803</v>
      </c>
      <c r="AG800" s="118" cm="1">
        <f t="array" aca="1" ref="AG800" ca="1">MIN(AG799/365*INDIRECT(AG791),AF800+INDIRECT(AG791))</f>
        <v>821.91780821917803</v>
      </c>
      <c r="AH800" s="118" cm="1">
        <f t="array" aca="1" ref="AH800" ca="1">MIN(AH799/365*INDIRECT(AH791),AG800+INDIRECT(AH791))</f>
        <v>821.91780821917803</v>
      </c>
      <c r="AI800" s="118" cm="1">
        <f t="array" aca="1" ref="AI800" ca="1">MIN(AI799/365*INDIRECT(AI791),AH800+INDIRECT(AI791))</f>
        <v>821.91780821917803</v>
      </c>
      <c r="AJ800" s="118" cm="1">
        <f t="array" aca="1" ref="AJ800" ca="1">MIN(AJ799/365*INDIRECT(AJ791),AI800+INDIRECT(AJ791))</f>
        <v>821.91780821917803</v>
      </c>
      <c r="AK800" s="118" cm="1">
        <f t="array" aca="1" ref="AK800" ca="1">MIN(AK799/365*INDIRECT(AK791),AJ800+INDIRECT(AK791))</f>
        <v>821.91780821917803</v>
      </c>
      <c r="AL800" s="118" cm="1">
        <f t="array" aca="1" ref="AL800" ca="1">MIN(AL799/365*INDIRECT(AL791),AK800+INDIRECT(AL791))</f>
        <v>821.91780821917803</v>
      </c>
      <c r="AM800" s="118" cm="1">
        <f t="array" aca="1" ref="AM800" ca="1">MIN(AM799/365*INDIRECT(AM791),AL800+INDIRECT(AM791))</f>
        <v>821.91780821917803</v>
      </c>
      <c r="AN800" s="118" cm="1">
        <f t="array" aca="1" ref="AN800" ca="1">MIN(AN799/365*INDIRECT(AN791),AM800+INDIRECT(AN791))</f>
        <v>821.91780821917803</v>
      </c>
      <c r="AO800" s="118" cm="1">
        <f t="array" aca="1" ref="AO800" ca="1">MIN(AO799/365*INDIRECT(AO791),AN800+INDIRECT(AO791))</f>
        <v>821.91780821917803</v>
      </c>
      <c r="AP800" s="118" cm="1">
        <f t="array" aca="1" ref="AP800" ca="1">MIN(AP799/365*INDIRECT(AP791),AO800+INDIRECT(AP791))</f>
        <v>821.91780821917803</v>
      </c>
      <c r="AQ800" s="118" cm="1">
        <f t="array" aca="1" ref="AQ800" ca="1">MIN(AQ799/365*INDIRECT(AQ791),AP800+INDIRECT(AQ791))</f>
        <v>821.91780821917803</v>
      </c>
      <c r="AR800" s="118" cm="1">
        <f t="array" aca="1" ref="AR800" ca="1">MIN(AR799/365*INDIRECT(AR791),AQ800+INDIRECT(AR791))</f>
        <v>821.91780821917803</v>
      </c>
      <c r="AS800" s="118" cm="1">
        <f t="array" aca="1" ref="AS800" ca="1">MIN(AS799/365*INDIRECT(AS791),AR800+INDIRECT(AS791))</f>
        <v>821.91780821917803</v>
      </c>
      <c r="AT800" s="118" cm="1">
        <f t="array" aca="1" ref="AT800" ca="1">MIN(AT799/365*INDIRECT(AT791),AS800+INDIRECT(AT791))</f>
        <v>821.91780821917803</v>
      </c>
      <c r="AU800" s="118" cm="1">
        <f t="array" aca="1" ref="AU800" ca="1">MIN(AU799/365*INDIRECT(AU791),AT800+INDIRECT(AU791))</f>
        <v>821.91780821917803</v>
      </c>
      <c r="AV800" s="118" cm="1">
        <f t="array" aca="1" ref="AV800" ca="1">MIN(AV799/365*INDIRECT(AV791),AU800+INDIRECT(AV791))</f>
        <v>821.91780821917803</v>
      </c>
      <c r="AW800" s="118" cm="1">
        <f t="array" aca="1" ref="AW800" ca="1">MIN(AW799/365*INDIRECT(AW791),AV800+INDIRECT(AW791))</f>
        <v>821.91780821917803</v>
      </c>
      <c r="AX800" s="118" cm="1">
        <f t="array" aca="1" ref="AX800" ca="1">MIN(AX799/365*INDIRECT(AX791),AW800+INDIRECT(AX791))</f>
        <v>821.91780821917803</v>
      </c>
      <c r="AY800" s="118" cm="1">
        <f t="array" aca="1" ref="AY800" ca="1">MIN(AY799/365*INDIRECT(AY791),AX800+INDIRECT(AY791))</f>
        <v>821.91780821917803</v>
      </c>
      <c r="AZ800" s="118" cm="1">
        <f t="array" aca="1" ref="AZ800" ca="1">MIN(AZ799/365*INDIRECT(AZ791),AY800+INDIRECT(AZ791))</f>
        <v>821.91780821917803</v>
      </c>
      <c r="BA800" s="118" cm="1">
        <f t="array" aca="1" ref="BA800" ca="1">MIN(BA799/365*INDIRECT(BA791),AZ800+INDIRECT(BA791))</f>
        <v>821.91780821917803</v>
      </c>
      <c r="BB800" s="118" cm="1">
        <f t="array" aca="1" ref="BB800" ca="1">MIN(BB799/365*INDIRECT(BB791),BA800+INDIRECT(BB791))</f>
        <v>821.91780821917803</v>
      </c>
      <c r="BC800" s="118" cm="1">
        <f t="array" aca="1" ref="BC800" ca="1">MIN(BC799/365*INDIRECT(BC791),BB800+INDIRECT(BC791))</f>
        <v>821.91780821917803</v>
      </c>
      <c r="BD800" s="118" cm="1">
        <f t="array" aca="1" ref="BD800" ca="1">MIN(BD799/365*INDIRECT(BD791),BC800+INDIRECT(BD791))</f>
        <v>821.91780821917803</v>
      </c>
      <c r="BE800" s="118" cm="1">
        <f t="array" aca="1" ref="BE800" ca="1">MIN(BE799/365*INDIRECT(BE791),BD800+INDIRECT(BE791))</f>
        <v>821.91780821917803</v>
      </c>
      <c r="BF800" s="118" cm="1">
        <f t="array" aca="1" ref="BF800" ca="1">MIN(BF799/365*INDIRECT(BF791),BE800+INDIRECT(BF791))</f>
        <v>821.91780821917803</v>
      </c>
      <c r="BG800" s="118" cm="1">
        <f t="array" aca="1" ref="BG800" ca="1">MIN(BG799/365*INDIRECT(BG791),BF800+INDIRECT(BG791))</f>
        <v>821.91780821917803</v>
      </c>
      <c r="BH800" s="118" cm="1">
        <f t="array" aca="1" ref="BH800" ca="1">MIN(BH799/365*INDIRECT(BH791),BG800+INDIRECT(BH791))</f>
        <v>821.91780821917803</v>
      </c>
      <c r="BI800" s="118" cm="1">
        <f t="array" aca="1" ref="BI800" ca="1">MIN(BI799/365*INDIRECT(BI791),BH800+INDIRECT(BI791))</f>
        <v>821.91780821917803</v>
      </c>
      <c r="BJ800" s="118" cm="1">
        <f t="array" aca="1" ref="BJ800" ca="1">MIN(BJ799/365*INDIRECT(BJ791),BI800+INDIRECT(BJ791))</f>
        <v>821.91780821917803</v>
      </c>
      <c r="BK800" s="118" cm="1">
        <f t="array" aca="1" ref="BK800" ca="1">MIN(BK799/365*INDIRECT(BK791),BJ800+INDIRECT(BK791))</f>
        <v>821.91780821917803</v>
      </c>
      <c r="BL800" s="118" cm="1">
        <f t="array" aca="1" ref="BL800" ca="1">MIN(BL799/365*INDIRECT(BL791),BK800+INDIRECT(BL791))</f>
        <v>821.91780821917803</v>
      </c>
      <c r="BM800" s="118" cm="1">
        <f t="array" aca="1" ref="BM800" ca="1">MIN(BM799/365*INDIRECT(BM791),BL800+INDIRECT(BM791))</f>
        <v>821.91780821917803</v>
      </c>
      <c r="BN800" s="118" cm="1">
        <f t="array" aca="1" ref="BN800" ca="1">MIN(BN799/365*INDIRECT(BN791),BM800+INDIRECT(BN791))</f>
        <v>821.91780821917803</v>
      </c>
      <c r="BO800" s="118" cm="1">
        <f t="array" aca="1" ref="BO800" ca="1">MIN(BO799/365*INDIRECT(BO791),BN800+INDIRECT(BO791))</f>
        <v>821.91780821917803</v>
      </c>
      <c r="BP800" s="118" cm="1">
        <f t="array" aca="1" ref="BP800" ca="1">MIN(BP799/365*INDIRECT(BP791),BO800+INDIRECT(BP791))</f>
        <v>821.91780821917803</v>
      </c>
      <c r="BQ800" s="118" cm="1">
        <f t="array" aca="1" ref="BQ800" ca="1">MIN(BQ799/365*INDIRECT(BQ791),BP800+INDIRECT(BQ791))</f>
        <v>821.91780821917803</v>
      </c>
      <c r="BR800" s="118" cm="1">
        <f t="array" aca="1" ref="BR800" ca="1">MIN(BR799/365*INDIRECT(BR791),BQ800+INDIRECT(BR791))</f>
        <v>821.91780821917803</v>
      </c>
      <c r="BS800" s="118" cm="1">
        <f t="array" aca="1" ref="BS800" ca="1">MIN(BS799/365*INDIRECT(BS791),BR800+INDIRECT(BS791))</f>
        <v>821.91780821917803</v>
      </c>
      <c r="BT800" s="118" cm="1">
        <f t="array" aca="1" ref="BT800" ca="1">MIN(BT799/365*INDIRECT(BT791),BS800+INDIRECT(BT791))</f>
        <v>821.91780821917803</v>
      </c>
      <c r="BU800" s="118" cm="1">
        <f t="array" aca="1" ref="BU800" ca="1">MIN(BU799/365*INDIRECT(BU791),BT800+INDIRECT(BU791))</f>
        <v>821.91780821917803</v>
      </c>
      <c r="BV800" s="118" cm="1">
        <f t="array" aca="1" ref="BV800" ca="1">MIN(BV799/365*INDIRECT(BV791),BU800+INDIRECT(BV791))</f>
        <v>821.91780821917803</v>
      </c>
      <c r="BW800" s="118" cm="1">
        <f t="array" aca="1" ref="BW800" ca="1">MIN(BW799/365*INDIRECT(BW791),BV800+INDIRECT(BW791))</f>
        <v>821.91780821917803</v>
      </c>
      <c r="BX800" s="118" cm="1">
        <f t="array" aca="1" ref="BX800" ca="1">MIN(BX799/365*INDIRECT(BX791),BW800+INDIRECT(BX791))</f>
        <v>821.91780821917803</v>
      </c>
      <c r="BY800" s="118" cm="1">
        <f t="array" aca="1" ref="BY800" ca="1">MIN(BY799/365*INDIRECT(BY791),BX800+INDIRECT(BY791))</f>
        <v>821.91780821917803</v>
      </c>
      <c r="BZ800" s="118" cm="1">
        <f t="array" aca="1" ref="BZ800" ca="1">MIN(BZ799/365*INDIRECT(BZ791),BY800+INDIRECT(BZ791))</f>
        <v>821.91780821917803</v>
      </c>
      <c r="CA800" s="118" cm="1">
        <f t="array" aca="1" ref="CA800" ca="1">MIN(CA799/365*INDIRECT(CA791),BZ800+INDIRECT(CA791))</f>
        <v>821.91780821917803</v>
      </c>
      <c r="CB800" s="118" cm="1">
        <f t="array" aca="1" ref="CB800" ca="1">MIN(CB799/365*INDIRECT(CB791),CA800+INDIRECT(CB791))</f>
        <v>821.91780821917803</v>
      </c>
      <c r="CC800" s="118" cm="1">
        <f t="array" aca="1" ref="CC800" ca="1">MIN(CC799/365*INDIRECT(CC791),CB800+INDIRECT(CC791))</f>
        <v>821.91780821917803</v>
      </c>
      <c r="CD800" s="118" cm="1">
        <f t="array" aca="1" ref="CD800" ca="1">MIN(CD799/365*INDIRECT(CD791),CC800+INDIRECT(CD791))</f>
        <v>821.91780821917803</v>
      </c>
      <c r="CE800" s="118" cm="1">
        <f t="array" aca="1" ref="CE800" ca="1">MIN(CE799/365*INDIRECT(CE791),CD800+INDIRECT(CE791))</f>
        <v>821.91780821917803</v>
      </c>
      <c r="CF800" s="118" cm="1">
        <f t="array" aca="1" ref="CF800" ca="1">MIN(CF799/365*INDIRECT(CF791),CE800+INDIRECT(CF791))</f>
        <v>821.91780821917803</v>
      </c>
      <c r="CG800" s="118" cm="1">
        <f t="array" aca="1" ref="CG800" ca="1">MIN(CG799/365*INDIRECT(CG791),CF800+INDIRECT(CG791))</f>
        <v>821.91780821917803</v>
      </c>
      <c r="CH800" s="118" cm="1">
        <f t="array" aca="1" ref="CH800" ca="1">MIN(CH799/365*INDIRECT(CH791),CG800+INDIRECT(CH791))</f>
        <v>821.91780821917803</v>
      </c>
      <c r="CI800" s="118" cm="1">
        <f t="array" aca="1" ref="CI800" ca="1">MIN(CI799/365*INDIRECT(CI791),CH800+INDIRECT(CI791))</f>
        <v>821.91780821917803</v>
      </c>
      <c r="CJ800" s="118" cm="1">
        <f t="array" aca="1" ref="CJ800" ca="1">MIN(CJ799/365*INDIRECT(CJ791),CI800+INDIRECT(CJ791))</f>
        <v>821.91780821917803</v>
      </c>
      <c r="CK800" s="118" cm="1">
        <f t="array" aca="1" ref="CK800" ca="1">MIN(CK799/365*INDIRECT(CK791),CJ800+INDIRECT(CK791))</f>
        <v>821.91780821917803</v>
      </c>
      <c r="CL800" s="118" cm="1">
        <f t="array" aca="1" ref="CL800" ca="1">MIN(CL799/365*INDIRECT(CL791),CK800+INDIRECT(CL791))</f>
        <v>821.91780821917803</v>
      </c>
      <c r="CN800" s="78"/>
      <c r="CO800" s="118" t="e" cm="1">
        <f t="array" aca="1" ref="CO800" ca="1">MIN(CO799/365*INDIRECT(CO791),CN800+INDIRECT(CO791))</f>
        <v>#N/A</v>
      </c>
      <c r="CP800" s="118" t="e" cm="1">
        <f t="array" aca="1" ref="CP800" ca="1">MIN(CP799/365*INDIRECT(CP791),CO800+INDIRECT(CP791))</f>
        <v>#N/A</v>
      </c>
      <c r="CQ800" s="118" t="e" cm="1">
        <f t="array" aca="1" ref="CQ800" ca="1">MIN(CQ799/365*INDIRECT(CQ791),CP800+INDIRECT(CQ791))</f>
        <v>#N/A</v>
      </c>
      <c r="CR800" s="118" t="e" cm="1">
        <f t="array" aca="1" ref="CR800" ca="1">MIN(CR799/365*INDIRECT(CR791),CQ800+INDIRECT(CR791))</f>
        <v>#N/A</v>
      </c>
      <c r="CS800" s="118" t="e" cm="1">
        <f t="array" aca="1" ref="CS800" ca="1">MIN(CS799/365*INDIRECT(CS791),CR800+INDIRECT(CS791))</f>
        <v>#N/A</v>
      </c>
      <c r="CT800" s="118" t="e" cm="1">
        <f t="array" aca="1" ref="CT800" ca="1">MIN(CT799/365*INDIRECT(CT791),CS800+INDIRECT(CT791))</f>
        <v>#N/A</v>
      </c>
      <c r="CU800" s="118" t="e" cm="1">
        <f t="array" aca="1" ref="CU800" ca="1">MIN(CU799/365*INDIRECT(CU791),CT800+INDIRECT(CU791))</f>
        <v>#N/A</v>
      </c>
      <c r="CV800" s="118" t="e" cm="1">
        <f t="array" aca="1" ref="CV800" ca="1">MIN(CV799/365*INDIRECT(CV791),CU800+INDIRECT(CV791))</f>
        <v>#N/A</v>
      </c>
      <c r="CW800" s="118" t="e" cm="1">
        <f t="array" aca="1" ref="CW800" ca="1">MIN(CW799/365*INDIRECT(CW791),CV800+INDIRECT(CW791))</f>
        <v>#N/A</v>
      </c>
      <c r="CX800" s="118" t="e" cm="1">
        <f t="array" aca="1" ref="CX800" ca="1">MIN(CX799/365*INDIRECT(CX791),CW800+INDIRECT(CX791))</f>
        <v>#N/A</v>
      </c>
      <c r="CY800" s="118" t="e" cm="1">
        <f t="array" aca="1" ref="CY800" ca="1">MIN(CY799/365*INDIRECT(CY791),CX800+INDIRECT(CY791))</f>
        <v>#N/A</v>
      </c>
      <c r="CZ800" s="118" t="e" cm="1">
        <f t="array" aca="1" ref="CZ800" ca="1">MIN(CZ799/365*INDIRECT(CZ791),CY800+INDIRECT(CZ791))</f>
        <v>#N/A</v>
      </c>
      <c r="DA800" s="118" t="e" cm="1">
        <f t="array" aca="1" ref="DA800" ca="1">MIN(DA799/365*INDIRECT(DA791),CZ800+INDIRECT(DA791))</f>
        <v>#N/A</v>
      </c>
      <c r="DB800" s="118" t="e" cm="1">
        <f t="array" aca="1" ref="DB800" ca="1">MIN(DB799/365*INDIRECT(DB791),DA800+INDIRECT(DB791))</f>
        <v>#N/A</v>
      </c>
      <c r="DC800" s="118" t="e" cm="1">
        <f t="array" aca="1" ref="DC800" ca="1">MIN(DC799/365*INDIRECT(DC791),DB800+INDIRECT(DC791))</f>
        <v>#N/A</v>
      </c>
      <c r="DD800" s="118" t="e" cm="1">
        <f t="array" aca="1" ref="DD800" ca="1">MIN(DD799/365*INDIRECT(DD791),DC800+INDIRECT(DD791))</f>
        <v>#N/A</v>
      </c>
      <c r="DE800" s="118" t="e" cm="1">
        <f t="array" aca="1" ref="DE800" ca="1">MIN(DE799/365*INDIRECT(DE791),DD800+INDIRECT(DE791))</f>
        <v>#N/A</v>
      </c>
      <c r="DF800" s="118" t="e" cm="1">
        <f t="array" aca="1" ref="DF800" ca="1">MIN(DF799/365*INDIRECT(DF791),DE800+INDIRECT(DF791))</f>
        <v>#N/A</v>
      </c>
      <c r="DG800" s="118" t="e" cm="1">
        <f t="array" aca="1" ref="DG800" ca="1">MIN(DG799/365*INDIRECT(DG791),DF800+INDIRECT(DG791))</f>
        <v>#N/A</v>
      </c>
      <c r="DH800" s="118" t="e" cm="1">
        <f t="array" aca="1" ref="DH800" ca="1">MIN(DH799/365*INDIRECT(DH791),DG800+INDIRECT(DH791))</f>
        <v>#N/A</v>
      </c>
      <c r="DI800" s="118" t="e" cm="1">
        <f t="array" aca="1" ref="DI800" ca="1">MIN(DI799/365*INDIRECT(DI791),DH800+INDIRECT(DI791))</f>
        <v>#N/A</v>
      </c>
      <c r="DJ800" s="118" t="e" cm="1">
        <f t="array" aca="1" ref="DJ800" ca="1">MIN(DJ799/365*INDIRECT(DJ791),DI800+INDIRECT(DJ791))</f>
        <v>#N/A</v>
      </c>
      <c r="DK800" s="118" t="e" cm="1">
        <f t="array" aca="1" ref="DK800" ca="1">MIN(DK799/365*INDIRECT(DK791),DJ800+INDIRECT(DK791))</f>
        <v>#N/A</v>
      </c>
      <c r="DL800" s="118" t="e" cm="1">
        <f t="array" aca="1" ref="DL800" ca="1">MIN(DL799/365*INDIRECT(DL791),DK800+INDIRECT(DL791))</f>
        <v>#N/A</v>
      </c>
    </row>
    <row r="801" spans="1:116" x14ac:dyDescent="0.35">
      <c r="B801" t="str">
        <f t="shared" si="931"/>
        <v>801 WCAR-S</v>
      </c>
      <c r="D801" t="s">
        <v>762</v>
      </c>
      <c r="E801" s="8" t="str">
        <f t="shared" si="930"/>
        <v>801 WCAR-S</v>
      </c>
      <c r="G801" s="145" t="s">
        <v>222</v>
      </c>
      <c r="H801" s="27"/>
      <c r="I801" s="78"/>
      <c r="J801" s="78"/>
      <c r="K801" s="33"/>
      <c r="L801" s="33"/>
      <c r="M801" s="33"/>
      <c r="N801" s="33"/>
      <c r="O801" s="33"/>
      <c r="P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3"/>
      <c r="AV801" s="33"/>
      <c r="AW801" s="33"/>
      <c r="AX801" s="33"/>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c r="BV801" s="33"/>
      <c r="BW801" s="33"/>
      <c r="BX801" s="33"/>
      <c r="BY801" s="33"/>
      <c r="BZ801" s="33"/>
      <c r="CA801" s="33"/>
      <c r="CB801" s="33"/>
      <c r="CC801" s="33"/>
      <c r="CD801" s="33"/>
      <c r="CE801" s="33"/>
      <c r="CF801" s="33"/>
      <c r="CG801" s="33"/>
      <c r="CH801" s="33"/>
      <c r="CI801" s="33"/>
      <c r="CJ801" s="33"/>
      <c r="CK801" s="33"/>
      <c r="CL801" s="33"/>
      <c r="CN801" s="78"/>
      <c r="CO801" s="33"/>
      <c r="CP801" s="33"/>
      <c r="CQ801" s="33"/>
      <c r="CR801" s="33"/>
      <c r="CS801" s="33"/>
      <c r="CT801" s="33"/>
      <c r="CU801" s="33"/>
      <c r="CV801" s="33"/>
      <c r="CW801" s="33"/>
      <c r="CX801" s="33"/>
      <c r="CY801" s="33"/>
      <c r="CZ801" s="33"/>
      <c r="DA801" s="33"/>
      <c r="DB801" s="33"/>
      <c r="DC801" s="33"/>
      <c r="DD801" s="33"/>
      <c r="DE801" s="33"/>
      <c r="DF801" s="33"/>
      <c r="DG801" s="33"/>
      <c r="DH801" s="33"/>
      <c r="DI801" s="33"/>
      <c r="DJ801" s="33"/>
      <c r="DK801" s="33"/>
      <c r="DL801" s="33"/>
    </row>
    <row r="802" spans="1:116" x14ac:dyDescent="0.35">
      <c r="B802" t="str">
        <f t="shared" si="931"/>
        <v>802 WCAR-S</v>
      </c>
      <c r="C802" t="s">
        <v>234</v>
      </c>
      <c r="D802" t="s">
        <v>762</v>
      </c>
      <c r="E802" s="8" t="str">
        <f t="shared" si="930"/>
        <v>802 WCAR-S</v>
      </c>
      <c r="G802" s="126" t="str">
        <f>"Accounts receivable"&amp;" - "&amp;G806</f>
        <v>Accounts receivable - (Primary label)</v>
      </c>
      <c r="K802" s="33">
        <f t="shared" ref="K802:P802" ca="1" si="933">SUMIF($3:$3,K$2,802:802)</f>
        <v>-821.91780821917803</v>
      </c>
      <c r="L802" s="33">
        <f t="shared" ca="1" si="933"/>
        <v>0</v>
      </c>
      <c r="M802" s="33">
        <f t="shared" ca="1" si="933"/>
        <v>0</v>
      </c>
      <c r="N802" s="33">
        <f t="shared" ca="1" si="933"/>
        <v>0</v>
      </c>
      <c r="O802" s="33">
        <f t="shared" ca="1" si="933"/>
        <v>0</v>
      </c>
      <c r="P802" s="33">
        <f t="shared" ca="1" si="933"/>
        <v>0</v>
      </c>
      <c r="R802" s="33"/>
      <c r="S802" s="33">
        <f t="shared" ref="S802:AX802" ca="1" si="934">R800-S800</f>
        <v>-821.91780821917803</v>
      </c>
      <c r="T802" s="33">
        <f t="shared" ca="1" si="934"/>
        <v>0</v>
      </c>
      <c r="U802" s="33">
        <f t="shared" ca="1" si="934"/>
        <v>0</v>
      </c>
      <c r="V802" s="33">
        <f t="shared" ca="1" si="934"/>
        <v>0</v>
      </c>
      <c r="W802" s="33">
        <f t="shared" ca="1" si="934"/>
        <v>0</v>
      </c>
      <c r="X802" s="33">
        <f t="shared" ca="1" si="934"/>
        <v>0</v>
      </c>
      <c r="Y802" s="33">
        <f t="shared" ca="1" si="934"/>
        <v>0</v>
      </c>
      <c r="Z802" s="33">
        <f t="shared" ca="1" si="934"/>
        <v>0</v>
      </c>
      <c r="AA802" s="33">
        <f t="shared" ca="1" si="934"/>
        <v>0</v>
      </c>
      <c r="AB802" s="33">
        <f t="shared" ca="1" si="934"/>
        <v>0</v>
      </c>
      <c r="AC802" s="33">
        <f t="shared" ca="1" si="934"/>
        <v>0</v>
      </c>
      <c r="AD802" s="33">
        <f t="shared" ca="1" si="934"/>
        <v>0</v>
      </c>
      <c r="AE802" s="33">
        <f t="shared" ca="1" si="934"/>
        <v>0</v>
      </c>
      <c r="AF802" s="33">
        <f t="shared" ca="1" si="934"/>
        <v>0</v>
      </c>
      <c r="AG802" s="33">
        <f t="shared" ca="1" si="934"/>
        <v>0</v>
      </c>
      <c r="AH802" s="33">
        <f t="shared" ca="1" si="934"/>
        <v>0</v>
      </c>
      <c r="AI802" s="33">
        <f t="shared" ca="1" si="934"/>
        <v>0</v>
      </c>
      <c r="AJ802" s="33">
        <f t="shared" ca="1" si="934"/>
        <v>0</v>
      </c>
      <c r="AK802" s="33">
        <f t="shared" ca="1" si="934"/>
        <v>0</v>
      </c>
      <c r="AL802" s="33">
        <f t="shared" ca="1" si="934"/>
        <v>0</v>
      </c>
      <c r="AM802" s="33">
        <f t="shared" ca="1" si="934"/>
        <v>0</v>
      </c>
      <c r="AN802" s="33">
        <f t="shared" ca="1" si="934"/>
        <v>0</v>
      </c>
      <c r="AO802" s="33">
        <f t="shared" ca="1" si="934"/>
        <v>0</v>
      </c>
      <c r="AP802" s="33">
        <f t="shared" ca="1" si="934"/>
        <v>0</v>
      </c>
      <c r="AQ802" s="33">
        <f t="shared" ca="1" si="934"/>
        <v>0</v>
      </c>
      <c r="AR802" s="33">
        <f t="shared" ca="1" si="934"/>
        <v>0</v>
      </c>
      <c r="AS802" s="33">
        <f t="shared" ca="1" si="934"/>
        <v>0</v>
      </c>
      <c r="AT802" s="33">
        <f t="shared" ca="1" si="934"/>
        <v>0</v>
      </c>
      <c r="AU802" s="33">
        <f t="shared" ca="1" si="934"/>
        <v>0</v>
      </c>
      <c r="AV802" s="33">
        <f t="shared" ca="1" si="934"/>
        <v>0</v>
      </c>
      <c r="AW802" s="33">
        <f t="shared" ca="1" si="934"/>
        <v>0</v>
      </c>
      <c r="AX802" s="33">
        <f t="shared" ca="1" si="934"/>
        <v>0</v>
      </c>
      <c r="AY802" s="33">
        <f t="shared" ref="AY802:CD802" ca="1" si="935">AX800-AY800</f>
        <v>0</v>
      </c>
      <c r="AZ802" s="33">
        <f t="shared" ca="1" si="935"/>
        <v>0</v>
      </c>
      <c r="BA802" s="33">
        <f t="shared" ca="1" si="935"/>
        <v>0</v>
      </c>
      <c r="BB802" s="33">
        <f t="shared" ca="1" si="935"/>
        <v>0</v>
      </c>
      <c r="BC802" s="33">
        <f t="shared" ca="1" si="935"/>
        <v>0</v>
      </c>
      <c r="BD802" s="33">
        <f t="shared" ca="1" si="935"/>
        <v>0</v>
      </c>
      <c r="BE802" s="33">
        <f t="shared" ca="1" si="935"/>
        <v>0</v>
      </c>
      <c r="BF802" s="33">
        <f t="shared" ca="1" si="935"/>
        <v>0</v>
      </c>
      <c r="BG802" s="33">
        <f t="shared" ca="1" si="935"/>
        <v>0</v>
      </c>
      <c r="BH802" s="33">
        <f t="shared" ca="1" si="935"/>
        <v>0</v>
      </c>
      <c r="BI802" s="33">
        <f t="shared" ca="1" si="935"/>
        <v>0</v>
      </c>
      <c r="BJ802" s="33">
        <f t="shared" ca="1" si="935"/>
        <v>0</v>
      </c>
      <c r="BK802" s="33">
        <f t="shared" ca="1" si="935"/>
        <v>0</v>
      </c>
      <c r="BL802" s="33">
        <f t="shared" ca="1" si="935"/>
        <v>0</v>
      </c>
      <c r="BM802" s="33">
        <f t="shared" ca="1" si="935"/>
        <v>0</v>
      </c>
      <c r="BN802" s="33">
        <f t="shared" ca="1" si="935"/>
        <v>0</v>
      </c>
      <c r="BO802" s="33">
        <f t="shared" ca="1" si="935"/>
        <v>0</v>
      </c>
      <c r="BP802" s="33">
        <f t="shared" ca="1" si="935"/>
        <v>0</v>
      </c>
      <c r="BQ802" s="33">
        <f t="shared" ca="1" si="935"/>
        <v>0</v>
      </c>
      <c r="BR802" s="33">
        <f t="shared" ca="1" si="935"/>
        <v>0</v>
      </c>
      <c r="BS802" s="33">
        <f t="shared" ca="1" si="935"/>
        <v>0</v>
      </c>
      <c r="BT802" s="33">
        <f t="shared" ca="1" si="935"/>
        <v>0</v>
      </c>
      <c r="BU802" s="33">
        <f t="shared" ca="1" si="935"/>
        <v>0</v>
      </c>
      <c r="BV802" s="33">
        <f t="shared" ca="1" si="935"/>
        <v>0</v>
      </c>
      <c r="BW802" s="33">
        <f t="shared" ca="1" si="935"/>
        <v>0</v>
      </c>
      <c r="BX802" s="33">
        <f t="shared" ca="1" si="935"/>
        <v>0</v>
      </c>
      <c r="BY802" s="33">
        <f t="shared" ca="1" si="935"/>
        <v>0</v>
      </c>
      <c r="BZ802" s="33">
        <f t="shared" ca="1" si="935"/>
        <v>0</v>
      </c>
      <c r="CA802" s="33">
        <f t="shared" ca="1" si="935"/>
        <v>0</v>
      </c>
      <c r="CB802" s="33">
        <f t="shared" ca="1" si="935"/>
        <v>0</v>
      </c>
      <c r="CC802" s="33">
        <f t="shared" ca="1" si="935"/>
        <v>0</v>
      </c>
      <c r="CD802" s="33">
        <f t="shared" ca="1" si="935"/>
        <v>0</v>
      </c>
      <c r="CE802" s="33">
        <f t="shared" ref="CE802:CL802" ca="1" si="936">CD800-CE800</f>
        <v>0</v>
      </c>
      <c r="CF802" s="33">
        <f t="shared" ca="1" si="936"/>
        <v>0</v>
      </c>
      <c r="CG802" s="33">
        <f t="shared" ca="1" si="936"/>
        <v>0</v>
      </c>
      <c r="CH802" s="33">
        <f t="shared" ca="1" si="936"/>
        <v>0</v>
      </c>
      <c r="CI802" s="33">
        <f t="shared" ca="1" si="936"/>
        <v>0</v>
      </c>
      <c r="CJ802" s="33">
        <f t="shared" ca="1" si="936"/>
        <v>0</v>
      </c>
      <c r="CK802" s="33">
        <f t="shared" ca="1" si="936"/>
        <v>0</v>
      </c>
      <c r="CL802" s="33">
        <f t="shared" ca="1" si="936"/>
        <v>0</v>
      </c>
      <c r="CO802" s="33" t="e">
        <f t="shared" ref="CO802:DL802" ca="1" si="937">CN800-CO800</f>
        <v>#N/A</v>
      </c>
      <c r="CP802" s="33" t="e">
        <f t="shared" ca="1" si="937"/>
        <v>#N/A</v>
      </c>
      <c r="CQ802" s="33" t="e">
        <f t="shared" ca="1" si="937"/>
        <v>#N/A</v>
      </c>
      <c r="CR802" s="33" t="e">
        <f t="shared" ca="1" si="937"/>
        <v>#N/A</v>
      </c>
      <c r="CS802" s="33" t="e">
        <f t="shared" ca="1" si="937"/>
        <v>#N/A</v>
      </c>
      <c r="CT802" s="33" t="e">
        <f t="shared" ca="1" si="937"/>
        <v>#N/A</v>
      </c>
      <c r="CU802" s="33" t="e">
        <f t="shared" ca="1" si="937"/>
        <v>#N/A</v>
      </c>
      <c r="CV802" s="33" t="e">
        <f t="shared" ca="1" si="937"/>
        <v>#N/A</v>
      </c>
      <c r="CW802" s="33" t="e">
        <f t="shared" ca="1" si="937"/>
        <v>#N/A</v>
      </c>
      <c r="CX802" s="33" t="e">
        <f t="shared" ca="1" si="937"/>
        <v>#N/A</v>
      </c>
      <c r="CY802" s="33" t="e">
        <f t="shared" ca="1" si="937"/>
        <v>#N/A</v>
      </c>
      <c r="CZ802" s="33" t="e">
        <f t="shared" ca="1" si="937"/>
        <v>#N/A</v>
      </c>
      <c r="DA802" s="33" t="e">
        <f t="shared" ca="1" si="937"/>
        <v>#N/A</v>
      </c>
      <c r="DB802" s="33" t="e">
        <f t="shared" ca="1" si="937"/>
        <v>#N/A</v>
      </c>
      <c r="DC802" s="33" t="e">
        <f t="shared" ca="1" si="937"/>
        <v>#N/A</v>
      </c>
      <c r="DD802" s="33" t="e">
        <f t="shared" ca="1" si="937"/>
        <v>#N/A</v>
      </c>
      <c r="DE802" s="33" t="e">
        <f t="shared" ca="1" si="937"/>
        <v>#N/A</v>
      </c>
      <c r="DF802" s="33" t="e">
        <f t="shared" ca="1" si="937"/>
        <v>#N/A</v>
      </c>
      <c r="DG802" s="33" t="e">
        <f t="shared" ca="1" si="937"/>
        <v>#N/A</v>
      </c>
      <c r="DH802" s="33" t="e">
        <f t="shared" ca="1" si="937"/>
        <v>#N/A</v>
      </c>
      <c r="DI802" s="33" t="e">
        <f t="shared" ca="1" si="937"/>
        <v>#N/A</v>
      </c>
      <c r="DJ802" s="33" t="e">
        <f t="shared" ca="1" si="937"/>
        <v>#N/A</v>
      </c>
      <c r="DK802" s="33" t="e">
        <f t="shared" ca="1" si="937"/>
        <v>#N/A</v>
      </c>
      <c r="DL802" s="33" t="e">
        <f t="shared" ca="1" si="937"/>
        <v>#N/A</v>
      </c>
    </row>
    <row r="803" spans="1:116" x14ac:dyDescent="0.35">
      <c r="B803" t="str">
        <f t="shared" si="931"/>
        <v>803 WCAR-S</v>
      </c>
      <c r="D803" t="s">
        <v>762</v>
      </c>
      <c r="E803" s="8" t="str">
        <f t="shared" si="930"/>
        <v>803 WCAR-S</v>
      </c>
      <c r="G803" s="126"/>
      <c r="K803" s="53"/>
      <c r="L803" s="53"/>
      <c r="M803" s="53"/>
      <c r="N803" s="53"/>
      <c r="O803" s="53"/>
      <c r="P803" s="53"/>
      <c r="R803" s="24"/>
      <c r="S803" s="24"/>
      <c r="T803" s="24"/>
      <c r="U803" s="24"/>
      <c r="V803" s="24"/>
      <c r="W803" s="24"/>
      <c r="X803" s="24"/>
      <c r="Y803" s="24"/>
      <c r="Z803" s="24"/>
      <c r="AA803" s="24"/>
      <c r="AB803" s="24"/>
      <c r="AC803" s="24"/>
      <c r="AD803" s="24"/>
      <c r="AE803" s="24"/>
      <c r="AF803" s="24"/>
      <c r="AG803" s="24"/>
      <c r="AH803" s="24"/>
      <c r="AI803" s="24"/>
      <c r="AJ803" s="24"/>
      <c r="AK803" s="24"/>
      <c r="AL803" s="24"/>
      <c r="AM803" s="24"/>
      <c r="AN803" s="24"/>
      <c r="AO803" s="24"/>
      <c r="AP803" s="24"/>
      <c r="AQ803" s="24"/>
      <c r="AR803" s="24"/>
      <c r="AS803" s="24"/>
      <c r="AT803" s="24"/>
      <c r="AU803" s="24"/>
      <c r="AV803" s="24"/>
      <c r="AW803" s="24"/>
      <c r="AX803" s="24"/>
      <c r="AY803" s="24"/>
      <c r="AZ803" s="24"/>
      <c r="BA803" s="24"/>
      <c r="BB803" s="24"/>
      <c r="BC803" s="24"/>
      <c r="BD803" s="24"/>
      <c r="BE803" s="24"/>
      <c r="BF803" s="24"/>
      <c r="BG803" s="24"/>
      <c r="BH803" s="24"/>
      <c r="BI803" s="24"/>
      <c r="BJ803" s="24"/>
      <c r="BK803" s="24"/>
      <c r="BL803" s="24"/>
      <c r="BM803" s="24"/>
      <c r="BN803" s="24"/>
      <c r="BO803" s="24"/>
      <c r="BP803" s="24"/>
      <c r="BQ803" s="24"/>
      <c r="BR803" s="24"/>
      <c r="BS803" s="24"/>
      <c r="BT803" s="24"/>
      <c r="BU803" s="24"/>
      <c r="BV803" s="24"/>
      <c r="BW803" s="24"/>
      <c r="BX803" s="24"/>
      <c r="BY803" s="24"/>
      <c r="BZ803" s="24"/>
      <c r="CA803" s="24"/>
      <c r="CB803" s="24"/>
      <c r="CC803" s="24"/>
      <c r="CD803" s="24"/>
      <c r="CE803" s="24"/>
      <c r="CF803" s="24"/>
      <c r="CG803" s="24"/>
      <c r="CH803" s="24"/>
      <c r="CI803" s="24"/>
      <c r="CJ803" s="24"/>
      <c r="CK803" s="24"/>
      <c r="CL803" s="24"/>
      <c r="CO803" s="24"/>
      <c r="CP803" s="24"/>
      <c r="CQ803" s="24"/>
      <c r="CR803" s="24"/>
      <c r="CS803" s="24"/>
      <c r="CT803" s="24"/>
      <c r="CU803" s="24"/>
      <c r="CV803" s="24"/>
      <c r="CW803" s="24"/>
      <c r="CX803" s="24"/>
      <c r="CY803" s="24"/>
      <c r="CZ803" s="24"/>
      <c r="DA803" s="24"/>
      <c r="DB803" s="24"/>
      <c r="DC803" s="24"/>
      <c r="DD803" s="24"/>
      <c r="DE803" s="24"/>
      <c r="DF803" s="24"/>
      <c r="DG803" s="24"/>
      <c r="DH803" s="24"/>
      <c r="DI803" s="24"/>
      <c r="DJ803" s="24"/>
      <c r="DK803" s="24"/>
      <c r="DL803" s="24"/>
    </row>
    <row r="804" spans="1:116" x14ac:dyDescent="0.35">
      <c r="B804" t="s">
        <v>332</v>
      </c>
      <c r="D804" t="s">
        <v>762</v>
      </c>
      <c r="E804" s="8" t="str">
        <f t="shared" si="930"/>
        <v>804 WCAR-S</v>
      </c>
      <c r="G804" s="126" t="str">
        <f>"Change in "&amp;G802</f>
        <v>Change in Accounts receivable - (Primary label)</v>
      </c>
      <c r="K804" s="53"/>
      <c r="L804" s="53"/>
      <c r="M804" s="53"/>
      <c r="N804" s="53"/>
      <c r="O804" s="53"/>
      <c r="P804" s="53"/>
      <c r="R804" s="24"/>
      <c r="S804" s="24"/>
      <c r="T804" s="24"/>
      <c r="U804" s="24"/>
      <c r="V804" s="24"/>
      <c r="W804" s="24"/>
      <c r="X804" s="24"/>
      <c r="Y804" s="24"/>
      <c r="Z804" s="24"/>
      <c r="AA804" s="24"/>
      <c r="AB804" s="24"/>
      <c r="AC804" s="24"/>
      <c r="AD804" s="24"/>
      <c r="AE804" s="24"/>
      <c r="AF804" s="24"/>
      <c r="AG804" s="24"/>
      <c r="AH804" s="24"/>
      <c r="AI804" s="24"/>
      <c r="AJ804" s="24"/>
      <c r="AK804" s="24"/>
      <c r="AL804" s="24"/>
      <c r="AM804" s="24"/>
      <c r="AN804" s="24"/>
      <c r="AO804" s="24"/>
      <c r="AP804" s="24"/>
      <c r="AQ804" s="24"/>
      <c r="AR804" s="24"/>
      <c r="AS804" s="24"/>
      <c r="AT804" s="24"/>
      <c r="AU804" s="24"/>
      <c r="AV804" s="24"/>
      <c r="AW804" s="24"/>
      <c r="AX804" s="24"/>
      <c r="AY804" s="24"/>
      <c r="AZ804" s="24"/>
      <c r="BA804" s="24"/>
      <c r="BB804" s="24"/>
      <c r="BC804" s="24"/>
      <c r="BD804" s="24"/>
      <c r="BE804" s="24"/>
      <c r="BF804" s="24"/>
      <c r="BG804" s="24"/>
      <c r="BH804" s="24"/>
      <c r="BI804" s="24"/>
      <c r="BJ804" s="24"/>
      <c r="BK804" s="24"/>
      <c r="BL804" s="24"/>
      <c r="BM804" s="24"/>
      <c r="BN804" s="24"/>
      <c r="BO804" s="24"/>
      <c r="BP804" s="24"/>
      <c r="BQ804" s="24"/>
      <c r="BR804" s="24"/>
      <c r="BS804" s="24"/>
      <c r="BT804" s="24"/>
      <c r="BU804" s="24"/>
      <c r="BV804" s="24"/>
      <c r="BW804" s="24"/>
      <c r="BX804" s="24"/>
      <c r="BY804" s="24"/>
      <c r="BZ804" s="24"/>
      <c r="CA804" s="24"/>
      <c r="CB804" s="24"/>
      <c r="CC804" s="24"/>
      <c r="CD804" s="24"/>
      <c r="CE804" s="24"/>
      <c r="CF804" s="24"/>
      <c r="CG804" s="24"/>
      <c r="CH804" s="24"/>
      <c r="CI804" s="24"/>
      <c r="CJ804" s="24"/>
      <c r="CK804" s="24"/>
      <c r="CL804" s="24"/>
      <c r="CO804" s="24"/>
      <c r="CP804" s="24"/>
      <c r="CQ804" s="24"/>
      <c r="CR804" s="24"/>
      <c r="CS804" s="24"/>
      <c r="CT804" s="24"/>
      <c r="CU804" s="24"/>
      <c r="CV804" s="24"/>
      <c r="CW804" s="24"/>
      <c r="CX804" s="24"/>
      <c r="CY804" s="24"/>
      <c r="CZ804" s="24"/>
      <c r="DA804" s="24"/>
      <c r="DB804" s="24"/>
      <c r="DC804" s="24"/>
      <c r="DD804" s="24"/>
      <c r="DE804" s="24"/>
      <c r="DF804" s="24"/>
      <c r="DG804" s="24"/>
      <c r="DH804" s="24"/>
      <c r="DI804" s="24"/>
      <c r="DJ804" s="24"/>
      <c r="DK804" s="24"/>
      <c r="DL804" s="24"/>
    </row>
    <row r="805" spans="1:116" x14ac:dyDescent="0.35">
      <c r="B805" t="s">
        <v>332</v>
      </c>
      <c r="D805" t="s">
        <v>762</v>
      </c>
      <c r="E805" s="8" t="str">
        <f>ROW()&amp;" "&amp;D805</f>
        <v>805 WCAR-S</v>
      </c>
      <c r="G805" s="125"/>
      <c r="K805" s="53"/>
      <c r="L805" s="53"/>
      <c r="M805" s="53"/>
      <c r="N805" s="53"/>
      <c r="O805" s="53"/>
      <c r="P805" s="53"/>
      <c r="R805" s="24"/>
      <c r="S805" s="24"/>
      <c r="T805" s="24"/>
      <c r="U805" s="24"/>
      <c r="V805" s="24"/>
      <c r="W805" s="24"/>
      <c r="X805" s="24"/>
      <c r="Y805" s="24"/>
      <c r="Z805" s="24"/>
      <c r="AA805" s="24"/>
      <c r="AB805" s="24"/>
      <c r="AC805" s="24"/>
      <c r="AD805" s="24"/>
      <c r="AE805" s="24"/>
      <c r="AF805" s="24"/>
      <c r="AG805" s="24"/>
      <c r="AH805" s="24"/>
      <c r="AI805" s="24"/>
      <c r="AJ805" s="24"/>
      <c r="AK805" s="24"/>
      <c r="AL805" s="24"/>
      <c r="AM805" s="24"/>
      <c r="AN805" s="24"/>
      <c r="AO805" s="24"/>
      <c r="AP805" s="24"/>
      <c r="AQ805" s="24"/>
      <c r="AR805" s="24"/>
      <c r="AS805" s="24"/>
      <c r="AT805" s="24"/>
      <c r="AU805" s="24"/>
      <c r="AV805" s="24"/>
      <c r="AW805" s="24"/>
      <c r="AX805" s="24"/>
      <c r="AY805" s="24"/>
      <c r="AZ805" s="24"/>
      <c r="BA805" s="24"/>
      <c r="BB805" s="24"/>
      <c r="BC805" s="24"/>
      <c r="BD805" s="24"/>
      <c r="BE805" s="24"/>
      <c r="BF805" s="24"/>
      <c r="BG805" s="24"/>
      <c r="BH805" s="24"/>
      <c r="BI805" s="24"/>
      <c r="BJ805" s="24"/>
      <c r="BK805" s="24"/>
      <c r="BL805" s="24"/>
      <c r="BM805" s="24"/>
      <c r="BN805" s="24"/>
      <c r="BO805" s="24"/>
      <c r="BP805" s="24"/>
      <c r="BQ805" s="24"/>
      <c r="BR805" s="24"/>
      <c r="BS805" s="24"/>
      <c r="BT805" s="24"/>
      <c r="BU805" s="24"/>
      <c r="BV805" s="24"/>
      <c r="BW805" s="24"/>
      <c r="BX805" s="24"/>
      <c r="BY805" s="24"/>
      <c r="BZ805" s="24"/>
      <c r="CA805" s="24"/>
      <c r="CB805" s="24"/>
      <c r="CC805" s="24"/>
      <c r="CD805" s="24"/>
      <c r="CE805" s="24"/>
      <c r="CF805" s="24"/>
      <c r="CG805" s="24"/>
      <c r="CH805" s="24"/>
      <c r="CI805" s="24"/>
      <c r="CJ805" s="24"/>
      <c r="CK805" s="24"/>
      <c r="CL805" s="24"/>
      <c r="CO805" s="24"/>
      <c r="CP805" s="24"/>
      <c r="CQ805" s="24"/>
      <c r="CR805" s="24"/>
      <c r="CS805" s="24"/>
      <c r="CT805" s="24"/>
      <c r="CU805" s="24"/>
      <c r="CV805" s="24"/>
      <c r="CW805" s="24"/>
      <c r="CX805" s="24"/>
      <c r="CY805" s="24"/>
      <c r="CZ805" s="24"/>
      <c r="DA805" s="24"/>
      <c r="DB805" s="24"/>
      <c r="DC805" s="24"/>
      <c r="DD805" s="24"/>
      <c r="DE805" s="24"/>
      <c r="DF805" s="24"/>
      <c r="DG805" s="24"/>
      <c r="DH805" s="24"/>
      <c r="DI805" s="24"/>
      <c r="DJ805" s="24"/>
      <c r="DK805" s="24"/>
      <c r="DL805" s="24"/>
    </row>
    <row r="806" spans="1:116" x14ac:dyDescent="0.35">
      <c r="B806" t="s">
        <v>332</v>
      </c>
      <c r="D806" t="s">
        <v>762</v>
      </c>
      <c r="E806" s="8" t="str">
        <f t="shared" ref="E806:E828" si="938">ROW()&amp;" "&amp;D806</f>
        <v>806 WCAR-S</v>
      </c>
      <c r="G806" s="136" t="str">
        <f>G791</f>
        <v>(Primary label)</v>
      </c>
      <c r="K806" s="53"/>
      <c r="L806" s="53"/>
      <c r="M806" s="53"/>
      <c r="N806" s="53"/>
      <c r="O806" s="53"/>
      <c r="P806" s="53"/>
      <c r="R806" s="24"/>
      <c r="S806" s="179" t="str">
        <f t="shared" ref="S806:AX806" si="939">S791</f>
        <v>S$16</v>
      </c>
      <c r="T806" s="179" t="str">
        <f t="shared" si="939"/>
        <v>T$16</v>
      </c>
      <c r="U806" s="179" t="str">
        <f t="shared" si="939"/>
        <v>U$16</v>
      </c>
      <c r="V806" s="179" t="str">
        <f t="shared" si="939"/>
        <v>V$16</v>
      </c>
      <c r="W806" s="179" t="str">
        <f t="shared" si="939"/>
        <v>W$16</v>
      </c>
      <c r="X806" s="179" t="str">
        <f t="shared" si="939"/>
        <v>X$16</v>
      </c>
      <c r="Y806" s="179" t="str">
        <f t="shared" si="939"/>
        <v>Y$16</v>
      </c>
      <c r="Z806" s="179" t="str">
        <f t="shared" si="939"/>
        <v>Z$16</v>
      </c>
      <c r="AA806" s="179" t="str">
        <f t="shared" si="939"/>
        <v>AA$16</v>
      </c>
      <c r="AB806" s="179" t="str">
        <f t="shared" si="939"/>
        <v>AB$16</v>
      </c>
      <c r="AC806" s="179" t="str">
        <f t="shared" si="939"/>
        <v>AC$16</v>
      </c>
      <c r="AD806" s="179" t="str">
        <f t="shared" si="939"/>
        <v>AD$16</v>
      </c>
      <c r="AE806" s="179" t="str">
        <f t="shared" si="939"/>
        <v>AE$16</v>
      </c>
      <c r="AF806" s="179" t="str">
        <f t="shared" si="939"/>
        <v>AF$16</v>
      </c>
      <c r="AG806" s="179" t="str">
        <f t="shared" si="939"/>
        <v>AG$16</v>
      </c>
      <c r="AH806" s="179" t="str">
        <f t="shared" si="939"/>
        <v>AH$16</v>
      </c>
      <c r="AI806" s="179" t="str">
        <f t="shared" si="939"/>
        <v>AI$16</v>
      </c>
      <c r="AJ806" s="179" t="str">
        <f t="shared" si="939"/>
        <v>AJ$16</v>
      </c>
      <c r="AK806" s="179" t="str">
        <f t="shared" si="939"/>
        <v>AK$16</v>
      </c>
      <c r="AL806" s="179" t="str">
        <f t="shared" si="939"/>
        <v>AL$16</v>
      </c>
      <c r="AM806" s="179" t="str">
        <f t="shared" si="939"/>
        <v>AM$16</v>
      </c>
      <c r="AN806" s="179" t="str">
        <f t="shared" si="939"/>
        <v>AN$16</v>
      </c>
      <c r="AO806" s="179" t="str">
        <f t="shared" si="939"/>
        <v>AO$16</v>
      </c>
      <c r="AP806" s="179" t="str">
        <f t="shared" si="939"/>
        <v>AP$16</v>
      </c>
      <c r="AQ806" s="179" t="str">
        <f t="shared" si="939"/>
        <v>AQ$16</v>
      </c>
      <c r="AR806" s="179" t="str">
        <f t="shared" si="939"/>
        <v>AR$16</v>
      </c>
      <c r="AS806" s="179" t="str">
        <f t="shared" si="939"/>
        <v>AS$16</v>
      </c>
      <c r="AT806" s="179" t="str">
        <f t="shared" si="939"/>
        <v>AT$16</v>
      </c>
      <c r="AU806" s="179" t="str">
        <f t="shared" si="939"/>
        <v>AU$16</v>
      </c>
      <c r="AV806" s="179" t="str">
        <f t="shared" si="939"/>
        <v>AV$16</v>
      </c>
      <c r="AW806" s="179" t="str">
        <f t="shared" si="939"/>
        <v>AW$16</v>
      </c>
      <c r="AX806" s="179" t="str">
        <f t="shared" si="939"/>
        <v>AX$16</v>
      </c>
      <c r="AY806" s="179" t="str">
        <f t="shared" ref="AY806:CD806" si="940">AY791</f>
        <v>AY$16</v>
      </c>
      <c r="AZ806" s="179" t="str">
        <f t="shared" si="940"/>
        <v>AZ$16</v>
      </c>
      <c r="BA806" s="179" t="str">
        <f t="shared" si="940"/>
        <v>BA$16</v>
      </c>
      <c r="BB806" s="179" t="str">
        <f t="shared" si="940"/>
        <v>BB$16</v>
      </c>
      <c r="BC806" s="179" t="str">
        <f t="shared" si="940"/>
        <v>BC$16</v>
      </c>
      <c r="BD806" s="179" t="str">
        <f t="shared" si="940"/>
        <v>BD$16</v>
      </c>
      <c r="BE806" s="179" t="str">
        <f t="shared" si="940"/>
        <v>BE$16</v>
      </c>
      <c r="BF806" s="179" t="str">
        <f t="shared" si="940"/>
        <v>BF$16</v>
      </c>
      <c r="BG806" s="179" t="str">
        <f t="shared" si="940"/>
        <v>BG$16</v>
      </c>
      <c r="BH806" s="179" t="str">
        <f t="shared" si="940"/>
        <v>BH$16</v>
      </c>
      <c r="BI806" s="179" t="str">
        <f t="shared" si="940"/>
        <v>BI$16</v>
      </c>
      <c r="BJ806" s="179" t="str">
        <f t="shared" si="940"/>
        <v>BJ$16</v>
      </c>
      <c r="BK806" s="179" t="str">
        <f t="shared" si="940"/>
        <v>BK$16</v>
      </c>
      <c r="BL806" s="179" t="str">
        <f t="shared" si="940"/>
        <v>BL$16</v>
      </c>
      <c r="BM806" s="179" t="str">
        <f t="shared" si="940"/>
        <v>BM$16</v>
      </c>
      <c r="BN806" s="179" t="str">
        <f t="shared" si="940"/>
        <v>BN$16</v>
      </c>
      <c r="BO806" s="179" t="str">
        <f t="shared" si="940"/>
        <v>BO$16</v>
      </c>
      <c r="BP806" s="179" t="str">
        <f t="shared" si="940"/>
        <v>BP$16</v>
      </c>
      <c r="BQ806" s="179" t="str">
        <f t="shared" si="940"/>
        <v>BQ$16</v>
      </c>
      <c r="BR806" s="179" t="str">
        <f t="shared" si="940"/>
        <v>BR$16</v>
      </c>
      <c r="BS806" s="179" t="str">
        <f t="shared" si="940"/>
        <v>BS$16</v>
      </c>
      <c r="BT806" s="179" t="str">
        <f t="shared" si="940"/>
        <v>BT$16</v>
      </c>
      <c r="BU806" s="179" t="str">
        <f t="shared" si="940"/>
        <v>BU$16</v>
      </c>
      <c r="BV806" s="179" t="str">
        <f t="shared" si="940"/>
        <v>BV$16</v>
      </c>
      <c r="BW806" s="179" t="str">
        <f t="shared" si="940"/>
        <v>BW$16</v>
      </c>
      <c r="BX806" s="179" t="str">
        <f t="shared" si="940"/>
        <v>BX$16</v>
      </c>
      <c r="BY806" s="179" t="str">
        <f t="shared" si="940"/>
        <v>BY$16</v>
      </c>
      <c r="BZ806" s="179" t="str">
        <f t="shared" si="940"/>
        <v>BZ$16</v>
      </c>
      <c r="CA806" s="179" t="str">
        <f t="shared" si="940"/>
        <v>CA$16</v>
      </c>
      <c r="CB806" s="179" t="str">
        <f t="shared" si="940"/>
        <v>CB$16</v>
      </c>
      <c r="CC806" s="179" t="str">
        <f t="shared" si="940"/>
        <v>CC$16</v>
      </c>
      <c r="CD806" s="179" t="str">
        <f t="shared" si="940"/>
        <v>CD$16</v>
      </c>
      <c r="CE806" s="179" t="str">
        <f t="shared" ref="CE806:CL806" si="941">CE791</f>
        <v>CE$16</v>
      </c>
      <c r="CF806" s="179" t="str">
        <f t="shared" si="941"/>
        <v>CF$16</v>
      </c>
      <c r="CG806" s="179" t="str">
        <f t="shared" si="941"/>
        <v>CG$16</v>
      </c>
      <c r="CH806" s="179" t="str">
        <f t="shared" si="941"/>
        <v>CH$16</v>
      </c>
      <c r="CI806" s="179" t="str">
        <f t="shared" si="941"/>
        <v>CI$16</v>
      </c>
      <c r="CJ806" s="179" t="str">
        <f t="shared" si="941"/>
        <v>CJ$16</v>
      </c>
      <c r="CK806" s="179" t="str">
        <f t="shared" si="941"/>
        <v>CK$16</v>
      </c>
      <c r="CL806" s="179" t="str">
        <f t="shared" si="941"/>
        <v>CL$16</v>
      </c>
      <c r="CO806" s="179" t="str">
        <f t="shared" ref="CO806:DL806" si="942">CO791</f>
        <v>CO$16</v>
      </c>
      <c r="CP806" s="179" t="str">
        <f t="shared" si="942"/>
        <v>CP$16</v>
      </c>
      <c r="CQ806" s="179" t="str">
        <f t="shared" si="942"/>
        <v>CQ$16</v>
      </c>
      <c r="CR806" s="179" t="str">
        <f t="shared" si="942"/>
        <v>CR$16</v>
      </c>
      <c r="CS806" s="179" t="str">
        <f t="shared" si="942"/>
        <v>CS$16</v>
      </c>
      <c r="CT806" s="179" t="str">
        <f t="shared" si="942"/>
        <v>CT$16</v>
      </c>
      <c r="CU806" s="179" t="str">
        <f t="shared" si="942"/>
        <v>CU$16</v>
      </c>
      <c r="CV806" s="179" t="str">
        <f t="shared" si="942"/>
        <v>CV$16</v>
      </c>
      <c r="CW806" s="179" t="str">
        <f t="shared" si="942"/>
        <v>CW$16</v>
      </c>
      <c r="CX806" s="179" t="str">
        <f t="shared" si="942"/>
        <v>CX$16</v>
      </c>
      <c r="CY806" s="179" t="str">
        <f t="shared" si="942"/>
        <v>CY$16</v>
      </c>
      <c r="CZ806" s="179" t="str">
        <f t="shared" si="942"/>
        <v>CZ$16</v>
      </c>
      <c r="DA806" s="179" t="str">
        <f t="shared" si="942"/>
        <v>DA$16</v>
      </c>
      <c r="DB806" s="179" t="str">
        <f t="shared" si="942"/>
        <v>DB$16</v>
      </c>
      <c r="DC806" s="179" t="str">
        <f t="shared" si="942"/>
        <v>DC$16</v>
      </c>
      <c r="DD806" s="179" t="str">
        <f t="shared" si="942"/>
        <v>DD$16</v>
      </c>
      <c r="DE806" s="179" t="str">
        <f t="shared" si="942"/>
        <v>DE$16</v>
      </c>
      <c r="DF806" s="179" t="str">
        <f t="shared" si="942"/>
        <v>DF$16</v>
      </c>
      <c r="DG806" s="179" t="str">
        <f t="shared" si="942"/>
        <v>DG$16</v>
      </c>
      <c r="DH806" s="179" t="str">
        <f t="shared" si="942"/>
        <v>DH$16</v>
      </c>
      <c r="DI806" s="179" t="str">
        <f t="shared" si="942"/>
        <v>DI$16</v>
      </c>
      <c r="DJ806" s="179" t="str">
        <f t="shared" si="942"/>
        <v>DJ$16</v>
      </c>
      <c r="DK806" s="179" t="str">
        <f t="shared" si="942"/>
        <v>DK$16</v>
      </c>
      <c r="DL806" s="179" t="str">
        <f t="shared" si="942"/>
        <v>DL$16</v>
      </c>
    </row>
    <row r="807" spans="1:116" x14ac:dyDescent="0.35">
      <c r="B807" t="s">
        <v>332</v>
      </c>
      <c r="D807" t="s">
        <v>762</v>
      </c>
      <c r="E807" s="8" t="str">
        <f t="shared" si="938"/>
        <v>807 WCAR-S</v>
      </c>
      <c r="G807" s="136" t="str">
        <f>G792</f>
        <v>primary unit</v>
      </c>
      <c r="H807" s="56"/>
      <c r="I807" s="79"/>
      <c r="J807" s="79"/>
      <c r="K807" s="15"/>
      <c r="L807" s="15"/>
      <c r="M807" s="15"/>
      <c r="N807" s="15"/>
      <c r="O807" s="15"/>
      <c r="P807" s="15"/>
      <c r="R807" s="15"/>
      <c r="S807" s="179" t="str">
        <f t="shared" ref="S807:AX807" si="943">S792</f>
        <v>S$17</v>
      </c>
      <c r="T807" s="179" t="str">
        <f t="shared" si="943"/>
        <v>T$17</v>
      </c>
      <c r="U807" s="179" t="str">
        <f t="shared" si="943"/>
        <v>U$17</v>
      </c>
      <c r="V807" s="179" t="str">
        <f t="shared" si="943"/>
        <v>V$17</v>
      </c>
      <c r="W807" s="179" t="str">
        <f t="shared" si="943"/>
        <v>W$17</v>
      </c>
      <c r="X807" s="179" t="str">
        <f t="shared" si="943"/>
        <v>X$17</v>
      </c>
      <c r="Y807" s="179" t="str">
        <f t="shared" si="943"/>
        <v>Y$17</v>
      </c>
      <c r="Z807" s="179" t="str">
        <f t="shared" si="943"/>
        <v>Z$17</v>
      </c>
      <c r="AA807" s="179" t="str">
        <f t="shared" si="943"/>
        <v>AA$17</v>
      </c>
      <c r="AB807" s="179" t="str">
        <f t="shared" si="943"/>
        <v>AB$17</v>
      </c>
      <c r="AC807" s="179" t="str">
        <f t="shared" si="943"/>
        <v>AC$17</v>
      </c>
      <c r="AD807" s="179" t="str">
        <f t="shared" si="943"/>
        <v>AD$17</v>
      </c>
      <c r="AE807" s="179" t="str">
        <f t="shared" si="943"/>
        <v>AE$17</v>
      </c>
      <c r="AF807" s="179" t="str">
        <f t="shared" si="943"/>
        <v>AF$17</v>
      </c>
      <c r="AG807" s="179" t="str">
        <f t="shared" si="943"/>
        <v>AG$17</v>
      </c>
      <c r="AH807" s="179" t="str">
        <f t="shared" si="943"/>
        <v>AH$17</v>
      </c>
      <c r="AI807" s="179" t="str">
        <f t="shared" si="943"/>
        <v>AI$17</v>
      </c>
      <c r="AJ807" s="179" t="str">
        <f t="shared" si="943"/>
        <v>AJ$17</v>
      </c>
      <c r="AK807" s="179" t="str">
        <f t="shared" si="943"/>
        <v>AK$17</v>
      </c>
      <c r="AL807" s="179" t="str">
        <f t="shared" si="943"/>
        <v>AL$17</v>
      </c>
      <c r="AM807" s="179" t="str">
        <f t="shared" si="943"/>
        <v>AM$17</v>
      </c>
      <c r="AN807" s="179" t="str">
        <f t="shared" si="943"/>
        <v>AN$17</v>
      </c>
      <c r="AO807" s="179" t="str">
        <f t="shared" si="943"/>
        <v>AO$17</v>
      </c>
      <c r="AP807" s="179" t="str">
        <f t="shared" si="943"/>
        <v>AP$17</v>
      </c>
      <c r="AQ807" s="179" t="str">
        <f t="shared" si="943"/>
        <v>AQ$17</v>
      </c>
      <c r="AR807" s="179" t="str">
        <f t="shared" si="943"/>
        <v>AR$17</v>
      </c>
      <c r="AS807" s="179" t="str">
        <f t="shared" si="943"/>
        <v>AS$17</v>
      </c>
      <c r="AT807" s="179" t="str">
        <f t="shared" si="943"/>
        <v>AT$17</v>
      </c>
      <c r="AU807" s="179" t="str">
        <f t="shared" si="943"/>
        <v>AU$17</v>
      </c>
      <c r="AV807" s="179" t="str">
        <f t="shared" si="943"/>
        <v>AV$17</v>
      </c>
      <c r="AW807" s="179" t="str">
        <f t="shared" si="943"/>
        <v>AW$17</v>
      </c>
      <c r="AX807" s="179" t="str">
        <f t="shared" si="943"/>
        <v>AX$17</v>
      </c>
      <c r="AY807" s="179" t="str">
        <f t="shared" ref="AY807:CD807" si="944">AY792</f>
        <v>AY$17</v>
      </c>
      <c r="AZ807" s="179" t="str">
        <f t="shared" si="944"/>
        <v>AZ$17</v>
      </c>
      <c r="BA807" s="179" t="str">
        <f t="shared" si="944"/>
        <v>BA$17</v>
      </c>
      <c r="BB807" s="179" t="str">
        <f t="shared" si="944"/>
        <v>BB$17</v>
      </c>
      <c r="BC807" s="179" t="str">
        <f t="shared" si="944"/>
        <v>BC$17</v>
      </c>
      <c r="BD807" s="179" t="str">
        <f t="shared" si="944"/>
        <v>BD$17</v>
      </c>
      <c r="BE807" s="179" t="str">
        <f t="shared" si="944"/>
        <v>BE$17</v>
      </c>
      <c r="BF807" s="179" t="str">
        <f t="shared" si="944"/>
        <v>BF$17</v>
      </c>
      <c r="BG807" s="179" t="str">
        <f t="shared" si="944"/>
        <v>BG$17</v>
      </c>
      <c r="BH807" s="179" t="str">
        <f t="shared" si="944"/>
        <v>BH$17</v>
      </c>
      <c r="BI807" s="179" t="str">
        <f t="shared" si="944"/>
        <v>BI$17</v>
      </c>
      <c r="BJ807" s="179" t="str">
        <f t="shared" si="944"/>
        <v>BJ$17</v>
      </c>
      <c r="BK807" s="179" t="str">
        <f t="shared" si="944"/>
        <v>BK$17</v>
      </c>
      <c r="BL807" s="179" t="str">
        <f t="shared" si="944"/>
        <v>BL$17</v>
      </c>
      <c r="BM807" s="179" t="str">
        <f t="shared" si="944"/>
        <v>BM$17</v>
      </c>
      <c r="BN807" s="179" t="str">
        <f t="shared" si="944"/>
        <v>BN$17</v>
      </c>
      <c r="BO807" s="179" t="str">
        <f t="shared" si="944"/>
        <v>BO$17</v>
      </c>
      <c r="BP807" s="179" t="str">
        <f t="shared" si="944"/>
        <v>BP$17</v>
      </c>
      <c r="BQ807" s="179" t="str">
        <f t="shared" si="944"/>
        <v>BQ$17</v>
      </c>
      <c r="BR807" s="179" t="str">
        <f t="shared" si="944"/>
        <v>BR$17</v>
      </c>
      <c r="BS807" s="179" t="str">
        <f t="shared" si="944"/>
        <v>BS$17</v>
      </c>
      <c r="BT807" s="179" t="str">
        <f t="shared" si="944"/>
        <v>BT$17</v>
      </c>
      <c r="BU807" s="179" t="str">
        <f t="shared" si="944"/>
        <v>BU$17</v>
      </c>
      <c r="BV807" s="179" t="str">
        <f t="shared" si="944"/>
        <v>BV$17</v>
      </c>
      <c r="BW807" s="179" t="str">
        <f t="shared" si="944"/>
        <v>BW$17</v>
      </c>
      <c r="BX807" s="179" t="str">
        <f t="shared" si="944"/>
        <v>BX$17</v>
      </c>
      <c r="BY807" s="179" t="str">
        <f t="shared" si="944"/>
        <v>BY$17</v>
      </c>
      <c r="BZ807" s="179" t="str">
        <f t="shared" si="944"/>
        <v>BZ$17</v>
      </c>
      <c r="CA807" s="179" t="str">
        <f t="shared" si="944"/>
        <v>CA$17</v>
      </c>
      <c r="CB807" s="179" t="str">
        <f t="shared" si="944"/>
        <v>CB$17</v>
      </c>
      <c r="CC807" s="179" t="str">
        <f t="shared" si="944"/>
        <v>CC$17</v>
      </c>
      <c r="CD807" s="179" t="str">
        <f t="shared" si="944"/>
        <v>CD$17</v>
      </c>
      <c r="CE807" s="179" t="str">
        <f t="shared" ref="CE807:CL807" si="945">CE792</f>
        <v>CE$17</v>
      </c>
      <c r="CF807" s="179" t="str">
        <f t="shared" si="945"/>
        <v>CF$17</v>
      </c>
      <c r="CG807" s="179" t="str">
        <f t="shared" si="945"/>
        <v>CG$17</v>
      </c>
      <c r="CH807" s="179" t="str">
        <f t="shared" si="945"/>
        <v>CH$17</v>
      </c>
      <c r="CI807" s="179" t="str">
        <f t="shared" si="945"/>
        <v>CI$17</v>
      </c>
      <c r="CJ807" s="179" t="str">
        <f t="shared" si="945"/>
        <v>CJ$17</v>
      </c>
      <c r="CK807" s="179" t="str">
        <f t="shared" si="945"/>
        <v>CK$17</v>
      </c>
      <c r="CL807" s="179" t="str">
        <f t="shared" si="945"/>
        <v>CL$17</v>
      </c>
      <c r="CN807" s="79"/>
      <c r="CO807" s="179" t="str">
        <f t="shared" ref="CO807:DL807" si="946">CO792</f>
        <v>CO$17</v>
      </c>
      <c r="CP807" s="179" t="str">
        <f t="shared" si="946"/>
        <v>CP$17</v>
      </c>
      <c r="CQ807" s="179" t="str">
        <f t="shared" si="946"/>
        <v>CQ$17</v>
      </c>
      <c r="CR807" s="179" t="str">
        <f t="shared" si="946"/>
        <v>CR$17</v>
      </c>
      <c r="CS807" s="179" t="str">
        <f t="shared" si="946"/>
        <v>CS$17</v>
      </c>
      <c r="CT807" s="179" t="str">
        <f t="shared" si="946"/>
        <v>CT$17</v>
      </c>
      <c r="CU807" s="179" t="str">
        <f t="shared" si="946"/>
        <v>CU$17</v>
      </c>
      <c r="CV807" s="179" t="str">
        <f t="shared" si="946"/>
        <v>CV$17</v>
      </c>
      <c r="CW807" s="179" t="str">
        <f t="shared" si="946"/>
        <v>CW$17</v>
      </c>
      <c r="CX807" s="179" t="str">
        <f t="shared" si="946"/>
        <v>CX$17</v>
      </c>
      <c r="CY807" s="179" t="str">
        <f t="shared" si="946"/>
        <v>CY$17</v>
      </c>
      <c r="CZ807" s="179" t="str">
        <f t="shared" si="946"/>
        <v>CZ$17</v>
      </c>
      <c r="DA807" s="179" t="str">
        <f t="shared" si="946"/>
        <v>DA$17</v>
      </c>
      <c r="DB807" s="179" t="str">
        <f t="shared" si="946"/>
        <v>DB$17</v>
      </c>
      <c r="DC807" s="179" t="str">
        <f t="shared" si="946"/>
        <v>DC$17</v>
      </c>
      <c r="DD807" s="179" t="str">
        <f t="shared" si="946"/>
        <v>DD$17</v>
      </c>
      <c r="DE807" s="179" t="str">
        <f t="shared" si="946"/>
        <v>DE$17</v>
      </c>
      <c r="DF807" s="179" t="str">
        <f t="shared" si="946"/>
        <v>DF$17</v>
      </c>
      <c r="DG807" s="179" t="str">
        <f t="shared" si="946"/>
        <v>DG$17</v>
      </c>
      <c r="DH807" s="179" t="str">
        <f t="shared" si="946"/>
        <v>DH$17</v>
      </c>
      <c r="DI807" s="179" t="str">
        <f t="shared" si="946"/>
        <v>DI$17</v>
      </c>
      <c r="DJ807" s="179" t="str">
        <f t="shared" si="946"/>
        <v>DJ$17</v>
      </c>
      <c r="DK807" s="179" t="str">
        <f t="shared" si="946"/>
        <v>DK$17</v>
      </c>
      <c r="DL807" s="179" t="str">
        <f t="shared" si="946"/>
        <v>DL$17</v>
      </c>
    </row>
    <row r="808" spans="1:116" x14ac:dyDescent="0.35">
      <c r="B808" t="s">
        <v>332</v>
      </c>
      <c r="D808" t="s">
        <v>762</v>
      </c>
      <c r="E808" s="8" t="str">
        <f t="shared" si="938"/>
        <v>808 WCAR-S</v>
      </c>
      <c r="G808" s="136" t="str">
        <f>G793</f>
        <v>Primary revenue driver</v>
      </c>
      <c r="H808" s="12"/>
      <c r="I808" s="60"/>
      <c r="J808" s="60"/>
      <c r="K808" s="15"/>
      <c r="L808" s="15"/>
      <c r="M808" s="15"/>
      <c r="N808" s="15"/>
      <c r="O808" s="15"/>
      <c r="P808" s="15"/>
      <c r="R808" s="15"/>
      <c r="S808" s="179">
        <f t="shared" ref="S808:AX808" si="947">S793</f>
        <v>0</v>
      </c>
      <c r="T808" s="179">
        <f t="shared" si="947"/>
        <v>0</v>
      </c>
      <c r="U808" s="179">
        <f t="shared" si="947"/>
        <v>0</v>
      </c>
      <c r="V808" s="179">
        <f t="shared" si="947"/>
        <v>0</v>
      </c>
      <c r="W808" s="179">
        <f t="shared" si="947"/>
        <v>0</v>
      </c>
      <c r="X808" s="179">
        <f t="shared" si="947"/>
        <v>0</v>
      </c>
      <c r="Y808" s="179">
        <f t="shared" si="947"/>
        <v>0</v>
      </c>
      <c r="Z808" s="179">
        <f t="shared" si="947"/>
        <v>0</v>
      </c>
      <c r="AA808" s="179">
        <f t="shared" si="947"/>
        <v>0</v>
      </c>
      <c r="AB808" s="179">
        <f t="shared" si="947"/>
        <v>0</v>
      </c>
      <c r="AC808" s="179">
        <f t="shared" si="947"/>
        <v>0</v>
      </c>
      <c r="AD808" s="179">
        <f t="shared" si="947"/>
        <v>0</v>
      </c>
      <c r="AE808" s="179">
        <f t="shared" si="947"/>
        <v>0</v>
      </c>
      <c r="AF808" s="179">
        <f t="shared" si="947"/>
        <v>0</v>
      </c>
      <c r="AG808" s="179">
        <f t="shared" si="947"/>
        <v>0</v>
      </c>
      <c r="AH808" s="179">
        <f t="shared" si="947"/>
        <v>0</v>
      </c>
      <c r="AI808" s="179">
        <f t="shared" si="947"/>
        <v>0</v>
      </c>
      <c r="AJ808" s="179">
        <f t="shared" si="947"/>
        <v>0</v>
      </c>
      <c r="AK808" s="179">
        <f t="shared" si="947"/>
        <v>0</v>
      </c>
      <c r="AL808" s="179">
        <f t="shared" si="947"/>
        <v>0</v>
      </c>
      <c r="AM808" s="179">
        <f t="shared" si="947"/>
        <v>0</v>
      </c>
      <c r="AN808" s="179">
        <f t="shared" si="947"/>
        <v>0</v>
      </c>
      <c r="AO808" s="179">
        <f t="shared" si="947"/>
        <v>0</v>
      </c>
      <c r="AP808" s="179">
        <f t="shared" si="947"/>
        <v>0</v>
      </c>
      <c r="AQ808" s="179">
        <f t="shared" si="947"/>
        <v>0</v>
      </c>
      <c r="AR808" s="179">
        <f t="shared" si="947"/>
        <v>0</v>
      </c>
      <c r="AS808" s="179">
        <f t="shared" si="947"/>
        <v>0</v>
      </c>
      <c r="AT808" s="179">
        <f t="shared" si="947"/>
        <v>0</v>
      </c>
      <c r="AU808" s="179">
        <f t="shared" si="947"/>
        <v>0</v>
      </c>
      <c r="AV808" s="179">
        <f t="shared" si="947"/>
        <v>0</v>
      </c>
      <c r="AW808" s="179">
        <f t="shared" si="947"/>
        <v>0</v>
      </c>
      <c r="AX808" s="179">
        <f t="shared" si="947"/>
        <v>0</v>
      </c>
      <c r="AY808" s="179">
        <f t="shared" ref="AY808:CD808" si="948">AY793</f>
        <v>0</v>
      </c>
      <c r="AZ808" s="179">
        <f t="shared" si="948"/>
        <v>0</v>
      </c>
      <c r="BA808" s="179">
        <f t="shared" si="948"/>
        <v>0</v>
      </c>
      <c r="BB808" s="179">
        <f t="shared" si="948"/>
        <v>0</v>
      </c>
      <c r="BC808" s="179">
        <f t="shared" si="948"/>
        <v>0</v>
      </c>
      <c r="BD808" s="179">
        <f t="shared" si="948"/>
        <v>0</v>
      </c>
      <c r="BE808" s="179">
        <f t="shared" si="948"/>
        <v>0</v>
      </c>
      <c r="BF808" s="179">
        <f t="shared" si="948"/>
        <v>0</v>
      </c>
      <c r="BG808" s="179">
        <f t="shared" si="948"/>
        <v>0</v>
      </c>
      <c r="BH808" s="179">
        <f t="shared" si="948"/>
        <v>0</v>
      </c>
      <c r="BI808" s="179">
        <f t="shared" si="948"/>
        <v>0</v>
      </c>
      <c r="BJ808" s="179">
        <f t="shared" si="948"/>
        <v>0</v>
      </c>
      <c r="BK808" s="179">
        <f t="shared" si="948"/>
        <v>0</v>
      </c>
      <c r="BL808" s="179">
        <f t="shared" si="948"/>
        <v>0</v>
      </c>
      <c r="BM808" s="179">
        <f t="shared" si="948"/>
        <v>0</v>
      </c>
      <c r="BN808" s="179">
        <f t="shared" si="948"/>
        <v>0</v>
      </c>
      <c r="BO808" s="179">
        <f t="shared" si="948"/>
        <v>0</v>
      </c>
      <c r="BP808" s="179">
        <f t="shared" si="948"/>
        <v>0</v>
      </c>
      <c r="BQ808" s="179">
        <f t="shared" si="948"/>
        <v>0</v>
      </c>
      <c r="BR808" s="179">
        <f t="shared" si="948"/>
        <v>0</v>
      </c>
      <c r="BS808" s="179">
        <f t="shared" si="948"/>
        <v>0</v>
      </c>
      <c r="BT808" s="179">
        <f t="shared" si="948"/>
        <v>0</v>
      </c>
      <c r="BU808" s="179">
        <f t="shared" si="948"/>
        <v>0</v>
      </c>
      <c r="BV808" s="179">
        <f t="shared" si="948"/>
        <v>0</v>
      </c>
      <c r="BW808" s="179">
        <f t="shared" si="948"/>
        <v>0</v>
      </c>
      <c r="BX808" s="179">
        <f t="shared" si="948"/>
        <v>0</v>
      </c>
      <c r="BY808" s="179">
        <f t="shared" si="948"/>
        <v>0</v>
      </c>
      <c r="BZ808" s="179">
        <f t="shared" si="948"/>
        <v>0</v>
      </c>
      <c r="CA808" s="179">
        <f t="shared" si="948"/>
        <v>0</v>
      </c>
      <c r="CB808" s="179">
        <f t="shared" si="948"/>
        <v>0</v>
      </c>
      <c r="CC808" s="179">
        <f t="shared" si="948"/>
        <v>0</v>
      </c>
      <c r="CD808" s="179">
        <f t="shared" si="948"/>
        <v>0</v>
      </c>
      <c r="CE808" s="179">
        <f t="shared" ref="CE808:CL808" si="949">CE793</f>
        <v>0</v>
      </c>
      <c r="CF808" s="179">
        <f t="shared" si="949"/>
        <v>0</v>
      </c>
      <c r="CG808" s="179">
        <f t="shared" si="949"/>
        <v>0</v>
      </c>
      <c r="CH808" s="179">
        <f t="shared" si="949"/>
        <v>0</v>
      </c>
      <c r="CI808" s="179">
        <f t="shared" si="949"/>
        <v>0</v>
      </c>
      <c r="CJ808" s="179">
        <f t="shared" si="949"/>
        <v>0</v>
      </c>
      <c r="CK808" s="179">
        <f t="shared" si="949"/>
        <v>0</v>
      </c>
      <c r="CL808" s="179">
        <f t="shared" si="949"/>
        <v>0</v>
      </c>
      <c r="CN808" s="60"/>
      <c r="CO808" s="179">
        <f t="shared" ref="CO808:DL808" si="950">CO793</f>
        <v>0</v>
      </c>
      <c r="CP808" s="179">
        <f t="shared" si="950"/>
        <v>0</v>
      </c>
      <c r="CQ808" s="179">
        <f t="shared" si="950"/>
        <v>0</v>
      </c>
      <c r="CR808" s="179">
        <f t="shared" si="950"/>
        <v>0</v>
      </c>
      <c r="CS808" s="179">
        <f t="shared" si="950"/>
        <v>0</v>
      </c>
      <c r="CT808" s="179">
        <f t="shared" si="950"/>
        <v>0</v>
      </c>
      <c r="CU808" s="179">
        <f t="shared" si="950"/>
        <v>0</v>
      </c>
      <c r="CV808" s="179">
        <f t="shared" si="950"/>
        <v>0</v>
      </c>
      <c r="CW808" s="179">
        <f t="shared" si="950"/>
        <v>0</v>
      </c>
      <c r="CX808" s="179">
        <f t="shared" si="950"/>
        <v>0</v>
      </c>
      <c r="CY808" s="179">
        <f t="shared" si="950"/>
        <v>0</v>
      </c>
      <c r="CZ808" s="179">
        <f t="shared" si="950"/>
        <v>0</v>
      </c>
      <c r="DA808" s="179">
        <f t="shared" si="950"/>
        <v>0</v>
      </c>
      <c r="DB808" s="179">
        <f t="shared" si="950"/>
        <v>0</v>
      </c>
      <c r="DC808" s="179">
        <f t="shared" si="950"/>
        <v>0</v>
      </c>
      <c r="DD808" s="179">
        <f t="shared" si="950"/>
        <v>0</v>
      </c>
      <c r="DE808" s="179">
        <f t="shared" si="950"/>
        <v>0</v>
      </c>
      <c r="DF808" s="179">
        <f t="shared" si="950"/>
        <v>0</v>
      </c>
      <c r="DG808" s="179">
        <f t="shared" si="950"/>
        <v>0</v>
      </c>
      <c r="DH808" s="179">
        <f t="shared" si="950"/>
        <v>0</v>
      </c>
      <c r="DI808" s="179">
        <f t="shared" si="950"/>
        <v>0</v>
      </c>
      <c r="DJ808" s="179">
        <f t="shared" si="950"/>
        <v>0</v>
      </c>
      <c r="DK808" s="179">
        <f t="shared" si="950"/>
        <v>0</v>
      </c>
      <c r="DL808" s="179">
        <f t="shared" si="950"/>
        <v>0</v>
      </c>
    </row>
    <row r="809" spans="1:116" x14ac:dyDescent="0.35">
      <c r="B809" t="s">
        <v>332</v>
      </c>
      <c r="D809" t="s">
        <v>762</v>
      </c>
      <c r="E809" s="8" t="str">
        <f t="shared" ref="E809" si="951">ROW()&amp;" "&amp;D809</f>
        <v>809 WCAR-S</v>
      </c>
      <c r="G809" s="136" t="str">
        <f>G794</f>
        <v>Primary volume driver</v>
      </c>
      <c r="H809" s="12"/>
      <c r="I809" s="60"/>
      <c r="J809" s="60"/>
      <c r="K809" s="15"/>
      <c r="L809" s="15"/>
      <c r="M809" s="15"/>
      <c r="N809" s="15"/>
      <c r="O809" s="15"/>
      <c r="P809" s="15"/>
      <c r="R809" s="15"/>
      <c r="S809" s="179"/>
      <c r="T809" s="179"/>
      <c r="U809" s="179"/>
      <c r="V809" s="179"/>
      <c r="W809" s="179"/>
      <c r="X809" s="179"/>
      <c r="Y809" s="179"/>
      <c r="Z809" s="179"/>
      <c r="AA809" s="179"/>
      <c r="AB809" s="179"/>
      <c r="AC809" s="179"/>
      <c r="AD809" s="179"/>
      <c r="AE809" s="179"/>
      <c r="AF809" s="179"/>
      <c r="AG809" s="179"/>
      <c r="AH809" s="179"/>
      <c r="AI809" s="179"/>
      <c r="AJ809" s="179"/>
      <c r="AK809" s="179"/>
      <c r="AL809" s="179"/>
      <c r="AM809" s="179"/>
      <c r="AN809" s="179"/>
      <c r="AO809" s="179"/>
      <c r="AP809" s="179"/>
      <c r="AQ809" s="179"/>
      <c r="AR809" s="179"/>
      <c r="AS809" s="179"/>
      <c r="AT809" s="179"/>
      <c r="AU809" s="179"/>
      <c r="AV809" s="179"/>
      <c r="AW809" s="179"/>
      <c r="AX809" s="179"/>
      <c r="AY809" s="179"/>
      <c r="AZ809" s="179"/>
      <c r="BA809" s="179"/>
      <c r="BB809" s="179"/>
      <c r="BC809" s="179"/>
      <c r="BD809" s="179"/>
      <c r="BE809" s="179"/>
      <c r="BF809" s="179"/>
      <c r="BG809" s="179"/>
      <c r="BH809" s="179"/>
      <c r="BI809" s="179"/>
      <c r="BJ809" s="179"/>
      <c r="BK809" s="179"/>
      <c r="BL809" s="179"/>
      <c r="BM809" s="179"/>
      <c r="BN809" s="179"/>
      <c r="BO809" s="179"/>
      <c r="BP809" s="179"/>
      <c r="BQ809" s="179"/>
      <c r="BR809" s="179"/>
      <c r="BS809" s="179"/>
      <c r="BT809" s="179"/>
      <c r="BU809" s="179"/>
      <c r="BV809" s="179"/>
      <c r="BW809" s="179"/>
      <c r="BX809" s="179"/>
      <c r="BY809" s="179"/>
      <c r="BZ809" s="179"/>
      <c r="CA809" s="179"/>
      <c r="CB809" s="179"/>
      <c r="CC809" s="179"/>
      <c r="CD809" s="179"/>
      <c r="CE809" s="179"/>
      <c r="CF809" s="179"/>
      <c r="CG809" s="179"/>
      <c r="CH809" s="179"/>
      <c r="CI809" s="179"/>
      <c r="CJ809" s="179"/>
      <c r="CK809" s="179"/>
      <c r="CL809" s="179"/>
      <c r="CN809" s="60"/>
      <c r="CO809" s="179"/>
      <c r="CP809" s="179"/>
      <c r="CQ809" s="179"/>
      <c r="CR809" s="179"/>
      <c r="CS809" s="179"/>
      <c r="CT809" s="179"/>
      <c r="CU809" s="179"/>
      <c r="CV809" s="179"/>
      <c r="CW809" s="179"/>
      <c r="CX809" s="179"/>
      <c r="CY809" s="179"/>
      <c r="CZ809" s="179"/>
      <c r="DA809" s="179"/>
      <c r="DB809" s="179"/>
      <c r="DC809" s="179"/>
      <c r="DD809" s="179"/>
      <c r="DE809" s="179"/>
      <c r="DF809" s="179"/>
      <c r="DG809" s="179"/>
      <c r="DH809" s="179"/>
      <c r="DI809" s="179"/>
      <c r="DJ809" s="179"/>
      <c r="DK809" s="179"/>
      <c r="DL809" s="179"/>
    </row>
    <row r="810" spans="1:116" x14ac:dyDescent="0.35">
      <c r="A810" s="3"/>
      <c r="B810" t="s">
        <v>332</v>
      </c>
      <c r="D810" t="s">
        <v>762</v>
      </c>
      <c r="E810" s="8" t="str">
        <f t="shared" si="938"/>
        <v>810 WCAR-S</v>
      </c>
      <c r="G810" s="136" t="str">
        <f>G795</f>
        <v>(Secondary label)</v>
      </c>
      <c r="H810" s="90"/>
      <c r="I810" s="213"/>
      <c r="J810" s="213"/>
      <c r="K810" s="214"/>
      <c r="L810" s="214"/>
      <c r="M810" s="214"/>
      <c r="N810" s="214"/>
      <c r="O810" s="214"/>
      <c r="P810" s="214"/>
      <c r="R810" s="214"/>
      <c r="S810" s="4" t="str">
        <f t="shared" ref="S810:AX810" si="952">ADDRESS(ROW(S800),COLUMN(),2)</f>
        <v>S$800</v>
      </c>
      <c r="T810" s="4" t="str">
        <f t="shared" si="952"/>
        <v>T$800</v>
      </c>
      <c r="U810" s="4" t="str">
        <f t="shared" si="952"/>
        <v>U$800</v>
      </c>
      <c r="V810" s="4" t="str">
        <f t="shared" si="952"/>
        <v>V$800</v>
      </c>
      <c r="W810" s="4" t="str">
        <f t="shared" si="952"/>
        <v>W$800</v>
      </c>
      <c r="X810" s="4" t="str">
        <f t="shared" si="952"/>
        <v>X$800</v>
      </c>
      <c r="Y810" s="4" t="str">
        <f t="shared" si="952"/>
        <v>Y$800</v>
      </c>
      <c r="Z810" s="4" t="str">
        <f t="shared" si="952"/>
        <v>Z$800</v>
      </c>
      <c r="AA810" s="4" t="str">
        <f t="shared" si="952"/>
        <v>AA$800</v>
      </c>
      <c r="AB810" s="4" t="str">
        <f t="shared" si="952"/>
        <v>AB$800</v>
      </c>
      <c r="AC810" s="4" t="str">
        <f t="shared" si="952"/>
        <v>AC$800</v>
      </c>
      <c r="AD810" s="4" t="str">
        <f t="shared" si="952"/>
        <v>AD$800</v>
      </c>
      <c r="AE810" s="4" t="str">
        <f t="shared" si="952"/>
        <v>AE$800</v>
      </c>
      <c r="AF810" s="4" t="str">
        <f t="shared" si="952"/>
        <v>AF$800</v>
      </c>
      <c r="AG810" s="4" t="str">
        <f t="shared" si="952"/>
        <v>AG$800</v>
      </c>
      <c r="AH810" s="4" t="str">
        <f t="shared" si="952"/>
        <v>AH$800</v>
      </c>
      <c r="AI810" s="4" t="str">
        <f t="shared" si="952"/>
        <v>AI$800</v>
      </c>
      <c r="AJ810" s="4" t="str">
        <f t="shared" si="952"/>
        <v>AJ$800</v>
      </c>
      <c r="AK810" s="4" t="str">
        <f t="shared" si="952"/>
        <v>AK$800</v>
      </c>
      <c r="AL810" s="4" t="str">
        <f t="shared" si="952"/>
        <v>AL$800</v>
      </c>
      <c r="AM810" s="4" t="str">
        <f t="shared" si="952"/>
        <v>AM$800</v>
      </c>
      <c r="AN810" s="4" t="str">
        <f t="shared" si="952"/>
        <v>AN$800</v>
      </c>
      <c r="AO810" s="4" t="str">
        <f t="shared" si="952"/>
        <v>AO$800</v>
      </c>
      <c r="AP810" s="4" t="str">
        <f t="shared" si="952"/>
        <v>AP$800</v>
      </c>
      <c r="AQ810" s="4" t="str">
        <f t="shared" si="952"/>
        <v>AQ$800</v>
      </c>
      <c r="AR810" s="4" t="str">
        <f t="shared" si="952"/>
        <v>AR$800</v>
      </c>
      <c r="AS810" s="4" t="str">
        <f t="shared" si="952"/>
        <v>AS$800</v>
      </c>
      <c r="AT810" s="4" t="str">
        <f t="shared" si="952"/>
        <v>AT$800</v>
      </c>
      <c r="AU810" s="4" t="str">
        <f t="shared" si="952"/>
        <v>AU$800</v>
      </c>
      <c r="AV810" s="4" t="str">
        <f t="shared" si="952"/>
        <v>AV$800</v>
      </c>
      <c r="AW810" s="4" t="str">
        <f t="shared" si="952"/>
        <v>AW$800</v>
      </c>
      <c r="AX810" s="4" t="str">
        <f t="shared" si="952"/>
        <v>AX$800</v>
      </c>
      <c r="AY810" s="4" t="str">
        <f t="shared" ref="AY810:CD810" si="953">ADDRESS(ROW(AY800),COLUMN(),2)</f>
        <v>AY$800</v>
      </c>
      <c r="AZ810" s="4" t="str">
        <f t="shared" si="953"/>
        <v>AZ$800</v>
      </c>
      <c r="BA810" s="4" t="str">
        <f t="shared" si="953"/>
        <v>BA$800</v>
      </c>
      <c r="BB810" s="4" t="str">
        <f t="shared" si="953"/>
        <v>BB$800</v>
      </c>
      <c r="BC810" s="4" t="str">
        <f t="shared" si="953"/>
        <v>BC$800</v>
      </c>
      <c r="BD810" s="4" t="str">
        <f t="shared" si="953"/>
        <v>BD$800</v>
      </c>
      <c r="BE810" s="4" t="str">
        <f t="shared" si="953"/>
        <v>BE$800</v>
      </c>
      <c r="BF810" s="4" t="str">
        <f t="shared" si="953"/>
        <v>BF$800</v>
      </c>
      <c r="BG810" s="4" t="str">
        <f t="shared" si="953"/>
        <v>BG$800</v>
      </c>
      <c r="BH810" s="4" t="str">
        <f t="shared" si="953"/>
        <v>BH$800</v>
      </c>
      <c r="BI810" s="4" t="str">
        <f t="shared" si="953"/>
        <v>BI$800</v>
      </c>
      <c r="BJ810" s="4" t="str">
        <f t="shared" si="953"/>
        <v>BJ$800</v>
      </c>
      <c r="BK810" s="4" t="str">
        <f t="shared" si="953"/>
        <v>BK$800</v>
      </c>
      <c r="BL810" s="4" t="str">
        <f t="shared" si="953"/>
        <v>BL$800</v>
      </c>
      <c r="BM810" s="4" t="str">
        <f t="shared" si="953"/>
        <v>BM$800</v>
      </c>
      <c r="BN810" s="4" t="str">
        <f t="shared" si="953"/>
        <v>BN$800</v>
      </c>
      <c r="BO810" s="4" t="str">
        <f t="shared" si="953"/>
        <v>BO$800</v>
      </c>
      <c r="BP810" s="4" t="str">
        <f t="shared" si="953"/>
        <v>BP$800</v>
      </c>
      <c r="BQ810" s="4" t="str">
        <f t="shared" si="953"/>
        <v>BQ$800</v>
      </c>
      <c r="BR810" s="4" t="str">
        <f t="shared" si="953"/>
        <v>BR$800</v>
      </c>
      <c r="BS810" s="4" t="str">
        <f t="shared" si="953"/>
        <v>BS$800</v>
      </c>
      <c r="BT810" s="4" t="str">
        <f t="shared" si="953"/>
        <v>BT$800</v>
      </c>
      <c r="BU810" s="4" t="str">
        <f t="shared" si="953"/>
        <v>BU$800</v>
      </c>
      <c r="BV810" s="4" t="str">
        <f t="shared" si="953"/>
        <v>BV$800</v>
      </c>
      <c r="BW810" s="4" t="str">
        <f t="shared" si="953"/>
        <v>BW$800</v>
      </c>
      <c r="BX810" s="4" t="str">
        <f t="shared" si="953"/>
        <v>BX$800</v>
      </c>
      <c r="BY810" s="4" t="str">
        <f t="shared" si="953"/>
        <v>BY$800</v>
      </c>
      <c r="BZ810" s="4" t="str">
        <f t="shared" si="953"/>
        <v>BZ$800</v>
      </c>
      <c r="CA810" s="4" t="str">
        <f t="shared" si="953"/>
        <v>CA$800</v>
      </c>
      <c r="CB810" s="4" t="str">
        <f t="shared" si="953"/>
        <v>CB$800</v>
      </c>
      <c r="CC810" s="4" t="str">
        <f t="shared" si="953"/>
        <v>CC$800</v>
      </c>
      <c r="CD810" s="4" t="str">
        <f t="shared" si="953"/>
        <v>CD$800</v>
      </c>
      <c r="CE810" s="4" t="str">
        <f t="shared" ref="CE810:CL810" si="954">ADDRESS(ROW(CE800),COLUMN(),2)</f>
        <v>CE$800</v>
      </c>
      <c r="CF810" s="4" t="str">
        <f t="shared" si="954"/>
        <v>CF$800</v>
      </c>
      <c r="CG810" s="4" t="str">
        <f t="shared" si="954"/>
        <v>CG$800</v>
      </c>
      <c r="CH810" s="4" t="str">
        <f t="shared" si="954"/>
        <v>CH$800</v>
      </c>
      <c r="CI810" s="4" t="str">
        <f t="shared" si="954"/>
        <v>CI$800</v>
      </c>
      <c r="CJ810" s="4" t="str">
        <f t="shared" si="954"/>
        <v>CJ$800</v>
      </c>
      <c r="CK810" s="4" t="str">
        <f t="shared" si="954"/>
        <v>CK$800</v>
      </c>
      <c r="CL810" s="4" t="str">
        <f t="shared" si="954"/>
        <v>CL$800</v>
      </c>
      <c r="CN810" s="213"/>
      <c r="CO810" s="4" t="str">
        <f t="shared" ref="CO810:DL810" si="955">ADDRESS(ROW(CO800),COLUMN(),2)</f>
        <v>CO$800</v>
      </c>
      <c r="CP810" s="4" t="str">
        <f t="shared" si="955"/>
        <v>CP$800</v>
      </c>
      <c r="CQ810" s="4" t="str">
        <f t="shared" si="955"/>
        <v>CQ$800</v>
      </c>
      <c r="CR810" s="4" t="str">
        <f t="shared" si="955"/>
        <v>CR$800</v>
      </c>
      <c r="CS810" s="4" t="str">
        <f t="shared" si="955"/>
        <v>CS$800</v>
      </c>
      <c r="CT810" s="4" t="str">
        <f t="shared" si="955"/>
        <v>CT$800</v>
      </c>
      <c r="CU810" s="4" t="str">
        <f t="shared" si="955"/>
        <v>CU$800</v>
      </c>
      <c r="CV810" s="4" t="str">
        <f t="shared" si="955"/>
        <v>CV$800</v>
      </c>
      <c r="CW810" s="4" t="str">
        <f t="shared" si="955"/>
        <v>CW$800</v>
      </c>
      <c r="CX810" s="4" t="str">
        <f t="shared" si="955"/>
        <v>CX$800</v>
      </c>
      <c r="CY810" s="4" t="str">
        <f t="shared" si="955"/>
        <v>CY$800</v>
      </c>
      <c r="CZ810" s="4" t="str">
        <f t="shared" si="955"/>
        <v>CZ$800</v>
      </c>
      <c r="DA810" s="4" t="str">
        <f t="shared" si="955"/>
        <v>DA$800</v>
      </c>
      <c r="DB810" s="4" t="str">
        <f t="shared" si="955"/>
        <v>DB$800</v>
      </c>
      <c r="DC810" s="4" t="str">
        <f t="shared" si="955"/>
        <v>DC$800</v>
      </c>
      <c r="DD810" s="4" t="str">
        <f t="shared" si="955"/>
        <v>DD$800</v>
      </c>
      <c r="DE810" s="4" t="str">
        <f t="shared" si="955"/>
        <v>DE$800</v>
      </c>
      <c r="DF810" s="4" t="str">
        <f t="shared" si="955"/>
        <v>DF$800</v>
      </c>
      <c r="DG810" s="4" t="str">
        <f t="shared" si="955"/>
        <v>DG$800</v>
      </c>
      <c r="DH810" s="4" t="str">
        <f t="shared" si="955"/>
        <v>DH$800</v>
      </c>
      <c r="DI810" s="4" t="str">
        <f t="shared" si="955"/>
        <v>DI$800</v>
      </c>
      <c r="DJ810" s="4" t="str">
        <f t="shared" si="955"/>
        <v>DJ$800</v>
      </c>
      <c r="DK810" s="4" t="str">
        <f t="shared" si="955"/>
        <v>DK$800</v>
      </c>
      <c r="DL810" s="4" t="str">
        <f t="shared" si="955"/>
        <v>DL$800</v>
      </c>
    </row>
    <row r="811" spans="1:116" x14ac:dyDescent="0.35">
      <c r="B811" t="s">
        <v>332</v>
      </c>
      <c r="D811" t="s">
        <v>762</v>
      </c>
      <c r="E811" s="8" t="str">
        <f t="shared" si="938"/>
        <v>811 WCAR-S</v>
      </c>
      <c r="G811" s="241" t="str">
        <f>IFERROR(SUBSTITUTE(TRIM(MID(G799, SEARCH("-", G799) + 1, LEN(G799))),":",""),"no unit")</f>
        <v>revenue</v>
      </c>
      <c r="H811" s="12"/>
      <c r="I811" s="60"/>
      <c r="J811" s="60"/>
      <c r="K811" s="15"/>
      <c r="L811" s="15"/>
      <c r="M811" s="15"/>
      <c r="N811" s="15"/>
      <c r="O811" s="15"/>
      <c r="P811" s="15"/>
      <c r="R811" s="15"/>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c r="BP811" s="1"/>
      <c r="BQ811" s="1"/>
      <c r="BR811" s="1"/>
      <c r="BS811" s="1"/>
      <c r="BT811" s="1"/>
      <c r="BU811" s="1"/>
      <c r="BV811" s="1"/>
      <c r="BW811" s="1"/>
      <c r="BX811" s="1"/>
      <c r="BY811" s="1"/>
      <c r="BZ811" s="1"/>
      <c r="CA811" s="1"/>
      <c r="CB811" s="1"/>
      <c r="CC811" s="1"/>
      <c r="CD811" s="1"/>
      <c r="CE811" s="1"/>
      <c r="CF811" s="1"/>
      <c r="CG811" s="1"/>
      <c r="CH811" s="1"/>
      <c r="CI811" s="1"/>
      <c r="CJ811" s="1"/>
      <c r="CK811" s="1"/>
      <c r="CL811" s="1"/>
      <c r="CN811" s="60"/>
      <c r="CO811" s="1"/>
      <c r="CP811" s="1"/>
      <c r="CQ811" s="1"/>
      <c r="CR811" s="1"/>
      <c r="CS811" s="1"/>
      <c r="CT811" s="1"/>
      <c r="CU811" s="1"/>
      <c r="CV811" s="1"/>
      <c r="CW811" s="1"/>
      <c r="CX811" s="1"/>
      <c r="CY811" s="1"/>
      <c r="CZ811" s="1"/>
      <c r="DA811" s="1"/>
      <c r="DB811" s="1"/>
      <c r="DC811" s="1"/>
      <c r="DD811" s="1"/>
      <c r="DE811" s="1"/>
      <c r="DF811" s="1"/>
      <c r="DG811" s="1"/>
      <c r="DH811" s="1"/>
      <c r="DI811" s="1"/>
      <c r="DJ811" s="1"/>
      <c r="DK811" s="1"/>
      <c r="DL811" s="1"/>
    </row>
    <row r="812" spans="1:116" x14ac:dyDescent="0.35">
      <c r="E812" s="8"/>
      <c r="G812" s="191" t="str">
        <f>G797</f>
        <v>Secondary revenue driver</v>
      </c>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c r="CN812" s="60"/>
      <c r="CO812" s="76"/>
      <c r="CP812" s="76"/>
      <c r="CQ812" s="76"/>
      <c r="CR812" s="76"/>
      <c r="CS812" s="76"/>
      <c r="CT812" s="76"/>
      <c r="CU812" s="76"/>
      <c r="CV812" s="76"/>
      <c r="CW812" s="76"/>
      <c r="CX812" s="76"/>
      <c r="CY812" s="76"/>
      <c r="CZ812" s="76"/>
      <c r="DA812" s="76"/>
      <c r="DB812" s="76"/>
      <c r="DC812" s="76"/>
      <c r="DD812" s="76"/>
      <c r="DE812" s="76"/>
      <c r="DF812" s="76"/>
      <c r="DG812" s="76"/>
      <c r="DH812" s="76"/>
      <c r="DI812" s="76"/>
      <c r="DJ812" s="76"/>
      <c r="DK812" s="76"/>
      <c r="DL812" s="76"/>
    </row>
    <row r="813" spans="1:116" x14ac:dyDescent="0.35">
      <c r="A813" s="174"/>
      <c r="E813" s="8"/>
      <c r="G813" s="136" t="str">
        <f>G798</f>
        <v>Secondary volume driver</v>
      </c>
      <c r="H813" s="193"/>
      <c r="I813" s="194"/>
      <c r="J813" s="194"/>
      <c r="K813" s="195"/>
      <c r="L813" s="195"/>
      <c r="M813" s="195"/>
      <c r="N813" s="195"/>
      <c r="O813" s="195"/>
      <c r="P813" s="195"/>
      <c r="R813" s="195"/>
      <c r="S813" s="196"/>
      <c r="T813" s="196"/>
      <c r="U813" s="196"/>
      <c r="V813" s="196"/>
      <c r="W813" s="196"/>
      <c r="X813" s="196"/>
      <c r="Y813" s="196"/>
      <c r="Z813" s="196"/>
      <c r="AA813" s="196"/>
      <c r="AB813" s="196"/>
      <c r="AC813" s="196"/>
      <c r="AD813" s="196"/>
      <c r="AE813" s="196"/>
      <c r="AF813" s="196"/>
      <c r="AG813" s="196"/>
      <c r="AH813" s="196"/>
      <c r="AI813" s="196"/>
      <c r="AJ813" s="196"/>
      <c r="AK813" s="196"/>
      <c r="AL813" s="196"/>
      <c r="AM813" s="196"/>
      <c r="AN813" s="196"/>
      <c r="AO813" s="196"/>
      <c r="AP813" s="196"/>
      <c r="AQ813" s="196"/>
      <c r="AR813" s="196"/>
      <c r="AS813" s="196"/>
      <c r="AT813" s="196"/>
      <c r="AU813" s="196"/>
      <c r="AV813" s="196"/>
      <c r="AW813" s="196"/>
      <c r="AX813" s="196"/>
      <c r="AY813" s="196"/>
      <c r="AZ813" s="196"/>
      <c r="BA813" s="196"/>
      <c r="BB813" s="196"/>
      <c r="BC813" s="196"/>
      <c r="BD813" s="196"/>
      <c r="BE813" s="196"/>
      <c r="BF813" s="196"/>
      <c r="BG813" s="196"/>
      <c r="BH813" s="196"/>
      <c r="BI813" s="196"/>
      <c r="BJ813" s="196"/>
      <c r="BK813" s="196"/>
      <c r="BL813" s="196"/>
      <c r="BM813" s="196"/>
      <c r="BN813" s="196"/>
      <c r="BO813" s="196"/>
      <c r="BP813" s="196"/>
      <c r="BQ813" s="196"/>
      <c r="BR813" s="196"/>
      <c r="BS813" s="196"/>
      <c r="BT813" s="196"/>
      <c r="BU813" s="196"/>
      <c r="BV813" s="196"/>
      <c r="BW813" s="196"/>
      <c r="BX813" s="196"/>
      <c r="BY813" s="196"/>
      <c r="BZ813" s="196"/>
      <c r="CA813" s="196"/>
      <c r="CB813" s="196"/>
      <c r="CC813" s="196"/>
      <c r="CD813" s="196"/>
      <c r="CE813" s="196"/>
      <c r="CF813" s="196"/>
      <c r="CG813" s="196"/>
      <c r="CH813" s="196"/>
      <c r="CI813" s="196"/>
      <c r="CJ813" s="196"/>
      <c r="CK813" s="196"/>
      <c r="CL813" s="196"/>
      <c r="CN813" s="194"/>
      <c r="CO813" s="196"/>
      <c r="CP813" s="196"/>
      <c r="CQ813" s="196"/>
      <c r="CR813" s="196"/>
      <c r="CS813" s="196"/>
      <c r="CT813" s="196"/>
      <c r="CU813" s="196"/>
      <c r="CV813" s="196"/>
      <c r="CW813" s="196"/>
      <c r="CX813" s="196"/>
      <c r="CY813" s="196"/>
      <c r="CZ813" s="196"/>
      <c r="DA813" s="196"/>
      <c r="DB813" s="196"/>
      <c r="DC813" s="196"/>
      <c r="DD813" s="196"/>
      <c r="DE813" s="196"/>
      <c r="DF813" s="196"/>
      <c r="DG813" s="196"/>
      <c r="DH813" s="196"/>
      <c r="DI813" s="196"/>
      <c r="DJ813" s="196"/>
      <c r="DK813" s="196"/>
      <c r="DL813" s="196"/>
    </row>
    <row r="814" spans="1:116" x14ac:dyDescent="0.35">
      <c r="A814" s="174"/>
      <c r="E814" s="8"/>
      <c r="H814" s="193"/>
      <c r="I814" s="194"/>
      <c r="J814" s="194"/>
      <c r="K814" s="195"/>
      <c r="L814" s="195"/>
      <c r="M814" s="195"/>
      <c r="N814" s="195"/>
      <c r="O814" s="195"/>
      <c r="P814" s="195"/>
      <c r="R814" s="195"/>
      <c r="S814" s="196"/>
      <c r="T814" s="196"/>
      <c r="U814" s="196"/>
      <c r="V814" s="196"/>
      <c r="W814" s="196"/>
      <c r="X814" s="196"/>
      <c r="Y814" s="196"/>
      <c r="Z814" s="196"/>
      <c r="AA814" s="196"/>
      <c r="AB814" s="196"/>
      <c r="AC814" s="196"/>
      <c r="AD814" s="196"/>
      <c r="AE814" s="196"/>
      <c r="AF814" s="196"/>
      <c r="AG814" s="196"/>
      <c r="AH814" s="196"/>
      <c r="AI814" s="196"/>
      <c r="AJ814" s="196"/>
      <c r="AK814" s="196"/>
      <c r="AL814" s="196"/>
      <c r="AM814" s="196"/>
      <c r="AN814" s="196"/>
      <c r="AO814" s="196"/>
      <c r="AP814" s="196"/>
      <c r="AQ814" s="196"/>
      <c r="AR814" s="196"/>
      <c r="AS814" s="196"/>
      <c r="AT814" s="196"/>
      <c r="AU814" s="196"/>
      <c r="AV814" s="196"/>
      <c r="AW814" s="196"/>
      <c r="AX814" s="196"/>
      <c r="AY814" s="196"/>
      <c r="AZ814" s="196"/>
      <c r="BA814" s="196"/>
      <c r="BB814" s="196"/>
      <c r="BC814" s="196"/>
      <c r="BD814" s="196"/>
      <c r="BE814" s="196"/>
      <c r="BF814" s="196"/>
      <c r="BG814" s="196"/>
      <c r="BH814" s="196"/>
      <c r="BI814" s="196"/>
      <c r="BJ814" s="196"/>
      <c r="BK814" s="196"/>
      <c r="BL814" s="196"/>
      <c r="BM814" s="196"/>
      <c r="BN814" s="196"/>
      <c r="BO814" s="196"/>
      <c r="BP814" s="196"/>
      <c r="BQ814" s="196"/>
      <c r="BR814" s="196"/>
      <c r="BS814" s="196"/>
      <c r="BT814" s="196"/>
      <c r="BU814" s="196"/>
      <c r="BV814" s="196"/>
      <c r="BW814" s="196"/>
      <c r="BX814" s="196"/>
      <c r="BY814" s="196"/>
      <c r="BZ814" s="196"/>
      <c r="CA814" s="196"/>
      <c r="CB814" s="196"/>
      <c r="CC814" s="196"/>
      <c r="CD814" s="196"/>
      <c r="CE814" s="196"/>
      <c r="CF814" s="196"/>
      <c r="CG814" s="196"/>
      <c r="CH814" s="196"/>
      <c r="CI814" s="196"/>
      <c r="CJ814" s="196"/>
      <c r="CK814" s="196"/>
      <c r="CL814" s="196"/>
      <c r="CN814" s="194"/>
      <c r="CO814" s="196"/>
      <c r="CP814" s="196"/>
      <c r="CQ814" s="196"/>
      <c r="CR814" s="196"/>
      <c r="CS814" s="196"/>
      <c r="CT814" s="196"/>
      <c r="CU814" s="196"/>
      <c r="CV814" s="196"/>
      <c r="CW814" s="196"/>
      <c r="CX814" s="196"/>
      <c r="CY814" s="196"/>
      <c r="CZ814" s="196"/>
      <c r="DA814" s="196"/>
      <c r="DB814" s="196"/>
      <c r="DC814" s="196"/>
      <c r="DD814" s="196"/>
      <c r="DE814" s="196"/>
      <c r="DF814" s="196"/>
      <c r="DG814" s="196"/>
      <c r="DH814" s="196"/>
      <c r="DI814" s="196"/>
      <c r="DJ814" s="196"/>
      <c r="DK814" s="196"/>
      <c r="DL814" s="196"/>
    </row>
    <row r="815" spans="1:116" x14ac:dyDescent="0.35">
      <c r="A815" s="174"/>
      <c r="E815" s="8"/>
      <c r="G815" s="175" t="s">
        <v>490</v>
      </c>
      <c r="H815" s="174"/>
      <c r="I815" s="176"/>
      <c r="J815" s="176"/>
      <c r="K815" s="197"/>
      <c r="L815" s="197"/>
      <c r="M815" s="197"/>
      <c r="N815" s="197"/>
      <c r="O815" s="197"/>
      <c r="P815" s="197"/>
      <c r="R815" s="198"/>
      <c r="S815" s="199" t="str">
        <f t="shared" ref="S815:AX815" si="956">S$20</f>
        <v>S$16</v>
      </c>
      <c r="T815" s="199" t="str">
        <f t="shared" si="956"/>
        <v>T$16</v>
      </c>
      <c r="U815" s="199" t="str">
        <f t="shared" si="956"/>
        <v>U$16</v>
      </c>
      <c r="V815" s="199" t="str">
        <f t="shared" si="956"/>
        <v>V$16</v>
      </c>
      <c r="W815" s="199" t="str">
        <f t="shared" si="956"/>
        <v>W$16</v>
      </c>
      <c r="X815" s="199" t="str">
        <f t="shared" si="956"/>
        <v>X$16</v>
      </c>
      <c r="Y815" s="199" t="str">
        <f t="shared" si="956"/>
        <v>Y$16</v>
      </c>
      <c r="Z815" s="199" t="str">
        <f t="shared" si="956"/>
        <v>Z$16</v>
      </c>
      <c r="AA815" s="199" t="str">
        <f t="shared" si="956"/>
        <v>AA$16</v>
      </c>
      <c r="AB815" s="199" t="str">
        <f t="shared" si="956"/>
        <v>AB$16</v>
      </c>
      <c r="AC815" s="199" t="str">
        <f t="shared" si="956"/>
        <v>AC$16</v>
      </c>
      <c r="AD815" s="199" t="str">
        <f t="shared" si="956"/>
        <v>AD$16</v>
      </c>
      <c r="AE815" s="199" t="str">
        <f t="shared" si="956"/>
        <v>AE$16</v>
      </c>
      <c r="AF815" s="199" t="str">
        <f t="shared" si="956"/>
        <v>AF$16</v>
      </c>
      <c r="AG815" s="199" t="str">
        <f t="shared" si="956"/>
        <v>AG$16</v>
      </c>
      <c r="AH815" s="199" t="str">
        <f t="shared" si="956"/>
        <v>AH$16</v>
      </c>
      <c r="AI815" s="199" t="str">
        <f t="shared" si="956"/>
        <v>AI$16</v>
      </c>
      <c r="AJ815" s="199" t="str">
        <f t="shared" si="956"/>
        <v>AJ$16</v>
      </c>
      <c r="AK815" s="199" t="str">
        <f t="shared" si="956"/>
        <v>AK$16</v>
      </c>
      <c r="AL815" s="199" t="str">
        <f t="shared" si="956"/>
        <v>AL$16</v>
      </c>
      <c r="AM815" s="199" t="str">
        <f t="shared" si="956"/>
        <v>AM$16</v>
      </c>
      <c r="AN815" s="199" t="str">
        <f t="shared" si="956"/>
        <v>AN$16</v>
      </c>
      <c r="AO815" s="199" t="str">
        <f t="shared" si="956"/>
        <v>AO$16</v>
      </c>
      <c r="AP815" s="199" t="str">
        <f t="shared" si="956"/>
        <v>AP$16</v>
      </c>
      <c r="AQ815" s="199" t="str">
        <f t="shared" si="956"/>
        <v>AQ$16</v>
      </c>
      <c r="AR815" s="199" t="str">
        <f t="shared" si="956"/>
        <v>AR$16</v>
      </c>
      <c r="AS815" s="199" t="str">
        <f t="shared" si="956"/>
        <v>AS$16</v>
      </c>
      <c r="AT815" s="199" t="str">
        <f t="shared" si="956"/>
        <v>AT$16</v>
      </c>
      <c r="AU815" s="199" t="str">
        <f t="shared" si="956"/>
        <v>AU$16</v>
      </c>
      <c r="AV815" s="199" t="str">
        <f t="shared" si="956"/>
        <v>AV$16</v>
      </c>
      <c r="AW815" s="199" t="str">
        <f t="shared" si="956"/>
        <v>AW$16</v>
      </c>
      <c r="AX815" s="199" t="str">
        <f t="shared" si="956"/>
        <v>AX$16</v>
      </c>
      <c r="AY815" s="199" t="str">
        <f t="shared" ref="AY815:CD815" si="957">AY$20</f>
        <v>AY$16</v>
      </c>
      <c r="AZ815" s="199" t="str">
        <f t="shared" si="957"/>
        <v>AZ$16</v>
      </c>
      <c r="BA815" s="199" t="str">
        <f t="shared" si="957"/>
        <v>BA$16</v>
      </c>
      <c r="BB815" s="199" t="str">
        <f t="shared" si="957"/>
        <v>BB$16</v>
      </c>
      <c r="BC815" s="199" t="str">
        <f t="shared" si="957"/>
        <v>BC$16</v>
      </c>
      <c r="BD815" s="199" t="str">
        <f t="shared" si="957"/>
        <v>BD$16</v>
      </c>
      <c r="BE815" s="199" t="str">
        <f t="shared" si="957"/>
        <v>BE$16</v>
      </c>
      <c r="BF815" s="199" t="str">
        <f t="shared" si="957"/>
        <v>BF$16</v>
      </c>
      <c r="BG815" s="199" t="str">
        <f t="shared" si="957"/>
        <v>BG$16</v>
      </c>
      <c r="BH815" s="199" t="str">
        <f t="shared" si="957"/>
        <v>BH$16</v>
      </c>
      <c r="BI815" s="199" t="str">
        <f t="shared" si="957"/>
        <v>BI$16</v>
      </c>
      <c r="BJ815" s="199" t="str">
        <f t="shared" si="957"/>
        <v>BJ$16</v>
      </c>
      <c r="BK815" s="199" t="str">
        <f t="shared" si="957"/>
        <v>BK$16</v>
      </c>
      <c r="BL815" s="199" t="str">
        <f t="shared" si="957"/>
        <v>BL$16</v>
      </c>
      <c r="BM815" s="199" t="str">
        <f t="shared" si="957"/>
        <v>BM$16</v>
      </c>
      <c r="BN815" s="199" t="str">
        <f t="shared" si="957"/>
        <v>BN$16</v>
      </c>
      <c r="BO815" s="199" t="str">
        <f t="shared" si="957"/>
        <v>BO$16</v>
      </c>
      <c r="BP815" s="199" t="str">
        <f t="shared" si="957"/>
        <v>BP$16</v>
      </c>
      <c r="BQ815" s="199" t="str">
        <f t="shared" si="957"/>
        <v>BQ$16</v>
      </c>
      <c r="BR815" s="199" t="str">
        <f t="shared" si="957"/>
        <v>BR$16</v>
      </c>
      <c r="BS815" s="199" t="str">
        <f t="shared" si="957"/>
        <v>BS$16</v>
      </c>
      <c r="BT815" s="199" t="str">
        <f t="shared" si="957"/>
        <v>BT$16</v>
      </c>
      <c r="BU815" s="199" t="str">
        <f t="shared" si="957"/>
        <v>BU$16</v>
      </c>
      <c r="BV815" s="199" t="str">
        <f t="shared" si="957"/>
        <v>BV$16</v>
      </c>
      <c r="BW815" s="199" t="str">
        <f t="shared" si="957"/>
        <v>BW$16</v>
      </c>
      <c r="BX815" s="199" t="str">
        <f t="shared" si="957"/>
        <v>BX$16</v>
      </c>
      <c r="BY815" s="199" t="str">
        <f t="shared" si="957"/>
        <v>BY$16</v>
      </c>
      <c r="BZ815" s="199" t="str">
        <f t="shared" si="957"/>
        <v>BZ$16</v>
      </c>
      <c r="CA815" s="199" t="str">
        <f t="shared" si="957"/>
        <v>CA$16</v>
      </c>
      <c r="CB815" s="199" t="str">
        <f t="shared" si="957"/>
        <v>CB$16</v>
      </c>
      <c r="CC815" s="199" t="str">
        <f t="shared" si="957"/>
        <v>CC$16</v>
      </c>
      <c r="CD815" s="199" t="str">
        <f t="shared" si="957"/>
        <v>CD$16</v>
      </c>
      <c r="CE815" s="199" t="str">
        <f t="shared" ref="CE815:CL815" si="958">CE$20</f>
        <v>CE$16</v>
      </c>
      <c r="CF815" s="199" t="str">
        <f t="shared" si="958"/>
        <v>CF$16</v>
      </c>
      <c r="CG815" s="199" t="str">
        <f t="shared" si="958"/>
        <v>CG$16</v>
      </c>
      <c r="CH815" s="199" t="str">
        <f t="shared" si="958"/>
        <v>CH$16</v>
      </c>
      <c r="CI815" s="199" t="str">
        <f t="shared" si="958"/>
        <v>CI$16</v>
      </c>
      <c r="CJ815" s="199" t="str">
        <f t="shared" si="958"/>
        <v>CJ$16</v>
      </c>
      <c r="CK815" s="199" t="str">
        <f t="shared" si="958"/>
        <v>CK$16</v>
      </c>
      <c r="CL815" s="199" t="str">
        <f t="shared" si="958"/>
        <v>CL$16</v>
      </c>
      <c r="CN815" s="176"/>
      <c r="CO815" s="199" t="str">
        <f t="shared" ref="CO815:DL815" si="959">CO$20</f>
        <v>CO$16</v>
      </c>
      <c r="CP815" s="199" t="str">
        <f t="shared" si="959"/>
        <v>CP$16</v>
      </c>
      <c r="CQ815" s="199" t="str">
        <f t="shared" si="959"/>
        <v>CQ$16</v>
      </c>
      <c r="CR815" s="199" t="str">
        <f t="shared" si="959"/>
        <v>CR$16</v>
      </c>
      <c r="CS815" s="199" t="str">
        <f t="shared" si="959"/>
        <v>CS$16</v>
      </c>
      <c r="CT815" s="199" t="str">
        <f t="shared" si="959"/>
        <v>CT$16</v>
      </c>
      <c r="CU815" s="199" t="str">
        <f t="shared" si="959"/>
        <v>CU$16</v>
      </c>
      <c r="CV815" s="199" t="str">
        <f t="shared" si="959"/>
        <v>CV$16</v>
      </c>
      <c r="CW815" s="199" t="str">
        <f t="shared" si="959"/>
        <v>CW$16</v>
      </c>
      <c r="CX815" s="199" t="str">
        <f t="shared" si="959"/>
        <v>CX$16</v>
      </c>
      <c r="CY815" s="199" t="str">
        <f t="shared" si="959"/>
        <v>CY$16</v>
      </c>
      <c r="CZ815" s="199" t="str">
        <f t="shared" si="959"/>
        <v>CZ$16</v>
      </c>
      <c r="DA815" s="199" t="str">
        <f t="shared" si="959"/>
        <v>DA$16</v>
      </c>
      <c r="DB815" s="199" t="str">
        <f t="shared" si="959"/>
        <v>DB$16</v>
      </c>
      <c r="DC815" s="199" t="str">
        <f t="shared" si="959"/>
        <v>DC$16</v>
      </c>
      <c r="DD815" s="199" t="str">
        <f t="shared" si="959"/>
        <v>DD$16</v>
      </c>
      <c r="DE815" s="199" t="str">
        <f t="shared" si="959"/>
        <v>DE$16</v>
      </c>
      <c r="DF815" s="199" t="str">
        <f t="shared" si="959"/>
        <v>DF$16</v>
      </c>
      <c r="DG815" s="199" t="str">
        <f t="shared" si="959"/>
        <v>DG$16</v>
      </c>
      <c r="DH815" s="199" t="str">
        <f t="shared" si="959"/>
        <v>DH$16</v>
      </c>
      <c r="DI815" s="199" t="str">
        <f t="shared" si="959"/>
        <v>DI$16</v>
      </c>
      <c r="DJ815" s="199" t="str">
        <f t="shared" si="959"/>
        <v>DJ$16</v>
      </c>
      <c r="DK815" s="199" t="str">
        <f t="shared" si="959"/>
        <v>DK$16</v>
      </c>
      <c r="DL815" s="199" t="str">
        <f t="shared" si="959"/>
        <v>DL$16</v>
      </c>
    </row>
    <row r="816" spans="1:116" x14ac:dyDescent="0.35">
      <c r="A816" s="174"/>
      <c r="E816" s="8"/>
      <c r="G816" s="175" t="s">
        <v>492</v>
      </c>
      <c r="H816" s="174"/>
      <c r="I816" s="176"/>
      <c r="J816" s="176"/>
      <c r="K816" s="197"/>
      <c r="L816" s="197"/>
      <c r="M816" s="197"/>
      <c r="N816" s="197"/>
      <c r="O816" s="197"/>
      <c r="P816" s="197"/>
      <c r="R816" s="198"/>
      <c r="S816" s="199" t="str">
        <f t="shared" ref="S816:AX816" si="960">S$21</f>
        <v>S$17</v>
      </c>
      <c r="T816" s="199" t="str">
        <f t="shared" si="960"/>
        <v>T$17</v>
      </c>
      <c r="U816" s="199" t="str">
        <f t="shared" si="960"/>
        <v>U$17</v>
      </c>
      <c r="V816" s="199" t="str">
        <f t="shared" si="960"/>
        <v>V$17</v>
      </c>
      <c r="W816" s="199" t="str">
        <f t="shared" si="960"/>
        <v>W$17</v>
      </c>
      <c r="X816" s="199" t="str">
        <f t="shared" si="960"/>
        <v>X$17</v>
      </c>
      <c r="Y816" s="199" t="str">
        <f t="shared" si="960"/>
        <v>Y$17</v>
      </c>
      <c r="Z816" s="199" t="str">
        <f t="shared" si="960"/>
        <v>Z$17</v>
      </c>
      <c r="AA816" s="199" t="str">
        <f t="shared" si="960"/>
        <v>AA$17</v>
      </c>
      <c r="AB816" s="199" t="str">
        <f t="shared" si="960"/>
        <v>AB$17</v>
      </c>
      <c r="AC816" s="199" t="str">
        <f t="shared" si="960"/>
        <v>AC$17</v>
      </c>
      <c r="AD816" s="199" t="str">
        <f t="shared" si="960"/>
        <v>AD$17</v>
      </c>
      <c r="AE816" s="199" t="str">
        <f t="shared" si="960"/>
        <v>AE$17</v>
      </c>
      <c r="AF816" s="199" t="str">
        <f t="shared" si="960"/>
        <v>AF$17</v>
      </c>
      <c r="AG816" s="199" t="str">
        <f t="shared" si="960"/>
        <v>AG$17</v>
      </c>
      <c r="AH816" s="199" t="str">
        <f t="shared" si="960"/>
        <v>AH$17</v>
      </c>
      <c r="AI816" s="199" t="str">
        <f t="shared" si="960"/>
        <v>AI$17</v>
      </c>
      <c r="AJ816" s="199" t="str">
        <f t="shared" si="960"/>
        <v>AJ$17</v>
      </c>
      <c r="AK816" s="199" t="str">
        <f t="shared" si="960"/>
        <v>AK$17</v>
      </c>
      <c r="AL816" s="199" t="str">
        <f t="shared" si="960"/>
        <v>AL$17</v>
      </c>
      <c r="AM816" s="199" t="str">
        <f t="shared" si="960"/>
        <v>AM$17</v>
      </c>
      <c r="AN816" s="199" t="str">
        <f t="shared" si="960"/>
        <v>AN$17</v>
      </c>
      <c r="AO816" s="199" t="str">
        <f t="shared" si="960"/>
        <v>AO$17</v>
      </c>
      <c r="AP816" s="199" t="str">
        <f t="shared" si="960"/>
        <v>AP$17</v>
      </c>
      <c r="AQ816" s="199" t="str">
        <f t="shared" si="960"/>
        <v>AQ$17</v>
      </c>
      <c r="AR816" s="199" t="str">
        <f t="shared" si="960"/>
        <v>AR$17</v>
      </c>
      <c r="AS816" s="199" t="str">
        <f t="shared" si="960"/>
        <v>AS$17</v>
      </c>
      <c r="AT816" s="199" t="str">
        <f t="shared" si="960"/>
        <v>AT$17</v>
      </c>
      <c r="AU816" s="199" t="str">
        <f t="shared" si="960"/>
        <v>AU$17</v>
      </c>
      <c r="AV816" s="199" t="str">
        <f t="shared" si="960"/>
        <v>AV$17</v>
      </c>
      <c r="AW816" s="199" t="str">
        <f t="shared" si="960"/>
        <v>AW$17</v>
      </c>
      <c r="AX816" s="199" t="str">
        <f t="shared" si="960"/>
        <v>AX$17</v>
      </c>
      <c r="AY816" s="199" t="str">
        <f t="shared" ref="AY816:CD816" si="961">AY$21</f>
        <v>AY$17</v>
      </c>
      <c r="AZ816" s="199" t="str">
        <f t="shared" si="961"/>
        <v>AZ$17</v>
      </c>
      <c r="BA816" s="199" t="str">
        <f t="shared" si="961"/>
        <v>BA$17</v>
      </c>
      <c r="BB816" s="199" t="str">
        <f t="shared" si="961"/>
        <v>BB$17</v>
      </c>
      <c r="BC816" s="199" t="str">
        <f t="shared" si="961"/>
        <v>BC$17</v>
      </c>
      <c r="BD816" s="199" t="str">
        <f t="shared" si="961"/>
        <v>BD$17</v>
      </c>
      <c r="BE816" s="199" t="str">
        <f t="shared" si="961"/>
        <v>BE$17</v>
      </c>
      <c r="BF816" s="199" t="str">
        <f t="shared" si="961"/>
        <v>BF$17</v>
      </c>
      <c r="BG816" s="199" t="str">
        <f t="shared" si="961"/>
        <v>BG$17</v>
      </c>
      <c r="BH816" s="199" t="str">
        <f t="shared" si="961"/>
        <v>BH$17</v>
      </c>
      <c r="BI816" s="199" t="str">
        <f t="shared" si="961"/>
        <v>BI$17</v>
      </c>
      <c r="BJ816" s="199" t="str">
        <f t="shared" si="961"/>
        <v>BJ$17</v>
      </c>
      <c r="BK816" s="199" t="str">
        <f t="shared" si="961"/>
        <v>BK$17</v>
      </c>
      <c r="BL816" s="199" t="str">
        <f t="shared" si="961"/>
        <v>BL$17</v>
      </c>
      <c r="BM816" s="199" t="str">
        <f t="shared" si="961"/>
        <v>BM$17</v>
      </c>
      <c r="BN816" s="199" t="str">
        <f t="shared" si="961"/>
        <v>BN$17</v>
      </c>
      <c r="BO816" s="199" t="str">
        <f t="shared" si="961"/>
        <v>BO$17</v>
      </c>
      <c r="BP816" s="199" t="str">
        <f t="shared" si="961"/>
        <v>BP$17</v>
      </c>
      <c r="BQ816" s="199" t="str">
        <f t="shared" si="961"/>
        <v>BQ$17</v>
      </c>
      <c r="BR816" s="199" t="str">
        <f t="shared" si="961"/>
        <v>BR$17</v>
      </c>
      <c r="BS816" s="199" t="str">
        <f t="shared" si="961"/>
        <v>BS$17</v>
      </c>
      <c r="BT816" s="199" t="str">
        <f t="shared" si="961"/>
        <v>BT$17</v>
      </c>
      <c r="BU816" s="199" t="str">
        <f t="shared" si="961"/>
        <v>BU$17</v>
      </c>
      <c r="BV816" s="199" t="str">
        <f t="shared" si="961"/>
        <v>BV$17</v>
      </c>
      <c r="BW816" s="199" t="str">
        <f t="shared" si="961"/>
        <v>BW$17</v>
      </c>
      <c r="BX816" s="199" t="str">
        <f t="shared" si="961"/>
        <v>BX$17</v>
      </c>
      <c r="BY816" s="199" t="str">
        <f t="shared" si="961"/>
        <v>BY$17</v>
      </c>
      <c r="BZ816" s="199" t="str">
        <f t="shared" si="961"/>
        <v>BZ$17</v>
      </c>
      <c r="CA816" s="199" t="str">
        <f t="shared" si="961"/>
        <v>CA$17</v>
      </c>
      <c r="CB816" s="199" t="str">
        <f t="shared" si="961"/>
        <v>CB$17</v>
      </c>
      <c r="CC816" s="199" t="str">
        <f t="shared" si="961"/>
        <v>CC$17</v>
      </c>
      <c r="CD816" s="199" t="str">
        <f t="shared" si="961"/>
        <v>CD$17</v>
      </c>
      <c r="CE816" s="199" t="str">
        <f t="shared" ref="CE816:CL816" si="962">CE$21</f>
        <v>CE$17</v>
      </c>
      <c r="CF816" s="199" t="str">
        <f t="shared" si="962"/>
        <v>CF$17</v>
      </c>
      <c r="CG816" s="199" t="str">
        <f t="shared" si="962"/>
        <v>CG$17</v>
      </c>
      <c r="CH816" s="199" t="str">
        <f t="shared" si="962"/>
        <v>CH$17</v>
      </c>
      <c r="CI816" s="199" t="str">
        <f t="shared" si="962"/>
        <v>CI$17</v>
      </c>
      <c r="CJ816" s="199" t="str">
        <f t="shared" si="962"/>
        <v>CJ$17</v>
      </c>
      <c r="CK816" s="199" t="str">
        <f t="shared" si="962"/>
        <v>CK$17</v>
      </c>
      <c r="CL816" s="199" t="str">
        <f t="shared" si="962"/>
        <v>CL$17</v>
      </c>
      <c r="CN816" s="176"/>
      <c r="CO816" s="199" t="str">
        <f t="shared" ref="CO816:DL816" si="963">CO$21</f>
        <v>CO$17</v>
      </c>
      <c r="CP816" s="199" t="str">
        <f t="shared" si="963"/>
        <v>CP$17</v>
      </c>
      <c r="CQ816" s="199" t="str">
        <f t="shared" si="963"/>
        <v>CQ$17</v>
      </c>
      <c r="CR816" s="199" t="str">
        <f t="shared" si="963"/>
        <v>CR$17</v>
      </c>
      <c r="CS816" s="199" t="str">
        <f t="shared" si="963"/>
        <v>CS$17</v>
      </c>
      <c r="CT816" s="199" t="str">
        <f t="shared" si="963"/>
        <v>CT$17</v>
      </c>
      <c r="CU816" s="199" t="str">
        <f t="shared" si="963"/>
        <v>CU$17</v>
      </c>
      <c r="CV816" s="199" t="str">
        <f t="shared" si="963"/>
        <v>CV$17</v>
      </c>
      <c r="CW816" s="199" t="str">
        <f t="shared" si="963"/>
        <v>CW$17</v>
      </c>
      <c r="CX816" s="199" t="str">
        <f t="shared" si="963"/>
        <v>CX$17</v>
      </c>
      <c r="CY816" s="199" t="str">
        <f t="shared" si="963"/>
        <v>CY$17</v>
      </c>
      <c r="CZ816" s="199" t="str">
        <f t="shared" si="963"/>
        <v>CZ$17</v>
      </c>
      <c r="DA816" s="199" t="str">
        <f t="shared" si="963"/>
        <v>DA$17</v>
      </c>
      <c r="DB816" s="199" t="str">
        <f t="shared" si="963"/>
        <v>DB$17</v>
      </c>
      <c r="DC816" s="199" t="str">
        <f t="shared" si="963"/>
        <v>DC$17</v>
      </c>
      <c r="DD816" s="199" t="str">
        <f t="shared" si="963"/>
        <v>DD$17</v>
      </c>
      <c r="DE816" s="199" t="str">
        <f t="shared" si="963"/>
        <v>DE$17</v>
      </c>
      <c r="DF816" s="199" t="str">
        <f t="shared" si="963"/>
        <v>DF$17</v>
      </c>
      <c r="DG816" s="199" t="str">
        <f t="shared" si="963"/>
        <v>DG$17</v>
      </c>
      <c r="DH816" s="199" t="str">
        <f t="shared" si="963"/>
        <v>DH$17</v>
      </c>
      <c r="DI816" s="199" t="str">
        <f t="shared" si="963"/>
        <v>DI$17</v>
      </c>
      <c r="DJ816" s="199" t="str">
        <f t="shared" si="963"/>
        <v>DJ$17</v>
      </c>
      <c r="DK816" s="199" t="str">
        <f t="shared" si="963"/>
        <v>DK$17</v>
      </c>
      <c r="DL816" s="199" t="str">
        <f t="shared" si="963"/>
        <v>DL$17</v>
      </c>
    </row>
    <row r="817" spans="1:116" x14ac:dyDescent="0.35">
      <c r="A817" s="174"/>
      <c r="E817" s="8"/>
      <c r="G817" s="175" t="s">
        <v>461</v>
      </c>
      <c r="H817" s="200"/>
      <c r="I817" s="201"/>
      <c r="J817" s="201"/>
      <c r="K817" s="202"/>
      <c r="L817" s="202"/>
      <c r="M817" s="202"/>
      <c r="N817" s="202"/>
      <c r="O817" s="202"/>
      <c r="P817" s="202"/>
      <c r="R817" s="202"/>
      <c r="S817" s="174"/>
      <c r="T817" s="174"/>
      <c r="U817" s="174"/>
      <c r="V817" s="174"/>
      <c r="W817" s="174"/>
      <c r="X817" s="174"/>
      <c r="Y817" s="174"/>
      <c r="Z817" s="174"/>
      <c r="AA817" s="174"/>
      <c r="AB817" s="174"/>
      <c r="AC817" s="174"/>
      <c r="AD817" s="174"/>
      <c r="AE817" s="174"/>
      <c r="AF817" s="174"/>
      <c r="AG817" s="174"/>
      <c r="AH817" s="174"/>
      <c r="AI817" s="174"/>
      <c r="AJ817" s="174"/>
      <c r="AK817" s="174"/>
      <c r="AL817" s="174"/>
      <c r="AM817" s="174"/>
      <c r="AN817" s="174"/>
      <c r="AO817" s="174"/>
      <c r="AP817" s="174"/>
      <c r="AQ817" s="174"/>
      <c r="AR817" s="174"/>
      <c r="AS817" s="174"/>
      <c r="AT817" s="174"/>
      <c r="AU817" s="174"/>
      <c r="AV817" s="174"/>
      <c r="AW817" s="174"/>
      <c r="AX817" s="174"/>
      <c r="AY817" s="174"/>
      <c r="AZ817" s="174"/>
      <c r="BA817" s="174"/>
      <c r="BB817" s="174"/>
      <c r="BC817" s="174"/>
      <c r="BD817" s="174"/>
      <c r="BE817" s="174"/>
      <c r="BF817" s="174"/>
      <c r="BG817" s="174"/>
      <c r="BH817" s="174"/>
      <c r="BI817" s="174"/>
      <c r="BJ817" s="174"/>
      <c r="BK817" s="174"/>
      <c r="BL817" s="174"/>
      <c r="BM817" s="174"/>
      <c r="BN817" s="174"/>
      <c r="BO817" s="174"/>
      <c r="BP817" s="174"/>
      <c r="BQ817" s="174"/>
      <c r="BR817" s="174"/>
      <c r="BS817" s="174"/>
      <c r="BT817" s="174"/>
      <c r="BU817" s="174"/>
      <c r="BV817" s="174"/>
      <c r="BW817" s="174"/>
      <c r="BX817" s="174"/>
      <c r="BY817" s="174"/>
      <c r="BZ817" s="174"/>
      <c r="CA817" s="174"/>
      <c r="CB817" s="174"/>
      <c r="CC817" s="174"/>
      <c r="CD817" s="174"/>
      <c r="CE817" s="174"/>
      <c r="CF817" s="174"/>
      <c r="CG817" s="174"/>
      <c r="CH817" s="174"/>
      <c r="CI817" s="174"/>
      <c r="CJ817" s="174"/>
      <c r="CK817" s="174"/>
      <c r="CL817" s="174"/>
      <c r="CN817" s="201"/>
      <c r="CO817" s="174"/>
      <c r="CP817" s="174"/>
      <c r="CQ817" s="174"/>
      <c r="CR817" s="174"/>
      <c r="CS817" s="174"/>
      <c r="CT817" s="174"/>
      <c r="CU817" s="174"/>
      <c r="CV817" s="174"/>
      <c r="CW817" s="174"/>
      <c r="CX817" s="174"/>
      <c r="CY817" s="174"/>
      <c r="CZ817" s="174"/>
      <c r="DA817" s="174"/>
      <c r="DB817" s="174"/>
      <c r="DC817" s="174"/>
      <c r="DD817" s="174"/>
      <c r="DE817" s="174"/>
      <c r="DF817" s="174"/>
      <c r="DG817" s="174"/>
      <c r="DH817" s="174"/>
      <c r="DI817" s="174"/>
      <c r="DJ817" s="174"/>
      <c r="DK817" s="174"/>
      <c r="DL817" s="174"/>
    </row>
    <row r="818" spans="1:116" x14ac:dyDescent="0.35">
      <c r="A818" s="174"/>
      <c r="E818" s="8"/>
      <c r="G818" s="175" t="s">
        <v>462</v>
      </c>
      <c r="H818" s="200"/>
      <c r="I818" s="201"/>
      <c r="J818" s="201"/>
      <c r="K818" s="202"/>
      <c r="L818" s="202"/>
      <c r="M818" s="202"/>
      <c r="N818" s="202"/>
      <c r="O818" s="202"/>
      <c r="P818" s="202"/>
      <c r="R818" s="202"/>
      <c r="S818" s="190"/>
      <c r="T818" s="190"/>
      <c r="U818" s="190"/>
      <c r="V818" s="190"/>
      <c r="W818" s="190"/>
      <c r="X818" s="190"/>
      <c r="Y818" s="190"/>
      <c r="Z818" s="190"/>
      <c r="AA818" s="190"/>
      <c r="AB818" s="190"/>
      <c r="AC818" s="190"/>
      <c r="AD818" s="190"/>
      <c r="AE818" s="190"/>
      <c r="AF818" s="190"/>
      <c r="AG818" s="190"/>
      <c r="AH818" s="190"/>
      <c r="AI818" s="190"/>
      <c r="AJ818" s="190"/>
      <c r="AK818" s="190"/>
      <c r="AL818" s="190"/>
      <c r="AM818" s="190"/>
      <c r="AN818" s="190"/>
      <c r="AO818" s="190"/>
      <c r="AP818" s="190"/>
      <c r="AQ818" s="190"/>
      <c r="AR818" s="190"/>
      <c r="AS818" s="190"/>
      <c r="AT818" s="190"/>
      <c r="AU818" s="190"/>
      <c r="AV818" s="190"/>
      <c r="AW818" s="190"/>
      <c r="AX818" s="190"/>
      <c r="AY818" s="190"/>
      <c r="AZ818" s="190"/>
      <c r="BA818" s="190"/>
      <c r="BB818" s="190"/>
      <c r="BC818" s="190"/>
      <c r="BD818" s="190"/>
      <c r="BE818" s="190"/>
      <c r="BF818" s="190"/>
      <c r="BG818" s="190"/>
      <c r="BH818" s="190"/>
      <c r="BI818" s="190"/>
      <c r="BJ818" s="190"/>
      <c r="BK818" s="190"/>
      <c r="BL818" s="190"/>
      <c r="BM818" s="190"/>
      <c r="BN818" s="190"/>
      <c r="BO818" s="190"/>
      <c r="BP818" s="190"/>
      <c r="BQ818" s="190"/>
      <c r="BR818" s="190"/>
      <c r="BS818" s="190"/>
      <c r="BT818" s="190"/>
      <c r="BU818" s="190"/>
      <c r="BV818" s="190"/>
      <c r="BW818" s="190"/>
      <c r="BX818" s="190"/>
      <c r="BY818" s="190"/>
      <c r="BZ818" s="190"/>
      <c r="CA818" s="190"/>
      <c r="CB818" s="190"/>
      <c r="CC818" s="190"/>
      <c r="CD818" s="190"/>
      <c r="CE818" s="190"/>
      <c r="CF818" s="190"/>
      <c r="CG818" s="190"/>
      <c r="CH818" s="190"/>
      <c r="CI818" s="190"/>
      <c r="CJ818" s="190"/>
      <c r="CK818" s="190"/>
      <c r="CL818" s="190"/>
      <c r="CN818" s="201"/>
      <c r="CO818" s="190"/>
      <c r="CP818" s="190"/>
      <c r="CQ818" s="190"/>
      <c r="CR818" s="190"/>
      <c r="CS818" s="190"/>
      <c r="CT818" s="190"/>
      <c r="CU818" s="190"/>
      <c r="CV818" s="190"/>
      <c r="CW818" s="190"/>
      <c r="CX818" s="190"/>
      <c r="CY818" s="190"/>
      <c r="CZ818" s="190"/>
      <c r="DA818" s="190"/>
      <c r="DB818" s="190"/>
      <c r="DC818" s="190"/>
      <c r="DD818" s="190"/>
      <c r="DE818" s="190"/>
      <c r="DF818" s="190"/>
      <c r="DG818" s="190"/>
      <c r="DH818" s="190"/>
      <c r="DI818" s="190"/>
      <c r="DJ818" s="190"/>
      <c r="DK818" s="190"/>
      <c r="DL818" s="190"/>
    </row>
    <row r="819" spans="1:116" x14ac:dyDescent="0.35">
      <c r="A819" s="174"/>
      <c r="E819" s="8"/>
      <c r="G819" s="175" t="s">
        <v>491</v>
      </c>
      <c r="H819" s="200"/>
      <c r="I819" s="201"/>
      <c r="J819" s="201"/>
      <c r="K819" s="202"/>
      <c r="L819" s="202"/>
      <c r="M819" s="202"/>
      <c r="N819" s="202"/>
      <c r="O819" s="202"/>
      <c r="P819" s="202"/>
      <c r="R819" s="202"/>
      <c r="S819" s="190" t="str">
        <f t="shared" ref="S819:AX819" si="964">S$22</f>
        <v>S$18</v>
      </c>
      <c r="T819" s="190" t="str">
        <f t="shared" si="964"/>
        <v>T$18</v>
      </c>
      <c r="U819" s="190" t="str">
        <f t="shared" si="964"/>
        <v>U$18</v>
      </c>
      <c r="V819" s="190" t="str">
        <f t="shared" si="964"/>
        <v>V$18</v>
      </c>
      <c r="W819" s="190" t="str">
        <f t="shared" si="964"/>
        <v>W$18</v>
      </c>
      <c r="X819" s="190" t="str">
        <f t="shared" si="964"/>
        <v>X$18</v>
      </c>
      <c r="Y819" s="190" t="str">
        <f t="shared" si="964"/>
        <v>Y$18</v>
      </c>
      <c r="Z819" s="190" t="str">
        <f t="shared" si="964"/>
        <v>Z$18</v>
      </c>
      <c r="AA819" s="190" t="str">
        <f t="shared" si="964"/>
        <v>AA$18</v>
      </c>
      <c r="AB819" s="190" t="str">
        <f t="shared" si="964"/>
        <v>AB$18</v>
      </c>
      <c r="AC819" s="190" t="str">
        <f t="shared" si="964"/>
        <v>AC$18</v>
      </c>
      <c r="AD819" s="190" t="str">
        <f t="shared" si="964"/>
        <v>AD$18</v>
      </c>
      <c r="AE819" s="190" t="str">
        <f t="shared" si="964"/>
        <v>AE$18</v>
      </c>
      <c r="AF819" s="190" t="str">
        <f t="shared" si="964"/>
        <v>AF$18</v>
      </c>
      <c r="AG819" s="190" t="str">
        <f t="shared" si="964"/>
        <v>AG$18</v>
      </c>
      <c r="AH819" s="190" t="str">
        <f t="shared" si="964"/>
        <v>AH$18</v>
      </c>
      <c r="AI819" s="190" t="str">
        <f t="shared" si="964"/>
        <v>AI$18</v>
      </c>
      <c r="AJ819" s="190" t="str">
        <f t="shared" si="964"/>
        <v>AJ$18</v>
      </c>
      <c r="AK819" s="190" t="str">
        <f t="shared" si="964"/>
        <v>AK$18</v>
      </c>
      <c r="AL819" s="190" t="str">
        <f t="shared" si="964"/>
        <v>AL$18</v>
      </c>
      <c r="AM819" s="190" t="str">
        <f t="shared" si="964"/>
        <v>AM$18</v>
      </c>
      <c r="AN819" s="190" t="str">
        <f t="shared" si="964"/>
        <v>AN$18</v>
      </c>
      <c r="AO819" s="190" t="str">
        <f t="shared" si="964"/>
        <v>AO$18</v>
      </c>
      <c r="AP819" s="190" t="str">
        <f t="shared" si="964"/>
        <v>AP$18</v>
      </c>
      <c r="AQ819" s="190" t="str">
        <f t="shared" si="964"/>
        <v>AQ$18</v>
      </c>
      <c r="AR819" s="190" t="str">
        <f t="shared" si="964"/>
        <v>AR$18</v>
      </c>
      <c r="AS819" s="190" t="str">
        <f t="shared" si="964"/>
        <v>AS$18</v>
      </c>
      <c r="AT819" s="190" t="str">
        <f t="shared" si="964"/>
        <v>AT$18</v>
      </c>
      <c r="AU819" s="190" t="str">
        <f t="shared" si="964"/>
        <v>AU$18</v>
      </c>
      <c r="AV819" s="190" t="str">
        <f t="shared" si="964"/>
        <v>AV$18</v>
      </c>
      <c r="AW819" s="190" t="str">
        <f t="shared" si="964"/>
        <v>AW$18</v>
      </c>
      <c r="AX819" s="190" t="str">
        <f t="shared" si="964"/>
        <v>AX$18</v>
      </c>
      <c r="AY819" s="190" t="str">
        <f t="shared" ref="AY819:CD819" si="965">AY$22</f>
        <v>AY$18</v>
      </c>
      <c r="AZ819" s="190" t="str">
        <f t="shared" si="965"/>
        <v>AZ$18</v>
      </c>
      <c r="BA819" s="190" t="str">
        <f t="shared" si="965"/>
        <v>BA$18</v>
      </c>
      <c r="BB819" s="190" t="str">
        <f t="shared" si="965"/>
        <v>BB$18</v>
      </c>
      <c r="BC819" s="190" t="str">
        <f t="shared" si="965"/>
        <v>BC$18</v>
      </c>
      <c r="BD819" s="190" t="str">
        <f t="shared" si="965"/>
        <v>BD$18</v>
      </c>
      <c r="BE819" s="190" t="str">
        <f t="shared" si="965"/>
        <v>BE$18</v>
      </c>
      <c r="BF819" s="190" t="str">
        <f t="shared" si="965"/>
        <v>BF$18</v>
      </c>
      <c r="BG819" s="190" t="str">
        <f t="shared" si="965"/>
        <v>BG$18</v>
      </c>
      <c r="BH819" s="190" t="str">
        <f t="shared" si="965"/>
        <v>BH$18</v>
      </c>
      <c r="BI819" s="190" t="str">
        <f t="shared" si="965"/>
        <v>BI$18</v>
      </c>
      <c r="BJ819" s="190" t="str">
        <f t="shared" si="965"/>
        <v>BJ$18</v>
      </c>
      <c r="BK819" s="190" t="str">
        <f t="shared" si="965"/>
        <v>BK$18</v>
      </c>
      <c r="BL819" s="190" t="str">
        <f t="shared" si="965"/>
        <v>BL$18</v>
      </c>
      <c r="BM819" s="190" t="str">
        <f t="shared" si="965"/>
        <v>BM$18</v>
      </c>
      <c r="BN819" s="190" t="str">
        <f t="shared" si="965"/>
        <v>BN$18</v>
      </c>
      <c r="BO819" s="190" t="str">
        <f t="shared" si="965"/>
        <v>BO$18</v>
      </c>
      <c r="BP819" s="190" t="str">
        <f t="shared" si="965"/>
        <v>BP$18</v>
      </c>
      <c r="BQ819" s="190" t="str">
        <f t="shared" si="965"/>
        <v>BQ$18</v>
      </c>
      <c r="BR819" s="190" t="str">
        <f t="shared" si="965"/>
        <v>BR$18</v>
      </c>
      <c r="BS819" s="190" t="str">
        <f t="shared" si="965"/>
        <v>BS$18</v>
      </c>
      <c r="BT819" s="190" t="str">
        <f t="shared" si="965"/>
        <v>BT$18</v>
      </c>
      <c r="BU819" s="190" t="str">
        <f t="shared" si="965"/>
        <v>BU$18</v>
      </c>
      <c r="BV819" s="190" t="str">
        <f t="shared" si="965"/>
        <v>BV$18</v>
      </c>
      <c r="BW819" s="190" t="str">
        <f t="shared" si="965"/>
        <v>BW$18</v>
      </c>
      <c r="BX819" s="190" t="str">
        <f t="shared" si="965"/>
        <v>BX$18</v>
      </c>
      <c r="BY819" s="190" t="str">
        <f t="shared" si="965"/>
        <v>BY$18</v>
      </c>
      <c r="BZ819" s="190" t="str">
        <f t="shared" si="965"/>
        <v>BZ$18</v>
      </c>
      <c r="CA819" s="190" t="str">
        <f t="shared" si="965"/>
        <v>CA$18</v>
      </c>
      <c r="CB819" s="190" t="str">
        <f t="shared" si="965"/>
        <v>CB$18</v>
      </c>
      <c r="CC819" s="190" t="str">
        <f t="shared" si="965"/>
        <v>CC$18</v>
      </c>
      <c r="CD819" s="190" t="str">
        <f t="shared" si="965"/>
        <v>CD$18</v>
      </c>
      <c r="CE819" s="190" t="str">
        <f t="shared" ref="CE819:CL819" si="966">CE$22</f>
        <v>CE$18</v>
      </c>
      <c r="CF819" s="190" t="str">
        <f t="shared" si="966"/>
        <v>CF$18</v>
      </c>
      <c r="CG819" s="190" t="str">
        <f t="shared" si="966"/>
        <v>CG$18</v>
      </c>
      <c r="CH819" s="190" t="str">
        <f t="shared" si="966"/>
        <v>CH$18</v>
      </c>
      <c r="CI819" s="190" t="str">
        <f t="shared" si="966"/>
        <v>CI$18</v>
      </c>
      <c r="CJ819" s="190" t="str">
        <f t="shared" si="966"/>
        <v>CJ$18</v>
      </c>
      <c r="CK819" s="190" t="str">
        <f t="shared" si="966"/>
        <v>CK$18</v>
      </c>
      <c r="CL819" s="190" t="str">
        <f t="shared" si="966"/>
        <v>CL$18</v>
      </c>
      <c r="CN819" s="201"/>
      <c r="CO819" s="190" t="str">
        <f t="shared" ref="CO819:DL819" si="967">CO$22</f>
        <v>CO$18</v>
      </c>
      <c r="CP819" s="190" t="str">
        <f t="shared" si="967"/>
        <v>CP$18</v>
      </c>
      <c r="CQ819" s="190" t="str">
        <f t="shared" si="967"/>
        <v>CQ$18</v>
      </c>
      <c r="CR819" s="190" t="str">
        <f t="shared" si="967"/>
        <v>CR$18</v>
      </c>
      <c r="CS819" s="190" t="str">
        <f t="shared" si="967"/>
        <v>CS$18</v>
      </c>
      <c r="CT819" s="190" t="str">
        <f t="shared" si="967"/>
        <v>CT$18</v>
      </c>
      <c r="CU819" s="190" t="str">
        <f t="shared" si="967"/>
        <v>CU$18</v>
      </c>
      <c r="CV819" s="190" t="str">
        <f t="shared" si="967"/>
        <v>CV$18</v>
      </c>
      <c r="CW819" s="190" t="str">
        <f t="shared" si="967"/>
        <v>CW$18</v>
      </c>
      <c r="CX819" s="190" t="str">
        <f t="shared" si="967"/>
        <v>CX$18</v>
      </c>
      <c r="CY819" s="190" t="str">
        <f t="shared" si="967"/>
        <v>CY$18</v>
      </c>
      <c r="CZ819" s="190" t="str">
        <f t="shared" si="967"/>
        <v>CZ$18</v>
      </c>
      <c r="DA819" s="190" t="str">
        <f t="shared" si="967"/>
        <v>DA$18</v>
      </c>
      <c r="DB819" s="190" t="str">
        <f t="shared" si="967"/>
        <v>DB$18</v>
      </c>
      <c r="DC819" s="190" t="str">
        <f t="shared" si="967"/>
        <v>DC$18</v>
      </c>
      <c r="DD819" s="190" t="str">
        <f t="shared" si="967"/>
        <v>DD$18</v>
      </c>
      <c r="DE819" s="190" t="str">
        <f t="shared" si="967"/>
        <v>DE$18</v>
      </c>
      <c r="DF819" s="190" t="str">
        <f t="shared" si="967"/>
        <v>DF$18</v>
      </c>
      <c r="DG819" s="190" t="str">
        <f t="shared" si="967"/>
        <v>DG$18</v>
      </c>
      <c r="DH819" s="190" t="str">
        <f t="shared" si="967"/>
        <v>DH$18</v>
      </c>
      <c r="DI819" s="190" t="str">
        <f t="shared" si="967"/>
        <v>DI$18</v>
      </c>
      <c r="DJ819" s="190" t="str">
        <f t="shared" si="967"/>
        <v>DJ$18</v>
      </c>
      <c r="DK819" s="190" t="str">
        <f t="shared" si="967"/>
        <v>DK$18</v>
      </c>
      <c r="DL819" s="190" t="str">
        <f t="shared" si="967"/>
        <v>DL$18</v>
      </c>
    </row>
    <row r="820" spans="1:116" x14ac:dyDescent="0.35">
      <c r="A820" s="174"/>
      <c r="E820" s="8"/>
      <c r="G820" s="175" t="s">
        <v>505</v>
      </c>
      <c r="H820" s="200"/>
      <c r="I820" s="201"/>
      <c r="J820" s="201"/>
      <c r="K820" s="202"/>
      <c r="L820" s="202"/>
      <c r="M820" s="202"/>
      <c r="N820" s="202"/>
      <c r="O820" s="202"/>
      <c r="P820" s="202"/>
      <c r="R820" s="202"/>
      <c r="S820" s="190" t="str">
        <f t="shared" ref="S820:AX820" si="968">S$23</f>
        <v>S$19</v>
      </c>
      <c r="T820" s="190" t="str">
        <f t="shared" si="968"/>
        <v>T$19</v>
      </c>
      <c r="U820" s="190" t="str">
        <f t="shared" si="968"/>
        <v>U$19</v>
      </c>
      <c r="V820" s="190" t="str">
        <f t="shared" si="968"/>
        <v>V$19</v>
      </c>
      <c r="W820" s="190" t="str">
        <f t="shared" si="968"/>
        <v>W$19</v>
      </c>
      <c r="X820" s="190" t="str">
        <f t="shared" si="968"/>
        <v>X$19</v>
      </c>
      <c r="Y820" s="190" t="str">
        <f t="shared" si="968"/>
        <v>Y$19</v>
      </c>
      <c r="Z820" s="190" t="str">
        <f t="shared" si="968"/>
        <v>Z$19</v>
      </c>
      <c r="AA820" s="190" t="str">
        <f t="shared" si="968"/>
        <v>AA$19</v>
      </c>
      <c r="AB820" s="190" t="str">
        <f t="shared" si="968"/>
        <v>AB$19</v>
      </c>
      <c r="AC820" s="190" t="str">
        <f t="shared" si="968"/>
        <v>AC$19</v>
      </c>
      <c r="AD820" s="190" t="str">
        <f t="shared" si="968"/>
        <v>AD$19</v>
      </c>
      <c r="AE820" s="190" t="str">
        <f t="shared" si="968"/>
        <v>AE$19</v>
      </c>
      <c r="AF820" s="190" t="str">
        <f t="shared" si="968"/>
        <v>AF$19</v>
      </c>
      <c r="AG820" s="190" t="str">
        <f t="shared" si="968"/>
        <v>AG$19</v>
      </c>
      <c r="AH820" s="190" t="str">
        <f t="shared" si="968"/>
        <v>AH$19</v>
      </c>
      <c r="AI820" s="190" t="str">
        <f t="shared" si="968"/>
        <v>AI$19</v>
      </c>
      <c r="AJ820" s="190" t="str">
        <f t="shared" si="968"/>
        <v>AJ$19</v>
      </c>
      <c r="AK820" s="190" t="str">
        <f t="shared" si="968"/>
        <v>AK$19</v>
      </c>
      <c r="AL820" s="190" t="str">
        <f t="shared" si="968"/>
        <v>AL$19</v>
      </c>
      <c r="AM820" s="190" t="str">
        <f t="shared" si="968"/>
        <v>AM$19</v>
      </c>
      <c r="AN820" s="190" t="str">
        <f t="shared" si="968"/>
        <v>AN$19</v>
      </c>
      <c r="AO820" s="190" t="str">
        <f t="shared" si="968"/>
        <v>AO$19</v>
      </c>
      <c r="AP820" s="190" t="str">
        <f t="shared" si="968"/>
        <v>AP$19</v>
      </c>
      <c r="AQ820" s="190" t="str">
        <f t="shared" si="968"/>
        <v>AQ$19</v>
      </c>
      <c r="AR820" s="190" t="str">
        <f t="shared" si="968"/>
        <v>AR$19</v>
      </c>
      <c r="AS820" s="190" t="str">
        <f t="shared" si="968"/>
        <v>AS$19</v>
      </c>
      <c r="AT820" s="190" t="str">
        <f t="shared" si="968"/>
        <v>AT$19</v>
      </c>
      <c r="AU820" s="190" t="str">
        <f t="shared" si="968"/>
        <v>AU$19</v>
      </c>
      <c r="AV820" s="190" t="str">
        <f t="shared" si="968"/>
        <v>AV$19</v>
      </c>
      <c r="AW820" s="190" t="str">
        <f t="shared" si="968"/>
        <v>AW$19</v>
      </c>
      <c r="AX820" s="190" t="str">
        <f t="shared" si="968"/>
        <v>AX$19</v>
      </c>
      <c r="AY820" s="190" t="str">
        <f t="shared" ref="AY820:CD820" si="969">AY$23</f>
        <v>AY$19</v>
      </c>
      <c r="AZ820" s="190" t="str">
        <f t="shared" si="969"/>
        <v>AZ$19</v>
      </c>
      <c r="BA820" s="190" t="str">
        <f t="shared" si="969"/>
        <v>BA$19</v>
      </c>
      <c r="BB820" s="190" t="str">
        <f t="shared" si="969"/>
        <v>BB$19</v>
      </c>
      <c r="BC820" s="190" t="str">
        <f t="shared" si="969"/>
        <v>BC$19</v>
      </c>
      <c r="BD820" s="190" t="str">
        <f t="shared" si="969"/>
        <v>BD$19</v>
      </c>
      <c r="BE820" s="190" t="str">
        <f t="shared" si="969"/>
        <v>BE$19</v>
      </c>
      <c r="BF820" s="190" t="str">
        <f t="shared" si="969"/>
        <v>BF$19</v>
      </c>
      <c r="BG820" s="190" t="str">
        <f t="shared" si="969"/>
        <v>BG$19</v>
      </c>
      <c r="BH820" s="190" t="str">
        <f t="shared" si="969"/>
        <v>BH$19</v>
      </c>
      <c r="BI820" s="190" t="str">
        <f t="shared" si="969"/>
        <v>BI$19</v>
      </c>
      <c r="BJ820" s="190" t="str">
        <f t="shared" si="969"/>
        <v>BJ$19</v>
      </c>
      <c r="BK820" s="190" t="str">
        <f t="shared" si="969"/>
        <v>BK$19</v>
      </c>
      <c r="BL820" s="190" t="str">
        <f t="shared" si="969"/>
        <v>BL$19</v>
      </c>
      <c r="BM820" s="190" t="str">
        <f t="shared" si="969"/>
        <v>BM$19</v>
      </c>
      <c r="BN820" s="190" t="str">
        <f t="shared" si="969"/>
        <v>BN$19</v>
      </c>
      <c r="BO820" s="190" t="str">
        <f t="shared" si="969"/>
        <v>BO$19</v>
      </c>
      <c r="BP820" s="190" t="str">
        <f t="shared" si="969"/>
        <v>BP$19</v>
      </c>
      <c r="BQ820" s="190" t="str">
        <f t="shared" si="969"/>
        <v>BQ$19</v>
      </c>
      <c r="BR820" s="190" t="str">
        <f t="shared" si="969"/>
        <v>BR$19</v>
      </c>
      <c r="BS820" s="190" t="str">
        <f t="shared" si="969"/>
        <v>BS$19</v>
      </c>
      <c r="BT820" s="190" t="str">
        <f t="shared" si="969"/>
        <v>BT$19</v>
      </c>
      <c r="BU820" s="190" t="str">
        <f t="shared" si="969"/>
        <v>BU$19</v>
      </c>
      <c r="BV820" s="190" t="str">
        <f t="shared" si="969"/>
        <v>BV$19</v>
      </c>
      <c r="BW820" s="190" t="str">
        <f t="shared" si="969"/>
        <v>BW$19</v>
      </c>
      <c r="BX820" s="190" t="str">
        <f t="shared" si="969"/>
        <v>BX$19</v>
      </c>
      <c r="BY820" s="190" t="str">
        <f t="shared" si="969"/>
        <v>BY$19</v>
      </c>
      <c r="BZ820" s="190" t="str">
        <f t="shared" si="969"/>
        <v>BZ$19</v>
      </c>
      <c r="CA820" s="190" t="str">
        <f t="shared" si="969"/>
        <v>CA$19</v>
      </c>
      <c r="CB820" s="190" t="str">
        <f t="shared" si="969"/>
        <v>CB$19</v>
      </c>
      <c r="CC820" s="190" t="str">
        <f t="shared" si="969"/>
        <v>CC$19</v>
      </c>
      <c r="CD820" s="190" t="str">
        <f t="shared" si="969"/>
        <v>CD$19</v>
      </c>
      <c r="CE820" s="190" t="str">
        <f t="shared" ref="CE820:CL820" si="970">CE$23</f>
        <v>CE$19</v>
      </c>
      <c r="CF820" s="190" t="str">
        <f t="shared" si="970"/>
        <v>CF$19</v>
      </c>
      <c r="CG820" s="190" t="str">
        <f t="shared" si="970"/>
        <v>CG$19</v>
      </c>
      <c r="CH820" s="190" t="str">
        <f t="shared" si="970"/>
        <v>CH$19</v>
      </c>
      <c r="CI820" s="190" t="str">
        <f t="shared" si="970"/>
        <v>CI$19</v>
      </c>
      <c r="CJ820" s="190" t="str">
        <f t="shared" si="970"/>
        <v>CJ$19</v>
      </c>
      <c r="CK820" s="190" t="str">
        <f t="shared" si="970"/>
        <v>CK$19</v>
      </c>
      <c r="CL820" s="190" t="str">
        <f t="shared" si="970"/>
        <v>CL$19</v>
      </c>
      <c r="CN820" s="201"/>
      <c r="CO820" s="190" t="str">
        <f t="shared" ref="CO820:DL820" si="971">CO$23</f>
        <v>CO$19</v>
      </c>
      <c r="CP820" s="190" t="str">
        <f t="shared" si="971"/>
        <v>CP$19</v>
      </c>
      <c r="CQ820" s="190" t="str">
        <f t="shared" si="971"/>
        <v>CQ$19</v>
      </c>
      <c r="CR820" s="190" t="str">
        <f t="shared" si="971"/>
        <v>CR$19</v>
      </c>
      <c r="CS820" s="190" t="str">
        <f t="shared" si="971"/>
        <v>CS$19</v>
      </c>
      <c r="CT820" s="190" t="str">
        <f t="shared" si="971"/>
        <v>CT$19</v>
      </c>
      <c r="CU820" s="190" t="str">
        <f t="shared" si="971"/>
        <v>CU$19</v>
      </c>
      <c r="CV820" s="190" t="str">
        <f t="shared" si="971"/>
        <v>CV$19</v>
      </c>
      <c r="CW820" s="190" t="str">
        <f t="shared" si="971"/>
        <v>CW$19</v>
      </c>
      <c r="CX820" s="190" t="str">
        <f t="shared" si="971"/>
        <v>CX$19</v>
      </c>
      <c r="CY820" s="190" t="str">
        <f t="shared" si="971"/>
        <v>CY$19</v>
      </c>
      <c r="CZ820" s="190" t="str">
        <f t="shared" si="971"/>
        <v>CZ$19</v>
      </c>
      <c r="DA820" s="190" t="str">
        <f t="shared" si="971"/>
        <v>DA$19</v>
      </c>
      <c r="DB820" s="190" t="str">
        <f t="shared" si="971"/>
        <v>DB$19</v>
      </c>
      <c r="DC820" s="190" t="str">
        <f t="shared" si="971"/>
        <v>DC$19</v>
      </c>
      <c r="DD820" s="190" t="str">
        <f t="shared" si="971"/>
        <v>DD$19</v>
      </c>
      <c r="DE820" s="190" t="str">
        <f t="shared" si="971"/>
        <v>DE$19</v>
      </c>
      <c r="DF820" s="190" t="str">
        <f t="shared" si="971"/>
        <v>DF$19</v>
      </c>
      <c r="DG820" s="190" t="str">
        <f t="shared" si="971"/>
        <v>DG$19</v>
      </c>
      <c r="DH820" s="190" t="str">
        <f t="shared" si="971"/>
        <v>DH$19</v>
      </c>
      <c r="DI820" s="190" t="str">
        <f t="shared" si="971"/>
        <v>DI$19</v>
      </c>
      <c r="DJ820" s="190" t="str">
        <f t="shared" si="971"/>
        <v>DJ$19</v>
      </c>
      <c r="DK820" s="190" t="str">
        <f t="shared" si="971"/>
        <v>DK$19</v>
      </c>
      <c r="DL820" s="190" t="str">
        <f t="shared" si="971"/>
        <v>DL$19</v>
      </c>
    </row>
    <row r="821" spans="1:116" x14ac:dyDescent="0.35">
      <c r="A821" s="31" t="s">
        <v>218</v>
      </c>
      <c r="B821" s="31" t="s">
        <v>81</v>
      </c>
      <c r="C821" s="31"/>
      <c r="D821" t="s">
        <v>799</v>
      </c>
      <c r="E821" s="8" t="str">
        <f t="shared" si="938"/>
        <v>821 DCV-S</v>
      </c>
      <c r="F821" t="s">
        <v>438</v>
      </c>
      <c r="G821" s="175" t="s">
        <v>463</v>
      </c>
      <c r="H821" s="22"/>
      <c r="I821" s="306"/>
      <c r="J821" s="306"/>
      <c r="K821" s="22"/>
      <c r="L821" s="22"/>
      <c r="M821" s="22"/>
      <c r="N821" s="22"/>
      <c r="O821" s="22"/>
      <c r="P821" s="22"/>
      <c r="R821" s="66"/>
      <c r="S821" s="307"/>
      <c r="T821" s="307"/>
      <c r="U821" s="307"/>
      <c r="V821" s="307"/>
      <c r="W821" s="307"/>
      <c r="X821" s="307"/>
      <c r="Y821" s="307"/>
      <c r="Z821" s="307"/>
      <c r="AA821" s="307"/>
      <c r="AB821" s="307"/>
      <c r="AC821" s="307"/>
      <c r="AD821" s="307"/>
      <c r="AE821" s="307"/>
      <c r="AF821" s="307"/>
      <c r="AG821" s="307"/>
      <c r="AH821" s="307"/>
      <c r="AI821" s="307"/>
      <c r="AJ821" s="307"/>
      <c r="AK821" s="307"/>
      <c r="AL821" s="307"/>
      <c r="AM821" s="307"/>
      <c r="AN821" s="307"/>
      <c r="AO821" s="307"/>
      <c r="AP821" s="307"/>
      <c r="AQ821" s="307"/>
      <c r="AR821" s="307"/>
      <c r="AS821" s="307"/>
      <c r="AT821" s="307"/>
      <c r="AU821" s="307"/>
      <c r="AV821" s="307"/>
      <c r="AW821" s="307"/>
      <c r="AX821" s="307"/>
      <c r="AY821" s="307"/>
      <c r="AZ821" s="307"/>
      <c r="BA821" s="307"/>
      <c r="BB821" s="307"/>
      <c r="BC821" s="307"/>
      <c r="BD821" s="307"/>
      <c r="BE821" s="307"/>
      <c r="BF821" s="307"/>
      <c r="BG821" s="307"/>
      <c r="BH821" s="307"/>
      <c r="BI821" s="307"/>
      <c r="BJ821" s="307"/>
      <c r="BK821" s="307"/>
      <c r="BL821" s="307"/>
      <c r="BM821" s="307"/>
      <c r="BN821" s="307"/>
      <c r="BO821" s="307"/>
      <c r="BP821" s="307"/>
      <c r="BQ821" s="307"/>
      <c r="BR821" s="307"/>
      <c r="BS821" s="307"/>
      <c r="BT821" s="307"/>
      <c r="BU821" s="307"/>
      <c r="BV821" s="307"/>
      <c r="BW821" s="307"/>
      <c r="BX821" s="307"/>
      <c r="BY821" s="307"/>
      <c r="BZ821" s="307"/>
      <c r="CA821" s="307"/>
      <c r="CB821" s="307"/>
      <c r="CC821" s="307"/>
      <c r="CD821" s="307"/>
      <c r="CE821" s="307"/>
      <c r="CF821" s="307"/>
      <c r="CG821" s="307"/>
      <c r="CH821" s="307"/>
      <c r="CI821" s="307"/>
      <c r="CJ821" s="307"/>
      <c r="CK821" s="307"/>
      <c r="CL821" s="307"/>
      <c r="CN821" s="306"/>
      <c r="CO821" s="307"/>
      <c r="CP821" s="307"/>
      <c r="CQ821" s="307"/>
      <c r="CR821" s="307"/>
      <c r="CS821" s="307"/>
      <c r="CT821" s="307"/>
      <c r="CU821" s="307"/>
      <c r="CV821" s="307"/>
      <c r="CW821" s="307"/>
      <c r="CX821" s="307"/>
      <c r="CY821" s="307"/>
      <c r="CZ821" s="307"/>
      <c r="DA821" s="307"/>
      <c r="DB821" s="307"/>
      <c r="DC821" s="307"/>
      <c r="DD821" s="307"/>
      <c r="DE821" s="307"/>
      <c r="DF821" s="307"/>
      <c r="DG821" s="307"/>
      <c r="DH821" s="307"/>
      <c r="DI821" s="307"/>
      <c r="DJ821" s="307"/>
      <c r="DK821" s="307"/>
      <c r="DL821" s="307"/>
    </row>
    <row r="822" spans="1:116" x14ac:dyDescent="0.35">
      <c r="A822" s="31"/>
      <c r="C822" s="31"/>
      <c r="D822" t="s">
        <v>799</v>
      </c>
      <c r="E822" s="8" t="str">
        <f t="shared" si="938"/>
        <v>822 DCV-S</v>
      </c>
      <c r="G822" s="175" t="s">
        <v>464</v>
      </c>
      <c r="H822" s="31"/>
      <c r="I822" s="73"/>
      <c r="J822" s="73"/>
      <c r="K822" s="31"/>
      <c r="L822" s="31"/>
      <c r="M822" s="31"/>
      <c r="N822" s="31"/>
      <c r="O822" s="31"/>
      <c r="P822" s="31"/>
      <c r="R822" s="67"/>
      <c r="S822" s="156"/>
      <c r="T822" s="156"/>
      <c r="U822" s="156"/>
      <c r="V822" s="156"/>
      <c r="W822" s="156"/>
      <c r="X822" s="156"/>
      <c r="Y822" s="156"/>
      <c r="Z822" s="156"/>
      <c r="AA822" s="156"/>
      <c r="AB822" s="156"/>
      <c r="AC822" s="156"/>
      <c r="AD822" s="156"/>
      <c r="AE822" s="156"/>
      <c r="AF822" s="156"/>
      <c r="AG822" s="156"/>
      <c r="AH822" s="156"/>
      <c r="AI822" s="156"/>
      <c r="AJ822" s="156"/>
      <c r="AK822" s="156"/>
      <c r="AL822" s="156"/>
      <c r="AM822" s="156"/>
      <c r="AN822" s="156"/>
      <c r="AO822" s="156"/>
      <c r="AP822" s="156"/>
      <c r="AQ822" s="156"/>
      <c r="AR822" s="156"/>
      <c r="AS822" s="156"/>
      <c r="AT822" s="156"/>
      <c r="AU822" s="156"/>
      <c r="AV822" s="156"/>
      <c r="AW822" s="156"/>
      <c r="AX822" s="156"/>
      <c r="AY822" s="156"/>
      <c r="AZ822" s="156"/>
      <c r="BA822" s="156"/>
      <c r="BB822" s="156"/>
      <c r="BC822" s="156"/>
      <c r="BD822" s="156"/>
      <c r="BE822" s="156"/>
      <c r="BF822" s="156"/>
      <c r="BG822" s="156"/>
      <c r="BH822" s="156"/>
      <c r="BI822" s="156"/>
      <c r="BJ822" s="156"/>
      <c r="BK822" s="156"/>
      <c r="BL822" s="156"/>
      <c r="BM822" s="156"/>
      <c r="BN822" s="156"/>
      <c r="BO822" s="156"/>
      <c r="BP822" s="156"/>
      <c r="BQ822" s="156"/>
      <c r="BR822" s="156"/>
      <c r="BS822" s="156"/>
      <c r="BT822" s="156"/>
      <c r="BU822" s="156"/>
      <c r="BV822" s="156"/>
      <c r="BW822" s="156"/>
      <c r="BX822" s="156"/>
      <c r="BY822" s="156"/>
      <c r="BZ822" s="156"/>
      <c r="CA822" s="156"/>
      <c r="CB822" s="156"/>
      <c r="CC822" s="156"/>
      <c r="CD822" s="156"/>
      <c r="CE822" s="156"/>
      <c r="CF822" s="156"/>
      <c r="CG822" s="156"/>
      <c r="CH822" s="156"/>
      <c r="CI822" s="156"/>
      <c r="CJ822" s="156"/>
      <c r="CK822" s="156"/>
      <c r="CL822" s="156"/>
      <c r="CN822" s="73"/>
      <c r="CO822" s="156"/>
      <c r="CP822" s="156"/>
      <c r="CQ822" s="156"/>
      <c r="CR822" s="156"/>
      <c r="CS822" s="156"/>
      <c r="CT822" s="156"/>
      <c r="CU822" s="156"/>
      <c r="CV822" s="156"/>
      <c r="CW822" s="156"/>
      <c r="CX822" s="156"/>
      <c r="CY822" s="156"/>
      <c r="CZ822" s="156"/>
      <c r="DA822" s="156"/>
      <c r="DB822" s="156"/>
      <c r="DC822" s="156"/>
      <c r="DD822" s="156"/>
      <c r="DE822" s="156"/>
      <c r="DF822" s="156"/>
      <c r="DG822" s="156"/>
      <c r="DH822" s="156"/>
      <c r="DI822" s="156"/>
      <c r="DJ822" s="156"/>
      <c r="DK822" s="156"/>
      <c r="DL822" s="156"/>
    </row>
    <row r="823" spans="1:116" x14ac:dyDescent="0.35">
      <c r="B823" t="str">
        <f>E823</f>
        <v>823 DCV-S</v>
      </c>
      <c r="D823" t="s">
        <v>799</v>
      </c>
      <c r="E823" s="8" t="str">
        <f t="shared" si="938"/>
        <v>823 DCV-S</v>
      </c>
      <c r="G823" s="66" t="s">
        <v>802</v>
      </c>
      <c r="H823" s="12"/>
      <c r="I823" s="60"/>
      <c r="J823" s="60"/>
      <c r="K823" s="18">
        <v>5</v>
      </c>
      <c r="L823" s="18">
        <v>5</v>
      </c>
      <c r="M823" s="18">
        <v>5</v>
      </c>
      <c r="N823" s="18">
        <v>5</v>
      </c>
      <c r="O823" s="18">
        <v>5</v>
      </c>
      <c r="P823" s="18">
        <v>5</v>
      </c>
      <c r="R823" s="19"/>
      <c r="S823" s="147" cm="1">
        <f t="array" ref="S823">INDEX($K:$P,ROW(),MATCH(S$3,$K$2:$P$2,0))</f>
        <v>5</v>
      </c>
      <c r="T823" s="147" cm="1">
        <f t="array" ref="T823">INDEX($K:$P,ROW(),MATCH(T$3,$K$2:$P$2,0))</f>
        <v>5</v>
      </c>
      <c r="U823" s="147" cm="1">
        <f t="array" ref="U823">INDEX($K:$P,ROW(),MATCH(U$3,$K$2:$P$2,0))</f>
        <v>5</v>
      </c>
      <c r="V823" s="147" cm="1">
        <f t="array" ref="V823">INDEX($K:$P,ROW(),MATCH(V$3,$K$2:$P$2,0))</f>
        <v>5</v>
      </c>
      <c r="W823" s="147" cm="1">
        <f t="array" ref="W823">INDEX($K:$P,ROW(),MATCH(W$3,$K$2:$P$2,0))</f>
        <v>5</v>
      </c>
      <c r="X823" s="147" cm="1">
        <f t="array" ref="X823">INDEX($K:$P,ROW(),MATCH(X$3,$K$2:$P$2,0))</f>
        <v>5</v>
      </c>
      <c r="Y823" s="147" cm="1">
        <f t="array" ref="Y823">INDEX($K:$P,ROW(),MATCH(Y$3,$K$2:$P$2,0))</f>
        <v>5</v>
      </c>
      <c r="Z823" s="147" cm="1">
        <f t="array" ref="Z823">INDEX($K:$P,ROW(),MATCH(Z$3,$K$2:$P$2,0))</f>
        <v>5</v>
      </c>
      <c r="AA823" s="147" cm="1">
        <f t="array" ref="AA823">INDEX($K:$P,ROW(),MATCH(AA$3,$K$2:$P$2,0))</f>
        <v>5</v>
      </c>
      <c r="AB823" s="147" cm="1">
        <f t="array" ref="AB823">INDEX($K:$P,ROW(),MATCH(AB$3,$K$2:$P$2,0))</f>
        <v>5</v>
      </c>
      <c r="AC823" s="147" cm="1">
        <f t="array" ref="AC823">INDEX($K:$P,ROW(),MATCH(AC$3,$K$2:$P$2,0))</f>
        <v>5</v>
      </c>
      <c r="AD823" s="147" cm="1">
        <f t="array" ref="AD823">INDEX($K:$P,ROW(),MATCH(AD$3,$K$2:$P$2,0))</f>
        <v>5</v>
      </c>
      <c r="AE823" s="147" cm="1">
        <f t="array" ref="AE823">INDEX($K:$P,ROW(),MATCH(AE$3,$K$2:$P$2,0))</f>
        <v>5</v>
      </c>
      <c r="AF823" s="147" cm="1">
        <f t="array" ref="AF823">INDEX($K:$P,ROW(),MATCH(AF$3,$K$2:$P$2,0))</f>
        <v>5</v>
      </c>
      <c r="AG823" s="147" cm="1">
        <f t="array" ref="AG823">INDEX($K:$P,ROW(),MATCH(AG$3,$K$2:$P$2,0))</f>
        <v>5</v>
      </c>
      <c r="AH823" s="147" cm="1">
        <f t="array" ref="AH823">INDEX($K:$P,ROW(),MATCH(AH$3,$K$2:$P$2,0))</f>
        <v>5</v>
      </c>
      <c r="AI823" s="147" cm="1">
        <f t="array" ref="AI823">INDEX($K:$P,ROW(),MATCH(AI$3,$K$2:$P$2,0))</f>
        <v>5</v>
      </c>
      <c r="AJ823" s="147" cm="1">
        <f t="array" ref="AJ823">INDEX($K:$P,ROW(),MATCH(AJ$3,$K$2:$P$2,0))</f>
        <v>5</v>
      </c>
      <c r="AK823" s="147" cm="1">
        <f t="array" ref="AK823">INDEX($K:$P,ROW(),MATCH(AK$3,$K$2:$P$2,0))</f>
        <v>5</v>
      </c>
      <c r="AL823" s="147" cm="1">
        <f t="array" ref="AL823">INDEX($K:$P,ROW(),MATCH(AL$3,$K$2:$P$2,0))</f>
        <v>5</v>
      </c>
      <c r="AM823" s="147" cm="1">
        <f t="array" ref="AM823">INDEX($K:$P,ROW(),MATCH(AM$3,$K$2:$P$2,0))</f>
        <v>5</v>
      </c>
      <c r="AN823" s="147" cm="1">
        <f t="array" ref="AN823">INDEX($K:$P,ROW(),MATCH(AN$3,$K$2:$P$2,0))</f>
        <v>5</v>
      </c>
      <c r="AO823" s="147" cm="1">
        <f t="array" ref="AO823">INDEX($K:$P,ROW(),MATCH(AO$3,$K$2:$P$2,0))</f>
        <v>5</v>
      </c>
      <c r="AP823" s="147" cm="1">
        <f t="array" ref="AP823">INDEX($K:$P,ROW(),MATCH(AP$3,$K$2:$P$2,0))</f>
        <v>5</v>
      </c>
      <c r="AQ823" s="147" cm="1">
        <f t="array" ref="AQ823">INDEX($K:$P,ROW(),MATCH(AQ$3,$K$2:$P$2,0))</f>
        <v>5</v>
      </c>
      <c r="AR823" s="147" cm="1">
        <f t="array" ref="AR823">INDEX($K:$P,ROW(),MATCH(AR$3,$K$2:$P$2,0))</f>
        <v>5</v>
      </c>
      <c r="AS823" s="147" cm="1">
        <f t="array" ref="AS823">INDEX($K:$P,ROW(),MATCH(AS$3,$K$2:$P$2,0))</f>
        <v>5</v>
      </c>
      <c r="AT823" s="147" cm="1">
        <f t="array" ref="AT823">INDEX($K:$P,ROW(),MATCH(AT$3,$K$2:$P$2,0))</f>
        <v>5</v>
      </c>
      <c r="AU823" s="147" cm="1">
        <f t="array" ref="AU823">INDEX($K:$P,ROW(),MATCH(AU$3,$K$2:$P$2,0))</f>
        <v>5</v>
      </c>
      <c r="AV823" s="147" cm="1">
        <f t="array" ref="AV823">INDEX($K:$P,ROW(),MATCH(AV$3,$K$2:$P$2,0))</f>
        <v>5</v>
      </c>
      <c r="AW823" s="147" cm="1">
        <f t="array" ref="AW823">INDEX($K:$P,ROW(),MATCH(AW$3,$K$2:$P$2,0))</f>
        <v>5</v>
      </c>
      <c r="AX823" s="147" cm="1">
        <f t="array" ref="AX823">INDEX($K:$P,ROW(),MATCH(AX$3,$K$2:$P$2,0))</f>
        <v>5</v>
      </c>
      <c r="AY823" s="147" cm="1">
        <f t="array" ref="AY823">INDEX($K:$P,ROW(),MATCH(AY$3,$K$2:$P$2,0))</f>
        <v>5</v>
      </c>
      <c r="AZ823" s="147" cm="1">
        <f t="array" ref="AZ823">INDEX($K:$P,ROW(),MATCH(AZ$3,$K$2:$P$2,0))</f>
        <v>5</v>
      </c>
      <c r="BA823" s="147" cm="1">
        <f t="array" ref="BA823">INDEX($K:$P,ROW(),MATCH(BA$3,$K$2:$P$2,0))</f>
        <v>5</v>
      </c>
      <c r="BB823" s="147" cm="1">
        <f t="array" ref="BB823">INDEX($K:$P,ROW(),MATCH(BB$3,$K$2:$P$2,0))</f>
        <v>5</v>
      </c>
      <c r="BC823" s="147" cm="1">
        <f t="array" ref="BC823">INDEX($K:$P,ROW(),MATCH(BC$3,$K$2:$P$2,0))</f>
        <v>5</v>
      </c>
      <c r="BD823" s="147" cm="1">
        <f t="array" ref="BD823">INDEX($K:$P,ROW(),MATCH(BD$3,$K$2:$P$2,0))</f>
        <v>5</v>
      </c>
      <c r="BE823" s="147" cm="1">
        <f t="array" ref="BE823">INDEX($K:$P,ROW(),MATCH(BE$3,$K$2:$P$2,0))</f>
        <v>5</v>
      </c>
      <c r="BF823" s="147" cm="1">
        <f t="array" ref="BF823">INDEX($K:$P,ROW(),MATCH(BF$3,$K$2:$P$2,0))</f>
        <v>5</v>
      </c>
      <c r="BG823" s="147" cm="1">
        <f t="array" ref="BG823">INDEX($K:$P,ROW(),MATCH(BG$3,$K$2:$P$2,0))</f>
        <v>5</v>
      </c>
      <c r="BH823" s="147" cm="1">
        <f t="array" ref="BH823">INDEX($K:$P,ROW(),MATCH(BH$3,$K$2:$P$2,0))</f>
        <v>5</v>
      </c>
      <c r="BI823" s="147" cm="1">
        <f t="array" ref="BI823">INDEX($K:$P,ROW(),MATCH(BI$3,$K$2:$P$2,0))</f>
        <v>5</v>
      </c>
      <c r="BJ823" s="147" cm="1">
        <f t="array" ref="BJ823">INDEX($K:$P,ROW(),MATCH(BJ$3,$K$2:$P$2,0))</f>
        <v>5</v>
      </c>
      <c r="BK823" s="147" cm="1">
        <f t="array" ref="BK823">INDEX($K:$P,ROW(),MATCH(BK$3,$K$2:$P$2,0))</f>
        <v>5</v>
      </c>
      <c r="BL823" s="147" cm="1">
        <f t="array" ref="BL823">INDEX($K:$P,ROW(),MATCH(BL$3,$K$2:$P$2,0))</f>
        <v>5</v>
      </c>
      <c r="BM823" s="147" cm="1">
        <f t="array" ref="BM823">INDEX($K:$P,ROW(),MATCH(BM$3,$K$2:$P$2,0))</f>
        <v>5</v>
      </c>
      <c r="BN823" s="147" cm="1">
        <f t="array" ref="BN823">INDEX($K:$P,ROW(),MATCH(BN$3,$K$2:$P$2,0))</f>
        <v>5</v>
      </c>
      <c r="BO823" s="147" cm="1">
        <f t="array" ref="BO823">INDEX($K:$P,ROW(),MATCH(BO$3,$K$2:$P$2,0))</f>
        <v>5</v>
      </c>
      <c r="BP823" s="147" cm="1">
        <f t="array" ref="BP823">INDEX($K:$P,ROW(),MATCH(BP$3,$K$2:$P$2,0))</f>
        <v>5</v>
      </c>
      <c r="BQ823" s="147" cm="1">
        <f t="array" ref="BQ823">INDEX($K:$P,ROW(),MATCH(BQ$3,$K$2:$P$2,0))</f>
        <v>5</v>
      </c>
      <c r="BR823" s="147" cm="1">
        <f t="array" ref="BR823">INDEX($K:$P,ROW(),MATCH(BR$3,$K$2:$P$2,0))</f>
        <v>5</v>
      </c>
      <c r="BS823" s="147" cm="1">
        <f t="array" ref="BS823">INDEX($K:$P,ROW(),MATCH(BS$3,$K$2:$P$2,0))</f>
        <v>5</v>
      </c>
      <c r="BT823" s="147" cm="1">
        <f t="array" ref="BT823">INDEX($K:$P,ROW(),MATCH(BT$3,$K$2:$P$2,0))</f>
        <v>5</v>
      </c>
      <c r="BU823" s="147" cm="1">
        <f t="array" ref="BU823">INDEX($K:$P,ROW(),MATCH(BU$3,$K$2:$P$2,0))</f>
        <v>5</v>
      </c>
      <c r="BV823" s="147" cm="1">
        <f t="array" ref="BV823">INDEX($K:$P,ROW(),MATCH(BV$3,$K$2:$P$2,0))</f>
        <v>5</v>
      </c>
      <c r="BW823" s="147" cm="1">
        <f t="array" ref="BW823">INDEX($K:$P,ROW(),MATCH(BW$3,$K$2:$P$2,0))</f>
        <v>5</v>
      </c>
      <c r="BX823" s="147" cm="1">
        <f t="array" ref="BX823">INDEX($K:$P,ROW(),MATCH(BX$3,$K$2:$P$2,0))</f>
        <v>5</v>
      </c>
      <c r="BY823" s="147" cm="1">
        <f t="array" ref="BY823">INDEX($K:$P,ROW(),MATCH(BY$3,$K$2:$P$2,0))</f>
        <v>5</v>
      </c>
      <c r="BZ823" s="147" cm="1">
        <f t="array" ref="BZ823">INDEX($K:$P,ROW(),MATCH(BZ$3,$K$2:$P$2,0))</f>
        <v>5</v>
      </c>
      <c r="CA823" s="147" cm="1">
        <f t="array" ref="CA823">INDEX($K:$P,ROW(),MATCH(CA$3,$K$2:$P$2,0))</f>
        <v>5</v>
      </c>
      <c r="CB823" s="147" cm="1">
        <f t="array" ref="CB823">INDEX($K:$P,ROW(),MATCH(CB$3,$K$2:$P$2,0))</f>
        <v>5</v>
      </c>
      <c r="CC823" s="147" cm="1">
        <f t="array" ref="CC823">INDEX($K:$P,ROW(),MATCH(CC$3,$K$2:$P$2,0))</f>
        <v>5</v>
      </c>
      <c r="CD823" s="147" cm="1">
        <f t="array" ref="CD823">INDEX($K:$P,ROW(),MATCH(CD$3,$K$2:$P$2,0))</f>
        <v>5</v>
      </c>
      <c r="CE823" s="147" cm="1">
        <f t="array" ref="CE823">INDEX($K:$P,ROW(),MATCH(CE$3,$K$2:$P$2,0))</f>
        <v>5</v>
      </c>
      <c r="CF823" s="147" cm="1">
        <f t="array" ref="CF823">INDEX($K:$P,ROW(),MATCH(CF$3,$K$2:$P$2,0))</f>
        <v>5</v>
      </c>
      <c r="CG823" s="147" cm="1">
        <f t="array" ref="CG823">INDEX($K:$P,ROW(),MATCH(CG$3,$K$2:$P$2,0))</f>
        <v>5</v>
      </c>
      <c r="CH823" s="147" cm="1">
        <f t="array" ref="CH823">INDEX($K:$P,ROW(),MATCH(CH$3,$K$2:$P$2,0))</f>
        <v>5</v>
      </c>
      <c r="CI823" s="147" cm="1">
        <f t="array" ref="CI823">INDEX($K:$P,ROW(),MATCH(CI$3,$K$2:$P$2,0))</f>
        <v>5</v>
      </c>
      <c r="CJ823" s="147" cm="1">
        <f t="array" ref="CJ823">INDEX($K:$P,ROW(),MATCH(CJ$3,$K$2:$P$2,0))</f>
        <v>5</v>
      </c>
      <c r="CK823" s="147" cm="1">
        <f t="array" ref="CK823">INDEX($K:$P,ROW(),MATCH(CK$3,$K$2:$P$2,0))</f>
        <v>5</v>
      </c>
      <c r="CL823" s="147" cm="1">
        <f t="array" ref="CL823">INDEX($K:$P,ROW(),MATCH(CL$3,$K$2:$P$2,0))</f>
        <v>5</v>
      </c>
      <c r="CN823" s="60"/>
      <c r="CO823" s="147" t="e" cm="1">
        <f t="array" ref="CO823">INDEX($K:$P,ROW(),MATCH(CO$3,$K$2:$P$2,0))</f>
        <v>#N/A</v>
      </c>
      <c r="CP823" s="147" t="e" cm="1">
        <f t="array" ref="CP823">INDEX($K:$P,ROW(),MATCH(CP$3,$K$2:$P$2,0))</f>
        <v>#N/A</v>
      </c>
      <c r="CQ823" s="147" t="e" cm="1">
        <f t="array" ref="CQ823">INDEX($K:$P,ROW(),MATCH(CQ$3,$K$2:$P$2,0))</f>
        <v>#N/A</v>
      </c>
      <c r="CR823" s="147" t="e" cm="1">
        <f t="array" ref="CR823">INDEX($K:$P,ROW(),MATCH(CR$3,$K$2:$P$2,0))</f>
        <v>#N/A</v>
      </c>
      <c r="CS823" s="147" t="e" cm="1">
        <f t="array" ref="CS823">INDEX($K:$P,ROW(),MATCH(CS$3,$K$2:$P$2,0))</f>
        <v>#N/A</v>
      </c>
      <c r="CT823" s="147" t="e" cm="1">
        <f t="array" ref="CT823">INDEX($K:$P,ROW(),MATCH(CT$3,$K$2:$P$2,0))</f>
        <v>#N/A</v>
      </c>
      <c r="CU823" s="147" t="e" cm="1">
        <f t="array" ref="CU823">INDEX($K:$P,ROW(),MATCH(CU$3,$K$2:$P$2,0))</f>
        <v>#N/A</v>
      </c>
      <c r="CV823" s="147" t="e" cm="1">
        <f t="array" ref="CV823">INDEX($K:$P,ROW(),MATCH(CV$3,$K$2:$P$2,0))</f>
        <v>#N/A</v>
      </c>
      <c r="CW823" s="147" t="e" cm="1">
        <f t="array" ref="CW823">INDEX($K:$P,ROW(),MATCH(CW$3,$K$2:$P$2,0))</f>
        <v>#N/A</v>
      </c>
      <c r="CX823" s="147" t="e" cm="1">
        <f t="array" ref="CX823">INDEX($K:$P,ROW(),MATCH(CX$3,$K$2:$P$2,0))</f>
        <v>#N/A</v>
      </c>
      <c r="CY823" s="147" t="e" cm="1">
        <f t="array" ref="CY823">INDEX($K:$P,ROW(),MATCH(CY$3,$K$2:$P$2,0))</f>
        <v>#N/A</v>
      </c>
      <c r="CZ823" s="147" t="e" cm="1">
        <f t="array" ref="CZ823">INDEX($K:$P,ROW(),MATCH(CZ$3,$K$2:$P$2,0))</f>
        <v>#N/A</v>
      </c>
      <c r="DA823" s="147" t="e" cm="1">
        <f t="array" ref="DA823">INDEX($K:$P,ROW(),MATCH(DA$3,$K$2:$P$2,0))</f>
        <v>#N/A</v>
      </c>
      <c r="DB823" s="147" t="e" cm="1">
        <f t="array" ref="DB823">INDEX($K:$P,ROW(),MATCH(DB$3,$K$2:$P$2,0))</f>
        <v>#N/A</v>
      </c>
      <c r="DC823" s="147" t="e" cm="1">
        <f t="array" ref="DC823">INDEX($K:$P,ROW(),MATCH(DC$3,$K$2:$P$2,0))</f>
        <v>#N/A</v>
      </c>
      <c r="DD823" s="147" t="e" cm="1">
        <f t="array" ref="DD823">INDEX($K:$P,ROW(),MATCH(DD$3,$K$2:$P$2,0))</f>
        <v>#N/A</v>
      </c>
      <c r="DE823" s="147" t="e" cm="1">
        <f t="array" ref="DE823">INDEX($K:$P,ROW(),MATCH(DE$3,$K$2:$P$2,0))</f>
        <v>#N/A</v>
      </c>
      <c r="DF823" s="147" t="e" cm="1">
        <f t="array" ref="DF823">INDEX($K:$P,ROW(),MATCH(DF$3,$K$2:$P$2,0))</f>
        <v>#N/A</v>
      </c>
      <c r="DG823" s="147" t="e" cm="1">
        <f t="array" ref="DG823">INDEX($K:$P,ROW(),MATCH(DG$3,$K$2:$P$2,0))</f>
        <v>#N/A</v>
      </c>
      <c r="DH823" s="147" t="e" cm="1">
        <f t="array" ref="DH823">INDEX($K:$P,ROW(),MATCH(DH$3,$K$2:$P$2,0))</f>
        <v>#N/A</v>
      </c>
      <c r="DI823" s="147" t="e" cm="1">
        <f t="array" ref="DI823">INDEX($K:$P,ROW(),MATCH(DI$3,$K$2:$P$2,0))</f>
        <v>#N/A</v>
      </c>
      <c r="DJ823" s="147" t="e" cm="1">
        <f t="array" ref="DJ823">INDEX($K:$P,ROW(),MATCH(DJ$3,$K$2:$P$2,0))</f>
        <v>#N/A</v>
      </c>
      <c r="DK823" s="147" t="e" cm="1">
        <f t="array" ref="DK823">INDEX($K:$P,ROW(),MATCH(DK$3,$K$2:$P$2,0))</f>
        <v>#N/A</v>
      </c>
      <c r="DL823" s="147" t="e" cm="1">
        <f t="array" ref="DL823">INDEX($K:$P,ROW(),MATCH(DL$3,$K$2:$P$2,0))</f>
        <v>#N/A</v>
      </c>
    </row>
    <row r="824" spans="1:116" x14ac:dyDescent="0.35">
      <c r="A824" s="27"/>
      <c r="B824" s="27"/>
      <c r="C824" s="27" t="s">
        <v>203</v>
      </c>
      <c r="D824" t="s">
        <v>799</v>
      </c>
      <c r="E824" s="8" t="str">
        <f t="shared" si="938"/>
        <v>824 DCV-S</v>
      </c>
      <c r="F824" s="27"/>
      <c r="G824" s="95" t="str">
        <f>G826&amp;":"</f>
        <v>DC volume driven  - (Primary label):</v>
      </c>
      <c r="H824" s="27"/>
      <c r="I824" s="78"/>
      <c r="J824" s="78"/>
      <c r="K824" s="118">
        <f t="shared" ref="K824:P824" ca="1" si="972">SUMIF($3:$3,K$2,824:824)</f>
        <v>-300000</v>
      </c>
      <c r="L824" s="118">
        <f t="shared" ca="1" si="972"/>
        <v>-300000</v>
      </c>
      <c r="M824" s="118">
        <f t="shared" ca="1" si="972"/>
        <v>-300000</v>
      </c>
      <c r="N824" s="118">
        <f t="shared" ca="1" si="972"/>
        <v>-300000</v>
      </c>
      <c r="O824" s="118">
        <f t="shared" ca="1" si="972"/>
        <v>-300000</v>
      </c>
      <c r="P824" s="118">
        <f t="shared" ca="1" si="972"/>
        <v>-300000</v>
      </c>
      <c r="R824" s="33"/>
      <c r="S824" s="148" cm="1">
        <f t="array" aca="1" ref="S824" ca="1">-S823*INDIRECT(S816)</f>
        <v>-25000</v>
      </c>
      <c r="T824" s="148" cm="1">
        <f t="array" aca="1" ref="T824" ca="1">-T823*INDIRECT(T816)</f>
        <v>-25000</v>
      </c>
      <c r="U824" s="148" cm="1">
        <f t="array" aca="1" ref="U824" ca="1">-U823*INDIRECT(U816)</f>
        <v>-25000</v>
      </c>
      <c r="V824" s="148" cm="1">
        <f t="array" aca="1" ref="V824" ca="1">-V823*INDIRECT(V816)</f>
        <v>-25000</v>
      </c>
      <c r="W824" s="148" cm="1">
        <f t="array" aca="1" ref="W824" ca="1">-W823*INDIRECT(W816)</f>
        <v>-25000</v>
      </c>
      <c r="X824" s="148" cm="1">
        <f t="array" aca="1" ref="X824" ca="1">-X823*INDIRECT(X816)</f>
        <v>-25000</v>
      </c>
      <c r="Y824" s="148" cm="1">
        <f t="array" aca="1" ref="Y824" ca="1">-Y823*INDIRECT(Y816)</f>
        <v>-25000</v>
      </c>
      <c r="Z824" s="148" cm="1">
        <f t="array" aca="1" ref="Z824" ca="1">-Z823*INDIRECT(Z816)</f>
        <v>-25000</v>
      </c>
      <c r="AA824" s="148" cm="1">
        <f t="array" aca="1" ref="AA824" ca="1">-AA823*INDIRECT(AA816)</f>
        <v>-25000</v>
      </c>
      <c r="AB824" s="148" cm="1">
        <f t="array" aca="1" ref="AB824" ca="1">-AB823*INDIRECT(AB816)</f>
        <v>-25000</v>
      </c>
      <c r="AC824" s="148" cm="1">
        <f t="array" aca="1" ref="AC824" ca="1">-AC823*INDIRECT(AC816)</f>
        <v>-25000</v>
      </c>
      <c r="AD824" s="148" cm="1">
        <f t="array" aca="1" ref="AD824" ca="1">-AD823*INDIRECT(AD816)</f>
        <v>-25000</v>
      </c>
      <c r="AE824" s="148" cm="1">
        <f t="array" aca="1" ref="AE824" ca="1">-AE823*INDIRECT(AE816)</f>
        <v>-25000</v>
      </c>
      <c r="AF824" s="148" cm="1">
        <f t="array" aca="1" ref="AF824" ca="1">-AF823*INDIRECT(AF816)</f>
        <v>-25000</v>
      </c>
      <c r="AG824" s="148" cm="1">
        <f t="array" aca="1" ref="AG824" ca="1">-AG823*INDIRECT(AG816)</f>
        <v>-25000</v>
      </c>
      <c r="AH824" s="148" cm="1">
        <f t="array" aca="1" ref="AH824" ca="1">-AH823*INDIRECT(AH816)</f>
        <v>-25000</v>
      </c>
      <c r="AI824" s="148" cm="1">
        <f t="array" aca="1" ref="AI824" ca="1">-AI823*INDIRECT(AI816)</f>
        <v>-25000</v>
      </c>
      <c r="AJ824" s="148" cm="1">
        <f t="array" aca="1" ref="AJ824" ca="1">-AJ823*INDIRECT(AJ816)</f>
        <v>-25000</v>
      </c>
      <c r="AK824" s="148" cm="1">
        <f t="array" aca="1" ref="AK824" ca="1">-AK823*INDIRECT(AK816)</f>
        <v>-25000</v>
      </c>
      <c r="AL824" s="148" cm="1">
        <f t="array" aca="1" ref="AL824" ca="1">-AL823*INDIRECT(AL816)</f>
        <v>-25000</v>
      </c>
      <c r="AM824" s="148" cm="1">
        <f t="array" aca="1" ref="AM824" ca="1">-AM823*INDIRECT(AM816)</f>
        <v>-25000</v>
      </c>
      <c r="AN824" s="148" cm="1">
        <f t="array" aca="1" ref="AN824" ca="1">-AN823*INDIRECT(AN816)</f>
        <v>-25000</v>
      </c>
      <c r="AO824" s="148" cm="1">
        <f t="array" aca="1" ref="AO824" ca="1">-AO823*INDIRECT(AO816)</f>
        <v>-25000</v>
      </c>
      <c r="AP824" s="148" cm="1">
        <f t="array" aca="1" ref="AP824" ca="1">-AP823*INDIRECT(AP816)</f>
        <v>-25000</v>
      </c>
      <c r="AQ824" s="148" cm="1">
        <f t="array" aca="1" ref="AQ824" ca="1">-AQ823*INDIRECT(AQ816)</f>
        <v>-25000</v>
      </c>
      <c r="AR824" s="148" cm="1">
        <f t="array" aca="1" ref="AR824" ca="1">-AR823*INDIRECT(AR816)</f>
        <v>-25000</v>
      </c>
      <c r="AS824" s="148" cm="1">
        <f t="array" aca="1" ref="AS824" ca="1">-AS823*INDIRECT(AS816)</f>
        <v>-25000</v>
      </c>
      <c r="AT824" s="148" cm="1">
        <f t="array" aca="1" ref="AT824" ca="1">-AT823*INDIRECT(AT816)</f>
        <v>-25000</v>
      </c>
      <c r="AU824" s="148" cm="1">
        <f t="array" aca="1" ref="AU824" ca="1">-AU823*INDIRECT(AU816)</f>
        <v>-25000</v>
      </c>
      <c r="AV824" s="148" cm="1">
        <f t="array" aca="1" ref="AV824" ca="1">-AV823*INDIRECT(AV816)</f>
        <v>-25000</v>
      </c>
      <c r="AW824" s="148" cm="1">
        <f t="array" aca="1" ref="AW824" ca="1">-AW823*INDIRECT(AW816)</f>
        <v>-25000</v>
      </c>
      <c r="AX824" s="148" cm="1">
        <f t="array" aca="1" ref="AX824" ca="1">-AX823*INDIRECT(AX816)</f>
        <v>-25000</v>
      </c>
      <c r="AY824" s="148" cm="1">
        <f t="array" aca="1" ref="AY824" ca="1">-AY823*INDIRECT(AY816)</f>
        <v>-25000</v>
      </c>
      <c r="AZ824" s="148" cm="1">
        <f t="array" aca="1" ref="AZ824" ca="1">-AZ823*INDIRECT(AZ816)</f>
        <v>-25000</v>
      </c>
      <c r="BA824" s="148" cm="1">
        <f t="array" aca="1" ref="BA824" ca="1">-BA823*INDIRECT(BA816)</f>
        <v>-25000</v>
      </c>
      <c r="BB824" s="148" cm="1">
        <f t="array" aca="1" ref="BB824" ca="1">-BB823*INDIRECT(BB816)</f>
        <v>-25000</v>
      </c>
      <c r="BC824" s="148" cm="1">
        <f t="array" aca="1" ref="BC824" ca="1">-BC823*INDIRECT(BC816)</f>
        <v>-25000</v>
      </c>
      <c r="BD824" s="148" cm="1">
        <f t="array" aca="1" ref="BD824" ca="1">-BD823*INDIRECT(BD816)</f>
        <v>-25000</v>
      </c>
      <c r="BE824" s="148" cm="1">
        <f t="array" aca="1" ref="BE824" ca="1">-BE823*INDIRECT(BE816)</f>
        <v>-25000</v>
      </c>
      <c r="BF824" s="148" cm="1">
        <f t="array" aca="1" ref="BF824" ca="1">-BF823*INDIRECT(BF816)</f>
        <v>-25000</v>
      </c>
      <c r="BG824" s="148" cm="1">
        <f t="array" aca="1" ref="BG824" ca="1">-BG823*INDIRECT(BG816)</f>
        <v>-25000</v>
      </c>
      <c r="BH824" s="148" cm="1">
        <f t="array" aca="1" ref="BH824" ca="1">-BH823*INDIRECT(BH816)</f>
        <v>-25000</v>
      </c>
      <c r="BI824" s="148" cm="1">
        <f t="array" aca="1" ref="BI824" ca="1">-BI823*INDIRECT(BI816)</f>
        <v>-25000</v>
      </c>
      <c r="BJ824" s="148" cm="1">
        <f t="array" aca="1" ref="BJ824" ca="1">-BJ823*INDIRECT(BJ816)</f>
        <v>-25000</v>
      </c>
      <c r="BK824" s="148" cm="1">
        <f t="array" aca="1" ref="BK824" ca="1">-BK823*INDIRECT(BK816)</f>
        <v>-25000</v>
      </c>
      <c r="BL824" s="148" cm="1">
        <f t="array" aca="1" ref="BL824" ca="1">-BL823*INDIRECT(BL816)</f>
        <v>-25000</v>
      </c>
      <c r="BM824" s="148" cm="1">
        <f t="array" aca="1" ref="BM824" ca="1">-BM823*INDIRECT(BM816)</f>
        <v>-25000</v>
      </c>
      <c r="BN824" s="148" cm="1">
        <f t="array" aca="1" ref="BN824" ca="1">-BN823*INDIRECT(BN816)</f>
        <v>-25000</v>
      </c>
      <c r="BO824" s="148" cm="1">
        <f t="array" aca="1" ref="BO824" ca="1">-BO823*INDIRECT(BO816)</f>
        <v>-25000</v>
      </c>
      <c r="BP824" s="148" cm="1">
        <f t="array" aca="1" ref="BP824" ca="1">-BP823*INDIRECT(BP816)</f>
        <v>-25000</v>
      </c>
      <c r="BQ824" s="148" cm="1">
        <f t="array" aca="1" ref="BQ824" ca="1">-BQ823*INDIRECT(BQ816)</f>
        <v>-25000</v>
      </c>
      <c r="BR824" s="148" cm="1">
        <f t="array" aca="1" ref="BR824" ca="1">-BR823*INDIRECT(BR816)</f>
        <v>-25000</v>
      </c>
      <c r="BS824" s="148" cm="1">
        <f t="array" aca="1" ref="BS824" ca="1">-BS823*INDIRECT(BS816)</f>
        <v>-25000</v>
      </c>
      <c r="BT824" s="148" cm="1">
        <f t="array" aca="1" ref="BT824" ca="1">-BT823*INDIRECT(BT816)</f>
        <v>-25000</v>
      </c>
      <c r="BU824" s="148" cm="1">
        <f t="array" aca="1" ref="BU824" ca="1">-BU823*INDIRECT(BU816)</f>
        <v>-25000</v>
      </c>
      <c r="BV824" s="148" cm="1">
        <f t="array" aca="1" ref="BV824" ca="1">-BV823*INDIRECT(BV816)</f>
        <v>-25000</v>
      </c>
      <c r="BW824" s="148" cm="1">
        <f t="array" aca="1" ref="BW824" ca="1">-BW823*INDIRECT(BW816)</f>
        <v>-25000</v>
      </c>
      <c r="BX824" s="148" cm="1">
        <f t="array" aca="1" ref="BX824" ca="1">-BX823*INDIRECT(BX816)</f>
        <v>-25000</v>
      </c>
      <c r="BY824" s="148" cm="1">
        <f t="array" aca="1" ref="BY824" ca="1">-BY823*INDIRECT(BY816)</f>
        <v>-25000</v>
      </c>
      <c r="BZ824" s="148" cm="1">
        <f t="array" aca="1" ref="BZ824" ca="1">-BZ823*INDIRECT(BZ816)</f>
        <v>-25000</v>
      </c>
      <c r="CA824" s="148" cm="1">
        <f t="array" aca="1" ref="CA824" ca="1">-CA823*INDIRECT(CA816)</f>
        <v>-25000</v>
      </c>
      <c r="CB824" s="148" cm="1">
        <f t="array" aca="1" ref="CB824" ca="1">-CB823*INDIRECT(CB816)</f>
        <v>-25000</v>
      </c>
      <c r="CC824" s="148" cm="1">
        <f t="array" aca="1" ref="CC824" ca="1">-CC823*INDIRECT(CC816)</f>
        <v>-25000</v>
      </c>
      <c r="CD824" s="148" cm="1">
        <f t="array" aca="1" ref="CD824" ca="1">-CD823*INDIRECT(CD816)</f>
        <v>-25000</v>
      </c>
      <c r="CE824" s="148" cm="1">
        <f t="array" aca="1" ref="CE824" ca="1">-CE823*INDIRECT(CE816)</f>
        <v>-25000</v>
      </c>
      <c r="CF824" s="148" cm="1">
        <f t="array" aca="1" ref="CF824" ca="1">-CF823*INDIRECT(CF816)</f>
        <v>-25000</v>
      </c>
      <c r="CG824" s="148" cm="1">
        <f t="array" aca="1" ref="CG824" ca="1">-CG823*INDIRECT(CG816)</f>
        <v>-25000</v>
      </c>
      <c r="CH824" s="148" cm="1">
        <f t="array" aca="1" ref="CH824" ca="1">-CH823*INDIRECT(CH816)</f>
        <v>-25000</v>
      </c>
      <c r="CI824" s="148" cm="1">
        <f t="array" aca="1" ref="CI824" ca="1">-CI823*INDIRECT(CI816)</f>
        <v>-25000</v>
      </c>
      <c r="CJ824" s="148" cm="1">
        <f t="array" aca="1" ref="CJ824" ca="1">-CJ823*INDIRECT(CJ816)</f>
        <v>-25000</v>
      </c>
      <c r="CK824" s="148" cm="1">
        <f t="array" aca="1" ref="CK824" ca="1">-CK823*INDIRECT(CK816)</f>
        <v>-25000</v>
      </c>
      <c r="CL824" s="148" cm="1">
        <f t="array" aca="1" ref="CL824" ca="1">-CL823*INDIRECT(CL816)</f>
        <v>-25000</v>
      </c>
      <c r="CN824" s="78"/>
      <c r="CO824" s="148" t="e" cm="1">
        <f t="array" aca="1" ref="CO824" ca="1">-CO823*INDIRECT(CO816)</f>
        <v>#N/A</v>
      </c>
      <c r="CP824" s="148" t="e" cm="1">
        <f t="array" aca="1" ref="CP824" ca="1">-CP823*INDIRECT(CP816)</f>
        <v>#N/A</v>
      </c>
      <c r="CQ824" s="148" t="e" cm="1">
        <f t="array" aca="1" ref="CQ824" ca="1">-CQ823*INDIRECT(CQ816)</f>
        <v>#N/A</v>
      </c>
      <c r="CR824" s="148" t="e" cm="1">
        <f t="array" aca="1" ref="CR824" ca="1">-CR823*INDIRECT(CR816)</f>
        <v>#N/A</v>
      </c>
      <c r="CS824" s="148" t="e" cm="1">
        <f t="array" aca="1" ref="CS824" ca="1">-CS823*INDIRECT(CS816)</f>
        <v>#N/A</v>
      </c>
      <c r="CT824" s="148" t="e" cm="1">
        <f t="array" aca="1" ref="CT824" ca="1">-CT823*INDIRECT(CT816)</f>
        <v>#N/A</v>
      </c>
      <c r="CU824" s="148" t="e" cm="1">
        <f t="array" aca="1" ref="CU824" ca="1">-CU823*INDIRECT(CU816)</f>
        <v>#N/A</v>
      </c>
      <c r="CV824" s="148" t="e" cm="1">
        <f t="array" aca="1" ref="CV824" ca="1">-CV823*INDIRECT(CV816)</f>
        <v>#N/A</v>
      </c>
      <c r="CW824" s="148" t="e" cm="1">
        <f t="array" aca="1" ref="CW824" ca="1">-CW823*INDIRECT(CW816)</f>
        <v>#N/A</v>
      </c>
      <c r="CX824" s="148" t="e" cm="1">
        <f t="array" aca="1" ref="CX824" ca="1">-CX823*INDIRECT(CX816)</f>
        <v>#N/A</v>
      </c>
      <c r="CY824" s="148" t="e" cm="1">
        <f t="array" aca="1" ref="CY824" ca="1">-CY823*INDIRECT(CY816)</f>
        <v>#N/A</v>
      </c>
      <c r="CZ824" s="148" t="e" cm="1">
        <f t="array" aca="1" ref="CZ824" ca="1">-CZ823*INDIRECT(CZ816)</f>
        <v>#N/A</v>
      </c>
      <c r="DA824" s="148" t="e" cm="1">
        <f t="array" aca="1" ref="DA824" ca="1">-DA823*INDIRECT(DA816)</f>
        <v>#N/A</v>
      </c>
      <c r="DB824" s="148" t="e" cm="1">
        <f t="array" aca="1" ref="DB824" ca="1">-DB823*INDIRECT(DB816)</f>
        <v>#N/A</v>
      </c>
      <c r="DC824" s="148" t="e" cm="1">
        <f t="array" aca="1" ref="DC824" ca="1">-DC823*INDIRECT(DC816)</f>
        <v>#N/A</v>
      </c>
      <c r="DD824" s="148" t="e" cm="1">
        <f t="array" aca="1" ref="DD824" ca="1">-DD823*INDIRECT(DD816)</f>
        <v>#N/A</v>
      </c>
      <c r="DE824" s="148" t="e" cm="1">
        <f t="array" aca="1" ref="DE824" ca="1">-DE823*INDIRECT(DE816)</f>
        <v>#N/A</v>
      </c>
      <c r="DF824" s="148" t="e" cm="1">
        <f t="array" aca="1" ref="DF824" ca="1">-DF823*INDIRECT(DF816)</f>
        <v>#N/A</v>
      </c>
      <c r="DG824" s="148" t="e" cm="1">
        <f t="array" aca="1" ref="DG824" ca="1">-DG823*INDIRECT(DG816)</f>
        <v>#N/A</v>
      </c>
      <c r="DH824" s="148" t="e" cm="1">
        <f t="array" aca="1" ref="DH824" ca="1">-DH823*INDIRECT(DH816)</f>
        <v>#N/A</v>
      </c>
      <c r="DI824" s="148" t="e" cm="1">
        <f t="array" aca="1" ref="DI824" ca="1">-DI823*INDIRECT(DI816)</f>
        <v>#N/A</v>
      </c>
      <c r="DJ824" s="148" t="e" cm="1">
        <f t="array" aca="1" ref="DJ824" ca="1">-DJ823*INDIRECT(DJ816)</f>
        <v>#N/A</v>
      </c>
      <c r="DK824" s="148" t="e" cm="1">
        <f t="array" aca="1" ref="DK824" ca="1">-DK823*INDIRECT(DK816)</f>
        <v>#N/A</v>
      </c>
      <c r="DL824" s="148" t="e" cm="1">
        <f t="array" aca="1" ref="DL824" ca="1">-DL823*INDIRECT(DL816)</f>
        <v>#N/A</v>
      </c>
    </row>
    <row r="825" spans="1:116" x14ac:dyDescent="0.35">
      <c r="B825" t="s">
        <v>244</v>
      </c>
      <c r="D825" t="s">
        <v>799</v>
      </c>
      <c r="E825" s="8" t="str">
        <f t="shared" si="938"/>
        <v>825 DCV-S</v>
      </c>
      <c r="G825" s="145" t="str">
        <f>"$ cost/"&amp;G832</f>
        <v>$ cost/primary unit</v>
      </c>
      <c r="H825" s="12"/>
      <c r="I825" s="60"/>
      <c r="J825" s="60"/>
      <c r="R825" s="9"/>
      <c r="S825" s="149"/>
      <c r="T825" s="149"/>
      <c r="U825" s="149"/>
      <c r="V825" s="149"/>
      <c r="W825" s="149"/>
      <c r="X825" s="149"/>
      <c r="Y825" s="149"/>
      <c r="Z825" s="149"/>
      <c r="AA825" s="149"/>
      <c r="AB825" s="149"/>
      <c r="AC825" s="149"/>
      <c r="AD825" s="149"/>
      <c r="AE825" s="149"/>
      <c r="AF825" s="149"/>
      <c r="AG825" s="149"/>
      <c r="AH825" s="149"/>
      <c r="AI825" s="149"/>
      <c r="AJ825" s="149"/>
      <c r="AK825" s="149"/>
      <c r="AL825" s="149"/>
      <c r="AM825" s="149"/>
      <c r="AN825" s="149"/>
      <c r="AO825" s="149"/>
      <c r="AP825" s="149"/>
      <c r="AQ825" s="149"/>
      <c r="AR825" s="149"/>
      <c r="AS825" s="149"/>
      <c r="AT825" s="149"/>
      <c r="AU825" s="149"/>
      <c r="AV825" s="149"/>
      <c r="AW825" s="149"/>
      <c r="AX825" s="149"/>
      <c r="AY825" s="149"/>
      <c r="AZ825" s="149"/>
      <c r="BA825" s="149"/>
      <c r="BB825" s="149"/>
      <c r="BC825" s="149"/>
      <c r="BD825" s="149"/>
      <c r="BE825" s="149"/>
      <c r="BF825" s="149"/>
      <c r="BG825" s="149"/>
      <c r="BH825" s="149"/>
      <c r="BI825" s="149"/>
      <c r="BJ825" s="149"/>
      <c r="BK825" s="149"/>
      <c r="BL825" s="149"/>
      <c r="BM825" s="149"/>
      <c r="BN825" s="149"/>
      <c r="BO825" s="149"/>
      <c r="BP825" s="149"/>
      <c r="BQ825" s="149"/>
      <c r="BR825" s="149"/>
      <c r="BS825" s="149"/>
      <c r="BT825" s="149"/>
      <c r="BU825" s="149"/>
      <c r="BV825" s="149"/>
      <c r="BW825" s="149"/>
      <c r="BX825" s="149"/>
      <c r="BY825" s="149"/>
      <c r="BZ825" s="149"/>
      <c r="CA825" s="149"/>
      <c r="CB825" s="149"/>
      <c r="CC825" s="149"/>
      <c r="CD825" s="149"/>
      <c r="CE825" s="149"/>
      <c r="CF825" s="149"/>
      <c r="CG825" s="149"/>
      <c r="CH825" s="149"/>
      <c r="CI825" s="149"/>
      <c r="CJ825" s="149"/>
      <c r="CK825" s="149"/>
      <c r="CL825" s="149"/>
      <c r="CN825" s="60"/>
      <c r="CO825" s="149"/>
      <c r="CP825" s="149"/>
      <c r="CQ825" s="149"/>
      <c r="CR825" s="149"/>
      <c r="CS825" s="149"/>
      <c r="CT825" s="149"/>
      <c r="CU825" s="149"/>
      <c r="CV825" s="149"/>
      <c r="CW825" s="149"/>
      <c r="CX825" s="149"/>
      <c r="CY825" s="149"/>
      <c r="CZ825" s="149"/>
      <c r="DA825" s="149"/>
      <c r="DB825" s="149"/>
      <c r="DC825" s="149"/>
      <c r="DD825" s="149"/>
      <c r="DE825" s="149"/>
      <c r="DF825" s="149"/>
      <c r="DG825" s="149"/>
      <c r="DH825" s="149"/>
      <c r="DI825" s="149"/>
      <c r="DJ825" s="149"/>
      <c r="DK825" s="149"/>
      <c r="DL825" s="149"/>
    </row>
    <row r="826" spans="1:116" x14ac:dyDescent="0.35">
      <c r="D826" t="s">
        <v>799</v>
      </c>
      <c r="E826" s="8" t="str">
        <f t="shared" si="938"/>
        <v>826 DCV-S</v>
      </c>
      <c r="G826" s="126" t="str">
        <f>SUBSTITUTE(G823,":","")&amp;" - "&amp;G831</f>
        <v>DC volume driven  - (Primary label)</v>
      </c>
      <c r="H826" s="12"/>
      <c r="I826" s="60"/>
      <c r="J826" s="60"/>
      <c r="K826" s="33">
        <f t="shared" ref="K826:P826" ca="1" si="973">SUMIF($3:$3,K$2,826:826)</f>
        <v>-180000</v>
      </c>
      <c r="L826" s="33">
        <f t="shared" ca="1" si="973"/>
        <v>-180000</v>
      </c>
      <c r="M826" s="33">
        <f t="shared" ca="1" si="973"/>
        <v>-180000</v>
      </c>
      <c r="N826" s="33">
        <f t="shared" ca="1" si="973"/>
        <v>-180000</v>
      </c>
      <c r="O826" s="33">
        <f t="shared" ca="1" si="973"/>
        <v>-180000</v>
      </c>
      <c r="P826" s="33">
        <f t="shared" ca="1" si="973"/>
        <v>-180000</v>
      </c>
      <c r="R826" s="33"/>
      <c r="S826" s="77" cm="1">
        <f t="array" aca="1" ref="S826" ca="1">INDIRECT(S815)+S824</f>
        <v>-15000</v>
      </c>
      <c r="T826" s="77" cm="1">
        <f t="array" aca="1" ref="T826" ca="1">INDIRECT(T815)+T824</f>
        <v>-15000</v>
      </c>
      <c r="U826" s="77" cm="1">
        <f t="array" aca="1" ref="U826" ca="1">INDIRECT(U815)+U824</f>
        <v>-15000</v>
      </c>
      <c r="V826" s="77" cm="1">
        <f t="array" aca="1" ref="V826" ca="1">INDIRECT(V815)+V824</f>
        <v>-15000</v>
      </c>
      <c r="W826" s="77" cm="1">
        <f t="array" aca="1" ref="W826" ca="1">INDIRECT(W815)+W824</f>
        <v>-15000</v>
      </c>
      <c r="X826" s="77" cm="1">
        <f t="array" aca="1" ref="X826" ca="1">INDIRECT(X815)+X824</f>
        <v>-15000</v>
      </c>
      <c r="Y826" s="77" cm="1">
        <f t="array" aca="1" ref="Y826" ca="1">INDIRECT(Y815)+Y824</f>
        <v>-15000</v>
      </c>
      <c r="Z826" s="77" cm="1">
        <f t="array" aca="1" ref="Z826" ca="1">INDIRECT(Z815)+Z824</f>
        <v>-15000</v>
      </c>
      <c r="AA826" s="77" cm="1">
        <f t="array" aca="1" ref="AA826" ca="1">INDIRECT(AA815)+AA824</f>
        <v>-15000</v>
      </c>
      <c r="AB826" s="77" cm="1">
        <f t="array" aca="1" ref="AB826" ca="1">INDIRECT(AB815)+AB824</f>
        <v>-15000</v>
      </c>
      <c r="AC826" s="77" cm="1">
        <f t="array" aca="1" ref="AC826" ca="1">INDIRECT(AC815)+AC824</f>
        <v>-15000</v>
      </c>
      <c r="AD826" s="77" cm="1">
        <f t="array" aca="1" ref="AD826" ca="1">INDIRECT(AD815)+AD824</f>
        <v>-15000</v>
      </c>
      <c r="AE826" s="77" cm="1">
        <f t="array" aca="1" ref="AE826" ca="1">INDIRECT(AE815)+AE824</f>
        <v>-15000</v>
      </c>
      <c r="AF826" s="77" cm="1">
        <f t="array" aca="1" ref="AF826" ca="1">INDIRECT(AF815)+AF824</f>
        <v>-15000</v>
      </c>
      <c r="AG826" s="77" cm="1">
        <f t="array" aca="1" ref="AG826" ca="1">INDIRECT(AG815)+AG824</f>
        <v>-15000</v>
      </c>
      <c r="AH826" s="77" cm="1">
        <f t="array" aca="1" ref="AH826" ca="1">INDIRECT(AH815)+AH824</f>
        <v>-15000</v>
      </c>
      <c r="AI826" s="77" cm="1">
        <f t="array" aca="1" ref="AI826" ca="1">INDIRECT(AI815)+AI824</f>
        <v>-15000</v>
      </c>
      <c r="AJ826" s="77" cm="1">
        <f t="array" aca="1" ref="AJ826" ca="1">INDIRECT(AJ815)+AJ824</f>
        <v>-15000</v>
      </c>
      <c r="AK826" s="77" cm="1">
        <f t="array" aca="1" ref="AK826" ca="1">INDIRECT(AK815)+AK824</f>
        <v>-15000</v>
      </c>
      <c r="AL826" s="77" cm="1">
        <f t="array" aca="1" ref="AL826" ca="1">INDIRECT(AL815)+AL824</f>
        <v>-15000</v>
      </c>
      <c r="AM826" s="77" cm="1">
        <f t="array" aca="1" ref="AM826" ca="1">INDIRECT(AM815)+AM824</f>
        <v>-15000</v>
      </c>
      <c r="AN826" s="77" cm="1">
        <f t="array" aca="1" ref="AN826" ca="1">INDIRECT(AN815)+AN824</f>
        <v>-15000</v>
      </c>
      <c r="AO826" s="77" cm="1">
        <f t="array" aca="1" ref="AO826" ca="1">INDIRECT(AO815)+AO824</f>
        <v>-15000</v>
      </c>
      <c r="AP826" s="77" cm="1">
        <f t="array" aca="1" ref="AP826" ca="1">INDIRECT(AP815)+AP824</f>
        <v>-15000</v>
      </c>
      <c r="AQ826" s="77" cm="1">
        <f t="array" aca="1" ref="AQ826" ca="1">INDIRECT(AQ815)+AQ824</f>
        <v>-15000</v>
      </c>
      <c r="AR826" s="77" cm="1">
        <f t="array" aca="1" ref="AR826" ca="1">INDIRECT(AR815)+AR824</f>
        <v>-15000</v>
      </c>
      <c r="AS826" s="77" cm="1">
        <f t="array" aca="1" ref="AS826" ca="1">INDIRECT(AS815)+AS824</f>
        <v>-15000</v>
      </c>
      <c r="AT826" s="77" cm="1">
        <f t="array" aca="1" ref="AT826" ca="1">INDIRECT(AT815)+AT824</f>
        <v>-15000</v>
      </c>
      <c r="AU826" s="77" cm="1">
        <f t="array" aca="1" ref="AU826" ca="1">INDIRECT(AU815)+AU824</f>
        <v>-15000</v>
      </c>
      <c r="AV826" s="77" cm="1">
        <f t="array" aca="1" ref="AV826" ca="1">INDIRECT(AV815)+AV824</f>
        <v>-15000</v>
      </c>
      <c r="AW826" s="77" cm="1">
        <f t="array" aca="1" ref="AW826" ca="1">INDIRECT(AW815)+AW824</f>
        <v>-15000</v>
      </c>
      <c r="AX826" s="77" cm="1">
        <f t="array" aca="1" ref="AX826" ca="1">INDIRECT(AX815)+AX824</f>
        <v>-15000</v>
      </c>
      <c r="AY826" s="77" cm="1">
        <f t="array" aca="1" ref="AY826" ca="1">INDIRECT(AY815)+AY824</f>
        <v>-15000</v>
      </c>
      <c r="AZ826" s="77" cm="1">
        <f t="array" aca="1" ref="AZ826" ca="1">INDIRECT(AZ815)+AZ824</f>
        <v>-15000</v>
      </c>
      <c r="BA826" s="77" cm="1">
        <f t="array" aca="1" ref="BA826" ca="1">INDIRECT(BA815)+BA824</f>
        <v>-15000</v>
      </c>
      <c r="BB826" s="77" cm="1">
        <f t="array" aca="1" ref="BB826" ca="1">INDIRECT(BB815)+BB824</f>
        <v>-15000</v>
      </c>
      <c r="BC826" s="77" cm="1">
        <f t="array" aca="1" ref="BC826" ca="1">INDIRECT(BC815)+BC824</f>
        <v>-15000</v>
      </c>
      <c r="BD826" s="77" cm="1">
        <f t="array" aca="1" ref="BD826" ca="1">INDIRECT(BD815)+BD824</f>
        <v>-15000</v>
      </c>
      <c r="BE826" s="77" cm="1">
        <f t="array" aca="1" ref="BE826" ca="1">INDIRECT(BE815)+BE824</f>
        <v>-15000</v>
      </c>
      <c r="BF826" s="77" cm="1">
        <f t="array" aca="1" ref="BF826" ca="1">INDIRECT(BF815)+BF824</f>
        <v>-15000</v>
      </c>
      <c r="BG826" s="77" cm="1">
        <f t="array" aca="1" ref="BG826" ca="1">INDIRECT(BG815)+BG824</f>
        <v>-15000</v>
      </c>
      <c r="BH826" s="77" cm="1">
        <f t="array" aca="1" ref="BH826" ca="1">INDIRECT(BH815)+BH824</f>
        <v>-15000</v>
      </c>
      <c r="BI826" s="77" cm="1">
        <f t="array" aca="1" ref="BI826" ca="1">INDIRECT(BI815)+BI824</f>
        <v>-15000</v>
      </c>
      <c r="BJ826" s="77" cm="1">
        <f t="array" aca="1" ref="BJ826" ca="1">INDIRECT(BJ815)+BJ824</f>
        <v>-15000</v>
      </c>
      <c r="BK826" s="77" cm="1">
        <f t="array" aca="1" ref="BK826" ca="1">INDIRECT(BK815)+BK824</f>
        <v>-15000</v>
      </c>
      <c r="BL826" s="77" cm="1">
        <f t="array" aca="1" ref="BL826" ca="1">INDIRECT(BL815)+BL824</f>
        <v>-15000</v>
      </c>
      <c r="BM826" s="77" cm="1">
        <f t="array" aca="1" ref="BM826" ca="1">INDIRECT(BM815)+BM824</f>
        <v>-15000</v>
      </c>
      <c r="BN826" s="77" cm="1">
        <f t="array" aca="1" ref="BN826" ca="1">INDIRECT(BN815)+BN824</f>
        <v>-15000</v>
      </c>
      <c r="BO826" s="77" cm="1">
        <f t="array" aca="1" ref="BO826" ca="1">INDIRECT(BO815)+BO824</f>
        <v>-15000</v>
      </c>
      <c r="BP826" s="77" cm="1">
        <f t="array" aca="1" ref="BP826" ca="1">INDIRECT(BP815)+BP824</f>
        <v>-15000</v>
      </c>
      <c r="BQ826" s="77" cm="1">
        <f t="array" aca="1" ref="BQ826" ca="1">INDIRECT(BQ815)+BQ824</f>
        <v>-15000</v>
      </c>
      <c r="BR826" s="77" cm="1">
        <f t="array" aca="1" ref="BR826" ca="1">INDIRECT(BR815)+BR824</f>
        <v>-15000</v>
      </c>
      <c r="BS826" s="77" cm="1">
        <f t="array" aca="1" ref="BS826" ca="1">INDIRECT(BS815)+BS824</f>
        <v>-15000</v>
      </c>
      <c r="BT826" s="77" cm="1">
        <f t="array" aca="1" ref="BT826" ca="1">INDIRECT(BT815)+BT824</f>
        <v>-15000</v>
      </c>
      <c r="BU826" s="77" cm="1">
        <f t="array" aca="1" ref="BU826" ca="1">INDIRECT(BU815)+BU824</f>
        <v>-15000</v>
      </c>
      <c r="BV826" s="77" cm="1">
        <f t="array" aca="1" ref="BV826" ca="1">INDIRECT(BV815)+BV824</f>
        <v>-15000</v>
      </c>
      <c r="BW826" s="77" cm="1">
        <f t="array" aca="1" ref="BW826" ca="1">INDIRECT(BW815)+BW824</f>
        <v>-15000</v>
      </c>
      <c r="BX826" s="77" cm="1">
        <f t="array" aca="1" ref="BX826" ca="1">INDIRECT(BX815)+BX824</f>
        <v>-15000</v>
      </c>
      <c r="BY826" s="77" cm="1">
        <f t="array" aca="1" ref="BY826" ca="1">INDIRECT(BY815)+BY824</f>
        <v>-15000</v>
      </c>
      <c r="BZ826" s="77" cm="1">
        <f t="array" aca="1" ref="BZ826" ca="1">INDIRECT(BZ815)+BZ824</f>
        <v>-15000</v>
      </c>
      <c r="CA826" s="77" cm="1">
        <f t="array" aca="1" ref="CA826" ca="1">INDIRECT(CA815)+CA824</f>
        <v>-15000</v>
      </c>
      <c r="CB826" s="77" cm="1">
        <f t="array" aca="1" ref="CB826" ca="1">INDIRECT(CB815)+CB824</f>
        <v>-15000</v>
      </c>
      <c r="CC826" s="77" cm="1">
        <f t="array" aca="1" ref="CC826" ca="1">INDIRECT(CC815)+CC824</f>
        <v>-15000</v>
      </c>
      <c r="CD826" s="77" cm="1">
        <f t="array" aca="1" ref="CD826" ca="1">INDIRECT(CD815)+CD824</f>
        <v>-15000</v>
      </c>
      <c r="CE826" s="77" cm="1">
        <f t="array" aca="1" ref="CE826" ca="1">INDIRECT(CE815)+CE824</f>
        <v>-15000</v>
      </c>
      <c r="CF826" s="77" cm="1">
        <f t="array" aca="1" ref="CF826" ca="1">INDIRECT(CF815)+CF824</f>
        <v>-15000</v>
      </c>
      <c r="CG826" s="77" cm="1">
        <f t="array" aca="1" ref="CG826" ca="1">INDIRECT(CG815)+CG824</f>
        <v>-15000</v>
      </c>
      <c r="CH826" s="77" cm="1">
        <f t="array" aca="1" ref="CH826" ca="1">INDIRECT(CH815)+CH824</f>
        <v>-15000</v>
      </c>
      <c r="CI826" s="77" cm="1">
        <f t="array" aca="1" ref="CI826" ca="1">INDIRECT(CI815)+CI824</f>
        <v>-15000</v>
      </c>
      <c r="CJ826" s="77" cm="1">
        <f t="array" aca="1" ref="CJ826" ca="1">INDIRECT(CJ815)+CJ824</f>
        <v>-15000</v>
      </c>
      <c r="CK826" s="77" cm="1">
        <f t="array" aca="1" ref="CK826" ca="1">INDIRECT(CK815)+CK824</f>
        <v>-15000</v>
      </c>
      <c r="CL826" s="77" cm="1">
        <f t="array" aca="1" ref="CL826" ca="1">INDIRECT(CL815)+CL824</f>
        <v>-15000</v>
      </c>
      <c r="CN826" s="60"/>
      <c r="CO826" s="77" t="e" cm="1">
        <f t="array" aca="1" ref="CO826" ca="1">INDIRECT(CO815)+CO824</f>
        <v>#N/A</v>
      </c>
      <c r="CP826" s="77" t="e" cm="1">
        <f t="array" aca="1" ref="CP826" ca="1">INDIRECT(CP815)+CP824</f>
        <v>#N/A</v>
      </c>
      <c r="CQ826" s="77" t="e" cm="1">
        <f t="array" aca="1" ref="CQ826" ca="1">INDIRECT(CQ815)+CQ824</f>
        <v>#N/A</v>
      </c>
      <c r="CR826" s="77" t="e" cm="1">
        <f t="array" aca="1" ref="CR826" ca="1">INDIRECT(CR815)+CR824</f>
        <v>#N/A</v>
      </c>
      <c r="CS826" s="77" t="e" cm="1">
        <f t="array" aca="1" ref="CS826" ca="1">INDIRECT(CS815)+CS824</f>
        <v>#N/A</v>
      </c>
      <c r="CT826" s="77" t="e" cm="1">
        <f t="array" aca="1" ref="CT826" ca="1">INDIRECT(CT815)+CT824</f>
        <v>#N/A</v>
      </c>
      <c r="CU826" s="77" t="e" cm="1">
        <f t="array" aca="1" ref="CU826" ca="1">INDIRECT(CU815)+CU824</f>
        <v>#N/A</v>
      </c>
      <c r="CV826" s="77" t="e" cm="1">
        <f t="array" aca="1" ref="CV826" ca="1">INDIRECT(CV815)+CV824</f>
        <v>#N/A</v>
      </c>
      <c r="CW826" s="77" t="e" cm="1">
        <f t="array" aca="1" ref="CW826" ca="1">INDIRECT(CW815)+CW824</f>
        <v>#N/A</v>
      </c>
      <c r="CX826" s="77" t="e" cm="1">
        <f t="array" aca="1" ref="CX826" ca="1">INDIRECT(CX815)+CX824</f>
        <v>#N/A</v>
      </c>
      <c r="CY826" s="77" t="e" cm="1">
        <f t="array" aca="1" ref="CY826" ca="1">INDIRECT(CY815)+CY824</f>
        <v>#N/A</v>
      </c>
      <c r="CZ826" s="77" t="e" cm="1">
        <f t="array" aca="1" ref="CZ826" ca="1">INDIRECT(CZ815)+CZ824</f>
        <v>#N/A</v>
      </c>
      <c r="DA826" s="77" t="e" cm="1">
        <f t="array" aca="1" ref="DA826" ca="1">INDIRECT(DA815)+DA824</f>
        <v>#N/A</v>
      </c>
      <c r="DB826" s="77" t="e" cm="1">
        <f t="array" aca="1" ref="DB826" ca="1">INDIRECT(DB815)+DB824</f>
        <v>#N/A</v>
      </c>
      <c r="DC826" s="77" t="e" cm="1">
        <f t="array" aca="1" ref="DC826" ca="1">INDIRECT(DC815)+DC824</f>
        <v>#N/A</v>
      </c>
      <c r="DD826" s="77" t="e" cm="1">
        <f t="array" aca="1" ref="DD826" ca="1">INDIRECT(DD815)+DD824</f>
        <v>#N/A</v>
      </c>
      <c r="DE826" s="77" t="e" cm="1">
        <f t="array" aca="1" ref="DE826" ca="1">INDIRECT(DE815)+DE824</f>
        <v>#N/A</v>
      </c>
      <c r="DF826" s="77" t="e" cm="1">
        <f t="array" aca="1" ref="DF826" ca="1">INDIRECT(DF815)+DF824</f>
        <v>#N/A</v>
      </c>
      <c r="DG826" s="77" t="e" cm="1">
        <f t="array" aca="1" ref="DG826" ca="1">INDIRECT(DG815)+DG824</f>
        <v>#N/A</v>
      </c>
      <c r="DH826" s="77" t="e" cm="1">
        <f t="array" aca="1" ref="DH826" ca="1">INDIRECT(DH815)+DH824</f>
        <v>#N/A</v>
      </c>
      <c r="DI826" s="77" t="e" cm="1">
        <f t="array" aca="1" ref="DI826" ca="1">INDIRECT(DI815)+DI824</f>
        <v>#N/A</v>
      </c>
      <c r="DJ826" s="77" t="e" cm="1">
        <f t="array" aca="1" ref="DJ826" ca="1">INDIRECT(DJ815)+DJ824</f>
        <v>#N/A</v>
      </c>
      <c r="DK826" s="77" t="e" cm="1">
        <f t="array" aca="1" ref="DK826" ca="1">INDIRECT(DK815)+DK824</f>
        <v>#N/A</v>
      </c>
      <c r="DL826" s="77" t="e" cm="1">
        <f t="array" aca="1" ref="DL826" ca="1">INDIRECT(DL815)+DL824</f>
        <v>#N/A</v>
      </c>
    </row>
    <row r="827" spans="1:116" x14ac:dyDescent="0.35">
      <c r="D827" t="s">
        <v>799</v>
      </c>
      <c r="E827" s="8" t="str">
        <f t="shared" si="938"/>
        <v>827 DCV-S</v>
      </c>
      <c r="G827" s="13"/>
      <c r="H827" s="12"/>
      <c r="I827" s="60"/>
      <c r="J827" s="60"/>
      <c r="K827" s="20">
        <f t="shared" ref="K827:P827" ca="1" si="974">AVERAGEIF($3:$3,K$2,827:827)</f>
        <v>-1.5</v>
      </c>
      <c r="L827" s="20">
        <f t="shared" ca="1" si="974"/>
        <v>-1.5</v>
      </c>
      <c r="M827" s="20">
        <f t="shared" ca="1" si="974"/>
        <v>-1.5</v>
      </c>
      <c r="N827" s="20">
        <f t="shared" ca="1" si="974"/>
        <v>-1.5</v>
      </c>
      <c r="O827" s="20">
        <f t="shared" ca="1" si="974"/>
        <v>-1.5</v>
      </c>
      <c r="P827" s="20">
        <f t="shared" ca="1" si="974"/>
        <v>-1.5</v>
      </c>
      <c r="R827" s="20"/>
      <c r="S827" s="150" cm="1">
        <f t="array" aca="1" ref="S827" ca="1">S826/INDIRECT(S815)</f>
        <v>-1.5</v>
      </c>
      <c r="T827" s="150" cm="1">
        <f t="array" aca="1" ref="T827" ca="1">T826/INDIRECT(T815)</f>
        <v>-1.5</v>
      </c>
      <c r="U827" s="150" cm="1">
        <f t="array" aca="1" ref="U827" ca="1">U826/INDIRECT(U815)</f>
        <v>-1.5</v>
      </c>
      <c r="V827" s="150" cm="1">
        <f t="array" aca="1" ref="V827" ca="1">V826/INDIRECT(V815)</f>
        <v>-1.5</v>
      </c>
      <c r="W827" s="150" cm="1">
        <f t="array" aca="1" ref="W827" ca="1">W826/INDIRECT(W815)</f>
        <v>-1.5</v>
      </c>
      <c r="X827" s="150" cm="1">
        <f t="array" aca="1" ref="X827" ca="1">X826/INDIRECT(X815)</f>
        <v>-1.5</v>
      </c>
      <c r="Y827" s="150" cm="1">
        <f t="array" aca="1" ref="Y827" ca="1">Y826/INDIRECT(Y815)</f>
        <v>-1.5</v>
      </c>
      <c r="Z827" s="150" cm="1">
        <f t="array" aca="1" ref="Z827" ca="1">Z826/INDIRECT(Z815)</f>
        <v>-1.5</v>
      </c>
      <c r="AA827" s="150" cm="1">
        <f t="array" aca="1" ref="AA827" ca="1">AA826/INDIRECT(AA815)</f>
        <v>-1.5</v>
      </c>
      <c r="AB827" s="150" cm="1">
        <f t="array" aca="1" ref="AB827" ca="1">AB826/INDIRECT(AB815)</f>
        <v>-1.5</v>
      </c>
      <c r="AC827" s="150" cm="1">
        <f t="array" aca="1" ref="AC827" ca="1">AC826/INDIRECT(AC815)</f>
        <v>-1.5</v>
      </c>
      <c r="AD827" s="150" cm="1">
        <f t="array" aca="1" ref="AD827" ca="1">AD826/INDIRECT(AD815)</f>
        <v>-1.5</v>
      </c>
      <c r="AE827" s="150" cm="1">
        <f t="array" aca="1" ref="AE827" ca="1">AE826/INDIRECT(AE815)</f>
        <v>-1.5</v>
      </c>
      <c r="AF827" s="150" cm="1">
        <f t="array" aca="1" ref="AF827" ca="1">AF826/INDIRECT(AF815)</f>
        <v>-1.5</v>
      </c>
      <c r="AG827" s="150" cm="1">
        <f t="array" aca="1" ref="AG827" ca="1">AG826/INDIRECT(AG815)</f>
        <v>-1.5</v>
      </c>
      <c r="AH827" s="150" cm="1">
        <f t="array" aca="1" ref="AH827" ca="1">AH826/INDIRECT(AH815)</f>
        <v>-1.5</v>
      </c>
      <c r="AI827" s="150" cm="1">
        <f t="array" aca="1" ref="AI827" ca="1">AI826/INDIRECT(AI815)</f>
        <v>-1.5</v>
      </c>
      <c r="AJ827" s="150" cm="1">
        <f t="array" aca="1" ref="AJ827" ca="1">AJ826/INDIRECT(AJ815)</f>
        <v>-1.5</v>
      </c>
      <c r="AK827" s="150" cm="1">
        <f t="array" aca="1" ref="AK827" ca="1">AK826/INDIRECT(AK815)</f>
        <v>-1.5</v>
      </c>
      <c r="AL827" s="150" cm="1">
        <f t="array" aca="1" ref="AL827" ca="1">AL826/INDIRECT(AL815)</f>
        <v>-1.5</v>
      </c>
      <c r="AM827" s="150" cm="1">
        <f t="array" aca="1" ref="AM827" ca="1">AM826/INDIRECT(AM815)</f>
        <v>-1.5</v>
      </c>
      <c r="AN827" s="150" cm="1">
        <f t="array" aca="1" ref="AN827" ca="1">AN826/INDIRECT(AN815)</f>
        <v>-1.5</v>
      </c>
      <c r="AO827" s="150" cm="1">
        <f t="array" aca="1" ref="AO827" ca="1">AO826/INDIRECT(AO815)</f>
        <v>-1.5</v>
      </c>
      <c r="AP827" s="150" cm="1">
        <f t="array" aca="1" ref="AP827" ca="1">AP826/INDIRECT(AP815)</f>
        <v>-1.5</v>
      </c>
      <c r="AQ827" s="150" cm="1">
        <f t="array" aca="1" ref="AQ827" ca="1">AQ826/INDIRECT(AQ815)</f>
        <v>-1.5</v>
      </c>
      <c r="AR827" s="150" cm="1">
        <f t="array" aca="1" ref="AR827" ca="1">AR826/INDIRECT(AR815)</f>
        <v>-1.5</v>
      </c>
      <c r="AS827" s="150" cm="1">
        <f t="array" aca="1" ref="AS827" ca="1">AS826/INDIRECT(AS815)</f>
        <v>-1.5</v>
      </c>
      <c r="AT827" s="150" cm="1">
        <f t="array" aca="1" ref="AT827" ca="1">AT826/INDIRECT(AT815)</f>
        <v>-1.5</v>
      </c>
      <c r="AU827" s="150" cm="1">
        <f t="array" aca="1" ref="AU827" ca="1">AU826/INDIRECT(AU815)</f>
        <v>-1.5</v>
      </c>
      <c r="AV827" s="150" cm="1">
        <f t="array" aca="1" ref="AV827" ca="1">AV826/INDIRECT(AV815)</f>
        <v>-1.5</v>
      </c>
      <c r="AW827" s="150" cm="1">
        <f t="array" aca="1" ref="AW827" ca="1">AW826/INDIRECT(AW815)</f>
        <v>-1.5</v>
      </c>
      <c r="AX827" s="150" cm="1">
        <f t="array" aca="1" ref="AX827" ca="1">AX826/INDIRECT(AX815)</f>
        <v>-1.5</v>
      </c>
      <c r="AY827" s="150" cm="1">
        <f t="array" aca="1" ref="AY827" ca="1">AY826/INDIRECT(AY815)</f>
        <v>-1.5</v>
      </c>
      <c r="AZ827" s="150" cm="1">
        <f t="array" aca="1" ref="AZ827" ca="1">AZ826/INDIRECT(AZ815)</f>
        <v>-1.5</v>
      </c>
      <c r="BA827" s="150" cm="1">
        <f t="array" aca="1" ref="BA827" ca="1">BA826/INDIRECT(BA815)</f>
        <v>-1.5</v>
      </c>
      <c r="BB827" s="150" cm="1">
        <f t="array" aca="1" ref="BB827" ca="1">BB826/INDIRECT(BB815)</f>
        <v>-1.5</v>
      </c>
      <c r="BC827" s="150" cm="1">
        <f t="array" aca="1" ref="BC827" ca="1">BC826/INDIRECT(BC815)</f>
        <v>-1.5</v>
      </c>
      <c r="BD827" s="150" cm="1">
        <f t="array" aca="1" ref="BD827" ca="1">BD826/INDIRECT(BD815)</f>
        <v>-1.5</v>
      </c>
      <c r="BE827" s="150" cm="1">
        <f t="array" aca="1" ref="BE827" ca="1">BE826/INDIRECT(BE815)</f>
        <v>-1.5</v>
      </c>
      <c r="BF827" s="150" cm="1">
        <f t="array" aca="1" ref="BF827" ca="1">BF826/INDIRECT(BF815)</f>
        <v>-1.5</v>
      </c>
      <c r="BG827" s="150" cm="1">
        <f t="array" aca="1" ref="BG827" ca="1">BG826/INDIRECT(BG815)</f>
        <v>-1.5</v>
      </c>
      <c r="BH827" s="150" cm="1">
        <f t="array" aca="1" ref="BH827" ca="1">BH826/INDIRECT(BH815)</f>
        <v>-1.5</v>
      </c>
      <c r="BI827" s="150" cm="1">
        <f t="array" aca="1" ref="BI827" ca="1">BI826/INDIRECT(BI815)</f>
        <v>-1.5</v>
      </c>
      <c r="BJ827" s="150" cm="1">
        <f t="array" aca="1" ref="BJ827" ca="1">BJ826/INDIRECT(BJ815)</f>
        <v>-1.5</v>
      </c>
      <c r="BK827" s="150" cm="1">
        <f t="array" aca="1" ref="BK827" ca="1">BK826/INDIRECT(BK815)</f>
        <v>-1.5</v>
      </c>
      <c r="BL827" s="150" cm="1">
        <f t="array" aca="1" ref="BL827" ca="1">BL826/INDIRECT(BL815)</f>
        <v>-1.5</v>
      </c>
      <c r="BM827" s="150" cm="1">
        <f t="array" aca="1" ref="BM827" ca="1">BM826/INDIRECT(BM815)</f>
        <v>-1.5</v>
      </c>
      <c r="BN827" s="150" cm="1">
        <f t="array" aca="1" ref="BN827" ca="1">BN826/INDIRECT(BN815)</f>
        <v>-1.5</v>
      </c>
      <c r="BO827" s="150" cm="1">
        <f t="array" aca="1" ref="BO827" ca="1">BO826/INDIRECT(BO815)</f>
        <v>-1.5</v>
      </c>
      <c r="BP827" s="150" cm="1">
        <f t="array" aca="1" ref="BP827" ca="1">BP826/INDIRECT(BP815)</f>
        <v>-1.5</v>
      </c>
      <c r="BQ827" s="150" cm="1">
        <f t="array" aca="1" ref="BQ827" ca="1">BQ826/INDIRECT(BQ815)</f>
        <v>-1.5</v>
      </c>
      <c r="BR827" s="150" cm="1">
        <f t="array" aca="1" ref="BR827" ca="1">BR826/INDIRECT(BR815)</f>
        <v>-1.5</v>
      </c>
      <c r="BS827" s="150" cm="1">
        <f t="array" aca="1" ref="BS827" ca="1">BS826/INDIRECT(BS815)</f>
        <v>-1.5</v>
      </c>
      <c r="BT827" s="150" cm="1">
        <f t="array" aca="1" ref="BT827" ca="1">BT826/INDIRECT(BT815)</f>
        <v>-1.5</v>
      </c>
      <c r="BU827" s="150" cm="1">
        <f t="array" aca="1" ref="BU827" ca="1">BU826/INDIRECT(BU815)</f>
        <v>-1.5</v>
      </c>
      <c r="BV827" s="150" cm="1">
        <f t="array" aca="1" ref="BV827" ca="1">BV826/INDIRECT(BV815)</f>
        <v>-1.5</v>
      </c>
      <c r="BW827" s="150" cm="1">
        <f t="array" aca="1" ref="BW827" ca="1">BW826/INDIRECT(BW815)</f>
        <v>-1.5</v>
      </c>
      <c r="BX827" s="150" cm="1">
        <f t="array" aca="1" ref="BX827" ca="1">BX826/INDIRECT(BX815)</f>
        <v>-1.5</v>
      </c>
      <c r="BY827" s="150" cm="1">
        <f t="array" aca="1" ref="BY827" ca="1">BY826/INDIRECT(BY815)</f>
        <v>-1.5</v>
      </c>
      <c r="BZ827" s="150" cm="1">
        <f t="array" aca="1" ref="BZ827" ca="1">BZ826/INDIRECT(BZ815)</f>
        <v>-1.5</v>
      </c>
      <c r="CA827" s="150" cm="1">
        <f t="array" aca="1" ref="CA827" ca="1">CA826/INDIRECT(CA815)</f>
        <v>-1.5</v>
      </c>
      <c r="CB827" s="150" cm="1">
        <f t="array" aca="1" ref="CB827" ca="1">CB826/INDIRECT(CB815)</f>
        <v>-1.5</v>
      </c>
      <c r="CC827" s="150" cm="1">
        <f t="array" aca="1" ref="CC827" ca="1">CC826/INDIRECT(CC815)</f>
        <v>-1.5</v>
      </c>
      <c r="CD827" s="150" cm="1">
        <f t="array" aca="1" ref="CD827" ca="1">CD826/INDIRECT(CD815)</f>
        <v>-1.5</v>
      </c>
      <c r="CE827" s="150" cm="1">
        <f t="array" aca="1" ref="CE827" ca="1">CE826/INDIRECT(CE815)</f>
        <v>-1.5</v>
      </c>
      <c r="CF827" s="150" cm="1">
        <f t="array" aca="1" ref="CF827" ca="1">CF826/INDIRECT(CF815)</f>
        <v>-1.5</v>
      </c>
      <c r="CG827" s="150" cm="1">
        <f t="array" aca="1" ref="CG827" ca="1">CG826/INDIRECT(CG815)</f>
        <v>-1.5</v>
      </c>
      <c r="CH827" s="150" cm="1">
        <f t="array" aca="1" ref="CH827" ca="1">CH826/INDIRECT(CH815)</f>
        <v>-1.5</v>
      </c>
      <c r="CI827" s="150" cm="1">
        <f t="array" aca="1" ref="CI827" ca="1">CI826/INDIRECT(CI815)</f>
        <v>-1.5</v>
      </c>
      <c r="CJ827" s="150" cm="1">
        <f t="array" aca="1" ref="CJ827" ca="1">CJ826/INDIRECT(CJ815)</f>
        <v>-1.5</v>
      </c>
      <c r="CK827" s="150" cm="1">
        <f t="array" aca="1" ref="CK827" ca="1">CK826/INDIRECT(CK815)</f>
        <v>-1.5</v>
      </c>
      <c r="CL827" s="150" cm="1">
        <f t="array" aca="1" ref="CL827" ca="1">CL826/INDIRECT(CL815)</f>
        <v>-1.5</v>
      </c>
      <c r="CN827" s="60"/>
      <c r="CO827" s="150" t="e" cm="1">
        <f t="array" aca="1" ref="CO827" ca="1">CO826/INDIRECT(CO815)</f>
        <v>#N/A</v>
      </c>
      <c r="CP827" s="150" t="e" cm="1">
        <f t="array" aca="1" ref="CP827" ca="1">CP826/INDIRECT(CP815)</f>
        <v>#N/A</v>
      </c>
      <c r="CQ827" s="150" t="e" cm="1">
        <f t="array" aca="1" ref="CQ827" ca="1">CQ826/INDIRECT(CQ815)</f>
        <v>#N/A</v>
      </c>
      <c r="CR827" s="150" t="e" cm="1">
        <f t="array" aca="1" ref="CR827" ca="1">CR826/INDIRECT(CR815)</f>
        <v>#N/A</v>
      </c>
      <c r="CS827" s="150" t="e" cm="1">
        <f t="array" aca="1" ref="CS827" ca="1">CS826/INDIRECT(CS815)</f>
        <v>#N/A</v>
      </c>
      <c r="CT827" s="150" t="e" cm="1">
        <f t="array" aca="1" ref="CT827" ca="1">CT826/INDIRECT(CT815)</f>
        <v>#N/A</v>
      </c>
      <c r="CU827" s="150" t="e" cm="1">
        <f t="array" aca="1" ref="CU827" ca="1">CU826/INDIRECT(CU815)</f>
        <v>#N/A</v>
      </c>
      <c r="CV827" s="150" t="e" cm="1">
        <f t="array" aca="1" ref="CV827" ca="1">CV826/INDIRECT(CV815)</f>
        <v>#N/A</v>
      </c>
      <c r="CW827" s="150" t="e" cm="1">
        <f t="array" aca="1" ref="CW827" ca="1">CW826/INDIRECT(CW815)</f>
        <v>#N/A</v>
      </c>
      <c r="CX827" s="150" t="e" cm="1">
        <f t="array" aca="1" ref="CX827" ca="1">CX826/INDIRECT(CX815)</f>
        <v>#N/A</v>
      </c>
      <c r="CY827" s="150" t="e" cm="1">
        <f t="array" aca="1" ref="CY827" ca="1">CY826/INDIRECT(CY815)</f>
        <v>#N/A</v>
      </c>
      <c r="CZ827" s="150" t="e" cm="1">
        <f t="array" aca="1" ref="CZ827" ca="1">CZ826/INDIRECT(CZ815)</f>
        <v>#N/A</v>
      </c>
      <c r="DA827" s="150" t="e" cm="1">
        <f t="array" aca="1" ref="DA827" ca="1">DA826/INDIRECT(DA815)</f>
        <v>#N/A</v>
      </c>
      <c r="DB827" s="150" t="e" cm="1">
        <f t="array" aca="1" ref="DB827" ca="1">DB826/INDIRECT(DB815)</f>
        <v>#N/A</v>
      </c>
      <c r="DC827" s="150" t="e" cm="1">
        <f t="array" aca="1" ref="DC827" ca="1">DC826/INDIRECT(DC815)</f>
        <v>#N/A</v>
      </c>
      <c r="DD827" s="150" t="e" cm="1">
        <f t="array" aca="1" ref="DD827" ca="1">DD826/INDIRECT(DD815)</f>
        <v>#N/A</v>
      </c>
      <c r="DE827" s="150" t="e" cm="1">
        <f t="array" aca="1" ref="DE827" ca="1">DE826/INDIRECT(DE815)</f>
        <v>#N/A</v>
      </c>
      <c r="DF827" s="150" t="e" cm="1">
        <f t="array" aca="1" ref="DF827" ca="1">DF826/INDIRECT(DF815)</f>
        <v>#N/A</v>
      </c>
      <c r="DG827" s="150" t="e" cm="1">
        <f t="array" aca="1" ref="DG827" ca="1">DG826/INDIRECT(DG815)</f>
        <v>#N/A</v>
      </c>
      <c r="DH827" s="150" t="e" cm="1">
        <f t="array" aca="1" ref="DH827" ca="1">DH826/INDIRECT(DH815)</f>
        <v>#N/A</v>
      </c>
      <c r="DI827" s="150" t="e" cm="1">
        <f t="array" aca="1" ref="DI827" ca="1">DI826/INDIRECT(DI815)</f>
        <v>#N/A</v>
      </c>
      <c r="DJ827" s="150" t="e" cm="1">
        <f t="array" aca="1" ref="DJ827" ca="1">DJ826/INDIRECT(DJ815)</f>
        <v>#N/A</v>
      </c>
      <c r="DK827" s="150" t="e" cm="1">
        <f t="array" aca="1" ref="DK827" ca="1">DK826/INDIRECT(DK815)</f>
        <v>#N/A</v>
      </c>
      <c r="DL827" s="150" t="e" cm="1">
        <f t="array" aca="1" ref="DL827" ca="1">DL826/INDIRECT(DL815)</f>
        <v>#N/A</v>
      </c>
    </row>
    <row r="828" spans="1:116" x14ac:dyDescent="0.35">
      <c r="D828" t="s">
        <v>799</v>
      </c>
      <c r="E828" s="8" t="str">
        <f t="shared" si="938"/>
        <v>828 DCV-S</v>
      </c>
      <c r="G828" s="126" t="s">
        <v>68</v>
      </c>
      <c r="H828" s="12"/>
      <c r="I828" s="60"/>
      <c r="J828" s="60"/>
      <c r="S828" s="72"/>
      <c r="T828" s="72"/>
      <c r="U828" s="72"/>
      <c r="V828" s="72"/>
      <c r="W828" s="72"/>
      <c r="X828" s="72"/>
      <c r="Y828" s="72"/>
      <c r="Z828" s="72"/>
      <c r="AA828" s="72"/>
      <c r="AB828" s="72"/>
      <c r="AC828" s="72"/>
      <c r="AD828" s="72"/>
      <c r="AE828" s="72"/>
      <c r="AF828" s="72"/>
      <c r="AG828" s="72"/>
      <c r="AH828" s="72"/>
      <c r="AI828" s="72"/>
      <c r="AJ828" s="72"/>
      <c r="AK828" s="72"/>
      <c r="AL828" s="72"/>
      <c r="AM828" s="72"/>
      <c r="AN828" s="72"/>
      <c r="AO828" s="72"/>
      <c r="AP828" s="72"/>
      <c r="AQ828" s="72"/>
      <c r="AR828" s="72"/>
      <c r="AS828" s="72"/>
      <c r="AT828" s="72"/>
      <c r="AU828" s="72"/>
      <c r="AV828" s="72"/>
      <c r="AW828" s="72"/>
      <c r="AX828" s="72"/>
      <c r="AY828" s="72"/>
      <c r="AZ828" s="72"/>
      <c r="BA828" s="72"/>
      <c r="BB828" s="72"/>
      <c r="BC828" s="72"/>
      <c r="BD828" s="72"/>
      <c r="BE828" s="72"/>
      <c r="BF828" s="72"/>
      <c r="BG828" s="72"/>
      <c r="BH828" s="72"/>
      <c r="BI828" s="72"/>
      <c r="BJ828" s="72"/>
      <c r="BK828" s="72"/>
      <c r="BL828" s="72"/>
      <c r="BM828" s="72"/>
      <c r="BN828" s="72"/>
      <c r="BO828" s="72"/>
      <c r="BP828" s="72"/>
      <c r="BQ828" s="72"/>
      <c r="BR828" s="72"/>
      <c r="BS828" s="72"/>
      <c r="BT828" s="72"/>
      <c r="BU828" s="72"/>
      <c r="BV828" s="72"/>
      <c r="BW828" s="72"/>
      <c r="BX828" s="72"/>
      <c r="BY828" s="72"/>
      <c r="BZ828" s="72"/>
      <c r="CA828" s="72"/>
      <c r="CB828" s="72"/>
      <c r="CC828" s="72"/>
      <c r="CD828" s="72"/>
      <c r="CE828" s="72"/>
      <c r="CF828" s="72"/>
      <c r="CG828" s="72"/>
      <c r="CH828" s="72"/>
      <c r="CI828" s="72"/>
      <c r="CJ828" s="72"/>
      <c r="CK828" s="72"/>
      <c r="CL828" s="72"/>
      <c r="CN828" s="60"/>
      <c r="CO828" s="72"/>
      <c r="CP828" s="72"/>
      <c r="CQ828" s="72"/>
      <c r="CR828" s="72"/>
      <c r="CS828" s="72"/>
      <c r="CT828" s="72"/>
      <c r="CU828" s="72"/>
      <c r="CV828" s="72"/>
      <c r="CW828" s="72"/>
      <c r="CX828" s="72"/>
      <c r="CY828" s="72"/>
      <c r="CZ828" s="72"/>
      <c r="DA828" s="72"/>
      <c r="DB828" s="72"/>
      <c r="DC828" s="72"/>
      <c r="DD828" s="72"/>
      <c r="DE828" s="72"/>
      <c r="DF828" s="72"/>
      <c r="DG828" s="72"/>
      <c r="DH828" s="72"/>
      <c r="DI828" s="72"/>
      <c r="DJ828" s="72"/>
      <c r="DK828" s="72"/>
      <c r="DL828" s="72"/>
    </row>
    <row r="829" spans="1:116" x14ac:dyDescent="0.35">
      <c r="B829" t="s">
        <v>332</v>
      </c>
      <c r="D829" t="s">
        <v>799</v>
      </c>
      <c r="E829" s="8" t="str">
        <f>ROW()&amp;" "&amp;D829</f>
        <v>829 DCV-S</v>
      </c>
      <c r="G829" s="145" t="s">
        <v>69</v>
      </c>
      <c r="H829" s="12"/>
      <c r="I829" s="60"/>
      <c r="J829" s="60"/>
      <c r="S829" s="72"/>
      <c r="T829" s="72"/>
      <c r="U829" s="72"/>
      <c r="V829" s="72"/>
      <c r="W829" s="72"/>
      <c r="X829" s="72"/>
      <c r="Y829" s="72"/>
      <c r="Z829" s="72"/>
      <c r="AA829" s="72"/>
      <c r="AB829" s="72"/>
      <c r="AC829" s="72"/>
      <c r="AD829" s="72"/>
      <c r="AE829" s="72"/>
      <c r="AF829" s="72"/>
      <c r="AG829" s="72"/>
      <c r="AH829" s="72"/>
      <c r="AI829" s="72"/>
      <c r="AJ829" s="72"/>
      <c r="AK829" s="72"/>
      <c r="AL829" s="72"/>
      <c r="AM829" s="72"/>
      <c r="AN829" s="72"/>
      <c r="AO829" s="72"/>
      <c r="AP829" s="72"/>
      <c r="AQ829" s="72"/>
      <c r="AR829" s="72"/>
      <c r="AS829" s="72"/>
      <c r="AT829" s="72"/>
      <c r="AU829" s="72"/>
      <c r="AV829" s="72"/>
      <c r="AW829" s="72"/>
      <c r="AX829" s="72"/>
      <c r="AY829" s="72"/>
      <c r="AZ829" s="72"/>
      <c r="BA829" s="72"/>
      <c r="BB829" s="72"/>
      <c r="BC829" s="72"/>
      <c r="BD829" s="72"/>
      <c r="BE829" s="72"/>
      <c r="BF829" s="72"/>
      <c r="BG829" s="72"/>
      <c r="BH829" s="72"/>
      <c r="BI829" s="72"/>
      <c r="BJ829" s="72"/>
      <c r="BK829" s="72"/>
      <c r="BL829" s="72"/>
      <c r="BM829" s="72"/>
      <c r="BN829" s="72"/>
      <c r="BO829" s="72"/>
      <c r="BP829" s="72"/>
      <c r="BQ829" s="72"/>
      <c r="BR829" s="72"/>
      <c r="BS829" s="72"/>
      <c r="BT829" s="72"/>
      <c r="BU829" s="72"/>
      <c r="BV829" s="72"/>
      <c r="BW829" s="72"/>
      <c r="BX829" s="72"/>
      <c r="BY829" s="72"/>
      <c r="BZ829" s="72"/>
      <c r="CA829" s="72"/>
      <c r="CB829" s="72"/>
      <c r="CC829" s="72"/>
      <c r="CD829" s="72"/>
      <c r="CE829" s="72"/>
      <c r="CF829" s="72"/>
      <c r="CG829" s="72"/>
      <c r="CH829" s="72"/>
      <c r="CI829" s="72"/>
      <c r="CJ829" s="72"/>
      <c r="CK829" s="72"/>
      <c r="CL829" s="72"/>
      <c r="CN829" s="60"/>
      <c r="CO829" s="72"/>
      <c r="CP829" s="72"/>
      <c r="CQ829" s="72"/>
      <c r="CR829" s="72"/>
      <c r="CS829" s="72"/>
      <c r="CT829" s="72"/>
      <c r="CU829" s="72"/>
      <c r="CV829" s="72"/>
      <c r="CW829" s="72"/>
      <c r="CX829" s="72"/>
      <c r="CY829" s="72"/>
      <c r="CZ829" s="72"/>
      <c r="DA829" s="72"/>
      <c r="DB829" s="72"/>
      <c r="DC829" s="72"/>
      <c r="DD829" s="72"/>
      <c r="DE829" s="72"/>
      <c r="DF829" s="72"/>
      <c r="DG829" s="72"/>
      <c r="DH829" s="72"/>
      <c r="DI829" s="72"/>
      <c r="DJ829" s="72"/>
      <c r="DK829" s="72"/>
      <c r="DL829" s="72"/>
    </row>
    <row r="830" spans="1:116" x14ac:dyDescent="0.35">
      <c r="B830" t="s">
        <v>332</v>
      </c>
      <c r="D830" t="s">
        <v>799</v>
      </c>
      <c r="E830" s="8" t="str">
        <f>ROW()&amp;" "&amp;D830</f>
        <v>830 DCV-S</v>
      </c>
      <c r="G830" s="13"/>
      <c r="H830" s="12"/>
      <c r="I830" s="60"/>
      <c r="J830" s="60"/>
      <c r="S830" s="72"/>
      <c r="T830" s="72"/>
      <c r="U830" s="72"/>
      <c r="V830" s="72"/>
      <c r="W830" s="72"/>
      <c r="X830" s="72"/>
      <c r="Y830" s="72"/>
      <c r="Z830" s="72"/>
      <c r="AA830" s="72"/>
      <c r="AB830" s="72"/>
      <c r="AC830" s="72"/>
      <c r="AD830" s="72"/>
      <c r="AE830" s="72"/>
      <c r="AF830" s="72"/>
      <c r="AG830" s="72"/>
      <c r="AH830" s="72"/>
      <c r="AI830" s="72"/>
      <c r="AJ830" s="72"/>
      <c r="AK830" s="72"/>
      <c r="AL830" s="72"/>
      <c r="AM830" s="72"/>
      <c r="AN830" s="72"/>
      <c r="AO830" s="72"/>
      <c r="AP830" s="72"/>
      <c r="AQ830" s="72"/>
      <c r="AR830" s="72"/>
      <c r="AS830" s="72"/>
      <c r="AT830" s="72"/>
      <c r="AU830" s="72"/>
      <c r="AV830" s="72"/>
      <c r="AW830" s="72"/>
      <c r="AX830" s="72"/>
      <c r="AY830" s="72"/>
      <c r="AZ830" s="72"/>
      <c r="BA830" s="72"/>
      <c r="BB830" s="72"/>
      <c r="BC830" s="72"/>
      <c r="BD830" s="72"/>
      <c r="BE830" s="72"/>
      <c r="BF830" s="72"/>
      <c r="BG830" s="72"/>
      <c r="BH830" s="72"/>
      <c r="BI830" s="72"/>
      <c r="BJ830" s="72"/>
      <c r="BK830" s="72"/>
      <c r="BL830" s="72"/>
      <c r="BM830" s="72"/>
      <c r="BN830" s="72"/>
      <c r="BO830" s="72"/>
      <c r="BP830" s="72"/>
      <c r="BQ830" s="72"/>
      <c r="BR830" s="72"/>
      <c r="BS830" s="72"/>
      <c r="BT830" s="72"/>
      <c r="BU830" s="72"/>
      <c r="BV830" s="72"/>
      <c r="BW830" s="72"/>
      <c r="BX830" s="72"/>
      <c r="BY830" s="72"/>
      <c r="BZ830" s="72"/>
      <c r="CA830" s="72"/>
      <c r="CB830" s="72"/>
      <c r="CC830" s="72"/>
      <c r="CD830" s="72"/>
      <c r="CE830" s="72"/>
      <c r="CF830" s="72"/>
      <c r="CG830" s="72"/>
      <c r="CH830" s="72"/>
      <c r="CI830" s="72"/>
      <c r="CJ830" s="72"/>
      <c r="CK830" s="72"/>
      <c r="CL830" s="72"/>
      <c r="CN830" s="60"/>
      <c r="CO830" s="72"/>
      <c r="CP830" s="72"/>
      <c r="CQ830" s="72"/>
      <c r="CR830" s="72"/>
      <c r="CS830" s="72"/>
      <c r="CT830" s="72"/>
      <c r="CU830" s="72"/>
      <c r="CV830" s="72"/>
      <c r="CW830" s="72"/>
      <c r="CX830" s="72"/>
      <c r="CY830" s="72"/>
      <c r="CZ830" s="72"/>
      <c r="DA830" s="72"/>
      <c r="DB830" s="72"/>
      <c r="DC830" s="72"/>
      <c r="DD830" s="72"/>
      <c r="DE830" s="72"/>
      <c r="DF830" s="72"/>
      <c r="DG830" s="72"/>
      <c r="DH830" s="72"/>
      <c r="DI830" s="72"/>
      <c r="DJ830" s="72"/>
      <c r="DK830" s="72"/>
      <c r="DL830" s="72"/>
    </row>
    <row r="831" spans="1:116" x14ac:dyDescent="0.35">
      <c r="B831" t="s">
        <v>332</v>
      </c>
      <c r="D831" t="s">
        <v>799</v>
      </c>
      <c r="E831" s="8" t="str">
        <f>ROW()&amp;" "&amp;D831</f>
        <v>831 DCV-S</v>
      </c>
      <c r="G831" s="8" t="str">
        <f>G815</f>
        <v>(Primary label)</v>
      </c>
      <c r="K831" s="53"/>
      <c r="L831" s="53"/>
      <c r="M831" s="53"/>
      <c r="N831" s="53"/>
      <c r="O831" s="53"/>
      <c r="P831" s="53"/>
      <c r="R831" s="24"/>
      <c r="S831" s="215" t="str">
        <f t="shared" ref="S831:AX831" si="975">S815</f>
        <v>S$16</v>
      </c>
      <c r="T831" s="215" t="str">
        <f t="shared" si="975"/>
        <v>T$16</v>
      </c>
      <c r="U831" s="215" t="str">
        <f t="shared" si="975"/>
        <v>U$16</v>
      </c>
      <c r="V831" s="215" t="str">
        <f t="shared" si="975"/>
        <v>V$16</v>
      </c>
      <c r="W831" s="215" t="str">
        <f t="shared" si="975"/>
        <v>W$16</v>
      </c>
      <c r="X831" s="215" t="str">
        <f t="shared" si="975"/>
        <v>X$16</v>
      </c>
      <c r="Y831" s="215" t="str">
        <f t="shared" si="975"/>
        <v>Y$16</v>
      </c>
      <c r="Z831" s="215" t="str">
        <f t="shared" si="975"/>
        <v>Z$16</v>
      </c>
      <c r="AA831" s="215" t="str">
        <f t="shared" si="975"/>
        <v>AA$16</v>
      </c>
      <c r="AB831" s="215" t="str">
        <f t="shared" si="975"/>
        <v>AB$16</v>
      </c>
      <c r="AC831" s="215" t="str">
        <f t="shared" si="975"/>
        <v>AC$16</v>
      </c>
      <c r="AD831" s="215" t="str">
        <f t="shared" si="975"/>
        <v>AD$16</v>
      </c>
      <c r="AE831" s="215" t="str">
        <f t="shared" si="975"/>
        <v>AE$16</v>
      </c>
      <c r="AF831" s="215" t="str">
        <f t="shared" si="975"/>
        <v>AF$16</v>
      </c>
      <c r="AG831" s="215" t="str">
        <f t="shared" si="975"/>
        <v>AG$16</v>
      </c>
      <c r="AH831" s="215" t="str">
        <f t="shared" si="975"/>
        <v>AH$16</v>
      </c>
      <c r="AI831" s="215" t="str">
        <f t="shared" si="975"/>
        <v>AI$16</v>
      </c>
      <c r="AJ831" s="215" t="str">
        <f t="shared" si="975"/>
        <v>AJ$16</v>
      </c>
      <c r="AK831" s="215" t="str">
        <f t="shared" si="975"/>
        <v>AK$16</v>
      </c>
      <c r="AL831" s="215" t="str">
        <f t="shared" si="975"/>
        <v>AL$16</v>
      </c>
      <c r="AM831" s="215" t="str">
        <f t="shared" si="975"/>
        <v>AM$16</v>
      </c>
      <c r="AN831" s="215" t="str">
        <f t="shared" si="975"/>
        <v>AN$16</v>
      </c>
      <c r="AO831" s="215" t="str">
        <f t="shared" si="975"/>
        <v>AO$16</v>
      </c>
      <c r="AP831" s="215" t="str">
        <f t="shared" si="975"/>
        <v>AP$16</v>
      </c>
      <c r="AQ831" s="215" t="str">
        <f t="shared" si="975"/>
        <v>AQ$16</v>
      </c>
      <c r="AR831" s="215" t="str">
        <f t="shared" si="975"/>
        <v>AR$16</v>
      </c>
      <c r="AS831" s="215" t="str">
        <f t="shared" si="975"/>
        <v>AS$16</v>
      </c>
      <c r="AT831" s="215" t="str">
        <f t="shared" si="975"/>
        <v>AT$16</v>
      </c>
      <c r="AU831" s="215" t="str">
        <f t="shared" si="975"/>
        <v>AU$16</v>
      </c>
      <c r="AV831" s="215" t="str">
        <f t="shared" si="975"/>
        <v>AV$16</v>
      </c>
      <c r="AW831" s="215" t="str">
        <f t="shared" si="975"/>
        <v>AW$16</v>
      </c>
      <c r="AX831" s="215" t="str">
        <f t="shared" si="975"/>
        <v>AX$16</v>
      </c>
      <c r="AY831" s="215" t="str">
        <f t="shared" ref="AY831:CD831" si="976">AY815</f>
        <v>AY$16</v>
      </c>
      <c r="AZ831" s="215" t="str">
        <f t="shared" si="976"/>
        <v>AZ$16</v>
      </c>
      <c r="BA831" s="215" t="str">
        <f t="shared" si="976"/>
        <v>BA$16</v>
      </c>
      <c r="BB831" s="215" t="str">
        <f t="shared" si="976"/>
        <v>BB$16</v>
      </c>
      <c r="BC831" s="215" t="str">
        <f t="shared" si="976"/>
        <v>BC$16</v>
      </c>
      <c r="BD831" s="215" t="str">
        <f t="shared" si="976"/>
        <v>BD$16</v>
      </c>
      <c r="BE831" s="215" t="str">
        <f t="shared" si="976"/>
        <v>BE$16</v>
      </c>
      <c r="BF831" s="215" t="str">
        <f t="shared" si="976"/>
        <v>BF$16</v>
      </c>
      <c r="BG831" s="215" t="str">
        <f t="shared" si="976"/>
        <v>BG$16</v>
      </c>
      <c r="BH831" s="215" t="str">
        <f t="shared" si="976"/>
        <v>BH$16</v>
      </c>
      <c r="BI831" s="215" t="str">
        <f t="shared" si="976"/>
        <v>BI$16</v>
      </c>
      <c r="BJ831" s="215" t="str">
        <f t="shared" si="976"/>
        <v>BJ$16</v>
      </c>
      <c r="BK831" s="215" t="str">
        <f t="shared" si="976"/>
        <v>BK$16</v>
      </c>
      <c r="BL831" s="215" t="str">
        <f t="shared" si="976"/>
        <v>BL$16</v>
      </c>
      <c r="BM831" s="215" t="str">
        <f t="shared" si="976"/>
        <v>BM$16</v>
      </c>
      <c r="BN831" s="215" t="str">
        <f t="shared" si="976"/>
        <v>BN$16</v>
      </c>
      <c r="BO831" s="215" t="str">
        <f t="shared" si="976"/>
        <v>BO$16</v>
      </c>
      <c r="BP831" s="215" t="str">
        <f t="shared" si="976"/>
        <v>BP$16</v>
      </c>
      <c r="BQ831" s="215" t="str">
        <f t="shared" si="976"/>
        <v>BQ$16</v>
      </c>
      <c r="BR831" s="215" t="str">
        <f t="shared" si="976"/>
        <v>BR$16</v>
      </c>
      <c r="BS831" s="215" t="str">
        <f t="shared" si="976"/>
        <v>BS$16</v>
      </c>
      <c r="BT831" s="215" t="str">
        <f t="shared" si="976"/>
        <v>BT$16</v>
      </c>
      <c r="BU831" s="215" t="str">
        <f t="shared" si="976"/>
        <v>BU$16</v>
      </c>
      <c r="BV831" s="215" t="str">
        <f t="shared" si="976"/>
        <v>BV$16</v>
      </c>
      <c r="BW831" s="215" t="str">
        <f t="shared" si="976"/>
        <v>BW$16</v>
      </c>
      <c r="BX831" s="215" t="str">
        <f t="shared" si="976"/>
        <v>BX$16</v>
      </c>
      <c r="BY831" s="215" t="str">
        <f t="shared" si="976"/>
        <v>BY$16</v>
      </c>
      <c r="BZ831" s="215" t="str">
        <f t="shared" si="976"/>
        <v>BZ$16</v>
      </c>
      <c r="CA831" s="215" t="str">
        <f t="shared" si="976"/>
        <v>CA$16</v>
      </c>
      <c r="CB831" s="215" t="str">
        <f t="shared" si="976"/>
        <v>CB$16</v>
      </c>
      <c r="CC831" s="215" t="str">
        <f t="shared" si="976"/>
        <v>CC$16</v>
      </c>
      <c r="CD831" s="215" t="str">
        <f t="shared" si="976"/>
        <v>CD$16</v>
      </c>
      <c r="CE831" s="215" t="str">
        <f t="shared" ref="CE831:CL831" si="977">CE815</f>
        <v>CE$16</v>
      </c>
      <c r="CF831" s="215" t="str">
        <f t="shared" si="977"/>
        <v>CF$16</v>
      </c>
      <c r="CG831" s="215" t="str">
        <f t="shared" si="977"/>
        <v>CG$16</v>
      </c>
      <c r="CH831" s="215" t="str">
        <f t="shared" si="977"/>
        <v>CH$16</v>
      </c>
      <c r="CI831" s="215" t="str">
        <f t="shared" si="977"/>
        <v>CI$16</v>
      </c>
      <c r="CJ831" s="215" t="str">
        <f t="shared" si="977"/>
        <v>CJ$16</v>
      </c>
      <c r="CK831" s="215" t="str">
        <f t="shared" si="977"/>
        <v>CK$16</v>
      </c>
      <c r="CL831" s="215" t="str">
        <f t="shared" si="977"/>
        <v>CL$16</v>
      </c>
      <c r="CO831" s="215" t="str">
        <f t="shared" ref="CO831:DL831" si="978">CO815</f>
        <v>CO$16</v>
      </c>
      <c r="CP831" s="215" t="str">
        <f t="shared" si="978"/>
        <v>CP$16</v>
      </c>
      <c r="CQ831" s="215" t="str">
        <f t="shared" si="978"/>
        <v>CQ$16</v>
      </c>
      <c r="CR831" s="215" t="str">
        <f t="shared" si="978"/>
        <v>CR$16</v>
      </c>
      <c r="CS831" s="215" t="str">
        <f t="shared" si="978"/>
        <v>CS$16</v>
      </c>
      <c r="CT831" s="215" t="str">
        <f t="shared" si="978"/>
        <v>CT$16</v>
      </c>
      <c r="CU831" s="215" t="str">
        <f t="shared" si="978"/>
        <v>CU$16</v>
      </c>
      <c r="CV831" s="215" t="str">
        <f t="shared" si="978"/>
        <v>CV$16</v>
      </c>
      <c r="CW831" s="215" t="str">
        <f t="shared" si="978"/>
        <v>CW$16</v>
      </c>
      <c r="CX831" s="215" t="str">
        <f t="shared" si="978"/>
        <v>CX$16</v>
      </c>
      <c r="CY831" s="215" t="str">
        <f t="shared" si="978"/>
        <v>CY$16</v>
      </c>
      <c r="CZ831" s="215" t="str">
        <f t="shared" si="978"/>
        <v>CZ$16</v>
      </c>
      <c r="DA831" s="215" t="str">
        <f t="shared" si="978"/>
        <v>DA$16</v>
      </c>
      <c r="DB831" s="215" t="str">
        <f t="shared" si="978"/>
        <v>DB$16</v>
      </c>
      <c r="DC831" s="215" t="str">
        <f t="shared" si="978"/>
        <v>DC$16</v>
      </c>
      <c r="DD831" s="215" t="str">
        <f t="shared" si="978"/>
        <v>DD$16</v>
      </c>
      <c r="DE831" s="215" t="str">
        <f t="shared" si="978"/>
        <v>DE$16</v>
      </c>
      <c r="DF831" s="215" t="str">
        <f t="shared" si="978"/>
        <v>DF$16</v>
      </c>
      <c r="DG831" s="215" t="str">
        <f t="shared" si="978"/>
        <v>DG$16</v>
      </c>
      <c r="DH831" s="215" t="str">
        <f t="shared" si="978"/>
        <v>DH$16</v>
      </c>
      <c r="DI831" s="215" t="str">
        <f t="shared" si="978"/>
        <v>DI$16</v>
      </c>
      <c r="DJ831" s="215" t="str">
        <f t="shared" si="978"/>
        <v>DJ$16</v>
      </c>
      <c r="DK831" s="215" t="str">
        <f t="shared" si="978"/>
        <v>DK$16</v>
      </c>
      <c r="DL831" s="215" t="str">
        <f t="shared" si="978"/>
        <v>DL$16</v>
      </c>
    </row>
    <row r="832" spans="1:116" x14ac:dyDescent="0.35">
      <c r="B832" t="s">
        <v>332</v>
      </c>
      <c r="D832" t="s">
        <v>799</v>
      </c>
      <c r="E832" s="8" t="str">
        <f>ROW()&amp;" "&amp;D832</f>
        <v>832 DCV-S</v>
      </c>
      <c r="G832" s="8" t="str">
        <f>G816</f>
        <v>primary unit</v>
      </c>
      <c r="H832" s="56"/>
      <c r="I832" s="79"/>
      <c r="J832" s="79"/>
      <c r="K832" s="15"/>
      <c r="L832" s="15"/>
      <c r="M832" s="15"/>
      <c r="N832" s="15"/>
      <c r="O832" s="15"/>
      <c r="P832" s="15"/>
      <c r="R832" s="15"/>
      <c r="S832" s="215" t="str">
        <f t="shared" ref="S832:AX832" si="979">S816</f>
        <v>S$17</v>
      </c>
      <c r="T832" s="215" t="str">
        <f t="shared" si="979"/>
        <v>T$17</v>
      </c>
      <c r="U832" s="215" t="str">
        <f t="shared" si="979"/>
        <v>U$17</v>
      </c>
      <c r="V832" s="215" t="str">
        <f t="shared" si="979"/>
        <v>V$17</v>
      </c>
      <c r="W832" s="215" t="str">
        <f t="shared" si="979"/>
        <v>W$17</v>
      </c>
      <c r="X832" s="215" t="str">
        <f t="shared" si="979"/>
        <v>X$17</v>
      </c>
      <c r="Y832" s="215" t="str">
        <f t="shared" si="979"/>
        <v>Y$17</v>
      </c>
      <c r="Z832" s="215" t="str">
        <f t="shared" si="979"/>
        <v>Z$17</v>
      </c>
      <c r="AA832" s="215" t="str">
        <f t="shared" si="979"/>
        <v>AA$17</v>
      </c>
      <c r="AB832" s="215" t="str">
        <f t="shared" si="979"/>
        <v>AB$17</v>
      </c>
      <c r="AC832" s="215" t="str">
        <f t="shared" si="979"/>
        <v>AC$17</v>
      </c>
      <c r="AD832" s="215" t="str">
        <f t="shared" si="979"/>
        <v>AD$17</v>
      </c>
      <c r="AE832" s="215" t="str">
        <f t="shared" si="979"/>
        <v>AE$17</v>
      </c>
      <c r="AF832" s="215" t="str">
        <f t="shared" si="979"/>
        <v>AF$17</v>
      </c>
      <c r="AG832" s="215" t="str">
        <f t="shared" si="979"/>
        <v>AG$17</v>
      </c>
      <c r="AH832" s="215" t="str">
        <f t="shared" si="979"/>
        <v>AH$17</v>
      </c>
      <c r="AI832" s="215" t="str">
        <f t="shared" si="979"/>
        <v>AI$17</v>
      </c>
      <c r="AJ832" s="215" t="str">
        <f t="shared" si="979"/>
        <v>AJ$17</v>
      </c>
      <c r="AK832" s="215" t="str">
        <f t="shared" si="979"/>
        <v>AK$17</v>
      </c>
      <c r="AL832" s="215" t="str">
        <f t="shared" si="979"/>
        <v>AL$17</v>
      </c>
      <c r="AM832" s="215" t="str">
        <f t="shared" si="979"/>
        <v>AM$17</v>
      </c>
      <c r="AN832" s="215" t="str">
        <f t="shared" si="979"/>
        <v>AN$17</v>
      </c>
      <c r="AO832" s="215" t="str">
        <f t="shared" si="979"/>
        <v>AO$17</v>
      </c>
      <c r="AP832" s="215" t="str">
        <f t="shared" si="979"/>
        <v>AP$17</v>
      </c>
      <c r="AQ832" s="215" t="str">
        <f t="shared" si="979"/>
        <v>AQ$17</v>
      </c>
      <c r="AR832" s="215" t="str">
        <f t="shared" si="979"/>
        <v>AR$17</v>
      </c>
      <c r="AS832" s="215" t="str">
        <f t="shared" si="979"/>
        <v>AS$17</v>
      </c>
      <c r="AT832" s="215" t="str">
        <f t="shared" si="979"/>
        <v>AT$17</v>
      </c>
      <c r="AU832" s="215" t="str">
        <f t="shared" si="979"/>
        <v>AU$17</v>
      </c>
      <c r="AV832" s="215" t="str">
        <f t="shared" si="979"/>
        <v>AV$17</v>
      </c>
      <c r="AW832" s="215" t="str">
        <f t="shared" si="979"/>
        <v>AW$17</v>
      </c>
      <c r="AX832" s="215" t="str">
        <f t="shared" si="979"/>
        <v>AX$17</v>
      </c>
      <c r="AY832" s="215" t="str">
        <f t="shared" ref="AY832:CD832" si="980">AY816</f>
        <v>AY$17</v>
      </c>
      <c r="AZ832" s="215" t="str">
        <f t="shared" si="980"/>
        <v>AZ$17</v>
      </c>
      <c r="BA832" s="215" t="str">
        <f t="shared" si="980"/>
        <v>BA$17</v>
      </c>
      <c r="BB832" s="215" t="str">
        <f t="shared" si="980"/>
        <v>BB$17</v>
      </c>
      <c r="BC832" s="215" t="str">
        <f t="shared" si="980"/>
        <v>BC$17</v>
      </c>
      <c r="BD832" s="215" t="str">
        <f t="shared" si="980"/>
        <v>BD$17</v>
      </c>
      <c r="BE832" s="215" t="str">
        <f t="shared" si="980"/>
        <v>BE$17</v>
      </c>
      <c r="BF832" s="215" t="str">
        <f t="shared" si="980"/>
        <v>BF$17</v>
      </c>
      <c r="BG832" s="215" t="str">
        <f t="shared" si="980"/>
        <v>BG$17</v>
      </c>
      <c r="BH832" s="215" t="str">
        <f t="shared" si="980"/>
        <v>BH$17</v>
      </c>
      <c r="BI832" s="215" t="str">
        <f t="shared" si="980"/>
        <v>BI$17</v>
      </c>
      <c r="BJ832" s="215" t="str">
        <f t="shared" si="980"/>
        <v>BJ$17</v>
      </c>
      <c r="BK832" s="215" t="str">
        <f t="shared" si="980"/>
        <v>BK$17</v>
      </c>
      <c r="BL832" s="215" t="str">
        <f t="shared" si="980"/>
        <v>BL$17</v>
      </c>
      <c r="BM832" s="215" t="str">
        <f t="shared" si="980"/>
        <v>BM$17</v>
      </c>
      <c r="BN832" s="215" t="str">
        <f t="shared" si="980"/>
        <v>BN$17</v>
      </c>
      <c r="BO832" s="215" t="str">
        <f t="shared" si="980"/>
        <v>BO$17</v>
      </c>
      <c r="BP832" s="215" t="str">
        <f t="shared" si="980"/>
        <v>BP$17</v>
      </c>
      <c r="BQ832" s="215" t="str">
        <f t="shared" si="980"/>
        <v>BQ$17</v>
      </c>
      <c r="BR832" s="215" t="str">
        <f t="shared" si="980"/>
        <v>BR$17</v>
      </c>
      <c r="BS832" s="215" t="str">
        <f t="shared" si="980"/>
        <v>BS$17</v>
      </c>
      <c r="BT832" s="215" t="str">
        <f t="shared" si="980"/>
        <v>BT$17</v>
      </c>
      <c r="BU832" s="215" t="str">
        <f t="shared" si="980"/>
        <v>BU$17</v>
      </c>
      <c r="BV832" s="215" t="str">
        <f t="shared" si="980"/>
        <v>BV$17</v>
      </c>
      <c r="BW832" s="215" t="str">
        <f t="shared" si="980"/>
        <v>BW$17</v>
      </c>
      <c r="BX832" s="215" t="str">
        <f t="shared" si="980"/>
        <v>BX$17</v>
      </c>
      <c r="BY832" s="215" t="str">
        <f t="shared" si="980"/>
        <v>BY$17</v>
      </c>
      <c r="BZ832" s="215" t="str">
        <f t="shared" si="980"/>
        <v>BZ$17</v>
      </c>
      <c r="CA832" s="215" t="str">
        <f t="shared" si="980"/>
        <v>CA$17</v>
      </c>
      <c r="CB832" s="215" t="str">
        <f t="shared" si="980"/>
        <v>CB$17</v>
      </c>
      <c r="CC832" s="215" t="str">
        <f t="shared" si="980"/>
        <v>CC$17</v>
      </c>
      <c r="CD832" s="215" t="str">
        <f t="shared" si="980"/>
        <v>CD$17</v>
      </c>
      <c r="CE832" s="215" t="str">
        <f t="shared" ref="CE832:CL832" si="981">CE816</f>
        <v>CE$17</v>
      </c>
      <c r="CF832" s="215" t="str">
        <f t="shared" si="981"/>
        <v>CF$17</v>
      </c>
      <c r="CG832" s="215" t="str">
        <f t="shared" si="981"/>
        <v>CG$17</v>
      </c>
      <c r="CH832" s="215" t="str">
        <f t="shared" si="981"/>
        <v>CH$17</v>
      </c>
      <c r="CI832" s="215" t="str">
        <f t="shared" si="981"/>
        <v>CI$17</v>
      </c>
      <c r="CJ832" s="215" t="str">
        <f t="shared" si="981"/>
        <v>CJ$17</v>
      </c>
      <c r="CK832" s="215" t="str">
        <f t="shared" si="981"/>
        <v>CK$17</v>
      </c>
      <c r="CL832" s="215" t="str">
        <f t="shared" si="981"/>
        <v>CL$17</v>
      </c>
      <c r="CN832" s="79"/>
      <c r="CO832" s="215" t="str">
        <f t="shared" ref="CO832:DL832" si="982">CO816</f>
        <v>CO$17</v>
      </c>
      <c r="CP832" s="215" t="str">
        <f t="shared" si="982"/>
        <v>CP$17</v>
      </c>
      <c r="CQ832" s="215" t="str">
        <f t="shared" si="982"/>
        <v>CQ$17</v>
      </c>
      <c r="CR832" s="215" t="str">
        <f t="shared" si="982"/>
        <v>CR$17</v>
      </c>
      <c r="CS832" s="215" t="str">
        <f t="shared" si="982"/>
        <v>CS$17</v>
      </c>
      <c r="CT832" s="215" t="str">
        <f t="shared" si="982"/>
        <v>CT$17</v>
      </c>
      <c r="CU832" s="215" t="str">
        <f t="shared" si="982"/>
        <v>CU$17</v>
      </c>
      <c r="CV832" s="215" t="str">
        <f t="shared" si="982"/>
        <v>CV$17</v>
      </c>
      <c r="CW832" s="215" t="str">
        <f t="shared" si="982"/>
        <v>CW$17</v>
      </c>
      <c r="CX832" s="215" t="str">
        <f t="shared" si="982"/>
        <v>CX$17</v>
      </c>
      <c r="CY832" s="215" t="str">
        <f t="shared" si="982"/>
        <v>CY$17</v>
      </c>
      <c r="CZ832" s="215" t="str">
        <f t="shared" si="982"/>
        <v>CZ$17</v>
      </c>
      <c r="DA832" s="215" t="str">
        <f t="shared" si="982"/>
        <v>DA$17</v>
      </c>
      <c r="DB832" s="215" t="str">
        <f t="shared" si="982"/>
        <v>DB$17</v>
      </c>
      <c r="DC832" s="215" t="str">
        <f t="shared" si="982"/>
        <v>DC$17</v>
      </c>
      <c r="DD832" s="215" t="str">
        <f t="shared" si="982"/>
        <v>DD$17</v>
      </c>
      <c r="DE832" s="215" t="str">
        <f t="shared" si="982"/>
        <v>DE$17</v>
      </c>
      <c r="DF832" s="215" t="str">
        <f t="shared" si="982"/>
        <v>DF$17</v>
      </c>
      <c r="DG832" s="215" t="str">
        <f t="shared" si="982"/>
        <v>DG$17</v>
      </c>
      <c r="DH832" s="215" t="str">
        <f t="shared" si="982"/>
        <v>DH$17</v>
      </c>
      <c r="DI832" s="215" t="str">
        <f t="shared" si="982"/>
        <v>DI$17</v>
      </c>
      <c r="DJ832" s="215" t="str">
        <f t="shared" si="982"/>
        <v>DJ$17</v>
      </c>
      <c r="DK832" s="215" t="str">
        <f t="shared" si="982"/>
        <v>DK$17</v>
      </c>
      <c r="DL832" s="215" t="str">
        <f t="shared" si="982"/>
        <v>DL$17</v>
      </c>
    </row>
    <row r="833" spans="1:116" x14ac:dyDescent="0.35">
      <c r="B833" t="s">
        <v>332</v>
      </c>
      <c r="D833" t="s">
        <v>799</v>
      </c>
      <c r="E833" s="8" t="str">
        <f t="shared" ref="E833:E836" si="983">ROW()&amp;" "&amp;D833</f>
        <v>833 DCV-S</v>
      </c>
      <c r="G833" s="8" t="str">
        <f>G817</f>
        <v>Primary revenue driver</v>
      </c>
      <c r="H833" s="12"/>
      <c r="I833" s="60"/>
      <c r="J833" s="60"/>
      <c r="K833" s="15"/>
      <c r="L833" s="15"/>
      <c r="M833" s="15"/>
      <c r="N833" s="15"/>
      <c r="O833" s="15"/>
      <c r="P833" s="15"/>
      <c r="R833" s="15"/>
      <c r="S833" s="215">
        <f t="shared" ref="S833:AX833" si="984">S818</f>
        <v>0</v>
      </c>
      <c r="T833" s="215">
        <f t="shared" si="984"/>
        <v>0</v>
      </c>
      <c r="U833" s="215">
        <f t="shared" si="984"/>
        <v>0</v>
      </c>
      <c r="V833" s="215">
        <f t="shared" si="984"/>
        <v>0</v>
      </c>
      <c r="W833" s="215">
        <f t="shared" si="984"/>
        <v>0</v>
      </c>
      <c r="X833" s="215">
        <f t="shared" si="984"/>
        <v>0</v>
      </c>
      <c r="Y833" s="215">
        <f t="shared" si="984"/>
        <v>0</v>
      </c>
      <c r="Z833" s="215">
        <f t="shared" si="984"/>
        <v>0</v>
      </c>
      <c r="AA833" s="215">
        <f t="shared" si="984"/>
        <v>0</v>
      </c>
      <c r="AB833" s="215">
        <f t="shared" si="984"/>
        <v>0</v>
      </c>
      <c r="AC833" s="215">
        <f t="shared" si="984"/>
        <v>0</v>
      </c>
      <c r="AD833" s="215">
        <f t="shared" si="984"/>
        <v>0</v>
      </c>
      <c r="AE833" s="215">
        <f t="shared" si="984"/>
        <v>0</v>
      </c>
      <c r="AF833" s="215">
        <f t="shared" si="984"/>
        <v>0</v>
      </c>
      <c r="AG833" s="215">
        <f t="shared" si="984"/>
        <v>0</v>
      </c>
      <c r="AH833" s="215">
        <f t="shared" si="984"/>
        <v>0</v>
      </c>
      <c r="AI833" s="215">
        <f t="shared" si="984"/>
        <v>0</v>
      </c>
      <c r="AJ833" s="215">
        <f t="shared" si="984"/>
        <v>0</v>
      </c>
      <c r="AK833" s="215">
        <f t="shared" si="984"/>
        <v>0</v>
      </c>
      <c r="AL833" s="215">
        <f t="shared" si="984"/>
        <v>0</v>
      </c>
      <c r="AM833" s="215">
        <f t="shared" si="984"/>
        <v>0</v>
      </c>
      <c r="AN833" s="215">
        <f t="shared" si="984"/>
        <v>0</v>
      </c>
      <c r="AO833" s="215">
        <f t="shared" si="984"/>
        <v>0</v>
      </c>
      <c r="AP833" s="215">
        <f t="shared" si="984"/>
        <v>0</v>
      </c>
      <c r="AQ833" s="215">
        <f t="shared" si="984"/>
        <v>0</v>
      </c>
      <c r="AR833" s="215">
        <f t="shared" si="984"/>
        <v>0</v>
      </c>
      <c r="AS833" s="215">
        <f t="shared" si="984"/>
        <v>0</v>
      </c>
      <c r="AT833" s="215">
        <f t="shared" si="984"/>
        <v>0</v>
      </c>
      <c r="AU833" s="215">
        <f t="shared" si="984"/>
        <v>0</v>
      </c>
      <c r="AV833" s="215">
        <f t="shared" si="984"/>
        <v>0</v>
      </c>
      <c r="AW833" s="215">
        <f t="shared" si="984"/>
        <v>0</v>
      </c>
      <c r="AX833" s="215">
        <f t="shared" si="984"/>
        <v>0</v>
      </c>
      <c r="AY833" s="215">
        <f t="shared" ref="AY833:CD833" si="985">AY818</f>
        <v>0</v>
      </c>
      <c r="AZ833" s="215">
        <f t="shared" si="985"/>
        <v>0</v>
      </c>
      <c r="BA833" s="215">
        <f t="shared" si="985"/>
        <v>0</v>
      </c>
      <c r="BB833" s="215">
        <f t="shared" si="985"/>
        <v>0</v>
      </c>
      <c r="BC833" s="215">
        <f t="shared" si="985"/>
        <v>0</v>
      </c>
      <c r="BD833" s="215">
        <f t="shared" si="985"/>
        <v>0</v>
      </c>
      <c r="BE833" s="215">
        <f t="shared" si="985"/>
        <v>0</v>
      </c>
      <c r="BF833" s="215">
        <f t="shared" si="985"/>
        <v>0</v>
      </c>
      <c r="BG833" s="215">
        <f t="shared" si="985"/>
        <v>0</v>
      </c>
      <c r="BH833" s="215">
        <f t="shared" si="985"/>
        <v>0</v>
      </c>
      <c r="BI833" s="215">
        <f t="shared" si="985"/>
        <v>0</v>
      </c>
      <c r="BJ833" s="215">
        <f t="shared" si="985"/>
        <v>0</v>
      </c>
      <c r="BK833" s="215">
        <f t="shared" si="985"/>
        <v>0</v>
      </c>
      <c r="BL833" s="215">
        <f t="shared" si="985"/>
        <v>0</v>
      </c>
      <c r="BM833" s="215">
        <f t="shared" si="985"/>
        <v>0</v>
      </c>
      <c r="BN833" s="215">
        <f t="shared" si="985"/>
        <v>0</v>
      </c>
      <c r="BO833" s="215">
        <f t="shared" si="985"/>
        <v>0</v>
      </c>
      <c r="BP833" s="215">
        <f t="shared" si="985"/>
        <v>0</v>
      </c>
      <c r="BQ833" s="215">
        <f t="shared" si="985"/>
        <v>0</v>
      </c>
      <c r="BR833" s="215">
        <f t="shared" si="985"/>
        <v>0</v>
      </c>
      <c r="BS833" s="215">
        <f t="shared" si="985"/>
        <v>0</v>
      </c>
      <c r="BT833" s="215">
        <f t="shared" si="985"/>
        <v>0</v>
      </c>
      <c r="BU833" s="215">
        <f t="shared" si="985"/>
        <v>0</v>
      </c>
      <c r="BV833" s="215">
        <f t="shared" si="985"/>
        <v>0</v>
      </c>
      <c r="BW833" s="215">
        <f t="shared" si="985"/>
        <v>0</v>
      </c>
      <c r="BX833" s="215">
        <f t="shared" si="985"/>
        <v>0</v>
      </c>
      <c r="BY833" s="215">
        <f t="shared" si="985"/>
        <v>0</v>
      </c>
      <c r="BZ833" s="215">
        <f t="shared" si="985"/>
        <v>0</v>
      </c>
      <c r="CA833" s="215">
        <f t="shared" si="985"/>
        <v>0</v>
      </c>
      <c r="CB833" s="215">
        <f t="shared" si="985"/>
        <v>0</v>
      </c>
      <c r="CC833" s="215">
        <f t="shared" si="985"/>
        <v>0</v>
      </c>
      <c r="CD833" s="215">
        <f t="shared" si="985"/>
        <v>0</v>
      </c>
      <c r="CE833" s="215">
        <f t="shared" ref="CE833:CL833" si="986">CE818</f>
        <v>0</v>
      </c>
      <c r="CF833" s="215">
        <f t="shared" si="986"/>
        <v>0</v>
      </c>
      <c r="CG833" s="215">
        <f t="shared" si="986"/>
        <v>0</v>
      </c>
      <c r="CH833" s="215">
        <f t="shared" si="986"/>
        <v>0</v>
      </c>
      <c r="CI833" s="215">
        <f t="shared" si="986"/>
        <v>0</v>
      </c>
      <c r="CJ833" s="215">
        <f t="shared" si="986"/>
        <v>0</v>
      </c>
      <c r="CK833" s="215">
        <f t="shared" si="986"/>
        <v>0</v>
      </c>
      <c r="CL833" s="215">
        <f t="shared" si="986"/>
        <v>0</v>
      </c>
      <c r="CN833" s="60"/>
      <c r="CO833" s="215">
        <f t="shared" ref="CO833:DL833" si="987">CO818</f>
        <v>0</v>
      </c>
      <c r="CP833" s="215">
        <f t="shared" si="987"/>
        <v>0</v>
      </c>
      <c r="CQ833" s="215">
        <f t="shared" si="987"/>
        <v>0</v>
      </c>
      <c r="CR833" s="215">
        <f t="shared" si="987"/>
        <v>0</v>
      </c>
      <c r="CS833" s="215">
        <f t="shared" si="987"/>
        <v>0</v>
      </c>
      <c r="CT833" s="215">
        <f t="shared" si="987"/>
        <v>0</v>
      </c>
      <c r="CU833" s="215">
        <f t="shared" si="987"/>
        <v>0</v>
      </c>
      <c r="CV833" s="215">
        <f t="shared" si="987"/>
        <v>0</v>
      </c>
      <c r="CW833" s="215">
        <f t="shared" si="987"/>
        <v>0</v>
      </c>
      <c r="CX833" s="215">
        <f t="shared" si="987"/>
        <v>0</v>
      </c>
      <c r="CY833" s="215">
        <f t="shared" si="987"/>
        <v>0</v>
      </c>
      <c r="CZ833" s="215">
        <f t="shared" si="987"/>
        <v>0</v>
      </c>
      <c r="DA833" s="215">
        <f t="shared" si="987"/>
        <v>0</v>
      </c>
      <c r="DB833" s="215">
        <f t="shared" si="987"/>
        <v>0</v>
      </c>
      <c r="DC833" s="215">
        <f t="shared" si="987"/>
        <v>0</v>
      </c>
      <c r="DD833" s="215">
        <f t="shared" si="987"/>
        <v>0</v>
      </c>
      <c r="DE833" s="215">
        <f t="shared" si="987"/>
        <v>0</v>
      </c>
      <c r="DF833" s="215">
        <f t="shared" si="987"/>
        <v>0</v>
      </c>
      <c r="DG833" s="215">
        <f t="shared" si="987"/>
        <v>0</v>
      </c>
      <c r="DH833" s="215">
        <f t="shared" si="987"/>
        <v>0</v>
      </c>
      <c r="DI833" s="215">
        <f t="shared" si="987"/>
        <v>0</v>
      </c>
      <c r="DJ833" s="215">
        <f t="shared" si="987"/>
        <v>0</v>
      </c>
      <c r="DK833" s="215">
        <f t="shared" si="987"/>
        <v>0</v>
      </c>
      <c r="DL833" s="215">
        <f t="shared" si="987"/>
        <v>0</v>
      </c>
    </row>
    <row r="834" spans="1:116" x14ac:dyDescent="0.35">
      <c r="B834" t="s">
        <v>332</v>
      </c>
      <c r="D834" t="s">
        <v>799</v>
      </c>
      <c r="E834" s="8" t="str">
        <f t="shared" ref="E834" si="988">ROW()&amp;" "&amp;D834</f>
        <v>834 DCV-S</v>
      </c>
      <c r="G834" s="8" t="str">
        <f>G818</f>
        <v>Primary volume driver</v>
      </c>
      <c r="H834" s="12"/>
      <c r="I834" s="60"/>
      <c r="J834" s="60"/>
      <c r="K834" s="15"/>
      <c r="L834" s="15"/>
      <c r="M834" s="15"/>
      <c r="N834" s="15"/>
      <c r="O834" s="15"/>
      <c r="P834" s="15"/>
      <c r="R834" s="15"/>
      <c r="S834" s="215"/>
      <c r="T834" s="215"/>
      <c r="U834" s="215"/>
      <c r="V834" s="215"/>
      <c r="W834" s="215"/>
      <c r="X834" s="215"/>
      <c r="Y834" s="215"/>
      <c r="Z834" s="215"/>
      <c r="AA834" s="215"/>
      <c r="AB834" s="215"/>
      <c r="AC834" s="215"/>
      <c r="AD834" s="215"/>
      <c r="AE834" s="215"/>
      <c r="AF834" s="215"/>
      <c r="AG834" s="215"/>
      <c r="AH834" s="215"/>
      <c r="AI834" s="215"/>
      <c r="AJ834" s="215"/>
      <c r="AK834" s="215"/>
      <c r="AL834" s="215"/>
      <c r="AM834" s="215"/>
      <c r="AN834" s="215"/>
      <c r="AO834" s="215"/>
      <c r="AP834" s="215"/>
      <c r="AQ834" s="215"/>
      <c r="AR834" s="215"/>
      <c r="AS834" s="215"/>
      <c r="AT834" s="215"/>
      <c r="AU834" s="215"/>
      <c r="AV834" s="215"/>
      <c r="AW834" s="215"/>
      <c r="AX834" s="215"/>
      <c r="AY834" s="215"/>
      <c r="AZ834" s="215"/>
      <c r="BA834" s="215"/>
      <c r="BB834" s="215"/>
      <c r="BC834" s="215"/>
      <c r="BD834" s="215"/>
      <c r="BE834" s="215"/>
      <c r="BF834" s="215"/>
      <c r="BG834" s="215"/>
      <c r="BH834" s="215"/>
      <c r="BI834" s="215"/>
      <c r="BJ834" s="215"/>
      <c r="BK834" s="215"/>
      <c r="BL834" s="215"/>
      <c r="BM834" s="215"/>
      <c r="BN834" s="215"/>
      <c r="BO834" s="215"/>
      <c r="BP834" s="215"/>
      <c r="BQ834" s="215"/>
      <c r="BR834" s="215"/>
      <c r="BS834" s="215"/>
      <c r="BT834" s="215"/>
      <c r="BU834" s="215"/>
      <c r="BV834" s="215"/>
      <c r="BW834" s="215"/>
      <c r="BX834" s="215"/>
      <c r="BY834" s="215"/>
      <c r="BZ834" s="215"/>
      <c r="CA834" s="215"/>
      <c r="CB834" s="215"/>
      <c r="CC834" s="215"/>
      <c r="CD834" s="215"/>
      <c r="CE834" s="215"/>
      <c r="CF834" s="215"/>
      <c r="CG834" s="215"/>
      <c r="CH834" s="215"/>
      <c r="CI834" s="215"/>
      <c r="CJ834" s="215"/>
      <c r="CK834" s="215"/>
      <c r="CL834" s="215"/>
      <c r="CN834" s="60"/>
      <c r="CO834" s="215"/>
      <c r="CP834" s="215"/>
      <c r="CQ834" s="215"/>
      <c r="CR834" s="215"/>
      <c r="CS834" s="215"/>
      <c r="CT834" s="215"/>
      <c r="CU834" s="215"/>
      <c r="CV834" s="215"/>
      <c r="CW834" s="215"/>
      <c r="CX834" s="215"/>
      <c r="CY834" s="215"/>
      <c r="CZ834" s="215"/>
      <c r="DA834" s="215"/>
      <c r="DB834" s="215"/>
      <c r="DC834" s="215"/>
      <c r="DD834" s="215"/>
      <c r="DE834" s="215"/>
      <c r="DF834" s="215"/>
      <c r="DG834" s="215"/>
      <c r="DH834" s="215"/>
      <c r="DI834" s="215"/>
      <c r="DJ834" s="215"/>
      <c r="DK834" s="215"/>
      <c r="DL834" s="215"/>
    </row>
    <row r="835" spans="1:116" x14ac:dyDescent="0.35">
      <c r="A835" s="3"/>
      <c r="B835" t="s">
        <v>332</v>
      </c>
      <c r="D835" t="s">
        <v>799</v>
      </c>
      <c r="E835" s="8" t="str">
        <f t="shared" si="983"/>
        <v>835 DCV-S</v>
      </c>
      <c r="G835" s="89" t="str">
        <f>G823</f>
        <v xml:space="preserve">DC volume driven: </v>
      </c>
      <c r="H835" s="90"/>
      <c r="I835" s="213"/>
      <c r="J835" s="213"/>
      <c r="K835" s="214"/>
      <c r="L835" s="214"/>
      <c r="M835" s="214"/>
      <c r="N835" s="214"/>
      <c r="O835" s="214"/>
      <c r="P835" s="214"/>
      <c r="R835" s="214"/>
      <c r="S835" s="4" t="str">
        <f t="shared" ref="S835:AX835" si="989">ADDRESS(ROW(S824),COLUMN(S824),2)</f>
        <v>S$824</v>
      </c>
      <c r="T835" s="4" t="str">
        <f t="shared" si="989"/>
        <v>T$824</v>
      </c>
      <c r="U835" s="4" t="str">
        <f t="shared" si="989"/>
        <v>U$824</v>
      </c>
      <c r="V835" s="4" t="str">
        <f t="shared" si="989"/>
        <v>V$824</v>
      </c>
      <c r="W835" s="4" t="str">
        <f t="shared" si="989"/>
        <v>W$824</v>
      </c>
      <c r="X835" s="4" t="str">
        <f t="shared" si="989"/>
        <v>X$824</v>
      </c>
      <c r="Y835" s="4" t="str">
        <f t="shared" si="989"/>
        <v>Y$824</v>
      </c>
      <c r="Z835" s="4" t="str">
        <f t="shared" si="989"/>
        <v>Z$824</v>
      </c>
      <c r="AA835" s="4" t="str">
        <f t="shared" si="989"/>
        <v>AA$824</v>
      </c>
      <c r="AB835" s="4" t="str">
        <f t="shared" si="989"/>
        <v>AB$824</v>
      </c>
      <c r="AC835" s="4" t="str">
        <f t="shared" si="989"/>
        <v>AC$824</v>
      </c>
      <c r="AD835" s="4" t="str">
        <f t="shared" si="989"/>
        <v>AD$824</v>
      </c>
      <c r="AE835" s="4" t="str">
        <f t="shared" si="989"/>
        <v>AE$824</v>
      </c>
      <c r="AF835" s="4" t="str">
        <f t="shared" si="989"/>
        <v>AF$824</v>
      </c>
      <c r="AG835" s="4" t="str">
        <f t="shared" si="989"/>
        <v>AG$824</v>
      </c>
      <c r="AH835" s="4" t="str">
        <f t="shared" si="989"/>
        <v>AH$824</v>
      </c>
      <c r="AI835" s="4" t="str">
        <f t="shared" si="989"/>
        <v>AI$824</v>
      </c>
      <c r="AJ835" s="4" t="str">
        <f t="shared" si="989"/>
        <v>AJ$824</v>
      </c>
      <c r="AK835" s="4" t="str">
        <f t="shared" si="989"/>
        <v>AK$824</v>
      </c>
      <c r="AL835" s="4" t="str">
        <f t="shared" si="989"/>
        <v>AL$824</v>
      </c>
      <c r="AM835" s="4" t="str">
        <f t="shared" si="989"/>
        <v>AM$824</v>
      </c>
      <c r="AN835" s="4" t="str">
        <f t="shared" si="989"/>
        <v>AN$824</v>
      </c>
      <c r="AO835" s="4" t="str">
        <f t="shared" si="989"/>
        <v>AO$824</v>
      </c>
      <c r="AP835" s="4" t="str">
        <f t="shared" si="989"/>
        <v>AP$824</v>
      </c>
      <c r="AQ835" s="4" t="str">
        <f t="shared" si="989"/>
        <v>AQ$824</v>
      </c>
      <c r="AR835" s="4" t="str">
        <f t="shared" si="989"/>
        <v>AR$824</v>
      </c>
      <c r="AS835" s="4" t="str">
        <f t="shared" si="989"/>
        <v>AS$824</v>
      </c>
      <c r="AT835" s="4" t="str">
        <f t="shared" si="989"/>
        <v>AT$824</v>
      </c>
      <c r="AU835" s="4" t="str">
        <f t="shared" si="989"/>
        <v>AU$824</v>
      </c>
      <c r="AV835" s="4" t="str">
        <f t="shared" si="989"/>
        <v>AV$824</v>
      </c>
      <c r="AW835" s="4" t="str">
        <f t="shared" si="989"/>
        <v>AW$824</v>
      </c>
      <c r="AX835" s="4" t="str">
        <f t="shared" si="989"/>
        <v>AX$824</v>
      </c>
      <c r="AY835" s="4" t="str">
        <f t="shared" ref="AY835:CD835" si="990">ADDRESS(ROW(AY824),COLUMN(AY824),2)</f>
        <v>AY$824</v>
      </c>
      <c r="AZ835" s="4" t="str">
        <f t="shared" si="990"/>
        <v>AZ$824</v>
      </c>
      <c r="BA835" s="4" t="str">
        <f t="shared" si="990"/>
        <v>BA$824</v>
      </c>
      <c r="BB835" s="4" t="str">
        <f t="shared" si="990"/>
        <v>BB$824</v>
      </c>
      <c r="BC835" s="4" t="str">
        <f t="shared" si="990"/>
        <v>BC$824</v>
      </c>
      <c r="BD835" s="4" t="str">
        <f t="shared" si="990"/>
        <v>BD$824</v>
      </c>
      <c r="BE835" s="4" t="str">
        <f t="shared" si="990"/>
        <v>BE$824</v>
      </c>
      <c r="BF835" s="4" t="str">
        <f t="shared" si="990"/>
        <v>BF$824</v>
      </c>
      <c r="BG835" s="4" t="str">
        <f t="shared" si="990"/>
        <v>BG$824</v>
      </c>
      <c r="BH835" s="4" t="str">
        <f t="shared" si="990"/>
        <v>BH$824</v>
      </c>
      <c r="BI835" s="4" t="str">
        <f t="shared" si="990"/>
        <v>BI$824</v>
      </c>
      <c r="BJ835" s="4" t="str">
        <f t="shared" si="990"/>
        <v>BJ$824</v>
      </c>
      <c r="BK835" s="4" t="str">
        <f t="shared" si="990"/>
        <v>BK$824</v>
      </c>
      <c r="BL835" s="4" t="str">
        <f t="shared" si="990"/>
        <v>BL$824</v>
      </c>
      <c r="BM835" s="4" t="str">
        <f t="shared" si="990"/>
        <v>BM$824</v>
      </c>
      <c r="BN835" s="4" t="str">
        <f t="shared" si="990"/>
        <v>BN$824</v>
      </c>
      <c r="BO835" s="4" t="str">
        <f t="shared" si="990"/>
        <v>BO$824</v>
      </c>
      <c r="BP835" s="4" t="str">
        <f t="shared" si="990"/>
        <v>BP$824</v>
      </c>
      <c r="BQ835" s="4" t="str">
        <f t="shared" si="990"/>
        <v>BQ$824</v>
      </c>
      <c r="BR835" s="4" t="str">
        <f t="shared" si="990"/>
        <v>BR$824</v>
      </c>
      <c r="BS835" s="4" t="str">
        <f t="shared" si="990"/>
        <v>BS$824</v>
      </c>
      <c r="BT835" s="4" t="str">
        <f t="shared" si="990"/>
        <v>BT$824</v>
      </c>
      <c r="BU835" s="4" t="str">
        <f t="shared" si="990"/>
        <v>BU$824</v>
      </c>
      <c r="BV835" s="4" t="str">
        <f t="shared" si="990"/>
        <v>BV$824</v>
      </c>
      <c r="BW835" s="4" t="str">
        <f t="shared" si="990"/>
        <v>BW$824</v>
      </c>
      <c r="BX835" s="4" t="str">
        <f t="shared" si="990"/>
        <v>BX$824</v>
      </c>
      <c r="BY835" s="4" t="str">
        <f t="shared" si="990"/>
        <v>BY$824</v>
      </c>
      <c r="BZ835" s="4" t="str">
        <f t="shared" si="990"/>
        <v>BZ$824</v>
      </c>
      <c r="CA835" s="4" t="str">
        <f t="shared" si="990"/>
        <v>CA$824</v>
      </c>
      <c r="CB835" s="4" t="str">
        <f t="shared" si="990"/>
        <v>CB$824</v>
      </c>
      <c r="CC835" s="4" t="str">
        <f t="shared" si="990"/>
        <v>CC$824</v>
      </c>
      <c r="CD835" s="4" t="str">
        <f t="shared" si="990"/>
        <v>CD$824</v>
      </c>
      <c r="CE835" s="4" t="str">
        <f t="shared" ref="CE835:CL835" si="991">ADDRESS(ROW(CE824),COLUMN(CE824),2)</f>
        <v>CE$824</v>
      </c>
      <c r="CF835" s="4" t="str">
        <f t="shared" si="991"/>
        <v>CF$824</v>
      </c>
      <c r="CG835" s="4" t="str">
        <f t="shared" si="991"/>
        <v>CG$824</v>
      </c>
      <c r="CH835" s="4" t="str">
        <f t="shared" si="991"/>
        <v>CH$824</v>
      </c>
      <c r="CI835" s="4" t="str">
        <f t="shared" si="991"/>
        <v>CI$824</v>
      </c>
      <c r="CJ835" s="4" t="str">
        <f t="shared" si="991"/>
        <v>CJ$824</v>
      </c>
      <c r="CK835" s="4" t="str">
        <f t="shared" si="991"/>
        <v>CK$824</v>
      </c>
      <c r="CL835" s="4" t="str">
        <f t="shared" si="991"/>
        <v>CL$824</v>
      </c>
      <c r="CN835" s="213"/>
      <c r="CO835" s="4" t="str">
        <f t="shared" ref="CO835:DL835" si="992">ADDRESS(ROW(CO824),COLUMN(CO824),2)</f>
        <v>CO$824</v>
      </c>
      <c r="CP835" s="4" t="str">
        <f t="shared" si="992"/>
        <v>CP$824</v>
      </c>
      <c r="CQ835" s="4" t="str">
        <f t="shared" si="992"/>
        <v>CQ$824</v>
      </c>
      <c r="CR835" s="4" t="str">
        <f t="shared" si="992"/>
        <v>CR$824</v>
      </c>
      <c r="CS835" s="4" t="str">
        <f t="shared" si="992"/>
        <v>CS$824</v>
      </c>
      <c r="CT835" s="4" t="str">
        <f t="shared" si="992"/>
        <v>CT$824</v>
      </c>
      <c r="CU835" s="4" t="str">
        <f t="shared" si="992"/>
        <v>CU$824</v>
      </c>
      <c r="CV835" s="4" t="str">
        <f t="shared" si="992"/>
        <v>CV$824</v>
      </c>
      <c r="CW835" s="4" t="str">
        <f t="shared" si="992"/>
        <v>CW$824</v>
      </c>
      <c r="CX835" s="4" t="str">
        <f t="shared" si="992"/>
        <v>CX$824</v>
      </c>
      <c r="CY835" s="4" t="str">
        <f t="shared" si="992"/>
        <v>CY$824</v>
      </c>
      <c r="CZ835" s="4" t="str">
        <f t="shared" si="992"/>
        <v>CZ$824</v>
      </c>
      <c r="DA835" s="4" t="str">
        <f t="shared" si="992"/>
        <v>DA$824</v>
      </c>
      <c r="DB835" s="4" t="str">
        <f t="shared" si="992"/>
        <v>DB$824</v>
      </c>
      <c r="DC835" s="4" t="str">
        <f t="shared" si="992"/>
        <v>DC$824</v>
      </c>
      <c r="DD835" s="4" t="str">
        <f t="shared" si="992"/>
        <v>DD$824</v>
      </c>
      <c r="DE835" s="4" t="str">
        <f t="shared" si="992"/>
        <v>DE$824</v>
      </c>
      <c r="DF835" s="4" t="str">
        <f t="shared" si="992"/>
        <v>DF$824</v>
      </c>
      <c r="DG835" s="4" t="str">
        <f t="shared" si="992"/>
        <v>DG$824</v>
      </c>
      <c r="DH835" s="4" t="str">
        <f t="shared" si="992"/>
        <v>DH$824</v>
      </c>
      <c r="DI835" s="4" t="str">
        <f t="shared" si="992"/>
        <v>DI$824</v>
      </c>
      <c r="DJ835" s="4" t="str">
        <f t="shared" si="992"/>
        <v>DJ$824</v>
      </c>
      <c r="DK835" s="4" t="str">
        <f t="shared" si="992"/>
        <v>DK$824</v>
      </c>
      <c r="DL835" s="4" t="str">
        <f t="shared" si="992"/>
        <v>DL$824</v>
      </c>
    </row>
    <row r="836" spans="1:116" x14ac:dyDescent="0.35">
      <c r="B836" t="s">
        <v>332</v>
      </c>
      <c r="D836" t="s">
        <v>799</v>
      </c>
      <c r="E836" s="8" t="str">
        <f t="shared" si="983"/>
        <v>836 DCV-S</v>
      </c>
      <c r="G836" s="241" t="str">
        <f>IFERROR(SUBSTITUTE(TRIM(MID(G823, SEARCH("-", G823) + 1, LEN(G823))),":",""),"no unit")</f>
        <v>no unit</v>
      </c>
      <c r="H836" s="12"/>
      <c r="I836" s="60"/>
      <c r="J836" s="60"/>
      <c r="K836" s="15"/>
      <c r="L836" s="15"/>
      <c r="M836" s="15"/>
      <c r="N836" s="15"/>
      <c r="O836" s="15"/>
      <c r="P836" s="15"/>
      <c r="R836" s="15"/>
      <c r="S836" s="215" t="str">
        <f t="shared" ref="S836:AX836" si="993">S820</f>
        <v>S$19</v>
      </c>
      <c r="T836" s="215" t="str">
        <f t="shared" si="993"/>
        <v>T$19</v>
      </c>
      <c r="U836" s="215" t="str">
        <f t="shared" si="993"/>
        <v>U$19</v>
      </c>
      <c r="V836" s="215" t="str">
        <f t="shared" si="993"/>
        <v>V$19</v>
      </c>
      <c r="W836" s="215" t="str">
        <f t="shared" si="993"/>
        <v>W$19</v>
      </c>
      <c r="X836" s="215" t="str">
        <f t="shared" si="993"/>
        <v>X$19</v>
      </c>
      <c r="Y836" s="215" t="str">
        <f t="shared" si="993"/>
        <v>Y$19</v>
      </c>
      <c r="Z836" s="215" t="str">
        <f t="shared" si="993"/>
        <v>Z$19</v>
      </c>
      <c r="AA836" s="215" t="str">
        <f t="shared" si="993"/>
        <v>AA$19</v>
      </c>
      <c r="AB836" s="215" t="str">
        <f t="shared" si="993"/>
        <v>AB$19</v>
      </c>
      <c r="AC836" s="215" t="str">
        <f t="shared" si="993"/>
        <v>AC$19</v>
      </c>
      <c r="AD836" s="215" t="str">
        <f t="shared" si="993"/>
        <v>AD$19</v>
      </c>
      <c r="AE836" s="215" t="str">
        <f t="shared" si="993"/>
        <v>AE$19</v>
      </c>
      <c r="AF836" s="215" t="str">
        <f t="shared" si="993"/>
        <v>AF$19</v>
      </c>
      <c r="AG836" s="215" t="str">
        <f t="shared" si="993"/>
        <v>AG$19</v>
      </c>
      <c r="AH836" s="215" t="str">
        <f t="shared" si="993"/>
        <v>AH$19</v>
      </c>
      <c r="AI836" s="215" t="str">
        <f t="shared" si="993"/>
        <v>AI$19</v>
      </c>
      <c r="AJ836" s="215" t="str">
        <f t="shared" si="993"/>
        <v>AJ$19</v>
      </c>
      <c r="AK836" s="215" t="str">
        <f t="shared" si="993"/>
        <v>AK$19</v>
      </c>
      <c r="AL836" s="215" t="str">
        <f t="shared" si="993"/>
        <v>AL$19</v>
      </c>
      <c r="AM836" s="215" t="str">
        <f t="shared" si="993"/>
        <v>AM$19</v>
      </c>
      <c r="AN836" s="215" t="str">
        <f t="shared" si="993"/>
        <v>AN$19</v>
      </c>
      <c r="AO836" s="215" t="str">
        <f t="shared" si="993"/>
        <v>AO$19</v>
      </c>
      <c r="AP836" s="215" t="str">
        <f t="shared" si="993"/>
        <v>AP$19</v>
      </c>
      <c r="AQ836" s="215" t="str">
        <f t="shared" si="993"/>
        <v>AQ$19</v>
      </c>
      <c r="AR836" s="215" t="str">
        <f t="shared" si="993"/>
        <v>AR$19</v>
      </c>
      <c r="AS836" s="215" t="str">
        <f t="shared" si="993"/>
        <v>AS$19</v>
      </c>
      <c r="AT836" s="215" t="str">
        <f t="shared" si="993"/>
        <v>AT$19</v>
      </c>
      <c r="AU836" s="215" t="str">
        <f t="shared" si="993"/>
        <v>AU$19</v>
      </c>
      <c r="AV836" s="215" t="str">
        <f t="shared" si="993"/>
        <v>AV$19</v>
      </c>
      <c r="AW836" s="215" t="str">
        <f t="shared" si="993"/>
        <v>AW$19</v>
      </c>
      <c r="AX836" s="215" t="str">
        <f t="shared" si="993"/>
        <v>AX$19</v>
      </c>
      <c r="AY836" s="215" t="str">
        <f t="shared" ref="AY836:CD836" si="994">AY820</f>
        <v>AY$19</v>
      </c>
      <c r="AZ836" s="215" t="str">
        <f t="shared" si="994"/>
        <v>AZ$19</v>
      </c>
      <c r="BA836" s="215" t="str">
        <f t="shared" si="994"/>
        <v>BA$19</v>
      </c>
      <c r="BB836" s="215" t="str">
        <f t="shared" si="994"/>
        <v>BB$19</v>
      </c>
      <c r="BC836" s="215" t="str">
        <f t="shared" si="994"/>
        <v>BC$19</v>
      </c>
      <c r="BD836" s="215" t="str">
        <f t="shared" si="994"/>
        <v>BD$19</v>
      </c>
      <c r="BE836" s="215" t="str">
        <f t="shared" si="994"/>
        <v>BE$19</v>
      </c>
      <c r="BF836" s="215" t="str">
        <f t="shared" si="994"/>
        <v>BF$19</v>
      </c>
      <c r="BG836" s="215" t="str">
        <f t="shared" si="994"/>
        <v>BG$19</v>
      </c>
      <c r="BH836" s="215" t="str">
        <f t="shared" si="994"/>
        <v>BH$19</v>
      </c>
      <c r="BI836" s="215" t="str">
        <f t="shared" si="994"/>
        <v>BI$19</v>
      </c>
      <c r="BJ836" s="215" t="str">
        <f t="shared" si="994"/>
        <v>BJ$19</v>
      </c>
      <c r="BK836" s="215" t="str">
        <f t="shared" si="994"/>
        <v>BK$19</v>
      </c>
      <c r="BL836" s="215" t="str">
        <f t="shared" si="994"/>
        <v>BL$19</v>
      </c>
      <c r="BM836" s="215" t="str">
        <f t="shared" si="994"/>
        <v>BM$19</v>
      </c>
      <c r="BN836" s="215" t="str">
        <f t="shared" si="994"/>
        <v>BN$19</v>
      </c>
      <c r="BO836" s="215" t="str">
        <f t="shared" si="994"/>
        <v>BO$19</v>
      </c>
      <c r="BP836" s="215" t="str">
        <f t="shared" si="994"/>
        <v>BP$19</v>
      </c>
      <c r="BQ836" s="215" t="str">
        <f t="shared" si="994"/>
        <v>BQ$19</v>
      </c>
      <c r="BR836" s="215" t="str">
        <f t="shared" si="994"/>
        <v>BR$19</v>
      </c>
      <c r="BS836" s="215" t="str">
        <f t="shared" si="994"/>
        <v>BS$19</v>
      </c>
      <c r="BT836" s="215" t="str">
        <f t="shared" si="994"/>
        <v>BT$19</v>
      </c>
      <c r="BU836" s="215" t="str">
        <f t="shared" si="994"/>
        <v>BU$19</v>
      </c>
      <c r="BV836" s="215" t="str">
        <f t="shared" si="994"/>
        <v>BV$19</v>
      </c>
      <c r="BW836" s="215" t="str">
        <f t="shared" si="994"/>
        <v>BW$19</v>
      </c>
      <c r="BX836" s="215" t="str">
        <f t="shared" si="994"/>
        <v>BX$19</v>
      </c>
      <c r="BY836" s="215" t="str">
        <f t="shared" si="994"/>
        <v>BY$19</v>
      </c>
      <c r="BZ836" s="215" t="str">
        <f t="shared" si="994"/>
        <v>BZ$19</v>
      </c>
      <c r="CA836" s="215" t="str">
        <f t="shared" si="994"/>
        <v>CA$19</v>
      </c>
      <c r="CB836" s="215" t="str">
        <f t="shared" si="994"/>
        <v>CB$19</v>
      </c>
      <c r="CC836" s="215" t="str">
        <f t="shared" si="994"/>
        <v>CC$19</v>
      </c>
      <c r="CD836" s="215" t="str">
        <f t="shared" si="994"/>
        <v>CD$19</v>
      </c>
      <c r="CE836" s="215" t="str">
        <f t="shared" ref="CE836:CL836" si="995">CE820</f>
        <v>CE$19</v>
      </c>
      <c r="CF836" s="215" t="str">
        <f t="shared" si="995"/>
        <v>CF$19</v>
      </c>
      <c r="CG836" s="215" t="str">
        <f t="shared" si="995"/>
        <v>CG$19</v>
      </c>
      <c r="CH836" s="215" t="str">
        <f t="shared" si="995"/>
        <v>CH$19</v>
      </c>
      <c r="CI836" s="215" t="str">
        <f t="shared" si="995"/>
        <v>CI$19</v>
      </c>
      <c r="CJ836" s="215" t="str">
        <f t="shared" si="995"/>
        <v>CJ$19</v>
      </c>
      <c r="CK836" s="215" t="str">
        <f t="shared" si="995"/>
        <v>CK$19</v>
      </c>
      <c r="CL836" s="215" t="str">
        <f t="shared" si="995"/>
        <v>CL$19</v>
      </c>
      <c r="CN836" s="60"/>
      <c r="CO836" s="215" t="str">
        <f t="shared" ref="CO836:DL836" si="996">CO820</f>
        <v>CO$19</v>
      </c>
      <c r="CP836" s="215" t="str">
        <f t="shared" si="996"/>
        <v>CP$19</v>
      </c>
      <c r="CQ836" s="215" t="str">
        <f t="shared" si="996"/>
        <v>CQ$19</v>
      </c>
      <c r="CR836" s="215" t="str">
        <f t="shared" si="996"/>
        <v>CR$19</v>
      </c>
      <c r="CS836" s="215" t="str">
        <f t="shared" si="996"/>
        <v>CS$19</v>
      </c>
      <c r="CT836" s="215" t="str">
        <f t="shared" si="996"/>
        <v>CT$19</v>
      </c>
      <c r="CU836" s="215" t="str">
        <f t="shared" si="996"/>
        <v>CU$19</v>
      </c>
      <c r="CV836" s="215" t="str">
        <f t="shared" si="996"/>
        <v>CV$19</v>
      </c>
      <c r="CW836" s="215" t="str">
        <f t="shared" si="996"/>
        <v>CW$19</v>
      </c>
      <c r="CX836" s="215" t="str">
        <f t="shared" si="996"/>
        <v>CX$19</v>
      </c>
      <c r="CY836" s="215" t="str">
        <f t="shared" si="996"/>
        <v>CY$19</v>
      </c>
      <c r="CZ836" s="215" t="str">
        <f t="shared" si="996"/>
        <v>CZ$19</v>
      </c>
      <c r="DA836" s="215" t="str">
        <f t="shared" si="996"/>
        <v>DA$19</v>
      </c>
      <c r="DB836" s="215" t="str">
        <f t="shared" si="996"/>
        <v>DB$19</v>
      </c>
      <c r="DC836" s="215" t="str">
        <f t="shared" si="996"/>
        <v>DC$19</v>
      </c>
      <c r="DD836" s="215" t="str">
        <f t="shared" si="996"/>
        <v>DD$19</v>
      </c>
      <c r="DE836" s="215" t="str">
        <f t="shared" si="996"/>
        <v>DE$19</v>
      </c>
      <c r="DF836" s="215" t="str">
        <f t="shared" si="996"/>
        <v>DF$19</v>
      </c>
      <c r="DG836" s="215" t="str">
        <f t="shared" si="996"/>
        <v>DG$19</v>
      </c>
      <c r="DH836" s="215" t="str">
        <f t="shared" si="996"/>
        <v>DH$19</v>
      </c>
      <c r="DI836" s="215" t="str">
        <f t="shared" si="996"/>
        <v>DI$19</v>
      </c>
      <c r="DJ836" s="215" t="str">
        <f t="shared" si="996"/>
        <v>DJ$19</v>
      </c>
      <c r="DK836" s="215" t="str">
        <f t="shared" si="996"/>
        <v>DK$19</v>
      </c>
      <c r="DL836" s="215" t="str">
        <f t="shared" si="996"/>
        <v>DL$19</v>
      </c>
    </row>
    <row r="837" spans="1:116" x14ac:dyDescent="0.35">
      <c r="E837" s="8"/>
      <c r="G837" s="89" t="str">
        <f>G821</f>
        <v>Secondary revenue driver</v>
      </c>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c r="CN837" s="60"/>
      <c r="CO837" s="76"/>
      <c r="CP837" s="76"/>
      <c r="CQ837" s="76"/>
      <c r="CR837" s="76"/>
      <c r="CS837" s="76"/>
      <c r="CT837" s="76"/>
      <c r="CU837" s="76"/>
      <c r="CV837" s="76"/>
      <c r="CW837" s="76"/>
      <c r="CX837" s="76"/>
      <c r="CY837" s="76"/>
      <c r="CZ837" s="76"/>
      <c r="DA837" s="76"/>
      <c r="DB837" s="76"/>
      <c r="DC837" s="76"/>
      <c r="DD837" s="76"/>
      <c r="DE837" s="76"/>
      <c r="DF837" s="76"/>
      <c r="DG837" s="76"/>
      <c r="DH837" s="76"/>
      <c r="DI837" s="76"/>
      <c r="DJ837" s="76"/>
      <c r="DK837" s="76"/>
      <c r="DL837" s="76"/>
    </row>
    <row r="838" spans="1:116" x14ac:dyDescent="0.35">
      <c r="E838" s="8"/>
      <c r="G838" s="8" t="str">
        <f>G822</f>
        <v>Secondary volume driver</v>
      </c>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c r="CN838" s="60"/>
      <c r="CO838" s="76"/>
      <c r="CP838" s="76"/>
      <c r="CQ838" s="76"/>
      <c r="CR838" s="76"/>
      <c r="CS838" s="76"/>
      <c r="CT838" s="76"/>
      <c r="CU838" s="76"/>
      <c r="CV838" s="76"/>
      <c r="CW838" s="76"/>
      <c r="CX838" s="76"/>
      <c r="CY838" s="76"/>
      <c r="CZ838" s="76"/>
      <c r="DA838" s="76"/>
      <c r="DB838" s="76"/>
      <c r="DC838" s="76"/>
      <c r="DD838" s="76"/>
      <c r="DE838" s="76"/>
      <c r="DF838" s="76"/>
      <c r="DG838" s="76"/>
      <c r="DH838" s="76"/>
      <c r="DI838" s="76"/>
      <c r="DJ838" s="76"/>
      <c r="DK838" s="76"/>
      <c r="DL838" s="76"/>
    </row>
    <row r="839" spans="1:116" x14ac:dyDescent="0.35">
      <c r="A839" s="174"/>
      <c r="E839" s="8"/>
      <c r="H839" s="193"/>
      <c r="I839" s="194"/>
      <c r="J839" s="194"/>
      <c r="K839" s="195"/>
      <c r="L839" s="195"/>
      <c r="M839" s="195"/>
      <c r="N839" s="195"/>
      <c r="O839" s="195"/>
      <c r="P839" s="195"/>
      <c r="R839" s="195"/>
      <c r="S839" s="196"/>
      <c r="T839" s="196"/>
      <c r="U839" s="196"/>
      <c r="V839" s="196"/>
      <c r="W839" s="196"/>
      <c r="X839" s="196"/>
      <c r="Y839" s="196"/>
      <c r="Z839" s="196"/>
      <c r="AA839" s="196"/>
      <c r="AB839" s="196"/>
      <c r="AC839" s="196"/>
      <c r="AD839" s="196"/>
      <c r="AE839" s="196"/>
      <c r="AF839" s="196"/>
      <c r="AG839" s="196"/>
      <c r="AH839" s="196"/>
      <c r="AI839" s="196"/>
      <c r="AJ839" s="196"/>
      <c r="AK839" s="196"/>
      <c r="AL839" s="196"/>
      <c r="AM839" s="196"/>
      <c r="AN839" s="196"/>
      <c r="AO839" s="196"/>
      <c r="AP839" s="196"/>
      <c r="AQ839" s="196"/>
      <c r="AR839" s="196"/>
      <c r="AS839" s="196"/>
      <c r="AT839" s="196"/>
      <c r="AU839" s="196"/>
      <c r="AV839" s="196"/>
      <c r="AW839" s="196"/>
      <c r="AX839" s="196"/>
      <c r="AY839" s="196"/>
      <c r="AZ839" s="196"/>
      <c r="BA839" s="196"/>
      <c r="BB839" s="196"/>
      <c r="BC839" s="196"/>
      <c r="BD839" s="196"/>
      <c r="BE839" s="196"/>
      <c r="BF839" s="196"/>
      <c r="BG839" s="196"/>
      <c r="BH839" s="196"/>
      <c r="BI839" s="196"/>
      <c r="BJ839" s="196"/>
      <c r="BK839" s="196"/>
      <c r="BL839" s="196"/>
      <c r="BM839" s="196"/>
      <c r="BN839" s="196"/>
      <c r="BO839" s="196"/>
      <c r="BP839" s="196"/>
      <c r="BQ839" s="196"/>
      <c r="BR839" s="196"/>
      <c r="BS839" s="196"/>
      <c r="BT839" s="196"/>
      <c r="BU839" s="196"/>
      <c r="BV839" s="196"/>
      <c r="BW839" s="196"/>
      <c r="BX839" s="196"/>
      <c r="BY839" s="196"/>
      <c r="BZ839" s="196"/>
      <c r="CA839" s="196"/>
      <c r="CB839" s="196"/>
      <c r="CC839" s="196"/>
      <c r="CD839" s="196"/>
      <c r="CE839" s="196"/>
      <c r="CF839" s="196"/>
      <c r="CG839" s="196"/>
      <c r="CH839" s="196"/>
      <c r="CI839" s="196"/>
      <c r="CJ839" s="196"/>
      <c r="CK839" s="196"/>
      <c r="CL839" s="196"/>
      <c r="CN839" s="194"/>
      <c r="CO839" s="196"/>
      <c r="CP839" s="196"/>
      <c r="CQ839" s="196"/>
      <c r="CR839" s="196"/>
      <c r="CS839" s="196"/>
      <c r="CT839" s="196"/>
      <c r="CU839" s="196"/>
      <c r="CV839" s="196"/>
      <c r="CW839" s="196"/>
      <c r="CX839" s="196"/>
      <c r="CY839" s="196"/>
      <c r="CZ839" s="196"/>
      <c r="DA839" s="196"/>
      <c r="DB839" s="196"/>
      <c r="DC839" s="196"/>
      <c r="DD839" s="196"/>
      <c r="DE839" s="196"/>
      <c r="DF839" s="196"/>
      <c r="DG839" s="196"/>
      <c r="DH839" s="196"/>
      <c r="DI839" s="196"/>
      <c r="DJ839" s="196"/>
      <c r="DK839" s="196"/>
      <c r="DL839" s="196"/>
    </row>
    <row r="840" spans="1:116" x14ac:dyDescent="0.35">
      <c r="A840" s="174"/>
      <c r="E840" s="8"/>
      <c r="H840" s="193"/>
      <c r="I840" s="194"/>
      <c r="J840" s="194"/>
      <c r="K840" s="195"/>
      <c r="L840" s="195"/>
      <c r="M840" s="195"/>
      <c r="N840" s="195"/>
      <c r="O840" s="195"/>
      <c r="P840" s="195"/>
      <c r="R840" s="195"/>
      <c r="S840" s="196"/>
      <c r="T840" s="196"/>
      <c r="U840" s="196"/>
      <c r="V840" s="196"/>
      <c r="W840" s="196"/>
      <c r="X840" s="196"/>
      <c r="Y840" s="196"/>
      <c r="Z840" s="196"/>
      <c r="AA840" s="196"/>
      <c r="AB840" s="196"/>
      <c r="AC840" s="196"/>
      <c r="AD840" s="196"/>
      <c r="AE840" s="196"/>
      <c r="AF840" s="196"/>
      <c r="AG840" s="196"/>
      <c r="AH840" s="196"/>
      <c r="AI840" s="196"/>
      <c r="AJ840" s="196"/>
      <c r="AK840" s="196"/>
      <c r="AL840" s="196"/>
      <c r="AM840" s="196"/>
      <c r="AN840" s="196"/>
      <c r="AO840" s="196"/>
      <c r="AP840" s="196"/>
      <c r="AQ840" s="196"/>
      <c r="AR840" s="196"/>
      <c r="AS840" s="196"/>
      <c r="AT840" s="196"/>
      <c r="AU840" s="196"/>
      <c r="AV840" s="196"/>
      <c r="AW840" s="196"/>
      <c r="AX840" s="196"/>
      <c r="AY840" s="196"/>
      <c r="AZ840" s="196"/>
      <c r="BA840" s="196"/>
      <c r="BB840" s="196"/>
      <c r="BC840" s="196"/>
      <c r="BD840" s="196"/>
      <c r="BE840" s="196"/>
      <c r="BF840" s="196"/>
      <c r="BG840" s="196"/>
      <c r="BH840" s="196"/>
      <c r="BI840" s="196"/>
      <c r="BJ840" s="196"/>
      <c r="BK840" s="196"/>
      <c r="BL840" s="196"/>
      <c r="BM840" s="196"/>
      <c r="BN840" s="196"/>
      <c r="BO840" s="196"/>
      <c r="BP840" s="196"/>
      <c r="BQ840" s="196"/>
      <c r="BR840" s="196"/>
      <c r="BS840" s="196"/>
      <c r="BT840" s="196"/>
      <c r="BU840" s="196"/>
      <c r="BV840" s="196"/>
      <c r="BW840" s="196"/>
      <c r="BX840" s="196"/>
      <c r="BY840" s="196"/>
      <c r="BZ840" s="196"/>
      <c r="CA840" s="196"/>
      <c r="CB840" s="196"/>
      <c r="CC840" s="196"/>
      <c r="CD840" s="196"/>
      <c r="CE840" s="196"/>
      <c r="CF840" s="196"/>
      <c r="CG840" s="196"/>
      <c r="CH840" s="196"/>
      <c r="CI840" s="196"/>
      <c r="CJ840" s="196"/>
      <c r="CK840" s="196"/>
      <c r="CL840" s="196"/>
      <c r="CN840" s="194"/>
      <c r="CO840" s="196"/>
      <c r="CP840" s="196"/>
      <c r="CQ840" s="196"/>
      <c r="CR840" s="196"/>
      <c r="CS840" s="196"/>
      <c r="CT840" s="196"/>
      <c r="CU840" s="196"/>
      <c r="CV840" s="196"/>
      <c r="CW840" s="196"/>
      <c r="CX840" s="196"/>
      <c r="CY840" s="196"/>
      <c r="CZ840" s="196"/>
      <c r="DA840" s="196"/>
      <c r="DB840" s="196"/>
      <c r="DC840" s="196"/>
      <c r="DD840" s="196"/>
      <c r="DE840" s="196"/>
      <c r="DF840" s="196"/>
      <c r="DG840" s="196"/>
      <c r="DH840" s="196"/>
      <c r="DI840" s="196"/>
      <c r="DJ840" s="196"/>
      <c r="DK840" s="196"/>
      <c r="DL840" s="196"/>
    </row>
    <row r="841" spans="1:116" x14ac:dyDescent="0.35">
      <c r="A841" s="174"/>
      <c r="E841" s="8"/>
      <c r="G841" s="175" t="s">
        <v>490</v>
      </c>
      <c r="H841" s="174"/>
      <c r="I841" s="176"/>
      <c r="J841" s="176"/>
      <c r="K841" s="197"/>
      <c r="L841" s="197"/>
      <c r="M841" s="197"/>
      <c r="N841" s="197"/>
      <c r="O841" s="197"/>
      <c r="P841" s="197"/>
      <c r="R841" s="198"/>
      <c r="S841" s="199" t="str">
        <f t="shared" ref="S841:CD841" si="997">S$20</f>
        <v>S$16</v>
      </c>
      <c r="T841" s="199" t="str">
        <f t="shared" si="997"/>
        <v>T$16</v>
      </c>
      <c r="U841" s="199" t="str">
        <f t="shared" si="997"/>
        <v>U$16</v>
      </c>
      <c r="V841" s="199" t="str">
        <f t="shared" si="997"/>
        <v>V$16</v>
      </c>
      <c r="W841" s="199" t="str">
        <f t="shared" si="997"/>
        <v>W$16</v>
      </c>
      <c r="X841" s="199" t="str">
        <f t="shared" si="997"/>
        <v>X$16</v>
      </c>
      <c r="Y841" s="199" t="str">
        <f t="shared" si="997"/>
        <v>Y$16</v>
      </c>
      <c r="Z841" s="199" t="str">
        <f t="shared" si="997"/>
        <v>Z$16</v>
      </c>
      <c r="AA841" s="199" t="str">
        <f t="shared" si="997"/>
        <v>AA$16</v>
      </c>
      <c r="AB841" s="199" t="str">
        <f t="shared" si="997"/>
        <v>AB$16</v>
      </c>
      <c r="AC841" s="199" t="str">
        <f t="shared" si="997"/>
        <v>AC$16</v>
      </c>
      <c r="AD841" s="199" t="str">
        <f t="shared" si="997"/>
        <v>AD$16</v>
      </c>
      <c r="AE841" s="199" t="str">
        <f t="shared" si="997"/>
        <v>AE$16</v>
      </c>
      <c r="AF841" s="199" t="str">
        <f t="shared" si="997"/>
        <v>AF$16</v>
      </c>
      <c r="AG841" s="199" t="str">
        <f t="shared" si="997"/>
        <v>AG$16</v>
      </c>
      <c r="AH841" s="199" t="str">
        <f t="shared" si="997"/>
        <v>AH$16</v>
      </c>
      <c r="AI841" s="199" t="str">
        <f t="shared" si="997"/>
        <v>AI$16</v>
      </c>
      <c r="AJ841" s="199" t="str">
        <f t="shared" si="997"/>
        <v>AJ$16</v>
      </c>
      <c r="AK841" s="199" t="str">
        <f t="shared" si="997"/>
        <v>AK$16</v>
      </c>
      <c r="AL841" s="199" t="str">
        <f t="shared" si="997"/>
        <v>AL$16</v>
      </c>
      <c r="AM841" s="199" t="str">
        <f t="shared" si="997"/>
        <v>AM$16</v>
      </c>
      <c r="AN841" s="199" t="str">
        <f t="shared" si="997"/>
        <v>AN$16</v>
      </c>
      <c r="AO841" s="199" t="str">
        <f t="shared" si="997"/>
        <v>AO$16</v>
      </c>
      <c r="AP841" s="199" t="str">
        <f t="shared" si="997"/>
        <v>AP$16</v>
      </c>
      <c r="AQ841" s="199" t="str">
        <f t="shared" si="997"/>
        <v>AQ$16</v>
      </c>
      <c r="AR841" s="199" t="str">
        <f t="shared" si="997"/>
        <v>AR$16</v>
      </c>
      <c r="AS841" s="199" t="str">
        <f t="shared" si="997"/>
        <v>AS$16</v>
      </c>
      <c r="AT841" s="199" t="str">
        <f t="shared" si="997"/>
        <v>AT$16</v>
      </c>
      <c r="AU841" s="199" t="str">
        <f t="shared" si="997"/>
        <v>AU$16</v>
      </c>
      <c r="AV841" s="199" t="str">
        <f t="shared" si="997"/>
        <v>AV$16</v>
      </c>
      <c r="AW841" s="199" t="str">
        <f t="shared" si="997"/>
        <v>AW$16</v>
      </c>
      <c r="AX841" s="199" t="str">
        <f t="shared" si="997"/>
        <v>AX$16</v>
      </c>
      <c r="AY841" s="199" t="str">
        <f t="shared" si="997"/>
        <v>AY$16</v>
      </c>
      <c r="AZ841" s="199" t="str">
        <f t="shared" si="997"/>
        <v>AZ$16</v>
      </c>
      <c r="BA841" s="199" t="str">
        <f t="shared" si="997"/>
        <v>BA$16</v>
      </c>
      <c r="BB841" s="199" t="str">
        <f t="shared" si="997"/>
        <v>BB$16</v>
      </c>
      <c r="BC841" s="199" t="str">
        <f t="shared" si="997"/>
        <v>BC$16</v>
      </c>
      <c r="BD841" s="199" t="str">
        <f t="shared" si="997"/>
        <v>BD$16</v>
      </c>
      <c r="BE841" s="199" t="str">
        <f t="shared" si="997"/>
        <v>BE$16</v>
      </c>
      <c r="BF841" s="199" t="str">
        <f t="shared" si="997"/>
        <v>BF$16</v>
      </c>
      <c r="BG841" s="199" t="str">
        <f t="shared" si="997"/>
        <v>BG$16</v>
      </c>
      <c r="BH841" s="199" t="str">
        <f t="shared" si="997"/>
        <v>BH$16</v>
      </c>
      <c r="BI841" s="199" t="str">
        <f t="shared" si="997"/>
        <v>BI$16</v>
      </c>
      <c r="BJ841" s="199" t="str">
        <f t="shared" si="997"/>
        <v>BJ$16</v>
      </c>
      <c r="BK841" s="199" t="str">
        <f t="shared" si="997"/>
        <v>BK$16</v>
      </c>
      <c r="BL841" s="199" t="str">
        <f t="shared" si="997"/>
        <v>BL$16</v>
      </c>
      <c r="BM841" s="199" t="str">
        <f t="shared" si="997"/>
        <v>BM$16</v>
      </c>
      <c r="BN841" s="199" t="str">
        <f t="shared" si="997"/>
        <v>BN$16</v>
      </c>
      <c r="BO841" s="199" t="str">
        <f t="shared" si="997"/>
        <v>BO$16</v>
      </c>
      <c r="BP841" s="199" t="str">
        <f t="shared" si="997"/>
        <v>BP$16</v>
      </c>
      <c r="BQ841" s="199" t="str">
        <f t="shared" si="997"/>
        <v>BQ$16</v>
      </c>
      <c r="BR841" s="199" t="str">
        <f t="shared" si="997"/>
        <v>BR$16</v>
      </c>
      <c r="BS841" s="199" t="str">
        <f t="shared" si="997"/>
        <v>BS$16</v>
      </c>
      <c r="BT841" s="199" t="str">
        <f t="shared" si="997"/>
        <v>BT$16</v>
      </c>
      <c r="BU841" s="199" t="str">
        <f t="shared" si="997"/>
        <v>BU$16</v>
      </c>
      <c r="BV841" s="199" t="str">
        <f t="shared" si="997"/>
        <v>BV$16</v>
      </c>
      <c r="BW841" s="199" t="str">
        <f t="shared" si="997"/>
        <v>BW$16</v>
      </c>
      <c r="BX841" s="199" t="str">
        <f t="shared" si="997"/>
        <v>BX$16</v>
      </c>
      <c r="BY841" s="199" t="str">
        <f t="shared" si="997"/>
        <v>BY$16</v>
      </c>
      <c r="BZ841" s="199" t="str">
        <f t="shared" si="997"/>
        <v>BZ$16</v>
      </c>
      <c r="CA841" s="199" t="str">
        <f t="shared" si="997"/>
        <v>CA$16</v>
      </c>
      <c r="CB841" s="199" t="str">
        <f t="shared" si="997"/>
        <v>CB$16</v>
      </c>
      <c r="CC841" s="199" t="str">
        <f t="shared" si="997"/>
        <v>CC$16</v>
      </c>
      <c r="CD841" s="199" t="str">
        <f t="shared" si="997"/>
        <v>CD$16</v>
      </c>
      <c r="CE841" s="199" t="str">
        <f t="shared" ref="CE841:CL841" si="998">CE$20</f>
        <v>CE$16</v>
      </c>
      <c r="CF841" s="199" t="str">
        <f t="shared" si="998"/>
        <v>CF$16</v>
      </c>
      <c r="CG841" s="199" t="str">
        <f t="shared" si="998"/>
        <v>CG$16</v>
      </c>
      <c r="CH841" s="199" t="str">
        <f t="shared" si="998"/>
        <v>CH$16</v>
      </c>
      <c r="CI841" s="199" t="str">
        <f t="shared" si="998"/>
        <v>CI$16</v>
      </c>
      <c r="CJ841" s="199" t="str">
        <f t="shared" si="998"/>
        <v>CJ$16</v>
      </c>
      <c r="CK841" s="199" t="str">
        <f t="shared" si="998"/>
        <v>CK$16</v>
      </c>
      <c r="CL841" s="199" t="str">
        <f t="shared" si="998"/>
        <v>CL$16</v>
      </c>
      <c r="CN841" s="176"/>
      <c r="CO841" s="199" t="str">
        <f t="shared" ref="CO841:DL841" si="999">CO$20</f>
        <v>CO$16</v>
      </c>
      <c r="CP841" s="199" t="str">
        <f t="shared" si="999"/>
        <v>CP$16</v>
      </c>
      <c r="CQ841" s="199" t="str">
        <f t="shared" si="999"/>
        <v>CQ$16</v>
      </c>
      <c r="CR841" s="199" t="str">
        <f t="shared" si="999"/>
        <v>CR$16</v>
      </c>
      <c r="CS841" s="199" t="str">
        <f t="shared" si="999"/>
        <v>CS$16</v>
      </c>
      <c r="CT841" s="199" t="str">
        <f t="shared" si="999"/>
        <v>CT$16</v>
      </c>
      <c r="CU841" s="199" t="str">
        <f t="shared" si="999"/>
        <v>CU$16</v>
      </c>
      <c r="CV841" s="199" t="str">
        <f t="shared" si="999"/>
        <v>CV$16</v>
      </c>
      <c r="CW841" s="199" t="str">
        <f t="shared" si="999"/>
        <v>CW$16</v>
      </c>
      <c r="CX841" s="199" t="str">
        <f t="shared" si="999"/>
        <v>CX$16</v>
      </c>
      <c r="CY841" s="199" t="str">
        <f t="shared" si="999"/>
        <v>CY$16</v>
      </c>
      <c r="CZ841" s="199" t="str">
        <f t="shared" si="999"/>
        <v>CZ$16</v>
      </c>
      <c r="DA841" s="199" t="str">
        <f t="shared" si="999"/>
        <v>DA$16</v>
      </c>
      <c r="DB841" s="199" t="str">
        <f t="shared" si="999"/>
        <v>DB$16</v>
      </c>
      <c r="DC841" s="199" t="str">
        <f t="shared" si="999"/>
        <v>DC$16</v>
      </c>
      <c r="DD841" s="199" t="str">
        <f t="shared" si="999"/>
        <v>DD$16</v>
      </c>
      <c r="DE841" s="199" t="str">
        <f t="shared" si="999"/>
        <v>DE$16</v>
      </c>
      <c r="DF841" s="199" t="str">
        <f t="shared" si="999"/>
        <v>DF$16</v>
      </c>
      <c r="DG841" s="199" t="str">
        <f t="shared" si="999"/>
        <v>DG$16</v>
      </c>
      <c r="DH841" s="199" t="str">
        <f t="shared" si="999"/>
        <v>DH$16</v>
      </c>
      <c r="DI841" s="199" t="str">
        <f t="shared" si="999"/>
        <v>DI$16</v>
      </c>
      <c r="DJ841" s="199" t="str">
        <f t="shared" si="999"/>
        <v>DJ$16</v>
      </c>
      <c r="DK841" s="199" t="str">
        <f t="shared" si="999"/>
        <v>DK$16</v>
      </c>
      <c r="DL841" s="199" t="str">
        <f t="shared" si="999"/>
        <v>DL$16</v>
      </c>
    </row>
    <row r="842" spans="1:116" x14ac:dyDescent="0.35">
      <c r="A842" s="174"/>
      <c r="E842" s="8"/>
      <c r="G842" s="175" t="s">
        <v>492</v>
      </c>
      <c r="H842" s="174"/>
      <c r="I842" s="176"/>
      <c r="J842" s="176"/>
      <c r="K842" s="197"/>
      <c r="L842" s="197"/>
      <c r="M842" s="197"/>
      <c r="N842" s="197"/>
      <c r="O842" s="197"/>
      <c r="P842" s="197"/>
      <c r="R842" s="198"/>
      <c r="S842" s="199" t="str">
        <f t="shared" ref="S842:CD842" si="1000">S$21</f>
        <v>S$17</v>
      </c>
      <c r="T842" s="199" t="str">
        <f t="shared" si="1000"/>
        <v>T$17</v>
      </c>
      <c r="U842" s="199" t="str">
        <f t="shared" si="1000"/>
        <v>U$17</v>
      </c>
      <c r="V842" s="199" t="str">
        <f t="shared" si="1000"/>
        <v>V$17</v>
      </c>
      <c r="W842" s="199" t="str">
        <f t="shared" si="1000"/>
        <v>W$17</v>
      </c>
      <c r="X842" s="199" t="str">
        <f t="shared" si="1000"/>
        <v>X$17</v>
      </c>
      <c r="Y842" s="199" t="str">
        <f t="shared" si="1000"/>
        <v>Y$17</v>
      </c>
      <c r="Z842" s="199" t="str">
        <f t="shared" si="1000"/>
        <v>Z$17</v>
      </c>
      <c r="AA842" s="199" t="str">
        <f t="shared" si="1000"/>
        <v>AA$17</v>
      </c>
      <c r="AB842" s="199" t="str">
        <f t="shared" si="1000"/>
        <v>AB$17</v>
      </c>
      <c r="AC842" s="199" t="str">
        <f t="shared" si="1000"/>
        <v>AC$17</v>
      </c>
      <c r="AD842" s="199" t="str">
        <f t="shared" si="1000"/>
        <v>AD$17</v>
      </c>
      <c r="AE842" s="199" t="str">
        <f t="shared" si="1000"/>
        <v>AE$17</v>
      </c>
      <c r="AF842" s="199" t="str">
        <f t="shared" si="1000"/>
        <v>AF$17</v>
      </c>
      <c r="AG842" s="199" t="str">
        <f t="shared" si="1000"/>
        <v>AG$17</v>
      </c>
      <c r="AH842" s="199" t="str">
        <f t="shared" si="1000"/>
        <v>AH$17</v>
      </c>
      <c r="AI842" s="199" t="str">
        <f t="shared" si="1000"/>
        <v>AI$17</v>
      </c>
      <c r="AJ842" s="199" t="str">
        <f t="shared" si="1000"/>
        <v>AJ$17</v>
      </c>
      <c r="AK842" s="199" t="str">
        <f t="shared" si="1000"/>
        <v>AK$17</v>
      </c>
      <c r="AL842" s="199" t="str">
        <f t="shared" si="1000"/>
        <v>AL$17</v>
      </c>
      <c r="AM842" s="199" t="str">
        <f t="shared" si="1000"/>
        <v>AM$17</v>
      </c>
      <c r="AN842" s="199" t="str">
        <f t="shared" si="1000"/>
        <v>AN$17</v>
      </c>
      <c r="AO842" s="199" t="str">
        <f t="shared" si="1000"/>
        <v>AO$17</v>
      </c>
      <c r="AP842" s="199" t="str">
        <f t="shared" si="1000"/>
        <v>AP$17</v>
      </c>
      <c r="AQ842" s="199" t="str">
        <f t="shared" si="1000"/>
        <v>AQ$17</v>
      </c>
      <c r="AR842" s="199" t="str">
        <f t="shared" si="1000"/>
        <v>AR$17</v>
      </c>
      <c r="AS842" s="199" t="str">
        <f t="shared" si="1000"/>
        <v>AS$17</v>
      </c>
      <c r="AT842" s="199" t="str">
        <f t="shared" si="1000"/>
        <v>AT$17</v>
      </c>
      <c r="AU842" s="199" t="str">
        <f t="shared" si="1000"/>
        <v>AU$17</v>
      </c>
      <c r="AV842" s="199" t="str">
        <f t="shared" si="1000"/>
        <v>AV$17</v>
      </c>
      <c r="AW842" s="199" t="str">
        <f t="shared" si="1000"/>
        <v>AW$17</v>
      </c>
      <c r="AX842" s="199" t="str">
        <f t="shared" si="1000"/>
        <v>AX$17</v>
      </c>
      <c r="AY842" s="199" t="str">
        <f t="shared" si="1000"/>
        <v>AY$17</v>
      </c>
      <c r="AZ842" s="199" t="str">
        <f t="shared" si="1000"/>
        <v>AZ$17</v>
      </c>
      <c r="BA842" s="199" t="str">
        <f t="shared" si="1000"/>
        <v>BA$17</v>
      </c>
      <c r="BB842" s="199" t="str">
        <f t="shared" si="1000"/>
        <v>BB$17</v>
      </c>
      <c r="BC842" s="199" t="str">
        <f t="shared" si="1000"/>
        <v>BC$17</v>
      </c>
      <c r="BD842" s="199" t="str">
        <f t="shared" si="1000"/>
        <v>BD$17</v>
      </c>
      <c r="BE842" s="199" t="str">
        <f t="shared" si="1000"/>
        <v>BE$17</v>
      </c>
      <c r="BF842" s="199" t="str">
        <f t="shared" si="1000"/>
        <v>BF$17</v>
      </c>
      <c r="BG842" s="199" t="str">
        <f t="shared" si="1000"/>
        <v>BG$17</v>
      </c>
      <c r="BH842" s="199" t="str">
        <f t="shared" si="1000"/>
        <v>BH$17</v>
      </c>
      <c r="BI842" s="199" t="str">
        <f t="shared" si="1000"/>
        <v>BI$17</v>
      </c>
      <c r="BJ842" s="199" t="str">
        <f t="shared" si="1000"/>
        <v>BJ$17</v>
      </c>
      <c r="BK842" s="199" t="str">
        <f t="shared" si="1000"/>
        <v>BK$17</v>
      </c>
      <c r="BL842" s="199" t="str">
        <f t="shared" si="1000"/>
        <v>BL$17</v>
      </c>
      <c r="BM842" s="199" t="str">
        <f t="shared" si="1000"/>
        <v>BM$17</v>
      </c>
      <c r="BN842" s="199" t="str">
        <f t="shared" si="1000"/>
        <v>BN$17</v>
      </c>
      <c r="BO842" s="199" t="str">
        <f t="shared" si="1000"/>
        <v>BO$17</v>
      </c>
      <c r="BP842" s="199" t="str">
        <f t="shared" si="1000"/>
        <v>BP$17</v>
      </c>
      <c r="BQ842" s="199" t="str">
        <f t="shared" si="1000"/>
        <v>BQ$17</v>
      </c>
      <c r="BR842" s="199" t="str">
        <f t="shared" si="1000"/>
        <v>BR$17</v>
      </c>
      <c r="BS842" s="199" t="str">
        <f t="shared" si="1000"/>
        <v>BS$17</v>
      </c>
      <c r="BT842" s="199" t="str">
        <f t="shared" si="1000"/>
        <v>BT$17</v>
      </c>
      <c r="BU842" s="199" t="str">
        <f t="shared" si="1000"/>
        <v>BU$17</v>
      </c>
      <c r="BV842" s="199" t="str">
        <f t="shared" si="1000"/>
        <v>BV$17</v>
      </c>
      <c r="BW842" s="199" t="str">
        <f t="shared" si="1000"/>
        <v>BW$17</v>
      </c>
      <c r="BX842" s="199" t="str">
        <f t="shared" si="1000"/>
        <v>BX$17</v>
      </c>
      <c r="BY842" s="199" t="str">
        <f t="shared" si="1000"/>
        <v>BY$17</v>
      </c>
      <c r="BZ842" s="199" t="str">
        <f t="shared" si="1000"/>
        <v>BZ$17</v>
      </c>
      <c r="CA842" s="199" t="str">
        <f t="shared" si="1000"/>
        <v>CA$17</v>
      </c>
      <c r="CB842" s="199" t="str">
        <f t="shared" si="1000"/>
        <v>CB$17</v>
      </c>
      <c r="CC842" s="199" t="str">
        <f t="shared" si="1000"/>
        <v>CC$17</v>
      </c>
      <c r="CD842" s="199" t="str">
        <f t="shared" si="1000"/>
        <v>CD$17</v>
      </c>
      <c r="CE842" s="199" t="str">
        <f t="shared" ref="CE842:CL842" si="1001">CE$21</f>
        <v>CE$17</v>
      </c>
      <c r="CF842" s="199" t="str">
        <f t="shared" si="1001"/>
        <v>CF$17</v>
      </c>
      <c r="CG842" s="199" t="str">
        <f t="shared" si="1001"/>
        <v>CG$17</v>
      </c>
      <c r="CH842" s="199" t="str">
        <f t="shared" si="1001"/>
        <v>CH$17</v>
      </c>
      <c r="CI842" s="199" t="str">
        <f t="shared" si="1001"/>
        <v>CI$17</v>
      </c>
      <c r="CJ842" s="199" t="str">
        <f t="shared" si="1001"/>
        <v>CJ$17</v>
      </c>
      <c r="CK842" s="199" t="str">
        <f t="shared" si="1001"/>
        <v>CK$17</v>
      </c>
      <c r="CL842" s="199" t="str">
        <f t="shared" si="1001"/>
        <v>CL$17</v>
      </c>
      <c r="CN842" s="176"/>
      <c r="CO842" s="199" t="str">
        <f t="shared" ref="CO842:DL842" si="1002">CO$21</f>
        <v>CO$17</v>
      </c>
      <c r="CP842" s="199" t="str">
        <f t="shared" si="1002"/>
        <v>CP$17</v>
      </c>
      <c r="CQ842" s="199" t="str">
        <f t="shared" si="1002"/>
        <v>CQ$17</v>
      </c>
      <c r="CR842" s="199" t="str">
        <f t="shared" si="1002"/>
        <v>CR$17</v>
      </c>
      <c r="CS842" s="199" t="str">
        <f t="shared" si="1002"/>
        <v>CS$17</v>
      </c>
      <c r="CT842" s="199" t="str">
        <f t="shared" si="1002"/>
        <v>CT$17</v>
      </c>
      <c r="CU842" s="199" t="str">
        <f t="shared" si="1002"/>
        <v>CU$17</v>
      </c>
      <c r="CV842" s="199" t="str">
        <f t="shared" si="1002"/>
        <v>CV$17</v>
      </c>
      <c r="CW842" s="199" t="str">
        <f t="shared" si="1002"/>
        <v>CW$17</v>
      </c>
      <c r="CX842" s="199" t="str">
        <f t="shared" si="1002"/>
        <v>CX$17</v>
      </c>
      <c r="CY842" s="199" t="str">
        <f t="shared" si="1002"/>
        <v>CY$17</v>
      </c>
      <c r="CZ842" s="199" t="str">
        <f t="shared" si="1002"/>
        <v>CZ$17</v>
      </c>
      <c r="DA842" s="199" t="str">
        <f t="shared" si="1002"/>
        <v>DA$17</v>
      </c>
      <c r="DB842" s="199" t="str">
        <f t="shared" si="1002"/>
        <v>DB$17</v>
      </c>
      <c r="DC842" s="199" t="str">
        <f t="shared" si="1002"/>
        <v>DC$17</v>
      </c>
      <c r="DD842" s="199" t="str">
        <f t="shared" si="1002"/>
        <v>DD$17</v>
      </c>
      <c r="DE842" s="199" t="str">
        <f t="shared" si="1002"/>
        <v>DE$17</v>
      </c>
      <c r="DF842" s="199" t="str">
        <f t="shared" si="1002"/>
        <v>DF$17</v>
      </c>
      <c r="DG842" s="199" t="str">
        <f t="shared" si="1002"/>
        <v>DG$17</v>
      </c>
      <c r="DH842" s="199" t="str">
        <f t="shared" si="1002"/>
        <v>DH$17</v>
      </c>
      <c r="DI842" s="199" t="str">
        <f t="shared" si="1002"/>
        <v>DI$17</v>
      </c>
      <c r="DJ842" s="199" t="str">
        <f t="shared" si="1002"/>
        <v>DJ$17</v>
      </c>
      <c r="DK842" s="199" t="str">
        <f t="shared" si="1002"/>
        <v>DK$17</v>
      </c>
      <c r="DL842" s="199" t="str">
        <f t="shared" si="1002"/>
        <v>DL$17</v>
      </c>
    </row>
    <row r="843" spans="1:116" x14ac:dyDescent="0.35">
      <c r="A843" s="174"/>
      <c r="E843" s="8"/>
      <c r="G843" s="175" t="s">
        <v>461</v>
      </c>
      <c r="H843" s="200"/>
      <c r="I843" s="201"/>
      <c r="J843" s="201"/>
      <c r="K843" s="202"/>
      <c r="L843" s="202"/>
      <c r="M843" s="202"/>
      <c r="N843" s="202"/>
      <c r="O843" s="202"/>
      <c r="P843" s="202"/>
      <c r="R843" s="202"/>
      <c r="S843" s="174"/>
      <c r="T843" s="174"/>
      <c r="U843" s="174"/>
      <c r="V843" s="174"/>
      <c r="W843" s="174"/>
      <c r="X843" s="174"/>
      <c r="Y843" s="174"/>
      <c r="Z843" s="174"/>
      <c r="AA843" s="174"/>
      <c r="AB843" s="174"/>
      <c r="AC843" s="174"/>
      <c r="AD843" s="174"/>
      <c r="AE843" s="174"/>
      <c r="AF843" s="174"/>
      <c r="AG843" s="174"/>
      <c r="AH843" s="174"/>
      <c r="AI843" s="174"/>
      <c r="AJ843" s="174"/>
      <c r="AK843" s="174"/>
      <c r="AL843" s="174"/>
      <c r="AM843" s="174"/>
      <c r="AN843" s="174"/>
      <c r="AO843" s="174"/>
      <c r="AP843" s="174"/>
      <c r="AQ843" s="174"/>
      <c r="AR843" s="174"/>
      <c r="AS843" s="174"/>
      <c r="AT843" s="174"/>
      <c r="AU843" s="174"/>
      <c r="AV843" s="174"/>
      <c r="AW843" s="174"/>
      <c r="AX843" s="174"/>
      <c r="AY843" s="174"/>
      <c r="AZ843" s="174"/>
      <c r="BA843" s="174"/>
      <c r="BB843" s="174"/>
      <c r="BC843" s="174"/>
      <c r="BD843" s="174"/>
      <c r="BE843" s="174"/>
      <c r="BF843" s="174"/>
      <c r="BG843" s="174"/>
      <c r="BH843" s="174"/>
      <c r="BI843" s="174"/>
      <c r="BJ843" s="174"/>
      <c r="BK843" s="174"/>
      <c r="BL843" s="174"/>
      <c r="BM843" s="174"/>
      <c r="BN843" s="174"/>
      <c r="BO843" s="174"/>
      <c r="BP843" s="174"/>
      <c r="BQ843" s="174"/>
      <c r="BR843" s="174"/>
      <c r="BS843" s="174"/>
      <c r="BT843" s="174"/>
      <c r="BU843" s="174"/>
      <c r="BV843" s="174"/>
      <c r="BW843" s="174"/>
      <c r="BX843" s="174"/>
      <c r="BY843" s="174"/>
      <c r="BZ843" s="174"/>
      <c r="CA843" s="174"/>
      <c r="CB843" s="174"/>
      <c r="CC843" s="174"/>
      <c r="CD843" s="174"/>
      <c r="CE843" s="174"/>
      <c r="CF843" s="174"/>
      <c r="CG843" s="174"/>
      <c r="CH843" s="174"/>
      <c r="CI843" s="174"/>
      <c r="CJ843" s="174"/>
      <c r="CK843" s="174"/>
      <c r="CL843" s="174"/>
      <c r="CN843" s="201"/>
      <c r="CO843" s="174"/>
      <c r="CP843" s="174"/>
      <c r="CQ843" s="174"/>
      <c r="CR843" s="174"/>
      <c r="CS843" s="174"/>
      <c r="CT843" s="174"/>
      <c r="CU843" s="174"/>
      <c r="CV843" s="174"/>
      <c r="CW843" s="174"/>
      <c r="CX843" s="174"/>
      <c r="CY843" s="174"/>
      <c r="CZ843" s="174"/>
      <c r="DA843" s="174"/>
      <c r="DB843" s="174"/>
      <c r="DC843" s="174"/>
      <c r="DD843" s="174"/>
      <c r="DE843" s="174"/>
      <c r="DF843" s="174"/>
      <c r="DG843" s="174"/>
      <c r="DH843" s="174"/>
      <c r="DI843" s="174"/>
      <c r="DJ843" s="174"/>
      <c r="DK843" s="174"/>
      <c r="DL843" s="174"/>
    </row>
    <row r="844" spans="1:116" x14ac:dyDescent="0.35">
      <c r="A844" s="174"/>
      <c r="E844" s="8"/>
      <c r="G844" s="175" t="s">
        <v>462</v>
      </c>
      <c r="H844" s="200"/>
      <c r="I844" s="201"/>
      <c r="J844" s="201"/>
      <c r="K844" s="202"/>
      <c r="L844" s="202"/>
      <c r="M844" s="202"/>
      <c r="N844" s="202"/>
      <c r="O844" s="202"/>
      <c r="P844" s="202"/>
      <c r="R844" s="202"/>
      <c r="S844" s="190"/>
      <c r="T844" s="190"/>
      <c r="U844" s="190"/>
      <c r="V844" s="190"/>
      <c r="W844" s="190"/>
      <c r="X844" s="190"/>
      <c r="Y844" s="190"/>
      <c r="Z844" s="190"/>
      <c r="AA844" s="190"/>
      <c r="AB844" s="190"/>
      <c r="AC844" s="190"/>
      <c r="AD844" s="190"/>
      <c r="AE844" s="190"/>
      <c r="AF844" s="190"/>
      <c r="AG844" s="190"/>
      <c r="AH844" s="190"/>
      <c r="AI844" s="190"/>
      <c r="AJ844" s="190"/>
      <c r="AK844" s="190"/>
      <c r="AL844" s="190"/>
      <c r="AM844" s="190"/>
      <c r="AN844" s="190"/>
      <c r="AO844" s="190"/>
      <c r="AP844" s="190"/>
      <c r="AQ844" s="190"/>
      <c r="AR844" s="190"/>
      <c r="AS844" s="190"/>
      <c r="AT844" s="190"/>
      <c r="AU844" s="190"/>
      <c r="AV844" s="190"/>
      <c r="AW844" s="190"/>
      <c r="AX844" s="190"/>
      <c r="AY844" s="190"/>
      <c r="AZ844" s="190"/>
      <c r="BA844" s="190"/>
      <c r="BB844" s="190"/>
      <c r="BC844" s="190"/>
      <c r="BD844" s="190"/>
      <c r="BE844" s="190"/>
      <c r="BF844" s="190"/>
      <c r="BG844" s="190"/>
      <c r="BH844" s="190"/>
      <c r="BI844" s="190"/>
      <c r="BJ844" s="190"/>
      <c r="BK844" s="190"/>
      <c r="BL844" s="190"/>
      <c r="BM844" s="190"/>
      <c r="BN844" s="190"/>
      <c r="BO844" s="190"/>
      <c r="BP844" s="190"/>
      <c r="BQ844" s="190"/>
      <c r="BR844" s="190"/>
      <c r="BS844" s="190"/>
      <c r="BT844" s="190"/>
      <c r="BU844" s="190"/>
      <c r="BV844" s="190"/>
      <c r="BW844" s="190"/>
      <c r="BX844" s="190"/>
      <c r="BY844" s="190"/>
      <c r="BZ844" s="190"/>
      <c r="CA844" s="190"/>
      <c r="CB844" s="190"/>
      <c r="CC844" s="190"/>
      <c r="CD844" s="190"/>
      <c r="CE844" s="190"/>
      <c r="CF844" s="190"/>
      <c r="CG844" s="190"/>
      <c r="CH844" s="190"/>
      <c r="CI844" s="190"/>
      <c r="CJ844" s="190"/>
      <c r="CK844" s="190"/>
      <c r="CL844" s="190"/>
      <c r="CN844" s="201"/>
      <c r="CO844" s="190"/>
      <c r="CP844" s="190"/>
      <c r="CQ844" s="190"/>
      <c r="CR844" s="190"/>
      <c r="CS844" s="190"/>
      <c r="CT844" s="190"/>
      <c r="CU844" s="190"/>
      <c r="CV844" s="190"/>
      <c r="CW844" s="190"/>
      <c r="CX844" s="190"/>
      <c r="CY844" s="190"/>
      <c r="CZ844" s="190"/>
      <c r="DA844" s="190"/>
      <c r="DB844" s="190"/>
      <c r="DC844" s="190"/>
      <c r="DD844" s="190"/>
      <c r="DE844" s="190"/>
      <c r="DF844" s="190"/>
      <c r="DG844" s="190"/>
      <c r="DH844" s="190"/>
      <c r="DI844" s="190"/>
      <c r="DJ844" s="190"/>
      <c r="DK844" s="190"/>
      <c r="DL844" s="190"/>
    </row>
    <row r="845" spans="1:116" x14ac:dyDescent="0.35">
      <c r="A845" s="174"/>
      <c r="E845" s="8"/>
      <c r="G845" s="175" t="s">
        <v>491</v>
      </c>
      <c r="H845" s="200"/>
      <c r="I845" s="201"/>
      <c r="J845" s="201"/>
      <c r="K845" s="202"/>
      <c r="L845" s="202"/>
      <c r="M845" s="202"/>
      <c r="N845" s="202"/>
      <c r="O845" s="202"/>
      <c r="P845" s="202"/>
      <c r="R845" s="202"/>
      <c r="S845" s="190" t="str">
        <f t="shared" ref="S845:CD845" si="1003">S$22</f>
        <v>S$18</v>
      </c>
      <c r="T845" s="190" t="str">
        <f t="shared" si="1003"/>
        <v>T$18</v>
      </c>
      <c r="U845" s="190" t="str">
        <f t="shared" si="1003"/>
        <v>U$18</v>
      </c>
      <c r="V845" s="190" t="str">
        <f t="shared" si="1003"/>
        <v>V$18</v>
      </c>
      <c r="W845" s="190" t="str">
        <f t="shared" si="1003"/>
        <v>W$18</v>
      </c>
      <c r="X845" s="190" t="str">
        <f t="shared" si="1003"/>
        <v>X$18</v>
      </c>
      <c r="Y845" s="190" t="str">
        <f t="shared" si="1003"/>
        <v>Y$18</v>
      </c>
      <c r="Z845" s="190" t="str">
        <f t="shared" si="1003"/>
        <v>Z$18</v>
      </c>
      <c r="AA845" s="190" t="str">
        <f t="shared" si="1003"/>
        <v>AA$18</v>
      </c>
      <c r="AB845" s="190" t="str">
        <f t="shared" si="1003"/>
        <v>AB$18</v>
      </c>
      <c r="AC845" s="190" t="str">
        <f t="shared" si="1003"/>
        <v>AC$18</v>
      </c>
      <c r="AD845" s="190" t="str">
        <f t="shared" si="1003"/>
        <v>AD$18</v>
      </c>
      <c r="AE845" s="190" t="str">
        <f t="shared" si="1003"/>
        <v>AE$18</v>
      </c>
      <c r="AF845" s="190" t="str">
        <f t="shared" si="1003"/>
        <v>AF$18</v>
      </c>
      <c r="AG845" s="190" t="str">
        <f t="shared" si="1003"/>
        <v>AG$18</v>
      </c>
      <c r="AH845" s="190" t="str">
        <f t="shared" si="1003"/>
        <v>AH$18</v>
      </c>
      <c r="AI845" s="190" t="str">
        <f t="shared" si="1003"/>
        <v>AI$18</v>
      </c>
      <c r="AJ845" s="190" t="str">
        <f t="shared" si="1003"/>
        <v>AJ$18</v>
      </c>
      <c r="AK845" s="190" t="str">
        <f t="shared" si="1003"/>
        <v>AK$18</v>
      </c>
      <c r="AL845" s="190" t="str">
        <f t="shared" si="1003"/>
        <v>AL$18</v>
      </c>
      <c r="AM845" s="190" t="str">
        <f t="shared" si="1003"/>
        <v>AM$18</v>
      </c>
      <c r="AN845" s="190" t="str">
        <f t="shared" si="1003"/>
        <v>AN$18</v>
      </c>
      <c r="AO845" s="190" t="str">
        <f t="shared" si="1003"/>
        <v>AO$18</v>
      </c>
      <c r="AP845" s="190" t="str">
        <f t="shared" si="1003"/>
        <v>AP$18</v>
      </c>
      <c r="AQ845" s="190" t="str">
        <f t="shared" si="1003"/>
        <v>AQ$18</v>
      </c>
      <c r="AR845" s="190" t="str">
        <f t="shared" si="1003"/>
        <v>AR$18</v>
      </c>
      <c r="AS845" s="190" t="str">
        <f t="shared" si="1003"/>
        <v>AS$18</v>
      </c>
      <c r="AT845" s="190" t="str">
        <f t="shared" si="1003"/>
        <v>AT$18</v>
      </c>
      <c r="AU845" s="190" t="str">
        <f t="shared" si="1003"/>
        <v>AU$18</v>
      </c>
      <c r="AV845" s="190" t="str">
        <f t="shared" si="1003"/>
        <v>AV$18</v>
      </c>
      <c r="AW845" s="190" t="str">
        <f t="shared" si="1003"/>
        <v>AW$18</v>
      </c>
      <c r="AX845" s="190" t="str">
        <f t="shared" si="1003"/>
        <v>AX$18</v>
      </c>
      <c r="AY845" s="190" t="str">
        <f t="shared" si="1003"/>
        <v>AY$18</v>
      </c>
      <c r="AZ845" s="190" t="str">
        <f t="shared" si="1003"/>
        <v>AZ$18</v>
      </c>
      <c r="BA845" s="190" t="str">
        <f t="shared" si="1003"/>
        <v>BA$18</v>
      </c>
      <c r="BB845" s="190" t="str">
        <f t="shared" si="1003"/>
        <v>BB$18</v>
      </c>
      <c r="BC845" s="190" t="str">
        <f t="shared" si="1003"/>
        <v>BC$18</v>
      </c>
      <c r="BD845" s="190" t="str">
        <f t="shared" si="1003"/>
        <v>BD$18</v>
      </c>
      <c r="BE845" s="190" t="str">
        <f t="shared" si="1003"/>
        <v>BE$18</v>
      </c>
      <c r="BF845" s="190" t="str">
        <f t="shared" si="1003"/>
        <v>BF$18</v>
      </c>
      <c r="BG845" s="190" t="str">
        <f t="shared" si="1003"/>
        <v>BG$18</v>
      </c>
      <c r="BH845" s="190" t="str">
        <f t="shared" si="1003"/>
        <v>BH$18</v>
      </c>
      <c r="BI845" s="190" t="str">
        <f t="shared" si="1003"/>
        <v>BI$18</v>
      </c>
      <c r="BJ845" s="190" t="str">
        <f t="shared" si="1003"/>
        <v>BJ$18</v>
      </c>
      <c r="BK845" s="190" t="str">
        <f t="shared" si="1003"/>
        <v>BK$18</v>
      </c>
      <c r="BL845" s="190" t="str">
        <f t="shared" si="1003"/>
        <v>BL$18</v>
      </c>
      <c r="BM845" s="190" t="str">
        <f t="shared" si="1003"/>
        <v>BM$18</v>
      </c>
      <c r="BN845" s="190" t="str">
        <f t="shared" si="1003"/>
        <v>BN$18</v>
      </c>
      <c r="BO845" s="190" t="str">
        <f t="shared" si="1003"/>
        <v>BO$18</v>
      </c>
      <c r="BP845" s="190" t="str">
        <f t="shared" si="1003"/>
        <v>BP$18</v>
      </c>
      <c r="BQ845" s="190" t="str">
        <f t="shared" si="1003"/>
        <v>BQ$18</v>
      </c>
      <c r="BR845" s="190" t="str">
        <f t="shared" si="1003"/>
        <v>BR$18</v>
      </c>
      <c r="BS845" s="190" t="str">
        <f t="shared" si="1003"/>
        <v>BS$18</v>
      </c>
      <c r="BT845" s="190" t="str">
        <f t="shared" si="1003"/>
        <v>BT$18</v>
      </c>
      <c r="BU845" s="190" t="str">
        <f t="shared" si="1003"/>
        <v>BU$18</v>
      </c>
      <c r="BV845" s="190" t="str">
        <f t="shared" si="1003"/>
        <v>BV$18</v>
      </c>
      <c r="BW845" s="190" t="str">
        <f t="shared" si="1003"/>
        <v>BW$18</v>
      </c>
      <c r="BX845" s="190" t="str">
        <f t="shared" si="1003"/>
        <v>BX$18</v>
      </c>
      <c r="BY845" s="190" t="str">
        <f t="shared" si="1003"/>
        <v>BY$18</v>
      </c>
      <c r="BZ845" s="190" t="str">
        <f t="shared" si="1003"/>
        <v>BZ$18</v>
      </c>
      <c r="CA845" s="190" t="str">
        <f t="shared" si="1003"/>
        <v>CA$18</v>
      </c>
      <c r="CB845" s="190" t="str">
        <f t="shared" si="1003"/>
        <v>CB$18</v>
      </c>
      <c r="CC845" s="190" t="str">
        <f t="shared" si="1003"/>
        <v>CC$18</v>
      </c>
      <c r="CD845" s="190" t="str">
        <f t="shared" si="1003"/>
        <v>CD$18</v>
      </c>
      <c r="CE845" s="190" t="str">
        <f t="shared" ref="CE845:CL845" si="1004">CE$22</f>
        <v>CE$18</v>
      </c>
      <c r="CF845" s="190" t="str">
        <f t="shared" si="1004"/>
        <v>CF$18</v>
      </c>
      <c r="CG845" s="190" t="str">
        <f t="shared" si="1004"/>
        <v>CG$18</v>
      </c>
      <c r="CH845" s="190" t="str">
        <f t="shared" si="1004"/>
        <v>CH$18</v>
      </c>
      <c r="CI845" s="190" t="str">
        <f t="shared" si="1004"/>
        <v>CI$18</v>
      </c>
      <c r="CJ845" s="190" t="str">
        <f t="shared" si="1004"/>
        <v>CJ$18</v>
      </c>
      <c r="CK845" s="190" t="str">
        <f t="shared" si="1004"/>
        <v>CK$18</v>
      </c>
      <c r="CL845" s="190" t="str">
        <f t="shared" si="1004"/>
        <v>CL$18</v>
      </c>
      <c r="CN845" s="201"/>
      <c r="CO845" s="190" t="str">
        <f t="shared" ref="CO845:DL845" si="1005">CO$22</f>
        <v>CO$18</v>
      </c>
      <c r="CP845" s="190" t="str">
        <f t="shared" si="1005"/>
        <v>CP$18</v>
      </c>
      <c r="CQ845" s="190" t="str">
        <f t="shared" si="1005"/>
        <v>CQ$18</v>
      </c>
      <c r="CR845" s="190" t="str">
        <f t="shared" si="1005"/>
        <v>CR$18</v>
      </c>
      <c r="CS845" s="190" t="str">
        <f t="shared" si="1005"/>
        <v>CS$18</v>
      </c>
      <c r="CT845" s="190" t="str">
        <f t="shared" si="1005"/>
        <v>CT$18</v>
      </c>
      <c r="CU845" s="190" t="str">
        <f t="shared" si="1005"/>
        <v>CU$18</v>
      </c>
      <c r="CV845" s="190" t="str">
        <f t="shared" si="1005"/>
        <v>CV$18</v>
      </c>
      <c r="CW845" s="190" t="str">
        <f t="shared" si="1005"/>
        <v>CW$18</v>
      </c>
      <c r="CX845" s="190" t="str">
        <f t="shared" si="1005"/>
        <v>CX$18</v>
      </c>
      <c r="CY845" s="190" t="str">
        <f t="shared" si="1005"/>
        <v>CY$18</v>
      </c>
      <c r="CZ845" s="190" t="str">
        <f t="shared" si="1005"/>
        <v>CZ$18</v>
      </c>
      <c r="DA845" s="190" t="str">
        <f t="shared" si="1005"/>
        <v>DA$18</v>
      </c>
      <c r="DB845" s="190" t="str">
        <f t="shared" si="1005"/>
        <v>DB$18</v>
      </c>
      <c r="DC845" s="190" t="str">
        <f t="shared" si="1005"/>
        <v>DC$18</v>
      </c>
      <c r="DD845" s="190" t="str">
        <f t="shared" si="1005"/>
        <v>DD$18</v>
      </c>
      <c r="DE845" s="190" t="str">
        <f t="shared" si="1005"/>
        <v>DE$18</v>
      </c>
      <c r="DF845" s="190" t="str">
        <f t="shared" si="1005"/>
        <v>DF$18</v>
      </c>
      <c r="DG845" s="190" t="str">
        <f t="shared" si="1005"/>
        <v>DG$18</v>
      </c>
      <c r="DH845" s="190" t="str">
        <f t="shared" si="1005"/>
        <v>DH$18</v>
      </c>
      <c r="DI845" s="190" t="str">
        <f t="shared" si="1005"/>
        <v>DI$18</v>
      </c>
      <c r="DJ845" s="190" t="str">
        <f t="shared" si="1005"/>
        <v>DJ$18</v>
      </c>
      <c r="DK845" s="190" t="str">
        <f t="shared" si="1005"/>
        <v>DK$18</v>
      </c>
      <c r="DL845" s="190" t="str">
        <f t="shared" si="1005"/>
        <v>DL$18</v>
      </c>
    </row>
    <row r="846" spans="1:116" x14ac:dyDescent="0.35">
      <c r="A846" s="174"/>
      <c r="E846" s="8"/>
      <c r="G846" s="175" t="s">
        <v>505</v>
      </c>
      <c r="H846" s="200"/>
      <c r="I846" s="201"/>
      <c r="J846" s="201"/>
      <c r="K846" s="202"/>
      <c r="L846" s="202"/>
      <c r="M846" s="202"/>
      <c r="N846" s="202"/>
      <c r="O846" s="202"/>
      <c r="P846" s="202"/>
      <c r="R846" s="202"/>
      <c r="S846" s="190" t="str">
        <f t="shared" ref="S846:CD846" si="1006">S$23</f>
        <v>S$19</v>
      </c>
      <c r="T846" s="190" t="str">
        <f t="shared" si="1006"/>
        <v>T$19</v>
      </c>
      <c r="U846" s="190" t="str">
        <f t="shared" si="1006"/>
        <v>U$19</v>
      </c>
      <c r="V846" s="190" t="str">
        <f t="shared" si="1006"/>
        <v>V$19</v>
      </c>
      <c r="W846" s="190" t="str">
        <f t="shared" si="1006"/>
        <v>W$19</v>
      </c>
      <c r="X846" s="190" t="str">
        <f t="shared" si="1006"/>
        <v>X$19</v>
      </c>
      <c r="Y846" s="190" t="str">
        <f t="shared" si="1006"/>
        <v>Y$19</v>
      </c>
      <c r="Z846" s="190" t="str">
        <f t="shared" si="1006"/>
        <v>Z$19</v>
      </c>
      <c r="AA846" s="190" t="str">
        <f t="shared" si="1006"/>
        <v>AA$19</v>
      </c>
      <c r="AB846" s="190" t="str">
        <f t="shared" si="1006"/>
        <v>AB$19</v>
      </c>
      <c r="AC846" s="190" t="str">
        <f t="shared" si="1006"/>
        <v>AC$19</v>
      </c>
      <c r="AD846" s="190" t="str">
        <f t="shared" si="1006"/>
        <v>AD$19</v>
      </c>
      <c r="AE846" s="190" t="str">
        <f t="shared" si="1006"/>
        <v>AE$19</v>
      </c>
      <c r="AF846" s="190" t="str">
        <f t="shared" si="1006"/>
        <v>AF$19</v>
      </c>
      <c r="AG846" s="190" t="str">
        <f t="shared" si="1006"/>
        <v>AG$19</v>
      </c>
      <c r="AH846" s="190" t="str">
        <f t="shared" si="1006"/>
        <v>AH$19</v>
      </c>
      <c r="AI846" s="190" t="str">
        <f t="shared" si="1006"/>
        <v>AI$19</v>
      </c>
      <c r="AJ846" s="190" t="str">
        <f t="shared" si="1006"/>
        <v>AJ$19</v>
      </c>
      <c r="AK846" s="190" t="str">
        <f t="shared" si="1006"/>
        <v>AK$19</v>
      </c>
      <c r="AL846" s="190" t="str">
        <f t="shared" si="1006"/>
        <v>AL$19</v>
      </c>
      <c r="AM846" s="190" t="str">
        <f t="shared" si="1006"/>
        <v>AM$19</v>
      </c>
      <c r="AN846" s="190" t="str">
        <f t="shared" si="1006"/>
        <v>AN$19</v>
      </c>
      <c r="AO846" s="190" t="str">
        <f t="shared" si="1006"/>
        <v>AO$19</v>
      </c>
      <c r="AP846" s="190" t="str">
        <f t="shared" si="1006"/>
        <v>AP$19</v>
      </c>
      <c r="AQ846" s="190" t="str">
        <f t="shared" si="1006"/>
        <v>AQ$19</v>
      </c>
      <c r="AR846" s="190" t="str">
        <f t="shared" si="1006"/>
        <v>AR$19</v>
      </c>
      <c r="AS846" s="190" t="str">
        <f t="shared" si="1006"/>
        <v>AS$19</v>
      </c>
      <c r="AT846" s="190" t="str">
        <f t="shared" si="1006"/>
        <v>AT$19</v>
      </c>
      <c r="AU846" s="190" t="str">
        <f t="shared" si="1006"/>
        <v>AU$19</v>
      </c>
      <c r="AV846" s="190" t="str">
        <f t="shared" si="1006"/>
        <v>AV$19</v>
      </c>
      <c r="AW846" s="190" t="str">
        <f t="shared" si="1006"/>
        <v>AW$19</v>
      </c>
      <c r="AX846" s="190" t="str">
        <f t="shared" si="1006"/>
        <v>AX$19</v>
      </c>
      <c r="AY846" s="190" t="str">
        <f t="shared" si="1006"/>
        <v>AY$19</v>
      </c>
      <c r="AZ846" s="190" t="str">
        <f t="shared" si="1006"/>
        <v>AZ$19</v>
      </c>
      <c r="BA846" s="190" t="str">
        <f t="shared" si="1006"/>
        <v>BA$19</v>
      </c>
      <c r="BB846" s="190" t="str">
        <f t="shared" si="1006"/>
        <v>BB$19</v>
      </c>
      <c r="BC846" s="190" t="str">
        <f t="shared" si="1006"/>
        <v>BC$19</v>
      </c>
      <c r="BD846" s="190" t="str">
        <f t="shared" si="1006"/>
        <v>BD$19</v>
      </c>
      <c r="BE846" s="190" t="str">
        <f t="shared" si="1006"/>
        <v>BE$19</v>
      </c>
      <c r="BF846" s="190" t="str">
        <f t="shared" si="1006"/>
        <v>BF$19</v>
      </c>
      <c r="BG846" s="190" t="str">
        <f t="shared" si="1006"/>
        <v>BG$19</v>
      </c>
      <c r="BH846" s="190" t="str">
        <f t="shared" si="1006"/>
        <v>BH$19</v>
      </c>
      <c r="BI846" s="190" t="str">
        <f t="shared" si="1006"/>
        <v>BI$19</v>
      </c>
      <c r="BJ846" s="190" t="str">
        <f t="shared" si="1006"/>
        <v>BJ$19</v>
      </c>
      <c r="BK846" s="190" t="str">
        <f t="shared" si="1006"/>
        <v>BK$19</v>
      </c>
      <c r="BL846" s="190" t="str">
        <f t="shared" si="1006"/>
        <v>BL$19</v>
      </c>
      <c r="BM846" s="190" t="str">
        <f t="shared" si="1006"/>
        <v>BM$19</v>
      </c>
      <c r="BN846" s="190" t="str">
        <f t="shared" si="1006"/>
        <v>BN$19</v>
      </c>
      <c r="BO846" s="190" t="str">
        <f t="shared" si="1006"/>
        <v>BO$19</v>
      </c>
      <c r="BP846" s="190" t="str">
        <f t="shared" si="1006"/>
        <v>BP$19</v>
      </c>
      <c r="BQ846" s="190" t="str">
        <f t="shared" si="1006"/>
        <v>BQ$19</v>
      </c>
      <c r="BR846" s="190" t="str">
        <f t="shared" si="1006"/>
        <v>BR$19</v>
      </c>
      <c r="BS846" s="190" t="str">
        <f t="shared" si="1006"/>
        <v>BS$19</v>
      </c>
      <c r="BT846" s="190" t="str">
        <f t="shared" si="1006"/>
        <v>BT$19</v>
      </c>
      <c r="BU846" s="190" t="str">
        <f t="shared" si="1006"/>
        <v>BU$19</v>
      </c>
      <c r="BV846" s="190" t="str">
        <f t="shared" si="1006"/>
        <v>BV$19</v>
      </c>
      <c r="BW846" s="190" t="str">
        <f t="shared" si="1006"/>
        <v>BW$19</v>
      </c>
      <c r="BX846" s="190" t="str">
        <f t="shared" si="1006"/>
        <v>BX$19</v>
      </c>
      <c r="BY846" s="190" t="str">
        <f t="shared" si="1006"/>
        <v>BY$19</v>
      </c>
      <c r="BZ846" s="190" t="str">
        <f t="shared" si="1006"/>
        <v>BZ$19</v>
      </c>
      <c r="CA846" s="190" t="str">
        <f t="shared" si="1006"/>
        <v>CA$19</v>
      </c>
      <c r="CB846" s="190" t="str">
        <f t="shared" si="1006"/>
        <v>CB$19</v>
      </c>
      <c r="CC846" s="190" t="str">
        <f t="shared" si="1006"/>
        <v>CC$19</v>
      </c>
      <c r="CD846" s="190" t="str">
        <f t="shared" si="1006"/>
        <v>CD$19</v>
      </c>
      <c r="CE846" s="190" t="str">
        <f t="shared" ref="CE846:CL846" si="1007">CE$23</f>
        <v>CE$19</v>
      </c>
      <c r="CF846" s="190" t="str">
        <f t="shared" si="1007"/>
        <v>CF$19</v>
      </c>
      <c r="CG846" s="190" t="str">
        <f t="shared" si="1007"/>
        <v>CG$19</v>
      </c>
      <c r="CH846" s="190" t="str">
        <f t="shared" si="1007"/>
        <v>CH$19</v>
      </c>
      <c r="CI846" s="190" t="str">
        <f t="shared" si="1007"/>
        <v>CI$19</v>
      </c>
      <c r="CJ846" s="190" t="str">
        <f t="shared" si="1007"/>
        <v>CJ$19</v>
      </c>
      <c r="CK846" s="190" t="str">
        <f t="shared" si="1007"/>
        <v>CK$19</v>
      </c>
      <c r="CL846" s="190" t="str">
        <f t="shared" si="1007"/>
        <v>CL$19</v>
      </c>
      <c r="CN846" s="201"/>
      <c r="CO846" s="190" t="str">
        <f t="shared" ref="CO846:DL846" si="1008">CO$23</f>
        <v>CO$19</v>
      </c>
      <c r="CP846" s="190" t="str">
        <f t="shared" si="1008"/>
        <v>CP$19</v>
      </c>
      <c r="CQ846" s="190" t="str">
        <f t="shared" si="1008"/>
        <v>CQ$19</v>
      </c>
      <c r="CR846" s="190" t="str">
        <f t="shared" si="1008"/>
        <v>CR$19</v>
      </c>
      <c r="CS846" s="190" t="str">
        <f t="shared" si="1008"/>
        <v>CS$19</v>
      </c>
      <c r="CT846" s="190" t="str">
        <f t="shared" si="1008"/>
        <v>CT$19</v>
      </c>
      <c r="CU846" s="190" t="str">
        <f t="shared" si="1008"/>
        <v>CU$19</v>
      </c>
      <c r="CV846" s="190" t="str">
        <f t="shared" si="1008"/>
        <v>CV$19</v>
      </c>
      <c r="CW846" s="190" t="str">
        <f t="shared" si="1008"/>
        <v>CW$19</v>
      </c>
      <c r="CX846" s="190" t="str">
        <f t="shared" si="1008"/>
        <v>CX$19</v>
      </c>
      <c r="CY846" s="190" t="str">
        <f t="shared" si="1008"/>
        <v>CY$19</v>
      </c>
      <c r="CZ846" s="190" t="str">
        <f t="shared" si="1008"/>
        <v>CZ$19</v>
      </c>
      <c r="DA846" s="190" t="str">
        <f t="shared" si="1008"/>
        <v>DA$19</v>
      </c>
      <c r="DB846" s="190" t="str">
        <f t="shared" si="1008"/>
        <v>DB$19</v>
      </c>
      <c r="DC846" s="190" t="str">
        <f t="shared" si="1008"/>
        <v>DC$19</v>
      </c>
      <c r="DD846" s="190" t="str">
        <f t="shared" si="1008"/>
        <v>DD$19</v>
      </c>
      <c r="DE846" s="190" t="str">
        <f t="shared" si="1008"/>
        <v>DE$19</v>
      </c>
      <c r="DF846" s="190" t="str">
        <f t="shared" si="1008"/>
        <v>DF$19</v>
      </c>
      <c r="DG846" s="190" t="str">
        <f t="shared" si="1008"/>
        <v>DG$19</v>
      </c>
      <c r="DH846" s="190" t="str">
        <f t="shared" si="1008"/>
        <v>DH$19</v>
      </c>
      <c r="DI846" s="190" t="str">
        <f t="shared" si="1008"/>
        <v>DI$19</v>
      </c>
      <c r="DJ846" s="190" t="str">
        <f t="shared" si="1008"/>
        <v>DJ$19</v>
      </c>
      <c r="DK846" s="190" t="str">
        <f t="shared" si="1008"/>
        <v>DK$19</v>
      </c>
      <c r="DL846" s="190" t="str">
        <f t="shared" si="1008"/>
        <v>DL$19</v>
      </c>
    </row>
    <row r="847" spans="1:116" x14ac:dyDescent="0.35">
      <c r="A847" s="31" t="s">
        <v>218</v>
      </c>
      <c r="B847" s="31" t="s">
        <v>81</v>
      </c>
      <c r="C847" s="31"/>
      <c r="D847" t="s">
        <v>804</v>
      </c>
      <c r="E847" s="8" t="str">
        <f t="shared" ref="E847:E854" si="1009">ROW()&amp;" "&amp;D847</f>
        <v>847 SUBCAC-S</v>
      </c>
      <c r="F847" t="s">
        <v>438</v>
      </c>
      <c r="G847" s="175" t="s">
        <v>463</v>
      </c>
      <c r="H847" s="22"/>
      <c r="I847" s="306"/>
      <c r="J847" s="306"/>
      <c r="K847" s="22"/>
      <c r="L847" s="22"/>
      <c r="M847" s="22"/>
      <c r="N847" s="22"/>
      <c r="O847" s="22"/>
      <c r="P847" s="22"/>
      <c r="R847" s="66"/>
      <c r="S847" s="307"/>
      <c r="T847" s="307"/>
      <c r="U847" s="307"/>
      <c r="V847" s="307"/>
      <c r="W847" s="307"/>
      <c r="X847" s="307"/>
      <c r="Y847" s="307"/>
      <c r="Z847" s="307"/>
      <c r="AA847" s="307"/>
      <c r="AB847" s="307"/>
      <c r="AC847" s="307"/>
      <c r="AD847" s="307"/>
      <c r="AE847" s="307"/>
      <c r="AF847" s="307"/>
      <c r="AG847" s="307"/>
      <c r="AH847" s="307"/>
      <c r="AI847" s="307"/>
      <c r="AJ847" s="307"/>
      <c r="AK847" s="307"/>
      <c r="AL847" s="307"/>
      <c r="AM847" s="307"/>
      <c r="AN847" s="307"/>
      <c r="AO847" s="307"/>
      <c r="AP847" s="307"/>
      <c r="AQ847" s="307"/>
      <c r="AR847" s="307"/>
      <c r="AS847" s="307"/>
      <c r="AT847" s="307"/>
      <c r="AU847" s="307"/>
      <c r="AV847" s="307"/>
      <c r="AW847" s="307"/>
      <c r="AX847" s="307"/>
      <c r="AY847" s="307"/>
      <c r="AZ847" s="307"/>
      <c r="BA847" s="307"/>
      <c r="BB847" s="307"/>
      <c r="BC847" s="307"/>
      <c r="BD847" s="307"/>
      <c r="BE847" s="307"/>
      <c r="BF847" s="307"/>
      <c r="BG847" s="307"/>
      <c r="BH847" s="307"/>
      <c r="BI847" s="307"/>
      <c r="BJ847" s="307"/>
      <c r="BK847" s="307"/>
      <c r="BL847" s="307"/>
      <c r="BM847" s="307"/>
      <c r="BN847" s="307"/>
      <c r="BO847" s="307"/>
      <c r="BP847" s="307"/>
      <c r="BQ847" s="307"/>
      <c r="BR847" s="307"/>
      <c r="BS847" s="307"/>
      <c r="BT847" s="307"/>
      <c r="BU847" s="307"/>
      <c r="BV847" s="307"/>
      <c r="BW847" s="307"/>
      <c r="BX847" s="307"/>
      <c r="BY847" s="307"/>
      <c r="BZ847" s="307"/>
      <c r="CA847" s="307"/>
      <c r="CB847" s="307"/>
      <c r="CC847" s="307"/>
      <c r="CD847" s="307"/>
      <c r="CE847" s="307"/>
      <c r="CF847" s="307"/>
      <c r="CG847" s="307"/>
      <c r="CH847" s="307"/>
      <c r="CI847" s="307"/>
      <c r="CJ847" s="307"/>
      <c r="CK847" s="307"/>
      <c r="CL847" s="307"/>
      <c r="CN847" s="306"/>
      <c r="CO847" s="307"/>
      <c r="CP847" s="307"/>
      <c r="CQ847" s="307"/>
      <c r="CR847" s="307"/>
      <c r="CS847" s="307"/>
      <c r="CT847" s="307"/>
      <c r="CU847" s="307"/>
      <c r="CV847" s="307"/>
      <c r="CW847" s="307"/>
      <c r="CX847" s="307"/>
      <c r="CY847" s="307"/>
      <c r="CZ847" s="307"/>
      <c r="DA847" s="307"/>
      <c r="DB847" s="307"/>
      <c r="DC847" s="307"/>
      <c r="DD847" s="307"/>
      <c r="DE847" s="307"/>
      <c r="DF847" s="307"/>
      <c r="DG847" s="307"/>
      <c r="DH847" s="307"/>
      <c r="DI847" s="307"/>
      <c r="DJ847" s="307"/>
      <c r="DK847" s="307"/>
      <c r="DL847" s="307"/>
    </row>
    <row r="848" spans="1:116" x14ac:dyDescent="0.35">
      <c r="A848" s="31"/>
      <c r="C848" s="31"/>
      <c r="D848" t="s">
        <v>804</v>
      </c>
      <c r="E848" s="8" t="str">
        <f t="shared" si="1009"/>
        <v>848 SUBCAC-S</v>
      </c>
      <c r="G848" s="175" t="s">
        <v>464</v>
      </c>
      <c r="H848" s="31"/>
      <c r="I848" s="73"/>
      <c r="J848" s="73"/>
      <c r="K848" s="31"/>
      <c r="L848" s="31"/>
      <c r="M848" s="31"/>
      <c r="N848" s="31"/>
      <c r="O848" s="31"/>
      <c r="P848" s="31"/>
      <c r="R848" s="67"/>
      <c r="S848" s="156"/>
      <c r="T848" s="156"/>
      <c r="U848" s="156"/>
      <c r="V848" s="156"/>
      <c r="W848" s="156"/>
      <c r="X848" s="156"/>
      <c r="Y848" s="156"/>
      <c r="Z848" s="156"/>
      <c r="AA848" s="156"/>
      <c r="AB848" s="156"/>
      <c r="AC848" s="156"/>
      <c r="AD848" s="156"/>
      <c r="AE848" s="156"/>
      <c r="AF848" s="156"/>
      <c r="AG848" s="156"/>
      <c r="AH848" s="156"/>
      <c r="AI848" s="156"/>
      <c r="AJ848" s="156"/>
      <c r="AK848" s="156"/>
      <c r="AL848" s="156"/>
      <c r="AM848" s="156"/>
      <c r="AN848" s="156"/>
      <c r="AO848" s="156"/>
      <c r="AP848" s="156"/>
      <c r="AQ848" s="156"/>
      <c r="AR848" s="156"/>
      <c r="AS848" s="156"/>
      <c r="AT848" s="156"/>
      <c r="AU848" s="156"/>
      <c r="AV848" s="156"/>
      <c r="AW848" s="156"/>
      <c r="AX848" s="156"/>
      <c r="AY848" s="156"/>
      <c r="AZ848" s="156"/>
      <c r="BA848" s="156"/>
      <c r="BB848" s="156"/>
      <c r="BC848" s="156"/>
      <c r="BD848" s="156"/>
      <c r="BE848" s="156"/>
      <c r="BF848" s="156"/>
      <c r="BG848" s="156"/>
      <c r="BH848" s="156"/>
      <c r="BI848" s="156"/>
      <c r="BJ848" s="156"/>
      <c r="BK848" s="156"/>
      <c r="BL848" s="156"/>
      <c r="BM848" s="156"/>
      <c r="BN848" s="156"/>
      <c r="BO848" s="156"/>
      <c r="BP848" s="156"/>
      <c r="BQ848" s="156"/>
      <c r="BR848" s="156"/>
      <c r="BS848" s="156"/>
      <c r="BT848" s="156"/>
      <c r="BU848" s="156"/>
      <c r="BV848" s="156"/>
      <c r="BW848" s="156"/>
      <c r="BX848" s="156"/>
      <c r="BY848" s="156"/>
      <c r="BZ848" s="156"/>
      <c r="CA848" s="156"/>
      <c r="CB848" s="156"/>
      <c r="CC848" s="156"/>
      <c r="CD848" s="156"/>
      <c r="CE848" s="156"/>
      <c r="CF848" s="156"/>
      <c r="CG848" s="156"/>
      <c r="CH848" s="156"/>
      <c r="CI848" s="156"/>
      <c r="CJ848" s="156"/>
      <c r="CK848" s="156"/>
      <c r="CL848" s="156"/>
      <c r="CN848" s="73"/>
      <c r="CO848" s="156"/>
      <c r="CP848" s="156"/>
      <c r="CQ848" s="156"/>
      <c r="CR848" s="156"/>
      <c r="CS848" s="156"/>
      <c r="CT848" s="156"/>
      <c r="CU848" s="156"/>
      <c r="CV848" s="156"/>
      <c r="CW848" s="156"/>
      <c r="CX848" s="156"/>
      <c r="CY848" s="156"/>
      <c r="CZ848" s="156"/>
      <c r="DA848" s="156"/>
      <c r="DB848" s="156"/>
      <c r="DC848" s="156"/>
      <c r="DD848" s="156"/>
      <c r="DE848" s="156"/>
      <c r="DF848" s="156"/>
      <c r="DG848" s="156"/>
      <c r="DH848" s="156"/>
      <c r="DI848" s="156"/>
      <c r="DJ848" s="156"/>
      <c r="DK848" s="156"/>
      <c r="DL848" s="156"/>
    </row>
    <row r="849" spans="1:116" x14ac:dyDescent="0.35">
      <c r="B849" t="str">
        <f>E849</f>
        <v>849 SUBCAC-S</v>
      </c>
      <c r="D849" t="s">
        <v>804</v>
      </c>
      <c r="E849" s="8" t="str">
        <f t="shared" si="1009"/>
        <v>849 SUBCAC-S</v>
      </c>
      <c r="G849" s="66" t="s">
        <v>803</v>
      </c>
      <c r="H849" s="12"/>
      <c r="I849" s="60"/>
      <c r="J849" s="60"/>
      <c r="K849" s="18">
        <v>5</v>
      </c>
      <c r="L849" s="18">
        <v>5</v>
      </c>
      <c r="M849" s="18">
        <v>5</v>
      </c>
      <c r="N849" s="18">
        <v>5</v>
      </c>
      <c r="O849" s="18">
        <v>5</v>
      </c>
      <c r="P849" s="18">
        <v>5</v>
      </c>
      <c r="R849" s="19"/>
      <c r="S849" s="147" cm="1">
        <f t="array" ref="S849">INDEX($K:$P,ROW(),MATCH(S$3,$K$2:$P$2,0))</f>
        <v>5</v>
      </c>
      <c r="T849" s="147" cm="1">
        <f t="array" ref="T849">INDEX($K:$P,ROW(),MATCH(T$3,$K$2:$P$2,0))</f>
        <v>5</v>
      </c>
      <c r="U849" s="147" cm="1">
        <f t="array" ref="U849">INDEX($K:$P,ROW(),MATCH(U$3,$K$2:$P$2,0))</f>
        <v>5</v>
      </c>
      <c r="V849" s="147" cm="1">
        <f t="array" ref="V849">INDEX($K:$P,ROW(),MATCH(V$3,$K$2:$P$2,0))</f>
        <v>5</v>
      </c>
      <c r="W849" s="147" cm="1">
        <f t="array" ref="W849">INDEX($K:$P,ROW(),MATCH(W$3,$K$2:$P$2,0))</f>
        <v>5</v>
      </c>
      <c r="X849" s="147" cm="1">
        <f t="array" ref="X849">INDEX($K:$P,ROW(),MATCH(X$3,$K$2:$P$2,0))</f>
        <v>5</v>
      </c>
      <c r="Y849" s="147" cm="1">
        <f t="array" ref="Y849">INDEX($K:$P,ROW(),MATCH(Y$3,$K$2:$P$2,0))</f>
        <v>5</v>
      </c>
      <c r="Z849" s="147" cm="1">
        <f t="array" ref="Z849">INDEX($K:$P,ROW(),MATCH(Z$3,$K$2:$P$2,0))</f>
        <v>5</v>
      </c>
      <c r="AA849" s="147" cm="1">
        <f t="array" ref="AA849">INDEX($K:$P,ROW(),MATCH(AA$3,$K$2:$P$2,0))</f>
        <v>5</v>
      </c>
      <c r="AB849" s="147" cm="1">
        <f t="array" ref="AB849">INDEX($K:$P,ROW(),MATCH(AB$3,$K$2:$P$2,0))</f>
        <v>5</v>
      </c>
      <c r="AC849" s="147" cm="1">
        <f t="array" ref="AC849">INDEX($K:$P,ROW(),MATCH(AC$3,$K$2:$P$2,0))</f>
        <v>5</v>
      </c>
      <c r="AD849" s="147" cm="1">
        <f t="array" ref="AD849">INDEX($K:$P,ROW(),MATCH(AD$3,$K$2:$P$2,0))</f>
        <v>5</v>
      </c>
      <c r="AE849" s="147" cm="1">
        <f t="array" ref="AE849">INDEX($K:$P,ROW(),MATCH(AE$3,$K$2:$P$2,0))</f>
        <v>5</v>
      </c>
      <c r="AF849" s="147" cm="1">
        <f t="array" ref="AF849">INDEX($K:$P,ROW(),MATCH(AF$3,$K$2:$P$2,0))</f>
        <v>5</v>
      </c>
      <c r="AG849" s="147" cm="1">
        <f t="array" ref="AG849">INDEX($K:$P,ROW(),MATCH(AG$3,$K$2:$P$2,0))</f>
        <v>5</v>
      </c>
      <c r="AH849" s="147" cm="1">
        <f t="array" ref="AH849">INDEX($K:$P,ROW(),MATCH(AH$3,$K$2:$P$2,0))</f>
        <v>5</v>
      </c>
      <c r="AI849" s="147" cm="1">
        <f t="array" ref="AI849">INDEX($K:$P,ROW(),MATCH(AI$3,$K$2:$P$2,0))</f>
        <v>5</v>
      </c>
      <c r="AJ849" s="147" cm="1">
        <f t="array" ref="AJ849">INDEX($K:$P,ROW(),MATCH(AJ$3,$K$2:$P$2,0))</f>
        <v>5</v>
      </c>
      <c r="AK849" s="147" cm="1">
        <f t="array" ref="AK849">INDEX($K:$P,ROW(),MATCH(AK$3,$K$2:$P$2,0))</f>
        <v>5</v>
      </c>
      <c r="AL849" s="147" cm="1">
        <f t="array" ref="AL849">INDEX($K:$P,ROW(),MATCH(AL$3,$K$2:$P$2,0))</f>
        <v>5</v>
      </c>
      <c r="AM849" s="147" cm="1">
        <f t="array" ref="AM849">INDEX($K:$P,ROW(),MATCH(AM$3,$K$2:$P$2,0))</f>
        <v>5</v>
      </c>
      <c r="AN849" s="147" cm="1">
        <f t="array" ref="AN849">INDEX($K:$P,ROW(),MATCH(AN$3,$K$2:$P$2,0))</f>
        <v>5</v>
      </c>
      <c r="AO849" s="147" cm="1">
        <f t="array" ref="AO849">INDEX($K:$P,ROW(),MATCH(AO$3,$K$2:$P$2,0))</f>
        <v>5</v>
      </c>
      <c r="AP849" s="147" cm="1">
        <f t="array" ref="AP849">INDEX($K:$P,ROW(),MATCH(AP$3,$K$2:$P$2,0))</f>
        <v>5</v>
      </c>
      <c r="AQ849" s="147" cm="1">
        <f t="array" ref="AQ849">INDEX($K:$P,ROW(),MATCH(AQ$3,$K$2:$P$2,0))</f>
        <v>5</v>
      </c>
      <c r="AR849" s="147" cm="1">
        <f t="array" ref="AR849">INDEX($K:$P,ROW(),MATCH(AR$3,$K$2:$P$2,0))</f>
        <v>5</v>
      </c>
      <c r="AS849" s="147" cm="1">
        <f t="array" ref="AS849">INDEX($K:$P,ROW(),MATCH(AS$3,$K$2:$P$2,0))</f>
        <v>5</v>
      </c>
      <c r="AT849" s="147" cm="1">
        <f t="array" ref="AT849">INDEX($K:$P,ROW(),MATCH(AT$3,$K$2:$P$2,0))</f>
        <v>5</v>
      </c>
      <c r="AU849" s="147" cm="1">
        <f t="array" ref="AU849">INDEX($K:$P,ROW(),MATCH(AU$3,$K$2:$P$2,0))</f>
        <v>5</v>
      </c>
      <c r="AV849" s="147" cm="1">
        <f t="array" ref="AV849">INDEX($K:$P,ROW(),MATCH(AV$3,$K$2:$P$2,0))</f>
        <v>5</v>
      </c>
      <c r="AW849" s="147" cm="1">
        <f t="array" ref="AW849">INDEX($K:$P,ROW(),MATCH(AW$3,$K$2:$P$2,0))</f>
        <v>5</v>
      </c>
      <c r="AX849" s="147" cm="1">
        <f t="array" ref="AX849">INDEX($K:$P,ROW(),MATCH(AX$3,$K$2:$P$2,0))</f>
        <v>5</v>
      </c>
      <c r="AY849" s="147" cm="1">
        <f t="array" ref="AY849">INDEX($K:$P,ROW(),MATCH(AY$3,$K$2:$P$2,0))</f>
        <v>5</v>
      </c>
      <c r="AZ849" s="147" cm="1">
        <f t="array" ref="AZ849">INDEX($K:$P,ROW(),MATCH(AZ$3,$K$2:$P$2,0))</f>
        <v>5</v>
      </c>
      <c r="BA849" s="147" cm="1">
        <f t="array" ref="BA849">INDEX($K:$P,ROW(),MATCH(BA$3,$K$2:$P$2,0))</f>
        <v>5</v>
      </c>
      <c r="BB849" s="147" cm="1">
        <f t="array" ref="BB849">INDEX($K:$P,ROW(),MATCH(BB$3,$K$2:$P$2,0))</f>
        <v>5</v>
      </c>
      <c r="BC849" s="147" cm="1">
        <f t="array" ref="BC849">INDEX($K:$P,ROW(),MATCH(BC$3,$K$2:$P$2,0))</f>
        <v>5</v>
      </c>
      <c r="BD849" s="147" cm="1">
        <f t="array" ref="BD849">INDEX($K:$P,ROW(),MATCH(BD$3,$K$2:$P$2,0))</f>
        <v>5</v>
      </c>
      <c r="BE849" s="147" cm="1">
        <f t="array" ref="BE849">INDEX($K:$P,ROW(),MATCH(BE$3,$K$2:$P$2,0))</f>
        <v>5</v>
      </c>
      <c r="BF849" s="147" cm="1">
        <f t="array" ref="BF849">INDEX($K:$P,ROW(),MATCH(BF$3,$K$2:$P$2,0))</f>
        <v>5</v>
      </c>
      <c r="BG849" s="147" cm="1">
        <f t="array" ref="BG849">INDEX($K:$P,ROW(),MATCH(BG$3,$K$2:$P$2,0))</f>
        <v>5</v>
      </c>
      <c r="BH849" s="147" cm="1">
        <f t="array" ref="BH849">INDEX($K:$P,ROW(),MATCH(BH$3,$K$2:$P$2,0))</f>
        <v>5</v>
      </c>
      <c r="BI849" s="147" cm="1">
        <f t="array" ref="BI849">INDEX($K:$P,ROW(),MATCH(BI$3,$K$2:$P$2,0))</f>
        <v>5</v>
      </c>
      <c r="BJ849" s="147" cm="1">
        <f t="array" ref="BJ849">INDEX($K:$P,ROW(),MATCH(BJ$3,$K$2:$P$2,0))</f>
        <v>5</v>
      </c>
      <c r="BK849" s="147" cm="1">
        <f t="array" ref="BK849">INDEX($K:$P,ROW(),MATCH(BK$3,$K$2:$P$2,0))</f>
        <v>5</v>
      </c>
      <c r="BL849" s="147" cm="1">
        <f t="array" ref="BL849">INDEX($K:$P,ROW(),MATCH(BL$3,$K$2:$P$2,0))</f>
        <v>5</v>
      </c>
      <c r="BM849" s="147" cm="1">
        <f t="array" ref="BM849">INDEX($K:$P,ROW(),MATCH(BM$3,$K$2:$P$2,0))</f>
        <v>5</v>
      </c>
      <c r="BN849" s="147" cm="1">
        <f t="array" ref="BN849">INDEX($K:$P,ROW(),MATCH(BN$3,$K$2:$P$2,0))</f>
        <v>5</v>
      </c>
      <c r="BO849" s="147" cm="1">
        <f t="array" ref="BO849">INDEX($K:$P,ROW(),MATCH(BO$3,$K$2:$P$2,0))</f>
        <v>5</v>
      </c>
      <c r="BP849" s="147" cm="1">
        <f t="array" ref="BP849">INDEX($K:$P,ROW(),MATCH(BP$3,$K$2:$P$2,0))</f>
        <v>5</v>
      </c>
      <c r="BQ849" s="147" cm="1">
        <f t="array" ref="BQ849">INDEX($K:$P,ROW(),MATCH(BQ$3,$K$2:$P$2,0))</f>
        <v>5</v>
      </c>
      <c r="BR849" s="147" cm="1">
        <f t="array" ref="BR849">INDEX($K:$P,ROW(),MATCH(BR$3,$K$2:$P$2,0))</f>
        <v>5</v>
      </c>
      <c r="BS849" s="147" cm="1">
        <f t="array" ref="BS849">INDEX($K:$P,ROW(),MATCH(BS$3,$K$2:$P$2,0))</f>
        <v>5</v>
      </c>
      <c r="BT849" s="147" cm="1">
        <f t="array" ref="BT849">INDEX($K:$P,ROW(),MATCH(BT$3,$K$2:$P$2,0))</f>
        <v>5</v>
      </c>
      <c r="BU849" s="147" cm="1">
        <f t="array" ref="BU849">INDEX($K:$P,ROW(),MATCH(BU$3,$K$2:$P$2,0))</f>
        <v>5</v>
      </c>
      <c r="BV849" s="147" cm="1">
        <f t="array" ref="BV849">INDEX($K:$P,ROW(),MATCH(BV$3,$K$2:$P$2,0))</f>
        <v>5</v>
      </c>
      <c r="BW849" s="147" cm="1">
        <f t="array" ref="BW849">INDEX($K:$P,ROW(),MATCH(BW$3,$K$2:$P$2,0))</f>
        <v>5</v>
      </c>
      <c r="BX849" s="147" cm="1">
        <f t="array" ref="BX849">INDEX($K:$P,ROW(),MATCH(BX$3,$K$2:$P$2,0))</f>
        <v>5</v>
      </c>
      <c r="BY849" s="147" cm="1">
        <f t="array" ref="BY849">INDEX($K:$P,ROW(),MATCH(BY$3,$K$2:$P$2,0))</f>
        <v>5</v>
      </c>
      <c r="BZ849" s="147" cm="1">
        <f t="array" ref="BZ849">INDEX($K:$P,ROW(),MATCH(BZ$3,$K$2:$P$2,0))</f>
        <v>5</v>
      </c>
      <c r="CA849" s="147" cm="1">
        <f t="array" ref="CA849">INDEX($K:$P,ROW(),MATCH(CA$3,$K$2:$P$2,0))</f>
        <v>5</v>
      </c>
      <c r="CB849" s="147" cm="1">
        <f t="array" ref="CB849">INDEX($K:$P,ROW(),MATCH(CB$3,$K$2:$P$2,0))</f>
        <v>5</v>
      </c>
      <c r="CC849" s="147" cm="1">
        <f t="array" ref="CC849">INDEX($K:$P,ROW(),MATCH(CC$3,$K$2:$P$2,0))</f>
        <v>5</v>
      </c>
      <c r="CD849" s="147" cm="1">
        <f t="array" ref="CD849">INDEX($K:$P,ROW(),MATCH(CD$3,$K$2:$P$2,0))</f>
        <v>5</v>
      </c>
      <c r="CE849" s="147" cm="1">
        <f t="array" ref="CE849">INDEX($K:$P,ROW(),MATCH(CE$3,$K$2:$P$2,0))</f>
        <v>5</v>
      </c>
      <c r="CF849" s="147" cm="1">
        <f t="array" ref="CF849">INDEX($K:$P,ROW(),MATCH(CF$3,$K$2:$P$2,0))</f>
        <v>5</v>
      </c>
      <c r="CG849" s="147" cm="1">
        <f t="array" ref="CG849">INDEX($K:$P,ROW(),MATCH(CG$3,$K$2:$P$2,0))</f>
        <v>5</v>
      </c>
      <c r="CH849" s="147" cm="1">
        <f t="array" ref="CH849">INDEX($K:$P,ROW(),MATCH(CH$3,$K$2:$P$2,0))</f>
        <v>5</v>
      </c>
      <c r="CI849" s="147" cm="1">
        <f t="array" ref="CI849">INDEX($K:$P,ROW(),MATCH(CI$3,$K$2:$P$2,0))</f>
        <v>5</v>
      </c>
      <c r="CJ849" s="147" cm="1">
        <f t="array" ref="CJ849">INDEX($K:$P,ROW(),MATCH(CJ$3,$K$2:$P$2,0))</f>
        <v>5</v>
      </c>
      <c r="CK849" s="147" cm="1">
        <f t="array" ref="CK849">INDEX($K:$P,ROW(),MATCH(CK$3,$K$2:$P$2,0))</f>
        <v>5</v>
      </c>
      <c r="CL849" s="147" cm="1">
        <f t="array" ref="CL849">INDEX($K:$P,ROW(),MATCH(CL$3,$K$2:$P$2,0))</f>
        <v>5</v>
      </c>
      <c r="CN849" s="60"/>
      <c r="CO849" s="147" t="e" cm="1">
        <f t="array" ref="CO849">INDEX($K:$P,ROW(),MATCH(CO$3,$K$2:$P$2,0))</f>
        <v>#N/A</v>
      </c>
      <c r="CP849" s="147" t="e" cm="1">
        <f t="array" ref="CP849">INDEX($K:$P,ROW(),MATCH(CP$3,$K$2:$P$2,0))</f>
        <v>#N/A</v>
      </c>
      <c r="CQ849" s="147" t="e" cm="1">
        <f t="array" ref="CQ849">INDEX($K:$P,ROW(),MATCH(CQ$3,$K$2:$P$2,0))</f>
        <v>#N/A</v>
      </c>
      <c r="CR849" s="147" t="e" cm="1">
        <f t="array" ref="CR849">INDEX($K:$P,ROW(),MATCH(CR$3,$K$2:$P$2,0))</f>
        <v>#N/A</v>
      </c>
      <c r="CS849" s="147" t="e" cm="1">
        <f t="array" ref="CS849">INDEX($K:$P,ROW(),MATCH(CS$3,$K$2:$P$2,0))</f>
        <v>#N/A</v>
      </c>
      <c r="CT849" s="147" t="e" cm="1">
        <f t="array" ref="CT849">INDEX($K:$P,ROW(),MATCH(CT$3,$K$2:$P$2,0))</f>
        <v>#N/A</v>
      </c>
      <c r="CU849" s="147" t="e" cm="1">
        <f t="array" ref="CU849">INDEX($K:$P,ROW(),MATCH(CU$3,$K$2:$P$2,0))</f>
        <v>#N/A</v>
      </c>
      <c r="CV849" s="147" t="e" cm="1">
        <f t="array" ref="CV849">INDEX($K:$P,ROW(),MATCH(CV$3,$K$2:$P$2,0))</f>
        <v>#N/A</v>
      </c>
      <c r="CW849" s="147" t="e" cm="1">
        <f t="array" ref="CW849">INDEX($K:$P,ROW(),MATCH(CW$3,$K$2:$P$2,0))</f>
        <v>#N/A</v>
      </c>
      <c r="CX849" s="147" t="e" cm="1">
        <f t="array" ref="CX849">INDEX($K:$P,ROW(),MATCH(CX$3,$K$2:$P$2,0))</f>
        <v>#N/A</v>
      </c>
      <c r="CY849" s="147" t="e" cm="1">
        <f t="array" ref="CY849">INDEX($K:$P,ROW(),MATCH(CY$3,$K$2:$P$2,0))</f>
        <v>#N/A</v>
      </c>
      <c r="CZ849" s="147" t="e" cm="1">
        <f t="array" ref="CZ849">INDEX($K:$P,ROW(),MATCH(CZ$3,$K$2:$P$2,0))</f>
        <v>#N/A</v>
      </c>
      <c r="DA849" s="147" t="e" cm="1">
        <f t="array" ref="DA849">INDEX($K:$P,ROW(),MATCH(DA$3,$K$2:$P$2,0))</f>
        <v>#N/A</v>
      </c>
      <c r="DB849" s="147" t="e" cm="1">
        <f t="array" ref="DB849">INDEX($K:$P,ROW(),MATCH(DB$3,$K$2:$P$2,0))</f>
        <v>#N/A</v>
      </c>
      <c r="DC849" s="147" t="e" cm="1">
        <f t="array" ref="DC849">INDEX($K:$P,ROW(),MATCH(DC$3,$K$2:$P$2,0))</f>
        <v>#N/A</v>
      </c>
      <c r="DD849" s="147" t="e" cm="1">
        <f t="array" ref="DD849">INDEX($K:$P,ROW(),MATCH(DD$3,$K$2:$P$2,0))</f>
        <v>#N/A</v>
      </c>
      <c r="DE849" s="147" t="e" cm="1">
        <f t="array" ref="DE849">INDEX($K:$P,ROW(),MATCH(DE$3,$K$2:$P$2,0))</f>
        <v>#N/A</v>
      </c>
      <c r="DF849" s="147" t="e" cm="1">
        <f t="array" ref="DF849">INDEX($K:$P,ROW(),MATCH(DF$3,$K$2:$P$2,0))</f>
        <v>#N/A</v>
      </c>
      <c r="DG849" s="147" t="e" cm="1">
        <f t="array" ref="DG849">INDEX($K:$P,ROW(),MATCH(DG$3,$K$2:$P$2,0))</f>
        <v>#N/A</v>
      </c>
      <c r="DH849" s="147" t="e" cm="1">
        <f t="array" ref="DH849">INDEX($K:$P,ROW(),MATCH(DH$3,$K$2:$P$2,0))</f>
        <v>#N/A</v>
      </c>
      <c r="DI849" s="147" t="e" cm="1">
        <f t="array" ref="DI849">INDEX($K:$P,ROW(),MATCH(DI$3,$K$2:$P$2,0))</f>
        <v>#N/A</v>
      </c>
      <c r="DJ849" s="147" t="e" cm="1">
        <f t="array" ref="DJ849">INDEX($K:$P,ROW(),MATCH(DJ$3,$K$2:$P$2,0))</f>
        <v>#N/A</v>
      </c>
      <c r="DK849" s="147" t="e" cm="1">
        <f t="array" ref="DK849">INDEX($K:$P,ROW(),MATCH(DK$3,$K$2:$P$2,0))</f>
        <v>#N/A</v>
      </c>
      <c r="DL849" s="147" t="e" cm="1">
        <f t="array" ref="DL849">INDEX($K:$P,ROW(),MATCH(DL$3,$K$2:$P$2,0))</f>
        <v>#N/A</v>
      </c>
    </row>
    <row r="850" spans="1:116" x14ac:dyDescent="0.35">
      <c r="A850" s="27"/>
      <c r="B850" s="27"/>
      <c r="C850" s="27" t="s">
        <v>203</v>
      </c>
      <c r="D850" t="s">
        <v>804</v>
      </c>
      <c r="E850" s="8" t="str">
        <f t="shared" si="1009"/>
        <v>850 SUBCAC-S</v>
      </c>
      <c r="F850" s="27"/>
      <c r="G850" s="95" t="str">
        <f>G852&amp;":"</f>
        <v>New user acquisition cost - (Primary label):</v>
      </c>
      <c r="H850" s="27"/>
      <c r="I850" s="78"/>
      <c r="J850" s="78"/>
      <c r="K850" s="118">
        <f t="shared" ref="K850:P850" ca="1" si="1010">SUMIF($3:$3,K$2,850:850)</f>
        <v>-25000</v>
      </c>
      <c r="L850" s="118">
        <f t="shared" ca="1" si="1010"/>
        <v>0</v>
      </c>
      <c r="M850" s="118">
        <f t="shared" ca="1" si="1010"/>
        <v>0</v>
      </c>
      <c r="N850" s="118">
        <f t="shared" ca="1" si="1010"/>
        <v>0</v>
      </c>
      <c r="O850" s="118">
        <f t="shared" ca="1" si="1010"/>
        <v>0</v>
      </c>
      <c r="P850" s="118">
        <f t="shared" ca="1" si="1010"/>
        <v>0</v>
      </c>
      <c r="R850" s="33"/>
      <c r="S850" s="148" cm="1">
        <f t="array" aca="1" ref="S850" ca="1">-S849*INDIRECT(S842)</f>
        <v>-25000</v>
      </c>
      <c r="T850" s="148" cm="1">
        <f t="array" aca="1" ref="T850" ca="1">-T849*(INDIRECT(T842)-INDIRECT(S842))</f>
        <v>0</v>
      </c>
      <c r="U850" s="148" cm="1">
        <f t="array" aca="1" ref="U850" ca="1">-U849*(INDIRECT(U842)-INDIRECT(T842))</f>
        <v>0</v>
      </c>
      <c r="V850" s="148" cm="1">
        <f t="array" aca="1" ref="V850" ca="1">-V849*(INDIRECT(V842)-INDIRECT(U842))</f>
        <v>0</v>
      </c>
      <c r="W850" s="148" cm="1">
        <f t="array" aca="1" ref="W850" ca="1">-W849*(INDIRECT(W842)-INDIRECT(V842))</f>
        <v>0</v>
      </c>
      <c r="X850" s="148" cm="1">
        <f t="array" aca="1" ref="X850" ca="1">-X849*(INDIRECT(X842)-INDIRECT(W842))</f>
        <v>0</v>
      </c>
      <c r="Y850" s="148" cm="1">
        <f t="array" aca="1" ref="Y850" ca="1">-Y849*(INDIRECT(Y842)-INDIRECT(X842))</f>
        <v>0</v>
      </c>
      <c r="Z850" s="148" cm="1">
        <f t="array" aca="1" ref="Z850" ca="1">-Z849*(INDIRECT(Z842)-INDIRECT(Y842))</f>
        <v>0</v>
      </c>
      <c r="AA850" s="148" cm="1">
        <f t="array" aca="1" ref="AA850" ca="1">-AA849*(INDIRECT(AA842)-INDIRECT(Z842))</f>
        <v>0</v>
      </c>
      <c r="AB850" s="148" cm="1">
        <f t="array" aca="1" ref="AB850" ca="1">-AB849*(INDIRECT(AB842)-INDIRECT(AA842))</f>
        <v>0</v>
      </c>
      <c r="AC850" s="148" cm="1">
        <f t="array" aca="1" ref="AC850" ca="1">-AC849*(INDIRECT(AC842)-INDIRECT(AB842))</f>
        <v>0</v>
      </c>
      <c r="AD850" s="148" cm="1">
        <f t="array" aca="1" ref="AD850" ca="1">-AD849*(INDIRECT(AD842)-INDIRECT(AC842))</f>
        <v>0</v>
      </c>
      <c r="AE850" s="148" cm="1">
        <f t="array" aca="1" ref="AE850" ca="1">-AE849*(INDIRECT(AE842)-INDIRECT(AD842))</f>
        <v>0</v>
      </c>
      <c r="AF850" s="148" cm="1">
        <f t="array" aca="1" ref="AF850" ca="1">-AF849*(INDIRECT(AF842)-INDIRECT(AE842))</f>
        <v>0</v>
      </c>
      <c r="AG850" s="148" cm="1">
        <f t="array" aca="1" ref="AG850" ca="1">-AG849*(INDIRECT(AG842)-INDIRECT(AF842))</f>
        <v>0</v>
      </c>
      <c r="AH850" s="148" cm="1">
        <f t="array" aca="1" ref="AH850" ca="1">-AH849*(INDIRECT(AH842)-INDIRECT(AG842))</f>
        <v>0</v>
      </c>
      <c r="AI850" s="148" cm="1">
        <f t="array" aca="1" ref="AI850" ca="1">-AI849*(INDIRECT(AI842)-INDIRECT(AH842))</f>
        <v>0</v>
      </c>
      <c r="AJ850" s="148" cm="1">
        <f t="array" aca="1" ref="AJ850" ca="1">-AJ849*(INDIRECT(AJ842)-INDIRECT(AI842))</f>
        <v>0</v>
      </c>
      <c r="AK850" s="148" cm="1">
        <f t="array" aca="1" ref="AK850" ca="1">-AK849*(INDIRECT(AK842)-INDIRECT(AJ842))</f>
        <v>0</v>
      </c>
      <c r="AL850" s="148" cm="1">
        <f t="array" aca="1" ref="AL850" ca="1">-AL849*(INDIRECT(AL842)-INDIRECT(AK842))</f>
        <v>0</v>
      </c>
      <c r="AM850" s="148" cm="1">
        <f t="array" aca="1" ref="AM850" ca="1">-AM849*(INDIRECT(AM842)-INDIRECT(AL842))</f>
        <v>0</v>
      </c>
      <c r="AN850" s="148" cm="1">
        <f t="array" aca="1" ref="AN850" ca="1">-AN849*(INDIRECT(AN842)-INDIRECT(AM842))</f>
        <v>0</v>
      </c>
      <c r="AO850" s="148" cm="1">
        <f t="array" aca="1" ref="AO850" ca="1">-AO849*(INDIRECT(AO842)-INDIRECT(AN842))</f>
        <v>0</v>
      </c>
      <c r="AP850" s="148" cm="1">
        <f t="array" aca="1" ref="AP850" ca="1">-AP849*(INDIRECT(AP842)-INDIRECT(AO842))</f>
        <v>0</v>
      </c>
      <c r="AQ850" s="148" cm="1">
        <f t="array" aca="1" ref="AQ850" ca="1">-AQ849*(INDIRECT(AQ842)-INDIRECT(AP842))</f>
        <v>0</v>
      </c>
      <c r="AR850" s="148" cm="1">
        <f t="array" aca="1" ref="AR850" ca="1">-AR849*(INDIRECT(AR842)-INDIRECT(AQ842))</f>
        <v>0</v>
      </c>
      <c r="AS850" s="148" cm="1">
        <f t="array" aca="1" ref="AS850" ca="1">-AS849*(INDIRECT(AS842)-INDIRECT(AR842))</f>
        <v>0</v>
      </c>
      <c r="AT850" s="148" cm="1">
        <f t="array" aca="1" ref="AT850" ca="1">-AT849*(INDIRECT(AT842)-INDIRECT(AS842))</f>
        <v>0</v>
      </c>
      <c r="AU850" s="148" cm="1">
        <f t="array" aca="1" ref="AU850" ca="1">-AU849*(INDIRECT(AU842)-INDIRECT(AT842))</f>
        <v>0</v>
      </c>
      <c r="AV850" s="148" cm="1">
        <f t="array" aca="1" ref="AV850" ca="1">-AV849*(INDIRECT(AV842)-INDIRECT(AU842))</f>
        <v>0</v>
      </c>
      <c r="AW850" s="148" cm="1">
        <f t="array" aca="1" ref="AW850" ca="1">-AW849*(INDIRECT(AW842)-INDIRECT(AV842))</f>
        <v>0</v>
      </c>
      <c r="AX850" s="148" cm="1">
        <f t="array" aca="1" ref="AX850" ca="1">-AX849*(INDIRECT(AX842)-INDIRECT(AW842))</f>
        <v>0</v>
      </c>
      <c r="AY850" s="148" cm="1">
        <f t="array" aca="1" ref="AY850" ca="1">-AY849*(INDIRECT(AY842)-INDIRECT(AX842))</f>
        <v>0</v>
      </c>
      <c r="AZ850" s="148" cm="1">
        <f t="array" aca="1" ref="AZ850" ca="1">-AZ849*(INDIRECT(AZ842)-INDIRECT(AY842))</f>
        <v>0</v>
      </c>
      <c r="BA850" s="148" cm="1">
        <f t="array" aca="1" ref="BA850" ca="1">-BA849*(INDIRECT(BA842)-INDIRECT(AZ842))</f>
        <v>0</v>
      </c>
      <c r="BB850" s="148" cm="1">
        <f t="array" aca="1" ref="BB850" ca="1">-BB849*(INDIRECT(BB842)-INDIRECT(BA842))</f>
        <v>0</v>
      </c>
      <c r="BC850" s="148" cm="1">
        <f t="array" aca="1" ref="BC850" ca="1">-BC849*(INDIRECT(BC842)-INDIRECT(BB842))</f>
        <v>0</v>
      </c>
      <c r="BD850" s="148" cm="1">
        <f t="array" aca="1" ref="BD850" ca="1">-BD849*(INDIRECT(BD842)-INDIRECT(BC842))</f>
        <v>0</v>
      </c>
      <c r="BE850" s="148" cm="1">
        <f t="array" aca="1" ref="BE850" ca="1">-BE849*(INDIRECT(BE842)-INDIRECT(BD842))</f>
        <v>0</v>
      </c>
      <c r="BF850" s="148" cm="1">
        <f t="array" aca="1" ref="BF850" ca="1">-BF849*(INDIRECT(BF842)-INDIRECT(BE842))</f>
        <v>0</v>
      </c>
      <c r="BG850" s="148" cm="1">
        <f t="array" aca="1" ref="BG850" ca="1">-BG849*(INDIRECT(BG842)-INDIRECT(BF842))</f>
        <v>0</v>
      </c>
      <c r="BH850" s="148" cm="1">
        <f t="array" aca="1" ref="BH850" ca="1">-BH849*(INDIRECT(BH842)-INDIRECT(BG842))</f>
        <v>0</v>
      </c>
      <c r="BI850" s="148" cm="1">
        <f t="array" aca="1" ref="BI850" ca="1">-BI849*(INDIRECT(BI842)-INDIRECT(BH842))</f>
        <v>0</v>
      </c>
      <c r="BJ850" s="148" cm="1">
        <f t="array" aca="1" ref="BJ850" ca="1">-BJ849*(INDIRECT(BJ842)-INDIRECT(BI842))</f>
        <v>0</v>
      </c>
      <c r="BK850" s="148" cm="1">
        <f t="array" aca="1" ref="BK850" ca="1">-BK849*(INDIRECT(BK842)-INDIRECT(BJ842))</f>
        <v>0</v>
      </c>
      <c r="BL850" s="148" cm="1">
        <f t="array" aca="1" ref="BL850" ca="1">-BL849*(INDIRECT(BL842)-INDIRECT(BK842))</f>
        <v>0</v>
      </c>
      <c r="BM850" s="148" cm="1">
        <f t="array" aca="1" ref="BM850" ca="1">-BM849*(INDIRECT(BM842)-INDIRECT(BL842))</f>
        <v>0</v>
      </c>
      <c r="BN850" s="148" cm="1">
        <f t="array" aca="1" ref="BN850" ca="1">-BN849*(INDIRECT(BN842)-INDIRECT(BM842))</f>
        <v>0</v>
      </c>
      <c r="BO850" s="148" cm="1">
        <f t="array" aca="1" ref="BO850" ca="1">-BO849*(INDIRECT(BO842)-INDIRECT(BN842))</f>
        <v>0</v>
      </c>
      <c r="BP850" s="148" cm="1">
        <f t="array" aca="1" ref="BP850" ca="1">-BP849*(INDIRECT(BP842)-INDIRECT(BO842))</f>
        <v>0</v>
      </c>
      <c r="BQ850" s="148" cm="1">
        <f t="array" aca="1" ref="BQ850" ca="1">-BQ849*(INDIRECT(BQ842)-INDIRECT(BP842))</f>
        <v>0</v>
      </c>
      <c r="BR850" s="148" cm="1">
        <f t="array" aca="1" ref="BR850" ca="1">-BR849*(INDIRECT(BR842)-INDIRECT(BQ842))</f>
        <v>0</v>
      </c>
      <c r="BS850" s="148" cm="1">
        <f t="array" aca="1" ref="BS850" ca="1">-BS849*(INDIRECT(BS842)-INDIRECT(BR842))</f>
        <v>0</v>
      </c>
      <c r="BT850" s="148" cm="1">
        <f t="array" aca="1" ref="BT850" ca="1">-BT849*(INDIRECT(BT842)-INDIRECT(BS842))</f>
        <v>0</v>
      </c>
      <c r="BU850" s="148" cm="1">
        <f t="array" aca="1" ref="BU850" ca="1">-BU849*(INDIRECT(BU842)-INDIRECT(BT842))</f>
        <v>0</v>
      </c>
      <c r="BV850" s="148" cm="1">
        <f t="array" aca="1" ref="BV850" ca="1">-BV849*(INDIRECT(BV842)-INDIRECT(BU842))</f>
        <v>0</v>
      </c>
      <c r="BW850" s="148" cm="1">
        <f t="array" aca="1" ref="BW850" ca="1">-BW849*(INDIRECT(BW842)-INDIRECT(BV842))</f>
        <v>0</v>
      </c>
      <c r="BX850" s="148" cm="1">
        <f t="array" aca="1" ref="BX850" ca="1">-BX849*(INDIRECT(BX842)-INDIRECT(BW842))</f>
        <v>0</v>
      </c>
      <c r="BY850" s="148" cm="1">
        <f t="array" aca="1" ref="BY850" ca="1">-BY849*(INDIRECT(BY842)-INDIRECT(BX842))</f>
        <v>0</v>
      </c>
      <c r="BZ850" s="148" cm="1">
        <f t="array" aca="1" ref="BZ850" ca="1">-BZ849*(INDIRECT(BZ842)-INDIRECT(BY842))</f>
        <v>0</v>
      </c>
      <c r="CA850" s="148" cm="1">
        <f t="array" aca="1" ref="CA850" ca="1">-CA849*(INDIRECT(CA842)-INDIRECT(BZ842))</f>
        <v>0</v>
      </c>
      <c r="CB850" s="148" cm="1">
        <f t="array" aca="1" ref="CB850" ca="1">-CB849*(INDIRECT(CB842)-INDIRECT(CA842))</f>
        <v>0</v>
      </c>
      <c r="CC850" s="148" cm="1">
        <f t="array" aca="1" ref="CC850" ca="1">-CC849*(INDIRECT(CC842)-INDIRECT(CB842))</f>
        <v>0</v>
      </c>
      <c r="CD850" s="148" cm="1">
        <f t="array" aca="1" ref="CD850" ca="1">-CD849*(INDIRECT(CD842)-INDIRECT(CC842))</f>
        <v>0</v>
      </c>
      <c r="CE850" s="148" cm="1">
        <f t="array" aca="1" ref="CE850" ca="1">-CE849*(INDIRECT(CE842)-INDIRECT(CD842))</f>
        <v>0</v>
      </c>
      <c r="CF850" s="148" cm="1">
        <f t="array" aca="1" ref="CF850" ca="1">-CF849*(INDIRECT(CF842)-INDIRECT(CE842))</f>
        <v>0</v>
      </c>
      <c r="CG850" s="148" cm="1">
        <f t="array" aca="1" ref="CG850" ca="1">-CG849*(INDIRECT(CG842)-INDIRECT(CF842))</f>
        <v>0</v>
      </c>
      <c r="CH850" s="148" cm="1">
        <f t="array" aca="1" ref="CH850" ca="1">-CH849*(INDIRECT(CH842)-INDIRECT(CG842))</f>
        <v>0</v>
      </c>
      <c r="CI850" s="148" cm="1">
        <f t="array" aca="1" ref="CI850" ca="1">-CI849*(INDIRECT(CI842)-INDIRECT(CH842))</f>
        <v>0</v>
      </c>
      <c r="CJ850" s="148" cm="1">
        <f t="array" aca="1" ref="CJ850" ca="1">-CJ849*(INDIRECT(CJ842)-INDIRECT(CI842))</f>
        <v>0</v>
      </c>
      <c r="CK850" s="148" cm="1">
        <f t="array" aca="1" ref="CK850" ca="1">-CK849*(INDIRECT(CK842)-INDIRECT(CJ842))</f>
        <v>0</v>
      </c>
      <c r="CL850" s="148" cm="1">
        <f t="array" aca="1" ref="CL850" ca="1">-CL849*(INDIRECT(CL842)-INDIRECT(CK842))</f>
        <v>0</v>
      </c>
      <c r="CM850" s="148" t="e" cm="1">
        <f t="array" aca="1" ref="CM850" ca="1">-CM849*(INDIRECT(CM842)-INDIRECT(CL842))</f>
        <v>#REF!</v>
      </c>
      <c r="CN850" s="148" t="e" cm="1">
        <f t="array" aca="1" ref="CN850" ca="1">-CN849*(INDIRECT(CN842)-INDIRECT(CM842))</f>
        <v>#REF!</v>
      </c>
      <c r="CO850" s="148" t="e" cm="1">
        <f t="array" aca="1" ref="CO850" ca="1">-CO849*(INDIRECT(CO842)-INDIRECT(CN842))</f>
        <v>#N/A</v>
      </c>
      <c r="CP850" s="148" t="e" cm="1">
        <f t="array" aca="1" ref="CP850" ca="1">-CP849*(INDIRECT(CP842)-INDIRECT(CO842))</f>
        <v>#N/A</v>
      </c>
      <c r="CQ850" s="148" t="e" cm="1">
        <f t="array" aca="1" ref="CQ850" ca="1">-CQ849*(INDIRECT(CQ842)-INDIRECT(CP842))</f>
        <v>#N/A</v>
      </c>
      <c r="CR850" s="148" t="e" cm="1">
        <f t="array" aca="1" ref="CR850" ca="1">-CR849*(INDIRECT(CR842)-INDIRECT(CQ842))</f>
        <v>#N/A</v>
      </c>
      <c r="CS850" s="148" t="e" cm="1">
        <f t="array" aca="1" ref="CS850" ca="1">-CS849*(INDIRECT(CS842)-INDIRECT(CR842))</f>
        <v>#N/A</v>
      </c>
      <c r="CT850" s="148" t="e" cm="1">
        <f t="array" aca="1" ref="CT850" ca="1">-CT849*(INDIRECT(CT842)-INDIRECT(CS842))</f>
        <v>#N/A</v>
      </c>
      <c r="CU850" s="148" t="e" cm="1">
        <f t="array" aca="1" ref="CU850" ca="1">-CU849*(INDIRECT(CU842)-INDIRECT(CT842))</f>
        <v>#N/A</v>
      </c>
      <c r="CV850" s="148" t="e" cm="1">
        <f t="array" aca="1" ref="CV850" ca="1">-CV849*(INDIRECT(CV842)-INDIRECT(CU842))</f>
        <v>#N/A</v>
      </c>
      <c r="CW850" s="148" t="e" cm="1">
        <f t="array" aca="1" ref="CW850" ca="1">-CW849*(INDIRECT(CW842)-INDIRECT(CV842))</f>
        <v>#N/A</v>
      </c>
      <c r="CX850" s="148" t="e" cm="1">
        <f t="array" aca="1" ref="CX850" ca="1">-CX849*(INDIRECT(CX842)-INDIRECT(CW842))</f>
        <v>#N/A</v>
      </c>
      <c r="CY850" s="148" t="e" cm="1">
        <f t="array" aca="1" ref="CY850" ca="1">-CY849*(INDIRECT(CY842)-INDIRECT(CX842))</f>
        <v>#N/A</v>
      </c>
      <c r="CZ850" s="148" t="e" cm="1">
        <f t="array" aca="1" ref="CZ850" ca="1">-CZ849*(INDIRECT(CZ842)-INDIRECT(CY842))</f>
        <v>#N/A</v>
      </c>
      <c r="DA850" s="148" t="e" cm="1">
        <f t="array" aca="1" ref="DA850" ca="1">-DA849*(INDIRECT(DA842)-INDIRECT(CZ842))</f>
        <v>#N/A</v>
      </c>
      <c r="DB850" s="148" t="e" cm="1">
        <f t="array" aca="1" ref="DB850" ca="1">-DB849*(INDIRECT(DB842)-INDIRECT(DA842))</f>
        <v>#N/A</v>
      </c>
      <c r="DC850" s="148" t="e" cm="1">
        <f t="array" aca="1" ref="DC850" ca="1">-DC849*(INDIRECT(DC842)-INDIRECT(DB842))</f>
        <v>#N/A</v>
      </c>
      <c r="DD850" s="148" t="e" cm="1">
        <f t="array" aca="1" ref="DD850" ca="1">-DD849*(INDIRECT(DD842)-INDIRECT(DC842))</f>
        <v>#N/A</v>
      </c>
      <c r="DE850" s="148" t="e" cm="1">
        <f t="array" aca="1" ref="DE850" ca="1">-DE849*(INDIRECT(DE842)-INDIRECT(DD842))</f>
        <v>#N/A</v>
      </c>
      <c r="DF850" s="148" t="e" cm="1">
        <f t="array" aca="1" ref="DF850" ca="1">-DF849*(INDIRECT(DF842)-INDIRECT(DE842))</f>
        <v>#N/A</v>
      </c>
      <c r="DG850" s="148" t="e" cm="1">
        <f t="array" aca="1" ref="DG850" ca="1">-DG849*(INDIRECT(DG842)-INDIRECT(DF842))</f>
        <v>#N/A</v>
      </c>
      <c r="DH850" s="148" t="e" cm="1">
        <f t="array" aca="1" ref="DH850" ca="1">-DH849*(INDIRECT(DH842)-INDIRECT(DG842))</f>
        <v>#N/A</v>
      </c>
      <c r="DI850" s="148" t="e" cm="1">
        <f t="array" aca="1" ref="DI850" ca="1">-DI849*(INDIRECT(DI842)-INDIRECT(DH842))</f>
        <v>#N/A</v>
      </c>
      <c r="DJ850" s="148" t="e" cm="1">
        <f t="array" aca="1" ref="DJ850" ca="1">-DJ849*(INDIRECT(DJ842)-INDIRECT(DI842))</f>
        <v>#N/A</v>
      </c>
      <c r="DK850" s="148" t="e" cm="1">
        <f t="array" aca="1" ref="DK850" ca="1">-DK849*(INDIRECT(DK842)-INDIRECT(DJ842))</f>
        <v>#N/A</v>
      </c>
      <c r="DL850" s="148" t="e" cm="1">
        <f t="array" aca="1" ref="DL850" ca="1">-DL849*(INDIRECT(DL842)-INDIRECT(DK842))</f>
        <v>#N/A</v>
      </c>
    </row>
    <row r="851" spans="1:116" x14ac:dyDescent="0.35">
      <c r="B851" t="s">
        <v>244</v>
      </c>
      <c r="D851" t="s">
        <v>804</v>
      </c>
      <c r="E851" s="8" t="str">
        <f t="shared" si="1009"/>
        <v>851 SUBCAC-S</v>
      </c>
      <c r="G851" s="145" t="str">
        <f>"$ cost/new "&amp;G858</f>
        <v>$ cost/new primary unit</v>
      </c>
      <c r="H851" s="12"/>
      <c r="I851" s="60"/>
      <c r="J851" s="60"/>
      <c r="R851" s="9"/>
      <c r="S851" s="149"/>
      <c r="T851" s="149"/>
      <c r="U851" s="149"/>
      <c r="V851" s="149"/>
      <c r="W851" s="149"/>
      <c r="X851" s="149"/>
      <c r="Y851" s="149"/>
      <c r="Z851" s="149"/>
      <c r="AA851" s="149"/>
      <c r="AB851" s="149"/>
      <c r="AC851" s="149"/>
      <c r="AD851" s="149"/>
      <c r="AE851" s="149"/>
      <c r="AF851" s="149"/>
      <c r="AG851" s="149"/>
      <c r="AH851" s="149"/>
      <c r="AI851" s="149"/>
      <c r="AJ851" s="149"/>
      <c r="AK851" s="149"/>
      <c r="AL851" s="149"/>
      <c r="AM851" s="149"/>
      <c r="AN851" s="149"/>
      <c r="AO851" s="149"/>
      <c r="AP851" s="149"/>
      <c r="AQ851" s="149"/>
      <c r="AR851" s="149"/>
      <c r="AS851" s="149"/>
      <c r="AT851" s="149"/>
      <c r="AU851" s="149"/>
      <c r="AV851" s="149"/>
      <c r="AW851" s="149"/>
      <c r="AX851" s="149"/>
      <c r="AY851" s="149"/>
      <c r="AZ851" s="149"/>
      <c r="BA851" s="149"/>
      <c r="BB851" s="149"/>
      <c r="BC851" s="149"/>
      <c r="BD851" s="149"/>
      <c r="BE851" s="149"/>
      <c r="BF851" s="149"/>
      <c r="BG851" s="149"/>
      <c r="BH851" s="149"/>
      <c r="BI851" s="149"/>
      <c r="BJ851" s="149"/>
      <c r="BK851" s="149"/>
      <c r="BL851" s="149"/>
      <c r="BM851" s="149"/>
      <c r="BN851" s="149"/>
      <c r="BO851" s="149"/>
      <c r="BP851" s="149"/>
      <c r="BQ851" s="149"/>
      <c r="BR851" s="149"/>
      <c r="BS851" s="149"/>
      <c r="BT851" s="149"/>
      <c r="BU851" s="149"/>
      <c r="BV851" s="149"/>
      <c r="BW851" s="149"/>
      <c r="BX851" s="149"/>
      <c r="BY851" s="149"/>
      <c r="BZ851" s="149"/>
      <c r="CA851" s="149"/>
      <c r="CB851" s="149"/>
      <c r="CC851" s="149"/>
      <c r="CD851" s="149"/>
      <c r="CE851" s="149"/>
      <c r="CF851" s="149"/>
      <c r="CG851" s="149"/>
      <c r="CH851" s="149"/>
      <c r="CI851" s="149"/>
      <c r="CJ851" s="149"/>
      <c r="CK851" s="149"/>
      <c r="CL851" s="149"/>
      <c r="CN851" s="60"/>
      <c r="CO851" s="149"/>
      <c r="CP851" s="149"/>
      <c r="CQ851" s="149"/>
      <c r="CR851" s="149"/>
      <c r="CS851" s="149"/>
      <c r="CT851" s="149"/>
      <c r="CU851" s="149"/>
      <c r="CV851" s="149"/>
      <c r="CW851" s="149"/>
      <c r="CX851" s="149"/>
      <c r="CY851" s="149"/>
      <c r="CZ851" s="149"/>
      <c r="DA851" s="149"/>
      <c r="DB851" s="149"/>
      <c r="DC851" s="149"/>
      <c r="DD851" s="149"/>
      <c r="DE851" s="149"/>
      <c r="DF851" s="149"/>
      <c r="DG851" s="149"/>
      <c r="DH851" s="149"/>
      <c r="DI851" s="149"/>
      <c r="DJ851" s="149"/>
      <c r="DK851" s="149"/>
      <c r="DL851" s="149"/>
    </row>
    <row r="852" spans="1:116" x14ac:dyDescent="0.35">
      <c r="D852" t="s">
        <v>804</v>
      </c>
      <c r="E852" s="8" t="str">
        <f t="shared" si="1009"/>
        <v>852 SUBCAC-S</v>
      </c>
      <c r="G852" s="126" t="str">
        <f>SUBSTITUTE(G849,":","")&amp;" - "&amp;G857</f>
        <v>New user acquisition cost - (Primary label)</v>
      </c>
      <c r="H852" s="12"/>
      <c r="I852" s="60"/>
      <c r="J852" s="60"/>
      <c r="K852" s="33">
        <f t="shared" ref="K852:P852" ca="1" si="1011">SUMIF($3:$3,K$2,852:852)</f>
        <v>95000</v>
      </c>
      <c r="L852" s="33">
        <f t="shared" ca="1" si="1011"/>
        <v>120000</v>
      </c>
      <c r="M852" s="33">
        <f t="shared" ca="1" si="1011"/>
        <v>120000</v>
      </c>
      <c r="N852" s="33">
        <f t="shared" ca="1" si="1011"/>
        <v>120000</v>
      </c>
      <c r="O852" s="33">
        <f t="shared" ca="1" si="1011"/>
        <v>120000</v>
      </c>
      <c r="P852" s="33">
        <f t="shared" ca="1" si="1011"/>
        <v>120000</v>
      </c>
      <c r="R852" s="33"/>
      <c r="S852" s="77" cm="1">
        <f t="array" aca="1" ref="S852" ca="1">INDIRECT(S841)+S850</f>
        <v>-15000</v>
      </c>
      <c r="T852" s="77" cm="1">
        <f t="array" aca="1" ref="T852" ca="1">INDIRECT(T841)+T850</f>
        <v>10000</v>
      </c>
      <c r="U852" s="77" cm="1">
        <f t="array" aca="1" ref="U852" ca="1">INDIRECT(U841)+U850</f>
        <v>10000</v>
      </c>
      <c r="V852" s="77" cm="1">
        <f t="array" aca="1" ref="V852" ca="1">INDIRECT(V841)+V850</f>
        <v>10000</v>
      </c>
      <c r="W852" s="77" cm="1">
        <f t="array" aca="1" ref="W852" ca="1">INDIRECT(W841)+W850</f>
        <v>10000</v>
      </c>
      <c r="X852" s="77" cm="1">
        <f t="array" aca="1" ref="X852" ca="1">INDIRECT(X841)+X850</f>
        <v>10000</v>
      </c>
      <c r="Y852" s="77" cm="1">
        <f t="array" aca="1" ref="Y852" ca="1">INDIRECT(Y841)+Y850</f>
        <v>10000</v>
      </c>
      <c r="Z852" s="77" cm="1">
        <f t="array" aca="1" ref="Z852" ca="1">INDIRECT(Z841)+Z850</f>
        <v>10000</v>
      </c>
      <c r="AA852" s="77" cm="1">
        <f t="array" aca="1" ref="AA852" ca="1">INDIRECT(AA841)+AA850</f>
        <v>10000</v>
      </c>
      <c r="AB852" s="77" cm="1">
        <f t="array" aca="1" ref="AB852" ca="1">INDIRECT(AB841)+AB850</f>
        <v>10000</v>
      </c>
      <c r="AC852" s="77" cm="1">
        <f t="array" aca="1" ref="AC852" ca="1">INDIRECT(AC841)+AC850</f>
        <v>10000</v>
      </c>
      <c r="AD852" s="77" cm="1">
        <f t="array" aca="1" ref="AD852" ca="1">INDIRECT(AD841)+AD850</f>
        <v>10000</v>
      </c>
      <c r="AE852" s="77" cm="1">
        <f t="array" aca="1" ref="AE852" ca="1">INDIRECT(AE841)+AE850</f>
        <v>10000</v>
      </c>
      <c r="AF852" s="77" cm="1">
        <f t="array" aca="1" ref="AF852" ca="1">INDIRECT(AF841)+AF850</f>
        <v>10000</v>
      </c>
      <c r="AG852" s="77" cm="1">
        <f t="array" aca="1" ref="AG852" ca="1">INDIRECT(AG841)+AG850</f>
        <v>10000</v>
      </c>
      <c r="AH852" s="77" cm="1">
        <f t="array" aca="1" ref="AH852" ca="1">INDIRECT(AH841)+AH850</f>
        <v>10000</v>
      </c>
      <c r="AI852" s="77" cm="1">
        <f t="array" aca="1" ref="AI852" ca="1">INDIRECT(AI841)+AI850</f>
        <v>10000</v>
      </c>
      <c r="AJ852" s="77" cm="1">
        <f t="array" aca="1" ref="AJ852" ca="1">INDIRECT(AJ841)+AJ850</f>
        <v>10000</v>
      </c>
      <c r="AK852" s="77" cm="1">
        <f t="array" aca="1" ref="AK852" ca="1">INDIRECT(AK841)+AK850</f>
        <v>10000</v>
      </c>
      <c r="AL852" s="77" cm="1">
        <f t="array" aca="1" ref="AL852" ca="1">INDIRECT(AL841)+AL850</f>
        <v>10000</v>
      </c>
      <c r="AM852" s="77" cm="1">
        <f t="array" aca="1" ref="AM852" ca="1">INDIRECT(AM841)+AM850</f>
        <v>10000</v>
      </c>
      <c r="AN852" s="77" cm="1">
        <f t="array" aca="1" ref="AN852" ca="1">INDIRECT(AN841)+AN850</f>
        <v>10000</v>
      </c>
      <c r="AO852" s="77" cm="1">
        <f t="array" aca="1" ref="AO852" ca="1">INDIRECT(AO841)+AO850</f>
        <v>10000</v>
      </c>
      <c r="AP852" s="77" cm="1">
        <f t="array" aca="1" ref="AP852" ca="1">INDIRECT(AP841)+AP850</f>
        <v>10000</v>
      </c>
      <c r="AQ852" s="77" cm="1">
        <f t="array" aca="1" ref="AQ852" ca="1">INDIRECT(AQ841)+AQ850</f>
        <v>10000</v>
      </c>
      <c r="AR852" s="77" cm="1">
        <f t="array" aca="1" ref="AR852" ca="1">INDIRECT(AR841)+AR850</f>
        <v>10000</v>
      </c>
      <c r="AS852" s="77" cm="1">
        <f t="array" aca="1" ref="AS852" ca="1">INDIRECT(AS841)+AS850</f>
        <v>10000</v>
      </c>
      <c r="AT852" s="77" cm="1">
        <f t="array" aca="1" ref="AT852" ca="1">INDIRECT(AT841)+AT850</f>
        <v>10000</v>
      </c>
      <c r="AU852" s="77" cm="1">
        <f t="array" aca="1" ref="AU852" ca="1">INDIRECT(AU841)+AU850</f>
        <v>10000</v>
      </c>
      <c r="AV852" s="77" cm="1">
        <f t="array" aca="1" ref="AV852" ca="1">INDIRECT(AV841)+AV850</f>
        <v>10000</v>
      </c>
      <c r="AW852" s="77" cm="1">
        <f t="array" aca="1" ref="AW852" ca="1">INDIRECT(AW841)+AW850</f>
        <v>10000</v>
      </c>
      <c r="AX852" s="77" cm="1">
        <f t="array" aca="1" ref="AX852" ca="1">INDIRECT(AX841)+AX850</f>
        <v>10000</v>
      </c>
      <c r="AY852" s="77" cm="1">
        <f t="array" aca="1" ref="AY852" ca="1">INDIRECT(AY841)+AY850</f>
        <v>10000</v>
      </c>
      <c r="AZ852" s="77" cm="1">
        <f t="array" aca="1" ref="AZ852" ca="1">INDIRECT(AZ841)+AZ850</f>
        <v>10000</v>
      </c>
      <c r="BA852" s="77" cm="1">
        <f t="array" aca="1" ref="BA852" ca="1">INDIRECT(BA841)+BA850</f>
        <v>10000</v>
      </c>
      <c r="BB852" s="77" cm="1">
        <f t="array" aca="1" ref="BB852" ca="1">INDIRECT(BB841)+BB850</f>
        <v>10000</v>
      </c>
      <c r="BC852" s="77" cm="1">
        <f t="array" aca="1" ref="BC852" ca="1">INDIRECT(BC841)+BC850</f>
        <v>10000</v>
      </c>
      <c r="BD852" s="77" cm="1">
        <f t="array" aca="1" ref="BD852" ca="1">INDIRECT(BD841)+BD850</f>
        <v>10000</v>
      </c>
      <c r="BE852" s="77" cm="1">
        <f t="array" aca="1" ref="BE852" ca="1">INDIRECT(BE841)+BE850</f>
        <v>10000</v>
      </c>
      <c r="BF852" s="77" cm="1">
        <f t="array" aca="1" ref="BF852" ca="1">INDIRECT(BF841)+BF850</f>
        <v>10000</v>
      </c>
      <c r="BG852" s="77" cm="1">
        <f t="array" aca="1" ref="BG852" ca="1">INDIRECT(BG841)+BG850</f>
        <v>10000</v>
      </c>
      <c r="BH852" s="77" cm="1">
        <f t="array" aca="1" ref="BH852" ca="1">INDIRECT(BH841)+BH850</f>
        <v>10000</v>
      </c>
      <c r="BI852" s="77" cm="1">
        <f t="array" aca="1" ref="BI852" ca="1">INDIRECT(BI841)+BI850</f>
        <v>10000</v>
      </c>
      <c r="BJ852" s="77" cm="1">
        <f t="array" aca="1" ref="BJ852" ca="1">INDIRECT(BJ841)+BJ850</f>
        <v>10000</v>
      </c>
      <c r="BK852" s="77" cm="1">
        <f t="array" aca="1" ref="BK852" ca="1">INDIRECT(BK841)+BK850</f>
        <v>10000</v>
      </c>
      <c r="BL852" s="77" cm="1">
        <f t="array" aca="1" ref="BL852" ca="1">INDIRECT(BL841)+BL850</f>
        <v>10000</v>
      </c>
      <c r="BM852" s="77" cm="1">
        <f t="array" aca="1" ref="BM852" ca="1">INDIRECT(BM841)+BM850</f>
        <v>10000</v>
      </c>
      <c r="BN852" s="77" cm="1">
        <f t="array" aca="1" ref="BN852" ca="1">INDIRECT(BN841)+BN850</f>
        <v>10000</v>
      </c>
      <c r="BO852" s="77" cm="1">
        <f t="array" aca="1" ref="BO852" ca="1">INDIRECT(BO841)+BO850</f>
        <v>10000</v>
      </c>
      <c r="BP852" s="77" cm="1">
        <f t="array" aca="1" ref="BP852" ca="1">INDIRECT(BP841)+BP850</f>
        <v>10000</v>
      </c>
      <c r="BQ852" s="77" cm="1">
        <f t="array" aca="1" ref="BQ852" ca="1">INDIRECT(BQ841)+BQ850</f>
        <v>10000</v>
      </c>
      <c r="BR852" s="77" cm="1">
        <f t="array" aca="1" ref="BR852" ca="1">INDIRECT(BR841)+BR850</f>
        <v>10000</v>
      </c>
      <c r="BS852" s="77" cm="1">
        <f t="array" aca="1" ref="BS852" ca="1">INDIRECT(BS841)+BS850</f>
        <v>10000</v>
      </c>
      <c r="BT852" s="77" cm="1">
        <f t="array" aca="1" ref="BT852" ca="1">INDIRECT(BT841)+BT850</f>
        <v>10000</v>
      </c>
      <c r="BU852" s="77" cm="1">
        <f t="array" aca="1" ref="BU852" ca="1">INDIRECT(BU841)+BU850</f>
        <v>10000</v>
      </c>
      <c r="BV852" s="77" cm="1">
        <f t="array" aca="1" ref="BV852" ca="1">INDIRECT(BV841)+BV850</f>
        <v>10000</v>
      </c>
      <c r="BW852" s="77" cm="1">
        <f t="array" aca="1" ref="BW852" ca="1">INDIRECT(BW841)+BW850</f>
        <v>10000</v>
      </c>
      <c r="BX852" s="77" cm="1">
        <f t="array" aca="1" ref="BX852" ca="1">INDIRECT(BX841)+BX850</f>
        <v>10000</v>
      </c>
      <c r="BY852" s="77" cm="1">
        <f t="array" aca="1" ref="BY852" ca="1">INDIRECT(BY841)+BY850</f>
        <v>10000</v>
      </c>
      <c r="BZ852" s="77" cm="1">
        <f t="array" aca="1" ref="BZ852" ca="1">INDIRECT(BZ841)+BZ850</f>
        <v>10000</v>
      </c>
      <c r="CA852" s="77" cm="1">
        <f t="array" aca="1" ref="CA852" ca="1">INDIRECT(CA841)+CA850</f>
        <v>10000</v>
      </c>
      <c r="CB852" s="77" cm="1">
        <f t="array" aca="1" ref="CB852" ca="1">INDIRECT(CB841)+CB850</f>
        <v>10000</v>
      </c>
      <c r="CC852" s="77" cm="1">
        <f t="array" aca="1" ref="CC852" ca="1">INDIRECT(CC841)+CC850</f>
        <v>10000</v>
      </c>
      <c r="CD852" s="77" cm="1">
        <f t="array" aca="1" ref="CD852" ca="1">INDIRECT(CD841)+CD850</f>
        <v>10000</v>
      </c>
      <c r="CE852" s="77" cm="1">
        <f t="array" aca="1" ref="CE852" ca="1">INDIRECT(CE841)+CE850</f>
        <v>10000</v>
      </c>
      <c r="CF852" s="77" cm="1">
        <f t="array" aca="1" ref="CF852" ca="1">INDIRECT(CF841)+CF850</f>
        <v>10000</v>
      </c>
      <c r="CG852" s="77" cm="1">
        <f t="array" aca="1" ref="CG852" ca="1">INDIRECT(CG841)+CG850</f>
        <v>10000</v>
      </c>
      <c r="CH852" s="77" cm="1">
        <f t="array" aca="1" ref="CH852" ca="1">INDIRECT(CH841)+CH850</f>
        <v>10000</v>
      </c>
      <c r="CI852" s="77" cm="1">
        <f t="array" aca="1" ref="CI852" ca="1">INDIRECT(CI841)+CI850</f>
        <v>10000</v>
      </c>
      <c r="CJ852" s="77" cm="1">
        <f t="array" aca="1" ref="CJ852" ca="1">INDIRECT(CJ841)+CJ850</f>
        <v>10000</v>
      </c>
      <c r="CK852" s="77" cm="1">
        <f t="array" aca="1" ref="CK852" ca="1">INDIRECT(CK841)+CK850</f>
        <v>10000</v>
      </c>
      <c r="CL852" s="77" cm="1">
        <f t="array" aca="1" ref="CL852" ca="1">INDIRECT(CL841)+CL850</f>
        <v>10000</v>
      </c>
      <c r="CN852" s="60"/>
      <c r="CO852" s="77" t="e" cm="1">
        <f t="array" aca="1" ref="CO852" ca="1">INDIRECT(CO841)+CO850</f>
        <v>#N/A</v>
      </c>
      <c r="CP852" s="77" t="e" cm="1">
        <f t="array" aca="1" ref="CP852" ca="1">INDIRECT(CP841)+CP850</f>
        <v>#N/A</v>
      </c>
      <c r="CQ852" s="77" t="e" cm="1">
        <f t="array" aca="1" ref="CQ852" ca="1">INDIRECT(CQ841)+CQ850</f>
        <v>#N/A</v>
      </c>
      <c r="CR852" s="77" t="e" cm="1">
        <f t="array" aca="1" ref="CR852" ca="1">INDIRECT(CR841)+CR850</f>
        <v>#N/A</v>
      </c>
      <c r="CS852" s="77" t="e" cm="1">
        <f t="array" aca="1" ref="CS852" ca="1">INDIRECT(CS841)+CS850</f>
        <v>#N/A</v>
      </c>
      <c r="CT852" s="77" t="e" cm="1">
        <f t="array" aca="1" ref="CT852" ca="1">INDIRECT(CT841)+CT850</f>
        <v>#N/A</v>
      </c>
      <c r="CU852" s="77" t="e" cm="1">
        <f t="array" aca="1" ref="CU852" ca="1">INDIRECT(CU841)+CU850</f>
        <v>#N/A</v>
      </c>
      <c r="CV852" s="77" t="e" cm="1">
        <f t="array" aca="1" ref="CV852" ca="1">INDIRECT(CV841)+CV850</f>
        <v>#N/A</v>
      </c>
      <c r="CW852" s="77" t="e" cm="1">
        <f t="array" aca="1" ref="CW852" ca="1">INDIRECT(CW841)+CW850</f>
        <v>#N/A</v>
      </c>
      <c r="CX852" s="77" t="e" cm="1">
        <f t="array" aca="1" ref="CX852" ca="1">INDIRECT(CX841)+CX850</f>
        <v>#N/A</v>
      </c>
      <c r="CY852" s="77" t="e" cm="1">
        <f t="array" aca="1" ref="CY852" ca="1">INDIRECT(CY841)+CY850</f>
        <v>#N/A</v>
      </c>
      <c r="CZ852" s="77" t="e" cm="1">
        <f t="array" aca="1" ref="CZ852" ca="1">INDIRECT(CZ841)+CZ850</f>
        <v>#N/A</v>
      </c>
      <c r="DA852" s="77" t="e" cm="1">
        <f t="array" aca="1" ref="DA852" ca="1">INDIRECT(DA841)+DA850</f>
        <v>#N/A</v>
      </c>
      <c r="DB852" s="77" t="e" cm="1">
        <f t="array" aca="1" ref="DB852" ca="1">INDIRECT(DB841)+DB850</f>
        <v>#N/A</v>
      </c>
      <c r="DC852" s="77" t="e" cm="1">
        <f t="array" aca="1" ref="DC852" ca="1">INDIRECT(DC841)+DC850</f>
        <v>#N/A</v>
      </c>
      <c r="DD852" s="77" t="e" cm="1">
        <f t="array" aca="1" ref="DD852" ca="1">INDIRECT(DD841)+DD850</f>
        <v>#N/A</v>
      </c>
      <c r="DE852" s="77" t="e" cm="1">
        <f t="array" aca="1" ref="DE852" ca="1">INDIRECT(DE841)+DE850</f>
        <v>#N/A</v>
      </c>
      <c r="DF852" s="77" t="e" cm="1">
        <f t="array" aca="1" ref="DF852" ca="1">INDIRECT(DF841)+DF850</f>
        <v>#N/A</v>
      </c>
      <c r="DG852" s="77" t="e" cm="1">
        <f t="array" aca="1" ref="DG852" ca="1">INDIRECT(DG841)+DG850</f>
        <v>#N/A</v>
      </c>
      <c r="DH852" s="77" t="e" cm="1">
        <f t="array" aca="1" ref="DH852" ca="1">INDIRECT(DH841)+DH850</f>
        <v>#N/A</v>
      </c>
      <c r="DI852" s="77" t="e" cm="1">
        <f t="array" aca="1" ref="DI852" ca="1">INDIRECT(DI841)+DI850</f>
        <v>#N/A</v>
      </c>
      <c r="DJ852" s="77" t="e" cm="1">
        <f t="array" aca="1" ref="DJ852" ca="1">INDIRECT(DJ841)+DJ850</f>
        <v>#N/A</v>
      </c>
      <c r="DK852" s="77" t="e" cm="1">
        <f t="array" aca="1" ref="DK852" ca="1">INDIRECT(DK841)+DK850</f>
        <v>#N/A</v>
      </c>
      <c r="DL852" s="77" t="e" cm="1">
        <f t="array" aca="1" ref="DL852" ca="1">INDIRECT(DL841)+DL850</f>
        <v>#N/A</v>
      </c>
    </row>
    <row r="853" spans="1:116" x14ac:dyDescent="0.35">
      <c r="D853" t="s">
        <v>804</v>
      </c>
      <c r="E853" s="8" t="str">
        <f t="shared" si="1009"/>
        <v>853 SUBCAC-S</v>
      </c>
      <c r="G853" s="13"/>
      <c r="H853" s="12"/>
      <c r="I853" s="60"/>
      <c r="J853" s="60"/>
      <c r="K853" s="20">
        <f t="shared" ref="K853:P853" ca="1" si="1012">AVERAGEIF($3:$3,K$2,853:853)</f>
        <v>0.79166666666666663</v>
      </c>
      <c r="L853" s="20">
        <f t="shared" ca="1" si="1012"/>
        <v>1</v>
      </c>
      <c r="M853" s="20">
        <f t="shared" ca="1" si="1012"/>
        <v>1</v>
      </c>
      <c r="N853" s="20">
        <f t="shared" ca="1" si="1012"/>
        <v>1</v>
      </c>
      <c r="O853" s="20">
        <f t="shared" ca="1" si="1012"/>
        <v>1</v>
      </c>
      <c r="P853" s="20">
        <f t="shared" ca="1" si="1012"/>
        <v>1</v>
      </c>
      <c r="R853" s="20"/>
      <c r="S853" s="150" cm="1">
        <f t="array" aca="1" ref="S853" ca="1">S852/INDIRECT(S841)</f>
        <v>-1.5</v>
      </c>
      <c r="T853" s="150" cm="1">
        <f t="array" aca="1" ref="T853" ca="1">T852/INDIRECT(T841)</f>
        <v>1</v>
      </c>
      <c r="U853" s="150" cm="1">
        <f t="array" aca="1" ref="U853" ca="1">U852/INDIRECT(U841)</f>
        <v>1</v>
      </c>
      <c r="V853" s="150" cm="1">
        <f t="array" aca="1" ref="V853" ca="1">V852/INDIRECT(V841)</f>
        <v>1</v>
      </c>
      <c r="W853" s="150" cm="1">
        <f t="array" aca="1" ref="W853" ca="1">W852/INDIRECT(W841)</f>
        <v>1</v>
      </c>
      <c r="X853" s="150" cm="1">
        <f t="array" aca="1" ref="X853" ca="1">X852/INDIRECT(X841)</f>
        <v>1</v>
      </c>
      <c r="Y853" s="150" cm="1">
        <f t="array" aca="1" ref="Y853" ca="1">Y852/INDIRECT(Y841)</f>
        <v>1</v>
      </c>
      <c r="Z853" s="150" cm="1">
        <f t="array" aca="1" ref="Z853" ca="1">Z852/INDIRECT(Z841)</f>
        <v>1</v>
      </c>
      <c r="AA853" s="150" cm="1">
        <f t="array" aca="1" ref="AA853" ca="1">AA852/INDIRECT(AA841)</f>
        <v>1</v>
      </c>
      <c r="AB853" s="150" cm="1">
        <f t="array" aca="1" ref="AB853" ca="1">AB852/INDIRECT(AB841)</f>
        <v>1</v>
      </c>
      <c r="AC853" s="150" cm="1">
        <f t="array" aca="1" ref="AC853" ca="1">AC852/INDIRECT(AC841)</f>
        <v>1</v>
      </c>
      <c r="AD853" s="150" cm="1">
        <f t="array" aca="1" ref="AD853" ca="1">AD852/INDIRECT(AD841)</f>
        <v>1</v>
      </c>
      <c r="AE853" s="150" cm="1">
        <f t="array" aca="1" ref="AE853" ca="1">AE852/INDIRECT(AE841)</f>
        <v>1</v>
      </c>
      <c r="AF853" s="150" cm="1">
        <f t="array" aca="1" ref="AF853" ca="1">AF852/INDIRECT(AF841)</f>
        <v>1</v>
      </c>
      <c r="AG853" s="150" cm="1">
        <f t="array" aca="1" ref="AG853" ca="1">AG852/INDIRECT(AG841)</f>
        <v>1</v>
      </c>
      <c r="AH853" s="150" cm="1">
        <f t="array" aca="1" ref="AH853" ca="1">AH852/INDIRECT(AH841)</f>
        <v>1</v>
      </c>
      <c r="AI853" s="150" cm="1">
        <f t="array" aca="1" ref="AI853" ca="1">AI852/INDIRECT(AI841)</f>
        <v>1</v>
      </c>
      <c r="AJ853" s="150" cm="1">
        <f t="array" aca="1" ref="AJ853" ca="1">AJ852/INDIRECT(AJ841)</f>
        <v>1</v>
      </c>
      <c r="AK853" s="150" cm="1">
        <f t="array" aca="1" ref="AK853" ca="1">AK852/INDIRECT(AK841)</f>
        <v>1</v>
      </c>
      <c r="AL853" s="150" cm="1">
        <f t="array" aca="1" ref="AL853" ca="1">AL852/INDIRECT(AL841)</f>
        <v>1</v>
      </c>
      <c r="AM853" s="150" cm="1">
        <f t="array" aca="1" ref="AM853" ca="1">AM852/INDIRECT(AM841)</f>
        <v>1</v>
      </c>
      <c r="AN853" s="150" cm="1">
        <f t="array" aca="1" ref="AN853" ca="1">AN852/INDIRECT(AN841)</f>
        <v>1</v>
      </c>
      <c r="AO853" s="150" cm="1">
        <f t="array" aca="1" ref="AO853" ca="1">AO852/INDIRECT(AO841)</f>
        <v>1</v>
      </c>
      <c r="AP853" s="150" cm="1">
        <f t="array" aca="1" ref="AP853" ca="1">AP852/INDIRECT(AP841)</f>
        <v>1</v>
      </c>
      <c r="AQ853" s="150" cm="1">
        <f t="array" aca="1" ref="AQ853" ca="1">AQ852/INDIRECT(AQ841)</f>
        <v>1</v>
      </c>
      <c r="AR853" s="150" cm="1">
        <f t="array" aca="1" ref="AR853" ca="1">AR852/INDIRECT(AR841)</f>
        <v>1</v>
      </c>
      <c r="AS853" s="150" cm="1">
        <f t="array" aca="1" ref="AS853" ca="1">AS852/INDIRECT(AS841)</f>
        <v>1</v>
      </c>
      <c r="AT853" s="150" cm="1">
        <f t="array" aca="1" ref="AT853" ca="1">AT852/INDIRECT(AT841)</f>
        <v>1</v>
      </c>
      <c r="AU853" s="150" cm="1">
        <f t="array" aca="1" ref="AU853" ca="1">AU852/INDIRECT(AU841)</f>
        <v>1</v>
      </c>
      <c r="AV853" s="150" cm="1">
        <f t="array" aca="1" ref="AV853" ca="1">AV852/INDIRECT(AV841)</f>
        <v>1</v>
      </c>
      <c r="AW853" s="150" cm="1">
        <f t="array" aca="1" ref="AW853" ca="1">AW852/INDIRECT(AW841)</f>
        <v>1</v>
      </c>
      <c r="AX853" s="150" cm="1">
        <f t="array" aca="1" ref="AX853" ca="1">AX852/INDIRECT(AX841)</f>
        <v>1</v>
      </c>
      <c r="AY853" s="150" cm="1">
        <f t="array" aca="1" ref="AY853" ca="1">AY852/INDIRECT(AY841)</f>
        <v>1</v>
      </c>
      <c r="AZ853" s="150" cm="1">
        <f t="array" aca="1" ref="AZ853" ca="1">AZ852/INDIRECT(AZ841)</f>
        <v>1</v>
      </c>
      <c r="BA853" s="150" cm="1">
        <f t="array" aca="1" ref="BA853" ca="1">BA852/INDIRECT(BA841)</f>
        <v>1</v>
      </c>
      <c r="BB853" s="150" cm="1">
        <f t="array" aca="1" ref="BB853" ca="1">BB852/INDIRECT(BB841)</f>
        <v>1</v>
      </c>
      <c r="BC853" s="150" cm="1">
        <f t="array" aca="1" ref="BC853" ca="1">BC852/INDIRECT(BC841)</f>
        <v>1</v>
      </c>
      <c r="BD853" s="150" cm="1">
        <f t="array" aca="1" ref="BD853" ca="1">BD852/INDIRECT(BD841)</f>
        <v>1</v>
      </c>
      <c r="BE853" s="150" cm="1">
        <f t="array" aca="1" ref="BE853" ca="1">BE852/INDIRECT(BE841)</f>
        <v>1</v>
      </c>
      <c r="BF853" s="150" cm="1">
        <f t="array" aca="1" ref="BF853" ca="1">BF852/INDIRECT(BF841)</f>
        <v>1</v>
      </c>
      <c r="BG853" s="150" cm="1">
        <f t="array" aca="1" ref="BG853" ca="1">BG852/INDIRECT(BG841)</f>
        <v>1</v>
      </c>
      <c r="BH853" s="150" cm="1">
        <f t="array" aca="1" ref="BH853" ca="1">BH852/INDIRECT(BH841)</f>
        <v>1</v>
      </c>
      <c r="BI853" s="150" cm="1">
        <f t="array" aca="1" ref="BI853" ca="1">BI852/INDIRECT(BI841)</f>
        <v>1</v>
      </c>
      <c r="BJ853" s="150" cm="1">
        <f t="array" aca="1" ref="BJ853" ca="1">BJ852/INDIRECT(BJ841)</f>
        <v>1</v>
      </c>
      <c r="BK853" s="150" cm="1">
        <f t="array" aca="1" ref="BK853" ca="1">BK852/INDIRECT(BK841)</f>
        <v>1</v>
      </c>
      <c r="BL853" s="150" cm="1">
        <f t="array" aca="1" ref="BL853" ca="1">BL852/INDIRECT(BL841)</f>
        <v>1</v>
      </c>
      <c r="BM853" s="150" cm="1">
        <f t="array" aca="1" ref="BM853" ca="1">BM852/INDIRECT(BM841)</f>
        <v>1</v>
      </c>
      <c r="BN853" s="150" cm="1">
        <f t="array" aca="1" ref="BN853" ca="1">BN852/INDIRECT(BN841)</f>
        <v>1</v>
      </c>
      <c r="BO853" s="150" cm="1">
        <f t="array" aca="1" ref="BO853" ca="1">BO852/INDIRECT(BO841)</f>
        <v>1</v>
      </c>
      <c r="BP853" s="150" cm="1">
        <f t="array" aca="1" ref="BP853" ca="1">BP852/INDIRECT(BP841)</f>
        <v>1</v>
      </c>
      <c r="BQ853" s="150" cm="1">
        <f t="array" aca="1" ref="BQ853" ca="1">BQ852/INDIRECT(BQ841)</f>
        <v>1</v>
      </c>
      <c r="BR853" s="150" cm="1">
        <f t="array" aca="1" ref="BR853" ca="1">BR852/INDIRECT(BR841)</f>
        <v>1</v>
      </c>
      <c r="BS853" s="150" cm="1">
        <f t="array" aca="1" ref="BS853" ca="1">BS852/INDIRECT(BS841)</f>
        <v>1</v>
      </c>
      <c r="BT853" s="150" cm="1">
        <f t="array" aca="1" ref="BT853" ca="1">BT852/INDIRECT(BT841)</f>
        <v>1</v>
      </c>
      <c r="BU853" s="150" cm="1">
        <f t="array" aca="1" ref="BU853" ca="1">BU852/INDIRECT(BU841)</f>
        <v>1</v>
      </c>
      <c r="BV853" s="150" cm="1">
        <f t="array" aca="1" ref="BV853" ca="1">BV852/INDIRECT(BV841)</f>
        <v>1</v>
      </c>
      <c r="BW853" s="150" cm="1">
        <f t="array" aca="1" ref="BW853" ca="1">BW852/INDIRECT(BW841)</f>
        <v>1</v>
      </c>
      <c r="BX853" s="150" cm="1">
        <f t="array" aca="1" ref="BX853" ca="1">BX852/INDIRECT(BX841)</f>
        <v>1</v>
      </c>
      <c r="BY853" s="150" cm="1">
        <f t="array" aca="1" ref="BY853" ca="1">BY852/INDIRECT(BY841)</f>
        <v>1</v>
      </c>
      <c r="BZ853" s="150" cm="1">
        <f t="array" aca="1" ref="BZ853" ca="1">BZ852/INDIRECT(BZ841)</f>
        <v>1</v>
      </c>
      <c r="CA853" s="150" cm="1">
        <f t="array" aca="1" ref="CA853" ca="1">CA852/INDIRECT(CA841)</f>
        <v>1</v>
      </c>
      <c r="CB853" s="150" cm="1">
        <f t="array" aca="1" ref="CB853" ca="1">CB852/INDIRECT(CB841)</f>
        <v>1</v>
      </c>
      <c r="CC853" s="150" cm="1">
        <f t="array" aca="1" ref="CC853" ca="1">CC852/INDIRECT(CC841)</f>
        <v>1</v>
      </c>
      <c r="CD853" s="150" cm="1">
        <f t="array" aca="1" ref="CD853" ca="1">CD852/INDIRECT(CD841)</f>
        <v>1</v>
      </c>
      <c r="CE853" s="150" cm="1">
        <f t="array" aca="1" ref="CE853" ca="1">CE852/INDIRECT(CE841)</f>
        <v>1</v>
      </c>
      <c r="CF853" s="150" cm="1">
        <f t="array" aca="1" ref="CF853" ca="1">CF852/INDIRECT(CF841)</f>
        <v>1</v>
      </c>
      <c r="CG853" s="150" cm="1">
        <f t="array" aca="1" ref="CG853" ca="1">CG852/INDIRECT(CG841)</f>
        <v>1</v>
      </c>
      <c r="CH853" s="150" cm="1">
        <f t="array" aca="1" ref="CH853" ca="1">CH852/INDIRECT(CH841)</f>
        <v>1</v>
      </c>
      <c r="CI853" s="150" cm="1">
        <f t="array" aca="1" ref="CI853" ca="1">CI852/INDIRECT(CI841)</f>
        <v>1</v>
      </c>
      <c r="CJ853" s="150" cm="1">
        <f t="array" aca="1" ref="CJ853" ca="1">CJ852/INDIRECT(CJ841)</f>
        <v>1</v>
      </c>
      <c r="CK853" s="150" cm="1">
        <f t="array" aca="1" ref="CK853" ca="1">CK852/INDIRECT(CK841)</f>
        <v>1</v>
      </c>
      <c r="CL853" s="150" cm="1">
        <f t="array" aca="1" ref="CL853" ca="1">CL852/INDIRECT(CL841)</f>
        <v>1</v>
      </c>
      <c r="CN853" s="60"/>
      <c r="CO853" s="150" t="e" cm="1">
        <f t="array" aca="1" ref="CO853" ca="1">CO852/INDIRECT(CO841)</f>
        <v>#N/A</v>
      </c>
      <c r="CP853" s="150" t="e" cm="1">
        <f t="array" aca="1" ref="CP853" ca="1">CP852/INDIRECT(CP841)</f>
        <v>#N/A</v>
      </c>
      <c r="CQ853" s="150" t="e" cm="1">
        <f t="array" aca="1" ref="CQ853" ca="1">CQ852/INDIRECT(CQ841)</f>
        <v>#N/A</v>
      </c>
      <c r="CR853" s="150" t="e" cm="1">
        <f t="array" aca="1" ref="CR853" ca="1">CR852/INDIRECT(CR841)</f>
        <v>#N/A</v>
      </c>
      <c r="CS853" s="150" t="e" cm="1">
        <f t="array" aca="1" ref="CS853" ca="1">CS852/INDIRECT(CS841)</f>
        <v>#N/A</v>
      </c>
      <c r="CT853" s="150" t="e" cm="1">
        <f t="array" aca="1" ref="CT853" ca="1">CT852/INDIRECT(CT841)</f>
        <v>#N/A</v>
      </c>
      <c r="CU853" s="150" t="e" cm="1">
        <f t="array" aca="1" ref="CU853" ca="1">CU852/INDIRECT(CU841)</f>
        <v>#N/A</v>
      </c>
      <c r="CV853" s="150" t="e" cm="1">
        <f t="array" aca="1" ref="CV853" ca="1">CV852/INDIRECT(CV841)</f>
        <v>#N/A</v>
      </c>
      <c r="CW853" s="150" t="e" cm="1">
        <f t="array" aca="1" ref="CW853" ca="1">CW852/INDIRECT(CW841)</f>
        <v>#N/A</v>
      </c>
      <c r="CX853" s="150" t="e" cm="1">
        <f t="array" aca="1" ref="CX853" ca="1">CX852/INDIRECT(CX841)</f>
        <v>#N/A</v>
      </c>
      <c r="CY853" s="150" t="e" cm="1">
        <f t="array" aca="1" ref="CY853" ca="1">CY852/INDIRECT(CY841)</f>
        <v>#N/A</v>
      </c>
      <c r="CZ853" s="150" t="e" cm="1">
        <f t="array" aca="1" ref="CZ853" ca="1">CZ852/INDIRECT(CZ841)</f>
        <v>#N/A</v>
      </c>
      <c r="DA853" s="150" t="e" cm="1">
        <f t="array" aca="1" ref="DA853" ca="1">DA852/INDIRECT(DA841)</f>
        <v>#N/A</v>
      </c>
      <c r="DB853" s="150" t="e" cm="1">
        <f t="array" aca="1" ref="DB853" ca="1">DB852/INDIRECT(DB841)</f>
        <v>#N/A</v>
      </c>
      <c r="DC853" s="150" t="e" cm="1">
        <f t="array" aca="1" ref="DC853" ca="1">DC852/INDIRECT(DC841)</f>
        <v>#N/A</v>
      </c>
      <c r="DD853" s="150" t="e" cm="1">
        <f t="array" aca="1" ref="DD853" ca="1">DD852/INDIRECT(DD841)</f>
        <v>#N/A</v>
      </c>
      <c r="DE853" s="150" t="e" cm="1">
        <f t="array" aca="1" ref="DE853" ca="1">DE852/INDIRECT(DE841)</f>
        <v>#N/A</v>
      </c>
      <c r="DF853" s="150" t="e" cm="1">
        <f t="array" aca="1" ref="DF853" ca="1">DF852/INDIRECT(DF841)</f>
        <v>#N/A</v>
      </c>
      <c r="DG853" s="150" t="e" cm="1">
        <f t="array" aca="1" ref="DG853" ca="1">DG852/INDIRECT(DG841)</f>
        <v>#N/A</v>
      </c>
      <c r="DH853" s="150" t="e" cm="1">
        <f t="array" aca="1" ref="DH853" ca="1">DH852/INDIRECT(DH841)</f>
        <v>#N/A</v>
      </c>
      <c r="DI853" s="150" t="e" cm="1">
        <f t="array" aca="1" ref="DI853" ca="1">DI852/INDIRECT(DI841)</f>
        <v>#N/A</v>
      </c>
      <c r="DJ853" s="150" t="e" cm="1">
        <f t="array" aca="1" ref="DJ853" ca="1">DJ852/INDIRECT(DJ841)</f>
        <v>#N/A</v>
      </c>
      <c r="DK853" s="150" t="e" cm="1">
        <f t="array" aca="1" ref="DK853" ca="1">DK852/INDIRECT(DK841)</f>
        <v>#N/A</v>
      </c>
      <c r="DL853" s="150" t="e" cm="1">
        <f t="array" aca="1" ref="DL853" ca="1">DL852/INDIRECT(DL841)</f>
        <v>#N/A</v>
      </c>
    </row>
    <row r="854" spans="1:116" x14ac:dyDescent="0.35">
      <c r="D854" t="s">
        <v>804</v>
      </c>
      <c r="E854" s="8" t="str">
        <f t="shared" si="1009"/>
        <v>854 SUBCAC-S</v>
      </c>
      <c r="G854" s="126" t="s">
        <v>68</v>
      </c>
      <c r="H854" s="12"/>
      <c r="I854" s="60"/>
      <c r="J854" s="60"/>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c r="CN854" s="60"/>
      <c r="CO854" s="72"/>
      <c r="CP854" s="72"/>
      <c r="CQ854" s="72"/>
      <c r="CR854" s="72"/>
      <c r="CS854" s="72"/>
      <c r="CT854" s="72"/>
      <c r="CU854" s="72"/>
      <c r="CV854" s="72"/>
      <c r="CW854" s="72"/>
      <c r="CX854" s="72"/>
      <c r="CY854" s="72"/>
      <c r="CZ854" s="72"/>
      <c r="DA854" s="72"/>
      <c r="DB854" s="72"/>
      <c r="DC854" s="72"/>
      <c r="DD854" s="72"/>
      <c r="DE854" s="72"/>
      <c r="DF854" s="72"/>
      <c r="DG854" s="72"/>
      <c r="DH854" s="72"/>
      <c r="DI854" s="72"/>
      <c r="DJ854" s="72"/>
      <c r="DK854" s="72"/>
      <c r="DL854" s="72"/>
    </row>
    <row r="855" spans="1:116" x14ac:dyDescent="0.35">
      <c r="B855" t="s">
        <v>332</v>
      </c>
      <c r="D855" t="s">
        <v>804</v>
      </c>
      <c r="E855" s="8" t="str">
        <f>ROW()&amp;" "&amp;D855</f>
        <v>855 SUBCAC-S</v>
      </c>
      <c r="G855" s="145" t="s">
        <v>69</v>
      </c>
      <c r="H855" s="12"/>
      <c r="I855" s="60"/>
      <c r="J855" s="60"/>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N855" s="60"/>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c r="DK855" s="72"/>
      <c r="DL855" s="72"/>
    </row>
    <row r="856" spans="1:116" x14ac:dyDescent="0.35">
      <c r="B856" t="s">
        <v>332</v>
      </c>
      <c r="D856" t="s">
        <v>804</v>
      </c>
      <c r="E856" s="8" t="str">
        <f>ROW()&amp;" "&amp;D856</f>
        <v>856 SUBCAC-S</v>
      </c>
      <c r="G856" s="13"/>
      <c r="H856" s="12"/>
      <c r="I856" s="60"/>
      <c r="J856" s="60"/>
      <c r="S856" s="72"/>
      <c r="T856" s="72"/>
      <c r="U856" s="72"/>
      <c r="V856" s="72"/>
      <c r="W856" s="72"/>
      <c r="X856" s="72"/>
      <c r="Y856" s="72"/>
      <c r="Z856" s="72"/>
      <c r="AA856" s="72"/>
      <c r="AB856" s="72"/>
      <c r="AC856" s="72"/>
      <c r="AD856" s="72"/>
      <c r="AE856" s="72"/>
      <c r="AF856" s="72"/>
      <c r="AG856" s="72"/>
      <c r="AH856" s="72"/>
      <c r="AI856" s="72"/>
      <c r="AJ856" s="72"/>
      <c r="AK856" s="72"/>
      <c r="AL856" s="72"/>
      <c r="AM856" s="72"/>
      <c r="AN856" s="72"/>
      <c r="AO856" s="72"/>
      <c r="AP856" s="72"/>
      <c r="AQ856" s="72"/>
      <c r="AR856" s="72"/>
      <c r="AS856" s="72"/>
      <c r="AT856" s="72"/>
      <c r="AU856" s="72"/>
      <c r="AV856" s="72"/>
      <c r="AW856" s="72"/>
      <c r="AX856" s="72"/>
      <c r="AY856" s="72"/>
      <c r="AZ856" s="72"/>
      <c r="BA856" s="72"/>
      <c r="BB856" s="72"/>
      <c r="BC856" s="72"/>
      <c r="BD856" s="72"/>
      <c r="BE856" s="72"/>
      <c r="BF856" s="72"/>
      <c r="BG856" s="72"/>
      <c r="BH856" s="72"/>
      <c r="BI856" s="72"/>
      <c r="BJ856" s="72"/>
      <c r="BK856" s="72"/>
      <c r="BL856" s="72"/>
      <c r="BM856" s="72"/>
      <c r="BN856" s="72"/>
      <c r="BO856" s="72"/>
      <c r="BP856" s="72"/>
      <c r="BQ856" s="72"/>
      <c r="BR856" s="72"/>
      <c r="BS856" s="72"/>
      <c r="BT856" s="72"/>
      <c r="BU856" s="72"/>
      <c r="BV856" s="72"/>
      <c r="BW856" s="72"/>
      <c r="BX856" s="72"/>
      <c r="BY856" s="72"/>
      <c r="BZ856" s="72"/>
      <c r="CA856" s="72"/>
      <c r="CB856" s="72"/>
      <c r="CC856" s="72"/>
      <c r="CD856" s="72"/>
      <c r="CE856" s="72"/>
      <c r="CF856" s="72"/>
      <c r="CG856" s="72"/>
      <c r="CH856" s="72"/>
      <c r="CI856" s="72"/>
      <c r="CJ856" s="72"/>
      <c r="CK856" s="72"/>
      <c r="CL856" s="72"/>
      <c r="CN856" s="60"/>
      <c r="CO856" s="72"/>
      <c r="CP856" s="72"/>
      <c r="CQ856" s="72"/>
      <c r="CR856" s="72"/>
      <c r="CS856" s="72"/>
      <c r="CT856" s="72"/>
      <c r="CU856" s="72"/>
      <c r="CV856" s="72"/>
      <c r="CW856" s="72"/>
      <c r="CX856" s="72"/>
      <c r="CY856" s="72"/>
      <c r="CZ856" s="72"/>
      <c r="DA856" s="72"/>
      <c r="DB856" s="72"/>
      <c r="DC856" s="72"/>
      <c r="DD856" s="72"/>
      <c r="DE856" s="72"/>
      <c r="DF856" s="72"/>
      <c r="DG856" s="72"/>
      <c r="DH856" s="72"/>
      <c r="DI856" s="72"/>
      <c r="DJ856" s="72"/>
      <c r="DK856" s="72"/>
      <c r="DL856" s="72"/>
    </row>
    <row r="857" spans="1:116" x14ac:dyDescent="0.35">
      <c r="B857" t="s">
        <v>332</v>
      </c>
      <c r="D857" t="s">
        <v>804</v>
      </c>
      <c r="E857" s="8" t="str">
        <f>ROW()&amp;" "&amp;D857</f>
        <v>857 SUBCAC-S</v>
      </c>
      <c r="G857" s="8" t="str">
        <f>G841</f>
        <v>(Primary label)</v>
      </c>
      <c r="K857" s="53"/>
      <c r="L857" s="53"/>
      <c r="M857" s="53"/>
      <c r="N857" s="53"/>
      <c r="O857" s="53"/>
      <c r="P857" s="53"/>
      <c r="R857" s="24"/>
      <c r="S857" s="215" t="str">
        <f t="shared" ref="S857:CD857" si="1013">S841</f>
        <v>S$16</v>
      </c>
      <c r="T857" s="215" t="str">
        <f t="shared" si="1013"/>
        <v>T$16</v>
      </c>
      <c r="U857" s="215" t="str">
        <f t="shared" si="1013"/>
        <v>U$16</v>
      </c>
      <c r="V857" s="215" t="str">
        <f t="shared" si="1013"/>
        <v>V$16</v>
      </c>
      <c r="W857" s="215" t="str">
        <f t="shared" si="1013"/>
        <v>W$16</v>
      </c>
      <c r="X857" s="215" t="str">
        <f t="shared" si="1013"/>
        <v>X$16</v>
      </c>
      <c r="Y857" s="215" t="str">
        <f t="shared" si="1013"/>
        <v>Y$16</v>
      </c>
      <c r="Z857" s="215" t="str">
        <f t="shared" si="1013"/>
        <v>Z$16</v>
      </c>
      <c r="AA857" s="215" t="str">
        <f t="shared" si="1013"/>
        <v>AA$16</v>
      </c>
      <c r="AB857" s="215" t="str">
        <f t="shared" si="1013"/>
        <v>AB$16</v>
      </c>
      <c r="AC857" s="215" t="str">
        <f t="shared" si="1013"/>
        <v>AC$16</v>
      </c>
      <c r="AD857" s="215" t="str">
        <f t="shared" si="1013"/>
        <v>AD$16</v>
      </c>
      <c r="AE857" s="215" t="str">
        <f t="shared" si="1013"/>
        <v>AE$16</v>
      </c>
      <c r="AF857" s="215" t="str">
        <f t="shared" si="1013"/>
        <v>AF$16</v>
      </c>
      <c r="AG857" s="215" t="str">
        <f t="shared" si="1013"/>
        <v>AG$16</v>
      </c>
      <c r="AH857" s="215" t="str">
        <f t="shared" si="1013"/>
        <v>AH$16</v>
      </c>
      <c r="AI857" s="215" t="str">
        <f t="shared" si="1013"/>
        <v>AI$16</v>
      </c>
      <c r="AJ857" s="215" t="str">
        <f t="shared" si="1013"/>
        <v>AJ$16</v>
      </c>
      <c r="AK857" s="215" t="str">
        <f t="shared" si="1013"/>
        <v>AK$16</v>
      </c>
      <c r="AL857" s="215" t="str">
        <f t="shared" si="1013"/>
        <v>AL$16</v>
      </c>
      <c r="AM857" s="215" t="str">
        <f t="shared" si="1013"/>
        <v>AM$16</v>
      </c>
      <c r="AN857" s="215" t="str">
        <f t="shared" si="1013"/>
        <v>AN$16</v>
      </c>
      <c r="AO857" s="215" t="str">
        <f t="shared" si="1013"/>
        <v>AO$16</v>
      </c>
      <c r="AP857" s="215" t="str">
        <f t="shared" si="1013"/>
        <v>AP$16</v>
      </c>
      <c r="AQ857" s="215" t="str">
        <f t="shared" si="1013"/>
        <v>AQ$16</v>
      </c>
      <c r="AR857" s="215" t="str">
        <f t="shared" si="1013"/>
        <v>AR$16</v>
      </c>
      <c r="AS857" s="215" t="str">
        <f t="shared" si="1013"/>
        <v>AS$16</v>
      </c>
      <c r="AT857" s="215" t="str">
        <f t="shared" si="1013"/>
        <v>AT$16</v>
      </c>
      <c r="AU857" s="215" t="str">
        <f t="shared" si="1013"/>
        <v>AU$16</v>
      </c>
      <c r="AV857" s="215" t="str">
        <f t="shared" si="1013"/>
        <v>AV$16</v>
      </c>
      <c r="AW857" s="215" t="str">
        <f t="shared" si="1013"/>
        <v>AW$16</v>
      </c>
      <c r="AX857" s="215" t="str">
        <f t="shared" si="1013"/>
        <v>AX$16</v>
      </c>
      <c r="AY857" s="215" t="str">
        <f t="shared" si="1013"/>
        <v>AY$16</v>
      </c>
      <c r="AZ857" s="215" t="str">
        <f t="shared" si="1013"/>
        <v>AZ$16</v>
      </c>
      <c r="BA857" s="215" t="str">
        <f t="shared" si="1013"/>
        <v>BA$16</v>
      </c>
      <c r="BB857" s="215" t="str">
        <f t="shared" si="1013"/>
        <v>BB$16</v>
      </c>
      <c r="BC857" s="215" t="str">
        <f t="shared" si="1013"/>
        <v>BC$16</v>
      </c>
      <c r="BD857" s="215" t="str">
        <f t="shared" si="1013"/>
        <v>BD$16</v>
      </c>
      <c r="BE857" s="215" t="str">
        <f t="shared" si="1013"/>
        <v>BE$16</v>
      </c>
      <c r="BF857" s="215" t="str">
        <f t="shared" si="1013"/>
        <v>BF$16</v>
      </c>
      <c r="BG857" s="215" t="str">
        <f t="shared" si="1013"/>
        <v>BG$16</v>
      </c>
      <c r="BH857" s="215" t="str">
        <f t="shared" si="1013"/>
        <v>BH$16</v>
      </c>
      <c r="BI857" s="215" t="str">
        <f t="shared" si="1013"/>
        <v>BI$16</v>
      </c>
      <c r="BJ857" s="215" t="str">
        <f t="shared" si="1013"/>
        <v>BJ$16</v>
      </c>
      <c r="BK857" s="215" t="str">
        <f t="shared" si="1013"/>
        <v>BK$16</v>
      </c>
      <c r="BL857" s="215" t="str">
        <f t="shared" si="1013"/>
        <v>BL$16</v>
      </c>
      <c r="BM857" s="215" t="str">
        <f t="shared" si="1013"/>
        <v>BM$16</v>
      </c>
      <c r="BN857" s="215" t="str">
        <f t="shared" si="1013"/>
        <v>BN$16</v>
      </c>
      <c r="BO857" s="215" t="str">
        <f t="shared" si="1013"/>
        <v>BO$16</v>
      </c>
      <c r="BP857" s="215" t="str">
        <f t="shared" si="1013"/>
        <v>BP$16</v>
      </c>
      <c r="BQ857" s="215" t="str">
        <f t="shared" si="1013"/>
        <v>BQ$16</v>
      </c>
      <c r="BR857" s="215" t="str">
        <f t="shared" si="1013"/>
        <v>BR$16</v>
      </c>
      <c r="BS857" s="215" t="str">
        <f t="shared" si="1013"/>
        <v>BS$16</v>
      </c>
      <c r="BT857" s="215" t="str">
        <f t="shared" si="1013"/>
        <v>BT$16</v>
      </c>
      <c r="BU857" s="215" t="str">
        <f t="shared" si="1013"/>
        <v>BU$16</v>
      </c>
      <c r="BV857" s="215" t="str">
        <f t="shared" si="1013"/>
        <v>BV$16</v>
      </c>
      <c r="BW857" s="215" t="str">
        <f t="shared" si="1013"/>
        <v>BW$16</v>
      </c>
      <c r="BX857" s="215" t="str">
        <f t="shared" si="1013"/>
        <v>BX$16</v>
      </c>
      <c r="BY857" s="215" t="str">
        <f t="shared" si="1013"/>
        <v>BY$16</v>
      </c>
      <c r="BZ857" s="215" t="str">
        <f t="shared" si="1013"/>
        <v>BZ$16</v>
      </c>
      <c r="CA857" s="215" t="str">
        <f t="shared" si="1013"/>
        <v>CA$16</v>
      </c>
      <c r="CB857" s="215" t="str">
        <f t="shared" si="1013"/>
        <v>CB$16</v>
      </c>
      <c r="CC857" s="215" t="str">
        <f t="shared" si="1013"/>
        <v>CC$16</v>
      </c>
      <c r="CD857" s="215" t="str">
        <f t="shared" si="1013"/>
        <v>CD$16</v>
      </c>
      <c r="CE857" s="215" t="str">
        <f t="shared" ref="CE857:CL857" si="1014">CE841</f>
        <v>CE$16</v>
      </c>
      <c r="CF857" s="215" t="str">
        <f t="shared" si="1014"/>
        <v>CF$16</v>
      </c>
      <c r="CG857" s="215" t="str">
        <f t="shared" si="1014"/>
        <v>CG$16</v>
      </c>
      <c r="CH857" s="215" t="str">
        <f t="shared" si="1014"/>
        <v>CH$16</v>
      </c>
      <c r="CI857" s="215" t="str">
        <f t="shared" si="1014"/>
        <v>CI$16</v>
      </c>
      <c r="CJ857" s="215" t="str">
        <f t="shared" si="1014"/>
        <v>CJ$16</v>
      </c>
      <c r="CK857" s="215" t="str">
        <f t="shared" si="1014"/>
        <v>CK$16</v>
      </c>
      <c r="CL857" s="215" t="str">
        <f t="shared" si="1014"/>
        <v>CL$16</v>
      </c>
      <c r="CO857" s="215" t="str">
        <f t="shared" ref="CO857:DL857" si="1015">CO841</f>
        <v>CO$16</v>
      </c>
      <c r="CP857" s="215" t="str">
        <f t="shared" si="1015"/>
        <v>CP$16</v>
      </c>
      <c r="CQ857" s="215" t="str">
        <f t="shared" si="1015"/>
        <v>CQ$16</v>
      </c>
      <c r="CR857" s="215" t="str">
        <f t="shared" si="1015"/>
        <v>CR$16</v>
      </c>
      <c r="CS857" s="215" t="str">
        <f t="shared" si="1015"/>
        <v>CS$16</v>
      </c>
      <c r="CT857" s="215" t="str">
        <f t="shared" si="1015"/>
        <v>CT$16</v>
      </c>
      <c r="CU857" s="215" t="str">
        <f t="shared" si="1015"/>
        <v>CU$16</v>
      </c>
      <c r="CV857" s="215" t="str">
        <f t="shared" si="1015"/>
        <v>CV$16</v>
      </c>
      <c r="CW857" s="215" t="str">
        <f t="shared" si="1015"/>
        <v>CW$16</v>
      </c>
      <c r="CX857" s="215" t="str">
        <f t="shared" si="1015"/>
        <v>CX$16</v>
      </c>
      <c r="CY857" s="215" t="str">
        <f t="shared" si="1015"/>
        <v>CY$16</v>
      </c>
      <c r="CZ857" s="215" t="str">
        <f t="shared" si="1015"/>
        <v>CZ$16</v>
      </c>
      <c r="DA857" s="215" t="str">
        <f t="shared" si="1015"/>
        <v>DA$16</v>
      </c>
      <c r="DB857" s="215" t="str">
        <f t="shared" si="1015"/>
        <v>DB$16</v>
      </c>
      <c r="DC857" s="215" t="str">
        <f t="shared" si="1015"/>
        <v>DC$16</v>
      </c>
      <c r="DD857" s="215" t="str">
        <f t="shared" si="1015"/>
        <v>DD$16</v>
      </c>
      <c r="DE857" s="215" t="str">
        <f t="shared" si="1015"/>
        <v>DE$16</v>
      </c>
      <c r="DF857" s="215" t="str">
        <f t="shared" si="1015"/>
        <v>DF$16</v>
      </c>
      <c r="DG857" s="215" t="str">
        <f t="shared" si="1015"/>
        <v>DG$16</v>
      </c>
      <c r="DH857" s="215" t="str">
        <f t="shared" si="1015"/>
        <v>DH$16</v>
      </c>
      <c r="DI857" s="215" t="str">
        <f t="shared" si="1015"/>
        <v>DI$16</v>
      </c>
      <c r="DJ857" s="215" t="str">
        <f t="shared" si="1015"/>
        <v>DJ$16</v>
      </c>
      <c r="DK857" s="215" t="str">
        <f t="shared" si="1015"/>
        <v>DK$16</v>
      </c>
      <c r="DL857" s="215" t="str">
        <f t="shared" si="1015"/>
        <v>DL$16</v>
      </c>
    </row>
    <row r="858" spans="1:116" x14ac:dyDescent="0.35">
      <c r="B858" t="s">
        <v>332</v>
      </c>
      <c r="D858" t="s">
        <v>804</v>
      </c>
      <c r="E858" s="8" t="str">
        <f>ROW()&amp;" "&amp;D858</f>
        <v>858 SUBCAC-S</v>
      </c>
      <c r="G858" s="8" t="str">
        <f>G842</f>
        <v>primary unit</v>
      </c>
      <c r="H858" s="56"/>
      <c r="I858" s="79"/>
      <c r="J858" s="79"/>
      <c r="K858" s="15"/>
      <c r="L858" s="15"/>
      <c r="M858" s="15"/>
      <c r="N858" s="15"/>
      <c r="O858" s="15"/>
      <c r="P858" s="15"/>
      <c r="R858" s="15"/>
      <c r="S858" s="215" t="str">
        <f t="shared" ref="S858:CD858" si="1016">S842</f>
        <v>S$17</v>
      </c>
      <c r="T858" s="215" t="str">
        <f t="shared" si="1016"/>
        <v>T$17</v>
      </c>
      <c r="U858" s="215" t="str">
        <f t="shared" si="1016"/>
        <v>U$17</v>
      </c>
      <c r="V858" s="215" t="str">
        <f t="shared" si="1016"/>
        <v>V$17</v>
      </c>
      <c r="W858" s="215" t="str">
        <f t="shared" si="1016"/>
        <v>W$17</v>
      </c>
      <c r="X858" s="215" t="str">
        <f t="shared" si="1016"/>
        <v>X$17</v>
      </c>
      <c r="Y858" s="215" t="str">
        <f t="shared" si="1016"/>
        <v>Y$17</v>
      </c>
      <c r="Z858" s="215" t="str">
        <f t="shared" si="1016"/>
        <v>Z$17</v>
      </c>
      <c r="AA858" s="215" t="str">
        <f t="shared" si="1016"/>
        <v>AA$17</v>
      </c>
      <c r="AB858" s="215" t="str">
        <f t="shared" si="1016"/>
        <v>AB$17</v>
      </c>
      <c r="AC858" s="215" t="str">
        <f t="shared" si="1016"/>
        <v>AC$17</v>
      </c>
      <c r="AD858" s="215" t="str">
        <f t="shared" si="1016"/>
        <v>AD$17</v>
      </c>
      <c r="AE858" s="215" t="str">
        <f t="shared" si="1016"/>
        <v>AE$17</v>
      </c>
      <c r="AF858" s="215" t="str">
        <f t="shared" si="1016"/>
        <v>AF$17</v>
      </c>
      <c r="AG858" s="215" t="str">
        <f t="shared" si="1016"/>
        <v>AG$17</v>
      </c>
      <c r="AH858" s="215" t="str">
        <f t="shared" si="1016"/>
        <v>AH$17</v>
      </c>
      <c r="AI858" s="215" t="str">
        <f t="shared" si="1016"/>
        <v>AI$17</v>
      </c>
      <c r="AJ858" s="215" t="str">
        <f t="shared" si="1016"/>
        <v>AJ$17</v>
      </c>
      <c r="AK858" s="215" t="str">
        <f t="shared" si="1016"/>
        <v>AK$17</v>
      </c>
      <c r="AL858" s="215" t="str">
        <f t="shared" si="1016"/>
        <v>AL$17</v>
      </c>
      <c r="AM858" s="215" t="str">
        <f t="shared" si="1016"/>
        <v>AM$17</v>
      </c>
      <c r="AN858" s="215" t="str">
        <f t="shared" si="1016"/>
        <v>AN$17</v>
      </c>
      <c r="AO858" s="215" t="str">
        <f t="shared" si="1016"/>
        <v>AO$17</v>
      </c>
      <c r="AP858" s="215" t="str">
        <f t="shared" si="1016"/>
        <v>AP$17</v>
      </c>
      <c r="AQ858" s="215" t="str">
        <f t="shared" si="1016"/>
        <v>AQ$17</v>
      </c>
      <c r="AR858" s="215" t="str">
        <f t="shared" si="1016"/>
        <v>AR$17</v>
      </c>
      <c r="AS858" s="215" t="str">
        <f t="shared" si="1016"/>
        <v>AS$17</v>
      </c>
      <c r="AT858" s="215" t="str">
        <f t="shared" si="1016"/>
        <v>AT$17</v>
      </c>
      <c r="AU858" s="215" t="str">
        <f t="shared" si="1016"/>
        <v>AU$17</v>
      </c>
      <c r="AV858" s="215" t="str">
        <f t="shared" si="1016"/>
        <v>AV$17</v>
      </c>
      <c r="AW858" s="215" t="str">
        <f t="shared" si="1016"/>
        <v>AW$17</v>
      </c>
      <c r="AX858" s="215" t="str">
        <f t="shared" si="1016"/>
        <v>AX$17</v>
      </c>
      <c r="AY858" s="215" t="str">
        <f t="shared" si="1016"/>
        <v>AY$17</v>
      </c>
      <c r="AZ858" s="215" t="str">
        <f t="shared" si="1016"/>
        <v>AZ$17</v>
      </c>
      <c r="BA858" s="215" t="str">
        <f t="shared" si="1016"/>
        <v>BA$17</v>
      </c>
      <c r="BB858" s="215" t="str">
        <f t="shared" si="1016"/>
        <v>BB$17</v>
      </c>
      <c r="BC858" s="215" t="str">
        <f t="shared" si="1016"/>
        <v>BC$17</v>
      </c>
      <c r="BD858" s="215" t="str">
        <f t="shared" si="1016"/>
        <v>BD$17</v>
      </c>
      <c r="BE858" s="215" t="str">
        <f t="shared" si="1016"/>
        <v>BE$17</v>
      </c>
      <c r="BF858" s="215" t="str">
        <f t="shared" si="1016"/>
        <v>BF$17</v>
      </c>
      <c r="BG858" s="215" t="str">
        <f t="shared" si="1016"/>
        <v>BG$17</v>
      </c>
      <c r="BH858" s="215" t="str">
        <f t="shared" si="1016"/>
        <v>BH$17</v>
      </c>
      <c r="BI858" s="215" t="str">
        <f t="shared" si="1016"/>
        <v>BI$17</v>
      </c>
      <c r="BJ858" s="215" t="str">
        <f t="shared" si="1016"/>
        <v>BJ$17</v>
      </c>
      <c r="BK858" s="215" t="str">
        <f t="shared" si="1016"/>
        <v>BK$17</v>
      </c>
      <c r="BL858" s="215" t="str">
        <f t="shared" si="1016"/>
        <v>BL$17</v>
      </c>
      <c r="BM858" s="215" t="str">
        <f t="shared" si="1016"/>
        <v>BM$17</v>
      </c>
      <c r="BN858" s="215" t="str">
        <f t="shared" si="1016"/>
        <v>BN$17</v>
      </c>
      <c r="BO858" s="215" t="str">
        <f t="shared" si="1016"/>
        <v>BO$17</v>
      </c>
      <c r="BP858" s="215" t="str">
        <f t="shared" si="1016"/>
        <v>BP$17</v>
      </c>
      <c r="BQ858" s="215" t="str">
        <f t="shared" si="1016"/>
        <v>BQ$17</v>
      </c>
      <c r="BR858" s="215" t="str">
        <f t="shared" si="1016"/>
        <v>BR$17</v>
      </c>
      <c r="BS858" s="215" t="str">
        <f t="shared" si="1016"/>
        <v>BS$17</v>
      </c>
      <c r="BT858" s="215" t="str">
        <f t="shared" si="1016"/>
        <v>BT$17</v>
      </c>
      <c r="BU858" s="215" t="str">
        <f t="shared" si="1016"/>
        <v>BU$17</v>
      </c>
      <c r="BV858" s="215" t="str">
        <f t="shared" si="1016"/>
        <v>BV$17</v>
      </c>
      <c r="BW858" s="215" t="str">
        <f t="shared" si="1016"/>
        <v>BW$17</v>
      </c>
      <c r="BX858" s="215" t="str">
        <f t="shared" si="1016"/>
        <v>BX$17</v>
      </c>
      <c r="BY858" s="215" t="str">
        <f t="shared" si="1016"/>
        <v>BY$17</v>
      </c>
      <c r="BZ858" s="215" t="str">
        <f t="shared" si="1016"/>
        <v>BZ$17</v>
      </c>
      <c r="CA858" s="215" t="str">
        <f t="shared" si="1016"/>
        <v>CA$17</v>
      </c>
      <c r="CB858" s="215" t="str">
        <f t="shared" si="1016"/>
        <v>CB$17</v>
      </c>
      <c r="CC858" s="215" t="str">
        <f t="shared" si="1016"/>
        <v>CC$17</v>
      </c>
      <c r="CD858" s="215" t="str">
        <f t="shared" si="1016"/>
        <v>CD$17</v>
      </c>
      <c r="CE858" s="215" t="str">
        <f t="shared" ref="CE858:CL858" si="1017">CE842</f>
        <v>CE$17</v>
      </c>
      <c r="CF858" s="215" t="str">
        <f t="shared" si="1017"/>
        <v>CF$17</v>
      </c>
      <c r="CG858" s="215" t="str">
        <f t="shared" si="1017"/>
        <v>CG$17</v>
      </c>
      <c r="CH858" s="215" t="str">
        <f t="shared" si="1017"/>
        <v>CH$17</v>
      </c>
      <c r="CI858" s="215" t="str">
        <f t="shared" si="1017"/>
        <v>CI$17</v>
      </c>
      <c r="CJ858" s="215" t="str">
        <f t="shared" si="1017"/>
        <v>CJ$17</v>
      </c>
      <c r="CK858" s="215" t="str">
        <f t="shared" si="1017"/>
        <v>CK$17</v>
      </c>
      <c r="CL858" s="215" t="str">
        <f t="shared" si="1017"/>
        <v>CL$17</v>
      </c>
      <c r="CN858" s="79"/>
      <c r="CO858" s="215" t="str">
        <f t="shared" ref="CO858:DL858" si="1018">CO842</f>
        <v>CO$17</v>
      </c>
      <c r="CP858" s="215" t="str">
        <f t="shared" si="1018"/>
        <v>CP$17</v>
      </c>
      <c r="CQ858" s="215" t="str">
        <f t="shared" si="1018"/>
        <v>CQ$17</v>
      </c>
      <c r="CR858" s="215" t="str">
        <f t="shared" si="1018"/>
        <v>CR$17</v>
      </c>
      <c r="CS858" s="215" t="str">
        <f t="shared" si="1018"/>
        <v>CS$17</v>
      </c>
      <c r="CT858" s="215" t="str">
        <f t="shared" si="1018"/>
        <v>CT$17</v>
      </c>
      <c r="CU858" s="215" t="str">
        <f t="shared" si="1018"/>
        <v>CU$17</v>
      </c>
      <c r="CV858" s="215" t="str">
        <f t="shared" si="1018"/>
        <v>CV$17</v>
      </c>
      <c r="CW858" s="215" t="str">
        <f t="shared" si="1018"/>
        <v>CW$17</v>
      </c>
      <c r="CX858" s="215" t="str">
        <f t="shared" si="1018"/>
        <v>CX$17</v>
      </c>
      <c r="CY858" s="215" t="str">
        <f t="shared" si="1018"/>
        <v>CY$17</v>
      </c>
      <c r="CZ858" s="215" t="str">
        <f t="shared" si="1018"/>
        <v>CZ$17</v>
      </c>
      <c r="DA858" s="215" t="str">
        <f t="shared" si="1018"/>
        <v>DA$17</v>
      </c>
      <c r="DB858" s="215" t="str">
        <f t="shared" si="1018"/>
        <v>DB$17</v>
      </c>
      <c r="DC858" s="215" t="str">
        <f t="shared" si="1018"/>
        <v>DC$17</v>
      </c>
      <c r="DD858" s="215" t="str">
        <f t="shared" si="1018"/>
        <v>DD$17</v>
      </c>
      <c r="DE858" s="215" t="str">
        <f t="shared" si="1018"/>
        <v>DE$17</v>
      </c>
      <c r="DF858" s="215" t="str">
        <f t="shared" si="1018"/>
        <v>DF$17</v>
      </c>
      <c r="DG858" s="215" t="str">
        <f t="shared" si="1018"/>
        <v>DG$17</v>
      </c>
      <c r="DH858" s="215" t="str">
        <f t="shared" si="1018"/>
        <v>DH$17</v>
      </c>
      <c r="DI858" s="215" t="str">
        <f t="shared" si="1018"/>
        <v>DI$17</v>
      </c>
      <c r="DJ858" s="215" t="str">
        <f t="shared" si="1018"/>
        <v>DJ$17</v>
      </c>
      <c r="DK858" s="215" t="str">
        <f t="shared" si="1018"/>
        <v>DK$17</v>
      </c>
      <c r="DL858" s="215" t="str">
        <f t="shared" si="1018"/>
        <v>DL$17</v>
      </c>
    </row>
    <row r="859" spans="1:116" x14ac:dyDescent="0.35">
      <c r="B859" t="s">
        <v>332</v>
      </c>
      <c r="D859" t="s">
        <v>804</v>
      </c>
      <c r="E859" s="8" t="str">
        <f t="shared" ref="E859:E862" si="1019">ROW()&amp;" "&amp;D859</f>
        <v>859 SUBCAC-S</v>
      </c>
      <c r="G859" s="8" t="str">
        <f>G843</f>
        <v>Primary revenue driver</v>
      </c>
      <c r="H859" s="12"/>
      <c r="I859" s="60"/>
      <c r="J859" s="60"/>
      <c r="K859" s="15"/>
      <c r="L859" s="15"/>
      <c r="M859" s="15"/>
      <c r="N859" s="15"/>
      <c r="O859" s="15"/>
      <c r="P859" s="15"/>
      <c r="R859" s="15"/>
      <c r="S859" s="215">
        <f t="shared" ref="S859:CD859" si="1020">S844</f>
        <v>0</v>
      </c>
      <c r="T859" s="215">
        <f t="shared" si="1020"/>
        <v>0</v>
      </c>
      <c r="U859" s="215">
        <f t="shared" si="1020"/>
        <v>0</v>
      </c>
      <c r="V859" s="215">
        <f t="shared" si="1020"/>
        <v>0</v>
      </c>
      <c r="W859" s="215">
        <f t="shared" si="1020"/>
        <v>0</v>
      </c>
      <c r="X859" s="215">
        <f t="shared" si="1020"/>
        <v>0</v>
      </c>
      <c r="Y859" s="215">
        <f t="shared" si="1020"/>
        <v>0</v>
      </c>
      <c r="Z859" s="215">
        <f t="shared" si="1020"/>
        <v>0</v>
      </c>
      <c r="AA859" s="215">
        <f t="shared" si="1020"/>
        <v>0</v>
      </c>
      <c r="AB859" s="215">
        <f t="shared" si="1020"/>
        <v>0</v>
      </c>
      <c r="AC859" s="215">
        <f t="shared" si="1020"/>
        <v>0</v>
      </c>
      <c r="AD859" s="215">
        <f t="shared" si="1020"/>
        <v>0</v>
      </c>
      <c r="AE859" s="215">
        <f t="shared" si="1020"/>
        <v>0</v>
      </c>
      <c r="AF859" s="215">
        <f t="shared" si="1020"/>
        <v>0</v>
      </c>
      <c r="AG859" s="215">
        <f t="shared" si="1020"/>
        <v>0</v>
      </c>
      <c r="AH859" s="215">
        <f t="shared" si="1020"/>
        <v>0</v>
      </c>
      <c r="AI859" s="215">
        <f t="shared" si="1020"/>
        <v>0</v>
      </c>
      <c r="AJ859" s="215">
        <f t="shared" si="1020"/>
        <v>0</v>
      </c>
      <c r="AK859" s="215">
        <f t="shared" si="1020"/>
        <v>0</v>
      </c>
      <c r="AL859" s="215">
        <f t="shared" si="1020"/>
        <v>0</v>
      </c>
      <c r="AM859" s="215">
        <f t="shared" si="1020"/>
        <v>0</v>
      </c>
      <c r="AN859" s="215">
        <f t="shared" si="1020"/>
        <v>0</v>
      </c>
      <c r="AO859" s="215">
        <f t="shared" si="1020"/>
        <v>0</v>
      </c>
      <c r="AP859" s="215">
        <f t="shared" si="1020"/>
        <v>0</v>
      </c>
      <c r="AQ859" s="215">
        <f t="shared" si="1020"/>
        <v>0</v>
      </c>
      <c r="AR859" s="215">
        <f t="shared" si="1020"/>
        <v>0</v>
      </c>
      <c r="AS859" s="215">
        <f t="shared" si="1020"/>
        <v>0</v>
      </c>
      <c r="AT859" s="215">
        <f t="shared" si="1020"/>
        <v>0</v>
      </c>
      <c r="AU859" s="215">
        <f t="shared" si="1020"/>
        <v>0</v>
      </c>
      <c r="AV859" s="215">
        <f t="shared" si="1020"/>
        <v>0</v>
      </c>
      <c r="AW859" s="215">
        <f t="shared" si="1020"/>
        <v>0</v>
      </c>
      <c r="AX859" s="215">
        <f t="shared" si="1020"/>
        <v>0</v>
      </c>
      <c r="AY859" s="215">
        <f t="shared" si="1020"/>
        <v>0</v>
      </c>
      <c r="AZ859" s="215">
        <f t="shared" si="1020"/>
        <v>0</v>
      </c>
      <c r="BA859" s="215">
        <f t="shared" si="1020"/>
        <v>0</v>
      </c>
      <c r="BB859" s="215">
        <f t="shared" si="1020"/>
        <v>0</v>
      </c>
      <c r="BC859" s="215">
        <f t="shared" si="1020"/>
        <v>0</v>
      </c>
      <c r="BD859" s="215">
        <f t="shared" si="1020"/>
        <v>0</v>
      </c>
      <c r="BE859" s="215">
        <f t="shared" si="1020"/>
        <v>0</v>
      </c>
      <c r="BF859" s="215">
        <f t="shared" si="1020"/>
        <v>0</v>
      </c>
      <c r="BG859" s="215">
        <f t="shared" si="1020"/>
        <v>0</v>
      </c>
      <c r="BH859" s="215">
        <f t="shared" si="1020"/>
        <v>0</v>
      </c>
      <c r="BI859" s="215">
        <f t="shared" si="1020"/>
        <v>0</v>
      </c>
      <c r="BJ859" s="215">
        <f t="shared" si="1020"/>
        <v>0</v>
      </c>
      <c r="BK859" s="215">
        <f t="shared" si="1020"/>
        <v>0</v>
      </c>
      <c r="BL859" s="215">
        <f t="shared" si="1020"/>
        <v>0</v>
      </c>
      <c r="BM859" s="215">
        <f t="shared" si="1020"/>
        <v>0</v>
      </c>
      <c r="BN859" s="215">
        <f t="shared" si="1020"/>
        <v>0</v>
      </c>
      <c r="BO859" s="215">
        <f t="shared" si="1020"/>
        <v>0</v>
      </c>
      <c r="BP859" s="215">
        <f t="shared" si="1020"/>
        <v>0</v>
      </c>
      <c r="BQ859" s="215">
        <f t="shared" si="1020"/>
        <v>0</v>
      </c>
      <c r="BR859" s="215">
        <f t="shared" si="1020"/>
        <v>0</v>
      </c>
      <c r="BS859" s="215">
        <f t="shared" si="1020"/>
        <v>0</v>
      </c>
      <c r="BT859" s="215">
        <f t="shared" si="1020"/>
        <v>0</v>
      </c>
      <c r="BU859" s="215">
        <f t="shared" si="1020"/>
        <v>0</v>
      </c>
      <c r="BV859" s="215">
        <f t="shared" si="1020"/>
        <v>0</v>
      </c>
      <c r="BW859" s="215">
        <f t="shared" si="1020"/>
        <v>0</v>
      </c>
      <c r="BX859" s="215">
        <f t="shared" si="1020"/>
        <v>0</v>
      </c>
      <c r="BY859" s="215">
        <f t="shared" si="1020"/>
        <v>0</v>
      </c>
      <c r="BZ859" s="215">
        <f t="shared" si="1020"/>
        <v>0</v>
      </c>
      <c r="CA859" s="215">
        <f t="shared" si="1020"/>
        <v>0</v>
      </c>
      <c r="CB859" s="215">
        <f t="shared" si="1020"/>
        <v>0</v>
      </c>
      <c r="CC859" s="215">
        <f t="shared" si="1020"/>
        <v>0</v>
      </c>
      <c r="CD859" s="215">
        <f t="shared" si="1020"/>
        <v>0</v>
      </c>
      <c r="CE859" s="215">
        <f t="shared" ref="CE859:CL859" si="1021">CE844</f>
        <v>0</v>
      </c>
      <c r="CF859" s="215">
        <f t="shared" si="1021"/>
        <v>0</v>
      </c>
      <c r="CG859" s="215">
        <f t="shared" si="1021"/>
        <v>0</v>
      </c>
      <c r="CH859" s="215">
        <f t="shared" si="1021"/>
        <v>0</v>
      </c>
      <c r="CI859" s="215">
        <f t="shared" si="1021"/>
        <v>0</v>
      </c>
      <c r="CJ859" s="215">
        <f t="shared" si="1021"/>
        <v>0</v>
      </c>
      <c r="CK859" s="215">
        <f t="shared" si="1021"/>
        <v>0</v>
      </c>
      <c r="CL859" s="215">
        <f t="shared" si="1021"/>
        <v>0</v>
      </c>
      <c r="CN859" s="60"/>
      <c r="CO859" s="215">
        <f t="shared" ref="CO859:DL859" si="1022">CO844</f>
        <v>0</v>
      </c>
      <c r="CP859" s="215">
        <f t="shared" si="1022"/>
        <v>0</v>
      </c>
      <c r="CQ859" s="215">
        <f t="shared" si="1022"/>
        <v>0</v>
      </c>
      <c r="CR859" s="215">
        <f t="shared" si="1022"/>
        <v>0</v>
      </c>
      <c r="CS859" s="215">
        <f t="shared" si="1022"/>
        <v>0</v>
      </c>
      <c r="CT859" s="215">
        <f t="shared" si="1022"/>
        <v>0</v>
      </c>
      <c r="CU859" s="215">
        <f t="shared" si="1022"/>
        <v>0</v>
      </c>
      <c r="CV859" s="215">
        <f t="shared" si="1022"/>
        <v>0</v>
      </c>
      <c r="CW859" s="215">
        <f t="shared" si="1022"/>
        <v>0</v>
      </c>
      <c r="CX859" s="215">
        <f t="shared" si="1022"/>
        <v>0</v>
      </c>
      <c r="CY859" s="215">
        <f t="shared" si="1022"/>
        <v>0</v>
      </c>
      <c r="CZ859" s="215">
        <f t="shared" si="1022"/>
        <v>0</v>
      </c>
      <c r="DA859" s="215">
        <f t="shared" si="1022"/>
        <v>0</v>
      </c>
      <c r="DB859" s="215">
        <f t="shared" si="1022"/>
        <v>0</v>
      </c>
      <c r="DC859" s="215">
        <f t="shared" si="1022"/>
        <v>0</v>
      </c>
      <c r="DD859" s="215">
        <f t="shared" si="1022"/>
        <v>0</v>
      </c>
      <c r="DE859" s="215">
        <f t="shared" si="1022"/>
        <v>0</v>
      </c>
      <c r="DF859" s="215">
        <f t="shared" si="1022"/>
        <v>0</v>
      </c>
      <c r="DG859" s="215">
        <f t="shared" si="1022"/>
        <v>0</v>
      </c>
      <c r="DH859" s="215">
        <f t="shared" si="1022"/>
        <v>0</v>
      </c>
      <c r="DI859" s="215">
        <f t="shared" si="1022"/>
        <v>0</v>
      </c>
      <c r="DJ859" s="215">
        <f t="shared" si="1022"/>
        <v>0</v>
      </c>
      <c r="DK859" s="215">
        <f t="shared" si="1022"/>
        <v>0</v>
      </c>
      <c r="DL859" s="215">
        <f t="shared" si="1022"/>
        <v>0</v>
      </c>
    </row>
    <row r="860" spans="1:116" x14ac:dyDescent="0.35">
      <c r="B860" t="s">
        <v>332</v>
      </c>
      <c r="D860" t="s">
        <v>804</v>
      </c>
      <c r="E860" s="8" t="str">
        <f t="shared" si="1019"/>
        <v>860 SUBCAC-S</v>
      </c>
      <c r="G860" s="8" t="str">
        <f>G844</f>
        <v>Primary volume driver</v>
      </c>
      <c r="H860" s="12"/>
      <c r="I860" s="60"/>
      <c r="J860" s="60"/>
      <c r="K860" s="15"/>
      <c r="L860" s="15"/>
      <c r="M860" s="15"/>
      <c r="N860" s="15"/>
      <c r="O860" s="15"/>
      <c r="P860" s="15"/>
      <c r="R860" s="15"/>
      <c r="S860" s="215"/>
      <c r="T860" s="215"/>
      <c r="U860" s="215"/>
      <c r="V860" s="215"/>
      <c r="W860" s="215"/>
      <c r="X860" s="215"/>
      <c r="Y860" s="215"/>
      <c r="Z860" s="215"/>
      <c r="AA860" s="215"/>
      <c r="AB860" s="215"/>
      <c r="AC860" s="215"/>
      <c r="AD860" s="215"/>
      <c r="AE860" s="215"/>
      <c r="AF860" s="215"/>
      <c r="AG860" s="215"/>
      <c r="AH860" s="215"/>
      <c r="AI860" s="215"/>
      <c r="AJ860" s="215"/>
      <c r="AK860" s="215"/>
      <c r="AL860" s="215"/>
      <c r="AM860" s="215"/>
      <c r="AN860" s="215"/>
      <c r="AO860" s="215"/>
      <c r="AP860" s="215"/>
      <c r="AQ860" s="215"/>
      <c r="AR860" s="215"/>
      <c r="AS860" s="215"/>
      <c r="AT860" s="215"/>
      <c r="AU860" s="215"/>
      <c r="AV860" s="215"/>
      <c r="AW860" s="215"/>
      <c r="AX860" s="215"/>
      <c r="AY860" s="215"/>
      <c r="AZ860" s="215"/>
      <c r="BA860" s="215"/>
      <c r="BB860" s="215"/>
      <c r="BC860" s="215"/>
      <c r="BD860" s="215"/>
      <c r="BE860" s="215"/>
      <c r="BF860" s="215"/>
      <c r="BG860" s="215"/>
      <c r="BH860" s="215"/>
      <c r="BI860" s="215"/>
      <c r="BJ860" s="215"/>
      <c r="BK860" s="215"/>
      <c r="BL860" s="215"/>
      <c r="BM860" s="215"/>
      <c r="BN860" s="215"/>
      <c r="BO860" s="215"/>
      <c r="BP860" s="215"/>
      <c r="BQ860" s="215"/>
      <c r="BR860" s="215"/>
      <c r="BS860" s="215"/>
      <c r="BT860" s="215"/>
      <c r="BU860" s="215"/>
      <c r="BV860" s="215"/>
      <c r="BW860" s="215"/>
      <c r="BX860" s="215"/>
      <c r="BY860" s="215"/>
      <c r="BZ860" s="215"/>
      <c r="CA860" s="215"/>
      <c r="CB860" s="215"/>
      <c r="CC860" s="215"/>
      <c r="CD860" s="215"/>
      <c r="CE860" s="215"/>
      <c r="CF860" s="215"/>
      <c r="CG860" s="215"/>
      <c r="CH860" s="215"/>
      <c r="CI860" s="215"/>
      <c r="CJ860" s="215"/>
      <c r="CK860" s="215"/>
      <c r="CL860" s="215"/>
      <c r="CN860" s="60"/>
      <c r="CO860" s="215"/>
      <c r="CP860" s="215"/>
      <c r="CQ860" s="215"/>
      <c r="CR860" s="215"/>
      <c r="CS860" s="215"/>
      <c r="CT860" s="215"/>
      <c r="CU860" s="215"/>
      <c r="CV860" s="215"/>
      <c r="CW860" s="215"/>
      <c r="CX860" s="215"/>
      <c r="CY860" s="215"/>
      <c r="CZ860" s="215"/>
      <c r="DA860" s="215"/>
      <c r="DB860" s="215"/>
      <c r="DC860" s="215"/>
      <c r="DD860" s="215"/>
      <c r="DE860" s="215"/>
      <c r="DF860" s="215"/>
      <c r="DG860" s="215"/>
      <c r="DH860" s="215"/>
      <c r="DI860" s="215"/>
      <c r="DJ860" s="215"/>
      <c r="DK860" s="215"/>
      <c r="DL860" s="215"/>
    </row>
    <row r="861" spans="1:116" x14ac:dyDescent="0.35">
      <c r="A861" s="3"/>
      <c r="B861" t="s">
        <v>332</v>
      </c>
      <c r="D861" t="s">
        <v>804</v>
      </c>
      <c r="E861" s="8" t="str">
        <f t="shared" si="1019"/>
        <v>861 SUBCAC-S</v>
      </c>
      <c r="G861" s="89" t="str">
        <f>G849</f>
        <v>New user acquisition cost</v>
      </c>
      <c r="H861" s="90"/>
      <c r="I861" s="213"/>
      <c r="J861" s="213"/>
      <c r="K861" s="214"/>
      <c r="L861" s="214"/>
      <c r="M861" s="214"/>
      <c r="N861" s="214"/>
      <c r="O861" s="214"/>
      <c r="P861" s="214"/>
      <c r="R861" s="214"/>
      <c r="S861" s="4" t="str">
        <f t="shared" ref="S861:CD861" si="1023">ADDRESS(ROW(S850),COLUMN(S850),2)</f>
        <v>S$850</v>
      </c>
      <c r="T861" s="4" t="str">
        <f t="shared" si="1023"/>
        <v>T$850</v>
      </c>
      <c r="U861" s="4" t="str">
        <f t="shared" si="1023"/>
        <v>U$850</v>
      </c>
      <c r="V861" s="4" t="str">
        <f t="shared" si="1023"/>
        <v>V$850</v>
      </c>
      <c r="W861" s="4" t="str">
        <f t="shared" si="1023"/>
        <v>W$850</v>
      </c>
      <c r="X861" s="4" t="str">
        <f t="shared" si="1023"/>
        <v>X$850</v>
      </c>
      <c r="Y861" s="4" t="str">
        <f t="shared" si="1023"/>
        <v>Y$850</v>
      </c>
      <c r="Z861" s="4" t="str">
        <f t="shared" si="1023"/>
        <v>Z$850</v>
      </c>
      <c r="AA861" s="4" t="str">
        <f t="shared" si="1023"/>
        <v>AA$850</v>
      </c>
      <c r="AB861" s="4" t="str">
        <f t="shared" si="1023"/>
        <v>AB$850</v>
      </c>
      <c r="AC861" s="4" t="str">
        <f t="shared" si="1023"/>
        <v>AC$850</v>
      </c>
      <c r="AD861" s="4" t="str">
        <f t="shared" si="1023"/>
        <v>AD$850</v>
      </c>
      <c r="AE861" s="4" t="str">
        <f t="shared" si="1023"/>
        <v>AE$850</v>
      </c>
      <c r="AF861" s="4" t="str">
        <f t="shared" si="1023"/>
        <v>AF$850</v>
      </c>
      <c r="AG861" s="4" t="str">
        <f t="shared" si="1023"/>
        <v>AG$850</v>
      </c>
      <c r="AH861" s="4" t="str">
        <f t="shared" si="1023"/>
        <v>AH$850</v>
      </c>
      <c r="AI861" s="4" t="str">
        <f t="shared" si="1023"/>
        <v>AI$850</v>
      </c>
      <c r="AJ861" s="4" t="str">
        <f t="shared" si="1023"/>
        <v>AJ$850</v>
      </c>
      <c r="AK861" s="4" t="str">
        <f t="shared" si="1023"/>
        <v>AK$850</v>
      </c>
      <c r="AL861" s="4" t="str">
        <f t="shared" si="1023"/>
        <v>AL$850</v>
      </c>
      <c r="AM861" s="4" t="str">
        <f t="shared" si="1023"/>
        <v>AM$850</v>
      </c>
      <c r="AN861" s="4" t="str">
        <f t="shared" si="1023"/>
        <v>AN$850</v>
      </c>
      <c r="AO861" s="4" t="str">
        <f t="shared" si="1023"/>
        <v>AO$850</v>
      </c>
      <c r="AP861" s="4" t="str">
        <f t="shared" si="1023"/>
        <v>AP$850</v>
      </c>
      <c r="AQ861" s="4" t="str">
        <f t="shared" si="1023"/>
        <v>AQ$850</v>
      </c>
      <c r="AR861" s="4" t="str">
        <f t="shared" si="1023"/>
        <v>AR$850</v>
      </c>
      <c r="AS861" s="4" t="str">
        <f t="shared" si="1023"/>
        <v>AS$850</v>
      </c>
      <c r="AT861" s="4" t="str">
        <f t="shared" si="1023"/>
        <v>AT$850</v>
      </c>
      <c r="AU861" s="4" t="str">
        <f t="shared" si="1023"/>
        <v>AU$850</v>
      </c>
      <c r="AV861" s="4" t="str">
        <f t="shared" si="1023"/>
        <v>AV$850</v>
      </c>
      <c r="AW861" s="4" t="str">
        <f t="shared" si="1023"/>
        <v>AW$850</v>
      </c>
      <c r="AX861" s="4" t="str">
        <f t="shared" si="1023"/>
        <v>AX$850</v>
      </c>
      <c r="AY861" s="4" t="str">
        <f t="shared" si="1023"/>
        <v>AY$850</v>
      </c>
      <c r="AZ861" s="4" t="str">
        <f t="shared" si="1023"/>
        <v>AZ$850</v>
      </c>
      <c r="BA861" s="4" t="str">
        <f t="shared" si="1023"/>
        <v>BA$850</v>
      </c>
      <c r="BB861" s="4" t="str">
        <f t="shared" si="1023"/>
        <v>BB$850</v>
      </c>
      <c r="BC861" s="4" t="str">
        <f t="shared" si="1023"/>
        <v>BC$850</v>
      </c>
      <c r="BD861" s="4" t="str">
        <f t="shared" si="1023"/>
        <v>BD$850</v>
      </c>
      <c r="BE861" s="4" t="str">
        <f t="shared" si="1023"/>
        <v>BE$850</v>
      </c>
      <c r="BF861" s="4" t="str">
        <f t="shared" si="1023"/>
        <v>BF$850</v>
      </c>
      <c r="BG861" s="4" t="str">
        <f t="shared" si="1023"/>
        <v>BG$850</v>
      </c>
      <c r="BH861" s="4" t="str">
        <f t="shared" si="1023"/>
        <v>BH$850</v>
      </c>
      <c r="BI861" s="4" t="str">
        <f t="shared" si="1023"/>
        <v>BI$850</v>
      </c>
      <c r="BJ861" s="4" t="str">
        <f t="shared" si="1023"/>
        <v>BJ$850</v>
      </c>
      <c r="BK861" s="4" t="str">
        <f t="shared" si="1023"/>
        <v>BK$850</v>
      </c>
      <c r="BL861" s="4" t="str">
        <f t="shared" si="1023"/>
        <v>BL$850</v>
      </c>
      <c r="BM861" s="4" t="str">
        <f t="shared" si="1023"/>
        <v>BM$850</v>
      </c>
      <c r="BN861" s="4" t="str">
        <f t="shared" si="1023"/>
        <v>BN$850</v>
      </c>
      <c r="BO861" s="4" t="str">
        <f t="shared" si="1023"/>
        <v>BO$850</v>
      </c>
      <c r="BP861" s="4" t="str">
        <f t="shared" si="1023"/>
        <v>BP$850</v>
      </c>
      <c r="BQ861" s="4" t="str">
        <f t="shared" si="1023"/>
        <v>BQ$850</v>
      </c>
      <c r="BR861" s="4" t="str">
        <f t="shared" si="1023"/>
        <v>BR$850</v>
      </c>
      <c r="BS861" s="4" t="str">
        <f t="shared" si="1023"/>
        <v>BS$850</v>
      </c>
      <c r="BT861" s="4" t="str">
        <f t="shared" si="1023"/>
        <v>BT$850</v>
      </c>
      <c r="BU861" s="4" t="str">
        <f t="shared" si="1023"/>
        <v>BU$850</v>
      </c>
      <c r="BV861" s="4" t="str">
        <f t="shared" si="1023"/>
        <v>BV$850</v>
      </c>
      <c r="BW861" s="4" t="str">
        <f t="shared" si="1023"/>
        <v>BW$850</v>
      </c>
      <c r="BX861" s="4" t="str">
        <f t="shared" si="1023"/>
        <v>BX$850</v>
      </c>
      <c r="BY861" s="4" t="str">
        <f t="shared" si="1023"/>
        <v>BY$850</v>
      </c>
      <c r="BZ861" s="4" t="str">
        <f t="shared" si="1023"/>
        <v>BZ$850</v>
      </c>
      <c r="CA861" s="4" t="str">
        <f t="shared" si="1023"/>
        <v>CA$850</v>
      </c>
      <c r="CB861" s="4" t="str">
        <f t="shared" si="1023"/>
        <v>CB$850</v>
      </c>
      <c r="CC861" s="4" t="str">
        <f t="shared" si="1023"/>
        <v>CC$850</v>
      </c>
      <c r="CD861" s="4" t="str">
        <f t="shared" si="1023"/>
        <v>CD$850</v>
      </c>
      <c r="CE861" s="4" t="str">
        <f t="shared" ref="CE861:CL861" si="1024">ADDRESS(ROW(CE850),COLUMN(CE850),2)</f>
        <v>CE$850</v>
      </c>
      <c r="CF861" s="4" t="str">
        <f t="shared" si="1024"/>
        <v>CF$850</v>
      </c>
      <c r="CG861" s="4" t="str">
        <f t="shared" si="1024"/>
        <v>CG$850</v>
      </c>
      <c r="CH861" s="4" t="str">
        <f t="shared" si="1024"/>
        <v>CH$850</v>
      </c>
      <c r="CI861" s="4" t="str">
        <f t="shared" si="1024"/>
        <v>CI$850</v>
      </c>
      <c r="CJ861" s="4" t="str">
        <f t="shared" si="1024"/>
        <v>CJ$850</v>
      </c>
      <c r="CK861" s="4" t="str">
        <f t="shared" si="1024"/>
        <v>CK$850</v>
      </c>
      <c r="CL861" s="4" t="str">
        <f t="shared" si="1024"/>
        <v>CL$850</v>
      </c>
      <c r="CN861" s="213"/>
      <c r="CO861" s="4" t="str">
        <f t="shared" ref="CO861:DL861" si="1025">ADDRESS(ROW(CO850),COLUMN(CO850),2)</f>
        <v>CO$850</v>
      </c>
      <c r="CP861" s="4" t="str">
        <f t="shared" si="1025"/>
        <v>CP$850</v>
      </c>
      <c r="CQ861" s="4" t="str">
        <f t="shared" si="1025"/>
        <v>CQ$850</v>
      </c>
      <c r="CR861" s="4" t="str">
        <f t="shared" si="1025"/>
        <v>CR$850</v>
      </c>
      <c r="CS861" s="4" t="str">
        <f t="shared" si="1025"/>
        <v>CS$850</v>
      </c>
      <c r="CT861" s="4" t="str">
        <f t="shared" si="1025"/>
        <v>CT$850</v>
      </c>
      <c r="CU861" s="4" t="str">
        <f t="shared" si="1025"/>
        <v>CU$850</v>
      </c>
      <c r="CV861" s="4" t="str">
        <f t="shared" si="1025"/>
        <v>CV$850</v>
      </c>
      <c r="CW861" s="4" t="str">
        <f t="shared" si="1025"/>
        <v>CW$850</v>
      </c>
      <c r="CX861" s="4" t="str">
        <f t="shared" si="1025"/>
        <v>CX$850</v>
      </c>
      <c r="CY861" s="4" t="str">
        <f t="shared" si="1025"/>
        <v>CY$850</v>
      </c>
      <c r="CZ861" s="4" t="str">
        <f t="shared" si="1025"/>
        <v>CZ$850</v>
      </c>
      <c r="DA861" s="4" t="str">
        <f t="shared" si="1025"/>
        <v>DA$850</v>
      </c>
      <c r="DB861" s="4" t="str">
        <f t="shared" si="1025"/>
        <v>DB$850</v>
      </c>
      <c r="DC861" s="4" t="str">
        <f t="shared" si="1025"/>
        <v>DC$850</v>
      </c>
      <c r="DD861" s="4" t="str">
        <f t="shared" si="1025"/>
        <v>DD$850</v>
      </c>
      <c r="DE861" s="4" t="str">
        <f t="shared" si="1025"/>
        <v>DE$850</v>
      </c>
      <c r="DF861" s="4" t="str">
        <f t="shared" si="1025"/>
        <v>DF$850</v>
      </c>
      <c r="DG861" s="4" t="str">
        <f t="shared" si="1025"/>
        <v>DG$850</v>
      </c>
      <c r="DH861" s="4" t="str">
        <f t="shared" si="1025"/>
        <v>DH$850</v>
      </c>
      <c r="DI861" s="4" t="str">
        <f t="shared" si="1025"/>
        <v>DI$850</v>
      </c>
      <c r="DJ861" s="4" t="str">
        <f t="shared" si="1025"/>
        <v>DJ$850</v>
      </c>
      <c r="DK861" s="4" t="str">
        <f t="shared" si="1025"/>
        <v>DK$850</v>
      </c>
      <c r="DL861" s="4" t="str">
        <f t="shared" si="1025"/>
        <v>DL$850</v>
      </c>
    </row>
    <row r="862" spans="1:116" x14ac:dyDescent="0.35">
      <c r="B862" t="s">
        <v>332</v>
      </c>
      <c r="D862" t="s">
        <v>804</v>
      </c>
      <c r="E862" s="8" t="str">
        <f t="shared" si="1019"/>
        <v>862 SUBCAC-S</v>
      </c>
      <c r="G862" s="241" t="str">
        <f>IFERROR(SUBSTITUTE(TRIM(MID(G849, SEARCH("-", G849) + 1, LEN(G849))),":",""),"no unit")</f>
        <v>no unit</v>
      </c>
      <c r="H862" s="12"/>
      <c r="I862" s="60"/>
      <c r="J862" s="60"/>
      <c r="K862" s="15"/>
      <c r="L862" s="15"/>
      <c r="M862" s="15"/>
      <c r="N862" s="15"/>
      <c r="O862" s="15"/>
      <c r="P862" s="15"/>
      <c r="R862" s="15"/>
      <c r="S862" s="215" t="str">
        <f t="shared" ref="S862:CD862" si="1026">S846</f>
        <v>S$19</v>
      </c>
      <c r="T862" s="215" t="str">
        <f t="shared" si="1026"/>
        <v>T$19</v>
      </c>
      <c r="U862" s="215" t="str">
        <f t="shared" si="1026"/>
        <v>U$19</v>
      </c>
      <c r="V862" s="215" t="str">
        <f t="shared" si="1026"/>
        <v>V$19</v>
      </c>
      <c r="W862" s="215" t="str">
        <f t="shared" si="1026"/>
        <v>W$19</v>
      </c>
      <c r="X862" s="215" t="str">
        <f t="shared" si="1026"/>
        <v>X$19</v>
      </c>
      <c r="Y862" s="215" t="str">
        <f t="shared" si="1026"/>
        <v>Y$19</v>
      </c>
      <c r="Z862" s="215" t="str">
        <f t="shared" si="1026"/>
        <v>Z$19</v>
      </c>
      <c r="AA862" s="215" t="str">
        <f t="shared" si="1026"/>
        <v>AA$19</v>
      </c>
      <c r="AB862" s="215" t="str">
        <f t="shared" si="1026"/>
        <v>AB$19</v>
      </c>
      <c r="AC862" s="215" t="str">
        <f t="shared" si="1026"/>
        <v>AC$19</v>
      </c>
      <c r="AD862" s="215" t="str">
        <f t="shared" si="1026"/>
        <v>AD$19</v>
      </c>
      <c r="AE862" s="215" t="str">
        <f t="shared" si="1026"/>
        <v>AE$19</v>
      </c>
      <c r="AF862" s="215" t="str">
        <f t="shared" si="1026"/>
        <v>AF$19</v>
      </c>
      <c r="AG862" s="215" t="str">
        <f t="shared" si="1026"/>
        <v>AG$19</v>
      </c>
      <c r="AH862" s="215" t="str">
        <f t="shared" si="1026"/>
        <v>AH$19</v>
      </c>
      <c r="AI862" s="215" t="str">
        <f t="shared" si="1026"/>
        <v>AI$19</v>
      </c>
      <c r="AJ862" s="215" t="str">
        <f t="shared" si="1026"/>
        <v>AJ$19</v>
      </c>
      <c r="AK862" s="215" t="str">
        <f t="shared" si="1026"/>
        <v>AK$19</v>
      </c>
      <c r="AL862" s="215" t="str">
        <f t="shared" si="1026"/>
        <v>AL$19</v>
      </c>
      <c r="AM862" s="215" t="str">
        <f t="shared" si="1026"/>
        <v>AM$19</v>
      </c>
      <c r="AN862" s="215" t="str">
        <f t="shared" si="1026"/>
        <v>AN$19</v>
      </c>
      <c r="AO862" s="215" t="str">
        <f t="shared" si="1026"/>
        <v>AO$19</v>
      </c>
      <c r="AP862" s="215" t="str">
        <f t="shared" si="1026"/>
        <v>AP$19</v>
      </c>
      <c r="AQ862" s="215" t="str">
        <f t="shared" si="1026"/>
        <v>AQ$19</v>
      </c>
      <c r="AR862" s="215" t="str">
        <f t="shared" si="1026"/>
        <v>AR$19</v>
      </c>
      <c r="AS862" s="215" t="str">
        <f t="shared" si="1026"/>
        <v>AS$19</v>
      </c>
      <c r="AT862" s="215" t="str">
        <f t="shared" si="1026"/>
        <v>AT$19</v>
      </c>
      <c r="AU862" s="215" t="str">
        <f t="shared" si="1026"/>
        <v>AU$19</v>
      </c>
      <c r="AV862" s="215" t="str">
        <f t="shared" si="1026"/>
        <v>AV$19</v>
      </c>
      <c r="AW862" s="215" t="str">
        <f t="shared" si="1026"/>
        <v>AW$19</v>
      </c>
      <c r="AX862" s="215" t="str">
        <f t="shared" si="1026"/>
        <v>AX$19</v>
      </c>
      <c r="AY862" s="215" t="str">
        <f t="shared" si="1026"/>
        <v>AY$19</v>
      </c>
      <c r="AZ862" s="215" t="str">
        <f t="shared" si="1026"/>
        <v>AZ$19</v>
      </c>
      <c r="BA862" s="215" t="str">
        <f t="shared" si="1026"/>
        <v>BA$19</v>
      </c>
      <c r="BB862" s="215" t="str">
        <f t="shared" si="1026"/>
        <v>BB$19</v>
      </c>
      <c r="BC862" s="215" t="str">
        <f t="shared" si="1026"/>
        <v>BC$19</v>
      </c>
      <c r="BD862" s="215" t="str">
        <f t="shared" si="1026"/>
        <v>BD$19</v>
      </c>
      <c r="BE862" s="215" t="str">
        <f t="shared" si="1026"/>
        <v>BE$19</v>
      </c>
      <c r="BF862" s="215" t="str">
        <f t="shared" si="1026"/>
        <v>BF$19</v>
      </c>
      <c r="BG862" s="215" t="str">
        <f t="shared" si="1026"/>
        <v>BG$19</v>
      </c>
      <c r="BH862" s="215" t="str">
        <f t="shared" si="1026"/>
        <v>BH$19</v>
      </c>
      <c r="BI862" s="215" t="str">
        <f t="shared" si="1026"/>
        <v>BI$19</v>
      </c>
      <c r="BJ862" s="215" t="str">
        <f t="shared" si="1026"/>
        <v>BJ$19</v>
      </c>
      <c r="BK862" s="215" t="str">
        <f t="shared" si="1026"/>
        <v>BK$19</v>
      </c>
      <c r="BL862" s="215" t="str">
        <f t="shared" si="1026"/>
        <v>BL$19</v>
      </c>
      <c r="BM862" s="215" t="str">
        <f t="shared" si="1026"/>
        <v>BM$19</v>
      </c>
      <c r="BN862" s="215" t="str">
        <f t="shared" si="1026"/>
        <v>BN$19</v>
      </c>
      <c r="BO862" s="215" t="str">
        <f t="shared" si="1026"/>
        <v>BO$19</v>
      </c>
      <c r="BP862" s="215" t="str">
        <f t="shared" si="1026"/>
        <v>BP$19</v>
      </c>
      <c r="BQ862" s="215" t="str">
        <f t="shared" si="1026"/>
        <v>BQ$19</v>
      </c>
      <c r="BR862" s="215" t="str">
        <f t="shared" si="1026"/>
        <v>BR$19</v>
      </c>
      <c r="BS862" s="215" t="str">
        <f t="shared" si="1026"/>
        <v>BS$19</v>
      </c>
      <c r="BT862" s="215" t="str">
        <f t="shared" si="1026"/>
        <v>BT$19</v>
      </c>
      <c r="BU862" s="215" t="str">
        <f t="shared" si="1026"/>
        <v>BU$19</v>
      </c>
      <c r="BV862" s="215" t="str">
        <f t="shared" si="1026"/>
        <v>BV$19</v>
      </c>
      <c r="BW862" s="215" t="str">
        <f t="shared" si="1026"/>
        <v>BW$19</v>
      </c>
      <c r="BX862" s="215" t="str">
        <f t="shared" si="1026"/>
        <v>BX$19</v>
      </c>
      <c r="BY862" s="215" t="str">
        <f t="shared" si="1026"/>
        <v>BY$19</v>
      </c>
      <c r="BZ862" s="215" t="str">
        <f t="shared" si="1026"/>
        <v>BZ$19</v>
      </c>
      <c r="CA862" s="215" t="str">
        <f t="shared" si="1026"/>
        <v>CA$19</v>
      </c>
      <c r="CB862" s="215" t="str">
        <f t="shared" si="1026"/>
        <v>CB$19</v>
      </c>
      <c r="CC862" s="215" t="str">
        <f t="shared" si="1026"/>
        <v>CC$19</v>
      </c>
      <c r="CD862" s="215" t="str">
        <f t="shared" si="1026"/>
        <v>CD$19</v>
      </c>
      <c r="CE862" s="215" t="str">
        <f t="shared" ref="CE862:CL862" si="1027">CE846</f>
        <v>CE$19</v>
      </c>
      <c r="CF862" s="215" t="str">
        <f t="shared" si="1027"/>
        <v>CF$19</v>
      </c>
      <c r="CG862" s="215" t="str">
        <f t="shared" si="1027"/>
        <v>CG$19</v>
      </c>
      <c r="CH862" s="215" t="str">
        <f t="shared" si="1027"/>
        <v>CH$19</v>
      </c>
      <c r="CI862" s="215" t="str">
        <f t="shared" si="1027"/>
        <v>CI$19</v>
      </c>
      <c r="CJ862" s="215" t="str">
        <f t="shared" si="1027"/>
        <v>CJ$19</v>
      </c>
      <c r="CK862" s="215" t="str">
        <f t="shared" si="1027"/>
        <v>CK$19</v>
      </c>
      <c r="CL862" s="215" t="str">
        <f t="shared" si="1027"/>
        <v>CL$19</v>
      </c>
      <c r="CN862" s="60"/>
      <c r="CO862" s="215" t="str">
        <f t="shared" ref="CO862:DL862" si="1028">CO846</f>
        <v>CO$19</v>
      </c>
      <c r="CP862" s="215" t="str">
        <f t="shared" si="1028"/>
        <v>CP$19</v>
      </c>
      <c r="CQ862" s="215" t="str">
        <f t="shared" si="1028"/>
        <v>CQ$19</v>
      </c>
      <c r="CR862" s="215" t="str">
        <f t="shared" si="1028"/>
        <v>CR$19</v>
      </c>
      <c r="CS862" s="215" t="str">
        <f t="shared" si="1028"/>
        <v>CS$19</v>
      </c>
      <c r="CT862" s="215" t="str">
        <f t="shared" si="1028"/>
        <v>CT$19</v>
      </c>
      <c r="CU862" s="215" t="str">
        <f t="shared" si="1028"/>
        <v>CU$19</v>
      </c>
      <c r="CV862" s="215" t="str">
        <f t="shared" si="1028"/>
        <v>CV$19</v>
      </c>
      <c r="CW862" s="215" t="str">
        <f t="shared" si="1028"/>
        <v>CW$19</v>
      </c>
      <c r="CX862" s="215" t="str">
        <f t="shared" si="1028"/>
        <v>CX$19</v>
      </c>
      <c r="CY862" s="215" t="str">
        <f t="shared" si="1028"/>
        <v>CY$19</v>
      </c>
      <c r="CZ862" s="215" t="str">
        <f t="shared" si="1028"/>
        <v>CZ$19</v>
      </c>
      <c r="DA862" s="215" t="str">
        <f t="shared" si="1028"/>
        <v>DA$19</v>
      </c>
      <c r="DB862" s="215" t="str">
        <f t="shared" si="1028"/>
        <v>DB$19</v>
      </c>
      <c r="DC862" s="215" t="str">
        <f t="shared" si="1028"/>
        <v>DC$19</v>
      </c>
      <c r="DD862" s="215" t="str">
        <f t="shared" si="1028"/>
        <v>DD$19</v>
      </c>
      <c r="DE862" s="215" t="str">
        <f t="shared" si="1028"/>
        <v>DE$19</v>
      </c>
      <c r="DF862" s="215" t="str">
        <f t="shared" si="1028"/>
        <v>DF$19</v>
      </c>
      <c r="DG862" s="215" t="str">
        <f t="shared" si="1028"/>
        <v>DG$19</v>
      </c>
      <c r="DH862" s="215" t="str">
        <f t="shared" si="1028"/>
        <v>DH$19</v>
      </c>
      <c r="DI862" s="215" t="str">
        <f t="shared" si="1028"/>
        <v>DI$19</v>
      </c>
      <c r="DJ862" s="215" t="str">
        <f t="shared" si="1028"/>
        <v>DJ$19</v>
      </c>
      <c r="DK862" s="215" t="str">
        <f t="shared" si="1028"/>
        <v>DK$19</v>
      </c>
      <c r="DL862" s="215" t="str">
        <f t="shared" si="1028"/>
        <v>DL$19</v>
      </c>
    </row>
    <row r="863" spans="1:116" x14ac:dyDescent="0.35">
      <c r="E863" s="8"/>
      <c r="G863" s="89" t="str">
        <f>G847</f>
        <v>Secondary revenue driver</v>
      </c>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1:116" x14ac:dyDescent="0.35">
      <c r="E864" s="8"/>
      <c r="G864" s="8" t="str">
        <f>G848</f>
        <v>Secondary volume driver</v>
      </c>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35">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35">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35">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35">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35">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35">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35">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35">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35">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35">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35">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35">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35">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35">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35">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35">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35">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35">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35">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35">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35">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35">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35">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35">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35">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35">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35">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35">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35">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35">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35">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35">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1:116" x14ac:dyDescent="0.35">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1:116" x14ac:dyDescent="0.35">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1:116" x14ac:dyDescent="0.35">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1:116" x14ac:dyDescent="0.35">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1:116" x14ac:dyDescent="0.35">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1:116" x14ac:dyDescent="0.35">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1:116" x14ac:dyDescent="0.35">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1:116" x14ac:dyDescent="0.35">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1:116" x14ac:dyDescent="0.35">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1:116" x14ac:dyDescent="0.35">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1:116" x14ac:dyDescent="0.35">
      <c r="A907" s="174"/>
      <c r="E907" s="8"/>
      <c r="H907" s="200"/>
      <c r="I907" s="201"/>
      <c r="J907" s="201"/>
      <c r="K907" s="202"/>
      <c r="L907" s="202"/>
      <c r="M907" s="202"/>
      <c r="N907" s="202"/>
      <c r="O907" s="202"/>
      <c r="P907" s="202"/>
      <c r="R907" s="202"/>
      <c r="S907" s="190">
        <v>-1000</v>
      </c>
      <c r="T907" s="190">
        <v>-1000</v>
      </c>
      <c r="U907" s="190">
        <v>-1000</v>
      </c>
      <c r="V907" s="190">
        <v>-1000</v>
      </c>
      <c r="W907" s="190">
        <v>-1000</v>
      </c>
      <c r="X907" s="190">
        <v>-1000</v>
      </c>
      <c r="Y907" s="190">
        <v>-1000</v>
      </c>
      <c r="Z907" s="190">
        <v>-1000</v>
      </c>
      <c r="AA907" s="190">
        <v>-1000</v>
      </c>
      <c r="AB907" s="190">
        <v>-1000</v>
      </c>
      <c r="AC907" s="190">
        <v>-1000</v>
      </c>
      <c r="AD907" s="190">
        <v>-1000</v>
      </c>
      <c r="AE907" s="190">
        <v>-1000</v>
      </c>
      <c r="AF907" s="190">
        <v>-1000</v>
      </c>
      <c r="AG907" s="190">
        <v>-1000</v>
      </c>
      <c r="AH907" s="190">
        <v>-1000</v>
      </c>
      <c r="AI907" s="190">
        <v>-1000</v>
      </c>
      <c r="AJ907" s="190">
        <v>-1000</v>
      </c>
      <c r="AK907" s="190">
        <v>-1000</v>
      </c>
      <c r="AL907" s="190">
        <v>-1000</v>
      </c>
      <c r="AM907" s="190">
        <v>-1000</v>
      </c>
      <c r="AN907" s="190">
        <v>-1000</v>
      </c>
      <c r="AO907" s="190">
        <v>-1000</v>
      </c>
      <c r="AP907" s="190">
        <v>-1000</v>
      </c>
      <c r="AQ907" s="190">
        <v>-1000</v>
      </c>
      <c r="AR907" s="190">
        <v>-1000</v>
      </c>
      <c r="AS907" s="190">
        <v>-1000</v>
      </c>
      <c r="AT907" s="190">
        <v>-1000</v>
      </c>
      <c r="AU907" s="190">
        <v>-1000</v>
      </c>
      <c r="AV907" s="190">
        <v>-1000</v>
      </c>
      <c r="AW907" s="190">
        <v>-1000</v>
      </c>
      <c r="AX907" s="190">
        <v>-1000</v>
      </c>
      <c r="AY907" s="190">
        <v>-1000</v>
      </c>
      <c r="AZ907" s="190">
        <v>-1000</v>
      </c>
      <c r="BA907" s="190">
        <v>-1000</v>
      </c>
      <c r="BB907" s="190">
        <v>-1000</v>
      </c>
      <c r="BC907" s="190">
        <v>-1000</v>
      </c>
      <c r="BD907" s="190">
        <v>-1000</v>
      </c>
      <c r="BE907" s="190">
        <v>-1000</v>
      </c>
      <c r="BF907" s="190">
        <v>-1000</v>
      </c>
      <c r="BG907" s="190">
        <v>-1000</v>
      </c>
      <c r="BH907" s="190">
        <v>-1000</v>
      </c>
      <c r="BI907" s="190">
        <v>-1000</v>
      </c>
      <c r="BJ907" s="190">
        <v>-1000</v>
      </c>
      <c r="BK907" s="190">
        <v>-1000</v>
      </c>
      <c r="BL907" s="190">
        <v>-1000</v>
      </c>
      <c r="BM907" s="190">
        <v>-1000</v>
      </c>
      <c r="BN907" s="190">
        <v>-1000</v>
      </c>
      <c r="BO907" s="190">
        <v>-1000</v>
      </c>
      <c r="BP907" s="190">
        <v>-1000</v>
      </c>
      <c r="BQ907" s="190">
        <v>-1000</v>
      </c>
      <c r="BR907" s="190">
        <v>-1000</v>
      </c>
      <c r="BS907" s="190">
        <v>-1000</v>
      </c>
      <c r="BT907" s="190">
        <v>-1000</v>
      </c>
      <c r="BU907" s="190">
        <v>-1000</v>
      </c>
      <c r="BV907" s="190">
        <v>-1000</v>
      </c>
      <c r="BW907" s="190">
        <v>-1000</v>
      </c>
      <c r="BX907" s="190">
        <v>-1000</v>
      </c>
      <c r="BY907" s="190">
        <v>-1000</v>
      </c>
      <c r="BZ907" s="190">
        <v>-1000</v>
      </c>
      <c r="CA907" s="190">
        <v>-1000</v>
      </c>
      <c r="CB907" s="190">
        <v>-1000</v>
      </c>
      <c r="CC907" s="190">
        <v>-1000</v>
      </c>
      <c r="CD907" s="190">
        <v>-1000</v>
      </c>
      <c r="CE907" s="190">
        <v>-1000</v>
      </c>
      <c r="CF907" s="190">
        <v>-1000</v>
      </c>
      <c r="CG907" s="190">
        <v>-1000</v>
      </c>
      <c r="CH907" s="190">
        <v>-1000</v>
      </c>
      <c r="CI907" s="190">
        <v>-1000</v>
      </c>
      <c r="CJ907" s="190">
        <v>-1000</v>
      </c>
      <c r="CK907" s="190">
        <v>-1000</v>
      </c>
      <c r="CL907" s="190">
        <v>-1000</v>
      </c>
      <c r="CN907" s="201"/>
      <c r="CO907" s="190">
        <v>-1000</v>
      </c>
      <c r="CP907" s="190">
        <v>-1000</v>
      </c>
      <c r="CQ907" s="190">
        <v>-1000</v>
      </c>
      <c r="CR907" s="190">
        <v>-1000</v>
      </c>
      <c r="CS907" s="190">
        <v>-1000</v>
      </c>
      <c r="CT907" s="190">
        <v>-1000</v>
      </c>
      <c r="CU907" s="190">
        <v>-1000</v>
      </c>
      <c r="CV907" s="190">
        <v>-1000</v>
      </c>
      <c r="CW907" s="190">
        <v>-1000</v>
      </c>
      <c r="CX907" s="190">
        <v>-1000</v>
      </c>
      <c r="CY907" s="190">
        <v>-1000</v>
      </c>
      <c r="CZ907" s="190">
        <v>-1000</v>
      </c>
      <c r="DA907" s="190">
        <v>-1000</v>
      </c>
      <c r="DB907" s="190">
        <v>-1000</v>
      </c>
      <c r="DC907" s="190">
        <v>-1000</v>
      </c>
      <c r="DD907" s="190">
        <v>-1000</v>
      </c>
      <c r="DE907" s="190">
        <v>-1000</v>
      </c>
      <c r="DF907" s="190">
        <v>-1000</v>
      </c>
      <c r="DG907" s="190">
        <v>-1000</v>
      </c>
      <c r="DH907" s="190">
        <v>-1000</v>
      </c>
      <c r="DI907" s="190">
        <v>-1000</v>
      </c>
      <c r="DJ907" s="190">
        <v>-1000</v>
      </c>
      <c r="DK907" s="190">
        <v>-1000</v>
      </c>
      <c r="DL907" s="190">
        <v>-1000</v>
      </c>
    </row>
    <row r="908" spans="1:116" x14ac:dyDescent="0.35">
      <c r="A908" s="174"/>
      <c r="E908" s="8"/>
      <c r="H908" s="174"/>
      <c r="I908" s="176"/>
      <c r="J908" s="176"/>
      <c r="K908" s="197"/>
      <c r="L908" s="197"/>
      <c r="M908" s="197"/>
      <c r="N908" s="197"/>
      <c r="O908" s="197"/>
      <c r="P908" s="197"/>
      <c r="R908" s="198"/>
      <c r="S908" s="174"/>
      <c r="T908" s="174"/>
      <c r="U908" s="174"/>
      <c r="V908" s="174"/>
      <c r="W908" s="174"/>
      <c r="X908" s="174"/>
      <c r="Y908" s="174"/>
      <c r="Z908" s="174"/>
      <c r="AA908" s="174"/>
      <c r="AB908" s="174"/>
      <c r="AC908" s="174"/>
      <c r="AD908" s="174"/>
      <c r="AE908" s="174"/>
      <c r="AF908" s="174"/>
      <c r="AG908" s="174"/>
      <c r="AH908" s="174"/>
      <c r="AI908" s="174"/>
      <c r="AJ908" s="174"/>
      <c r="AK908" s="174"/>
      <c r="AL908" s="174"/>
      <c r="AM908" s="174"/>
      <c r="AN908" s="174"/>
      <c r="AO908" s="174"/>
      <c r="AP908" s="174"/>
      <c r="AQ908" s="174"/>
      <c r="AR908" s="174"/>
      <c r="AS908" s="174"/>
      <c r="AT908" s="174"/>
      <c r="AU908" s="174"/>
      <c r="AV908" s="174"/>
      <c r="AW908" s="174"/>
      <c r="AX908" s="174"/>
      <c r="AY908" s="174"/>
      <c r="AZ908" s="174"/>
      <c r="BA908" s="174"/>
      <c r="BB908" s="174"/>
      <c r="BC908" s="174"/>
      <c r="BD908" s="174"/>
      <c r="BE908" s="174"/>
      <c r="BF908" s="174"/>
      <c r="BG908" s="174"/>
      <c r="BH908" s="174"/>
      <c r="BI908" s="174"/>
      <c r="BJ908" s="174"/>
      <c r="BK908" s="174"/>
      <c r="BL908" s="174"/>
      <c r="BM908" s="174"/>
      <c r="BN908" s="174"/>
      <c r="BO908" s="174"/>
      <c r="BP908" s="174"/>
      <c r="BQ908" s="174"/>
      <c r="BR908" s="174"/>
      <c r="BS908" s="174"/>
      <c r="BT908" s="174"/>
      <c r="BU908" s="174"/>
      <c r="BV908" s="174"/>
      <c r="BW908" s="174"/>
      <c r="BX908" s="174"/>
      <c r="BY908" s="174"/>
      <c r="BZ908" s="174"/>
      <c r="CA908" s="174"/>
      <c r="CB908" s="174"/>
      <c r="CC908" s="174"/>
      <c r="CD908" s="174"/>
      <c r="CE908" s="174"/>
      <c r="CF908" s="174"/>
      <c r="CG908" s="174"/>
      <c r="CH908" s="174"/>
      <c r="CI908" s="174"/>
      <c r="CJ908" s="174"/>
      <c r="CK908" s="174"/>
      <c r="CL908" s="174"/>
      <c r="CN908" s="176"/>
      <c r="CO908" s="174"/>
      <c r="CP908" s="174"/>
      <c r="CQ908" s="174"/>
      <c r="CR908" s="174"/>
      <c r="CS908" s="174"/>
      <c r="CT908" s="174"/>
      <c r="CU908" s="174"/>
      <c r="CV908" s="174"/>
      <c r="CW908" s="174"/>
      <c r="CX908" s="174"/>
      <c r="CY908" s="174"/>
      <c r="CZ908" s="174"/>
      <c r="DA908" s="174"/>
      <c r="DB908" s="174"/>
      <c r="DC908" s="174"/>
      <c r="DD908" s="174"/>
      <c r="DE908" s="174"/>
      <c r="DF908" s="174"/>
      <c r="DG908" s="174"/>
      <c r="DH908" s="174"/>
      <c r="DI908" s="174"/>
      <c r="DJ908" s="174"/>
      <c r="DK908" s="174"/>
      <c r="DL908" s="174"/>
    </row>
    <row r="909" spans="1:116" x14ac:dyDescent="0.35">
      <c r="A909" s="174"/>
      <c r="E909" s="8"/>
      <c r="G909" s="175"/>
      <c r="H909" s="174"/>
      <c r="I909" s="176"/>
      <c r="J909" s="176"/>
      <c r="K909" s="197"/>
      <c r="L909" s="197"/>
      <c r="M909" s="197"/>
      <c r="N909" s="197"/>
      <c r="O909" s="197"/>
      <c r="P909" s="197"/>
      <c r="R909" s="198"/>
      <c r="S909" s="174"/>
      <c r="T909" s="174"/>
      <c r="U909" s="174"/>
      <c r="V909" s="174"/>
      <c r="W909" s="174"/>
      <c r="X909" s="174"/>
      <c r="Y909" s="174"/>
      <c r="Z909" s="174"/>
      <c r="AA909" s="174"/>
      <c r="AB909" s="174"/>
      <c r="AC909" s="174"/>
      <c r="AD909" s="174"/>
      <c r="AE909" s="174"/>
      <c r="AF909" s="174"/>
      <c r="AG909" s="174"/>
      <c r="AH909" s="174"/>
      <c r="AI909" s="174"/>
      <c r="AJ909" s="174"/>
      <c r="AK909" s="174"/>
      <c r="AL909" s="174"/>
      <c r="AM909" s="174"/>
      <c r="AN909" s="174"/>
      <c r="AO909" s="174"/>
      <c r="AP909" s="174"/>
      <c r="AQ909" s="174"/>
      <c r="AR909" s="174"/>
      <c r="AS909" s="174"/>
      <c r="AT909" s="174"/>
      <c r="AU909" s="174"/>
      <c r="AV909" s="174"/>
      <c r="AW909" s="174"/>
      <c r="AX909" s="174"/>
      <c r="AY909" s="174"/>
      <c r="AZ909" s="174"/>
      <c r="BA909" s="174"/>
      <c r="BB909" s="174"/>
      <c r="BC909" s="174"/>
      <c r="BD909" s="174"/>
      <c r="BE909" s="174"/>
      <c r="BF909" s="174"/>
      <c r="BG909" s="174"/>
      <c r="BH909" s="174"/>
      <c r="BI909" s="174"/>
      <c r="BJ909" s="174"/>
      <c r="BK909" s="174"/>
      <c r="BL909" s="174"/>
      <c r="BM909" s="174"/>
      <c r="BN909" s="174"/>
      <c r="BO909" s="174"/>
      <c r="BP909" s="174"/>
      <c r="BQ909" s="174"/>
      <c r="BR909" s="174"/>
      <c r="BS909" s="174"/>
      <c r="BT909" s="174"/>
      <c r="BU909" s="174"/>
      <c r="BV909" s="174"/>
      <c r="BW909" s="174"/>
      <c r="BX909" s="174"/>
      <c r="BY909" s="174"/>
      <c r="BZ909" s="174"/>
      <c r="CA909" s="174"/>
      <c r="CB909" s="174"/>
      <c r="CC909" s="174"/>
      <c r="CD909" s="174"/>
      <c r="CE909" s="174"/>
      <c r="CF909" s="174"/>
      <c r="CG909" s="174"/>
      <c r="CH909" s="174"/>
      <c r="CI909" s="174"/>
      <c r="CJ909" s="174"/>
      <c r="CK909" s="174"/>
      <c r="CL909" s="174"/>
      <c r="CN909" s="176"/>
      <c r="CO909" s="174"/>
      <c r="CP909" s="174"/>
      <c r="CQ909" s="174"/>
      <c r="CR909" s="174"/>
      <c r="CS909" s="174"/>
      <c r="CT909" s="174"/>
      <c r="CU909" s="174"/>
      <c r="CV909" s="174"/>
      <c r="CW909" s="174"/>
      <c r="CX909" s="174"/>
      <c r="CY909" s="174"/>
      <c r="CZ909" s="174"/>
      <c r="DA909" s="174"/>
      <c r="DB909" s="174"/>
      <c r="DC909" s="174"/>
      <c r="DD909" s="174"/>
      <c r="DE909" s="174"/>
      <c r="DF909" s="174"/>
      <c r="DG909" s="174"/>
      <c r="DH909" s="174"/>
      <c r="DI909" s="174"/>
      <c r="DJ909" s="174"/>
      <c r="DK909" s="174"/>
      <c r="DL909" s="174"/>
    </row>
    <row r="910" spans="1:116" x14ac:dyDescent="0.35">
      <c r="A910" s="174"/>
      <c r="E910" s="8"/>
      <c r="G910" s="175" t="s">
        <v>490</v>
      </c>
      <c r="H910" s="174"/>
      <c r="I910" s="176"/>
      <c r="J910" s="176"/>
      <c r="K910" s="197"/>
      <c r="L910" s="197"/>
      <c r="M910" s="197"/>
      <c r="N910" s="197"/>
      <c r="O910" s="197"/>
      <c r="P910" s="197"/>
      <c r="R910" s="198"/>
      <c r="S910" s="199" t="str">
        <f t="shared" ref="S910:AX910" si="1029">S$20</f>
        <v>S$16</v>
      </c>
      <c r="T910" s="199" t="str">
        <f t="shared" si="1029"/>
        <v>T$16</v>
      </c>
      <c r="U910" s="199" t="str">
        <f t="shared" si="1029"/>
        <v>U$16</v>
      </c>
      <c r="V910" s="199" t="str">
        <f t="shared" si="1029"/>
        <v>V$16</v>
      </c>
      <c r="W910" s="199" t="str">
        <f t="shared" si="1029"/>
        <v>W$16</v>
      </c>
      <c r="X910" s="199" t="str">
        <f t="shared" si="1029"/>
        <v>X$16</v>
      </c>
      <c r="Y910" s="199" t="str">
        <f t="shared" si="1029"/>
        <v>Y$16</v>
      </c>
      <c r="Z910" s="199" t="str">
        <f t="shared" si="1029"/>
        <v>Z$16</v>
      </c>
      <c r="AA910" s="199" t="str">
        <f t="shared" si="1029"/>
        <v>AA$16</v>
      </c>
      <c r="AB910" s="199" t="str">
        <f t="shared" si="1029"/>
        <v>AB$16</v>
      </c>
      <c r="AC910" s="199" t="str">
        <f t="shared" si="1029"/>
        <v>AC$16</v>
      </c>
      <c r="AD910" s="199" t="str">
        <f t="shared" si="1029"/>
        <v>AD$16</v>
      </c>
      <c r="AE910" s="199" t="str">
        <f t="shared" si="1029"/>
        <v>AE$16</v>
      </c>
      <c r="AF910" s="199" t="str">
        <f t="shared" si="1029"/>
        <v>AF$16</v>
      </c>
      <c r="AG910" s="199" t="str">
        <f t="shared" si="1029"/>
        <v>AG$16</v>
      </c>
      <c r="AH910" s="199" t="str">
        <f t="shared" si="1029"/>
        <v>AH$16</v>
      </c>
      <c r="AI910" s="199" t="str">
        <f t="shared" si="1029"/>
        <v>AI$16</v>
      </c>
      <c r="AJ910" s="199" t="str">
        <f t="shared" si="1029"/>
        <v>AJ$16</v>
      </c>
      <c r="AK910" s="199" t="str">
        <f t="shared" si="1029"/>
        <v>AK$16</v>
      </c>
      <c r="AL910" s="199" t="str">
        <f t="shared" si="1029"/>
        <v>AL$16</v>
      </c>
      <c r="AM910" s="199" t="str">
        <f t="shared" si="1029"/>
        <v>AM$16</v>
      </c>
      <c r="AN910" s="199" t="str">
        <f t="shared" si="1029"/>
        <v>AN$16</v>
      </c>
      <c r="AO910" s="199" t="str">
        <f t="shared" si="1029"/>
        <v>AO$16</v>
      </c>
      <c r="AP910" s="199" t="str">
        <f t="shared" si="1029"/>
        <v>AP$16</v>
      </c>
      <c r="AQ910" s="199" t="str">
        <f t="shared" si="1029"/>
        <v>AQ$16</v>
      </c>
      <c r="AR910" s="199" t="str">
        <f t="shared" si="1029"/>
        <v>AR$16</v>
      </c>
      <c r="AS910" s="199" t="str">
        <f t="shared" si="1029"/>
        <v>AS$16</v>
      </c>
      <c r="AT910" s="199" t="str">
        <f t="shared" si="1029"/>
        <v>AT$16</v>
      </c>
      <c r="AU910" s="199" t="str">
        <f t="shared" si="1029"/>
        <v>AU$16</v>
      </c>
      <c r="AV910" s="199" t="str">
        <f t="shared" si="1029"/>
        <v>AV$16</v>
      </c>
      <c r="AW910" s="199" t="str">
        <f t="shared" si="1029"/>
        <v>AW$16</v>
      </c>
      <c r="AX910" s="199" t="str">
        <f t="shared" si="1029"/>
        <v>AX$16</v>
      </c>
      <c r="AY910" s="199" t="str">
        <f t="shared" ref="AY910:CD910" si="1030">AY$20</f>
        <v>AY$16</v>
      </c>
      <c r="AZ910" s="199" t="str">
        <f t="shared" si="1030"/>
        <v>AZ$16</v>
      </c>
      <c r="BA910" s="199" t="str">
        <f t="shared" si="1030"/>
        <v>BA$16</v>
      </c>
      <c r="BB910" s="199" t="str">
        <f t="shared" si="1030"/>
        <v>BB$16</v>
      </c>
      <c r="BC910" s="199" t="str">
        <f t="shared" si="1030"/>
        <v>BC$16</v>
      </c>
      <c r="BD910" s="199" t="str">
        <f t="shared" si="1030"/>
        <v>BD$16</v>
      </c>
      <c r="BE910" s="199" t="str">
        <f t="shared" si="1030"/>
        <v>BE$16</v>
      </c>
      <c r="BF910" s="199" t="str">
        <f t="shared" si="1030"/>
        <v>BF$16</v>
      </c>
      <c r="BG910" s="199" t="str">
        <f t="shared" si="1030"/>
        <v>BG$16</v>
      </c>
      <c r="BH910" s="199" t="str">
        <f t="shared" si="1030"/>
        <v>BH$16</v>
      </c>
      <c r="BI910" s="199" t="str">
        <f t="shared" si="1030"/>
        <v>BI$16</v>
      </c>
      <c r="BJ910" s="199" t="str">
        <f t="shared" si="1030"/>
        <v>BJ$16</v>
      </c>
      <c r="BK910" s="199" t="str">
        <f t="shared" si="1030"/>
        <v>BK$16</v>
      </c>
      <c r="BL910" s="199" t="str">
        <f t="shared" si="1030"/>
        <v>BL$16</v>
      </c>
      <c r="BM910" s="199" t="str">
        <f t="shared" si="1030"/>
        <v>BM$16</v>
      </c>
      <c r="BN910" s="199" t="str">
        <f t="shared" si="1030"/>
        <v>BN$16</v>
      </c>
      <c r="BO910" s="199" t="str">
        <f t="shared" si="1030"/>
        <v>BO$16</v>
      </c>
      <c r="BP910" s="199" t="str">
        <f t="shared" si="1030"/>
        <v>BP$16</v>
      </c>
      <c r="BQ910" s="199" t="str">
        <f t="shared" si="1030"/>
        <v>BQ$16</v>
      </c>
      <c r="BR910" s="199" t="str">
        <f t="shared" si="1030"/>
        <v>BR$16</v>
      </c>
      <c r="BS910" s="199" t="str">
        <f t="shared" si="1030"/>
        <v>BS$16</v>
      </c>
      <c r="BT910" s="199" t="str">
        <f t="shared" si="1030"/>
        <v>BT$16</v>
      </c>
      <c r="BU910" s="199" t="str">
        <f t="shared" si="1030"/>
        <v>BU$16</v>
      </c>
      <c r="BV910" s="199" t="str">
        <f t="shared" si="1030"/>
        <v>BV$16</v>
      </c>
      <c r="BW910" s="199" t="str">
        <f t="shared" si="1030"/>
        <v>BW$16</v>
      </c>
      <c r="BX910" s="199" t="str">
        <f t="shared" si="1030"/>
        <v>BX$16</v>
      </c>
      <c r="BY910" s="199" t="str">
        <f t="shared" si="1030"/>
        <v>BY$16</v>
      </c>
      <c r="BZ910" s="199" t="str">
        <f t="shared" si="1030"/>
        <v>BZ$16</v>
      </c>
      <c r="CA910" s="199" t="str">
        <f t="shared" si="1030"/>
        <v>CA$16</v>
      </c>
      <c r="CB910" s="199" t="str">
        <f t="shared" si="1030"/>
        <v>CB$16</v>
      </c>
      <c r="CC910" s="199" t="str">
        <f t="shared" si="1030"/>
        <v>CC$16</v>
      </c>
      <c r="CD910" s="199" t="str">
        <f t="shared" si="1030"/>
        <v>CD$16</v>
      </c>
      <c r="CE910" s="199" t="str">
        <f t="shared" ref="CE910:CL910" si="1031">CE$20</f>
        <v>CE$16</v>
      </c>
      <c r="CF910" s="199" t="str">
        <f t="shared" si="1031"/>
        <v>CF$16</v>
      </c>
      <c r="CG910" s="199" t="str">
        <f t="shared" si="1031"/>
        <v>CG$16</v>
      </c>
      <c r="CH910" s="199" t="str">
        <f t="shared" si="1031"/>
        <v>CH$16</v>
      </c>
      <c r="CI910" s="199" t="str">
        <f t="shared" si="1031"/>
        <v>CI$16</v>
      </c>
      <c r="CJ910" s="199" t="str">
        <f t="shared" si="1031"/>
        <v>CJ$16</v>
      </c>
      <c r="CK910" s="199" t="str">
        <f t="shared" si="1031"/>
        <v>CK$16</v>
      </c>
      <c r="CL910" s="199" t="str">
        <f t="shared" si="1031"/>
        <v>CL$16</v>
      </c>
      <c r="CN910" s="176"/>
      <c r="CO910" s="199" t="str">
        <f t="shared" ref="CO910:DL910" si="1032">CO$20</f>
        <v>CO$16</v>
      </c>
      <c r="CP910" s="199" t="str">
        <f t="shared" si="1032"/>
        <v>CP$16</v>
      </c>
      <c r="CQ910" s="199" t="str">
        <f t="shared" si="1032"/>
        <v>CQ$16</v>
      </c>
      <c r="CR910" s="199" t="str">
        <f t="shared" si="1032"/>
        <v>CR$16</v>
      </c>
      <c r="CS910" s="199" t="str">
        <f t="shared" si="1032"/>
        <v>CS$16</v>
      </c>
      <c r="CT910" s="199" t="str">
        <f t="shared" si="1032"/>
        <v>CT$16</v>
      </c>
      <c r="CU910" s="199" t="str">
        <f t="shared" si="1032"/>
        <v>CU$16</v>
      </c>
      <c r="CV910" s="199" t="str">
        <f t="shared" si="1032"/>
        <v>CV$16</v>
      </c>
      <c r="CW910" s="199" t="str">
        <f t="shared" si="1032"/>
        <v>CW$16</v>
      </c>
      <c r="CX910" s="199" t="str">
        <f t="shared" si="1032"/>
        <v>CX$16</v>
      </c>
      <c r="CY910" s="199" t="str">
        <f t="shared" si="1032"/>
        <v>CY$16</v>
      </c>
      <c r="CZ910" s="199" t="str">
        <f t="shared" si="1032"/>
        <v>CZ$16</v>
      </c>
      <c r="DA910" s="199" t="str">
        <f t="shared" si="1032"/>
        <v>DA$16</v>
      </c>
      <c r="DB910" s="199" t="str">
        <f t="shared" si="1032"/>
        <v>DB$16</v>
      </c>
      <c r="DC910" s="199" t="str">
        <f t="shared" si="1032"/>
        <v>DC$16</v>
      </c>
      <c r="DD910" s="199" t="str">
        <f t="shared" si="1032"/>
        <v>DD$16</v>
      </c>
      <c r="DE910" s="199" t="str">
        <f t="shared" si="1032"/>
        <v>DE$16</v>
      </c>
      <c r="DF910" s="199" t="str">
        <f t="shared" si="1032"/>
        <v>DF$16</v>
      </c>
      <c r="DG910" s="199" t="str">
        <f t="shared" si="1032"/>
        <v>DG$16</v>
      </c>
      <c r="DH910" s="199" t="str">
        <f t="shared" si="1032"/>
        <v>DH$16</v>
      </c>
      <c r="DI910" s="199" t="str">
        <f t="shared" si="1032"/>
        <v>DI$16</v>
      </c>
      <c r="DJ910" s="199" t="str">
        <f t="shared" si="1032"/>
        <v>DJ$16</v>
      </c>
      <c r="DK910" s="199" t="str">
        <f t="shared" si="1032"/>
        <v>DK$16</v>
      </c>
      <c r="DL910" s="199" t="str">
        <f t="shared" si="1032"/>
        <v>DL$16</v>
      </c>
    </row>
    <row r="911" spans="1:116" x14ac:dyDescent="0.35">
      <c r="A911" s="174"/>
      <c r="E911" s="8"/>
      <c r="G911" s="175" t="s">
        <v>492</v>
      </c>
      <c r="H911" s="200"/>
      <c r="I911" s="201"/>
      <c r="J911" s="201"/>
      <c r="K911" s="202"/>
      <c r="L911" s="202"/>
      <c r="M911" s="202"/>
      <c r="N911" s="202"/>
      <c r="O911" s="202"/>
      <c r="P911" s="202"/>
      <c r="R911" s="202"/>
      <c r="S911" s="199" t="str">
        <f t="shared" ref="S911:AX911" si="1033">S$21</f>
        <v>S$17</v>
      </c>
      <c r="T911" s="199" t="str">
        <f t="shared" si="1033"/>
        <v>T$17</v>
      </c>
      <c r="U911" s="199" t="str">
        <f t="shared" si="1033"/>
        <v>U$17</v>
      </c>
      <c r="V911" s="199" t="str">
        <f t="shared" si="1033"/>
        <v>V$17</v>
      </c>
      <c r="W911" s="199" t="str">
        <f t="shared" si="1033"/>
        <v>W$17</v>
      </c>
      <c r="X911" s="199" t="str">
        <f t="shared" si="1033"/>
        <v>X$17</v>
      </c>
      <c r="Y911" s="199" t="str">
        <f t="shared" si="1033"/>
        <v>Y$17</v>
      </c>
      <c r="Z911" s="199" t="str">
        <f t="shared" si="1033"/>
        <v>Z$17</v>
      </c>
      <c r="AA911" s="199" t="str">
        <f t="shared" si="1033"/>
        <v>AA$17</v>
      </c>
      <c r="AB911" s="199" t="str">
        <f t="shared" si="1033"/>
        <v>AB$17</v>
      </c>
      <c r="AC911" s="199" t="str">
        <f t="shared" si="1033"/>
        <v>AC$17</v>
      </c>
      <c r="AD911" s="199" t="str">
        <f t="shared" si="1033"/>
        <v>AD$17</v>
      </c>
      <c r="AE911" s="199" t="str">
        <f t="shared" si="1033"/>
        <v>AE$17</v>
      </c>
      <c r="AF911" s="199" t="str">
        <f t="shared" si="1033"/>
        <v>AF$17</v>
      </c>
      <c r="AG911" s="199" t="str">
        <f t="shared" si="1033"/>
        <v>AG$17</v>
      </c>
      <c r="AH911" s="199" t="str">
        <f t="shared" si="1033"/>
        <v>AH$17</v>
      </c>
      <c r="AI911" s="199" t="str">
        <f t="shared" si="1033"/>
        <v>AI$17</v>
      </c>
      <c r="AJ911" s="199" t="str">
        <f t="shared" si="1033"/>
        <v>AJ$17</v>
      </c>
      <c r="AK911" s="199" t="str">
        <f t="shared" si="1033"/>
        <v>AK$17</v>
      </c>
      <c r="AL911" s="199" t="str">
        <f t="shared" si="1033"/>
        <v>AL$17</v>
      </c>
      <c r="AM911" s="199" t="str">
        <f t="shared" si="1033"/>
        <v>AM$17</v>
      </c>
      <c r="AN911" s="199" t="str">
        <f t="shared" si="1033"/>
        <v>AN$17</v>
      </c>
      <c r="AO911" s="199" t="str">
        <f t="shared" si="1033"/>
        <v>AO$17</v>
      </c>
      <c r="AP911" s="199" t="str">
        <f t="shared" si="1033"/>
        <v>AP$17</v>
      </c>
      <c r="AQ911" s="199" t="str">
        <f t="shared" si="1033"/>
        <v>AQ$17</v>
      </c>
      <c r="AR911" s="199" t="str">
        <f t="shared" si="1033"/>
        <v>AR$17</v>
      </c>
      <c r="AS911" s="199" t="str">
        <f t="shared" si="1033"/>
        <v>AS$17</v>
      </c>
      <c r="AT911" s="199" t="str">
        <f t="shared" si="1033"/>
        <v>AT$17</v>
      </c>
      <c r="AU911" s="199" t="str">
        <f t="shared" si="1033"/>
        <v>AU$17</v>
      </c>
      <c r="AV911" s="199" t="str">
        <f t="shared" si="1033"/>
        <v>AV$17</v>
      </c>
      <c r="AW911" s="199" t="str">
        <f t="shared" si="1033"/>
        <v>AW$17</v>
      </c>
      <c r="AX911" s="199" t="str">
        <f t="shared" si="1033"/>
        <v>AX$17</v>
      </c>
      <c r="AY911" s="199" t="str">
        <f t="shared" ref="AY911:CD911" si="1034">AY$21</f>
        <v>AY$17</v>
      </c>
      <c r="AZ911" s="199" t="str">
        <f t="shared" si="1034"/>
        <v>AZ$17</v>
      </c>
      <c r="BA911" s="199" t="str">
        <f t="shared" si="1034"/>
        <v>BA$17</v>
      </c>
      <c r="BB911" s="199" t="str">
        <f t="shared" si="1034"/>
        <v>BB$17</v>
      </c>
      <c r="BC911" s="199" t="str">
        <f t="shared" si="1034"/>
        <v>BC$17</v>
      </c>
      <c r="BD911" s="199" t="str">
        <f t="shared" si="1034"/>
        <v>BD$17</v>
      </c>
      <c r="BE911" s="199" t="str">
        <f t="shared" si="1034"/>
        <v>BE$17</v>
      </c>
      <c r="BF911" s="199" t="str">
        <f t="shared" si="1034"/>
        <v>BF$17</v>
      </c>
      <c r="BG911" s="199" t="str">
        <f t="shared" si="1034"/>
        <v>BG$17</v>
      </c>
      <c r="BH911" s="199" t="str">
        <f t="shared" si="1034"/>
        <v>BH$17</v>
      </c>
      <c r="BI911" s="199" t="str">
        <f t="shared" si="1034"/>
        <v>BI$17</v>
      </c>
      <c r="BJ911" s="199" t="str">
        <f t="shared" si="1034"/>
        <v>BJ$17</v>
      </c>
      <c r="BK911" s="199" t="str">
        <f t="shared" si="1034"/>
        <v>BK$17</v>
      </c>
      <c r="BL911" s="199" t="str">
        <f t="shared" si="1034"/>
        <v>BL$17</v>
      </c>
      <c r="BM911" s="199" t="str">
        <f t="shared" si="1034"/>
        <v>BM$17</v>
      </c>
      <c r="BN911" s="199" t="str">
        <f t="shared" si="1034"/>
        <v>BN$17</v>
      </c>
      <c r="BO911" s="199" t="str">
        <f t="shared" si="1034"/>
        <v>BO$17</v>
      </c>
      <c r="BP911" s="199" t="str">
        <f t="shared" si="1034"/>
        <v>BP$17</v>
      </c>
      <c r="BQ911" s="199" t="str">
        <f t="shared" si="1034"/>
        <v>BQ$17</v>
      </c>
      <c r="BR911" s="199" t="str">
        <f t="shared" si="1034"/>
        <v>BR$17</v>
      </c>
      <c r="BS911" s="199" t="str">
        <f t="shared" si="1034"/>
        <v>BS$17</v>
      </c>
      <c r="BT911" s="199" t="str">
        <f t="shared" si="1034"/>
        <v>BT$17</v>
      </c>
      <c r="BU911" s="199" t="str">
        <f t="shared" si="1034"/>
        <v>BU$17</v>
      </c>
      <c r="BV911" s="199" t="str">
        <f t="shared" si="1034"/>
        <v>BV$17</v>
      </c>
      <c r="BW911" s="199" t="str">
        <f t="shared" si="1034"/>
        <v>BW$17</v>
      </c>
      <c r="BX911" s="199" t="str">
        <f t="shared" si="1034"/>
        <v>BX$17</v>
      </c>
      <c r="BY911" s="199" t="str">
        <f t="shared" si="1034"/>
        <v>BY$17</v>
      </c>
      <c r="BZ911" s="199" t="str">
        <f t="shared" si="1034"/>
        <v>BZ$17</v>
      </c>
      <c r="CA911" s="199" t="str">
        <f t="shared" si="1034"/>
        <v>CA$17</v>
      </c>
      <c r="CB911" s="199" t="str">
        <f t="shared" si="1034"/>
        <v>CB$17</v>
      </c>
      <c r="CC911" s="199" t="str">
        <f t="shared" si="1034"/>
        <v>CC$17</v>
      </c>
      <c r="CD911" s="199" t="str">
        <f t="shared" si="1034"/>
        <v>CD$17</v>
      </c>
      <c r="CE911" s="199" t="str">
        <f t="shared" ref="CE911:CL911" si="1035">CE$21</f>
        <v>CE$17</v>
      </c>
      <c r="CF911" s="199" t="str">
        <f t="shared" si="1035"/>
        <v>CF$17</v>
      </c>
      <c r="CG911" s="199" t="str">
        <f t="shared" si="1035"/>
        <v>CG$17</v>
      </c>
      <c r="CH911" s="199" t="str">
        <f t="shared" si="1035"/>
        <v>CH$17</v>
      </c>
      <c r="CI911" s="199" t="str">
        <f t="shared" si="1035"/>
        <v>CI$17</v>
      </c>
      <c r="CJ911" s="199" t="str">
        <f t="shared" si="1035"/>
        <v>CJ$17</v>
      </c>
      <c r="CK911" s="199" t="str">
        <f t="shared" si="1035"/>
        <v>CK$17</v>
      </c>
      <c r="CL911" s="199" t="str">
        <f t="shared" si="1035"/>
        <v>CL$17</v>
      </c>
      <c r="CN911" s="201"/>
      <c r="CO911" s="199" t="str">
        <f t="shared" ref="CO911:DL911" si="1036">CO$21</f>
        <v>CO$17</v>
      </c>
      <c r="CP911" s="199" t="str">
        <f t="shared" si="1036"/>
        <v>CP$17</v>
      </c>
      <c r="CQ911" s="199" t="str">
        <f t="shared" si="1036"/>
        <v>CQ$17</v>
      </c>
      <c r="CR911" s="199" t="str">
        <f t="shared" si="1036"/>
        <v>CR$17</v>
      </c>
      <c r="CS911" s="199" t="str">
        <f t="shared" si="1036"/>
        <v>CS$17</v>
      </c>
      <c r="CT911" s="199" t="str">
        <f t="shared" si="1036"/>
        <v>CT$17</v>
      </c>
      <c r="CU911" s="199" t="str">
        <f t="shared" si="1036"/>
        <v>CU$17</v>
      </c>
      <c r="CV911" s="199" t="str">
        <f t="shared" si="1036"/>
        <v>CV$17</v>
      </c>
      <c r="CW911" s="199" t="str">
        <f t="shared" si="1036"/>
        <v>CW$17</v>
      </c>
      <c r="CX911" s="199" t="str">
        <f t="shared" si="1036"/>
        <v>CX$17</v>
      </c>
      <c r="CY911" s="199" t="str">
        <f t="shared" si="1036"/>
        <v>CY$17</v>
      </c>
      <c r="CZ911" s="199" t="str">
        <f t="shared" si="1036"/>
        <v>CZ$17</v>
      </c>
      <c r="DA911" s="199" t="str">
        <f t="shared" si="1036"/>
        <v>DA$17</v>
      </c>
      <c r="DB911" s="199" t="str">
        <f t="shared" si="1036"/>
        <v>DB$17</v>
      </c>
      <c r="DC911" s="199" t="str">
        <f t="shared" si="1036"/>
        <v>DC$17</v>
      </c>
      <c r="DD911" s="199" t="str">
        <f t="shared" si="1036"/>
        <v>DD$17</v>
      </c>
      <c r="DE911" s="199" t="str">
        <f t="shared" si="1036"/>
        <v>DE$17</v>
      </c>
      <c r="DF911" s="199" t="str">
        <f t="shared" si="1036"/>
        <v>DF$17</v>
      </c>
      <c r="DG911" s="199" t="str">
        <f t="shared" si="1036"/>
        <v>DG$17</v>
      </c>
      <c r="DH911" s="199" t="str">
        <f t="shared" si="1036"/>
        <v>DH$17</v>
      </c>
      <c r="DI911" s="199" t="str">
        <f t="shared" si="1036"/>
        <v>DI$17</v>
      </c>
      <c r="DJ911" s="199" t="str">
        <f t="shared" si="1036"/>
        <v>DJ$17</v>
      </c>
      <c r="DK911" s="199" t="str">
        <f t="shared" si="1036"/>
        <v>DK$17</v>
      </c>
      <c r="DL911" s="199" t="str">
        <f t="shared" si="1036"/>
        <v>DL$17</v>
      </c>
    </row>
    <row r="912" spans="1:116" x14ac:dyDescent="0.35">
      <c r="A912" s="174"/>
      <c r="E912" s="8"/>
      <c r="G912" s="175" t="s">
        <v>461</v>
      </c>
      <c r="H912" s="200"/>
      <c r="I912" s="201"/>
      <c r="J912" s="201"/>
      <c r="K912" s="202"/>
      <c r="L912" s="202"/>
      <c r="M912" s="202"/>
      <c r="N912" s="202"/>
      <c r="O912" s="202"/>
      <c r="P912" s="202"/>
      <c r="R912" s="202"/>
      <c r="S912" s="190"/>
      <c r="T912" s="190"/>
      <c r="U912" s="190"/>
      <c r="V912" s="190"/>
      <c r="W912" s="190"/>
      <c r="X912" s="190"/>
      <c r="Y912" s="190"/>
      <c r="Z912" s="190"/>
      <c r="AA912" s="190"/>
      <c r="AB912" s="190"/>
      <c r="AC912" s="190"/>
      <c r="AD912" s="190"/>
      <c r="AE912" s="190"/>
      <c r="AF912" s="190"/>
      <c r="AG912" s="190"/>
      <c r="AH912" s="190"/>
      <c r="AI912" s="190"/>
      <c r="AJ912" s="190"/>
      <c r="AK912" s="190"/>
      <c r="AL912" s="190"/>
      <c r="AM912" s="190"/>
      <c r="AN912" s="190"/>
      <c r="AO912" s="190"/>
      <c r="AP912" s="190"/>
      <c r="AQ912" s="190"/>
      <c r="AR912" s="190"/>
      <c r="AS912" s="190"/>
      <c r="AT912" s="190"/>
      <c r="AU912" s="190"/>
      <c r="AV912" s="190"/>
      <c r="AW912" s="190"/>
      <c r="AX912" s="190"/>
      <c r="AY912" s="190"/>
      <c r="AZ912" s="190"/>
      <c r="BA912" s="190"/>
      <c r="BB912" s="190"/>
      <c r="BC912" s="190"/>
      <c r="BD912" s="190"/>
      <c r="BE912" s="190"/>
      <c r="BF912" s="190"/>
      <c r="BG912" s="190"/>
      <c r="BH912" s="190"/>
      <c r="BI912" s="190"/>
      <c r="BJ912" s="190"/>
      <c r="BK912" s="190"/>
      <c r="BL912" s="190"/>
      <c r="BM912" s="190"/>
      <c r="BN912" s="190"/>
      <c r="BO912" s="190"/>
      <c r="BP912" s="190"/>
      <c r="BQ912" s="190"/>
      <c r="BR912" s="190"/>
      <c r="BS912" s="190"/>
      <c r="BT912" s="190"/>
      <c r="BU912" s="190"/>
      <c r="BV912" s="190"/>
      <c r="BW912" s="190"/>
      <c r="BX912" s="190"/>
      <c r="BY912" s="190"/>
      <c r="BZ912" s="190"/>
      <c r="CA912" s="190"/>
      <c r="CB912" s="190"/>
      <c r="CC912" s="190"/>
      <c r="CD912" s="190"/>
      <c r="CE912" s="190"/>
      <c r="CF912" s="190"/>
      <c r="CG912" s="190"/>
      <c r="CH912" s="190"/>
      <c r="CI912" s="190"/>
      <c r="CJ912" s="190"/>
      <c r="CK912" s="190"/>
      <c r="CL912" s="190"/>
      <c r="CN912" s="201"/>
      <c r="CO912" s="190"/>
      <c r="CP912" s="190"/>
      <c r="CQ912" s="190"/>
      <c r="CR912" s="190"/>
      <c r="CS912" s="190"/>
      <c r="CT912" s="190"/>
      <c r="CU912" s="190"/>
      <c r="CV912" s="190"/>
      <c r="CW912" s="190"/>
      <c r="CX912" s="190"/>
      <c r="CY912" s="190"/>
      <c r="CZ912" s="190"/>
      <c r="DA912" s="190"/>
      <c r="DB912" s="190"/>
      <c r="DC912" s="190"/>
      <c r="DD912" s="190"/>
      <c r="DE912" s="190"/>
      <c r="DF912" s="190"/>
      <c r="DG912" s="190"/>
      <c r="DH912" s="190"/>
      <c r="DI912" s="190"/>
      <c r="DJ912" s="190"/>
      <c r="DK912" s="190"/>
      <c r="DL912" s="190"/>
    </row>
    <row r="913" spans="1:116" x14ac:dyDescent="0.35">
      <c r="A913" s="174"/>
      <c r="E913" s="8"/>
      <c r="G913" s="175" t="s">
        <v>462</v>
      </c>
      <c r="H913" s="200"/>
      <c r="I913" s="201"/>
      <c r="J913" s="201"/>
      <c r="K913" s="202"/>
      <c r="L913" s="202"/>
      <c r="M913" s="202"/>
      <c r="N913" s="202"/>
      <c r="O913" s="202"/>
      <c r="P913" s="202"/>
      <c r="R913" s="202"/>
      <c r="S913" s="190"/>
      <c r="T913" s="190"/>
      <c r="U913" s="190"/>
      <c r="V913" s="190"/>
      <c r="W913" s="190"/>
      <c r="X913" s="190"/>
      <c r="Y913" s="190"/>
      <c r="Z913" s="190"/>
      <c r="AA913" s="190"/>
      <c r="AB913" s="190"/>
      <c r="AC913" s="190"/>
      <c r="AD913" s="190"/>
      <c r="AE913" s="190"/>
      <c r="AF913" s="190"/>
      <c r="AG913" s="190"/>
      <c r="AH913" s="190"/>
      <c r="AI913" s="190"/>
      <c r="AJ913" s="190"/>
      <c r="AK913" s="190"/>
      <c r="AL913" s="190"/>
      <c r="AM913" s="190"/>
      <c r="AN913" s="190"/>
      <c r="AO913" s="190"/>
      <c r="AP913" s="190"/>
      <c r="AQ913" s="190"/>
      <c r="AR913" s="190"/>
      <c r="AS913" s="190"/>
      <c r="AT913" s="190"/>
      <c r="AU913" s="190"/>
      <c r="AV913" s="190"/>
      <c r="AW913" s="190"/>
      <c r="AX913" s="190"/>
      <c r="AY913" s="190"/>
      <c r="AZ913" s="190"/>
      <c r="BA913" s="190"/>
      <c r="BB913" s="190"/>
      <c r="BC913" s="190"/>
      <c r="BD913" s="190"/>
      <c r="BE913" s="190"/>
      <c r="BF913" s="190"/>
      <c r="BG913" s="190"/>
      <c r="BH913" s="190"/>
      <c r="BI913" s="190"/>
      <c r="BJ913" s="190"/>
      <c r="BK913" s="190"/>
      <c r="BL913" s="190"/>
      <c r="BM913" s="190"/>
      <c r="BN913" s="190"/>
      <c r="BO913" s="190"/>
      <c r="BP913" s="190"/>
      <c r="BQ913" s="190"/>
      <c r="BR913" s="190"/>
      <c r="BS913" s="190"/>
      <c r="BT913" s="190"/>
      <c r="BU913" s="190"/>
      <c r="BV913" s="190"/>
      <c r="BW913" s="190"/>
      <c r="BX913" s="190"/>
      <c r="BY913" s="190"/>
      <c r="BZ913" s="190"/>
      <c r="CA913" s="190"/>
      <c r="CB913" s="190"/>
      <c r="CC913" s="190"/>
      <c r="CD913" s="190"/>
      <c r="CE913" s="190"/>
      <c r="CF913" s="190"/>
      <c r="CG913" s="190"/>
      <c r="CH913" s="190"/>
      <c r="CI913" s="190"/>
      <c r="CJ913" s="190"/>
      <c r="CK913" s="190"/>
      <c r="CL913" s="190"/>
      <c r="CN913" s="201"/>
      <c r="CO913" s="190"/>
      <c r="CP913" s="190"/>
      <c r="CQ913" s="190"/>
      <c r="CR913" s="190"/>
      <c r="CS913" s="190"/>
      <c r="CT913" s="190"/>
      <c r="CU913" s="190"/>
      <c r="CV913" s="190"/>
      <c r="CW913" s="190"/>
      <c r="CX913" s="190"/>
      <c r="CY913" s="190"/>
      <c r="CZ913" s="190"/>
      <c r="DA913" s="190"/>
      <c r="DB913" s="190"/>
      <c r="DC913" s="190"/>
      <c r="DD913" s="190"/>
      <c r="DE913" s="190"/>
      <c r="DF913" s="190"/>
      <c r="DG913" s="190"/>
      <c r="DH913" s="190"/>
      <c r="DI913" s="190"/>
      <c r="DJ913" s="190"/>
      <c r="DK913" s="190"/>
      <c r="DL913" s="190"/>
    </row>
    <row r="914" spans="1:116" x14ac:dyDescent="0.35">
      <c r="A914" s="174"/>
      <c r="E914" s="8"/>
      <c r="G914" s="175" t="s">
        <v>491</v>
      </c>
      <c r="H914" s="200"/>
      <c r="I914" s="201"/>
      <c r="J914" s="201"/>
      <c r="K914" s="202"/>
      <c r="L914" s="202"/>
      <c r="M914" s="202"/>
      <c r="N914" s="202"/>
      <c r="O914" s="202"/>
      <c r="P914" s="202"/>
      <c r="R914" s="202"/>
      <c r="S914" s="176" t="str">
        <f>ADDRESS(ROW(S907),COLUMN(S907),2)</f>
        <v>S$907</v>
      </c>
      <c r="T914" s="176" t="str">
        <f t="shared" ref="T914:CE914" si="1037">ADDRESS(ROW(T907),COLUMN(T907),2)</f>
        <v>T$907</v>
      </c>
      <c r="U914" s="176" t="str">
        <f t="shared" si="1037"/>
        <v>U$907</v>
      </c>
      <c r="V914" s="176" t="str">
        <f t="shared" si="1037"/>
        <v>V$907</v>
      </c>
      <c r="W914" s="176" t="str">
        <f t="shared" si="1037"/>
        <v>W$907</v>
      </c>
      <c r="X914" s="176" t="str">
        <f t="shared" si="1037"/>
        <v>X$907</v>
      </c>
      <c r="Y914" s="176" t="str">
        <f t="shared" si="1037"/>
        <v>Y$907</v>
      </c>
      <c r="Z914" s="176" t="str">
        <f t="shared" si="1037"/>
        <v>Z$907</v>
      </c>
      <c r="AA914" s="176" t="str">
        <f t="shared" si="1037"/>
        <v>AA$907</v>
      </c>
      <c r="AB914" s="176" t="str">
        <f t="shared" si="1037"/>
        <v>AB$907</v>
      </c>
      <c r="AC914" s="176" t="str">
        <f t="shared" si="1037"/>
        <v>AC$907</v>
      </c>
      <c r="AD914" s="176" t="str">
        <f t="shared" si="1037"/>
        <v>AD$907</v>
      </c>
      <c r="AE914" s="176" t="str">
        <f t="shared" si="1037"/>
        <v>AE$907</v>
      </c>
      <c r="AF914" s="176" t="str">
        <f t="shared" si="1037"/>
        <v>AF$907</v>
      </c>
      <c r="AG914" s="176" t="str">
        <f t="shared" si="1037"/>
        <v>AG$907</v>
      </c>
      <c r="AH914" s="176" t="str">
        <f t="shared" si="1037"/>
        <v>AH$907</v>
      </c>
      <c r="AI914" s="176" t="str">
        <f t="shared" si="1037"/>
        <v>AI$907</v>
      </c>
      <c r="AJ914" s="176" t="str">
        <f t="shared" si="1037"/>
        <v>AJ$907</v>
      </c>
      <c r="AK914" s="176" t="str">
        <f t="shared" si="1037"/>
        <v>AK$907</v>
      </c>
      <c r="AL914" s="176" t="str">
        <f t="shared" si="1037"/>
        <v>AL$907</v>
      </c>
      <c r="AM914" s="176" t="str">
        <f t="shared" si="1037"/>
        <v>AM$907</v>
      </c>
      <c r="AN914" s="176" t="str">
        <f t="shared" si="1037"/>
        <v>AN$907</v>
      </c>
      <c r="AO914" s="176" t="str">
        <f t="shared" si="1037"/>
        <v>AO$907</v>
      </c>
      <c r="AP914" s="176" t="str">
        <f t="shared" si="1037"/>
        <v>AP$907</v>
      </c>
      <c r="AQ914" s="176" t="str">
        <f t="shared" si="1037"/>
        <v>AQ$907</v>
      </c>
      <c r="AR914" s="176" t="str">
        <f t="shared" si="1037"/>
        <v>AR$907</v>
      </c>
      <c r="AS914" s="176" t="str">
        <f t="shared" si="1037"/>
        <v>AS$907</v>
      </c>
      <c r="AT914" s="176" t="str">
        <f t="shared" si="1037"/>
        <v>AT$907</v>
      </c>
      <c r="AU914" s="176" t="str">
        <f t="shared" si="1037"/>
        <v>AU$907</v>
      </c>
      <c r="AV914" s="176" t="str">
        <f t="shared" si="1037"/>
        <v>AV$907</v>
      </c>
      <c r="AW914" s="176" t="str">
        <f t="shared" si="1037"/>
        <v>AW$907</v>
      </c>
      <c r="AX914" s="176" t="str">
        <f t="shared" si="1037"/>
        <v>AX$907</v>
      </c>
      <c r="AY914" s="176" t="str">
        <f t="shared" si="1037"/>
        <v>AY$907</v>
      </c>
      <c r="AZ914" s="176" t="str">
        <f t="shared" si="1037"/>
        <v>AZ$907</v>
      </c>
      <c r="BA914" s="176" t="str">
        <f t="shared" si="1037"/>
        <v>BA$907</v>
      </c>
      <c r="BB914" s="176" t="str">
        <f t="shared" si="1037"/>
        <v>BB$907</v>
      </c>
      <c r="BC914" s="176" t="str">
        <f t="shared" si="1037"/>
        <v>BC$907</v>
      </c>
      <c r="BD914" s="176" t="str">
        <f t="shared" si="1037"/>
        <v>BD$907</v>
      </c>
      <c r="BE914" s="176" t="str">
        <f t="shared" si="1037"/>
        <v>BE$907</v>
      </c>
      <c r="BF914" s="176" t="str">
        <f t="shared" si="1037"/>
        <v>BF$907</v>
      </c>
      <c r="BG914" s="176" t="str">
        <f t="shared" si="1037"/>
        <v>BG$907</v>
      </c>
      <c r="BH914" s="176" t="str">
        <f t="shared" si="1037"/>
        <v>BH$907</v>
      </c>
      <c r="BI914" s="176" t="str">
        <f t="shared" si="1037"/>
        <v>BI$907</v>
      </c>
      <c r="BJ914" s="176" t="str">
        <f t="shared" si="1037"/>
        <v>BJ$907</v>
      </c>
      <c r="BK914" s="176" t="str">
        <f t="shared" si="1037"/>
        <v>BK$907</v>
      </c>
      <c r="BL914" s="176" t="str">
        <f t="shared" si="1037"/>
        <v>BL$907</v>
      </c>
      <c r="BM914" s="176" t="str">
        <f t="shared" si="1037"/>
        <v>BM$907</v>
      </c>
      <c r="BN914" s="176" t="str">
        <f t="shared" si="1037"/>
        <v>BN$907</v>
      </c>
      <c r="BO914" s="176" t="str">
        <f t="shared" si="1037"/>
        <v>BO$907</v>
      </c>
      <c r="BP914" s="176" t="str">
        <f t="shared" si="1037"/>
        <v>BP$907</v>
      </c>
      <c r="BQ914" s="176" t="str">
        <f t="shared" si="1037"/>
        <v>BQ$907</v>
      </c>
      <c r="BR914" s="176" t="str">
        <f t="shared" si="1037"/>
        <v>BR$907</v>
      </c>
      <c r="BS914" s="176" t="str">
        <f t="shared" si="1037"/>
        <v>BS$907</v>
      </c>
      <c r="BT914" s="176" t="str">
        <f t="shared" si="1037"/>
        <v>BT$907</v>
      </c>
      <c r="BU914" s="176" t="str">
        <f t="shared" si="1037"/>
        <v>BU$907</v>
      </c>
      <c r="BV914" s="176" t="str">
        <f t="shared" si="1037"/>
        <v>BV$907</v>
      </c>
      <c r="BW914" s="176" t="str">
        <f t="shared" si="1037"/>
        <v>BW$907</v>
      </c>
      <c r="BX914" s="176" t="str">
        <f t="shared" si="1037"/>
        <v>BX$907</v>
      </c>
      <c r="BY914" s="176" t="str">
        <f t="shared" si="1037"/>
        <v>BY$907</v>
      </c>
      <c r="BZ914" s="176" t="str">
        <f t="shared" si="1037"/>
        <v>BZ$907</v>
      </c>
      <c r="CA914" s="176" t="str">
        <f t="shared" si="1037"/>
        <v>CA$907</v>
      </c>
      <c r="CB914" s="176" t="str">
        <f t="shared" si="1037"/>
        <v>CB$907</v>
      </c>
      <c r="CC914" s="176" t="str">
        <f t="shared" si="1037"/>
        <v>CC$907</v>
      </c>
      <c r="CD914" s="176" t="str">
        <f t="shared" si="1037"/>
        <v>CD$907</v>
      </c>
      <c r="CE914" s="176" t="str">
        <f t="shared" si="1037"/>
        <v>CE$907</v>
      </c>
      <c r="CF914" s="176" t="str">
        <f t="shared" ref="CF914:CL914" si="1038">ADDRESS(ROW(CF907),COLUMN(CF907),2)</f>
        <v>CF$907</v>
      </c>
      <c r="CG914" s="176" t="str">
        <f t="shared" si="1038"/>
        <v>CG$907</v>
      </c>
      <c r="CH914" s="176" t="str">
        <f t="shared" si="1038"/>
        <v>CH$907</v>
      </c>
      <c r="CI914" s="176" t="str">
        <f t="shared" si="1038"/>
        <v>CI$907</v>
      </c>
      <c r="CJ914" s="176" t="str">
        <f t="shared" si="1038"/>
        <v>CJ$907</v>
      </c>
      <c r="CK914" s="176" t="str">
        <f t="shared" si="1038"/>
        <v>CK$907</v>
      </c>
      <c r="CL914" s="176" t="str">
        <f t="shared" si="1038"/>
        <v>CL$907</v>
      </c>
      <c r="CN914" s="201"/>
      <c r="CO914" s="176" t="str">
        <f t="shared" ref="CO914:DK914" si="1039">ADDRESS(ROW(CO907),COLUMN(CO907),2)</f>
        <v>CO$907</v>
      </c>
      <c r="CP914" s="176" t="str">
        <f t="shared" si="1039"/>
        <v>CP$907</v>
      </c>
      <c r="CQ914" s="176" t="str">
        <f t="shared" si="1039"/>
        <v>CQ$907</v>
      </c>
      <c r="CR914" s="176" t="str">
        <f t="shared" si="1039"/>
        <v>CR$907</v>
      </c>
      <c r="CS914" s="176" t="str">
        <f t="shared" si="1039"/>
        <v>CS$907</v>
      </c>
      <c r="CT914" s="176" t="str">
        <f t="shared" si="1039"/>
        <v>CT$907</v>
      </c>
      <c r="CU914" s="176" t="str">
        <f t="shared" si="1039"/>
        <v>CU$907</v>
      </c>
      <c r="CV914" s="176" t="str">
        <f t="shared" si="1039"/>
        <v>CV$907</v>
      </c>
      <c r="CW914" s="176" t="str">
        <f t="shared" si="1039"/>
        <v>CW$907</v>
      </c>
      <c r="CX914" s="176" t="str">
        <f t="shared" si="1039"/>
        <v>CX$907</v>
      </c>
      <c r="CY914" s="176" t="str">
        <f t="shared" si="1039"/>
        <v>CY$907</v>
      </c>
      <c r="CZ914" s="176" t="str">
        <f t="shared" si="1039"/>
        <v>CZ$907</v>
      </c>
      <c r="DA914" s="176" t="str">
        <f t="shared" si="1039"/>
        <v>DA$907</v>
      </c>
      <c r="DB914" s="176" t="str">
        <f t="shared" si="1039"/>
        <v>DB$907</v>
      </c>
      <c r="DC914" s="176" t="str">
        <f t="shared" si="1039"/>
        <v>DC$907</v>
      </c>
      <c r="DD914" s="176" t="str">
        <f t="shared" si="1039"/>
        <v>DD$907</v>
      </c>
      <c r="DE914" s="176" t="str">
        <f t="shared" si="1039"/>
        <v>DE$907</v>
      </c>
      <c r="DF914" s="176" t="str">
        <f t="shared" si="1039"/>
        <v>DF$907</v>
      </c>
      <c r="DG914" s="176" t="str">
        <f t="shared" si="1039"/>
        <v>DG$907</v>
      </c>
      <c r="DH914" s="176" t="str">
        <f t="shared" si="1039"/>
        <v>DH$907</v>
      </c>
      <c r="DI914" s="176" t="str">
        <f t="shared" si="1039"/>
        <v>DI$907</v>
      </c>
      <c r="DJ914" s="176" t="str">
        <f t="shared" si="1039"/>
        <v>DJ$907</v>
      </c>
      <c r="DK914" s="176" t="str">
        <f t="shared" si="1039"/>
        <v>DK$907</v>
      </c>
      <c r="DL914" s="176" t="str">
        <f t="shared" ref="DL914" si="1040">ADDRESS(ROW(DL907),COLUMN(DL907),2)</f>
        <v>DL$907</v>
      </c>
    </row>
    <row r="915" spans="1:116" x14ac:dyDescent="0.35">
      <c r="A915" s="174"/>
      <c r="E915" s="8"/>
      <c r="G915" s="175" t="s">
        <v>505</v>
      </c>
      <c r="H915" s="200"/>
      <c r="I915" s="201"/>
      <c r="J915" s="201"/>
      <c r="K915" s="202"/>
      <c r="L915" s="202"/>
      <c r="M915" s="202"/>
      <c r="N915" s="202"/>
      <c r="O915" s="202"/>
      <c r="P915" s="202"/>
      <c r="R915" s="202"/>
      <c r="S915" s="190" t="str">
        <f t="shared" ref="S915:AX915" si="1041">S$23</f>
        <v>S$19</v>
      </c>
      <c r="T915" s="190" t="str">
        <f t="shared" si="1041"/>
        <v>T$19</v>
      </c>
      <c r="U915" s="190" t="str">
        <f t="shared" si="1041"/>
        <v>U$19</v>
      </c>
      <c r="V915" s="190" t="str">
        <f t="shared" si="1041"/>
        <v>V$19</v>
      </c>
      <c r="W915" s="190" t="str">
        <f t="shared" si="1041"/>
        <v>W$19</v>
      </c>
      <c r="X915" s="190" t="str">
        <f t="shared" si="1041"/>
        <v>X$19</v>
      </c>
      <c r="Y915" s="190" t="str">
        <f t="shared" si="1041"/>
        <v>Y$19</v>
      </c>
      <c r="Z915" s="190" t="str">
        <f t="shared" si="1041"/>
        <v>Z$19</v>
      </c>
      <c r="AA915" s="190" t="str">
        <f t="shared" si="1041"/>
        <v>AA$19</v>
      </c>
      <c r="AB915" s="190" t="str">
        <f t="shared" si="1041"/>
        <v>AB$19</v>
      </c>
      <c r="AC915" s="190" t="str">
        <f t="shared" si="1041"/>
        <v>AC$19</v>
      </c>
      <c r="AD915" s="190" t="str">
        <f t="shared" si="1041"/>
        <v>AD$19</v>
      </c>
      <c r="AE915" s="190" t="str">
        <f t="shared" si="1041"/>
        <v>AE$19</v>
      </c>
      <c r="AF915" s="190" t="str">
        <f t="shared" si="1041"/>
        <v>AF$19</v>
      </c>
      <c r="AG915" s="190" t="str">
        <f t="shared" si="1041"/>
        <v>AG$19</v>
      </c>
      <c r="AH915" s="190" t="str">
        <f t="shared" si="1041"/>
        <v>AH$19</v>
      </c>
      <c r="AI915" s="190" t="str">
        <f t="shared" si="1041"/>
        <v>AI$19</v>
      </c>
      <c r="AJ915" s="190" t="str">
        <f t="shared" si="1041"/>
        <v>AJ$19</v>
      </c>
      <c r="AK915" s="190" t="str">
        <f t="shared" si="1041"/>
        <v>AK$19</v>
      </c>
      <c r="AL915" s="190" t="str">
        <f t="shared" si="1041"/>
        <v>AL$19</v>
      </c>
      <c r="AM915" s="190" t="str">
        <f t="shared" si="1041"/>
        <v>AM$19</v>
      </c>
      <c r="AN915" s="190" t="str">
        <f t="shared" si="1041"/>
        <v>AN$19</v>
      </c>
      <c r="AO915" s="190" t="str">
        <f t="shared" si="1041"/>
        <v>AO$19</v>
      </c>
      <c r="AP915" s="190" t="str">
        <f t="shared" si="1041"/>
        <v>AP$19</v>
      </c>
      <c r="AQ915" s="190" t="str">
        <f t="shared" si="1041"/>
        <v>AQ$19</v>
      </c>
      <c r="AR915" s="190" t="str">
        <f t="shared" si="1041"/>
        <v>AR$19</v>
      </c>
      <c r="AS915" s="190" t="str">
        <f t="shared" si="1041"/>
        <v>AS$19</v>
      </c>
      <c r="AT915" s="190" t="str">
        <f t="shared" si="1041"/>
        <v>AT$19</v>
      </c>
      <c r="AU915" s="190" t="str">
        <f t="shared" si="1041"/>
        <v>AU$19</v>
      </c>
      <c r="AV915" s="190" t="str">
        <f t="shared" si="1041"/>
        <v>AV$19</v>
      </c>
      <c r="AW915" s="190" t="str">
        <f t="shared" si="1041"/>
        <v>AW$19</v>
      </c>
      <c r="AX915" s="190" t="str">
        <f t="shared" si="1041"/>
        <v>AX$19</v>
      </c>
      <c r="AY915" s="190" t="str">
        <f t="shared" ref="AY915:CD915" si="1042">AY$23</f>
        <v>AY$19</v>
      </c>
      <c r="AZ915" s="190" t="str">
        <f t="shared" si="1042"/>
        <v>AZ$19</v>
      </c>
      <c r="BA915" s="190" t="str">
        <f t="shared" si="1042"/>
        <v>BA$19</v>
      </c>
      <c r="BB915" s="190" t="str">
        <f t="shared" si="1042"/>
        <v>BB$19</v>
      </c>
      <c r="BC915" s="190" t="str">
        <f t="shared" si="1042"/>
        <v>BC$19</v>
      </c>
      <c r="BD915" s="190" t="str">
        <f t="shared" si="1042"/>
        <v>BD$19</v>
      </c>
      <c r="BE915" s="190" t="str">
        <f t="shared" si="1042"/>
        <v>BE$19</v>
      </c>
      <c r="BF915" s="190" t="str">
        <f t="shared" si="1042"/>
        <v>BF$19</v>
      </c>
      <c r="BG915" s="190" t="str">
        <f t="shared" si="1042"/>
        <v>BG$19</v>
      </c>
      <c r="BH915" s="190" t="str">
        <f t="shared" si="1042"/>
        <v>BH$19</v>
      </c>
      <c r="BI915" s="190" t="str">
        <f t="shared" si="1042"/>
        <v>BI$19</v>
      </c>
      <c r="BJ915" s="190" t="str">
        <f t="shared" si="1042"/>
        <v>BJ$19</v>
      </c>
      <c r="BK915" s="190" t="str">
        <f t="shared" si="1042"/>
        <v>BK$19</v>
      </c>
      <c r="BL915" s="190" t="str">
        <f t="shared" si="1042"/>
        <v>BL$19</v>
      </c>
      <c r="BM915" s="190" t="str">
        <f t="shared" si="1042"/>
        <v>BM$19</v>
      </c>
      <c r="BN915" s="190" t="str">
        <f t="shared" si="1042"/>
        <v>BN$19</v>
      </c>
      <c r="BO915" s="190" t="str">
        <f t="shared" si="1042"/>
        <v>BO$19</v>
      </c>
      <c r="BP915" s="190" t="str">
        <f t="shared" si="1042"/>
        <v>BP$19</v>
      </c>
      <c r="BQ915" s="190" t="str">
        <f t="shared" si="1042"/>
        <v>BQ$19</v>
      </c>
      <c r="BR915" s="190" t="str">
        <f t="shared" si="1042"/>
        <v>BR$19</v>
      </c>
      <c r="BS915" s="190" t="str">
        <f t="shared" si="1042"/>
        <v>BS$19</v>
      </c>
      <c r="BT915" s="190" t="str">
        <f t="shared" si="1042"/>
        <v>BT$19</v>
      </c>
      <c r="BU915" s="190" t="str">
        <f t="shared" si="1042"/>
        <v>BU$19</v>
      </c>
      <c r="BV915" s="190" t="str">
        <f t="shared" si="1042"/>
        <v>BV$19</v>
      </c>
      <c r="BW915" s="190" t="str">
        <f t="shared" si="1042"/>
        <v>BW$19</v>
      </c>
      <c r="BX915" s="190" t="str">
        <f t="shared" si="1042"/>
        <v>BX$19</v>
      </c>
      <c r="BY915" s="190" t="str">
        <f t="shared" si="1042"/>
        <v>BY$19</v>
      </c>
      <c r="BZ915" s="190" t="str">
        <f t="shared" si="1042"/>
        <v>BZ$19</v>
      </c>
      <c r="CA915" s="190" t="str">
        <f t="shared" si="1042"/>
        <v>CA$19</v>
      </c>
      <c r="CB915" s="190" t="str">
        <f t="shared" si="1042"/>
        <v>CB$19</v>
      </c>
      <c r="CC915" s="190" t="str">
        <f t="shared" si="1042"/>
        <v>CC$19</v>
      </c>
      <c r="CD915" s="190" t="str">
        <f t="shared" si="1042"/>
        <v>CD$19</v>
      </c>
      <c r="CE915" s="190" t="str">
        <f t="shared" ref="CE915:CL915" si="1043">CE$23</f>
        <v>CE$19</v>
      </c>
      <c r="CF915" s="190" t="str">
        <f t="shared" si="1043"/>
        <v>CF$19</v>
      </c>
      <c r="CG915" s="190" t="str">
        <f t="shared" si="1043"/>
        <v>CG$19</v>
      </c>
      <c r="CH915" s="190" t="str">
        <f t="shared" si="1043"/>
        <v>CH$19</v>
      </c>
      <c r="CI915" s="190" t="str">
        <f t="shared" si="1043"/>
        <v>CI$19</v>
      </c>
      <c r="CJ915" s="190" t="str">
        <f t="shared" si="1043"/>
        <v>CJ$19</v>
      </c>
      <c r="CK915" s="190" t="str">
        <f t="shared" si="1043"/>
        <v>CK$19</v>
      </c>
      <c r="CL915" s="190" t="str">
        <f t="shared" si="1043"/>
        <v>CL$19</v>
      </c>
      <c r="CN915" s="201"/>
      <c r="CO915" s="190" t="str">
        <f t="shared" ref="CO915:DL915" si="1044">CO$23</f>
        <v>CO$19</v>
      </c>
      <c r="CP915" s="190" t="str">
        <f t="shared" si="1044"/>
        <v>CP$19</v>
      </c>
      <c r="CQ915" s="190" t="str">
        <f t="shared" si="1044"/>
        <v>CQ$19</v>
      </c>
      <c r="CR915" s="190" t="str">
        <f t="shared" si="1044"/>
        <v>CR$19</v>
      </c>
      <c r="CS915" s="190" t="str">
        <f t="shared" si="1044"/>
        <v>CS$19</v>
      </c>
      <c r="CT915" s="190" t="str">
        <f t="shared" si="1044"/>
        <v>CT$19</v>
      </c>
      <c r="CU915" s="190" t="str">
        <f t="shared" si="1044"/>
        <v>CU$19</v>
      </c>
      <c r="CV915" s="190" t="str">
        <f t="shared" si="1044"/>
        <v>CV$19</v>
      </c>
      <c r="CW915" s="190" t="str">
        <f t="shared" si="1044"/>
        <v>CW$19</v>
      </c>
      <c r="CX915" s="190" t="str">
        <f t="shared" si="1044"/>
        <v>CX$19</v>
      </c>
      <c r="CY915" s="190" t="str">
        <f t="shared" si="1044"/>
        <v>CY$19</v>
      </c>
      <c r="CZ915" s="190" t="str">
        <f t="shared" si="1044"/>
        <v>CZ$19</v>
      </c>
      <c r="DA915" s="190" t="str">
        <f t="shared" si="1044"/>
        <v>DA$19</v>
      </c>
      <c r="DB915" s="190" t="str">
        <f t="shared" si="1044"/>
        <v>DB$19</v>
      </c>
      <c r="DC915" s="190" t="str">
        <f t="shared" si="1044"/>
        <v>DC$19</v>
      </c>
      <c r="DD915" s="190" t="str">
        <f t="shared" si="1044"/>
        <v>DD$19</v>
      </c>
      <c r="DE915" s="190" t="str">
        <f t="shared" si="1044"/>
        <v>DE$19</v>
      </c>
      <c r="DF915" s="190" t="str">
        <f t="shared" si="1044"/>
        <v>DF$19</v>
      </c>
      <c r="DG915" s="190" t="str">
        <f t="shared" si="1044"/>
        <v>DG$19</v>
      </c>
      <c r="DH915" s="190" t="str">
        <f t="shared" si="1044"/>
        <v>DH$19</v>
      </c>
      <c r="DI915" s="190" t="str">
        <f t="shared" si="1044"/>
        <v>DI$19</v>
      </c>
      <c r="DJ915" s="190" t="str">
        <f t="shared" si="1044"/>
        <v>DJ$19</v>
      </c>
      <c r="DK915" s="190" t="str">
        <f t="shared" si="1044"/>
        <v>DK$19</v>
      </c>
      <c r="DL915" s="190" t="str">
        <f t="shared" si="1044"/>
        <v>DL$19</v>
      </c>
    </row>
    <row r="916" spans="1:116" x14ac:dyDescent="0.35">
      <c r="A916" s="142" t="s">
        <v>218</v>
      </c>
      <c r="B916" s="31" t="s">
        <v>81</v>
      </c>
      <c r="C916" s="31"/>
      <c r="D916" t="s">
        <v>496</v>
      </c>
      <c r="E916" s="8" t="str">
        <f t="shared" ref="E916:E919" si="1045">ROW()&amp;" "&amp;D916</f>
        <v>916 WCINV-SSV</v>
      </c>
      <c r="F916" t="s">
        <v>439</v>
      </c>
      <c r="G916" s="175" t="s">
        <v>463</v>
      </c>
      <c r="H916" s="142"/>
      <c r="I916" s="144"/>
      <c r="J916" s="144"/>
      <c r="K916" s="142"/>
      <c r="L916" s="142"/>
      <c r="M916" s="142"/>
      <c r="N916" s="142"/>
      <c r="O916" s="142"/>
      <c r="P916" s="142"/>
      <c r="R916" s="143"/>
      <c r="S916" s="143"/>
      <c r="T916" s="143"/>
      <c r="U916" s="143"/>
      <c r="V916" s="143"/>
      <c r="W916" s="143"/>
      <c r="X916" s="143"/>
      <c r="Y916" s="143"/>
      <c r="Z916" s="143"/>
      <c r="AA916" s="143"/>
      <c r="AB916" s="143"/>
      <c r="AC916" s="143"/>
      <c r="AD916" s="143"/>
      <c r="AE916" s="143"/>
      <c r="AF916" s="143"/>
      <c r="AG916" s="143"/>
      <c r="AH916" s="143"/>
      <c r="AI916" s="143"/>
      <c r="AJ916" s="143"/>
      <c r="AK916" s="143"/>
      <c r="AL916" s="143"/>
      <c r="AM916" s="143"/>
      <c r="AN916" s="143"/>
      <c r="AO916" s="143"/>
      <c r="AP916" s="143"/>
      <c r="AQ916" s="143"/>
      <c r="AR916" s="143"/>
      <c r="AS916" s="143"/>
      <c r="AT916" s="143"/>
      <c r="AU916" s="143"/>
      <c r="AV916" s="143"/>
      <c r="AW916" s="143"/>
      <c r="AX916" s="143"/>
      <c r="AY916" s="143"/>
      <c r="AZ916" s="143"/>
      <c r="BA916" s="143"/>
      <c r="BB916" s="143"/>
      <c r="BC916" s="143"/>
      <c r="BD916" s="143"/>
      <c r="BE916" s="143"/>
      <c r="BF916" s="143"/>
      <c r="BG916" s="143"/>
      <c r="BH916" s="143"/>
      <c r="BI916" s="143"/>
      <c r="BJ916" s="143"/>
      <c r="BK916" s="143"/>
      <c r="BL916" s="143"/>
      <c r="BM916" s="143"/>
      <c r="BN916" s="143"/>
      <c r="BO916" s="143"/>
      <c r="BP916" s="143"/>
      <c r="BQ916" s="143"/>
      <c r="BR916" s="143"/>
      <c r="BS916" s="143"/>
      <c r="BT916" s="143"/>
      <c r="BU916" s="143"/>
      <c r="BV916" s="143"/>
      <c r="BW916" s="143"/>
      <c r="BX916" s="143"/>
      <c r="BY916" s="143"/>
      <c r="BZ916" s="143"/>
      <c r="CA916" s="143"/>
      <c r="CB916" s="143"/>
      <c r="CC916" s="143"/>
      <c r="CD916" s="143"/>
      <c r="CE916" s="143"/>
      <c r="CF916" s="143"/>
      <c r="CG916" s="143"/>
      <c r="CH916" s="143"/>
      <c r="CI916" s="143"/>
      <c r="CJ916" s="143"/>
      <c r="CK916" s="143"/>
      <c r="CL916" s="143"/>
      <c r="CN916" s="144"/>
      <c r="CO916" s="143"/>
      <c r="CP916" s="143"/>
      <c r="CQ916" s="143"/>
      <c r="CR916" s="143"/>
      <c r="CS916" s="143"/>
      <c r="CT916" s="143"/>
      <c r="CU916" s="143"/>
      <c r="CV916" s="143"/>
      <c r="CW916" s="143"/>
      <c r="CX916" s="143"/>
      <c r="CY916" s="143"/>
      <c r="CZ916" s="143"/>
      <c r="DA916" s="143"/>
      <c r="DB916" s="143"/>
      <c r="DC916" s="143"/>
      <c r="DD916" s="143"/>
      <c r="DE916" s="143"/>
      <c r="DF916" s="143"/>
      <c r="DG916" s="143"/>
      <c r="DH916" s="143"/>
      <c r="DI916" s="143"/>
      <c r="DJ916" s="143"/>
      <c r="DK916" s="143"/>
      <c r="DL916" s="143"/>
    </row>
    <row r="917" spans="1:116" x14ac:dyDescent="0.35">
      <c r="B917" t="str">
        <f>E917</f>
        <v>917 WCINV-SSV</v>
      </c>
      <c r="D917" t="s">
        <v>496</v>
      </c>
      <c r="E917" s="8" t="str">
        <f t="shared" si="1045"/>
        <v>917 WCINV-SSV</v>
      </c>
      <c r="G917" s="175" t="s">
        <v>464</v>
      </c>
      <c r="H917" s="12"/>
      <c r="I917" s="60"/>
      <c r="J917" s="60"/>
      <c r="K917" s="20"/>
      <c r="L917" s="20"/>
      <c r="M917" s="20"/>
      <c r="N917" s="20"/>
      <c r="O917" s="20"/>
      <c r="P917" s="20"/>
      <c r="R917" s="20"/>
      <c r="S917" s="20"/>
      <c r="T917" s="20"/>
      <c r="U917" s="20"/>
      <c r="V917" s="20"/>
      <c r="W917" s="20"/>
      <c r="X917" s="20"/>
      <c r="Y917" s="20"/>
      <c r="Z917" s="20"/>
      <c r="AA917" s="20"/>
      <c r="AB917" s="20"/>
      <c r="AC917" s="20"/>
      <c r="AD917" s="20"/>
      <c r="AE917" s="20"/>
      <c r="AF917" s="20"/>
      <c r="AG917" s="20"/>
      <c r="AH917" s="20"/>
      <c r="AI917" s="20"/>
      <c r="AJ917" s="20"/>
      <c r="AK917" s="20"/>
      <c r="AL917" s="20"/>
      <c r="AM917" s="20"/>
      <c r="AN917" s="20"/>
      <c r="AO917" s="20"/>
      <c r="AP917" s="20"/>
      <c r="AQ917" s="20"/>
      <c r="AR917" s="20"/>
      <c r="AS917" s="20"/>
      <c r="AT917" s="20"/>
      <c r="AU917" s="20"/>
      <c r="AV917" s="20"/>
      <c r="AW917" s="20"/>
      <c r="AX917" s="20"/>
      <c r="AY917" s="20"/>
      <c r="AZ917" s="20"/>
      <c r="BA917" s="20"/>
      <c r="BB917" s="20"/>
      <c r="BC917" s="20"/>
      <c r="BD917" s="20"/>
      <c r="BE917" s="20"/>
      <c r="BF917" s="20"/>
      <c r="BG917" s="20"/>
      <c r="BH917" s="20"/>
      <c r="BI917" s="20"/>
      <c r="BJ917" s="20"/>
      <c r="BK917" s="20"/>
      <c r="BL917" s="20"/>
      <c r="BM917" s="20"/>
      <c r="BN917" s="20"/>
      <c r="BO917" s="20"/>
      <c r="BP917" s="20"/>
      <c r="BQ917" s="20"/>
      <c r="BR917" s="20"/>
      <c r="BS917" s="20"/>
      <c r="BT917" s="20"/>
      <c r="BU917" s="20"/>
      <c r="BV917" s="20"/>
      <c r="BW917" s="20"/>
      <c r="BX917" s="20"/>
      <c r="BY917" s="20"/>
      <c r="BZ917" s="20"/>
      <c r="CA917" s="20"/>
      <c r="CB917" s="20"/>
      <c r="CC917" s="20"/>
      <c r="CD917" s="20"/>
      <c r="CE917" s="20"/>
      <c r="CF917" s="20"/>
      <c r="CG917" s="20"/>
      <c r="CH917" s="20"/>
      <c r="CI917" s="20"/>
      <c r="CJ917" s="20"/>
      <c r="CK917" s="20"/>
      <c r="CL917" s="20"/>
      <c r="CN917" s="60"/>
      <c r="CO917" s="20"/>
      <c r="CP917" s="20"/>
      <c r="CQ917" s="20"/>
      <c r="CR917" s="20"/>
      <c r="CS917" s="20"/>
      <c r="CT917" s="20"/>
      <c r="CU917" s="20"/>
      <c r="CV917" s="20"/>
      <c r="CW917" s="20"/>
      <c r="CX917" s="20"/>
      <c r="CY917" s="20"/>
      <c r="CZ917" s="20"/>
      <c r="DA917" s="20"/>
      <c r="DB917" s="20"/>
      <c r="DC917" s="20"/>
      <c r="DD917" s="20"/>
      <c r="DE917" s="20"/>
      <c r="DF917" s="20"/>
      <c r="DG917" s="20"/>
      <c r="DH917" s="20"/>
      <c r="DI917" s="20"/>
      <c r="DJ917" s="20"/>
      <c r="DK917" s="20"/>
      <c r="DL917" s="20"/>
    </row>
    <row r="918" spans="1:116" x14ac:dyDescent="0.35">
      <c r="B918" t="str">
        <f>E918</f>
        <v>918 WCINV-SSV</v>
      </c>
      <c r="D918" t="s">
        <v>496</v>
      </c>
      <c r="E918" s="8" t="str">
        <f t="shared" si="1045"/>
        <v>918 WCINV-SSV</v>
      </c>
      <c r="G918" s="143" t="s">
        <v>265</v>
      </c>
      <c r="H918" s="12"/>
      <c r="I918" s="60"/>
      <c r="J918" s="60"/>
      <c r="K918" s="17">
        <v>30</v>
      </c>
      <c r="L918" s="17">
        <v>30</v>
      </c>
      <c r="M918" s="17">
        <v>30</v>
      </c>
      <c r="N918" s="17">
        <v>30</v>
      </c>
      <c r="O918" s="17">
        <v>30</v>
      </c>
      <c r="P918" s="17">
        <v>30</v>
      </c>
      <c r="R918" s="15"/>
      <c r="S918" s="15" cm="1">
        <f t="array" ref="S918">INDEX($K:$P,ROW(),MATCH(S$3,$K$2:$P$2,0))</f>
        <v>30</v>
      </c>
      <c r="T918" s="15" cm="1">
        <f t="array" ref="T918">INDEX($K:$P,ROW(),MATCH(T$3,$K$2:$P$2,0))</f>
        <v>30</v>
      </c>
      <c r="U918" s="15" cm="1">
        <f t="array" ref="U918">INDEX($K:$P,ROW(),MATCH(U$3,$K$2:$P$2,0))</f>
        <v>30</v>
      </c>
      <c r="V918" s="15" cm="1">
        <f t="array" ref="V918">INDEX($K:$P,ROW(),MATCH(V$3,$K$2:$P$2,0))</f>
        <v>30</v>
      </c>
      <c r="W918" s="15" cm="1">
        <f t="array" ref="W918">INDEX($K:$P,ROW(),MATCH(W$3,$K$2:$P$2,0))</f>
        <v>30</v>
      </c>
      <c r="X918" s="15" cm="1">
        <f t="array" ref="X918">INDEX($K:$P,ROW(),MATCH(X$3,$K$2:$P$2,0))</f>
        <v>30</v>
      </c>
      <c r="Y918" s="15" cm="1">
        <f t="array" ref="Y918">INDEX($K:$P,ROW(),MATCH(Y$3,$K$2:$P$2,0))</f>
        <v>30</v>
      </c>
      <c r="Z918" s="15" cm="1">
        <f t="array" ref="Z918">INDEX($K:$P,ROW(),MATCH(Z$3,$K$2:$P$2,0))</f>
        <v>30</v>
      </c>
      <c r="AA918" s="15" cm="1">
        <f t="array" ref="AA918">INDEX($K:$P,ROW(),MATCH(AA$3,$K$2:$P$2,0))</f>
        <v>30</v>
      </c>
      <c r="AB918" s="15" cm="1">
        <f t="array" ref="AB918">INDEX($K:$P,ROW(),MATCH(AB$3,$K$2:$P$2,0))</f>
        <v>30</v>
      </c>
      <c r="AC918" s="15" cm="1">
        <f t="array" ref="AC918">INDEX($K:$P,ROW(),MATCH(AC$3,$K$2:$P$2,0))</f>
        <v>30</v>
      </c>
      <c r="AD918" s="15" cm="1">
        <f t="array" ref="AD918">INDEX($K:$P,ROW(),MATCH(AD$3,$K$2:$P$2,0))</f>
        <v>30</v>
      </c>
      <c r="AE918" s="15" cm="1">
        <f t="array" ref="AE918">INDEX($K:$P,ROW(),MATCH(AE$3,$K$2:$P$2,0))</f>
        <v>30</v>
      </c>
      <c r="AF918" s="15" cm="1">
        <f t="array" ref="AF918">INDEX($K:$P,ROW(),MATCH(AF$3,$K$2:$P$2,0))</f>
        <v>30</v>
      </c>
      <c r="AG918" s="15" cm="1">
        <f t="array" ref="AG918">INDEX($K:$P,ROW(),MATCH(AG$3,$K$2:$P$2,0))</f>
        <v>30</v>
      </c>
      <c r="AH918" s="15" cm="1">
        <f t="array" ref="AH918">INDEX($K:$P,ROW(),MATCH(AH$3,$K$2:$P$2,0))</f>
        <v>30</v>
      </c>
      <c r="AI918" s="15" cm="1">
        <f t="array" ref="AI918">INDEX($K:$P,ROW(),MATCH(AI$3,$K$2:$P$2,0))</f>
        <v>30</v>
      </c>
      <c r="AJ918" s="15" cm="1">
        <f t="array" ref="AJ918">INDEX($K:$P,ROW(),MATCH(AJ$3,$K$2:$P$2,0))</f>
        <v>30</v>
      </c>
      <c r="AK918" s="15" cm="1">
        <f t="array" ref="AK918">INDEX($K:$P,ROW(),MATCH(AK$3,$K$2:$P$2,0))</f>
        <v>30</v>
      </c>
      <c r="AL918" s="15" cm="1">
        <f t="array" ref="AL918">INDEX($K:$P,ROW(),MATCH(AL$3,$K$2:$P$2,0))</f>
        <v>30</v>
      </c>
      <c r="AM918" s="15" cm="1">
        <f t="array" ref="AM918">INDEX($K:$P,ROW(),MATCH(AM$3,$K$2:$P$2,0))</f>
        <v>30</v>
      </c>
      <c r="AN918" s="15" cm="1">
        <f t="array" ref="AN918">INDEX($K:$P,ROW(),MATCH(AN$3,$K$2:$P$2,0))</f>
        <v>30</v>
      </c>
      <c r="AO918" s="15" cm="1">
        <f t="array" ref="AO918">INDEX($K:$P,ROW(),MATCH(AO$3,$K$2:$P$2,0))</f>
        <v>30</v>
      </c>
      <c r="AP918" s="15" cm="1">
        <f t="array" ref="AP918">INDEX($K:$P,ROW(),MATCH(AP$3,$K$2:$P$2,0))</f>
        <v>30</v>
      </c>
      <c r="AQ918" s="15" cm="1">
        <f t="array" ref="AQ918">INDEX($K:$P,ROW(),MATCH(AQ$3,$K$2:$P$2,0))</f>
        <v>30</v>
      </c>
      <c r="AR918" s="15" cm="1">
        <f t="array" ref="AR918">INDEX($K:$P,ROW(),MATCH(AR$3,$K$2:$P$2,0))</f>
        <v>30</v>
      </c>
      <c r="AS918" s="15" cm="1">
        <f t="array" ref="AS918">INDEX($K:$P,ROW(),MATCH(AS$3,$K$2:$P$2,0))</f>
        <v>30</v>
      </c>
      <c r="AT918" s="15" cm="1">
        <f t="array" ref="AT918">INDEX($K:$P,ROW(),MATCH(AT$3,$K$2:$P$2,0))</f>
        <v>30</v>
      </c>
      <c r="AU918" s="15" cm="1">
        <f t="array" ref="AU918">INDEX($K:$P,ROW(),MATCH(AU$3,$K$2:$P$2,0))</f>
        <v>30</v>
      </c>
      <c r="AV918" s="15" cm="1">
        <f t="array" ref="AV918">INDEX($K:$P,ROW(),MATCH(AV$3,$K$2:$P$2,0))</f>
        <v>30</v>
      </c>
      <c r="AW918" s="15" cm="1">
        <f t="array" ref="AW918">INDEX($K:$P,ROW(),MATCH(AW$3,$K$2:$P$2,0))</f>
        <v>30</v>
      </c>
      <c r="AX918" s="15" cm="1">
        <f t="array" ref="AX918">INDEX($K:$P,ROW(),MATCH(AX$3,$K$2:$P$2,0))</f>
        <v>30</v>
      </c>
      <c r="AY918" s="15" cm="1">
        <f t="array" ref="AY918">INDEX($K:$P,ROW(),MATCH(AY$3,$K$2:$P$2,0))</f>
        <v>30</v>
      </c>
      <c r="AZ918" s="15" cm="1">
        <f t="array" ref="AZ918">INDEX($K:$P,ROW(),MATCH(AZ$3,$K$2:$P$2,0))</f>
        <v>30</v>
      </c>
      <c r="BA918" s="15" cm="1">
        <f t="array" ref="BA918">INDEX($K:$P,ROW(),MATCH(BA$3,$K$2:$P$2,0))</f>
        <v>30</v>
      </c>
      <c r="BB918" s="15" cm="1">
        <f t="array" ref="BB918">INDEX($K:$P,ROW(),MATCH(BB$3,$K$2:$P$2,0))</f>
        <v>30</v>
      </c>
      <c r="BC918" s="15" cm="1">
        <f t="array" ref="BC918">INDEX($K:$P,ROW(),MATCH(BC$3,$K$2:$P$2,0))</f>
        <v>30</v>
      </c>
      <c r="BD918" s="15" cm="1">
        <f t="array" ref="BD918">INDEX($K:$P,ROW(),MATCH(BD$3,$K$2:$P$2,0))</f>
        <v>30</v>
      </c>
      <c r="BE918" s="15" cm="1">
        <f t="array" ref="BE918">INDEX($K:$P,ROW(),MATCH(BE$3,$K$2:$P$2,0))</f>
        <v>30</v>
      </c>
      <c r="BF918" s="15" cm="1">
        <f t="array" ref="BF918">INDEX($K:$P,ROW(),MATCH(BF$3,$K$2:$P$2,0))</f>
        <v>30</v>
      </c>
      <c r="BG918" s="15" cm="1">
        <f t="array" ref="BG918">INDEX($K:$P,ROW(),MATCH(BG$3,$K$2:$P$2,0))</f>
        <v>30</v>
      </c>
      <c r="BH918" s="15" cm="1">
        <f t="array" ref="BH918">INDEX($K:$P,ROW(),MATCH(BH$3,$K$2:$P$2,0))</f>
        <v>30</v>
      </c>
      <c r="BI918" s="15" cm="1">
        <f t="array" ref="BI918">INDEX($K:$P,ROW(),MATCH(BI$3,$K$2:$P$2,0))</f>
        <v>30</v>
      </c>
      <c r="BJ918" s="15" cm="1">
        <f t="array" ref="BJ918">INDEX($K:$P,ROW(),MATCH(BJ$3,$K$2:$P$2,0))</f>
        <v>30</v>
      </c>
      <c r="BK918" s="15" cm="1">
        <f t="array" ref="BK918">INDEX($K:$P,ROW(),MATCH(BK$3,$K$2:$P$2,0))</f>
        <v>30</v>
      </c>
      <c r="BL918" s="15" cm="1">
        <f t="array" ref="BL918">INDEX($K:$P,ROW(),MATCH(BL$3,$K$2:$P$2,0))</f>
        <v>30</v>
      </c>
      <c r="BM918" s="15" cm="1">
        <f t="array" ref="BM918">INDEX($K:$P,ROW(),MATCH(BM$3,$K$2:$P$2,0))</f>
        <v>30</v>
      </c>
      <c r="BN918" s="15" cm="1">
        <f t="array" ref="BN918">INDEX($K:$P,ROW(),MATCH(BN$3,$K$2:$P$2,0))</f>
        <v>30</v>
      </c>
      <c r="BO918" s="15" cm="1">
        <f t="array" ref="BO918">INDEX($K:$P,ROW(),MATCH(BO$3,$K$2:$P$2,0))</f>
        <v>30</v>
      </c>
      <c r="BP918" s="15" cm="1">
        <f t="array" ref="BP918">INDEX($K:$P,ROW(),MATCH(BP$3,$K$2:$P$2,0))</f>
        <v>30</v>
      </c>
      <c r="BQ918" s="15" cm="1">
        <f t="array" ref="BQ918">INDEX($K:$P,ROW(),MATCH(BQ$3,$K$2:$P$2,0))</f>
        <v>30</v>
      </c>
      <c r="BR918" s="15" cm="1">
        <f t="array" ref="BR918">INDEX($K:$P,ROW(),MATCH(BR$3,$K$2:$P$2,0))</f>
        <v>30</v>
      </c>
      <c r="BS918" s="15" cm="1">
        <f t="array" ref="BS918">INDEX($K:$P,ROW(),MATCH(BS$3,$K$2:$P$2,0))</f>
        <v>30</v>
      </c>
      <c r="BT918" s="15" cm="1">
        <f t="array" ref="BT918">INDEX($K:$P,ROW(),MATCH(BT$3,$K$2:$P$2,0))</f>
        <v>30</v>
      </c>
      <c r="BU918" s="15" cm="1">
        <f t="array" ref="BU918">INDEX($K:$P,ROW(),MATCH(BU$3,$K$2:$P$2,0))</f>
        <v>30</v>
      </c>
      <c r="BV918" s="15" cm="1">
        <f t="array" ref="BV918">INDEX($K:$P,ROW(),MATCH(BV$3,$K$2:$P$2,0))</f>
        <v>30</v>
      </c>
      <c r="BW918" s="15" cm="1">
        <f t="array" ref="BW918">INDEX($K:$P,ROW(),MATCH(BW$3,$K$2:$P$2,0))</f>
        <v>30</v>
      </c>
      <c r="BX918" s="15" cm="1">
        <f t="array" ref="BX918">INDEX($K:$P,ROW(),MATCH(BX$3,$K$2:$P$2,0))</f>
        <v>30</v>
      </c>
      <c r="BY918" s="15" cm="1">
        <f t="array" ref="BY918">INDEX($K:$P,ROW(),MATCH(BY$3,$K$2:$P$2,0))</f>
        <v>30</v>
      </c>
      <c r="BZ918" s="15" cm="1">
        <f t="array" ref="BZ918">INDEX($K:$P,ROW(),MATCH(BZ$3,$K$2:$P$2,0))</f>
        <v>30</v>
      </c>
      <c r="CA918" s="15" cm="1">
        <f t="array" ref="CA918">INDEX($K:$P,ROW(),MATCH(CA$3,$K$2:$P$2,0))</f>
        <v>30</v>
      </c>
      <c r="CB918" s="15" cm="1">
        <f t="array" ref="CB918">INDEX($K:$P,ROW(),MATCH(CB$3,$K$2:$P$2,0))</f>
        <v>30</v>
      </c>
      <c r="CC918" s="15" cm="1">
        <f t="array" ref="CC918">INDEX($K:$P,ROW(),MATCH(CC$3,$K$2:$P$2,0))</f>
        <v>30</v>
      </c>
      <c r="CD918" s="15" cm="1">
        <f t="array" ref="CD918">INDEX($K:$P,ROW(),MATCH(CD$3,$K$2:$P$2,0))</f>
        <v>30</v>
      </c>
      <c r="CE918" s="15" cm="1">
        <f t="array" ref="CE918">INDEX($K:$P,ROW(),MATCH(CE$3,$K$2:$P$2,0))</f>
        <v>30</v>
      </c>
      <c r="CF918" s="15" cm="1">
        <f t="array" ref="CF918">INDEX($K:$P,ROW(),MATCH(CF$3,$K$2:$P$2,0))</f>
        <v>30</v>
      </c>
      <c r="CG918" s="15" cm="1">
        <f t="array" ref="CG918">INDEX($K:$P,ROW(),MATCH(CG$3,$K$2:$P$2,0))</f>
        <v>30</v>
      </c>
      <c r="CH918" s="15" cm="1">
        <f t="array" ref="CH918">INDEX($K:$P,ROW(),MATCH(CH$3,$K$2:$P$2,0))</f>
        <v>30</v>
      </c>
      <c r="CI918" s="15" cm="1">
        <f t="array" ref="CI918">INDEX($K:$P,ROW(),MATCH(CI$3,$K$2:$P$2,0))</f>
        <v>30</v>
      </c>
      <c r="CJ918" s="15" cm="1">
        <f t="array" ref="CJ918">INDEX($K:$P,ROW(),MATCH(CJ$3,$K$2:$P$2,0))</f>
        <v>30</v>
      </c>
      <c r="CK918" s="15" cm="1">
        <f t="array" ref="CK918">INDEX($K:$P,ROW(),MATCH(CK$3,$K$2:$P$2,0))</f>
        <v>30</v>
      </c>
      <c r="CL918" s="15" cm="1">
        <f t="array" ref="CL918">INDEX($K:$P,ROW(),MATCH(CL$3,$K$2:$P$2,0))</f>
        <v>30</v>
      </c>
      <c r="CN918" s="60"/>
      <c r="CO918" s="15" t="e" cm="1">
        <f t="array" ref="CO918">INDEX($K:$P,ROW(),MATCH(CO$3,$K$2:$P$2,0))</f>
        <v>#N/A</v>
      </c>
      <c r="CP918" s="15" t="e" cm="1">
        <f t="array" ref="CP918">INDEX($K:$P,ROW(),MATCH(CP$3,$K$2:$P$2,0))</f>
        <v>#N/A</v>
      </c>
      <c r="CQ918" s="15" t="e" cm="1">
        <f t="array" ref="CQ918">INDEX($K:$P,ROW(),MATCH(CQ$3,$K$2:$P$2,0))</f>
        <v>#N/A</v>
      </c>
      <c r="CR918" s="15" t="e" cm="1">
        <f t="array" ref="CR918">INDEX($K:$P,ROW(),MATCH(CR$3,$K$2:$P$2,0))</f>
        <v>#N/A</v>
      </c>
      <c r="CS918" s="15" t="e" cm="1">
        <f t="array" ref="CS918">INDEX($K:$P,ROW(),MATCH(CS$3,$K$2:$P$2,0))</f>
        <v>#N/A</v>
      </c>
      <c r="CT918" s="15" t="e" cm="1">
        <f t="array" ref="CT918">INDEX($K:$P,ROW(),MATCH(CT$3,$K$2:$P$2,0))</f>
        <v>#N/A</v>
      </c>
      <c r="CU918" s="15" t="e" cm="1">
        <f t="array" ref="CU918">INDEX($K:$P,ROW(),MATCH(CU$3,$K$2:$P$2,0))</f>
        <v>#N/A</v>
      </c>
      <c r="CV918" s="15" t="e" cm="1">
        <f t="array" ref="CV918">INDEX($K:$P,ROW(),MATCH(CV$3,$K$2:$P$2,0))</f>
        <v>#N/A</v>
      </c>
      <c r="CW918" s="15" t="e" cm="1">
        <f t="array" ref="CW918">INDEX($K:$P,ROW(),MATCH(CW$3,$K$2:$P$2,0))</f>
        <v>#N/A</v>
      </c>
      <c r="CX918" s="15" t="e" cm="1">
        <f t="array" ref="CX918">INDEX($K:$P,ROW(),MATCH(CX$3,$K$2:$P$2,0))</f>
        <v>#N/A</v>
      </c>
      <c r="CY918" s="15" t="e" cm="1">
        <f t="array" ref="CY918">INDEX($K:$P,ROW(),MATCH(CY$3,$K$2:$P$2,0))</f>
        <v>#N/A</v>
      </c>
      <c r="CZ918" s="15" t="e" cm="1">
        <f t="array" ref="CZ918">INDEX($K:$P,ROW(),MATCH(CZ$3,$K$2:$P$2,0))</f>
        <v>#N/A</v>
      </c>
      <c r="DA918" s="15" t="e" cm="1">
        <f t="array" ref="DA918">INDEX($K:$P,ROW(),MATCH(DA$3,$K$2:$P$2,0))</f>
        <v>#N/A</v>
      </c>
      <c r="DB918" s="15" t="e" cm="1">
        <f t="array" ref="DB918">INDEX($K:$P,ROW(),MATCH(DB$3,$K$2:$P$2,0))</f>
        <v>#N/A</v>
      </c>
      <c r="DC918" s="15" t="e" cm="1">
        <f t="array" ref="DC918">INDEX($K:$P,ROW(),MATCH(DC$3,$K$2:$P$2,0))</f>
        <v>#N/A</v>
      </c>
      <c r="DD918" s="15" t="e" cm="1">
        <f t="array" ref="DD918">INDEX($K:$P,ROW(),MATCH(DD$3,$K$2:$P$2,0))</f>
        <v>#N/A</v>
      </c>
      <c r="DE918" s="15" t="e" cm="1">
        <f t="array" ref="DE918">INDEX($K:$P,ROW(),MATCH(DE$3,$K$2:$P$2,0))</f>
        <v>#N/A</v>
      </c>
      <c r="DF918" s="15" t="e" cm="1">
        <f t="array" ref="DF918">INDEX($K:$P,ROW(),MATCH(DF$3,$K$2:$P$2,0))</f>
        <v>#N/A</v>
      </c>
      <c r="DG918" s="15" t="e" cm="1">
        <f t="array" ref="DG918">INDEX($K:$P,ROW(),MATCH(DG$3,$K$2:$P$2,0))</f>
        <v>#N/A</v>
      </c>
      <c r="DH918" s="15" t="e" cm="1">
        <f t="array" ref="DH918">INDEX($K:$P,ROW(),MATCH(DH$3,$K$2:$P$2,0))</f>
        <v>#N/A</v>
      </c>
      <c r="DI918" s="15" t="e" cm="1">
        <f t="array" ref="DI918">INDEX($K:$P,ROW(),MATCH(DI$3,$K$2:$P$2,0))</f>
        <v>#N/A</v>
      </c>
      <c r="DJ918" s="15" t="e" cm="1">
        <f t="array" ref="DJ918">INDEX($K:$P,ROW(),MATCH(DJ$3,$K$2:$P$2,0))</f>
        <v>#N/A</v>
      </c>
      <c r="DK918" s="15" t="e" cm="1">
        <f t="array" ref="DK918">INDEX($K:$P,ROW(),MATCH(DK$3,$K$2:$P$2,0))</f>
        <v>#N/A</v>
      </c>
      <c r="DL918" s="15" t="e" cm="1">
        <f t="array" ref="DL918">INDEX($K:$P,ROW(),MATCH(DL$3,$K$2:$P$2,0))</f>
        <v>#N/A</v>
      </c>
    </row>
    <row r="919" spans="1:116" x14ac:dyDescent="0.35">
      <c r="C919" t="s">
        <v>224</v>
      </c>
      <c r="D919" t="s">
        <v>496</v>
      </c>
      <c r="E919" s="8" t="str">
        <f t="shared" si="1045"/>
        <v>919 WCINV-SSV</v>
      </c>
      <c r="G919" s="95" t="str">
        <f>G921&amp;":"</f>
        <v>Inventory - (Secondary label):</v>
      </c>
      <c r="H919" s="27"/>
      <c r="I919" s="78"/>
      <c r="J919" s="78"/>
      <c r="K919" s="118">
        <f t="shared" ref="K919:P919" ca="1" si="1046">SUMIF($3:$3,K$2,919:919)</f>
        <v>986.30136986301341</v>
      </c>
      <c r="L919" s="118">
        <f t="shared" ca="1" si="1046"/>
        <v>986.30136986301341</v>
      </c>
      <c r="M919" s="118">
        <f t="shared" ca="1" si="1046"/>
        <v>986.30136986301341</v>
      </c>
      <c r="N919" s="118">
        <f t="shared" ca="1" si="1046"/>
        <v>986.30136986301341</v>
      </c>
      <c r="O919" s="118">
        <f t="shared" ca="1" si="1046"/>
        <v>986.30136986301341</v>
      </c>
      <c r="P919" s="118">
        <f t="shared" ca="1" si="1046"/>
        <v>986.30136986301341</v>
      </c>
      <c r="R919" s="33"/>
      <c r="S919" s="118" cm="1">
        <f t="array" aca="1" ref="S919" ca="1">-MIN(S918/365*INDIRECT(S914),R919-INDIRECT(S914))</f>
        <v>82.191780821917803</v>
      </c>
      <c r="T919" s="118" cm="1">
        <f t="array" aca="1" ref="T919" ca="1">-MIN(T918/365*INDIRECT(T914),S919-INDIRECT(T914))</f>
        <v>82.191780821917803</v>
      </c>
      <c r="U919" s="118" cm="1">
        <f t="array" aca="1" ref="U919" ca="1">-MIN(U918/365*INDIRECT(U914),T919-INDIRECT(U914))</f>
        <v>82.191780821917803</v>
      </c>
      <c r="V919" s="118" cm="1">
        <f t="array" aca="1" ref="V919" ca="1">-MIN(V918/365*INDIRECT(V914),U919-INDIRECT(V914))</f>
        <v>82.191780821917803</v>
      </c>
      <c r="W919" s="118" cm="1">
        <f t="array" aca="1" ref="W919" ca="1">-MIN(W918/365*INDIRECT(W914),V919-INDIRECT(W914))</f>
        <v>82.191780821917803</v>
      </c>
      <c r="X919" s="118" cm="1">
        <f t="array" aca="1" ref="X919" ca="1">-MIN(X918/365*INDIRECT(X914),W919-INDIRECT(X914))</f>
        <v>82.191780821917803</v>
      </c>
      <c r="Y919" s="118" cm="1">
        <f t="array" aca="1" ref="Y919" ca="1">-MIN(Y918/365*INDIRECT(Y914),X919-INDIRECT(Y914))</f>
        <v>82.191780821917803</v>
      </c>
      <c r="Z919" s="118" cm="1">
        <f t="array" aca="1" ref="Z919" ca="1">-MIN(Z918/365*INDIRECT(Z914),Y919-INDIRECT(Z914))</f>
        <v>82.191780821917803</v>
      </c>
      <c r="AA919" s="118" cm="1">
        <f t="array" aca="1" ref="AA919" ca="1">-MIN(AA918/365*INDIRECT(AA914),Z919-INDIRECT(AA914))</f>
        <v>82.191780821917803</v>
      </c>
      <c r="AB919" s="118" cm="1">
        <f t="array" aca="1" ref="AB919" ca="1">-MIN(AB918/365*INDIRECT(AB914),AA919-INDIRECT(AB914))</f>
        <v>82.191780821917803</v>
      </c>
      <c r="AC919" s="118" cm="1">
        <f t="array" aca="1" ref="AC919" ca="1">-MIN(AC918/365*INDIRECT(AC914),AB919-INDIRECT(AC914))</f>
        <v>82.191780821917803</v>
      </c>
      <c r="AD919" s="118" cm="1">
        <f t="array" aca="1" ref="AD919" ca="1">-MIN(AD918/365*INDIRECT(AD914),AC919-INDIRECT(AD914))</f>
        <v>82.191780821917803</v>
      </c>
      <c r="AE919" s="118" cm="1">
        <f t="array" aca="1" ref="AE919" ca="1">-MIN(AE918/365*INDIRECT(AE914),AD919-INDIRECT(AE914))</f>
        <v>82.191780821917803</v>
      </c>
      <c r="AF919" s="118" cm="1">
        <f t="array" aca="1" ref="AF919" ca="1">-MIN(AF918/365*INDIRECT(AF914),AE919-INDIRECT(AF914))</f>
        <v>82.191780821917803</v>
      </c>
      <c r="AG919" s="118" cm="1">
        <f t="array" aca="1" ref="AG919" ca="1">-MIN(AG918/365*INDIRECT(AG914),AF919-INDIRECT(AG914))</f>
        <v>82.191780821917803</v>
      </c>
      <c r="AH919" s="118" cm="1">
        <f t="array" aca="1" ref="AH919" ca="1">-MIN(AH918/365*INDIRECT(AH914),AG919-INDIRECT(AH914))</f>
        <v>82.191780821917803</v>
      </c>
      <c r="AI919" s="118" cm="1">
        <f t="array" aca="1" ref="AI919" ca="1">-MIN(AI918/365*INDIRECT(AI914),AH919-INDIRECT(AI914))</f>
        <v>82.191780821917803</v>
      </c>
      <c r="AJ919" s="118" cm="1">
        <f t="array" aca="1" ref="AJ919" ca="1">-MIN(AJ918/365*INDIRECT(AJ914),AI919-INDIRECT(AJ914))</f>
        <v>82.191780821917803</v>
      </c>
      <c r="AK919" s="118" cm="1">
        <f t="array" aca="1" ref="AK919" ca="1">-MIN(AK918/365*INDIRECT(AK914),AJ919-INDIRECT(AK914))</f>
        <v>82.191780821917803</v>
      </c>
      <c r="AL919" s="118" cm="1">
        <f t="array" aca="1" ref="AL919" ca="1">-MIN(AL918/365*INDIRECT(AL914),AK919-INDIRECT(AL914))</f>
        <v>82.191780821917803</v>
      </c>
      <c r="AM919" s="118" cm="1">
        <f t="array" aca="1" ref="AM919" ca="1">-MIN(AM918/365*INDIRECT(AM914),AL919-INDIRECT(AM914))</f>
        <v>82.191780821917803</v>
      </c>
      <c r="AN919" s="118" cm="1">
        <f t="array" aca="1" ref="AN919" ca="1">-MIN(AN918/365*INDIRECT(AN914),AM919-INDIRECT(AN914))</f>
        <v>82.191780821917803</v>
      </c>
      <c r="AO919" s="118" cm="1">
        <f t="array" aca="1" ref="AO919" ca="1">-MIN(AO918/365*INDIRECT(AO914),AN919-INDIRECT(AO914))</f>
        <v>82.191780821917803</v>
      </c>
      <c r="AP919" s="118" cm="1">
        <f t="array" aca="1" ref="AP919" ca="1">-MIN(AP918/365*INDIRECT(AP914),AO919-INDIRECT(AP914))</f>
        <v>82.191780821917803</v>
      </c>
      <c r="AQ919" s="118" cm="1">
        <f t="array" aca="1" ref="AQ919" ca="1">-MIN(AQ918/365*INDIRECT(AQ914),AP919-INDIRECT(AQ914))</f>
        <v>82.191780821917803</v>
      </c>
      <c r="AR919" s="118" cm="1">
        <f t="array" aca="1" ref="AR919" ca="1">-MIN(AR918/365*INDIRECT(AR914),AQ919-INDIRECT(AR914))</f>
        <v>82.191780821917803</v>
      </c>
      <c r="AS919" s="118" cm="1">
        <f t="array" aca="1" ref="AS919" ca="1">-MIN(AS918/365*INDIRECT(AS914),AR919-INDIRECT(AS914))</f>
        <v>82.191780821917803</v>
      </c>
      <c r="AT919" s="118" cm="1">
        <f t="array" aca="1" ref="AT919" ca="1">-MIN(AT918/365*INDIRECT(AT914),AS919-INDIRECT(AT914))</f>
        <v>82.191780821917803</v>
      </c>
      <c r="AU919" s="118" cm="1">
        <f t="array" aca="1" ref="AU919" ca="1">-MIN(AU918/365*INDIRECT(AU914),AT919-INDIRECT(AU914))</f>
        <v>82.191780821917803</v>
      </c>
      <c r="AV919" s="118" cm="1">
        <f t="array" aca="1" ref="AV919" ca="1">-MIN(AV918/365*INDIRECT(AV914),AU919-INDIRECT(AV914))</f>
        <v>82.191780821917803</v>
      </c>
      <c r="AW919" s="118" cm="1">
        <f t="array" aca="1" ref="AW919" ca="1">-MIN(AW918/365*INDIRECT(AW914),AV919-INDIRECT(AW914))</f>
        <v>82.191780821917803</v>
      </c>
      <c r="AX919" s="118" cm="1">
        <f t="array" aca="1" ref="AX919" ca="1">-MIN(AX918/365*INDIRECT(AX914),AW919-INDIRECT(AX914))</f>
        <v>82.191780821917803</v>
      </c>
      <c r="AY919" s="118" cm="1">
        <f t="array" aca="1" ref="AY919" ca="1">-MIN(AY918/365*INDIRECT(AY914),AX919-INDIRECT(AY914))</f>
        <v>82.191780821917803</v>
      </c>
      <c r="AZ919" s="118" cm="1">
        <f t="array" aca="1" ref="AZ919" ca="1">-MIN(AZ918/365*INDIRECT(AZ914),AY919-INDIRECT(AZ914))</f>
        <v>82.191780821917803</v>
      </c>
      <c r="BA919" s="118" cm="1">
        <f t="array" aca="1" ref="BA919" ca="1">-MIN(BA918/365*INDIRECT(BA914),AZ919-INDIRECT(BA914))</f>
        <v>82.191780821917803</v>
      </c>
      <c r="BB919" s="118" cm="1">
        <f t="array" aca="1" ref="BB919" ca="1">-MIN(BB918/365*INDIRECT(BB914),BA919-INDIRECT(BB914))</f>
        <v>82.191780821917803</v>
      </c>
      <c r="BC919" s="118" cm="1">
        <f t="array" aca="1" ref="BC919" ca="1">-MIN(BC918/365*INDIRECT(BC914),BB919-INDIRECT(BC914))</f>
        <v>82.191780821917803</v>
      </c>
      <c r="BD919" s="118" cm="1">
        <f t="array" aca="1" ref="BD919" ca="1">-MIN(BD918/365*INDIRECT(BD914),BC919-INDIRECT(BD914))</f>
        <v>82.191780821917803</v>
      </c>
      <c r="BE919" s="118" cm="1">
        <f t="array" aca="1" ref="BE919" ca="1">-MIN(BE918/365*INDIRECT(BE914),BD919-INDIRECT(BE914))</f>
        <v>82.191780821917803</v>
      </c>
      <c r="BF919" s="118" cm="1">
        <f t="array" aca="1" ref="BF919" ca="1">-MIN(BF918/365*INDIRECT(BF914),BE919-INDIRECT(BF914))</f>
        <v>82.191780821917803</v>
      </c>
      <c r="BG919" s="118" cm="1">
        <f t="array" aca="1" ref="BG919" ca="1">-MIN(BG918/365*INDIRECT(BG914),BF919-INDIRECT(BG914))</f>
        <v>82.191780821917803</v>
      </c>
      <c r="BH919" s="118" cm="1">
        <f t="array" aca="1" ref="BH919" ca="1">-MIN(BH918/365*INDIRECT(BH914),BG919-INDIRECT(BH914))</f>
        <v>82.191780821917803</v>
      </c>
      <c r="BI919" s="118" cm="1">
        <f t="array" aca="1" ref="BI919" ca="1">-MIN(BI918/365*INDIRECT(BI914),BH919-INDIRECT(BI914))</f>
        <v>82.191780821917803</v>
      </c>
      <c r="BJ919" s="118" cm="1">
        <f t="array" aca="1" ref="BJ919" ca="1">-MIN(BJ918/365*INDIRECT(BJ914),BI919-INDIRECT(BJ914))</f>
        <v>82.191780821917803</v>
      </c>
      <c r="BK919" s="118" cm="1">
        <f t="array" aca="1" ref="BK919" ca="1">-MIN(BK918/365*INDIRECT(BK914),BJ919-INDIRECT(BK914))</f>
        <v>82.191780821917803</v>
      </c>
      <c r="BL919" s="118" cm="1">
        <f t="array" aca="1" ref="BL919" ca="1">-MIN(BL918/365*INDIRECT(BL914),BK919-INDIRECT(BL914))</f>
        <v>82.191780821917803</v>
      </c>
      <c r="BM919" s="118" cm="1">
        <f t="array" aca="1" ref="BM919" ca="1">-MIN(BM918/365*INDIRECT(BM914),BL919-INDIRECT(BM914))</f>
        <v>82.191780821917803</v>
      </c>
      <c r="BN919" s="118" cm="1">
        <f t="array" aca="1" ref="BN919" ca="1">-MIN(BN918/365*INDIRECT(BN914),BM919-INDIRECT(BN914))</f>
        <v>82.191780821917803</v>
      </c>
      <c r="BO919" s="118" cm="1">
        <f t="array" aca="1" ref="BO919" ca="1">-MIN(BO918/365*INDIRECT(BO914),BN919-INDIRECT(BO914))</f>
        <v>82.191780821917803</v>
      </c>
      <c r="BP919" s="118" cm="1">
        <f t="array" aca="1" ref="BP919" ca="1">-MIN(BP918/365*INDIRECT(BP914),BO919-INDIRECT(BP914))</f>
        <v>82.191780821917803</v>
      </c>
      <c r="BQ919" s="118" cm="1">
        <f t="array" aca="1" ref="BQ919" ca="1">-MIN(BQ918/365*INDIRECT(BQ914),BP919-INDIRECT(BQ914))</f>
        <v>82.191780821917803</v>
      </c>
      <c r="BR919" s="118" cm="1">
        <f t="array" aca="1" ref="BR919" ca="1">-MIN(BR918/365*INDIRECT(BR914),BQ919-INDIRECT(BR914))</f>
        <v>82.191780821917803</v>
      </c>
      <c r="BS919" s="118" cm="1">
        <f t="array" aca="1" ref="BS919" ca="1">-MIN(BS918/365*INDIRECT(BS914),BR919-INDIRECT(BS914))</f>
        <v>82.191780821917803</v>
      </c>
      <c r="BT919" s="118" cm="1">
        <f t="array" aca="1" ref="BT919" ca="1">-MIN(BT918/365*INDIRECT(BT914),BS919-INDIRECT(BT914))</f>
        <v>82.191780821917803</v>
      </c>
      <c r="BU919" s="118" cm="1">
        <f t="array" aca="1" ref="BU919" ca="1">-MIN(BU918/365*INDIRECT(BU914),BT919-INDIRECT(BU914))</f>
        <v>82.191780821917803</v>
      </c>
      <c r="BV919" s="118" cm="1">
        <f t="array" aca="1" ref="BV919" ca="1">-MIN(BV918/365*INDIRECT(BV914),BU919-INDIRECT(BV914))</f>
        <v>82.191780821917803</v>
      </c>
      <c r="BW919" s="118" cm="1">
        <f t="array" aca="1" ref="BW919" ca="1">-MIN(BW918/365*INDIRECT(BW914),BV919-INDIRECT(BW914))</f>
        <v>82.191780821917803</v>
      </c>
      <c r="BX919" s="118" cm="1">
        <f t="array" aca="1" ref="BX919" ca="1">-MIN(BX918/365*INDIRECT(BX914),BW919-INDIRECT(BX914))</f>
        <v>82.191780821917803</v>
      </c>
      <c r="BY919" s="118" cm="1">
        <f t="array" aca="1" ref="BY919" ca="1">-MIN(BY918/365*INDIRECT(BY914),BX919-INDIRECT(BY914))</f>
        <v>82.191780821917803</v>
      </c>
      <c r="BZ919" s="118" cm="1">
        <f t="array" aca="1" ref="BZ919" ca="1">-MIN(BZ918/365*INDIRECT(BZ914),BY919-INDIRECT(BZ914))</f>
        <v>82.191780821917803</v>
      </c>
      <c r="CA919" s="118" cm="1">
        <f t="array" aca="1" ref="CA919" ca="1">-MIN(CA918/365*INDIRECT(CA914),BZ919-INDIRECT(CA914))</f>
        <v>82.191780821917803</v>
      </c>
      <c r="CB919" s="118" cm="1">
        <f t="array" aca="1" ref="CB919" ca="1">-MIN(CB918/365*INDIRECT(CB914),CA919-INDIRECT(CB914))</f>
        <v>82.191780821917803</v>
      </c>
      <c r="CC919" s="118" cm="1">
        <f t="array" aca="1" ref="CC919" ca="1">-MIN(CC918/365*INDIRECT(CC914),CB919-INDIRECT(CC914))</f>
        <v>82.191780821917803</v>
      </c>
      <c r="CD919" s="118" cm="1">
        <f t="array" aca="1" ref="CD919" ca="1">-MIN(CD918/365*INDIRECT(CD914),CC919-INDIRECT(CD914))</f>
        <v>82.191780821917803</v>
      </c>
      <c r="CE919" s="118" cm="1">
        <f t="array" aca="1" ref="CE919" ca="1">-MIN(CE918/365*INDIRECT(CE914),CD919-INDIRECT(CE914))</f>
        <v>82.191780821917803</v>
      </c>
      <c r="CF919" s="118" cm="1">
        <f t="array" aca="1" ref="CF919" ca="1">-MIN(CF918/365*INDIRECT(CF914),CE919-INDIRECT(CF914))</f>
        <v>82.191780821917803</v>
      </c>
      <c r="CG919" s="118" cm="1">
        <f t="array" aca="1" ref="CG919" ca="1">-MIN(CG918/365*INDIRECT(CG914),CF919-INDIRECT(CG914))</f>
        <v>82.191780821917803</v>
      </c>
      <c r="CH919" s="118" cm="1">
        <f t="array" aca="1" ref="CH919" ca="1">-MIN(CH918/365*INDIRECT(CH914),CG919-INDIRECT(CH914))</f>
        <v>82.191780821917803</v>
      </c>
      <c r="CI919" s="118" cm="1">
        <f t="array" aca="1" ref="CI919" ca="1">-MIN(CI918/365*INDIRECT(CI914),CH919-INDIRECT(CI914))</f>
        <v>82.191780821917803</v>
      </c>
      <c r="CJ919" s="118" cm="1">
        <f t="array" aca="1" ref="CJ919" ca="1">-MIN(CJ918/365*INDIRECT(CJ914),CI919-INDIRECT(CJ914))</f>
        <v>82.191780821917803</v>
      </c>
      <c r="CK919" s="118" cm="1">
        <f t="array" aca="1" ref="CK919" ca="1">-MIN(CK918/365*INDIRECT(CK914),CJ919-INDIRECT(CK914))</f>
        <v>82.191780821917803</v>
      </c>
      <c r="CL919" s="118" cm="1">
        <f t="array" aca="1" ref="CL919" ca="1">-MIN(CL918/365*INDIRECT(CL914),CK919-INDIRECT(CL914))</f>
        <v>82.191780821917803</v>
      </c>
      <c r="CN919" s="78"/>
      <c r="CO919" s="118" t="e" cm="1">
        <f t="array" aca="1" ref="CO919" ca="1">-MIN(CO918/365*INDIRECT(CO914),CN919-INDIRECT(CO914))</f>
        <v>#N/A</v>
      </c>
      <c r="CP919" s="118" t="e" cm="1">
        <f t="array" aca="1" ref="CP919" ca="1">-MIN(CP918/365*INDIRECT(CP914),CO919-INDIRECT(CP914))</f>
        <v>#N/A</v>
      </c>
      <c r="CQ919" s="118" t="e" cm="1">
        <f t="array" aca="1" ref="CQ919" ca="1">-MIN(CQ918/365*INDIRECT(CQ914),CP919-INDIRECT(CQ914))</f>
        <v>#N/A</v>
      </c>
      <c r="CR919" s="118" t="e" cm="1">
        <f t="array" aca="1" ref="CR919" ca="1">-MIN(CR918/365*INDIRECT(CR914),CQ919-INDIRECT(CR914))</f>
        <v>#N/A</v>
      </c>
      <c r="CS919" s="118" t="e" cm="1">
        <f t="array" aca="1" ref="CS919" ca="1">-MIN(CS918/365*INDIRECT(CS914),CR919-INDIRECT(CS914))</f>
        <v>#N/A</v>
      </c>
      <c r="CT919" s="118" t="e" cm="1">
        <f t="array" aca="1" ref="CT919" ca="1">-MIN(CT918/365*INDIRECT(CT914),CS919-INDIRECT(CT914))</f>
        <v>#N/A</v>
      </c>
      <c r="CU919" s="118" t="e" cm="1">
        <f t="array" aca="1" ref="CU919" ca="1">-MIN(CU918/365*INDIRECT(CU914),CT919-INDIRECT(CU914))</f>
        <v>#N/A</v>
      </c>
      <c r="CV919" s="118" t="e" cm="1">
        <f t="array" aca="1" ref="CV919" ca="1">-MIN(CV918/365*INDIRECT(CV914),CU919-INDIRECT(CV914))</f>
        <v>#N/A</v>
      </c>
      <c r="CW919" s="118" t="e" cm="1">
        <f t="array" aca="1" ref="CW919" ca="1">-MIN(CW918/365*INDIRECT(CW914),CV919-INDIRECT(CW914))</f>
        <v>#N/A</v>
      </c>
      <c r="CX919" s="118" t="e" cm="1">
        <f t="array" aca="1" ref="CX919" ca="1">-MIN(CX918/365*INDIRECT(CX914),CW919-INDIRECT(CX914))</f>
        <v>#N/A</v>
      </c>
      <c r="CY919" s="118" t="e" cm="1">
        <f t="array" aca="1" ref="CY919" ca="1">-MIN(CY918/365*INDIRECT(CY914),CX919-INDIRECT(CY914))</f>
        <v>#N/A</v>
      </c>
      <c r="CZ919" s="118" t="e" cm="1">
        <f t="array" aca="1" ref="CZ919" ca="1">-MIN(CZ918/365*INDIRECT(CZ914),CY919-INDIRECT(CZ914))</f>
        <v>#N/A</v>
      </c>
      <c r="DA919" s="118" t="e" cm="1">
        <f t="array" aca="1" ref="DA919" ca="1">-MIN(DA918/365*INDIRECT(DA914),CZ919-INDIRECT(DA914))</f>
        <v>#N/A</v>
      </c>
      <c r="DB919" s="118" t="e" cm="1">
        <f t="array" aca="1" ref="DB919" ca="1">-MIN(DB918/365*INDIRECT(DB914),DA919-INDIRECT(DB914))</f>
        <v>#N/A</v>
      </c>
      <c r="DC919" s="118" t="e" cm="1">
        <f t="array" aca="1" ref="DC919" ca="1">-MIN(DC918/365*INDIRECT(DC914),DB919-INDIRECT(DC914))</f>
        <v>#N/A</v>
      </c>
      <c r="DD919" s="118" t="e" cm="1">
        <f t="array" aca="1" ref="DD919" ca="1">-MIN(DD918/365*INDIRECT(DD914),DC919-INDIRECT(DD914))</f>
        <v>#N/A</v>
      </c>
      <c r="DE919" s="118" t="e" cm="1">
        <f t="array" aca="1" ref="DE919" ca="1">-MIN(DE918/365*INDIRECT(DE914),DD919-INDIRECT(DE914))</f>
        <v>#N/A</v>
      </c>
      <c r="DF919" s="118" t="e" cm="1">
        <f t="array" aca="1" ref="DF919" ca="1">-MIN(DF918/365*INDIRECT(DF914),DE919-INDIRECT(DF914))</f>
        <v>#N/A</v>
      </c>
      <c r="DG919" s="118" t="e" cm="1">
        <f t="array" aca="1" ref="DG919" ca="1">-MIN(DG918/365*INDIRECT(DG914),DF919-INDIRECT(DG914))</f>
        <v>#N/A</v>
      </c>
      <c r="DH919" s="118" t="e" cm="1">
        <f t="array" aca="1" ref="DH919" ca="1">-MIN(DH918/365*INDIRECT(DH914),DG919-INDIRECT(DH914))</f>
        <v>#N/A</v>
      </c>
      <c r="DI919" s="118" t="e" cm="1">
        <f t="array" aca="1" ref="DI919" ca="1">-MIN(DI918/365*INDIRECT(DI914),DH919-INDIRECT(DI914))</f>
        <v>#N/A</v>
      </c>
      <c r="DJ919" s="118" t="e" cm="1">
        <f t="array" aca="1" ref="DJ919" ca="1">-MIN(DJ918/365*INDIRECT(DJ914),DI919-INDIRECT(DJ914))</f>
        <v>#N/A</v>
      </c>
      <c r="DK919" s="118" t="e" cm="1">
        <f t="array" aca="1" ref="DK919" ca="1">-MIN(DK918/365*INDIRECT(DK914),DJ919-INDIRECT(DK914))</f>
        <v>#N/A</v>
      </c>
      <c r="DL919" s="118" t="e" cm="1">
        <f t="array" aca="1" ref="DL919" ca="1">-MIN(DL918/365*INDIRECT(DL914),DK919-INDIRECT(DL914))</f>
        <v>#N/A</v>
      </c>
    </row>
    <row r="920" spans="1:116" x14ac:dyDescent="0.35">
      <c r="B920" t="s">
        <v>244</v>
      </c>
      <c r="D920" t="s">
        <v>496</v>
      </c>
      <c r="E920" s="8" t="str">
        <f t="shared" ref="E920:E930" si="1047">ROW()&amp;" "&amp;D920</f>
        <v>920 WCINV-SSV</v>
      </c>
      <c r="G920" s="145" t="s">
        <v>238</v>
      </c>
      <c r="H920" s="27"/>
      <c r="I920" s="78"/>
      <c r="J920" s="78"/>
      <c r="K920" s="33"/>
      <c r="L920" s="33"/>
      <c r="M920" s="33"/>
      <c r="N920" s="33"/>
      <c r="O920" s="33"/>
      <c r="P920" s="33"/>
      <c r="R920" s="33"/>
      <c r="S920" s="33"/>
      <c r="T920" s="33"/>
      <c r="U920" s="33"/>
      <c r="V920" s="33"/>
      <c r="W920" s="33"/>
      <c r="X920" s="33"/>
      <c r="Y920" s="33"/>
      <c r="Z920" s="33"/>
      <c r="AA920" s="33"/>
      <c r="AB920" s="33"/>
      <c r="AC920" s="33"/>
      <c r="AD920" s="33"/>
      <c r="AE920" s="33"/>
      <c r="AF920" s="33"/>
      <c r="AG920" s="33"/>
      <c r="AH920" s="33"/>
      <c r="AI920" s="33"/>
      <c r="AJ920" s="33"/>
      <c r="AK920" s="33"/>
      <c r="AL920" s="33"/>
      <c r="AM920" s="33"/>
      <c r="AN920" s="33"/>
      <c r="AO920" s="33"/>
      <c r="AP920" s="33"/>
      <c r="AQ920" s="33"/>
      <c r="AR920" s="33"/>
      <c r="AS920" s="33"/>
      <c r="AT920" s="33"/>
      <c r="AU920" s="33"/>
      <c r="AV920" s="33"/>
      <c r="AW920" s="33"/>
      <c r="AX920" s="33"/>
      <c r="AY920" s="33"/>
      <c r="AZ920" s="33"/>
      <c r="BA920" s="33"/>
      <c r="BB920" s="33"/>
      <c r="BC920" s="33"/>
      <c r="BD920" s="33"/>
      <c r="BE920" s="33"/>
      <c r="BF920" s="33"/>
      <c r="BG920" s="33"/>
      <c r="BH920" s="33"/>
      <c r="BI920" s="33"/>
      <c r="BJ920" s="33"/>
      <c r="BK920" s="33"/>
      <c r="BL920" s="33"/>
      <c r="BM920" s="33"/>
      <c r="BN920" s="33"/>
      <c r="BO920" s="33"/>
      <c r="BP920" s="33"/>
      <c r="BQ920" s="33"/>
      <c r="BR920" s="33"/>
      <c r="BS920" s="33"/>
      <c r="BT920" s="33"/>
      <c r="BU920" s="33"/>
      <c r="BV920" s="33"/>
      <c r="BW920" s="33"/>
      <c r="BX920" s="33"/>
      <c r="BY920" s="33"/>
      <c r="BZ920" s="33"/>
      <c r="CA920" s="33"/>
      <c r="CB920" s="33"/>
      <c r="CC920" s="33"/>
      <c r="CD920" s="33"/>
      <c r="CE920" s="33"/>
      <c r="CF920" s="33"/>
      <c r="CG920" s="33"/>
      <c r="CH920" s="33"/>
      <c r="CI920" s="33"/>
      <c r="CJ920" s="33"/>
      <c r="CK920" s="33"/>
      <c r="CL920" s="33"/>
      <c r="CN920" s="78"/>
      <c r="CO920" s="33"/>
      <c r="CP920" s="33"/>
      <c r="CQ920" s="33"/>
      <c r="CR920" s="33"/>
      <c r="CS920" s="33"/>
      <c r="CT920" s="33"/>
      <c r="CU920" s="33"/>
      <c r="CV920" s="33"/>
      <c r="CW920" s="33"/>
      <c r="CX920" s="33"/>
      <c r="CY920" s="33"/>
      <c r="CZ920" s="33"/>
      <c r="DA920" s="33"/>
      <c r="DB920" s="33"/>
      <c r="DC920" s="33"/>
      <c r="DD920" s="33"/>
      <c r="DE920" s="33"/>
      <c r="DF920" s="33"/>
      <c r="DG920" s="33"/>
      <c r="DH920" s="33"/>
      <c r="DI920" s="33"/>
      <c r="DJ920" s="33"/>
      <c r="DK920" s="33"/>
      <c r="DL920" s="33"/>
    </row>
    <row r="921" spans="1:116" x14ac:dyDescent="0.35">
      <c r="C921" t="s">
        <v>234</v>
      </c>
      <c r="D921" t="s">
        <v>496</v>
      </c>
      <c r="E921" s="8" t="str">
        <f t="shared" si="1047"/>
        <v>921 WCINV-SSV</v>
      </c>
      <c r="G921" s="126" t="str">
        <f>"Inventory - "&amp;G914</f>
        <v>Inventory - (Secondary label)</v>
      </c>
      <c r="K921" s="33">
        <f t="shared" ref="K921:P921" ca="1" si="1048">SUMIF($3:$3,K$2,921:921)</f>
        <v>-82.191780821917803</v>
      </c>
      <c r="L921" s="33">
        <f t="shared" ca="1" si="1048"/>
        <v>0</v>
      </c>
      <c r="M921" s="33">
        <f t="shared" ca="1" si="1048"/>
        <v>0</v>
      </c>
      <c r="N921" s="33">
        <f t="shared" ca="1" si="1048"/>
        <v>0</v>
      </c>
      <c r="O921" s="33">
        <f t="shared" ca="1" si="1048"/>
        <v>0</v>
      </c>
      <c r="P921" s="33">
        <f t="shared" ca="1" si="1048"/>
        <v>0</v>
      </c>
      <c r="R921" s="33"/>
      <c r="S921" s="33">
        <f t="shared" ref="S921:AX921" ca="1" si="1049">R919-S919</f>
        <v>-82.191780821917803</v>
      </c>
      <c r="T921" s="33">
        <f t="shared" ca="1" si="1049"/>
        <v>0</v>
      </c>
      <c r="U921" s="33">
        <f t="shared" ca="1" si="1049"/>
        <v>0</v>
      </c>
      <c r="V921" s="33">
        <f t="shared" ca="1" si="1049"/>
        <v>0</v>
      </c>
      <c r="W921" s="33">
        <f t="shared" ca="1" si="1049"/>
        <v>0</v>
      </c>
      <c r="X921" s="33">
        <f t="shared" ca="1" si="1049"/>
        <v>0</v>
      </c>
      <c r="Y921" s="33">
        <f t="shared" ca="1" si="1049"/>
        <v>0</v>
      </c>
      <c r="Z921" s="33">
        <f t="shared" ca="1" si="1049"/>
        <v>0</v>
      </c>
      <c r="AA921" s="33">
        <f t="shared" ca="1" si="1049"/>
        <v>0</v>
      </c>
      <c r="AB921" s="33">
        <f t="shared" ca="1" si="1049"/>
        <v>0</v>
      </c>
      <c r="AC921" s="33">
        <f t="shared" ca="1" si="1049"/>
        <v>0</v>
      </c>
      <c r="AD921" s="33">
        <f t="shared" ca="1" si="1049"/>
        <v>0</v>
      </c>
      <c r="AE921" s="33">
        <f t="shared" ca="1" si="1049"/>
        <v>0</v>
      </c>
      <c r="AF921" s="33">
        <f t="shared" ca="1" si="1049"/>
        <v>0</v>
      </c>
      <c r="AG921" s="33">
        <f t="shared" ca="1" si="1049"/>
        <v>0</v>
      </c>
      <c r="AH921" s="33">
        <f t="shared" ca="1" si="1049"/>
        <v>0</v>
      </c>
      <c r="AI921" s="33">
        <f t="shared" ca="1" si="1049"/>
        <v>0</v>
      </c>
      <c r="AJ921" s="33">
        <f t="shared" ca="1" si="1049"/>
        <v>0</v>
      </c>
      <c r="AK921" s="33">
        <f t="shared" ca="1" si="1049"/>
        <v>0</v>
      </c>
      <c r="AL921" s="33">
        <f t="shared" ca="1" si="1049"/>
        <v>0</v>
      </c>
      <c r="AM921" s="33">
        <f t="shared" ca="1" si="1049"/>
        <v>0</v>
      </c>
      <c r="AN921" s="33">
        <f t="shared" ca="1" si="1049"/>
        <v>0</v>
      </c>
      <c r="AO921" s="33">
        <f t="shared" ca="1" si="1049"/>
        <v>0</v>
      </c>
      <c r="AP921" s="33">
        <f t="shared" ca="1" si="1049"/>
        <v>0</v>
      </c>
      <c r="AQ921" s="33">
        <f t="shared" ca="1" si="1049"/>
        <v>0</v>
      </c>
      <c r="AR921" s="33">
        <f t="shared" ca="1" si="1049"/>
        <v>0</v>
      </c>
      <c r="AS921" s="33">
        <f t="shared" ca="1" si="1049"/>
        <v>0</v>
      </c>
      <c r="AT921" s="33">
        <f t="shared" ca="1" si="1049"/>
        <v>0</v>
      </c>
      <c r="AU921" s="33">
        <f t="shared" ca="1" si="1049"/>
        <v>0</v>
      </c>
      <c r="AV921" s="33">
        <f t="shared" ca="1" si="1049"/>
        <v>0</v>
      </c>
      <c r="AW921" s="33">
        <f t="shared" ca="1" si="1049"/>
        <v>0</v>
      </c>
      <c r="AX921" s="33">
        <f t="shared" ca="1" si="1049"/>
        <v>0</v>
      </c>
      <c r="AY921" s="33">
        <f t="shared" ref="AY921:CD921" ca="1" si="1050">AX919-AY919</f>
        <v>0</v>
      </c>
      <c r="AZ921" s="33">
        <f t="shared" ca="1" si="1050"/>
        <v>0</v>
      </c>
      <c r="BA921" s="33">
        <f t="shared" ca="1" si="1050"/>
        <v>0</v>
      </c>
      <c r="BB921" s="33">
        <f t="shared" ca="1" si="1050"/>
        <v>0</v>
      </c>
      <c r="BC921" s="33">
        <f t="shared" ca="1" si="1050"/>
        <v>0</v>
      </c>
      <c r="BD921" s="33">
        <f t="shared" ca="1" si="1050"/>
        <v>0</v>
      </c>
      <c r="BE921" s="33">
        <f t="shared" ca="1" si="1050"/>
        <v>0</v>
      </c>
      <c r="BF921" s="33">
        <f t="shared" ca="1" si="1050"/>
        <v>0</v>
      </c>
      <c r="BG921" s="33">
        <f t="shared" ca="1" si="1050"/>
        <v>0</v>
      </c>
      <c r="BH921" s="33">
        <f t="shared" ca="1" si="1050"/>
        <v>0</v>
      </c>
      <c r="BI921" s="33">
        <f t="shared" ca="1" si="1050"/>
        <v>0</v>
      </c>
      <c r="BJ921" s="33">
        <f t="shared" ca="1" si="1050"/>
        <v>0</v>
      </c>
      <c r="BK921" s="33">
        <f t="shared" ca="1" si="1050"/>
        <v>0</v>
      </c>
      <c r="BL921" s="33">
        <f t="shared" ca="1" si="1050"/>
        <v>0</v>
      </c>
      <c r="BM921" s="33">
        <f t="shared" ca="1" si="1050"/>
        <v>0</v>
      </c>
      <c r="BN921" s="33">
        <f t="shared" ca="1" si="1050"/>
        <v>0</v>
      </c>
      <c r="BO921" s="33">
        <f t="shared" ca="1" si="1050"/>
        <v>0</v>
      </c>
      <c r="BP921" s="33">
        <f t="shared" ca="1" si="1050"/>
        <v>0</v>
      </c>
      <c r="BQ921" s="33">
        <f t="shared" ca="1" si="1050"/>
        <v>0</v>
      </c>
      <c r="BR921" s="33">
        <f t="shared" ca="1" si="1050"/>
        <v>0</v>
      </c>
      <c r="BS921" s="33">
        <f t="shared" ca="1" si="1050"/>
        <v>0</v>
      </c>
      <c r="BT921" s="33">
        <f t="shared" ca="1" si="1050"/>
        <v>0</v>
      </c>
      <c r="BU921" s="33">
        <f t="shared" ca="1" si="1050"/>
        <v>0</v>
      </c>
      <c r="BV921" s="33">
        <f t="shared" ca="1" si="1050"/>
        <v>0</v>
      </c>
      <c r="BW921" s="33">
        <f t="shared" ca="1" si="1050"/>
        <v>0</v>
      </c>
      <c r="BX921" s="33">
        <f t="shared" ca="1" si="1050"/>
        <v>0</v>
      </c>
      <c r="BY921" s="33">
        <f t="shared" ca="1" si="1050"/>
        <v>0</v>
      </c>
      <c r="BZ921" s="33">
        <f t="shared" ca="1" si="1050"/>
        <v>0</v>
      </c>
      <c r="CA921" s="33">
        <f t="shared" ca="1" si="1050"/>
        <v>0</v>
      </c>
      <c r="CB921" s="33">
        <f t="shared" ca="1" si="1050"/>
        <v>0</v>
      </c>
      <c r="CC921" s="33">
        <f t="shared" ca="1" si="1050"/>
        <v>0</v>
      </c>
      <c r="CD921" s="33">
        <f t="shared" ca="1" si="1050"/>
        <v>0</v>
      </c>
      <c r="CE921" s="33">
        <f t="shared" ref="CE921:CL921" ca="1" si="1051">CD919-CE919</f>
        <v>0</v>
      </c>
      <c r="CF921" s="33">
        <f t="shared" ca="1" si="1051"/>
        <v>0</v>
      </c>
      <c r="CG921" s="33">
        <f t="shared" ca="1" si="1051"/>
        <v>0</v>
      </c>
      <c r="CH921" s="33">
        <f t="shared" ca="1" si="1051"/>
        <v>0</v>
      </c>
      <c r="CI921" s="33">
        <f t="shared" ca="1" si="1051"/>
        <v>0</v>
      </c>
      <c r="CJ921" s="33">
        <f t="shared" ca="1" si="1051"/>
        <v>0</v>
      </c>
      <c r="CK921" s="33">
        <f t="shared" ca="1" si="1051"/>
        <v>0</v>
      </c>
      <c r="CL921" s="33">
        <f t="shared" ca="1" si="1051"/>
        <v>0</v>
      </c>
      <c r="CO921" s="33" t="e">
        <f t="shared" ref="CO921:DL921" ca="1" si="1052">CN919-CO919</f>
        <v>#N/A</v>
      </c>
      <c r="CP921" s="33" t="e">
        <f t="shared" ca="1" si="1052"/>
        <v>#N/A</v>
      </c>
      <c r="CQ921" s="33" t="e">
        <f t="shared" ca="1" si="1052"/>
        <v>#N/A</v>
      </c>
      <c r="CR921" s="33" t="e">
        <f t="shared" ca="1" si="1052"/>
        <v>#N/A</v>
      </c>
      <c r="CS921" s="33" t="e">
        <f t="shared" ca="1" si="1052"/>
        <v>#N/A</v>
      </c>
      <c r="CT921" s="33" t="e">
        <f t="shared" ca="1" si="1052"/>
        <v>#N/A</v>
      </c>
      <c r="CU921" s="33" t="e">
        <f t="shared" ca="1" si="1052"/>
        <v>#N/A</v>
      </c>
      <c r="CV921" s="33" t="e">
        <f t="shared" ca="1" si="1052"/>
        <v>#N/A</v>
      </c>
      <c r="CW921" s="33" t="e">
        <f t="shared" ca="1" si="1052"/>
        <v>#N/A</v>
      </c>
      <c r="CX921" s="33" t="e">
        <f t="shared" ca="1" si="1052"/>
        <v>#N/A</v>
      </c>
      <c r="CY921" s="33" t="e">
        <f t="shared" ca="1" si="1052"/>
        <v>#N/A</v>
      </c>
      <c r="CZ921" s="33" t="e">
        <f t="shared" ca="1" si="1052"/>
        <v>#N/A</v>
      </c>
      <c r="DA921" s="33" t="e">
        <f t="shared" ca="1" si="1052"/>
        <v>#N/A</v>
      </c>
      <c r="DB921" s="33" t="e">
        <f t="shared" ca="1" si="1052"/>
        <v>#N/A</v>
      </c>
      <c r="DC921" s="33" t="e">
        <f t="shared" ca="1" si="1052"/>
        <v>#N/A</v>
      </c>
      <c r="DD921" s="33" t="e">
        <f t="shared" ca="1" si="1052"/>
        <v>#N/A</v>
      </c>
      <c r="DE921" s="33" t="e">
        <f t="shared" ca="1" si="1052"/>
        <v>#N/A</v>
      </c>
      <c r="DF921" s="33" t="e">
        <f t="shared" ca="1" si="1052"/>
        <v>#N/A</v>
      </c>
      <c r="DG921" s="33" t="e">
        <f t="shared" ca="1" si="1052"/>
        <v>#N/A</v>
      </c>
      <c r="DH921" s="33" t="e">
        <f t="shared" ca="1" si="1052"/>
        <v>#N/A</v>
      </c>
      <c r="DI921" s="33" t="e">
        <f t="shared" ca="1" si="1052"/>
        <v>#N/A</v>
      </c>
      <c r="DJ921" s="33" t="e">
        <f t="shared" ca="1" si="1052"/>
        <v>#N/A</v>
      </c>
      <c r="DK921" s="33" t="e">
        <f t="shared" ca="1" si="1052"/>
        <v>#N/A</v>
      </c>
      <c r="DL921" s="33" t="e">
        <f t="shared" ca="1" si="1052"/>
        <v>#N/A</v>
      </c>
    </row>
    <row r="922" spans="1:116" x14ac:dyDescent="0.35">
      <c r="B922" t="s">
        <v>244</v>
      </c>
      <c r="D922" t="s">
        <v>496</v>
      </c>
      <c r="E922" s="8" t="str">
        <f t="shared" ref="E922" si="1053">ROW()&amp;" "&amp;D922</f>
        <v>922 WCINV-SSV</v>
      </c>
      <c r="G922" s="9"/>
      <c r="K922" s="33"/>
      <c r="L922" s="33"/>
      <c r="M922" s="33"/>
      <c r="N922" s="33"/>
      <c r="O922" s="33"/>
      <c r="P922" s="33"/>
      <c r="R922" s="33"/>
      <c r="S922" s="33"/>
      <c r="T922" s="33"/>
      <c r="U922" s="33"/>
      <c r="V922" s="33"/>
      <c r="W922" s="33"/>
      <c r="X922" s="33"/>
      <c r="Y922" s="33"/>
      <c r="Z922" s="33"/>
      <c r="AA922" s="33"/>
      <c r="AB922" s="33"/>
      <c r="AC922" s="33"/>
      <c r="AD922" s="33"/>
      <c r="AE922" s="33"/>
      <c r="AF922" s="33"/>
      <c r="AG922" s="33"/>
      <c r="AH922" s="33"/>
      <c r="AI922" s="33"/>
      <c r="AJ922" s="33"/>
      <c r="AK922" s="33"/>
      <c r="AL922" s="33"/>
      <c r="AM922" s="33"/>
      <c r="AN922" s="33"/>
      <c r="AO922" s="33"/>
      <c r="AP922" s="33"/>
      <c r="AQ922" s="33"/>
      <c r="AR922" s="33"/>
      <c r="AS922" s="33"/>
      <c r="AT922" s="33"/>
      <c r="AU922" s="33"/>
      <c r="AV922" s="33"/>
      <c r="AW922" s="33"/>
      <c r="AX922" s="33"/>
      <c r="AY922" s="33"/>
      <c r="AZ922" s="33"/>
      <c r="BA922" s="33"/>
      <c r="BB922" s="33"/>
      <c r="BC922" s="33"/>
      <c r="BD922" s="33"/>
      <c r="BE922" s="33"/>
      <c r="BF922" s="33"/>
      <c r="BG922" s="33"/>
      <c r="BH922" s="33"/>
      <c r="BI922" s="33"/>
      <c r="BJ922" s="33"/>
      <c r="BK922" s="33"/>
      <c r="BL922" s="33"/>
      <c r="BM922" s="33"/>
      <c r="BN922" s="33"/>
      <c r="BO922" s="33"/>
      <c r="BP922" s="33"/>
      <c r="BQ922" s="33"/>
      <c r="BR922" s="33"/>
      <c r="BS922" s="33"/>
      <c r="BT922" s="33"/>
      <c r="BU922" s="33"/>
      <c r="BV922" s="33"/>
      <c r="BW922" s="33"/>
      <c r="BX922" s="33"/>
      <c r="BY922" s="33"/>
      <c r="BZ922" s="33"/>
      <c r="CA922" s="33"/>
      <c r="CB922" s="33"/>
      <c r="CC922" s="33"/>
      <c r="CD922" s="33"/>
      <c r="CE922" s="33"/>
      <c r="CF922" s="33"/>
      <c r="CG922" s="33"/>
      <c r="CH922" s="33"/>
      <c r="CI922" s="33"/>
      <c r="CJ922" s="33"/>
      <c r="CK922" s="33"/>
      <c r="CL922" s="33"/>
      <c r="CO922" s="33"/>
      <c r="CP922" s="33"/>
      <c r="CQ922" s="33"/>
      <c r="CR922" s="33"/>
      <c r="CS922" s="33"/>
      <c r="CT922" s="33"/>
      <c r="CU922" s="33"/>
      <c r="CV922" s="33"/>
      <c r="CW922" s="33"/>
      <c r="CX922" s="33"/>
      <c r="CY922" s="33"/>
      <c r="CZ922" s="33"/>
      <c r="DA922" s="33"/>
      <c r="DB922" s="33"/>
      <c r="DC922" s="33"/>
      <c r="DD922" s="33"/>
      <c r="DE922" s="33"/>
      <c r="DF922" s="33"/>
      <c r="DG922" s="33"/>
      <c r="DH922" s="33"/>
      <c r="DI922" s="33"/>
      <c r="DJ922" s="33"/>
      <c r="DK922" s="33"/>
      <c r="DL922" s="33"/>
    </row>
    <row r="923" spans="1:116" x14ac:dyDescent="0.35">
      <c r="B923" t="s">
        <v>332</v>
      </c>
      <c r="D923" t="s">
        <v>496</v>
      </c>
      <c r="E923" s="8" t="str">
        <f>ROW()&amp;" "&amp;D923</f>
        <v>923 WCINV-SSV</v>
      </c>
      <c r="G923" s="126" t="str">
        <f>"Change in "&amp;G921</f>
        <v>Change in Inventory - (Secondary label)</v>
      </c>
      <c r="K923" s="53"/>
      <c r="L923" s="53"/>
      <c r="M923" s="53"/>
      <c r="N923" s="53"/>
      <c r="O923" s="53"/>
      <c r="P923" s="53"/>
      <c r="R923" s="24"/>
      <c r="S923" s="24"/>
      <c r="T923" s="24"/>
      <c r="U923" s="24"/>
      <c r="V923" s="24"/>
      <c r="W923" s="24"/>
      <c r="X923" s="24"/>
      <c r="Y923" s="24"/>
      <c r="Z923" s="24"/>
      <c r="AA923" s="24"/>
      <c r="AB923" s="24"/>
      <c r="AC923" s="24"/>
      <c r="AD923" s="24"/>
      <c r="AE923" s="24"/>
      <c r="AF923" s="24"/>
      <c r="AG923" s="24"/>
      <c r="AH923" s="24"/>
      <c r="AI923" s="24"/>
      <c r="AJ923" s="24"/>
      <c r="AK923" s="24"/>
      <c r="AL923" s="24"/>
      <c r="AM923" s="24"/>
      <c r="AN923" s="24"/>
      <c r="AO923" s="24"/>
      <c r="AP923" s="24"/>
      <c r="AQ923" s="24"/>
      <c r="AR923" s="24"/>
      <c r="AS923" s="24"/>
      <c r="AT923" s="24"/>
      <c r="AU923" s="24"/>
      <c r="AV923" s="24"/>
      <c r="AW923" s="24"/>
      <c r="AX923" s="24"/>
      <c r="AY923" s="24"/>
      <c r="AZ923" s="24"/>
      <c r="BA923" s="24"/>
      <c r="BB923" s="24"/>
      <c r="BC923" s="24"/>
      <c r="BD923" s="24"/>
      <c r="BE923" s="24"/>
      <c r="BF923" s="24"/>
      <c r="BG923" s="24"/>
      <c r="BH923" s="24"/>
      <c r="BI923" s="24"/>
      <c r="BJ923" s="24"/>
      <c r="BK923" s="24"/>
      <c r="BL923" s="24"/>
      <c r="BM923" s="24"/>
      <c r="BN923" s="24"/>
      <c r="BO923" s="24"/>
      <c r="BP923" s="24"/>
      <c r="BQ923" s="24"/>
      <c r="BR923" s="24"/>
      <c r="BS923" s="24"/>
      <c r="BT923" s="24"/>
      <c r="BU923" s="24"/>
      <c r="BV923" s="24"/>
      <c r="BW923" s="24"/>
      <c r="BX923" s="24"/>
      <c r="BY923" s="24"/>
      <c r="BZ923" s="24"/>
      <c r="CA923" s="24"/>
      <c r="CB923" s="24"/>
      <c r="CC923" s="24"/>
      <c r="CD923" s="24"/>
      <c r="CE923" s="24"/>
      <c r="CF923" s="24"/>
      <c r="CG923" s="24"/>
      <c r="CH923" s="24"/>
      <c r="CI923" s="24"/>
      <c r="CJ923" s="24"/>
      <c r="CK923" s="24"/>
      <c r="CL923" s="24"/>
      <c r="CO923" s="24"/>
      <c r="CP923" s="24"/>
      <c r="CQ923" s="24"/>
      <c r="CR923" s="24"/>
      <c r="CS923" s="24"/>
      <c r="CT923" s="24"/>
      <c r="CU923" s="24"/>
      <c r="CV923" s="24"/>
      <c r="CW923" s="24"/>
      <c r="CX923" s="24"/>
      <c r="CY923" s="24"/>
      <c r="CZ923" s="24"/>
      <c r="DA923" s="24"/>
      <c r="DB923" s="24"/>
      <c r="DC923" s="24"/>
      <c r="DD923" s="24"/>
      <c r="DE923" s="24"/>
      <c r="DF923" s="24"/>
      <c r="DG923" s="24"/>
      <c r="DH923" s="24"/>
      <c r="DI923" s="24"/>
      <c r="DJ923" s="24"/>
      <c r="DK923" s="24"/>
      <c r="DL923" s="24"/>
    </row>
    <row r="924" spans="1:116" x14ac:dyDescent="0.35">
      <c r="B924" t="s">
        <v>332</v>
      </c>
      <c r="D924" t="s">
        <v>496</v>
      </c>
      <c r="E924" s="8" t="str">
        <f>ROW()&amp;" "&amp;D924</f>
        <v>924 WCINV-SSV</v>
      </c>
      <c r="G924" s="126"/>
      <c r="K924" s="53"/>
      <c r="L924" s="53"/>
      <c r="M924" s="53"/>
      <c r="N924" s="53"/>
      <c r="O924" s="53"/>
      <c r="P924" s="53"/>
      <c r="R924" s="24"/>
      <c r="S924" s="24"/>
      <c r="T924" s="24"/>
      <c r="U924" s="24"/>
      <c r="V924" s="24"/>
      <c r="W924" s="24"/>
      <c r="X924" s="24"/>
      <c r="Y924" s="24"/>
      <c r="Z924" s="24"/>
      <c r="AA924" s="24"/>
      <c r="AB924" s="24"/>
      <c r="AC924" s="24"/>
      <c r="AD924" s="24"/>
      <c r="AE924" s="24"/>
      <c r="AF924" s="24"/>
      <c r="AG924" s="24"/>
      <c r="AH924" s="24"/>
      <c r="AI924" s="24"/>
      <c r="AJ924" s="24"/>
      <c r="AK924" s="24"/>
      <c r="AL924" s="24"/>
      <c r="AM924" s="24"/>
      <c r="AN924" s="24"/>
      <c r="AO924" s="24"/>
      <c r="AP924" s="24"/>
      <c r="AQ924" s="24"/>
      <c r="AR924" s="24"/>
      <c r="AS924" s="24"/>
      <c r="AT924" s="24"/>
      <c r="AU924" s="24"/>
      <c r="AV924" s="24"/>
      <c r="AW924" s="24"/>
      <c r="AX924" s="24"/>
      <c r="AY924" s="24"/>
      <c r="AZ924" s="24"/>
      <c r="BA924" s="24"/>
      <c r="BB924" s="24"/>
      <c r="BC924" s="24"/>
      <c r="BD924" s="24"/>
      <c r="BE924" s="24"/>
      <c r="BF924" s="24"/>
      <c r="BG924" s="24"/>
      <c r="BH924" s="24"/>
      <c r="BI924" s="24"/>
      <c r="BJ924" s="24"/>
      <c r="BK924" s="24"/>
      <c r="BL924" s="24"/>
      <c r="BM924" s="24"/>
      <c r="BN924" s="24"/>
      <c r="BO924" s="24"/>
      <c r="BP924" s="24"/>
      <c r="BQ924" s="24"/>
      <c r="BR924" s="24"/>
      <c r="BS924" s="24"/>
      <c r="BT924" s="24"/>
      <c r="BU924" s="24"/>
      <c r="BV924" s="24"/>
      <c r="BW924" s="24"/>
      <c r="BX924" s="24"/>
      <c r="BY924" s="24"/>
      <c r="BZ924" s="24"/>
      <c r="CA924" s="24"/>
      <c r="CB924" s="24"/>
      <c r="CC924" s="24"/>
      <c r="CD924" s="24"/>
      <c r="CE924" s="24"/>
      <c r="CF924" s="24"/>
      <c r="CG924" s="24"/>
      <c r="CH924" s="24"/>
      <c r="CI924" s="24"/>
      <c r="CJ924" s="24"/>
      <c r="CK924" s="24"/>
      <c r="CL924" s="24"/>
      <c r="CO924" s="24"/>
      <c r="CP924" s="24"/>
      <c r="CQ924" s="24"/>
      <c r="CR924" s="24"/>
      <c r="CS924" s="24"/>
      <c r="CT924" s="24"/>
      <c r="CU924" s="24"/>
      <c r="CV924" s="24"/>
      <c r="CW924" s="24"/>
      <c r="CX924" s="24"/>
      <c r="CY924" s="24"/>
      <c r="CZ924" s="24"/>
      <c r="DA924" s="24"/>
      <c r="DB924" s="24"/>
      <c r="DC924" s="24"/>
      <c r="DD924" s="24"/>
      <c r="DE924" s="24"/>
      <c r="DF924" s="24"/>
      <c r="DG924" s="24"/>
      <c r="DH924" s="24"/>
      <c r="DI924" s="24"/>
      <c r="DJ924" s="24"/>
      <c r="DK924" s="24"/>
      <c r="DL924" s="24"/>
    </row>
    <row r="925" spans="1:116" x14ac:dyDescent="0.35">
      <c r="B925" t="s">
        <v>332</v>
      </c>
      <c r="D925" t="s">
        <v>496</v>
      </c>
      <c r="E925" s="8" t="str">
        <f t="shared" si="1047"/>
        <v>925 WCINV-SSV</v>
      </c>
      <c r="G925" s="8" t="str">
        <f>G910</f>
        <v>(Primary label)</v>
      </c>
      <c r="K925" s="53"/>
      <c r="L925" s="53"/>
      <c r="M925" s="53"/>
      <c r="N925" s="53"/>
      <c r="O925" s="53"/>
      <c r="P925" s="53"/>
      <c r="R925" s="24"/>
      <c r="S925" s="215" t="str">
        <f t="shared" ref="S925:AX925" si="1054">S910</f>
        <v>S$16</v>
      </c>
      <c r="T925" s="215" t="str">
        <f t="shared" si="1054"/>
        <v>T$16</v>
      </c>
      <c r="U925" s="215" t="str">
        <f t="shared" si="1054"/>
        <v>U$16</v>
      </c>
      <c r="V925" s="215" t="str">
        <f t="shared" si="1054"/>
        <v>V$16</v>
      </c>
      <c r="W925" s="215" t="str">
        <f t="shared" si="1054"/>
        <v>W$16</v>
      </c>
      <c r="X925" s="215" t="str">
        <f t="shared" si="1054"/>
        <v>X$16</v>
      </c>
      <c r="Y925" s="215" t="str">
        <f t="shared" si="1054"/>
        <v>Y$16</v>
      </c>
      <c r="Z925" s="215" t="str">
        <f t="shared" si="1054"/>
        <v>Z$16</v>
      </c>
      <c r="AA925" s="215" t="str">
        <f t="shared" si="1054"/>
        <v>AA$16</v>
      </c>
      <c r="AB925" s="215" t="str">
        <f t="shared" si="1054"/>
        <v>AB$16</v>
      </c>
      <c r="AC925" s="215" t="str">
        <f t="shared" si="1054"/>
        <v>AC$16</v>
      </c>
      <c r="AD925" s="215" t="str">
        <f t="shared" si="1054"/>
        <v>AD$16</v>
      </c>
      <c r="AE925" s="215" t="str">
        <f t="shared" si="1054"/>
        <v>AE$16</v>
      </c>
      <c r="AF925" s="215" t="str">
        <f t="shared" si="1054"/>
        <v>AF$16</v>
      </c>
      <c r="AG925" s="215" t="str">
        <f t="shared" si="1054"/>
        <v>AG$16</v>
      </c>
      <c r="AH925" s="215" t="str">
        <f t="shared" si="1054"/>
        <v>AH$16</v>
      </c>
      <c r="AI925" s="215" t="str">
        <f t="shared" si="1054"/>
        <v>AI$16</v>
      </c>
      <c r="AJ925" s="215" t="str">
        <f t="shared" si="1054"/>
        <v>AJ$16</v>
      </c>
      <c r="AK925" s="215" t="str">
        <f t="shared" si="1054"/>
        <v>AK$16</v>
      </c>
      <c r="AL925" s="215" t="str">
        <f t="shared" si="1054"/>
        <v>AL$16</v>
      </c>
      <c r="AM925" s="215" t="str">
        <f t="shared" si="1054"/>
        <v>AM$16</v>
      </c>
      <c r="AN925" s="215" t="str">
        <f t="shared" si="1054"/>
        <v>AN$16</v>
      </c>
      <c r="AO925" s="215" t="str">
        <f t="shared" si="1054"/>
        <v>AO$16</v>
      </c>
      <c r="AP925" s="215" t="str">
        <f t="shared" si="1054"/>
        <v>AP$16</v>
      </c>
      <c r="AQ925" s="215" t="str">
        <f t="shared" si="1054"/>
        <v>AQ$16</v>
      </c>
      <c r="AR925" s="215" t="str">
        <f t="shared" si="1054"/>
        <v>AR$16</v>
      </c>
      <c r="AS925" s="215" t="str">
        <f t="shared" si="1054"/>
        <v>AS$16</v>
      </c>
      <c r="AT925" s="215" t="str">
        <f t="shared" si="1054"/>
        <v>AT$16</v>
      </c>
      <c r="AU925" s="215" t="str">
        <f t="shared" si="1054"/>
        <v>AU$16</v>
      </c>
      <c r="AV925" s="215" t="str">
        <f t="shared" si="1054"/>
        <v>AV$16</v>
      </c>
      <c r="AW925" s="215" t="str">
        <f t="shared" si="1054"/>
        <v>AW$16</v>
      </c>
      <c r="AX925" s="215" t="str">
        <f t="shared" si="1054"/>
        <v>AX$16</v>
      </c>
      <c r="AY925" s="215" t="str">
        <f t="shared" ref="AY925:CD925" si="1055">AY910</f>
        <v>AY$16</v>
      </c>
      <c r="AZ925" s="215" t="str">
        <f t="shared" si="1055"/>
        <v>AZ$16</v>
      </c>
      <c r="BA925" s="215" t="str">
        <f t="shared" si="1055"/>
        <v>BA$16</v>
      </c>
      <c r="BB925" s="215" t="str">
        <f t="shared" si="1055"/>
        <v>BB$16</v>
      </c>
      <c r="BC925" s="215" t="str">
        <f t="shared" si="1055"/>
        <v>BC$16</v>
      </c>
      <c r="BD925" s="215" t="str">
        <f t="shared" si="1055"/>
        <v>BD$16</v>
      </c>
      <c r="BE925" s="215" t="str">
        <f t="shared" si="1055"/>
        <v>BE$16</v>
      </c>
      <c r="BF925" s="215" t="str">
        <f t="shared" si="1055"/>
        <v>BF$16</v>
      </c>
      <c r="BG925" s="215" t="str">
        <f t="shared" si="1055"/>
        <v>BG$16</v>
      </c>
      <c r="BH925" s="215" t="str">
        <f t="shared" si="1055"/>
        <v>BH$16</v>
      </c>
      <c r="BI925" s="215" t="str">
        <f t="shared" si="1055"/>
        <v>BI$16</v>
      </c>
      <c r="BJ925" s="215" t="str">
        <f t="shared" si="1055"/>
        <v>BJ$16</v>
      </c>
      <c r="BK925" s="215" t="str">
        <f t="shared" si="1055"/>
        <v>BK$16</v>
      </c>
      <c r="BL925" s="215" t="str">
        <f t="shared" si="1055"/>
        <v>BL$16</v>
      </c>
      <c r="BM925" s="215" t="str">
        <f t="shared" si="1055"/>
        <v>BM$16</v>
      </c>
      <c r="BN925" s="215" t="str">
        <f t="shared" si="1055"/>
        <v>BN$16</v>
      </c>
      <c r="BO925" s="215" t="str">
        <f t="shared" si="1055"/>
        <v>BO$16</v>
      </c>
      <c r="BP925" s="215" t="str">
        <f t="shared" si="1055"/>
        <v>BP$16</v>
      </c>
      <c r="BQ925" s="215" t="str">
        <f t="shared" si="1055"/>
        <v>BQ$16</v>
      </c>
      <c r="BR925" s="215" t="str">
        <f t="shared" si="1055"/>
        <v>BR$16</v>
      </c>
      <c r="BS925" s="215" t="str">
        <f t="shared" si="1055"/>
        <v>BS$16</v>
      </c>
      <c r="BT925" s="215" t="str">
        <f t="shared" si="1055"/>
        <v>BT$16</v>
      </c>
      <c r="BU925" s="215" t="str">
        <f t="shared" si="1055"/>
        <v>BU$16</v>
      </c>
      <c r="BV925" s="215" t="str">
        <f t="shared" si="1055"/>
        <v>BV$16</v>
      </c>
      <c r="BW925" s="215" t="str">
        <f t="shared" si="1055"/>
        <v>BW$16</v>
      </c>
      <c r="BX925" s="215" t="str">
        <f t="shared" si="1055"/>
        <v>BX$16</v>
      </c>
      <c r="BY925" s="215" t="str">
        <f t="shared" si="1055"/>
        <v>BY$16</v>
      </c>
      <c r="BZ925" s="215" t="str">
        <f t="shared" si="1055"/>
        <v>BZ$16</v>
      </c>
      <c r="CA925" s="215" t="str">
        <f t="shared" si="1055"/>
        <v>CA$16</v>
      </c>
      <c r="CB925" s="215" t="str">
        <f t="shared" si="1055"/>
        <v>CB$16</v>
      </c>
      <c r="CC925" s="215" t="str">
        <f t="shared" si="1055"/>
        <v>CC$16</v>
      </c>
      <c r="CD925" s="215" t="str">
        <f t="shared" si="1055"/>
        <v>CD$16</v>
      </c>
      <c r="CE925" s="215" t="str">
        <f t="shared" ref="CE925:CL925" si="1056">CE910</f>
        <v>CE$16</v>
      </c>
      <c r="CF925" s="215" t="str">
        <f t="shared" si="1056"/>
        <v>CF$16</v>
      </c>
      <c r="CG925" s="215" t="str">
        <f t="shared" si="1056"/>
        <v>CG$16</v>
      </c>
      <c r="CH925" s="215" t="str">
        <f t="shared" si="1056"/>
        <v>CH$16</v>
      </c>
      <c r="CI925" s="215" t="str">
        <f t="shared" si="1056"/>
        <v>CI$16</v>
      </c>
      <c r="CJ925" s="215" t="str">
        <f t="shared" si="1056"/>
        <v>CJ$16</v>
      </c>
      <c r="CK925" s="215" t="str">
        <f t="shared" si="1056"/>
        <v>CK$16</v>
      </c>
      <c r="CL925" s="215" t="str">
        <f t="shared" si="1056"/>
        <v>CL$16</v>
      </c>
      <c r="CO925" s="215" t="str">
        <f t="shared" ref="CO925:DL925" si="1057">CO910</f>
        <v>CO$16</v>
      </c>
      <c r="CP925" s="215" t="str">
        <f t="shared" si="1057"/>
        <v>CP$16</v>
      </c>
      <c r="CQ925" s="215" t="str">
        <f t="shared" si="1057"/>
        <v>CQ$16</v>
      </c>
      <c r="CR925" s="215" t="str">
        <f t="shared" si="1057"/>
        <v>CR$16</v>
      </c>
      <c r="CS925" s="215" t="str">
        <f t="shared" si="1057"/>
        <v>CS$16</v>
      </c>
      <c r="CT925" s="215" t="str">
        <f t="shared" si="1057"/>
        <v>CT$16</v>
      </c>
      <c r="CU925" s="215" t="str">
        <f t="shared" si="1057"/>
        <v>CU$16</v>
      </c>
      <c r="CV925" s="215" t="str">
        <f t="shared" si="1057"/>
        <v>CV$16</v>
      </c>
      <c r="CW925" s="215" t="str">
        <f t="shared" si="1057"/>
        <v>CW$16</v>
      </c>
      <c r="CX925" s="215" t="str">
        <f t="shared" si="1057"/>
        <v>CX$16</v>
      </c>
      <c r="CY925" s="215" t="str">
        <f t="shared" si="1057"/>
        <v>CY$16</v>
      </c>
      <c r="CZ925" s="215" t="str">
        <f t="shared" si="1057"/>
        <v>CZ$16</v>
      </c>
      <c r="DA925" s="215" t="str">
        <f t="shared" si="1057"/>
        <v>DA$16</v>
      </c>
      <c r="DB925" s="215" t="str">
        <f t="shared" si="1057"/>
        <v>DB$16</v>
      </c>
      <c r="DC925" s="215" t="str">
        <f t="shared" si="1057"/>
        <v>DC$16</v>
      </c>
      <c r="DD925" s="215" t="str">
        <f t="shared" si="1057"/>
        <v>DD$16</v>
      </c>
      <c r="DE925" s="215" t="str">
        <f t="shared" si="1057"/>
        <v>DE$16</v>
      </c>
      <c r="DF925" s="215" t="str">
        <f t="shared" si="1057"/>
        <v>DF$16</v>
      </c>
      <c r="DG925" s="215" t="str">
        <f t="shared" si="1057"/>
        <v>DG$16</v>
      </c>
      <c r="DH925" s="215" t="str">
        <f t="shared" si="1057"/>
        <v>DH$16</v>
      </c>
      <c r="DI925" s="215" t="str">
        <f t="shared" si="1057"/>
        <v>DI$16</v>
      </c>
      <c r="DJ925" s="215" t="str">
        <f t="shared" si="1057"/>
        <v>DJ$16</v>
      </c>
      <c r="DK925" s="215" t="str">
        <f t="shared" si="1057"/>
        <v>DK$16</v>
      </c>
      <c r="DL925" s="215" t="str">
        <f t="shared" si="1057"/>
        <v>DL$16</v>
      </c>
    </row>
    <row r="926" spans="1:116" x14ac:dyDescent="0.35">
      <c r="B926" t="s">
        <v>332</v>
      </c>
      <c r="D926" t="s">
        <v>496</v>
      </c>
      <c r="E926" s="8" t="str">
        <f t="shared" si="1047"/>
        <v>926 WCINV-SSV</v>
      </c>
      <c r="G926" s="8" t="str">
        <f>G911</f>
        <v>primary unit</v>
      </c>
      <c r="H926" s="56"/>
      <c r="I926" s="79"/>
      <c r="J926" s="79"/>
      <c r="K926" s="15"/>
      <c r="L926" s="15"/>
      <c r="M926" s="15"/>
      <c r="N926" s="15"/>
      <c r="O926" s="15"/>
      <c r="P926" s="15"/>
      <c r="R926" s="15"/>
      <c r="S926" s="215" t="str">
        <f t="shared" ref="S926:AX926" si="1058">S911</f>
        <v>S$17</v>
      </c>
      <c r="T926" s="215" t="str">
        <f t="shared" si="1058"/>
        <v>T$17</v>
      </c>
      <c r="U926" s="215" t="str">
        <f t="shared" si="1058"/>
        <v>U$17</v>
      </c>
      <c r="V926" s="215" t="str">
        <f t="shared" si="1058"/>
        <v>V$17</v>
      </c>
      <c r="W926" s="215" t="str">
        <f t="shared" si="1058"/>
        <v>W$17</v>
      </c>
      <c r="X926" s="215" t="str">
        <f t="shared" si="1058"/>
        <v>X$17</v>
      </c>
      <c r="Y926" s="215" t="str">
        <f t="shared" si="1058"/>
        <v>Y$17</v>
      </c>
      <c r="Z926" s="215" t="str">
        <f t="shared" si="1058"/>
        <v>Z$17</v>
      </c>
      <c r="AA926" s="215" t="str">
        <f t="shared" si="1058"/>
        <v>AA$17</v>
      </c>
      <c r="AB926" s="215" t="str">
        <f t="shared" si="1058"/>
        <v>AB$17</v>
      </c>
      <c r="AC926" s="215" t="str">
        <f t="shared" si="1058"/>
        <v>AC$17</v>
      </c>
      <c r="AD926" s="215" t="str">
        <f t="shared" si="1058"/>
        <v>AD$17</v>
      </c>
      <c r="AE926" s="215" t="str">
        <f t="shared" si="1058"/>
        <v>AE$17</v>
      </c>
      <c r="AF926" s="215" t="str">
        <f t="shared" si="1058"/>
        <v>AF$17</v>
      </c>
      <c r="AG926" s="215" t="str">
        <f t="shared" si="1058"/>
        <v>AG$17</v>
      </c>
      <c r="AH926" s="215" t="str">
        <f t="shared" si="1058"/>
        <v>AH$17</v>
      </c>
      <c r="AI926" s="215" t="str">
        <f t="shared" si="1058"/>
        <v>AI$17</v>
      </c>
      <c r="AJ926" s="215" t="str">
        <f t="shared" si="1058"/>
        <v>AJ$17</v>
      </c>
      <c r="AK926" s="215" t="str">
        <f t="shared" si="1058"/>
        <v>AK$17</v>
      </c>
      <c r="AL926" s="215" t="str">
        <f t="shared" si="1058"/>
        <v>AL$17</v>
      </c>
      <c r="AM926" s="215" t="str">
        <f t="shared" si="1058"/>
        <v>AM$17</v>
      </c>
      <c r="AN926" s="215" t="str">
        <f t="shared" si="1058"/>
        <v>AN$17</v>
      </c>
      <c r="AO926" s="215" t="str">
        <f t="shared" si="1058"/>
        <v>AO$17</v>
      </c>
      <c r="AP926" s="215" t="str">
        <f t="shared" si="1058"/>
        <v>AP$17</v>
      </c>
      <c r="AQ926" s="215" t="str">
        <f t="shared" si="1058"/>
        <v>AQ$17</v>
      </c>
      <c r="AR926" s="215" t="str">
        <f t="shared" si="1058"/>
        <v>AR$17</v>
      </c>
      <c r="AS926" s="215" t="str">
        <f t="shared" si="1058"/>
        <v>AS$17</v>
      </c>
      <c r="AT926" s="215" t="str">
        <f t="shared" si="1058"/>
        <v>AT$17</v>
      </c>
      <c r="AU926" s="215" t="str">
        <f t="shared" si="1058"/>
        <v>AU$17</v>
      </c>
      <c r="AV926" s="215" t="str">
        <f t="shared" si="1058"/>
        <v>AV$17</v>
      </c>
      <c r="AW926" s="215" t="str">
        <f t="shared" si="1058"/>
        <v>AW$17</v>
      </c>
      <c r="AX926" s="215" t="str">
        <f t="shared" si="1058"/>
        <v>AX$17</v>
      </c>
      <c r="AY926" s="215" t="str">
        <f t="shared" ref="AY926:CD926" si="1059">AY911</f>
        <v>AY$17</v>
      </c>
      <c r="AZ926" s="215" t="str">
        <f t="shared" si="1059"/>
        <v>AZ$17</v>
      </c>
      <c r="BA926" s="215" t="str">
        <f t="shared" si="1059"/>
        <v>BA$17</v>
      </c>
      <c r="BB926" s="215" t="str">
        <f t="shared" si="1059"/>
        <v>BB$17</v>
      </c>
      <c r="BC926" s="215" t="str">
        <f t="shared" si="1059"/>
        <v>BC$17</v>
      </c>
      <c r="BD926" s="215" t="str">
        <f t="shared" si="1059"/>
        <v>BD$17</v>
      </c>
      <c r="BE926" s="215" t="str">
        <f t="shared" si="1059"/>
        <v>BE$17</v>
      </c>
      <c r="BF926" s="215" t="str">
        <f t="shared" si="1059"/>
        <v>BF$17</v>
      </c>
      <c r="BG926" s="215" t="str">
        <f t="shared" si="1059"/>
        <v>BG$17</v>
      </c>
      <c r="BH926" s="215" t="str">
        <f t="shared" si="1059"/>
        <v>BH$17</v>
      </c>
      <c r="BI926" s="215" t="str">
        <f t="shared" si="1059"/>
        <v>BI$17</v>
      </c>
      <c r="BJ926" s="215" t="str">
        <f t="shared" si="1059"/>
        <v>BJ$17</v>
      </c>
      <c r="BK926" s="215" t="str">
        <f t="shared" si="1059"/>
        <v>BK$17</v>
      </c>
      <c r="BL926" s="215" t="str">
        <f t="shared" si="1059"/>
        <v>BL$17</v>
      </c>
      <c r="BM926" s="215" t="str">
        <f t="shared" si="1059"/>
        <v>BM$17</v>
      </c>
      <c r="BN926" s="215" t="str">
        <f t="shared" si="1059"/>
        <v>BN$17</v>
      </c>
      <c r="BO926" s="215" t="str">
        <f t="shared" si="1059"/>
        <v>BO$17</v>
      </c>
      <c r="BP926" s="215" t="str">
        <f t="shared" si="1059"/>
        <v>BP$17</v>
      </c>
      <c r="BQ926" s="215" t="str">
        <f t="shared" si="1059"/>
        <v>BQ$17</v>
      </c>
      <c r="BR926" s="215" t="str">
        <f t="shared" si="1059"/>
        <v>BR$17</v>
      </c>
      <c r="BS926" s="215" t="str">
        <f t="shared" si="1059"/>
        <v>BS$17</v>
      </c>
      <c r="BT926" s="215" t="str">
        <f t="shared" si="1059"/>
        <v>BT$17</v>
      </c>
      <c r="BU926" s="215" t="str">
        <f t="shared" si="1059"/>
        <v>BU$17</v>
      </c>
      <c r="BV926" s="215" t="str">
        <f t="shared" si="1059"/>
        <v>BV$17</v>
      </c>
      <c r="BW926" s="215" t="str">
        <f t="shared" si="1059"/>
        <v>BW$17</v>
      </c>
      <c r="BX926" s="215" t="str">
        <f t="shared" si="1059"/>
        <v>BX$17</v>
      </c>
      <c r="BY926" s="215" t="str">
        <f t="shared" si="1059"/>
        <v>BY$17</v>
      </c>
      <c r="BZ926" s="215" t="str">
        <f t="shared" si="1059"/>
        <v>BZ$17</v>
      </c>
      <c r="CA926" s="215" t="str">
        <f t="shared" si="1059"/>
        <v>CA$17</v>
      </c>
      <c r="CB926" s="215" t="str">
        <f t="shared" si="1059"/>
        <v>CB$17</v>
      </c>
      <c r="CC926" s="215" t="str">
        <f t="shared" si="1059"/>
        <v>CC$17</v>
      </c>
      <c r="CD926" s="215" t="str">
        <f t="shared" si="1059"/>
        <v>CD$17</v>
      </c>
      <c r="CE926" s="215" t="str">
        <f t="shared" ref="CE926:CL926" si="1060">CE911</f>
        <v>CE$17</v>
      </c>
      <c r="CF926" s="215" t="str">
        <f t="shared" si="1060"/>
        <v>CF$17</v>
      </c>
      <c r="CG926" s="215" t="str">
        <f t="shared" si="1060"/>
        <v>CG$17</v>
      </c>
      <c r="CH926" s="215" t="str">
        <f t="shared" si="1060"/>
        <v>CH$17</v>
      </c>
      <c r="CI926" s="215" t="str">
        <f t="shared" si="1060"/>
        <v>CI$17</v>
      </c>
      <c r="CJ926" s="215" t="str">
        <f t="shared" si="1060"/>
        <v>CJ$17</v>
      </c>
      <c r="CK926" s="215" t="str">
        <f t="shared" si="1060"/>
        <v>CK$17</v>
      </c>
      <c r="CL926" s="215" t="str">
        <f t="shared" si="1060"/>
        <v>CL$17</v>
      </c>
      <c r="CN926" s="79"/>
      <c r="CO926" s="215" t="str">
        <f t="shared" ref="CO926:DL926" si="1061">CO911</f>
        <v>CO$17</v>
      </c>
      <c r="CP926" s="215" t="str">
        <f t="shared" si="1061"/>
        <v>CP$17</v>
      </c>
      <c r="CQ926" s="215" t="str">
        <f t="shared" si="1061"/>
        <v>CQ$17</v>
      </c>
      <c r="CR926" s="215" t="str">
        <f t="shared" si="1061"/>
        <v>CR$17</v>
      </c>
      <c r="CS926" s="215" t="str">
        <f t="shared" si="1061"/>
        <v>CS$17</v>
      </c>
      <c r="CT926" s="215" t="str">
        <f t="shared" si="1061"/>
        <v>CT$17</v>
      </c>
      <c r="CU926" s="215" t="str">
        <f t="shared" si="1061"/>
        <v>CU$17</v>
      </c>
      <c r="CV926" s="215" t="str">
        <f t="shared" si="1061"/>
        <v>CV$17</v>
      </c>
      <c r="CW926" s="215" t="str">
        <f t="shared" si="1061"/>
        <v>CW$17</v>
      </c>
      <c r="CX926" s="215" t="str">
        <f t="shared" si="1061"/>
        <v>CX$17</v>
      </c>
      <c r="CY926" s="215" t="str">
        <f t="shared" si="1061"/>
        <v>CY$17</v>
      </c>
      <c r="CZ926" s="215" t="str">
        <f t="shared" si="1061"/>
        <v>CZ$17</v>
      </c>
      <c r="DA926" s="215" t="str">
        <f t="shared" si="1061"/>
        <v>DA$17</v>
      </c>
      <c r="DB926" s="215" t="str">
        <f t="shared" si="1061"/>
        <v>DB$17</v>
      </c>
      <c r="DC926" s="215" t="str">
        <f t="shared" si="1061"/>
        <v>DC$17</v>
      </c>
      <c r="DD926" s="215" t="str">
        <f t="shared" si="1061"/>
        <v>DD$17</v>
      </c>
      <c r="DE926" s="215" t="str">
        <f t="shared" si="1061"/>
        <v>DE$17</v>
      </c>
      <c r="DF926" s="215" t="str">
        <f t="shared" si="1061"/>
        <v>DF$17</v>
      </c>
      <c r="DG926" s="215" t="str">
        <f t="shared" si="1061"/>
        <v>DG$17</v>
      </c>
      <c r="DH926" s="215" t="str">
        <f t="shared" si="1061"/>
        <v>DH$17</v>
      </c>
      <c r="DI926" s="215" t="str">
        <f t="shared" si="1061"/>
        <v>DI$17</v>
      </c>
      <c r="DJ926" s="215" t="str">
        <f t="shared" si="1061"/>
        <v>DJ$17</v>
      </c>
      <c r="DK926" s="215" t="str">
        <f t="shared" si="1061"/>
        <v>DK$17</v>
      </c>
      <c r="DL926" s="215" t="str">
        <f t="shared" si="1061"/>
        <v>DL$17</v>
      </c>
    </row>
    <row r="927" spans="1:116" x14ac:dyDescent="0.35">
      <c r="B927" t="s">
        <v>332</v>
      </c>
      <c r="D927" t="s">
        <v>496</v>
      </c>
      <c r="E927" s="8" t="str">
        <f t="shared" si="1047"/>
        <v>927 WCINV-SSV</v>
      </c>
      <c r="G927" s="8" t="str">
        <f>G912</f>
        <v>Primary revenue driver</v>
      </c>
      <c r="H927" s="12"/>
      <c r="I927" s="60"/>
      <c r="J927" s="60"/>
      <c r="K927" s="15"/>
      <c r="L927" s="15"/>
      <c r="M927" s="15"/>
      <c r="N927" s="15"/>
      <c r="O927" s="15"/>
      <c r="P927" s="15"/>
      <c r="R927" s="15"/>
      <c r="S927" s="215">
        <f t="shared" ref="S927:AX927" si="1062">S912</f>
        <v>0</v>
      </c>
      <c r="T927" s="215">
        <f t="shared" si="1062"/>
        <v>0</v>
      </c>
      <c r="U927" s="215">
        <f t="shared" si="1062"/>
        <v>0</v>
      </c>
      <c r="V927" s="215">
        <f t="shared" si="1062"/>
        <v>0</v>
      </c>
      <c r="W927" s="215">
        <f t="shared" si="1062"/>
        <v>0</v>
      </c>
      <c r="X927" s="215">
        <f t="shared" si="1062"/>
        <v>0</v>
      </c>
      <c r="Y927" s="215">
        <f t="shared" si="1062"/>
        <v>0</v>
      </c>
      <c r="Z927" s="215">
        <f t="shared" si="1062"/>
        <v>0</v>
      </c>
      <c r="AA927" s="215">
        <f t="shared" si="1062"/>
        <v>0</v>
      </c>
      <c r="AB927" s="215">
        <f t="shared" si="1062"/>
        <v>0</v>
      </c>
      <c r="AC927" s="215">
        <f t="shared" si="1062"/>
        <v>0</v>
      </c>
      <c r="AD927" s="215">
        <f t="shared" si="1062"/>
        <v>0</v>
      </c>
      <c r="AE927" s="215">
        <f t="shared" si="1062"/>
        <v>0</v>
      </c>
      <c r="AF927" s="215">
        <f t="shared" si="1062"/>
        <v>0</v>
      </c>
      <c r="AG927" s="215">
        <f t="shared" si="1062"/>
        <v>0</v>
      </c>
      <c r="AH927" s="215">
        <f t="shared" si="1062"/>
        <v>0</v>
      </c>
      <c r="AI927" s="215">
        <f t="shared" si="1062"/>
        <v>0</v>
      </c>
      <c r="AJ927" s="215">
        <f t="shared" si="1062"/>
        <v>0</v>
      </c>
      <c r="AK927" s="215">
        <f t="shared" si="1062"/>
        <v>0</v>
      </c>
      <c r="AL927" s="215">
        <f t="shared" si="1062"/>
        <v>0</v>
      </c>
      <c r="AM927" s="215">
        <f t="shared" si="1062"/>
        <v>0</v>
      </c>
      <c r="AN927" s="215">
        <f t="shared" si="1062"/>
        <v>0</v>
      </c>
      <c r="AO927" s="215">
        <f t="shared" si="1062"/>
        <v>0</v>
      </c>
      <c r="AP927" s="215">
        <f t="shared" si="1062"/>
        <v>0</v>
      </c>
      <c r="AQ927" s="215">
        <f t="shared" si="1062"/>
        <v>0</v>
      </c>
      <c r="AR927" s="215">
        <f t="shared" si="1062"/>
        <v>0</v>
      </c>
      <c r="AS927" s="215">
        <f t="shared" si="1062"/>
        <v>0</v>
      </c>
      <c r="AT927" s="215">
        <f t="shared" si="1062"/>
        <v>0</v>
      </c>
      <c r="AU927" s="215">
        <f t="shared" si="1062"/>
        <v>0</v>
      </c>
      <c r="AV927" s="215">
        <f t="shared" si="1062"/>
        <v>0</v>
      </c>
      <c r="AW927" s="215">
        <f t="shared" si="1062"/>
        <v>0</v>
      </c>
      <c r="AX927" s="215">
        <f t="shared" si="1062"/>
        <v>0</v>
      </c>
      <c r="AY927" s="215">
        <f t="shared" ref="AY927:CD927" si="1063">AY912</f>
        <v>0</v>
      </c>
      <c r="AZ927" s="215">
        <f t="shared" si="1063"/>
        <v>0</v>
      </c>
      <c r="BA927" s="215">
        <f t="shared" si="1063"/>
        <v>0</v>
      </c>
      <c r="BB927" s="215">
        <f t="shared" si="1063"/>
        <v>0</v>
      </c>
      <c r="BC927" s="215">
        <f t="shared" si="1063"/>
        <v>0</v>
      </c>
      <c r="BD927" s="215">
        <f t="shared" si="1063"/>
        <v>0</v>
      </c>
      <c r="BE927" s="215">
        <f t="shared" si="1063"/>
        <v>0</v>
      </c>
      <c r="BF927" s="215">
        <f t="shared" si="1063"/>
        <v>0</v>
      </c>
      <c r="BG927" s="215">
        <f t="shared" si="1063"/>
        <v>0</v>
      </c>
      <c r="BH927" s="215">
        <f t="shared" si="1063"/>
        <v>0</v>
      </c>
      <c r="BI927" s="215">
        <f t="shared" si="1063"/>
        <v>0</v>
      </c>
      <c r="BJ927" s="215">
        <f t="shared" si="1063"/>
        <v>0</v>
      </c>
      <c r="BK927" s="215">
        <f t="shared" si="1063"/>
        <v>0</v>
      </c>
      <c r="BL927" s="215">
        <f t="shared" si="1063"/>
        <v>0</v>
      </c>
      <c r="BM927" s="215">
        <f t="shared" si="1063"/>
        <v>0</v>
      </c>
      <c r="BN927" s="215">
        <f t="shared" si="1063"/>
        <v>0</v>
      </c>
      <c r="BO927" s="215">
        <f t="shared" si="1063"/>
        <v>0</v>
      </c>
      <c r="BP927" s="215">
        <f t="shared" si="1063"/>
        <v>0</v>
      </c>
      <c r="BQ927" s="215">
        <f t="shared" si="1063"/>
        <v>0</v>
      </c>
      <c r="BR927" s="215">
        <f t="shared" si="1063"/>
        <v>0</v>
      </c>
      <c r="BS927" s="215">
        <f t="shared" si="1063"/>
        <v>0</v>
      </c>
      <c r="BT927" s="215">
        <f t="shared" si="1063"/>
        <v>0</v>
      </c>
      <c r="BU927" s="215">
        <f t="shared" si="1063"/>
        <v>0</v>
      </c>
      <c r="BV927" s="215">
        <f t="shared" si="1063"/>
        <v>0</v>
      </c>
      <c r="BW927" s="215">
        <f t="shared" si="1063"/>
        <v>0</v>
      </c>
      <c r="BX927" s="215">
        <f t="shared" si="1063"/>
        <v>0</v>
      </c>
      <c r="BY927" s="215">
        <f t="shared" si="1063"/>
        <v>0</v>
      </c>
      <c r="BZ927" s="215">
        <f t="shared" si="1063"/>
        <v>0</v>
      </c>
      <c r="CA927" s="215">
        <f t="shared" si="1063"/>
        <v>0</v>
      </c>
      <c r="CB927" s="215">
        <f t="shared" si="1063"/>
        <v>0</v>
      </c>
      <c r="CC927" s="215">
        <f t="shared" si="1063"/>
        <v>0</v>
      </c>
      <c r="CD927" s="215">
        <f t="shared" si="1063"/>
        <v>0</v>
      </c>
      <c r="CE927" s="215">
        <f t="shared" ref="CE927:CL927" si="1064">CE912</f>
        <v>0</v>
      </c>
      <c r="CF927" s="215">
        <f t="shared" si="1064"/>
        <v>0</v>
      </c>
      <c r="CG927" s="215">
        <f t="shared" si="1064"/>
        <v>0</v>
      </c>
      <c r="CH927" s="215">
        <f t="shared" si="1064"/>
        <v>0</v>
      </c>
      <c r="CI927" s="215">
        <f t="shared" si="1064"/>
        <v>0</v>
      </c>
      <c r="CJ927" s="215">
        <f t="shared" si="1064"/>
        <v>0</v>
      </c>
      <c r="CK927" s="215">
        <f t="shared" si="1064"/>
        <v>0</v>
      </c>
      <c r="CL927" s="215">
        <f t="shared" si="1064"/>
        <v>0</v>
      </c>
      <c r="CN927" s="60"/>
      <c r="CO927" s="215">
        <f t="shared" ref="CO927:DL927" si="1065">CO912</f>
        <v>0</v>
      </c>
      <c r="CP927" s="215">
        <f t="shared" si="1065"/>
        <v>0</v>
      </c>
      <c r="CQ927" s="215">
        <f t="shared" si="1065"/>
        <v>0</v>
      </c>
      <c r="CR927" s="215">
        <f t="shared" si="1065"/>
        <v>0</v>
      </c>
      <c r="CS927" s="215">
        <f t="shared" si="1065"/>
        <v>0</v>
      </c>
      <c r="CT927" s="215">
        <f t="shared" si="1065"/>
        <v>0</v>
      </c>
      <c r="CU927" s="215">
        <f t="shared" si="1065"/>
        <v>0</v>
      </c>
      <c r="CV927" s="215">
        <f t="shared" si="1065"/>
        <v>0</v>
      </c>
      <c r="CW927" s="215">
        <f t="shared" si="1065"/>
        <v>0</v>
      </c>
      <c r="CX927" s="215">
        <f t="shared" si="1065"/>
        <v>0</v>
      </c>
      <c r="CY927" s="215">
        <f t="shared" si="1065"/>
        <v>0</v>
      </c>
      <c r="CZ927" s="215">
        <f t="shared" si="1065"/>
        <v>0</v>
      </c>
      <c r="DA927" s="215">
        <f t="shared" si="1065"/>
        <v>0</v>
      </c>
      <c r="DB927" s="215">
        <f t="shared" si="1065"/>
        <v>0</v>
      </c>
      <c r="DC927" s="215">
        <f t="shared" si="1065"/>
        <v>0</v>
      </c>
      <c r="DD927" s="215">
        <f t="shared" si="1065"/>
        <v>0</v>
      </c>
      <c r="DE927" s="215">
        <f t="shared" si="1065"/>
        <v>0</v>
      </c>
      <c r="DF927" s="215">
        <f t="shared" si="1065"/>
        <v>0</v>
      </c>
      <c r="DG927" s="215">
        <f t="shared" si="1065"/>
        <v>0</v>
      </c>
      <c r="DH927" s="215">
        <f t="shared" si="1065"/>
        <v>0</v>
      </c>
      <c r="DI927" s="215">
        <f t="shared" si="1065"/>
        <v>0</v>
      </c>
      <c r="DJ927" s="215">
        <f t="shared" si="1065"/>
        <v>0</v>
      </c>
      <c r="DK927" s="215">
        <f t="shared" si="1065"/>
        <v>0</v>
      </c>
      <c r="DL927" s="215">
        <f t="shared" si="1065"/>
        <v>0</v>
      </c>
    </row>
    <row r="928" spans="1:116" x14ac:dyDescent="0.35">
      <c r="B928" t="s">
        <v>332</v>
      </c>
      <c r="D928" t="s">
        <v>496</v>
      </c>
      <c r="E928" s="8" t="str">
        <f t="shared" ref="E928" si="1066">ROW()&amp;" "&amp;D928</f>
        <v>928 WCINV-SSV</v>
      </c>
      <c r="G928" s="8" t="str">
        <f>G913</f>
        <v>Primary volume driver</v>
      </c>
      <c r="H928" s="12"/>
      <c r="I928" s="60"/>
      <c r="J928" s="60"/>
      <c r="K928" s="15"/>
      <c r="L928" s="15"/>
      <c r="M928" s="15"/>
      <c r="N928" s="15"/>
      <c r="O928" s="15"/>
      <c r="P928" s="15"/>
      <c r="R928" s="15"/>
      <c r="S928" s="215"/>
      <c r="T928" s="215"/>
      <c r="U928" s="215"/>
      <c r="V928" s="215"/>
      <c r="W928" s="215"/>
      <c r="X928" s="215"/>
      <c r="Y928" s="215"/>
      <c r="Z928" s="215"/>
      <c r="AA928" s="215"/>
      <c r="AB928" s="215"/>
      <c r="AC928" s="215"/>
      <c r="AD928" s="215"/>
      <c r="AE928" s="215"/>
      <c r="AF928" s="215"/>
      <c r="AG928" s="215"/>
      <c r="AH928" s="215"/>
      <c r="AI928" s="215"/>
      <c r="AJ928" s="215"/>
      <c r="AK928" s="215"/>
      <c r="AL928" s="215"/>
      <c r="AM928" s="215"/>
      <c r="AN928" s="215"/>
      <c r="AO928" s="215"/>
      <c r="AP928" s="215"/>
      <c r="AQ928" s="215"/>
      <c r="AR928" s="215"/>
      <c r="AS928" s="215"/>
      <c r="AT928" s="215"/>
      <c r="AU928" s="215"/>
      <c r="AV928" s="215"/>
      <c r="AW928" s="215"/>
      <c r="AX928" s="215"/>
      <c r="AY928" s="215"/>
      <c r="AZ928" s="215"/>
      <c r="BA928" s="215"/>
      <c r="BB928" s="215"/>
      <c r="BC928" s="215"/>
      <c r="BD928" s="215"/>
      <c r="BE928" s="215"/>
      <c r="BF928" s="215"/>
      <c r="BG928" s="215"/>
      <c r="BH928" s="215"/>
      <c r="BI928" s="215"/>
      <c r="BJ928" s="215"/>
      <c r="BK928" s="215"/>
      <c r="BL928" s="215"/>
      <c r="BM928" s="215"/>
      <c r="BN928" s="215"/>
      <c r="BO928" s="215"/>
      <c r="BP928" s="215"/>
      <c r="BQ928" s="215"/>
      <c r="BR928" s="215"/>
      <c r="BS928" s="215"/>
      <c r="BT928" s="215"/>
      <c r="BU928" s="215"/>
      <c r="BV928" s="215"/>
      <c r="BW928" s="215"/>
      <c r="BX928" s="215"/>
      <c r="BY928" s="215"/>
      <c r="BZ928" s="215"/>
      <c r="CA928" s="215"/>
      <c r="CB928" s="215"/>
      <c r="CC928" s="215"/>
      <c r="CD928" s="215"/>
      <c r="CE928" s="215"/>
      <c r="CF928" s="215"/>
      <c r="CG928" s="215"/>
      <c r="CH928" s="215"/>
      <c r="CI928" s="215"/>
      <c r="CJ928" s="215"/>
      <c r="CK928" s="215"/>
      <c r="CL928" s="215"/>
      <c r="CN928" s="60"/>
      <c r="CO928" s="215"/>
      <c r="CP928" s="215"/>
      <c r="CQ928" s="215"/>
      <c r="CR928" s="215"/>
      <c r="CS928" s="215"/>
      <c r="CT928" s="215"/>
      <c r="CU928" s="215"/>
      <c r="CV928" s="215"/>
      <c r="CW928" s="215"/>
      <c r="CX928" s="215"/>
      <c r="CY928" s="215"/>
      <c r="CZ928" s="215"/>
      <c r="DA928" s="215"/>
      <c r="DB928" s="215"/>
      <c r="DC928" s="215"/>
      <c r="DD928" s="215"/>
      <c r="DE928" s="215"/>
      <c r="DF928" s="215"/>
      <c r="DG928" s="215"/>
      <c r="DH928" s="215"/>
      <c r="DI928" s="215"/>
      <c r="DJ928" s="215"/>
      <c r="DK928" s="215"/>
      <c r="DL928" s="215"/>
    </row>
    <row r="929" spans="1:116" x14ac:dyDescent="0.35">
      <c r="B929" t="s">
        <v>332</v>
      </c>
      <c r="D929" t="s">
        <v>496</v>
      </c>
      <c r="E929" s="8" t="str">
        <f t="shared" si="1047"/>
        <v>929 WCINV-SSV</v>
      </c>
      <c r="G929" s="89" t="str">
        <f>G918</f>
        <v xml:space="preserve">COGS w/ inventory - volume driven: </v>
      </c>
      <c r="H929" s="12"/>
      <c r="I929" s="60"/>
      <c r="J929" s="60"/>
      <c r="K929" s="15"/>
      <c r="L929" s="15"/>
      <c r="M929" s="15"/>
      <c r="N929" s="15"/>
      <c r="O929" s="15"/>
      <c r="P929" s="15"/>
      <c r="R929" s="15"/>
      <c r="S929" s="4" t="str">
        <f t="shared" ref="S929:AX929" si="1067">ADDRESS(ROW(S919),COLUMN(S919),2)</f>
        <v>S$919</v>
      </c>
      <c r="T929" s="4" t="str">
        <f t="shared" si="1067"/>
        <v>T$919</v>
      </c>
      <c r="U929" s="4" t="str">
        <f t="shared" si="1067"/>
        <v>U$919</v>
      </c>
      <c r="V929" s="4" t="str">
        <f t="shared" si="1067"/>
        <v>V$919</v>
      </c>
      <c r="W929" s="4" t="str">
        <f t="shared" si="1067"/>
        <v>W$919</v>
      </c>
      <c r="X929" s="4" t="str">
        <f t="shared" si="1067"/>
        <v>X$919</v>
      </c>
      <c r="Y929" s="4" t="str">
        <f t="shared" si="1067"/>
        <v>Y$919</v>
      </c>
      <c r="Z929" s="4" t="str">
        <f t="shared" si="1067"/>
        <v>Z$919</v>
      </c>
      <c r="AA929" s="4" t="str">
        <f t="shared" si="1067"/>
        <v>AA$919</v>
      </c>
      <c r="AB929" s="4" t="str">
        <f t="shared" si="1067"/>
        <v>AB$919</v>
      </c>
      <c r="AC929" s="4" t="str">
        <f t="shared" si="1067"/>
        <v>AC$919</v>
      </c>
      <c r="AD929" s="4" t="str">
        <f t="shared" si="1067"/>
        <v>AD$919</v>
      </c>
      <c r="AE929" s="4" t="str">
        <f t="shared" si="1067"/>
        <v>AE$919</v>
      </c>
      <c r="AF929" s="4" t="str">
        <f t="shared" si="1067"/>
        <v>AF$919</v>
      </c>
      <c r="AG929" s="4" t="str">
        <f t="shared" si="1067"/>
        <v>AG$919</v>
      </c>
      <c r="AH929" s="4" t="str">
        <f t="shared" si="1067"/>
        <v>AH$919</v>
      </c>
      <c r="AI929" s="4" t="str">
        <f t="shared" si="1067"/>
        <v>AI$919</v>
      </c>
      <c r="AJ929" s="4" t="str">
        <f t="shared" si="1067"/>
        <v>AJ$919</v>
      </c>
      <c r="AK929" s="4" t="str">
        <f t="shared" si="1067"/>
        <v>AK$919</v>
      </c>
      <c r="AL929" s="4" t="str">
        <f t="shared" si="1067"/>
        <v>AL$919</v>
      </c>
      <c r="AM929" s="4" t="str">
        <f t="shared" si="1067"/>
        <v>AM$919</v>
      </c>
      <c r="AN929" s="4" t="str">
        <f t="shared" si="1067"/>
        <v>AN$919</v>
      </c>
      <c r="AO929" s="4" t="str">
        <f t="shared" si="1067"/>
        <v>AO$919</v>
      </c>
      <c r="AP929" s="4" t="str">
        <f t="shared" si="1067"/>
        <v>AP$919</v>
      </c>
      <c r="AQ929" s="4" t="str">
        <f t="shared" si="1067"/>
        <v>AQ$919</v>
      </c>
      <c r="AR929" s="4" t="str">
        <f t="shared" si="1067"/>
        <v>AR$919</v>
      </c>
      <c r="AS929" s="4" t="str">
        <f t="shared" si="1067"/>
        <v>AS$919</v>
      </c>
      <c r="AT929" s="4" t="str">
        <f t="shared" si="1067"/>
        <v>AT$919</v>
      </c>
      <c r="AU929" s="4" t="str">
        <f t="shared" si="1067"/>
        <v>AU$919</v>
      </c>
      <c r="AV929" s="4" t="str">
        <f t="shared" si="1067"/>
        <v>AV$919</v>
      </c>
      <c r="AW929" s="4" t="str">
        <f t="shared" si="1067"/>
        <v>AW$919</v>
      </c>
      <c r="AX929" s="4" t="str">
        <f t="shared" si="1067"/>
        <v>AX$919</v>
      </c>
      <c r="AY929" s="4" t="str">
        <f t="shared" ref="AY929:CD929" si="1068">ADDRESS(ROW(AY919),COLUMN(AY919),2)</f>
        <v>AY$919</v>
      </c>
      <c r="AZ929" s="4" t="str">
        <f t="shared" si="1068"/>
        <v>AZ$919</v>
      </c>
      <c r="BA929" s="4" t="str">
        <f t="shared" si="1068"/>
        <v>BA$919</v>
      </c>
      <c r="BB929" s="4" t="str">
        <f t="shared" si="1068"/>
        <v>BB$919</v>
      </c>
      <c r="BC929" s="4" t="str">
        <f t="shared" si="1068"/>
        <v>BC$919</v>
      </c>
      <c r="BD929" s="4" t="str">
        <f t="shared" si="1068"/>
        <v>BD$919</v>
      </c>
      <c r="BE929" s="4" t="str">
        <f t="shared" si="1068"/>
        <v>BE$919</v>
      </c>
      <c r="BF929" s="4" t="str">
        <f t="shared" si="1068"/>
        <v>BF$919</v>
      </c>
      <c r="BG929" s="4" t="str">
        <f t="shared" si="1068"/>
        <v>BG$919</v>
      </c>
      <c r="BH929" s="4" t="str">
        <f t="shared" si="1068"/>
        <v>BH$919</v>
      </c>
      <c r="BI929" s="4" t="str">
        <f t="shared" si="1068"/>
        <v>BI$919</v>
      </c>
      <c r="BJ929" s="4" t="str">
        <f t="shared" si="1068"/>
        <v>BJ$919</v>
      </c>
      <c r="BK929" s="4" t="str">
        <f t="shared" si="1068"/>
        <v>BK$919</v>
      </c>
      <c r="BL929" s="4" t="str">
        <f t="shared" si="1068"/>
        <v>BL$919</v>
      </c>
      <c r="BM929" s="4" t="str">
        <f t="shared" si="1068"/>
        <v>BM$919</v>
      </c>
      <c r="BN929" s="4" t="str">
        <f t="shared" si="1068"/>
        <v>BN$919</v>
      </c>
      <c r="BO929" s="4" t="str">
        <f t="shared" si="1068"/>
        <v>BO$919</v>
      </c>
      <c r="BP929" s="4" t="str">
        <f t="shared" si="1068"/>
        <v>BP$919</v>
      </c>
      <c r="BQ929" s="4" t="str">
        <f t="shared" si="1068"/>
        <v>BQ$919</v>
      </c>
      <c r="BR929" s="4" t="str">
        <f t="shared" si="1068"/>
        <v>BR$919</v>
      </c>
      <c r="BS929" s="4" t="str">
        <f t="shared" si="1068"/>
        <v>BS$919</v>
      </c>
      <c r="BT929" s="4" t="str">
        <f t="shared" si="1068"/>
        <v>BT$919</v>
      </c>
      <c r="BU929" s="4" t="str">
        <f t="shared" si="1068"/>
        <v>BU$919</v>
      </c>
      <c r="BV929" s="4" t="str">
        <f t="shared" si="1068"/>
        <v>BV$919</v>
      </c>
      <c r="BW929" s="4" t="str">
        <f t="shared" si="1068"/>
        <v>BW$919</v>
      </c>
      <c r="BX929" s="4" t="str">
        <f t="shared" si="1068"/>
        <v>BX$919</v>
      </c>
      <c r="BY929" s="4" t="str">
        <f t="shared" si="1068"/>
        <v>BY$919</v>
      </c>
      <c r="BZ929" s="4" t="str">
        <f t="shared" si="1068"/>
        <v>BZ$919</v>
      </c>
      <c r="CA929" s="4" t="str">
        <f t="shared" si="1068"/>
        <v>CA$919</v>
      </c>
      <c r="CB929" s="4" t="str">
        <f t="shared" si="1068"/>
        <v>CB$919</v>
      </c>
      <c r="CC929" s="4" t="str">
        <f t="shared" si="1068"/>
        <v>CC$919</v>
      </c>
      <c r="CD929" s="4" t="str">
        <f t="shared" si="1068"/>
        <v>CD$919</v>
      </c>
      <c r="CE929" s="4" t="str">
        <f t="shared" ref="CE929:CL929" si="1069">ADDRESS(ROW(CE919),COLUMN(CE919),2)</f>
        <v>CE$919</v>
      </c>
      <c r="CF929" s="4" t="str">
        <f t="shared" si="1069"/>
        <v>CF$919</v>
      </c>
      <c r="CG929" s="4" t="str">
        <f t="shared" si="1069"/>
        <v>CG$919</v>
      </c>
      <c r="CH929" s="4" t="str">
        <f t="shared" si="1069"/>
        <v>CH$919</v>
      </c>
      <c r="CI929" s="4" t="str">
        <f t="shared" si="1069"/>
        <v>CI$919</v>
      </c>
      <c r="CJ929" s="4" t="str">
        <f t="shared" si="1069"/>
        <v>CJ$919</v>
      </c>
      <c r="CK929" s="4" t="str">
        <f t="shared" si="1069"/>
        <v>CK$919</v>
      </c>
      <c r="CL929" s="4" t="str">
        <f t="shared" si="1069"/>
        <v>CL$919</v>
      </c>
      <c r="CN929" s="60"/>
      <c r="CO929" s="4" t="str">
        <f t="shared" ref="CO929:DL929" si="1070">ADDRESS(ROW(CO919),COLUMN(CO919),2)</f>
        <v>CO$919</v>
      </c>
      <c r="CP929" s="4" t="str">
        <f t="shared" si="1070"/>
        <v>CP$919</v>
      </c>
      <c r="CQ929" s="4" t="str">
        <f t="shared" si="1070"/>
        <v>CQ$919</v>
      </c>
      <c r="CR929" s="4" t="str">
        <f t="shared" si="1070"/>
        <v>CR$919</v>
      </c>
      <c r="CS929" s="4" t="str">
        <f t="shared" si="1070"/>
        <v>CS$919</v>
      </c>
      <c r="CT929" s="4" t="str">
        <f t="shared" si="1070"/>
        <v>CT$919</v>
      </c>
      <c r="CU929" s="4" t="str">
        <f t="shared" si="1070"/>
        <v>CU$919</v>
      </c>
      <c r="CV929" s="4" t="str">
        <f t="shared" si="1070"/>
        <v>CV$919</v>
      </c>
      <c r="CW929" s="4" t="str">
        <f t="shared" si="1070"/>
        <v>CW$919</v>
      </c>
      <c r="CX929" s="4" t="str">
        <f t="shared" si="1070"/>
        <v>CX$919</v>
      </c>
      <c r="CY929" s="4" t="str">
        <f t="shared" si="1070"/>
        <v>CY$919</v>
      </c>
      <c r="CZ929" s="4" t="str">
        <f t="shared" si="1070"/>
        <v>CZ$919</v>
      </c>
      <c r="DA929" s="4" t="str">
        <f t="shared" si="1070"/>
        <v>DA$919</v>
      </c>
      <c r="DB929" s="4" t="str">
        <f t="shared" si="1070"/>
        <v>DB$919</v>
      </c>
      <c r="DC929" s="4" t="str">
        <f t="shared" si="1070"/>
        <v>DC$919</v>
      </c>
      <c r="DD929" s="4" t="str">
        <f t="shared" si="1070"/>
        <v>DD$919</v>
      </c>
      <c r="DE929" s="4" t="str">
        <f t="shared" si="1070"/>
        <v>DE$919</v>
      </c>
      <c r="DF929" s="4" t="str">
        <f t="shared" si="1070"/>
        <v>DF$919</v>
      </c>
      <c r="DG929" s="4" t="str">
        <f t="shared" si="1070"/>
        <v>DG$919</v>
      </c>
      <c r="DH929" s="4" t="str">
        <f t="shared" si="1070"/>
        <v>DH$919</v>
      </c>
      <c r="DI929" s="4" t="str">
        <f t="shared" si="1070"/>
        <v>DI$919</v>
      </c>
      <c r="DJ929" s="4" t="str">
        <f t="shared" si="1070"/>
        <v>DJ$919</v>
      </c>
      <c r="DK929" s="4" t="str">
        <f t="shared" si="1070"/>
        <v>DK$919</v>
      </c>
      <c r="DL929" s="4" t="str">
        <f t="shared" si="1070"/>
        <v>DL$919</v>
      </c>
    </row>
    <row r="930" spans="1:116" x14ac:dyDescent="0.35">
      <c r="B930" t="s">
        <v>332</v>
      </c>
      <c r="D930" t="s">
        <v>496</v>
      </c>
      <c r="E930" s="8" t="str">
        <f t="shared" si="1047"/>
        <v>930 WCINV-SSV</v>
      </c>
      <c r="G930" s="241" t="str">
        <f>IFERROR(SUBSTITUTE(TRIM(MID(G918, SEARCH("-", G918) + 1, LEN(G918))),":",""),"no unit")</f>
        <v>volume driven</v>
      </c>
      <c r="H930" s="12"/>
      <c r="I930" s="60"/>
      <c r="J930" s="60"/>
      <c r="K930" s="15"/>
      <c r="L930" s="15"/>
      <c r="M930" s="15"/>
      <c r="N930" s="15"/>
      <c r="O930" s="15"/>
      <c r="P930" s="15"/>
      <c r="R930" s="15"/>
      <c r="S930" s="215" t="str">
        <f t="shared" ref="S930:AX930" si="1071">S915</f>
        <v>S$19</v>
      </c>
      <c r="T930" s="215" t="str">
        <f t="shared" si="1071"/>
        <v>T$19</v>
      </c>
      <c r="U930" s="215" t="str">
        <f t="shared" si="1071"/>
        <v>U$19</v>
      </c>
      <c r="V930" s="215" t="str">
        <f t="shared" si="1071"/>
        <v>V$19</v>
      </c>
      <c r="W930" s="215" t="str">
        <f t="shared" si="1071"/>
        <v>W$19</v>
      </c>
      <c r="X930" s="215" t="str">
        <f t="shared" si="1071"/>
        <v>X$19</v>
      </c>
      <c r="Y930" s="215" t="str">
        <f t="shared" si="1071"/>
        <v>Y$19</v>
      </c>
      <c r="Z930" s="215" t="str">
        <f t="shared" si="1071"/>
        <v>Z$19</v>
      </c>
      <c r="AA930" s="215" t="str">
        <f t="shared" si="1071"/>
        <v>AA$19</v>
      </c>
      <c r="AB930" s="215" t="str">
        <f t="shared" si="1071"/>
        <v>AB$19</v>
      </c>
      <c r="AC930" s="215" t="str">
        <f t="shared" si="1071"/>
        <v>AC$19</v>
      </c>
      <c r="AD930" s="215" t="str">
        <f t="shared" si="1071"/>
        <v>AD$19</v>
      </c>
      <c r="AE930" s="215" t="str">
        <f t="shared" si="1071"/>
        <v>AE$19</v>
      </c>
      <c r="AF930" s="215" t="str">
        <f t="shared" si="1071"/>
        <v>AF$19</v>
      </c>
      <c r="AG930" s="215" t="str">
        <f t="shared" si="1071"/>
        <v>AG$19</v>
      </c>
      <c r="AH930" s="215" t="str">
        <f t="shared" si="1071"/>
        <v>AH$19</v>
      </c>
      <c r="AI930" s="215" t="str">
        <f t="shared" si="1071"/>
        <v>AI$19</v>
      </c>
      <c r="AJ930" s="215" t="str">
        <f t="shared" si="1071"/>
        <v>AJ$19</v>
      </c>
      <c r="AK930" s="215" t="str">
        <f t="shared" si="1071"/>
        <v>AK$19</v>
      </c>
      <c r="AL930" s="215" t="str">
        <f t="shared" si="1071"/>
        <v>AL$19</v>
      </c>
      <c r="AM930" s="215" t="str">
        <f t="shared" si="1071"/>
        <v>AM$19</v>
      </c>
      <c r="AN930" s="215" t="str">
        <f t="shared" si="1071"/>
        <v>AN$19</v>
      </c>
      <c r="AO930" s="215" t="str">
        <f t="shared" si="1071"/>
        <v>AO$19</v>
      </c>
      <c r="AP930" s="215" t="str">
        <f t="shared" si="1071"/>
        <v>AP$19</v>
      </c>
      <c r="AQ930" s="215" t="str">
        <f t="shared" si="1071"/>
        <v>AQ$19</v>
      </c>
      <c r="AR930" s="215" t="str">
        <f t="shared" si="1071"/>
        <v>AR$19</v>
      </c>
      <c r="AS930" s="215" t="str">
        <f t="shared" si="1071"/>
        <v>AS$19</v>
      </c>
      <c r="AT930" s="215" t="str">
        <f t="shared" si="1071"/>
        <v>AT$19</v>
      </c>
      <c r="AU930" s="215" t="str">
        <f t="shared" si="1071"/>
        <v>AU$19</v>
      </c>
      <c r="AV930" s="215" t="str">
        <f t="shared" si="1071"/>
        <v>AV$19</v>
      </c>
      <c r="AW930" s="215" t="str">
        <f t="shared" si="1071"/>
        <v>AW$19</v>
      </c>
      <c r="AX930" s="215" t="str">
        <f t="shared" si="1071"/>
        <v>AX$19</v>
      </c>
      <c r="AY930" s="215" t="str">
        <f t="shared" ref="AY930:CD930" si="1072">AY915</f>
        <v>AY$19</v>
      </c>
      <c r="AZ930" s="215" t="str">
        <f t="shared" si="1072"/>
        <v>AZ$19</v>
      </c>
      <c r="BA930" s="215" t="str">
        <f t="shared" si="1072"/>
        <v>BA$19</v>
      </c>
      <c r="BB930" s="215" t="str">
        <f t="shared" si="1072"/>
        <v>BB$19</v>
      </c>
      <c r="BC930" s="215" t="str">
        <f t="shared" si="1072"/>
        <v>BC$19</v>
      </c>
      <c r="BD930" s="215" t="str">
        <f t="shared" si="1072"/>
        <v>BD$19</v>
      </c>
      <c r="BE930" s="215" t="str">
        <f t="shared" si="1072"/>
        <v>BE$19</v>
      </c>
      <c r="BF930" s="215" t="str">
        <f t="shared" si="1072"/>
        <v>BF$19</v>
      </c>
      <c r="BG930" s="215" t="str">
        <f t="shared" si="1072"/>
        <v>BG$19</v>
      </c>
      <c r="BH930" s="215" t="str">
        <f t="shared" si="1072"/>
        <v>BH$19</v>
      </c>
      <c r="BI930" s="215" t="str">
        <f t="shared" si="1072"/>
        <v>BI$19</v>
      </c>
      <c r="BJ930" s="215" t="str">
        <f t="shared" si="1072"/>
        <v>BJ$19</v>
      </c>
      <c r="BK930" s="215" t="str">
        <f t="shared" si="1072"/>
        <v>BK$19</v>
      </c>
      <c r="BL930" s="215" t="str">
        <f t="shared" si="1072"/>
        <v>BL$19</v>
      </c>
      <c r="BM930" s="215" t="str">
        <f t="shared" si="1072"/>
        <v>BM$19</v>
      </c>
      <c r="BN930" s="215" t="str">
        <f t="shared" si="1072"/>
        <v>BN$19</v>
      </c>
      <c r="BO930" s="215" t="str">
        <f t="shared" si="1072"/>
        <v>BO$19</v>
      </c>
      <c r="BP930" s="215" t="str">
        <f t="shared" si="1072"/>
        <v>BP$19</v>
      </c>
      <c r="BQ930" s="215" t="str">
        <f t="shared" si="1072"/>
        <v>BQ$19</v>
      </c>
      <c r="BR930" s="215" t="str">
        <f t="shared" si="1072"/>
        <v>BR$19</v>
      </c>
      <c r="BS930" s="215" t="str">
        <f t="shared" si="1072"/>
        <v>BS$19</v>
      </c>
      <c r="BT930" s="215" t="str">
        <f t="shared" si="1072"/>
        <v>BT$19</v>
      </c>
      <c r="BU930" s="215" t="str">
        <f t="shared" si="1072"/>
        <v>BU$19</v>
      </c>
      <c r="BV930" s="215" t="str">
        <f t="shared" si="1072"/>
        <v>BV$19</v>
      </c>
      <c r="BW930" s="215" t="str">
        <f t="shared" si="1072"/>
        <v>BW$19</v>
      </c>
      <c r="BX930" s="215" t="str">
        <f t="shared" si="1072"/>
        <v>BX$19</v>
      </c>
      <c r="BY930" s="215" t="str">
        <f t="shared" si="1072"/>
        <v>BY$19</v>
      </c>
      <c r="BZ930" s="215" t="str">
        <f t="shared" si="1072"/>
        <v>BZ$19</v>
      </c>
      <c r="CA930" s="215" t="str">
        <f t="shared" si="1072"/>
        <v>CA$19</v>
      </c>
      <c r="CB930" s="215" t="str">
        <f t="shared" si="1072"/>
        <v>CB$19</v>
      </c>
      <c r="CC930" s="215" t="str">
        <f t="shared" si="1072"/>
        <v>CC$19</v>
      </c>
      <c r="CD930" s="215" t="str">
        <f t="shared" si="1072"/>
        <v>CD$19</v>
      </c>
      <c r="CE930" s="215" t="str">
        <f t="shared" ref="CE930:CL930" si="1073">CE915</f>
        <v>CE$19</v>
      </c>
      <c r="CF930" s="215" t="str">
        <f t="shared" si="1073"/>
        <v>CF$19</v>
      </c>
      <c r="CG930" s="215" t="str">
        <f t="shared" si="1073"/>
        <v>CG$19</v>
      </c>
      <c r="CH930" s="215" t="str">
        <f t="shared" si="1073"/>
        <v>CH$19</v>
      </c>
      <c r="CI930" s="215" t="str">
        <f t="shared" si="1073"/>
        <v>CI$19</v>
      </c>
      <c r="CJ930" s="215" t="str">
        <f t="shared" si="1073"/>
        <v>CJ$19</v>
      </c>
      <c r="CK930" s="215" t="str">
        <f t="shared" si="1073"/>
        <v>CK$19</v>
      </c>
      <c r="CL930" s="215" t="str">
        <f t="shared" si="1073"/>
        <v>CL$19</v>
      </c>
      <c r="CN930" s="60"/>
      <c r="CO930" s="215" t="str">
        <f t="shared" ref="CO930:DL930" si="1074">CO915</f>
        <v>CO$19</v>
      </c>
      <c r="CP930" s="215" t="str">
        <f t="shared" si="1074"/>
        <v>CP$19</v>
      </c>
      <c r="CQ930" s="215" t="str">
        <f t="shared" si="1074"/>
        <v>CQ$19</v>
      </c>
      <c r="CR930" s="215" t="str">
        <f t="shared" si="1074"/>
        <v>CR$19</v>
      </c>
      <c r="CS930" s="215" t="str">
        <f t="shared" si="1074"/>
        <v>CS$19</v>
      </c>
      <c r="CT930" s="215" t="str">
        <f t="shared" si="1074"/>
        <v>CT$19</v>
      </c>
      <c r="CU930" s="215" t="str">
        <f t="shared" si="1074"/>
        <v>CU$19</v>
      </c>
      <c r="CV930" s="215" t="str">
        <f t="shared" si="1074"/>
        <v>CV$19</v>
      </c>
      <c r="CW930" s="215" t="str">
        <f t="shared" si="1074"/>
        <v>CW$19</v>
      </c>
      <c r="CX930" s="215" t="str">
        <f t="shared" si="1074"/>
        <v>CX$19</v>
      </c>
      <c r="CY930" s="215" t="str">
        <f t="shared" si="1074"/>
        <v>CY$19</v>
      </c>
      <c r="CZ930" s="215" t="str">
        <f t="shared" si="1074"/>
        <v>CZ$19</v>
      </c>
      <c r="DA930" s="215" t="str">
        <f t="shared" si="1074"/>
        <v>DA$19</v>
      </c>
      <c r="DB930" s="215" t="str">
        <f t="shared" si="1074"/>
        <v>DB$19</v>
      </c>
      <c r="DC930" s="215" t="str">
        <f t="shared" si="1074"/>
        <v>DC$19</v>
      </c>
      <c r="DD930" s="215" t="str">
        <f t="shared" si="1074"/>
        <v>DD$19</v>
      </c>
      <c r="DE930" s="215" t="str">
        <f t="shared" si="1074"/>
        <v>DE$19</v>
      </c>
      <c r="DF930" s="215" t="str">
        <f t="shared" si="1074"/>
        <v>DF$19</v>
      </c>
      <c r="DG930" s="215" t="str">
        <f t="shared" si="1074"/>
        <v>DG$19</v>
      </c>
      <c r="DH930" s="215" t="str">
        <f t="shared" si="1074"/>
        <v>DH$19</v>
      </c>
      <c r="DI930" s="215" t="str">
        <f t="shared" si="1074"/>
        <v>DI$19</v>
      </c>
      <c r="DJ930" s="215" t="str">
        <f t="shared" si="1074"/>
        <v>DJ$19</v>
      </c>
      <c r="DK930" s="215" t="str">
        <f t="shared" si="1074"/>
        <v>DK$19</v>
      </c>
      <c r="DL930" s="215" t="str">
        <f t="shared" si="1074"/>
        <v>DL$19</v>
      </c>
    </row>
    <row r="931" spans="1:116" x14ac:dyDescent="0.35">
      <c r="E931" s="8"/>
      <c r="G931" s="89" t="str">
        <f>G916</f>
        <v>Secondary revenue driver</v>
      </c>
      <c r="H931" s="12"/>
      <c r="I931" s="60"/>
      <c r="J931" s="60"/>
      <c r="K931" s="15"/>
      <c r="L931" s="15"/>
      <c r="M931" s="15"/>
      <c r="N931" s="15"/>
      <c r="O931" s="15"/>
      <c r="P931" s="15"/>
      <c r="R931" s="15"/>
      <c r="S931" s="76"/>
      <c r="T931" s="76"/>
      <c r="U931" s="76"/>
      <c r="V931" s="76"/>
      <c r="W931" s="76"/>
      <c r="X931" s="76"/>
      <c r="Y931" s="76"/>
      <c r="Z931" s="76"/>
      <c r="AA931" s="76"/>
      <c r="AB931" s="76"/>
      <c r="AC931" s="76"/>
      <c r="AD931" s="76"/>
      <c r="AE931" s="76"/>
      <c r="AF931" s="76"/>
      <c r="AG931" s="76"/>
      <c r="AH931" s="76"/>
      <c r="AI931" s="76"/>
      <c r="AJ931" s="76"/>
      <c r="AK931" s="76"/>
      <c r="AL931" s="76"/>
      <c r="AM931" s="76"/>
      <c r="AN931" s="76"/>
      <c r="AO931" s="76"/>
      <c r="AP931" s="76"/>
      <c r="AQ931" s="76"/>
      <c r="AR931" s="76"/>
      <c r="AS931" s="76"/>
      <c r="AT931" s="76"/>
      <c r="AU931" s="76"/>
      <c r="AV931" s="76"/>
      <c r="AW931" s="76"/>
      <c r="AX931" s="76"/>
      <c r="AY931" s="76"/>
      <c r="AZ931" s="76"/>
      <c r="BA931" s="76"/>
      <c r="BB931" s="76"/>
      <c r="BC931" s="76"/>
      <c r="BD931" s="76"/>
      <c r="BE931" s="76"/>
      <c r="BF931" s="76"/>
      <c r="BG931" s="76"/>
      <c r="BH931" s="76"/>
      <c r="BI931" s="76"/>
      <c r="BJ931" s="76"/>
      <c r="BK931" s="76"/>
      <c r="BL931" s="76"/>
      <c r="BM931" s="76"/>
      <c r="BN931" s="76"/>
      <c r="BO931" s="76"/>
      <c r="BP931" s="76"/>
      <c r="BQ931" s="76"/>
      <c r="BR931" s="76"/>
      <c r="BS931" s="76"/>
      <c r="BT931" s="76"/>
      <c r="BU931" s="76"/>
      <c r="BV931" s="76"/>
      <c r="BW931" s="76"/>
      <c r="BX931" s="76"/>
      <c r="BY931" s="76"/>
      <c r="BZ931" s="76"/>
      <c r="CA931" s="76"/>
      <c r="CB931" s="76"/>
      <c r="CC931" s="76"/>
      <c r="CD931" s="76"/>
      <c r="CE931" s="76"/>
      <c r="CF931" s="76"/>
      <c r="CG931" s="76"/>
      <c r="CH931" s="76"/>
      <c r="CI931" s="76"/>
      <c r="CJ931" s="76"/>
      <c r="CK931" s="76"/>
      <c r="CL931" s="76"/>
      <c r="CN931" s="60"/>
      <c r="CO931" s="76"/>
      <c r="CP931" s="76"/>
      <c r="CQ931" s="76"/>
      <c r="CR931" s="76"/>
      <c r="CS931" s="76"/>
      <c r="CT931" s="76"/>
      <c r="CU931" s="76"/>
      <c r="CV931" s="76"/>
      <c r="CW931" s="76"/>
      <c r="CX931" s="76"/>
      <c r="CY931" s="76"/>
      <c r="CZ931" s="76"/>
      <c r="DA931" s="76"/>
      <c r="DB931" s="76"/>
      <c r="DC931" s="76"/>
      <c r="DD931" s="76"/>
      <c r="DE931" s="76"/>
      <c r="DF931" s="76"/>
      <c r="DG931" s="76"/>
      <c r="DH931" s="76"/>
      <c r="DI931" s="76"/>
      <c r="DJ931" s="76"/>
      <c r="DK931" s="76"/>
      <c r="DL931" s="76"/>
    </row>
    <row r="932" spans="1:116" x14ac:dyDescent="0.35">
      <c r="A932" s="174"/>
      <c r="E932" s="8"/>
      <c r="G932" s="8" t="str">
        <f>G917</f>
        <v>Secondary volume driver</v>
      </c>
      <c r="H932" s="174"/>
      <c r="I932" s="176"/>
      <c r="J932" s="176"/>
      <c r="K932" s="197"/>
      <c r="L932" s="197"/>
      <c r="M932" s="197"/>
      <c r="N932" s="197"/>
      <c r="O932" s="197"/>
      <c r="P932" s="197"/>
      <c r="R932" s="198"/>
      <c r="S932" s="174"/>
      <c r="T932" s="174"/>
      <c r="U932" s="174"/>
      <c r="V932" s="174"/>
      <c r="W932" s="174"/>
      <c r="X932" s="174"/>
      <c r="Y932" s="174"/>
      <c r="Z932" s="174"/>
      <c r="AA932" s="174"/>
      <c r="AB932" s="174"/>
      <c r="AC932" s="174"/>
      <c r="AD932" s="174"/>
      <c r="AE932" s="174"/>
      <c r="AF932" s="174"/>
      <c r="AG932" s="174"/>
      <c r="AH932" s="174"/>
      <c r="AI932" s="174"/>
      <c r="AJ932" s="174"/>
      <c r="AK932" s="174"/>
      <c r="AL932" s="174"/>
      <c r="AM932" s="174"/>
      <c r="AN932" s="174"/>
      <c r="AO932" s="174"/>
      <c r="AP932" s="174"/>
      <c r="AQ932" s="174"/>
      <c r="AR932" s="174"/>
      <c r="AS932" s="174"/>
      <c r="AT932" s="174"/>
      <c r="AU932" s="174"/>
      <c r="AV932" s="174"/>
      <c r="AW932" s="174"/>
      <c r="AX932" s="174"/>
      <c r="AY932" s="174"/>
      <c r="AZ932" s="174"/>
      <c r="BA932" s="174"/>
      <c r="BB932" s="174"/>
      <c r="BC932" s="174"/>
      <c r="BD932" s="174"/>
      <c r="BE932" s="174"/>
      <c r="BF932" s="174"/>
      <c r="BG932" s="174"/>
      <c r="BH932" s="174"/>
      <c r="BI932" s="174"/>
      <c r="BJ932" s="174"/>
      <c r="BK932" s="174"/>
      <c r="BL932" s="174"/>
      <c r="BM932" s="174"/>
      <c r="BN932" s="174"/>
      <c r="BO932" s="174"/>
      <c r="BP932" s="174"/>
      <c r="BQ932" s="174"/>
      <c r="BR932" s="174"/>
      <c r="BS932" s="174"/>
      <c r="BT932" s="174"/>
      <c r="BU932" s="174"/>
      <c r="BV932" s="174"/>
      <c r="BW932" s="174"/>
      <c r="BX932" s="174"/>
      <c r="BY932" s="174"/>
      <c r="BZ932" s="174"/>
      <c r="CA932" s="174"/>
      <c r="CB932" s="174"/>
      <c r="CC932" s="174"/>
      <c r="CD932" s="174"/>
      <c r="CE932" s="174"/>
      <c r="CF932" s="174"/>
      <c r="CG932" s="174"/>
      <c r="CH932" s="174"/>
      <c r="CI932" s="174"/>
      <c r="CJ932" s="174"/>
      <c r="CK932" s="174"/>
      <c r="CL932" s="174"/>
      <c r="CN932" s="176"/>
      <c r="CO932" s="174"/>
      <c r="CP932" s="174"/>
      <c r="CQ932" s="174"/>
      <c r="CR932" s="174"/>
      <c r="CS932" s="174"/>
      <c r="CT932" s="174"/>
      <c r="CU932" s="174"/>
      <c r="CV932" s="174"/>
      <c r="CW932" s="174"/>
      <c r="CX932" s="174"/>
      <c r="CY932" s="174"/>
      <c r="CZ932" s="174"/>
      <c r="DA932" s="174"/>
      <c r="DB932" s="174"/>
      <c r="DC932" s="174"/>
      <c r="DD932" s="174"/>
      <c r="DE932" s="174"/>
      <c r="DF932" s="174"/>
      <c r="DG932" s="174"/>
      <c r="DH932" s="174"/>
      <c r="DI932" s="174"/>
      <c r="DJ932" s="174"/>
      <c r="DK932" s="174"/>
      <c r="DL932" s="174"/>
    </row>
    <row r="933" spans="1:116" x14ac:dyDescent="0.35">
      <c r="A933" s="174"/>
      <c r="E933" s="8"/>
      <c r="H933" s="174"/>
      <c r="I933" s="176"/>
      <c r="J933" s="176"/>
      <c r="K933" s="197"/>
      <c r="L933" s="197"/>
      <c r="M933" s="197"/>
      <c r="N933" s="197"/>
      <c r="O933" s="197"/>
      <c r="P933" s="197"/>
      <c r="R933" s="198"/>
      <c r="S933" s="174"/>
      <c r="T933" s="174"/>
      <c r="U933" s="174"/>
      <c r="V933" s="174"/>
      <c r="W933" s="174"/>
      <c r="X933" s="174"/>
      <c r="Y933" s="174"/>
      <c r="Z933" s="174"/>
      <c r="AA933" s="174"/>
      <c r="AB933" s="174"/>
      <c r="AC933" s="174"/>
      <c r="AD933" s="174"/>
      <c r="AE933" s="174"/>
      <c r="AF933" s="174"/>
      <c r="AG933" s="174"/>
      <c r="AH933" s="174"/>
      <c r="AI933" s="174"/>
      <c r="AJ933" s="174"/>
      <c r="AK933" s="174"/>
      <c r="AL933" s="174"/>
      <c r="AM933" s="174"/>
      <c r="AN933" s="174"/>
      <c r="AO933" s="174"/>
      <c r="AP933" s="174"/>
      <c r="AQ933" s="174"/>
      <c r="AR933" s="174"/>
      <c r="AS933" s="174"/>
      <c r="AT933" s="174"/>
      <c r="AU933" s="174"/>
      <c r="AV933" s="174"/>
      <c r="AW933" s="174"/>
      <c r="AX933" s="174"/>
      <c r="AY933" s="174"/>
      <c r="AZ933" s="174"/>
      <c r="BA933" s="174"/>
      <c r="BB933" s="174"/>
      <c r="BC933" s="174"/>
      <c r="BD933" s="174"/>
      <c r="BE933" s="174"/>
      <c r="BF933" s="174"/>
      <c r="BG933" s="174"/>
      <c r="BH933" s="174"/>
      <c r="BI933" s="174"/>
      <c r="BJ933" s="174"/>
      <c r="BK933" s="174"/>
      <c r="BL933" s="174"/>
      <c r="BM933" s="174"/>
      <c r="BN933" s="174"/>
      <c r="BO933" s="174"/>
      <c r="BP933" s="174"/>
      <c r="BQ933" s="174"/>
      <c r="BR933" s="174"/>
      <c r="BS933" s="174"/>
      <c r="BT933" s="174"/>
      <c r="BU933" s="174"/>
      <c r="BV933" s="174"/>
      <c r="BW933" s="174"/>
      <c r="BX933" s="174"/>
      <c r="BY933" s="174"/>
      <c r="BZ933" s="174"/>
      <c r="CA933" s="174"/>
      <c r="CB933" s="174"/>
      <c r="CC933" s="174"/>
      <c r="CD933" s="174"/>
      <c r="CE933" s="174"/>
      <c r="CF933" s="174"/>
      <c r="CG933" s="174"/>
      <c r="CH933" s="174"/>
      <c r="CI933" s="174"/>
      <c r="CJ933" s="174"/>
      <c r="CK933" s="174"/>
      <c r="CL933" s="174"/>
      <c r="CN933" s="176"/>
      <c r="CO933" s="174"/>
      <c r="CP933" s="174"/>
      <c r="CQ933" s="174"/>
      <c r="CR933" s="174"/>
      <c r="CS933" s="174"/>
      <c r="CT933" s="174"/>
      <c r="CU933" s="174"/>
      <c r="CV933" s="174"/>
      <c r="CW933" s="174"/>
      <c r="CX933" s="174"/>
      <c r="CY933" s="174"/>
      <c r="CZ933" s="174"/>
      <c r="DA933" s="174"/>
      <c r="DB933" s="174"/>
      <c r="DC933" s="174"/>
      <c r="DD933" s="174"/>
      <c r="DE933" s="174"/>
      <c r="DF933" s="174"/>
      <c r="DG933" s="174"/>
      <c r="DH933" s="174"/>
      <c r="DI933" s="174"/>
      <c r="DJ933" s="174"/>
      <c r="DK933" s="174"/>
      <c r="DL933" s="174"/>
    </row>
    <row r="934" spans="1:116" x14ac:dyDescent="0.35">
      <c r="A934" s="174"/>
      <c r="E934" s="8"/>
      <c r="G934" s="175" t="s">
        <v>490</v>
      </c>
      <c r="H934" s="174"/>
      <c r="I934" s="176"/>
      <c r="J934" s="176"/>
      <c r="K934" s="197"/>
      <c r="L934" s="197"/>
      <c r="M934" s="197"/>
      <c r="N934" s="197"/>
      <c r="O934" s="197"/>
      <c r="P934" s="197"/>
      <c r="R934" s="198"/>
      <c r="S934" s="199" t="str">
        <f t="shared" ref="S934:AX934" si="1075">S$20</f>
        <v>S$16</v>
      </c>
      <c r="T934" s="199" t="str">
        <f t="shared" si="1075"/>
        <v>T$16</v>
      </c>
      <c r="U934" s="199" t="str">
        <f t="shared" si="1075"/>
        <v>U$16</v>
      </c>
      <c r="V934" s="199" t="str">
        <f t="shared" si="1075"/>
        <v>V$16</v>
      </c>
      <c r="W934" s="199" t="str">
        <f t="shared" si="1075"/>
        <v>W$16</v>
      </c>
      <c r="X934" s="199" t="str">
        <f t="shared" si="1075"/>
        <v>X$16</v>
      </c>
      <c r="Y934" s="199" t="str">
        <f t="shared" si="1075"/>
        <v>Y$16</v>
      </c>
      <c r="Z934" s="199" t="str">
        <f t="shared" si="1075"/>
        <v>Z$16</v>
      </c>
      <c r="AA934" s="199" t="str">
        <f t="shared" si="1075"/>
        <v>AA$16</v>
      </c>
      <c r="AB934" s="199" t="str">
        <f t="shared" si="1075"/>
        <v>AB$16</v>
      </c>
      <c r="AC934" s="199" t="str">
        <f t="shared" si="1075"/>
        <v>AC$16</v>
      </c>
      <c r="AD934" s="199" t="str">
        <f t="shared" si="1075"/>
        <v>AD$16</v>
      </c>
      <c r="AE934" s="199" t="str">
        <f t="shared" si="1075"/>
        <v>AE$16</v>
      </c>
      <c r="AF934" s="199" t="str">
        <f t="shared" si="1075"/>
        <v>AF$16</v>
      </c>
      <c r="AG934" s="199" t="str">
        <f t="shared" si="1075"/>
        <v>AG$16</v>
      </c>
      <c r="AH934" s="199" t="str">
        <f t="shared" si="1075"/>
        <v>AH$16</v>
      </c>
      <c r="AI934" s="199" t="str">
        <f t="shared" si="1075"/>
        <v>AI$16</v>
      </c>
      <c r="AJ934" s="199" t="str">
        <f t="shared" si="1075"/>
        <v>AJ$16</v>
      </c>
      <c r="AK934" s="199" t="str">
        <f t="shared" si="1075"/>
        <v>AK$16</v>
      </c>
      <c r="AL934" s="199" t="str">
        <f t="shared" si="1075"/>
        <v>AL$16</v>
      </c>
      <c r="AM934" s="199" t="str">
        <f t="shared" si="1075"/>
        <v>AM$16</v>
      </c>
      <c r="AN934" s="199" t="str">
        <f t="shared" si="1075"/>
        <v>AN$16</v>
      </c>
      <c r="AO934" s="199" t="str">
        <f t="shared" si="1075"/>
        <v>AO$16</v>
      </c>
      <c r="AP934" s="199" t="str">
        <f t="shared" si="1075"/>
        <v>AP$16</v>
      </c>
      <c r="AQ934" s="199" t="str">
        <f t="shared" si="1075"/>
        <v>AQ$16</v>
      </c>
      <c r="AR934" s="199" t="str">
        <f t="shared" si="1075"/>
        <v>AR$16</v>
      </c>
      <c r="AS934" s="199" t="str">
        <f t="shared" si="1075"/>
        <v>AS$16</v>
      </c>
      <c r="AT934" s="199" t="str">
        <f t="shared" si="1075"/>
        <v>AT$16</v>
      </c>
      <c r="AU934" s="199" t="str">
        <f t="shared" si="1075"/>
        <v>AU$16</v>
      </c>
      <c r="AV934" s="199" t="str">
        <f t="shared" si="1075"/>
        <v>AV$16</v>
      </c>
      <c r="AW934" s="199" t="str">
        <f t="shared" si="1075"/>
        <v>AW$16</v>
      </c>
      <c r="AX934" s="199" t="str">
        <f t="shared" si="1075"/>
        <v>AX$16</v>
      </c>
      <c r="AY934" s="199" t="str">
        <f t="shared" ref="AY934:CD934" si="1076">AY$20</f>
        <v>AY$16</v>
      </c>
      <c r="AZ934" s="199" t="str">
        <f t="shared" si="1076"/>
        <v>AZ$16</v>
      </c>
      <c r="BA934" s="199" t="str">
        <f t="shared" si="1076"/>
        <v>BA$16</v>
      </c>
      <c r="BB934" s="199" t="str">
        <f t="shared" si="1076"/>
        <v>BB$16</v>
      </c>
      <c r="BC934" s="199" t="str">
        <f t="shared" si="1076"/>
        <v>BC$16</v>
      </c>
      <c r="BD934" s="199" t="str">
        <f t="shared" si="1076"/>
        <v>BD$16</v>
      </c>
      <c r="BE934" s="199" t="str">
        <f t="shared" si="1076"/>
        <v>BE$16</v>
      </c>
      <c r="BF934" s="199" t="str">
        <f t="shared" si="1076"/>
        <v>BF$16</v>
      </c>
      <c r="BG934" s="199" t="str">
        <f t="shared" si="1076"/>
        <v>BG$16</v>
      </c>
      <c r="BH934" s="199" t="str">
        <f t="shared" si="1076"/>
        <v>BH$16</v>
      </c>
      <c r="BI934" s="199" t="str">
        <f t="shared" si="1076"/>
        <v>BI$16</v>
      </c>
      <c r="BJ934" s="199" t="str">
        <f t="shared" si="1076"/>
        <v>BJ$16</v>
      </c>
      <c r="BK934" s="199" t="str">
        <f t="shared" si="1076"/>
        <v>BK$16</v>
      </c>
      <c r="BL934" s="199" t="str">
        <f t="shared" si="1076"/>
        <v>BL$16</v>
      </c>
      <c r="BM934" s="199" t="str">
        <f t="shared" si="1076"/>
        <v>BM$16</v>
      </c>
      <c r="BN934" s="199" t="str">
        <f t="shared" si="1076"/>
        <v>BN$16</v>
      </c>
      <c r="BO934" s="199" t="str">
        <f t="shared" si="1076"/>
        <v>BO$16</v>
      </c>
      <c r="BP934" s="199" t="str">
        <f t="shared" si="1076"/>
        <v>BP$16</v>
      </c>
      <c r="BQ934" s="199" t="str">
        <f t="shared" si="1076"/>
        <v>BQ$16</v>
      </c>
      <c r="BR934" s="199" t="str">
        <f t="shared" si="1076"/>
        <v>BR$16</v>
      </c>
      <c r="BS934" s="199" t="str">
        <f t="shared" si="1076"/>
        <v>BS$16</v>
      </c>
      <c r="BT934" s="199" t="str">
        <f t="shared" si="1076"/>
        <v>BT$16</v>
      </c>
      <c r="BU934" s="199" t="str">
        <f t="shared" si="1076"/>
        <v>BU$16</v>
      </c>
      <c r="BV934" s="199" t="str">
        <f t="shared" si="1076"/>
        <v>BV$16</v>
      </c>
      <c r="BW934" s="199" t="str">
        <f t="shared" si="1076"/>
        <v>BW$16</v>
      </c>
      <c r="BX934" s="199" t="str">
        <f t="shared" si="1076"/>
        <v>BX$16</v>
      </c>
      <c r="BY934" s="199" t="str">
        <f t="shared" si="1076"/>
        <v>BY$16</v>
      </c>
      <c r="BZ934" s="199" t="str">
        <f t="shared" si="1076"/>
        <v>BZ$16</v>
      </c>
      <c r="CA934" s="199" t="str">
        <f t="shared" si="1076"/>
        <v>CA$16</v>
      </c>
      <c r="CB934" s="199" t="str">
        <f t="shared" si="1076"/>
        <v>CB$16</v>
      </c>
      <c r="CC934" s="199" t="str">
        <f t="shared" si="1076"/>
        <v>CC$16</v>
      </c>
      <c r="CD934" s="199" t="str">
        <f t="shared" si="1076"/>
        <v>CD$16</v>
      </c>
      <c r="CE934" s="199" t="str">
        <f t="shared" ref="CE934:CL934" si="1077">CE$20</f>
        <v>CE$16</v>
      </c>
      <c r="CF934" s="199" t="str">
        <f t="shared" si="1077"/>
        <v>CF$16</v>
      </c>
      <c r="CG934" s="199" t="str">
        <f t="shared" si="1077"/>
        <v>CG$16</v>
      </c>
      <c r="CH934" s="199" t="str">
        <f t="shared" si="1077"/>
        <v>CH$16</v>
      </c>
      <c r="CI934" s="199" t="str">
        <f t="shared" si="1077"/>
        <v>CI$16</v>
      </c>
      <c r="CJ934" s="199" t="str">
        <f t="shared" si="1077"/>
        <v>CJ$16</v>
      </c>
      <c r="CK934" s="199" t="str">
        <f t="shared" si="1077"/>
        <v>CK$16</v>
      </c>
      <c r="CL934" s="199" t="str">
        <f t="shared" si="1077"/>
        <v>CL$16</v>
      </c>
      <c r="CN934" s="176"/>
      <c r="CO934" s="199" t="str">
        <f t="shared" ref="CO934:DL934" si="1078">CO$20</f>
        <v>CO$16</v>
      </c>
      <c r="CP934" s="199" t="str">
        <f t="shared" si="1078"/>
        <v>CP$16</v>
      </c>
      <c r="CQ934" s="199" t="str">
        <f t="shared" si="1078"/>
        <v>CQ$16</v>
      </c>
      <c r="CR934" s="199" t="str">
        <f t="shared" si="1078"/>
        <v>CR$16</v>
      </c>
      <c r="CS934" s="199" t="str">
        <f t="shared" si="1078"/>
        <v>CS$16</v>
      </c>
      <c r="CT934" s="199" t="str">
        <f t="shared" si="1078"/>
        <v>CT$16</v>
      </c>
      <c r="CU934" s="199" t="str">
        <f t="shared" si="1078"/>
        <v>CU$16</v>
      </c>
      <c r="CV934" s="199" t="str">
        <f t="shared" si="1078"/>
        <v>CV$16</v>
      </c>
      <c r="CW934" s="199" t="str">
        <f t="shared" si="1078"/>
        <v>CW$16</v>
      </c>
      <c r="CX934" s="199" t="str">
        <f t="shared" si="1078"/>
        <v>CX$16</v>
      </c>
      <c r="CY934" s="199" t="str">
        <f t="shared" si="1078"/>
        <v>CY$16</v>
      </c>
      <c r="CZ934" s="199" t="str">
        <f t="shared" si="1078"/>
        <v>CZ$16</v>
      </c>
      <c r="DA934" s="199" t="str">
        <f t="shared" si="1078"/>
        <v>DA$16</v>
      </c>
      <c r="DB934" s="199" t="str">
        <f t="shared" si="1078"/>
        <v>DB$16</v>
      </c>
      <c r="DC934" s="199" t="str">
        <f t="shared" si="1078"/>
        <v>DC$16</v>
      </c>
      <c r="DD934" s="199" t="str">
        <f t="shared" si="1078"/>
        <v>DD$16</v>
      </c>
      <c r="DE934" s="199" t="str">
        <f t="shared" si="1078"/>
        <v>DE$16</v>
      </c>
      <c r="DF934" s="199" t="str">
        <f t="shared" si="1078"/>
        <v>DF$16</v>
      </c>
      <c r="DG934" s="199" t="str">
        <f t="shared" si="1078"/>
        <v>DG$16</v>
      </c>
      <c r="DH934" s="199" t="str">
        <f t="shared" si="1078"/>
        <v>DH$16</v>
      </c>
      <c r="DI934" s="199" t="str">
        <f t="shared" si="1078"/>
        <v>DI$16</v>
      </c>
      <c r="DJ934" s="199" t="str">
        <f t="shared" si="1078"/>
        <v>DJ$16</v>
      </c>
      <c r="DK934" s="199" t="str">
        <f t="shared" si="1078"/>
        <v>DK$16</v>
      </c>
      <c r="DL934" s="199" t="str">
        <f t="shared" si="1078"/>
        <v>DL$16</v>
      </c>
    </row>
    <row r="935" spans="1:116" x14ac:dyDescent="0.35">
      <c r="A935" s="174"/>
      <c r="E935" s="8"/>
      <c r="G935" s="175" t="s">
        <v>492</v>
      </c>
      <c r="H935" s="200"/>
      <c r="I935" s="201"/>
      <c r="J935" s="201"/>
      <c r="K935" s="202"/>
      <c r="L935" s="202"/>
      <c r="M935" s="202"/>
      <c r="N935" s="202"/>
      <c r="O935" s="202"/>
      <c r="P935" s="202"/>
      <c r="R935" s="202"/>
      <c r="S935" s="199" t="str">
        <f t="shared" ref="S935:AX935" si="1079">S$21</f>
        <v>S$17</v>
      </c>
      <c r="T935" s="199" t="str">
        <f t="shared" si="1079"/>
        <v>T$17</v>
      </c>
      <c r="U935" s="199" t="str">
        <f t="shared" si="1079"/>
        <v>U$17</v>
      </c>
      <c r="V935" s="199" t="str">
        <f t="shared" si="1079"/>
        <v>V$17</v>
      </c>
      <c r="W935" s="199" t="str">
        <f t="shared" si="1079"/>
        <v>W$17</v>
      </c>
      <c r="X935" s="199" t="str">
        <f t="shared" si="1079"/>
        <v>X$17</v>
      </c>
      <c r="Y935" s="199" t="str">
        <f t="shared" si="1079"/>
        <v>Y$17</v>
      </c>
      <c r="Z935" s="199" t="str">
        <f t="shared" si="1079"/>
        <v>Z$17</v>
      </c>
      <c r="AA935" s="199" t="str">
        <f t="shared" si="1079"/>
        <v>AA$17</v>
      </c>
      <c r="AB935" s="199" t="str">
        <f t="shared" si="1079"/>
        <v>AB$17</v>
      </c>
      <c r="AC935" s="199" t="str">
        <f t="shared" si="1079"/>
        <v>AC$17</v>
      </c>
      <c r="AD935" s="199" t="str">
        <f t="shared" si="1079"/>
        <v>AD$17</v>
      </c>
      <c r="AE935" s="199" t="str">
        <f t="shared" si="1079"/>
        <v>AE$17</v>
      </c>
      <c r="AF935" s="199" t="str">
        <f t="shared" si="1079"/>
        <v>AF$17</v>
      </c>
      <c r="AG935" s="199" t="str">
        <f t="shared" si="1079"/>
        <v>AG$17</v>
      </c>
      <c r="AH935" s="199" t="str">
        <f t="shared" si="1079"/>
        <v>AH$17</v>
      </c>
      <c r="AI935" s="199" t="str">
        <f t="shared" si="1079"/>
        <v>AI$17</v>
      </c>
      <c r="AJ935" s="199" t="str">
        <f t="shared" si="1079"/>
        <v>AJ$17</v>
      </c>
      <c r="AK935" s="199" t="str">
        <f t="shared" si="1079"/>
        <v>AK$17</v>
      </c>
      <c r="AL935" s="199" t="str">
        <f t="shared" si="1079"/>
        <v>AL$17</v>
      </c>
      <c r="AM935" s="199" t="str">
        <f t="shared" si="1079"/>
        <v>AM$17</v>
      </c>
      <c r="AN935" s="199" t="str">
        <f t="shared" si="1079"/>
        <v>AN$17</v>
      </c>
      <c r="AO935" s="199" t="str">
        <f t="shared" si="1079"/>
        <v>AO$17</v>
      </c>
      <c r="AP935" s="199" t="str">
        <f t="shared" si="1079"/>
        <v>AP$17</v>
      </c>
      <c r="AQ935" s="199" t="str">
        <f t="shared" si="1079"/>
        <v>AQ$17</v>
      </c>
      <c r="AR935" s="199" t="str">
        <f t="shared" si="1079"/>
        <v>AR$17</v>
      </c>
      <c r="AS935" s="199" t="str">
        <f t="shared" si="1079"/>
        <v>AS$17</v>
      </c>
      <c r="AT935" s="199" t="str">
        <f t="shared" si="1079"/>
        <v>AT$17</v>
      </c>
      <c r="AU935" s="199" t="str">
        <f t="shared" si="1079"/>
        <v>AU$17</v>
      </c>
      <c r="AV935" s="199" t="str">
        <f t="shared" si="1079"/>
        <v>AV$17</v>
      </c>
      <c r="AW935" s="199" t="str">
        <f t="shared" si="1079"/>
        <v>AW$17</v>
      </c>
      <c r="AX935" s="199" t="str">
        <f t="shared" si="1079"/>
        <v>AX$17</v>
      </c>
      <c r="AY935" s="199" t="str">
        <f t="shared" ref="AY935:CD935" si="1080">AY$21</f>
        <v>AY$17</v>
      </c>
      <c r="AZ935" s="199" t="str">
        <f t="shared" si="1080"/>
        <v>AZ$17</v>
      </c>
      <c r="BA935" s="199" t="str">
        <f t="shared" si="1080"/>
        <v>BA$17</v>
      </c>
      <c r="BB935" s="199" t="str">
        <f t="shared" si="1080"/>
        <v>BB$17</v>
      </c>
      <c r="BC935" s="199" t="str">
        <f t="shared" si="1080"/>
        <v>BC$17</v>
      </c>
      <c r="BD935" s="199" t="str">
        <f t="shared" si="1080"/>
        <v>BD$17</v>
      </c>
      <c r="BE935" s="199" t="str">
        <f t="shared" si="1080"/>
        <v>BE$17</v>
      </c>
      <c r="BF935" s="199" t="str">
        <f t="shared" si="1080"/>
        <v>BF$17</v>
      </c>
      <c r="BG935" s="199" t="str">
        <f t="shared" si="1080"/>
        <v>BG$17</v>
      </c>
      <c r="BH935" s="199" t="str">
        <f t="shared" si="1080"/>
        <v>BH$17</v>
      </c>
      <c r="BI935" s="199" t="str">
        <f t="shared" si="1080"/>
        <v>BI$17</v>
      </c>
      <c r="BJ935" s="199" t="str">
        <f t="shared" si="1080"/>
        <v>BJ$17</v>
      </c>
      <c r="BK935" s="199" t="str">
        <f t="shared" si="1080"/>
        <v>BK$17</v>
      </c>
      <c r="BL935" s="199" t="str">
        <f t="shared" si="1080"/>
        <v>BL$17</v>
      </c>
      <c r="BM935" s="199" t="str">
        <f t="shared" si="1080"/>
        <v>BM$17</v>
      </c>
      <c r="BN935" s="199" t="str">
        <f t="shared" si="1080"/>
        <v>BN$17</v>
      </c>
      <c r="BO935" s="199" t="str">
        <f t="shared" si="1080"/>
        <v>BO$17</v>
      </c>
      <c r="BP935" s="199" t="str">
        <f t="shared" si="1080"/>
        <v>BP$17</v>
      </c>
      <c r="BQ935" s="199" t="str">
        <f t="shared" si="1080"/>
        <v>BQ$17</v>
      </c>
      <c r="BR935" s="199" t="str">
        <f t="shared" si="1080"/>
        <v>BR$17</v>
      </c>
      <c r="BS935" s="199" t="str">
        <f t="shared" si="1080"/>
        <v>BS$17</v>
      </c>
      <c r="BT935" s="199" t="str">
        <f t="shared" si="1080"/>
        <v>BT$17</v>
      </c>
      <c r="BU935" s="199" t="str">
        <f t="shared" si="1080"/>
        <v>BU$17</v>
      </c>
      <c r="BV935" s="199" t="str">
        <f t="shared" si="1080"/>
        <v>BV$17</v>
      </c>
      <c r="BW935" s="199" t="str">
        <f t="shared" si="1080"/>
        <v>BW$17</v>
      </c>
      <c r="BX935" s="199" t="str">
        <f t="shared" si="1080"/>
        <v>BX$17</v>
      </c>
      <c r="BY935" s="199" t="str">
        <f t="shared" si="1080"/>
        <v>BY$17</v>
      </c>
      <c r="BZ935" s="199" t="str">
        <f t="shared" si="1080"/>
        <v>BZ$17</v>
      </c>
      <c r="CA935" s="199" t="str">
        <f t="shared" si="1080"/>
        <v>CA$17</v>
      </c>
      <c r="CB935" s="199" t="str">
        <f t="shared" si="1080"/>
        <v>CB$17</v>
      </c>
      <c r="CC935" s="199" t="str">
        <f t="shared" si="1080"/>
        <v>CC$17</v>
      </c>
      <c r="CD935" s="199" t="str">
        <f t="shared" si="1080"/>
        <v>CD$17</v>
      </c>
      <c r="CE935" s="199" t="str">
        <f t="shared" ref="CE935:CL935" si="1081">CE$21</f>
        <v>CE$17</v>
      </c>
      <c r="CF935" s="199" t="str">
        <f t="shared" si="1081"/>
        <v>CF$17</v>
      </c>
      <c r="CG935" s="199" t="str">
        <f t="shared" si="1081"/>
        <v>CG$17</v>
      </c>
      <c r="CH935" s="199" t="str">
        <f t="shared" si="1081"/>
        <v>CH$17</v>
      </c>
      <c r="CI935" s="199" t="str">
        <f t="shared" si="1081"/>
        <v>CI$17</v>
      </c>
      <c r="CJ935" s="199" t="str">
        <f t="shared" si="1081"/>
        <v>CJ$17</v>
      </c>
      <c r="CK935" s="199" t="str">
        <f t="shared" si="1081"/>
        <v>CK$17</v>
      </c>
      <c r="CL935" s="199" t="str">
        <f t="shared" si="1081"/>
        <v>CL$17</v>
      </c>
      <c r="CN935" s="201"/>
      <c r="CO935" s="199" t="str">
        <f t="shared" ref="CO935:DL935" si="1082">CO$21</f>
        <v>CO$17</v>
      </c>
      <c r="CP935" s="199" t="str">
        <f t="shared" si="1082"/>
        <v>CP$17</v>
      </c>
      <c r="CQ935" s="199" t="str">
        <f t="shared" si="1082"/>
        <v>CQ$17</v>
      </c>
      <c r="CR935" s="199" t="str">
        <f t="shared" si="1082"/>
        <v>CR$17</v>
      </c>
      <c r="CS935" s="199" t="str">
        <f t="shared" si="1082"/>
        <v>CS$17</v>
      </c>
      <c r="CT935" s="199" t="str">
        <f t="shared" si="1082"/>
        <v>CT$17</v>
      </c>
      <c r="CU935" s="199" t="str">
        <f t="shared" si="1082"/>
        <v>CU$17</v>
      </c>
      <c r="CV935" s="199" t="str">
        <f t="shared" si="1082"/>
        <v>CV$17</v>
      </c>
      <c r="CW935" s="199" t="str">
        <f t="shared" si="1082"/>
        <v>CW$17</v>
      </c>
      <c r="CX935" s="199" t="str">
        <f t="shared" si="1082"/>
        <v>CX$17</v>
      </c>
      <c r="CY935" s="199" t="str">
        <f t="shared" si="1082"/>
        <v>CY$17</v>
      </c>
      <c r="CZ935" s="199" t="str">
        <f t="shared" si="1082"/>
        <v>CZ$17</v>
      </c>
      <c r="DA935" s="199" t="str">
        <f t="shared" si="1082"/>
        <v>DA$17</v>
      </c>
      <c r="DB935" s="199" t="str">
        <f t="shared" si="1082"/>
        <v>DB$17</v>
      </c>
      <c r="DC935" s="199" t="str">
        <f t="shared" si="1082"/>
        <v>DC$17</v>
      </c>
      <c r="DD935" s="199" t="str">
        <f t="shared" si="1082"/>
        <v>DD$17</v>
      </c>
      <c r="DE935" s="199" t="str">
        <f t="shared" si="1082"/>
        <v>DE$17</v>
      </c>
      <c r="DF935" s="199" t="str">
        <f t="shared" si="1082"/>
        <v>DF$17</v>
      </c>
      <c r="DG935" s="199" t="str">
        <f t="shared" si="1082"/>
        <v>DG$17</v>
      </c>
      <c r="DH935" s="199" t="str">
        <f t="shared" si="1082"/>
        <v>DH$17</v>
      </c>
      <c r="DI935" s="199" t="str">
        <f t="shared" si="1082"/>
        <v>DI$17</v>
      </c>
      <c r="DJ935" s="199" t="str">
        <f t="shared" si="1082"/>
        <v>DJ$17</v>
      </c>
      <c r="DK935" s="199" t="str">
        <f t="shared" si="1082"/>
        <v>DK$17</v>
      </c>
      <c r="DL935" s="199" t="str">
        <f t="shared" si="1082"/>
        <v>DL$17</v>
      </c>
    </row>
    <row r="936" spans="1:116" x14ac:dyDescent="0.35">
      <c r="A936" s="174"/>
      <c r="E936" s="8"/>
      <c r="G936" s="175" t="s">
        <v>461</v>
      </c>
      <c r="H936" s="200"/>
      <c r="I936" s="201"/>
      <c r="J936" s="201"/>
      <c r="K936" s="202"/>
      <c r="L936" s="202"/>
      <c r="M936" s="202"/>
      <c r="N936" s="202"/>
      <c r="O936" s="202"/>
      <c r="P936" s="202"/>
      <c r="R936" s="202"/>
      <c r="S936" s="190"/>
      <c r="T936" s="190"/>
      <c r="U936" s="190"/>
      <c r="V936" s="190"/>
      <c r="W936" s="190"/>
      <c r="X936" s="190"/>
      <c r="Y936" s="190"/>
      <c r="Z936" s="190"/>
      <c r="AA936" s="190"/>
      <c r="AB936" s="190"/>
      <c r="AC936" s="190"/>
      <c r="AD936" s="190"/>
      <c r="AE936" s="190"/>
      <c r="AF936" s="190"/>
      <c r="AG936" s="190"/>
      <c r="AH936" s="190"/>
      <c r="AI936" s="190"/>
      <c r="AJ936" s="190"/>
      <c r="AK936" s="190"/>
      <c r="AL936" s="190"/>
      <c r="AM936" s="190"/>
      <c r="AN936" s="190"/>
      <c r="AO936" s="190"/>
      <c r="AP936" s="190"/>
      <c r="AQ936" s="190"/>
      <c r="AR936" s="190"/>
      <c r="AS936" s="190"/>
      <c r="AT936" s="190"/>
      <c r="AU936" s="190"/>
      <c r="AV936" s="190"/>
      <c r="AW936" s="190"/>
      <c r="AX936" s="190"/>
      <c r="AY936" s="190"/>
      <c r="AZ936" s="190"/>
      <c r="BA936" s="190"/>
      <c r="BB936" s="190"/>
      <c r="BC936" s="190"/>
      <c r="BD936" s="190"/>
      <c r="BE936" s="190"/>
      <c r="BF936" s="190"/>
      <c r="BG936" s="190"/>
      <c r="BH936" s="190"/>
      <c r="BI936" s="190"/>
      <c r="BJ936" s="190"/>
      <c r="BK936" s="190"/>
      <c r="BL936" s="190"/>
      <c r="BM936" s="190"/>
      <c r="BN936" s="190"/>
      <c r="BO936" s="190"/>
      <c r="BP936" s="190"/>
      <c r="BQ936" s="190"/>
      <c r="BR936" s="190"/>
      <c r="BS936" s="190"/>
      <c r="BT936" s="190"/>
      <c r="BU936" s="190"/>
      <c r="BV936" s="190"/>
      <c r="BW936" s="190"/>
      <c r="BX936" s="190"/>
      <c r="BY936" s="190"/>
      <c r="BZ936" s="190"/>
      <c r="CA936" s="190"/>
      <c r="CB936" s="190"/>
      <c r="CC936" s="190"/>
      <c r="CD936" s="190"/>
      <c r="CE936" s="190"/>
      <c r="CF936" s="190"/>
      <c r="CG936" s="190"/>
      <c r="CH936" s="190"/>
      <c r="CI936" s="190"/>
      <c r="CJ936" s="190"/>
      <c r="CK936" s="190"/>
      <c r="CL936" s="190"/>
      <c r="CN936" s="201"/>
      <c r="CO936" s="190"/>
      <c r="CP936" s="190"/>
      <c r="CQ936" s="190"/>
      <c r="CR936" s="190"/>
      <c r="CS936" s="190"/>
      <c r="CT936" s="190"/>
      <c r="CU936" s="190"/>
      <c r="CV936" s="190"/>
      <c r="CW936" s="190"/>
      <c r="CX936" s="190"/>
      <c r="CY936" s="190"/>
      <c r="CZ936" s="190"/>
      <c r="DA936" s="190"/>
      <c r="DB936" s="190"/>
      <c r="DC936" s="190"/>
      <c r="DD936" s="190"/>
      <c r="DE936" s="190"/>
      <c r="DF936" s="190"/>
      <c r="DG936" s="190"/>
      <c r="DH936" s="190"/>
      <c r="DI936" s="190"/>
      <c r="DJ936" s="190"/>
      <c r="DK936" s="190"/>
      <c r="DL936" s="190"/>
    </row>
    <row r="937" spans="1:116" x14ac:dyDescent="0.35">
      <c r="A937" s="174"/>
      <c r="E937" s="8"/>
      <c r="G937" s="175" t="s">
        <v>462</v>
      </c>
      <c r="H937" s="200"/>
      <c r="I937" s="201"/>
      <c r="J937" s="201"/>
      <c r="K937" s="202"/>
      <c r="L937" s="202"/>
      <c r="M937" s="202"/>
      <c r="N937" s="202"/>
      <c r="O937" s="202"/>
      <c r="P937" s="202"/>
      <c r="R937" s="202"/>
      <c r="S937" s="190"/>
      <c r="T937" s="190"/>
      <c r="U937" s="190"/>
      <c r="V937" s="190"/>
      <c r="W937" s="190"/>
      <c r="X937" s="190"/>
      <c r="Y937" s="190"/>
      <c r="Z937" s="190"/>
      <c r="AA937" s="190"/>
      <c r="AB937" s="190"/>
      <c r="AC937" s="190"/>
      <c r="AD937" s="190"/>
      <c r="AE937" s="190"/>
      <c r="AF937" s="190"/>
      <c r="AG937" s="190"/>
      <c r="AH937" s="190"/>
      <c r="AI937" s="190"/>
      <c r="AJ937" s="190"/>
      <c r="AK937" s="190"/>
      <c r="AL937" s="190"/>
      <c r="AM937" s="190"/>
      <c r="AN937" s="190"/>
      <c r="AO937" s="190"/>
      <c r="AP937" s="190"/>
      <c r="AQ937" s="190"/>
      <c r="AR937" s="190"/>
      <c r="AS937" s="190"/>
      <c r="AT937" s="190"/>
      <c r="AU937" s="190"/>
      <c r="AV937" s="190"/>
      <c r="AW937" s="190"/>
      <c r="AX937" s="190"/>
      <c r="AY937" s="190"/>
      <c r="AZ937" s="190"/>
      <c r="BA937" s="190"/>
      <c r="BB937" s="190"/>
      <c r="BC937" s="190"/>
      <c r="BD937" s="190"/>
      <c r="BE937" s="190"/>
      <c r="BF937" s="190"/>
      <c r="BG937" s="190"/>
      <c r="BH937" s="190"/>
      <c r="BI937" s="190"/>
      <c r="BJ937" s="190"/>
      <c r="BK937" s="190"/>
      <c r="BL937" s="190"/>
      <c r="BM937" s="190"/>
      <c r="BN937" s="190"/>
      <c r="BO937" s="190"/>
      <c r="BP937" s="190"/>
      <c r="BQ937" s="190"/>
      <c r="BR937" s="190"/>
      <c r="BS937" s="190"/>
      <c r="BT937" s="190"/>
      <c r="BU937" s="190"/>
      <c r="BV937" s="190"/>
      <c r="BW937" s="190"/>
      <c r="BX937" s="190"/>
      <c r="BY937" s="190"/>
      <c r="BZ937" s="190"/>
      <c r="CA937" s="190"/>
      <c r="CB937" s="190"/>
      <c r="CC937" s="190"/>
      <c r="CD937" s="190"/>
      <c r="CE937" s="190"/>
      <c r="CF937" s="190"/>
      <c r="CG937" s="190"/>
      <c r="CH937" s="190"/>
      <c r="CI937" s="190"/>
      <c r="CJ937" s="190"/>
      <c r="CK937" s="190"/>
      <c r="CL937" s="190"/>
      <c r="CN937" s="201"/>
      <c r="CO937" s="190"/>
      <c r="CP937" s="190"/>
      <c r="CQ937" s="190"/>
      <c r="CR937" s="190"/>
      <c r="CS937" s="190"/>
      <c r="CT937" s="190"/>
      <c r="CU937" s="190"/>
      <c r="CV937" s="190"/>
      <c r="CW937" s="190"/>
      <c r="CX937" s="190"/>
      <c r="CY937" s="190"/>
      <c r="CZ937" s="190"/>
      <c r="DA937" s="190"/>
      <c r="DB937" s="190"/>
      <c r="DC937" s="190"/>
      <c r="DD937" s="190"/>
      <c r="DE937" s="190"/>
      <c r="DF937" s="190"/>
      <c r="DG937" s="190"/>
      <c r="DH937" s="190"/>
      <c r="DI937" s="190"/>
      <c r="DJ937" s="190"/>
      <c r="DK937" s="190"/>
      <c r="DL937" s="190"/>
    </row>
    <row r="938" spans="1:116" x14ac:dyDescent="0.35">
      <c r="A938" s="174"/>
      <c r="E938" s="8"/>
      <c r="G938" s="175" t="s">
        <v>491</v>
      </c>
      <c r="H938" s="200"/>
      <c r="I938" s="201"/>
      <c r="J938" s="201"/>
      <c r="K938" s="202"/>
      <c r="L938" s="202"/>
      <c r="M938" s="202"/>
      <c r="N938" s="202"/>
      <c r="O938" s="202"/>
      <c r="P938" s="202"/>
      <c r="R938" s="202"/>
      <c r="S938" s="190" t="str">
        <f t="shared" ref="S938:AX938" si="1083">S$22</f>
        <v>S$18</v>
      </c>
      <c r="T938" s="190" t="str">
        <f t="shared" si="1083"/>
        <v>T$18</v>
      </c>
      <c r="U938" s="190" t="str">
        <f t="shared" si="1083"/>
        <v>U$18</v>
      </c>
      <c r="V938" s="190" t="str">
        <f t="shared" si="1083"/>
        <v>V$18</v>
      </c>
      <c r="W938" s="190" t="str">
        <f t="shared" si="1083"/>
        <v>W$18</v>
      </c>
      <c r="X938" s="190" t="str">
        <f t="shared" si="1083"/>
        <v>X$18</v>
      </c>
      <c r="Y938" s="190" t="str">
        <f t="shared" si="1083"/>
        <v>Y$18</v>
      </c>
      <c r="Z938" s="190" t="str">
        <f t="shared" si="1083"/>
        <v>Z$18</v>
      </c>
      <c r="AA938" s="190" t="str">
        <f t="shared" si="1083"/>
        <v>AA$18</v>
      </c>
      <c r="AB938" s="190" t="str">
        <f t="shared" si="1083"/>
        <v>AB$18</v>
      </c>
      <c r="AC938" s="190" t="str">
        <f t="shared" si="1083"/>
        <v>AC$18</v>
      </c>
      <c r="AD938" s="190" t="str">
        <f t="shared" si="1083"/>
        <v>AD$18</v>
      </c>
      <c r="AE938" s="190" t="str">
        <f t="shared" si="1083"/>
        <v>AE$18</v>
      </c>
      <c r="AF938" s="190" t="str">
        <f t="shared" si="1083"/>
        <v>AF$18</v>
      </c>
      <c r="AG938" s="190" t="str">
        <f t="shared" si="1083"/>
        <v>AG$18</v>
      </c>
      <c r="AH938" s="190" t="str">
        <f t="shared" si="1083"/>
        <v>AH$18</v>
      </c>
      <c r="AI938" s="190" t="str">
        <f t="shared" si="1083"/>
        <v>AI$18</v>
      </c>
      <c r="AJ938" s="190" t="str">
        <f t="shared" si="1083"/>
        <v>AJ$18</v>
      </c>
      <c r="AK938" s="190" t="str">
        <f t="shared" si="1083"/>
        <v>AK$18</v>
      </c>
      <c r="AL938" s="190" t="str">
        <f t="shared" si="1083"/>
        <v>AL$18</v>
      </c>
      <c r="AM938" s="190" t="str">
        <f t="shared" si="1083"/>
        <v>AM$18</v>
      </c>
      <c r="AN938" s="190" t="str">
        <f t="shared" si="1083"/>
        <v>AN$18</v>
      </c>
      <c r="AO938" s="190" t="str">
        <f t="shared" si="1083"/>
        <v>AO$18</v>
      </c>
      <c r="AP938" s="190" t="str">
        <f t="shared" si="1083"/>
        <v>AP$18</v>
      </c>
      <c r="AQ938" s="190" t="str">
        <f t="shared" si="1083"/>
        <v>AQ$18</v>
      </c>
      <c r="AR938" s="190" t="str">
        <f t="shared" si="1083"/>
        <v>AR$18</v>
      </c>
      <c r="AS938" s="190" t="str">
        <f t="shared" si="1083"/>
        <v>AS$18</v>
      </c>
      <c r="AT938" s="190" t="str">
        <f t="shared" si="1083"/>
        <v>AT$18</v>
      </c>
      <c r="AU938" s="190" t="str">
        <f t="shared" si="1083"/>
        <v>AU$18</v>
      </c>
      <c r="AV938" s="190" t="str">
        <f t="shared" si="1083"/>
        <v>AV$18</v>
      </c>
      <c r="AW938" s="190" t="str">
        <f t="shared" si="1083"/>
        <v>AW$18</v>
      </c>
      <c r="AX938" s="190" t="str">
        <f t="shared" si="1083"/>
        <v>AX$18</v>
      </c>
      <c r="AY938" s="190" t="str">
        <f t="shared" ref="AY938:CD938" si="1084">AY$22</f>
        <v>AY$18</v>
      </c>
      <c r="AZ938" s="190" t="str">
        <f t="shared" si="1084"/>
        <v>AZ$18</v>
      </c>
      <c r="BA938" s="190" t="str">
        <f t="shared" si="1084"/>
        <v>BA$18</v>
      </c>
      <c r="BB938" s="190" t="str">
        <f t="shared" si="1084"/>
        <v>BB$18</v>
      </c>
      <c r="BC938" s="190" t="str">
        <f t="shared" si="1084"/>
        <v>BC$18</v>
      </c>
      <c r="BD938" s="190" t="str">
        <f t="shared" si="1084"/>
        <v>BD$18</v>
      </c>
      <c r="BE938" s="190" t="str">
        <f t="shared" si="1084"/>
        <v>BE$18</v>
      </c>
      <c r="BF938" s="190" t="str">
        <f t="shared" si="1084"/>
        <v>BF$18</v>
      </c>
      <c r="BG938" s="190" t="str">
        <f t="shared" si="1084"/>
        <v>BG$18</v>
      </c>
      <c r="BH938" s="190" t="str">
        <f t="shared" si="1084"/>
        <v>BH$18</v>
      </c>
      <c r="BI938" s="190" t="str">
        <f t="shared" si="1084"/>
        <v>BI$18</v>
      </c>
      <c r="BJ938" s="190" t="str">
        <f t="shared" si="1084"/>
        <v>BJ$18</v>
      </c>
      <c r="BK938" s="190" t="str">
        <f t="shared" si="1084"/>
        <v>BK$18</v>
      </c>
      <c r="BL938" s="190" t="str">
        <f t="shared" si="1084"/>
        <v>BL$18</v>
      </c>
      <c r="BM938" s="190" t="str">
        <f t="shared" si="1084"/>
        <v>BM$18</v>
      </c>
      <c r="BN938" s="190" t="str">
        <f t="shared" si="1084"/>
        <v>BN$18</v>
      </c>
      <c r="BO938" s="190" t="str">
        <f t="shared" si="1084"/>
        <v>BO$18</v>
      </c>
      <c r="BP938" s="190" t="str">
        <f t="shared" si="1084"/>
        <v>BP$18</v>
      </c>
      <c r="BQ938" s="190" t="str">
        <f t="shared" si="1084"/>
        <v>BQ$18</v>
      </c>
      <c r="BR938" s="190" t="str">
        <f t="shared" si="1084"/>
        <v>BR$18</v>
      </c>
      <c r="BS938" s="190" t="str">
        <f t="shared" si="1084"/>
        <v>BS$18</v>
      </c>
      <c r="BT938" s="190" t="str">
        <f t="shared" si="1084"/>
        <v>BT$18</v>
      </c>
      <c r="BU938" s="190" t="str">
        <f t="shared" si="1084"/>
        <v>BU$18</v>
      </c>
      <c r="BV938" s="190" t="str">
        <f t="shared" si="1084"/>
        <v>BV$18</v>
      </c>
      <c r="BW938" s="190" t="str">
        <f t="shared" si="1084"/>
        <v>BW$18</v>
      </c>
      <c r="BX938" s="190" t="str">
        <f t="shared" si="1084"/>
        <v>BX$18</v>
      </c>
      <c r="BY938" s="190" t="str">
        <f t="shared" si="1084"/>
        <v>BY$18</v>
      </c>
      <c r="BZ938" s="190" t="str">
        <f t="shared" si="1084"/>
        <v>BZ$18</v>
      </c>
      <c r="CA938" s="190" t="str">
        <f t="shared" si="1084"/>
        <v>CA$18</v>
      </c>
      <c r="CB938" s="190" t="str">
        <f t="shared" si="1084"/>
        <v>CB$18</v>
      </c>
      <c r="CC938" s="190" t="str">
        <f t="shared" si="1084"/>
        <v>CC$18</v>
      </c>
      <c r="CD938" s="190" t="str">
        <f t="shared" si="1084"/>
        <v>CD$18</v>
      </c>
      <c r="CE938" s="190" t="str">
        <f t="shared" ref="CE938:CL938" si="1085">CE$22</f>
        <v>CE$18</v>
      </c>
      <c r="CF938" s="190" t="str">
        <f t="shared" si="1085"/>
        <v>CF$18</v>
      </c>
      <c r="CG938" s="190" t="str">
        <f t="shared" si="1085"/>
        <v>CG$18</v>
      </c>
      <c r="CH938" s="190" t="str">
        <f t="shared" si="1085"/>
        <v>CH$18</v>
      </c>
      <c r="CI938" s="190" t="str">
        <f t="shared" si="1085"/>
        <v>CI$18</v>
      </c>
      <c r="CJ938" s="190" t="str">
        <f t="shared" si="1085"/>
        <v>CJ$18</v>
      </c>
      <c r="CK938" s="190" t="str">
        <f t="shared" si="1085"/>
        <v>CK$18</v>
      </c>
      <c r="CL938" s="190" t="str">
        <f t="shared" si="1085"/>
        <v>CL$18</v>
      </c>
      <c r="CN938" s="201"/>
      <c r="CO938" s="190" t="str">
        <f t="shared" ref="CO938:DL938" si="1086">CO$22</f>
        <v>CO$18</v>
      </c>
      <c r="CP938" s="190" t="str">
        <f t="shared" si="1086"/>
        <v>CP$18</v>
      </c>
      <c r="CQ938" s="190" t="str">
        <f t="shared" si="1086"/>
        <v>CQ$18</v>
      </c>
      <c r="CR938" s="190" t="str">
        <f t="shared" si="1086"/>
        <v>CR$18</v>
      </c>
      <c r="CS938" s="190" t="str">
        <f t="shared" si="1086"/>
        <v>CS$18</v>
      </c>
      <c r="CT938" s="190" t="str">
        <f t="shared" si="1086"/>
        <v>CT$18</v>
      </c>
      <c r="CU938" s="190" t="str">
        <f t="shared" si="1086"/>
        <v>CU$18</v>
      </c>
      <c r="CV938" s="190" t="str">
        <f t="shared" si="1086"/>
        <v>CV$18</v>
      </c>
      <c r="CW938" s="190" t="str">
        <f t="shared" si="1086"/>
        <v>CW$18</v>
      </c>
      <c r="CX938" s="190" t="str">
        <f t="shared" si="1086"/>
        <v>CX$18</v>
      </c>
      <c r="CY938" s="190" t="str">
        <f t="shared" si="1086"/>
        <v>CY$18</v>
      </c>
      <c r="CZ938" s="190" t="str">
        <f t="shared" si="1086"/>
        <v>CZ$18</v>
      </c>
      <c r="DA938" s="190" t="str">
        <f t="shared" si="1086"/>
        <v>DA$18</v>
      </c>
      <c r="DB938" s="190" t="str">
        <f t="shared" si="1086"/>
        <v>DB$18</v>
      </c>
      <c r="DC938" s="190" t="str">
        <f t="shared" si="1086"/>
        <v>DC$18</v>
      </c>
      <c r="DD938" s="190" t="str">
        <f t="shared" si="1086"/>
        <v>DD$18</v>
      </c>
      <c r="DE938" s="190" t="str">
        <f t="shared" si="1086"/>
        <v>DE$18</v>
      </c>
      <c r="DF938" s="190" t="str">
        <f t="shared" si="1086"/>
        <v>DF$18</v>
      </c>
      <c r="DG938" s="190" t="str">
        <f t="shared" si="1086"/>
        <v>DG$18</v>
      </c>
      <c r="DH938" s="190" t="str">
        <f t="shared" si="1086"/>
        <v>DH$18</v>
      </c>
      <c r="DI938" s="190" t="str">
        <f t="shared" si="1086"/>
        <v>DI$18</v>
      </c>
      <c r="DJ938" s="190" t="str">
        <f t="shared" si="1086"/>
        <v>DJ$18</v>
      </c>
      <c r="DK938" s="190" t="str">
        <f t="shared" si="1086"/>
        <v>DK$18</v>
      </c>
      <c r="DL938" s="190" t="str">
        <f t="shared" si="1086"/>
        <v>DL$18</v>
      </c>
    </row>
    <row r="939" spans="1:116" x14ac:dyDescent="0.35">
      <c r="A939" s="174"/>
      <c r="E939" s="8"/>
      <c r="G939" s="175" t="s">
        <v>505</v>
      </c>
      <c r="H939" s="200"/>
      <c r="I939" s="201"/>
      <c r="J939" s="201"/>
      <c r="K939" s="202"/>
      <c r="L939" s="202"/>
      <c r="M939" s="202"/>
      <c r="N939" s="202"/>
      <c r="O939" s="202"/>
      <c r="P939" s="202"/>
      <c r="R939" s="202"/>
      <c r="S939" s="190" t="str">
        <f t="shared" ref="S939:AX939" si="1087">S$23</f>
        <v>S$19</v>
      </c>
      <c r="T939" s="190" t="str">
        <f t="shared" si="1087"/>
        <v>T$19</v>
      </c>
      <c r="U939" s="190" t="str">
        <f t="shared" si="1087"/>
        <v>U$19</v>
      </c>
      <c r="V939" s="190" t="str">
        <f t="shared" si="1087"/>
        <v>V$19</v>
      </c>
      <c r="W939" s="190" t="str">
        <f t="shared" si="1087"/>
        <v>W$19</v>
      </c>
      <c r="X939" s="190" t="str">
        <f t="shared" si="1087"/>
        <v>X$19</v>
      </c>
      <c r="Y939" s="190" t="str">
        <f t="shared" si="1087"/>
        <v>Y$19</v>
      </c>
      <c r="Z939" s="190" t="str">
        <f t="shared" si="1087"/>
        <v>Z$19</v>
      </c>
      <c r="AA939" s="190" t="str">
        <f t="shared" si="1087"/>
        <v>AA$19</v>
      </c>
      <c r="AB939" s="190" t="str">
        <f t="shared" si="1087"/>
        <v>AB$19</v>
      </c>
      <c r="AC939" s="190" t="str">
        <f t="shared" si="1087"/>
        <v>AC$19</v>
      </c>
      <c r="AD939" s="190" t="str">
        <f t="shared" si="1087"/>
        <v>AD$19</v>
      </c>
      <c r="AE939" s="190" t="str">
        <f t="shared" si="1087"/>
        <v>AE$19</v>
      </c>
      <c r="AF939" s="190" t="str">
        <f t="shared" si="1087"/>
        <v>AF$19</v>
      </c>
      <c r="AG939" s="190" t="str">
        <f t="shared" si="1087"/>
        <v>AG$19</v>
      </c>
      <c r="AH939" s="190" t="str">
        <f t="shared" si="1087"/>
        <v>AH$19</v>
      </c>
      <c r="AI939" s="190" t="str">
        <f t="shared" si="1087"/>
        <v>AI$19</v>
      </c>
      <c r="AJ939" s="190" t="str">
        <f t="shared" si="1087"/>
        <v>AJ$19</v>
      </c>
      <c r="AK939" s="190" t="str">
        <f t="shared" si="1087"/>
        <v>AK$19</v>
      </c>
      <c r="AL939" s="190" t="str">
        <f t="shared" si="1087"/>
        <v>AL$19</v>
      </c>
      <c r="AM939" s="190" t="str">
        <f t="shared" si="1087"/>
        <v>AM$19</v>
      </c>
      <c r="AN939" s="190" t="str">
        <f t="shared" si="1087"/>
        <v>AN$19</v>
      </c>
      <c r="AO939" s="190" t="str">
        <f t="shared" si="1087"/>
        <v>AO$19</v>
      </c>
      <c r="AP939" s="190" t="str">
        <f t="shared" si="1087"/>
        <v>AP$19</v>
      </c>
      <c r="AQ939" s="190" t="str">
        <f t="shared" si="1087"/>
        <v>AQ$19</v>
      </c>
      <c r="AR939" s="190" t="str">
        <f t="shared" si="1087"/>
        <v>AR$19</v>
      </c>
      <c r="AS939" s="190" t="str">
        <f t="shared" si="1087"/>
        <v>AS$19</v>
      </c>
      <c r="AT939" s="190" t="str">
        <f t="shared" si="1087"/>
        <v>AT$19</v>
      </c>
      <c r="AU939" s="190" t="str">
        <f t="shared" si="1087"/>
        <v>AU$19</v>
      </c>
      <c r="AV939" s="190" t="str">
        <f t="shared" si="1087"/>
        <v>AV$19</v>
      </c>
      <c r="AW939" s="190" t="str">
        <f t="shared" si="1087"/>
        <v>AW$19</v>
      </c>
      <c r="AX939" s="190" t="str">
        <f t="shared" si="1087"/>
        <v>AX$19</v>
      </c>
      <c r="AY939" s="190" t="str">
        <f t="shared" ref="AY939:CD939" si="1088">AY$23</f>
        <v>AY$19</v>
      </c>
      <c r="AZ939" s="190" t="str">
        <f t="shared" si="1088"/>
        <v>AZ$19</v>
      </c>
      <c r="BA939" s="190" t="str">
        <f t="shared" si="1088"/>
        <v>BA$19</v>
      </c>
      <c r="BB939" s="190" t="str">
        <f t="shared" si="1088"/>
        <v>BB$19</v>
      </c>
      <c r="BC939" s="190" t="str">
        <f t="shared" si="1088"/>
        <v>BC$19</v>
      </c>
      <c r="BD939" s="190" t="str">
        <f t="shared" si="1088"/>
        <v>BD$19</v>
      </c>
      <c r="BE939" s="190" t="str">
        <f t="shared" si="1088"/>
        <v>BE$19</v>
      </c>
      <c r="BF939" s="190" t="str">
        <f t="shared" si="1088"/>
        <v>BF$19</v>
      </c>
      <c r="BG939" s="190" t="str">
        <f t="shared" si="1088"/>
        <v>BG$19</v>
      </c>
      <c r="BH939" s="190" t="str">
        <f t="shared" si="1088"/>
        <v>BH$19</v>
      </c>
      <c r="BI939" s="190" t="str">
        <f t="shared" si="1088"/>
        <v>BI$19</v>
      </c>
      <c r="BJ939" s="190" t="str">
        <f t="shared" si="1088"/>
        <v>BJ$19</v>
      </c>
      <c r="BK939" s="190" t="str">
        <f t="shared" si="1088"/>
        <v>BK$19</v>
      </c>
      <c r="BL939" s="190" t="str">
        <f t="shared" si="1088"/>
        <v>BL$19</v>
      </c>
      <c r="BM939" s="190" t="str">
        <f t="shared" si="1088"/>
        <v>BM$19</v>
      </c>
      <c r="BN939" s="190" t="str">
        <f t="shared" si="1088"/>
        <v>BN$19</v>
      </c>
      <c r="BO939" s="190" t="str">
        <f t="shared" si="1088"/>
        <v>BO$19</v>
      </c>
      <c r="BP939" s="190" t="str">
        <f t="shared" si="1088"/>
        <v>BP$19</v>
      </c>
      <c r="BQ939" s="190" t="str">
        <f t="shared" si="1088"/>
        <v>BQ$19</v>
      </c>
      <c r="BR939" s="190" t="str">
        <f t="shared" si="1088"/>
        <v>BR$19</v>
      </c>
      <c r="BS939" s="190" t="str">
        <f t="shared" si="1088"/>
        <v>BS$19</v>
      </c>
      <c r="BT939" s="190" t="str">
        <f t="shared" si="1088"/>
        <v>BT$19</v>
      </c>
      <c r="BU939" s="190" t="str">
        <f t="shared" si="1088"/>
        <v>BU$19</v>
      </c>
      <c r="BV939" s="190" t="str">
        <f t="shared" si="1088"/>
        <v>BV$19</v>
      </c>
      <c r="BW939" s="190" t="str">
        <f t="shared" si="1088"/>
        <v>BW$19</v>
      </c>
      <c r="BX939" s="190" t="str">
        <f t="shared" si="1088"/>
        <v>BX$19</v>
      </c>
      <c r="BY939" s="190" t="str">
        <f t="shared" si="1088"/>
        <v>BY$19</v>
      </c>
      <c r="BZ939" s="190" t="str">
        <f t="shared" si="1088"/>
        <v>BZ$19</v>
      </c>
      <c r="CA939" s="190" t="str">
        <f t="shared" si="1088"/>
        <v>CA$19</v>
      </c>
      <c r="CB939" s="190" t="str">
        <f t="shared" si="1088"/>
        <v>CB$19</v>
      </c>
      <c r="CC939" s="190" t="str">
        <f t="shared" si="1088"/>
        <v>CC$19</v>
      </c>
      <c r="CD939" s="190" t="str">
        <f t="shared" si="1088"/>
        <v>CD$19</v>
      </c>
      <c r="CE939" s="190" t="str">
        <f t="shared" ref="CE939:CL939" si="1089">CE$23</f>
        <v>CE$19</v>
      </c>
      <c r="CF939" s="190" t="str">
        <f t="shared" si="1089"/>
        <v>CF$19</v>
      </c>
      <c r="CG939" s="190" t="str">
        <f t="shared" si="1089"/>
        <v>CG$19</v>
      </c>
      <c r="CH939" s="190" t="str">
        <f t="shared" si="1089"/>
        <v>CH$19</v>
      </c>
      <c r="CI939" s="190" t="str">
        <f t="shared" si="1089"/>
        <v>CI$19</v>
      </c>
      <c r="CJ939" s="190" t="str">
        <f t="shared" si="1089"/>
        <v>CJ$19</v>
      </c>
      <c r="CK939" s="190" t="str">
        <f t="shared" si="1089"/>
        <v>CK$19</v>
      </c>
      <c r="CL939" s="190" t="str">
        <f t="shared" si="1089"/>
        <v>CL$19</v>
      </c>
      <c r="CN939" s="201"/>
      <c r="CO939" s="190" t="str">
        <f t="shared" ref="CO939:DL939" si="1090">CO$23</f>
        <v>CO$19</v>
      </c>
      <c r="CP939" s="190" t="str">
        <f t="shared" si="1090"/>
        <v>CP$19</v>
      </c>
      <c r="CQ939" s="190" t="str">
        <f t="shared" si="1090"/>
        <v>CQ$19</v>
      </c>
      <c r="CR939" s="190" t="str">
        <f t="shared" si="1090"/>
        <v>CR$19</v>
      </c>
      <c r="CS939" s="190" t="str">
        <f t="shared" si="1090"/>
        <v>CS$19</v>
      </c>
      <c r="CT939" s="190" t="str">
        <f t="shared" si="1090"/>
        <v>CT$19</v>
      </c>
      <c r="CU939" s="190" t="str">
        <f t="shared" si="1090"/>
        <v>CU$19</v>
      </c>
      <c r="CV939" s="190" t="str">
        <f t="shared" si="1090"/>
        <v>CV$19</v>
      </c>
      <c r="CW939" s="190" t="str">
        <f t="shared" si="1090"/>
        <v>CW$19</v>
      </c>
      <c r="CX939" s="190" t="str">
        <f t="shared" si="1090"/>
        <v>CX$19</v>
      </c>
      <c r="CY939" s="190" t="str">
        <f t="shared" si="1090"/>
        <v>CY$19</v>
      </c>
      <c r="CZ939" s="190" t="str">
        <f t="shared" si="1090"/>
        <v>CZ$19</v>
      </c>
      <c r="DA939" s="190" t="str">
        <f t="shared" si="1090"/>
        <v>DA$19</v>
      </c>
      <c r="DB939" s="190" t="str">
        <f t="shared" si="1090"/>
        <v>DB$19</v>
      </c>
      <c r="DC939" s="190" t="str">
        <f t="shared" si="1090"/>
        <v>DC$19</v>
      </c>
      <c r="DD939" s="190" t="str">
        <f t="shared" si="1090"/>
        <v>DD$19</v>
      </c>
      <c r="DE939" s="190" t="str">
        <f t="shared" si="1090"/>
        <v>DE$19</v>
      </c>
      <c r="DF939" s="190" t="str">
        <f t="shared" si="1090"/>
        <v>DF$19</v>
      </c>
      <c r="DG939" s="190" t="str">
        <f t="shared" si="1090"/>
        <v>DG$19</v>
      </c>
      <c r="DH939" s="190" t="str">
        <f t="shared" si="1090"/>
        <v>DH$19</v>
      </c>
      <c r="DI939" s="190" t="str">
        <f t="shared" si="1090"/>
        <v>DI$19</v>
      </c>
      <c r="DJ939" s="190" t="str">
        <f t="shared" si="1090"/>
        <v>DJ$19</v>
      </c>
      <c r="DK939" s="190" t="str">
        <f t="shared" si="1090"/>
        <v>DK$19</v>
      </c>
      <c r="DL939" s="190" t="str">
        <f t="shared" si="1090"/>
        <v>DL$19</v>
      </c>
    </row>
    <row r="940" spans="1:116" x14ac:dyDescent="0.35">
      <c r="A940" s="142"/>
      <c r="B940" s="31" t="s">
        <v>81</v>
      </c>
      <c r="C940" s="170"/>
      <c r="D940" t="s">
        <v>763</v>
      </c>
      <c r="E940" s="8"/>
      <c r="F940" t="s">
        <v>346</v>
      </c>
      <c r="G940" s="175" t="s">
        <v>463</v>
      </c>
      <c r="H940" s="142"/>
      <c r="I940" s="144"/>
      <c r="J940" s="144"/>
      <c r="K940" s="142"/>
      <c r="L940" s="142"/>
      <c r="M940" s="142"/>
      <c r="N940" s="142"/>
      <c r="O940" s="142"/>
      <c r="P940" s="142"/>
      <c r="R940" s="143"/>
      <c r="S940" s="143"/>
      <c r="T940" s="143"/>
      <c r="U940" s="143"/>
      <c r="V940" s="143"/>
      <c r="W940" s="143"/>
      <c r="X940" s="143"/>
      <c r="Y940" s="143"/>
      <c r="Z940" s="143"/>
      <c r="AA940" s="143"/>
      <c r="AB940" s="143"/>
      <c r="AC940" s="143"/>
      <c r="AD940" s="143"/>
      <c r="AE940" s="143"/>
      <c r="AF940" s="143"/>
      <c r="AG940" s="143"/>
      <c r="AH940" s="143"/>
      <c r="AI940" s="143"/>
      <c r="AJ940" s="143"/>
      <c r="AK940" s="143"/>
      <c r="AL940" s="143"/>
      <c r="AM940" s="143"/>
      <c r="AN940" s="143"/>
      <c r="AO940" s="143"/>
      <c r="AP940" s="143"/>
      <c r="AQ940" s="143"/>
      <c r="AR940" s="143"/>
      <c r="AS940" s="143"/>
      <c r="AT940" s="143"/>
      <c r="AU940" s="143"/>
      <c r="AV940" s="143"/>
      <c r="AW940" s="143"/>
      <c r="AX940" s="143"/>
      <c r="AY940" s="143"/>
      <c r="AZ940" s="143"/>
      <c r="BA940" s="143"/>
      <c r="BB940" s="143"/>
      <c r="BC940" s="143"/>
      <c r="BD940" s="143"/>
      <c r="BE940" s="143"/>
      <c r="BF940" s="143"/>
      <c r="BG940" s="143"/>
      <c r="BH940" s="143"/>
      <c r="BI940" s="143"/>
      <c r="BJ940" s="143"/>
      <c r="BK940" s="143"/>
      <c r="BL940" s="143"/>
      <c r="BM940" s="143"/>
      <c r="BN940" s="143"/>
      <c r="BO940" s="143"/>
      <c r="BP940" s="143"/>
      <c r="BQ940" s="143"/>
      <c r="BR940" s="143"/>
      <c r="BS940" s="143"/>
      <c r="BT940" s="143"/>
      <c r="BU940" s="143"/>
      <c r="BV940" s="143"/>
      <c r="BW940" s="143"/>
      <c r="BX940" s="143"/>
      <c r="BY940" s="143"/>
      <c r="BZ940" s="143"/>
      <c r="CA940" s="143"/>
      <c r="CB940" s="143"/>
      <c r="CC940" s="143"/>
      <c r="CD940" s="143"/>
      <c r="CE940" s="143"/>
      <c r="CF940" s="143"/>
      <c r="CG940" s="143"/>
      <c r="CH940" s="143"/>
      <c r="CI940" s="143"/>
      <c r="CJ940" s="143"/>
      <c r="CK940" s="143"/>
      <c r="CL940" s="143"/>
      <c r="CN940" s="144"/>
      <c r="CO940" s="143"/>
      <c r="CP940" s="143"/>
      <c r="CQ940" s="143"/>
      <c r="CR940" s="143"/>
      <c r="CS940" s="143"/>
      <c r="CT940" s="143"/>
      <c r="CU940" s="143"/>
      <c r="CV940" s="143"/>
      <c r="CW940" s="143"/>
      <c r="CX940" s="143"/>
      <c r="CY940" s="143"/>
      <c r="CZ940" s="143"/>
      <c r="DA940" s="143"/>
      <c r="DB940" s="143"/>
      <c r="DC940" s="143"/>
      <c r="DD940" s="143"/>
      <c r="DE940" s="143"/>
      <c r="DF940" s="143"/>
      <c r="DG940" s="143"/>
      <c r="DH940" s="143"/>
      <c r="DI940" s="143"/>
      <c r="DJ940" s="143"/>
      <c r="DK940" s="143"/>
      <c r="DL940" s="143"/>
    </row>
    <row r="941" spans="1:116" x14ac:dyDescent="0.35">
      <c r="B941" t="str">
        <f>E941</f>
        <v>941 ADREV-S</v>
      </c>
      <c r="C941" s="169"/>
      <c r="D941" t="s">
        <v>763</v>
      </c>
      <c r="E941" s="8" t="str">
        <f>ROW()&amp;" "&amp;D941</f>
        <v>941 ADREV-S</v>
      </c>
      <c r="G941" s="175" t="s">
        <v>464</v>
      </c>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1:116" x14ac:dyDescent="0.35">
      <c r="B942" t="str">
        <f>E942</f>
        <v>942 ADREV-S</v>
      </c>
      <c r="C942" s="169"/>
      <c r="D942" t="s">
        <v>763</v>
      </c>
      <c r="E942" s="8" t="str">
        <f t="shared" ref="E942:E954" si="1091">ROW()&amp;" "&amp;D942</f>
        <v>942 ADREV-S</v>
      </c>
      <c r="G942" s="143" t="s">
        <v>328</v>
      </c>
      <c r="H942" s="12"/>
      <c r="I942" s="60"/>
      <c r="J942" s="60"/>
      <c r="K942" s="17">
        <v>30</v>
      </c>
      <c r="L942" s="17">
        <v>30</v>
      </c>
      <c r="M942" s="17">
        <v>30</v>
      </c>
      <c r="N942" s="17">
        <v>30</v>
      </c>
      <c r="O942" s="17">
        <v>30</v>
      </c>
      <c r="P942" s="17">
        <v>30</v>
      </c>
      <c r="R942" s="15"/>
      <c r="S942" s="76" cm="1">
        <f t="array" ref="S942">INDEX($K:$P,ROW(),MATCH(S$3,$K$2:$P$2,0))</f>
        <v>30</v>
      </c>
      <c r="T942" s="76" cm="1">
        <f t="array" ref="T942">INDEX($K:$P,ROW(),MATCH(T$3,$K$2:$P$2,0))</f>
        <v>30</v>
      </c>
      <c r="U942" s="76" cm="1">
        <f t="array" ref="U942">INDEX($K:$P,ROW(),MATCH(U$3,$K$2:$P$2,0))</f>
        <v>30</v>
      </c>
      <c r="V942" s="76" cm="1">
        <f t="array" ref="V942">INDEX($K:$P,ROW(),MATCH(V$3,$K$2:$P$2,0))</f>
        <v>30</v>
      </c>
      <c r="W942" s="76" cm="1">
        <f t="array" ref="W942">INDEX($K:$P,ROW(),MATCH(W$3,$K$2:$P$2,0))</f>
        <v>30</v>
      </c>
      <c r="X942" s="76" cm="1">
        <f t="array" ref="X942">INDEX($K:$P,ROW(),MATCH(X$3,$K$2:$P$2,0))</f>
        <v>30</v>
      </c>
      <c r="Y942" s="76" cm="1">
        <f t="array" ref="Y942">INDEX($K:$P,ROW(),MATCH(Y$3,$K$2:$P$2,0))</f>
        <v>30</v>
      </c>
      <c r="Z942" s="76" cm="1">
        <f t="array" ref="Z942">INDEX($K:$P,ROW(),MATCH(Z$3,$K$2:$P$2,0))</f>
        <v>30</v>
      </c>
      <c r="AA942" s="76" cm="1">
        <f t="array" ref="AA942">INDEX($K:$P,ROW(),MATCH(AA$3,$K$2:$P$2,0))</f>
        <v>30</v>
      </c>
      <c r="AB942" s="76" cm="1">
        <f t="array" ref="AB942">INDEX($K:$P,ROW(),MATCH(AB$3,$K$2:$P$2,0))</f>
        <v>30</v>
      </c>
      <c r="AC942" s="76" cm="1">
        <f t="array" ref="AC942">INDEX($K:$P,ROW(),MATCH(AC$3,$K$2:$P$2,0))</f>
        <v>30</v>
      </c>
      <c r="AD942" s="76" cm="1">
        <f t="array" ref="AD942">INDEX($K:$P,ROW(),MATCH(AD$3,$K$2:$P$2,0))</f>
        <v>30</v>
      </c>
      <c r="AE942" s="76" cm="1">
        <f t="array" ref="AE942">INDEX($K:$P,ROW(),MATCH(AE$3,$K$2:$P$2,0))</f>
        <v>30</v>
      </c>
      <c r="AF942" s="76" cm="1">
        <f t="array" ref="AF942">INDEX($K:$P,ROW(),MATCH(AF$3,$K$2:$P$2,0))</f>
        <v>30</v>
      </c>
      <c r="AG942" s="76" cm="1">
        <f t="array" ref="AG942">INDEX($K:$P,ROW(),MATCH(AG$3,$K$2:$P$2,0))</f>
        <v>30</v>
      </c>
      <c r="AH942" s="76" cm="1">
        <f t="array" ref="AH942">INDEX($K:$P,ROW(),MATCH(AH$3,$K$2:$P$2,0))</f>
        <v>30</v>
      </c>
      <c r="AI942" s="76" cm="1">
        <f t="array" ref="AI942">INDEX($K:$P,ROW(),MATCH(AI$3,$K$2:$P$2,0))</f>
        <v>30</v>
      </c>
      <c r="AJ942" s="76" cm="1">
        <f t="array" ref="AJ942">INDEX($K:$P,ROW(),MATCH(AJ$3,$K$2:$P$2,0))</f>
        <v>30</v>
      </c>
      <c r="AK942" s="76" cm="1">
        <f t="array" ref="AK942">INDEX($K:$P,ROW(),MATCH(AK$3,$K$2:$P$2,0))</f>
        <v>30</v>
      </c>
      <c r="AL942" s="76" cm="1">
        <f t="array" ref="AL942">INDEX($K:$P,ROW(),MATCH(AL$3,$K$2:$P$2,0))</f>
        <v>30</v>
      </c>
      <c r="AM942" s="76" cm="1">
        <f t="array" ref="AM942">INDEX($K:$P,ROW(),MATCH(AM$3,$K$2:$P$2,0))</f>
        <v>30</v>
      </c>
      <c r="AN942" s="76" cm="1">
        <f t="array" ref="AN942">INDEX($K:$P,ROW(),MATCH(AN$3,$K$2:$P$2,0))</f>
        <v>30</v>
      </c>
      <c r="AO942" s="76" cm="1">
        <f t="array" ref="AO942">INDEX($K:$P,ROW(),MATCH(AO$3,$K$2:$P$2,0))</f>
        <v>30</v>
      </c>
      <c r="AP942" s="76" cm="1">
        <f t="array" ref="AP942">INDEX($K:$P,ROW(),MATCH(AP$3,$K$2:$P$2,0))</f>
        <v>30</v>
      </c>
      <c r="AQ942" s="76" cm="1">
        <f t="array" ref="AQ942">INDEX($K:$P,ROW(),MATCH(AQ$3,$K$2:$P$2,0))</f>
        <v>30</v>
      </c>
      <c r="AR942" s="76" cm="1">
        <f t="array" ref="AR942">INDEX($K:$P,ROW(),MATCH(AR$3,$K$2:$P$2,0))</f>
        <v>30</v>
      </c>
      <c r="AS942" s="76" cm="1">
        <f t="array" ref="AS942">INDEX($K:$P,ROW(),MATCH(AS$3,$K$2:$P$2,0))</f>
        <v>30</v>
      </c>
      <c r="AT942" s="76" cm="1">
        <f t="array" ref="AT942">INDEX($K:$P,ROW(),MATCH(AT$3,$K$2:$P$2,0))</f>
        <v>30</v>
      </c>
      <c r="AU942" s="76" cm="1">
        <f t="array" ref="AU942">INDEX($K:$P,ROW(),MATCH(AU$3,$K$2:$P$2,0))</f>
        <v>30</v>
      </c>
      <c r="AV942" s="76" cm="1">
        <f t="array" ref="AV942">INDEX($K:$P,ROW(),MATCH(AV$3,$K$2:$P$2,0))</f>
        <v>30</v>
      </c>
      <c r="AW942" s="76" cm="1">
        <f t="array" ref="AW942">INDEX($K:$P,ROW(),MATCH(AW$3,$K$2:$P$2,0))</f>
        <v>30</v>
      </c>
      <c r="AX942" s="76" cm="1">
        <f t="array" ref="AX942">INDEX($K:$P,ROW(),MATCH(AX$3,$K$2:$P$2,0))</f>
        <v>30</v>
      </c>
      <c r="AY942" s="76" cm="1">
        <f t="array" ref="AY942">INDEX($K:$P,ROW(),MATCH(AY$3,$K$2:$P$2,0))</f>
        <v>30</v>
      </c>
      <c r="AZ942" s="76" cm="1">
        <f t="array" ref="AZ942">INDEX($K:$P,ROW(),MATCH(AZ$3,$K$2:$P$2,0))</f>
        <v>30</v>
      </c>
      <c r="BA942" s="76" cm="1">
        <f t="array" ref="BA942">INDEX($K:$P,ROW(),MATCH(BA$3,$K$2:$P$2,0))</f>
        <v>30</v>
      </c>
      <c r="BB942" s="76" cm="1">
        <f t="array" ref="BB942">INDEX($K:$P,ROW(),MATCH(BB$3,$K$2:$P$2,0))</f>
        <v>30</v>
      </c>
      <c r="BC942" s="76" cm="1">
        <f t="array" ref="BC942">INDEX($K:$P,ROW(),MATCH(BC$3,$K$2:$P$2,0))</f>
        <v>30</v>
      </c>
      <c r="BD942" s="76" cm="1">
        <f t="array" ref="BD942">INDEX($K:$P,ROW(),MATCH(BD$3,$K$2:$P$2,0))</f>
        <v>30</v>
      </c>
      <c r="BE942" s="76" cm="1">
        <f t="array" ref="BE942">INDEX($K:$P,ROW(),MATCH(BE$3,$K$2:$P$2,0))</f>
        <v>30</v>
      </c>
      <c r="BF942" s="76" cm="1">
        <f t="array" ref="BF942">INDEX($K:$P,ROW(),MATCH(BF$3,$K$2:$P$2,0))</f>
        <v>30</v>
      </c>
      <c r="BG942" s="76" cm="1">
        <f t="array" ref="BG942">INDEX($K:$P,ROW(),MATCH(BG$3,$K$2:$P$2,0))</f>
        <v>30</v>
      </c>
      <c r="BH942" s="76" cm="1">
        <f t="array" ref="BH942">INDEX($K:$P,ROW(),MATCH(BH$3,$K$2:$P$2,0))</f>
        <v>30</v>
      </c>
      <c r="BI942" s="76" cm="1">
        <f t="array" ref="BI942">INDEX($K:$P,ROW(),MATCH(BI$3,$K$2:$P$2,0))</f>
        <v>30</v>
      </c>
      <c r="BJ942" s="76" cm="1">
        <f t="array" ref="BJ942">INDEX($K:$P,ROW(),MATCH(BJ$3,$K$2:$P$2,0))</f>
        <v>30</v>
      </c>
      <c r="BK942" s="76" cm="1">
        <f t="array" ref="BK942">INDEX($K:$P,ROW(),MATCH(BK$3,$K$2:$P$2,0))</f>
        <v>30</v>
      </c>
      <c r="BL942" s="76" cm="1">
        <f t="array" ref="BL942">INDEX($K:$P,ROW(),MATCH(BL$3,$K$2:$P$2,0))</f>
        <v>30</v>
      </c>
      <c r="BM942" s="76" cm="1">
        <f t="array" ref="BM942">INDEX($K:$P,ROW(),MATCH(BM$3,$K$2:$P$2,0))</f>
        <v>30</v>
      </c>
      <c r="BN942" s="76" cm="1">
        <f t="array" ref="BN942">INDEX($K:$P,ROW(),MATCH(BN$3,$K$2:$P$2,0))</f>
        <v>30</v>
      </c>
      <c r="BO942" s="76" cm="1">
        <f t="array" ref="BO942">INDEX($K:$P,ROW(),MATCH(BO$3,$K$2:$P$2,0))</f>
        <v>30</v>
      </c>
      <c r="BP942" s="76" cm="1">
        <f t="array" ref="BP942">INDEX($K:$P,ROW(),MATCH(BP$3,$K$2:$P$2,0))</f>
        <v>30</v>
      </c>
      <c r="BQ942" s="76" cm="1">
        <f t="array" ref="BQ942">INDEX($K:$P,ROW(),MATCH(BQ$3,$K$2:$P$2,0))</f>
        <v>30</v>
      </c>
      <c r="BR942" s="76" cm="1">
        <f t="array" ref="BR942">INDEX($K:$P,ROW(),MATCH(BR$3,$K$2:$P$2,0))</f>
        <v>30</v>
      </c>
      <c r="BS942" s="76" cm="1">
        <f t="array" ref="BS942">INDEX($K:$P,ROW(),MATCH(BS$3,$K$2:$P$2,0))</f>
        <v>30</v>
      </c>
      <c r="BT942" s="76" cm="1">
        <f t="array" ref="BT942">INDEX($K:$P,ROW(),MATCH(BT$3,$K$2:$P$2,0))</f>
        <v>30</v>
      </c>
      <c r="BU942" s="76" cm="1">
        <f t="array" ref="BU942">INDEX($K:$P,ROW(),MATCH(BU$3,$K$2:$P$2,0))</f>
        <v>30</v>
      </c>
      <c r="BV942" s="76" cm="1">
        <f t="array" ref="BV942">INDEX($K:$P,ROW(),MATCH(BV$3,$K$2:$P$2,0))</f>
        <v>30</v>
      </c>
      <c r="BW942" s="76" cm="1">
        <f t="array" ref="BW942">INDEX($K:$P,ROW(),MATCH(BW$3,$K$2:$P$2,0))</f>
        <v>30</v>
      </c>
      <c r="BX942" s="76" cm="1">
        <f t="array" ref="BX942">INDEX($K:$P,ROW(),MATCH(BX$3,$K$2:$P$2,0))</f>
        <v>30</v>
      </c>
      <c r="BY942" s="76" cm="1">
        <f t="array" ref="BY942">INDEX($K:$P,ROW(),MATCH(BY$3,$K$2:$P$2,0))</f>
        <v>30</v>
      </c>
      <c r="BZ942" s="76" cm="1">
        <f t="array" ref="BZ942">INDEX($K:$P,ROW(),MATCH(BZ$3,$K$2:$P$2,0))</f>
        <v>30</v>
      </c>
      <c r="CA942" s="76" cm="1">
        <f t="array" ref="CA942">INDEX($K:$P,ROW(),MATCH(CA$3,$K$2:$P$2,0))</f>
        <v>30</v>
      </c>
      <c r="CB942" s="76" cm="1">
        <f t="array" ref="CB942">INDEX($K:$P,ROW(),MATCH(CB$3,$K$2:$P$2,0))</f>
        <v>30</v>
      </c>
      <c r="CC942" s="76" cm="1">
        <f t="array" ref="CC942">INDEX($K:$P,ROW(),MATCH(CC$3,$K$2:$P$2,0))</f>
        <v>30</v>
      </c>
      <c r="CD942" s="76" cm="1">
        <f t="array" ref="CD942">INDEX($K:$P,ROW(),MATCH(CD$3,$K$2:$P$2,0))</f>
        <v>30</v>
      </c>
      <c r="CE942" s="76" cm="1">
        <f t="array" ref="CE942">INDEX($K:$P,ROW(),MATCH(CE$3,$K$2:$P$2,0))</f>
        <v>30</v>
      </c>
      <c r="CF942" s="76" cm="1">
        <f t="array" ref="CF942">INDEX($K:$P,ROW(),MATCH(CF$3,$K$2:$P$2,0))</f>
        <v>30</v>
      </c>
      <c r="CG942" s="76" cm="1">
        <f t="array" ref="CG942">INDEX($K:$P,ROW(),MATCH(CG$3,$K$2:$P$2,0))</f>
        <v>30</v>
      </c>
      <c r="CH942" s="76" cm="1">
        <f t="array" ref="CH942">INDEX($K:$P,ROW(),MATCH(CH$3,$K$2:$P$2,0))</f>
        <v>30</v>
      </c>
      <c r="CI942" s="76" cm="1">
        <f t="array" ref="CI942">INDEX($K:$P,ROW(),MATCH(CI$3,$K$2:$P$2,0))</f>
        <v>30</v>
      </c>
      <c r="CJ942" s="76" cm="1">
        <f t="array" ref="CJ942">INDEX($K:$P,ROW(),MATCH(CJ$3,$K$2:$P$2,0))</f>
        <v>30</v>
      </c>
      <c r="CK942" s="76" cm="1">
        <f t="array" ref="CK942">INDEX($K:$P,ROW(),MATCH(CK$3,$K$2:$P$2,0))</f>
        <v>30</v>
      </c>
      <c r="CL942" s="76" cm="1">
        <f t="array" ref="CL942">INDEX($K:$P,ROW(),MATCH(CL$3,$K$2:$P$2,0))</f>
        <v>30</v>
      </c>
      <c r="CN942" s="60"/>
      <c r="CO942" s="76" t="e" cm="1">
        <f t="array" ref="CO942">INDEX($K:$P,ROW(),MATCH(CO$3,$K$2:$P$2,0))</f>
        <v>#N/A</v>
      </c>
      <c r="CP942" s="76" t="e" cm="1">
        <f t="array" ref="CP942">INDEX($K:$P,ROW(),MATCH(CP$3,$K$2:$P$2,0))</f>
        <v>#N/A</v>
      </c>
      <c r="CQ942" s="76" t="e" cm="1">
        <f t="array" ref="CQ942">INDEX($K:$P,ROW(),MATCH(CQ$3,$K$2:$P$2,0))</f>
        <v>#N/A</v>
      </c>
      <c r="CR942" s="76" t="e" cm="1">
        <f t="array" ref="CR942">INDEX($K:$P,ROW(),MATCH(CR$3,$K$2:$P$2,0))</f>
        <v>#N/A</v>
      </c>
      <c r="CS942" s="76" t="e" cm="1">
        <f t="array" ref="CS942">INDEX($K:$P,ROW(),MATCH(CS$3,$K$2:$P$2,0))</f>
        <v>#N/A</v>
      </c>
      <c r="CT942" s="76" t="e" cm="1">
        <f t="array" ref="CT942">INDEX($K:$P,ROW(),MATCH(CT$3,$K$2:$P$2,0))</f>
        <v>#N/A</v>
      </c>
      <c r="CU942" s="76" t="e" cm="1">
        <f t="array" ref="CU942">INDEX($K:$P,ROW(),MATCH(CU$3,$K$2:$P$2,0))</f>
        <v>#N/A</v>
      </c>
      <c r="CV942" s="76" t="e" cm="1">
        <f t="array" ref="CV942">INDEX($K:$P,ROW(),MATCH(CV$3,$K$2:$P$2,0))</f>
        <v>#N/A</v>
      </c>
      <c r="CW942" s="76" t="e" cm="1">
        <f t="array" ref="CW942">INDEX($K:$P,ROW(),MATCH(CW$3,$K$2:$P$2,0))</f>
        <v>#N/A</v>
      </c>
      <c r="CX942" s="76" t="e" cm="1">
        <f t="array" ref="CX942">INDEX($K:$P,ROW(),MATCH(CX$3,$K$2:$P$2,0))</f>
        <v>#N/A</v>
      </c>
      <c r="CY942" s="76" t="e" cm="1">
        <f t="array" ref="CY942">INDEX($K:$P,ROW(),MATCH(CY$3,$K$2:$P$2,0))</f>
        <v>#N/A</v>
      </c>
      <c r="CZ942" s="76" t="e" cm="1">
        <f t="array" ref="CZ942">INDEX($K:$P,ROW(),MATCH(CZ$3,$K$2:$P$2,0))</f>
        <v>#N/A</v>
      </c>
      <c r="DA942" s="76" t="e" cm="1">
        <f t="array" ref="DA942">INDEX($K:$P,ROW(),MATCH(DA$3,$K$2:$P$2,0))</f>
        <v>#N/A</v>
      </c>
      <c r="DB942" s="76" t="e" cm="1">
        <f t="array" ref="DB942">INDEX($K:$P,ROW(),MATCH(DB$3,$K$2:$P$2,0))</f>
        <v>#N/A</v>
      </c>
      <c r="DC942" s="76" t="e" cm="1">
        <f t="array" ref="DC942">INDEX($K:$P,ROW(),MATCH(DC$3,$K$2:$P$2,0))</f>
        <v>#N/A</v>
      </c>
      <c r="DD942" s="76" t="e" cm="1">
        <f t="array" ref="DD942">INDEX($K:$P,ROW(),MATCH(DD$3,$K$2:$P$2,0))</f>
        <v>#N/A</v>
      </c>
      <c r="DE942" s="76" t="e" cm="1">
        <f t="array" ref="DE942">INDEX($K:$P,ROW(),MATCH(DE$3,$K$2:$P$2,0))</f>
        <v>#N/A</v>
      </c>
      <c r="DF942" s="76" t="e" cm="1">
        <f t="array" ref="DF942">INDEX($K:$P,ROW(),MATCH(DF$3,$K$2:$P$2,0))</f>
        <v>#N/A</v>
      </c>
      <c r="DG942" s="76" t="e" cm="1">
        <f t="array" ref="DG942">INDEX($K:$P,ROW(),MATCH(DG$3,$K$2:$P$2,0))</f>
        <v>#N/A</v>
      </c>
      <c r="DH942" s="76" t="e" cm="1">
        <f t="array" ref="DH942">INDEX($K:$P,ROW(),MATCH(DH$3,$K$2:$P$2,0))</f>
        <v>#N/A</v>
      </c>
      <c r="DI942" s="76" t="e" cm="1">
        <f t="array" ref="DI942">INDEX($K:$P,ROW(),MATCH(DI$3,$K$2:$P$2,0))</f>
        <v>#N/A</v>
      </c>
      <c r="DJ942" s="76" t="e" cm="1">
        <f t="array" ref="DJ942">INDEX($K:$P,ROW(),MATCH(DJ$3,$K$2:$P$2,0))</f>
        <v>#N/A</v>
      </c>
      <c r="DK942" s="76" t="e" cm="1">
        <f t="array" ref="DK942">INDEX($K:$P,ROW(),MATCH(DK$3,$K$2:$P$2,0))</f>
        <v>#N/A</v>
      </c>
      <c r="DL942" s="76" t="e" cm="1">
        <f t="array" ref="DL942">INDEX($K:$P,ROW(),MATCH(DL$3,$K$2:$P$2,0))</f>
        <v>#N/A</v>
      </c>
    </row>
    <row r="943" spans="1:116" x14ac:dyDescent="0.35">
      <c r="C943" s="169" t="s">
        <v>80</v>
      </c>
      <c r="D943" t="s">
        <v>763</v>
      </c>
      <c r="E943" s="8" t="str">
        <f t="shared" si="1091"/>
        <v>943 ADREV-S</v>
      </c>
      <c r="G943" s="95" t="str">
        <f>G947&amp;":"</f>
        <v xml:space="preserve"> Revenue - (Primary label):</v>
      </c>
      <c r="H943" s="12"/>
      <c r="I943" s="60"/>
      <c r="J943" s="60"/>
      <c r="K943" s="15">
        <f t="shared" ref="K943:P943" ca="1" si="1092">SUMIF($3:$3,K$2,943:943)</f>
        <v>1800000</v>
      </c>
      <c r="L943" s="15">
        <f t="shared" ca="1" si="1092"/>
        <v>1800000</v>
      </c>
      <c r="M943" s="15">
        <f t="shared" ca="1" si="1092"/>
        <v>1800000</v>
      </c>
      <c r="N943" s="15">
        <f t="shared" ca="1" si="1092"/>
        <v>1800000</v>
      </c>
      <c r="O943" s="15">
        <f t="shared" ca="1" si="1092"/>
        <v>1800000</v>
      </c>
      <c r="P943" s="15">
        <f t="shared" ca="1" si="1092"/>
        <v>1800000</v>
      </c>
      <c r="R943" s="15"/>
      <c r="S943" s="76" cm="1">
        <f t="array" aca="1" ref="S943" ca="1">S942*INDIRECT(S935)</f>
        <v>150000</v>
      </c>
      <c r="T943" s="76" cm="1">
        <f t="array" aca="1" ref="T943" ca="1">T942*INDIRECT(T935)</f>
        <v>150000</v>
      </c>
      <c r="U943" s="76" cm="1">
        <f t="array" aca="1" ref="U943" ca="1">U942*INDIRECT(U935)</f>
        <v>150000</v>
      </c>
      <c r="V943" s="76" cm="1">
        <f t="array" aca="1" ref="V943" ca="1">V942*INDIRECT(V935)</f>
        <v>150000</v>
      </c>
      <c r="W943" s="76" cm="1">
        <f t="array" aca="1" ref="W943" ca="1">W942*INDIRECT(W935)</f>
        <v>150000</v>
      </c>
      <c r="X943" s="76" cm="1">
        <f t="array" aca="1" ref="X943" ca="1">X942*INDIRECT(X935)</f>
        <v>150000</v>
      </c>
      <c r="Y943" s="76" cm="1">
        <f t="array" aca="1" ref="Y943" ca="1">Y942*INDIRECT(Y935)</f>
        <v>150000</v>
      </c>
      <c r="Z943" s="76" cm="1">
        <f t="array" aca="1" ref="Z943" ca="1">Z942*INDIRECT(Z935)</f>
        <v>150000</v>
      </c>
      <c r="AA943" s="76" cm="1">
        <f t="array" aca="1" ref="AA943" ca="1">AA942*INDIRECT(AA935)</f>
        <v>150000</v>
      </c>
      <c r="AB943" s="76" cm="1">
        <f t="array" aca="1" ref="AB943" ca="1">AB942*INDIRECT(AB935)</f>
        <v>150000</v>
      </c>
      <c r="AC943" s="76" cm="1">
        <f t="array" aca="1" ref="AC943" ca="1">AC942*INDIRECT(AC935)</f>
        <v>150000</v>
      </c>
      <c r="AD943" s="76" cm="1">
        <f t="array" aca="1" ref="AD943" ca="1">AD942*INDIRECT(AD935)</f>
        <v>150000</v>
      </c>
      <c r="AE943" s="76" cm="1">
        <f t="array" aca="1" ref="AE943" ca="1">AE942*INDIRECT(AE935)</f>
        <v>150000</v>
      </c>
      <c r="AF943" s="76" cm="1">
        <f t="array" aca="1" ref="AF943" ca="1">AF942*INDIRECT(AF935)</f>
        <v>150000</v>
      </c>
      <c r="AG943" s="76" cm="1">
        <f t="array" aca="1" ref="AG943" ca="1">AG942*INDIRECT(AG935)</f>
        <v>150000</v>
      </c>
      <c r="AH943" s="76" cm="1">
        <f t="array" aca="1" ref="AH943" ca="1">AH942*INDIRECT(AH935)</f>
        <v>150000</v>
      </c>
      <c r="AI943" s="76" cm="1">
        <f t="array" aca="1" ref="AI943" ca="1">AI942*INDIRECT(AI935)</f>
        <v>150000</v>
      </c>
      <c r="AJ943" s="76" cm="1">
        <f t="array" aca="1" ref="AJ943" ca="1">AJ942*INDIRECT(AJ935)</f>
        <v>150000</v>
      </c>
      <c r="AK943" s="76" cm="1">
        <f t="array" aca="1" ref="AK943" ca="1">AK942*INDIRECT(AK935)</f>
        <v>150000</v>
      </c>
      <c r="AL943" s="76" cm="1">
        <f t="array" aca="1" ref="AL943" ca="1">AL942*INDIRECT(AL935)</f>
        <v>150000</v>
      </c>
      <c r="AM943" s="76" cm="1">
        <f t="array" aca="1" ref="AM943" ca="1">AM942*INDIRECT(AM935)</f>
        <v>150000</v>
      </c>
      <c r="AN943" s="76" cm="1">
        <f t="array" aca="1" ref="AN943" ca="1">AN942*INDIRECT(AN935)</f>
        <v>150000</v>
      </c>
      <c r="AO943" s="76" cm="1">
        <f t="array" aca="1" ref="AO943" ca="1">AO942*INDIRECT(AO935)</f>
        <v>150000</v>
      </c>
      <c r="AP943" s="76" cm="1">
        <f t="array" aca="1" ref="AP943" ca="1">AP942*INDIRECT(AP935)</f>
        <v>150000</v>
      </c>
      <c r="AQ943" s="76" cm="1">
        <f t="array" aca="1" ref="AQ943" ca="1">AQ942*INDIRECT(AQ935)</f>
        <v>150000</v>
      </c>
      <c r="AR943" s="76" cm="1">
        <f t="array" aca="1" ref="AR943" ca="1">AR942*INDIRECT(AR935)</f>
        <v>150000</v>
      </c>
      <c r="AS943" s="76" cm="1">
        <f t="array" aca="1" ref="AS943" ca="1">AS942*INDIRECT(AS935)</f>
        <v>150000</v>
      </c>
      <c r="AT943" s="76" cm="1">
        <f t="array" aca="1" ref="AT943" ca="1">AT942*INDIRECT(AT935)</f>
        <v>150000</v>
      </c>
      <c r="AU943" s="76" cm="1">
        <f t="array" aca="1" ref="AU943" ca="1">AU942*INDIRECT(AU935)</f>
        <v>150000</v>
      </c>
      <c r="AV943" s="76" cm="1">
        <f t="array" aca="1" ref="AV943" ca="1">AV942*INDIRECT(AV935)</f>
        <v>150000</v>
      </c>
      <c r="AW943" s="76" cm="1">
        <f t="array" aca="1" ref="AW943" ca="1">AW942*INDIRECT(AW935)</f>
        <v>150000</v>
      </c>
      <c r="AX943" s="76" cm="1">
        <f t="array" aca="1" ref="AX943" ca="1">AX942*INDIRECT(AX935)</f>
        <v>150000</v>
      </c>
      <c r="AY943" s="76" cm="1">
        <f t="array" aca="1" ref="AY943" ca="1">AY942*INDIRECT(AY935)</f>
        <v>150000</v>
      </c>
      <c r="AZ943" s="76" cm="1">
        <f t="array" aca="1" ref="AZ943" ca="1">AZ942*INDIRECT(AZ935)</f>
        <v>150000</v>
      </c>
      <c r="BA943" s="76" cm="1">
        <f t="array" aca="1" ref="BA943" ca="1">BA942*INDIRECT(BA935)</f>
        <v>150000</v>
      </c>
      <c r="BB943" s="76" cm="1">
        <f t="array" aca="1" ref="BB943" ca="1">BB942*INDIRECT(BB935)</f>
        <v>150000</v>
      </c>
      <c r="BC943" s="76" cm="1">
        <f t="array" aca="1" ref="BC943" ca="1">BC942*INDIRECT(BC935)</f>
        <v>150000</v>
      </c>
      <c r="BD943" s="76" cm="1">
        <f t="array" aca="1" ref="BD943" ca="1">BD942*INDIRECT(BD935)</f>
        <v>150000</v>
      </c>
      <c r="BE943" s="76" cm="1">
        <f t="array" aca="1" ref="BE943" ca="1">BE942*INDIRECT(BE935)</f>
        <v>150000</v>
      </c>
      <c r="BF943" s="76" cm="1">
        <f t="array" aca="1" ref="BF943" ca="1">BF942*INDIRECT(BF935)</f>
        <v>150000</v>
      </c>
      <c r="BG943" s="76" cm="1">
        <f t="array" aca="1" ref="BG943" ca="1">BG942*INDIRECT(BG935)</f>
        <v>150000</v>
      </c>
      <c r="BH943" s="76" cm="1">
        <f t="array" aca="1" ref="BH943" ca="1">BH942*INDIRECT(BH935)</f>
        <v>150000</v>
      </c>
      <c r="BI943" s="76" cm="1">
        <f t="array" aca="1" ref="BI943" ca="1">BI942*INDIRECT(BI935)</f>
        <v>150000</v>
      </c>
      <c r="BJ943" s="76" cm="1">
        <f t="array" aca="1" ref="BJ943" ca="1">BJ942*INDIRECT(BJ935)</f>
        <v>150000</v>
      </c>
      <c r="BK943" s="76" cm="1">
        <f t="array" aca="1" ref="BK943" ca="1">BK942*INDIRECT(BK935)</f>
        <v>150000</v>
      </c>
      <c r="BL943" s="76" cm="1">
        <f t="array" aca="1" ref="BL943" ca="1">BL942*INDIRECT(BL935)</f>
        <v>150000</v>
      </c>
      <c r="BM943" s="76" cm="1">
        <f t="array" aca="1" ref="BM943" ca="1">BM942*INDIRECT(BM935)</f>
        <v>150000</v>
      </c>
      <c r="BN943" s="76" cm="1">
        <f t="array" aca="1" ref="BN943" ca="1">BN942*INDIRECT(BN935)</f>
        <v>150000</v>
      </c>
      <c r="BO943" s="76" cm="1">
        <f t="array" aca="1" ref="BO943" ca="1">BO942*INDIRECT(BO935)</f>
        <v>150000</v>
      </c>
      <c r="BP943" s="76" cm="1">
        <f t="array" aca="1" ref="BP943" ca="1">BP942*INDIRECT(BP935)</f>
        <v>150000</v>
      </c>
      <c r="BQ943" s="76" cm="1">
        <f t="array" aca="1" ref="BQ943" ca="1">BQ942*INDIRECT(BQ935)</f>
        <v>150000</v>
      </c>
      <c r="BR943" s="76" cm="1">
        <f t="array" aca="1" ref="BR943" ca="1">BR942*INDIRECT(BR935)</f>
        <v>150000</v>
      </c>
      <c r="BS943" s="76" cm="1">
        <f t="array" aca="1" ref="BS943" ca="1">BS942*INDIRECT(BS935)</f>
        <v>150000</v>
      </c>
      <c r="BT943" s="76" cm="1">
        <f t="array" aca="1" ref="BT943" ca="1">BT942*INDIRECT(BT935)</f>
        <v>150000</v>
      </c>
      <c r="BU943" s="76" cm="1">
        <f t="array" aca="1" ref="BU943" ca="1">BU942*INDIRECT(BU935)</f>
        <v>150000</v>
      </c>
      <c r="BV943" s="76" cm="1">
        <f t="array" aca="1" ref="BV943" ca="1">BV942*INDIRECT(BV935)</f>
        <v>150000</v>
      </c>
      <c r="BW943" s="76" cm="1">
        <f t="array" aca="1" ref="BW943" ca="1">BW942*INDIRECT(BW935)</f>
        <v>150000</v>
      </c>
      <c r="BX943" s="76" cm="1">
        <f t="array" aca="1" ref="BX943" ca="1">BX942*INDIRECT(BX935)</f>
        <v>150000</v>
      </c>
      <c r="BY943" s="76" cm="1">
        <f t="array" aca="1" ref="BY943" ca="1">BY942*INDIRECT(BY935)</f>
        <v>150000</v>
      </c>
      <c r="BZ943" s="76" cm="1">
        <f t="array" aca="1" ref="BZ943" ca="1">BZ942*INDIRECT(BZ935)</f>
        <v>150000</v>
      </c>
      <c r="CA943" s="76" cm="1">
        <f t="array" aca="1" ref="CA943" ca="1">CA942*INDIRECT(CA935)</f>
        <v>150000</v>
      </c>
      <c r="CB943" s="76" cm="1">
        <f t="array" aca="1" ref="CB943" ca="1">CB942*INDIRECT(CB935)</f>
        <v>150000</v>
      </c>
      <c r="CC943" s="76" cm="1">
        <f t="array" aca="1" ref="CC943" ca="1">CC942*INDIRECT(CC935)</f>
        <v>150000</v>
      </c>
      <c r="CD943" s="76" cm="1">
        <f t="array" aca="1" ref="CD943" ca="1">CD942*INDIRECT(CD935)</f>
        <v>150000</v>
      </c>
      <c r="CE943" s="76" cm="1">
        <f t="array" aca="1" ref="CE943" ca="1">CE942*INDIRECT(CE935)</f>
        <v>150000</v>
      </c>
      <c r="CF943" s="76" cm="1">
        <f t="array" aca="1" ref="CF943" ca="1">CF942*INDIRECT(CF935)</f>
        <v>150000</v>
      </c>
      <c r="CG943" s="76" cm="1">
        <f t="array" aca="1" ref="CG943" ca="1">CG942*INDIRECT(CG935)</f>
        <v>150000</v>
      </c>
      <c r="CH943" s="76" cm="1">
        <f t="array" aca="1" ref="CH943" ca="1">CH942*INDIRECT(CH935)</f>
        <v>150000</v>
      </c>
      <c r="CI943" s="76" cm="1">
        <f t="array" aca="1" ref="CI943" ca="1">CI942*INDIRECT(CI935)</f>
        <v>150000</v>
      </c>
      <c r="CJ943" s="76" cm="1">
        <f t="array" aca="1" ref="CJ943" ca="1">CJ942*INDIRECT(CJ935)</f>
        <v>150000</v>
      </c>
      <c r="CK943" s="76" cm="1">
        <f t="array" aca="1" ref="CK943" ca="1">CK942*INDIRECT(CK935)</f>
        <v>150000</v>
      </c>
      <c r="CL943" s="76" cm="1">
        <f t="array" aca="1" ref="CL943" ca="1">CL942*INDIRECT(CL935)</f>
        <v>150000</v>
      </c>
      <c r="CN943" s="60"/>
      <c r="CO943" s="76" t="e" cm="1">
        <f t="array" aca="1" ref="CO943" ca="1">CO942*INDIRECT(CO935)</f>
        <v>#N/A</v>
      </c>
      <c r="CP943" s="76" t="e" cm="1">
        <f t="array" aca="1" ref="CP943" ca="1">CP942*INDIRECT(CP935)</f>
        <v>#N/A</v>
      </c>
      <c r="CQ943" s="76" t="e" cm="1">
        <f t="array" aca="1" ref="CQ943" ca="1">CQ942*INDIRECT(CQ935)</f>
        <v>#N/A</v>
      </c>
      <c r="CR943" s="76" t="e" cm="1">
        <f t="array" aca="1" ref="CR943" ca="1">CR942*INDIRECT(CR935)</f>
        <v>#N/A</v>
      </c>
      <c r="CS943" s="76" t="e" cm="1">
        <f t="array" aca="1" ref="CS943" ca="1">CS942*INDIRECT(CS935)</f>
        <v>#N/A</v>
      </c>
      <c r="CT943" s="76" t="e" cm="1">
        <f t="array" aca="1" ref="CT943" ca="1">CT942*INDIRECT(CT935)</f>
        <v>#N/A</v>
      </c>
      <c r="CU943" s="76" t="e" cm="1">
        <f t="array" aca="1" ref="CU943" ca="1">CU942*INDIRECT(CU935)</f>
        <v>#N/A</v>
      </c>
      <c r="CV943" s="76" t="e" cm="1">
        <f t="array" aca="1" ref="CV943" ca="1">CV942*INDIRECT(CV935)</f>
        <v>#N/A</v>
      </c>
      <c r="CW943" s="76" t="e" cm="1">
        <f t="array" aca="1" ref="CW943" ca="1">CW942*INDIRECT(CW935)</f>
        <v>#N/A</v>
      </c>
      <c r="CX943" s="76" t="e" cm="1">
        <f t="array" aca="1" ref="CX943" ca="1">CX942*INDIRECT(CX935)</f>
        <v>#N/A</v>
      </c>
      <c r="CY943" s="76" t="e" cm="1">
        <f t="array" aca="1" ref="CY943" ca="1">CY942*INDIRECT(CY935)</f>
        <v>#N/A</v>
      </c>
      <c r="CZ943" s="76" t="e" cm="1">
        <f t="array" aca="1" ref="CZ943" ca="1">CZ942*INDIRECT(CZ935)</f>
        <v>#N/A</v>
      </c>
      <c r="DA943" s="76" t="e" cm="1">
        <f t="array" aca="1" ref="DA943" ca="1">DA942*INDIRECT(DA935)</f>
        <v>#N/A</v>
      </c>
      <c r="DB943" s="76" t="e" cm="1">
        <f t="array" aca="1" ref="DB943" ca="1">DB942*INDIRECT(DB935)</f>
        <v>#N/A</v>
      </c>
      <c r="DC943" s="76" t="e" cm="1">
        <f t="array" aca="1" ref="DC943" ca="1">DC942*INDIRECT(DC935)</f>
        <v>#N/A</v>
      </c>
      <c r="DD943" s="76" t="e" cm="1">
        <f t="array" aca="1" ref="DD943" ca="1">DD942*INDIRECT(DD935)</f>
        <v>#N/A</v>
      </c>
      <c r="DE943" s="76" t="e" cm="1">
        <f t="array" aca="1" ref="DE943" ca="1">DE942*INDIRECT(DE935)</f>
        <v>#N/A</v>
      </c>
      <c r="DF943" s="76" t="e" cm="1">
        <f t="array" aca="1" ref="DF943" ca="1">DF942*INDIRECT(DF935)</f>
        <v>#N/A</v>
      </c>
      <c r="DG943" s="76" t="e" cm="1">
        <f t="array" aca="1" ref="DG943" ca="1">DG942*INDIRECT(DG935)</f>
        <v>#N/A</v>
      </c>
      <c r="DH943" s="76" t="e" cm="1">
        <f t="array" aca="1" ref="DH943" ca="1">DH942*INDIRECT(DH935)</f>
        <v>#N/A</v>
      </c>
      <c r="DI943" s="76" t="e" cm="1">
        <f t="array" aca="1" ref="DI943" ca="1">DI942*INDIRECT(DI935)</f>
        <v>#N/A</v>
      </c>
      <c r="DJ943" s="76" t="e" cm="1">
        <f t="array" aca="1" ref="DJ943" ca="1">DJ942*INDIRECT(DJ935)</f>
        <v>#N/A</v>
      </c>
      <c r="DK943" s="76" t="e" cm="1">
        <f t="array" aca="1" ref="DK943" ca="1">DK942*INDIRECT(DK935)</f>
        <v>#N/A</v>
      </c>
      <c r="DL943" s="76" t="e" cm="1">
        <f t="array" aca="1" ref="DL943" ca="1">DL942*INDIRECT(DL935)</f>
        <v>#N/A</v>
      </c>
    </row>
    <row r="944" spans="1:116" x14ac:dyDescent="0.35">
      <c r="B944" t="str">
        <f>E944</f>
        <v>944 ADREV-S</v>
      </c>
      <c r="C944" s="169"/>
      <c r="D944" t="s">
        <v>763</v>
      </c>
      <c r="E944" s="8" t="str">
        <f t="shared" si="1091"/>
        <v>944 ADREV-S</v>
      </c>
      <c r="G944" s="145" t="str">
        <f>"# of impressions/"&amp;G950&amp;"/month"</f>
        <v># of impressions/primary unit/month</v>
      </c>
      <c r="H944" s="12"/>
      <c r="I944" s="60"/>
      <c r="J944" s="60"/>
      <c r="K944" s="162">
        <v>0.1</v>
      </c>
      <c r="L944" s="162">
        <v>0.1</v>
      </c>
      <c r="M944" s="162">
        <v>0.1</v>
      </c>
      <c r="N944" s="162">
        <v>0.1</v>
      </c>
      <c r="O944" s="162">
        <v>0.1</v>
      </c>
      <c r="P944" s="162">
        <v>0.1</v>
      </c>
      <c r="R944" s="121"/>
      <c r="S944" s="163" cm="1">
        <f t="array" ref="S944">INDEX($K:$P,ROW(),MATCH(S$3,$K$2:$P$2,0))</f>
        <v>0.1</v>
      </c>
      <c r="T944" s="163" cm="1">
        <f t="array" ref="T944">INDEX($K:$P,ROW(),MATCH(T$3,$K$2:$P$2,0))</f>
        <v>0.1</v>
      </c>
      <c r="U944" s="163" cm="1">
        <f t="array" ref="U944">INDEX($K:$P,ROW(),MATCH(U$3,$K$2:$P$2,0))</f>
        <v>0.1</v>
      </c>
      <c r="V944" s="163" cm="1">
        <f t="array" ref="V944">INDEX($K:$P,ROW(),MATCH(V$3,$K$2:$P$2,0))</f>
        <v>0.1</v>
      </c>
      <c r="W944" s="163" cm="1">
        <f t="array" ref="W944">INDEX($K:$P,ROW(),MATCH(W$3,$K$2:$P$2,0))</f>
        <v>0.1</v>
      </c>
      <c r="X944" s="163" cm="1">
        <f t="array" ref="X944">INDEX($K:$P,ROW(),MATCH(X$3,$K$2:$P$2,0))</f>
        <v>0.1</v>
      </c>
      <c r="Y944" s="163" cm="1">
        <f t="array" ref="Y944">INDEX($K:$P,ROW(),MATCH(Y$3,$K$2:$P$2,0))</f>
        <v>0.1</v>
      </c>
      <c r="Z944" s="163" cm="1">
        <f t="array" ref="Z944">INDEX($K:$P,ROW(),MATCH(Z$3,$K$2:$P$2,0))</f>
        <v>0.1</v>
      </c>
      <c r="AA944" s="163" cm="1">
        <f t="array" ref="AA944">INDEX($K:$P,ROW(),MATCH(AA$3,$K$2:$P$2,0))</f>
        <v>0.1</v>
      </c>
      <c r="AB944" s="163" cm="1">
        <f t="array" ref="AB944">INDEX($K:$P,ROW(),MATCH(AB$3,$K$2:$P$2,0))</f>
        <v>0.1</v>
      </c>
      <c r="AC944" s="163" cm="1">
        <f t="array" ref="AC944">INDEX($K:$P,ROW(),MATCH(AC$3,$K$2:$P$2,0))</f>
        <v>0.1</v>
      </c>
      <c r="AD944" s="163" cm="1">
        <f t="array" ref="AD944">INDEX($K:$P,ROW(),MATCH(AD$3,$K$2:$P$2,0))</f>
        <v>0.1</v>
      </c>
      <c r="AE944" s="163" cm="1">
        <f t="array" ref="AE944">INDEX($K:$P,ROW(),MATCH(AE$3,$K$2:$P$2,0))</f>
        <v>0.1</v>
      </c>
      <c r="AF944" s="163" cm="1">
        <f t="array" ref="AF944">INDEX($K:$P,ROW(),MATCH(AF$3,$K$2:$P$2,0))</f>
        <v>0.1</v>
      </c>
      <c r="AG944" s="163" cm="1">
        <f t="array" ref="AG944">INDEX($K:$P,ROW(),MATCH(AG$3,$K$2:$P$2,0))</f>
        <v>0.1</v>
      </c>
      <c r="AH944" s="163" cm="1">
        <f t="array" ref="AH944">INDEX($K:$P,ROW(),MATCH(AH$3,$K$2:$P$2,0))</f>
        <v>0.1</v>
      </c>
      <c r="AI944" s="163" cm="1">
        <f t="array" ref="AI944">INDEX($K:$P,ROW(),MATCH(AI$3,$K$2:$P$2,0))</f>
        <v>0.1</v>
      </c>
      <c r="AJ944" s="163" cm="1">
        <f t="array" ref="AJ944">INDEX($K:$P,ROW(),MATCH(AJ$3,$K$2:$P$2,0))</f>
        <v>0.1</v>
      </c>
      <c r="AK944" s="163" cm="1">
        <f t="array" ref="AK944">INDEX($K:$P,ROW(),MATCH(AK$3,$K$2:$P$2,0))</f>
        <v>0.1</v>
      </c>
      <c r="AL944" s="163" cm="1">
        <f t="array" ref="AL944">INDEX($K:$P,ROW(),MATCH(AL$3,$K$2:$P$2,0))</f>
        <v>0.1</v>
      </c>
      <c r="AM944" s="163" cm="1">
        <f t="array" ref="AM944">INDEX($K:$P,ROW(),MATCH(AM$3,$K$2:$P$2,0))</f>
        <v>0.1</v>
      </c>
      <c r="AN944" s="163" cm="1">
        <f t="array" ref="AN944">INDEX($K:$P,ROW(),MATCH(AN$3,$K$2:$P$2,0))</f>
        <v>0.1</v>
      </c>
      <c r="AO944" s="163" cm="1">
        <f t="array" ref="AO944">INDEX($K:$P,ROW(),MATCH(AO$3,$K$2:$P$2,0))</f>
        <v>0.1</v>
      </c>
      <c r="AP944" s="163" cm="1">
        <f t="array" ref="AP944">INDEX($K:$P,ROW(),MATCH(AP$3,$K$2:$P$2,0))</f>
        <v>0.1</v>
      </c>
      <c r="AQ944" s="163" cm="1">
        <f t="array" ref="AQ944">INDEX($K:$P,ROW(),MATCH(AQ$3,$K$2:$P$2,0))</f>
        <v>0.1</v>
      </c>
      <c r="AR944" s="163" cm="1">
        <f t="array" ref="AR944">INDEX($K:$P,ROW(),MATCH(AR$3,$K$2:$P$2,0))</f>
        <v>0.1</v>
      </c>
      <c r="AS944" s="163" cm="1">
        <f t="array" ref="AS944">INDEX($K:$P,ROW(),MATCH(AS$3,$K$2:$P$2,0))</f>
        <v>0.1</v>
      </c>
      <c r="AT944" s="163" cm="1">
        <f t="array" ref="AT944">INDEX($K:$P,ROW(),MATCH(AT$3,$K$2:$P$2,0))</f>
        <v>0.1</v>
      </c>
      <c r="AU944" s="163" cm="1">
        <f t="array" ref="AU944">INDEX($K:$P,ROW(),MATCH(AU$3,$K$2:$P$2,0))</f>
        <v>0.1</v>
      </c>
      <c r="AV944" s="163" cm="1">
        <f t="array" ref="AV944">INDEX($K:$P,ROW(),MATCH(AV$3,$K$2:$P$2,0))</f>
        <v>0.1</v>
      </c>
      <c r="AW944" s="163" cm="1">
        <f t="array" ref="AW944">INDEX($K:$P,ROW(),MATCH(AW$3,$K$2:$P$2,0))</f>
        <v>0.1</v>
      </c>
      <c r="AX944" s="163" cm="1">
        <f t="array" ref="AX944">INDEX($K:$P,ROW(),MATCH(AX$3,$K$2:$P$2,0))</f>
        <v>0.1</v>
      </c>
      <c r="AY944" s="163" cm="1">
        <f t="array" ref="AY944">INDEX($K:$P,ROW(),MATCH(AY$3,$K$2:$P$2,0))</f>
        <v>0.1</v>
      </c>
      <c r="AZ944" s="163" cm="1">
        <f t="array" ref="AZ944">INDEX($K:$P,ROW(),MATCH(AZ$3,$K$2:$P$2,0))</f>
        <v>0.1</v>
      </c>
      <c r="BA944" s="163" cm="1">
        <f t="array" ref="BA944">INDEX($K:$P,ROW(),MATCH(BA$3,$K$2:$P$2,0))</f>
        <v>0.1</v>
      </c>
      <c r="BB944" s="163" cm="1">
        <f t="array" ref="BB944">INDEX($K:$P,ROW(),MATCH(BB$3,$K$2:$P$2,0))</f>
        <v>0.1</v>
      </c>
      <c r="BC944" s="163" cm="1">
        <f t="array" ref="BC944">INDEX($K:$P,ROW(),MATCH(BC$3,$K$2:$P$2,0))</f>
        <v>0.1</v>
      </c>
      <c r="BD944" s="163" cm="1">
        <f t="array" ref="BD944">INDEX($K:$P,ROW(),MATCH(BD$3,$K$2:$P$2,0))</f>
        <v>0.1</v>
      </c>
      <c r="BE944" s="163" cm="1">
        <f t="array" ref="BE944">INDEX($K:$P,ROW(),MATCH(BE$3,$K$2:$P$2,0))</f>
        <v>0.1</v>
      </c>
      <c r="BF944" s="163" cm="1">
        <f t="array" ref="BF944">INDEX($K:$P,ROW(),MATCH(BF$3,$K$2:$P$2,0))</f>
        <v>0.1</v>
      </c>
      <c r="BG944" s="163" cm="1">
        <f t="array" ref="BG944">INDEX($K:$P,ROW(),MATCH(BG$3,$K$2:$P$2,0))</f>
        <v>0.1</v>
      </c>
      <c r="BH944" s="163" cm="1">
        <f t="array" ref="BH944">INDEX($K:$P,ROW(),MATCH(BH$3,$K$2:$P$2,0))</f>
        <v>0.1</v>
      </c>
      <c r="BI944" s="163" cm="1">
        <f t="array" ref="BI944">INDEX($K:$P,ROW(),MATCH(BI$3,$K$2:$P$2,0))</f>
        <v>0.1</v>
      </c>
      <c r="BJ944" s="163" cm="1">
        <f t="array" ref="BJ944">INDEX($K:$P,ROW(),MATCH(BJ$3,$K$2:$P$2,0))</f>
        <v>0.1</v>
      </c>
      <c r="BK944" s="163" cm="1">
        <f t="array" ref="BK944">INDEX($K:$P,ROW(),MATCH(BK$3,$K$2:$P$2,0))</f>
        <v>0.1</v>
      </c>
      <c r="BL944" s="163" cm="1">
        <f t="array" ref="BL944">INDEX($K:$P,ROW(),MATCH(BL$3,$K$2:$P$2,0))</f>
        <v>0.1</v>
      </c>
      <c r="BM944" s="163" cm="1">
        <f t="array" ref="BM944">INDEX($K:$P,ROW(),MATCH(BM$3,$K$2:$P$2,0))</f>
        <v>0.1</v>
      </c>
      <c r="BN944" s="163" cm="1">
        <f t="array" ref="BN944">INDEX($K:$P,ROW(),MATCH(BN$3,$K$2:$P$2,0))</f>
        <v>0.1</v>
      </c>
      <c r="BO944" s="163" cm="1">
        <f t="array" ref="BO944">INDEX($K:$P,ROW(),MATCH(BO$3,$K$2:$P$2,0))</f>
        <v>0.1</v>
      </c>
      <c r="BP944" s="163" cm="1">
        <f t="array" ref="BP944">INDEX($K:$P,ROW(),MATCH(BP$3,$K$2:$P$2,0))</f>
        <v>0.1</v>
      </c>
      <c r="BQ944" s="163" cm="1">
        <f t="array" ref="BQ944">INDEX($K:$P,ROW(),MATCH(BQ$3,$K$2:$P$2,0))</f>
        <v>0.1</v>
      </c>
      <c r="BR944" s="163" cm="1">
        <f t="array" ref="BR944">INDEX($K:$P,ROW(),MATCH(BR$3,$K$2:$P$2,0))</f>
        <v>0.1</v>
      </c>
      <c r="BS944" s="163" cm="1">
        <f t="array" ref="BS944">INDEX($K:$P,ROW(),MATCH(BS$3,$K$2:$P$2,0))</f>
        <v>0.1</v>
      </c>
      <c r="BT944" s="163" cm="1">
        <f t="array" ref="BT944">INDEX($K:$P,ROW(),MATCH(BT$3,$K$2:$P$2,0))</f>
        <v>0.1</v>
      </c>
      <c r="BU944" s="163" cm="1">
        <f t="array" ref="BU944">INDEX($K:$P,ROW(),MATCH(BU$3,$K$2:$P$2,0))</f>
        <v>0.1</v>
      </c>
      <c r="BV944" s="163" cm="1">
        <f t="array" ref="BV944">INDEX($K:$P,ROW(),MATCH(BV$3,$K$2:$P$2,0))</f>
        <v>0.1</v>
      </c>
      <c r="BW944" s="163" cm="1">
        <f t="array" ref="BW944">INDEX($K:$P,ROW(),MATCH(BW$3,$K$2:$P$2,0))</f>
        <v>0.1</v>
      </c>
      <c r="BX944" s="163" cm="1">
        <f t="array" ref="BX944">INDEX($K:$P,ROW(),MATCH(BX$3,$K$2:$P$2,0))</f>
        <v>0.1</v>
      </c>
      <c r="BY944" s="163" cm="1">
        <f t="array" ref="BY944">INDEX($K:$P,ROW(),MATCH(BY$3,$K$2:$P$2,0))</f>
        <v>0.1</v>
      </c>
      <c r="BZ944" s="163" cm="1">
        <f t="array" ref="BZ944">INDEX($K:$P,ROW(),MATCH(BZ$3,$K$2:$P$2,0))</f>
        <v>0.1</v>
      </c>
      <c r="CA944" s="163" cm="1">
        <f t="array" ref="CA944">INDEX($K:$P,ROW(),MATCH(CA$3,$K$2:$P$2,0))</f>
        <v>0.1</v>
      </c>
      <c r="CB944" s="163" cm="1">
        <f t="array" ref="CB944">INDEX($K:$P,ROW(),MATCH(CB$3,$K$2:$P$2,0))</f>
        <v>0.1</v>
      </c>
      <c r="CC944" s="163" cm="1">
        <f t="array" ref="CC944">INDEX($K:$P,ROW(),MATCH(CC$3,$K$2:$P$2,0))</f>
        <v>0.1</v>
      </c>
      <c r="CD944" s="163" cm="1">
        <f t="array" ref="CD944">INDEX($K:$P,ROW(),MATCH(CD$3,$K$2:$P$2,0))</f>
        <v>0.1</v>
      </c>
      <c r="CE944" s="163" cm="1">
        <f t="array" ref="CE944">INDEX($K:$P,ROW(),MATCH(CE$3,$K$2:$P$2,0))</f>
        <v>0.1</v>
      </c>
      <c r="CF944" s="163" cm="1">
        <f t="array" ref="CF944">INDEX($K:$P,ROW(),MATCH(CF$3,$K$2:$P$2,0))</f>
        <v>0.1</v>
      </c>
      <c r="CG944" s="163" cm="1">
        <f t="array" ref="CG944">INDEX($K:$P,ROW(),MATCH(CG$3,$K$2:$P$2,0))</f>
        <v>0.1</v>
      </c>
      <c r="CH944" s="163" cm="1">
        <f t="array" ref="CH944">INDEX($K:$P,ROW(),MATCH(CH$3,$K$2:$P$2,0))</f>
        <v>0.1</v>
      </c>
      <c r="CI944" s="163" cm="1">
        <f t="array" ref="CI944">INDEX($K:$P,ROW(),MATCH(CI$3,$K$2:$P$2,0))</f>
        <v>0.1</v>
      </c>
      <c r="CJ944" s="163" cm="1">
        <f t="array" ref="CJ944">INDEX($K:$P,ROW(),MATCH(CJ$3,$K$2:$P$2,0))</f>
        <v>0.1</v>
      </c>
      <c r="CK944" s="163" cm="1">
        <f t="array" ref="CK944">INDEX($K:$P,ROW(),MATCH(CK$3,$K$2:$P$2,0))</f>
        <v>0.1</v>
      </c>
      <c r="CL944" s="163" cm="1">
        <f t="array" ref="CL944">INDEX($K:$P,ROW(),MATCH(CL$3,$K$2:$P$2,0))</f>
        <v>0.1</v>
      </c>
      <c r="CN944" s="60"/>
      <c r="CO944" s="163" t="e" cm="1">
        <f t="array" ref="CO944">INDEX($K:$P,ROW(),MATCH(CO$3,$K$2:$P$2,0))</f>
        <v>#N/A</v>
      </c>
      <c r="CP944" s="163" t="e" cm="1">
        <f t="array" ref="CP944">INDEX($K:$P,ROW(),MATCH(CP$3,$K$2:$P$2,0))</f>
        <v>#N/A</v>
      </c>
      <c r="CQ944" s="163" t="e" cm="1">
        <f t="array" ref="CQ944">INDEX($K:$P,ROW(),MATCH(CQ$3,$K$2:$P$2,0))</f>
        <v>#N/A</v>
      </c>
      <c r="CR944" s="163" t="e" cm="1">
        <f t="array" ref="CR944">INDEX($K:$P,ROW(),MATCH(CR$3,$K$2:$P$2,0))</f>
        <v>#N/A</v>
      </c>
      <c r="CS944" s="163" t="e" cm="1">
        <f t="array" ref="CS944">INDEX($K:$P,ROW(),MATCH(CS$3,$K$2:$P$2,0))</f>
        <v>#N/A</v>
      </c>
      <c r="CT944" s="163" t="e" cm="1">
        <f t="array" ref="CT944">INDEX($K:$P,ROW(),MATCH(CT$3,$K$2:$P$2,0))</f>
        <v>#N/A</v>
      </c>
      <c r="CU944" s="163" t="e" cm="1">
        <f t="array" ref="CU944">INDEX($K:$P,ROW(),MATCH(CU$3,$K$2:$P$2,0))</f>
        <v>#N/A</v>
      </c>
      <c r="CV944" s="163" t="e" cm="1">
        <f t="array" ref="CV944">INDEX($K:$P,ROW(),MATCH(CV$3,$K$2:$P$2,0))</f>
        <v>#N/A</v>
      </c>
      <c r="CW944" s="163" t="e" cm="1">
        <f t="array" ref="CW944">INDEX($K:$P,ROW(),MATCH(CW$3,$K$2:$P$2,0))</f>
        <v>#N/A</v>
      </c>
      <c r="CX944" s="163" t="e" cm="1">
        <f t="array" ref="CX944">INDEX($K:$P,ROW(),MATCH(CX$3,$K$2:$P$2,0))</f>
        <v>#N/A</v>
      </c>
      <c r="CY944" s="163" t="e" cm="1">
        <f t="array" ref="CY944">INDEX($K:$P,ROW(),MATCH(CY$3,$K$2:$P$2,0))</f>
        <v>#N/A</v>
      </c>
      <c r="CZ944" s="163" t="e" cm="1">
        <f t="array" ref="CZ944">INDEX($K:$P,ROW(),MATCH(CZ$3,$K$2:$P$2,0))</f>
        <v>#N/A</v>
      </c>
      <c r="DA944" s="163" t="e" cm="1">
        <f t="array" ref="DA944">INDEX($K:$P,ROW(),MATCH(DA$3,$K$2:$P$2,0))</f>
        <v>#N/A</v>
      </c>
      <c r="DB944" s="163" t="e" cm="1">
        <f t="array" ref="DB944">INDEX($K:$P,ROW(),MATCH(DB$3,$K$2:$P$2,0))</f>
        <v>#N/A</v>
      </c>
      <c r="DC944" s="163" t="e" cm="1">
        <f t="array" ref="DC944">INDEX($K:$P,ROW(),MATCH(DC$3,$K$2:$P$2,0))</f>
        <v>#N/A</v>
      </c>
      <c r="DD944" s="163" t="e" cm="1">
        <f t="array" ref="DD944">INDEX($K:$P,ROW(),MATCH(DD$3,$K$2:$P$2,0))</f>
        <v>#N/A</v>
      </c>
      <c r="DE944" s="163" t="e" cm="1">
        <f t="array" ref="DE944">INDEX($K:$P,ROW(),MATCH(DE$3,$K$2:$P$2,0))</f>
        <v>#N/A</v>
      </c>
      <c r="DF944" s="163" t="e" cm="1">
        <f t="array" ref="DF944">INDEX($K:$P,ROW(),MATCH(DF$3,$K$2:$P$2,0))</f>
        <v>#N/A</v>
      </c>
      <c r="DG944" s="163" t="e" cm="1">
        <f t="array" ref="DG944">INDEX($K:$P,ROW(),MATCH(DG$3,$K$2:$P$2,0))</f>
        <v>#N/A</v>
      </c>
      <c r="DH944" s="163" t="e" cm="1">
        <f t="array" ref="DH944">INDEX($K:$P,ROW(),MATCH(DH$3,$K$2:$P$2,0))</f>
        <v>#N/A</v>
      </c>
      <c r="DI944" s="163" t="e" cm="1">
        <f t="array" ref="DI944">INDEX($K:$P,ROW(),MATCH(DI$3,$K$2:$P$2,0))</f>
        <v>#N/A</v>
      </c>
      <c r="DJ944" s="163" t="e" cm="1">
        <f t="array" ref="DJ944">INDEX($K:$P,ROW(),MATCH(DJ$3,$K$2:$P$2,0))</f>
        <v>#N/A</v>
      </c>
      <c r="DK944" s="163" t="e" cm="1">
        <f t="array" ref="DK944">INDEX($K:$P,ROW(),MATCH(DK$3,$K$2:$P$2,0))</f>
        <v>#N/A</v>
      </c>
      <c r="DL944" s="163" t="e" cm="1">
        <f t="array" ref="DL944">INDEX($K:$P,ROW(),MATCH(DL$3,$K$2:$P$2,0))</f>
        <v>#N/A</v>
      </c>
    </row>
    <row r="945" spans="1:116" x14ac:dyDescent="0.35">
      <c r="C945" s="169" t="s">
        <v>198</v>
      </c>
      <c r="D945" t="s">
        <v>763</v>
      </c>
      <c r="E945" s="8" t="str">
        <f t="shared" si="1091"/>
        <v>945 ADREV-S</v>
      </c>
      <c r="G945" s="145" t="s">
        <v>172</v>
      </c>
      <c r="H945" s="27"/>
      <c r="I945" s="78"/>
      <c r="J945" s="78"/>
      <c r="K945" s="33">
        <f t="shared" ref="K945:P945" ca="1" si="1093">SUMIF($3:$3,K$2,945:945)</f>
        <v>180000</v>
      </c>
      <c r="L945" s="33">
        <f t="shared" ca="1" si="1093"/>
        <v>180000</v>
      </c>
      <c r="M945" s="33">
        <f t="shared" ca="1" si="1093"/>
        <v>180000</v>
      </c>
      <c r="N945" s="33">
        <f t="shared" ca="1" si="1093"/>
        <v>180000</v>
      </c>
      <c r="O945" s="33">
        <f t="shared" ca="1" si="1093"/>
        <v>180000</v>
      </c>
      <c r="P945" s="33">
        <f t="shared" ca="1" si="1093"/>
        <v>180000</v>
      </c>
      <c r="R945" s="33"/>
      <c r="S945" s="77">
        <f t="shared" ref="S945:AX945" ca="1" si="1094">S944*S943</f>
        <v>15000</v>
      </c>
      <c r="T945" s="77">
        <f t="shared" ca="1" si="1094"/>
        <v>15000</v>
      </c>
      <c r="U945" s="77">
        <f t="shared" ca="1" si="1094"/>
        <v>15000</v>
      </c>
      <c r="V945" s="77">
        <f t="shared" ca="1" si="1094"/>
        <v>15000</v>
      </c>
      <c r="W945" s="77">
        <f t="shared" ca="1" si="1094"/>
        <v>15000</v>
      </c>
      <c r="X945" s="77">
        <f t="shared" ca="1" si="1094"/>
        <v>15000</v>
      </c>
      <c r="Y945" s="77">
        <f t="shared" ca="1" si="1094"/>
        <v>15000</v>
      </c>
      <c r="Z945" s="77">
        <f t="shared" ca="1" si="1094"/>
        <v>15000</v>
      </c>
      <c r="AA945" s="77">
        <f t="shared" ca="1" si="1094"/>
        <v>15000</v>
      </c>
      <c r="AB945" s="77">
        <f t="shared" ca="1" si="1094"/>
        <v>15000</v>
      </c>
      <c r="AC945" s="77">
        <f t="shared" ca="1" si="1094"/>
        <v>15000</v>
      </c>
      <c r="AD945" s="77">
        <f t="shared" ca="1" si="1094"/>
        <v>15000</v>
      </c>
      <c r="AE945" s="77">
        <f t="shared" ca="1" si="1094"/>
        <v>15000</v>
      </c>
      <c r="AF945" s="77">
        <f t="shared" ca="1" si="1094"/>
        <v>15000</v>
      </c>
      <c r="AG945" s="77">
        <f t="shared" ca="1" si="1094"/>
        <v>15000</v>
      </c>
      <c r="AH945" s="77">
        <f t="shared" ca="1" si="1094"/>
        <v>15000</v>
      </c>
      <c r="AI945" s="77">
        <f t="shared" ca="1" si="1094"/>
        <v>15000</v>
      </c>
      <c r="AJ945" s="77">
        <f t="shared" ca="1" si="1094"/>
        <v>15000</v>
      </c>
      <c r="AK945" s="77">
        <f t="shared" ca="1" si="1094"/>
        <v>15000</v>
      </c>
      <c r="AL945" s="77">
        <f t="shared" ca="1" si="1094"/>
        <v>15000</v>
      </c>
      <c r="AM945" s="77">
        <f t="shared" ca="1" si="1094"/>
        <v>15000</v>
      </c>
      <c r="AN945" s="77">
        <f t="shared" ca="1" si="1094"/>
        <v>15000</v>
      </c>
      <c r="AO945" s="77">
        <f t="shared" ca="1" si="1094"/>
        <v>15000</v>
      </c>
      <c r="AP945" s="77">
        <f t="shared" ca="1" si="1094"/>
        <v>15000</v>
      </c>
      <c r="AQ945" s="77">
        <f t="shared" ca="1" si="1094"/>
        <v>15000</v>
      </c>
      <c r="AR945" s="77">
        <f t="shared" ca="1" si="1094"/>
        <v>15000</v>
      </c>
      <c r="AS945" s="77">
        <f t="shared" ca="1" si="1094"/>
        <v>15000</v>
      </c>
      <c r="AT945" s="77">
        <f t="shared" ca="1" si="1094"/>
        <v>15000</v>
      </c>
      <c r="AU945" s="77">
        <f t="shared" ca="1" si="1094"/>
        <v>15000</v>
      </c>
      <c r="AV945" s="77">
        <f t="shared" ca="1" si="1094"/>
        <v>15000</v>
      </c>
      <c r="AW945" s="77">
        <f t="shared" ca="1" si="1094"/>
        <v>15000</v>
      </c>
      <c r="AX945" s="77">
        <f t="shared" ca="1" si="1094"/>
        <v>15000</v>
      </c>
      <c r="AY945" s="77">
        <f t="shared" ref="AY945:CD945" ca="1" si="1095">AY944*AY943</f>
        <v>15000</v>
      </c>
      <c r="AZ945" s="77">
        <f t="shared" ca="1" si="1095"/>
        <v>15000</v>
      </c>
      <c r="BA945" s="77">
        <f t="shared" ca="1" si="1095"/>
        <v>15000</v>
      </c>
      <c r="BB945" s="77">
        <f t="shared" ca="1" si="1095"/>
        <v>15000</v>
      </c>
      <c r="BC945" s="77">
        <f t="shared" ca="1" si="1095"/>
        <v>15000</v>
      </c>
      <c r="BD945" s="77">
        <f t="shared" ca="1" si="1095"/>
        <v>15000</v>
      </c>
      <c r="BE945" s="77">
        <f t="shared" ca="1" si="1095"/>
        <v>15000</v>
      </c>
      <c r="BF945" s="77">
        <f t="shared" ca="1" si="1095"/>
        <v>15000</v>
      </c>
      <c r="BG945" s="77">
        <f t="shared" ca="1" si="1095"/>
        <v>15000</v>
      </c>
      <c r="BH945" s="77">
        <f t="shared" ca="1" si="1095"/>
        <v>15000</v>
      </c>
      <c r="BI945" s="77">
        <f t="shared" ca="1" si="1095"/>
        <v>15000</v>
      </c>
      <c r="BJ945" s="77">
        <f t="shared" ca="1" si="1095"/>
        <v>15000</v>
      </c>
      <c r="BK945" s="77">
        <f t="shared" ca="1" si="1095"/>
        <v>15000</v>
      </c>
      <c r="BL945" s="77">
        <f t="shared" ca="1" si="1095"/>
        <v>15000</v>
      </c>
      <c r="BM945" s="77">
        <f t="shared" ca="1" si="1095"/>
        <v>15000</v>
      </c>
      <c r="BN945" s="77">
        <f t="shared" ca="1" si="1095"/>
        <v>15000</v>
      </c>
      <c r="BO945" s="77">
        <f t="shared" ca="1" si="1095"/>
        <v>15000</v>
      </c>
      <c r="BP945" s="77">
        <f t="shared" ca="1" si="1095"/>
        <v>15000</v>
      </c>
      <c r="BQ945" s="77">
        <f t="shared" ca="1" si="1095"/>
        <v>15000</v>
      </c>
      <c r="BR945" s="77">
        <f t="shared" ca="1" si="1095"/>
        <v>15000</v>
      </c>
      <c r="BS945" s="77">
        <f t="shared" ca="1" si="1095"/>
        <v>15000</v>
      </c>
      <c r="BT945" s="77">
        <f t="shared" ca="1" si="1095"/>
        <v>15000</v>
      </c>
      <c r="BU945" s="77">
        <f t="shared" ca="1" si="1095"/>
        <v>15000</v>
      </c>
      <c r="BV945" s="77">
        <f t="shared" ca="1" si="1095"/>
        <v>15000</v>
      </c>
      <c r="BW945" s="77">
        <f t="shared" ca="1" si="1095"/>
        <v>15000</v>
      </c>
      <c r="BX945" s="77">
        <f t="shared" ca="1" si="1095"/>
        <v>15000</v>
      </c>
      <c r="BY945" s="77">
        <f t="shared" ca="1" si="1095"/>
        <v>15000</v>
      </c>
      <c r="BZ945" s="77">
        <f t="shared" ca="1" si="1095"/>
        <v>15000</v>
      </c>
      <c r="CA945" s="77">
        <f t="shared" ca="1" si="1095"/>
        <v>15000</v>
      </c>
      <c r="CB945" s="77">
        <f t="shared" ca="1" si="1095"/>
        <v>15000</v>
      </c>
      <c r="CC945" s="77">
        <f t="shared" ca="1" si="1095"/>
        <v>15000</v>
      </c>
      <c r="CD945" s="77">
        <f t="shared" ca="1" si="1095"/>
        <v>15000</v>
      </c>
      <c r="CE945" s="77">
        <f t="shared" ref="CE945:CL945" ca="1" si="1096">CE944*CE943</f>
        <v>15000</v>
      </c>
      <c r="CF945" s="77">
        <f t="shared" ca="1" si="1096"/>
        <v>15000</v>
      </c>
      <c r="CG945" s="77">
        <f t="shared" ca="1" si="1096"/>
        <v>15000</v>
      </c>
      <c r="CH945" s="77">
        <f t="shared" ca="1" si="1096"/>
        <v>15000</v>
      </c>
      <c r="CI945" s="77">
        <f t="shared" ca="1" si="1096"/>
        <v>15000</v>
      </c>
      <c r="CJ945" s="77">
        <f t="shared" ca="1" si="1096"/>
        <v>15000</v>
      </c>
      <c r="CK945" s="77">
        <f t="shared" ca="1" si="1096"/>
        <v>15000</v>
      </c>
      <c r="CL945" s="77">
        <f t="shared" ca="1" si="1096"/>
        <v>15000</v>
      </c>
      <c r="CN945" s="78"/>
      <c r="CO945" s="77" t="e">
        <f t="shared" ref="CO945:DK945" ca="1" si="1097">CO944*CO943</f>
        <v>#N/A</v>
      </c>
      <c r="CP945" s="77" t="e">
        <f t="shared" ca="1" si="1097"/>
        <v>#N/A</v>
      </c>
      <c r="CQ945" s="77" t="e">
        <f t="shared" ca="1" si="1097"/>
        <v>#N/A</v>
      </c>
      <c r="CR945" s="77" t="e">
        <f t="shared" ca="1" si="1097"/>
        <v>#N/A</v>
      </c>
      <c r="CS945" s="77" t="e">
        <f t="shared" ca="1" si="1097"/>
        <v>#N/A</v>
      </c>
      <c r="CT945" s="77" t="e">
        <f t="shared" ca="1" si="1097"/>
        <v>#N/A</v>
      </c>
      <c r="CU945" s="77" t="e">
        <f t="shared" ca="1" si="1097"/>
        <v>#N/A</v>
      </c>
      <c r="CV945" s="77" t="e">
        <f t="shared" ca="1" si="1097"/>
        <v>#N/A</v>
      </c>
      <c r="CW945" s="77" t="e">
        <f t="shared" ca="1" si="1097"/>
        <v>#N/A</v>
      </c>
      <c r="CX945" s="77" t="e">
        <f t="shared" ca="1" si="1097"/>
        <v>#N/A</v>
      </c>
      <c r="CY945" s="77" t="e">
        <f t="shared" ca="1" si="1097"/>
        <v>#N/A</v>
      </c>
      <c r="CZ945" s="77" t="e">
        <f t="shared" ca="1" si="1097"/>
        <v>#N/A</v>
      </c>
      <c r="DA945" s="77" t="e">
        <f t="shared" ca="1" si="1097"/>
        <v>#N/A</v>
      </c>
      <c r="DB945" s="77" t="e">
        <f t="shared" ca="1" si="1097"/>
        <v>#N/A</v>
      </c>
      <c r="DC945" s="77" t="e">
        <f t="shared" ca="1" si="1097"/>
        <v>#N/A</v>
      </c>
      <c r="DD945" s="77" t="e">
        <f t="shared" ca="1" si="1097"/>
        <v>#N/A</v>
      </c>
      <c r="DE945" s="77" t="e">
        <f t="shared" ca="1" si="1097"/>
        <v>#N/A</v>
      </c>
      <c r="DF945" s="77" t="e">
        <f t="shared" ca="1" si="1097"/>
        <v>#N/A</v>
      </c>
      <c r="DG945" s="77" t="e">
        <f t="shared" ca="1" si="1097"/>
        <v>#N/A</v>
      </c>
      <c r="DH945" s="77" t="e">
        <f t="shared" ca="1" si="1097"/>
        <v>#N/A</v>
      </c>
      <c r="DI945" s="77" t="e">
        <f t="shared" ca="1" si="1097"/>
        <v>#N/A</v>
      </c>
      <c r="DJ945" s="77" t="e">
        <f t="shared" ca="1" si="1097"/>
        <v>#N/A</v>
      </c>
      <c r="DK945" s="77" t="e">
        <f t="shared" ca="1" si="1097"/>
        <v>#N/A</v>
      </c>
      <c r="DL945" s="77" t="e">
        <f t="shared" ref="DL945" ca="1" si="1098">DL944*DL943</f>
        <v>#N/A</v>
      </c>
    </row>
    <row r="946" spans="1:116" x14ac:dyDescent="0.35">
      <c r="B946" s="169" t="s">
        <v>244</v>
      </c>
      <c r="C946" s="169"/>
      <c r="D946" t="s">
        <v>763</v>
      </c>
      <c r="E946" s="8" t="str">
        <f t="shared" si="1091"/>
        <v>946 ADREV-S</v>
      </c>
      <c r="G946" s="145" t="s">
        <v>173</v>
      </c>
      <c r="H946" s="12"/>
      <c r="I946" s="60"/>
      <c r="J946" s="60"/>
      <c r="K946" s="21"/>
      <c r="L946" s="21"/>
      <c r="M946" s="21"/>
      <c r="N946" s="21"/>
      <c r="O946" s="21"/>
      <c r="P946" s="21"/>
      <c r="R946" s="20"/>
      <c r="S946" s="150"/>
      <c r="T946" s="150"/>
      <c r="U946" s="150"/>
      <c r="V946" s="150"/>
      <c r="W946" s="150"/>
      <c r="X946" s="150"/>
      <c r="Y946" s="150"/>
      <c r="Z946" s="150"/>
      <c r="AA946" s="150"/>
      <c r="AB946" s="150"/>
      <c r="AC946" s="150"/>
      <c r="AD946" s="150"/>
      <c r="AE946" s="150"/>
      <c r="AF946" s="150"/>
      <c r="AG946" s="150"/>
      <c r="AH946" s="150"/>
      <c r="AI946" s="150"/>
      <c r="AJ946" s="150"/>
      <c r="AK946" s="150"/>
      <c r="AL946" s="150"/>
      <c r="AM946" s="150"/>
      <c r="AN946" s="150"/>
      <c r="AO946" s="150"/>
      <c r="AP946" s="150"/>
      <c r="AQ946" s="150"/>
      <c r="AR946" s="150"/>
      <c r="AS946" s="150"/>
      <c r="AT946" s="150"/>
      <c r="AU946" s="150"/>
      <c r="AV946" s="150"/>
      <c r="AW946" s="150"/>
      <c r="AX946" s="150"/>
      <c r="AY946" s="150"/>
      <c r="AZ946" s="150"/>
      <c r="BA946" s="150"/>
      <c r="BB946" s="150"/>
      <c r="BC946" s="150"/>
      <c r="BD946" s="150"/>
      <c r="BE946" s="150"/>
      <c r="BF946" s="150"/>
      <c r="BG946" s="150"/>
      <c r="BH946" s="150"/>
      <c r="BI946" s="150"/>
      <c r="BJ946" s="150"/>
      <c r="BK946" s="150"/>
      <c r="BL946" s="150"/>
      <c r="BM946" s="150"/>
      <c r="BN946" s="150"/>
      <c r="BO946" s="150"/>
      <c r="BP946" s="150"/>
      <c r="BQ946" s="150"/>
      <c r="BR946" s="150"/>
      <c r="BS946" s="150"/>
      <c r="BT946" s="150"/>
      <c r="BU946" s="150"/>
      <c r="BV946" s="150"/>
      <c r="BW946" s="150"/>
      <c r="BX946" s="150"/>
      <c r="BY946" s="150"/>
      <c r="BZ946" s="150"/>
      <c r="CA946" s="150"/>
      <c r="CB946" s="150"/>
      <c r="CC946" s="150"/>
      <c r="CD946" s="150"/>
      <c r="CE946" s="150"/>
      <c r="CF946" s="150"/>
      <c r="CG946" s="150"/>
      <c r="CH946" s="150"/>
      <c r="CI946" s="150"/>
      <c r="CJ946" s="150"/>
      <c r="CK946" s="150"/>
      <c r="CL946" s="150"/>
      <c r="CN946" s="60"/>
      <c r="CO946" s="150"/>
      <c r="CP946" s="150"/>
      <c r="CQ946" s="150"/>
      <c r="CR946" s="150"/>
      <c r="CS946" s="150"/>
      <c r="CT946" s="150"/>
      <c r="CU946" s="150"/>
      <c r="CV946" s="150"/>
      <c r="CW946" s="150"/>
      <c r="CX946" s="150"/>
      <c r="CY946" s="150"/>
      <c r="CZ946" s="150"/>
      <c r="DA946" s="150"/>
      <c r="DB946" s="150"/>
      <c r="DC946" s="150"/>
      <c r="DD946" s="150"/>
      <c r="DE946" s="150"/>
      <c r="DF946" s="150"/>
      <c r="DG946" s="150"/>
      <c r="DH946" s="150"/>
      <c r="DI946" s="150"/>
      <c r="DJ946" s="150"/>
      <c r="DK946" s="150"/>
      <c r="DL946" s="150"/>
    </row>
    <row r="947" spans="1:116" x14ac:dyDescent="0.35">
      <c r="B947" s="169" t="s">
        <v>332</v>
      </c>
      <c r="D947" t="s">
        <v>763</v>
      </c>
      <c r="E947" s="8" t="str">
        <f t="shared" si="1091"/>
        <v>947 ADREV-S</v>
      </c>
      <c r="G947" s="126" t="str">
        <f>" Revenue - "&amp;G949</f>
        <v xml:space="preserve"> Revenue - (Primary label)</v>
      </c>
      <c r="H947" s="27"/>
      <c r="I947" s="78"/>
      <c r="J947" s="78"/>
      <c r="K947" s="33"/>
      <c r="L947" s="33"/>
      <c r="M947" s="33"/>
      <c r="N947" s="33"/>
      <c r="O947" s="33"/>
      <c r="P947" s="33"/>
      <c r="R947" s="33"/>
      <c r="S947" s="77"/>
      <c r="T947" s="77"/>
      <c r="U947" s="77"/>
      <c r="V947" s="77"/>
      <c r="W947" s="77"/>
      <c r="X947" s="77"/>
      <c r="Y947" s="77"/>
      <c r="Z947" s="77"/>
      <c r="AA947" s="77"/>
      <c r="AB947" s="77"/>
      <c r="AC947" s="77"/>
      <c r="AD947" s="77"/>
      <c r="AE947" s="77"/>
      <c r="AF947" s="77"/>
      <c r="AG947" s="77"/>
      <c r="AH947" s="77"/>
      <c r="AI947" s="77"/>
      <c r="AJ947" s="77"/>
      <c r="AK947" s="77"/>
      <c r="AL947" s="77"/>
      <c r="AM947" s="77"/>
      <c r="AN947" s="77"/>
      <c r="AO947" s="77"/>
      <c r="AP947" s="77"/>
      <c r="AQ947" s="77"/>
      <c r="AR947" s="77"/>
      <c r="AS947" s="77"/>
      <c r="AT947" s="77"/>
      <c r="AU947" s="77"/>
      <c r="AV947" s="77"/>
      <c r="AW947" s="77"/>
      <c r="AX947" s="77"/>
      <c r="AY947" s="77"/>
      <c r="AZ947" s="77"/>
      <c r="BA947" s="77"/>
      <c r="BB947" s="77"/>
      <c r="BC947" s="77"/>
      <c r="BD947" s="77"/>
      <c r="BE947" s="77"/>
      <c r="BF947" s="77"/>
      <c r="BG947" s="77"/>
      <c r="BH947" s="77"/>
      <c r="BI947" s="77"/>
      <c r="BJ947" s="77"/>
      <c r="BK947" s="77"/>
      <c r="BL947" s="77"/>
      <c r="BM947" s="77"/>
      <c r="BN947" s="77"/>
      <c r="BO947" s="77"/>
      <c r="BP947" s="77"/>
      <c r="BQ947" s="77"/>
      <c r="BR947" s="77"/>
      <c r="BS947" s="77"/>
      <c r="BT947" s="77"/>
      <c r="BU947" s="77"/>
      <c r="BV947" s="77"/>
      <c r="BW947" s="77"/>
      <c r="BX947" s="77"/>
      <c r="BY947" s="77"/>
      <c r="BZ947" s="77"/>
      <c r="CA947" s="77"/>
      <c r="CB947" s="77"/>
      <c r="CC947" s="77"/>
      <c r="CD947" s="77"/>
      <c r="CE947" s="77"/>
      <c r="CF947" s="77"/>
      <c r="CG947" s="77"/>
      <c r="CH947" s="77"/>
      <c r="CI947" s="77"/>
      <c r="CJ947" s="77"/>
      <c r="CK947" s="77"/>
      <c r="CL947" s="77"/>
      <c r="CN947" s="78"/>
      <c r="CO947" s="77"/>
      <c r="CP947" s="77"/>
      <c r="CQ947" s="77"/>
      <c r="CR947" s="77"/>
      <c r="CS947" s="77"/>
      <c r="CT947" s="77"/>
      <c r="CU947" s="77"/>
      <c r="CV947" s="77"/>
      <c r="CW947" s="77"/>
      <c r="CX947" s="77"/>
      <c r="CY947" s="77"/>
      <c r="CZ947" s="77"/>
      <c r="DA947" s="77"/>
      <c r="DB947" s="77"/>
      <c r="DC947" s="77"/>
      <c r="DD947" s="77"/>
      <c r="DE947" s="77"/>
      <c r="DF947" s="77"/>
      <c r="DG947" s="77"/>
      <c r="DH947" s="77"/>
      <c r="DI947" s="77"/>
      <c r="DJ947" s="77"/>
      <c r="DK947" s="77"/>
      <c r="DL947" s="77"/>
    </row>
    <row r="948" spans="1:116" x14ac:dyDescent="0.35">
      <c r="B948" s="169" t="s">
        <v>332</v>
      </c>
      <c r="D948" t="s">
        <v>763</v>
      </c>
      <c r="E948" s="8" t="str">
        <f>ROW()&amp;" "&amp;D948</f>
        <v>948 ADREV-S</v>
      </c>
      <c r="G948" s="13"/>
      <c r="H948" s="12"/>
      <c r="I948" s="60"/>
      <c r="J948" s="60"/>
      <c r="K948" s="21"/>
      <c r="L948" s="21"/>
      <c r="M948" s="21"/>
      <c r="N948" s="21"/>
      <c r="O948" s="21"/>
      <c r="P948" s="21"/>
      <c r="R948" s="20"/>
      <c r="S948" s="150"/>
      <c r="T948" s="150"/>
      <c r="U948" s="150"/>
      <c r="V948" s="150"/>
      <c r="W948" s="150"/>
      <c r="X948" s="150"/>
      <c r="Y948" s="150"/>
      <c r="Z948" s="150"/>
      <c r="AA948" s="150"/>
      <c r="AB948" s="150"/>
      <c r="AC948" s="150"/>
      <c r="AD948" s="150"/>
      <c r="AE948" s="150"/>
      <c r="AF948" s="150"/>
      <c r="AG948" s="150"/>
      <c r="AH948" s="150"/>
      <c r="AI948" s="150"/>
      <c r="AJ948" s="150"/>
      <c r="AK948" s="150"/>
      <c r="AL948" s="150"/>
      <c r="AM948" s="150"/>
      <c r="AN948" s="150"/>
      <c r="AO948" s="150"/>
      <c r="AP948" s="150"/>
      <c r="AQ948" s="150"/>
      <c r="AR948" s="150"/>
      <c r="AS948" s="150"/>
      <c r="AT948" s="150"/>
      <c r="AU948" s="150"/>
      <c r="AV948" s="150"/>
      <c r="AW948" s="150"/>
      <c r="AX948" s="150"/>
      <c r="AY948" s="150"/>
      <c r="AZ948" s="150"/>
      <c r="BA948" s="150"/>
      <c r="BB948" s="150"/>
      <c r="BC948" s="150"/>
      <c r="BD948" s="150"/>
      <c r="BE948" s="150"/>
      <c r="BF948" s="150"/>
      <c r="BG948" s="150"/>
      <c r="BH948" s="150"/>
      <c r="BI948" s="150"/>
      <c r="BJ948" s="150"/>
      <c r="BK948" s="150"/>
      <c r="BL948" s="150"/>
      <c r="BM948" s="150"/>
      <c r="BN948" s="150"/>
      <c r="BO948" s="150"/>
      <c r="BP948" s="150"/>
      <c r="BQ948" s="150"/>
      <c r="BR948" s="150"/>
      <c r="BS948" s="150"/>
      <c r="BT948" s="150"/>
      <c r="BU948" s="150"/>
      <c r="BV948" s="150"/>
      <c r="BW948" s="150"/>
      <c r="BX948" s="150"/>
      <c r="BY948" s="150"/>
      <c r="BZ948" s="150"/>
      <c r="CA948" s="150"/>
      <c r="CB948" s="150"/>
      <c r="CC948" s="150"/>
      <c r="CD948" s="150"/>
      <c r="CE948" s="150"/>
      <c r="CF948" s="150"/>
      <c r="CG948" s="150"/>
      <c r="CH948" s="150"/>
      <c r="CI948" s="150"/>
      <c r="CJ948" s="150"/>
      <c r="CK948" s="150"/>
      <c r="CL948" s="150"/>
      <c r="CN948" s="60"/>
      <c r="CO948" s="150"/>
      <c r="CP948" s="150"/>
      <c r="CQ948" s="150"/>
      <c r="CR948" s="150"/>
      <c r="CS948" s="150"/>
      <c r="CT948" s="150"/>
      <c r="CU948" s="150"/>
      <c r="CV948" s="150"/>
      <c r="CW948" s="150"/>
      <c r="CX948" s="150"/>
      <c r="CY948" s="150"/>
      <c r="CZ948" s="150"/>
      <c r="DA948" s="150"/>
      <c r="DB948" s="150"/>
      <c r="DC948" s="150"/>
      <c r="DD948" s="150"/>
      <c r="DE948" s="150"/>
      <c r="DF948" s="150"/>
      <c r="DG948" s="150"/>
      <c r="DH948" s="150"/>
      <c r="DI948" s="150"/>
      <c r="DJ948" s="150"/>
      <c r="DK948" s="150"/>
      <c r="DL948" s="150"/>
    </row>
    <row r="949" spans="1:116" x14ac:dyDescent="0.35">
      <c r="B949" s="169" t="s">
        <v>332</v>
      </c>
      <c r="D949" t="s">
        <v>763</v>
      </c>
      <c r="E949" s="8" t="str">
        <f t="shared" si="1091"/>
        <v>949 ADREV-S</v>
      </c>
      <c r="G949" s="136" t="str">
        <f>G934</f>
        <v>(Primary label)</v>
      </c>
      <c r="K949" s="53"/>
      <c r="L949" s="53"/>
      <c r="M949" s="53"/>
      <c r="N949" s="53"/>
      <c r="O949" s="53"/>
      <c r="P949" s="53"/>
      <c r="R949" s="24"/>
      <c r="S949" s="179" t="str">
        <f t="shared" ref="S949:AX949" si="1099">S934</f>
        <v>S$16</v>
      </c>
      <c r="T949" s="179" t="str">
        <f t="shared" si="1099"/>
        <v>T$16</v>
      </c>
      <c r="U949" s="179" t="str">
        <f t="shared" si="1099"/>
        <v>U$16</v>
      </c>
      <c r="V949" s="179" t="str">
        <f t="shared" si="1099"/>
        <v>V$16</v>
      </c>
      <c r="W949" s="179" t="str">
        <f t="shared" si="1099"/>
        <v>W$16</v>
      </c>
      <c r="X949" s="179" t="str">
        <f t="shared" si="1099"/>
        <v>X$16</v>
      </c>
      <c r="Y949" s="179" t="str">
        <f t="shared" si="1099"/>
        <v>Y$16</v>
      </c>
      <c r="Z949" s="179" t="str">
        <f t="shared" si="1099"/>
        <v>Z$16</v>
      </c>
      <c r="AA949" s="179" t="str">
        <f t="shared" si="1099"/>
        <v>AA$16</v>
      </c>
      <c r="AB949" s="179" t="str">
        <f t="shared" si="1099"/>
        <v>AB$16</v>
      </c>
      <c r="AC949" s="179" t="str">
        <f t="shared" si="1099"/>
        <v>AC$16</v>
      </c>
      <c r="AD949" s="179" t="str">
        <f t="shared" si="1099"/>
        <v>AD$16</v>
      </c>
      <c r="AE949" s="179" t="str">
        <f t="shared" si="1099"/>
        <v>AE$16</v>
      </c>
      <c r="AF949" s="179" t="str">
        <f t="shared" si="1099"/>
        <v>AF$16</v>
      </c>
      <c r="AG949" s="179" t="str">
        <f t="shared" si="1099"/>
        <v>AG$16</v>
      </c>
      <c r="AH949" s="179" t="str">
        <f t="shared" si="1099"/>
        <v>AH$16</v>
      </c>
      <c r="AI949" s="179" t="str">
        <f t="shared" si="1099"/>
        <v>AI$16</v>
      </c>
      <c r="AJ949" s="179" t="str">
        <f t="shared" si="1099"/>
        <v>AJ$16</v>
      </c>
      <c r="AK949" s="179" t="str">
        <f t="shared" si="1099"/>
        <v>AK$16</v>
      </c>
      <c r="AL949" s="179" t="str">
        <f t="shared" si="1099"/>
        <v>AL$16</v>
      </c>
      <c r="AM949" s="179" t="str">
        <f t="shared" si="1099"/>
        <v>AM$16</v>
      </c>
      <c r="AN949" s="179" t="str">
        <f t="shared" si="1099"/>
        <v>AN$16</v>
      </c>
      <c r="AO949" s="179" t="str">
        <f t="shared" si="1099"/>
        <v>AO$16</v>
      </c>
      <c r="AP949" s="179" t="str">
        <f t="shared" si="1099"/>
        <v>AP$16</v>
      </c>
      <c r="AQ949" s="179" t="str">
        <f t="shared" si="1099"/>
        <v>AQ$16</v>
      </c>
      <c r="AR949" s="179" t="str">
        <f t="shared" si="1099"/>
        <v>AR$16</v>
      </c>
      <c r="AS949" s="179" t="str">
        <f t="shared" si="1099"/>
        <v>AS$16</v>
      </c>
      <c r="AT949" s="179" t="str">
        <f t="shared" si="1099"/>
        <v>AT$16</v>
      </c>
      <c r="AU949" s="179" t="str">
        <f t="shared" si="1099"/>
        <v>AU$16</v>
      </c>
      <c r="AV949" s="179" t="str">
        <f t="shared" si="1099"/>
        <v>AV$16</v>
      </c>
      <c r="AW949" s="179" t="str">
        <f t="shared" si="1099"/>
        <v>AW$16</v>
      </c>
      <c r="AX949" s="179" t="str">
        <f t="shared" si="1099"/>
        <v>AX$16</v>
      </c>
      <c r="AY949" s="179" t="str">
        <f t="shared" ref="AY949:CD949" si="1100">AY934</f>
        <v>AY$16</v>
      </c>
      <c r="AZ949" s="179" t="str">
        <f t="shared" si="1100"/>
        <v>AZ$16</v>
      </c>
      <c r="BA949" s="179" t="str">
        <f t="shared" si="1100"/>
        <v>BA$16</v>
      </c>
      <c r="BB949" s="179" t="str">
        <f t="shared" si="1100"/>
        <v>BB$16</v>
      </c>
      <c r="BC949" s="179" t="str">
        <f t="shared" si="1100"/>
        <v>BC$16</v>
      </c>
      <c r="BD949" s="179" t="str">
        <f t="shared" si="1100"/>
        <v>BD$16</v>
      </c>
      <c r="BE949" s="179" t="str">
        <f t="shared" si="1100"/>
        <v>BE$16</v>
      </c>
      <c r="BF949" s="179" t="str">
        <f t="shared" si="1100"/>
        <v>BF$16</v>
      </c>
      <c r="BG949" s="179" t="str">
        <f t="shared" si="1100"/>
        <v>BG$16</v>
      </c>
      <c r="BH949" s="179" t="str">
        <f t="shared" si="1100"/>
        <v>BH$16</v>
      </c>
      <c r="BI949" s="179" t="str">
        <f t="shared" si="1100"/>
        <v>BI$16</v>
      </c>
      <c r="BJ949" s="179" t="str">
        <f t="shared" si="1100"/>
        <v>BJ$16</v>
      </c>
      <c r="BK949" s="179" t="str">
        <f t="shared" si="1100"/>
        <v>BK$16</v>
      </c>
      <c r="BL949" s="179" t="str">
        <f t="shared" si="1100"/>
        <v>BL$16</v>
      </c>
      <c r="BM949" s="179" t="str">
        <f t="shared" si="1100"/>
        <v>BM$16</v>
      </c>
      <c r="BN949" s="179" t="str">
        <f t="shared" si="1100"/>
        <v>BN$16</v>
      </c>
      <c r="BO949" s="179" t="str">
        <f t="shared" si="1100"/>
        <v>BO$16</v>
      </c>
      <c r="BP949" s="179" t="str">
        <f t="shared" si="1100"/>
        <v>BP$16</v>
      </c>
      <c r="BQ949" s="179" t="str">
        <f t="shared" si="1100"/>
        <v>BQ$16</v>
      </c>
      <c r="BR949" s="179" t="str">
        <f t="shared" si="1100"/>
        <v>BR$16</v>
      </c>
      <c r="BS949" s="179" t="str">
        <f t="shared" si="1100"/>
        <v>BS$16</v>
      </c>
      <c r="BT949" s="179" t="str">
        <f t="shared" si="1100"/>
        <v>BT$16</v>
      </c>
      <c r="BU949" s="179" t="str">
        <f t="shared" si="1100"/>
        <v>BU$16</v>
      </c>
      <c r="BV949" s="179" t="str">
        <f t="shared" si="1100"/>
        <v>BV$16</v>
      </c>
      <c r="BW949" s="179" t="str">
        <f t="shared" si="1100"/>
        <v>BW$16</v>
      </c>
      <c r="BX949" s="179" t="str">
        <f t="shared" si="1100"/>
        <v>BX$16</v>
      </c>
      <c r="BY949" s="179" t="str">
        <f t="shared" si="1100"/>
        <v>BY$16</v>
      </c>
      <c r="BZ949" s="179" t="str">
        <f t="shared" si="1100"/>
        <v>BZ$16</v>
      </c>
      <c r="CA949" s="179" t="str">
        <f t="shared" si="1100"/>
        <v>CA$16</v>
      </c>
      <c r="CB949" s="179" t="str">
        <f t="shared" si="1100"/>
        <v>CB$16</v>
      </c>
      <c r="CC949" s="179" t="str">
        <f t="shared" si="1100"/>
        <v>CC$16</v>
      </c>
      <c r="CD949" s="179" t="str">
        <f t="shared" si="1100"/>
        <v>CD$16</v>
      </c>
      <c r="CE949" s="179" t="str">
        <f t="shared" ref="CE949:CL949" si="1101">CE934</f>
        <v>CE$16</v>
      </c>
      <c r="CF949" s="179" t="str">
        <f t="shared" si="1101"/>
        <v>CF$16</v>
      </c>
      <c r="CG949" s="179" t="str">
        <f t="shared" si="1101"/>
        <v>CG$16</v>
      </c>
      <c r="CH949" s="179" t="str">
        <f t="shared" si="1101"/>
        <v>CH$16</v>
      </c>
      <c r="CI949" s="179" t="str">
        <f t="shared" si="1101"/>
        <v>CI$16</v>
      </c>
      <c r="CJ949" s="179" t="str">
        <f t="shared" si="1101"/>
        <v>CJ$16</v>
      </c>
      <c r="CK949" s="179" t="str">
        <f t="shared" si="1101"/>
        <v>CK$16</v>
      </c>
      <c r="CL949" s="179" t="str">
        <f t="shared" si="1101"/>
        <v>CL$16</v>
      </c>
      <c r="CO949" s="179" t="str">
        <f t="shared" ref="CO949:DL949" si="1102">CO934</f>
        <v>CO$16</v>
      </c>
      <c r="CP949" s="179" t="str">
        <f t="shared" si="1102"/>
        <v>CP$16</v>
      </c>
      <c r="CQ949" s="179" t="str">
        <f t="shared" si="1102"/>
        <v>CQ$16</v>
      </c>
      <c r="CR949" s="179" t="str">
        <f t="shared" si="1102"/>
        <v>CR$16</v>
      </c>
      <c r="CS949" s="179" t="str">
        <f t="shared" si="1102"/>
        <v>CS$16</v>
      </c>
      <c r="CT949" s="179" t="str">
        <f t="shared" si="1102"/>
        <v>CT$16</v>
      </c>
      <c r="CU949" s="179" t="str">
        <f t="shared" si="1102"/>
        <v>CU$16</v>
      </c>
      <c r="CV949" s="179" t="str">
        <f t="shared" si="1102"/>
        <v>CV$16</v>
      </c>
      <c r="CW949" s="179" t="str">
        <f t="shared" si="1102"/>
        <v>CW$16</v>
      </c>
      <c r="CX949" s="179" t="str">
        <f t="shared" si="1102"/>
        <v>CX$16</v>
      </c>
      <c r="CY949" s="179" t="str">
        <f t="shared" si="1102"/>
        <v>CY$16</v>
      </c>
      <c r="CZ949" s="179" t="str">
        <f t="shared" si="1102"/>
        <v>CZ$16</v>
      </c>
      <c r="DA949" s="179" t="str">
        <f t="shared" si="1102"/>
        <v>DA$16</v>
      </c>
      <c r="DB949" s="179" t="str">
        <f t="shared" si="1102"/>
        <v>DB$16</v>
      </c>
      <c r="DC949" s="179" t="str">
        <f t="shared" si="1102"/>
        <v>DC$16</v>
      </c>
      <c r="DD949" s="179" t="str">
        <f t="shared" si="1102"/>
        <v>DD$16</v>
      </c>
      <c r="DE949" s="179" t="str">
        <f t="shared" si="1102"/>
        <v>DE$16</v>
      </c>
      <c r="DF949" s="179" t="str">
        <f t="shared" si="1102"/>
        <v>DF$16</v>
      </c>
      <c r="DG949" s="179" t="str">
        <f t="shared" si="1102"/>
        <v>DG$16</v>
      </c>
      <c r="DH949" s="179" t="str">
        <f t="shared" si="1102"/>
        <v>DH$16</v>
      </c>
      <c r="DI949" s="179" t="str">
        <f t="shared" si="1102"/>
        <v>DI$16</v>
      </c>
      <c r="DJ949" s="179" t="str">
        <f t="shared" si="1102"/>
        <v>DJ$16</v>
      </c>
      <c r="DK949" s="179" t="str">
        <f t="shared" si="1102"/>
        <v>DK$16</v>
      </c>
      <c r="DL949" s="179" t="str">
        <f t="shared" si="1102"/>
        <v>DL$16</v>
      </c>
    </row>
    <row r="950" spans="1:116" x14ac:dyDescent="0.35">
      <c r="B950" s="169" t="s">
        <v>332</v>
      </c>
      <c r="D950" t="s">
        <v>763</v>
      </c>
      <c r="E950" s="8" t="str">
        <f t="shared" si="1091"/>
        <v>950 ADREV-S</v>
      </c>
      <c r="G950" s="136" t="str">
        <f>G935</f>
        <v>primary unit</v>
      </c>
      <c r="H950" s="12"/>
      <c r="I950" s="60"/>
      <c r="J950" s="60"/>
      <c r="K950" s="15"/>
      <c r="L950" s="15"/>
      <c r="M950" s="15"/>
      <c r="N950" s="15"/>
      <c r="O950" s="15"/>
      <c r="P950" s="15"/>
      <c r="R950" s="15"/>
      <c r="S950" s="179" t="str">
        <f t="shared" ref="S950:AX950" si="1103">S935</f>
        <v>S$17</v>
      </c>
      <c r="T950" s="179" t="str">
        <f t="shared" si="1103"/>
        <v>T$17</v>
      </c>
      <c r="U950" s="179" t="str">
        <f t="shared" si="1103"/>
        <v>U$17</v>
      </c>
      <c r="V950" s="179" t="str">
        <f t="shared" si="1103"/>
        <v>V$17</v>
      </c>
      <c r="W950" s="179" t="str">
        <f t="shared" si="1103"/>
        <v>W$17</v>
      </c>
      <c r="X950" s="179" t="str">
        <f t="shared" si="1103"/>
        <v>X$17</v>
      </c>
      <c r="Y950" s="179" t="str">
        <f t="shared" si="1103"/>
        <v>Y$17</v>
      </c>
      <c r="Z950" s="179" t="str">
        <f t="shared" si="1103"/>
        <v>Z$17</v>
      </c>
      <c r="AA950" s="179" t="str">
        <f t="shared" si="1103"/>
        <v>AA$17</v>
      </c>
      <c r="AB950" s="179" t="str">
        <f t="shared" si="1103"/>
        <v>AB$17</v>
      </c>
      <c r="AC950" s="179" t="str">
        <f t="shared" si="1103"/>
        <v>AC$17</v>
      </c>
      <c r="AD950" s="179" t="str">
        <f t="shared" si="1103"/>
        <v>AD$17</v>
      </c>
      <c r="AE950" s="179" t="str">
        <f t="shared" si="1103"/>
        <v>AE$17</v>
      </c>
      <c r="AF950" s="179" t="str">
        <f t="shared" si="1103"/>
        <v>AF$17</v>
      </c>
      <c r="AG950" s="179" t="str">
        <f t="shared" si="1103"/>
        <v>AG$17</v>
      </c>
      <c r="AH950" s="179" t="str">
        <f t="shared" si="1103"/>
        <v>AH$17</v>
      </c>
      <c r="AI950" s="179" t="str">
        <f t="shared" si="1103"/>
        <v>AI$17</v>
      </c>
      <c r="AJ950" s="179" t="str">
        <f t="shared" si="1103"/>
        <v>AJ$17</v>
      </c>
      <c r="AK950" s="179" t="str">
        <f t="shared" si="1103"/>
        <v>AK$17</v>
      </c>
      <c r="AL950" s="179" t="str">
        <f t="shared" si="1103"/>
        <v>AL$17</v>
      </c>
      <c r="AM950" s="179" t="str">
        <f t="shared" si="1103"/>
        <v>AM$17</v>
      </c>
      <c r="AN950" s="179" t="str">
        <f t="shared" si="1103"/>
        <v>AN$17</v>
      </c>
      <c r="AO950" s="179" t="str">
        <f t="shared" si="1103"/>
        <v>AO$17</v>
      </c>
      <c r="AP950" s="179" t="str">
        <f t="shared" si="1103"/>
        <v>AP$17</v>
      </c>
      <c r="AQ950" s="179" t="str">
        <f t="shared" si="1103"/>
        <v>AQ$17</v>
      </c>
      <c r="AR950" s="179" t="str">
        <f t="shared" si="1103"/>
        <v>AR$17</v>
      </c>
      <c r="AS950" s="179" t="str">
        <f t="shared" si="1103"/>
        <v>AS$17</v>
      </c>
      <c r="AT950" s="179" t="str">
        <f t="shared" si="1103"/>
        <v>AT$17</v>
      </c>
      <c r="AU950" s="179" t="str">
        <f t="shared" si="1103"/>
        <v>AU$17</v>
      </c>
      <c r="AV950" s="179" t="str">
        <f t="shared" si="1103"/>
        <v>AV$17</v>
      </c>
      <c r="AW950" s="179" t="str">
        <f t="shared" si="1103"/>
        <v>AW$17</v>
      </c>
      <c r="AX950" s="179" t="str">
        <f t="shared" si="1103"/>
        <v>AX$17</v>
      </c>
      <c r="AY950" s="179" t="str">
        <f t="shared" ref="AY950:CD950" si="1104">AY935</f>
        <v>AY$17</v>
      </c>
      <c r="AZ950" s="179" t="str">
        <f t="shared" si="1104"/>
        <v>AZ$17</v>
      </c>
      <c r="BA950" s="179" t="str">
        <f t="shared" si="1104"/>
        <v>BA$17</v>
      </c>
      <c r="BB950" s="179" t="str">
        <f t="shared" si="1104"/>
        <v>BB$17</v>
      </c>
      <c r="BC950" s="179" t="str">
        <f t="shared" si="1104"/>
        <v>BC$17</v>
      </c>
      <c r="BD950" s="179" t="str">
        <f t="shared" si="1104"/>
        <v>BD$17</v>
      </c>
      <c r="BE950" s="179" t="str">
        <f t="shared" si="1104"/>
        <v>BE$17</v>
      </c>
      <c r="BF950" s="179" t="str">
        <f t="shared" si="1104"/>
        <v>BF$17</v>
      </c>
      <c r="BG950" s="179" t="str">
        <f t="shared" si="1104"/>
        <v>BG$17</v>
      </c>
      <c r="BH950" s="179" t="str">
        <f t="shared" si="1104"/>
        <v>BH$17</v>
      </c>
      <c r="BI950" s="179" t="str">
        <f t="shared" si="1104"/>
        <v>BI$17</v>
      </c>
      <c r="BJ950" s="179" t="str">
        <f t="shared" si="1104"/>
        <v>BJ$17</v>
      </c>
      <c r="BK950" s="179" t="str">
        <f t="shared" si="1104"/>
        <v>BK$17</v>
      </c>
      <c r="BL950" s="179" t="str">
        <f t="shared" si="1104"/>
        <v>BL$17</v>
      </c>
      <c r="BM950" s="179" t="str">
        <f t="shared" si="1104"/>
        <v>BM$17</v>
      </c>
      <c r="BN950" s="179" t="str">
        <f t="shared" si="1104"/>
        <v>BN$17</v>
      </c>
      <c r="BO950" s="179" t="str">
        <f t="shared" si="1104"/>
        <v>BO$17</v>
      </c>
      <c r="BP950" s="179" t="str">
        <f t="shared" si="1104"/>
        <v>BP$17</v>
      </c>
      <c r="BQ950" s="179" t="str">
        <f t="shared" si="1104"/>
        <v>BQ$17</v>
      </c>
      <c r="BR950" s="179" t="str">
        <f t="shared" si="1104"/>
        <v>BR$17</v>
      </c>
      <c r="BS950" s="179" t="str">
        <f t="shared" si="1104"/>
        <v>BS$17</v>
      </c>
      <c r="BT950" s="179" t="str">
        <f t="shared" si="1104"/>
        <v>BT$17</v>
      </c>
      <c r="BU950" s="179" t="str">
        <f t="shared" si="1104"/>
        <v>BU$17</v>
      </c>
      <c r="BV950" s="179" t="str">
        <f t="shared" si="1104"/>
        <v>BV$17</v>
      </c>
      <c r="BW950" s="179" t="str">
        <f t="shared" si="1104"/>
        <v>BW$17</v>
      </c>
      <c r="BX950" s="179" t="str">
        <f t="shared" si="1104"/>
        <v>BX$17</v>
      </c>
      <c r="BY950" s="179" t="str">
        <f t="shared" si="1104"/>
        <v>BY$17</v>
      </c>
      <c r="BZ950" s="179" t="str">
        <f t="shared" si="1104"/>
        <v>BZ$17</v>
      </c>
      <c r="CA950" s="179" t="str">
        <f t="shared" si="1104"/>
        <v>CA$17</v>
      </c>
      <c r="CB950" s="179" t="str">
        <f t="shared" si="1104"/>
        <v>CB$17</v>
      </c>
      <c r="CC950" s="179" t="str">
        <f t="shared" si="1104"/>
        <v>CC$17</v>
      </c>
      <c r="CD950" s="179" t="str">
        <f t="shared" si="1104"/>
        <v>CD$17</v>
      </c>
      <c r="CE950" s="179" t="str">
        <f t="shared" ref="CE950:CL950" si="1105">CE935</f>
        <v>CE$17</v>
      </c>
      <c r="CF950" s="179" t="str">
        <f t="shared" si="1105"/>
        <v>CF$17</v>
      </c>
      <c r="CG950" s="179" t="str">
        <f t="shared" si="1105"/>
        <v>CG$17</v>
      </c>
      <c r="CH950" s="179" t="str">
        <f t="shared" si="1105"/>
        <v>CH$17</v>
      </c>
      <c r="CI950" s="179" t="str">
        <f t="shared" si="1105"/>
        <v>CI$17</v>
      </c>
      <c r="CJ950" s="179" t="str">
        <f t="shared" si="1105"/>
        <v>CJ$17</v>
      </c>
      <c r="CK950" s="179" t="str">
        <f t="shared" si="1105"/>
        <v>CK$17</v>
      </c>
      <c r="CL950" s="179" t="str">
        <f t="shared" si="1105"/>
        <v>CL$17</v>
      </c>
      <c r="CN950" s="60"/>
      <c r="CO950" s="179" t="str">
        <f t="shared" ref="CO950:DL950" si="1106">CO935</f>
        <v>CO$17</v>
      </c>
      <c r="CP950" s="179" t="str">
        <f t="shared" si="1106"/>
        <v>CP$17</v>
      </c>
      <c r="CQ950" s="179" t="str">
        <f t="shared" si="1106"/>
        <v>CQ$17</v>
      </c>
      <c r="CR950" s="179" t="str">
        <f t="shared" si="1106"/>
        <v>CR$17</v>
      </c>
      <c r="CS950" s="179" t="str">
        <f t="shared" si="1106"/>
        <v>CS$17</v>
      </c>
      <c r="CT950" s="179" t="str">
        <f t="shared" si="1106"/>
        <v>CT$17</v>
      </c>
      <c r="CU950" s="179" t="str">
        <f t="shared" si="1106"/>
        <v>CU$17</v>
      </c>
      <c r="CV950" s="179" t="str">
        <f t="shared" si="1106"/>
        <v>CV$17</v>
      </c>
      <c r="CW950" s="179" t="str">
        <f t="shared" si="1106"/>
        <v>CW$17</v>
      </c>
      <c r="CX950" s="179" t="str">
        <f t="shared" si="1106"/>
        <v>CX$17</v>
      </c>
      <c r="CY950" s="179" t="str">
        <f t="shared" si="1106"/>
        <v>CY$17</v>
      </c>
      <c r="CZ950" s="179" t="str">
        <f t="shared" si="1106"/>
        <v>CZ$17</v>
      </c>
      <c r="DA950" s="179" t="str">
        <f t="shared" si="1106"/>
        <v>DA$17</v>
      </c>
      <c r="DB950" s="179" t="str">
        <f t="shared" si="1106"/>
        <v>DB$17</v>
      </c>
      <c r="DC950" s="179" t="str">
        <f t="shared" si="1106"/>
        <v>DC$17</v>
      </c>
      <c r="DD950" s="179" t="str">
        <f t="shared" si="1106"/>
        <v>DD$17</v>
      </c>
      <c r="DE950" s="179" t="str">
        <f t="shared" si="1106"/>
        <v>DE$17</v>
      </c>
      <c r="DF950" s="179" t="str">
        <f t="shared" si="1106"/>
        <v>DF$17</v>
      </c>
      <c r="DG950" s="179" t="str">
        <f t="shared" si="1106"/>
        <v>DG$17</v>
      </c>
      <c r="DH950" s="179" t="str">
        <f t="shared" si="1106"/>
        <v>DH$17</v>
      </c>
      <c r="DI950" s="179" t="str">
        <f t="shared" si="1106"/>
        <v>DI$17</v>
      </c>
      <c r="DJ950" s="179" t="str">
        <f t="shared" si="1106"/>
        <v>DJ$17</v>
      </c>
      <c r="DK950" s="179" t="str">
        <f t="shared" si="1106"/>
        <v>DK$17</v>
      </c>
      <c r="DL950" s="179" t="str">
        <f t="shared" si="1106"/>
        <v>DL$17</v>
      </c>
    </row>
    <row r="951" spans="1:116" x14ac:dyDescent="0.35">
      <c r="B951" t="s">
        <v>332</v>
      </c>
      <c r="D951" t="s">
        <v>763</v>
      </c>
      <c r="E951" s="8" t="str">
        <f t="shared" si="1091"/>
        <v>951 ADREV-S</v>
      </c>
      <c r="G951" s="136" t="str">
        <f>G936</f>
        <v>Primary revenue driver</v>
      </c>
      <c r="H951" s="12"/>
      <c r="I951" s="60"/>
      <c r="J951" s="60"/>
      <c r="K951" s="15"/>
      <c r="L951" s="15"/>
      <c r="M951" s="15"/>
      <c r="N951" s="15"/>
      <c r="O951" s="15"/>
      <c r="P951" s="15"/>
      <c r="R951" s="15"/>
      <c r="S951" s="179">
        <f t="shared" ref="S951:AX951" si="1107">S936</f>
        <v>0</v>
      </c>
      <c r="T951" s="179">
        <f t="shared" si="1107"/>
        <v>0</v>
      </c>
      <c r="U951" s="179">
        <f t="shared" si="1107"/>
        <v>0</v>
      </c>
      <c r="V951" s="179">
        <f t="shared" si="1107"/>
        <v>0</v>
      </c>
      <c r="W951" s="179">
        <f t="shared" si="1107"/>
        <v>0</v>
      </c>
      <c r="X951" s="179">
        <f t="shared" si="1107"/>
        <v>0</v>
      </c>
      <c r="Y951" s="179">
        <f t="shared" si="1107"/>
        <v>0</v>
      </c>
      <c r="Z951" s="179">
        <f t="shared" si="1107"/>
        <v>0</v>
      </c>
      <c r="AA951" s="179">
        <f t="shared" si="1107"/>
        <v>0</v>
      </c>
      <c r="AB951" s="179">
        <f t="shared" si="1107"/>
        <v>0</v>
      </c>
      <c r="AC951" s="179">
        <f t="shared" si="1107"/>
        <v>0</v>
      </c>
      <c r="AD951" s="179">
        <f t="shared" si="1107"/>
        <v>0</v>
      </c>
      <c r="AE951" s="179">
        <f t="shared" si="1107"/>
        <v>0</v>
      </c>
      <c r="AF951" s="179">
        <f t="shared" si="1107"/>
        <v>0</v>
      </c>
      <c r="AG951" s="179">
        <f t="shared" si="1107"/>
        <v>0</v>
      </c>
      <c r="AH951" s="179">
        <f t="shared" si="1107"/>
        <v>0</v>
      </c>
      <c r="AI951" s="179">
        <f t="shared" si="1107"/>
        <v>0</v>
      </c>
      <c r="AJ951" s="179">
        <f t="shared" si="1107"/>
        <v>0</v>
      </c>
      <c r="AK951" s="179">
        <f t="shared" si="1107"/>
        <v>0</v>
      </c>
      <c r="AL951" s="179">
        <f t="shared" si="1107"/>
        <v>0</v>
      </c>
      <c r="AM951" s="179">
        <f t="shared" si="1107"/>
        <v>0</v>
      </c>
      <c r="AN951" s="179">
        <f t="shared" si="1107"/>
        <v>0</v>
      </c>
      <c r="AO951" s="179">
        <f t="shared" si="1107"/>
        <v>0</v>
      </c>
      <c r="AP951" s="179">
        <f t="shared" si="1107"/>
        <v>0</v>
      </c>
      <c r="AQ951" s="179">
        <f t="shared" si="1107"/>
        <v>0</v>
      </c>
      <c r="AR951" s="179">
        <f t="shared" si="1107"/>
        <v>0</v>
      </c>
      <c r="AS951" s="179">
        <f t="shared" si="1107"/>
        <v>0</v>
      </c>
      <c r="AT951" s="179">
        <f t="shared" si="1107"/>
        <v>0</v>
      </c>
      <c r="AU951" s="179">
        <f t="shared" si="1107"/>
        <v>0</v>
      </c>
      <c r="AV951" s="179">
        <f t="shared" si="1107"/>
        <v>0</v>
      </c>
      <c r="AW951" s="179">
        <f t="shared" si="1107"/>
        <v>0</v>
      </c>
      <c r="AX951" s="179">
        <f t="shared" si="1107"/>
        <v>0</v>
      </c>
      <c r="AY951" s="179">
        <f t="shared" ref="AY951:CD951" si="1108">AY936</f>
        <v>0</v>
      </c>
      <c r="AZ951" s="179">
        <f t="shared" si="1108"/>
        <v>0</v>
      </c>
      <c r="BA951" s="179">
        <f t="shared" si="1108"/>
        <v>0</v>
      </c>
      <c r="BB951" s="179">
        <f t="shared" si="1108"/>
        <v>0</v>
      </c>
      <c r="BC951" s="179">
        <f t="shared" si="1108"/>
        <v>0</v>
      </c>
      <c r="BD951" s="179">
        <f t="shared" si="1108"/>
        <v>0</v>
      </c>
      <c r="BE951" s="179">
        <f t="shared" si="1108"/>
        <v>0</v>
      </c>
      <c r="BF951" s="179">
        <f t="shared" si="1108"/>
        <v>0</v>
      </c>
      <c r="BG951" s="179">
        <f t="shared" si="1108"/>
        <v>0</v>
      </c>
      <c r="BH951" s="179">
        <f t="shared" si="1108"/>
        <v>0</v>
      </c>
      <c r="BI951" s="179">
        <f t="shared" si="1108"/>
        <v>0</v>
      </c>
      <c r="BJ951" s="179">
        <f t="shared" si="1108"/>
        <v>0</v>
      </c>
      <c r="BK951" s="179">
        <f t="shared" si="1108"/>
        <v>0</v>
      </c>
      <c r="BL951" s="179">
        <f t="shared" si="1108"/>
        <v>0</v>
      </c>
      <c r="BM951" s="179">
        <f t="shared" si="1108"/>
        <v>0</v>
      </c>
      <c r="BN951" s="179">
        <f t="shared" si="1108"/>
        <v>0</v>
      </c>
      <c r="BO951" s="179">
        <f t="shared" si="1108"/>
        <v>0</v>
      </c>
      <c r="BP951" s="179">
        <f t="shared" si="1108"/>
        <v>0</v>
      </c>
      <c r="BQ951" s="179">
        <f t="shared" si="1108"/>
        <v>0</v>
      </c>
      <c r="BR951" s="179">
        <f t="shared" si="1108"/>
        <v>0</v>
      </c>
      <c r="BS951" s="179">
        <f t="shared" si="1108"/>
        <v>0</v>
      </c>
      <c r="BT951" s="179">
        <f t="shared" si="1108"/>
        <v>0</v>
      </c>
      <c r="BU951" s="179">
        <f t="shared" si="1108"/>
        <v>0</v>
      </c>
      <c r="BV951" s="179">
        <f t="shared" si="1108"/>
        <v>0</v>
      </c>
      <c r="BW951" s="179">
        <f t="shared" si="1108"/>
        <v>0</v>
      </c>
      <c r="BX951" s="179">
        <f t="shared" si="1108"/>
        <v>0</v>
      </c>
      <c r="BY951" s="179">
        <f t="shared" si="1108"/>
        <v>0</v>
      </c>
      <c r="BZ951" s="179">
        <f t="shared" si="1108"/>
        <v>0</v>
      </c>
      <c r="CA951" s="179">
        <f t="shared" si="1108"/>
        <v>0</v>
      </c>
      <c r="CB951" s="179">
        <f t="shared" si="1108"/>
        <v>0</v>
      </c>
      <c r="CC951" s="179">
        <f t="shared" si="1108"/>
        <v>0</v>
      </c>
      <c r="CD951" s="179">
        <f t="shared" si="1108"/>
        <v>0</v>
      </c>
      <c r="CE951" s="179">
        <f t="shared" ref="CE951:CL951" si="1109">CE936</f>
        <v>0</v>
      </c>
      <c r="CF951" s="179">
        <f t="shared" si="1109"/>
        <v>0</v>
      </c>
      <c r="CG951" s="179">
        <f t="shared" si="1109"/>
        <v>0</v>
      </c>
      <c r="CH951" s="179">
        <f t="shared" si="1109"/>
        <v>0</v>
      </c>
      <c r="CI951" s="179">
        <f t="shared" si="1109"/>
        <v>0</v>
      </c>
      <c r="CJ951" s="179">
        <f t="shared" si="1109"/>
        <v>0</v>
      </c>
      <c r="CK951" s="179">
        <f t="shared" si="1109"/>
        <v>0</v>
      </c>
      <c r="CL951" s="179">
        <f t="shared" si="1109"/>
        <v>0</v>
      </c>
      <c r="CN951" s="60"/>
      <c r="CO951" s="179">
        <f t="shared" ref="CO951:DL951" si="1110">CO936</f>
        <v>0</v>
      </c>
      <c r="CP951" s="179">
        <f t="shared" si="1110"/>
        <v>0</v>
      </c>
      <c r="CQ951" s="179">
        <f t="shared" si="1110"/>
        <v>0</v>
      </c>
      <c r="CR951" s="179">
        <f t="shared" si="1110"/>
        <v>0</v>
      </c>
      <c r="CS951" s="179">
        <f t="shared" si="1110"/>
        <v>0</v>
      </c>
      <c r="CT951" s="179">
        <f t="shared" si="1110"/>
        <v>0</v>
      </c>
      <c r="CU951" s="179">
        <f t="shared" si="1110"/>
        <v>0</v>
      </c>
      <c r="CV951" s="179">
        <f t="shared" si="1110"/>
        <v>0</v>
      </c>
      <c r="CW951" s="179">
        <f t="shared" si="1110"/>
        <v>0</v>
      </c>
      <c r="CX951" s="179">
        <f t="shared" si="1110"/>
        <v>0</v>
      </c>
      <c r="CY951" s="179">
        <f t="shared" si="1110"/>
        <v>0</v>
      </c>
      <c r="CZ951" s="179">
        <f t="shared" si="1110"/>
        <v>0</v>
      </c>
      <c r="DA951" s="179">
        <f t="shared" si="1110"/>
        <v>0</v>
      </c>
      <c r="DB951" s="179">
        <f t="shared" si="1110"/>
        <v>0</v>
      </c>
      <c r="DC951" s="179">
        <f t="shared" si="1110"/>
        <v>0</v>
      </c>
      <c r="DD951" s="179">
        <f t="shared" si="1110"/>
        <v>0</v>
      </c>
      <c r="DE951" s="179">
        <f t="shared" si="1110"/>
        <v>0</v>
      </c>
      <c r="DF951" s="179">
        <f t="shared" si="1110"/>
        <v>0</v>
      </c>
      <c r="DG951" s="179">
        <f t="shared" si="1110"/>
        <v>0</v>
      </c>
      <c r="DH951" s="179">
        <f t="shared" si="1110"/>
        <v>0</v>
      </c>
      <c r="DI951" s="179">
        <f t="shared" si="1110"/>
        <v>0</v>
      </c>
      <c r="DJ951" s="179">
        <f t="shared" si="1110"/>
        <v>0</v>
      </c>
      <c r="DK951" s="179">
        <f t="shared" si="1110"/>
        <v>0</v>
      </c>
      <c r="DL951" s="179">
        <f t="shared" si="1110"/>
        <v>0</v>
      </c>
    </row>
    <row r="952" spans="1:116" x14ac:dyDescent="0.35">
      <c r="B952" t="s">
        <v>332</v>
      </c>
      <c r="D952" t="s">
        <v>763</v>
      </c>
      <c r="E952" s="8" t="str">
        <f t="shared" ref="E952" si="1111">ROW()&amp;" "&amp;D952</f>
        <v>952 ADREV-S</v>
      </c>
      <c r="G952" s="136" t="str">
        <f>G937</f>
        <v>Primary volume driver</v>
      </c>
      <c r="H952" s="12"/>
      <c r="I952" s="60"/>
      <c r="J952" s="60"/>
      <c r="K952" s="15"/>
      <c r="L952" s="15"/>
      <c r="M952" s="15"/>
      <c r="N952" s="15"/>
      <c r="O952" s="15"/>
      <c r="P952" s="15"/>
      <c r="R952" s="15"/>
      <c r="S952" s="179"/>
      <c r="T952" s="179"/>
      <c r="U952" s="179"/>
      <c r="V952" s="179"/>
      <c r="W952" s="179"/>
      <c r="X952" s="179"/>
      <c r="Y952" s="179"/>
      <c r="Z952" s="179"/>
      <c r="AA952" s="179"/>
      <c r="AB952" s="179"/>
      <c r="AC952" s="179"/>
      <c r="AD952" s="179"/>
      <c r="AE952" s="179"/>
      <c r="AF952" s="179"/>
      <c r="AG952" s="179"/>
      <c r="AH952" s="179"/>
      <c r="AI952" s="179"/>
      <c r="AJ952" s="179"/>
      <c r="AK952" s="179"/>
      <c r="AL952" s="179"/>
      <c r="AM952" s="179"/>
      <c r="AN952" s="179"/>
      <c r="AO952" s="179"/>
      <c r="AP952" s="179"/>
      <c r="AQ952" s="179"/>
      <c r="AR952" s="179"/>
      <c r="AS952" s="179"/>
      <c r="AT952" s="179"/>
      <c r="AU952" s="179"/>
      <c r="AV952" s="179"/>
      <c r="AW952" s="179"/>
      <c r="AX952" s="179"/>
      <c r="AY952" s="179"/>
      <c r="AZ952" s="179"/>
      <c r="BA952" s="179"/>
      <c r="BB952" s="179"/>
      <c r="BC952" s="179"/>
      <c r="BD952" s="179"/>
      <c r="BE952" s="179"/>
      <c r="BF952" s="179"/>
      <c r="BG952" s="179"/>
      <c r="BH952" s="179"/>
      <c r="BI952" s="179"/>
      <c r="BJ952" s="179"/>
      <c r="BK952" s="179"/>
      <c r="BL952" s="179"/>
      <c r="BM952" s="179"/>
      <c r="BN952" s="179"/>
      <c r="BO952" s="179"/>
      <c r="BP952" s="179"/>
      <c r="BQ952" s="179"/>
      <c r="BR952" s="179"/>
      <c r="BS952" s="179"/>
      <c r="BT952" s="179"/>
      <c r="BU952" s="179"/>
      <c r="BV952" s="179"/>
      <c r="BW952" s="179"/>
      <c r="BX952" s="179"/>
      <c r="BY952" s="179"/>
      <c r="BZ952" s="179"/>
      <c r="CA952" s="179"/>
      <c r="CB952" s="179"/>
      <c r="CC952" s="179"/>
      <c r="CD952" s="179"/>
      <c r="CE952" s="179"/>
      <c r="CF952" s="179"/>
      <c r="CG952" s="179"/>
      <c r="CH952" s="179"/>
      <c r="CI952" s="179"/>
      <c r="CJ952" s="179"/>
      <c r="CK952" s="179"/>
      <c r="CL952" s="179"/>
      <c r="CN952" s="60"/>
      <c r="CO952" s="179"/>
      <c r="CP952" s="179"/>
      <c r="CQ952" s="179"/>
      <c r="CR952" s="179"/>
      <c r="CS952" s="179"/>
      <c r="CT952" s="179"/>
      <c r="CU952" s="179"/>
      <c r="CV952" s="179"/>
      <c r="CW952" s="179"/>
      <c r="CX952" s="179"/>
      <c r="CY952" s="179"/>
      <c r="CZ952" s="179"/>
      <c r="DA952" s="179"/>
      <c r="DB952" s="179"/>
      <c r="DC952" s="179"/>
      <c r="DD952" s="179"/>
      <c r="DE952" s="179"/>
      <c r="DF952" s="179"/>
      <c r="DG952" s="179"/>
      <c r="DH952" s="179"/>
      <c r="DI952" s="179"/>
      <c r="DJ952" s="179"/>
      <c r="DK952" s="179"/>
      <c r="DL952" s="179"/>
    </row>
    <row r="953" spans="1:116" x14ac:dyDescent="0.35">
      <c r="B953" t="s">
        <v>332</v>
      </c>
      <c r="D953" t="s">
        <v>763</v>
      </c>
      <c r="E953" s="8" t="str">
        <f t="shared" si="1091"/>
        <v>953 ADREV-S</v>
      </c>
      <c r="G953" s="136" t="str">
        <f>G942</f>
        <v>Advertising revenue - secondary:</v>
      </c>
      <c r="H953" s="12"/>
      <c r="I953" s="60"/>
      <c r="J953" s="60"/>
      <c r="K953" s="15"/>
      <c r="L953" s="15"/>
      <c r="M953" s="15"/>
      <c r="N953" s="15"/>
      <c r="O953" s="15"/>
      <c r="P953" s="15"/>
      <c r="R953" s="15"/>
      <c r="S953" s="179" t="str">
        <f t="shared" ref="S953:AX953" si="1112">S938</f>
        <v>S$18</v>
      </c>
      <c r="T953" s="179" t="str">
        <f t="shared" si="1112"/>
        <v>T$18</v>
      </c>
      <c r="U953" s="179" t="str">
        <f t="shared" si="1112"/>
        <v>U$18</v>
      </c>
      <c r="V953" s="179" t="str">
        <f t="shared" si="1112"/>
        <v>V$18</v>
      </c>
      <c r="W953" s="179" t="str">
        <f t="shared" si="1112"/>
        <v>W$18</v>
      </c>
      <c r="X953" s="179" t="str">
        <f t="shared" si="1112"/>
        <v>X$18</v>
      </c>
      <c r="Y953" s="179" t="str">
        <f t="shared" si="1112"/>
        <v>Y$18</v>
      </c>
      <c r="Z953" s="179" t="str">
        <f t="shared" si="1112"/>
        <v>Z$18</v>
      </c>
      <c r="AA953" s="179" t="str">
        <f t="shared" si="1112"/>
        <v>AA$18</v>
      </c>
      <c r="AB953" s="179" t="str">
        <f t="shared" si="1112"/>
        <v>AB$18</v>
      </c>
      <c r="AC953" s="179" t="str">
        <f t="shared" si="1112"/>
        <v>AC$18</v>
      </c>
      <c r="AD953" s="179" t="str">
        <f t="shared" si="1112"/>
        <v>AD$18</v>
      </c>
      <c r="AE953" s="179" t="str">
        <f t="shared" si="1112"/>
        <v>AE$18</v>
      </c>
      <c r="AF953" s="179" t="str">
        <f t="shared" si="1112"/>
        <v>AF$18</v>
      </c>
      <c r="AG953" s="179" t="str">
        <f t="shared" si="1112"/>
        <v>AG$18</v>
      </c>
      <c r="AH953" s="179" t="str">
        <f t="shared" si="1112"/>
        <v>AH$18</v>
      </c>
      <c r="AI953" s="179" t="str">
        <f t="shared" si="1112"/>
        <v>AI$18</v>
      </c>
      <c r="AJ953" s="179" t="str">
        <f t="shared" si="1112"/>
        <v>AJ$18</v>
      </c>
      <c r="AK953" s="179" t="str">
        <f t="shared" si="1112"/>
        <v>AK$18</v>
      </c>
      <c r="AL953" s="179" t="str">
        <f t="shared" si="1112"/>
        <v>AL$18</v>
      </c>
      <c r="AM953" s="179" t="str">
        <f t="shared" si="1112"/>
        <v>AM$18</v>
      </c>
      <c r="AN953" s="179" t="str">
        <f t="shared" si="1112"/>
        <v>AN$18</v>
      </c>
      <c r="AO953" s="179" t="str">
        <f t="shared" si="1112"/>
        <v>AO$18</v>
      </c>
      <c r="AP953" s="179" t="str">
        <f t="shared" si="1112"/>
        <v>AP$18</v>
      </c>
      <c r="AQ953" s="179" t="str">
        <f t="shared" si="1112"/>
        <v>AQ$18</v>
      </c>
      <c r="AR953" s="179" t="str">
        <f t="shared" si="1112"/>
        <v>AR$18</v>
      </c>
      <c r="AS953" s="179" t="str">
        <f t="shared" si="1112"/>
        <v>AS$18</v>
      </c>
      <c r="AT953" s="179" t="str">
        <f t="shared" si="1112"/>
        <v>AT$18</v>
      </c>
      <c r="AU953" s="179" t="str">
        <f t="shared" si="1112"/>
        <v>AU$18</v>
      </c>
      <c r="AV953" s="179" t="str">
        <f t="shared" si="1112"/>
        <v>AV$18</v>
      </c>
      <c r="AW953" s="179" t="str">
        <f t="shared" si="1112"/>
        <v>AW$18</v>
      </c>
      <c r="AX953" s="179" t="str">
        <f t="shared" si="1112"/>
        <v>AX$18</v>
      </c>
      <c r="AY953" s="179" t="str">
        <f t="shared" ref="AY953:CD953" si="1113">AY938</f>
        <v>AY$18</v>
      </c>
      <c r="AZ953" s="179" t="str">
        <f t="shared" si="1113"/>
        <v>AZ$18</v>
      </c>
      <c r="BA953" s="179" t="str">
        <f t="shared" si="1113"/>
        <v>BA$18</v>
      </c>
      <c r="BB953" s="179" t="str">
        <f t="shared" si="1113"/>
        <v>BB$18</v>
      </c>
      <c r="BC953" s="179" t="str">
        <f t="shared" si="1113"/>
        <v>BC$18</v>
      </c>
      <c r="BD953" s="179" t="str">
        <f t="shared" si="1113"/>
        <v>BD$18</v>
      </c>
      <c r="BE953" s="179" t="str">
        <f t="shared" si="1113"/>
        <v>BE$18</v>
      </c>
      <c r="BF953" s="179" t="str">
        <f t="shared" si="1113"/>
        <v>BF$18</v>
      </c>
      <c r="BG953" s="179" t="str">
        <f t="shared" si="1113"/>
        <v>BG$18</v>
      </c>
      <c r="BH953" s="179" t="str">
        <f t="shared" si="1113"/>
        <v>BH$18</v>
      </c>
      <c r="BI953" s="179" t="str">
        <f t="shared" si="1113"/>
        <v>BI$18</v>
      </c>
      <c r="BJ953" s="179" t="str">
        <f t="shared" si="1113"/>
        <v>BJ$18</v>
      </c>
      <c r="BK953" s="179" t="str">
        <f t="shared" si="1113"/>
        <v>BK$18</v>
      </c>
      <c r="BL953" s="179" t="str">
        <f t="shared" si="1113"/>
        <v>BL$18</v>
      </c>
      <c r="BM953" s="179" t="str">
        <f t="shared" si="1113"/>
        <v>BM$18</v>
      </c>
      <c r="BN953" s="179" t="str">
        <f t="shared" si="1113"/>
        <v>BN$18</v>
      </c>
      <c r="BO953" s="179" t="str">
        <f t="shared" si="1113"/>
        <v>BO$18</v>
      </c>
      <c r="BP953" s="179" t="str">
        <f t="shared" si="1113"/>
        <v>BP$18</v>
      </c>
      <c r="BQ953" s="179" t="str">
        <f t="shared" si="1113"/>
        <v>BQ$18</v>
      </c>
      <c r="BR953" s="179" t="str">
        <f t="shared" si="1113"/>
        <v>BR$18</v>
      </c>
      <c r="BS953" s="179" t="str">
        <f t="shared" si="1113"/>
        <v>BS$18</v>
      </c>
      <c r="BT953" s="179" t="str">
        <f t="shared" si="1113"/>
        <v>BT$18</v>
      </c>
      <c r="BU953" s="179" t="str">
        <f t="shared" si="1113"/>
        <v>BU$18</v>
      </c>
      <c r="BV953" s="179" t="str">
        <f t="shared" si="1113"/>
        <v>BV$18</v>
      </c>
      <c r="BW953" s="179" t="str">
        <f t="shared" si="1113"/>
        <v>BW$18</v>
      </c>
      <c r="BX953" s="179" t="str">
        <f t="shared" si="1113"/>
        <v>BX$18</v>
      </c>
      <c r="BY953" s="179" t="str">
        <f t="shared" si="1113"/>
        <v>BY$18</v>
      </c>
      <c r="BZ953" s="179" t="str">
        <f t="shared" si="1113"/>
        <v>BZ$18</v>
      </c>
      <c r="CA953" s="179" t="str">
        <f t="shared" si="1113"/>
        <v>CA$18</v>
      </c>
      <c r="CB953" s="179" t="str">
        <f t="shared" si="1113"/>
        <v>CB$18</v>
      </c>
      <c r="CC953" s="179" t="str">
        <f t="shared" si="1113"/>
        <v>CC$18</v>
      </c>
      <c r="CD953" s="179" t="str">
        <f t="shared" si="1113"/>
        <v>CD$18</v>
      </c>
      <c r="CE953" s="179" t="str">
        <f t="shared" ref="CE953:CL953" si="1114">CE938</f>
        <v>CE$18</v>
      </c>
      <c r="CF953" s="179" t="str">
        <f t="shared" si="1114"/>
        <v>CF$18</v>
      </c>
      <c r="CG953" s="179" t="str">
        <f t="shared" si="1114"/>
        <v>CG$18</v>
      </c>
      <c r="CH953" s="179" t="str">
        <f t="shared" si="1114"/>
        <v>CH$18</v>
      </c>
      <c r="CI953" s="179" t="str">
        <f t="shared" si="1114"/>
        <v>CI$18</v>
      </c>
      <c r="CJ953" s="179" t="str">
        <f t="shared" si="1114"/>
        <v>CJ$18</v>
      </c>
      <c r="CK953" s="179" t="str">
        <f t="shared" si="1114"/>
        <v>CK$18</v>
      </c>
      <c r="CL953" s="179" t="str">
        <f t="shared" si="1114"/>
        <v>CL$18</v>
      </c>
      <c r="CN953" s="60"/>
      <c r="CO953" s="179" t="str">
        <f t="shared" ref="CO953:DL953" si="1115">CO938</f>
        <v>CO$18</v>
      </c>
      <c r="CP953" s="179" t="str">
        <f t="shared" si="1115"/>
        <v>CP$18</v>
      </c>
      <c r="CQ953" s="179" t="str">
        <f t="shared" si="1115"/>
        <v>CQ$18</v>
      </c>
      <c r="CR953" s="179" t="str">
        <f t="shared" si="1115"/>
        <v>CR$18</v>
      </c>
      <c r="CS953" s="179" t="str">
        <f t="shared" si="1115"/>
        <v>CS$18</v>
      </c>
      <c r="CT953" s="179" t="str">
        <f t="shared" si="1115"/>
        <v>CT$18</v>
      </c>
      <c r="CU953" s="179" t="str">
        <f t="shared" si="1115"/>
        <v>CU$18</v>
      </c>
      <c r="CV953" s="179" t="str">
        <f t="shared" si="1115"/>
        <v>CV$18</v>
      </c>
      <c r="CW953" s="179" t="str">
        <f t="shared" si="1115"/>
        <v>CW$18</v>
      </c>
      <c r="CX953" s="179" t="str">
        <f t="shared" si="1115"/>
        <v>CX$18</v>
      </c>
      <c r="CY953" s="179" t="str">
        <f t="shared" si="1115"/>
        <v>CY$18</v>
      </c>
      <c r="CZ953" s="179" t="str">
        <f t="shared" si="1115"/>
        <v>CZ$18</v>
      </c>
      <c r="DA953" s="179" t="str">
        <f t="shared" si="1115"/>
        <v>DA$18</v>
      </c>
      <c r="DB953" s="179" t="str">
        <f t="shared" si="1115"/>
        <v>DB$18</v>
      </c>
      <c r="DC953" s="179" t="str">
        <f t="shared" si="1115"/>
        <v>DC$18</v>
      </c>
      <c r="DD953" s="179" t="str">
        <f t="shared" si="1115"/>
        <v>DD$18</v>
      </c>
      <c r="DE953" s="179" t="str">
        <f t="shared" si="1115"/>
        <v>DE$18</v>
      </c>
      <c r="DF953" s="179" t="str">
        <f t="shared" si="1115"/>
        <v>DF$18</v>
      </c>
      <c r="DG953" s="179" t="str">
        <f t="shared" si="1115"/>
        <v>DG$18</v>
      </c>
      <c r="DH953" s="179" t="str">
        <f t="shared" si="1115"/>
        <v>DH$18</v>
      </c>
      <c r="DI953" s="179" t="str">
        <f t="shared" si="1115"/>
        <v>DI$18</v>
      </c>
      <c r="DJ953" s="179" t="str">
        <f t="shared" si="1115"/>
        <v>DJ$18</v>
      </c>
      <c r="DK953" s="179" t="str">
        <f t="shared" si="1115"/>
        <v>DK$18</v>
      </c>
      <c r="DL953" s="179" t="str">
        <f t="shared" si="1115"/>
        <v>DL$18</v>
      </c>
    </row>
    <row r="954" spans="1:116" x14ac:dyDescent="0.35">
      <c r="B954" t="s">
        <v>332</v>
      </c>
      <c r="D954" t="s">
        <v>763</v>
      </c>
      <c r="E954" s="8" t="str">
        <f t="shared" si="1091"/>
        <v>954 ADREV-S</v>
      </c>
      <c r="G954" s="241" t="str">
        <f>IFERROR(SUBSTITUTE(TRIM(MID(G942, SEARCH("-", G942) + 1, LEN(G942))),":",""),"no unit")</f>
        <v>secondary</v>
      </c>
      <c r="H954" s="12"/>
      <c r="I954" s="60"/>
      <c r="J954" s="60"/>
      <c r="K954" s="15"/>
      <c r="L954" s="15"/>
      <c r="M954" s="15"/>
      <c r="N954" s="15"/>
      <c r="O954" s="15"/>
      <c r="P954" s="15"/>
      <c r="R954" s="15"/>
      <c r="S954" s="179" t="str">
        <f t="shared" ref="S954:AX954" si="1116">S939</f>
        <v>S$19</v>
      </c>
      <c r="T954" s="179" t="str">
        <f t="shared" si="1116"/>
        <v>T$19</v>
      </c>
      <c r="U954" s="179" t="str">
        <f t="shared" si="1116"/>
        <v>U$19</v>
      </c>
      <c r="V954" s="179" t="str">
        <f t="shared" si="1116"/>
        <v>V$19</v>
      </c>
      <c r="W954" s="179" t="str">
        <f t="shared" si="1116"/>
        <v>W$19</v>
      </c>
      <c r="X954" s="179" t="str">
        <f t="shared" si="1116"/>
        <v>X$19</v>
      </c>
      <c r="Y954" s="179" t="str">
        <f t="shared" si="1116"/>
        <v>Y$19</v>
      </c>
      <c r="Z954" s="179" t="str">
        <f t="shared" si="1116"/>
        <v>Z$19</v>
      </c>
      <c r="AA954" s="179" t="str">
        <f t="shared" si="1116"/>
        <v>AA$19</v>
      </c>
      <c r="AB954" s="179" t="str">
        <f t="shared" si="1116"/>
        <v>AB$19</v>
      </c>
      <c r="AC954" s="179" t="str">
        <f t="shared" si="1116"/>
        <v>AC$19</v>
      </c>
      <c r="AD954" s="179" t="str">
        <f t="shared" si="1116"/>
        <v>AD$19</v>
      </c>
      <c r="AE954" s="179" t="str">
        <f t="shared" si="1116"/>
        <v>AE$19</v>
      </c>
      <c r="AF954" s="179" t="str">
        <f t="shared" si="1116"/>
        <v>AF$19</v>
      </c>
      <c r="AG954" s="179" t="str">
        <f t="shared" si="1116"/>
        <v>AG$19</v>
      </c>
      <c r="AH954" s="179" t="str">
        <f t="shared" si="1116"/>
        <v>AH$19</v>
      </c>
      <c r="AI954" s="179" t="str">
        <f t="shared" si="1116"/>
        <v>AI$19</v>
      </c>
      <c r="AJ954" s="179" t="str">
        <f t="shared" si="1116"/>
        <v>AJ$19</v>
      </c>
      <c r="AK954" s="179" t="str">
        <f t="shared" si="1116"/>
        <v>AK$19</v>
      </c>
      <c r="AL954" s="179" t="str">
        <f t="shared" si="1116"/>
        <v>AL$19</v>
      </c>
      <c r="AM954" s="179" t="str">
        <f t="shared" si="1116"/>
        <v>AM$19</v>
      </c>
      <c r="AN954" s="179" t="str">
        <f t="shared" si="1116"/>
        <v>AN$19</v>
      </c>
      <c r="AO954" s="179" t="str">
        <f t="shared" si="1116"/>
        <v>AO$19</v>
      </c>
      <c r="AP954" s="179" t="str">
        <f t="shared" si="1116"/>
        <v>AP$19</v>
      </c>
      <c r="AQ954" s="179" t="str">
        <f t="shared" si="1116"/>
        <v>AQ$19</v>
      </c>
      <c r="AR954" s="179" t="str">
        <f t="shared" si="1116"/>
        <v>AR$19</v>
      </c>
      <c r="AS954" s="179" t="str">
        <f t="shared" si="1116"/>
        <v>AS$19</v>
      </c>
      <c r="AT954" s="179" t="str">
        <f t="shared" si="1116"/>
        <v>AT$19</v>
      </c>
      <c r="AU954" s="179" t="str">
        <f t="shared" si="1116"/>
        <v>AU$19</v>
      </c>
      <c r="AV954" s="179" t="str">
        <f t="shared" si="1116"/>
        <v>AV$19</v>
      </c>
      <c r="AW954" s="179" t="str">
        <f t="shared" si="1116"/>
        <v>AW$19</v>
      </c>
      <c r="AX954" s="179" t="str">
        <f t="shared" si="1116"/>
        <v>AX$19</v>
      </c>
      <c r="AY954" s="179" t="str">
        <f t="shared" ref="AY954:CD954" si="1117">AY939</f>
        <v>AY$19</v>
      </c>
      <c r="AZ954" s="179" t="str">
        <f t="shared" si="1117"/>
        <v>AZ$19</v>
      </c>
      <c r="BA954" s="179" t="str">
        <f t="shared" si="1117"/>
        <v>BA$19</v>
      </c>
      <c r="BB954" s="179" t="str">
        <f t="shared" si="1117"/>
        <v>BB$19</v>
      </c>
      <c r="BC954" s="179" t="str">
        <f t="shared" si="1117"/>
        <v>BC$19</v>
      </c>
      <c r="BD954" s="179" t="str">
        <f t="shared" si="1117"/>
        <v>BD$19</v>
      </c>
      <c r="BE954" s="179" t="str">
        <f t="shared" si="1117"/>
        <v>BE$19</v>
      </c>
      <c r="BF954" s="179" t="str">
        <f t="shared" si="1117"/>
        <v>BF$19</v>
      </c>
      <c r="BG954" s="179" t="str">
        <f t="shared" si="1117"/>
        <v>BG$19</v>
      </c>
      <c r="BH954" s="179" t="str">
        <f t="shared" si="1117"/>
        <v>BH$19</v>
      </c>
      <c r="BI954" s="179" t="str">
        <f t="shared" si="1117"/>
        <v>BI$19</v>
      </c>
      <c r="BJ954" s="179" t="str">
        <f t="shared" si="1117"/>
        <v>BJ$19</v>
      </c>
      <c r="BK954" s="179" t="str">
        <f t="shared" si="1117"/>
        <v>BK$19</v>
      </c>
      <c r="BL954" s="179" t="str">
        <f t="shared" si="1117"/>
        <v>BL$19</v>
      </c>
      <c r="BM954" s="179" t="str">
        <f t="shared" si="1117"/>
        <v>BM$19</v>
      </c>
      <c r="BN954" s="179" t="str">
        <f t="shared" si="1117"/>
        <v>BN$19</v>
      </c>
      <c r="BO954" s="179" t="str">
        <f t="shared" si="1117"/>
        <v>BO$19</v>
      </c>
      <c r="BP954" s="179" t="str">
        <f t="shared" si="1117"/>
        <v>BP$19</v>
      </c>
      <c r="BQ954" s="179" t="str">
        <f t="shared" si="1117"/>
        <v>BQ$19</v>
      </c>
      <c r="BR954" s="179" t="str">
        <f t="shared" si="1117"/>
        <v>BR$19</v>
      </c>
      <c r="BS954" s="179" t="str">
        <f t="shared" si="1117"/>
        <v>BS$19</v>
      </c>
      <c r="BT954" s="179" t="str">
        <f t="shared" si="1117"/>
        <v>BT$19</v>
      </c>
      <c r="BU954" s="179" t="str">
        <f t="shared" si="1117"/>
        <v>BU$19</v>
      </c>
      <c r="BV954" s="179" t="str">
        <f t="shared" si="1117"/>
        <v>BV$19</v>
      </c>
      <c r="BW954" s="179" t="str">
        <f t="shared" si="1117"/>
        <v>BW$19</v>
      </c>
      <c r="BX954" s="179" t="str">
        <f t="shared" si="1117"/>
        <v>BX$19</v>
      </c>
      <c r="BY954" s="179" t="str">
        <f t="shared" si="1117"/>
        <v>BY$19</v>
      </c>
      <c r="BZ954" s="179" t="str">
        <f t="shared" si="1117"/>
        <v>BZ$19</v>
      </c>
      <c r="CA954" s="179" t="str">
        <f t="shared" si="1117"/>
        <v>CA$19</v>
      </c>
      <c r="CB954" s="179" t="str">
        <f t="shared" si="1117"/>
        <v>CB$19</v>
      </c>
      <c r="CC954" s="179" t="str">
        <f t="shared" si="1117"/>
        <v>CC$19</v>
      </c>
      <c r="CD954" s="179" t="str">
        <f t="shared" si="1117"/>
        <v>CD$19</v>
      </c>
      <c r="CE954" s="179" t="str">
        <f t="shared" ref="CE954:CL954" si="1118">CE939</f>
        <v>CE$19</v>
      </c>
      <c r="CF954" s="179" t="str">
        <f t="shared" si="1118"/>
        <v>CF$19</v>
      </c>
      <c r="CG954" s="179" t="str">
        <f t="shared" si="1118"/>
        <v>CG$19</v>
      </c>
      <c r="CH954" s="179" t="str">
        <f t="shared" si="1118"/>
        <v>CH$19</v>
      </c>
      <c r="CI954" s="179" t="str">
        <f t="shared" si="1118"/>
        <v>CI$19</v>
      </c>
      <c r="CJ954" s="179" t="str">
        <f t="shared" si="1118"/>
        <v>CJ$19</v>
      </c>
      <c r="CK954" s="179" t="str">
        <f t="shared" si="1118"/>
        <v>CK$19</v>
      </c>
      <c r="CL954" s="179" t="str">
        <f t="shared" si="1118"/>
        <v>CL$19</v>
      </c>
      <c r="CN954" s="60"/>
      <c r="CO954" s="179" t="str">
        <f t="shared" ref="CO954:DL954" si="1119">CO939</f>
        <v>CO$19</v>
      </c>
      <c r="CP954" s="179" t="str">
        <f t="shared" si="1119"/>
        <v>CP$19</v>
      </c>
      <c r="CQ954" s="179" t="str">
        <f t="shared" si="1119"/>
        <v>CQ$19</v>
      </c>
      <c r="CR954" s="179" t="str">
        <f t="shared" si="1119"/>
        <v>CR$19</v>
      </c>
      <c r="CS954" s="179" t="str">
        <f t="shared" si="1119"/>
        <v>CS$19</v>
      </c>
      <c r="CT954" s="179" t="str">
        <f t="shared" si="1119"/>
        <v>CT$19</v>
      </c>
      <c r="CU954" s="179" t="str">
        <f t="shared" si="1119"/>
        <v>CU$19</v>
      </c>
      <c r="CV954" s="179" t="str">
        <f t="shared" si="1119"/>
        <v>CV$19</v>
      </c>
      <c r="CW954" s="179" t="str">
        <f t="shared" si="1119"/>
        <v>CW$19</v>
      </c>
      <c r="CX954" s="179" t="str">
        <f t="shared" si="1119"/>
        <v>CX$19</v>
      </c>
      <c r="CY954" s="179" t="str">
        <f t="shared" si="1119"/>
        <v>CY$19</v>
      </c>
      <c r="CZ954" s="179" t="str">
        <f t="shared" si="1119"/>
        <v>CZ$19</v>
      </c>
      <c r="DA954" s="179" t="str">
        <f t="shared" si="1119"/>
        <v>DA$19</v>
      </c>
      <c r="DB954" s="179" t="str">
        <f t="shared" si="1119"/>
        <v>DB$19</v>
      </c>
      <c r="DC954" s="179" t="str">
        <f t="shared" si="1119"/>
        <v>DC$19</v>
      </c>
      <c r="DD954" s="179" t="str">
        <f t="shared" si="1119"/>
        <v>DD$19</v>
      </c>
      <c r="DE954" s="179" t="str">
        <f t="shared" si="1119"/>
        <v>DE$19</v>
      </c>
      <c r="DF954" s="179" t="str">
        <f t="shared" si="1119"/>
        <v>DF$19</v>
      </c>
      <c r="DG954" s="179" t="str">
        <f t="shared" si="1119"/>
        <v>DG$19</v>
      </c>
      <c r="DH954" s="179" t="str">
        <f t="shared" si="1119"/>
        <v>DH$19</v>
      </c>
      <c r="DI954" s="179" t="str">
        <f t="shared" si="1119"/>
        <v>DI$19</v>
      </c>
      <c r="DJ954" s="179" t="str">
        <f t="shared" si="1119"/>
        <v>DJ$19</v>
      </c>
      <c r="DK954" s="179" t="str">
        <f t="shared" si="1119"/>
        <v>DK$19</v>
      </c>
      <c r="DL954" s="179" t="str">
        <f t="shared" si="1119"/>
        <v>DL$19</v>
      </c>
    </row>
    <row r="955" spans="1:116" x14ac:dyDescent="0.35">
      <c r="E955" s="8"/>
      <c r="G955" s="136" t="str">
        <f>G940</f>
        <v>Secondary revenue driver</v>
      </c>
      <c r="H955" s="12"/>
      <c r="I955" s="60"/>
      <c r="J955" s="60"/>
      <c r="K955" s="15"/>
      <c r="L955" s="15"/>
      <c r="M955" s="15"/>
      <c r="N955" s="15"/>
      <c r="O955" s="15"/>
      <c r="P955" s="15"/>
      <c r="R955" s="15"/>
      <c r="S955" s="76"/>
      <c r="T955" s="76"/>
      <c r="U955" s="76"/>
      <c r="V955" s="76"/>
      <c r="W955" s="76"/>
      <c r="X955" s="76"/>
      <c r="Y955" s="76"/>
      <c r="Z955" s="76"/>
      <c r="AA955" s="76"/>
      <c r="AB955" s="76"/>
      <c r="AC955" s="76"/>
      <c r="AD955" s="76"/>
      <c r="AE955" s="76"/>
      <c r="AF955" s="76"/>
      <c r="AG955" s="76"/>
      <c r="AH955" s="76"/>
      <c r="AI955" s="76"/>
      <c r="AJ955" s="76"/>
      <c r="AK955" s="76"/>
      <c r="AL955" s="76"/>
      <c r="AM955" s="76"/>
      <c r="AN955" s="76"/>
      <c r="AO955" s="76"/>
      <c r="AP955" s="76"/>
      <c r="AQ955" s="76"/>
      <c r="AR955" s="76"/>
      <c r="AS955" s="76"/>
      <c r="AT955" s="76"/>
      <c r="AU955" s="76"/>
      <c r="AV955" s="76"/>
      <c r="AW955" s="76"/>
      <c r="AX955" s="76"/>
      <c r="AY955" s="76"/>
      <c r="AZ955" s="76"/>
      <c r="BA955" s="76"/>
      <c r="BB955" s="76"/>
      <c r="BC955" s="76"/>
      <c r="BD955" s="76"/>
      <c r="BE955" s="76"/>
      <c r="BF955" s="76"/>
      <c r="BG955" s="76"/>
      <c r="BH955" s="76"/>
      <c r="BI955" s="76"/>
      <c r="BJ955" s="76"/>
      <c r="BK955" s="76"/>
      <c r="BL955" s="76"/>
      <c r="BM955" s="76"/>
      <c r="BN955" s="76"/>
      <c r="BO955" s="76"/>
      <c r="BP955" s="76"/>
      <c r="BQ955" s="76"/>
      <c r="BR955" s="76"/>
      <c r="BS955" s="76"/>
      <c r="BT955" s="76"/>
      <c r="BU955" s="76"/>
      <c r="BV955" s="76"/>
      <c r="BW955" s="76"/>
      <c r="BX955" s="76"/>
      <c r="BY955" s="76"/>
      <c r="BZ955" s="76"/>
      <c r="CA955" s="76"/>
      <c r="CB955" s="76"/>
      <c r="CC955" s="76"/>
      <c r="CD955" s="76"/>
      <c r="CE955" s="76"/>
      <c r="CF955" s="76"/>
      <c r="CG955" s="76"/>
      <c r="CH955" s="76"/>
      <c r="CI955" s="76"/>
      <c r="CJ955" s="76"/>
      <c r="CK955" s="76"/>
      <c r="CL955" s="76"/>
      <c r="CN955" s="60"/>
      <c r="CO955" s="76"/>
      <c r="CP955" s="76"/>
      <c r="CQ955" s="76"/>
      <c r="CR955" s="76"/>
      <c r="CS955" s="76"/>
      <c r="CT955" s="76"/>
      <c r="CU955" s="76"/>
      <c r="CV955" s="76"/>
      <c r="CW955" s="76"/>
      <c r="CX955" s="76"/>
      <c r="CY955" s="76"/>
      <c r="CZ955" s="76"/>
      <c r="DA955" s="76"/>
      <c r="DB955" s="76"/>
      <c r="DC955" s="76"/>
      <c r="DD955" s="76"/>
      <c r="DE955" s="76"/>
      <c r="DF955" s="76"/>
      <c r="DG955" s="76"/>
      <c r="DH955" s="76"/>
      <c r="DI955" s="76"/>
      <c r="DJ955" s="76"/>
      <c r="DK955" s="76"/>
      <c r="DL955" s="76"/>
    </row>
    <row r="956" spans="1:116" x14ac:dyDescent="0.35">
      <c r="A956" s="174"/>
      <c r="E956" s="8"/>
      <c r="G956" s="136" t="str">
        <f>G941</f>
        <v>Secondary volume driver</v>
      </c>
      <c r="H956" s="174"/>
      <c r="I956" s="176"/>
      <c r="J956" s="176"/>
      <c r="K956" s="197"/>
      <c r="L956" s="197"/>
      <c r="M956" s="197"/>
      <c r="N956" s="197"/>
      <c r="O956" s="197"/>
      <c r="P956" s="197"/>
      <c r="R956" s="198"/>
      <c r="S956" s="174"/>
      <c r="T956" s="174"/>
      <c r="U956" s="174"/>
      <c r="V956" s="174"/>
      <c r="W956" s="174"/>
      <c r="X956" s="174"/>
      <c r="Y956" s="174"/>
      <c r="Z956" s="174"/>
      <c r="AA956" s="174"/>
      <c r="AB956" s="174"/>
      <c r="AC956" s="174"/>
      <c r="AD956" s="174"/>
      <c r="AE956" s="174"/>
      <c r="AF956" s="174"/>
      <c r="AG956" s="174"/>
      <c r="AH956" s="174"/>
      <c r="AI956" s="174"/>
      <c r="AJ956" s="174"/>
      <c r="AK956" s="174"/>
      <c r="AL956" s="174"/>
      <c r="AM956" s="174"/>
      <c r="AN956" s="174"/>
      <c r="AO956" s="174"/>
      <c r="AP956" s="174"/>
      <c r="AQ956" s="174"/>
      <c r="AR956" s="174"/>
      <c r="AS956" s="174"/>
      <c r="AT956" s="174"/>
      <c r="AU956" s="174"/>
      <c r="AV956" s="174"/>
      <c r="AW956" s="174"/>
      <c r="AX956" s="174"/>
      <c r="AY956" s="174"/>
      <c r="AZ956" s="174"/>
      <c r="BA956" s="174"/>
      <c r="BB956" s="174"/>
      <c r="BC956" s="174"/>
      <c r="BD956" s="174"/>
      <c r="BE956" s="174"/>
      <c r="BF956" s="174"/>
      <c r="BG956" s="174"/>
      <c r="BH956" s="174"/>
      <c r="BI956" s="174"/>
      <c r="BJ956" s="174"/>
      <c r="BK956" s="174"/>
      <c r="BL956" s="174"/>
      <c r="BM956" s="174"/>
      <c r="BN956" s="174"/>
      <c r="BO956" s="174"/>
      <c r="BP956" s="174"/>
      <c r="BQ956" s="174"/>
      <c r="BR956" s="174"/>
      <c r="BS956" s="174"/>
      <c r="BT956" s="174"/>
      <c r="BU956" s="174"/>
      <c r="BV956" s="174"/>
      <c r="BW956" s="174"/>
      <c r="BX956" s="174"/>
      <c r="BY956" s="174"/>
      <c r="BZ956" s="174"/>
      <c r="CA956" s="174"/>
      <c r="CB956" s="174"/>
      <c r="CC956" s="174"/>
      <c r="CD956" s="174"/>
      <c r="CE956" s="174"/>
      <c r="CF956" s="174"/>
      <c r="CG956" s="174"/>
      <c r="CH956" s="174"/>
      <c r="CI956" s="174"/>
      <c r="CJ956" s="174"/>
      <c r="CK956" s="174"/>
      <c r="CL956" s="174"/>
      <c r="CN956" s="176"/>
      <c r="CO956" s="174"/>
      <c r="CP956" s="174"/>
      <c r="CQ956" s="174"/>
      <c r="CR956" s="174"/>
      <c r="CS956" s="174"/>
      <c r="CT956" s="174"/>
      <c r="CU956" s="174"/>
      <c r="CV956" s="174"/>
      <c r="CW956" s="174"/>
      <c r="CX956" s="174"/>
      <c r="CY956" s="174"/>
      <c r="CZ956" s="174"/>
      <c r="DA956" s="174"/>
      <c r="DB956" s="174"/>
      <c r="DC956" s="174"/>
      <c r="DD956" s="174"/>
      <c r="DE956" s="174"/>
      <c r="DF956" s="174"/>
      <c r="DG956" s="174"/>
      <c r="DH956" s="174"/>
      <c r="DI956" s="174"/>
      <c r="DJ956" s="174"/>
      <c r="DK956" s="174"/>
      <c r="DL956" s="174"/>
    </row>
    <row r="957" spans="1:116" x14ac:dyDescent="0.35">
      <c r="A957" s="174"/>
      <c r="E957" s="8"/>
      <c r="H957" s="174"/>
      <c r="I957" s="176"/>
      <c r="J957" s="176"/>
      <c r="K957" s="197"/>
      <c r="L957" s="197"/>
      <c r="M957" s="197"/>
      <c r="N957" s="197"/>
      <c r="O957" s="197"/>
      <c r="P957" s="197"/>
      <c r="R957" s="198"/>
      <c r="S957" s="174"/>
      <c r="T957" s="174"/>
      <c r="U957" s="174"/>
      <c r="V957" s="174"/>
      <c r="W957" s="174"/>
      <c r="X957" s="174"/>
      <c r="Y957" s="174"/>
      <c r="Z957" s="174"/>
      <c r="AA957" s="174"/>
      <c r="AB957" s="174"/>
      <c r="AC957" s="174"/>
      <c r="AD957" s="174"/>
      <c r="AE957" s="174"/>
      <c r="AF957" s="174"/>
      <c r="AG957" s="174"/>
      <c r="AH957" s="174"/>
      <c r="AI957" s="174"/>
      <c r="AJ957" s="174"/>
      <c r="AK957" s="174"/>
      <c r="AL957" s="174"/>
      <c r="AM957" s="174"/>
      <c r="AN957" s="174"/>
      <c r="AO957" s="174"/>
      <c r="AP957" s="174"/>
      <c r="AQ957" s="174"/>
      <c r="AR957" s="174"/>
      <c r="AS957" s="174"/>
      <c r="AT957" s="174"/>
      <c r="AU957" s="174"/>
      <c r="AV957" s="174"/>
      <c r="AW957" s="174"/>
      <c r="AX957" s="174"/>
      <c r="AY957" s="174"/>
      <c r="AZ957" s="174"/>
      <c r="BA957" s="174"/>
      <c r="BB957" s="174"/>
      <c r="BC957" s="174"/>
      <c r="BD957" s="174"/>
      <c r="BE957" s="174"/>
      <c r="BF957" s="174"/>
      <c r="BG957" s="174"/>
      <c r="BH957" s="174"/>
      <c r="BI957" s="174"/>
      <c r="BJ957" s="174"/>
      <c r="BK957" s="174"/>
      <c r="BL957" s="174"/>
      <c r="BM957" s="174"/>
      <c r="BN957" s="174"/>
      <c r="BO957" s="174"/>
      <c r="BP957" s="174"/>
      <c r="BQ957" s="174"/>
      <c r="BR957" s="174"/>
      <c r="BS957" s="174"/>
      <c r="BT957" s="174"/>
      <c r="BU957" s="174"/>
      <c r="BV957" s="174"/>
      <c r="BW957" s="174"/>
      <c r="BX957" s="174"/>
      <c r="BY957" s="174"/>
      <c r="BZ957" s="174"/>
      <c r="CA957" s="174"/>
      <c r="CB957" s="174"/>
      <c r="CC957" s="174"/>
      <c r="CD957" s="174"/>
      <c r="CE957" s="174"/>
      <c r="CF957" s="174"/>
      <c r="CG957" s="174"/>
      <c r="CH957" s="174"/>
      <c r="CI957" s="174"/>
      <c r="CJ957" s="174"/>
      <c r="CK957" s="174"/>
      <c r="CL957" s="174"/>
      <c r="CN957" s="176"/>
      <c r="CO957" s="174"/>
      <c r="CP957" s="174"/>
      <c r="CQ957" s="174"/>
      <c r="CR957" s="174"/>
      <c r="CS957" s="174"/>
      <c r="CT957" s="174"/>
      <c r="CU957" s="174"/>
      <c r="CV957" s="174"/>
      <c r="CW957" s="174"/>
      <c r="CX957" s="174"/>
      <c r="CY957" s="174"/>
      <c r="CZ957" s="174"/>
      <c r="DA957" s="174"/>
      <c r="DB957" s="174"/>
      <c r="DC957" s="174"/>
      <c r="DD957" s="174"/>
      <c r="DE957" s="174"/>
      <c r="DF957" s="174"/>
      <c r="DG957" s="174"/>
      <c r="DH957" s="174"/>
      <c r="DI957" s="174"/>
      <c r="DJ957" s="174"/>
      <c r="DK957" s="174"/>
      <c r="DL957" s="174"/>
    </row>
    <row r="958" spans="1:116" x14ac:dyDescent="0.35">
      <c r="A958" s="174"/>
      <c r="E958" s="8"/>
      <c r="G958" s="175" t="s">
        <v>490</v>
      </c>
      <c r="H958" s="174"/>
      <c r="I958" s="176"/>
      <c r="J958" s="176"/>
      <c r="K958" s="197"/>
      <c r="L958" s="197"/>
      <c r="M958" s="197"/>
      <c r="N958" s="197"/>
      <c r="O958" s="197"/>
      <c r="P958" s="197"/>
      <c r="R958" s="198"/>
      <c r="S958" s="199" t="str">
        <f t="shared" ref="S958:AX958" si="1120">S$20</f>
        <v>S$16</v>
      </c>
      <c r="T958" s="199" t="str">
        <f t="shared" si="1120"/>
        <v>T$16</v>
      </c>
      <c r="U958" s="199" t="str">
        <f t="shared" si="1120"/>
        <v>U$16</v>
      </c>
      <c r="V958" s="199" t="str">
        <f t="shared" si="1120"/>
        <v>V$16</v>
      </c>
      <c r="W958" s="199" t="str">
        <f t="shared" si="1120"/>
        <v>W$16</v>
      </c>
      <c r="X958" s="199" t="str">
        <f t="shared" si="1120"/>
        <v>X$16</v>
      </c>
      <c r="Y958" s="199" t="str">
        <f t="shared" si="1120"/>
        <v>Y$16</v>
      </c>
      <c r="Z958" s="199" t="str">
        <f t="shared" si="1120"/>
        <v>Z$16</v>
      </c>
      <c r="AA958" s="199" t="str">
        <f t="shared" si="1120"/>
        <v>AA$16</v>
      </c>
      <c r="AB958" s="199" t="str">
        <f t="shared" si="1120"/>
        <v>AB$16</v>
      </c>
      <c r="AC958" s="199" t="str">
        <f t="shared" si="1120"/>
        <v>AC$16</v>
      </c>
      <c r="AD958" s="199" t="str">
        <f t="shared" si="1120"/>
        <v>AD$16</v>
      </c>
      <c r="AE958" s="199" t="str">
        <f t="shared" si="1120"/>
        <v>AE$16</v>
      </c>
      <c r="AF958" s="199" t="str">
        <f t="shared" si="1120"/>
        <v>AF$16</v>
      </c>
      <c r="AG958" s="199" t="str">
        <f t="shared" si="1120"/>
        <v>AG$16</v>
      </c>
      <c r="AH958" s="199" t="str">
        <f t="shared" si="1120"/>
        <v>AH$16</v>
      </c>
      <c r="AI958" s="199" t="str">
        <f t="shared" si="1120"/>
        <v>AI$16</v>
      </c>
      <c r="AJ958" s="199" t="str">
        <f t="shared" si="1120"/>
        <v>AJ$16</v>
      </c>
      <c r="AK958" s="199" t="str">
        <f t="shared" si="1120"/>
        <v>AK$16</v>
      </c>
      <c r="AL958" s="199" t="str">
        <f t="shared" si="1120"/>
        <v>AL$16</v>
      </c>
      <c r="AM958" s="199" t="str">
        <f t="shared" si="1120"/>
        <v>AM$16</v>
      </c>
      <c r="AN958" s="199" t="str">
        <f t="shared" si="1120"/>
        <v>AN$16</v>
      </c>
      <c r="AO958" s="199" t="str">
        <f t="shared" si="1120"/>
        <v>AO$16</v>
      </c>
      <c r="AP958" s="199" t="str">
        <f t="shared" si="1120"/>
        <v>AP$16</v>
      </c>
      <c r="AQ958" s="199" t="str">
        <f t="shared" si="1120"/>
        <v>AQ$16</v>
      </c>
      <c r="AR958" s="199" t="str">
        <f t="shared" si="1120"/>
        <v>AR$16</v>
      </c>
      <c r="AS958" s="199" t="str">
        <f t="shared" si="1120"/>
        <v>AS$16</v>
      </c>
      <c r="AT958" s="199" t="str">
        <f t="shared" si="1120"/>
        <v>AT$16</v>
      </c>
      <c r="AU958" s="199" t="str">
        <f t="shared" si="1120"/>
        <v>AU$16</v>
      </c>
      <c r="AV958" s="199" t="str">
        <f t="shared" si="1120"/>
        <v>AV$16</v>
      </c>
      <c r="AW958" s="199" t="str">
        <f t="shared" si="1120"/>
        <v>AW$16</v>
      </c>
      <c r="AX958" s="199" t="str">
        <f t="shared" si="1120"/>
        <v>AX$16</v>
      </c>
      <c r="AY958" s="199" t="str">
        <f t="shared" ref="AY958:CD958" si="1121">AY$20</f>
        <v>AY$16</v>
      </c>
      <c r="AZ958" s="199" t="str">
        <f t="shared" si="1121"/>
        <v>AZ$16</v>
      </c>
      <c r="BA958" s="199" t="str">
        <f t="shared" si="1121"/>
        <v>BA$16</v>
      </c>
      <c r="BB958" s="199" t="str">
        <f t="shared" si="1121"/>
        <v>BB$16</v>
      </c>
      <c r="BC958" s="199" t="str">
        <f t="shared" si="1121"/>
        <v>BC$16</v>
      </c>
      <c r="BD958" s="199" t="str">
        <f t="shared" si="1121"/>
        <v>BD$16</v>
      </c>
      <c r="BE958" s="199" t="str">
        <f t="shared" si="1121"/>
        <v>BE$16</v>
      </c>
      <c r="BF958" s="199" t="str">
        <f t="shared" si="1121"/>
        <v>BF$16</v>
      </c>
      <c r="BG958" s="199" t="str">
        <f t="shared" si="1121"/>
        <v>BG$16</v>
      </c>
      <c r="BH958" s="199" t="str">
        <f t="shared" si="1121"/>
        <v>BH$16</v>
      </c>
      <c r="BI958" s="199" t="str">
        <f t="shared" si="1121"/>
        <v>BI$16</v>
      </c>
      <c r="BJ958" s="199" t="str">
        <f t="shared" si="1121"/>
        <v>BJ$16</v>
      </c>
      <c r="BK958" s="199" t="str">
        <f t="shared" si="1121"/>
        <v>BK$16</v>
      </c>
      <c r="BL958" s="199" t="str">
        <f t="shared" si="1121"/>
        <v>BL$16</v>
      </c>
      <c r="BM958" s="199" t="str">
        <f t="shared" si="1121"/>
        <v>BM$16</v>
      </c>
      <c r="BN958" s="199" t="str">
        <f t="shared" si="1121"/>
        <v>BN$16</v>
      </c>
      <c r="BO958" s="199" t="str">
        <f t="shared" si="1121"/>
        <v>BO$16</v>
      </c>
      <c r="BP958" s="199" t="str">
        <f t="shared" si="1121"/>
        <v>BP$16</v>
      </c>
      <c r="BQ958" s="199" t="str">
        <f t="shared" si="1121"/>
        <v>BQ$16</v>
      </c>
      <c r="BR958" s="199" t="str">
        <f t="shared" si="1121"/>
        <v>BR$16</v>
      </c>
      <c r="BS958" s="199" t="str">
        <f t="shared" si="1121"/>
        <v>BS$16</v>
      </c>
      <c r="BT958" s="199" t="str">
        <f t="shared" si="1121"/>
        <v>BT$16</v>
      </c>
      <c r="BU958" s="199" t="str">
        <f t="shared" si="1121"/>
        <v>BU$16</v>
      </c>
      <c r="BV958" s="199" t="str">
        <f t="shared" si="1121"/>
        <v>BV$16</v>
      </c>
      <c r="BW958" s="199" t="str">
        <f t="shared" si="1121"/>
        <v>BW$16</v>
      </c>
      <c r="BX958" s="199" t="str">
        <f t="shared" si="1121"/>
        <v>BX$16</v>
      </c>
      <c r="BY958" s="199" t="str">
        <f t="shared" si="1121"/>
        <v>BY$16</v>
      </c>
      <c r="BZ958" s="199" t="str">
        <f t="shared" si="1121"/>
        <v>BZ$16</v>
      </c>
      <c r="CA958" s="199" t="str">
        <f t="shared" si="1121"/>
        <v>CA$16</v>
      </c>
      <c r="CB958" s="199" t="str">
        <f t="shared" si="1121"/>
        <v>CB$16</v>
      </c>
      <c r="CC958" s="199" t="str">
        <f t="shared" si="1121"/>
        <v>CC$16</v>
      </c>
      <c r="CD958" s="199" t="str">
        <f t="shared" si="1121"/>
        <v>CD$16</v>
      </c>
      <c r="CE958" s="199" t="str">
        <f t="shared" ref="CE958:CL958" si="1122">CE$20</f>
        <v>CE$16</v>
      </c>
      <c r="CF958" s="199" t="str">
        <f t="shared" si="1122"/>
        <v>CF$16</v>
      </c>
      <c r="CG958" s="199" t="str">
        <f t="shared" si="1122"/>
        <v>CG$16</v>
      </c>
      <c r="CH958" s="199" t="str">
        <f t="shared" si="1122"/>
        <v>CH$16</v>
      </c>
      <c r="CI958" s="199" t="str">
        <f t="shared" si="1122"/>
        <v>CI$16</v>
      </c>
      <c r="CJ958" s="199" t="str">
        <f t="shared" si="1122"/>
        <v>CJ$16</v>
      </c>
      <c r="CK958" s="199" t="str">
        <f t="shared" si="1122"/>
        <v>CK$16</v>
      </c>
      <c r="CL958" s="199" t="str">
        <f t="shared" si="1122"/>
        <v>CL$16</v>
      </c>
      <c r="CN958" s="176"/>
      <c r="CO958" s="199" t="str">
        <f t="shared" ref="CO958:DL958" si="1123">CO$20</f>
        <v>CO$16</v>
      </c>
      <c r="CP958" s="199" t="str">
        <f t="shared" si="1123"/>
        <v>CP$16</v>
      </c>
      <c r="CQ958" s="199" t="str">
        <f t="shared" si="1123"/>
        <v>CQ$16</v>
      </c>
      <c r="CR958" s="199" t="str">
        <f t="shared" si="1123"/>
        <v>CR$16</v>
      </c>
      <c r="CS958" s="199" t="str">
        <f t="shared" si="1123"/>
        <v>CS$16</v>
      </c>
      <c r="CT958" s="199" t="str">
        <f t="shared" si="1123"/>
        <v>CT$16</v>
      </c>
      <c r="CU958" s="199" t="str">
        <f t="shared" si="1123"/>
        <v>CU$16</v>
      </c>
      <c r="CV958" s="199" t="str">
        <f t="shared" si="1123"/>
        <v>CV$16</v>
      </c>
      <c r="CW958" s="199" t="str">
        <f t="shared" si="1123"/>
        <v>CW$16</v>
      </c>
      <c r="CX958" s="199" t="str">
        <f t="shared" si="1123"/>
        <v>CX$16</v>
      </c>
      <c r="CY958" s="199" t="str">
        <f t="shared" si="1123"/>
        <v>CY$16</v>
      </c>
      <c r="CZ958" s="199" t="str">
        <f t="shared" si="1123"/>
        <v>CZ$16</v>
      </c>
      <c r="DA958" s="199" t="str">
        <f t="shared" si="1123"/>
        <v>DA$16</v>
      </c>
      <c r="DB958" s="199" t="str">
        <f t="shared" si="1123"/>
        <v>DB$16</v>
      </c>
      <c r="DC958" s="199" t="str">
        <f t="shared" si="1123"/>
        <v>DC$16</v>
      </c>
      <c r="DD958" s="199" t="str">
        <f t="shared" si="1123"/>
        <v>DD$16</v>
      </c>
      <c r="DE958" s="199" t="str">
        <f t="shared" si="1123"/>
        <v>DE$16</v>
      </c>
      <c r="DF958" s="199" t="str">
        <f t="shared" si="1123"/>
        <v>DF$16</v>
      </c>
      <c r="DG958" s="199" t="str">
        <f t="shared" si="1123"/>
        <v>DG$16</v>
      </c>
      <c r="DH958" s="199" t="str">
        <f t="shared" si="1123"/>
        <v>DH$16</v>
      </c>
      <c r="DI958" s="199" t="str">
        <f t="shared" si="1123"/>
        <v>DI$16</v>
      </c>
      <c r="DJ958" s="199" t="str">
        <f t="shared" si="1123"/>
        <v>DJ$16</v>
      </c>
      <c r="DK958" s="199" t="str">
        <f t="shared" si="1123"/>
        <v>DK$16</v>
      </c>
      <c r="DL958" s="199" t="str">
        <f t="shared" si="1123"/>
        <v>DL$16</v>
      </c>
    </row>
    <row r="959" spans="1:116" x14ac:dyDescent="0.35">
      <c r="A959" s="174"/>
      <c r="E959" s="8"/>
      <c r="G959" s="175" t="s">
        <v>492</v>
      </c>
      <c r="H959" s="200"/>
      <c r="I959" s="201"/>
      <c r="J959" s="201"/>
      <c r="K959" s="202"/>
      <c r="L959" s="202"/>
      <c r="M959" s="202"/>
      <c r="N959" s="202"/>
      <c r="O959" s="202"/>
      <c r="P959" s="202"/>
      <c r="R959" s="202"/>
      <c r="S959" s="199" t="str">
        <f t="shared" ref="S959:AX959" si="1124">S$21</f>
        <v>S$17</v>
      </c>
      <c r="T959" s="199" t="str">
        <f t="shared" si="1124"/>
        <v>T$17</v>
      </c>
      <c r="U959" s="199" t="str">
        <f t="shared" si="1124"/>
        <v>U$17</v>
      </c>
      <c r="V959" s="199" t="str">
        <f t="shared" si="1124"/>
        <v>V$17</v>
      </c>
      <c r="W959" s="199" t="str">
        <f t="shared" si="1124"/>
        <v>W$17</v>
      </c>
      <c r="X959" s="199" t="str">
        <f t="shared" si="1124"/>
        <v>X$17</v>
      </c>
      <c r="Y959" s="199" t="str">
        <f t="shared" si="1124"/>
        <v>Y$17</v>
      </c>
      <c r="Z959" s="199" t="str">
        <f t="shared" si="1124"/>
        <v>Z$17</v>
      </c>
      <c r="AA959" s="199" t="str">
        <f t="shared" si="1124"/>
        <v>AA$17</v>
      </c>
      <c r="AB959" s="199" t="str">
        <f t="shared" si="1124"/>
        <v>AB$17</v>
      </c>
      <c r="AC959" s="199" t="str">
        <f t="shared" si="1124"/>
        <v>AC$17</v>
      </c>
      <c r="AD959" s="199" t="str">
        <f t="shared" si="1124"/>
        <v>AD$17</v>
      </c>
      <c r="AE959" s="199" t="str">
        <f t="shared" si="1124"/>
        <v>AE$17</v>
      </c>
      <c r="AF959" s="199" t="str">
        <f t="shared" si="1124"/>
        <v>AF$17</v>
      </c>
      <c r="AG959" s="199" t="str">
        <f t="shared" si="1124"/>
        <v>AG$17</v>
      </c>
      <c r="AH959" s="199" t="str">
        <f t="shared" si="1124"/>
        <v>AH$17</v>
      </c>
      <c r="AI959" s="199" t="str">
        <f t="shared" si="1124"/>
        <v>AI$17</v>
      </c>
      <c r="AJ959" s="199" t="str">
        <f t="shared" si="1124"/>
        <v>AJ$17</v>
      </c>
      <c r="AK959" s="199" t="str">
        <f t="shared" si="1124"/>
        <v>AK$17</v>
      </c>
      <c r="AL959" s="199" t="str">
        <f t="shared" si="1124"/>
        <v>AL$17</v>
      </c>
      <c r="AM959" s="199" t="str">
        <f t="shared" si="1124"/>
        <v>AM$17</v>
      </c>
      <c r="AN959" s="199" t="str">
        <f t="shared" si="1124"/>
        <v>AN$17</v>
      </c>
      <c r="AO959" s="199" t="str">
        <f t="shared" si="1124"/>
        <v>AO$17</v>
      </c>
      <c r="AP959" s="199" t="str">
        <f t="shared" si="1124"/>
        <v>AP$17</v>
      </c>
      <c r="AQ959" s="199" t="str">
        <f t="shared" si="1124"/>
        <v>AQ$17</v>
      </c>
      <c r="AR959" s="199" t="str">
        <f t="shared" si="1124"/>
        <v>AR$17</v>
      </c>
      <c r="AS959" s="199" t="str">
        <f t="shared" si="1124"/>
        <v>AS$17</v>
      </c>
      <c r="AT959" s="199" t="str">
        <f t="shared" si="1124"/>
        <v>AT$17</v>
      </c>
      <c r="AU959" s="199" t="str">
        <f t="shared" si="1124"/>
        <v>AU$17</v>
      </c>
      <c r="AV959" s="199" t="str">
        <f t="shared" si="1124"/>
        <v>AV$17</v>
      </c>
      <c r="AW959" s="199" t="str">
        <f t="shared" si="1124"/>
        <v>AW$17</v>
      </c>
      <c r="AX959" s="199" t="str">
        <f t="shared" si="1124"/>
        <v>AX$17</v>
      </c>
      <c r="AY959" s="199" t="str">
        <f t="shared" ref="AY959:CD959" si="1125">AY$21</f>
        <v>AY$17</v>
      </c>
      <c r="AZ959" s="199" t="str">
        <f t="shared" si="1125"/>
        <v>AZ$17</v>
      </c>
      <c r="BA959" s="199" t="str">
        <f t="shared" si="1125"/>
        <v>BA$17</v>
      </c>
      <c r="BB959" s="199" t="str">
        <f t="shared" si="1125"/>
        <v>BB$17</v>
      </c>
      <c r="BC959" s="199" t="str">
        <f t="shared" si="1125"/>
        <v>BC$17</v>
      </c>
      <c r="BD959" s="199" t="str">
        <f t="shared" si="1125"/>
        <v>BD$17</v>
      </c>
      <c r="BE959" s="199" t="str">
        <f t="shared" si="1125"/>
        <v>BE$17</v>
      </c>
      <c r="BF959" s="199" t="str">
        <f t="shared" si="1125"/>
        <v>BF$17</v>
      </c>
      <c r="BG959" s="199" t="str">
        <f t="shared" si="1125"/>
        <v>BG$17</v>
      </c>
      <c r="BH959" s="199" t="str">
        <f t="shared" si="1125"/>
        <v>BH$17</v>
      </c>
      <c r="BI959" s="199" t="str">
        <f t="shared" si="1125"/>
        <v>BI$17</v>
      </c>
      <c r="BJ959" s="199" t="str">
        <f t="shared" si="1125"/>
        <v>BJ$17</v>
      </c>
      <c r="BK959" s="199" t="str">
        <f t="shared" si="1125"/>
        <v>BK$17</v>
      </c>
      <c r="BL959" s="199" t="str">
        <f t="shared" si="1125"/>
        <v>BL$17</v>
      </c>
      <c r="BM959" s="199" t="str">
        <f t="shared" si="1125"/>
        <v>BM$17</v>
      </c>
      <c r="BN959" s="199" t="str">
        <f t="shared" si="1125"/>
        <v>BN$17</v>
      </c>
      <c r="BO959" s="199" t="str">
        <f t="shared" si="1125"/>
        <v>BO$17</v>
      </c>
      <c r="BP959" s="199" t="str">
        <f t="shared" si="1125"/>
        <v>BP$17</v>
      </c>
      <c r="BQ959" s="199" t="str">
        <f t="shared" si="1125"/>
        <v>BQ$17</v>
      </c>
      <c r="BR959" s="199" t="str">
        <f t="shared" si="1125"/>
        <v>BR$17</v>
      </c>
      <c r="BS959" s="199" t="str">
        <f t="shared" si="1125"/>
        <v>BS$17</v>
      </c>
      <c r="BT959" s="199" t="str">
        <f t="shared" si="1125"/>
        <v>BT$17</v>
      </c>
      <c r="BU959" s="199" t="str">
        <f t="shared" si="1125"/>
        <v>BU$17</v>
      </c>
      <c r="BV959" s="199" t="str">
        <f t="shared" si="1125"/>
        <v>BV$17</v>
      </c>
      <c r="BW959" s="199" t="str">
        <f t="shared" si="1125"/>
        <v>BW$17</v>
      </c>
      <c r="BX959" s="199" t="str">
        <f t="shared" si="1125"/>
        <v>BX$17</v>
      </c>
      <c r="BY959" s="199" t="str">
        <f t="shared" si="1125"/>
        <v>BY$17</v>
      </c>
      <c r="BZ959" s="199" t="str">
        <f t="shared" si="1125"/>
        <v>BZ$17</v>
      </c>
      <c r="CA959" s="199" t="str">
        <f t="shared" si="1125"/>
        <v>CA$17</v>
      </c>
      <c r="CB959" s="199" t="str">
        <f t="shared" si="1125"/>
        <v>CB$17</v>
      </c>
      <c r="CC959" s="199" t="str">
        <f t="shared" si="1125"/>
        <v>CC$17</v>
      </c>
      <c r="CD959" s="199" t="str">
        <f t="shared" si="1125"/>
        <v>CD$17</v>
      </c>
      <c r="CE959" s="199" t="str">
        <f t="shared" ref="CE959:CL959" si="1126">CE$21</f>
        <v>CE$17</v>
      </c>
      <c r="CF959" s="199" t="str">
        <f t="shared" si="1126"/>
        <v>CF$17</v>
      </c>
      <c r="CG959" s="199" t="str">
        <f t="shared" si="1126"/>
        <v>CG$17</v>
      </c>
      <c r="CH959" s="199" t="str">
        <f t="shared" si="1126"/>
        <v>CH$17</v>
      </c>
      <c r="CI959" s="199" t="str">
        <f t="shared" si="1126"/>
        <v>CI$17</v>
      </c>
      <c r="CJ959" s="199" t="str">
        <f t="shared" si="1126"/>
        <v>CJ$17</v>
      </c>
      <c r="CK959" s="199" t="str">
        <f t="shared" si="1126"/>
        <v>CK$17</v>
      </c>
      <c r="CL959" s="199" t="str">
        <f t="shared" si="1126"/>
        <v>CL$17</v>
      </c>
      <c r="CN959" s="201"/>
      <c r="CO959" s="199" t="str">
        <f t="shared" ref="CO959:DL959" si="1127">CO$21</f>
        <v>CO$17</v>
      </c>
      <c r="CP959" s="199" t="str">
        <f t="shared" si="1127"/>
        <v>CP$17</v>
      </c>
      <c r="CQ959" s="199" t="str">
        <f t="shared" si="1127"/>
        <v>CQ$17</v>
      </c>
      <c r="CR959" s="199" t="str">
        <f t="shared" si="1127"/>
        <v>CR$17</v>
      </c>
      <c r="CS959" s="199" t="str">
        <f t="shared" si="1127"/>
        <v>CS$17</v>
      </c>
      <c r="CT959" s="199" t="str">
        <f t="shared" si="1127"/>
        <v>CT$17</v>
      </c>
      <c r="CU959" s="199" t="str">
        <f t="shared" si="1127"/>
        <v>CU$17</v>
      </c>
      <c r="CV959" s="199" t="str">
        <f t="shared" si="1127"/>
        <v>CV$17</v>
      </c>
      <c r="CW959" s="199" t="str">
        <f t="shared" si="1127"/>
        <v>CW$17</v>
      </c>
      <c r="CX959" s="199" t="str">
        <f t="shared" si="1127"/>
        <v>CX$17</v>
      </c>
      <c r="CY959" s="199" t="str">
        <f t="shared" si="1127"/>
        <v>CY$17</v>
      </c>
      <c r="CZ959" s="199" t="str">
        <f t="shared" si="1127"/>
        <v>CZ$17</v>
      </c>
      <c r="DA959" s="199" t="str">
        <f t="shared" si="1127"/>
        <v>DA$17</v>
      </c>
      <c r="DB959" s="199" t="str">
        <f t="shared" si="1127"/>
        <v>DB$17</v>
      </c>
      <c r="DC959" s="199" t="str">
        <f t="shared" si="1127"/>
        <v>DC$17</v>
      </c>
      <c r="DD959" s="199" t="str">
        <f t="shared" si="1127"/>
        <v>DD$17</v>
      </c>
      <c r="DE959" s="199" t="str">
        <f t="shared" si="1127"/>
        <v>DE$17</v>
      </c>
      <c r="DF959" s="199" t="str">
        <f t="shared" si="1127"/>
        <v>DF$17</v>
      </c>
      <c r="DG959" s="199" t="str">
        <f t="shared" si="1127"/>
        <v>DG$17</v>
      </c>
      <c r="DH959" s="199" t="str">
        <f t="shared" si="1127"/>
        <v>DH$17</v>
      </c>
      <c r="DI959" s="199" t="str">
        <f t="shared" si="1127"/>
        <v>DI$17</v>
      </c>
      <c r="DJ959" s="199" t="str">
        <f t="shared" si="1127"/>
        <v>DJ$17</v>
      </c>
      <c r="DK959" s="199" t="str">
        <f t="shared" si="1127"/>
        <v>DK$17</v>
      </c>
      <c r="DL959" s="199" t="str">
        <f t="shared" si="1127"/>
        <v>DL$17</v>
      </c>
    </row>
    <row r="960" spans="1:116" x14ac:dyDescent="0.35">
      <c r="A960" s="174"/>
      <c r="E960" s="8"/>
      <c r="G960" s="175" t="s">
        <v>461</v>
      </c>
      <c r="H960" s="200"/>
      <c r="I960" s="201"/>
      <c r="J960" s="201"/>
      <c r="K960" s="202"/>
      <c r="L960" s="202"/>
      <c r="M960" s="202"/>
      <c r="N960" s="202"/>
      <c r="O960" s="202"/>
      <c r="P960" s="202"/>
      <c r="R960" s="202"/>
      <c r="S960" s="190"/>
      <c r="T960" s="190"/>
      <c r="U960" s="190"/>
      <c r="V960" s="190"/>
      <c r="W960" s="190"/>
      <c r="X960" s="190"/>
      <c r="Y960" s="190"/>
      <c r="Z960" s="190"/>
      <c r="AA960" s="190"/>
      <c r="AB960" s="190"/>
      <c r="AC960" s="190"/>
      <c r="AD960" s="190"/>
      <c r="AE960" s="190"/>
      <c r="AF960" s="190"/>
      <c r="AG960" s="190"/>
      <c r="AH960" s="190"/>
      <c r="AI960" s="190"/>
      <c r="AJ960" s="190"/>
      <c r="AK960" s="190"/>
      <c r="AL960" s="190"/>
      <c r="AM960" s="190"/>
      <c r="AN960" s="190"/>
      <c r="AO960" s="190"/>
      <c r="AP960" s="190"/>
      <c r="AQ960" s="190"/>
      <c r="AR960" s="190"/>
      <c r="AS960" s="190"/>
      <c r="AT960" s="190"/>
      <c r="AU960" s="190"/>
      <c r="AV960" s="190"/>
      <c r="AW960" s="190"/>
      <c r="AX960" s="190"/>
      <c r="AY960" s="190"/>
      <c r="AZ960" s="190"/>
      <c r="BA960" s="190"/>
      <c r="BB960" s="190"/>
      <c r="BC960" s="190"/>
      <c r="BD960" s="190"/>
      <c r="BE960" s="190"/>
      <c r="BF960" s="190"/>
      <c r="BG960" s="190"/>
      <c r="BH960" s="190"/>
      <c r="BI960" s="190"/>
      <c r="BJ960" s="190"/>
      <c r="BK960" s="190"/>
      <c r="BL960" s="190"/>
      <c r="BM960" s="190"/>
      <c r="BN960" s="190"/>
      <c r="BO960" s="190"/>
      <c r="BP960" s="190"/>
      <c r="BQ960" s="190"/>
      <c r="BR960" s="190"/>
      <c r="BS960" s="190"/>
      <c r="BT960" s="190"/>
      <c r="BU960" s="190"/>
      <c r="BV960" s="190"/>
      <c r="BW960" s="190"/>
      <c r="BX960" s="190"/>
      <c r="BY960" s="190"/>
      <c r="BZ960" s="190"/>
      <c r="CA960" s="190"/>
      <c r="CB960" s="190"/>
      <c r="CC960" s="190"/>
      <c r="CD960" s="190"/>
      <c r="CE960" s="190"/>
      <c r="CF960" s="190"/>
      <c r="CG960" s="190"/>
      <c r="CH960" s="190"/>
      <c r="CI960" s="190"/>
      <c r="CJ960" s="190"/>
      <c r="CK960" s="190"/>
      <c r="CL960" s="190"/>
      <c r="CN960" s="201"/>
      <c r="CO960" s="190"/>
      <c r="CP960" s="190"/>
      <c r="CQ960" s="190"/>
      <c r="CR960" s="190"/>
      <c r="CS960" s="190"/>
      <c r="CT960" s="190"/>
      <c r="CU960" s="190"/>
      <c r="CV960" s="190"/>
      <c r="CW960" s="190"/>
      <c r="CX960" s="190"/>
      <c r="CY960" s="190"/>
      <c r="CZ960" s="190"/>
      <c r="DA960" s="190"/>
      <c r="DB960" s="190"/>
      <c r="DC960" s="190"/>
      <c r="DD960" s="190"/>
      <c r="DE960" s="190"/>
      <c r="DF960" s="190"/>
      <c r="DG960" s="190"/>
      <c r="DH960" s="190"/>
      <c r="DI960" s="190"/>
      <c r="DJ960" s="190"/>
      <c r="DK960" s="190"/>
      <c r="DL960" s="190"/>
    </row>
    <row r="961" spans="1:116" x14ac:dyDescent="0.35">
      <c r="A961" s="174"/>
      <c r="E961" s="8"/>
      <c r="G961" s="175" t="s">
        <v>462</v>
      </c>
      <c r="H961" s="200"/>
      <c r="I961" s="201"/>
      <c r="J961" s="201"/>
      <c r="K961" s="202"/>
      <c r="L961" s="202"/>
      <c r="M961" s="202"/>
      <c r="N961" s="202"/>
      <c r="O961" s="202"/>
      <c r="P961" s="202"/>
      <c r="R961" s="202"/>
      <c r="S961" s="190"/>
      <c r="T961" s="190"/>
      <c r="U961" s="190"/>
      <c r="V961" s="190"/>
      <c r="W961" s="190"/>
      <c r="X961" s="190"/>
      <c r="Y961" s="190"/>
      <c r="Z961" s="190"/>
      <c r="AA961" s="190"/>
      <c r="AB961" s="190"/>
      <c r="AC961" s="190"/>
      <c r="AD961" s="190"/>
      <c r="AE961" s="190"/>
      <c r="AF961" s="190"/>
      <c r="AG961" s="190"/>
      <c r="AH961" s="190"/>
      <c r="AI961" s="190"/>
      <c r="AJ961" s="190"/>
      <c r="AK961" s="190"/>
      <c r="AL961" s="190"/>
      <c r="AM961" s="190"/>
      <c r="AN961" s="190"/>
      <c r="AO961" s="190"/>
      <c r="AP961" s="190"/>
      <c r="AQ961" s="190"/>
      <c r="AR961" s="190"/>
      <c r="AS961" s="190"/>
      <c r="AT961" s="190"/>
      <c r="AU961" s="190"/>
      <c r="AV961" s="190"/>
      <c r="AW961" s="190"/>
      <c r="AX961" s="190"/>
      <c r="AY961" s="190"/>
      <c r="AZ961" s="190"/>
      <c r="BA961" s="190"/>
      <c r="BB961" s="190"/>
      <c r="BC961" s="190"/>
      <c r="BD961" s="190"/>
      <c r="BE961" s="190"/>
      <c r="BF961" s="190"/>
      <c r="BG961" s="190"/>
      <c r="BH961" s="190"/>
      <c r="BI961" s="190"/>
      <c r="BJ961" s="190"/>
      <c r="BK961" s="190"/>
      <c r="BL961" s="190"/>
      <c r="BM961" s="190"/>
      <c r="BN961" s="190"/>
      <c r="BO961" s="190"/>
      <c r="BP961" s="190"/>
      <c r="BQ961" s="190"/>
      <c r="BR961" s="190"/>
      <c r="BS961" s="190"/>
      <c r="BT961" s="190"/>
      <c r="BU961" s="190"/>
      <c r="BV961" s="190"/>
      <c r="BW961" s="190"/>
      <c r="BX961" s="190"/>
      <c r="BY961" s="190"/>
      <c r="BZ961" s="190"/>
      <c r="CA961" s="190"/>
      <c r="CB961" s="190"/>
      <c r="CC961" s="190"/>
      <c r="CD961" s="190"/>
      <c r="CE961" s="190"/>
      <c r="CF961" s="190"/>
      <c r="CG961" s="190"/>
      <c r="CH961" s="190"/>
      <c r="CI961" s="190"/>
      <c r="CJ961" s="190"/>
      <c r="CK961" s="190"/>
      <c r="CL961" s="190"/>
      <c r="CN961" s="201"/>
      <c r="CO961" s="190"/>
      <c r="CP961" s="190"/>
      <c r="CQ961" s="190"/>
      <c r="CR961" s="190"/>
      <c r="CS961" s="190"/>
      <c r="CT961" s="190"/>
      <c r="CU961" s="190"/>
      <c r="CV961" s="190"/>
      <c r="CW961" s="190"/>
      <c r="CX961" s="190"/>
      <c r="CY961" s="190"/>
      <c r="CZ961" s="190"/>
      <c r="DA961" s="190"/>
      <c r="DB961" s="190"/>
      <c r="DC961" s="190"/>
      <c r="DD961" s="190"/>
      <c r="DE961" s="190"/>
      <c r="DF961" s="190"/>
      <c r="DG961" s="190"/>
      <c r="DH961" s="190"/>
      <c r="DI961" s="190"/>
      <c r="DJ961" s="190"/>
      <c r="DK961" s="190"/>
      <c r="DL961" s="190"/>
    </row>
    <row r="962" spans="1:116" x14ac:dyDescent="0.35">
      <c r="A962" s="174"/>
      <c r="E962" s="8"/>
      <c r="G962" s="175" t="s">
        <v>491</v>
      </c>
      <c r="H962" s="200"/>
      <c r="I962" s="201"/>
      <c r="J962" s="201"/>
      <c r="K962" s="202"/>
      <c r="L962" s="202"/>
      <c r="M962" s="202"/>
      <c r="N962" s="202"/>
      <c r="O962" s="202"/>
      <c r="P962" s="202"/>
      <c r="R962" s="202"/>
      <c r="S962" s="190" t="str">
        <f t="shared" ref="S962:AX962" si="1128">S$22</f>
        <v>S$18</v>
      </c>
      <c r="T962" s="190" t="str">
        <f t="shared" si="1128"/>
        <v>T$18</v>
      </c>
      <c r="U962" s="190" t="str">
        <f t="shared" si="1128"/>
        <v>U$18</v>
      </c>
      <c r="V962" s="190" t="str">
        <f t="shared" si="1128"/>
        <v>V$18</v>
      </c>
      <c r="W962" s="190" t="str">
        <f t="shared" si="1128"/>
        <v>W$18</v>
      </c>
      <c r="X962" s="190" t="str">
        <f t="shared" si="1128"/>
        <v>X$18</v>
      </c>
      <c r="Y962" s="190" t="str">
        <f t="shared" si="1128"/>
        <v>Y$18</v>
      </c>
      <c r="Z962" s="190" t="str">
        <f t="shared" si="1128"/>
        <v>Z$18</v>
      </c>
      <c r="AA962" s="190" t="str">
        <f t="shared" si="1128"/>
        <v>AA$18</v>
      </c>
      <c r="AB962" s="190" t="str">
        <f t="shared" si="1128"/>
        <v>AB$18</v>
      </c>
      <c r="AC962" s="190" t="str">
        <f t="shared" si="1128"/>
        <v>AC$18</v>
      </c>
      <c r="AD962" s="190" t="str">
        <f t="shared" si="1128"/>
        <v>AD$18</v>
      </c>
      <c r="AE962" s="190" t="str">
        <f t="shared" si="1128"/>
        <v>AE$18</v>
      </c>
      <c r="AF962" s="190" t="str">
        <f t="shared" si="1128"/>
        <v>AF$18</v>
      </c>
      <c r="AG962" s="190" t="str">
        <f t="shared" si="1128"/>
        <v>AG$18</v>
      </c>
      <c r="AH962" s="190" t="str">
        <f t="shared" si="1128"/>
        <v>AH$18</v>
      </c>
      <c r="AI962" s="190" t="str">
        <f t="shared" si="1128"/>
        <v>AI$18</v>
      </c>
      <c r="AJ962" s="190" t="str">
        <f t="shared" si="1128"/>
        <v>AJ$18</v>
      </c>
      <c r="AK962" s="190" t="str">
        <f t="shared" si="1128"/>
        <v>AK$18</v>
      </c>
      <c r="AL962" s="190" t="str">
        <f t="shared" si="1128"/>
        <v>AL$18</v>
      </c>
      <c r="AM962" s="190" t="str">
        <f t="shared" si="1128"/>
        <v>AM$18</v>
      </c>
      <c r="AN962" s="190" t="str">
        <f t="shared" si="1128"/>
        <v>AN$18</v>
      </c>
      <c r="AO962" s="190" t="str">
        <f t="shared" si="1128"/>
        <v>AO$18</v>
      </c>
      <c r="AP962" s="190" t="str">
        <f t="shared" si="1128"/>
        <v>AP$18</v>
      </c>
      <c r="AQ962" s="190" t="str">
        <f t="shared" si="1128"/>
        <v>AQ$18</v>
      </c>
      <c r="AR962" s="190" t="str">
        <f t="shared" si="1128"/>
        <v>AR$18</v>
      </c>
      <c r="AS962" s="190" t="str">
        <f t="shared" si="1128"/>
        <v>AS$18</v>
      </c>
      <c r="AT962" s="190" t="str">
        <f t="shared" si="1128"/>
        <v>AT$18</v>
      </c>
      <c r="AU962" s="190" t="str">
        <f t="shared" si="1128"/>
        <v>AU$18</v>
      </c>
      <c r="AV962" s="190" t="str">
        <f t="shared" si="1128"/>
        <v>AV$18</v>
      </c>
      <c r="AW962" s="190" t="str">
        <f t="shared" si="1128"/>
        <v>AW$18</v>
      </c>
      <c r="AX962" s="190" t="str">
        <f t="shared" si="1128"/>
        <v>AX$18</v>
      </c>
      <c r="AY962" s="190" t="str">
        <f t="shared" ref="AY962:CD962" si="1129">AY$22</f>
        <v>AY$18</v>
      </c>
      <c r="AZ962" s="190" t="str">
        <f t="shared" si="1129"/>
        <v>AZ$18</v>
      </c>
      <c r="BA962" s="190" t="str">
        <f t="shared" si="1129"/>
        <v>BA$18</v>
      </c>
      <c r="BB962" s="190" t="str">
        <f t="shared" si="1129"/>
        <v>BB$18</v>
      </c>
      <c r="BC962" s="190" t="str">
        <f t="shared" si="1129"/>
        <v>BC$18</v>
      </c>
      <c r="BD962" s="190" t="str">
        <f t="shared" si="1129"/>
        <v>BD$18</v>
      </c>
      <c r="BE962" s="190" t="str">
        <f t="shared" si="1129"/>
        <v>BE$18</v>
      </c>
      <c r="BF962" s="190" t="str">
        <f t="shared" si="1129"/>
        <v>BF$18</v>
      </c>
      <c r="BG962" s="190" t="str">
        <f t="shared" si="1129"/>
        <v>BG$18</v>
      </c>
      <c r="BH962" s="190" t="str">
        <f t="shared" si="1129"/>
        <v>BH$18</v>
      </c>
      <c r="BI962" s="190" t="str">
        <f t="shared" si="1129"/>
        <v>BI$18</v>
      </c>
      <c r="BJ962" s="190" t="str">
        <f t="shared" si="1129"/>
        <v>BJ$18</v>
      </c>
      <c r="BK962" s="190" t="str">
        <f t="shared" si="1129"/>
        <v>BK$18</v>
      </c>
      <c r="BL962" s="190" t="str">
        <f t="shared" si="1129"/>
        <v>BL$18</v>
      </c>
      <c r="BM962" s="190" t="str">
        <f t="shared" si="1129"/>
        <v>BM$18</v>
      </c>
      <c r="BN962" s="190" t="str">
        <f t="shared" si="1129"/>
        <v>BN$18</v>
      </c>
      <c r="BO962" s="190" t="str">
        <f t="shared" si="1129"/>
        <v>BO$18</v>
      </c>
      <c r="BP962" s="190" t="str">
        <f t="shared" si="1129"/>
        <v>BP$18</v>
      </c>
      <c r="BQ962" s="190" t="str">
        <f t="shared" si="1129"/>
        <v>BQ$18</v>
      </c>
      <c r="BR962" s="190" t="str">
        <f t="shared" si="1129"/>
        <v>BR$18</v>
      </c>
      <c r="BS962" s="190" t="str">
        <f t="shared" si="1129"/>
        <v>BS$18</v>
      </c>
      <c r="BT962" s="190" t="str">
        <f t="shared" si="1129"/>
        <v>BT$18</v>
      </c>
      <c r="BU962" s="190" t="str">
        <f t="shared" si="1129"/>
        <v>BU$18</v>
      </c>
      <c r="BV962" s="190" t="str">
        <f t="shared" si="1129"/>
        <v>BV$18</v>
      </c>
      <c r="BW962" s="190" t="str">
        <f t="shared" si="1129"/>
        <v>BW$18</v>
      </c>
      <c r="BX962" s="190" t="str">
        <f t="shared" si="1129"/>
        <v>BX$18</v>
      </c>
      <c r="BY962" s="190" t="str">
        <f t="shared" si="1129"/>
        <v>BY$18</v>
      </c>
      <c r="BZ962" s="190" t="str">
        <f t="shared" si="1129"/>
        <v>BZ$18</v>
      </c>
      <c r="CA962" s="190" t="str">
        <f t="shared" si="1129"/>
        <v>CA$18</v>
      </c>
      <c r="CB962" s="190" t="str">
        <f t="shared" si="1129"/>
        <v>CB$18</v>
      </c>
      <c r="CC962" s="190" t="str">
        <f t="shared" si="1129"/>
        <v>CC$18</v>
      </c>
      <c r="CD962" s="190" t="str">
        <f t="shared" si="1129"/>
        <v>CD$18</v>
      </c>
      <c r="CE962" s="190" t="str">
        <f t="shared" ref="CE962:CL962" si="1130">CE$22</f>
        <v>CE$18</v>
      </c>
      <c r="CF962" s="190" t="str">
        <f t="shared" si="1130"/>
        <v>CF$18</v>
      </c>
      <c r="CG962" s="190" t="str">
        <f t="shared" si="1130"/>
        <v>CG$18</v>
      </c>
      <c r="CH962" s="190" t="str">
        <f t="shared" si="1130"/>
        <v>CH$18</v>
      </c>
      <c r="CI962" s="190" t="str">
        <f t="shared" si="1130"/>
        <v>CI$18</v>
      </c>
      <c r="CJ962" s="190" t="str">
        <f t="shared" si="1130"/>
        <v>CJ$18</v>
      </c>
      <c r="CK962" s="190" t="str">
        <f t="shared" si="1130"/>
        <v>CK$18</v>
      </c>
      <c r="CL962" s="190" t="str">
        <f t="shared" si="1130"/>
        <v>CL$18</v>
      </c>
      <c r="CN962" s="201"/>
      <c r="CO962" s="190" t="str">
        <f t="shared" ref="CO962:DL962" si="1131">CO$22</f>
        <v>CO$18</v>
      </c>
      <c r="CP962" s="190" t="str">
        <f t="shared" si="1131"/>
        <v>CP$18</v>
      </c>
      <c r="CQ962" s="190" t="str">
        <f t="shared" si="1131"/>
        <v>CQ$18</v>
      </c>
      <c r="CR962" s="190" t="str">
        <f t="shared" si="1131"/>
        <v>CR$18</v>
      </c>
      <c r="CS962" s="190" t="str">
        <f t="shared" si="1131"/>
        <v>CS$18</v>
      </c>
      <c r="CT962" s="190" t="str">
        <f t="shared" si="1131"/>
        <v>CT$18</v>
      </c>
      <c r="CU962" s="190" t="str">
        <f t="shared" si="1131"/>
        <v>CU$18</v>
      </c>
      <c r="CV962" s="190" t="str">
        <f t="shared" si="1131"/>
        <v>CV$18</v>
      </c>
      <c r="CW962" s="190" t="str">
        <f t="shared" si="1131"/>
        <v>CW$18</v>
      </c>
      <c r="CX962" s="190" t="str">
        <f t="shared" si="1131"/>
        <v>CX$18</v>
      </c>
      <c r="CY962" s="190" t="str">
        <f t="shared" si="1131"/>
        <v>CY$18</v>
      </c>
      <c r="CZ962" s="190" t="str">
        <f t="shared" si="1131"/>
        <v>CZ$18</v>
      </c>
      <c r="DA962" s="190" t="str">
        <f t="shared" si="1131"/>
        <v>DA$18</v>
      </c>
      <c r="DB962" s="190" t="str">
        <f t="shared" si="1131"/>
        <v>DB$18</v>
      </c>
      <c r="DC962" s="190" t="str">
        <f t="shared" si="1131"/>
        <v>DC$18</v>
      </c>
      <c r="DD962" s="190" t="str">
        <f t="shared" si="1131"/>
        <v>DD$18</v>
      </c>
      <c r="DE962" s="190" t="str">
        <f t="shared" si="1131"/>
        <v>DE$18</v>
      </c>
      <c r="DF962" s="190" t="str">
        <f t="shared" si="1131"/>
        <v>DF$18</v>
      </c>
      <c r="DG962" s="190" t="str">
        <f t="shared" si="1131"/>
        <v>DG$18</v>
      </c>
      <c r="DH962" s="190" t="str">
        <f t="shared" si="1131"/>
        <v>DH$18</v>
      </c>
      <c r="DI962" s="190" t="str">
        <f t="shared" si="1131"/>
        <v>DI$18</v>
      </c>
      <c r="DJ962" s="190" t="str">
        <f t="shared" si="1131"/>
        <v>DJ$18</v>
      </c>
      <c r="DK962" s="190" t="str">
        <f t="shared" si="1131"/>
        <v>DK$18</v>
      </c>
      <c r="DL962" s="190" t="str">
        <f t="shared" si="1131"/>
        <v>DL$18</v>
      </c>
    </row>
    <row r="963" spans="1:116" x14ac:dyDescent="0.35">
      <c r="A963" s="174"/>
      <c r="E963" s="8"/>
      <c r="G963" s="175" t="s">
        <v>505</v>
      </c>
      <c r="H963" s="200"/>
      <c r="I963" s="201"/>
      <c r="J963" s="201"/>
      <c r="K963" s="202"/>
      <c r="L963" s="202"/>
      <c r="M963" s="202"/>
      <c r="N963" s="202"/>
      <c r="O963" s="202"/>
      <c r="P963" s="202"/>
      <c r="R963" s="202"/>
      <c r="S963" s="190" t="str">
        <f t="shared" ref="S963:AX963" si="1132">S$23</f>
        <v>S$19</v>
      </c>
      <c r="T963" s="190" t="str">
        <f t="shared" si="1132"/>
        <v>T$19</v>
      </c>
      <c r="U963" s="190" t="str">
        <f t="shared" si="1132"/>
        <v>U$19</v>
      </c>
      <c r="V963" s="190" t="str">
        <f t="shared" si="1132"/>
        <v>V$19</v>
      </c>
      <c r="W963" s="190" t="str">
        <f t="shared" si="1132"/>
        <v>W$19</v>
      </c>
      <c r="X963" s="190" t="str">
        <f t="shared" si="1132"/>
        <v>X$19</v>
      </c>
      <c r="Y963" s="190" t="str">
        <f t="shared" si="1132"/>
        <v>Y$19</v>
      </c>
      <c r="Z963" s="190" t="str">
        <f t="shared" si="1132"/>
        <v>Z$19</v>
      </c>
      <c r="AA963" s="190" t="str">
        <f t="shared" si="1132"/>
        <v>AA$19</v>
      </c>
      <c r="AB963" s="190" t="str">
        <f t="shared" si="1132"/>
        <v>AB$19</v>
      </c>
      <c r="AC963" s="190" t="str">
        <f t="shared" si="1132"/>
        <v>AC$19</v>
      </c>
      <c r="AD963" s="190" t="str">
        <f t="shared" si="1132"/>
        <v>AD$19</v>
      </c>
      <c r="AE963" s="190" t="str">
        <f t="shared" si="1132"/>
        <v>AE$19</v>
      </c>
      <c r="AF963" s="190" t="str">
        <f t="shared" si="1132"/>
        <v>AF$19</v>
      </c>
      <c r="AG963" s="190" t="str">
        <f t="shared" si="1132"/>
        <v>AG$19</v>
      </c>
      <c r="AH963" s="190" t="str">
        <f t="shared" si="1132"/>
        <v>AH$19</v>
      </c>
      <c r="AI963" s="190" t="str">
        <f t="shared" si="1132"/>
        <v>AI$19</v>
      </c>
      <c r="AJ963" s="190" t="str">
        <f t="shared" si="1132"/>
        <v>AJ$19</v>
      </c>
      <c r="AK963" s="190" t="str">
        <f t="shared" si="1132"/>
        <v>AK$19</v>
      </c>
      <c r="AL963" s="190" t="str">
        <f t="shared" si="1132"/>
        <v>AL$19</v>
      </c>
      <c r="AM963" s="190" t="str">
        <f t="shared" si="1132"/>
        <v>AM$19</v>
      </c>
      <c r="AN963" s="190" t="str">
        <f t="shared" si="1132"/>
        <v>AN$19</v>
      </c>
      <c r="AO963" s="190" t="str">
        <f t="shared" si="1132"/>
        <v>AO$19</v>
      </c>
      <c r="AP963" s="190" t="str">
        <f t="shared" si="1132"/>
        <v>AP$19</v>
      </c>
      <c r="AQ963" s="190" t="str">
        <f t="shared" si="1132"/>
        <v>AQ$19</v>
      </c>
      <c r="AR963" s="190" t="str">
        <f t="shared" si="1132"/>
        <v>AR$19</v>
      </c>
      <c r="AS963" s="190" t="str">
        <f t="shared" si="1132"/>
        <v>AS$19</v>
      </c>
      <c r="AT963" s="190" t="str">
        <f t="shared" si="1132"/>
        <v>AT$19</v>
      </c>
      <c r="AU963" s="190" t="str">
        <f t="shared" si="1132"/>
        <v>AU$19</v>
      </c>
      <c r="AV963" s="190" t="str">
        <f t="shared" si="1132"/>
        <v>AV$19</v>
      </c>
      <c r="AW963" s="190" t="str">
        <f t="shared" si="1132"/>
        <v>AW$19</v>
      </c>
      <c r="AX963" s="190" t="str">
        <f t="shared" si="1132"/>
        <v>AX$19</v>
      </c>
      <c r="AY963" s="190" t="str">
        <f t="shared" ref="AY963:CD963" si="1133">AY$23</f>
        <v>AY$19</v>
      </c>
      <c r="AZ963" s="190" t="str">
        <f t="shared" si="1133"/>
        <v>AZ$19</v>
      </c>
      <c r="BA963" s="190" t="str">
        <f t="shared" si="1133"/>
        <v>BA$19</v>
      </c>
      <c r="BB963" s="190" t="str">
        <f t="shared" si="1133"/>
        <v>BB$19</v>
      </c>
      <c r="BC963" s="190" t="str">
        <f t="shared" si="1133"/>
        <v>BC$19</v>
      </c>
      <c r="BD963" s="190" t="str">
        <f t="shared" si="1133"/>
        <v>BD$19</v>
      </c>
      <c r="BE963" s="190" t="str">
        <f t="shared" si="1133"/>
        <v>BE$19</v>
      </c>
      <c r="BF963" s="190" t="str">
        <f t="shared" si="1133"/>
        <v>BF$19</v>
      </c>
      <c r="BG963" s="190" t="str">
        <f t="shared" si="1133"/>
        <v>BG$19</v>
      </c>
      <c r="BH963" s="190" t="str">
        <f t="shared" si="1133"/>
        <v>BH$19</v>
      </c>
      <c r="BI963" s="190" t="str">
        <f t="shared" si="1133"/>
        <v>BI$19</v>
      </c>
      <c r="BJ963" s="190" t="str">
        <f t="shared" si="1133"/>
        <v>BJ$19</v>
      </c>
      <c r="BK963" s="190" t="str">
        <f t="shared" si="1133"/>
        <v>BK$19</v>
      </c>
      <c r="BL963" s="190" t="str">
        <f t="shared" si="1133"/>
        <v>BL$19</v>
      </c>
      <c r="BM963" s="190" t="str">
        <f t="shared" si="1133"/>
        <v>BM$19</v>
      </c>
      <c r="BN963" s="190" t="str">
        <f t="shared" si="1133"/>
        <v>BN$19</v>
      </c>
      <c r="BO963" s="190" t="str">
        <f t="shared" si="1133"/>
        <v>BO$19</v>
      </c>
      <c r="BP963" s="190" t="str">
        <f t="shared" si="1133"/>
        <v>BP$19</v>
      </c>
      <c r="BQ963" s="190" t="str">
        <f t="shared" si="1133"/>
        <v>BQ$19</v>
      </c>
      <c r="BR963" s="190" t="str">
        <f t="shared" si="1133"/>
        <v>BR$19</v>
      </c>
      <c r="BS963" s="190" t="str">
        <f t="shared" si="1133"/>
        <v>BS$19</v>
      </c>
      <c r="BT963" s="190" t="str">
        <f t="shared" si="1133"/>
        <v>BT$19</v>
      </c>
      <c r="BU963" s="190" t="str">
        <f t="shared" si="1133"/>
        <v>BU$19</v>
      </c>
      <c r="BV963" s="190" t="str">
        <f t="shared" si="1133"/>
        <v>BV$19</v>
      </c>
      <c r="BW963" s="190" t="str">
        <f t="shared" si="1133"/>
        <v>BW$19</v>
      </c>
      <c r="BX963" s="190" t="str">
        <f t="shared" si="1133"/>
        <v>BX$19</v>
      </c>
      <c r="BY963" s="190" t="str">
        <f t="shared" si="1133"/>
        <v>BY$19</v>
      </c>
      <c r="BZ963" s="190" t="str">
        <f t="shared" si="1133"/>
        <v>BZ$19</v>
      </c>
      <c r="CA963" s="190" t="str">
        <f t="shared" si="1133"/>
        <v>CA$19</v>
      </c>
      <c r="CB963" s="190" t="str">
        <f t="shared" si="1133"/>
        <v>CB$19</v>
      </c>
      <c r="CC963" s="190" t="str">
        <f t="shared" si="1133"/>
        <v>CC$19</v>
      </c>
      <c r="CD963" s="190" t="str">
        <f t="shared" si="1133"/>
        <v>CD$19</v>
      </c>
      <c r="CE963" s="190" t="str">
        <f t="shared" ref="CE963:CL963" si="1134">CE$23</f>
        <v>CE$19</v>
      </c>
      <c r="CF963" s="190" t="str">
        <f t="shared" si="1134"/>
        <v>CF$19</v>
      </c>
      <c r="CG963" s="190" t="str">
        <f t="shared" si="1134"/>
        <v>CG$19</v>
      </c>
      <c r="CH963" s="190" t="str">
        <f t="shared" si="1134"/>
        <v>CH$19</v>
      </c>
      <c r="CI963" s="190" t="str">
        <f t="shared" si="1134"/>
        <v>CI$19</v>
      </c>
      <c r="CJ963" s="190" t="str">
        <f t="shared" si="1134"/>
        <v>CJ$19</v>
      </c>
      <c r="CK963" s="190" t="str">
        <f t="shared" si="1134"/>
        <v>CK$19</v>
      </c>
      <c r="CL963" s="190" t="str">
        <f t="shared" si="1134"/>
        <v>CL$19</v>
      </c>
      <c r="CN963" s="201"/>
      <c r="CO963" s="190" t="str">
        <f t="shared" ref="CO963:DL963" si="1135">CO$23</f>
        <v>CO$19</v>
      </c>
      <c r="CP963" s="190" t="str">
        <f t="shared" si="1135"/>
        <v>CP$19</v>
      </c>
      <c r="CQ963" s="190" t="str">
        <f t="shared" si="1135"/>
        <v>CQ$19</v>
      </c>
      <c r="CR963" s="190" t="str">
        <f t="shared" si="1135"/>
        <v>CR$19</v>
      </c>
      <c r="CS963" s="190" t="str">
        <f t="shared" si="1135"/>
        <v>CS$19</v>
      </c>
      <c r="CT963" s="190" t="str">
        <f t="shared" si="1135"/>
        <v>CT$19</v>
      </c>
      <c r="CU963" s="190" t="str">
        <f t="shared" si="1135"/>
        <v>CU$19</v>
      </c>
      <c r="CV963" s="190" t="str">
        <f t="shared" si="1135"/>
        <v>CV$19</v>
      </c>
      <c r="CW963" s="190" t="str">
        <f t="shared" si="1135"/>
        <v>CW$19</v>
      </c>
      <c r="CX963" s="190" t="str">
        <f t="shared" si="1135"/>
        <v>CX$19</v>
      </c>
      <c r="CY963" s="190" t="str">
        <f t="shared" si="1135"/>
        <v>CY$19</v>
      </c>
      <c r="CZ963" s="190" t="str">
        <f t="shared" si="1135"/>
        <v>CZ$19</v>
      </c>
      <c r="DA963" s="190" t="str">
        <f t="shared" si="1135"/>
        <v>DA$19</v>
      </c>
      <c r="DB963" s="190" t="str">
        <f t="shared" si="1135"/>
        <v>DB$19</v>
      </c>
      <c r="DC963" s="190" t="str">
        <f t="shared" si="1135"/>
        <v>DC$19</v>
      </c>
      <c r="DD963" s="190" t="str">
        <f t="shared" si="1135"/>
        <v>DD$19</v>
      </c>
      <c r="DE963" s="190" t="str">
        <f t="shared" si="1135"/>
        <v>DE$19</v>
      </c>
      <c r="DF963" s="190" t="str">
        <f t="shared" si="1135"/>
        <v>DF$19</v>
      </c>
      <c r="DG963" s="190" t="str">
        <f t="shared" si="1135"/>
        <v>DG$19</v>
      </c>
      <c r="DH963" s="190" t="str">
        <f t="shared" si="1135"/>
        <v>DH$19</v>
      </c>
      <c r="DI963" s="190" t="str">
        <f t="shared" si="1135"/>
        <v>DI$19</v>
      </c>
      <c r="DJ963" s="190" t="str">
        <f t="shared" si="1135"/>
        <v>DJ$19</v>
      </c>
      <c r="DK963" s="190" t="str">
        <f t="shared" si="1135"/>
        <v>DK$19</v>
      </c>
      <c r="DL963" s="190" t="str">
        <f t="shared" si="1135"/>
        <v>DL$19</v>
      </c>
    </row>
    <row r="964" spans="1:116" x14ac:dyDescent="0.35">
      <c r="A964" s="142" t="s">
        <v>218</v>
      </c>
      <c r="B964" s="31" t="s">
        <v>81</v>
      </c>
      <c r="C964" s="31"/>
      <c r="D964" t="s">
        <v>764</v>
      </c>
      <c r="E964" s="8" t="str">
        <f t="shared" ref="E964:E978" si="1136">ROW()&amp;" "&amp;D964</f>
        <v>964 DCHC-S</v>
      </c>
      <c r="F964" t="s">
        <v>153</v>
      </c>
      <c r="G964" s="175" t="s">
        <v>463</v>
      </c>
      <c r="H964" s="142"/>
      <c r="I964" s="144"/>
      <c r="J964" s="144"/>
      <c r="K964" s="142"/>
      <c r="L964" s="142"/>
      <c r="M964" s="142"/>
      <c r="N964" s="142"/>
      <c r="O964" s="142"/>
      <c r="P964" s="142"/>
      <c r="R964" s="143"/>
      <c r="S964" s="143"/>
      <c r="T964" s="143"/>
      <c r="U964" s="143"/>
      <c r="V964" s="143"/>
      <c r="W964" s="143"/>
      <c r="X964" s="143"/>
      <c r="Y964" s="143"/>
      <c r="Z964" s="143"/>
      <c r="AA964" s="143"/>
      <c r="AB964" s="143"/>
      <c r="AC964" s="143"/>
      <c r="AD964" s="143"/>
      <c r="AE964" s="143"/>
      <c r="AF964" s="143"/>
      <c r="AG964" s="143"/>
      <c r="AH964" s="143"/>
      <c r="AI964" s="143"/>
      <c r="AJ964" s="143"/>
      <c r="AK964" s="143"/>
      <c r="AL964" s="143"/>
      <c r="AM964" s="143"/>
      <c r="AN964" s="143"/>
      <c r="AO964" s="143"/>
      <c r="AP964" s="143"/>
      <c r="AQ964" s="143"/>
      <c r="AR964" s="143"/>
      <c r="AS964" s="143"/>
      <c r="AT964" s="143"/>
      <c r="AU964" s="143"/>
      <c r="AV964" s="143"/>
      <c r="AW964" s="143"/>
      <c r="AX964" s="143"/>
      <c r="AY964" s="143"/>
      <c r="AZ964" s="143"/>
      <c r="BA964" s="143"/>
      <c r="BB964" s="143"/>
      <c r="BC964" s="143"/>
      <c r="BD964" s="143"/>
      <c r="BE964" s="143"/>
      <c r="BF964" s="143"/>
      <c r="BG964" s="143"/>
      <c r="BH964" s="143"/>
      <c r="BI964" s="143"/>
      <c r="BJ964" s="143"/>
      <c r="BK964" s="143"/>
      <c r="BL964" s="143"/>
      <c r="BM964" s="143"/>
      <c r="BN964" s="143"/>
      <c r="BO964" s="143"/>
      <c r="BP964" s="143"/>
      <c r="BQ964" s="143"/>
      <c r="BR964" s="143"/>
      <c r="BS964" s="143"/>
      <c r="BT964" s="143"/>
      <c r="BU964" s="143"/>
      <c r="BV964" s="143"/>
      <c r="BW964" s="143"/>
      <c r="BX964" s="143"/>
      <c r="BY964" s="143"/>
      <c r="BZ964" s="143"/>
      <c r="CA964" s="143"/>
      <c r="CB964" s="143"/>
      <c r="CC964" s="143"/>
      <c r="CD964" s="143"/>
      <c r="CE964" s="143"/>
      <c r="CF964" s="143"/>
      <c r="CG964" s="143"/>
      <c r="CH964" s="143"/>
      <c r="CI964" s="143"/>
      <c r="CJ964" s="143"/>
      <c r="CK964" s="143"/>
      <c r="CL964" s="143"/>
      <c r="CN964" s="144"/>
      <c r="CO964" s="143"/>
      <c r="CP964" s="143"/>
      <c r="CQ964" s="143"/>
      <c r="CR964" s="143"/>
      <c r="CS964" s="143"/>
      <c r="CT964" s="143"/>
      <c r="CU964" s="143"/>
      <c r="CV964" s="143"/>
      <c r="CW964" s="143"/>
      <c r="CX964" s="143"/>
      <c r="CY964" s="143"/>
      <c r="CZ964" s="143"/>
      <c r="DA964" s="143"/>
      <c r="DB964" s="143"/>
      <c r="DC964" s="143"/>
      <c r="DD964" s="143"/>
      <c r="DE964" s="143"/>
      <c r="DF964" s="143"/>
      <c r="DG964" s="143"/>
      <c r="DH964" s="143"/>
      <c r="DI964" s="143"/>
      <c r="DJ964" s="143"/>
      <c r="DK964" s="143"/>
      <c r="DL964" s="143"/>
    </row>
    <row r="965" spans="1:116" x14ac:dyDescent="0.35">
      <c r="A965" s="31"/>
      <c r="B965" t="str">
        <f>E965</f>
        <v>965 DCHC-S</v>
      </c>
      <c r="D965" t="s">
        <v>764</v>
      </c>
      <c r="E965" s="8" t="str">
        <f>ROW()&amp;" "&amp;D965</f>
        <v>965 DCHC-S</v>
      </c>
      <c r="G965" s="175" t="s">
        <v>464</v>
      </c>
      <c r="H965" s="31"/>
      <c r="I965" s="73"/>
      <c r="J965" s="73"/>
      <c r="K965" s="31"/>
      <c r="L965" s="31"/>
      <c r="M965" s="31"/>
      <c r="N965" s="31"/>
      <c r="O965" s="31"/>
      <c r="P965" s="31"/>
      <c r="R965" s="67"/>
      <c r="S965" s="67"/>
      <c r="T965" s="67"/>
      <c r="U965" s="67"/>
      <c r="V965" s="67"/>
      <c r="W965" s="67"/>
      <c r="X965" s="67"/>
      <c r="Y965" s="67"/>
      <c r="Z965" s="67"/>
      <c r="AA965" s="67"/>
      <c r="AB965" s="67"/>
      <c r="AC965" s="67"/>
      <c r="AD965" s="67"/>
      <c r="AE965" s="67"/>
      <c r="AF965" s="67"/>
      <c r="AG965" s="67"/>
      <c r="AH965" s="67"/>
      <c r="AI965" s="67"/>
      <c r="AJ965" s="67"/>
      <c r="AK965" s="67"/>
      <c r="AL965" s="67"/>
      <c r="AM965" s="67"/>
      <c r="AN965" s="67"/>
      <c r="AO965" s="67"/>
      <c r="AP965" s="67"/>
      <c r="AQ965" s="67"/>
      <c r="AR965" s="67"/>
      <c r="AS965" s="67"/>
      <c r="AT965" s="67"/>
      <c r="AU965" s="67"/>
      <c r="AV965" s="67"/>
      <c r="AW965" s="67"/>
      <c r="AX965" s="67"/>
      <c r="AY965" s="67"/>
      <c r="AZ965" s="67"/>
      <c r="BA965" s="67"/>
      <c r="BB965" s="67"/>
      <c r="BC965" s="67"/>
      <c r="BD965" s="67"/>
      <c r="BE965" s="67"/>
      <c r="BF965" s="67"/>
      <c r="BG965" s="67"/>
      <c r="BH965" s="67"/>
      <c r="BI965" s="67"/>
      <c r="BJ965" s="67"/>
      <c r="BK965" s="67"/>
      <c r="BL965" s="67"/>
      <c r="BM965" s="67"/>
      <c r="BN965" s="67"/>
      <c r="BO965" s="67"/>
      <c r="BP965" s="67"/>
      <c r="BQ965" s="67"/>
      <c r="BR965" s="67"/>
      <c r="BS965" s="67"/>
      <c r="BT965" s="67"/>
      <c r="BU965" s="67"/>
      <c r="BV965" s="67"/>
      <c r="BW965" s="67"/>
      <c r="BX965" s="67"/>
      <c r="BY965" s="67"/>
      <c r="BZ965" s="67"/>
      <c r="CA965" s="67"/>
      <c r="CB965" s="67"/>
      <c r="CC965" s="67"/>
      <c r="CD965" s="67"/>
      <c r="CE965" s="67"/>
      <c r="CF965" s="67"/>
      <c r="CG965" s="67"/>
      <c r="CH965" s="67"/>
      <c r="CI965" s="67"/>
      <c r="CJ965" s="67"/>
      <c r="CK965" s="67"/>
      <c r="CL965" s="67"/>
      <c r="CN965" s="73"/>
      <c r="CO965" s="67"/>
      <c r="CP965" s="67"/>
      <c r="CQ965" s="67"/>
      <c r="CR965" s="67"/>
      <c r="CS965" s="67"/>
      <c r="CT965" s="67"/>
      <c r="CU965" s="67"/>
      <c r="CV965" s="67"/>
      <c r="CW965" s="67"/>
      <c r="CX965" s="67"/>
      <c r="CY965" s="67"/>
      <c r="CZ965" s="67"/>
      <c r="DA965" s="67"/>
      <c r="DB965" s="67"/>
      <c r="DC965" s="67"/>
      <c r="DD965" s="67"/>
      <c r="DE965" s="67"/>
      <c r="DF965" s="67"/>
      <c r="DG965" s="67"/>
      <c r="DH965" s="67"/>
      <c r="DI965" s="67"/>
      <c r="DJ965" s="67"/>
      <c r="DK965" s="67"/>
      <c r="DL965" s="67"/>
    </row>
    <row r="966" spans="1:116" x14ac:dyDescent="0.35">
      <c r="B966" t="str">
        <f>E966</f>
        <v>966 DCHC-S</v>
      </c>
      <c r="D966" t="s">
        <v>764</v>
      </c>
      <c r="E966" s="8" t="str">
        <f t="shared" si="1136"/>
        <v>966 DCHC-S</v>
      </c>
      <c r="G966" s="143" t="s">
        <v>188</v>
      </c>
      <c r="H966" s="12"/>
      <c r="I966" s="60"/>
      <c r="J966" s="60"/>
      <c r="K966" s="18">
        <v>500000</v>
      </c>
      <c r="L966" s="18">
        <v>500000</v>
      </c>
      <c r="M966" s="18">
        <v>500000</v>
      </c>
      <c r="N966" s="18">
        <v>500000</v>
      </c>
      <c r="O966" s="18">
        <v>500000</v>
      </c>
      <c r="P966" s="18">
        <v>500000</v>
      </c>
      <c r="R966" s="19"/>
      <c r="S966" s="147" cm="1">
        <f t="array" ref="S966">INDEX($K:$P,ROW(),MATCH(S$3,$K$2:$P$2,0))/12</f>
        <v>41666.666666666664</v>
      </c>
      <c r="T966" s="147" cm="1">
        <f t="array" ref="T966">INDEX($K:$P,ROW(),MATCH(T$3,$K$2:$P$2,0))/12</f>
        <v>41666.666666666664</v>
      </c>
      <c r="U966" s="147" cm="1">
        <f t="array" ref="U966">INDEX($K:$P,ROW(),MATCH(U$3,$K$2:$P$2,0))/12</f>
        <v>41666.666666666664</v>
      </c>
      <c r="V966" s="147" cm="1">
        <f t="array" ref="V966">INDEX($K:$P,ROW(),MATCH(V$3,$K$2:$P$2,0))/12</f>
        <v>41666.666666666664</v>
      </c>
      <c r="W966" s="147" cm="1">
        <f t="array" ref="W966">INDEX($K:$P,ROW(),MATCH(W$3,$K$2:$P$2,0))/12</f>
        <v>41666.666666666664</v>
      </c>
      <c r="X966" s="147" cm="1">
        <f t="array" ref="X966">INDEX($K:$P,ROW(),MATCH(X$3,$K$2:$P$2,0))/12</f>
        <v>41666.666666666664</v>
      </c>
      <c r="Y966" s="147" cm="1">
        <f t="array" ref="Y966">INDEX($K:$P,ROW(),MATCH(Y$3,$K$2:$P$2,0))/12</f>
        <v>41666.666666666664</v>
      </c>
      <c r="Z966" s="147" cm="1">
        <f t="array" ref="Z966">INDEX($K:$P,ROW(),MATCH(Z$3,$K$2:$P$2,0))/12</f>
        <v>41666.666666666664</v>
      </c>
      <c r="AA966" s="147" cm="1">
        <f t="array" ref="AA966">INDEX($K:$P,ROW(),MATCH(AA$3,$K$2:$P$2,0))/12</f>
        <v>41666.666666666664</v>
      </c>
      <c r="AB966" s="147" cm="1">
        <f t="array" ref="AB966">INDEX($K:$P,ROW(),MATCH(AB$3,$K$2:$P$2,0))/12</f>
        <v>41666.666666666664</v>
      </c>
      <c r="AC966" s="147" cm="1">
        <f t="array" ref="AC966">INDEX($K:$P,ROW(),MATCH(AC$3,$K$2:$P$2,0))/12</f>
        <v>41666.666666666664</v>
      </c>
      <c r="AD966" s="147" cm="1">
        <f t="array" ref="AD966">INDEX($K:$P,ROW(),MATCH(AD$3,$K$2:$P$2,0))/12</f>
        <v>41666.666666666664</v>
      </c>
      <c r="AE966" s="147" cm="1">
        <f t="array" ref="AE966">INDEX($K:$P,ROW(),MATCH(AE$3,$K$2:$P$2,0))/12</f>
        <v>41666.666666666664</v>
      </c>
      <c r="AF966" s="147" cm="1">
        <f t="array" ref="AF966">INDEX($K:$P,ROW(),MATCH(AF$3,$K$2:$P$2,0))/12</f>
        <v>41666.666666666664</v>
      </c>
      <c r="AG966" s="147" cm="1">
        <f t="array" ref="AG966">INDEX($K:$P,ROW(),MATCH(AG$3,$K$2:$P$2,0))/12</f>
        <v>41666.666666666664</v>
      </c>
      <c r="AH966" s="147" cm="1">
        <f t="array" ref="AH966">INDEX($K:$P,ROW(),MATCH(AH$3,$K$2:$P$2,0))/12</f>
        <v>41666.666666666664</v>
      </c>
      <c r="AI966" s="147" cm="1">
        <f t="array" ref="AI966">INDEX($K:$P,ROW(),MATCH(AI$3,$K$2:$P$2,0))/12</f>
        <v>41666.666666666664</v>
      </c>
      <c r="AJ966" s="147" cm="1">
        <f t="array" ref="AJ966">INDEX($K:$P,ROW(),MATCH(AJ$3,$K$2:$P$2,0))/12</f>
        <v>41666.666666666664</v>
      </c>
      <c r="AK966" s="147" cm="1">
        <f t="array" ref="AK966">INDEX($K:$P,ROW(),MATCH(AK$3,$K$2:$P$2,0))/12</f>
        <v>41666.666666666664</v>
      </c>
      <c r="AL966" s="147" cm="1">
        <f t="array" ref="AL966">INDEX($K:$P,ROW(),MATCH(AL$3,$K$2:$P$2,0))/12</f>
        <v>41666.666666666664</v>
      </c>
      <c r="AM966" s="147" cm="1">
        <f t="array" ref="AM966">INDEX($K:$P,ROW(),MATCH(AM$3,$K$2:$P$2,0))/12</f>
        <v>41666.666666666664</v>
      </c>
      <c r="AN966" s="147" cm="1">
        <f t="array" ref="AN966">INDEX($K:$P,ROW(),MATCH(AN$3,$K$2:$P$2,0))/12</f>
        <v>41666.666666666664</v>
      </c>
      <c r="AO966" s="147" cm="1">
        <f t="array" ref="AO966">INDEX($K:$P,ROW(),MATCH(AO$3,$K$2:$P$2,0))/12</f>
        <v>41666.666666666664</v>
      </c>
      <c r="AP966" s="147" cm="1">
        <f t="array" ref="AP966">INDEX($K:$P,ROW(),MATCH(AP$3,$K$2:$P$2,0))/12</f>
        <v>41666.666666666664</v>
      </c>
      <c r="AQ966" s="147" cm="1">
        <f t="array" ref="AQ966">INDEX($K:$P,ROW(),MATCH(AQ$3,$K$2:$P$2,0))/12</f>
        <v>41666.666666666664</v>
      </c>
      <c r="AR966" s="147" cm="1">
        <f t="array" ref="AR966">INDEX($K:$P,ROW(),MATCH(AR$3,$K$2:$P$2,0))/12</f>
        <v>41666.666666666664</v>
      </c>
      <c r="AS966" s="147" cm="1">
        <f t="array" ref="AS966">INDEX($K:$P,ROW(),MATCH(AS$3,$K$2:$P$2,0))/12</f>
        <v>41666.666666666664</v>
      </c>
      <c r="AT966" s="147" cm="1">
        <f t="array" ref="AT966">INDEX($K:$P,ROW(),MATCH(AT$3,$K$2:$P$2,0))/12</f>
        <v>41666.666666666664</v>
      </c>
      <c r="AU966" s="147" cm="1">
        <f t="array" ref="AU966">INDEX($K:$P,ROW(),MATCH(AU$3,$K$2:$P$2,0))/12</f>
        <v>41666.666666666664</v>
      </c>
      <c r="AV966" s="147" cm="1">
        <f t="array" ref="AV966">INDEX($K:$P,ROW(),MATCH(AV$3,$K$2:$P$2,0))/12</f>
        <v>41666.666666666664</v>
      </c>
      <c r="AW966" s="147" cm="1">
        <f t="array" ref="AW966">INDEX($K:$P,ROW(),MATCH(AW$3,$K$2:$P$2,0))/12</f>
        <v>41666.666666666664</v>
      </c>
      <c r="AX966" s="147" cm="1">
        <f t="array" ref="AX966">INDEX($K:$P,ROW(),MATCH(AX$3,$K$2:$P$2,0))/12</f>
        <v>41666.666666666664</v>
      </c>
      <c r="AY966" s="147" cm="1">
        <f t="array" ref="AY966">INDEX($K:$P,ROW(),MATCH(AY$3,$K$2:$P$2,0))/12</f>
        <v>41666.666666666664</v>
      </c>
      <c r="AZ966" s="147" cm="1">
        <f t="array" ref="AZ966">INDEX($K:$P,ROW(),MATCH(AZ$3,$K$2:$P$2,0))/12</f>
        <v>41666.666666666664</v>
      </c>
      <c r="BA966" s="147" cm="1">
        <f t="array" ref="BA966">INDEX($K:$P,ROW(),MATCH(BA$3,$K$2:$P$2,0))/12</f>
        <v>41666.666666666664</v>
      </c>
      <c r="BB966" s="147" cm="1">
        <f t="array" ref="BB966">INDEX($K:$P,ROW(),MATCH(BB$3,$K$2:$P$2,0))/12</f>
        <v>41666.666666666664</v>
      </c>
      <c r="BC966" s="147" cm="1">
        <f t="array" ref="BC966">INDEX($K:$P,ROW(),MATCH(BC$3,$K$2:$P$2,0))/12</f>
        <v>41666.666666666664</v>
      </c>
      <c r="BD966" s="147" cm="1">
        <f t="array" ref="BD966">INDEX($K:$P,ROW(),MATCH(BD$3,$K$2:$P$2,0))/12</f>
        <v>41666.666666666664</v>
      </c>
      <c r="BE966" s="147" cm="1">
        <f t="array" ref="BE966">INDEX($K:$P,ROW(),MATCH(BE$3,$K$2:$P$2,0))/12</f>
        <v>41666.666666666664</v>
      </c>
      <c r="BF966" s="147" cm="1">
        <f t="array" ref="BF966">INDEX($K:$P,ROW(),MATCH(BF$3,$K$2:$P$2,0))/12</f>
        <v>41666.666666666664</v>
      </c>
      <c r="BG966" s="147" cm="1">
        <f t="array" ref="BG966">INDEX($K:$P,ROW(),MATCH(BG$3,$K$2:$P$2,0))/12</f>
        <v>41666.666666666664</v>
      </c>
      <c r="BH966" s="147" cm="1">
        <f t="array" ref="BH966">INDEX($K:$P,ROW(),MATCH(BH$3,$K$2:$P$2,0))/12</f>
        <v>41666.666666666664</v>
      </c>
      <c r="BI966" s="147" cm="1">
        <f t="array" ref="BI966">INDEX($K:$P,ROW(),MATCH(BI$3,$K$2:$P$2,0))/12</f>
        <v>41666.666666666664</v>
      </c>
      <c r="BJ966" s="147" cm="1">
        <f t="array" ref="BJ966">INDEX($K:$P,ROW(),MATCH(BJ$3,$K$2:$P$2,0))/12</f>
        <v>41666.666666666664</v>
      </c>
      <c r="BK966" s="147" cm="1">
        <f t="array" ref="BK966">INDEX($K:$P,ROW(),MATCH(BK$3,$K$2:$P$2,0))/12</f>
        <v>41666.666666666664</v>
      </c>
      <c r="BL966" s="147" cm="1">
        <f t="array" ref="BL966">INDEX($K:$P,ROW(),MATCH(BL$3,$K$2:$P$2,0))/12</f>
        <v>41666.666666666664</v>
      </c>
      <c r="BM966" s="147" cm="1">
        <f t="array" ref="BM966">INDEX($K:$P,ROW(),MATCH(BM$3,$K$2:$P$2,0))/12</f>
        <v>41666.666666666664</v>
      </c>
      <c r="BN966" s="147" cm="1">
        <f t="array" ref="BN966">INDEX($K:$P,ROW(),MATCH(BN$3,$K$2:$P$2,0))/12</f>
        <v>41666.666666666664</v>
      </c>
      <c r="BO966" s="147" cm="1">
        <f t="array" ref="BO966">INDEX($K:$P,ROW(),MATCH(BO$3,$K$2:$P$2,0))/12</f>
        <v>41666.666666666664</v>
      </c>
      <c r="BP966" s="147" cm="1">
        <f t="array" ref="BP966">INDEX($K:$P,ROW(),MATCH(BP$3,$K$2:$P$2,0))/12</f>
        <v>41666.666666666664</v>
      </c>
      <c r="BQ966" s="147" cm="1">
        <f t="array" ref="BQ966">INDEX($K:$P,ROW(),MATCH(BQ$3,$K$2:$P$2,0))/12</f>
        <v>41666.666666666664</v>
      </c>
      <c r="BR966" s="147" cm="1">
        <f t="array" ref="BR966">INDEX($K:$P,ROW(),MATCH(BR$3,$K$2:$P$2,0))/12</f>
        <v>41666.666666666664</v>
      </c>
      <c r="BS966" s="147" cm="1">
        <f t="array" ref="BS966">INDEX($K:$P,ROW(),MATCH(BS$3,$K$2:$P$2,0))/12</f>
        <v>41666.666666666664</v>
      </c>
      <c r="BT966" s="147" cm="1">
        <f t="array" ref="BT966">INDEX($K:$P,ROW(),MATCH(BT$3,$K$2:$P$2,0))/12</f>
        <v>41666.666666666664</v>
      </c>
      <c r="BU966" s="147" cm="1">
        <f t="array" ref="BU966">INDEX($K:$P,ROW(),MATCH(BU$3,$K$2:$P$2,0))/12</f>
        <v>41666.666666666664</v>
      </c>
      <c r="BV966" s="147" cm="1">
        <f t="array" ref="BV966">INDEX($K:$P,ROW(),MATCH(BV$3,$K$2:$P$2,0))/12</f>
        <v>41666.666666666664</v>
      </c>
      <c r="BW966" s="147" cm="1">
        <f t="array" ref="BW966">INDEX($K:$P,ROW(),MATCH(BW$3,$K$2:$P$2,0))/12</f>
        <v>41666.666666666664</v>
      </c>
      <c r="BX966" s="147" cm="1">
        <f t="array" ref="BX966">INDEX($K:$P,ROW(),MATCH(BX$3,$K$2:$P$2,0))/12</f>
        <v>41666.666666666664</v>
      </c>
      <c r="BY966" s="147" cm="1">
        <f t="array" ref="BY966">INDEX($K:$P,ROW(),MATCH(BY$3,$K$2:$P$2,0))/12</f>
        <v>41666.666666666664</v>
      </c>
      <c r="BZ966" s="147" cm="1">
        <f t="array" ref="BZ966">INDEX($K:$P,ROW(),MATCH(BZ$3,$K$2:$P$2,0))/12</f>
        <v>41666.666666666664</v>
      </c>
      <c r="CA966" s="147" cm="1">
        <f t="array" ref="CA966">INDEX($K:$P,ROW(),MATCH(CA$3,$K$2:$P$2,0))/12</f>
        <v>41666.666666666664</v>
      </c>
      <c r="CB966" s="147" cm="1">
        <f t="array" ref="CB966">INDEX($K:$P,ROW(),MATCH(CB$3,$K$2:$P$2,0))/12</f>
        <v>41666.666666666664</v>
      </c>
      <c r="CC966" s="147" cm="1">
        <f t="array" ref="CC966">INDEX($K:$P,ROW(),MATCH(CC$3,$K$2:$P$2,0))/12</f>
        <v>41666.666666666664</v>
      </c>
      <c r="CD966" s="147" cm="1">
        <f t="array" ref="CD966">INDEX($K:$P,ROW(),MATCH(CD$3,$K$2:$P$2,0))/12</f>
        <v>41666.666666666664</v>
      </c>
      <c r="CE966" s="147" cm="1">
        <f t="array" ref="CE966">INDEX($K:$P,ROW(),MATCH(CE$3,$K$2:$P$2,0))/12</f>
        <v>41666.666666666664</v>
      </c>
      <c r="CF966" s="147" cm="1">
        <f t="array" ref="CF966">INDEX($K:$P,ROW(),MATCH(CF$3,$K$2:$P$2,0))/12</f>
        <v>41666.666666666664</v>
      </c>
      <c r="CG966" s="147" cm="1">
        <f t="array" ref="CG966">INDEX($K:$P,ROW(),MATCH(CG$3,$K$2:$P$2,0))/12</f>
        <v>41666.666666666664</v>
      </c>
      <c r="CH966" s="147" cm="1">
        <f t="array" ref="CH966">INDEX($K:$P,ROW(),MATCH(CH$3,$K$2:$P$2,0))/12</f>
        <v>41666.666666666664</v>
      </c>
      <c r="CI966" s="147" cm="1">
        <f t="array" ref="CI966">INDEX($K:$P,ROW(),MATCH(CI$3,$K$2:$P$2,0))/12</f>
        <v>41666.666666666664</v>
      </c>
      <c r="CJ966" s="147" cm="1">
        <f t="array" ref="CJ966">INDEX($K:$P,ROW(),MATCH(CJ$3,$K$2:$P$2,0))/12</f>
        <v>41666.666666666664</v>
      </c>
      <c r="CK966" s="147" cm="1">
        <f t="array" ref="CK966">INDEX($K:$P,ROW(),MATCH(CK$3,$K$2:$P$2,0))/12</f>
        <v>41666.666666666664</v>
      </c>
      <c r="CL966" s="147" cm="1">
        <f t="array" ref="CL966">INDEX($K:$P,ROW(),MATCH(CL$3,$K$2:$P$2,0))/12</f>
        <v>41666.666666666664</v>
      </c>
      <c r="CN966" s="60"/>
      <c r="CO966" s="147" t="e" cm="1">
        <f t="array" ref="CO966">INDEX($K:$P,ROW(),MATCH(CO$3,$K$2:$P$2,0))/CO$5</f>
        <v>#N/A</v>
      </c>
      <c r="CP966" s="147" t="e" cm="1">
        <f t="array" ref="CP966">INDEX($K:$P,ROW(),MATCH(CP$3,$K$2:$P$2,0))/CP$5</f>
        <v>#N/A</v>
      </c>
      <c r="CQ966" s="147" t="e" cm="1">
        <f t="array" ref="CQ966">INDEX($K:$P,ROW(),MATCH(CQ$3,$K$2:$P$2,0))/CQ$5</f>
        <v>#N/A</v>
      </c>
      <c r="CR966" s="147" t="e" cm="1">
        <f t="array" ref="CR966">INDEX($K:$P,ROW(),MATCH(CR$3,$K$2:$P$2,0))/CR$5</f>
        <v>#N/A</v>
      </c>
      <c r="CS966" s="147" t="e" cm="1">
        <f t="array" ref="CS966">INDEX($K:$P,ROW(),MATCH(CS$3,$K$2:$P$2,0))/CS$5</f>
        <v>#N/A</v>
      </c>
      <c r="CT966" s="147" t="e" cm="1">
        <f t="array" ref="CT966">INDEX($K:$P,ROW(),MATCH(CT$3,$K$2:$P$2,0))/CT$5</f>
        <v>#N/A</v>
      </c>
      <c r="CU966" s="147" t="e" cm="1">
        <f t="array" ref="CU966">INDEX($K:$P,ROW(),MATCH(CU$3,$K$2:$P$2,0))/CU$5</f>
        <v>#N/A</v>
      </c>
      <c r="CV966" s="147" t="e" cm="1">
        <f t="array" ref="CV966">INDEX($K:$P,ROW(),MATCH(CV$3,$K$2:$P$2,0))/CV$5</f>
        <v>#N/A</v>
      </c>
      <c r="CW966" s="147" t="e" cm="1">
        <f t="array" ref="CW966">INDEX($K:$P,ROW(),MATCH(CW$3,$K$2:$P$2,0))/CW$5</f>
        <v>#N/A</v>
      </c>
      <c r="CX966" s="147" t="e" cm="1">
        <f t="array" ref="CX966">INDEX($K:$P,ROW(),MATCH(CX$3,$K$2:$P$2,0))/CX$5</f>
        <v>#N/A</v>
      </c>
      <c r="CY966" s="147" t="e" cm="1">
        <f t="array" ref="CY966">INDEX($K:$P,ROW(),MATCH(CY$3,$K$2:$P$2,0))/CL$5</f>
        <v>#N/A</v>
      </c>
      <c r="CZ966" s="147" t="e" cm="1">
        <f t="array" ref="CZ966">INDEX($K:$P,ROW(),MATCH(CZ$3,$K$2:$P$2,0))/CZ$5</f>
        <v>#N/A</v>
      </c>
      <c r="DA966" s="147" t="e" cm="1">
        <f t="array" ref="DA966">INDEX($K:$P,ROW(),MATCH(DA$3,$K$2:$P$2,0))/DA$5</f>
        <v>#N/A</v>
      </c>
      <c r="DB966" s="147" t="e" cm="1">
        <f t="array" ref="DB966">INDEX($K:$P,ROW(),MATCH(DB$3,$K$2:$P$2,0))/DB$5</f>
        <v>#N/A</v>
      </c>
      <c r="DC966" s="147" t="e" cm="1">
        <f t="array" ref="DC966">INDEX($K:$P,ROW(),MATCH(DC$3,$K$2:$P$2,0))/DC$5</f>
        <v>#N/A</v>
      </c>
      <c r="DD966" s="147" t="e" cm="1">
        <f t="array" ref="DD966">INDEX($K:$P,ROW(),MATCH(DD$3,$K$2:$P$2,0))/DD$5</f>
        <v>#N/A</v>
      </c>
      <c r="DE966" s="147" t="e" cm="1">
        <f t="array" ref="DE966">INDEX($K:$P,ROW(),MATCH(DE$3,$K$2:$P$2,0))/DE$5</f>
        <v>#N/A</v>
      </c>
      <c r="DF966" s="147" t="e" cm="1">
        <f t="array" ref="DF966">INDEX($K:$P,ROW(),MATCH(DF$3,$K$2:$P$2,0))/DF$5</f>
        <v>#N/A</v>
      </c>
      <c r="DG966" s="147" t="e" cm="1">
        <f t="array" ref="DG966">INDEX($K:$P,ROW(),MATCH(DG$3,$K$2:$P$2,0))/DG$5</f>
        <v>#N/A</v>
      </c>
      <c r="DH966" s="147" t="e" cm="1">
        <f t="array" ref="DH966">INDEX($K:$P,ROW(),MATCH(DH$3,$K$2:$P$2,0))/DH$5</f>
        <v>#N/A</v>
      </c>
      <c r="DI966" s="147" t="e" cm="1">
        <f t="array" ref="DI966">INDEX($K:$P,ROW(),MATCH(DI$3,$K$2:$P$2,0))/DI$5</f>
        <v>#N/A</v>
      </c>
      <c r="DJ966" s="147" t="e" cm="1">
        <f t="array" ref="DJ966">INDEX($K:$P,ROW(),MATCH(DJ$3,$K$2:$P$2,0))/DJ$5</f>
        <v>#N/A</v>
      </c>
      <c r="DK966" s="147" t="e" cm="1">
        <f t="array" ref="DK966">INDEX($K:$P,ROW(),MATCH(DK$3,$K$2:$P$2,0))/DK$5</f>
        <v>#N/A</v>
      </c>
      <c r="DL966" s="147" t="e" cm="1">
        <f t="array" ref="DL966">INDEX($K:$P,ROW(),MATCH(DL$3,$K$2:$P$2,0))/DL$5</f>
        <v>#N/A</v>
      </c>
    </row>
    <row r="967" spans="1:116" x14ac:dyDescent="0.35">
      <c r="C967" t="s">
        <v>80</v>
      </c>
      <c r="D967" t="s">
        <v>764</v>
      </c>
      <c r="E967" s="8" t="str">
        <f t="shared" si="1136"/>
        <v>967 DCHC-S</v>
      </c>
      <c r="G967" s="95" t="str">
        <f>G971&amp;":"</f>
        <v>Expense - Headcount - revenue driven:</v>
      </c>
      <c r="H967" s="12"/>
      <c r="I967" s="60"/>
      <c r="J967" s="60"/>
      <c r="K967" s="34">
        <f t="shared" ref="K967:P967" ca="1" si="1137">SUMIF($4:$4,K$2,967:967)</f>
        <v>1</v>
      </c>
      <c r="L967" s="34">
        <f t="shared" ca="1" si="1137"/>
        <v>1</v>
      </c>
      <c r="M967" s="34">
        <f t="shared" ca="1" si="1137"/>
        <v>1</v>
      </c>
      <c r="N967" s="34">
        <f t="shared" ca="1" si="1137"/>
        <v>1</v>
      </c>
      <c r="O967" s="34">
        <f t="shared" ca="1" si="1137"/>
        <v>1</v>
      </c>
      <c r="P967" s="34">
        <f t="shared" ca="1" si="1137"/>
        <v>1</v>
      </c>
      <c r="R967" s="15"/>
      <c r="S967" s="76" cm="1">
        <f t="array" aca="1" ref="S967" ca="1">ROUNDUP(INDIRECT(S958)/S966,0)</f>
        <v>1</v>
      </c>
      <c r="T967" s="76" cm="1">
        <f t="array" aca="1" ref="T967" ca="1">ROUNDUP(INDIRECT(T958)/T966,0)</f>
        <v>1</v>
      </c>
      <c r="U967" s="76" cm="1">
        <f t="array" aca="1" ref="U967" ca="1">ROUNDUP(INDIRECT(U958)/U966,0)</f>
        <v>1</v>
      </c>
      <c r="V967" s="76" cm="1">
        <f t="array" aca="1" ref="V967" ca="1">ROUNDUP(INDIRECT(V958)/V966,0)</f>
        <v>1</v>
      </c>
      <c r="W967" s="76" cm="1">
        <f t="array" aca="1" ref="W967" ca="1">ROUNDUP(INDIRECT(W958)/W966,0)</f>
        <v>1</v>
      </c>
      <c r="X967" s="76" cm="1">
        <f t="array" aca="1" ref="X967" ca="1">ROUNDUP(INDIRECT(X958)/X966,0)</f>
        <v>1</v>
      </c>
      <c r="Y967" s="76" cm="1">
        <f t="array" aca="1" ref="Y967" ca="1">ROUNDUP(INDIRECT(Y958)/Y966,0)</f>
        <v>1</v>
      </c>
      <c r="Z967" s="76" cm="1">
        <f t="array" aca="1" ref="Z967" ca="1">ROUNDUP(INDIRECT(Z958)/Z966,0)</f>
        <v>1</v>
      </c>
      <c r="AA967" s="76" cm="1">
        <f t="array" aca="1" ref="AA967" ca="1">ROUNDUP(INDIRECT(AA958)/AA966,0)</f>
        <v>1</v>
      </c>
      <c r="AB967" s="76" cm="1">
        <f t="array" aca="1" ref="AB967" ca="1">ROUNDUP(INDIRECT(AB958)/AB966,0)</f>
        <v>1</v>
      </c>
      <c r="AC967" s="76" cm="1">
        <f t="array" aca="1" ref="AC967" ca="1">ROUNDUP(INDIRECT(AC958)/AC966,0)</f>
        <v>1</v>
      </c>
      <c r="AD967" s="76" cm="1">
        <f t="array" aca="1" ref="AD967" ca="1">ROUNDUP(INDIRECT(AD958)/AD966,0)</f>
        <v>1</v>
      </c>
      <c r="AE967" s="76" cm="1">
        <f t="array" aca="1" ref="AE967" ca="1">ROUNDUP(INDIRECT(AE958)/AE966,0)</f>
        <v>1</v>
      </c>
      <c r="AF967" s="76" cm="1">
        <f t="array" aca="1" ref="AF967" ca="1">ROUNDUP(INDIRECT(AF958)/AF966,0)</f>
        <v>1</v>
      </c>
      <c r="AG967" s="76" cm="1">
        <f t="array" aca="1" ref="AG967" ca="1">ROUNDUP(INDIRECT(AG958)/AG966,0)</f>
        <v>1</v>
      </c>
      <c r="AH967" s="76" cm="1">
        <f t="array" aca="1" ref="AH967" ca="1">ROUNDUP(INDIRECT(AH958)/AH966,0)</f>
        <v>1</v>
      </c>
      <c r="AI967" s="76" cm="1">
        <f t="array" aca="1" ref="AI967" ca="1">ROUNDUP(INDIRECT(AI958)/AI966,0)</f>
        <v>1</v>
      </c>
      <c r="AJ967" s="76" cm="1">
        <f t="array" aca="1" ref="AJ967" ca="1">ROUNDUP(INDIRECT(AJ958)/AJ966,0)</f>
        <v>1</v>
      </c>
      <c r="AK967" s="76" cm="1">
        <f t="array" aca="1" ref="AK967" ca="1">ROUNDUP(INDIRECT(AK958)/AK966,0)</f>
        <v>1</v>
      </c>
      <c r="AL967" s="76" cm="1">
        <f t="array" aca="1" ref="AL967" ca="1">ROUNDUP(INDIRECT(AL958)/AL966,0)</f>
        <v>1</v>
      </c>
      <c r="AM967" s="76" cm="1">
        <f t="array" aca="1" ref="AM967" ca="1">ROUNDUP(INDIRECT(AM958)/AM966,0)</f>
        <v>1</v>
      </c>
      <c r="AN967" s="76" cm="1">
        <f t="array" aca="1" ref="AN967" ca="1">ROUNDUP(INDIRECT(AN958)/AN966,0)</f>
        <v>1</v>
      </c>
      <c r="AO967" s="76" cm="1">
        <f t="array" aca="1" ref="AO967" ca="1">ROUNDUP(INDIRECT(AO958)/AO966,0)</f>
        <v>1</v>
      </c>
      <c r="AP967" s="76" cm="1">
        <f t="array" aca="1" ref="AP967" ca="1">ROUNDUP(INDIRECT(AP958)/AP966,0)</f>
        <v>1</v>
      </c>
      <c r="AQ967" s="76" cm="1">
        <f t="array" aca="1" ref="AQ967" ca="1">ROUNDUP(INDIRECT(AQ958)/AQ966,0)</f>
        <v>1</v>
      </c>
      <c r="AR967" s="76" cm="1">
        <f t="array" aca="1" ref="AR967" ca="1">ROUNDUP(INDIRECT(AR958)/AR966,0)</f>
        <v>1</v>
      </c>
      <c r="AS967" s="76" cm="1">
        <f t="array" aca="1" ref="AS967" ca="1">ROUNDUP(INDIRECT(AS958)/AS966,0)</f>
        <v>1</v>
      </c>
      <c r="AT967" s="76" cm="1">
        <f t="array" aca="1" ref="AT967" ca="1">ROUNDUP(INDIRECT(AT958)/AT966,0)</f>
        <v>1</v>
      </c>
      <c r="AU967" s="76" cm="1">
        <f t="array" aca="1" ref="AU967" ca="1">ROUNDUP(INDIRECT(AU958)/AU966,0)</f>
        <v>1</v>
      </c>
      <c r="AV967" s="76" cm="1">
        <f t="array" aca="1" ref="AV967" ca="1">ROUNDUP(INDIRECT(AV958)/AV966,0)</f>
        <v>1</v>
      </c>
      <c r="AW967" s="76" cm="1">
        <f t="array" aca="1" ref="AW967" ca="1">ROUNDUP(INDIRECT(AW958)/AW966,0)</f>
        <v>1</v>
      </c>
      <c r="AX967" s="76" cm="1">
        <f t="array" aca="1" ref="AX967" ca="1">ROUNDUP(INDIRECT(AX958)/AX966,0)</f>
        <v>1</v>
      </c>
      <c r="AY967" s="76" cm="1">
        <f t="array" aca="1" ref="AY967" ca="1">ROUNDUP(INDIRECT(AY958)/AY966,0)</f>
        <v>1</v>
      </c>
      <c r="AZ967" s="76" cm="1">
        <f t="array" aca="1" ref="AZ967" ca="1">ROUNDUP(INDIRECT(AZ958)/AZ966,0)</f>
        <v>1</v>
      </c>
      <c r="BA967" s="76" cm="1">
        <f t="array" aca="1" ref="BA967" ca="1">ROUNDUP(INDIRECT(BA958)/BA966,0)</f>
        <v>1</v>
      </c>
      <c r="BB967" s="76" cm="1">
        <f t="array" aca="1" ref="BB967" ca="1">ROUNDUP(INDIRECT(BB958)/BB966,0)</f>
        <v>1</v>
      </c>
      <c r="BC967" s="76" cm="1">
        <f t="array" aca="1" ref="BC967" ca="1">ROUNDUP(INDIRECT(BC958)/BC966,0)</f>
        <v>1</v>
      </c>
      <c r="BD967" s="76" cm="1">
        <f t="array" aca="1" ref="BD967" ca="1">ROUNDUP(INDIRECT(BD958)/BD966,0)</f>
        <v>1</v>
      </c>
      <c r="BE967" s="76" cm="1">
        <f t="array" aca="1" ref="BE967" ca="1">ROUNDUP(INDIRECT(BE958)/BE966,0)</f>
        <v>1</v>
      </c>
      <c r="BF967" s="76" cm="1">
        <f t="array" aca="1" ref="BF967" ca="1">ROUNDUP(INDIRECT(BF958)/BF966,0)</f>
        <v>1</v>
      </c>
      <c r="BG967" s="76" cm="1">
        <f t="array" aca="1" ref="BG967" ca="1">ROUNDUP(INDIRECT(BG958)/BG966,0)</f>
        <v>1</v>
      </c>
      <c r="BH967" s="76" cm="1">
        <f t="array" aca="1" ref="BH967" ca="1">ROUNDUP(INDIRECT(BH958)/BH966,0)</f>
        <v>1</v>
      </c>
      <c r="BI967" s="76" cm="1">
        <f t="array" aca="1" ref="BI967" ca="1">ROUNDUP(INDIRECT(BI958)/BI966,0)</f>
        <v>1</v>
      </c>
      <c r="BJ967" s="76" cm="1">
        <f t="array" aca="1" ref="BJ967" ca="1">ROUNDUP(INDIRECT(BJ958)/BJ966,0)</f>
        <v>1</v>
      </c>
      <c r="BK967" s="76" cm="1">
        <f t="array" aca="1" ref="BK967" ca="1">ROUNDUP(INDIRECT(BK958)/BK966,0)</f>
        <v>1</v>
      </c>
      <c r="BL967" s="76" cm="1">
        <f t="array" aca="1" ref="BL967" ca="1">ROUNDUP(INDIRECT(BL958)/BL966,0)</f>
        <v>1</v>
      </c>
      <c r="BM967" s="76" cm="1">
        <f t="array" aca="1" ref="BM967" ca="1">ROUNDUP(INDIRECT(BM958)/BM966,0)</f>
        <v>1</v>
      </c>
      <c r="BN967" s="76" cm="1">
        <f t="array" aca="1" ref="BN967" ca="1">ROUNDUP(INDIRECT(BN958)/BN966,0)</f>
        <v>1</v>
      </c>
      <c r="BO967" s="76" cm="1">
        <f t="array" aca="1" ref="BO967" ca="1">ROUNDUP(INDIRECT(BO958)/BO966,0)</f>
        <v>1</v>
      </c>
      <c r="BP967" s="76" cm="1">
        <f t="array" aca="1" ref="BP967" ca="1">ROUNDUP(INDIRECT(BP958)/BP966,0)</f>
        <v>1</v>
      </c>
      <c r="BQ967" s="76" cm="1">
        <f t="array" aca="1" ref="BQ967" ca="1">ROUNDUP(INDIRECT(BQ958)/BQ966,0)</f>
        <v>1</v>
      </c>
      <c r="BR967" s="76" cm="1">
        <f t="array" aca="1" ref="BR967" ca="1">ROUNDUP(INDIRECT(BR958)/BR966,0)</f>
        <v>1</v>
      </c>
      <c r="BS967" s="76" cm="1">
        <f t="array" aca="1" ref="BS967" ca="1">ROUNDUP(INDIRECT(BS958)/BS966,0)</f>
        <v>1</v>
      </c>
      <c r="BT967" s="76" cm="1">
        <f t="array" aca="1" ref="BT967" ca="1">ROUNDUP(INDIRECT(BT958)/BT966,0)</f>
        <v>1</v>
      </c>
      <c r="BU967" s="76" cm="1">
        <f t="array" aca="1" ref="BU967" ca="1">ROUNDUP(INDIRECT(BU958)/BU966,0)</f>
        <v>1</v>
      </c>
      <c r="BV967" s="76" cm="1">
        <f t="array" aca="1" ref="BV967" ca="1">ROUNDUP(INDIRECT(BV958)/BV966,0)</f>
        <v>1</v>
      </c>
      <c r="BW967" s="76" cm="1">
        <f t="array" aca="1" ref="BW967" ca="1">ROUNDUP(INDIRECT(BW958)/BW966,0)</f>
        <v>1</v>
      </c>
      <c r="BX967" s="76" cm="1">
        <f t="array" aca="1" ref="BX967" ca="1">ROUNDUP(INDIRECT(BX958)/BX966,0)</f>
        <v>1</v>
      </c>
      <c r="BY967" s="76" cm="1">
        <f t="array" aca="1" ref="BY967" ca="1">ROUNDUP(INDIRECT(BY958)/BY966,0)</f>
        <v>1</v>
      </c>
      <c r="BZ967" s="76" cm="1">
        <f t="array" aca="1" ref="BZ967" ca="1">ROUNDUP(INDIRECT(BZ958)/BZ966,0)</f>
        <v>1</v>
      </c>
      <c r="CA967" s="76" cm="1">
        <f t="array" aca="1" ref="CA967" ca="1">ROUNDUP(INDIRECT(CA958)/CA966,0)</f>
        <v>1</v>
      </c>
      <c r="CB967" s="76" cm="1">
        <f t="array" aca="1" ref="CB967" ca="1">ROUNDUP(INDIRECT(CB958)/CB966,0)</f>
        <v>1</v>
      </c>
      <c r="CC967" s="76" cm="1">
        <f t="array" aca="1" ref="CC967" ca="1">ROUNDUP(INDIRECT(CC958)/CC966,0)</f>
        <v>1</v>
      </c>
      <c r="CD967" s="76" cm="1">
        <f t="array" aca="1" ref="CD967" ca="1">ROUNDUP(INDIRECT(CD958)/CD966,0)</f>
        <v>1</v>
      </c>
      <c r="CE967" s="76" cm="1">
        <f t="array" aca="1" ref="CE967" ca="1">ROUNDUP(INDIRECT(CE958)/CE966,0)</f>
        <v>1</v>
      </c>
      <c r="CF967" s="76" cm="1">
        <f t="array" aca="1" ref="CF967" ca="1">ROUNDUP(INDIRECT(CF958)/CF966,0)</f>
        <v>1</v>
      </c>
      <c r="CG967" s="76" cm="1">
        <f t="array" aca="1" ref="CG967" ca="1">ROUNDUP(INDIRECT(CG958)/CG966,0)</f>
        <v>1</v>
      </c>
      <c r="CH967" s="76" cm="1">
        <f t="array" aca="1" ref="CH967" ca="1">ROUNDUP(INDIRECT(CH958)/CH966,0)</f>
        <v>1</v>
      </c>
      <c r="CI967" s="76" cm="1">
        <f t="array" aca="1" ref="CI967" ca="1">ROUNDUP(INDIRECT(CI958)/CI966,0)</f>
        <v>1</v>
      </c>
      <c r="CJ967" s="76" cm="1">
        <f t="array" aca="1" ref="CJ967" ca="1">ROUNDUP(INDIRECT(CJ958)/CJ966,0)</f>
        <v>1</v>
      </c>
      <c r="CK967" s="76" cm="1">
        <f t="array" aca="1" ref="CK967" ca="1">ROUNDUP(INDIRECT(CK958)/CK966,0)</f>
        <v>1</v>
      </c>
      <c r="CL967" s="76" cm="1">
        <f t="array" aca="1" ref="CL967" ca="1">ROUNDUP(INDIRECT(CL958)/CL966,0)</f>
        <v>1</v>
      </c>
      <c r="CN967" s="60"/>
      <c r="CO967" s="76" t="e" cm="1">
        <f t="array" aca="1" ref="CO967" ca="1">ROUNDUP(INDIRECT(CO958)/CO966,0)</f>
        <v>#N/A</v>
      </c>
      <c r="CP967" s="76" t="e" cm="1">
        <f t="array" aca="1" ref="CP967" ca="1">ROUNDUP(INDIRECT(CP958)/CP966,0)</f>
        <v>#N/A</v>
      </c>
      <c r="CQ967" s="76" t="e" cm="1">
        <f t="array" aca="1" ref="CQ967" ca="1">ROUNDUP(INDIRECT(CQ958)/CQ966,0)</f>
        <v>#N/A</v>
      </c>
      <c r="CR967" s="76" t="e" cm="1">
        <f t="array" aca="1" ref="CR967" ca="1">ROUNDUP(INDIRECT(CR958)/CR966,0)</f>
        <v>#N/A</v>
      </c>
      <c r="CS967" s="76" t="e" cm="1">
        <f t="array" aca="1" ref="CS967" ca="1">ROUNDUP(INDIRECT(CS958)/CS966,0)</f>
        <v>#N/A</v>
      </c>
      <c r="CT967" s="76" t="e" cm="1">
        <f t="array" aca="1" ref="CT967" ca="1">ROUNDUP(INDIRECT(CT958)/CT966,0)</f>
        <v>#N/A</v>
      </c>
      <c r="CU967" s="76" t="e" cm="1">
        <f t="array" aca="1" ref="CU967" ca="1">ROUNDUP(INDIRECT(CU958)/CU966,0)</f>
        <v>#N/A</v>
      </c>
      <c r="CV967" s="76" t="e" cm="1">
        <f t="array" aca="1" ref="CV967" ca="1">ROUNDUP(INDIRECT(CV958)/CV966,0)</f>
        <v>#N/A</v>
      </c>
      <c r="CW967" s="76" t="e" cm="1">
        <f t="array" aca="1" ref="CW967" ca="1">ROUNDUP(INDIRECT(CW958)/CW966,0)</f>
        <v>#N/A</v>
      </c>
      <c r="CX967" s="76" t="e" cm="1">
        <f t="array" aca="1" ref="CX967" ca="1">ROUNDUP(INDIRECT(CX958)/CX966,0)</f>
        <v>#N/A</v>
      </c>
      <c r="CY967" s="76" t="e" cm="1">
        <f t="array" aca="1" ref="CY967" ca="1">ROUNDUP(INDIRECT(CY958)/CY966,0)</f>
        <v>#N/A</v>
      </c>
      <c r="CZ967" s="76" t="e" cm="1">
        <f t="array" aca="1" ref="CZ967" ca="1">ROUNDUP(INDIRECT(CZ958)/CZ966,0)</f>
        <v>#N/A</v>
      </c>
      <c r="DA967" s="76" t="e" cm="1">
        <f t="array" aca="1" ref="DA967" ca="1">ROUNDUP(INDIRECT(DA958)/DA966,0)</f>
        <v>#N/A</v>
      </c>
      <c r="DB967" s="76" t="e" cm="1">
        <f t="array" aca="1" ref="DB967" ca="1">ROUNDUP(INDIRECT(DB958)/DB966,0)</f>
        <v>#N/A</v>
      </c>
      <c r="DC967" s="76" t="e" cm="1">
        <f t="array" aca="1" ref="DC967" ca="1">ROUNDUP(INDIRECT(DC958)/DC966,0)</f>
        <v>#N/A</v>
      </c>
      <c r="DD967" s="76" t="e" cm="1">
        <f t="array" aca="1" ref="DD967" ca="1">ROUNDUP(INDIRECT(DD958)/DD966,0)</f>
        <v>#N/A</v>
      </c>
      <c r="DE967" s="76" t="e" cm="1">
        <f t="array" aca="1" ref="DE967" ca="1">ROUNDUP(INDIRECT(DE958)/DE966,0)</f>
        <v>#N/A</v>
      </c>
      <c r="DF967" s="76" t="e" cm="1">
        <f t="array" aca="1" ref="DF967" ca="1">ROUNDUP(INDIRECT(DF958)/DF966,0)</f>
        <v>#N/A</v>
      </c>
      <c r="DG967" s="76" t="e" cm="1">
        <f t="array" aca="1" ref="DG967" ca="1">ROUNDUP(INDIRECT(DG958)/DG966,0)</f>
        <v>#N/A</v>
      </c>
      <c r="DH967" s="76" t="e" cm="1">
        <f t="array" aca="1" ref="DH967" ca="1">ROUNDUP(INDIRECT(DH958)/DH966,0)</f>
        <v>#N/A</v>
      </c>
      <c r="DI967" s="76" t="e" cm="1">
        <f t="array" aca="1" ref="DI967" ca="1">ROUNDUP(INDIRECT(DI958)/DI966,0)</f>
        <v>#N/A</v>
      </c>
      <c r="DJ967" s="76" t="e" cm="1">
        <f t="array" aca="1" ref="DJ967" ca="1">ROUNDUP(INDIRECT(DJ958)/DJ966,0)</f>
        <v>#N/A</v>
      </c>
      <c r="DK967" s="76" t="e" cm="1">
        <f t="array" aca="1" ref="DK967" ca="1">ROUNDUP(INDIRECT(DK958)/DK966,0)</f>
        <v>#N/A</v>
      </c>
      <c r="DL967" s="76" t="e" cm="1">
        <f t="array" aca="1" ref="DL967" ca="1">ROUNDUP(INDIRECT(DL958)/DL966,0)</f>
        <v>#N/A</v>
      </c>
    </row>
    <row r="968" spans="1:116" x14ac:dyDescent="0.35">
      <c r="B968" t="str">
        <f>E968</f>
        <v>968 DCHC-S</v>
      </c>
      <c r="D968" t="s">
        <v>764</v>
      </c>
      <c r="E968" s="8" t="str">
        <f t="shared" si="1136"/>
        <v>968 DCHC-S</v>
      </c>
      <c r="G968" s="145" t="s">
        <v>189</v>
      </c>
      <c r="H968" s="12"/>
      <c r="I968" s="60"/>
      <c r="J968" s="60"/>
      <c r="K968" s="18">
        <v>50000</v>
      </c>
      <c r="L968" s="18">
        <v>50000</v>
      </c>
      <c r="M968" s="18">
        <v>50000</v>
      </c>
      <c r="N968" s="18">
        <v>50000</v>
      </c>
      <c r="O968" s="18">
        <v>50000</v>
      </c>
      <c r="P968" s="18">
        <v>50000</v>
      </c>
      <c r="R968" s="19"/>
      <c r="S968" s="147" cm="1">
        <f t="array" ref="S968">INDEX($K:$P,ROW(),MATCH(S$3,$K$2:$P$2,0))/12</f>
        <v>4166.666666666667</v>
      </c>
      <c r="T968" s="147" cm="1">
        <f t="array" ref="T968">INDEX($K:$P,ROW(),MATCH(T$3,$K$2:$P$2,0))/12</f>
        <v>4166.666666666667</v>
      </c>
      <c r="U968" s="147" cm="1">
        <f t="array" ref="U968">INDEX($K:$P,ROW(),MATCH(U$3,$K$2:$P$2,0))/12</f>
        <v>4166.666666666667</v>
      </c>
      <c r="V968" s="147" cm="1">
        <f t="array" ref="V968">INDEX($K:$P,ROW(),MATCH(V$3,$K$2:$P$2,0))/12</f>
        <v>4166.666666666667</v>
      </c>
      <c r="W968" s="147" cm="1">
        <f t="array" ref="W968">INDEX($K:$P,ROW(),MATCH(W$3,$K$2:$P$2,0))/12</f>
        <v>4166.666666666667</v>
      </c>
      <c r="X968" s="147" cm="1">
        <f t="array" ref="X968">INDEX($K:$P,ROW(),MATCH(X$3,$K$2:$P$2,0))/12</f>
        <v>4166.666666666667</v>
      </c>
      <c r="Y968" s="147" cm="1">
        <f t="array" ref="Y968">INDEX($K:$P,ROW(),MATCH(Y$3,$K$2:$P$2,0))/12</f>
        <v>4166.666666666667</v>
      </c>
      <c r="Z968" s="147" cm="1">
        <f t="array" ref="Z968">INDEX($K:$P,ROW(),MATCH(Z$3,$K$2:$P$2,0))/12</f>
        <v>4166.666666666667</v>
      </c>
      <c r="AA968" s="147" cm="1">
        <f t="array" ref="AA968">INDEX($K:$P,ROW(),MATCH(AA$3,$K$2:$P$2,0))/12</f>
        <v>4166.666666666667</v>
      </c>
      <c r="AB968" s="147" cm="1">
        <f t="array" ref="AB968">INDEX($K:$P,ROW(),MATCH(AB$3,$K$2:$P$2,0))/12</f>
        <v>4166.666666666667</v>
      </c>
      <c r="AC968" s="147" cm="1">
        <f t="array" ref="AC968">INDEX($K:$P,ROW(),MATCH(AC$3,$K$2:$P$2,0))/12</f>
        <v>4166.666666666667</v>
      </c>
      <c r="AD968" s="147" cm="1">
        <f t="array" ref="AD968">INDEX($K:$P,ROW(),MATCH(AD$3,$K$2:$P$2,0))/12</f>
        <v>4166.666666666667</v>
      </c>
      <c r="AE968" s="147" cm="1">
        <f t="array" ref="AE968">INDEX($K:$P,ROW(),MATCH(AE$3,$K$2:$P$2,0))/12</f>
        <v>4166.666666666667</v>
      </c>
      <c r="AF968" s="147" cm="1">
        <f t="array" ref="AF968">INDEX($K:$P,ROW(),MATCH(AF$3,$K$2:$P$2,0))/12</f>
        <v>4166.666666666667</v>
      </c>
      <c r="AG968" s="147" cm="1">
        <f t="array" ref="AG968">INDEX($K:$P,ROW(),MATCH(AG$3,$K$2:$P$2,0))/12</f>
        <v>4166.666666666667</v>
      </c>
      <c r="AH968" s="147" cm="1">
        <f t="array" ref="AH968">INDEX($K:$P,ROW(),MATCH(AH$3,$K$2:$P$2,0))/12</f>
        <v>4166.666666666667</v>
      </c>
      <c r="AI968" s="147" cm="1">
        <f t="array" ref="AI968">INDEX($K:$P,ROW(),MATCH(AI$3,$K$2:$P$2,0))/12</f>
        <v>4166.666666666667</v>
      </c>
      <c r="AJ968" s="147" cm="1">
        <f t="array" ref="AJ968">INDEX($K:$P,ROW(),MATCH(AJ$3,$K$2:$P$2,0))/12</f>
        <v>4166.666666666667</v>
      </c>
      <c r="AK968" s="147" cm="1">
        <f t="array" ref="AK968">INDEX($K:$P,ROW(),MATCH(AK$3,$K$2:$P$2,0))/12</f>
        <v>4166.666666666667</v>
      </c>
      <c r="AL968" s="147" cm="1">
        <f t="array" ref="AL968">INDEX($K:$P,ROW(),MATCH(AL$3,$K$2:$P$2,0))/12</f>
        <v>4166.666666666667</v>
      </c>
      <c r="AM968" s="147" cm="1">
        <f t="array" ref="AM968">INDEX($K:$P,ROW(),MATCH(AM$3,$K$2:$P$2,0))/12</f>
        <v>4166.666666666667</v>
      </c>
      <c r="AN968" s="147" cm="1">
        <f t="array" ref="AN968">INDEX($K:$P,ROW(),MATCH(AN$3,$K$2:$P$2,0))/12</f>
        <v>4166.666666666667</v>
      </c>
      <c r="AO968" s="147" cm="1">
        <f t="array" ref="AO968">INDEX($K:$P,ROW(),MATCH(AO$3,$K$2:$P$2,0))/12</f>
        <v>4166.666666666667</v>
      </c>
      <c r="AP968" s="147" cm="1">
        <f t="array" ref="AP968">INDEX($K:$P,ROW(),MATCH(AP$3,$K$2:$P$2,0))/12</f>
        <v>4166.666666666667</v>
      </c>
      <c r="AQ968" s="147" cm="1">
        <f t="array" ref="AQ968">INDEX($K:$P,ROW(),MATCH(AQ$3,$K$2:$P$2,0))/12</f>
        <v>4166.666666666667</v>
      </c>
      <c r="AR968" s="147" cm="1">
        <f t="array" ref="AR968">INDEX($K:$P,ROW(),MATCH(AR$3,$K$2:$P$2,0))/12</f>
        <v>4166.666666666667</v>
      </c>
      <c r="AS968" s="147" cm="1">
        <f t="array" ref="AS968">INDEX($K:$P,ROW(),MATCH(AS$3,$K$2:$P$2,0))/12</f>
        <v>4166.666666666667</v>
      </c>
      <c r="AT968" s="147" cm="1">
        <f t="array" ref="AT968">INDEX($K:$P,ROW(),MATCH(AT$3,$K$2:$P$2,0))/12</f>
        <v>4166.666666666667</v>
      </c>
      <c r="AU968" s="147" cm="1">
        <f t="array" ref="AU968">INDEX($K:$P,ROW(),MATCH(AU$3,$K$2:$P$2,0))/12</f>
        <v>4166.666666666667</v>
      </c>
      <c r="AV968" s="147" cm="1">
        <f t="array" ref="AV968">INDEX($K:$P,ROW(),MATCH(AV$3,$K$2:$P$2,0))/12</f>
        <v>4166.666666666667</v>
      </c>
      <c r="AW968" s="147" cm="1">
        <f t="array" ref="AW968">INDEX($K:$P,ROW(),MATCH(AW$3,$K$2:$P$2,0))/12</f>
        <v>4166.666666666667</v>
      </c>
      <c r="AX968" s="147" cm="1">
        <f t="array" ref="AX968">INDEX($K:$P,ROW(),MATCH(AX$3,$K$2:$P$2,0))/12</f>
        <v>4166.666666666667</v>
      </c>
      <c r="AY968" s="147" cm="1">
        <f t="array" ref="AY968">INDEX($K:$P,ROW(),MATCH(AY$3,$K$2:$P$2,0))/12</f>
        <v>4166.666666666667</v>
      </c>
      <c r="AZ968" s="147" cm="1">
        <f t="array" ref="AZ968">INDEX($K:$P,ROW(),MATCH(AZ$3,$K$2:$P$2,0))/12</f>
        <v>4166.666666666667</v>
      </c>
      <c r="BA968" s="147" cm="1">
        <f t="array" ref="BA968">INDEX($K:$P,ROW(),MATCH(BA$3,$K$2:$P$2,0))/12</f>
        <v>4166.666666666667</v>
      </c>
      <c r="BB968" s="147" cm="1">
        <f t="array" ref="BB968">INDEX($K:$P,ROW(),MATCH(BB$3,$K$2:$P$2,0))/12</f>
        <v>4166.666666666667</v>
      </c>
      <c r="BC968" s="147" cm="1">
        <f t="array" ref="BC968">INDEX($K:$P,ROW(),MATCH(BC$3,$K$2:$P$2,0))/12</f>
        <v>4166.666666666667</v>
      </c>
      <c r="BD968" s="147" cm="1">
        <f t="array" ref="BD968">INDEX($K:$P,ROW(),MATCH(BD$3,$K$2:$P$2,0))/12</f>
        <v>4166.666666666667</v>
      </c>
      <c r="BE968" s="147" cm="1">
        <f t="array" ref="BE968">INDEX($K:$P,ROW(),MATCH(BE$3,$K$2:$P$2,0))/12</f>
        <v>4166.666666666667</v>
      </c>
      <c r="BF968" s="147" cm="1">
        <f t="array" ref="BF968">INDEX($K:$P,ROW(),MATCH(BF$3,$K$2:$P$2,0))/12</f>
        <v>4166.666666666667</v>
      </c>
      <c r="BG968" s="147" cm="1">
        <f t="array" ref="BG968">INDEX($K:$P,ROW(),MATCH(BG$3,$K$2:$P$2,0))/12</f>
        <v>4166.666666666667</v>
      </c>
      <c r="BH968" s="147" cm="1">
        <f t="array" ref="BH968">INDEX($K:$P,ROW(),MATCH(BH$3,$K$2:$P$2,0))/12</f>
        <v>4166.666666666667</v>
      </c>
      <c r="BI968" s="147" cm="1">
        <f t="array" ref="BI968">INDEX($K:$P,ROW(),MATCH(BI$3,$K$2:$P$2,0))/12</f>
        <v>4166.666666666667</v>
      </c>
      <c r="BJ968" s="147" cm="1">
        <f t="array" ref="BJ968">INDEX($K:$P,ROW(),MATCH(BJ$3,$K$2:$P$2,0))/12</f>
        <v>4166.666666666667</v>
      </c>
      <c r="BK968" s="147" cm="1">
        <f t="array" ref="BK968">INDEX($K:$P,ROW(),MATCH(BK$3,$K$2:$P$2,0))/12</f>
        <v>4166.666666666667</v>
      </c>
      <c r="BL968" s="147" cm="1">
        <f t="array" ref="BL968">INDEX($K:$P,ROW(),MATCH(BL$3,$K$2:$P$2,0))/12</f>
        <v>4166.666666666667</v>
      </c>
      <c r="BM968" s="147" cm="1">
        <f t="array" ref="BM968">INDEX($K:$P,ROW(),MATCH(BM$3,$K$2:$P$2,0))/12</f>
        <v>4166.666666666667</v>
      </c>
      <c r="BN968" s="147" cm="1">
        <f t="array" ref="BN968">INDEX($K:$P,ROW(),MATCH(BN$3,$K$2:$P$2,0))/12</f>
        <v>4166.666666666667</v>
      </c>
      <c r="BO968" s="147" cm="1">
        <f t="array" ref="BO968">INDEX($K:$P,ROW(),MATCH(BO$3,$K$2:$P$2,0))/12</f>
        <v>4166.666666666667</v>
      </c>
      <c r="BP968" s="147" cm="1">
        <f t="array" ref="BP968">INDEX($K:$P,ROW(),MATCH(BP$3,$K$2:$P$2,0))/12</f>
        <v>4166.666666666667</v>
      </c>
      <c r="BQ968" s="147" cm="1">
        <f t="array" ref="BQ968">INDEX($K:$P,ROW(),MATCH(BQ$3,$K$2:$P$2,0))/12</f>
        <v>4166.666666666667</v>
      </c>
      <c r="BR968" s="147" cm="1">
        <f t="array" ref="BR968">INDEX($K:$P,ROW(),MATCH(BR$3,$K$2:$P$2,0))/12</f>
        <v>4166.666666666667</v>
      </c>
      <c r="BS968" s="147" cm="1">
        <f t="array" ref="BS968">INDEX($K:$P,ROW(),MATCH(BS$3,$K$2:$P$2,0))/12</f>
        <v>4166.666666666667</v>
      </c>
      <c r="BT968" s="147" cm="1">
        <f t="array" ref="BT968">INDEX($K:$P,ROW(),MATCH(BT$3,$K$2:$P$2,0))/12</f>
        <v>4166.666666666667</v>
      </c>
      <c r="BU968" s="147" cm="1">
        <f t="array" ref="BU968">INDEX($K:$P,ROW(),MATCH(BU$3,$K$2:$P$2,0))/12</f>
        <v>4166.666666666667</v>
      </c>
      <c r="BV968" s="147" cm="1">
        <f t="array" ref="BV968">INDEX($K:$P,ROW(),MATCH(BV$3,$K$2:$P$2,0))/12</f>
        <v>4166.666666666667</v>
      </c>
      <c r="BW968" s="147" cm="1">
        <f t="array" ref="BW968">INDEX($K:$P,ROW(),MATCH(BW$3,$K$2:$P$2,0))/12</f>
        <v>4166.666666666667</v>
      </c>
      <c r="BX968" s="147" cm="1">
        <f t="array" ref="BX968">INDEX($K:$P,ROW(),MATCH(BX$3,$K$2:$P$2,0))/12</f>
        <v>4166.666666666667</v>
      </c>
      <c r="BY968" s="147" cm="1">
        <f t="array" ref="BY968">INDEX($K:$P,ROW(),MATCH(BY$3,$K$2:$P$2,0))/12</f>
        <v>4166.666666666667</v>
      </c>
      <c r="BZ968" s="147" cm="1">
        <f t="array" ref="BZ968">INDEX($K:$P,ROW(),MATCH(BZ$3,$K$2:$P$2,0))/12</f>
        <v>4166.666666666667</v>
      </c>
      <c r="CA968" s="147" cm="1">
        <f t="array" ref="CA968">INDEX($K:$P,ROW(),MATCH(CA$3,$K$2:$P$2,0))/12</f>
        <v>4166.666666666667</v>
      </c>
      <c r="CB968" s="147" cm="1">
        <f t="array" ref="CB968">INDEX($K:$P,ROW(),MATCH(CB$3,$K$2:$P$2,0))/12</f>
        <v>4166.666666666667</v>
      </c>
      <c r="CC968" s="147" cm="1">
        <f t="array" ref="CC968">INDEX($K:$P,ROW(),MATCH(CC$3,$K$2:$P$2,0))/12</f>
        <v>4166.666666666667</v>
      </c>
      <c r="CD968" s="147" cm="1">
        <f t="array" ref="CD968">INDEX($K:$P,ROW(),MATCH(CD$3,$K$2:$P$2,0))/12</f>
        <v>4166.666666666667</v>
      </c>
      <c r="CE968" s="147" cm="1">
        <f t="array" ref="CE968">INDEX($K:$P,ROW(),MATCH(CE$3,$K$2:$P$2,0))/12</f>
        <v>4166.666666666667</v>
      </c>
      <c r="CF968" s="147" cm="1">
        <f t="array" ref="CF968">INDEX($K:$P,ROW(),MATCH(CF$3,$K$2:$P$2,0))/12</f>
        <v>4166.666666666667</v>
      </c>
      <c r="CG968" s="147" cm="1">
        <f t="array" ref="CG968">INDEX($K:$P,ROW(),MATCH(CG$3,$K$2:$P$2,0))/12</f>
        <v>4166.666666666667</v>
      </c>
      <c r="CH968" s="147" cm="1">
        <f t="array" ref="CH968">INDEX($K:$P,ROW(),MATCH(CH$3,$K$2:$P$2,0))/12</f>
        <v>4166.666666666667</v>
      </c>
      <c r="CI968" s="147" cm="1">
        <f t="array" ref="CI968">INDEX($K:$P,ROW(),MATCH(CI$3,$K$2:$P$2,0))/12</f>
        <v>4166.666666666667</v>
      </c>
      <c r="CJ968" s="147" cm="1">
        <f t="array" ref="CJ968">INDEX($K:$P,ROW(),MATCH(CJ$3,$K$2:$P$2,0))/12</f>
        <v>4166.666666666667</v>
      </c>
      <c r="CK968" s="147" cm="1">
        <f t="array" ref="CK968">INDEX($K:$P,ROW(),MATCH(CK$3,$K$2:$P$2,0))/12</f>
        <v>4166.666666666667</v>
      </c>
      <c r="CL968" s="147" cm="1">
        <f t="array" ref="CL968">INDEX($K:$P,ROW(),MATCH(CL$3,$K$2:$P$2,0))/12</f>
        <v>4166.666666666667</v>
      </c>
      <c r="CN968" s="60"/>
      <c r="CO968" s="147" t="e" cm="1">
        <f t="array" ref="CO968">INDEX($K:$P,ROW(),MATCH(CO$3,$K$2:$P$2,0))/CO$5</f>
        <v>#N/A</v>
      </c>
      <c r="CP968" s="147" t="e" cm="1">
        <f t="array" ref="CP968">INDEX($K:$P,ROW(),MATCH(CP$3,$K$2:$P$2,0))/CP$5</f>
        <v>#N/A</v>
      </c>
      <c r="CQ968" s="147" t="e" cm="1">
        <f t="array" ref="CQ968">INDEX($K:$P,ROW(),MATCH(CQ$3,$K$2:$P$2,0))/CQ$5</f>
        <v>#N/A</v>
      </c>
      <c r="CR968" s="147" t="e" cm="1">
        <f t="array" ref="CR968">INDEX($K:$P,ROW(),MATCH(CR$3,$K$2:$P$2,0))/CR$5</f>
        <v>#N/A</v>
      </c>
      <c r="CS968" s="147" t="e" cm="1">
        <f t="array" ref="CS968">INDEX($K:$P,ROW(),MATCH(CS$3,$K$2:$P$2,0))/CS$5</f>
        <v>#N/A</v>
      </c>
      <c r="CT968" s="147" t="e" cm="1">
        <f t="array" ref="CT968">INDEX($K:$P,ROW(),MATCH(CT$3,$K$2:$P$2,0))/CT$5</f>
        <v>#N/A</v>
      </c>
      <c r="CU968" s="147" t="e" cm="1">
        <f t="array" ref="CU968">INDEX($K:$P,ROW(),MATCH(CU$3,$K$2:$P$2,0))/CU$5</f>
        <v>#N/A</v>
      </c>
      <c r="CV968" s="147" t="e" cm="1">
        <f t="array" ref="CV968">INDEX($K:$P,ROW(),MATCH(CV$3,$K$2:$P$2,0))/CV$5</f>
        <v>#N/A</v>
      </c>
      <c r="CW968" s="147" t="e" cm="1">
        <f t="array" ref="CW968">INDEX($K:$P,ROW(),MATCH(CW$3,$K$2:$P$2,0))/CW$5</f>
        <v>#N/A</v>
      </c>
      <c r="CX968" s="147" t="e" cm="1">
        <f t="array" ref="CX968">INDEX($K:$P,ROW(),MATCH(CX$3,$K$2:$P$2,0))/CX$5</f>
        <v>#N/A</v>
      </c>
      <c r="CY968" s="147" t="e" cm="1">
        <f t="array" ref="CY968">INDEX($K:$P,ROW(),MATCH(CY$3,$K$2:$P$2,0))/CL$5</f>
        <v>#N/A</v>
      </c>
      <c r="CZ968" s="147" t="e" cm="1">
        <f t="array" ref="CZ968">INDEX($K:$P,ROW(),MATCH(CZ$3,$K$2:$P$2,0))/CZ$5</f>
        <v>#N/A</v>
      </c>
      <c r="DA968" s="147" t="e" cm="1">
        <f t="array" ref="DA968">INDEX($K:$P,ROW(),MATCH(DA$3,$K$2:$P$2,0))/DA$5</f>
        <v>#N/A</v>
      </c>
      <c r="DB968" s="147" t="e" cm="1">
        <f t="array" ref="DB968">INDEX($K:$P,ROW(),MATCH(DB$3,$K$2:$P$2,0))/DB$5</f>
        <v>#N/A</v>
      </c>
      <c r="DC968" s="147" t="e" cm="1">
        <f t="array" ref="DC968">INDEX($K:$P,ROW(),MATCH(DC$3,$K$2:$P$2,0))/DC$5</f>
        <v>#N/A</v>
      </c>
      <c r="DD968" s="147" t="e" cm="1">
        <f t="array" ref="DD968">INDEX($K:$P,ROW(),MATCH(DD$3,$K$2:$P$2,0))/DD$5</f>
        <v>#N/A</v>
      </c>
      <c r="DE968" s="147" t="e" cm="1">
        <f t="array" ref="DE968">INDEX($K:$P,ROW(),MATCH(DE$3,$K$2:$P$2,0))/DE$5</f>
        <v>#N/A</v>
      </c>
      <c r="DF968" s="147" t="e" cm="1">
        <f t="array" ref="DF968">INDEX($K:$P,ROW(),MATCH(DF$3,$K$2:$P$2,0))/DF$5</f>
        <v>#N/A</v>
      </c>
      <c r="DG968" s="147" t="e" cm="1">
        <f t="array" ref="DG968">INDEX($K:$P,ROW(),MATCH(DG$3,$K$2:$P$2,0))/DG$5</f>
        <v>#N/A</v>
      </c>
      <c r="DH968" s="147" t="e" cm="1">
        <f t="array" ref="DH968">INDEX($K:$P,ROW(),MATCH(DH$3,$K$2:$P$2,0))/DH$5</f>
        <v>#N/A</v>
      </c>
      <c r="DI968" s="147" t="e" cm="1">
        <f t="array" ref="DI968">INDEX($K:$P,ROW(),MATCH(DI$3,$K$2:$P$2,0))/DI$5</f>
        <v>#N/A</v>
      </c>
      <c r="DJ968" s="147" t="e" cm="1">
        <f t="array" ref="DJ968">INDEX($K:$P,ROW(),MATCH(DJ$3,$K$2:$P$2,0))/DJ$5</f>
        <v>#N/A</v>
      </c>
      <c r="DK968" s="147" t="e" cm="1">
        <f t="array" ref="DK968">INDEX($K:$P,ROW(),MATCH(DK$3,$K$2:$P$2,0))/DK$5</f>
        <v>#N/A</v>
      </c>
      <c r="DL968" s="147" t="e" cm="1">
        <f t="array" ref="DL968">INDEX($K:$P,ROW(),MATCH(DL$3,$K$2:$P$2,0))/DL$5</f>
        <v>#N/A</v>
      </c>
    </row>
    <row r="969" spans="1:116" x14ac:dyDescent="0.35">
      <c r="C969" t="s">
        <v>203</v>
      </c>
      <c r="D969" t="s">
        <v>764</v>
      </c>
      <c r="E969" s="8" t="str">
        <f t="shared" si="1136"/>
        <v>969 DCHC-S</v>
      </c>
      <c r="G969" s="145" t="str">
        <f>"# of FTE's - "&amp;SUBSTITUTE(G966,":","")</f>
        <v># of FTE's - Headcount - revenue driven</v>
      </c>
      <c r="H969" s="27"/>
      <c r="I969" s="78"/>
      <c r="J969" s="78"/>
      <c r="K969" s="63">
        <f t="shared" ref="K969:P969" ca="1" si="1138">SUMIF($3:$3,K$2,969:969)</f>
        <v>-49999.999999999993</v>
      </c>
      <c r="L969" s="63">
        <f t="shared" ca="1" si="1138"/>
        <v>-49999.999999999993</v>
      </c>
      <c r="M969" s="63">
        <f t="shared" ca="1" si="1138"/>
        <v>-49999.999999999993</v>
      </c>
      <c r="N969" s="63">
        <f t="shared" ca="1" si="1138"/>
        <v>-49999.999999999993</v>
      </c>
      <c r="O969" s="63">
        <f t="shared" ca="1" si="1138"/>
        <v>-49999.999999999993</v>
      </c>
      <c r="P969" s="63">
        <f t="shared" ca="1" si="1138"/>
        <v>-49999.999999999993</v>
      </c>
      <c r="R969" s="33"/>
      <c r="S969" s="148">
        <f t="shared" ref="S969:AX969" ca="1" si="1139">-S968*S967</f>
        <v>-4166.666666666667</v>
      </c>
      <c r="T969" s="148">
        <f t="shared" ca="1" si="1139"/>
        <v>-4166.666666666667</v>
      </c>
      <c r="U969" s="148">
        <f t="shared" ca="1" si="1139"/>
        <v>-4166.666666666667</v>
      </c>
      <c r="V969" s="148">
        <f t="shared" ca="1" si="1139"/>
        <v>-4166.666666666667</v>
      </c>
      <c r="W969" s="148">
        <f t="shared" ca="1" si="1139"/>
        <v>-4166.666666666667</v>
      </c>
      <c r="X969" s="148">
        <f t="shared" ca="1" si="1139"/>
        <v>-4166.666666666667</v>
      </c>
      <c r="Y969" s="148">
        <f t="shared" ca="1" si="1139"/>
        <v>-4166.666666666667</v>
      </c>
      <c r="Z969" s="148">
        <f t="shared" ca="1" si="1139"/>
        <v>-4166.666666666667</v>
      </c>
      <c r="AA969" s="148">
        <f t="shared" ca="1" si="1139"/>
        <v>-4166.666666666667</v>
      </c>
      <c r="AB969" s="148">
        <f t="shared" ca="1" si="1139"/>
        <v>-4166.666666666667</v>
      </c>
      <c r="AC969" s="148">
        <f t="shared" ca="1" si="1139"/>
        <v>-4166.666666666667</v>
      </c>
      <c r="AD969" s="148">
        <f t="shared" ca="1" si="1139"/>
        <v>-4166.666666666667</v>
      </c>
      <c r="AE969" s="148">
        <f t="shared" ca="1" si="1139"/>
        <v>-4166.666666666667</v>
      </c>
      <c r="AF969" s="148">
        <f t="shared" ca="1" si="1139"/>
        <v>-4166.666666666667</v>
      </c>
      <c r="AG969" s="148">
        <f t="shared" ca="1" si="1139"/>
        <v>-4166.666666666667</v>
      </c>
      <c r="AH969" s="148">
        <f t="shared" ca="1" si="1139"/>
        <v>-4166.666666666667</v>
      </c>
      <c r="AI969" s="148">
        <f t="shared" ca="1" si="1139"/>
        <v>-4166.666666666667</v>
      </c>
      <c r="AJ969" s="148">
        <f t="shared" ca="1" si="1139"/>
        <v>-4166.666666666667</v>
      </c>
      <c r="AK969" s="148">
        <f t="shared" ca="1" si="1139"/>
        <v>-4166.666666666667</v>
      </c>
      <c r="AL969" s="148">
        <f t="shared" ca="1" si="1139"/>
        <v>-4166.666666666667</v>
      </c>
      <c r="AM969" s="148">
        <f t="shared" ca="1" si="1139"/>
        <v>-4166.666666666667</v>
      </c>
      <c r="AN969" s="148">
        <f t="shared" ca="1" si="1139"/>
        <v>-4166.666666666667</v>
      </c>
      <c r="AO969" s="148">
        <f t="shared" ca="1" si="1139"/>
        <v>-4166.666666666667</v>
      </c>
      <c r="AP969" s="148">
        <f t="shared" ca="1" si="1139"/>
        <v>-4166.666666666667</v>
      </c>
      <c r="AQ969" s="148">
        <f t="shared" ca="1" si="1139"/>
        <v>-4166.666666666667</v>
      </c>
      <c r="AR969" s="148">
        <f t="shared" ca="1" si="1139"/>
        <v>-4166.666666666667</v>
      </c>
      <c r="AS969" s="148">
        <f t="shared" ca="1" si="1139"/>
        <v>-4166.666666666667</v>
      </c>
      <c r="AT969" s="148">
        <f t="shared" ca="1" si="1139"/>
        <v>-4166.666666666667</v>
      </c>
      <c r="AU969" s="148">
        <f t="shared" ca="1" si="1139"/>
        <v>-4166.666666666667</v>
      </c>
      <c r="AV969" s="148">
        <f t="shared" ca="1" si="1139"/>
        <v>-4166.666666666667</v>
      </c>
      <c r="AW969" s="148">
        <f t="shared" ca="1" si="1139"/>
        <v>-4166.666666666667</v>
      </c>
      <c r="AX969" s="148">
        <f t="shared" ca="1" si="1139"/>
        <v>-4166.666666666667</v>
      </c>
      <c r="AY969" s="148">
        <f t="shared" ref="AY969:CD969" ca="1" si="1140">-AY968*AY967</f>
        <v>-4166.666666666667</v>
      </c>
      <c r="AZ969" s="148">
        <f t="shared" ca="1" si="1140"/>
        <v>-4166.666666666667</v>
      </c>
      <c r="BA969" s="148">
        <f t="shared" ca="1" si="1140"/>
        <v>-4166.666666666667</v>
      </c>
      <c r="BB969" s="148">
        <f t="shared" ca="1" si="1140"/>
        <v>-4166.666666666667</v>
      </c>
      <c r="BC969" s="148">
        <f t="shared" ca="1" si="1140"/>
        <v>-4166.666666666667</v>
      </c>
      <c r="BD969" s="148">
        <f t="shared" ca="1" si="1140"/>
        <v>-4166.666666666667</v>
      </c>
      <c r="BE969" s="148">
        <f t="shared" ca="1" si="1140"/>
        <v>-4166.666666666667</v>
      </c>
      <c r="BF969" s="148">
        <f t="shared" ca="1" si="1140"/>
        <v>-4166.666666666667</v>
      </c>
      <c r="BG969" s="148">
        <f t="shared" ca="1" si="1140"/>
        <v>-4166.666666666667</v>
      </c>
      <c r="BH969" s="148">
        <f t="shared" ca="1" si="1140"/>
        <v>-4166.666666666667</v>
      </c>
      <c r="BI969" s="148">
        <f t="shared" ca="1" si="1140"/>
        <v>-4166.666666666667</v>
      </c>
      <c r="BJ969" s="148">
        <f t="shared" ca="1" si="1140"/>
        <v>-4166.666666666667</v>
      </c>
      <c r="BK969" s="148">
        <f t="shared" ca="1" si="1140"/>
        <v>-4166.666666666667</v>
      </c>
      <c r="BL969" s="148">
        <f t="shared" ca="1" si="1140"/>
        <v>-4166.666666666667</v>
      </c>
      <c r="BM969" s="148">
        <f t="shared" ca="1" si="1140"/>
        <v>-4166.666666666667</v>
      </c>
      <c r="BN969" s="148">
        <f t="shared" ca="1" si="1140"/>
        <v>-4166.666666666667</v>
      </c>
      <c r="BO969" s="148">
        <f t="shared" ca="1" si="1140"/>
        <v>-4166.666666666667</v>
      </c>
      <c r="BP969" s="148">
        <f t="shared" ca="1" si="1140"/>
        <v>-4166.666666666667</v>
      </c>
      <c r="BQ969" s="148">
        <f t="shared" ca="1" si="1140"/>
        <v>-4166.666666666667</v>
      </c>
      <c r="BR969" s="148">
        <f t="shared" ca="1" si="1140"/>
        <v>-4166.666666666667</v>
      </c>
      <c r="BS969" s="148">
        <f t="shared" ca="1" si="1140"/>
        <v>-4166.666666666667</v>
      </c>
      <c r="BT969" s="148">
        <f t="shared" ca="1" si="1140"/>
        <v>-4166.666666666667</v>
      </c>
      <c r="BU969" s="148">
        <f t="shared" ca="1" si="1140"/>
        <v>-4166.666666666667</v>
      </c>
      <c r="BV969" s="148">
        <f t="shared" ca="1" si="1140"/>
        <v>-4166.666666666667</v>
      </c>
      <c r="BW969" s="148">
        <f t="shared" ca="1" si="1140"/>
        <v>-4166.666666666667</v>
      </c>
      <c r="BX969" s="148">
        <f t="shared" ca="1" si="1140"/>
        <v>-4166.666666666667</v>
      </c>
      <c r="BY969" s="148">
        <f t="shared" ca="1" si="1140"/>
        <v>-4166.666666666667</v>
      </c>
      <c r="BZ969" s="148">
        <f t="shared" ca="1" si="1140"/>
        <v>-4166.666666666667</v>
      </c>
      <c r="CA969" s="148">
        <f t="shared" ca="1" si="1140"/>
        <v>-4166.666666666667</v>
      </c>
      <c r="CB969" s="148">
        <f t="shared" ca="1" si="1140"/>
        <v>-4166.666666666667</v>
      </c>
      <c r="CC969" s="148">
        <f t="shared" ca="1" si="1140"/>
        <v>-4166.666666666667</v>
      </c>
      <c r="CD969" s="148">
        <f t="shared" ca="1" si="1140"/>
        <v>-4166.666666666667</v>
      </c>
      <c r="CE969" s="148">
        <f t="shared" ref="CE969:CL969" ca="1" si="1141">-CE968*CE967</f>
        <v>-4166.666666666667</v>
      </c>
      <c r="CF969" s="148">
        <f t="shared" ca="1" si="1141"/>
        <v>-4166.666666666667</v>
      </c>
      <c r="CG969" s="148">
        <f t="shared" ca="1" si="1141"/>
        <v>-4166.666666666667</v>
      </c>
      <c r="CH969" s="148">
        <f t="shared" ca="1" si="1141"/>
        <v>-4166.666666666667</v>
      </c>
      <c r="CI969" s="148">
        <f t="shared" ca="1" si="1141"/>
        <v>-4166.666666666667</v>
      </c>
      <c r="CJ969" s="148">
        <f t="shared" ca="1" si="1141"/>
        <v>-4166.666666666667</v>
      </c>
      <c r="CK969" s="148">
        <f t="shared" ca="1" si="1141"/>
        <v>-4166.666666666667</v>
      </c>
      <c r="CL969" s="148">
        <f t="shared" ca="1" si="1141"/>
        <v>-4166.666666666667</v>
      </c>
      <c r="CN969" s="78"/>
      <c r="CO969" s="148" t="e">
        <f t="shared" ref="CO969:DL969" ca="1" si="1142">-CO54*CO967</f>
        <v>#N/A</v>
      </c>
      <c r="CP969" s="148" t="e">
        <f t="shared" ca="1" si="1142"/>
        <v>#N/A</v>
      </c>
      <c r="CQ969" s="148" t="e">
        <f t="shared" ca="1" si="1142"/>
        <v>#N/A</v>
      </c>
      <c r="CR969" s="148" t="e">
        <f t="shared" ca="1" si="1142"/>
        <v>#N/A</v>
      </c>
      <c r="CS969" s="148" t="e">
        <f t="shared" ca="1" si="1142"/>
        <v>#N/A</v>
      </c>
      <c r="CT969" s="148" t="e">
        <f t="shared" ca="1" si="1142"/>
        <v>#N/A</v>
      </c>
      <c r="CU969" s="148" t="e">
        <f t="shared" ca="1" si="1142"/>
        <v>#N/A</v>
      </c>
      <c r="CV969" s="148" t="e">
        <f t="shared" ca="1" si="1142"/>
        <v>#N/A</v>
      </c>
      <c r="CW969" s="148" t="e">
        <f t="shared" ca="1" si="1142"/>
        <v>#N/A</v>
      </c>
      <c r="CX969" s="148" t="e">
        <f t="shared" ca="1" si="1142"/>
        <v>#N/A</v>
      </c>
      <c r="CY969" s="148" t="e">
        <f t="shared" ca="1" si="1142"/>
        <v>#N/A</v>
      </c>
      <c r="CZ969" s="148" t="e">
        <f t="shared" ca="1" si="1142"/>
        <v>#N/A</v>
      </c>
      <c r="DA969" s="148" t="e">
        <f t="shared" ca="1" si="1142"/>
        <v>#N/A</v>
      </c>
      <c r="DB969" s="148" t="e">
        <f t="shared" ca="1" si="1142"/>
        <v>#N/A</v>
      </c>
      <c r="DC969" s="148" t="e">
        <f t="shared" ca="1" si="1142"/>
        <v>#N/A</v>
      </c>
      <c r="DD969" s="148" t="e">
        <f t="shared" ca="1" si="1142"/>
        <v>#N/A</v>
      </c>
      <c r="DE969" s="148" t="e">
        <f t="shared" ca="1" si="1142"/>
        <v>#N/A</v>
      </c>
      <c r="DF969" s="148" t="e">
        <f t="shared" ca="1" si="1142"/>
        <v>#N/A</v>
      </c>
      <c r="DG969" s="148" t="e">
        <f t="shared" ca="1" si="1142"/>
        <v>#N/A</v>
      </c>
      <c r="DH969" s="148" t="e">
        <f t="shared" ca="1" si="1142"/>
        <v>#N/A</v>
      </c>
      <c r="DI969" s="148" t="e">
        <f t="shared" ca="1" si="1142"/>
        <v>#N/A</v>
      </c>
      <c r="DJ969" s="148" t="e">
        <f t="shared" ca="1" si="1142"/>
        <v>#N/A</v>
      </c>
      <c r="DK969" s="148" t="e">
        <f t="shared" ca="1" si="1142"/>
        <v>#N/A</v>
      </c>
      <c r="DL969" s="148" t="e">
        <f t="shared" ca="1" si="1142"/>
        <v>#N/A</v>
      </c>
    </row>
    <row r="970" spans="1:116" x14ac:dyDescent="0.35">
      <c r="B970" t="s">
        <v>244</v>
      </c>
      <c r="D970" t="s">
        <v>764</v>
      </c>
      <c r="E970" s="8" t="str">
        <f t="shared" si="1136"/>
        <v>970 DCHC-S</v>
      </c>
      <c r="G970" s="145" t="s">
        <v>185</v>
      </c>
      <c r="S970" s="72"/>
      <c r="T970" s="72"/>
      <c r="U970" s="72"/>
      <c r="V970" s="72"/>
      <c r="W970" s="72"/>
      <c r="X970" s="72"/>
      <c r="Y970" s="72"/>
      <c r="Z970" s="72"/>
      <c r="AA970" s="72"/>
      <c r="AB970" s="72"/>
      <c r="AC970" s="72"/>
      <c r="AD970" s="72"/>
      <c r="AE970" s="72"/>
      <c r="AF970" s="72"/>
      <c r="AG970" s="72"/>
      <c r="AH970" s="72"/>
      <c r="AI970" s="72"/>
      <c r="AJ970" s="72"/>
      <c r="AK970" s="72"/>
      <c r="AL970" s="72"/>
      <c r="AM970" s="72"/>
      <c r="AN970" s="72"/>
      <c r="AO970" s="72"/>
      <c r="AP970" s="72"/>
      <c r="AQ970" s="72"/>
      <c r="AR970" s="72"/>
      <c r="AS970" s="72"/>
      <c r="AT970" s="72"/>
      <c r="AU970" s="72"/>
      <c r="AV970" s="72"/>
      <c r="AW970" s="72"/>
      <c r="AX970" s="72"/>
      <c r="AY970" s="72"/>
      <c r="AZ970" s="72"/>
      <c r="BA970" s="72"/>
      <c r="BB970" s="72"/>
      <c r="BC970" s="72"/>
      <c r="BD970" s="72"/>
      <c r="BE970" s="72"/>
      <c r="BF970" s="72"/>
      <c r="BG970" s="72"/>
      <c r="BH970" s="72"/>
      <c r="BI970" s="72"/>
      <c r="BJ970" s="72"/>
      <c r="BK970" s="72"/>
      <c r="BL970" s="72"/>
      <c r="BM970" s="72"/>
      <c r="BN970" s="72"/>
      <c r="BO970" s="72"/>
      <c r="BP970" s="72"/>
      <c r="BQ970" s="72"/>
      <c r="BR970" s="72"/>
      <c r="BS970" s="72"/>
      <c r="BT970" s="72"/>
      <c r="BU970" s="72"/>
      <c r="BV970" s="72"/>
      <c r="BW970" s="72"/>
      <c r="BX970" s="72"/>
      <c r="BY970" s="72"/>
      <c r="BZ970" s="72"/>
      <c r="CA970" s="72"/>
      <c r="CB970" s="72"/>
      <c r="CC970" s="72"/>
      <c r="CD970" s="72"/>
      <c r="CE970" s="72"/>
      <c r="CF970" s="72"/>
      <c r="CG970" s="72"/>
      <c r="CH970" s="72"/>
      <c r="CI970" s="72"/>
      <c r="CJ970" s="72"/>
      <c r="CK970" s="72"/>
      <c r="CL970" s="72"/>
      <c r="CO970" s="72"/>
      <c r="CP970" s="72"/>
      <c r="CQ970" s="72"/>
      <c r="CR970" s="72"/>
      <c r="CS970" s="72"/>
      <c r="CT970" s="72"/>
      <c r="CU970" s="72"/>
      <c r="CV970" s="72"/>
      <c r="CW970" s="72"/>
      <c r="CX970" s="72"/>
      <c r="CY970" s="72"/>
      <c r="CZ970" s="72"/>
      <c r="DA970" s="72"/>
      <c r="DB970" s="72"/>
      <c r="DC970" s="72"/>
      <c r="DD970" s="72"/>
      <c r="DE970" s="72"/>
      <c r="DF970" s="72"/>
      <c r="DG970" s="72"/>
      <c r="DH970" s="72"/>
      <c r="DI970" s="72"/>
      <c r="DJ970" s="72"/>
      <c r="DK970" s="72"/>
      <c r="DL970" s="72"/>
    </row>
    <row r="971" spans="1:116" x14ac:dyDescent="0.35">
      <c r="B971" t="s">
        <v>332</v>
      </c>
      <c r="D971" t="s">
        <v>764</v>
      </c>
      <c r="E971" s="8" t="str">
        <f t="shared" si="1136"/>
        <v>971 DCHC-S</v>
      </c>
      <c r="G971" s="126" t="str">
        <f>"Expense - "&amp;SUBSTITUTE(G966,":","")</f>
        <v>Expense - Headcount - revenue driven</v>
      </c>
      <c r="H971" s="27"/>
      <c r="I971" s="78"/>
      <c r="J971" s="78"/>
      <c r="K971" s="33"/>
      <c r="L971" s="33"/>
      <c r="M971" s="33"/>
      <c r="N971" s="33"/>
      <c r="O971" s="33"/>
      <c r="P971" s="33"/>
      <c r="R971" s="33"/>
      <c r="S971" s="77"/>
      <c r="T971" s="77"/>
      <c r="U971" s="77"/>
      <c r="V971" s="77"/>
      <c r="W971" s="77"/>
      <c r="X971" s="77"/>
      <c r="Y971" s="77"/>
      <c r="Z971" s="77"/>
      <c r="AA971" s="77"/>
      <c r="AB971" s="77"/>
      <c r="AC971" s="77"/>
      <c r="AD971" s="77"/>
      <c r="AE971" s="77"/>
      <c r="AF971" s="77"/>
      <c r="AG971" s="77"/>
      <c r="AH971" s="77"/>
      <c r="AI971" s="77"/>
      <c r="AJ971" s="77"/>
      <c r="AK971" s="77"/>
      <c r="AL971" s="77"/>
      <c r="AM971" s="77"/>
      <c r="AN971" s="77"/>
      <c r="AO971" s="77"/>
      <c r="AP971" s="77"/>
      <c r="AQ971" s="77"/>
      <c r="AR971" s="77"/>
      <c r="AS971" s="77"/>
      <c r="AT971" s="77"/>
      <c r="AU971" s="77"/>
      <c r="AV971" s="77"/>
      <c r="AW971" s="77"/>
      <c r="AX971" s="77"/>
      <c r="AY971" s="77"/>
      <c r="AZ971" s="77"/>
      <c r="BA971" s="77"/>
      <c r="BB971" s="77"/>
      <c r="BC971" s="77"/>
      <c r="BD971" s="77"/>
      <c r="BE971" s="77"/>
      <c r="BF971" s="77"/>
      <c r="BG971" s="77"/>
      <c r="BH971" s="77"/>
      <c r="BI971" s="77"/>
      <c r="BJ971" s="77"/>
      <c r="BK971" s="77"/>
      <c r="BL971" s="77"/>
      <c r="BM971" s="77"/>
      <c r="BN971" s="77"/>
      <c r="BO971" s="77"/>
      <c r="BP971" s="77"/>
      <c r="BQ971" s="77"/>
      <c r="BR971" s="77"/>
      <c r="BS971" s="77"/>
      <c r="BT971" s="77"/>
      <c r="BU971" s="77"/>
      <c r="BV971" s="77"/>
      <c r="BW971" s="77"/>
      <c r="BX971" s="77"/>
      <c r="BY971" s="77"/>
      <c r="BZ971" s="77"/>
      <c r="CA971" s="77"/>
      <c r="CB971" s="77"/>
      <c r="CC971" s="77"/>
      <c r="CD971" s="77"/>
      <c r="CE971" s="77"/>
      <c r="CF971" s="77"/>
      <c r="CG971" s="77"/>
      <c r="CH971" s="77"/>
      <c r="CI971" s="77"/>
      <c r="CJ971" s="77"/>
      <c r="CK971" s="77"/>
      <c r="CL971" s="77"/>
      <c r="CN971" s="78"/>
      <c r="CO971" s="77"/>
      <c r="CP971" s="77"/>
      <c r="CQ971" s="77"/>
      <c r="CR971" s="77"/>
      <c r="CS971" s="77"/>
      <c r="CT971" s="77"/>
      <c r="CU971" s="77"/>
      <c r="CV971" s="77"/>
      <c r="CW971" s="77"/>
      <c r="CX971" s="77"/>
      <c r="CY971" s="77"/>
      <c r="CZ971" s="77"/>
      <c r="DA971" s="77"/>
      <c r="DB971" s="77"/>
      <c r="DC971" s="77"/>
      <c r="DD971" s="77"/>
      <c r="DE971" s="77"/>
      <c r="DF971" s="77"/>
      <c r="DG971" s="77"/>
      <c r="DH971" s="77"/>
      <c r="DI971" s="77"/>
      <c r="DJ971" s="77"/>
      <c r="DK971" s="77"/>
      <c r="DL971" s="77"/>
    </row>
    <row r="972" spans="1:116" x14ac:dyDescent="0.35">
      <c r="B972" t="s">
        <v>332</v>
      </c>
      <c r="D972" t="s">
        <v>764</v>
      </c>
      <c r="E972" s="8" t="str">
        <f>ROW()&amp;" "&amp;D972</f>
        <v>972 DCHC-S</v>
      </c>
      <c r="H972" s="12"/>
      <c r="I972" s="60"/>
      <c r="J972" s="60"/>
      <c r="K972" s="21"/>
      <c r="L972" s="21"/>
      <c r="M972" s="21"/>
      <c r="N972" s="21"/>
      <c r="O972" s="21"/>
      <c r="P972" s="21"/>
      <c r="R972" s="20"/>
      <c r="S972" s="150"/>
      <c r="T972" s="150"/>
      <c r="U972" s="150"/>
      <c r="V972" s="150"/>
      <c r="W972" s="150"/>
      <c r="X972" s="150"/>
      <c r="Y972" s="150"/>
      <c r="Z972" s="150"/>
      <c r="AA972" s="150"/>
      <c r="AB972" s="150"/>
      <c r="AC972" s="150"/>
      <c r="AD972" s="150"/>
      <c r="AE972" s="150"/>
      <c r="AF972" s="150"/>
      <c r="AG972" s="150"/>
      <c r="AH972" s="150"/>
      <c r="AI972" s="150"/>
      <c r="AJ972" s="150"/>
      <c r="AK972" s="150"/>
      <c r="AL972" s="150"/>
      <c r="AM972" s="150"/>
      <c r="AN972" s="150"/>
      <c r="AO972" s="150"/>
      <c r="AP972" s="150"/>
      <c r="AQ972" s="150"/>
      <c r="AR972" s="150"/>
      <c r="AS972" s="150"/>
      <c r="AT972" s="150"/>
      <c r="AU972" s="150"/>
      <c r="AV972" s="150"/>
      <c r="AW972" s="150"/>
      <c r="AX972" s="150"/>
      <c r="AY972" s="150"/>
      <c r="AZ972" s="150"/>
      <c r="BA972" s="150"/>
      <c r="BB972" s="150"/>
      <c r="BC972" s="150"/>
      <c r="BD972" s="150"/>
      <c r="BE972" s="150"/>
      <c r="BF972" s="150"/>
      <c r="BG972" s="150"/>
      <c r="BH972" s="150"/>
      <c r="BI972" s="150"/>
      <c r="BJ972" s="150"/>
      <c r="BK972" s="150"/>
      <c r="BL972" s="150"/>
      <c r="BM972" s="150"/>
      <c r="BN972" s="150"/>
      <c r="BO972" s="150"/>
      <c r="BP972" s="150"/>
      <c r="BQ972" s="150"/>
      <c r="BR972" s="150"/>
      <c r="BS972" s="150"/>
      <c r="BT972" s="150"/>
      <c r="BU972" s="150"/>
      <c r="BV972" s="150"/>
      <c r="BW972" s="150"/>
      <c r="BX972" s="150"/>
      <c r="BY972" s="150"/>
      <c r="BZ972" s="150"/>
      <c r="CA972" s="150"/>
      <c r="CB972" s="150"/>
      <c r="CC972" s="150"/>
      <c r="CD972" s="150"/>
      <c r="CE972" s="150"/>
      <c r="CF972" s="150"/>
      <c r="CG972" s="150"/>
      <c r="CH972" s="150"/>
      <c r="CI972" s="150"/>
      <c r="CJ972" s="150"/>
      <c r="CK972" s="150"/>
      <c r="CL972" s="150"/>
      <c r="CN972" s="60"/>
      <c r="CO972" s="150"/>
      <c r="CP972" s="150"/>
      <c r="CQ972" s="150"/>
      <c r="CR972" s="150"/>
      <c r="CS972" s="150"/>
      <c r="CT972" s="150"/>
      <c r="CU972" s="150"/>
      <c r="CV972" s="150"/>
      <c r="CW972" s="150"/>
      <c r="CX972" s="150"/>
      <c r="CY972" s="150"/>
      <c r="CZ972" s="150"/>
      <c r="DA972" s="150"/>
      <c r="DB972" s="150"/>
      <c r="DC972" s="150"/>
      <c r="DD972" s="150"/>
      <c r="DE972" s="150"/>
      <c r="DF972" s="150"/>
      <c r="DG972" s="150"/>
      <c r="DH972" s="150"/>
      <c r="DI972" s="150"/>
      <c r="DJ972" s="150"/>
      <c r="DK972" s="150"/>
      <c r="DL972" s="150"/>
    </row>
    <row r="973" spans="1:116" x14ac:dyDescent="0.35">
      <c r="B973" t="s">
        <v>332</v>
      </c>
      <c r="D973" t="s">
        <v>764</v>
      </c>
      <c r="E973" s="8" t="str">
        <f t="shared" si="1136"/>
        <v>973 DCHC-S</v>
      </c>
      <c r="G973" s="136" t="str">
        <f>G958</f>
        <v>(Primary label)</v>
      </c>
      <c r="K973" s="53"/>
      <c r="L973" s="53"/>
      <c r="M973" s="53"/>
      <c r="N973" s="53"/>
      <c r="O973" s="53"/>
      <c r="P973" s="53"/>
      <c r="R973" s="24"/>
      <c r="S973" s="179" t="str">
        <f t="shared" ref="S973:AX973" si="1143">S958</f>
        <v>S$16</v>
      </c>
      <c r="T973" s="179" t="str">
        <f t="shared" si="1143"/>
        <v>T$16</v>
      </c>
      <c r="U973" s="179" t="str">
        <f t="shared" si="1143"/>
        <v>U$16</v>
      </c>
      <c r="V973" s="179" t="str">
        <f t="shared" si="1143"/>
        <v>V$16</v>
      </c>
      <c r="W973" s="179" t="str">
        <f t="shared" si="1143"/>
        <v>W$16</v>
      </c>
      <c r="X973" s="179" t="str">
        <f t="shared" si="1143"/>
        <v>X$16</v>
      </c>
      <c r="Y973" s="179" t="str">
        <f t="shared" si="1143"/>
        <v>Y$16</v>
      </c>
      <c r="Z973" s="179" t="str">
        <f t="shared" si="1143"/>
        <v>Z$16</v>
      </c>
      <c r="AA973" s="179" t="str">
        <f t="shared" si="1143"/>
        <v>AA$16</v>
      </c>
      <c r="AB973" s="179" t="str">
        <f t="shared" si="1143"/>
        <v>AB$16</v>
      </c>
      <c r="AC973" s="179" t="str">
        <f t="shared" si="1143"/>
        <v>AC$16</v>
      </c>
      <c r="AD973" s="179" t="str">
        <f t="shared" si="1143"/>
        <v>AD$16</v>
      </c>
      <c r="AE973" s="179" t="str">
        <f t="shared" si="1143"/>
        <v>AE$16</v>
      </c>
      <c r="AF973" s="179" t="str">
        <f t="shared" si="1143"/>
        <v>AF$16</v>
      </c>
      <c r="AG973" s="179" t="str">
        <f t="shared" si="1143"/>
        <v>AG$16</v>
      </c>
      <c r="AH973" s="179" t="str">
        <f t="shared" si="1143"/>
        <v>AH$16</v>
      </c>
      <c r="AI973" s="179" t="str">
        <f t="shared" si="1143"/>
        <v>AI$16</v>
      </c>
      <c r="AJ973" s="179" t="str">
        <f t="shared" si="1143"/>
        <v>AJ$16</v>
      </c>
      <c r="AK973" s="179" t="str">
        <f t="shared" si="1143"/>
        <v>AK$16</v>
      </c>
      <c r="AL973" s="179" t="str">
        <f t="shared" si="1143"/>
        <v>AL$16</v>
      </c>
      <c r="AM973" s="179" t="str">
        <f t="shared" si="1143"/>
        <v>AM$16</v>
      </c>
      <c r="AN973" s="179" t="str">
        <f t="shared" si="1143"/>
        <v>AN$16</v>
      </c>
      <c r="AO973" s="179" t="str">
        <f t="shared" si="1143"/>
        <v>AO$16</v>
      </c>
      <c r="AP973" s="179" t="str">
        <f t="shared" si="1143"/>
        <v>AP$16</v>
      </c>
      <c r="AQ973" s="179" t="str">
        <f t="shared" si="1143"/>
        <v>AQ$16</v>
      </c>
      <c r="AR973" s="179" t="str">
        <f t="shared" si="1143"/>
        <v>AR$16</v>
      </c>
      <c r="AS973" s="179" t="str">
        <f t="shared" si="1143"/>
        <v>AS$16</v>
      </c>
      <c r="AT973" s="179" t="str">
        <f t="shared" si="1143"/>
        <v>AT$16</v>
      </c>
      <c r="AU973" s="179" t="str">
        <f t="shared" si="1143"/>
        <v>AU$16</v>
      </c>
      <c r="AV973" s="179" t="str">
        <f t="shared" si="1143"/>
        <v>AV$16</v>
      </c>
      <c r="AW973" s="179" t="str">
        <f t="shared" si="1143"/>
        <v>AW$16</v>
      </c>
      <c r="AX973" s="179" t="str">
        <f t="shared" si="1143"/>
        <v>AX$16</v>
      </c>
      <c r="AY973" s="179" t="str">
        <f t="shared" ref="AY973:CD973" si="1144">AY958</f>
        <v>AY$16</v>
      </c>
      <c r="AZ973" s="179" t="str">
        <f t="shared" si="1144"/>
        <v>AZ$16</v>
      </c>
      <c r="BA973" s="179" t="str">
        <f t="shared" si="1144"/>
        <v>BA$16</v>
      </c>
      <c r="BB973" s="179" t="str">
        <f t="shared" si="1144"/>
        <v>BB$16</v>
      </c>
      <c r="BC973" s="179" t="str">
        <f t="shared" si="1144"/>
        <v>BC$16</v>
      </c>
      <c r="BD973" s="179" t="str">
        <f t="shared" si="1144"/>
        <v>BD$16</v>
      </c>
      <c r="BE973" s="179" t="str">
        <f t="shared" si="1144"/>
        <v>BE$16</v>
      </c>
      <c r="BF973" s="179" t="str">
        <f t="shared" si="1144"/>
        <v>BF$16</v>
      </c>
      <c r="BG973" s="179" t="str">
        <f t="shared" si="1144"/>
        <v>BG$16</v>
      </c>
      <c r="BH973" s="179" t="str">
        <f t="shared" si="1144"/>
        <v>BH$16</v>
      </c>
      <c r="BI973" s="179" t="str">
        <f t="shared" si="1144"/>
        <v>BI$16</v>
      </c>
      <c r="BJ973" s="179" t="str">
        <f t="shared" si="1144"/>
        <v>BJ$16</v>
      </c>
      <c r="BK973" s="179" t="str">
        <f t="shared" si="1144"/>
        <v>BK$16</v>
      </c>
      <c r="BL973" s="179" t="str">
        <f t="shared" si="1144"/>
        <v>BL$16</v>
      </c>
      <c r="BM973" s="179" t="str">
        <f t="shared" si="1144"/>
        <v>BM$16</v>
      </c>
      <c r="BN973" s="179" t="str">
        <f t="shared" si="1144"/>
        <v>BN$16</v>
      </c>
      <c r="BO973" s="179" t="str">
        <f t="shared" si="1144"/>
        <v>BO$16</v>
      </c>
      <c r="BP973" s="179" t="str">
        <f t="shared" si="1144"/>
        <v>BP$16</v>
      </c>
      <c r="BQ973" s="179" t="str">
        <f t="shared" si="1144"/>
        <v>BQ$16</v>
      </c>
      <c r="BR973" s="179" t="str">
        <f t="shared" si="1144"/>
        <v>BR$16</v>
      </c>
      <c r="BS973" s="179" t="str">
        <f t="shared" si="1144"/>
        <v>BS$16</v>
      </c>
      <c r="BT973" s="179" t="str">
        <f t="shared" si="1144"/>
        <v>BT$16</v>
      </c>
      <c r="BU973" s="179" t="str">
        <f t="shared" si="1144"/>
        <v>BU$16</v>
      </c>
      <c r="BV973" s="179" t="str">
        <f t="shared" si="1144"/>
        <v>BV$16</v>
      </c>
      <c r="BW973" s="179" t="str">
        <f t="shared" si="1144"/>
        <v>BW$16</v>
      </c>
      <c r="BX973" s="179" t="str">
        <f t="shared" si="1144"/>
        <v>BX$16</v>
      </c>
      <c r="BY973" s="179" t="str">
        <f t="shared" si="1144"/>
        <v>BY$16</v>
      </c>
      <c r="BZ973" s="179" t="str">
        <f t="shared" si="1144"/>
        <v>BZ$16</v>
      </c>
      <c r="CA973" s="179" t="str">
        <f t="shared" si="1144"/>
        <v>CA$16</v>
      </c>
      <c r="CB973" s="179" t="str">
        <f t="shared" si="1144"/>
        <v>CB$16</v>
      </c>
      <c r="CC973" s="179" t="str">
        <f t="shared" si="1144"/>
        <v>CC$16</v>
      </c>
      <c r="CD973" s="179" t="str">
        <f t="shared" si="1144"/>
        <v>CD$16</v>
      </c>
      <c r="CE973" s="179" t="str">
        <f t="shared" ref="CE973:CL973" si="1145">CE958</f>
        <v>CE$16</v>
      </c>
      <c r="CF973" s="179" t="str">
        <f t="shared" si="1145"/>
        <v>CF$16</v>
      </c>
      <c r="CG973" s="179" t="str">
        <f t="shared" si="1145"/>
        <v>CG$16</v>
      </c>
      <c r="CH973" s="179" t="str">
        <f t="shared" si="1145"/>
        <v>CH$16</v>
      </c>
      <c r="CI973" s="179" t="str">
        <f t="shared" si="1145"/>
        <v>CI$16</v>
      </c>
      <c r="CJ973" s="179" t="str">
        <f t="shared" si="1145"/>
        <v>CJ$16</v>
      </c>
      <c r="CK973" s="179" t="str">
        <f t="shared" si="1145"/>
        <v>CK$16</v>
      </c>
      <c r="CL973" s="179" t="str">
        <f t="shared" si="1145"/>
        <v>CL$16</v>
      </c>
      <c r="CO973" s="179" t="str">
        <f t="shared" ref="CO973:DL973" si="1146">CO958</f>
        <v>CO$16</v>
      </c>
      <c r="CP973" s="179" t="str">
        <f t="shared" si="1146"/>
        <v>CP$16</v>
      </c>
      <c r="CQ973" s="179" t="str">
        <f t="shared" si="1146"/>
        <v>CQ$16</v>
      </c>
      <c r="CR973" s="179" t="str">
        <f t="shared" si="1146"/>
        <v>CR$16</v>
      </c>
      <c r="CS973" s="179" t="str">
        <f t="shared" si="1146"/>
        <v>CS$16</v>
      </c>
      <c r="CT973" s="179" t="str">
        <f t="shared" si="1146"/>
        <v>CT$16</v>
      </c>
      <c r="CU973" s="179" t="str">
        <f t="shared" si="1146"/>
        <v>CU$16</v>
      </c>
      <c r="CV973" s="179" t="str">
        <f t="shared" si="1146"/>
        <v>CV$16</v>
      </c>
      <c r="CW973" s="179" t="str">
        <f t="shared" si="1146"/>
        <v>CW$16</v>
      </c>
      <c r="CX973" s="179" t="str">
        <f t="shared" si="1146"/>
        <v>CX$16</v>
      </c>
      <c r="CY973" s="179" t="str">
        <f t="shared" si="1146"/>
        <v>CY$16</v>
      </c>
      <c r="CZ973" s="179" t="str">
        <f t="shared" si="1146"/>
        <v>CZ$16</v>
      </c>
      <c r="DA973" s="179" t="str">
        <f t="shared" si="1146"/>
        <v>DA$16</v>
      </c>
      <c r="DB973" s="179" t="str">
        <f t="shared" si="1146"/>
        <v>DB$16</v>
      </c>
      <c r="DC973" s="179" t="str">
        <f t="shared" si="1146"/>
        <v>DC$16</v>
      </c>
      <c r="DD973" s="179" t="str">
        <f t="shared" si="1146"/>
        <v>DD$16</v>
      </c>
      <c r="DE973" s="179" t="str">
        <f t="shared" si="1146"/>
        <v>DE$16</v>
      </c>
      <c r="DF973" s="179" t="str">
        <f t="shared" si="1146"/>
        <v>DF$16</v>
      </c>
      <c r="DG973" s="179" t="str">
        <f t="shared" si="1146"/>
        <v>DG$16</v>
      </c>
      <c r="DH973" s="179" t="str">
        <f t="shared" si="1146"/>
        <v>DH$16</v>
      </c>
      <c r="DI973" s="179" t="str">
        <f t="shared" si="1146"/>
        <v>DI$16</v>
      </c>
      <c r="DJ973" s="179" t="str">
        <f t="shared" si="1146"/>
        <v>DJ$16</v>
      </c>
      <c r="DK973" s="179" t="str">
        <f t="shared" si="1146"/>
        <v>DK$16</v>
      </c>
      <c r="DL973" s="179" t="str">
        <f t="shared" si="1146"/>
        <v>DL$16</v>
      </c>
    </row>
    <row r="974" spans="1:116" x14ac:dyDescent="0.35">
      <c r="B974" t="s">
        <v>332</v>
      </c>
      <c r="D974" t="s">
        <v>764</v>
      </c>
      <c r="E974" s="8" t="str">
        <f t="shared" si="1136"/>
        <v>974 DCHC-S</v>
      </c>
      <c r="G974" s="136" t="str">
        <f>G959</f>
        <v>primary unit</v>
      </c>
      <c r="H974" s="12"/>
      <c r="I974" s="60"/>
      <c r="J974" s="60"/>
      <c r="K974" s="15"/>
      <c r="L974" s="15"/>
      <c r="M974" s="15"/>
      <c r="N974" s="15"/>
      <c r="O974" s="15"/>
      <c r="P974" s="15"/>
      <c r="R974" s="15"/>
      <c r="S974" s="179" t="str">
        <f t="shared" ref="S974:AX974" si="1147">S959</f>
        <v>S$17</v>
      </c>
      <c r="T974" s="179" t="str">
        <f t="shared" si="1147"/>
        <v>T$17</v>
      </c>
      <c r="U974" s="179" t="str">
        <f t="shared" si="1147"/>
        <v>U$17</v>
      </c>
      <c r="V974" s="179" t="str">
        <f t="shared" si="1147"/>
        <v>V$17</v>
      </c>
      <c r="W974" s="179" t="str">
        <f t="shared" si="1147"/>
        <v>W$17</v>
      </c>
      <c r="X974" s="179" t="str">
        <f t="shared" si="1147"/>
        <v>X$17</v>
      </c>
      <c r="Y974" s="179" t="str">
        <f t="shared" si="1147"/>
        <v>Y$17</v>
      </c>
      <c r="Z974" s="179" t="str">
        <f t="shared" si="1147"/>
        <v>Z$17</v>
      </c>
      <c r="AA974" s="179" t="str">
        <f t="shared" si="1147"/>
        <v>AA$17</v>
      </c>
      <c r="AB974" s="179" t="str">
        <f t="shared" si="1147"/>
        <v>AB$17</v>
      </c>
      <c r="AC974" s="179" t="str">
        <f t="shared" si="1147"/>
        <v>AC$17</v>
      </c>
      <c r="AD974" s="179" t="str">
        <f t="shared" si="1147"/>
        <v>AD$17</v>
      </c>
      <c r="AE974" s="179" t="str">
        <f t="shared" si="1147"/>
        <v>AE$17</v>
      </c>
      <c r="AF974" s="179" t="str">
        <f t="shared" si="1147"/>
        <v>AF$17</v>
      </c>
      <c r="AG974" s="179" t="str">
        <f t="shared" si="1147"/>
        <v>AG$17</v>
      </c>
      <c r="AH974" s="179" t="str">
        <f t="shared" si="1147"/>
        <v>AH$17</v>
      </c>
      <c r="AI974" s="179" t="str">
        <f t="shared" si="1147"/>
        <v>AI$17</v>
      </c>
      <c r="AJ974" s="179" t="str">
        <f t="shared" si="1147"/>
        <v>AJ$17</v>
      </c>
      <c r="AK974" s="179" t="str">
        <f t="shared" si="1147"/>
        <v>AK$17</v>
      </c>
      <c r="AL974" s="179" t="str">
        <f t="shared" si="1147"/>
        <v>AL$17</v>
      </c>
      <c r="AM974" s="179" t="str">
        <f t="shared" si="1147"/>
        <v>AM$17</v>
      </c>
      <c r="AN974" s="179" t="str">
        <f t="shared" si="1147"/>
        <v>AN$17</v>
      </c>
      <c r="AO974" s="179" t="str">
        <f t="shared" si="1147"/>
        <v>AO$17</v>
      </c>
      <c r="AP974" s="179" t="str">
        <f t="shared" si="1147"/>
        <v>AP$17</v>
      </c>
      <c r="AQ974" s="179" t="str">
        <f t="shared" si="1147"/>
        <v>AQ$17</v>
      </c>
      <c r="AR974" s="179" t="str">
        <f t="shared" si="1147"/>
        <v>AR$17</v>
      </c>
      <c r="AS974" s="179" t="str">
        <f t="shared" si="1147"/>
        <v>AS$17</v>
      </c>
      <c r="AT974" s="179" t="str">
        <f t="shared" si="1147"/>
        <v>AT$17</v>
      </c>
      <c r="AU974" s="179" t="str">
        <f t="shared" si="1147"/>
        <v>AU$17</v>
      </c>
      <c r="AV974" s="179" t="str">
        <f t="shared" si="1147"/>
        <v>AV$17</v>
      </c>
      <c r="AW974" s="179" t="str">
        <f t="shared" si="1147"/>
        <v>AW$17</v>
      </c>
      <c r="AX974" s="179" t="str">
        <f t="shared" si="1147"/>
        <v>AX$17</v>
      </c>
      <c r="AY974" s="179" t="str">
        <f t="shared" ref="AY974:CD974" si="1148">AY959</f>
        <v>AY$17</v>
      </c>
      <c r="AZ974" s="179" t="str">
        <f t="shared" si="1148"/>
        <v>AZ$17</v>
      </c>
      <c r="BA974" s="179" t="str">
        <f t="shared" si="1148"/>
        <v>BA$17</v>
      </c>
      <c r="BB974" s="179" t="str">
        <f t="shared" si="1148"/>
        <v>BB$17</v>
      </c>
      <c r="BC974" s="179" t="str">
        <f t="shared" si="1148"/>
        <v>BC$17</v>
      </c>
      <c r="BD974" s="179" t="str">
        <f t="shared" si="1148"/>
        <v>BD$17</v>
      </c>
      <c r="BE974" s="179" t="str">
        <f t="shared" si="1148"/>
        <v>BE$17</v>
      </c>
      <c r="BF974" s="179" t="str">
        <f t="shared" si="1148"/>
        <v>BF$17</v>
      </c>
      <c r="BG974" s="179" t="str">
        <f t="shared" si="1148"/>
        <v>BG$17</v>
      </c>
      <c r="BH974" s="179" t="str">
        <f t="shared" si="1148"/>
        <v>BH$17</v>
      </c>
      <c r="BI974" s="179" t="str">
        <f t="shared" si="1148"/>
        <v>BI$17</v>
      </c>
      <c r="BJ974" s="179" t="str">
        <f t="shared" si="1148"/>
        <v>BJ$17</v>
      </c>
      <c r="BK974" s="179" t="str">
        <f t="shared" si="1148"/>
        <v>BK$17</v>
      </c>
      <c r="BL974" s="179" t="str">
        <f t="shared" si="1148"/>
        <v>BL$17</v>
      </c>
      <c r="BM974" s="179" t="str">
        <f t="shared" si="1148"/>
        <v>BM$17</v>
      </c>
      <c r="BN974" s="179" t="str">
        <f t="shared" si="1148"/>
        <v>BN$17</v>
      </c>
      <c r="BO974" s="179" t="str">
        <f t="shared" si="1148"/>
        <v>BO$17</v>
      </c>
      <c r="BP974" s="179" t="str">
        <f t="shared" si="1148"/>
        <v>BP$17</v>
      </c>
      <c r="BQ974" s="179" t="str">
        <f t="shared" si="1148"/>
        <v>BQ$17</v>
      </c>
      <c r="BR974" s="179" t="str">
        <f t="shared" si="1148"/>
        <v>BR$17</v>
      </c>
      <c r="BS974" s="179" t="str">
        <f t="shared" si="1148"/>
        <v>BS$17</v>
      </c>
      <c r="BT974" s="179" t="str">
        <f t="shared" si="1148"/>
        <v>BT$17</v>
      </c>
      <c r="BU974" s="179" t="str">
        <f t="shared" si="1148"/>
        <v>BU$17</v>
      </c>
      <c r="BV974" s="179" t="str">
        <f t="shared" si="1148"/>
        <v>BV$17</v>
      </c>
      <c r="BW974" s="179" t="str">
        <f t="shared" si="1148"/>
        <v>BW$17</v>
      </c>
      <c r="BX974" s="179" t="str">
        <f t="shared" si="1148"/>
        <v>BX$17</v>
      </c>
      <c r="BY974" s="179" t="str">
        <f t="shared" si="1148"/>
        <v>BY$17</v>
      </c>
      <c r="BZ974" s="179" t="str">
        <f t="shared" si="1148"/>
        <v>BZ$17</v>
      </c>
      <c r="CA974" s="179" t="str">
        <f t="shared" si="1148"/>
        <v>CA$17</v>
      </c>
      <c r="CB974" s="179" t="str">
        <f t="shared" si="1148"/>
        <v>CB$17</v>
      </c>
      <c r="CC974" s="179" t="str">
        <f t="shared" si="1148"/>
        <v>CC$17</v>
      </c>
      <c r="CD974" s="179" t="str">
        <f t="shared" si="1148"/>
        <v>CD$17</v>
      </c>
      <c r="CE974" s="179" t="str">
        <f t="shared" ref="CE974:CL974" si="1149">CE959</f>
        <v>CE$17</v>
      </c>
      <c r="CF974" s="179" t="str">
        <f t="shared" si="1149"/>
        <v>CF$17</v>
      </c>
      <c r="CG974" s="179" t="str">
        <f t="shared" si="1149"/>
        <v>CG$17</v>
      </c>
      <c r="CH974" s="179" t="str">
        <f t="shared" si="1149"/>
        <v>CH$17</v>
      </c>
      <c r="CI974" s="179" t="str">
        <f t="shared" si="1149"/>
        <v>CI$17</v>
      </c>
      <c r="CJ974" s="179" t="str">
        <f t="shared" si="1149"/>
        <v>CJ$17</v>
      </c>
      <c r="CK974" s="179" t="str">
        <f t="shared" si="1149"/>
        <v>CK$17</v>
      </c>
      <c r="CL974" s="179" t="str">
        <f t="shared" si="1149"/>
        <v>CL$17</v>
      </c>
      <c r="CN974" s="60"/>
      <c r="CO974" s="179" t="str">
        <f t="shared" ref="CO974:DL974" si="1150">CO959</f>
        <v>CO$17</v>
      </c>
      <c r="CP974" s="179" t="str">
        <f t="shared" si="1150"/>
        <v>CP$17</v>
      </c>
      <c r="CQ974" s="179" t="str">
        <f t="shared" si="1150"/>
        <v>CQ$17</v>
      </c>
      <c r="CR974" s="179" t="str">
        <f t="shared" si="1150"/>
        <v>CR$17</v>
      </c>
      <c r="CS974" s="179" t="str">
        <f t="shared" si="1150"/>
        <v>CS$17</v>
      </c>
      <c r="CT974" s="179" t="str">
        <f t="shared" si="1150"/>
        <v>CT$17</v>
      </c>
      <c r="CU974" s="179" t="str">
        <f t="shared" si="1150"/>
        <v>CU$17</v>
      </c>
      <c r="CV974" s="179" t="str">
        <f t="shared" si="1150"/>
        <v>CV$17</v>
      </c>
      <c r="CW974" s="179" t="str">
        <f t="shared" si="1150"/>
        <v>CW$17</v>
      </c>
      <c r="CX974" s="179" t="str">
        <f t="shared" si="1150"/>
        <v>CX$17</v>
      </c>
      <c r="CY974" s="179" t="str">
        <f t="shared" si="1150"/>
        <v>CY$17</v>
      </c>
      <c r="CZ974" s="179" t="str">
        <f t="shared" si="1150"/>
        <v>CZ$17</v>
      </c>
      <c r="DA974" s="179" t="str">
        <f t="shared" si="1150"/>
        <v>DA$17</v>
      </c>
      <c r="DB974" s="179" t="str">
        <f t="shared" si="1150"/>
        <v>DB$17</v>
      </c>
      <c r="DC974" s="179" t="str">
        <f t="shared" si="1150"/>
        <v>DC$17</v>
      </c>
      <c r="DD974" s="179" t="str">
        <f t="shared" si="1150"/>
        <v>DD$17</v>
      </c>
      <c r="DE974" s="179" t="str">
        <f t="shared" si="1150"/>
        <v>DE$17</v>
      </c>
      <c r="DF974" s="179" t="str">
        <f t="shared" si="1150"/>
        <v>DF$17</v>
      </c>
      <c r="DG974" s="179" t="str">
        <f t="shared" si="1150"/>
        <v>DG$17</v>
      </c>
      <c r="DH974" s="179" t="str">
        <f t="shared" si="1150"/>
        <v>DH$17</v>
      </c>
      <c r="DI974" s="179" t="str">
        <f t="shared" si="1150"/>
        <v>DI$17</v>
      </c>
      <c r="DJ974" s="179" t="str">
        <f t="shared" si="1150"/>
        <v>DJ$17</v>
      </c>
      <c r="DK974" s="179" t="str">
        <f t="shared" si="1150"/>
        <v>DK$17</v>
      </c>
      <c r="DL974" s="179" t="str">
        <f t="shared" si="1150"/>
        <v>DL$17</v>
      </c>
    </row>
    <row r="975" spans="1:116" x14ac:dyDescent="0.35">
      <c r="B975" t="s">
        <v>332</v>
      </c>
      <c r="D975" t="s">
        <v>764</v>
      </c>
      <c r="E975" s="8" t="str">
        <f t="shared" si="1136"/>
        <v>975 DCHC-S</v>
      </c>
      <c r="G975" s="136" t="str">
        <f>G960</f>
        <v>Primary revenue driver</v>
      </c>
      <c r="H975" s="12"/>
      <c r="I975" s="60"/>
      <c r="J975" s="60"/>
      <c r="K975" s="15"/>
      <c r="L975" s="15"/>
      <c r="M975" s="15"/>
      <c r="N975" s="15"/>
      <c r="O975" s="15"/>
      <c r="P975" s="15"/>
      <c r="R975" s="15"/>
      <c r="S975" s="179">
        <f t="shared" ref="S975:AX975" si="1151">S960</f>
        <v>0</v>
      </c>
      <c r="T975" s="179">
        <f t="shared" si="1151"/>
        <v>0</v>
      </c>
      <c r="U975" s="179">
        <f t="shared" si="1151"/>
        <v>0</v>
      </c>
      <c r="V975" s="179">
        <f t="shared" si="1151"/>
        <v>0</v>
      </c>
      <c r="W975" s="179">
        <f t="shared" si="1151"/>
        <v>0</v>
      </c>
      <c r="X975" s="179">
        <f t="shared" si="1151"/>
        <v>0</v>
      </c>
      <c r="Y975" s="179">
        <f t="shared" si="1151"/>
        <v>0</v>
      </c>
      <c r="Z975" s="179">
        <f t="shared" si="1151"/>
        <v>0</v>
      </c>
      <c r="AA975" s="179">
        <f t="shared" si="1151"/>
        <v>0</v>
      </c>
      <c r="AB975" s="179">
        <f t="shared" si="1151"/>
        <v>0</v>
      </c>
      <c r="AC975" s="179">
        <f t="shared" si="1151"/>
        <v>0</v>
      </c>
      <c r="AD975" s="179">
        <f t="shared" si="1151"/>
        <v>0</v>
      </c>
      <c r="AE975" s="179">
        <f t="shared" si="1151"/>
        <v>0</v>
      </c>
      <c r="AF975" s="179">
        <f t="shared" si="1151"/>
        <v>0</v>
      </c>
      <c r="AG975" s="179">
        <f t="shared" si="1151"/>
        <v>0</v>
      </c>
      <c r="AH975" s="179">
        <f t="shared" si="1151"/>
        <v>0</v>
      </c>
      <c r="AI975" s="179">
        <f t="shared" si="1151"/>
        <v>0</v>
      </c>
      <c r="AJ975" s="179">
        <f t="shared" si="1151"/>
        <v>0</v>
      </c>
      <c r="AK975" s="179">
        <f t="shared" si="1151"/>
        <v>0</v>
      </c>
      <c r="AL975" s="179">
        <f t="shared" si="1151"/>
        <v>0</v>
      </c>
      <c r="AM975" s="179">
        <f t="shared" si="1151"/>
        <v>0</v>
      </c>
      <c r="AN975" s="179">
        <f t="shared" si="1151"/>
        <v>0</v>
      </c>
      <c r="AO975" s="179">
        <f t="shared" si="1151"/>
        <v>0</v>
      </c>
      <c r="AP975" s="179">
        <f t="shared" si="1151"/>
        <v>0</v>
      </c>
      <c r="AQ975" s="179">
        <f t="shared" si="1151"/>
        <v>0</v>
      </c>
      <c r="AR975" s="179">
        <f t="shared" si="1151"/>
        <v>0</v>
      </c>
      <c r="AS975" s="179">
        <f t="shared" si="1151"/>
        <v>0</v>
      </c>
      <c r="AT975" s="179">
        <f t="shared" si="1151"/>
        <v>0</v>
      </c>
      <c r="AU975" s="179">
        <f t="shared" si="1151"/>
        <v>0</v>
      </c>
      <c r="AV975" s="179">
        <f t="shared" si="1151"/>
        <v>0</v>
      </c>
      <c r="AW975" s="179">
        <f t="shared" si="1151"/>
        <v>0</v>
      </c>
      <c r="AX975" s="179">
        <f t="shared" si="1151"/>
        <v>0</v>
      </c>
      <c r="AY975" s="179">
        <f t="shared" ref="AY975:CD975" si="1152">AY960</f>
        <v>0</v>
      </c>
      <c r="AZ975" s="179">
        <f t="shared" si="1152"/>
        <v>0</v>
      </c>
      <c r="BA975" s="179">
        <f t="shared" si="1152"/>
        <v>0</v>
      </c>
      <c r="BB975" s="179">
        <f t="shared" si="1152"/>
        <v>0</v>
      </c>
      <c r="BC975" s="179">
        <f t="shared" si="1152"/>
        <v>0</v>
      </c>
      <c r="BD975" s="179">
        <f t="shared" si="1152"/>
        <v>0</v>
      </c>
      <c r="BE975" s="179">
        <f t="shared" si="1152"/>
        <v>0</v>
      </c>
      <c r="BF975" s="179">
        <f t="shared" si="1152"/>
        <v>0</v>
      </c>
      <c r="BG975" s="179">
        <f t="shared" si="1152"/>
        <v>0</v>
      </c>
      <c r="BH975" s="179">
        <f t="shared" si="1152"/>
        <v>0</v>
      </c>
      <c r="BI975" s="179">
        <f t="shared" si="1152"/>
        <v>0</v>
      </c>
      <c r="BJ975" s="179">
        <f t="shared" si="1152"/>
        <v>0</v>
      </c>
      <c r="BK975" s="179">
        <f t="shared" si="1152"/>
        <v>0</v>
      </c>
      <c r="BL975" s="179">
        <f t="shared" si="1152"/>
        <v>0</v>
      </c>
      <c r="BM975" s="179">
        <f t="shared" si="1152"/>
        <v>0</v>
      </c>
      <c r="BN975" s="179">
        <f t="shared" si="1152"/>
        <v>0</v>
      </c>
      <c r="BO975" s="179">
        <f t="shared" si="1152"/>
        <v>0</v>
      </c>
      <c r="BP975" s="179">
        <f t="shared" si="1152"/>
        <v>0</v>
      </c>
      <c r="BQ975" s="179">
        <f t="shared" si="1152"/>
        <v>0</v>
      </c>
      <c r="BR975" s="179">
        <f t="shared" si="1152"/>
        <v>0</v>
      </c>
      <c r="BS975" s="179">
        <f t="shared" si="1152"/>
        <v>0</v>
      </c>
      <c r="BT975" s="179">
        <f t="shared" si="1152"/>
        <v>0</v>
      </c>
      <c r="BU975" s="179">
        <f t="shared" si="1152"/>
        <v>0</v>
      </c>
      <c r="BV975" s="179">
        <f t="shared" si="1152"/>
        <v>0</v>
      </c>
      <c r="BW975" s="179">
        <f t="shared" si="1152"/>
        <v>0</v>
      </c>
      <c r="BX975" s="179">
        <f t="shared" si="1152"/>
        <v>0</v>
      </c>
      <c r="BY975" s="179">
        <f t="shared" si="1152"/>
        <v>0</v>
      </c>
      <c r="BZ975" s="179">
        <f t="shared" si="1152"/>
        <v>0</v>
      </c>
      <c r="CA975" s="179">
        <f t="shared" si="1152"/>
        <v>0</v>
      </c>
      <c r="CB975" s="179">
        <f t="shared" si="1152"/>
        <v>0</v>
      </c>
      <c r="CC975" s="179">
        <f t="shared" si="1152"/>
        <v>0</v>
      </c>
      <c r="CD975" s="179">
        <f t="shared" si="1152"/>
        <v>0</v>
      </c>
      <c r="CE975" s="179">
        <f t="shared" ref="CE975:CL975" si="1153">CE960</f>
        <v>0</v>
      </c>
      <c r="CF975" s="179">
        <f t="shared" si="1153"/>
        <v>0</v>
      </c>
      <c r="CG975" s="179">
        <f t="shared" si="1153"/>
        <v>0</v>
      </c>
      <c r="CH975" s="179">
        <f t="shared" si="1153"/>
        <v>0</v>
      </c>
      <c r="CI975" s="179">
        <f t="shared" si="1153"/>
        <v>0</v>
      </c>
      <c r="CJ975" s="179">
        <f t="shared" si="1153"/>
        <v>0</v>
      </c>
      <c r="CK975" s="179">
        <f t="shared" si="1153"/>
        <v>0</v>
      </c>
      <c r="CL975" s="179">
        <f t="shared" si="1153"/>
        <v>0</v>
      </c>
      <c r="CN975" s="60"/>
      <c r="CO975" s="179">
        <f t="shared" ref="CO975:DL975" si="1154">CO960</f>
        <v>0</v>
      </c>
      <c r="CP975" s="179">
        <f t="shared" si="1154"/>
        <v>0</v>
      </c>
      <c r="CQ975" s="179">
        <f t="shared" si="1154"/>
        <v>0</v>
      </c>
      <c r="CR975" s="179">
        <f t="shared" si="1154"/>
        <v>0</v>
      </c>
      <c r="CS975" s="179">
        <f t="shared" si="1154"/>
        <v>0</v>
      </c>
      <c r="CT975" s="179">
        <f t="shared" si="1154"/>
        <v>0</v>
      </c>
      <c r="CU975" s="179">
        <f t="shared" si="1154"/>
        <v>0</v>
      </c>
      <c r="CV975" s="179">
        <f t="shared" si="1154"/>
        <v>0</v>
      </c>
      <c r="CW975" s="179">
        <f t="shared" si="1154"/>
        <v>0</v>
      </c>
      <c r="CX975" s="179">
        <f t="shared" si="1154"/>
        <v>0</v>
      </c>
      <c r="CY975" s="179">
        <f t="shared" si="1154"/>
        <v>0</v>
      </c>
      <c r="CZ975" s="179">
        <f t="shared" si="1154"/>
        <v>0</v>
      </c>
      <c r="DA975" s="179">
        <f t="shared" si="1154"/>
        <v>0</v>
      </c>
      <c r="DB975" s="179">
        <f t="shared" si="1154"/>
        <v>0</v>
      </c>
      <c r="DC975" s="179">
        <f t="shared" si="1154"/>
        <v>0</v>
      </c>
      <c r="DD975" s="179">
        <f t="shared" si="1154"/>
        <v>0</v>
      </c>
      <c r="DE975" s="179">
        <f t="shared" si="1154"/>
        <v>0</v>
      </c>
      <c r="DF975" s="179">
        <f t="shared" si="1154"/>
        <v>0</v>
      </c>
      <c r="DG975" s="179">
        <f t="shared" si="1154"/>
        <v>0</v>
      </c>
      <c r="DH975" s="179">
        <f t="shared" si="1154"/>
        <v>0</v>
      </c>
      <c r="DI975" s="179">
        <f t="shared" si="1154"/>
        <v>0</v>
      </c>
      <c r="DJ975" s="179">
        <f t="shared" si="1154"/>
        <v>0</v>
      </c>
      <c r="DK975" s="179">
        <f t="shared" si="1154"/>
        <v>0</v>
      </c>
      <c r="DL975" s="179">
        <f t="shared" si="1154"/>
        <v>0</v>
      </c>
    </row>
    <row r="976" spans="1:116" x14ac:dyDescent="0.35">
      <c r="B976" t="s">
        <v>332</v>
      </c>
      <c r="D976" t="s">
        <v>764</v>
      </c>
      <c r="E976" s="8" t="str">
        <f t="shared" ref="E976" si="1155">ROW()&amp;" "&amp;D976</f>
        <v>976 DCHC-S</v>
      </c>
      <c r="G976" s="136" t="str">
        <f>G961</f>
        <v>Primary volume driver</v>
      </c>
      <c r="H976" s="12"/>
      <c r="I976" s="60"/>
      <c r="J976" s="60"/>
      <c r="K976" s="15"/>
      <c r="L976" s="15"/>
      <c r="M976" s="15"/>
      <c r="N976" s="15"/>
      <c r="O976" s="15"/>
      <c r="P976" s="15"/>
      <c r="R976" s="15"/>
      <c r="S976" s="179"/>
      <c r="T976" s="179"/>
      <c r="U976" s="179"/>
      <c r="V976" s="179"/>
      <c r="W976" s="179"/>
      <c r="X976" s="179"/>
      <c r="Y976" s="179"/>
      <c r="Z976" s="179"/>
      <c r="AA976" s="179"/>
      <c r="AB976" s="179"/>
      <c r="AC976" s="179"/>
      <c r="AD976" s="179"/>
      <c r="AE976" s="179"/>
      <c r="AF976" s="179"/>
      <c r="AG976" s="179"/>
      <c r="AH976" s="179"/>
      <c r="AI976" s="179"/>
      <c r="AJ976" s="179"/>
      <c r="AK976" s="179"/>
      <c r="AL976" s="179"/>
      <c r="AM976" s="179"/>
      <c r="AN976" s="179"/>
      <c r="AO976" s="179"/>
      <c r="AP976" s="179"/>
      <c r="AQ976" s="179"/>
      <c r="AR976" s="179"/>
      <c r="AS976" s="179"/>
      <c r="AT976" s="179"/>
      <c r="AU976" s="179"/>
      <c r="AV976" s="179"/>
      <c r="AW976" s="179"/>
      <c r="AX976" s="179"/>
      <c r="AY976" s="179"/>
      <c r="AZ976" s="179"/>
      <c r="BA976" s="179"/>
      <c r="BB976" s="179"/>
      <c r="BC976" s="179"/>
      <c r="BD976" s="179"/>
      <c r="BE976" s="179"/>
      <c r="BF976" s="179"/>
      <c r="BG976" s="179"/>
      <c r="BH976" s="179"/>
      <c r="BI976" s="179"/>
      <c r="BJ976" s="179"/>
      <c r="BK976" s="179"/>
      <c r="BL976" s="179"/>
      <c r="BM976" s="179"/>
      <c r="BN976" s="179"/>
      <c r="BO976" s="179"/>
      <c r="BP976" s="179"/>
      <c r="BQ976" s="179"/>
      <c r="BR976" s="179"/>
      <c r="BS976" s="179"/>
      <c r="BT976" s="179"/>
      <c r="BU976" s="179"/>
      <c r="BV976" s="179"/>
      <c r="BW976" s="179"/>
      <c r="BX976" s="179"/>
      <c r="BY976" s="179"/>
      <c r="BZ976" s="179"/>
      <c r="CA976" s="179"/>
      <c r="CB976" s="179"/>
      <c r="CC976" s="179"/>
      <c r="CD976" s="179"/>
      <c r="CE976" s="179"/>
      <c r="CF976" s="179"/>
      <c r="CG976" s="179"/>
      <c r="CH976" s="179"/>
      <c r="CI976" s="179"/>
      <c r="CJ976" s="179"/>
      <c r="CK976" s="179"/>
      <c r="CL976" s="179"/>
      <c r="CN976" s="60"/>
      <c r="CO976" s="179"/>
      <c r="CP976" s="179"/>
      <c r="CQ976" s="179"/>
      <c r="CR976" s="179"/>
      <c r="CS976" s="179"/>
      <c r="CT976" s="179"/>
      <c r="CU976" s="179"/>
      <c r="CV976" s="179"/>
      <c r="CW976" s="179"/>
      <c r="CX976" s="179"/>
      <c r="CY976" s="179"/>
      <c r="CZ976" s="179"/>
      <c r="DA976" s="179"/>
      <c r="DB976" s="179"/>
      <c r="DC976" s="179"/>
      <c r="DD976" s="179"/>
      <c r="DE976" s="179"/>
      <c r="DF976" s="179"/>
      <c r="DG976" s="179"/>
      <c r="DH976" s="179"/>
      <c r="DI976" s="179"/>
      <c r="DJ976" s="179"/>
      <c r="DK976" s="179"/>
      <c r="DL976" s="179"/>
    </row>
    <row r="977" spans="1:116" x14ac:dyDescent="0.35">
      <c r="A977" s="3"/>
      <c r="B977" t="s">
        <v>332</v>
      </c>
      <c r="D977" t="s">
        <v>764</v>
      </c>
      <c r="E977" s="8" t="str">
        <f t="shared" si="1136"/>
        <v>977 DCHC-S</v>
      </c>
      <c r="G977" s="191" t="str">
        <f>G966</f>
        <v>Headcount - revenue driven:</v>
      </c>
      <c r="H977" s="90"/>
      <c r="I977" s="213"/>
      <c r="J977" s="213"/>
      <c r="K977" s="214"/>
      <c r="L977" s="214"/>
      <c r="M977" s="214"/>
      <c r="N977" s="214"/>
      <c r="O977" s="214"/>
      <c r="P977" s="214"/>
      <c r="R977" s="214"/>
      <c r="S977" s="4" t="str">
        <f>ADDRESS(ROW(S969),COLUMN(S969),2)</f>
        <v>S$969</v>
      </c>
      <c r="T977" s="212" t="str">
        <f t="shared" ref="T977:AY977" si="1156">T962</f>
        <v>T$18</v>
      </c>
      <c r="U977" s="212" t="str">
        <f t="shared" si="1156"/>
        <v>U$18</v>
      </c>
      <c r="V977" s="212" t="str">
        <f t="shared" si="1156"/>
        <v>V$18</v>
      </c>
      <c r="W977" s="212" t="str">
        <f t="shared" si="1156"/>
        <v>W$18</v>
      </c>
      <c r="X977" s="212" t="str">
        <f t="shared" si="1156"/>
        <v>X$18</v>
      </c>
      <c r="Y977" s="212" t="str">
        <f t="shared" si="1156"/>
        <v>Y$18</v>
      </c>
      <c r="Z977" s="212" t="str">
        <f t="shared" si="1156"/>
        <v>Z$18</v>
      </c>
      <c r="AA977" s="212" t="str">
        <f t="shared" si="1156"/>
        <v>AA$18</v>
      </c>
      <c r="AB977" s="212" t="str">
        <f t="shared" si="1156"/>
        <v>AB$18</v>
      </c>
      <c r="AC977" s="212" t="str">
        <f t="shared" si="1156"/>
        <v>AC$18</v>
      </c>
      <c r="AD977" s="212" t="str">
        <f t="shared" si="1156"/>
        <v>AD$18</v>
      </c>
      <c r="AE977" s="212" t="str">
        <f t="shared" si="1156"/>
        <v>AE$18</v>
      </c>
      <c r="AF977" s="212" t="str">
        <f t="shared" si="1156"/>
        <v>AF$18</v>
      </c>
      <c r="AG977" s="212" t="str">
        <f t="shared" si="1156"/>
        <v>AG$18</v>
      </c>
      <c r="AH977" s="212" t="str">
        <f t="shared" si="1156"/>
        <v>AH$18</v>
      </c>
      <c r="AI977" s="212" t="str">
        <f t="shared" si="1156"/>
        <v>AI$18</v>
      </c>
      <c r="AJ977" s="212" t="str">
        <f t="shared" si="1156"/>
        <v>AJ$18</v>
      </c>
      <c r="AK977" s="212" t="str">
        <f t="shared" si="1156"/>
        <v>AK$18</v>
      </c>
      <c r="AL977" s="212" t="str">
        <f t="shared" si="1156"/>
        <v>AL$18</v>
      </c>
      <c r="AM977" s="212" t="str">
        <f t="shared" si="1156"/>
        <v>AM$18</v>
      </c>
      <c r="AN977" s="212" t="str">
        <f t="shared" si="1156"/>
        <v>AN$18</v>
      </c>
      <c r="AO977" s="212" t="str">
        <f t="shared" si="1156"/>
        <v>AO$18</v>
      </c>
      <c r="AP977" s="212" t="str">
        <f t="shared" si="1156"/>
        <v>AP$18</v>
      </c>
      <c r="AQ977" s="212" t="str">
        <f t="shared" si="1156"/>
        <v>AQ$18</v>
      </c>
      <c r="AR977" s="212" t="str">
        <f t="shared" si="1156"/>
        <v>AR$18</v>
      </c>
      <c r="AS977" s="212" t="str">
        <f t="shared" si="1156"/>
        <v>AS$18</v>
      </c>
      <c r="AT977" s="212" t="str">
        <f t="shared" si="1156"/>
        <v>AT$18</v>
      </c>
      <c r="AU977" s="212" t="str">
        <f t="shared" si="1156"/>
        <v>AU$18</v>
      </c>
      <c r="AV977" s="212" t="str">
        <f t="shared" si="1156"/>
        <v>AV$18</v>
      </c>
      <c r="AW977" s="212" t="str">
        <f t="shared" si="1156"/>
        <v>AW$18</v>
      </c>
      <c r="AX977" s="212" t="str">
        <f t="shared" si="1156"/>
        <v>AX$18</v>
      </c>
      <c r="AY977" s="212" t="str">
        <f t="shared" si="1156"/>
        <v>AY$18</v>
      </c>
      <c r="AZ977" s="212" t="str">
        <f t="shared" ref="AZ977:CE977" si="1157">AZ962</f>
        <v>AZ$18</v>
      </c>
      <c r="BA977" s="212" t="str">
        <f t="shared" si="1157"/>
        <v>BA$18</v>
      </c>
      <c r="BB977" s="212" t="str">
        <f t="shared" si="1157"/>
        <v>BB$18</v>
      </c>
      <c r="BC977" s="212" t="str">
        <f t="shared" si="1157"/>
        <v>BC$18</v>
      </c>
      <c r="BD977" s="212" t="str">
        <f t="shared" si="1157"/>
        <v>BD$18</v>
      </c>
      <c r="BE977" s="212" t="str">
        <f t="shared" si="1157"/>
        <v>BE$18</v>
      </c>
      <c r="BF977" s="212" t="str">
        <f t="shared" si="1157"/>
        <v>BF$18</v>
      </c>
      <c r="BG977" s="212" t="str">
        <f t="shared" si="1157"/>
        <v>BG$18</v>
      </c>
      <c r="BH977" s="212" t="str">
        <f t="shared" si="1157"/>
        <v>BH$18</v>
      </c>
      <c r="BI977" s="212" t="str">
        <f t="shared" si="1157"/>
        <v>BI$18</v>
      </c>
      <c r="BJ977" s="212" t="str">
        <f t="shared" si="1157"/>
        <v>BJ$18</v>
      </c>
      <c r="BK977" s="212" t="str">
        <f t="shared" si="1157"/>
        <v>BK$18</v>
      </c>
      <c r="BL977" s="212" t="str">
        <f t="shared" si="1157"/>
        <v>BL$18</v>
      </c>
      <c r="BM977" s="212" t="str">
        <f t="shared" si="1157"/>
        <v>BM$18</v>
      </c>
      <c r="BN977" s="212" t="str">
        <f t="shared" si="1157"/>
        <v>BN$18</v>
      </c>
      <c r="BO977" s="212" t="str">
        <f t="shared" si="1157"/>
        <v>BO$18</v>
      </c>
      <c r="BP977" s="212" t="str">
        <f t="shared" si="1157"/>
        <v>BP$18</v>
      </c>
      <c r="BQ977" s="212" t="str">
        <f t="shared" si="1157"/>
        <v>BQ$18</v>
      </c>
      <c r="BR977" s="212" t="str">
        <f t="shared" si="1157"/>
        <v>BR$18</v>
      </c>
      <c r="BS977" s="212" t="str">
        <f t="shared" si="1157"/>
        <v>BS$18</v>
      </c>
      <c r="BT977" s="212" t="str">
        <f t="shared" si="1157"/>
        <v>BT$18</v>
      </c>
      <c r="BU977" s="212" t="str">
        <f t="shared" si="1157"/>
        <v>BU$18</v>
      </c>
      <c r="BV977" s="212" t="str">
        <f t="shared" si="1157"/>
        <v>BV$18</v>
      </c>
      <c r="BW977" s="212" t="str">
        <f t="shared" si="1157"/>
        <v>BW$18</v>
      </c>
      <c r="BX977" s="212" t="str">
        <f t="shared" si="1157"/>
        <v>BX$18</v>
      </c>
      <c r="BY977" s="212" t="str">
        <f t="shared" si="1157"/>
        <v>BY$18</v>
      </c>
      <c r="BZ977" s="212" t="str">
        <f t="shared" si="1157"/>
        <v>BZ$18</v>
      </c>
      <c r="CA977" s="212" t="str">
        <f t="shared" si="1157"/>
        <v>CA$18</v>
      </c>
      <c r="CB977" s="212" t="str">
        <f t="shared" si="1157"/>
        <v>CB$18</v>
      </c>
      <c r="CC977" s="212" t="str">
        <f t="shared" si="1157"/>
        <v>CC$18</v>
      </c>
      <c r="CD977" s="212" t="str">
        <f t="shared" si="1157"/>
        <v>CD$18</v>
      </c>
      <c r="CE977" s="212" t="str">
        <f t="shared" si="1157"/>
        <v>CE$18</v>
      </c>
      <c r="CF977" s="212" t="str">
        <f t="shared" ref="CF977:CL977" si="1158">CF962</f>
        <v>CF$18</v>
      </c>
      <c r="CG977" s="212" t="str">
        <f t="shared" si="1158"/>
        <v>CG$18</v>
      </c>
      <c r="CH977" s="212" t="str">
        <f t="shared" si="1158"/>
        <v>CH$18</v>
      </c>
      <c r="CI977" s="212" t="str">
        <f t="shared" si="1158"/>
        <v>CI$18</v>
      </c>
      <c r="CJ977" s="212" t="str">
        <f t="shared" si="1158"/>
        <v>CJ$18</v>
      </c>
      <c r="CK977" s="212" t="str">
        <f t="shared" si="1158"/>
        <v>CK$18</v>
      </c>
      <c r="CL977" s="212" t="str">
        <f t="shared" si="1158"/>
        <v>CL$18</v>
      </c>
      <c r="CN977" s="213"/>
      <c r="CO977" s="212" t="str">
        <f t="shared" ref="CO977:DL977" si="1159">CO962</f>
        <v>CO$18</v>
      </c>
      <c r="CP977" s="212" t="str">
        <f t="shared" si="1159"/>
        <v>CP$18</v>
      </c>
      <c r="CQ977" s="212" t="str">
        <f t="shared" si="1159"/>
        <v>CQ$18</v>
      </c>
      <c r="CR977" s="212" t="str">
        <f t="shared" si="1159"/>
        <v>CR$18</v>
      </c>
      <c r="CS977" s="212" t="str">
        <f t="shared" si="1159"/>
        <v>CS$18</v>
      </c>
      <c r="CT977" s="212" t="str">
        <f t="shared" si="1159"/>
        <v>CT$18</v>
      </c>
      <c r="CU977" s="212" t="str">
        <f t="shared" si="1159"/>
        <v>CU$18</v>
      </c>
      <c r="CV977" s="212" t="str">
        <f t="shared" si="1159"/>
        <v>CV$18</v>
      </c>
      <c r="CW977" s="212" t="str">
        <f t="shared" si="1159"/>
        <v>CW$18</v>
      </c>
      <c r="CX977" s="212" t="str">
        <f t="shared" si="1159"/>
        <v>CX$18</v>
      </c>
      <c r="CY977" s="212" t="str">
        <f t="shared" si="1159"/>
        <v>CY$18</v>
      </c>
      <c r="CZ977" s="212" t="str">
        <f t="shared" si="1159"/>
        <v>CZ$18</v>
      </c>
      <c r="DA977" s="212" t="str">
        <f t="shared" si="1159"/>
        <v>DA$18</v>
      </c>
      <c r="DB977" s="212" t="str">
        <f t="shared" si="1159"/>
        <v>DB$18</v>
      </c>
      <c r="DC977" s="212" t="str">
        <f t="shared" si="1159"/>
        <v>DC$18</v>
      </c>
      <c r="DD977" s="212" t="str">
        <f t="shared" si="1159"/>
        <v>DD$18</v>
      </c>
      <c r="DE977" s="212" t="str">
        <f t="shared" si="1159"/>
        <v>DE$18</v>
      </c>
      <c r="DF977" s="212" t="str">
        <f t="shared" si="1159"/>
        <v>DF$18</v>
      </c>
      <c r="DG977" s="212" t="str">
        <f t="shared" si="1159"/>
        <v>DG$18</v>
      </c>
      <c r="DH977" s="212" t="str">
        <f t="shared" si="1159"/>
        <v>DH$18</v>
      </c>
      <c r="DI977" s="212" t="str">
        <f t="shared" si="1159"/>
        <v>DI$18</v>
      </c>
      <c r="DJ977" s="212" t="str">
        <f t="shared" si="1159"/>
        <v>DJ$18</v>
      </c>
      <c r="DK977" s="212" t="str">
        <f t="shared" si="1159"/>
        <v>DK$18</v>
      </c>
      <c r="DL977" s="212" t="str">
        <f t="shared" si="1159"/>
        <v>DL$18</v>
      </c>
    </row>
    <row r="978" spans="1:116" x14ac:dyDescent="0.35">
      <c r="A978" s="3"/>
      <c r="B978" t="s">
        <v>332</v>
      </c>
      <c r="D978" t="s">
        <v>764</v>
      </c>
      <c r="E978" s="8" t="str">
        <f t="shared" si="1136"/>
        <v>978 DCHC-S</v>
      </c>
      <c r="G978" s="241" t="str">
        <f>IFERROR(SUBSTITUTE(TRIM(MID(G966, SEARCH("-", G966) + 1, LEN(G966))),":",""),"no unit")</f>
        <v>revenue driven</v>
      </c>
      <c r="H978" s="90"/>
      <c r="I978" s="213"/>
      <c r="J978" s="213"/>
      <c r="K978" s="214"/>
      <c r="L978" s="214"/>
      <c r="M978" s="214"/>
      <c r="N978" s="214"/>
      <c r="O978" s="214"/>
      <c r="P978" s="214"/>
      <c r="R978" s="214"/>
      <c r="S978" s="4" t="str">
        <f t="shared" ref="S978:AX978" si="1160">ADDRESS(ROW(S967),COLUMN(S967),2)</f>
        <v>S$967</v>
      </c>
      <c r="T978" s="4" t="str">
        <f t="shared" si="1160"/>
        <v>T$967</v>
      </c>
      <c r="U978" s="4" t="str">
        <f t="shared" si="1160"/>
        <v>U$967</v>
      </c>
      <c r="V978" s="4" t="str">
        <f t="shared" si="1160"/>
        <v>V$967</v>
      </c>
      <c r="W978" s="4" t="str">
        <f t="shared" si="1160"/>
        <v>W$967</v>
      </c>
      <c r="X978" s="4" t="str">
        <f t="shared" si="1160"/>
        <v>X$967</v>
      </c>
      <c r="Y978" s="4" t="str">
        <f t="shared" si="1160"/>
        <v>Y$967</v>
      </c>
      <c r="Z978" s="4" t="str">
        <f t="shared" si="1160"/>
        <v>Z$967</v>
      </c>
      <c r="AA978" s="4" t="str">
        <f t="shared" si="1160"/>
        <v>AA$967</v>
      </c>
      <c r="AB978" s="4" t="str">
        <f t="shared" si="1160"/>
        <v>AB$967</v>
      </c>
      <c r="AC978" s="4" t="str">
        <f t="shared" si="1160"/>
        <v>AC$967</v>
      </c>
      <c r="AD978" s="4" t="str">
        <f t="shared" si="1160"/>
        <v>AD$967</v>
      </c>
      <c r="AE978" s="4" t="str">
        <f t="shared" si="1160"/>
        <v>AE$967</v>
      </c>
      <c r="AF978" s="4" t="str">
        <f t="shared" si="1160"/>
        <v>AF$967</v>
      </c>
      <c r="AG978" s="4" t="str">
        <f t="shared" si="1160"/>
        <v>AG$967</v>
      </c>
      <c r="AH978" s="4" t="str">
        <f t="shared" si="1160"/>
        <v>AH$967</v>
      </c>
      <c r="AI978" s="4" t="str">
        <f t="shared" si="1160"/>
        <v>AI$967</v>
      </c>
      <c r="AJ978" s="4" t="str">
        <f t="shared" si="1160"/>
        <v>AJ$967</v>
      </c>
      <c r="AK978" s="4" t="str">
        <f t="shared" si="1160"/>
        <v>AK$967</v>
      </c>
      <c r="AL978" s="4" t="str">
        <f t="shared" si="1160"/>
        <v>AL$967</v>
      </c>
      <c r="AM978" s="4" t="str">
        <f t="shared" si="1160"/>
        <v>AM$967</v>
      </c>
      <c r="AN978" s="4" t="str">
        <f t="shared" si="1160"/>
        <v>AN$967</v>
      </c>
      <c r="AO978" s="4" t="str">
        <f t="shared" si="1160"/>
        <v>AO$967</v>
      </c>
      <c r="AP978" s="4" t="str">
        <f t="shared" si="1160"/>
        <v>AP$967</v>
      </c>
      <c r="AQ978" s="4" t="str">
        <f t="shared" si="1160"/>
        <v>AQ$967</v>
      </c>
      <c r="AR978" s="4" t="str">
        <f t="shared" si="1160"/>
        <v>AR$967</v>
      </c>
      <c r="AS978" s="4" t="str">
        <f t="shared" si="1160"/>
        <v>AS$967</v>
      </c>
      <c r="AT978" s="4" t="str">
        <f t="shared" si="1160"/>
        <v>AT$967</v>
      </c>
      <c r="AU978" s="4" t="str">
        <f t="shared" si="1160"/>
        <v>AU$967</v>
      </c>
      <c r="AV978" s="4" t="str">
        <f t="shared" si="1160"/>
        <v>AV$967</v>
      </c>
      <c r="AW978" s="4" t="str">
        <f t="shared" si="1160"/>
        <v>AW$967</v>
      </c>
      <c r="AX978" s="4" t="str">
        <f t="shared" si="1160"/>
        <v>AX$967</v>
      </c>
      <c r="AY978" s="4" t="str">
        <f t="shared" ref="AY978:CD978" si="1161">ADDRESS(ROW(AY967),COLUMN(AY967),2)</f>
        <v>AY$967</v>
      </c>
      <c r="AZ978" s="4" t="str">
        <f t="shared" si="1161"/>
        <v>AZ$967</v>
      </c>
      <c r="BA978" s="4" t="str">
        <f t="shared" si="1161"/>
        <v>BA$967</v>
      </c>
      <c r="BB978" s="4" t="str">
        <f t="shared" si="1161"/>
        <v>BB$967</v>
      </c>
      <c r="BC978" s="4" t="str">
        <f t="shared" si="1161"/>
        <v>BC$967</v>
      </c>
      <c r="BD978" s="4" t="str">
        <f t="shared" si="1161"/>
        <v>BD$967</v>
      </c>
      <c r="BE978" s="4" t="str">
        <f t="shared" si="1161"/>
        <v>BE$967</v>
      </c>
      <c r="BF978" s="4" t="str">
        <f t="shared" si="1161"/>
        <v>BF$967</v>
      </c>
      <c r="BG978" s="4" t="str">
        <f t="shared" si="1161"/>
        <v>BG$967</v>
      </c>
      <c r="BH978" s="4" t="str">
        <f t="shared" si="1161"/>
        <v>BH$967</v>
      </c>
      <c r="BI978" s="4" t="str">
        <f t="shared" si="1161"/>
        <v>BI$967</v>
      </c>
      <c r="BJ978" s="4" t="str">
        <f t="shared" si="1161"/>
        <v>BJ$967</v>
      </c>
      <c r="BK978" s="4" t="str">
        <f t="shared" si="1161"/>
        <v>BK$967</v>
      </c>
      <c r="BL978" s="4" t="str">
        <f t="shared" si="1161"/>
        <v>BL$967</v>
      </c>
      <c r="BM978" s="4" t="str">
        <f t="shared" si="1161"/>
        <v>BM$967</v>
      </c>
      <c r="BN978" s="4" t="str">
        <f t="shared" si="1161"/>
        <v>BN$967</v>
      </c>
      <c r="BO978" s="4" t="str">
        <f t="shared" si="1161"/>
        <v>BO$967</v>
      </c>
      <c r="BP978" s="4" t="str">
        <f t="shared" si="1161"/>
        <v>BP$967</v>
      </c>
      <c r="BQ978" s="4" t="str">
        <f t="shared" si="1161"/>
        <v>BQ$967</v>
      </c>
      <c r="BR978" s="4" t="str">
        <f t="shared" si="1161"/>
        <v>BR$967</v>
      </c>
      <c r="BS978" s="4" t="str">
        <f t="shared" si="1161"/>
        <v>BS$967</v>
      </c>
      <c r="BT978" s="4" t="str">
        <f t="shared" si="1161"/>
        <v>BT$967</v>
      </c>
      <c r="BU978" s="4" t="str">
        <f t="shared" si="1161"/>
        <v>BU$967</v>
      </c>
      <c r="BV978" s="4" t="str">
        <f t="shared" si="1161"/>
        <v>BV$967</v>
      </c>
      <c r="BW978" s="4" t="str">
        <f t="shared" si="1161"/>
        <v>BW$967</v>
      </c>
      <c r="BX978" s="4" t="str">
        <f t="shared" si="1161"/>
        <v>BX$967</v>
      </c>
      <c r="BY978" s="4" t="str">
        <f t="shared" si="1161"/>
        <v>BY$967</v>
      </c>
      <c r="BZ978" s="4" t="str">
        <f t="shared" si="1161"/>
        <v>BZ$967</v>
      </c>
      <c r="CA978" s="4" t="str">
        <f t="shared" si="1161"/>
        <v>CA$967</v>
      </c>
      <c r="CB978" s="4" t="str">
        <f t="shared" si="1161"/>
        <v>CB$967</v>
      </c>
      <c r="CC978" s="4" t="str">
        <f t="shared" si="1161"/>
        <v>CC$967</v>
      </c>
      <c r="CD978" s="4" t="str">
        <f t="shared" si="1161"/>
        <v>CD$967</v>
      </c>
      <c r="CE978" s="4" t="str">
        <f t="shared" ref="CE978:CL978" si="1162">ADDRESS(ROW(CE967),COLUMN(CE967),2)</f>
        <v>CE$967</v>
      </c>
      <c r="CF978" s="4" t="str">
        <f t="shared" si="1162"/>
        <v>CF$967</v>
      </c>
      <c r="CG978" s="4" t="str">
        <f t="shared" si="1162"/>
        <v>CG$967</v>
      </c>
      <c r="CH978" s="4" t="str">
        <f t="shared" si="1162"/>
        <v>CH$967</v>
      </c>
      <c r="CI978" s="4" t="str">
        <f t="shared" si="1162"/>
        <v>CI$967</v>
      </c>
      <c r="CJ978" s="4" t="str">
        <f t="shared" si="1162"/>
        <v>CJ$967</v>
      </c>
      <c r="CK978" s="4" t="str">
        <f t="shared" si="1162"/>
        <v>CK$967</v>
      </c>
      <c r="CL978" s="4" t="str">
        <f t="shared" si="1162"/>
        <v>CL$967</v>
      </c>
      <c r="CN978" s="213"/>
      <c r="CO978" s="4" t="str">
        <f t="shared" ref="CO978:DL978" si="1163">ADDRESS(ROW(CO967),COLUMN(CO967),2)</f>
        <v>CO$967</v>
      </c>
      <c r="CP978" s="4" t="str">
        <f t="shared" si="1163"/>
        <v>CP$967</v>
      </c>
      <c r="CQ978" s="4" t="str">
        <f t="shared" si="1163"/>
        <v>CQ$967</v>
      </c>
      <c r="CR978" s="4" t="str">
        <f t="shared" si="1163"/>
        <v>CR$967</v>
      </c>
      <c r="CS978" s="4" t="str">
        <f t="shared" si="1163"/>
        <v>CS$967</v>
      </c>
      <c r="CT978" s="4" t="str">
        <f t="shared" si="1163"/>
        <v>CT$967</v>
      </c>
      <c r="CU978" s="4" t="str">
        <f t="shared" si="1163"/>
        <v>CU$967</v>
      </c>
      <c r="CV978" s="4" t="str">
        <f t="shared" si="1163"/>
        <v>CV$967</v>
      </c>
      <c r="CW978" s="4" t="str">
        <f t="shared" si="1163"/>
        <v>CW$967</v>
      </c>
      <c r="CX978" s="4" t="str">
        <f t="shared" si="1163"/>
        <v>CX$967</v>
      </c>
      <c r="CY978" s="4" t="str">
        <f t="shared" si="1163"/>
        <v>CY$967</v>
      </c>
      <c r="CZ978" s="4" t="str">
        <f t="shared" si="1163"/>
        <v>CZ$967</v>
      </c>
      <c r="DA978" s="4" t="str">
        <f t="shared" si="1163"/>
        <v>DA$967</v>
      </c>
      <c r="DB978" s="4" t="str">
        <f t="shared" si="1163"/>
        <v>DB$967</v>
      </c>
      <c r="DC978" s="4" t="str">
        <f t="shared" si="1163"/>
        <v>DC$967</v>
      </c>
      <c r="DD978" s="4" t="str">
        <f t="shared" si="1163"/>
        <v>DD$967</v>
      </c>
      <c r="DE978" s="4" t="str">
        <f t="shared" si="1163"/>
        <v>DE$967</v>
      </c>
      <c r="DF978" s="4" t="str">
        <f t="shared" si="1163"/>
        <v>DF$967</v>
      </c>
      <c r="DG978" s="4" t="str">
        <f t="shared" si="1163"/>
        <v>DG$967</v>
      </c>
      <c r="DH978" s="4" t="str">
        <f t="shared" si="1163"/>
        <v>DH$967</v>
      </c>
      <c r="DI978" s="4" t="str">
        <f t="shared" si="1163"/>
        <v>DI$967</v>
      </c>
      <c r="DJ978" s="4" t="str">
        <f t="shared" si="1163"/>
        <v>DJ$967</v>
      </c>
      <c r="DK978" s="4" t="str">
        <f t="shared" si="1163"/>
        <v>DK$967</v>
      </c>
      <c r="DL978" s="4" t="str">
        <f t="shared" si="1163"/>
        <v>DL$967</v>
      </c>
    </row>
    <row r="979" spans="1:116" x14ac:dyDescent="0.35">
      <c r="E979" s="8"/>
      <c r="G979" s="191" t="str">
        <f>G964</f>
        <v>Secondary revenue driver</v>
      </c>
      <c r="H979" s="12"/>
      <c r="I979" s="60"/>
      <c r="J979" s="60"/>
      <c r="K979" s="15"/>
      <c r="L979" s="15"/>
      <c r="M979" s="15"/>
      <c r="N979" s="15"/>
      <c r="O979" s="15"/>
      <c r="P979" s="15"/>
      <c r="R979" s="15"/>
      <c r="S979" s="76"/>
      <c r="T979" s="76"/>
      <c r="U979" s="76"/>
      <c r="V979" s="76"/>
      <c r="W979" s="76"/>
      <c r="X979" s="76"/>
      <c r="Y979" s="76"/>
      <c r="Z979" s="76"/>
      <c r="AA979" s="76"/>
      <c r="AB979" s="76"/>
      <c r="AC979" s="76"/>
      <c r="AD979" s="76"/>
      <c r="AE979" s="76"/>
      <c r="AF979" s="76"/>
      <c r="AG979" s="76"/>
      <c r="AH979" s="76"/>
      <c r="AI979" s="76"/>
      <c r="AJ979" s="76"/>
      <c r="AK979" s="76"/>
      <c r="AL979" s="76"/>
      <c r="AM979" s="76"/>
      <c r="AN979" s="76"/>
      <c r="AO979" s="76"/>
      <c r="AP979" s="76"/>
      <c r="AQ979" s="76"/>
      <c r="AR979" s="76"/>
      <c r="AS979" s="76"/>
      <c r="AT979" s="76"/>
      <c r="AU979" s="76"/>
      <c r="AV979" s="76"/>
      <c r="AW979" s="76"/>
      <c r="AX979" s="76"/>
      <c r="AY979" s="76"/>
      <c r="AZ979" s="76"/>
      <c r="BA979" s="76"/>
      <c r="BB979" s="76"/>
      <c r="BC979" s="76"/>
      <c r="BD979" s="76"/>
      <c r="BE979" s="76"/>
      <c r="BF979" s="76"/>
      <c r="BG979" s="76"/>
      <c r="BH979" s="76"/>
      <c r="BI979" s="76"/>
      <c r="BJ979" s="76"/>
      <c r="BK979" s="76"/>
      <c r="BL979" s="76"/>
      <c r="BM979" s="76"/>
      <c r="BN979" s="76"/>
      <c r="BO979" s="76"/>
      <c r="BP979" s="76"/>
      <c r="BQ979" s="76"/>
      <c r="BR979" s="76"/>
      <c r="BS979" s="76"/>
      <c r="BT979" s="76"/>
      <c r="BU979" s="76"/>
      <c r="BV979" s="76"/>
      <c r="BW979" s="76"/>
      <c r="BX979" s="76"/>
      <c r="BY979" s="76"/>
      <c r="BZ979" s="76"/>
      <c r="CA979" s="76"/>
      <c r="CB979" s="76"/>
      <c r="CC979" s="76"/>
      <c r="CD979" s="76"/>
      <c r="CE979" s="76"/>
      <c r="CF979" s="76"/>
      <c r="CG979" s="76"/>
      <c r="CH979" s="76"/>
      <c r="CI979" s="76"/>
      <c r="CJ979" s="76"/>
      <c r="CK979" s="76"/>
      <c r="CL979" s="76"/>
      <c r="CN979" s="60"/>
      <c r="CO979" s="76"/>
      <c r="CP979" s="76"/>
      <c r="CQ979" s="76"/>
      <c r="CR979" s="76"/>
      <c r="CS979" s="76"/>
      <c r="CT979" s="76"/>
      <c r="CU979" s="76"/>
      <c r="CV979" s="76"/>
      <c r="CW979" s="76"/>
      <c r="CX979" s="76"/>
      <c r="CY979" s="76"/>
      <c r="CZ979" s="76"/>
      <c r="DA979" s="76"/>
      <c r="DB979" s="76"/>
      <c r="DC979" s="76"/>
      <c r="DD979" s="76"/>
      <c r="DE979" s="76"/>
      <c r="DF979" s="76"/>
      <c r="DG979" s="76"/>
      <c r="DH979" s="76"/>
      <c r="DI979" s="76"/>
      <c r="DJ979" s="76"/>
      <c r="DK979" s="76"/>
      <c r="DL979" s="76"/>
    </row>
    <row r="980" spans="1:116" x14ac:dyDescent="0.35">
      <c r="A980" s="174"/>
      <c r="E980" s="8"/>
      <c r="G980" s="191" t="str">
        <f>G965</f>
        <v>Secondary volume driver</v>
      </c>
      <c r="H980" s="174"/>
      <c r="I980" s="176"/>
      <c r="J980" s="176"/>
      <c r="K980" s="197"/>
      <c r="L980" s="197"/>
      <c r="M980" s="197"/>
      <c r="N980" s="197"/>
      <c r="O980" s="197"/>
      <c r="P980" s="197"/>
      <c r="R980" s="198"/>
      <c r="S980" s="174"/>
      <c r="T980" s="174"/>
      <c r="U980" s="174"/>
      <c r="V980" s="174"/>
      <c r="W980" s="174"/>
      <c r="X980" s="174"/>
      <c r="Y980" s="174"/>
      <c r="Z980" s="174"/>
      <c r="AA980" s="174"/>
      <c r="AB980" s="174"/>
      <c r="AC980" s="174"/>
      <c r="AD980" s="174"/>
      <c r="AE980" s="174"/>
      <c r="AF980" s="174"/>
      <c r="AG980" s="174"/>
      <c r="AH980" s="174"/>
      <c r="AI980" s="174"/>
      <c r="AJ980" s="174"/>
      <c r="AK980" s="174"/>
      <c r="AL980" s="174"/>
      <c r="AM980" s="174"/>
      <c r="AN980" s="174"/>
      <c r="AO980" s="174"/>
      <c r="AP980" s="174"/>
      <c r="AQ980" s="174"/>
      <c r="AR980" s="174"/>
      <c r="AS980" s="174"/>
      <c r="AT980" s="174"/>
      <c r="AU980" s="174"/>
      <c r="AV980" s="174"/>
      <c r="AW980" s="174"/>
      <c r="AX980" s="174"/>
      <c r="AY980" s="174"/>
      <c r="AZ980" s="174"/>
      <c r="BA980" s="174"/>
      <c r="BB980" s="174"/>
      <c r="BC980" s="174"/>
      <c r="BD980" s="174"/>
      <c r="BE980" s="174"/>
      <c r="BF980" s="174"/>
      <c r="BG980" s="174"/>
      <c r="BH980" s="174"/>
      <c r="BI980" s="174"/>
      <c r="BJ980" s="174"/>
      <c r="BK980" s="174"/>
      <c r="BL980" s="174"/>
      <c r="BM980" s="174"/>
      <c r="BN980" s="174"/>
      <c r="BO980" s="174"/>
      <c r="BP980" s="174"/>
      <c r="BQ980" s="174"/>
      <c r="BR980" s="174"/>
      <c r="BS980" s="174"/>
      <c r="BT980" s="174"/>
      <c r="BU980" s="174"/>
      <c r="BV980" s="174"/>
      <c r="BW980" s="174"/>
      <c r="BX980" s="174"/>
      <c r="BY980" s="174"/>
      <c r="BZ980" s="174"/>
      <c r="CA980" s="174"/>
      <c r="CB980" s="174"/>
      <c r="CC980" s="174"/>
      <c r="CD980" s="174"/>
      <c r="CE980" s="174"/>
      <c r="CF980" s="174"/>
      <c r="CG980" s="174"/>
      <c r="CH980" s="174"/>
      <c r="CI980" s="174"/>
      <c r="CJ980" s="174"/>
      <c r="CK980" s="174"/>
      <c r="CL980" s="174"/>
      <c r="CN980" s="176"/>
      <c r="CO980" s="174"/>
      <c r="CP980" s="174"/>
      <c r="CQ980" s="174"/>
      <c r="CR980" s="174"/>
      <c r="CS980" s="174"/>
      <c r="CT980" s="174"/>
      <c r="CU980" s="174"/>
      <c r="CV980" s="174"/>
      <c r="CW980" s="174"/>
      <c r="CX980" s="174"/>
      <c r="CY980" s="174"/>
      <c r="CZ980" s="174"/>
      <c r="DA980" s="174"/>
      <c r="DB980" s="174"/>
      <c r="DC980" s="174"/>
      <c r="DD980" s="174"/>
      <c r="DE980" s="174"/>
      <c r="DF980" s="174"/>
      <c r="DG980" s="174"/>
      <c r="DH980" s="174"/>
      <c r="DI980" s="174"/>
      <c r="DJ980" s="174"/>
      <c r="DK980" s="174"/>
      <c r="DL980" s="174"/>
    </row>
    <row r="981" spans="1:116" x14ac:dyDescent="0.35">
      <c r="A981" s="174"/>
      <c r="E981" s="8"/>
      <c r="H981" s="174"/>
      <c r="I981" s="176"/>
      <c r="J981" s="176"/>
      <c r="K981" s="197"/>
      <c r="L981" s="197"/>
      <c r="M981" s="197"/>
      <c r="N981" s="197"/>
      <c r="O981" s="197"/>
      <c r="P981" s="197"/>
      <c r="R981" s="198"/>
      <c r="S981" s="174"/>
      <c r="T981" s="174"/>
      <c r="U981" s="174"/>
      <c r="V981" s="174"/>
      <c r="W981" s="174"/>
      <c r="X981" s="174"/>
      <c r="Y981" s="174"/>
      <c r="Z981" s="174"/>
      <c r="AA981" s="174"/>
      <c r="AB981" s="174"/>
      <c r="AC981" s="174"/>
      <c r="AD981" s="174"/>
      <c r="AE981" s="174"/>
      <c r="AF981" s="174"/>
      <c r="AG981" s="174"/>
      <c r="AH981" s="174"/>
      <c r="AI981" s="174"/>
      <c r="AJ981" s="174"/>
      <c r="AK981" s="174"/>
      <c r="AL981" s="174"/>
      <c r="AM981" s="174"/>
      <c r="AN981" s="174"/>
      <c r="AO981" s="174"/>
      <c r="AP981" s="174"/>
      <c r="AQ981" s="174"/>
      <c r="AR981" s="174"/>
      <c r="AS981" s="174"/>
      <c r="AT981" s="174"/>
      <c r="AU981" s="174"/>
      <c r="AV981" s="174"/>
      <c r="AW981" s="174"/>
      <c r="AX981" s="174"/>
      <c r="AY981" s="174"/>
      <c r="AZ981" s="174"/>
      <c r="BA981" s="174"/>
      <c r="BB981" s="174"/>
      <c r="BC981" s="174"/>
      <c r="BD981" s="174"/>
      <c r="BE981" s="174"/>
      <c r="BF981" s="174"/>
      <c r="BG981" s="174"/>
      <c r="BH981" s="174"/>
      <c r="BI981" s="174"/>
      <c r="BJ981" s="174"/>
      <c r="BK981" s="174"/>
      <c r="BL981" s="174"/>
      <c r="BM981" s="174"/>
      <c r="BN981" s="174"/>
      <c r="BO981" s="174"/>
      <c r="BP981" s="174"/>
      <c r="BQ981" s="174"/>
      <c r="BR981" s="174"/>
      <c r="BS981" s="174"/>
      <c r="BT981" s="174"/>
      <c r="BU981" s="174"/>
      <c r="BV981" s="174"/>
      <c r="BW981" s="174"/>
      <c r="BX981" s="174"/>
      <c r="BY981" s="174"/>
      <c r="BZ981" s="174"/>
      <c r="CA981" s="174"/>
      <c r="CB981" s="174"/>
      <c r="CC981" s="174"/>
      <c r="CD981" s="174"/>
      <c r="CE981" s="174"/>
      <c r="CF981" s="174"/>
      <c r="CG981" s="174"/>
      <c r="CH981" s="174"/>
      <c r="CI981" s="174"/>
      <c r="CJ981" s="174"/>
      <c r="CK981" s="174"/>
      <c r="CL981" s="174"/>
      <c r="CN981" s="176"/>
      <c r="CO981" s="174"/>
      <c r="CP981" s="174"/>
      <c r="CQ981" s="174"/>
      <c r="CR981" s="174"/>
      <c r="CS981" s="174"/>
      <c r="CT981" s="174"/>
      <c r="CU981" s="174"/>
      <c r="CV981" s="174"/>
      <c r="CW981" s="174"/>
      <c r="CX981" s="174"/>
      <c r="CY981" s="174"/>
      <c r="CZ981" s="174"/>
      <c r="DA981" s="174"/>
      <c r="DB981" s="174"/>
      <c r="DC981" s="174"/>
      <c r="DD981" s="174"/>
      <c r="DE981" s="174"/>
      <c r="DF981" s="174"/>
      <c r="DG981" s="174"/>
      <c r="DH981" s="174"/>
      <c r="DI981" s="174"/>
      <c r="DJ981" s="174"/>
      <c r="DK981" s="174"/>
      <c r="DL981" s="174"/>
    </row>
    <row r="982" spans="1:116" x14ac:dyDescent="0.35">
      <c r="A982" s="174"/>
      <c r="E982" s="8"/>
      <c r="G982" s="175" t="s">
        <v>490</v>
      </c>
      <c r="H982" s="174"/>
      <c r="I982" s="176"/>
      <c r="J982" s="176"/>
      <c r="K982" s="197"/>
      <c r="L982" s="197"/>
      <c r="M982" s="197"/>
      <c r="N982" s="197"/>
      <c r="O982" s="197"/>
      <c r="P982" s="197"/>
      <c r="R982" s="198"/>
      <c r="S982" s="199" t="str">
        <f t="shared" ref="S982:AX982" si="1164">S$20</f>
        <v>S$16</v>
      </c>
      <c r="T982" s="199" t="str">
        <f t="shared" si="1164"/>
        <v>T$16</v>
      </c>
      <c r="U982" s="199" t="str">
        <f t="shared" si="1164"/>
        <v>U$16</v>
      </c>
      <c r="V982" s="199" t="str">
        <f t="shared" si="1164"/>
        <v>V$16</v>
      </c>
      <c r="W982" s="199" t="str">
        <f t="shared" si="1164"/>
        <v>W$16</v>
      </c>
      <c r="X982" s="199" t="str">
        <f t="shared" si="1164"/>
        <v>X$16</v>
      </c>
      <c r="Y982" s="199" t="str">
        <f t="shared" si="1164"/>
        <v>Y$16</v>
      </c>
      <c r="Z982" s="199" t="str">
        <f t="shared" si="1164"/>
        <v>Z$16</v>
      </c>
      <c r="AA982" s="199" t="str">
        <f t="shared" si="1164"/>
        <v>AA$16</v>
      </c>
      <c r="AB982" s="199" t="str">
        <f t="shared" si="1164"/>
        <v>AB$16</v>
      </c>
      <c r="AC982" s="199" t="str">
        <f t="shared" si="1164"/>
        <v>AC$16</v>
      </c>
      <c r="AD982" s="199" t="str">
        <f t="shared" si="1164"/>
        <v>AD$16</v>
      </c>
      <c r="AE982" s="199" t="str">
        <f t="shared" si="1164"/>
        <v>AE$16</v>
      </c>
      <c r="AF982" s="199" t="str">
        <f t="shared" si="1164"/>
        <v>AF$16</v>
      </c>
      <c r="AG982" s="199" t="str">
        <f t="shared" si="1164"/>
        <v>AG$16</v>
      </c>
      <c r="AH982" s="199" t="str">
        <f t="shared" si="1164"/>
        <v>AH$16</v>
      </c>
      <c r="AI982" s="199" t="str">
        <f t="shared" si="1164"/>
        <v>AI$16</v>
      </c>
      <c r="AJ982" s="199" t="str">
        <f t="shared" si="1164"/>
        <v>AJ$16</v>
      </c>
      <c r="AK982" s="199" t="str">
        <f t="shared" si="1164"/>
        <v>AK$16</v>
      </c>
      <c r="AL982" s="199" t="str">
        <f t="shared" si="1164"/>
        <v>AL$16</v>
      </c>
      <c r="AM982" s="199" t="str">
        <f t="shared" si="1164"/>
        <v>AM$16</v>
      </c>
      <c r="AN982" s="199" t="str">
        <f t="shared" si="1164"/>
        <v>AN$16</v>
      </c>
      <c r="AO982" s="199" t="str">
        <f t="shared" si="1164"/>
        <v>AO$16</v>
      </c>
      <c r="AP982" s="199" t="str">
        <f t="shared" si="1164"/>
        <v>AP$16</v>
      </c>
      <c r="AQ982" s="199" t="str">
        <f t="shared" si="1164"/>
        <v>AQ$16</v>
      </c>
      <c r="AR982" s="199" t="str">
        <f t="shared" si="1164"/>
        <v>AR$16</v>
      </c>
      <c r="AS982" s="199" t="str">
        <f t="shared" si="1164"/>
        <v>AS$16</v>
      </c>
      <c r="AT982" s="199" t="str">
        <f t="shared" si="1164"/>
        <v>AT$16</v>
      </c>
      <c r="AU982" s="199" t="str">
        <f t="shared" si="1164"/>
        <v>AU$16</v>
      </c>
      <c r="AV982" s="199" t="str">
        <f t="shared" si="1164"/>
        <v>AV$16</v>
      </c>
      <c r="AW982" s="199" t="str">
        <f t="shared" si="1164"/>
        <v>AW$16</v>
      </c>
      <c r="AX982" s="199" t="str">
        <f t="shared" si="1164"/>
        <v>AX$16</v>
      </c>
      <c r="AY982" s="199" t="str">
        <f t="shared" ref="AY982:CD982" si="1165">AY$20</f>
        <v>AY$16</v>
      </c>
      <c r="AZ982" s="199" t="str">
        <f t="shared" si="1165"/>
        <v>AZ$16</v>
      </c>
      <c r="BA982" s="199" t="str">
        <f t="shared" si="1165"/>
        <v>BA$16</v>
      </c>
      <c r="BB982" s="199" t="str">
        <f t="shared" si="1165"/>
        <v>BB$16</v>
      </c>
      <c r="BC982" s="199" t="str">
        <f t="shared" si="1165"/>
        <v>BC$16</v>
      </c>
      <c r="BD982" s="199" t="str">
        <f t="shared" si="1165"/>
        <v>BD$16</v>
      </c>
      <c r="BE982" s="199" t="str">
        <f t="shared" si="1165"/>
        <v>BE$16</v>
      </c>
      <c r="BF982" s="199" t="str">
        <f t="shared" si="1165"/>
        <v>BF$16</v>
      </c>
      <c r="BG982" s="199" t="str">
        <f t="shared" si="1165"/>
        <v>BG$16</v>
      </c>
      <c r="BH982" s="199" t="str">
        <f t="shared" si="1165"/>
        <v>BH$16</v>
      </c>
      <c r="BI982" s="199" t="str">
        <f t="shared" si="1165"/>
        <v>BI$16</v>
      </c>
      <c r="BJ982" s="199" t="str">
        <f t="shared" si="1165"/>
        <v>BJ$16</v>
      </c>
      <c r="BK982" s="199" t="str">
        <f t="shared" si="1165"/>
        <v>BK$16</v>
      </c>
      <c r="BL982" s="199" t="str">
        <f t="shared" si="1165"/>
        <v>BL$16</v>
      </c>
      <c r="BM982" s="199" t="str">
        <f t="shared" si="1165"/>
        <v>BM$16</v>
      </c>
      <c r="BN982" s="199" t="str">
        <f t="shared" si="1165"/>
        <v>BN$16</v>
      </c>
      <c r="BO982" s="199" t="str">
        <f t="shared" si="1165"/>
        <v>BO$16</v>
      </c>
      <c r="BP982" s="199" t="str">
        <f t="shared" si="1165"/>
        <v>BP$16</v>
      </c>
      <c r="BQ982" s="199" t="str">
        <f t="shared" si="1165"/>
        <v>BQ$16</v>
      </c>
      <c r="BR982" s="199" t="str">
        <f t="shared" si="1165"/>
        <v>BR$16</v>
      </c>
      <c r="BS982" s="199" t="str">
        <f t="shared" si="1165"/>
        <v>BS$16</v>
      </c>
      <c r="BT982" s="199" t="str">
        <f t="shared" si="1165"/>
        <v>BT$16</v>
      </c>
      <c r="BU982" s="199" t="str">
        <f t="shared" si="1165"/>
        <v>BU$16</v>
      </c>
      <c r="BV982" s="199" t="str">
        <f t="shared" si="1165"/>
        <v>BV$16</v>
      </c>
      <c r="BW982" s="199" t="str">
        <f t="shared" si="1165"/>
        <v>BW$16</v>
      </c>
      <c r="BX982" s="199" t="str">
        <f t="shared" si="1165"/>
        <v>BX$16</v>
      </c>
      <c r="BY982" s="199" t="str">
        <f t="shared" si="1165"/>
        <v>BY$16</v>
      </c>
      <c r="BZ982" s="199" t="str">
        <f t="shared" si="1165"/>
        <v>BZ$16</v>
      </c>
      <c r="CA982" s="199" t="str">
        <f t="shared" si="1165"/>
        <v>CA$16</v>
      </c>
      <c r="CB982" s="199" t="str">
        <f t="shared" si="1165"/>
        <v>CB$16</v>
      </c>
      <c r="CC982" s="199" t="str">
        <f t="shared" si="1165"/>
        <v>CC$16</v>
      </c>
      <c r="CD982" s="199" t="str">
        <f t="shared" si="1165"/>
        <v>CD$16</v>
      </c>
      <c r="CE982" s="199" t="str">
        <f t="shared" ref="CE982:CL982" si="1166">CE$20</f>
        <v>CE$16</v>
      </c>
      <c r="CF982" s="199" t="str">
        <f t="shared" si="1166"/>
        <v>CF$16</v>
      </c>
      <c r="CG982" s="199" t="str">
        <f t="shared" si="1166"/>
        <v>CG$16</v>
      </c>
      <c r="CH982" s="199" t="str">
        <f t="shared" si="1166"/>
        <v>CH$16</v>
      </c>
      <c r="CI982" s="199" t="str">
        <f t="shared" si="1166"/>
        <v>CI$16</v>
      </c>
      <c r="CJ982" s="199" t="str">
        <f t="shared" si="1166"/>
        <v>CJ$16</v>
      </c>
      <c r="CK982" s="199" t="str">
        <f t="shared" si="1166"/>
        <v>CK$16</v>
      </c>
      <c r="CL982" s="199" t="str">
        <f t="shared" si="1166"/>
        <v>CL$16</v>
      </c>
      <c r="CN982" s="176"/>
      <c r="CO982" s="199" t="str">
        <f t="shared" ref="CO982:DL982" si="1167">CO$20</f>
        <v>CO$16</v>
      </c>
      <c r="CP982" s="199" t="str">
        <f t="shared" si="1167"/>
        <v>CP$16</v>
      </c>
      <c r="CQ982" s="199" t="str">
        <f t="shared" si="1167"/>
        <v>CQ$16</v>
      </c>
      <c r="CR982" s="199" t="str">
        <f t="shared" si="1167"/>
        <v>CR$16</v>
      </c>
      <c r="CS982" s="199" t="str">
        <f t="shared" si="1167"/>
        <v>CS$16</v>
      </c>
      <c r="CT982" s="199" t="str">
        <f t="shared" si="1167"/>
        <v>CT$16</v>
      </c>
      <c r="CU982" s="199" t="str">
        <f t="shared" si="1167"/>
        <v>CU$16</v>
      </c>
      <c r="CV982" s="199" t="str">
        <f t="shared" si="1167"/>
        <v>CV$16</v>
      </c>
      <c r="CW982" s="199" t="str">
        <f t="shared" si="1167"/>
        <v>CW$16</v>
      </c>
      <c r="CX982" s="199" t="str">
        <f t="shared" si="1167"/>
        <v>CX$16</v>
      </c>
      <c r="CY982" s="199" t="str">
        <f t="shared" si="1167"/>
        <v>CY$16</v>
      </c>
      <c r="CZ982" s="199" t="str">
        <f t="shared" si="1167"/>
        <v>CZ$16</v>
      </c>
      <c r="DA982" s="199" t="str">
        <f t="shared" si="1167"/>
        <v>DA$16</v>
      </c>
      <c r="DB982" s="199" t="str">
        <f t="shared" si="1167"/>
        <v>DB$16</v>
      </c>
      <c r="DC982" s="199" t="str">
        <f t="shared" si="1167"/>
        <v>DC$16</v>
      </c>
      <c r="DD982" s="199" t="str">
        <f t="shared" si="1167"/>
        <v>DD$16</v>
      </c>
      <c r="DE982" s="199" t="str">
        <f t="shared" si="1167"/>
        <v>DE$16</v>
      </c>
      <c r="DF982" s="199" t="str">
        <f t="shared" si="1167"/>
        <v>DF$16</v>
      </c>
      <c r="DG982" s="199" t="str">
        <f t="shared" si="1167"/>
        <v>DG$16</v>
      </c>
      <c r="DH982" s="199" t="str">
        <f t="shared" si="1167"/>
        <v>DH$16</v>
      </c>
      <c r="DI982" s="199" t="str">
        <f t="shared" si="1167"/>
        <v>DI$16</v>
      </c>
      <c r="DJ982" s="199" t="str">
        <f t="shared" si="1167"/>
        <v>DJ$16</v>
      </c>
      <c r="DK982" s="199" t="str">
        <f t="shared" si="1167"/>
        <v>DK$16</v>
      </c>
      <c r="DL982" s="199" t="str">
        <f t="shared" si="1167"/>
        <v>DL$16</v>
      </c>
    </row>
    <row r="983" spans="1:116" x14ac:dyDescent="0.35">
      <c r="A983" s="174"/>
      <c r="E983" s="8"/>
      <c r="G983" s="175" t="s">
        <v>492</v>
      </c>
      <c r="H983" s="200"/>
      <c r="I983" s="201"/>
      <c r="J983" s="201"/>
      <c r="K983" s="202"/>
      <c r="L983" s="202"/>
      <c r="M983" s="202"/>
      <c r="N983" s="202"/>
      <c r="O983" s="202"/>
      <c r="P983" s="202"/>
      <c r="R983" s="202"/>
      <c r="S983" s="199" t="str">
        <f t="shared" ref="S983:AX983" si="1168">S$21</f>
        <v>S$17</v>
      </c>
      <c r="T983" s="199" t="str">
        <f t="shared" si="1168"/>
        <v>T$17</v>
      </c>
      <c r="U983" s="199" t="str">
        <f t="shared" si="1168"/>
        <v>U$17</v>
      </c>
      <c r="V983" s="199" t="str">
        <f t="shared" si="1168"/>
        <v>V$17</v>
      </c>
      <c r="W983" s="199" t="str">
        <f t="shared" si="1168"/>
        <v>W$17</v>
      </c>
      <c r="X983" s="199" t="str">
        <f t="shared" si="1168"/>
        <v>X$17</v>
      </c>
      <c r="Y983" s="199" t="str">
        <f t="shared" si="1168"/>
        <v>Y$17</v>
      </c>
      <c r="Z983" s="199" t="str">
        <f t="shared" si="1168"/>
        <v>Z$17</v>
      </c>
      <c r="AA983" s="199" t="str">
        <f t="shared" si="1168"/>
        <v>AA$17</v>
      </c>
      <c r="AB983" s="199" t="str">
        <f t="shared" si="1168"/>
        <v>AB$17</v>
      </c>
      <c r="AC983" s="199" t="str">
        <f t="shared" si="1168"/>
        <v>AC$17</v>
      </c>
      <c r="AD983" s="199" t="str">
        <f t="shared" si="1168"/>
        <v>AD$17</v>
      </c>
      <c r="AE983" s="199" t="str">
        <f t="shared" si="1168"/>
        <v>AE$17</v>
      </c>
      <c r="AF983" s="199" t="str">
        <f t="shared" si="1168"/>
        <v>AF$17</v>
      </c>
      <c r="AG983" s="199" t="str">
        <f t="shared" si="1168"/>
        <v>AG$17</v>
      </c>
      <c r="AH983" s="199" t="str">
        <f t="shared" si="1168"/>
        <v>AH$17</v>
      </c>
      <c r="AI983" s="199" t="str">
        <f t="shared" si="1168"/>
        <v>AI$17</v>
      </c>
      <c r="AJ983" s="199" t="str">
        <f t="shared" si="1168"/>
        <v>AJ$17</v>
      </c>
      <c r="AK983" s="199" t="str">
        <f t="shared" si="1168"/>
        <v>AK$17</v>
      </c>
      <c r="AL983" s="199" t="str">
        <f t="shared" si="1168"/>
        <v>AL$17</v>
      </c>
      <c r="AM983" s="199" t="str">
        <f t="shared" si="1168"/>
        <v>AM$17</v>
      </c>
      <c r="AN983" s="199" t="str">
        <f t="shared" si="1168"/>
        <v>AN$17</v>
      </c>
      <c r="AO983" s="199" t="str">
        <f t="shared" si="1168"/>
        <v>AO$17</v>
      </c>
      <c r="AP983" s="199" t="str">
        <f t="shared" si="1168"/>
        <v>AP$17</v>
      </c>
      <c r="AQ983" s="199" t="str">
        <f t="shared" si="1168"/>
        <v>AQ$17</v>
      </c>
      <c r="AR983" s="199" t="str">
        <f t="shared" si="1168"/>
        <v>AR$17</v>
      </c>
      <c r="AS983" s="199" t="str">
        <f t="shared" si="1168"/>
        <v>AS$17</v>
      </c>
      <c r="AT983" s="199" t="str">
        <f t="shared" si="1168"/>
        <v>AT$17</v>
      </c>
      <c r="AU983" s="199" t="str">
        <f t="shared" si="1168"/>
        <v>AU$17</v>
      </c>
      <c r="AV983" s="199" t="str">
        <f t="shared" si="1168"/>
        <v>AV$17</v>
      </c>
      <c r="AW983" s="199" t="str">
        <f t="shared" si="1168"/>
        <v>AW$17</v>
      </c>
      <c r="AX983" s="199" t="str">
        <f t="shared" si="1168"/>
        <v>AX$17</v>
      </c>
      <c r="AY983" s="199" t="str">
        <f t="shared" ref="AY983:CD983" si="1169">AY$21</f>
        <v>AY$17</v>
      </c>
      <c r="AZ983" s="199" t="str">
        <f t="shared" si="1169"/>
        <v>AZ$17</v>
      </c>
      <c r="BA983" s="199" t="str">
        <f t="shared" si="1169"/>
        <v>BA$17</v>
      </c>
      <c r="BB983" s="199" t="str">
        <f t="shared" si="1169"/>
        <v>BB$17</v>
      </c>
      <c r="BC983" s="199" t="str">
        <f t="shared" si="1169"/>
        <v>BC$17</v>
      </c>
      <c r="BD983" s="199" t="str">
        <f t="shared" si="1169"/>
        <v>BD$17</v>
      </c>
      <c r="BE983" s="199" t="str">
        <f t="shared" si="1169"/>
        <v>BE$17</v>
      </c>
      <c r="BF983" s="199" t="str">
        <f t="shared" si="1169"/>
        <v>BF$17</v>
      </c>
      <c r="BG983" s="199" t="str">
        <f t="shared" si="1169"/>
        <v>BG$17</v>
      </c>
      <c r="BH983" s="199" t="str">
        <f t="shared" si="1169"/>
        <v>BH$17</v>
      </c>
      <c r="BI983" s="199" t="str">
        <f t="shared" si="1169"/>
        <v>BI$17</v>
      </c>
      <c r="BJ983" s="199" t="str">
        <f t="shared" si="1169"/>
        <v>BJ$17</v>
      </c>
      <c r="BK983" s="199" t="str">
        <f t="shared" si="1169"/>
        <v>BK$17</v>
      </c>
      <c r="BL983" s="199" t="str">
        <f t="shared" si="1169"/>
        <v>BL$17</v>
      </c>
      <c r="BM983" s="199" t="str">
        <f t="shared" si="1169"/>
        <v>BM$17</v>
      </c>
      <c r="BN983" s="199" t="str">
        <f t="shared" si="1169"/>
        <v>BN$17</v>
      </c>
      <c r="BO983" s="199" t="str">
        <f t="shared" si="1169"/>
        <v>BO$17</v>
      </c>
      <c r="BP983" s="199" t="str">
        <f t="shared" si="1169"/>
        <v>BP$17</v>
      </c>
      <c r="BQ983" s="199" t="str">
        <f t="shared" si="1169"/>
        <v>BQ$17</v>
      </c>
      <c r="BR983" s="199" t="str">
        <f t="shared" si="1169"/>
        <v>BR$17</v>
      </c>
      <c r="BS983" s="199" t="str">
        <f t="shared" si="1169"/>
        <v>BS$17</v>
      </c>
      <c r="BT983" s="199" t="str">
        <f t="shared" si="1169"/>
        <v>BT$17</v>
      </c>
      <c r="BU983" s="199" t="str">
        <f t="shared" si="1169"/>
        <v>BU$17</v>
      </c>
      <c r="BV983" s="199" t="str">
        <f t="shared" si="1169"/>
        <v>BV$17</v>
      </c>
      <c r="BW983" s="199" t="str">
        <f t="shared" si="1169"/>
        <v>BW$17</v>
      </c>
      <c r="BX983" s="199" t="str">
        <f t="shared" si="1169"/>
        <v>BX$17</v>
      </c>
      <c r="BY983" s="199" t="str">
        <f t="shared" si="1169"/>
        <v>BY$17</v>
      </c>
      <c r="BZ983" s="199" t="str">
        <f t="shared" si="1169"/>
        <v>BZ$17</v>
      </c>
      <c r="CA983" s="199" t="str">
        <f t="shared" si="1169"/>
        <v>CA$17</v>
      </c>
      <c r="CB983" s="199" t="str">
        <f t="shared" si="1169"/>
        <v>CB$17</v>
      </c>
      <c r="CC983" s="199" t="str">
        <f t="shared" si="1169"/>
        <v>CC$17</v>
      </c>
      <c r="CD983" s="199" t="str">
        <f t="shared" si="1169"/>
        <v>CD$17</v>
      </c>
      <c r="CE983" s="199" t="str">
        <f t="shared" ref="CE983:CL983" si="1170">CE$21</f>
        <v>CE$17</v>
      </c>
      <c r="CF983" s="199" t="str">
        <f t="shared" si="1170"/>
        <v>CF$17</v>
      </c>
      <c r="CG983" s="199" t="str">
        <f t="shared" si="1170"/>
        <v>CG$17</v>
      </c>
      <c r="CH983" s="199" t="str">
        <f t="shared" si="1170"/>
        <v>CH$17</v>
      </c>
      <c r="CI983" s="199" t="str">
        <f t="shared" si="1170"/>
        <v>CI$17</v>
      </c>
      <c r="CJ983" s="199" t="str">
        <f t="shared" si="1170"/>
        <v>CJ$17</v>
      </c>
      <c r="CK983" s="199" t="str">
        <f t="shared" si="1170"/>
        <v>CK$17</v>
      </c>
      <c r="CL983" s="199" t="str">
        <f t="shared" si="1170"/>
        <v>CL$17</v>
      </c>
      <c r="CN983" s="201"/>
      <c r="CO983" s="199" t="str">
        <f t="shared" ref="CO983:DL983" si="1171">CO$21</f>
        <v>CO$17</v>
      </c>
      <c r="CP983" s="199" t="str">
        <f t="shared" si="1171"/>
        <v>CP$17</v>
      </c>
      <c r="CQ983" s="199" t="str">
        <f t="shared" si="1171"/>
        <v>CQ$17</v>
      </c>
      <c r="CR983" s="199" t="str">
        <f t="shared" si="1171"/>
        <v>CR$17</v>
      </c>
      <c r="CS983" s="199" t="str">
        <f t="shared" si="1171"/>
        <v>CS$17</v>
      </c>
      <c r="CT983" s="199" t="str">
        <f t="shared" si="1171"/>
        <v>CT$17</v>
      </c>
      <c r="CU983" s="199" t="str">
        <f t="shared" si="1171"/>
        <v>CU$17</v>
      </c>
      <c r="CV983" s="199" t="str">
        <f t="shared" si="1171"/>
        <v>CV$17</v>
      </c>
      <c r="CW983" s="199" t="str">
        <f t="shared" si="1171"/>
        <v>CW$17</v>
      </c>
      <c r="CX983" s="199" t="str">
        <f t="shared" si="1171"/>
        <v>CX$17</v>
      </c>
      <c r="CY983" s="199" t="str">
        <f t="shared" si="1171"/>
        <v>CY$17</v>
      </c>
      <c r="CZ983" s="199" t="str">
        <f t="shared" si="1171"/>
        <v>CZ$17</v>
      </c>
      <c r="DA983" s="199" t="str">
        <f t="shared" si="1171"/>
        <v>DA$17</v>
      </c>
      <c r="DB983" s="199" t="str">
        <f t="shared" si="1171"/>
        <v>DB$17</v>
      </c>
      <c r="DC983" s="199" t="str">
        <f t="shared" si="1171"/>
        <v>DC$17</v>
      </c>
      <c r="DD983" s="199" t="str">
        <f t="shared" si="1171"/>
        <v>DD$17</v>
      </c>
      <c r="DE983" s="199" t="str">
        <f t="shared" si="1171"/>
        <v>DE$17</v>
      </c>
      <c r="DF983" s="199" t="str">
        <f t="shared" si="1171"/>
        <v>DF$17</v>
      </c>
      <c r="DG983" s="199" t="str">
        <f t="shared" si="1171"/>
        <v>DG$17</v>
      </c>
      <c r="DH983" s="199" t="str">
        <f t="shared" si="1171"/>
        <v>DH$17</v>
      </c>
      <c r="DI983" s="199" t="str">
        <f t="shared" si="1171"/>
        <v>DI$17</v>
      </c>
      <c r="DJ983" s="199" t="str">
        <f t="shared" si="1171"/>
        <v>DJ$17</v>
      </c>
      <c r="DK983" s="199" t="str">
        <f t="shared" si="1171"/>
        <v>DK$17</v>
      </c>
      <c r="DL983" s="199" t="str">
        <f t="shared" si="1171"/>
        <v>DL$17</v>
      </c>
    </row>
    <row r="984" spans="1:116" x14ac:dyDescent="0.35">
      <c r="A984" s="174"/>
      <c r="E984" s="8"/>
      <c r="G984" s="175" t="s">
        <v>461</v>
      </c>
      <c r="H984" s="200"/>
      <c r="I984" s="201"/>
      <c r="J984" s="201"/>
      <c r="K984" s="202"/>
      <c r="L984" s="202"/>
      <c r="M984" s="202"/>
      <c r="N984" s="202"/>
      <c r="O984" s="202"/>
      <c r="P984" s="202"/>
      <c r="R984" s="202"/>
      <c r="S984" s="190"/>
      <c r="T984" s="190"/>
      <c r="U984" s="190"/>
      <c r="V984" s="190"/>
      <c r="W984" s="190"/>
      <c r="X984" s="190"/>
      <c r="Y984" s="190"/>
      <c r="Z984" s="190"/>
      <c r="AA984" s="190"/>
      <c r="AB984" s="190"/>
      <c r="AC984" s="190"/>
      <c r="AD984" s="190"/>
      <c r="AE984" s="190"/>
      <c r="AF984" s="190"/>
      <c r="AG984" s="190"/>
      <c r="AH984" s="190"/>
      <c r="AI984" s="190"/>
      <c r="AJ984" s="190"/>
      <c r="AK984" s="190"/>
      <c r="AL984" s="190"/>
      <c r="AM984" s="190"/>
      <c r="AN984" s="190"/>
      <c r="AO984" s="190"/>
      <c r="AP984" s="190"/>
      <c r="AQ984" s="190"/>
      <c r="AR984" s="190"/>
      <c r="AS984" s="190"/>
      <c r="AT984" s="190"/>
      <c r="AU984" s="190"/>
      <c r="AV984" s="190"/>
      <c r="AW984" s="190"/>
      <c r="AX984" s="190"/>
      <c r="AY984" s="190"/>
      <c r="AZ984" s="190"/>
      <c r="BA984" s="190"/>
      <c r="BB984" s="190"/>
      <c r="BC984" s="190"/>
      <c r="BD984" s="190"/>
      <c r="BE984" s="190"/>
      <c r="BF984" s="190"/>
      <c r="BG984" s="190"/>
      <c r="BH984" s="190"/>
      <c r="BI984" s="190"/>
      <c r="BJ984" s="190"/>
      <c r="BK984" s="190"/>
      <c r="BL984" s="190"/>
      <c r="BM984" s="190"/>
      <c r="BN984" s="190"/>
      <c r="BO984" s="190"/>
      <c r="BP984" s="190"/>
      <c r="BQ984" s="190"/>
      <c r="BR984" s="190"/>
      <c r="BS984" s="190"/>
      <c r="BT984" s="190"/>
      <c r="BU984" s="190"/>
      <c r="BV984" s="190"/>
      <c r="BW984" s="190"/>
      <c r="BX984" s="190"/>
      <c r="BY984" s="190"/>
      <c r="BZ984" s="190"/>
      <c r="CA984" s="190"/>
      <c r="CB984" s="190"/>
      <c r="CC984" s="190"/>
      <c r="CD984" s="190"/>
      <c r="CE984" s="190"/>
      <c r="CF984" s="190"/>
      <c r="CG984" s="190"/>
      <c r="CH984" s="190"/>
      <c r="CI984" s="190"/>
      <c r="CJ984" s="190"/>
      <c r="CK984" s="190"/>
      <c r="CL984" s="190"/>
      <c r="CN984" s="201"/>
      <c r="CO984" s="190"/>
      <c r="CP984" s="190"/>
      <c r="CQ984" s="190"/>
      <c r="CR984" s="190"/>
      <c r="CS984" s="190"/>
      <c r="CT984" s="190"/>
      <c r="CU984" s="190"/>
      <c r="CV984" s="190"/>
      <c r="CW984" s="190"/>
      <c r="CX984" s="190"/>
      <c r="CY984" s="190"/>
      <c r="CZ984" s="190"/>
      <c r="DA984" s="190"/>
      <c r="DB984" s="190"/>
      <c r="DC984" s="190"/>
      <c r="DD984" s="190"/>
      <c r="DE984" s="190"/>
      <c r="DF984" s="190"/>
      <c r="DG984" s="190"/>
      <c r="DH984" s="190"/>
      <c r="DI984" s="190"/>
      <c r="DJ984" s="190"/>
      <c r="DK984" s="190"/>
      <c r="DL984" s="190"/>
    </row>
    <row r="985" spans="1:116" x14ac:dyDescent="0.35">
      <c r="A985" s="174"/>
      <c r="E985" s="8"/>
      <c r="G985" s="175" t="s">
        <v>462</v>
      </c>
      <c r="H985" s="200"/>
      <c r="I985" s="201"/>
      <c r="J985" s="201"/>
      <c r="K985" s="202"/>
      <c r="L985" s="202"/>
      <c r="M985" s="202"/>
      <c r="N985" s="202"/>
      <c r="O985" s="202"/>
      <c r="P985" s="202"/>
      <c r="R985" s="202"/>
      <c r="S985" s="190"/>
      <c r="T985" s="190"/>
      <c r="U985" s="190"/>
      <c r="V985" s="190"/>
      <c r="W985" s="190"/>
      <c r="X985" s="190"/>
      <c r="Y985" s="190"/>
      <c r="Z985" s="190"/>
      <c r="AA985" s="190"/>
      <c r="AB985" s="190"/>
      <c r="AC985" s="190"/>
      <c r="AD985" s="190"/>
      <c r="AE985" s="190"/>
      <c r="AF985" s="190"/>
      <c r="AG985" s="190"/>
      <c r="AH985" s="190"/>
      <c r="AI985" s="190"/>
      <c r="AJ985" s="190"/>
      <c r="AK985" s="190"/>
      <c r="AL985" s="190"/>
      <c r="AM985" s="190"/>
      <c r="AN985" s="190"/>
      <c r="AO985" s="190"/>
      <c r="AP985" s="190"/>
      <c r="AQ985" s="190"/>
      <c r="AR985" s="190"/>
      <c r="AS985" s="190"/>
      <c r="AT985" s="190"/>
      <c r="AU985" s="190"/>
      <c r="AV985" s="190"/>
      <c r="AW985" s="190"/>
      <c r="AX985" s="190"/>
      <c r="AY985" s="190"/>
      <c r="AZ985" s="190"/>
      <c r="BA985" s="190"/>
      <c r="BB985" s="190"/>
      <c r="BC985" s="190"/>
      <c r="BD985" s="190"/>
      <c r="BE985" s="190"/>
      <c r="BF985" s="190"/>
      <c r="BG985" s="190"/>
      <c r="BH985" s="190"/>
      <c r="BI985" s="190"/>
      <c r="BJ985" s="190"/>
      <c r="BK985" s="190"/>
      <c r="BL985" s="190"/>
      <c r="BM985" s="190"/>
      <c r="BN985" s="190"/>
      <c r="BO985" s="190"/>
      <c r="BP985" s="190"/>
      <c r="BQ985" s="190"/>
      <c r="BR985" s="190"/>
      <c r="BS985" s="190"/>
      <c r="BT985" s="190"/>
      <c r="BU985" s="190"/>
      <c r="BV985" s="190"/>
      <c r="BW985" s="190"/>
      <c r="BX985" s="190"/>
      <c r="BY985" s="190"/>
      <c r="BZ985" s="190"/>
      <c r="CA985" s="190"/>
      <c r="CB985" s="190"/>
      <c r="CC985" s="190"/>
      <c r="CD985" s="190"/>
      <c r="CE985" s="190"/>
      <c r="CF985" s="190"/>
      <c r="CG985" s="190"/>
      <c r="CH985" s="190"/>
      <c r="CI985" s="190"/>
      <c r="CJ985" s="190"/>
      <c r="CK985" s="190"/>
      <c r="CL985" s="190"/>
      <c r="CN985" s="201"/>
      <c r="CO985" s="190"/>
      <c r="CP985" s="190"/>
      <c r="CQ985" s="190"/>
      <c r="CR985" s="190"/>
      <c r="CS985" s="190"/>
      <c r="CT985" s="190"/>
      <c r="CU985" s="190"/>
      <c r="CV985" s="190"/>
      <c r="CW985" s="190"/>
      <c r="CX985" s="190"/>
      <c r="CY985" s="190"/>
      <c r="CZ985" s="190"/>
      <c r="DA985" s="190"/>
      <c r="DB985" s="190"/>
      <c r="DC985" s="190"/>
      <c r="DD985" s="190"/>
      <c r="DE985" s="190"/>
      <c r="DF985" s="190"/>
      <c r="DG985" s="190"/>
      <c r="DH985" s="190"/>
      <c r="DI985" s="190"/>
      <c r="DJ985" s="190"/>
      <c r="DK985" s="190"/>
      <c r="DL985" s="190"/>
    </row>
    <row r="986" spans="1:116" x14ac:dyDescent="0.35">
      <c r="A986" s="174"/>
      <c r="E986" s="8"/>
      <c r="G986" s="175" t="s">
        <v>491</v>
      </c>
      <c r="H986" s="200"/>
      <c r="I986" s="201"/>
      <c r="J986" s="201"/>
      <c r="K986" s="202"/>
      <c r="L986" s="202"/>
      <c r="M986" s="202"/>
      <c r="N986" s="202"/>
      <c r="O986" s="202"/>
      <c r="P986" s="202"/>
      <c r="R986" s="202"/>
      <c r="S986" s="190" t="str">
        <f t="shared" ref="S986:AX986" si="1172">S$22</f>
        <v>S$18</v>
      </c>
      <c r="T986" s="190" t="str">
        <f t="shared" si="1172"/>
        <v>T$18</v>
      </c>
      <c r="U986" s="190" t="str">
        <f t="shared" si="1172"/>
        <v>U$18</v>
      </c>
      <c r="V986" s="190" t="str">
        <f t="shared" si="1172"/>
        <v>V$18</v>
      </c>
      <c r="W986" s="190" t="str">
        <f t="shared" si="1172"/>
        <v>W$18</v>
      </c>
      <c r="X986" s="190" t="str">
        <f t="shared" si="1172"/>
        <v>X$18</v>
      </c>
      <c r="Y986" s="190" t="str">
        <f t="shared" si="1172"/>
        <v>Y$18</v>
      </c>
      <c r="Z986" s="190" t="str">
        <f t="shared" si="1172"/>
        <v>Z$18</v>
      </c>
      <c r="AA986" s="190" t="str">
        <f t="shared" si="1172"/>
        <v>AA$18</v>
      </c>
      <c r="AB986" s="190" t="str">
        <f t="shared" si="1172"/>
        <v>AB$18</v>
      </c>
      <c r="AC986" s="190" t="str">
        <f t="shared" si="1172"/>
        <v>AC$18</v>
      </c>
      <c r="AD986" s="190" t="str">
        <f t="shared" si="1172"/>
        <v>AD$18</v>
      </c>
      <c r="AE986" s="190" t="str">
        <f t="shared" si="1172"/>
        <v>AE$18</v>
      </c>
      <c r="AF986" s="190" t="str">
        <f t="shared" si="1172"/>
        <v>AF$18</v>
      </c>
      <c r="AG986" s="190" t="str">
        <f t="shared" si="1172"/>
        <v>AG$18</v>
      </c>
      <c r="AH986" s="190" t="str">
        <f t="shared" si="1172"/>
        <v>AH$18</v>
      </c>
      <c r="AI986" s="190" t="str">
        <f t="shared" si="1172"/>
        <v>AI$18</v>
      </c>
      <c r="AJ986" s="190" t="str">
        <f t="shared" si="1172"/>
        <v>AJ$18</v>
      </c>
      <c r="AK986" s="190" t="str">
        <f t="shared" si="1172"/>
        <v>AK$18</v>
      </c>
      <c r="AL986" s="190" t="str">
        <f t="shared" si="1172"/>
        <v>AL$18</v>
      </c>
      <c r="AM986" s="190" t="str">
        <f t="shared" si="1172"/>
        <v>AM$18</v>
      </c>
      <c r="AN986" s="190" t="str">
        <f t="shared" si="1172"/>
        <v>AN$18</v>
      </c>
      <c r="AO986" s="190" t="str">
        <f t="shared" si="1172"/>
        <v>AO$18</v>
      </c>
      <c r="AP986" s="190" t="str">
        <f t="shared" si="1172"/>
        <v>AP$18</v>
      </c>
      <c r="AQ986" s="190" t="str">
        <f t="shared" si="1172"/>
        <v>AQ$18</v>
      </c>
      <c r="AR986" s="190" t="str">
        <f t="shared" si="1172"/>
        <v>AR$18</v>
      </c>
      <c r="AS986" s="190" t="str">
        <f t="shared" si="1172"/>
        <v>AS$18</v>
      </c>
      <c r="AT986" s="190" t="str">
        <f t="shared" si="1172"/>
        <v>AT$18</v>
      </c>
      <c r="AU986" s="190" t="str">
        <f t="shared" si="1172"/>
        <v>AU$18</v>
      </c>
      <c r="AV986" s="190" t="str">
        <f t="shared" si="1172"/>
        <v>AV$18</v>
      </c>
      <c r="AW986" s="190" t="str">
        <f t="shared" si="1172"/>
        <v>AW$18</v>
      </c>
      <c r="AX986" s="190" t="str">
        <f t="shared" si="1172"/>
        <v>AX$18</v>
      </c>
      <c r="AY986" s="190" t="str">
        <f t="shared" ref="AY986:CD986" si="1173">AY$22</f>
        <v>AY$18</v>
      </c>
      <c r="AZ986" s="190" t="str">
        <f t="shared" si="1173"/>
        <v>AZ$18</v>
      </c>
      <c r="BA986" s="190" t="str">
        <f t="shared" si="1173"/>
        <v>BA$18</v>
      </c>
      <c r="BB986" s="190" t="str">
        <f t="shared" si="1173"/>
        <v>BB$18</v>
      </c>
      <c r="BC986" s="190" t="str">
        <f t="shared" si="1173"/>
        <v>BC$18</v>
      </c>
      <c r="BD986" s="190" t="str">
        <f t="shared" si="1173"/>
        <v>BD$18</v>
      </c>
      <c r="BE986" s="190" t="str">
        <f t="shared" si="1173"/>
        <v>BE$18</v>
      </c>
      <c r="BF986" s="190" t="str">
        <f t="shared" si="1173"/>
        <v>BF$18</v>
      </c>
      <c r="BG986" s="190" t="str">
        <f t="shared" si="1173"/>
        <v>BG$18</v>
      </c>
      <c r="BH986" s="190" t="str">
        <f t="shared" si="1173"/>
        <v>BH$18</v>
      </c>
      <c r="BI986" s="190" t="str">
        <f t="shared" si="1173"/>
        <v>BI$18</v>
      </c>
      <c r="BJ986" s="190" t="str">
        <f t="shared" si="1173"/>
        <v>BJ$18</v>
      </c>
      <c r="BK986" s="190" t="str">
        <f t="shared" si="1173"/>
        <v>BK$18</v>
      </c>
      <c r="BL986" s="190" t="str">
        <f t="shared" si="1173"/>
        <v>BL$18</v>
      </c>
      <c r="BM986" s="190" t="str">
        <f t="shared" si="1173"/>
        <v>BM$18</v>
      </c>
      <c r="BN986" s="190" t="str">
        <f t="shared" si="1173"/>
        <v>BN$18</v>
      </c>
      <c r="BO986" s="190" t="str">
        <f t="shared" si="1173"/>
        <v>BO$18</v>
      </c>
      <c r="BP986" s="190" t="str">
        <f t="shared" si="1173"/>
        <v>BP$18</v>
      </c>
      <c r="BQ986" s="190" t="str">
        <f t="shared" si="1173"/>
        <v>BQ$18</v>
      </c>
      <c r="BR986" s="190" t="str">
        <f t="shared" si="1173"/>
        <v>BR$18</v>
      </c>
      <c r="BS986" s="190" t="str">
        <f t="shared" si="1173"/>
        <v>BS$18</v>
      </c>
      <c r="BT986" s="190" t="str">
        <f t="shared" si="1173"/>
        <v>BT$18</v>
      </c>
      <c r="BU986" s="190" t="str">
        <f t="shared" si="1173"/>
        <v>BU$18</v>
      </c>
      <c r="BV986" s="190" t="str">
        <f t="shared" si="1173"/>
        <v>BV$18</v>
      </c>
      <c r="BW986" s="190" t="str">
        <f t="shared" si="1173"/>
        <v>BW$18</v>
      </c>
      <c r="BX986" s="190" t="str">
        <f t="shared" si="1173"/>
        <v>BX$18</v>
      </c>
      <c r="BY986" s="190" t="str">
        <f t="shared" si="1173"/>
        <v>BY$18</v>
      </c>
      <c r="BZ986" s="190" t="str">
        <f t="shared" si="1173"/>
        <v>BZ$18</v>
      </c>
      <c r="CA986" s="190" t="str">
        <f t="shared" si="1173"/>
        <v>CA$18</v>
      </c>
      <c r="CB986" s="190" t="str">
        <f t="shared" si="1173"/>
        <v>CB$18</v>
      </c>
      <c r="CC986" s="190" t="str">
        <f t="shared" si="1173"/>
        <v>CC$18</v>
      </c>
      <c r="CD986" s="190" t="str">
        <f t="shared" si="1173"/>
        <v>CD$18</v>
      </c>
      <c r="CE986" s="190" t="str">
        <f t="shared" ref="CE986:CL986" si="1174">CE$22</f>
        <v>CE$18</v>
      </c>
      <c r="CF986" s="190" t="str">
        <f t="shared" si="1174"/>
        <v>CF$18</v>
      </c>
      <c r="CG986" s="190" t="str">
        <f t="shared" si="1174"/>
        <v>CG$18</v>
      </c>
      <c r="CH986" s="190" t="str">
        <f t="shared" si="1174"/>
        <v>CH$18</v>
      </c>
      <c r="CI986" s="190" t="str">
        <f t="shared" si="1174"/>
        <v>CI$18</v>
      </c>
      <c r="CJ986" s="190" t="str">
        <f t="shared" si="1174"/>
        <v>CJ$18</v>
      </c>
      <c r="CK986" s="190" t="str">
        <f t="shared" si="1174"/>
        <v>CK$18</v>
      </c>
      <c r="CL986" s="190" t="str">
        <f t="shared" si="1174"/>
        <v>CL$18</v>
      </c>
      <c r="CN986" s="201"/>
      <c r="CO986" s="190" t="str">
        <f t="shared" ref="CO986:DL986" si="1175">CO$22</f>
        <v>CO$18</v>
      </c>
      <c r="CP986" s="190" t="str">
        <f t="shared" si="1175"/>
        <v>CP$18</v>
      </c>
      <c r="CQ986" s="190" t="str">
        <f t="shared" si="1175"/>
        <v>CQ$18</v>
      </c>
      <c r="CR986" s="190" t="str">
        <f t="shared" si="1175"/>
        <v>CR$18</v>
      </c>
      <c r="CS986" s="190" t="str">
        <f t="shared" si="1175"/>
        <v>CS$18</v>
      </c>
      <c r="CT986" s="190" t="str">
        <f t="shared" si="1175"/>
        <v>CT$18</v>
      </c>
      <c r="CU986" s="190" t="str">
        <f t="shared" si="1175"/>
        <v>CU$18</v>
      </c>
      <c r="CV986" s="190" t="str">
        <f t="shared" si="1175"/>
        <v>CV$18</v>
      </c>
      <c r="CW986" s="190" t="str">
        <f t="shared" si="1175"/>
        <v>CW$18</v>
      </c>
      <c r="CX986" s="190" t="str">
        <f t="shared" si="1175"/>
        <v>CX$18</v>
      </c>
      <c r="CY986" s="190" t="str">
        <f t="shared" si="1175"/>
        <v>CY$18</v>
      </c>
      <c r="CZ986" s="190" t="str">
        <f t="shared" si="1175"/>
        <v>CZ$18</v>
      </c>
      <c r="DA986" s="190" t="str">
        <f t="shared" si="1175"/>
        <v>DA$18</v>
      </c>
      <c r="DB986" s="190" t="str">
        <f t="shared" si="1175"/>
        <v>DB$18</v>
      </c>
      <c r="DC986" s="190" t="str">
        <f t="shared" si="1175"/>
        <v>DC$18</v>
      </c>
      <c r="DD986" s="190" t="str">
        <f t="shared" si="1175"/>
        <v>DD$18</v>
      </c>
      <c r="DE986" s="190" t="str">
        <f t="shared" si="1175"/>
        <v>DE$18</v>
      </c>
      <c r="DF986" s="190" t="str">
        <f t="shared" si="1175"/>
        <v>DF$18</v>
      </c>
      <c r="DG986" s="190" t="str">
        <f t="shared" si="1175"/>
        <v>DG$18</v>
      </c>
      <c r="DH986" s="190" t="str">
        <f t="shared" si="1175"/>
        <v>DH$18</v>
      </c>
      <c r="DI986" s="190" t="str">
        <f t="shared" si="1175"/>
        <v>DI$18</v>
      </c>
      <c r="DJ986" s="190" t="str">
        <f t="shared" si="1175"/>
        <v>DJ$18</v>
      </c>
      <c r="DK986" s="190" t="str">
        <f t="shared" si="1175"/>
        <v>DK$18</v>
      </c>
      <c r="DL986" s="190" t="str">
        <f t="shared" si="1175"/>
        <v>DL$18</v>
      </c>
    </row>
    <row r="987" spans="1:116" x14ac:dyDescent="0.35">
      <c r="A987" s="174"/>
      <c r="E987" s="8"/>
      <c r="G987" s="175" t="s">
        <v>505</v>
      </c>
      <c r="H987" s="200"/>
      <c r="I987" s="201"/>
      <c r="J987" s="201"/>
      <c r="K987" s="202"/>
      <c r="L987" s="202"/>
      <c r="M987" s="202"/>
      <c r="N987" s="202"/>
      <c r="O987" s="202"/>
      <c r="P987" s="202"/>
      <c r="R987" s="202"/>
      <c r="S987" s="190" t="str">
        <f t="shared" ref="S987:AX987" si="1176">S$23</f>
        <v>S$19</v>
      </c>
      <c r="T987" s="190" t="str">
        <f t="shared" si="1176"/>
        <v>T$19</v>
      </c>
      <c r="U987" s="190" t="str">
        <f t="shared" si="1176"/>
        <v>U$19</v>
      </c>
      <c r="V987" s="190" t="str">
        <f t="shared" si="1176"/>
        <v>V$19</v>
      </c>
      <c r="W987" s="190" t="str">
        <f t="shared" si="1176"/>
        <v>W$19</v>
      </c>
      <c r="X987" s="190" t="str">
        <f t="shared" si="1176"/>
        <v>X$19</v>
      </c>
      <c r="Y987" s="190" t="str">
        <f t="shared" si="1176"/>
        <v>Y$19</v>
      </c>
      <c r="Z987" s="190" t="str">
        <f t="shared" si="1176"/>
        <v>Z$19</v>
      </c>
      <c r="AA987" s="190" t="str">
        <f t="shared" si="1176"/>
        <v>AA$19</v>
      </c>
      <c r="AB987" s="190" t="str">
        <f t="shared" si="1176"/>
        <v>AB$19</v>
      </c>
      <c r="AC987" s="190" t="str">
        <f t="shared" si="1176"/>
        <v>AC$19</v>
      </c>
      <c r="AD987" s="190" t="str">
        <f t="shared" si="1176"/>
        <v>AD$19</v>
      </c>
      <c r="AE987" s="190" t="str">
        <f t="shared" si="1176"/>
        <v>AE$19</v>
      </c>
      <c r="AF987" s="190" t="str">
        <f t="shared" si="1176"/>
        <v>AF$19</v>
      </c>
      <c r="AG987" s="190" t="str">
        <f t="shared" si="1176"/>
        <v>AG$19</v>
      </c>
      <c r="AH987" s="190" t="str">
        <f t="shared" si="1176"/>
        <v>AH$19</v>
      </c>
      <c r="AI987" s="190" t="str">
        <f t="shared" si="1176"/>
        <v>AI$19</v>
      </c>
      <c r="AJ987" s="190" t="str">
        <f t="shared" si="1176"/>
        <v>AJ$19</v>
      </c>
      <c r="AK987" s="190" t="str">
        <f t="shared" si="1176"/>
        <v>AK$19</v>
      </c>
      <c r="AL987" s="190" t="str">
        <f t="shared" si="1176"/>
        <v>AL$19</v>
      </c>
      <c r="AM987" s="190" t="str">
        <f t="shared" si="1176"/>
        <v>AM$19</v>
      </c>
      <c r="AN987" s="190" t="str">
        <f t="shared" si="1176"/>
        <v>AN$19</v>
      </c>
      <c r="AO987" s="190" t="str">
        <f t="shared" si="1176"/>
        <v>AO$19</v>
      </c>
      <c r="AP987" s="190" t="str">
        <f t="shared" si="1176"/>
        <v>AP$19</v>
      </c>
      <c r="AQ987" s="190" t="str">
        <f t="shared" si="1176"/>
        <v>AQ$19</v>
      </c>
      <c r="AR987" s="190" t="str">
        <f t="shared" si="1176"/>
        <v>AR$19</v>
      </c>
      <c r="AS987" s="190" t="str">
        <f t="shared" si="1176"/>
        <v>AS$19</v>
      </c>
      <c r="AT987" s="190" t="str">
        <f t="shared" si="1176"/>
        <v>AT$19</v>
      </c>
      <c r="AU987" s="190" t="str">
        <f t="shared" si="1176"/>
        <v>AU$19</v>
      </c>
      <c r="AV987" s="190" t="str">
        <f t="shared" si="1176"/>
        <v>AV$19</v>
      </c>
      <c r="AW987" s="190" t="str">
        <f t="shared" si="1176"/>
        <v>AW$19</v>
      </c>
      <c r="AX987" s="190" t="str">
        <f t="shared" si="1176"/>
        <v>AX$19</v>
      </c>
      <c r="AY987" s="190" t="str">
        <f t="shared" ref="AY987:CD987" si="1177">AY$23</f>
        <v>AY$19</v>
      </c>
      <c r="AZ987" s="190" t="str">
        <f t="shared" si="1177"/>
        <v>AZ$19</v>
      </c>
      <c r="BA987" s="190" t="str">
        <f t="shared" si="1177"/>
        <v>BA$19</v>
      </c>
      <c r="BB987" s="190" t="str">
        <f t="shared" si="1177"/>
        <v>BB$19</v>
      </c>
      <c r="BC987" s="190" t="str">
        <f t="shared" si="1177"/>
        <v>BC$19</v>
      </c>
      <c r="BD987" s="190" t="str">
        <f t="shared" si="1177"/>
        <v>BD$19</v>
      </c>
      <c r="BE987" s="190" t="str">
        <f t="shared" si="1177"/>
        <v>BE$19</v>
      </c>
      <c r="BF987" s="190" t="str">
        <f t="shared" si="1177"/>
        <v>BF$19</v>
      </c>
      <c r="BG987" s="190" t="str">
        <f t="shared" si="1177"/>
        <v>BG$19</v>
      </c>
      <c r="BH987" s="190" t="str">
        <f t="shared" si="1177"/>
        <v>BH$19</v>
      </c>
      <c r="BI987" s="190" t="str">
        <f t="shared" si="1177"/>
        <v>BI$19</v>
      </c>
      <c r="BJ987" s="190" t="str">
        <f t="shared" si="1177"/>
        <v>BJ$19</v>
      </c>
      <c r="BK987" s="190" t="str">
        <f t="shared" si="1177"/>
        <v>BK$19</v>
      </c>
      <c r="BL987" s="190" t="str">
        <f t="shared" si="1177"/>
        <v>BL$19</v>
      </c>
      <c r="BM987" s="190" t="str">
        <f t="shared" si="1177"/>
        <v>BM$19</v>
      </c>
      <c r="BN987" s="190" t="str">
        <f t="shared" si="1177"/>
        <v>BN$19</v>
      </c>
      <c r="BO987" s="190" t="str">
        <f t="shared" si="1177"/>
        <v>BO$19</v>
      </c>
      <c r="BP987" s="190" t="str">
        <f t="shared" si="1177"/>
        <v>BP$19</v>
      </c>
      <c r="BQ987" s="190" t="str">
        <f t="shared" si="1177"/>
        <v>BQ$19</v>
      </c>
      <c r="BR987" s="190" t="str">
        <f t="shared" si="1177"/>
        <v>BR$19</v>
      </c>
      <c r="BS987" s="190" t="str">
        <f t="shared" si="1177"/>
        <v>BS$19</v>
      </c>
      <c r="BT987" s="190" t="str">
        <f t="shared" si="1177"/>
        <v>BT$19</v>
      </c>
      <c r="BU987" s="190" t="str">
        <f t="shared" si="1177"/>
        <v>BU$19</v>
      </c>
      <c r="BV987" s="190" t="str">
        <f t="shared" si="1177"/>
        <v>BV$19</v>
      </c>
      <c r="BW987" s="190" t="str">
        <f t="shared" si="1177"/>
        <v>BW$19</v>
      </c>
      <c r="BX987" s="190" t="str">
        <f t="shared" si="1177"/>
        <v>BX$19</v>
      </c>
      <c r="BY987" s="190" t="str">
        <f t="shared" si="1177"/>
        <v>BY$19</v>
      </c>
      <c r="BZ987" s="190" t="str">
        <f t="shared" si="1177"/>
        <v>BZ$19</v>
      </c>
      <c r="CA987" s="190" t="str">
        <f t="shared" si="1177"/>
        <v>CA$19</v>
      </c>
      <c r="CB987" s="190" t="str">
        <f t="shared" si="1177"/>
        <v>CB$19</v>
      </c>
      <c r="CC987" s="190" t="str">
        <f t="shared" si="1177"/>
        <v>CC$19</v>
      </c>
      <c r="CD987" s="190" t="str">
        <f t="shared" si="1177"/>
        <v>CD$19</v>
      </c>
      <c r="CE987" s="190" t="str">
        <f t="shared" ref="CE987:CL987" si="1178">CE$23</f>
        <v>CE$19</v>
      </c>
      <c r="CF987" s="190" t="str">
        <f t="shared" si="1178"/>
        <v>CF$19</v>
      </c>
      <c r="CG987" s="190" t="str">
        <f t="shared" si="1178"/>
        <v>CG$19</v>
      </c>
      <c r="CH987" s="190" t="str">
        <f t="shared" si="1178"/>
        <v>CH$19</v>
      </c>
      <c r="CI987" s="190" t="str">
        <f t="shared" si="1178"/>
        <v>CI$19</v>
      </c>
      <c r="CJ987" s="190" t="str">
        <f t="shared" si="1178"/>
        <v>CJ$19</v>
      </c>
      <c r="CK987" s="190" t="str">
        <f t="shared" si="1178"/>
        <v>CK$19</v>
      </c>
      <c r="CL987" s="190" t="str">
        <f t="shared" si="1178"/>
        <v>CL$19</v>
      </c>
      <c r="CN987" s="201"/>
      <c r="CO987" s="190" t="str">
        <f t="shared" ref="CO987:DL987" si="1179">CO$23</f>
        <v>CO$19</v>
      </c>
      <c r="CP987" s="190" t="str">
        <f t="shared" si="1179"/>
        <v>CP$19</v>
      </c>
      <c r="CQ987" s="190" t="str">
        <f t="shared" si="1179"/>
        <v>CQ$19</v>
      </c>
      <c r="CR987" s="190" t="str">
        <f t="shared" si="1179"/>
        <v>CR$19</v>
      </c>
      <c r="CS987" s="190" t="str">
        <f t="shared" si="1179"/>
        <v>CS$19</v>
      </c>
      <c r="CT987" s="190" t="str">
        <f t="shared" si="1179"/>
        <v>CT$19</v>
      </c>
      <c r="CU987" s="190" t="str">
        <f t="shared" si="1179"/>
        <v>CU$19</v>
      </c>
      <c r="CV987" s="190" t="str">
        <f t="shared" si="1179"/>
        <v>CV$19</v>
      </c>
      <c r="CW987" s="190" t="str">
        <f t="shared" si="1179"/>
        <v>CW$19</v>
      </c>
      <c r="CX987" s="190" t="str">
        <f t="shared" si="1179"/>
        <v>CX$19</v>
      </c>
      <c r="CY987" s="190" t="str">
        <f t="shared" si="1179"/>
        <v>CY$19</v>
      </c>
      <c r="CZ987" s="190" t="str">
        <f t="shared" si="1179"/>
        <v>CZ$19</v>
      </c>
      <c r="DA987" s="190" t="str">
        <f t="shared" si="1179"/>
        <v>DA$19</v>
      </c>
      <c r="DB987" s="190" t="str">
        <f t="shared" si="1179"/>
        <v>DB$19</v>
      </c>
      <c r="DC987" s="190" t="str">
        <f t="shared" si="1179"/>
        <v>DC$19</v>
      </c>
      <c r="DD987" s="190" t="str">
        <f t="shared" si="1179"/>
        <v>DD$19</v>
      </c>
      <c r="DE987" s="190" t="str">
        <f t="shared" si="1179"/>
        <v>DE$19</v>
      </c>
      <c r="DF987" s="190" t="str">
        <f t="shared" si="1179"/>
        <v>DF$19</v>
      </c>
      <c r="DG987" s="190" t="str">
        <f t="shared" si="1179"/>
        <v>DG$19</v>
      </c>
      <c r="DH987" s="190" t="str">
        <f t="shared" si="1179"/>
        <v>DH$19</v>
      </c>
      <c r="DI987" s="190" t="str">
        <f t="shared" si="1179"/>
        <v>DI$19</v>
      </c>
      <c r="DJ987" s="190" t="str">
        <f t="shared" si="1179"/>
        <v>DJ$19</v>
      </c>
      <c r="DK987" s="190" t="str">
        <f t="shared" si="1179"/>
        <v>DK$19</v>
      </c>
      <c r="DL987" s="190" t="str">
        <f t="shared" si="1179"/>
        <v>DL$19</v>
      </c>
    </row>
    <row r="988" spans="1:116" x14ac:dyDescent="0.35">
      <c r="A988" s="142" t="s">
        <v>218</v>
      </c>
      <c r="B988" s="31" t="s">
        <v>81</v>
      </c>
      <c r="C988" s="31"/>
      <c r="D988" t="s">
        <v>765</v>
      </c>
      <c r="E988" s="8" t="str">
        <f t="shared" ref="E988:E999" si="1180">ROW()&amp;" "&amp;D988</f>
        <v>988 DC-S</v>
      </c>
      <c r="F988" t="s">
        <v>155</v>
      </c>
      <c r="G988" s="175" t="s">
        <v>463</v>
      </c>
      <c r="H988" s="142"/>
      <c r="I988" s="144"/>
      <c r="J988" s="144"/>
      <c r="K988" s="142"/>
      <c r="L988" s="142"/>
      <c r="M988" s="142"/>
      <c r="N988" s="142"/>
      <c r="O988" s="142"/>
      <c r="P988" s="142"/>
      <c r="R988" s="143"/>
      <c r="S988" s="143"/>
      <c r="T988" s="143"/>
      <c r="U988" s="143"/>
      <c r="V988" s="143"/>
      <c r="W988" s="143"/>
      <c r="X988" s="143"/>
      <c r="Y988" s="143"/>
      <c r="Z988" s="143"/>
      <c r="AA988" s="143"/>
      <c r="AB988" s="143"/>
      <c r="AC988" s="143"/>
      <c r="AD988" s="143"/>
      <c r="AE988" s="143"/>
      <c r="AF988" s="143"/>
      <c r="AG988" s="143"/>
      <c r="AH988" s="143"/>
      <c r="AI988" s="143"/>
      <c r="AJ988" s="143"/>
      <c r="AK988" s="143"/>
      <c r="AL988" s="143"/>
      <c r="AM988" s="143"/>
      <c r="AN988" s="143"/>
      <c r="AO988" s="143"/>
      <c r="AP988" s="143"/>
      <c r="AQ988" s="143"/>
      <c r="AR988" s="143"/>
      <c r="AS988" s="143"/>
      <c r="AT988" s="143"/>
      <c r="AU988" s="143"/>
      <c r="AV988" s="143"/>
      <c r="AW988" s="143"/>
      <c r="AX988" s="143"/>
      <c r="AY988" s="143"/>
      <c r="AZ988" s="143"/>
      <c r="BA988" s="143"/>
      <c r="BB988" s="143"/>
      <c r="BC988" s="143"/>
      <c r="BD988" s="143"/>
      <c r="BE988" s="143"/>
      <c r="BF988" s="143"/>
      <c r="BG988" s="143"/>
      <c r="BH988" s="143"/>
      <c r="BI988" s="143"/>
      <c r="BJ988" s="143"/>
      <c r="BK988" s="143"/>
      <c r="BL988" s="143"/>
      <c r="BM988" s="143"/>
      <c r="BN988" s="143"/>
      <c r="BO988" s="143"/>
      <c r="BP988" s="143"/>
      <c r="BQ988" s="143"/>
      <c r="BR988" s="143"/>
      <c r="BS988" s="143"/>
      <c r="BT988" s="143"/>
      <c r="BU988" s="143"/>
      <c r="BV988" s="143"/>
      <c r="BW988" s="143"/>
      <c r="BX988" s="143"/>
      <c r="BY988" s="143"/>
      <c r="BZ988" s="143"/>
      <c r="CA988" s="143"/>
      <c r="CB988" s="143"/>
      <c r="CC988" s="143"/>
      <c r="CD988" s="143"/>
      <c r="CE988" s="143"/>
      <c r="CF988" s="143"/>
      <c r="CG988" s="143"/>
      <c r="CH988" s="143"/>
      <c r="CI988" s="143"/>
      <c r="CJ988" s="143"/>
      <c r="CK988" s="143"/>
      <c r="CL988" s="143"/>
      <c r="CN988" s="144"/>
      <c r="CO988" s="143"/>
      <c r="CP988" s="143"/>
      <c r="CQ988" s="143"/>
      <c r="CR988" s="143"/>
      <c r="CS988" s="143"/>
      <c r="CT988" s="143"/>
      <c r="CU988" s="143"/>
      <c r="CV988" s="143"/>
      <c r="CW988" s="143"/>
      <c r="CX988" s="143"/>
      <c r="CY988" s="143"/>
      <c r="CZ988" s="143"/>
      <c r="DA988" s="143"/>
      <c r="DB988" s="143"/>
      <c r="DC988" s="143"/>
      <c r="DD988" s="143"/>
      <c r="DE988" s="143"/>
      <c r="DF988" s="143"/>
      <c r="DG988" s="143"/>
      <c r="DH988" s="143"/>
      <c r="DI988" s="143"/>
      <c r="DJ988" s="143"/>
      <c r="DK988" s="143"/>
      <c r="DL988" s="143"/>
    </row>
    <row r="989" spans="1:116" x14ac:dyDescent="0.35">
      <c r="A989" s="31"/>
      <c r="B989" t="str">
        <f>E989</f>
        <v>989 DC-S</v>
      </c>
      <c r="D989" t="s">
        <v>765</v>
      </c>
      <c r="E989" s="8" t="str">
        <f t="shared" si="1180"/>
        <v>989 DC-S</v>
      </c>
      <c r="G989" s="175" t="s">
        <v>464</v>
      </c>
      <c r="H989" s="31"/>
      <c r="I989" s="73"/>
      <c r="J989" s="73"/>
      <c r="K989" s="31"/>
      <c r="L989" s="31"/>
      <c r="M989" s="31"/>
      <c r="N989" s="31"/>
      <c r="O989" s="31"/>
      <c r="P989" s="31"/>
      <c r="R989" s="67"/>
      <c r="S989" s="67"/>
      <c r="T989" s="67"/>
      <c r="U989" s="67"/>
      <c r="V989" s="67"/>
      <c r="W989" s="67"/>
      <c r="X989" s="67"/>
      <c r="Y989" s="67"/>
      <c r="Z989" s="67"/>
      <c r="AA989" s="67"/>
      <c r="AB989" s="67"/>
      <c r="AC989" s="67"/>
      <c r="AD989" s="67"/>
      <c r="AE989" s="67"/>
      <c r="AF989" s="67"/>
      <c r="AG989" s="67"/>
      <c r="AH989" s="67"/>
      <c r="AI989" s="67"/>
      <c r="AJ989" s="67"/>
      <c r="AK989" s="67"/>
      <c r="AL989" s="67"/>
      <c r="AM989" s="67"/>
      <c r="AN989" s="67"/>
      <c r="AO989" s="67"/>
      <c r="AP989" s="67"/>
      <c r="AQ989" s="67"/>
      <c r="AR989" s="67"/>
      <c r="AS989" s="67"/>
      <c r="AT989" s="67"/>
      <c r="AU989" s="67"/>
      <c r="AV989" s="67"/>
      <c r="AW989" s="67"/>
      <c r="AX989" s="67"/>
      <c r="AY989" s="67"/>
      <c r="AZ989" s="67"/>
      <c r="BA989" s="67"/>
      <c r="BB989" s="67"/>
      <c r="BC989" s="67"/>
      <c r="BD989" s="67"/>
      <c r="BE989" s="67"/>
      <c r="BF989" s="67"/>
      <c r="BG989" s="67"/>
      <c r="BH989" s="67"/>
      <c r="BI989" s="67"/>
      <c r="BJ989" s="67"/>
      <c r="BK989" s="67"/>
      <c r="BL989" s="67"/>
      <c r="BM989" s="67"/>
      <c r="BN989" s="67"/>
      <c r="BO989" s="67"/>
      <c r="BP989" s="67"/>
      <c r="BQ989" s="67"/>
      <c r="BR989" s="67"/>
      <c r="BS989" s="67"/>
      <c r="BT989" s="67"/>
      <c r="BU989" s="67"/>
      <c r="BV989" s="67"/>
      <c r="BW989" s="67"/>
      <c r="BX989" s="67"/>
      <c r="BY989" s="67"/>
      <c r="BZ989" s="67"/>
      <c r="CA989" s="67"/>
      <c r="CB989" s="67"/>
      <c r="CC989" s="67"/>
      <c r="CD989" s="67"/>
      <c r="CE989" s="67"/>
      <c r="CF989" s="67"/>
      <c r="CG989" s="67"/>
      <c r="CH989" s="67"/>
      <c r="CI989" s="67"/>
      <c r="CJ989" s="67"/>
      <c r="CK989" s="67"/>
      <c r="CL989" s="67"/>
      <c r="CN989" s="73"/>
      <c r="CO989" s="67"/>
      <c r="CP989" s="67"/>
      <c r="CQ989" s="67"/>
      <c r="CR989" s="67"/>
      <c r="CS989" s="67"/>
      <c r="CT989" s="67"/>
      <c r="CU989" s="67"/>
      <c r="CV989" s="67"/>
      <c r="CW989" s="67"/>
      <c r="CX989" s="67"/>
      <c r="CY989" s="67"/>
      <c r="CZ989" s="67"/>
      <c r="DA989" s="67"/>
      <c r="DB989" s="67"/>
      <c r="DC989" s="67"/>
      <c r="DD989" s="67"/>
      <c r="DE989" s="67"/>
      <c r="DF989" s="67"/>
      <c r="DG989" s="67"/>
      <c r="DH989" s="67"/>
      <c r="DI989" s="67"/>
      <c r="DJ989" s="67"/>
      <c r="DK989" s="67"/>
      <c r="DL989" s="67"/>
    </row>
    <row r="990" spans="1:116" x14ac:dyDescent="0.35">
      <c r="B990" t="str">
        <f>E990</f>
        <v>990 DC-S</v>
      </c>
      <c r="D990" t="s">
        <v>765</v>
      </c>
      <c r="E990" s="8" t="str">
        <f t="shared" si="1180"/>
        <v>990 DC-S</v>
      </c>
      <c r="G990" s="143" t="s">
        <v>192</v>
      </c>
      <c r="H990" s="12"/>
      <c r="I990" s="60"/>
      <c r="J990" s="60"/>
      <c r="K990" s="16">
        <v>0.1</v>
      </c>
      <c r="L990" s="16">
        <v>0.1</v>
      </c>
      <c r="M990" s="16">
        <v>0.1</v>
      </c>
      <c r="N990" s="16">
        <v>0.1</v>
      </c>
      <c r="O990" s="16">
        <v>0.1</v>
      </c>
      <c r="P990" s="16">
        <v>0.1</v>
      </c>
      <c r="R990" s="20"/>
      <c r="S990" s="150" cm="1">
        <f t="array" ref="S990">INDEX($K:$P,ROW(),MATCH(S$3,$K$2:$P$2,0))</f>
        <v>0.1</v>
      </c>
      <c r="T990" s="150" cm="1">
        <f t="array" ref="T990">INDEX($K:$P,ROW(),MATCH(T$3,$K$2:$P$2,0))</f>
        <v>0.1</v>
      </c>
      <c r="U990" s="150" cm="1">
        <f t="array" ref="U990">INDEX($K:$P,ROW(),MATCH(U$3,$K$2:$P$2,0))</f>
        <v>0.1</v>
      </c>
      <c r="V990" s="150" cm="1">
        <f t="array" ref="V990">INDEX($K:$P,ROW(),MATCH(V$3,$K$2:$P$2,0))</f>
        <v>0.1</v>
      </c>
      <c r="W990" s="150" cm="1">
        <f t="array" ref="W990">INDEX($K:$P,ROW(),MATCH(W$3,$K$2:$P$2,0))</f>
        <v>0.1</v>
      </c>
      <c r="X990" s="150" cm="1">
        <f t="array" ref="X990">INDEX($K:$P,ROW(),MATCH(X$3,$K$2:$P$2,0))</f>
        <v>0.1</v>
      </c>
      <c r="Y990" s="150" cm="1">
        <f t="array" ref="Y990">INDEX($K:$P,ROW(),MATCH(Y$3,$K$2:$P$2,0))</f>
        <v>0.1</v>
      </c>
      <c r="Z990" s="150" cm="1">
        <f t="array" ref="Z990">INDEX($K:$P,ROW(),MATCH(Z$3,$K$2:$P$2,0))</f>
        <v>0.1</v>
      </c>
      <c r="AA990" s="150" cm="1">
        <f t="array" ref="AA990">INDEX($K:$P,ROW(),MATCH(AA$3,$K$2:$P$2,0))</f>
        <v>0.1</v>
      </c>
      <c r="AB990" s="150" cm="1">
        <f t="array" ref="AB990">INDEX($K:$P,ROW(),MATCH(AB$3,$K$2:$P$2,0))</f>
        <v>0.1</v>
      </c>
      <c r="AC990" s="150" cm="1">
        <f t="array" ref="AC990">INDEX($K:$P,ROW(),MATCH(AC$3,$K$2:$P$2,0))</f>
        <v>0.1</v>
      </c>
      <c r="AD990" s="150" cm="1">
        <f t="array" ref="AD990">INDEX($K:$P,ROW(),MATCH(AD$3,$K$2:$P$2,0))</f>
        <v>0.1</v>
      </c>
      <c r="AE990" s="150" cm="1">
        <f t="array" ref="AE990">INDEX($K:$P,ROW(),MATCH(AE$3,$K$2:$P$2,0))</f>
        <v>0.1</v>
      </c>
      <c r="AF990" s="150" cm="1">
        <f t="array" ref="AF990">INDEX($K:$P,ROW(),MATCH(AF$3,$K$2:$P$2,0))</f>
        <v>0.1</v>
      </c>
      <c r="AG990" s="150" cm="1">
        <f t="array" ref="AG990">INDEX($K:$P,ROW(),MATCH(AG$3,$K$2:$P$2,0))</f>
        <v>0.1</v>
      </c>
      <c r="AH990" s="150" cm="1">
        <f t="array" ref="AH990">INDEX($K:$P,ROW(),MATCH(AH$3,$K$2:$P$2,0))</f>
        <v>0.1</v>
      </c>
      <c r="AI990" s="150" cm="1">
        <f t="array" ref="AI990">INDEX($K:$P,ROW(),MATCH(AI$3,$K$2:$P$2,0))</f>
        <v>0.1</v>
      </c>
      <c r="AJ990" s="150" cm="1">
        <f t="array" ref="AJ990">INDEX($K:$P,ROW(),MATCH(AJ$3,$K$2:$P$2,0))</f>
        <v>0.1</v>
      </c>
      <c r="AK990" s="150" cm="1">
        <f t="array" ref="AK990">INDEX($K:$P,ROW(),MATCH(AK$3,$K$2:$P$2,0))</f>
        <v>0.1</v>
      </c>
      <c r="AL990" s="150" cm="1">
        <f t="array" ref="AL990">INDEX($K:$P,ROW(),MATCH(AL$3,$K$2:$P$2,0))</f>
        <v>0.1</v>
      </c>
      <c r="AM990" s="150" cm="1">
        <f t="array" ref="AM990">INDEX($K:$P,ROW(),MATCH(AM$3,$K$2:$P$2,0))</f>
        <v>0.1</v>
      </c>
      <c r="AN990" s="150" cm="1">
        <f t="array" ref="AN990">INDEX($K:$P,ROW(),MATCH(AN$3,$K$2:$P$2,0))</f>
        <v>0.1</v>
      </c>
      <c r="AO990" s="150" cm="1">
        <f t="array" ref="AO990">INDEX($K:$P,ROW(),MATCH(AO$3,$K$2:$P$2,0))</f>
        <v>0.1</v>
      </c>
      <c r="AP990" s="150" cm="1">
        <f t="array" ref="AP990">INDEX($K:$P,ROW(),MATCH(AP$3,$K$2:$P$2,0))</f>
        <v>0.1</v>
      </c>
      <c r="AQ990" s="150" cm="1">
        <f t="array" ref="AQ990">INDEX($K:$P,ROW(),MATCH(AQ$3,$K$2:$P$2,0))</f>
        <v>0.1</v>
      </c>
      <c r="AR990" s="150" cm="1">
        <f t="array" ref="AR990">INDEX($K:$P,ROW(),MATCH(AR$3,$K$2:$P$2,0))</f>
        <v>0.1</v>
      </c>
      <c r="AS990" s="150" cm="1">
        <f t="array" ref="AS990">INDEX($K:$P,ROW(),MATCH(AS$3,$K$2:$P$2,0))</f>
        <v>0.1</v>
      </c>
      <c r="AT990" s="150" cm="1">
        <f t="array" ref="AT990">INDEX($K:$P,ROW(),MATCH(AT$3,$K$2:$P$2,0))</f>
        <v>0.1</v>
      </c>
      <c r="AU990" s="150" cm="1">
        <f t="array" ref="AU990">INDEX($K:$P,ROW(),MATCH(AU$3,$K$2:$P$2,0))</f>
        <v>0.1</v>
      </c>
      <c r="AV990" s="150" cm="1">
        <f t="array" ref="AV990">INDEX($K:$P,ROW(),MATCH(AV$3,$K$2:$P$2,0))</f>
        <v>0.1</v>
      </c>
      <c r="AW990" s="150" cm="1">
        <f t="array" ref="AW990">INDEX($K:$P,ROW(),MATCH(AW$3,$K$2:$P$2,0))</f>
        <v>0.1</v>
      </c>
      <c r="AX990" s="150" cm="1">
        <f t="array" ref="AX990">INDEX($K:$P,ROW(),MATCH(AX$3,$K$2:$P$2,0))</f>
        <v>0.1</v>
      </c>
      <c r="AY990" s="150" cm="1">
        <f t="array" ref="AY990">INDEX($K:$P,ROW(),MATCH(AY$3,$K$2:$P$2,0))</f>
        <v>0.1</v>
      </c>
      <c r="AZ990" s="150" cm="1">
        <f t="array" ref="AZ990">INDEX($K:$P,ROW(),MATCH(AZ$3,$K$2:$P$2,0))</f>
        <v>0.1</v>
      </c>
      <c r="BA990" s="150" cm="1">
        <f t="array" ref="BA990">INDEX($K:$P,ROW(),MATCH(BA$3,$K$2:$P$2,0))</f>
        <v>0.1</v>
      </c>
      <c r="BB990" s="150" cm="1">
        <f t="array" ref="BB990">INDEX($K:$P,ROW(),MATCH(BB$3,$K$2:$P$2,0))</f>
        <v>0.1</v>
      </c>
      <c r="BC990" s="150" cm="1">
        <f t="array" ref="BC990">INDEX($K:$P,ROW(),MATCH(BC$3,$K$2:$P$2,0))</f>
        <v>0.1</v>
      </c>
      <c r="BD990" s="150" cm="1">
        <f t="array" ref="BD990">INDEX($K:$P,ROW(),MATCH(BD$3,$K$2:$P$2,0))</f>
        <v>0.1</v>
      </c>
      <c r="BE990" s="150" cm="1">
        <f t="array" ref="BE990">INDEX($K:$P,ROW(),MATCH(BE$3,$K$2:$P$2,0))</f>
        <v>0.1</v>
      </c>
      <c r="BF990" s="150" cm="1">
        <f t="array" ref="BF990">INDEX($K:$P,ROW(),MATCH(BF$3,$K$2:$P$2,0))</f>
        <v>0.1</v>
      </c>
      <c r="BG990" s="150" cm="1">
        <f t="array" ref="BG990">INDEX($K:$P,ROW(),MATCH(BG$3,$K$2:$P$2,0))</f>
        <v>0.1</v>
      </c>
      <c r="BH990" s="150" cm="1">
        <f t="array" ref="BH990">INDEX($K:$P,ROW(),MATCH(BH$3,$K$2:$P$2,0))</f>
        <v>0.1</v>
      </c>
      <c r="BI990" s="150" cm="1">
        <f t="array" ref="BI990">INDEX($K:$P,ROW(),MATCH(BI$3,$K$2:$P$2,0))</f>
        <v>0.1</v>
      </c>
      <c r="BJ990" s="150" cm="1">
        <f t="array" ref="BJ990">INDEX($K:$P,ROW(),MATCH(BJ$3,$K$2:$P$2,0))</f>
        <v>0.1</v>
      </c>
      <c r="BK990" s="150" cm="1">
        <f t="array" ref="BK990">INDEX($K:$P,ROW(),MATCH(BK$3,$K$2:$P$2,0))</f>
        <v>0.1</v>
      </c>
      <c r="BL990" s="150" cm="1">
        <f t="array" ref="BL990">INDEX($K:$P,ROW(),MATCH(BL$3,$K$2:$P$2,0))</f>
        <v>0.1</v>
      </c>
      <c r="BM990" s="150" cm="1">
        <f t="array" ref="BM990">INDEX($K:$P,ROW(),MATCH(BM$3,$K$2:$P$2,0))</f>
        <v>0.1</v>
      </c>
      <c r="BN990" s="150" cm="1">
        <f t="array" ref="BN990">INDEX($K:$P,ROW(),MATCH(BN$3,$K$2:$P$2,0))</f>
        <v>0.1</v>
      </c>
      <c r="BO990" s="150" cm="1">
        <f t="array" ref="BO990">INDEX($K:$P,ROW(),MATCH(BO$3,$K$2:$P$2,0))</f>
        <v>0.1</v>
      </c>
      <c r="BP990" s="150" cm="1">
        <f t="array" ref="BP990">INDEX($K:$P,ROW(),MATCH(BP$3,$K$2:$P$2,0))</f>
        <v>0.1</v>
      </c>
      <c r="BQ990" s="150" cm="1">
        <f t="array" ref="BQ990">INDEX($K:$P,ROW(),MATCH(BQ$3,$K$2:$P$2,0))</f>
        <v>0.1</v>
      </c>
      <c r="BR990" s="150" cm="1">
        <f t="array" ref="BR990">INDEX($K:$P,ROW(),MATCH(BR$3,$K$2:$P$2,0))</f>
        <v>0.1</v>
      </c>
      <c r="BS990" s="150" cm="1">
        <f t="array" ref="BS990">INDEX($K:$P,ROW(),MATCH(BS$3,$K$2:$P$2,0))</f>
        <v>0.1</v>
      </c>
      <c r="BT990" s="150" cm="1">
        <f t="array" ref="BT990">INDEX($K:$P,ROW(),MATCH(BT$3,$K$2:$P$2,0))</f>
        <v>0.1</v>
      </c>
      <c r="BU990" s="150" cm="1">
        <f t="array" ref="BU990">INDEX($K:$P,ROW(),MATCH(BU$3,$K$2:$P$2,0))</f>
        <v>0.1</v>
      </c>
      <c r="BV990" s="150" cm="1">
        <f t="array" ref="BV990">INDEX($K:$P,ROW(),MATCH(BV$3,$K$2:$P$2,0))</f>
        <v>0.1</v>
      </c>
      <c r="BW990" s="150" cm="1">
        <f t="array" ref="BW990">INDEX($K:$P,ROW(),MATCH(BW$3,$K$2:$P$2,0))</f>
        <v>0.1</v>
      </c>
      <c r="BX990" s="150" cm="1">
        <f t="array" ref="BX990">INDEX($K:$P,ROW(),MATCH(BX$3,$K$2:$P$2,0))</f>
        <v>0.1</v>
      </c>
      <c r="BY990" s="150" cm="1">
        <f t="array" ref="BY990">INDEX($K:$P,ROW(),MATCH(BY$3,$K$2:$P$2,0))</f>
        <v>0.1</v>
      </c>
      <c r="BZ990" s="150" cm="1">
        <f t="array" ref="BZ990">INDEX($K:$P,ROW(),MATCH(BZ$3,$K$2:$P$2,0))</f>
        <v>0.1</v>
      </c>
      <c r="CA990" s="150" cm="1">
        <f t="array" ref="CA990">INDEX($K:$P,ROW(),MATCH(CA$3,$K$2:$P$2,0))</f>
        <v>0.1</v>
      </c>
      <c r="CB990" s="150" cm="1">
        <f t="array" ref="CB990">INDEX($K:$P,ROW(),MATCH(CB$3,$K$2:$P$2,0))</f>
        <v>0.1</v>
      </c>
      <c r="CC990" s="150" cm="1">
        <f t="array" ref="CC990">INDEX($K:$P,ROW(),MATCH(CC$3,$K$2:$P$2,0))</f>
        <v>0.1</v>
      </c>
      <c r="CD990" s="150" cm="1">
        <f t="array" ref="CD990">INDEX($K:$P,ROW(),MATCH(CD$3,$K$2:$P$2,0))</f>
        <v>0.1</v>
      </c>
      <c r="CE990" s="150" cm="1">
        <f t="array" ref="CE990">INDEX($K:$P,ROW(),MATCH(CE$3,$K$2:$P$2,0))</f>
        <v>0.1</v>
      </c>
      <c r="CF990" s="150" cm="1">
        <f t="array" ref="CF990">INDEX($K:$P,ROW(),MATCH(CF$3,$K$2:$P$2,0))</f>
        <v>0.1</v>
      </c>
      <c r="CG990" s="150" cm="1">
        <f t="array" ref="CG990">INDEX($K:$P,ROW(),MATCH(CG$3,$K$2:$P$2,0))</f>
        <v>0.1</v>
      </c>
      <c r="CH990" s="150" cm="1">
        <f t="array" ref="CH990">INDEX($K:$P,ROW(),MATCH(CH$3,$K$2:$P$2,0))</f>
        <v>0.1</v>
      </c>
      <c r="CI990" s="150" cm="1">
        <f t="array" ref="CI990">INDEX($K:$P,ROW(),MATCH(CI$3,$K$2:$P$2,0))</f>
        <v>0.1</v>
      </c>
      <c r="CJ990" s="150" cm="1">
        <f t="array" ref="CJ990">INDEX($K:$P,ROW(),MATCH(CJ$3,$K$2:$P$2,0))</f>
        <v>0.1</v>
      </c>
      <c r="CK990" s="150" cm="1">
        <f t="array" ref="CK990">INDEX($K:$P,ROW(),MATCH(CK$3,$K$2:$P$2,0))</f>
        <v>0.1</v>
      </c>
      <c r="CL990" s="150" cm="1">
        <f t="array" ref="CL990">INDEX($K:$P,ROW(),MATCH(CL$3,$K$2:$P$2,0))</f>
        <v>0.1</v>
      </c>
      <c r="CN990" s="60"/>
      <c r="CO990" s="150" t="e" cm="1">
        <f t="array" ref="CO990">INDEX($K:$P,ROW(),MATCH(CO$3,$K$2:$P$2,0))</f>
        <v>#N/A</v>
      </c>
      <c r="CP990" s="150" t="e" cm="1">
        <f t="array" ref="CP990">INDEX($K:$P,ROW(),MATCH(CP$3,$K$2:$P$2,0))</f>
        <v>#N/A</v>
      </c>
      <c r="CQ990" s="150" t="e" cm="1">
        <f t="array" ref="CQ990">INDEX($K:$P,ROW(),MATCH(CQ$3,$K$2:$P$2,0))</f>
        <v>#N/A</v>
      </c>
      <c r="CR990" s="150" t="e" cm="1">
        <f t="array" ref="CR990">INDEX($K:$P,ROW(),MATCH(CR$3,$K$2:$P$2,0))</f>
        <v>#N/A</v>
      </c>
      <c r="CS990" s="150" t="e" cm="1">
        <f t="array" ref="CS990">INDEX($K:$P,ROW(),MATCH(CS$3,$K$2:$P$2,0))</f>
        <v>#N/A</v>
      </c>
      <c r="CT990" s="150" t="e" cm="1">
        <f t="array" ref="CT990">INDEX($K:$P,ROW(),MATCH(CT$3,$K$2:$P$2,0))</f>
        <v>#N/A</v>
      </c>
      <c r="CU990" s="150" t="e" cm="1">
        <f t="array" ref="CU990">INDEX($K:$P,ROW(),MATCH(CU$3,$K$2:$P$2,0))</f>
        <v>#N/A</v>
      </c>
      <c r="CV990" s="150" t="e" cm="1">
        <f t="array" ref="CV990">INDEX($K:$P,ROW(),MATCH(CV$3,$K$2:$P$2,0))</f>
        <v>#N/A</v>
      </c>
      <c r="CW990" s="150" t="e" cm="1">
        <f t="array" ref="CW990">INDEX($K:$P,ROW(),MATCH(CW$3,$K$2:$P$2,0))</f>
        <v>#N/A</v>
      </c>
      <c r="CX990" s="150" t="e" cm="1">
        <f t="array" ref="CX990">INDEX($K:$P,ROW(),MATCH(CX$3,$K$2:$P$2,0))</f>
        <v>#N/A</v>
      </c>
      <c r="CY990" s="150" t="e" cm="1">
        <f t="array" ref="CY990">INDEX($K:$P,ROW(),MATCH(CY$3,$K$2:$P$2,0))</f>
        <v>#N/A</v>
      </c>
      <c r="CZ990" s="150" t="e" cm="1">
        <f t="array" ref="CZ990">INDEX($K:$P,ROW(),MATCH(CZ$3,$K$2:$P$2,0))</f>
        <v>#N/A</v>
      </c>
      <c r="DA990" s="150" t="e" cm="1">
        <f t="array" ref="DA990">INDEX($K:$P,ROW(),MATCH(DA$3,$K$2:$P$2,0))</f>
        <v>#N/A</v>
      </c>
      <c r="DB990" s="150" t="e" cm="1">
        <f t="array" ref="DB990">INDEX($K:$P,ROW(),MATCH(DB$3,$K$2:$P$2,0))</f>
        <v>#N/A</v>
      </c>
      <c r="DC990" s="150" t="e" cm="1">
        <f t="array" ref="DC990">INDEX($K:$P,ROW(),MATCH(DC$3,$K$2:$P$2,0))</f>
        <v>#N/A</v>
      </c>
      <c r="DD990" s="150" t="e" cm="1">
        <f t="array" ref="DD990">INDEX($K:$P,ROW(),MATCH(DD$3,$K$2:$P$2,0))</f>
        <v>#N/A</v>
      </c>
      <c r="DE990" s="150" t="e" cm="1">
        <f t="array" ref="DE990">INDEX($K:$P,ROW(),MATCH(DE$3,$K$2:$P$2,0))</f>
        <v>#N/A</v>
      </c>
      <c r="DF990" s="150" t="e" cm="1">
        <f t="array" ref="DF990">INDEX($K:$P,ROW(),MATCH(DF$3,$K$2:$P$2,0))</f>
        <v>#N/A</v>
      </c>
      <c r="DG990" s="150" t="e" cm="1">
        <f t="array" ref="DG990">INDEX($K:$P,ROW(),MATCH(DG$3,$K$2:$P$2,0))</f>
        <v>#N/A</v>
      </c>
      <c r="DH990" s="150" t="e" cm="1">
        <f t="array" ref="DH990">INDEX($K:$P,ROW(),MATCH(DH$3,$K$2:$P$2,0))</f>
        <v>#N/A</v>
      </c>
      <c r="DI990" s="150" t="e" cm="1">
        <f t="array" ref="DI990">INDEX($K:$P,ROW(),MATCH(DI$3,$K$2:$P$2,0))</f>
        <v>#N/A</v>
      </c>
      <c r="DJ990" s="150" t="e" cm="1">
        <f t="array" ref="DJ990">INDEX($K:$P,ROW(),MATCH(DJ$3,$K$2:$P$2,0))</f>
        <v>#N/A</v>
      </c>
      <c r="DK990" s="150" t="e" cm="1">
        <f t="array" ref="DK990">INDEX($K:$P,ROW(),MATCH(DK$3,$K$2:$P$2,0))</f>
        <v>#N/A</v>
      </c>
      <c r="DL990" s="150" t="e" cm="1">
        <f t="array" ref="DL990">INDEX($K:$P,ROW(),MATCH(DL$3,$K$2:$P$2,0))</f>
        <v>#N/A</v>
      </c>
    </row>
    <row r="991" spans="1:116" x14ac:dyDescent="0.35">
      <c r="C991" t="s">
        <v>203</v>
      </c>
      <c r="D991" t="s">
        <v>765</v>
      </c>
      <c r="E991" s="8" t="str">
        <f t="shared" si="1180"/>
        <v>991 DC-S</v>
      </c>
      <c r="G991" s="95" t="str">
        <f>G993&amp;":"</f>
        <v>Expense - % of revenue direct cost:</v>
      </c>
      <c r="H991" s="27"/>
      <c r="I991" s="78"/>
      <c r="J991" s="78"/>
      <c r="K991" s="63">
        <f t="shared" ref="K991:P991" ca="1" si="1181">SUMIF($3:$3,K$2,991:991)</f>
        <v>-12000</v>
      </c>
      <c r="L991" s="63">
        <f t="shared" ca="1" si="1181"/>
        <v>-12000</v>
      </c>
      <c r="M991" s="63">
        <f t="shared" ca="1" si="1181"/>
        <v>-12000</v>
      </c>
      <c r="N991" s="63">
        <f t="shared" ca="1" si="1181"/>
        <v>-12000</v>
      </c>
      <c r="O991" s="63">
        <f t="shared" ca="1" si="1181"/>
        <v>-12000</v>
      </c>
      <c r="P991" s="63">
        <f t="shared" ca="1" si="1181"/>
        <v>-12000</v>
      </c>
      <c r="R991" s="33"/>
      <c r="S991" s="148" cm="1">
        <f t="array" aca="1" ref="S991" ca="1">-S990*INDIRECT(S982)</f>
        <v>-1000</v>
      </c>
      <c r="T991" s="148" cm="1">
        <f t="array" aca="1" ref="T991" ca="1">-T990*INDIRECT(T982)</f>
        <v>-1000</v>
      </c>
      <c r="U991" s="148" cm="1">
        <f t="array" aca="1" ref="U991" ca="1">-U990*INDIRECT(U982)</f>
        <v>-1000</v>
      </c>
      <c r="V991" s="148" cm="1">
        <f t="array" aca="1" ref="V991" ca="1">-V990*INDIRECT(V982)</f>
        <v>-1000</v>
      </c>
      <c r="W991" s="148" cm="1">
        <f t="array" aca="1" ref="W991" ca="1">-W990*INDIRECT(W982)</f>
        <v>-1000</v>
      </c>
      <c r="X991" s="148" cm="1">
        <f t="array" aca="1" ref="X991" ca="1">-X990*INDIRECT(X982)</f>
        <v>-1000</v>
      </c>
      <c r="Y991" s="148" cm="1">
        <f t="array" aca="1" ref="Y991" ca="1">-Y990*INDIRECT(Y982)</f>
        <v>-1000</v>
      </c>
      <c r="Z991" s="148" cm="1">
        <f t="array" aca="1" ref="Z991" ca="1">-Z990*INDIRECT(Z982)</f>
        <v>-1000</v>
      </c>
      <c r="AA991" s="148" cm="1">
        <f t="array" aca="1" ref="AA991" ca="1">-AA990*INDIRECT(AA982)</f>
        <v>-1000</v>
      </c>
      <c r="AB991" s="148" cm="1">
        <f t="array" aca="1" ref="AB991" ca="1">-AB990*INDIRECT(AB982)</f>
        <v>-1000</v>
      </c>
      <c r="AC991" s="148" cm="1">
        <f t="array" aca="1" ref="AC991" ca="1">-AC990*INDIRECT(AC982)</f>
        <v>-1000</v>
      </c>
      <c r="AD991" s="148" cm="1">
        <f t="array" aca="1" ref="AD991" ca="1">-AD990*INDIRECT(AD982)</f>
        <v>-1000</v>
      </c>
      <c r="AE991" s="148" cm="1">
        <f t="array" aca="1" ref="AE991" ca="1">-AE990*INDIRECT(AE982)</f>
        <v>-1000</v>
      </c>
      <c r="AF991" s="148" cm="1">
        <f t="array" aca="1" ref="AF991" ca="1">-AF990*INDIRECT(AF982)</f>
        <v>-1000</v>
      </c>
      <c r="AG991" s="148" cm="1">
        <f t="array" aca="1" ref="AG991" ca="1">-AG990*INDIRECT(AG982)</f>
        <v>-1000</v>
      </c>
      <c r="AH991" s="148" cm="1">
        <f t="array" aca="1" ref="AH991" ca="1">-AH990*INDIRECT(AH982)</f>
        <v>-1000</v>
      </c>
      <c r="AI991" s="148" cm="1">
        <f t="array" aca="1" ref="AI991" ca="1">-AI990*INDIRECT(AI982)</f>
        <v>-1000</v>
      </c>
      <c r="AJ991" s="148" cm="1">
        <f t="array" aca="1" ref="AJ991" ca="1">-AJ990*INDIRECT(AJ982)</f>
        <v>-1000</v>
      </c>
      <c r="AK991" s="148" cm="1">
        <f t="array" aca="1" ref="AK991" ca="1">-AK990*INDIRECT(AK982)</f>
        <v>-1000</v>
      </c>
      <c r="AL991" s="148" cm="1">
        <f t="array" aca="1" ref="AL991" ca="1">-AL990*INDIRECT(AL982)</f>
        <v>-1000</v>
      </c>
      <c r="AM991" s="148" cm="1">
        <f t="array" aca="1" ref="AM991" ca="1">-AM990*INDIRECT(AM982)</f>
        <v>-1000</v>
      </c>
      <c r="AN991" s="148" cm="1">
        <f t="array" aca="1" ref="AN991" ca="1">-AN990*INDIRECT(AN982)</f>
        <v>-1000</v>
      </c>
      <c r="AO991" s="148" cm="1">
        <f t="array" aca="1" ref="AO991" ca="1">-AO990*INDIRECT(AO982)</f>
        <v>-1000</v>
      </c>
      <c r="AP991" s="148" cm="1">
        <f t="array" aca="1" ref="AP991" ca="1">-AP990*INDIRECT(AP982)</f>
        <v>-1000</v>
      </c>
      <c r="AQ991" s="148" cm="1">
        <f t="array" aca="1" ref="AQ991" ca="1">-AQ990*INDIRECT(AQ982)</f>
        <v>-1000</v>
      </c>
      <c r="AR991" s="148" cm="1">
        <f t="array" aca="1" ref="AR991" ca="1">-AR990*INDIRECT(AR982)</f>
        <v>-1000</v>
      </c>
      <c r="AS991" s="148" cm="1">
        <f t="array" aca="1" ref="AS991" ca="1">-AS990*INDIRECT(AS982)</f>
        <v>-1000</v>
      </c>
      <c r="AT991" s="148" cm="1">
        <f t="array" aca="1" ref="AT991" ca="1">-AT990*INDIRECT(AT982)</f>
        <v>-1000</v>
      </c>
      <c r="AU991" s="148" cm="1">
        <f t="array" aca="1" ref="AU991" ca="1">-AU990*INDIRECT(AU982)</f>
        <v>-1000</v>
      </c>
      <c r="AV991" s="148" cm="1">
        <f t="array" aca="1" ref="AV991" ca="1">-AV990*INDIRECT(AV982)</f>
        <v>-1000</v>
      </c>
      <c r="AW991" s="148" cm="1">
        <f t="array" aca="1" ref="AW991" ca="1">-AW990*INDIRECT(AW982)</f>
        <v>-1000</v>
      </c>
      <c r="AX991" s="148" cm="1">
        <f t="array" aca="1" ref="AX991" ca="1">-AX990*INDIRECT(AX982)</f>
        <v>-1000</v>
      </c>
      <c r="AY991" s="148" cm="1">
        <f t="array" aca="1" ref="AY991" ca="1">-AY990*INDIRECT(AY982)</f>
        <v>-1000</v>
      </c>
      <c r="AZ991" s="148" cm="1">
        <f t="array" aca="1" ref="AZ991" ca="1">-AZ990*INDIRECT(AZ982)</f>
        <v>-1000</v>
      </c>
      <c r="BA991" s="148" cm="1">
        <f t="array" aca="1" ref="BA991" ca="1">-BA990*INDIRECT(BA982)</f>
        <v>-1000</v>
      </c>
      <c r="BB991" s="148" cm="1">
        <f t="array" aca="1" ref="BB991" ca="1">-BB990*INDIRECT(BB982)</f>
        <v>-1000</v>
      </c>
      <c r="BC991" s="148" cm="1">
        <f t="array" aca="1" ref="BC991" ca="1">-BC990*INDIRECT(BC982)</f>
        <v>-1000</v>
      </c>
      <c r="BD991" s="148" cm="1">
        <f t="array" aca="1" ref="BD991" ca="1">-BD990*INDIRECT(BD982)</f>
        <v>-1000</v>
      </c>
      <c r="BE991" s="148" cm="1">
        <f t="array" aca="1" ref="BE991" ca="1">-BE990*INDIRECT(BE982)</f>
        <v>-1000</v>
      </c>
      <c r="BF991" s="148" cm="1">
        <f t="array" aca="1" ref="BF991" ca="1">-BF990*INDIRECT(BF982)</f>
        <v>-1000</v>
      </c>
      <c r="BG991" s="148" cm="1">
        <f t="array" aca="1" ref="BG991" ca="1">-BG990*INDIRECT(BG982)</f>
        <v>-1000</v>
      </c>
      <c r="BH991" s="148" cm="1">
        <f t="array" aca="1" ref="BH991" ca="1">-BH990*INDIRECT(BH982)</f>
        <v>-1000</v>
      </c>
      <c r="BI991" s="148" cm="1">
        <f t="array" aca="1" ref="BI991" ca="1">-BI990*INDIRECT(BI982)</f>
        <v>-1000</v>
      </c>
      <c r="BJ991" s="148" cm="1">
        <f t="array" aca="1" ref="BJ991" ca="1">-BJ990*INDIRECT(BJ982)</f>
        <v>-1000</v>
      </c>
      <c r="BK991" s="148" cm="1">
        <f t="array" aca="1" ref="BK991" ca="1">-BK990*INDIRECT(BK982)</f>
        <v>-1000</v>
      </c>
      <c r="BL991" s="148" cm="1">
        <f t="array" aca="1" ref="BL991" ca="1">-BL990*INDIRECT(BL982)</f>
        <v>-1000</v>
      </c>
      <c r="BM991" s="148" cm="1">
        <f t="array" aca="1" ref="BM991" ca="1">-BM990*INDIRECT(BM982)</f>
        <v>-1000</v>
      </c>
      <c r="BN991" s="148" cm="1">
        <f t="array" aca="1" ref="BN991" ca="1">-BN990*INDIRECT(BN982)</f>
        <v>-1000</v>
      </c>
      <c r="BO991" s="148" cm="1">
        <f t="array" aca="1" ref="BO991" ca="1">-BO990*INDIRECT(BO982)</f>
        <v>-1000</v>
      </c>
      <c r="BP991" s="148" cm="1">
        <f t="array" aca="1" ref="BP991" ca="1">-BP990*INDIRECT(BP982)</f>
        <v>-1000</v>
      </c>
      <c r="BQ991" s="148" cm="1">
        <f t="array" aca="1" ref="BQ991" ca="1">-BQ990*INDIRECT(BQ982)</f>
        <v>-1000</v>
      </c>
      <c r="BR991" s="148" cm="1">
        <f t="array" aca="1" ref="BR991" ca="1">-BR990*INDIRECT(BR982)</f>
        <v>-1000</v>
      </c>
      <c r="BS991" s="148" cm="1">
        <f t="array" aca="1" ref="BS991" ca="1">-BS990*INDIRECT(BS982)</f>
        <v>-1000</v>
      </c>
      <c r="BT991" s="148" cm="1">
        <f t="array" aca="1" ref="BT991" ca="1">-BT990*INDIRECT(BT982)</f>
        <v>-1000</v>
      </c>
      <c r="BU991" s="148" cm="1">
        <f t="array" aca="1" ref="BU991" ca="1">-BU990*INDIRECT(BU982)</f>
        <v>-1000</v>
      </c>
      <c r="BV991" s="148" cm="1">
        <f t="array" aca="1" ref="BV991" ca="1">-BV990*INDIRECT(BV982)</f>
        <v>-1000</v>
      </c>
      <c r="BW991" s="148" cm="1">
        <f t="array" aca="1" ref="BW991" ca="1">-BW990*INDIRECT(BW982)</f>
        <v>-1000</v>
      </c>
      <c r="BX991" s="148" cm="1">
        <f t="array" aca="1" ref="BX991" ca="1">-BX990*INDIRECT(BX982)</f>
        <v>-1000</v>
      </c>
      <c r="BY991" s="148" cm="1">
        <f t="array" aca="1" ref="BY991" ca="1">-BY990*INDIRECT(BY982)</f>
        <v>-1000</v>
      </c>
      <c r="BZ991" s="148" cm="1">
        <f t="array" aca="1" ref="BZ991" ca="1">-BZ990*INDIRECT(BZ982)</f>
        <v>-1000</v>
      </c>
      <c r="CA991" s="148" cm="1">
        <f t="array" aca="1" ref="CA991" ca="1">-CA990*INDIRECT(CA982)</f>
        <v>-1000</v>
      </c>
      <c r="CB991" s="148" cm="1">
        <f t="array" aca="1" ref="CB991" ca="1">-CB990*INDIRECT(CB982)</f>
        <v>-1000</v>
      </c>
      <c r="CC991" s="148" cm="1">
        <f t="array" aca="1" ref="CC991" ca="1">-CC990*INDIRECT(CC982)</f>
        <v>-1000</v>
      </c>
      <c r="CD991" s="148" cm="1">
        <f t="array" aca="1" ref="CD991" ca="1">-CD990*INDIRECT(CD982)</f>
        <v>-1000</v>
      </c>
      <c r="CE991" s="148" cm="1">
        <f t="array" aca="1" ref="CE991" ca="1">-CE990*INDIRECT(CE982)</f>
        <v>-1000</v>
      </c>
      <c r="CF991" s="148" cm="1">
        <f t="array" aca="1" ref="CF991" ca="1">-CF990*INDIRECT(CF982)</f>
        <v>-1000</v>
      </c>
      <c r="CG991" s="148" cm="1">
        <f t="array" aca="1" ref="CG991" ca="1">-CG990*INDIRECT(CG982)</f>
        <v>-1000</v>
      </c>
      <c r="CH991" s="148" cm="1">
        <f t="array" aca="1" ref="CH991" ca="1">-CH990*INDIRECT(CH982)</f>
        <v>-1000</v>
      </c>
      <c r="CI991" s="148" cm="1">
        <f t="array" aca="1" ref="CI991" ca="1">-CI990*INDIRECT(CI982)</f>
        <v>-1000</v>
      </c>
      <c r="CJ991" s="148" cm="1">
        <f t="array" aca="1" ref="CJ991" ca="1">-CJ990*INDIRECT(CJ982)</f>
        <v>-1000</v>
      </c>
      <c r="CK991" s="148" cm="1">
        <f t="array" aca="1" ref="CK991" ca="1">-CK990*INDIRECT(CK982)</f>
        <v>-1000</v>
      </c>
      <c r="CL991" s="148" cm="1">
        <f t="array" aca="1" ref="CL991" ca="1">-CL990*INDIRECT(CL982)</f>
        <v>-1000</v>
      </c>
      <c r="CN991" s="78"/>
      <c r="CO991" s="148" t="e" cm="1">
        <f t="array" aca="1" ref="CO991" ca="1">-CO990*INDIRECT(CO982)</f>
        <v>#N/A</v>
      </c>
      <c r="CP991" s="148" t="e" cm="1">
        <f t="array" aca="1" ref="CP991" ca="1">-CP990*INDIRECT(CP982)</f>
        <v>#N/A</v>
      </c>
      <c r="CQ991" s="148" t="e" cm="1">
        <f t="array" aca="1" ref="CQ991" ca="1">-CQ990*INDIRECT(CQ982)</f>
        <v>#N/A</v>
      </c>
      <c r="CR991" s="148" t="e" cm="1">
        <f t="array" aca="1" ref="CR991" ca="1">-CR990*INDIRECT(CR982)</f>
        <v>#N/A</v>
      </c>
      <c r="CS991" s="148" t="e" cm="1">
        <f t="array" aca="1" ref="CS991" ca="1">-CS990*INDIRECT(CS982)</f>
        <v>#N/A</v>
      </c>
      <c r="CT991" s="148" t="e" cm="1">
        <f t="array" aca="1" ref="CT991" ca="1">-CT990*INDIRECT(CT982)</f>
        <v>#N/A</v>
      </c>
      <c r="CU991" s="148" t="e" cm="1">
        <f t="array" aca="1" ref="CU991" ca="1">-CU990*INDIRECT(CU982)</f>
        <v>#N/A</v>
      </c>
      <c r="CV991" s="148" t="e" cm="1">
        <f t="array" aca="1" ref="CV991" ca="1">-CV990*INDIRECT(CV982)</f>
        <v>#N/A</v>
      </c>
      <c r="CW991" s="148" t="e" cm="1">
        <f t="array" aca="1" ref="CW991" ca="1">-CW990*INDIRECT(CW982)</f>
        <v>#N/A</v>
      </c>
      <c r="CX991" s="148" t="e" cm="1">
        <f t="array" aca="1" ref="CX991" ca="1">-CX990*INDIRECT(CX982)</f>
        <v>#N/A</v>
      </c>
      <c r="CY991" s="148" t="e" cm="1">
        <f t="array" aca="1" ref="CY991" ca="1">-CY990*INDIRECT(CY982)</f>
        <v>#N/A</v>
      </c>
      <c r="CZ991" s="148" t="e" cm="1">
        <f t="array" aca="1" ref="CZ991" ca="1">-CZ990*INDIRECT(CZ982)</f>
        <v>#N/A</v>
      </c>
      <c r="DA991" s="148" t="e" cm="1">
        <f t="array" aca="1" ref="DA991" ca="1">-DA990*INDIRECT(DA982)</f>
        <v>#N/A</v>
      </c>
      <c r="DB991" s="148" t="e" cm="1">
        <f t="array" aca="1" ref="DB991" ca="1">-DB990*INDIRECT(DB982)</f>
        <v>#N/A</v>
      </c>
      <c r="DC991" s="148" t="e" cm="1">
        <f t="array" aca="1" ref="DC991" ca="1">-DC990*INDIRECT(DC982)</f>
        <v>#N/A</v>
      </c>
      <c r="DD991" s="148" t="e" cm="1">
        <f t="array" aca="1" ref="DD991" ca="1">-DD990*INDIRECT(DD982)</f>
        <v>#N/A</v>
      </c>
      <c r="DE991" s="148" t="e" cm="1">
        <f t="array" aca="1" ref="DE991" ca="1">-DE990*INDIRECT(DE982)</f>
        <v>#N/A</v>
      </c>
      <c r="DF991" s="148" t="e" cm="1">
        <f t="array" aca="1" ref="DF991" ca="1">-DF990*INDIRECT(DF982)</f>
        <v>#N/A</v>
      </c>
      <c r="DG991" s="148" t="e" cm="1">
        <f t="array" aca="1" ref="DG991" ca="1">-DG990*INDIRECT(DG982)</f>
        <v>#N/A</v>
      </c>
      <c r="DH991" s="148" t="e" cm="1">
        <f t="array" aca="1" ref="DH991" ca="1">-DH990*INDIRECT(DH982)</f>
        <v>#N/A</v>
      </c>
      <c r="DI991" s="148" t="e" cm="1">
        <f t="array" aca="1" ref="DI991" ca="1">-DI990*INDIRECT(DI982)</f>
        <v>#N/A</v>
      </c>
      <c r="DJ991" s="148" t="e" cm="1">
        <f t="array" aca="1" ref="DJ991" ca="1">-DJ990*INDIRECT(DJ982)</f>
        <v>#N/A</v>
      </c>
      <c r="DK991" s="148" t="e" cm="1">
        <f t="array" aca="1" ref="DK991" ca="1">-DK990*INDIRECT(DK982)</f>
        <v>#N/A</v>
      </c>
      <c r="DL991" s="148" t="e" cm="1">
        <f t="array" aca="1" ref="DL991" ca="1">-DL990*INDIRECT(DL982)</f>
        <v>#N/A</v>
      </c>
    </row>
    <row r="992" spans="1:116" x14ac:dyDescent="0.35">
      <c r="B992" t="s">
        <v>244</v>
      </c>
      <c r="D992" t="s">
        <v>765</v>
      </c>
      <c r="E992" s="8" t="str">
        <f t="shared" si="1180"/>
        <v>992 DC-S</v>
      </c>
      <c r="G992" s="145" t="s">
        <v>53</v>
      </c>
      <c r="S992" s="72"/>
      <c r="T992" s="72"/>
      <c r="U992" s="72"/>
      <c r="V992" s="72"/>
      <c r="W992" s="72"/>
      <c r="X992" s="72"/>
      <c r="Y992" s="72"/>
      <c r="Z992" s="72"/>
      <c r="AA992" s="72"/>
      <c r="AB992" s="72"/>
      <c r="AC992" s="72"/>
      <c r="AD992" s="72"/>
      <c r="AE992" s="72"/>
      <c r="AF992" s="72"/>
      <c r="AG992" s="72"/>
      <c r="AH992" s="72"/>
      <c r="AI992" s="72"/>
      <c r="AJ992" s="72"/>
      <c r="AK992" s="72"/>
      <c r="AL992" s="72"/>
      <c r="AM992" s="72"/>
      <c r="AN992" s="72"/>
      <c r="AO992" s="72"/>
      <c r="AP992" s="72"/>
      <c r="AQ992" s="72"/>
      <c r="AR992" s="72"/>
      <c r="AS992" s="72"/>
      <c r="AT992" s="72"/>
      <c r="AU992" s="72"/>
      <c r="AV992" s="72"/>
      <c r="AW992" s="72"/>
      <c r="AX992" s="72"/>
      <c r="AY992" s="72"/>
      <c r="AZ992" s="72"/>
      <c r="BA992" s="72"/>
      <c r="BB992" s="72"/>
      <c r="BC992" s="72"/>
      <c r="BD992" s="72"/>
      <c r="BE992" s="72"/>
      <c r="BF992" s="72"/>
      <c r="BG992" s="72"/>
      <c r="BH992" s="72"/>
      <c r="BI992" s="72"/>
      <c r="BJ992" s="72"/>
      <c r="BK992" s="72"/>
      <c r="BL992" s="72"/>
      <c r="BM992" s="72"/>
      <c r="BN992" s="72"/>
      <c r="BO992" s="72"/>
      <c r="BP992" s="72"/>
      <c r="BQ992" s="72"/>
      <c r="BR992" s="72"/>
      <c r="BS992" s="72"/>
      <c r="BT992" s="72"/>
      <c r="BU992" s="72"/>
      <c r="BV992" s="72"/>
      <c r="BW992" s="72"/>
      <c r="BX992" s="72"/>
      <c r="BY992" s="72"/>
      <c r="BZ992" s="72"/>
      <c r="CA992" s="72"/>
      <c r="CB992" s="72"/>
      <c r="CC992" s="72"/>
      <c r="CD992" s="72"/>
      <c r="CE992" s="72"/>
      <c r="CF992" s="72"/>
      <c r="CG992" s="72"/>
      <c r="CH992" s="72"/>
      <c r="CI992" s="72"/>
      <c r="CJ992" s="72"/>
      <c r="CK992" s="72"/>
      <c r="CL992" s="72"/>
      <c r="CO992" s="72"/>
      <c r="CP992" s="72"/>
      <c r="CQ992" s="72"/>
      <c r="CR992" s="72"/>
      <c r="CS992" s="72"/>
      <c r="CT992" s="72"/>
      <c r="CU992" s="72"/>
      <c r="CV992" s="72"/>
      <c r="CW992" s="72"/>
      <c r="CX992" s="72"/>
      <c r="CY992" s="72"/>
      <c r="CZ992" s="72"/>
      <c r="DA992" s="72"/>
      <c r="DB992" s="72"/>
      <c r="DC992" s="72"/>
      <c r="DD992" s="72"/>
      <c r="DE992" s="72"/>
      <c r="DF992" s="72"/>
      <c r="DG992" s="72"/>
      <c r="DH992" s="72"/>
      <c r="DI992" s="72"/>
      <c r="DJ992" s="72"/>
      <c r="DK992" s="72"/>
      <c r="DL992" s="72"/>
    </row>
    <row r="993" spans="1:116" x14ac:dyDescent="0.35">
      <c r="B993" t="s">
        <v>332</v>
      </c>
      <c r="D993" t="s">
        <v>765</v>
      </c>
      <c r="E993" s="8" t="str">
        <f t="shared" si="1180"/>
        <v>993 DC-S</v>
      </c>
      <c r="G993" s="126" t="str">
        <f>"Expense - "&amp;SUBSTITUTE(G990,":","")</f>
        <v>Expense - % of revenue direct cost</v>
      </c>
      <c r="H993" s="27"/>
      <c r="I993" s="78"/>
      <c r="J993" s="78"/>
      <c r="K993" s="33"/>
      <c r="L993" s="33"/>
      <c r="M993" s="33"/>
      <c r="N993" s="33"/>
      <c r="O993" s="33"/>
      <c r="P993" s="33"/>
      <c r="R993" s="33"/>
      <c r="S993" s="77"/>
      <c r="T993" s="77"/>
      <c r="U993" s="77"/>
      <c r="V993" s="77"/>
      <c r="W993" s="77"/>
      <c r="X993" s="77"/>
      <c r="Y993" s="77"/>
      <c r="Z993" s="77"/>
      <c r="AA993" s="77"/>
      <c r="AB993" s="77"/>
      <c r="AC993" s="77"/>
      <c r="AD993" s="77"/>
      <c r="AE993" s="77"/>
      <c r="AF993" s="77"/>
      <c r="AG993" s="77"/>
      <c r="AH993" s="77"/>
      <c r="AI993" s="77"/>
      <c r="AJ993" s="77"/>
      <c r="AK993" s="77"/>
      <c r="AL993" s="77"/>
      <c r="AM993" s="77"/>
      <c r="AN993" s="77"/>
      <c r="AO993" s="77"/>
      <c r="AP993" s="77"/>
      <c r="AQ993" s="77"/>
      <c r="AR993" s="77"/>
      <c r="AS993" s="77"/>
      <c r="AT993" s="77"/>
      <c r="AU993" s="77"/>
      <c r="AV993" s="77"/>
      <c r="AW993" s="77"/>
      <c r="AX993" s="77"/>
      <c r="AY993" s="77"/>
      <c r="AZ993" s="77"/>
      <c r="BA993" s="77"/>
      <c r="BB993" s="77"/>
      <c r="BC993" s="77"/>
      <c r="BD993" s="77"/>
      <c r="BE993" s="77"/>
      <c r="BF993" s="77"/>
      <c r="BG993" s="77"/>
      <c r="BH993" s="77"/>
      <c r="BI993" s="77"/>
      <c r="BJ993" s="77"/>
      <c r="BK993" s="77"/>
      <c r="BL993" s="77"/>
      <c r="BM993" s="77"/>
      <c r="BN993" s="77"/>
      <c r="BO993" s="77"/>
      <c r="BP993" s="77"/>
      <c r="BQ993" s="77"/>
      <c r="BR993" s="77"/>
      <c r="BS993" s="77"/>
      <c r="BT993" s="77"/>
      <c r="BU993" s="77"/>
      <c r="BV993" s="77"/>
      <c r="BW993" s="77"/>
      <c r="BX993" s="77"/>
      <c r="BY993" s="77"/>
      <c r="BZ993" s="77"/>
      <c r="CA993" s="77"/>
      <c r="CB993" s="77"/>
      <c r="CC993" s="77"/>
      <c r="CD993" s="77"/>
      <c r="CE993" s="77"/>
      <c r="CF993" s="77"/>
      <c r="CG993" s="77"/>
      <c r="CH993" s="77"/>
      <c r="CI993" s="77"/>
      <c r="CJ993" s="77"/>
      <c r="CK993" s="77"/>
      <c r="CL993" s="77"/>
      <c r="CN993" s="78"/>
      <c r="CO993" s="77"/>
      <c r="CP993" s="77"/>
      <c r="CQ993" s="77"/>
      <c r="CR993" s="77"/>
      <c r="CS993" s="77"/>
      <c r="CT993" s="77"/>
      <c r="CU993" s="77"/>
      <c r="CV993" s="77"/>
      <c r="CW993" s="77"/>
      <c r="CX993" s="77"/>
      <c r="CY993" s="77"/>
      <c r="CZ993" s="77"/>
      <c r="DA993" s="77"/>
      <c r="DB993" s="77"/>
      <c r="DC993" s="77"/>
      <c r="DD993" s="77"/>
      <c r="DE993" s="77"/>
      <c r="DF993" s="77"/>
      <c r="DG993" s="77"/>
      <c r="DH993" s="77"/>
      <c r="DI993" s="77"/>
      <c r="DJ993" s="77"/>
      <c r="DK993" s="77"/>
      <c r="DL993" s="77"/>
    </row>
    <row r="994" spans="1:116" x14ac:dyDescent="0.35">
      <c r="B994" t="s">
        <v>332</v>
      </c>
      <c r="D994" t="s">
        <v>765</v>
      </c>
      <c r="E994" s="8" t="str">
        <f>ROW()&amp;" "&amp;D994</f>
        <v>994 DC-S</v>
      </c>
      <c r="S994" s="72"/>
      <c r="T994" s="72"/>
      <c r="U994" s="72"/>
      <c r="V994" s="72"/>
      <c r="W994" s="72"/>
      <c r="X994" s="72"/>
      <c r="Y994" s="72"/>
      <c r="Z994" s="72"/>
      <c r="AA994" s="72"/>
      <c r="AB994" s="72"/>
      <c r="AC994" s="72"/>
      <c r="AD994" s="72"/>
      <c r="AE994" s="72"/>
      <c r="AF994" s="72"/>
      <c r="AG994" s="72"/>
      <c r="AH994" s="72"/>
      <c r="AI994" s="72"/>
      <c r="AJ994" s="72"/>
      <c r="AK994" s="72"/>
      <c r="AL994" s="72"/>
      <c r="AM994" s="72"/>
      <c r="AN994" s="72"/>
      <c r="AO994" s="72"/>
      <c r="AP994" s="72"/>
      <c r="AQ994" s="72"/>
      <c r="AR994" s="72"/>
      <c r="AS994" s="72"/>
      <c r="AT994" s="72"/>
      <c r="AU994" s="72"/>
      <c r="AV994" s="72"/>
      <c r="AW994" s="72"/>
      <c r="AX994" s="72"/>
      <c r="AY994" s="72"/>
      <c r="AZ994" s="72"/>
      <c r="BA994" s="72"/>
      <c r="BB994" s="72"/>
      <c r="BC994" s="72"/>
      <c r="BD994" s="72"/>
      <c r="BE994" s="72"/>
      <c r="BF994" s="72"/>
      <c r="BG994" s="72"/>
      <c r="BH994" s="72"/>
      <c r="BI994" s="72"/>
      <c r="BJ994" s="72"/>
      <c r="BK994" s="72"/>
      <c r="BL994" s="72"/>
      <c r="BM994" s="72"/>
      <c r="BN994" s="72"/>
      <c r="BO994" s="72"/>
      <c r="BP994" s="72"/>
      <c r="BQ994" s="72"/>
      <c r="BR994" s="72"/>
      <c r="BS994" s="72"/>
      <c r="BT994" s="72"/>
      <c r="BU994" s="72"/>
      <c r="BV994" s="72"/>
      <c r="BW994" s="72"/>
      <c r="BX994" s="72"/>
      <c r="BY994" s="72"/>
      <c r="BZ994" s="72"/>
      <c r="CA994" s="72"/>
      <c r="CB994" s="72"/>
      <c r="CC994" s="72"/>
      <c r="CD994" s="72"/>
      <c r="CE994" s="72"/>
      <c r="CF994" s="72"/>
      <c r="CG994" s="72"/>
      <c r="CH994" s="72"/>
      <c r="CI994" s="72"/>
      <c r="CJ994" s="72"/>
      <c r="CK994" s="72"/>
      <c r="CL994" s="72"/>
      <c r="CO994" s="72"/>
      <c r="CP994" s="72"/>
      <c r="CQ994" s="72"/>
      <c r="CR994" s="72"/>
      <c r="CS994" s="72"/>
      <c r="CT994" s="72"/>
      <c r="CU994" s="72"/>
      <c r="CV994" s="72"/>
      <c r="CW994" s="72"/>
      <c r="CX994" s="72"/>
      <c r="CY994" s="72"/>
      <c r="CZ994" s="72"/>
      <c r="DA994" s="72"/>
      <c r="DB994" s="72"/>
      <c r="DC994" s="72"/>
      <c r="DD994" s="72"/>
      <c r="DE994" s="72"/>
      <c r="DF994" s="72"/>
      <c r="DG994" s="72"/>
      <c r="DH994" s="72"/>
      <c r="DI994" s="72"/>
      <c r="DJ994" s="72"/>
      <c r="DK994" s="72"/>
      <c r="DL994" s="72"/>
    </row>
    <row r="995" spans="1:116" x14ac:dyDescent="0.35">
      <c r="B995" t="s">
        <v>332</v>
      </c>
      <c r="D995" t="s">
        <v>765</v>
      </c>
      <c r="E995" s="8" t="str">
        <f t="shared" si="1180"/>
        <v>995 DC-S</v>
      </c>
      <c r="G995" s="136" t="str">
        <f>G982</f>
        <v>(Primary label)</v>
      </c>
      <c r="K995" s="53"/>
      <c r="L995" s="53"/>
      <c r="M995" s="53"/>
      <c r="N995" s="53"/>
      <c r="O995" s="53"/>
      <c r="P995" s="53"/>
      <c r="R995" s="24"/>
      <c r="S995" s="179" t="str">
        <f t="shared" ref="S995:AX995" si="1182">S982</f>
        <v>S$16</v>
      </c>
      <c r="T995" s="179" t="str">
        <f t="shared" si="1182"/>
        <v>T$16</v>
      </c>
      <c r="U995" s="179" t="str">
        <f t="shared" si="1182"/>
        <v>U$16</v>
      </c>
      <c r="V995" s="179" t="str">
        <f t="shared" si="1182"/>
        <v>V$16</v>
      </c>
      <c r="W995" s="179" t="str">
        <f t="shared" si="1182"/>
        <v>W$16</v>
      </c>
      <c r="X995" s="179" t="str">
        <f t="shared" si="1182"/>
        <v>X$16</v>
      </c>
      <c r="Y995" s="179" t="str">
        <f t="shared" si="1182"/>
        <v>Y$16</v>
      </c>
      <c r="Z995" s="179" t="str">
        <f t="shared" si="1182"/>
        <v>Z$16</v>
      </c>
      <c r="AA995" s="179" t="str">
        <f t="shared" si="1182"/>
        <v>AA$16</v>
      </c>
      <c r="AB995" s="179" t="str">
        <f t="shared" si="1182"/>
        <v>AB$16</v>
      </c>
      <c r="AC995" s="179" t="str">
        <f t="shared" si="1182"/>
        <v>AC$16</v>
      </c>
      <c r="AD995" s="179" t="str">
        <f t="shared" si="1182"/>
        <v>AD$16</v>
      </c>
      <c r="AE995" s="179" t="str">
        <f t="shared" si="1182"/>
        <v>AE$16</v>
      </c>
      <c r="AF995" s="179" t="str">
        <f t="shared" si="1182"/>
        <v>AF$16</v>
      </c>
      <c r="AG995" s="179" t="str">
        <f t="shared" si="1182"/>
        <v>AG$16</v>
      </c>
      <c r="AH995" s="179" t="str">
        <f t="shared" si="1182"/>
        <v>AH$16</v>
      </c>
      <c r="AI995" s="179" t="str">
        <f t="shared" si="1182"/>
        <v>AI$16</v>
      </c>
      <c r="AJ995" s="179" t="str">
        <f t="shared" si="1182"/>
        <v>AJ$16</v>
      </c>
      <c r="AK995" s="179" t="str">
        <f t="shared" si="1182"/>
        <v>AK$16</v>
      </c>
      <c r="AL995" s="179" t="str">
        <f t="shared" si="1182"/>
        <v>AL$16</v>
      </c>
      <c r="AM995" s="179" t="str">
        <f t="shared" si="1182"/>
        <v>AM$16</v>
      </c>
      <c r="AN995" s="179" t="str">
        <f t="shared" si="1182"/>
        <v>AN$16</v>
      </c>
      <c r="AO995" s="179" t="str">
        <f t="shared" si="1182"/>
        <v>AO$16</v>
      </c>
      <c r="AP995" s="179" t="str">
        <f t="shared" si="1182"/>
        <v>AP$16</v>
      </c>
      <c r="AQ995" s="179" t="str">
        <f t="shared" si="1182"/>
        <v>AQ$16</v>
      </c>
      <c r="AR995" s="179" t="str">
        <f t="shared" si="1182"/>
        <v>AR$16</v>
      </c>
      <c r="AS995" s="179" t="str">
        <f t="shared" si="1182"/>
        <v>AS$16</v>
      </c>
      <c r="AT995" s="179" t="str">
        <f t="shared" si="1182"/>
        <v>AT$16</v>
      </c>
      <c r="AU995" s="179" t="str">
        <f t="shared" si="1182"/>
        <v>AU$16</v>
      </c>
      <c r="AV995" s="179" t="str">
        <f t="shared" si="1182"/>
        <v>AV$16</v>
      </c>
      <c r="AW995" s="179" t="str">
        <f t="shared" si="1182"/>
        <v>AW$16</v>
      </c>
      <c r="AX995" s="179" t="str">
        <f t="shared" si="1182"/>
        <v>AX$16</v>
      </c>
      <c r="AY995" s="179" t="str">
        <f t="shared" ref="AY995:CD995" si="1183">AY982</f>
        <v>AY$16</v>
      </c>
      <c r="AZ995" s="179" t="str">
        <f t="shared" si="1183"/>
        <v>AZ$16</v>
      </c>
      <c r="BA995" s="179" t="str">
        <f t="shared" si="1183"/>
        <v>BA$16</v>
      </c>
      <c r="BB995" s="179" t="str">
        <f t="shared" si="1183"/>
        <v>BB$16</v>
      </c>
      <c r="BC995" s="179" t="str">
        <f t="shared" si="1183"/>
        <v>BC$16</v>
      </c>
      <c r="BD995" s="179" t="str">
        <f t="shared" si="1183"/>
        <v>BD$16</v>
      </c>
      <c r="BE995" s="179" t="str">
        <f t="shared" si="1183"/>
        <v>BE$16</v>
      </c>
      <c r="BF995" s="179" t="str">
        <f t="shared" si="1183"/>
        <v>BF$16</v>
      </c>
      <c r="BG995" s="179" t="str">
        <f t="shared" si="1183"/>
        <v>BG$16</v>
      </c>
      <c r="BH995" s="179" t="str">
        <f t="shared" si="1183"/>
        <v>BH$16</v>
      </c>
      <c r="BI995" s="179" t="str">
        <f t="shared" si="1183"/>
        <v>BI$16</v>
      </c>
      <c r="BJ995" s="179" t="str">
        <f t="shared" si="1183"/>
        <v>BJ$16</v>
      </c>
      <c r="BK995" s="179" t="str">
        <f t="shared" si="1183"/>
        <v>BK$16</v>
      </c>
      <c r="BL995" s="179" t="str">
        <f t="shared" si="1183"/>
        <v>BL$16</v>
      </c>
      <c r="BM995" s="179" t="str">
        <f t="shared" si="1183"/>
        <v>BM$16</v>
      </c>
      <c r="BN995" s="179" t="str">
        <f t="shared" si="1183"/>
        <v>BN$16</v>
      </c>
      <c r="BO995" s="179" t="str">
        <f t="shared" si="1183"/>
        <v>BO$16</v>
      </c>
      <c r="BP995" s="179" t="str">
        <f t="shared" si="1183"/>
        <v>BP$16</v>
      </c>
      <c r="BQ995" s="179" t="str">
        <f t="shared" si="1183"/>
        <v>BQ$16</v>
      </c>
      <c r="BR995" s="179" t="str">
        <f t="shared" si="1183"/>
        <v>BR$16</v>
      </c>
      <c r="BS995" s="179" t="str">
        <f t="shared" si="1183"/>
        <v>BS$16</v>
      </c>
      <c r="BT995" s="179" t="str">
        <f t="shared" si="1183"/>
        <v>BT$16</v>
      </c>
      <c r="BU995" s="179" t="str">
        <f t="shared" si="1183"/>
        <v>BU$16</v>
      </c>
      <c r="BV995" s="179" t="str">
        <f t="shared" si="1183"/>
        <v>BV$16</v>
      </c>
      <c r="BW995" s="179" t="str">
        <f t="shared" si="1183"/>
        <v>BW$16</v>
      </c>
      <c r="BX995" s="179" t="str">
        <f t="shared" si="1183"/>
        <v>BX$16</v>
      </c>
      <c r="BY995" s="179" t="str">
        <f t="shared" si="1183"/>
        <v>BY$16</v>
      </c>
      <c r="BZ995" s="179" t="str">
        <f t="shared" si="1183"/>
        <v>BZ$16</v>
      </c>
      <c r="CA995" s="179" t="str">
        <f t="shared" si="1183"/>
        <v>CA$16</v>
      </c>
      <c r="CB995" s="179" t="str">
        <f t="shared" si="1183"/>
        <v>CB$16</v>
      </c>
      <c r="CC995" s="179" t="str">
        <f t="shared" si="1183"/>
        <v>CC$16</v>
      </c>
      <c r="CD995" s="179" t="str">
        <f t="shared" si="1183"/>
        <v>CD$16</v>
      </c>
      <c r="CE995" s="179" t="str">
        <f t="shared" ref="CE995:CL995" si="1184">CE982</f>
        <v>CE$16</v>
      </c>
      <c r="CF995" s="179" t="str">
        <f t="shared" si="1184"/>
        <v>CF$16</v>
      </c>
      <c r="CG995" s="179" t="str">
        <f t="shared" si="1184"/>
        <v>CG$16</v>
      </c>
      <c r="CH995" s="179" t="str">
        <f t="shared" si="1184"/>
        <v>CH$16</v>
      </c>
      <c r="CI995" s="179" t="str">
        <f t="shared" si="1184"/>
        <v>CI$16</v>
      </c>
      <c r="CJ995" s="179" t="str">
        <f t="shared" si="1184"/>
        <v>CJ$16</v>
      </c>
      <c r="CK995" s="179" t="str">
        <f t="shared" si="1184"/>
        <v>CK$16</v>
      </c>
      <c r="CL995" s="179" t="str">
        <f t="shared" si="1184"/>
        <v>CL$16</v>
      </c>
      <c r="CO995" s="179" t="str">
        <f t="shared" ref="CO995:DL995" si="1185">CO982</f>
        <v>CO$16</v>
      </c>
      <c r="CP995" s="179" t="str">
        <f t="shared" si="1185"/>
        <v>CP$16</v>
      </c>
      <c r="CQ995" s="179" t="str">
        <f t="shared" si="1185"/>
        <v>CQ$16</v>
      </c>
      <c r="CR995" s="179" t="str">
        <f t="shared" si="1185"/>
        <v>CR$16</v>
      </c>
      <c r="CS995" s="179" t="str">
        <f t="shared" si="1185"/>
        <v>CS$16</v>
      </c>
      <c r="CT995" s="179" t="str">
        <f t="shared" si="1185"/>
        <v>CT$16</v>
      </c>
      <c r="CU995" s="179" t="str">
        <f t="shared" si="1185"/>
        <v>CU$16</v>
      </c>
      <c r="CV995" s="179" t="str">
        <f t="shared" si="1185"/>
        <v>CV$16</v>
      </c>
      <c r="CW995" s="179" t="str">
        <f t="shared" si="1185"/>
        <v>CW$16</v>
      </c>
      <c r="CX995" s="179" t="str">
        <f t="shared" si="1185"/>
        <v>CX$16</v>
      </c>
      <c r="CY995" s="179" t="str">
        <f t="shared" si="1185"/>
        <v>CY$16</v>
      </c>
      <c r="CZ995" s="179" t="str">
        <f t="shared" si="1185"/>
        <v>CZ$16</v>
      </c>
      <c r="DA995" s="179" t="str">
        <f t="shared" si="1185"/>
        <v>DA$16</v>
      </c>
      <c r="DB995" s="179" t="str">
        <f t="shared" si="1185"/>
        <v>DB$16</v>
      </c>
      <c r="DC995" s="179" t="str">
        <f t="shared" si="1185"/>
        <v>DC$16</v>
      </c>
      <c r="DD995" s="179" t="str">
        <f t="shared" si="1185"/>
        <v>DD$16</v>
      </c>
      <c r="DE995" s="179" t="str">
        <f t="shared" si="1185"/>
        <v>DE$16</v>
      </c>
      <c r="DF995" s="179" t="str">
        <f t="shared" si="1185"/>
        <v>DF$16</v>
      </c>
      <c r="DG995" s="179" t="str">
        <f t="shared" si="1185"/>
        <v>DG$16</v>
      </c>
      <c r="DH995" s="179" t="str">
        <f t="shared" si="1185"/>
        <v>DH$16</v>
      </c>
      <c r="DI995" s="179" t="str">
        <f t="shared" si="1185"/>
        <v>DI$16</v>
      </c>
      <c r="DJ995" s="179" t="str">
        <f t="shared" si="1185"/>
        <v>DJ$16</v>
      </c>
      <c r="DK995" s="179" t="str">
        <f t="shared" si="1185"/>
        <v>DK$16</v>
      </c>
      <c r="DL995" s="179" t="str">
        <f t="shared" si="1185"/>
        <v>DL$16</v>
      </c>
    </row>
    <row r="996" spans="1:116" x14ac:dyDescent="0.35">
      <c r="B996" t="s">
        <v>332</v>
      </c>
      <c r="D996" t="s">
        <v>765</v>
      </c>
      <c r="E996" s="8" t="str">
        <f t="shared" si="1180"/>
        <v>996 DC-S</v>
      </c>
      <c r="G996" s="136" t="str">
        <f>G983</f>
        <v>primary unit</v>
      </c>
      <c r="H996" s="12"/>
      <c r="I996" s="60"/>
      <c r="J996" s="60"/>
      <c r="K996" s="15"/>
      <c r="L996" s="15"/>
      <c r="M996" s="15"/>
      <c r="N996" s="15"/>
      <c r="O996" s="15"/>
      <c r="P996" s="15"/>
      <c r="R996" s="15"/>
      <c r="S996" s="179" t="str">
        <f t="shared" ref="S996:AX996" si="1186">S983</f>
        <v>S$17</v>
      </c>
      <c r="T996" s="179" t="str">
        <f t="shared" si="1186"/>
        <v>T$17</v>
      </c>
      <c r="U996" s="179" t="str">
        <f t="shared" si="1186"/>
        <v>U$17</v>
      </c>
      <c r="V996" s="179" t="str">
        <f t="shared" si="1186"/>
        <v>V$17</v>
      </c>
      <c r="W996" s="179" t="str">
        <f t="shared" si="1186"/>
        <v>W$17</v>
      </c>
      <c r="X996" s="179" t="str">
        <f t="shared" si="1186"/>
        <v>X$17</v>
      </c>
      <c r="Y996" s="179" t="str">
        <f t="shared" si="1186"/>
        <v>Y$17</v>
      </c>
      <c r="Z996" s="179" t="str">
        <f t="shared" si="1186"/>
        <v>Z$17</v>
      </c>
      <c r="AA996" s="179" t="str">
        <f t="shared" si="1186"/>
        <v>AA$17</v>
      </c>
      <c r="AB996" s="179" t="str">
        <f t="shared" si="1186"/>
        <v>AB$17</v>
      </c>
      <c r="AC996" s="179" t="str">
        <f t="shared" si="1186"/>
        <v>AC$17</v>
      </c>
      <c r="AD996" s="179" t="str">
        <f t="shared" si="1186"/>
        <v>AD$17</v>
      </c>
      <c r="AE996" s="179" t="str">
        <f t="shared" si="1186"/>
        <v>AE$17</v>
      </c>
      <c r="AF996" s="179" t="str">
        <f t="shared" si="1186"/>
        <v>AF$17</v>
      </c>
      <c r="AG996" s="179" t="str">
        <f t="shared" si="1186"/>
        <v>AG$17</v>
      </c>
      <c r="AH996" s="179" t="str">
        <f t="shared" si="1186"/>
        <v>AH$17</v>
      </c>
      <c r="AI996" s="179" t="str">
        <f t="shared" si="1186"/>
        <v>AI$17</v>
      </c>
      <c r="AJ996" s="179" t="str">
        <f t="shared" si="1186"/>
        <v>AJ$17</v>
      </c>
      <c r="AK996" s="179" t="str">
        <f t="shared" si="1186"/>
        <v>AK$17</v>
      </c>
      <c r="AL996" s="179" t="str">
        <f t="shared" si="1186"/>
        <v>AL$17</v>
      </c>
      <c r="AM996" s="179" t="str">
        <f t="shared" si="1186"/>
        <v>AM$17</v>
      </c>
      <c r="AN996" s="179" t="str">
        <f t="shared" si="1186"/>
        <v>AN$17</v>
      </c>
      <c r="AO996" s="179" t="str">
        <f t="shared" si="1186"/>
        <v>AO$17</v>
      </c>
      <c r="AP996" s="179" t="str">
        <f t="shared" si="1186"/>
        <v>AP$17</v>
      </c>
      <c r="AQ996" s="179" t="str">
        <f t="shared" si="1186"/>
        <v>AQ$17</v>
      </c>
      <c r="AR996" s="179" t="str">
        <f t="shared" si="1186"/>
        <v>AR$17</v>
      </c>
      <c r="AS996" s="179" t="str">
        <f t="shared" si="1186"/>
        <v>AS$17</v>
      </c>
      <c r="AT996" s="179" t="str">
        <f t="shared" si="1186"/>
        <v>AT$17</v>
      </c>
      <c r="AU996" s="179" t="str">
        <f t="shared" si="1186"/>
        <v>AU$17</v>
      </c>
      <c r="AV996" s="179" t="str">
        <f t="shared" si="1186"/>
        <v>AV$17</v>
      </c>
      <c r="AW996" s="179" t="str">
        <f t="shared" si="1186"/>
        <v>AW$17</v>
      </c>
      <c r="AX996" s="179" t="str">
        <f t="shared" si="1186"/>
        <v>AX$17</v>
      </c>
      <c r="AY996" s="179" t="str">
        <f t="shared" ref="AY996:CD996" si="1187">AY983</f>
        <v>AY$17</v>
      </c>
      <c r="AZ996" s="179" t="str">
        <f t="shared" si="1187"/>
        <v>AZ$17</v>
      </c>
      <c r="BA996" s="179" t="str">
        <f t="shared" si="1187"/>
        <v>BA$17</v>
      </c>
      <c r="BB996" s="179" t="str">
        <f t="shared" si="1187"/>
        <v>BB$17</v>
      </c>
      <c r="BC996" s="179" t="str">
        <f t="shared" si="1187"/>
        <v>BC$17</v>
      </c>
      <c r="BD996" s="179" t="str">
        <f t="shared" si="1187"/>
        <v>BD$17</v>
      </c>
      <c r="BE996" s="179" t="str">
        <f t="shared" si="1187"/>
        <v>BE$17</v>
      </c>
      <c r="BF996" s="179" t="str">
        <f t="shared" si="1187"/>
        <v>BF$17</v>
      </c>
      <c r="BG996" s="179" t="str">
        <f t="shared" si="1187"/>
        <v>BG$17</v>
      </c>
      <c r="BH996" s="179" t="str">
        <f t="shared" si="1187"/>
        <v>BH$17</v>
      </c>
      <c r="BI996" s="179" t="str">
        <f t="shared" si="1187"/>
        <v>BI$17</v>
      </c>
      <c r="BJ996" s="179" t="str">
        <f t="shared" si="1187"/>
        <v>BJ$17</v>
      </c>
      <c r="BK996" s="179" t="str">
        <f t="shared" si="1187"/>
        <v>BK$17</v>
      </c>
      <c r="BL996" s="179" t="str">
        <f t="shared" si="1187"/>
        <v>BL$17</v>
      </c>
      <c r="BM996" s="179" t="str">
        <f t="shared" si="1187"/>
        <v>BM$17</v>
      </c>
      <c r="BN996" s="179" t="str">
        <f t="shared" si="1187"/>
        <v>BN$17</v>
      </c>
      <c r="BO996" s="179" t="str">
        <f t="shared" si="1187"/>
        <v>BO$17</v>
      </c>
      <c r="BP996" s="179" t="str">
        <f t="shared" si="1187"/>
        <v>BP$17</v>
      </c>
      <c r="BQ996" s="179" t="str">
        <f t="shared" si="1187"/>
        <v>BQ$17</v>
      </c>
      <c r="BR996" s="179" t="str">
        <f t="shared" si="1187"/>
        <v>BR$17</v>
      </c>
      <c r="BS996" s="179" t="str">
        <f t="shared" si="1187"/>
        <v>BS$17</v>
      </c>
      <c r="BT996" s="179" t="str">
        <f t="shared" si="1187"/>
        <v>BT$17</v>
      </c>
      <c r="BU996" s="179" t="str">
        <f t="shared" si="1187"/>
        <v>BU$17</v>
      </c>
      <c r="BV996" s="179" t="str">
        <f t="shared" si="1187"/>
        <v>BV$17</v>
      </c>
      <c r="BW996" s="179" t="str">
        <f t="shared" si="1187"/>
        <v>BW$17</v>
      </c>
      <c r="BX996" s="179" t="str">
        <f t="shared" si="1187"/>
        <v>BX$17</v>
      </c>
      <c r="BY996" s="179" t="str">
        <f t="shared" si="1187"/>
        <v>BY$17</v>
      </c>
      <c r="BZ996" s="179" t="str">
        <f t="shared" si="1187"/>
        <v>BZ$17</v>
      </c>
      <c r="CA996" s="179" t="str">
        <f t="shared" si="1187"/>
        <v>CA$17</v>
      </c>
      <c r="CB996" s="179" t="str">
        <f t="shared" si="1187"/>
        <v>CB$17</v>
      </c>
      <c r="CC996" s="179" t="str">
        <f t="shared" si="1187"/>
        <v>CC$17</v>
      </c>
      <c r="CD996" s="179" t="str">
        <f t="shared" si="1187"/>
        <v>CD$17</v>
      </c>
      <c r="CE996" s="179" t="str">
        <f t="shared" ref="CE996:CL996" si="1188">CE983</f>
        <v>CE$17</v>
      </c>
      <c r="CF996" s="179" t="str">
        <f t="shared" si="1188"/>
        <v>CF$17</v>
      </c>
      <c r="CG996" s="179" t="str">
        <f t="shared" si="1188"/>
        <v>CG$17</v>
      </c>
      <c r="CH996" s="179" t="str">
        <f t="shared" si="1188"/>
        <v>CH$17</v>
      </c>
      <c r="CI996" s="179" t="str">
        <f t="shared" si="1188"/>
        <v>CI$17</v>
      </c>
      <c r="CJ996" s="179" t="str">
        <f t="shared" si="1188"/>
        <v>CJ$17</v>
      </c>
      <c r="CK996" s="179" t="str">
        <f t="shared" si="1188"/>
        <v>CK$17</v>
      </c>
      <c r="CL996" s="179" t="str">
        <f t="shared" si="1188"/>
        <v>CL$17</v>
      </c>
      <c r="CN996" s="60"/>
      <c r="CO996" s="179" t="str">
        <f t="shared" ref="CO996:DL996" si="1189">CO983</f>
        <v>CO$17</v>
      </c>
      <c r="CP996" s="179" t="str">
        <f t="shared" si="1189"/>
        <v>CP$17</v>
      </c>
      <c r="CQ996" s="179" t="str">
        <f t="shared" si="1189"/>
        <v>CQ$17</v>
      </c>
      <c r="CR996" s="179" t="str">
        <f t="shared" si="1189"/>
        <v>CR$17</v>
      </c>
      <c r="CS996" s="179" t="str">
        <f t="shared" si="1189"/>
        <v>CS$17</v>
      </c>
      <c r="CT996" s="179" t="str">
        <f t="shared" si="1189"/>
        <v>CT$17</v>
      </c>
      <c r="CU996" s="179" t="str">
        <f t="shared" si="1189"/>
        <v>CU$17</v>
      </c>
      <c r="CV996" s="179" t="str">
        <f t="shared" si="1189"/>
        <v>CV$17</v>
      </c>
      <c r="CW996" s="179" t="str">
        <f t="shared" si="1189"/>
        <v>CW$17</v>
      </c>
      <c r="CX996" s="179" t="str">
        <f t="shared" si="1189"/>
        <v>CX$17</v>
      </c>
      <c r="CY996" s="179" t="str">
        <f t="shared" si="1189"/>
        <v>CY$17</v>
      </c>
      <c r="CZ996" s="179" t="str">
        <f t="shared" si="1189"/>
        <v>CZ$17</v>
      </c>
      <c r="DA996" s="179" t="str">
        <f t="shared" si="1189"/>
        <v>DA$17</v>
      </c>
      <c r="DB996" s="179" t="str">
        <f t="shared" si="1189"/>
        <v>DB$17</v>
      </c>
      <c r="DC996" s="179" t="str">
        <f t="shared" si="1189"/>
        <v>DC$17</v>
      </c>
      <c r="DD996" s="179" t="str">
        <f t="shared" si="1189"/>
        <v>DD$17</v>
      </c>
      <c r="DE996" s="179" t="str">
        <f t="shared" si="1189"/>
        <v>DE$17</v>
      </c>
      <c r="DF996" s="179" t="str">
        <f t="shared" si="1189"/>
        <v>DF$17</v>
      </c>
      <c r="DG996" s="179" t="str">
        <f t="shared" si="1189"/>
        <v>DG$17</v>
      </c>
      <c r="DH996" s="179" t="str">
        <f t="shared" si="1189"/>
        <v>DH$17</v>
      </c>
      <c r="DI996" s="179" t="str">
        <f t="shared" si="1189"/>
        <v>DI$17</v>
      </c>
      <c r="DJ996" s="179" t="str">
        <f t="shared" si="1189"/>
        <v>DJ$17</v>
      </c>
      <c r="DK996" s="179" t="str">
        <f t="shared" si="1189"/>
        <v>DK$17</v>
      </c>
      <c r="DL996" s="179" t="str">
        <f t="shared" si="1189"/>
        <v>DL$17</v>
      </c>
    </row>
    <row r="997" spans="1:116" x14ac:dyDescent="0.35">
      <c r="B997" t="s">
        <v>332</v>
      </c>
      <c r="D997" t="s">
        <v>765</v>
      </c>
      <c r="E997" s="8" t="str">
        <f t="shared" si="1180"/>
        <v>997 DC-S</v>
      </c>
      <c r="G997" s="136" t="str">
        <f>G984</f>
        <v>Primary revenue driver</v>
      </c>
      <c r="H997" s="12"/>
      <c r="I997" s="60"/>
      <c r="J997" s="60"/>
      <c r="K997" s="15"/>
      <c r="L997" s="15"/>
      <c r="M997" s="15"/>
      <c r="N997" s="15"/>
      <c r="O997" s="15"/>
      <c r="P997" s="15"/>
      <c r="R997" s="15"/>
      <c r="S997" s="179">
        <f t="shared" ref="S997:AX997" si="1190">S984</f>
        <v>0</v>
      </c>
      <c r="T997" s="179">
        <f t="shared" si="1190"/>
        <v>0</v>
      </c>
      <c r="U997" s="179">
        <f t="shared" si="1190"/>
        <v>0</v>
      </c>
      <c r="V997" s="179">
        <f t="shared" si="1190"/>
        <v>0</v>
      </c>
      <c r="W997" s="179">
        <f t="shared" si="1190"/>
        <v>0</v>
      </c>
      <c r="X997" s="179">
        <f t="shared" si="1190"/>
        <v>0</v>
      </c>
      <c r="Y997" s="179">
        <f t="shared" si="1190"/>
        <v>0</v>
      </c>
      <c r="Z997" s="179">
        <f t="shared" si="1190"/>
        <v>0</v>
      </c>
      <c r="AA997" s="179">
        <f t="shared" si="1190"/>
        <v>0</v>
      </c>
      <c r="AB997" s="179">
        <f t="shared" si="1190"/>
        <v>0</v>
      </c>
      <c r="AC997" s="179">
        <f t="shared" si="1190"/>
        <v>0</v>
      </c>
      <c r="AD997" s="179">
        <f t="shared" si="1190"/>
        <v>0</v>
      </c>
      <c r="AE997" s="179">
        <f t="shared" si="1190"/>
        <v>0</v>
      </c>
      <c r="AF997" s="179">
        <f t="shared" si="1190"/>
        <v>0</v>
      </c>
      <c r="AG997" s="179">
        <f t="shared" si="1190"/>
        <v>0</v>
      </c>
      <c r="AH997" s="179">
        <f t="shared" si="1190"/>
        <v>0</v>
      </c>
      <c r="AI997" s="179">
        <f t="shared" si="1190"/>
        <v>0</v>
      </c>
      <c r="AJ997" s="179">
        <f t="shared" si="1190"/>
        <v>0</v>
      </c>
      <c r="AK997" s="179">
        <f t="shared" si="1190"/>
        <v>0</v>
      </c>
      <c r="AL997" s="179">
        <f t="shared" si="1190"/>
        <v>0</v>
      </c>
      <c r="AM997" s="179">
        <f t="shared" si="1190"/>
        <v>0</v>
      </c>
      <c r="AN997" s="179">
        <f t="shared" si="1190"/>
        <v>0</v>
      </c>
      <c r="AO997" s="179">
        <f t="shared" si="1190"/>
        <v>0</v>
      </c>
      <c r="AP997" s="179">
        <f t="shared" si="1190"/>
        <v>0</v>
      </c>
      <c r="AQ997" s="179">
        <f t="shared" si="1190"/>
        <v>0</v>
      </c>
      <c r="AR997" s="179">
        <f t="shared" si="1190"/>
        <v>0</v>
      </c>
      <c r="AS997" s="179">
        <f t="shared" si="1190"/>
        <v>0</v>
      </c>
      <c r="AT997" s="179">
        <f t="shared" si="1190"/>
        <v>0</v>
      </c>
      <c r="AU997" s="179">
        <f t="shared" si="1190"/>
        <v>0</v>
      </c>
      <c r="AV997" s="179">
        <f t="shared" si="1190"/>
        <v>0</v>
      </c>
      <c r="AW997" s="179">
        <f t="shared" si="1190"/>
        <v>0</v>
      </c>
      <c r="AX997" s="179">
        <f t="shared" si="1190"/>
        <v>0</v>
      </c>
      <c r="AY997" s="179">
        <f t="shared" ref="AY997:CD997" si="1191">AY984</f>
        <v>0</v>
      </c>
      <c r="AZ997" s="179">
        <f t="shared" si="1191"/>
        <v>0</v>
      </c>
      <c r="BA997" s="179">
        <f t="shared" si="1191"/>
        <v>0</v>
      </c>
      <c r="BB997" s="179">
        <f t="shared" si="1191"/>
        <v>0</v>
      </c>
      <c r="BC997" s="179">
        <f t="shared" si="1191"/>
        <v>0</v>
      </c>
      <c r="BD997" s="179">
        <f t="shared" si="1191"/>
        <v>0</v>
      </c>
      <c r="BE997" s="179">
        <f t="shared" si="1191"/>
        <v>0</v>
      </c>
      <c r="BF997" s="179">
        <f t="shared" si="1191"/>
        <v>0</v>
      </c>
      <c r="BG997" s="179">
        <f t="shared" si="1191"/>
        <v>0</v>
      </c>
      <c r="BH997" s="179">
        <f t="shared" si="1191"/>
        <v>0</v>
      </c>
      <c r="BI997" s="179">
        <f t="shared" si="1191"/>
        <v>0</v>
      </c>
      <c r="BJ997" s="179">
        <f t="shared" si="1191"/>
        <v>0</v>
      </c>
      <c r="BK997" s="179">
        <f t="shared" si="1191"/>
        <v>0</v>
      </c>
      <c r="BL997" s="179">
        <f t="shared" si="1191"/>
        <v>0</v>
      </c>
      <c r="BM997" s="179">
        <f t="shared" si="1191"/>
        <v>0</v>
      </c>
      <c r="BN997" s="179">
        <f t="shared" si="1191"/>
        <v>0</v>
      </c>
      <c r="BO997" s="179">
        <f t="shared" si="1191"/>
        <v>0</v>
      </c>
      <c r="BP997" s="179">
        <f t="shared" si="1191"/>
        <v>0</v>
      </c>
      <c r="BQ997" s="179">
        <f t="shared" si="1191"/>
        <v>0</v>
      </c>
      <c r="BR997" s="179">
        <f t="shared" si="1191"/>
        <v>0</v>
      </c>
      <c r="BS997" s="179">
        <f t="shared" si="1191"/>
        <v>0</v>
      </c>
      <c r="BT997" s="179">
        <f t="shared" si="1191"/>
        <v>0</v>
      </c>
      <c r="BU997" s="179">
        <f t="shared" si="1191"/>
        <v>0</v>
      </c>
      <c r="BV997" s="179">
        <f t="shared" si="1191"/>
        <v>0</v>
      </c>
      <c r="BW997" s="179">
        <f t="shared" si="1191"/>
        <v>0</v>
      </c>
      <c r="BX997" s="179">
        <f t="shared" si="1191"/>
        <v>0</v>
      </c>
      <c r="BY997" s="179">
        <f t="shared" si="1191"/>
        <v>0</v>
      </c>
      <c r="BZ997" s="179">
        <f t="shared" si="1191"/>
        <v>0</v>
      </c>
      <c r="CA997" s="179">
        <f t="shared" si="1191"/>
        <v>0</v>
      </c>
      <c r="CB997" s="179">
        <f t="shared" si="1191"/>
        <v>0</v>
      </c>
      <c r="CC997" s="179">
        <f t="shared" si="1191"/>
        <v>0</v>
      </c>
      <c r="CD997" s="179">
        <f t="shared" si="1191"/>
        <v>0</v>
      </c>
      <c r="CE997" s="179">
        <f t="shared" ref="CE997:CL997" si="1192">CE984</f>
        <v>0</v>
      </c>
      <c r="CF997" s="179">
        <f t="shared" si="1192"/>
        <v>0</v>
      </c>
      <c r="CG997" s="179">
        <f t="shared" si="1192"/>
        <v>0</v>
      </c>
      <c r="CH997" s="179">
        <f t="shared" si="1192"/>
        <v>0</v>
      </c>
      <c r="CI997" s="179">
        <f t="shared" si="1192"/>
        <v>0</v>
      </c>
      <c r="CJ997" s="179">
        <f t="shared" si="1192"/>
        <v>0</v>
      </c>
      <c r="CK997" s="179">
        <f t="shared" si="1192"/>
        <v>0</v>
      </c>
      <c r="CL997" s="179">
        <f t="shared" si="1192"/>
        <v>0</v>
      </c>
      <c r="CN997" s="60"/>
      <c r="CO997" s="179">
        <f t="shared" ref="CO997:DL997" si="1193">CO984</f>
        <v>0</v>
      </c>
      <c r="CP997" s="179">
        <f t="shared" si="1193"/>
        <v>0</v>
      </c>
      <c r="CQ997" s="179">
        <f t="shared" si="1193"/>
        <v>0</v>
      </c>
      <c r="CR997" s="179">
        <f t="shared" si="1193"/>
        <v>0</v>
      </c>
      <c r="CS997" s="179">
        <f t="shared" si="1193"/>
        <v>0</v>
      </c>
      <c r="CT997" s="179">
        <f t="shared" si="1193"/>
        <v>0</v>
      </c>
      <c r="CU997" s="179">
        <f t="shared" si="1193"/>
        <v>0</v>
      </c>
      <c r="CV997" s="179">
        <f t="shared" si="1193"/>
        <v>0</v>
      </c>
      <c r="CW997" s="179">
        <f t="shared" si="1193"/>
        <v>0</v>
      </c>
      <c r="CX997" s="179">
        <f t="shared" si="1193"/>
        <v>0</v>
      </c>
      <c r="CY997" s="179">
        <f t="shared" si="1193"/>
        <v>0</v>
      </c>
      <c r="CZ997" s="179">
        <f t="shared" si="1193"/>
        <v>0</v>
      </c>
      <c r="DA997" s="179">
        <f t="shared" si="1193"/>
        <v>0</v>
      </c>
      <c r="DB997" s="179">
        <f t="shared" si="1193"/>
        <v>0</v>
      </c>
      <c r="DC997" s="179">
        <f t="shared" si="1193"/>
        <v>0</v>
      </c>
      <c r="DD997" s="179">
        <f t="shared" si="1193"/>
        <v>0</v>
      </c>
      <c r="DE997" s="179">
        <f t="shared" si="1193"/>
        <v>0</v>
      </c>
      <c r="DF997" s="179">
        <f t="shared" si="1193"/>
        <v>0</v>
      </c>
      <c r="DG997" s="179">
        <f t="shared" si="1193"/>
        <v>0</v>
      </c>
      <c r="DH997" s="179">
        <f t="shared" si="1193"/>
        <v>0</v>
      </c>
      <c r="DI997" s="179">
        <f t="shared" si="1193"/>
        <v>0</v>
      </c>
      <c r="DJ997" s="179">
        <f t="shared" si="1193"/>
        <v>0</v>
      </c>
      <c r="DK997" s="179">
        <f t="shared" si="1193"/>
        <v>0</v>
      </c>
      <c r="DL997" s="179">
        <f t="shared" si="1193"/>
        <v>0</v>
      </c>
    </row>
    <row r="998" spans="1:116" x14ac:dyDescent="0.35">
      <c r="B998" t="s">
        <v>332</v>
      </c>
      <c r="D998" t="s">
        <v>765</v>
      </c>
      <c r="E998" s="8" t="str">
        <f t="shared" ref="E998" si="1194">ROW()&amp;" "&amp;D998</f>
        <v>998 DC-S</v>
      </c>
      <c r="G998" s="136" t="str">
        <f>G985</f>
        <v>Primary volume driver</v>
      </c>
      <c r="H998" s="12"/>
      <c r="I998" s="60"/>
      <c r="J998" s="60"/>
      <c r="K998" s="15"/>
      <c r="L998" s="15"/>
      <c r="M998" s="15"/>
      <c r="N998" s="15"/>
      <c r="O998" s="15"/>
      <c r="P998" s="15"/>
      <c r="R998" s="15"/>
      <c r="S998" s="179"/>
      <c r="T998" s="179"/>
      <c r="U998" s="179"/>
      <c r="V998" s="179"/>
      <c r="W998" s="179"/>
      <c r="X998" s="179"/>
      <c r="Y998" s="179"/>
      <c r="Z998" s="179"/>
      <c r="AA998" s="179"/>
      <c r="AB998" s="179"/>
      <c r="AC998" s="179"/>
      <c r="AD998" s="179"/>
      <c r="AE998" s="179"/>
      <c r="AF998" s="179"/>
      <c r="AG998" s="179"/>
      <c r="AH998" s="179"/>
      <c r="AI998" s="179"/>
      <c r="AJ998" s="179"/>
      <c r="AK998" s="179"/>
      <c r="AL998" s="179"/>
      <c r="AM998" s="179"/>
      <c r="AN998" s="179"/>
      <c r="AO998" s="179"/>
      <c r="AP998" s="179"/>
      <c r="AQ998" s="179"/>
      <c r="AR998" s="179"/>
      <c r="AS998" s="179"/>
      <c r="AT998" s="179"/>
      <c r="AU998" s="179"/>
      <c r="AV998" s="179"/>
      <c r="AW998" s="179"/>
      <c r="AX998" s="179"/>
      <c r="AY998" s="179"/>
      <c r="AZ998" s="179"/>
      <c r="BA998" s="179"/>
      <c r="BB998" s="179"/>
      <c r="BC998" s="179"/>
      <c r="BD998" s="179"/>
      <c r="BE998" s="179"/>
      <c r="BF998" s="179"/>
      <c r="BG998" s="179"/>
      <c r="BH998" s="179"/>
      <c r="BI998" s="179"/>
      <c r="BJ998" s="179"/>
      <c r="BK998" s="179"/>
      <c r="BL998" s="179"/>
      <c r="BM998" s="179"/>
      <c r="BN998" s="179"/>
      <c r="BO998" s="179"/>
      <c r="BP998" s="179"/>
      <c r="BQ998" s="179"/>
      <c r="BR998" s="179"/>
      <c r="BS998" s="179"/>
      <c r="BT998" s="179"/>
      <c r="BU998" s="179"/>
      <c r="BV998" s="179"/>
      <c r="BW998" s="179"/>
      <c r="BX998" s="179"/>
      <c r="BY998" s="179"/>
      <c r="BZ998" s="179"/>
      <c r="CA998" s="179"/>
      <c r="CB998" s="179"/>
      <c r="CC998" s="179"/>
      <c r="CD998" s="179"/>
      <c r="CE998" s="179"/>
      <c r="CF998" s="179"/>
      <c r="CG998" s="179"/>
      <c r="CH998" s="179"/>
      <c r="CI998" s="179"/>
      <c r="CJ998" s="179"/>
      <c r="CK998" s="179"/>
      <c r="CL998" s="179"/>
      <c r="CN998" s="60"/>
      <c r="CO998" s="179"/>
      <c r="CP998" s="179"/>
      <c r="CQ998" s="179"/>
      <c r="CR998" s="179"/>
      <c r="CS998" s="179"/>
      <c r="CT998" s="179"/>
      <c r="CU998" s="179"/>
      <c r="CV998" s="179"/>
      <c r="CW998" s="179"/>
      <c r="CX998" s="179"/>
      <c r="CY998" s="179"/>
      <c r="CZ998" s="179"/>
      <c r="DA998" s="179"/>
      <c r="DB998" s="179"/>
      <c r="DC998" s="179"/>
      <c r="DD998" s="179"/>
      <c r="DE998" s="179"/>
      <c r="DF998" s="179"/>
      <c r="DG998" s="179"/>
      <c r="DH998" s="179"/>
      <c r="DI998" s="179"/>
      <c r="DJ998" s="179"/>
      <c r="DK998" s="179"/>
      <c r="DL998" s="179"/>
    </row>
    <row r="999" spans="1:116" x14ac:dyDescent="0.35">
      <c r="A999" s="3"/>
      <c r="B999" t="s">
        <v>332</v>
      </c>
      <c r="D999" t="s">
        <v>765</v>
      </c>
      <c r="E999" s="8" t="str">
        <f t="shared" si="1180"/>
        <v>999 DC-S</v>
      </c>
      <c r="G999" s="191" t="str">
        <f>G990</f>
        <v>% of revenue direct cost:</v>
      </c>
      <c r="H999" s="90"/>
      <c r="I999" s="213"/>
      <c r="J999" s="213"/>
      <c r="K999" s="214"/>
      <c r="L999" s="214"/>
      <c r="M999" s="214"/>
      <c r="N999" s="214"/>
      <c r="O999" s="214"/>
      <c r="P999" s="214"/>
      <c r="R999" s="214"/>
      <c r="S999" s="4" t="str">
        <f>ADDRESS(ROW(S991),COLUMN(S991),2)</f>
        <v>S$991</v>
      </c>
      <c r="T999" s="4" t="str">
        <f t="shared" ref="T999:CE999" si="1195">ADDRESS(ROW(T991),COLUMN(T991),2)</f>
        <v>T$991</v>
      </c>
      <c r="U999" s="4" t="str">
        <f t="shared" si="1195"/>
        <v>U$991</v>
      </c>
      <c r="V999" s="4" t="str">
        <f t="shared" si="1195"/>
        <v>V$991</v>
      </c>
      <c r="W999" s="4" t="str">
        <f t="shared" si="1195"/>
        <v>W$991</v>
      </c>
      <c r="X999" s="4" t="str">
        <f t="shared" si="1195"/>
        <v>X$991</v>
      </c>
      <c r="Y999" s="4" t="str">
        <f t="shared" si="1195"/>
        <v>Y$991</v>
      </c>
      <c r="Z999" s="4" t="str">
        <f t="shared" si="1195"/>
        <v>Z$991</v>
      </c>
      <c r="AA999" s="4" t="str">
        <f t="shared" si="1195"/>
        <v>AA$991</v>
      </c>
      <c r="AB999" s="4" t="str">
        <f t="shared" si="1195"/>
        <v>AB$991</v>
      </c>
      <c r="AC999" s="4" t="str">
        <f t="shared" si="1195"/>
        <v>AC$991</v>
      </c>
      <c r="AD999" s="4" t="str">
        <f t="shared" si="1195"/>
        <v>AD$991</v>
      </c>
      <c r="AE999" s="4" t="str">
        <f t="shared" si="1195"/>
        <v>AE$991</v>
      </c>
      <c r="AF999" s="4" t="str">
        <f t="shared" si="1195"/>
        <v>AF$991</v>
      </c>
      <c r="AG999" s="4" t="str">
        <f t="shared" si="1195"/>
        <v>AG$991</v>
      </c>
      <c r="AH999" s="4" t="str">
        <f t="shared" si="1195"/>
        <v>AH$991</v>
      </c>
      <c r="AI999" s="4" t="str">
        <f t="shared" si="1195"/>
        <v>AI$991</v>
      </c>
      <c r="AJ999" s="4" t="str">
        <f t="shared" si="1195"/>
        <v>AJ$991</v>
      </c>
      <c r="AK999" s="4" t="str">
        <f t="shared" si="1195"/>
        <v>AK$991</v>
      </c>
      <c r="AL999" s="4" t="str">
        <f t="shared" si="1195"/>
        <v>AL$991</v>
      </c>
      <c r="AM999" s="4" t="str">
        <f t="shared" si="1195"/>
        <v>AM$991</v>
      </c>
      <c r="AN999" s="4" t="str">
        <f t="shared" si="1195"/>
        <v>AN$991</v>
      </c>
      <c r="AO999" s="4" t="str">
        <f t="shared" si="1195"/>
        <v>AO$991</v>
      </c>
      <c r="AP999" s="4" t="str">
        <f t="shared" si="1195"/>
        <v>AP$991</v>
      </c>
      <c r="AQ999" s="4" t="str">
        <f t="shared" si="1195"/>
        <v>AQ$991</v>
      </c>
      <c r="AR999" s="4" t="str">
        <f t="shared" si="1195"/>
        <v>AR$991</v>
      </c>
      <c r="AS999" s="4" t="str">
        <f t="shared" si="1195"/>
        <v>AS$991</v>
      </c>
      <c r="AT999" s="4" t="str">
        <f t="shared" si="1195"/>
        <v>AT$991</v>
      </c>
      <c r="AU999" s="4" t="str">
        <f t="shared" si="1195"/>
        <v>AU$991</v>
      </c>
      <c r="AV999" s="4" t="str">
        <f t="shared" si="1195"/>
        <v>AV$991</v>
      </c>
      <c r="AW999" s="4" t="str">
        <f t="shared" si="1195"/>
        <v>AW$991</v>
      </c>
      <c r="AX999" s="4" t="str">
        <f t="shared" si="1195"/>
        <v>AX$991</v>
      </c>
      <c r="AY999" s="4" t="str">
        <f t="shared" si="1195"/>
        <v>AY$991</v>
      </c>
      <c r="AZ999" s="4" t="str">
        <f t="shared" si="1195"/>
        <v>AZ$991</v>
      </c>
      <c r="BA999" s="4" t="str">
        <f t="shared" si="1195"/>
        <v>BA$991</v>
      </c>
      <c r="BB999" s="4" t="str">
        <f t="shared" si="1195"/>
        <v>BB$991</v>
      </c>
      <c r="BC999" s="4" t="str">
        <f t="shared" si="1195"/>
        <v>BC$991</v>
      </c>
      <c r="BD999" s="4" t="str">
        <f t="shared" si="1195"/>
        <v>BD$991</v>
      </c>
      <c r="BE999" s="4" t="str">
        <f t="shared" si="1195"/>
        <v>BE$991</v>
      </c>
      <c r="BF999" s="4" t="str">
        <f t="shared" si="1195"/>
        <v>BF$991</v>
      </c>
      <c r="BG999" s="4" t="str">
        <f t="shared" si="1195"/>
        <v>BG$991</v>
      </c>
      <c r="BH999" s="4" t="str">
        <f t="shared" si="1195"/>
        <v>BH$991</v>
      </c>
      <c r="BI999" s="4" t="str">
        <f t="shared" si="1195"/>
        <v>BI$991</v>
      </c>
      <c r="BJ999" s="4" t="str">
        <f t="shared" si="1195"/>
        <v>BJ$991</v>
      </c>
      <c r="BK999" s="4" t="str">
        <f t="shared" si="1195"/>
        <v>BK$991</v>
      </c>
      <c r="BL999" s="4" t="str">
        <f t="shared" si="1195"/>
        <v>BL$991</v>
      </c>
      <c r="BM999" s="4" t="str">
        <f t="shared" si="1195"/>
        <v>BM$991</v>
      </c>
      <c r="BN999" s="4" t="str">
        <f t="shared" si="1195"/>
        <v>BN$991</v>
      </c>
      <c r="BO999" s="4" t="str">
        <f t="shared" si="1195"/>
        <v>BO$991</v>
      </c>
      <c r="BP999" s="4" t="str">
        <f t="shared" si="1195"/>
        <v>BP$991</v>
      </c>
      <c r="BQ999" s="4" t="str">
        <f t="shared" si="1195"/>
        <v>BQ$991</v>
      </c>
      <c r="BR999" s="4" t="str">
        <f t="shared" si="1195"/>
        <v>BR$991</v>
      </c>
      <c r="BS999" s="4" t="str">
        <f t="shared" si="1195"/>
        <v>BS$991</v>
      </c>
      <c r="BT999" s="4" t="str">
        <f t="shared" si="1195"/>
        <v>BT$991</v>
      </c>
      <c r="BU999" s="4" t="str">
        <f t="shared" si="1195"/>
        <v>BU$991</v>
      </c>
      <c r="BV999" s="4" t="str">
        <f t="shared" si="1195"/>
        <v>BV$991</v>
      </c>
      <c r="BW999" s="4" t="str">
        <f t="shared" si="1195"/>
        <v>BW$991</v>
      </c>
      <c r="BX999" s="4" t="str">
        <f t="shared" si="1195"/>
        <v>BX$991</v>
      </c>
      <c r="BY999" s="4" t="str">
        <f t="shared" si="1195"/>
        <v>BY$991</v>
      </c>
      <c r="BZ999" s="4" t="str">
        <f t="shared" si="1195"/>
        <v>BZ$991</v>
      </c>
      <c r="CA999" s="4" t="str">
        <f t="shared" si="1195"/>
        <v>CA$991</v>
      </c>
      <c r="CB999" s="4" t="str">
        <f t="shared" si="1195"/>
        <v>CB$991</v>
      </c>
      <c r="CC999" s="4" t="str">
        <f t="shared" si="1195"/>
        <v>CC$991</v>
      </c>
      <c r="CD999" s="4" t="str">
        <f t="shared" si="1195"/>
        <v>CD$991</v>
      </c>
      <c r="CE999" s="4" t="str">
        <f t="shared" si="1195"/>
        <v>CE$991</v>
      </c>
      <c r="CF999" s="4" t="str">
        <f t="shared" ref="CF999:CL999" si="1196">ADDRESS(ROW(CF991),COLUMN(CF991),2)</f>
        <v>CF$991</v>
      </c>
      <c r="CG999" s="4" t="str">
        <f t="shared" si="1196"/>
        <v>CG$991</v>
      </c>
      <c r="CH999" s="4" t="str">
        <f t="shared" si="1196"/>
        <v>CH$991</v>
      </c>
      <c r="CI999" s="4" t="str">
        <f t="shared" si="1196"/>
        <v>CI$991</v>
      </c>
      <c r="CJ999" s="4" t="str">
        <f t="shared" si="1196"/>
        <v>CJ$991</v>
      </c>
      <c r="CK999" s="4" t="str">
        <f t="shared" si="1196"/>
        <v>CK$991</v>
      </c>
      <c r="CL999" s="4" t="str">
        <f t="shared" si="1196"/>
        <v>CL$991</v>
      </c>
      <c r="CN999" s="213"/>
      <c r="CO999" s="4" t="str">
        <f t="shared" ref="CO999:DK999" si="1197">ADDRESS(ROW(CO991),COLUMN(CO991),2)</f>
        <v>CO$991</v>
      </c>
      <c r="CP999" s="4" t="str">
        <f t="shared" si="1197"/>
        <v>CP$991</v>
      </c>
      <c r="CQ999" s="4" t="str">
        <f t="shared" si="1197"/>
        <v>CQ$991</v>
      </c>
      <c r="CR999" s="4" t="str">
        <f t="shared" si="1197"/>
        <v>CR$991</v>
      </c>
      <c r="CS999" s="4" t="str">
        <f t="shared" si="1197"/>
        <v>CS$991</v>
      </c>
      <c r="CT999" s="4" t="str">
        <f t="shared" si="1197"/>
        <v>CT$991</v>
      </c>
      <c r="CU999" s="4" t="str">
        <f t="shared" si="1197"/>
        <v>CU$991</v>
      </c>
      <c r="CV999" s="4" t="str">
        <f t="shared" si="1197"/>
        <v>CV$991</v>
      </c>
      <c r="CW999" s="4" t="str">
        <f t="shared" si="1197"/>
        <v>CW$991</v>
      </c>
      <c r="CX999" s="4" t="str">
        <f t="shared" si="1197"/>
        <v>CX$991</v>
      </c>
      <c r="CY999" s="4" t="str">
        <f t="shared" si="1197"/>
        <v>CY$991</v>
      </c>
      <c r="CZ999" s="4" t="str">
        <f t="shared" si="1197"/>
        <v>CZ$991</v>
      </c>
      <c r="DA999" s="4" t="str">
        <f t="shared" si="1197"/>
        <v>DA$991</v>
      </c>
      <c r="DB999" s="4" t="str">
        <f t="shared" si="1197"/>
        <v>DB$991</v>
      </c>
      <c r="DC999" s="4" t="str">
        <f t="shared" si="1197"/>
        <v>DC$991</v>
      </c>
      <c r="DD999" s="4" t="str">
        <f t="shared" si="1197"/>
        <v>DD$991</v>
      </c>
      <c r="DE999" s="4" t="str">
        <f t="shared" si="1197"/>
        <v>DE$991</v>
      </c>
      <c r="DF999" s="4" t="str">
        <f t="shared" si="1197"/>
        <v>DF$991</v>
      </c>
      <c r="DG999" s="4" t="str">
        <f t="shared" si="1197"/>
        <v>DG$991</v>
      </c>
      <c r="DH999" s="4" t="str">
        <f t="shared" si="1197"/>
        <v>DH$991</v>
      </c>
      <c r="DI999" s="4" t="str">
        <f t="shared" si="1197"/>
        <v>DI$991</v>
      </c>
      <c r="DJ999" s="4" t="str">
        <f t="shared" si="1197"/>
        <v>DJ$991</v>
      </c>
      <c r="DK999" s="4" t="str">
        <f t="shared" si="1197"/>
        <v>DK$991</v>
      </c>
      <c r="DL999" s="4" t="str">
        <f t="shared" ref="DL999" si="1198">ADDRESS(ROW(DL991),COLUMN(DL991),2)</f>
        <v>DL$991</v>
      </c>
    </row>
    <row r="1000" spans="1:116" x14ac:dyDescent="0.35">
      <c r="B1000" t="s">
        <v>332</v>
      </c>
      <c r="D1000" t="s">
        <v>765</v>
      </c>
      <c r="E1000" s="8" t="str">
        <f t="shared" ref="E1000:E1002" si="1199">ROW()&amp;" "&amp;D1000</f>
        <v>1000 DC-S</v>
      </c>
      <c r="G1000" s="241" t="str">
        <f>IFERROR(SUBSTITUTE(TRIM(MID(G990, SEARCH("-", G990) + 1, LEN(G990))),":",""),"no unit")</f>
        <v>no unit</v>
      </c>
      <c r="H1000" s="12"/>
      <c r="I1000" s="60"/>
      <c r="J1000" s="60"/>
      <c r="K1000" s="15"/>
      <c r="L1000" s="15"/>
      <c r="M1000" s="15"/>
      <c r="N1000" s="15"/>
      <c r="O1000" s="15"/>
      <c r="P1000" s="15"/>
      <c r="R1000" s="15"/>
      <c r="S1000" s="179" t="str">
        <f t="shared" ref="S1000:AX1000" si="1200">S987</f>
        <v>S$19</v>
      </c>
      <c r="T1000" s="179" t="str">
        <f t="shared" si="1200"/>
        <v>T$19</v>
      </c>
      <c r="U1000" s="179" t="str">
        <f t="shared" si="1200"/>
        <v>U$19</v>
      </c>
      <c r="V1000" s="179" t="str">
        <f t="shared" si="1200"/>
        <v>V$19</v>
      </c>
      <c r="W1000" s="179" t="str">
        <f t="shared" si="1200"/>
        <v>W$19</v>
      </c>
      <c r="X1000" s="179" t="str">
        <f t="shared" si="1200"/>
        <v>X$19</v>
      </c>
      <c r="Y1000" s="179" t="str">
        <f t="shared" si="1200"/>
        <v>Y$19</v>
      </c>
      <c r="Z1000" s="179" t="str">
        <f t="shared" si="1200"/>
        <v>Z$19</v>
      </c>
      <c r="AA1000" s="179" t="str">
        <f t="shared" si="1200"/>
        <v>AA$19</v>
      </c>
      <c r="AB1000" s="179" t="str">
        <f t="shared" si="1200"/>
        <v>AB$19</v>
      </c>
      <c r="AC1000" s="179" t="str">
        <f t="shared" si="1200"/>
        <v>AC$19</v>
      </c>
      <c r="AD1000" s="179" t="str">
        <f t="shared" si="1200"/>
        <v>AD$19</v>
      </c>
      <c r="AE1000" s="179" t="str">
        <f t="shared" si="1200"/>
        <v>AE$19</v>
      </c>
      <c r="AF1000" s="179" t="str">
        <f t="shared" si="1200"/>
        <v>AF$19</v>
      </c>
      <c r="AG1000" s="179" t="str">
        <f t="shared" si="1200"/>
        <v>AG$19</v>
      </c>
      <c r="AH1000" s="179" t="str">
        <f t="shared" si="1200"/>
        <v>AH$19</v>
      </c>
      <c r="AI1000" s="179" t="str">
        <f t="shared" si="1200"/>
        <v>AI$19</v>
      </c>
      <c r="AJ1000" s="179" t="str">
        <f t="shared" si="1200"/>
        <v>AJ$19</v>
      </c>
      <c r="AK1000" s="179" t="str">
        <f t="shared" si="1200"/>
        <v>AK$19</v>
      </c>
      <c r="AL1000" s="179" t="str">
        <f t="shared" si="1200"/>
        <v>AL$19</v>
      </c>
      <c r="AM1000" s="179" t="str">
        <f t="shared" si="1200"/>
        <v>AM$19</v>
      </c>
      <c r="AN1000" s="179" t="str">
        <f t="shared" si="1200"/>
        <v>AN$19</v>
      </c>
      <c r="AO1000" s="179" t="str">
        <f t="shared" si="1200"/>
        <v>AO$19</v>
      </c>
      <c r="AP1000" s="179" t="str">
        <f t="shared" si="1200"/>
        <v>AP$19</v>
      </c>
      <c r="AQ1000" s="179" t="str">
        <f t="shared" si="1200"/>
        <v>AQ$19</v>
      </c>
      <c r="AR1000" s="179" t="str">
        <f t="shared" si="1200"/>
        <v>AR$19</v>
      </c>
      <c r="AS1000" s="179" t="str">
        <f t="shared" si="1200"/>
        <v>AS$19</v>
      </c>
      <c r="AT1000" s="179" t="str">
        <f t="shared" si="1200"/>
        <v>AT$19</v>
      </c>
      <c r="AU1000" s="179" t="str">
        <f t="shared" si="1200"/>
        <v>AU$19</v>
      </c>
      <c r="AV1000" s="179" t="str">
        <f t="shared" si="1200"/>
        <v>AV$19</v>
      </c>
      <c r="AW1000" s="179" t="str">
        <f t="shared" si="1200"/>
        <v>AW$19</v>
      </c>
      <c r="AX1000" s="179" t="str">
        <f t="shared" si="1200"/>
        <v>AX$19</v>
      </c>
      <c r="AY1000" s="179" t="str">
        <f t="shared" ref="AY1000:CD1000" si="1201">AY987</f>
        <v>AY$19</v>
      </c>
      <c r="AZ1000" s="179" t="str">
        <f t="shared" si="1201"/>
        <v>AZ$19</v>
      </c>
      <c r="BA1000" s="179" t="str">
        <f t="shared" si="1201"/>
        <v>BA$19</v>
      </c>
      <c r="BB1000" s="179" t="str">
        <f t="shared" si="1201"/>
        <v>BB$19</v>
      </c>
      <c r="BC1000" s="179" t="str">
        <f t="shared" si="1201"/>
        <v>BC$19</v>
      </c>
      <c r="BD1000" s="179" t="str">
        <f t="shared" si="1201"/>
        <v>BD$19</v>
      </c>
      <c r="BE1000" s="179" t="str">
        <f t="shared" si="1201"/>
        <v>BE$19</v>
      </c>
      <c r="BF1000" s="179" t="str">
        <f t="shared" si="1201"/>
        <v>BF$19</v>
      </c>
      <c r="BG1000" s="179" t="str">
        <f t="shared" si="1201"/>
        <v>BG$19</v>
      </c>
      <c r="BH1000" s="179" t="str">
        <f t="shared" si="1201"/>
        <v>BH$19</v>
      </c>
      <c r="BI1000" s="179" t="str">
        <f t="shared" si="1201"/>
        <v>BI$19</v>
      </c>
      <c r="BJ1000" s="179" t="str">
        <f t="shared" si="1201"/>
        <v>BJ$19</v>
      </c>
      <c r="BK1000" s="179" t="str">
        <f t="shared" si="1201"/>
        <v>BK$19</v>
      </c>
      <c r="BL1000" s="179" t="str">
        <f t="shared" si="1201"/>
        <v>BL$19</v>
      </c>
      <c r="BM1000" s="179" t="str">
        <f t="shared" si="1201"/>
        <v>BM$19</v>
      </c>
      <c r="BN1000" s="179" t="str">
        <f t="shared" si="1201"/>
        <v>BN$19</v>
      </c>
      <c r="BO1000" s="179" t="str">
        <f t="shared" si="1201"/>
        <v>BO$19</v>
      </c>
      <c r="BP1000" s="179" t="str">
        <f t="shared" si="1201"/>
        <v>BP$19</v>
      </c>
      <c r="BQ1000" s="179" t="str">
        <f t="shared" si="1201"/>
        <v>BQ$19</v>
      </c>
      <c r="BR1000" s="179" t="str">
        <f t="shared" si="1201"/>
        <v>BR$19</v>
      </c>
      <c r="BS1000" s="179" t="str">
        <f t="shared" si="1201"/>
        <v>BS$19</v>
      </c>
      <c r="BT1000" s="179" t="str">
        <f t="shared" si="1201"/>
        <v>BT$19</v>
      </c>
      <c r="BU1000" s="179" t="str">
        <f t="shared" si="1201"/>
        <v>BU$19</v>
      </c>
      <c r="BV1000" s="179" t="str">
        <f t="shared" si="1201"/>
        <v>BV$19</v>
      </c>
      <c r="BW1000" s="179" t="str">
        <f t="shared" si="1201"/>
        <v>BW$19</v>
      </c>
      <c r="BX1000" s="179" t="str">
        <f t="shared" si="1201"/>
        <v>BX$19</v>
      </c>
      <c r="BY1000" s="179" t="str">
        <f t="shared" si="1201"/>
        <v>BY$19</v>
      </c>
      <c r="BZ1000" s="179" t="str">
        <f t="shared" si="1201"/>
        <v>BZ$19</v>
      </c>
      <c r="CA1000" s="179" t="str">
        <f t="shared" si="1201"/>
        <v>CA$19</v>
      </c>
      <c r="CB1000" s="179" t="str">
        <f t="shared" si="1201"/>
        <v>CB$19</v>
      </c>
      <c r="CC1000" s="179" t="str">
        <f t="shared" si="1201"/>
        <v>CC$19</v>
      </c>
      <c r="CD1000" s="179" t="str">
        <f t="shared" si="1201"/>
        <v>CD$19</v>
      </c>
      <c r="CE1000" s="179" t="str">
        <f t="shared" ref="CE1000:CL1000" si="1202">CE987</f>
        <v>CE$19</v>
      </c>
      <c r="CF1000" s="179" t="str">
        <f t="shared" si="1202"/>
        <v>CF$19</v>
      </c>
      <c r="CG1000" s="179" t="str">
        <f t="shared" si="1202"/>
        <v>CG$19</v>
      </c>
      <c r="CH1000" s="179" t="str">
        <f t="shared" si="1202"/>
        <v>CH$19</v>
      </c>
      <c r="CI1000" s="179" t="str">
        <f t="shared" si="1202"/>
        <v>CI$19</v>
      </c>
      <c r="CJ1000" s="179" t="str">
        <f t="shared" si="1202"/>
        <v>CJ$19</v>
      </c>
      <c r="CK1000" s="179" t="str">
        <f t="shared" si="1202"/>
        <v>CK$19</v>
      </c>
      <c r="CL1000" s="179" t="str">
        <f t="shared" si="1202"/>
        <v>CL$19</v>
      </c>
      <c r="CN1000" s="60"/>
      <c r="CO1000" s="179" t="str">
        <f t="shared" ref="CO1000:DL1000" si="1203">CO987</f>
        <v>CO$19</v>
      </c>
      <c r="CP1000" s="179" t="str">
        <f t="shared" si="1203"/>
        <v>CP$19</v>
      </c>
      <c r="CQ1000" s="179" t="str">
        <f t="shared" si="1203"/>
        <v>CQ$19</v>
      </c>
      <c r="CR1000" s="179" t="str">
        <f t="shared" si="1203"/>
        <v>CR$19</v>
      </c>
      <c r="CS1000" s="179" t="str">
        <f t="shared" si="1203"/>
        <v>CS$19</v>
      </c>
      <c r="CT1000" s="179" t="str">
        <f t="shared" si="1203"/>
        <v>CT$19</v>
      </c>
      <c r="CU1000" s="179" t="str">
        <f t="shared" si="1203"/>
        <v>CU$19</v>
      </c>
      <c r="CV1000" s="179" t="str">
        <f t="shared" si="1203"/>
        <v>CV$19</v>
      </c>
      <c r="CW1000" s="179" t="str">
        <f t="shared" si="1203"/>
        <v>CW$19</v>
      </c>
      <c r="CX1000" s="179" t="str">
        <f t="shared" si="1203"/>
        <v>CX$19</v>
      </c>
      <c r="CY1000" s="179" t="str">
        <f t="shared" si="1203"/>
        <v>CY$19</v>
      </c>
      <c r="CZ1000" s="179" t="str">
        <f t="shared" si="1203"/>
        <v>CZ$19</v>
      </c>
      <c r="DA1000" s="179" t="str">
        <f t="shared" si="1203"/>
        <v>DA$19</v>
      </c>
      <c r="DB1000" s="179" t="str">
        <f t="shared" si="1203"/>
        <v>DB$19</v>
      </c>
      <c r="DC1000" s="179" t="str">
        <f t="shared" si="1203"/>
        <v>DC$19</v>
      </c>
      <c r="DD1000" s="179" t="str">
        <f t="shared" si="1203"/>
        <v>DD$19</v>
      </c>
      <c r="DE1000" s="179" t="str">
        <f t="shared" si="1203"/>
        <v>DE$19</v>
      </c>
      <c r="DF1000" s="179" t="str">
        <f t="shared" si="1203"/>
        <v>DF$19</v>
      </c>
      <c r="DG1000" s="179" t="str">
        <f t="shared" si="1203"/>
        <v>DG$19</v>
      </c>
      <c r="DH1000" s="179" t="str">
        <f t="shared" si="1203"/>
        <v>DH$19</v>
      </c>
      <c r="DI1000" s="179" t="str">
        <f t="shared" si="1203"/>
        <v>DI$19</v>
      </c>
      <c r="DJ1000" s="179" t="str">
        <f t="shared" si="1203"/>
        <v>DJ$19</v>
      </c>
      <c r="DK1000" s="179" t="str">
        <f t="shared" si="1203"/>
        <v>DK$19</v>
      </c>
      <c r="DL1000" s="179" t="str">
        <f t="shared" si="1203"/>
        <v>DL$19</v>
      </c>
    </row>
    <row r="1001" spans="1:116" x14ac:dyDescent="0.35">
      <c r="B1001" t="s">
        <v>332</v>
      </c>
      <c r="D1001" t="s">
        <v>765</v>
      </c>
      <c r="E1001" s="8" t="str">
        <f t="shared" si="1199"/>
        <v>1001 DC-S</v>
      </c>
      <c r="G1001" s="191" t="str">
        <f>G988</f>
        <v>Secondary revenue driver</v>
      </c>
      <c r="CO1001" s="8"/>
      <c r="CP1001" s="8"/>
      <c r="CQ1001" s="8"/>
      <c r="CR1001" s="8"/>
      <c r="CS1001" s="8"/>
      <c r="CT1001" s="8"/>
      <c r="CU1001" s="8"/>
      <c r="CV1001" s="8"/>
      <c r="CW1001" s="8"/>
      <c r="CX1001" s="8"/>
      <c r="CY1001" s="8"/>
      <c r="CZ1001" s="8"/>
      <c r="DA1001" s="8"/>
      <c r="DB1001" s="8"/>
      <c r="DC1001" s="8"/>
      <c r="DD1001" s="8"/>
      <c r="DE1001" s="8"/>
      <c r="DF1001" s="8"/>
      <c r="DG1001" s="8"/>
      <c r="DH1001" s="8"/>
      <c r="DI1001" s="8"/>
      <c r="DJ1001" s="8"/>
      <c r="DK1001" s="8"/>
      <c r="DL1001" s="8"/>
    </row>
    <row r="1002" spans="1:116" x14ac:dyDescent="0.35">
      <c r="A1002" s="174"/>
      <c r="B1002" t="s">
        <v>332</v>
      </c>
      <c r="D1002" t="s">
        <v>765</v>
      </c>
      <c r="E1002" s="8" t="str">
        <f t="shared" si="1199"/>
        <v>1002 DC-S</v>
      </c>
      <c r="G1002" s="136" t="str">
        <f>G989</f>
        <v>Secondary volume driver</v>
      </c>
      <c r="H1002" s="174"/>
      <c r="I1002" s="176"/>
      <c r="J1002" s="176"/>
      <c r="K1002" s="197"/>
      <c r="L1002" s="197"/>
      <c r="M1002" s="197"/>
      <c r="N1002" s="197"/>
      <c r="O1002" s="197"/>
      <c r="P1002" s="197"/>
      <c r="R1002" s="198"/>
      <c r="S1002" s="174"/>
      <c r="T1002" s="174"/>
      <c r="U1002" s="174"/>
      <c r="V1002" s="174"/>
      <c r="W1002" s="174"/>
      <c r="X1002" s="174"/>
      <c r="Y1002" s="174"/>
      <c r="Z1002" s="174"/>
      <c r="AA1002" s="174"/>
      <c r="AB1002" s="174"/>
      <c r="AC1002" s="174"/>
      <c r="AD1002" s="174"/>
      <c r="AE1002" s="174"/>
      <c r="AF1002" s="174"/>
      <c r="AG1002" s="174"/>
      <c r="AH1002" s="174"/>
      <c r="AI1002" s="174"/>
      <c r="AJ1002" s="174"/>
      <c r="AK1002" s="174"/>
      <c r="AL1002" s="174"/>
      <c r="AM1002" s="174"/>
      <c r="AN1002" s="174"/>
      <c r="AO1002" s="174"/>
      <c r="AP1002" s="174"/>
      <c r="AQ1002" s="174"/>
      <c r="AR1002" s="174"/>
      <c r="AS1002" s="174"/>
      <c r="AT1002" s="174"/>
      <c r="AU1002" s="174"/>
      <c r="AV1002" s="174"/>
      <c r="AW1002" s="174"/>
      <c r="AX1002" s="174"/>
      <c r="AY1002" s="174"/>
      <c r="AZ1002" s="174"/>
      <c r="BA1002" s="174"/>
      <c r="BB1002" s="174"/>
      <c r="BC1002" s="174"/>
      <c r="BD1002" s="174"/>
      <c r="BE1002" s="174"/>
      <c r="BF1002" s="174"/>
      <c r="BG1002" s="174"/>
      <c r="BH1002" s="174"/>
      <c r="BI1002" s="174"/>
      <c r="BJ1002" s="174"/>
      <c r="BK1002" s="174"/>
      <c r="BL1002" s="174"/>
      <c r="BM1002" s="174"/>
      <c r="BN1002" s="174"/>
      <c r="BO1002" s="174"/>
      <c r="BP1002" s="174"/>
      <c r="BQ1002" s="174"/>
      <c r="BR1002" s="174"/>
      <c r="BS1002" s="174"/>
      <c r="BT1002" s="174"/>
      <c r="BU1002" s="174"/>
      <c r="BV1002" s="174"/>
      <c r="BW1002" s="174"/>
      <c r="BX1002" s="174"/>
      <c r="BY1002" s="174"/>
      <c r="BZ1002" s="174"/>
      <c r="CA1002" s="174"/>
      <c r="CB1002" s="174"/>
      <c r="CC1002" s="174"/>
      <c r="CD1002" s="174"/>
      <c r="CE1002" s="174"/>
      <c r="CF1002" s="174"/>
      <c r="CG1002" s="174"/>
      <c r="CH1002" s="174"/>
      <c r="CI1002" s="174"/>
      <c r="CJ1002" s="174"/>
      <c r="CK1002" s="174"/>
      <c r="CL1002" s="174"/>
      <c r="CN1002" s="176"/>
      <c r="CO1002" s="174"/>
      <c r="CP1002" s="174"/>
      <c r="CQ1002" s="174"/>
      <c r="CR1002" s="174"/>
      <c r="CS1002" s="174"/>
      <c r="CT1002" s="174"/>
      <c r="CU1002" s="174"/>
      <c r="CV1002" s="174"/>
      <c r="CW1002" s="174"/>
      <c r="CX1002" s="174"/>
      <c r="CY1002" s="174"/>
      <c r="CZ1002" s="174"/>
      <c r="DA1002" s="174"/>
      <c r="DB1002" s="174"/>
      <c r="DC1002" s="174"/>
      <c r="DD1002" s="174"/>
      <c r="DE1002" s="174"/>
      <c r="DF1002" s="174"/>
      <c r="DG1002" s="174"/>
      <c r="DH1002" s="174"/>
      <c r="DI1002" s="174"/>
      <c r="DJ1002" s="174"/>
      <c r="DK1002" s="174"/>
      <c r="DL1002" s="174"/>
    </row>
    <row r="1003" spans="1:116" s="390" customFormat="1" x14ac:dyDescent="0.35">
      <c r="E1003" s="391"/>
      <c r="G1003" s="391"/>
      <c r="I1003" s="392"/>
      <c r="J1003" s="392"/>
      <c r="K1003" s="393"/>
      <c r="L1003" s="393"/>
      <c r="M1003" s="393"/>
      <c r="N1003" s="393"/>
      <c r="O1003" s="393"/>
      <c r="P1003" s="393"/>
      <c r="R1003" s="394"/>
      <c r="CN1003" s="392"/>
    </row>
    <row r="1004" spans="1:116" s="390" customFormat="1" x14ac:dyDescent="0.35">
      <c r="E1004" s="391"/>
      <c r="G1004" s="391"/>
      <c r="I1004" s="392"/>
      <c r="J1004" s="392"/>
      <c r="K1004" s="393"/>
      <c r="L1004" s="393"/>
      <c r="M1004" s="393"/>
      <c r="N1004" s="393"/>
      <c r="O1004" s="393"/>
      <c r="P1004" s="393"/>
      <c r="R1004" s="394"/>
      <c r="CN1004" s="392"/>
    </row>
    <row r="1005" spans="1:116" s="390" customFormat="1" x14ac:dyDescent="0.35">
      <c r="E1005" s="391"/>
      <c r="G1005" s="391"/>
      <c r="I1005" s="392"/>
      <c r="J1005" s="392"/>
      <c r="K1005" s="393"/>
      <c r="L1005" s="393"/>
      <c r="M1005" s="393"/>
      <c r="N1005" s="393"/>
      <c r="O1005" s="393"/>
      <c r="P1005" s="393"/>
      <c r="R1005" s="394"/>
      <c r="CN1005" s="392"/>
    </row>
    <row r="1006" spans="1:116" s="390" customFormat="1" x14ac:dyDescent="0.35">
      <c r="E1006" s="391"/>
      <c r="G1006" s="391"/>
      <c r="I1006" s="392"/>
      <c r="J1006" s="392"/>
      <c r="K1006" s="393"/>
      <c r="L1006" s="393"/>
      <c r="M1006" s="393"/>
      <c r="N1006" s="393"/>
      <c r="O1006" s="393"/>
      <c r="P1006" s="393"/>
      <c r="R1006" s="394"/>
      <c r="CN1006" s="392"/>
    </row>
    <row r="1007" spans="1:116" s="390" customFormat="1" x14ac:dyDescent="0.35">
      <c r="E1007" s="391"/>
      <c r="G1007" s="391"/>
      <c r="I1007" s="392"/>
      <c r="J1007" s="392"/>
      <c r="K1007" s="393"/>
      <c r="L1007" s="393"/>
      <c r="M1007" s="393"/>
      <c r="N1007" s="393"/>
      <c r="O1007" s="393"/>
      <c r="P1007" s="393"/>
      <c r="R1007" s="394"/>
      <c r="CN1007" s="392"/>
    </row>
    <row r="1008" spans="1:116" s="390" customFormat="1" x14ac:dyDescent="0.35">
      <c r="E1008" s="391"/>
      <c r="G1008" s="391"/>
      <c r="I1008" s="392"/>
      <c r="J1008" s="392"/>
      <c r="K1008" s="393"/>
      <c r="L1008" s="393"/>
      <c r="M1008" s="393"/>
      <c r="N1008" s="393"/>
      <c r="O1008" s="393"/>
      <c r="P1008" s="393"/>
      <c r="R1008" s="394"/>
      <c r="CN1008" s="392"/>
    </row>
    <row r="1009" spans="5:92" s="390" customFormat="1" x14ac:dyDescent="0.35">
      <c r="E1009" s="391"/>
      <c r="G1009" s="391"/>
      <c r="I1009" s="392"/>
      <c r="J1009" s="392"/>
      <c r="K1009" s="393"/>
      <c r="L1009" s="393"/>
      <c r="M1009" s="393"/>
      <c r="N1009" s="393"/>
      <c r="O1009" s="393"/>
      <c r="P1009" s="393"/>
      <c r="R1009" s="394"/>
      <c r="CN1009" s="392"/>
    </row>
    <row r="1010" spans="5:92" s="390" customFormat="1" x14ac:dyDescent="0.35">
      <c r="E1010" s="391"/>
      <c r="G1010" s="391"/>
      <c r="I1010" s="392"/>
      <c r="J1010" s="392"/>
      <c r="K1010" s="393"/>
      <c r="L1010" s="393"/>
      <c r="M1010" s="393"/>
      <c r="N1010" s="393"/>
      <c r="O1010" s="393"/>
      <c r="P1010" s="393"/>
      <c r="R1010" s="394"/>
      <c r="CN1010" s="392"/>
    </row>
    <row r="1011" spans="5:92" s="390" customFormat="1" x14ac:dyDescent="0.35">
      <c r="E1011" s="391"/>
      <c r="G1011" s="391"/>
      <c r="I1011" s="392"/>
      <c r="J1011" s="392"/>
      <c r="K1011" s="393"/>
      <c r="L1011" s="393"/>
      <c r="M1011" s="393"/>
      <c r="N1011" s="393"/>
      <c r="O1011" s="393"/>
      <c r="P1011" s="393"/>
      <c r="R1011" s="394"/>
      <c r="CN1011" s="392"/>
    </row>
    <row r="1012" spans="5:92" s="390" customFormat="1" x14ac:dyDescent="0.35">
      <c r="E1012" s="391"/>
      <c r="G1012" s="391"/>
      <c r="I1012" s="392"/>
      <c r="J1012" s="392"/>
      <c r="K1012" s="393"/>
      <c r="L1012" s="393"/>
      <c r="M1012" s="393"/>
      <c r="N1012" s="393"/>
      <c r="O1012" s="393"/>
      <c r="P1012" s="393"/>
      <c r="R1012" s="394"/>
      <c r="CN1012" s="392"/>
    </row>
    <row r="1013" spans="5:92" s="390" customFormat="1" x14ac:dyDescent="0.35">
      <c r="E1013" s="391"/>
      <c r="G1013" s="391"/>
      <c r="I1013" s="392"/>
      <c r="J1013" s="392"/>
      <c r="K1013" s="393"/>
      <c r="L1013" s="393"/>
      <c r="M1013" s="393"/>
      <c r="N1013" s="393"/>
      <c r="O1013" s="393"/>
      <c r="P1013" s="393"/>
      <c r="R1013" s="394"/>
      <c r="CN1013" s="392"/>
    </row>
    <row r="1014" spans="5:92" s="390" customFormat="1" x14ac:dyDescent="0.35">
      <c r="E1014" s="391"/>
      <c r="G1014" s="391"/>
      <c r="I1014" s="392"/>
      <c r="J1014" s="392"/>
      <c r="K1014" s="393"/>
      <c r="L1014" s="393"/>
      <c r="M1014" s="393"/>
      <c r="N1014" s="393"/>
      <c r="O1014" s="393"/>
      <c r="P1014" s="393"/>
      <c r="R1014" s="394"/>
      <c r="CN1014" s="392"/>
    </row>
    <row r="1015" spans="5:92" s="390" customFormat="1" x14ac:dyDescent="0.35">
      <c r="E1015" s="391"/>
      <c r="G1015" s="391"/>
      <c r="I1015" s="392"/>
      <c r="J1015" s="392"/>
      <c r="K1015" s="393"/>
      <c r="L1015" s="393"/>
      <c r="M1015" s="393"/>
      <c r="N1015" s="393"/>
      <c r="O1015" s="393"/>
      <c r="P1015" s="393"/>
      <c r="R1015" s="394"/>
      <c r="CN1015" s="392"/>
    </row>
    <row r="1016" spans="5:92" s="390" customFormat="1" x14ac:dyDescent="0.35">
      <c r="E1016" s="391"/>
      <c r="G1016" s="391"/>
      <c r="I1016" s="392"/>
      <c r="J1016" s="392"/>
      <c r="K1016" s="393"/>
      <c r="L1016" s="393"/>
      <c r="M1016" s="393"/>
      <c r="N1016" s="393"/>
      <c r="O1016" s="393"/>
      <c r="P1016" s="393"/>
      <c r="R1016" s="394"/>
      <c r="CN1016" s="392"/>
    </row>
    <row r="1017" spans="5:92" s="390" customFormat="1" x14ac:dyDescent="0.35">
      <c r="E1017" s="391"/>
      <c r="G1017" s="391"/>
      <c r="I1017" s="392"/>
      <c r="J1017" s="392"/>
      <c r="K1017" s="393"/>
      <c r="L1017" s="393"/>
      <c r="M1017" s="393"/>
      <c r="N1017" s="393"/>
      <c r="O1017" s="393"/>
      <c r="P1017" s="393"/>
      <c r="R1017" s="394"/>
      <c r="CN1017" s="392"/>
    </row>
    <row r="1018" spans="5:92" s="390" customFormat="1" x14ac:dyDescent="0.35">
      <c r="E1018" s="391"/>
      <c r="G1018" s="391"/>
      <c r="I1018" s="392"/>
      <c r="J1018" s="392"/>
      <c r="K1018" s="393"/>
      <c r="L1018" s="393"/>
      <c r="M1018" s="393"/>
      <c r="N1018" s="393"/>
      <c r="O1018" s="393"/>
      <c r="P1018" s="393"/>
      <c r="R1018" s="394"/>
      <c r="CN1018" s="392"/>
    </row>
    <row r="1019" spans="5:92" s="390" customFormat="1" x14ac:dyDescent="0.35">
      <c r="E1019" s="391"/>
      <c r="G1019" s="391"/>
      <c r="I1019" s="392"/>
      <c r="J1019" s="392"/>
      <c r="K1019" s="393"/>
      <c r="L1019" s="393"/>
      <c r="M1019" s="393"/>
      <c r="N1019" s="393"/>
      <c r="O1019" s="393"/>
      <c r="P1019" s="393"/>
      <c r="R1019" s="394"/>
      <c r="CN1019" s="392"/>
    </row>
    <row r="1020" spans="5:92" s="390" customFormat="1" x14ac:dyDescent="0.35">
      <c r="E1020" s="391"/>
      <c r="G1020" s="391"/>
      <c r="I1020" s="392"/>
      <c r="J1020" s="392"/>
      <c r="K1020" s="393"/>
      <c r="L1020" s="393"/>
      <c r="M1020" s="393"/>
      <c r="N1020" s="393"/>
      <c r="O1020" s="393"/>
      <c r="P1020" s="393"/>
      <c r="R1020" s="394"/>
      <c r="CN1020" s="392"/>
    </row>
    <row r="1021" spans="5:92" s="390" customFormat="1" x14ac:dyDescent="0.35">
      <c r="E1021" s="391"/>
      <c r="G1021" s="391"/>
      <c r="I1021" s="392"/>
      <c r="J1021" s="392"/>
      <c r="K1021" s="393"/>
      <c r="L1021" s="393"/>
      <c r="M1021" s="393"/>
      <c r="N1021" s="393"/>
      <c r="O1021" s="393"/>
      <c r="P1021" s="393"/>
      <c r="R1021" s="394"/>
      <c r="CN1021" s="392"/>
    </row>
    <row r="1022" spans="5:92" s="390" customFormat="1" x14ac:dyDescent="0.35">
      <c r="E1022" s="391"/>
      <c r="G1022" s="391"/>
      <c r="I1022" s="392"/>
      <c r="J1022" s="392"/>
      <c r="K1022" s="393"/>
      <c r="L1022" s="393"/>
      <c r="M1022" s="393"/>
      <c r="N1022" s="393"/>
      <c r="O1022" s="393"/>
      <c r="P1022" s="393"/>
      <c r="R1022" s="394"/>
      <c r="CN1022" s="392"/>
    </row>
    <row r="1023" spans="5:92" s="390" customFormat="1" x14ac:dyDescent="0.35">
      <c r="E1023" s="391"/>
      <c r="G1023" s="391"/>
      <c r="I1023" s="392"/>
      <c r="J1023" s="392"/>
      <c r="K1023" s="393"/>
      <c r="L1023" s="393"/>
      <c r="M1023" s="393"/>
      <c r="N1023" s="393"/>
      <c r="O1023" s="393"/>
      <c r="P1023" s="393"/>
      <c r="R1023" s="394"/>
      <c r="CN1023" s="392"/>
    </row>
    <row r="1024" spans="5:92" s="390" customFormat="1" x14ac:dyDescent="0.35">
      <c r="E1024" s="391"/>
      <c r="G1024" s="391"/>
      <c r="I1024" s="392"/>
      <c r="J1024" s="392"/>
      <c r="K1024" s="393"/>
      <c r="L1024" s="393"/>
      <c r="M1024" s="393"/>
      <c r="N1024" s="393"/>
      <c r="O1024" s="393"/>
      <c r="P1024" s="393"/>
      <c r="R1024" s="394"/>
      <c r="CN1024" s="392"/>
    </row>
    <row r="1025" spans="5:92" s="390" customFormat="1" x14ac:dyDescent="0.35">
      <c r="E1025" s="391"/>
      <c r="G1025" s="391"/>
      <c r="I1025" s="392"/>
      <c r="J1025" s="392"/>
      <c r="K1025" s="393"/>
      <c r="L1025" s="393"/>
      <c r="M1025" s="393"/>
      <c r="N1025" s="393"/>
      <c r="O1025" s="393"/>
      <c r="P1025" s="393"/>
      <c r="R1025" s="394"/>
      <c r="CN1025" s="392"/>
    </row>
    <row r="1026" spans="5:92" s="390" customFormat="1" x14ac:dyDescent="0.35">
      <c r="E1026" s="391"/>
      <c r="G1026" s="391"/>
      <c r="I1026" s="392"/>
      <c r="J1026" s="392"/>
      <c r="K1026" s="393"/>
      <c r="L1026" s="393"/>
      <c r="M1026" s="393"/>
      <c r="N1026" s="393"/>
      <c r="O1026" s="393"/>
      <c r="P1026" s="393"/>
      <c r="R1026" s="394"/>
      <c r="CN1026" s="392"/>
    </row>
    <row r="1027" spans="5:92" s="390" customFormat="1" x14ac:dyDescent="0.35">
      <c r="E1027" s="391"/>
      <c r="G1027" s="391"/>
      <c r="I1027" s="392"/>
      <c r="J1027" s="392"/>
      <c r="K1027" s="393"/>
      <c r="L1027" s="393"/>
      <c r="M1027" s="393"/>
      <c r="N1027" s="393"/>
      <c r="O1027" s="393"/>
      <c r="P1027" s="393"/>
      <c r="R1027" s="394"/>
      <c r="CN1027" s="392"/>
    </row>
    <row r="1028" spans="5:92" s="390" customFormat="1" x14ac:dyDescent="0.35">
      <c r="E1028" s="391"/>
      <c r="G1028" s="391"/>
      <c r="I1028" s="392"/>
      <c r="J1028" s="392"/>
      <c r="K1028" s="393"/>
      <c r="L1028" s="393"/>
      <c r="M1028" s="393"/>
      <c r="N1028" s="393"/>
      <c r="O1028" s="393"/>
      <c r="P1028" s="393"/>
      <c r="R1028" s="394"/>
      <c r="CN1028" s="392"/>
    </row>
    <row r="1029" spans="5:92" s="390" customFormat="1" x14ac:dyDescent="0.35">
      <c r="E1029" s="391"/>
      <c r="G1029" s="391"/>
      <c r="I1029" s="392"/>
      <c r="J1029" s="392"/>
      <c r="K1029" s="393"/>
      <c r="L1029" s="393"/>
      <c r="M1029" s="393"/>
      <c r="N1029" s="393"/>
      <c r="O1029" s="393"/>
      <c r="P1029" s="393"/>
      <c r="R1029" s="394"/>
      <c r="CN1029" s="392"/>
    </row>
    <row r="1030" spans="5:92" s="390" customFormat="1" x14ac:dyDescent="0.35">
      <c r="E1030" s="391"/>
      <c r="G1030" s="391"/>
      <c r="I1030" s="392"/>
      <c r="J1030" s="392"/>
      <c r="K1030" s="393"/>
      <c r="L1030" s="393"/>
      <c r="M1030" s="393"/>
      <c r="N1030" s="393"/>
      <c r="O1030" s="393"/>
      <c r="P1030" s="393"/>
      <c r="R1030" s="394"/>
      <c r="CN1030" s="392"/>
    </row>
    <row r="1031" spans="5:92" s="390" customFormat="1" x14ac:dyDescent="0.35">
      <c r="E1031" s="391"/>
      <c r="G1031" s="391"/>
      <c r="I1031" s="392"/>
      <c r="J1031" s="392"/>
      <c r="K1031" s="393"/>
      <c r="L1031" s="393"/>
      <c r="M1031" s="393"/>
      <c r="N1031" s="393"/>
      <c r="O1031" s="393"/>
      <c r="P1031" s="393"/>
      <c r="R1031" s="394"/>
      <c r="CN1031" s="392"/>
    </row>
    <row r="1032" spans="5:92" s="390" customFormat="1" x14ac:dyDescent="0.35">
      <c r="E1032" s="391"/>
      <c r="G1032" s="391"/>
      <c r="I1032" s="392"/>
      <c r="J1032" s="392"/>
      <c r="K1032" s="393"/>
      <c r="L1032" s="393"/>
      <c r="M1032" s="393"/>
      <c r="N1032" s="393"/>
      <c r="O1032" s="393"/>
      <c r="P1032" s="393"/>
      <c r="R1032" s="394"/>
      <c r="CN1032" s="392"/>
    </row>
    <row r="1033" spans="5:92" s="390" customFormat="1" x14ac:dyDescent="0.35">
      <c r="E1033" s="391"/>
      <c r="G1033" s="391"/>
      <c r="I1033" s="392"/>
      <c r="J1033" s="392"/>
      <c r="K1033" s="393"/>
      <c r="L1033" s="393"/>
      <c r="M1033" s="393"/>
      <c r="N1033" s="393"/>
      <c r="O1033" s="393"/>
      <c r="P1033" s="393"/>
      <c r="R1033" s="394"/>
      <c r="CN1033" s="392"/>
    </row>
    <row r="1034" spans="5:92" s="390" customFormat="1" x14ac:dyDescent="0.35">
      <c r="E1034" s="391"/>
      <c r="G1034" s="391"/>
      <c r="I1034" s="392"/>
      <c r="J1034" s="392"/>
      <c r="K1034" s="393"/>
      <c r="L1034" s="393"/>
      <c r="M1034" s="393"/>
      <c r="N1034" s="393"/>
      <c r="O1034" s="393"/>
      <c r="P1034" s="393"/>
      <c r="R1034" s="394"/>
      <c r="CN1034" s="392"/>
    </row>
    <row r="1035" spans="5:92" s="390" customFormat="1" x14ac:dyDescent="0.35">
      <c r="E1035" s="391"/>
      <c r="G1035" s="391"/>
      <c r="I1035" s="392"/>
      <c r="J1035" s="392"/>
      <c r="K1035" s="393"/>
      <c r="L1035" s="393"/>
      <c r="M1035" s="393"/>
      <c r="N1035" s="393"/>
      <c r="O1035" s="393"/>
      <c r="P1035" s="393"/>
      <c r="R1035" s="394"/>
      <c r="CN1035" s="392"/>
    </row>
    <row r="1036" spans="5:92" s="390" customFormat="1" x14ac:dyDescent="0.35">
      <c r="E1036" s="391"/>
      <c r="G1036" s="391"/>
      <c r="I1036" s="392"/>
      <c r="J1036" s="392"/>
      <c r="K1036" s="393"/>
      <c r="L1036" s="393"/>
      <c r="M1036" s="393"/>
      <c r="N1036" s="393"/>
      <c r="O1036" s="393"/>
      <c r="P1036" s="393"/>
      <c r="R1036" s="394"/>
      <c r="CN1036" s="392"/>
    </row>
    <row r="1037" spans="5:92" s="390" customFormat="1" x14ac:dyDescent="0.35">
      <c r="E1037" s="391"/>
      <c r="G1037" s="391"/>
      <c r="I1037" s="392"/>
      <c r="J1037" s="392"/>
      <c r="K1037" s="393"/>
      <c r="L1037" s="393"/>
      <c r="M1037" s="393"/>
      <c r="N1037" s="393"/>
      <c r="O1037" s="393"/>
      <c r="P1037" s="393"/>
      <c r="R1037" s="394"/>
      <c r="CN1037" s="392"/>
    </row>
    <row r="1038" spans="5:92" s="390" customFormat="1" x14ac:dyDescent="0.35">
      <c r="E1038" s="391"/>
      <c r="G1038" s="391"/>
      <c r="I1038" s="392"/>
      <c r="J1038" s="392"/>
      <c r="K1038" s="393"/>
      <c r="L1038" s="393"/>
      <c r="M1038" s="393"/>
      <c r="N1038" s="393"/>
      <c r="O1038" s="393"/>
      <c r="P1038" s="393"/>
      <c r="R1038" s="394"/>
      <c r="CN1038" s="392"/>
    </row>
    <row r="1039" spans="5:92" s="390" customFormat="1" x14ac:dyDescent="0.35">
      <c r="E1039" s="391"/>
      <c r="G1039" s="391"/>
      <c r="I1039" s="392"/>
      <c r="J1039" s="392"/>
      <c r="K1039" s="393"/>
      <c r="L1039" s="393"/>
      <c r="M1039" s="393"/>
      <c r="N1039" s="393"/>
      <c r="O1039" s="393"/>
      <c r="P1039" s="393"/>
      <c r="R1039" s="394"/>
      <c r="CN1039" s="392"/>
    </row>
    <row r="1040" spans="5:92" s="390" customFormat="1" x14ac:dyDescent="0.35">
      <c r="E1040" s="391"/>
      <c r="G1040" s="391"/>
      <c r="I1040" s="392"/>
      <c r="J1040" s="392"/>
      <c r="K1040" s="393"/>
      <c r="L1040" s="393"/>
      <c r="M1040" s="393"/>
      <c r="N1040" s="393"/>
      <c r="O1040" s="393"/>
      <c r="P1040" s="393"/>
      <c r="R1040" s="394"/>
      <c r="CN1040" s="392"/>
    </row>
    <row r="1041" spans="1:116" s="390" customFormat="1" x14ac:dyDescent="0.35">
      <c r="E1041" s="391"/>
      <c r="G1041" s="391"/>
      <c r="I1041" s="392"/>
      <c r="J1041" s="392"/>
      <c r="K1041" s="393"/>
      <c r="L1041" s="393"/>
      <c r="M1041" s="393"/>
      <c r="N1041" s="393"/>
      <c r="O1041" s="393"/>
      <c r="P1041" s="393"/>
      <c r="R1041" s="394"/>
      <c r="CN1041" s="392"/>
    </row>
    <row r="1042" spans="1:116" s="390" customFormat="1" x14ac:dyDescent="0.35">
      <c r="E1042" s="391"/>
      <c r="G1042" s="391"/>
      <c r="I1042" s="392"/>
      <c r="J1042" s="392"/>
      <c r="K1042" s="393"/>
      <c r="L1042" s="393"/>
      <c r="M1042" s="393"/>
      <c r="N1042" s="393"/>
      <c r="O1042" s="393"/>
      <c r="P1042" s="393"/>
      <c r="R1042" s="394"/>
      <c r="CN1042" s="392"/>
    </row>
    <row r="1043" spans="1:116" s="390" customFormat="1" x14ac:dyDescent="0.35">
      <c r="E1043" s="391"/>
      <c r="G1043" s="391"/>
      <c r="I1043" s="392"/>
      <c r="J1043" s="392"/>
      <c r="K1043" s="393"/>
      <c r="L1043" s="393"/>
      <c r="M1043" s="393"/>
      <c r="N1043" s="393"/>
      <c r="O1043" s="393"/>
      <c r="P1043" s="393"/>
      <c r="R1043" s="394"/>
      <c r="CN1043" s="392"/>
    </row>
    <row r="1044" spans="1:116" s="390" customFormat="1" x14ac:dyDescent="0.35">
      <c r="E1044" s="391"/>
      <c r="G1044" s="391"/>
      <c r="I1044" s="392"/>
      <c r="J1044" s="392"/>
      <c r="K1044" s="393"/>
      <c r="L1044" s="393"/>
      <c r="M1044" s="393"/>
      <c r="N1044" s="393"/>
      <c r="O1044" s="393"/>
      <c r="P1044" s="393"/>
      <c r="R1044" s="394"/>
      <c r="CN1044" s="392"/>
    </row>
    <row r="1045" spans="1:116" s="390" customFormat="1" x14ac:dyDescent="0.35">
      <c r="E1045" s="391"/>
      <c r="G1045" s="391"/>
      <c r="I1045" s="392"/>
      <c r="J1045" s="392"/>
      <c r="K1045" s="393"/>
      <c r="L1045" s="393"/>
      <c r="M1045" s="393"/>
      <c r="N1045" s="393"/>
      <c r="O1045" s="393"/>
      <c r="P1045" s="393"/>
      <c r="R1045" s="394"/>
      <c r="CN1045" s="392"/>
    </row>
    <row r="1046" spans="1:116" s="390" customFormat="1" x14ac:dyDescent="0.35">
      <c r="E1046" s="391"/>
      <c r="G1046" s="391"/>
      <c r="I1046" s="392"/>
      <c r="J1046" s="392"/>
      <c r="K1046" s="393"/>
      <c r="L1046" s="393"/>
      <c r="M1046" s="393"/>
      <c r="N1046" s="393"/>
      <c r="O1046" s="393"/>
      <c r="P1046" s="393"/>
      <c r="R1046" s="394"/>
      <c r="CN1046" s="392"/>
    </row>
    <row r="1047" spans="1:116" s="390" customFormat="1" x14ac:dyDescent="0.35">
      <c r="E1047" s="391"/>
      <c r="G1047" s="391"/>
      <c r="I1047" s="392"/>
      <c r="J1047" s="392"/>
      <c r="K1047" s="393"/>
      <c r="L1047" s="393"/>
      <c r="M1047" s="393"/>
      <c r="N1047" s="393"/>
      <c r="O1047" s="393"/>
      <c r="P1047" s="393"/>
      <c r="R1047" s="394"/>
      <c r="CN1047" s="392"/>
    </row>
    <row r="1048" spans="1:116" s="390" customFormat="1" x14ac:dyDescent="0.35">
      <c r="E1048" s="391"/>
      <c r="G1048" s="391"/>
      <c r="I1048" s="392"/>
      <c r="J1048" s="392"/>
      <c r="K1048" s="393"/>
      <c r="L1048" s="393"/>
      <c r="M1048" s="393"/>
      <c r="N1048" s="393"/>
      <c r="O1048" s="393"/>
      <c r="P1048" s="393"/>
      <c r="R1048" s="394"/>
      <c r="CN1048" s="392"/>
    </row>
    <row r="1049" spans="1:116" s="390" customFormat="1" x14ac:dyDescent="0.35">
      <c r="E1049" s="391"/>
      <c r="G1049" s="391"/>
      <c r="I1049" s="392"/>
      <c r="J1049" s="392"/>
      <c r="K1049" s="393"/>
      <c r="L1049" s="393"/>
      <c r="M1049" s="393"/>
      <c r="N1049" s="393"/>
      <c r="O1049" s="393"/>
      <c r="P1049" s="393"/>
      <c r="R1049" s="394"/>
      <c r="CN1049" s="392"/>
    </row>
    <row r="1050" spans="1:116" s="390" customFormat="1" x14ac:dyDescent="0.35">
      <c r="E1050" s="391"/>
      <c r="G1050" s="391"/>
      <c r="I1050" s="392"/>
      <c r="J1050" s="392"/>
      <c r="K1050" s="393"/>
      <c r="L1050" s="393"/>
      <c r="M1050" s="393"/>
      <c r="N1050" s="393"/>
      <c r="O1050" s="393"/>
      <c r="P1050" s="393"/>
      <c r="R1050" s="394"/>
      <c r="CN1050" s="392"/>
    </row>
    <row r="1051" spans="1:116" s="390" customFormat="1" x14ac:dyDescent="0.35">
      <c r="E1051" s="391"/>
      <c r="G1051" s="391"/>
      <c r="I1051" s="392"/>
      <c r="J1051" s="392"/>
      <c r="K1051" s="393"/>
      <c r="L1051" s="393"/>
      <c r="M1051" s="393"/>
      <c r="N1051" s="393"/>
      <c r="O1051" s="393"/>
      <c r="P1051" s="393"/>
      <c r="R1051" s="394"/>
      <c r="CN1051" s="392"/>
    </row>
    <row r="1052" spans="1:116" s="390" customFormat="1" x14ac:dyDescent="0.35">
      <c r="A1052" s="174"/>
      <c r="B1052"/>
      <c r="C1052"/>
      <c r="D1052"/>
      <c r="E1052" s="8"/>
      <c r="F1052"/>
      <c r="G1052" s="175" t="s">
        <v>490</v>
      </c>
      <c r="I1052" s="392"/>
      <c r="J1052" s="392"/>
      <c r="K1052" s="393"/>
      <c r="L1052" s="393"/>
      <c r="M1052" s="393"/>
      <c r="N1052" s="393"/>
      <c r="O1052" s="393"/>
      <c r="P1052" s="393"/>
      <c r="R1052" s="394"/>
      <c r="CN1052" s="392"/>
    </row>
    <row r="1053" spans="1:116" s="390" customFormat="1" x14ac:dyDescent="0.35">
      <c r="A1053" s="174"/>
      <c r="B1053"/>
      <c r="C1053"/>
      <c r="D1053"/>
      <c r="E1053" s="8"/>
      <c r="F1053"/>
      <c r="G1053" s="175" t="s">
        <v>492</v>
      </c>
      <c r="I1053" s="392"/>
      <c r="J1053" s="392"/>
      <c r="K1053" s="393"/>
      <c r="L1053" s="393"/>
      <c r="M1053" s="393"/>
      <c r="N1053" s="393"/>
      <c r="O1053" s="393"/>
      <c r="P1053" s="393"/>
      <c r="R1053" s="394"/>
      <c r="CN1053" s="392"/>
    </row>
    <row r="1054" spans="1:116" x14ac:dyDescent="0.35">
      <c r="A1054" s="174"/>
      <c r="E1054" s="8"/>
      <c r="G1054" s="175" t="s">
        <v>461</v>
      </c>
      <c r="H1054" s="174"/>
      <c r="I1054" s="176"/>
      <c r="J1054" s="176"/>
      <c r="K1054" s="197"/>
      <c r="L1054" s="197"/>
      <c r="M1054" s="197"/>
      <c r="N1054" s="197"/>
      <c r="O1054" s="197"/>
      <c r="P1054" s="197"/>
      <c r="R1054" s="198"/>
      <c r="S1054" s="199" t="str">
        <f t="shared" ref="S1054:AX1054" si="1204">S$20</f>
        <v>S$16</v>
      </c>
      <c r="T1054" s="199" t="str">
        <f t="shared" si="1204"/>
        <v>T$16</v>
      </c>
      <c r="U1054" s="199" t="str">
        <f t="shared" si="1204"/>
        <v>U$16</v>
      </c>
      <c r="V1054" s="199" t="str">
        <f t="shared" si="1204"/>
        <v>V$16</v>
      </c>
      <c r="W1054" s="199" t="str">
        <f t="shared" si="1204"/>
        <v>W$16</v>
      </c>
      <c r="X1054" s="199" t="str">
        <f t="shared" si="1204"/>
        <v>X$16</v>
      </c>
      <c r="Y1054" s="199" t="str">
        <f t="shared" si="1204"/>
        <v>Y$16</v>
      </c>
      <c r="Z1054" s="199" t="str">
        <f t="shared" si="1204"/>
        <v>Z$16</v>
      </c>
      <c r="AA1054" s="199" t="str">
        <f t="shared" si="1204"/>
        <v>AA$16</v>
      </c>
      <c r="AB1054" s="199" t="str">
        <f t="shared" si="1204"/>
        <v>AB$16</v>
      </c>
      <c r="AC1054" s="199" t="str">
        <f t="shared" si="1204"/>
        <v>AC$16</v>
      </c>
      <c r="AD1054" s="199" t="str">
        <f t="shared" si="1204"/>
        <v>AD$16</v>
      </c>
      <c r="AE1054" s="199" t="str">
        <f t="shared" si="1204"/>
        <v>AE$16</v>
      </c>
      <c r="AF1054" s="199" t="str">
        <f t="shared" si="1204"/>
        <v>AF$16</v>
      </c>
      <c r="AG1054" s="199" t="str">
        <f t="shared" si="1204"/>
        <v>AG$16</v>
      </c>
      <c r="AH1054" s="199" t="str">
        <f t="shared" si="1204"/>
        <v>AH$16</v>
      </c>
      <c r="AI1054" s="199" t="str">
        <f t="shared" si="1204"/>
        <v>AI$16</v>
      </c>
      <c r="AJ1054" s="199" t="str">
        <f t="shared" si="1204"/>
        <v>AJ$16</v>
      </c>
      <c r="AK1054" s="199" t="str">
        <f t="shared" si="1204"/>
        <v>AK$16</v>
      </c>
      <c r="AL1054" s="199" t="str">
        <f t="shared" si="1204"/>
        <v>AL$16</v>
      </c>
      <c r="AM1054" s="199" t="str">
        <f t="shared" si="1204"/>
        <v>AM$16</v>
      </c>
      <c r="AN1054" s="199" t="str">
        <f t="shared" si="1204"/>
        <v>AN$16</v>
      </c>
      <c r="AO1054" s="199" t="str">
        <f t="shared" si="1204"/>
        <v>AO$16</v>
      </c>
      <c r="AP1054" s="199" t="str">
        <f t="shared" si="1204"/>
        <v>AP$16</v>
      </c>
      <c r="AQ1054" s="199" t="str">
        <f t="shared" si="1204"/>
        <v>AQ$16</v>
      </c>
      <c r="AR1054" s="199" t="str">
        <f t="shared" si="1204"/>
        <v>AR$16</v>
      </c>
      <c r="AS1054" s="199" t="str">
        <f t="shared" si="1204"/>
        <v>AS$16</v>
      </c>
      <c r="AT1054" s="199" t="str">
        <f t="shared" si="1204"/>
        <v>AT$16</v>
      </c>
      <c r="AU1054" s="199" t="str">
        <f t="shared" si="1204"/>
        <v>AU$16</v>
      </c>
      <c r="AV1054" s="199" t="str">
        <f t="shared" si="1204"/>
        <v>AV$16</v>
      </c>
      <c r="AW1054" s="199" t="str">
        <f t="shared" si="1204"/>
        <v>AW$16</v>
      </c>
      <c r="AX1054" s="199" t="str">
        <f t="shared" si="1204"/>
        <v>AX$16</v>
      </c>
      <c r="AY1054" s="199" t="str">
        <f t="shared" ref="AY1054:CD1054" si="1205">AY$20</f>
        <v>AY$16</v>
      </c>
      <c r="AZ1054" s="199" t="str">
        <f t="shared" si="1205"/>
        <v>AZ$16</v>
      </c>
      <c r="BA1054" s="199" t="str">
        <f t="shared" si="1205"/>
        <v>BA$16</v>
      </c>
      <c r="BB1054" s="199" t="str">
        <f t="shared" si="1205"/>
        <v>BB$16</v>
      </c>
      <c r="BC1054" s="199" t="str">
        <f t="shared" si="1205"/>
        <v>BC$16</v>
      </c>
      <c r="BD1054" s="199" t="str">
        <f t="shared" si="1205"/>
        <v>BD$16</v>
      </c>
      <c r="BE1054" s="199" t="str">
        <f t="shared" si="1205"/>
        <v>BE$16</v>
      </c>
      <c r="BF1054" s="199" t="str">
        <f t="shared" si="1205"/>
        <v>BF$16</v>
      </c>
      <c r="BG1054" s="199" t="str">
        <f t="shared" si="1205"/>
        <v>BG$16</v>
      </c>
      <c r="BH1054" s="199" t="str">
        <f t="shared" si="1205"/>
        <v>BH$16</v>
      </c>
      <c r="BI1054" s="199" t="str">
        <f t="shared" si="1205"/>
        <v>BI$16</v>
      </c>
      <c r="BJ1054" s="199" t="str">
        <f t="shared" si="1205"/>
        <v>BJ$16</v>
      </c>
      <c r="BK1054" s="199" t="str">
        <f t="shared" si="1205"/>
        <v>BK$16</v>
      </c>
      <c r="BL1054" s="199" t="str">
        <f t="shared" si="1205"/>
        <v>BL$16</v>
      </c>
      <c r="BM1054" s="199" t="str">
        <f t="shared" si="1205"/>
        <v>BM$16</v>
      </c>
      <c r="BN1054" s="199" t="str">
        <f t="shared" si="1205"/>
        <v>BN$16</v>
      </c>
      <c r="BO1054" s="199" t="str">
        <f t="shared" si="1205"/>
        <v>BO$16</v>
      </c>
      <c r="BP1054" s="199" t="str">
        <f t="shared" si="1205"/>
        <v>BP$16</v>
      </c>
      <c r="BQ1054" s="199" t="str">
        <f t="shared" si="1205"/>
        <v>BQ$16</v>
      </c>
      <c r="BR1054" s="199" t="str">
        <f t="shared" si="1205"/>
        <v>BR$16</v>
      </c>
      <c r="BS1054" s="199" t="str">
        <f t="shared" si="1205"/>
        <v>BS$16</v>
      </c>
      <c r="BT1054" s="199" t="str">
        <f t="shared" si="1205"/>
        <v>BT$16</v>
      </c>
      <c r="BU1054" s="199" t="str">
        <f t="shared" si="1205"/>
        <v>BU$16</v>
      </c>
      <c r="BV1054" s="199" t="str">
        <f t="shared" si="1205"/>
        <v>BV$16</v>
      </c>
      <c r="BW1054" s="199" t="str">
        <f t="shared" si="1205"/>
        <v>BW$16</v>
      </c>
      <c r="BX1054" s="199" t="str">
        <f t="shared" si="1205"/>
        <v>BX$16</v>
      </c>
      <c r="BY1054" s="199" t="str">
        <f t="shared" si="1205"/>
        <v>BY$16</v>
      </c>
      <c r="BZ1054" s="199" t="str">
        <f t="shared" si="1205"/>
        <v>BZ$16</v>
      </c>
      <c r="CA1054" s="199" t="str">
        <f t="shared" si="1205"/>
        <v>CA$16</v>
      </c>
      <c r="CB1054" s="199" t="str">
        <f t="shared" si="1205"/>
        <v>CB$16</v>
      </c>
      <c r="CC1054" s="199" t="str">
        <f t="shared" si="1205"/>
        <v>CC$16</v>
      </c>
      <c r="CD1054" s="199" t="str">
        <f t="shared" si="1205"/>
        <v>CD$16</v>
      </c>
      <c r="CE1054" s="199" t="str">
        <f t="shared" ref="CE1054:CL1054" si="1206">CE$20</f>
        <v>CE$16</v>
      </c>
      <c r="CF1054" s="199" t="str">
        <f t="shared" si="1206"/>
        <v>CF$16</v>
      </c>
      <c r="CG1054" s="199" t="str">
        <f t="shared" si="1206"/>
        <v>CG$16</v>
      </c>
      <c r="CH1054" s="199" t="str">
        <f t="shared" si="1206"/>
        <v>CH$16</v>
      </c>
      <c r="CI1054" s="199" t="str">
        <f t="shared" si="1206"/>
        <v>CI$16</v>
      </c>
      <c r="CJ1054" s="199" t="str">
        <f t="shared" si="1206"/>
        <v>CJ$16</v>
      </c>
      <c r="CK1054" s="199" t="str">
        <f t="shared" si="1206"/>
        <v>CK$16</v>
      </c>
      <c r="CL1054" s="199" t="str">
        <f t="shared" si="1206"/>
        <v>CL$16</v>
      </c>
      <c r="CN1054" s="176"/>
      <c r="CO1054" s="199" t="str">
        <f t="shared" ref="CO1054:DL1054" si="1207">CO$20</f>
        <v>CO$16</v>
      </c>
      <c r="CP1054" s="199" t="str">
        <f t="shared" si="1207"/>
        <v>CP$16</v>
      </c>
      <c r="CQ1054" s="199" t="str">
        <f t="shared" si="1207"/>
        <v>CQ$16</v>
      </c>
      <c r="CR1054" s="199" t="str">
        <f t="shared" si="1207"/>
        <v>CR$16</v>
      </c>
      <c r="CS1054" s="199" t="str">
        <f t="shared" si="1207"/>
        <v>CS$16</v>
      </c>
      <c r="CT1054" s="199" t="str">
        <f t="shared" si="1207"/>
        <v>CT$16</v>
      </c>
      <c r="CU1054" s="199" t="str">
        <f t="shared" si="1207"/>
        <v>CU$16</v>
      </c>
      <c r="CV1054" s="199" t="str">
        <f t="shared" si="1207"/>
        <v>CV$16</v>
      </c>
      <c r="CW1054" s="199" t="str">
        <f t="shared" si="1207"/>
        <v>CW$16</v>
      </c>
      <c r="CX1054" s="199" t="str">
        <f t="shared" si="1207"/>
        <v>CX$16</v>
      </c>
      <c r="CY1054" s="199" t="str">
        <f t="shared" si="1207"/>
        <v>CY$16</v>
      </c>
      <c r="CZ1054" s="199" t="str">
        <f t="shared" si="1207"/>
        <v>CZ$16</v>
      </c>
      <c r="DA1054" s="199" t="str">
        <f t="shared" si="1207"/>
        <v>DA$16</v>
      </c>
      <c r="DB1054" s="199" t="str">
        <f t="shared" si="1207"/>
        <v>DB$16</v>
      </c>
      <c r="DC1054" s="199" t="str">
        <f t="shared" si="1207"/>
        <v>DC$16</v>
      </c>
      <c r="DD1054" s="199" t="str">
        <f t="shared" si="1207"/>
        <v>DD$16</v>
      </c>
      <c r="DE1054" s="199" t="str">
        <f t="shared" si="1207"/>
        <v>DE$16</v>
      </c>
      <c r="DF1054" s="199" t="str">
        <f t="shared" si="1207"/>
        <v>DF$16</v>
      </c>
      <c r="DG1054" s="199" t="str">
        <f t="shared" si="1207"/>
        <v>DG$16</v>
      </c>
      <c r="DH1054" s="199" t="str">
        <f t="shared" si="1207"/>
        <v>DH$16</v>
      </c>
      <c r="DI1054" s="199" t="str">
        <f t="shared" si="1207"/>
        <v>DI$16</v>
      </c>
      <c r="DJ1054" s="199" t="str">
        <f t="shared" si="1207"/>
        <v>DJ$16</v>
      </c>
      <c r="DK1054" s="199" t="str">
        <f t="shared" si="1207"/>
        <v>DK$16</v>
      </c>
      <c r="DL1054" s="199" t="str">
        <f t="shared" si="1207"/>
        <v>DL$16</v>
      </c>
    </row>
    <row r="1055" spans="1:116" x14ac:dyDescent="0.35">
      <c r="A1055" s="174"/>
      <c r="E1055" s="8"/>
      <c r="G1055" s="175" t="s">
        <v>462</v>
      </c>
      <c r="H1055" s="200"/>
      <c r="I1055" s="201"/>
      <c r="J1055" s="201"/>
      <c r="K1055" s="202"/>
      <c r="L1055" s="202"/>
      <c r="M1055" s="202"/>
      <c r="N1055" s="202"/>
      <c r="O1055" s="202"/>
      <c r="P1055" s="202"/>
      <c r="R1055" s="202"/>
      <c r="S1055" s="199" t="str">
        <f t="shared" ref="S1055:AX1055" si="1208">S$21</f>
        <v>S$17</v>
      </c>
      <c r="T1055" s="199" t="str">
        <f t="shared" si="1208"/>
        <v>T$17</v>
      </c>
      <c r="U1055" s="199" t="str">
        <f t="shared" si="1208"/>
        <v>U$17</v>
      </c>
      <c r="V1055" s="199" t="str">
        <f t="shared" si="1208"/>
        <v>V$17</v>
      </c>
      <c r="W1055" s="199" t="str">
        <f t="shared" si="1208"/>
        <v>W$17</v>
      </c>
      <c r="X1055" s="199" t="str">
        <f t="shared" si="1208"/>
        <v>X$17</v>
      </c>
      <c r="Y1055" s="199" t="str">
        <f t="shared" si="1208"/>
        <v>Y$17</v>
      </c>
      <c r="Z1055" s="199" t="str">
        <f t="shared" si="1208"/>
        <v>Z$17</v>
      </c>
      <c r="AA1055" s="199" t="str">
        <f t="shared" si="1208"/>
        <v>AA$17</v>
      </c>
      <c r="AB1055" s="199" t="str">
        <f t="shared" si="1208"/>
        <v>AB$17</v>
      </c>
      <c r="AC1055" s="199" t="str">
        <f t="shared" si="1208"/>
        <v>AC$17</v>
      </c>
      <c r="AD1055" s="199" t="str">
        <f t="shared" si="1208"/>
        <v>AD$17</v>
      </c>
      <c r="AE1055" s="199" t="str">
        <f t="shared" si="1208"/>
        <v>AE$17</v>
      </c>
      <c r="AF1055" s="199" t="str">
        <f t="shared" si="1208"/>
        <v>AF$17</v>
      </c>
      <c r="AG1055" s="199" t="str">
        <f t="shared" si="1208"/>
        <v>AG$17</v>
      </c>
      <c r="AH1055" s="199" t="str">
        <f t="shared" si="1208"/>
        <v>AH$17</v>
      </c>
      <c r="AI1055" s="199" t="str">
        <f t="shared" si="1208"/>
        <v>AI$17</v>
      </c>
      <c r="AJ1055" s="199" t="str">
        <f t="shared" si="1208"/>
        <v>AJ$17</v>
      </c>
      <c r="AK1055" s="199" t="str">
        <f t="shared" si="1208"/>
        <v>AK$17</v>
      </c>
      <c r="AL1055" s="199" t="str">
        <f t="shared" si="1208"/>
        <v>AL$17</v>
      </c>
      <c r="AM1055" s="199" t="str">
        <f t="shared" si="1208"/>
        <v>AM$17</v>
      </c>
      <c r="AN1055" s="199" t="str">
        <f t="shared" si="1208"/>
        <v>AN$17</v>
      </c>
      <c r="AO1055" s="199" t="str">
        <f t="shared" si="1208"/>
        <v>AO$17</v>
      </c>
      <c r="AP1055" s="199" t="str">
        <f t="shared" si="1208"/>
        <v>AP$17</v>
      </c>
      <c r="AQ1055" s="199" t="str">
        <f t="shared" si="1208"/>
        <v>AQ$17</v>
      </c>
      <c r="AR1055" s="199" t="str">
        <f t="shared" si="1208"/>
        <v>AR$17</v>
      </c>
      <c r="AS1055" s="199" t="str">
        <f t="shared" si="1208"/>
        <v>AS$17</v>
      </c>
      <c r="AT1055" s="199" t="str">
        <f t="shared" si="1208"/>
        <v>AT$17</v>
      </c>
      <c r="AU1055" s="199" t="str">
        <f t="shared" si="1208"/>
        <v>AU$17</v>
      </c>
      <c r="AV1055" s="199" t="str">
        <f t="shared" si="1208"/>
        <v>AV$17</v>
      </c>
      <c r="AW1055" s="199" t="str">
        <f t="shared" si="1208"/>
        <v>AW$17</v>
      </c>
      <c r="AX1055" s="199" t="str">
        <f t="shared" si="1208"/>
        <v>AX$17</v>
      </c>
      <c r="AY1055" s="199" t="str">
        <f t="shared" ref="AY1055:CD1055" si="1209">AY$21</f>
        <v>AY$17</v>
      </c>
      <c r="AZ1055" s="199" t="str">
        <f t="shared" si="1209"/>
        <v>AZ$17</v>
      </c>
      <c r="BA1055" s="199" t="str">
        <f t="shared" si="1209"/>
        <v>BA$17</v>
      </c>
      <c r="BB1055" s="199" t="str">
        <f t="shared" si="1209"/>
        <v>BB$17</v>
      </c>
      <c r="BC1055" s="199" t="str">
        <f t="shared" si="1209"/>
        <v>BC$17</v>
      </c>
      <c r="BD1055" s="199" t="str">
        <f t="shared" si="1209"/>
        <v>BD$17</v>
      </c>
      <c r="BE1055" s="199" t="str">
        <f t="shared" si="1209"/>
        <v>BE$17</v>
      </c>
      <c r="BF1055" s="199" t="str">
        <f t="shared" si="1209"/>
        <v>BF$17</v>
      </c>
      <c r="BG1055" s="199" t="str">
        <f t="shared" si="1209"/>
        <v>BG$17</v>
      </c>
      <c r="BH1055" s="199" t="str">
        <f t="shared" si="1209"/>
        <v>BH$17</v>
      </c>
      <c r="BI1055" s="199" t="str">
        <f t="shared" si="1209"/>
        <v>BI$17</v>
      </c>
      <c r="BJ1055" s="199" t="str">
        <f t="shared" si="1209"/>
        <v>BJ$17</v>
      </c>
      <c r="BK1055" s="199" t="str">
        <f t="shared" si="1209"/>
        <v>BK$17</v>
      </c>
      <c r="BL1055" s="199" t="str">
        <f t="shared" si="1209"/>
        <v>BL$17</v>
      </c>
      <c r="BM1055" s="199" t="str">
        <f t="shared" si="1209"/>
        <v>BM$17</v>
      </c>
      <c r="BN1055" s="199" t="str">
        <f t="shared" si="1209"/>
        <v>BN$17</v>
      </c>
      <c r="BO1055" s="199" t="str">
        <f t="shared" si="1209"/>
        <v>BO$17</v>
      </c>
      <c r="BP1055" s="199" t="str">
        <f t="shared" si="1209"/>
        <v>BP$17</v>
      </c>
      <c r="BQ1055" s="199" t="str">
        <f t="shared" si="1209"/>
        <v>BQ$17</v>
      </c>
      <c r="BR1055" s="199" t="str">
        <f t="shared" si="1209"/>
        <v>BR$17</v>
      </c>
      <c r="BS1055" s="199" t="str">
        <f t="shared" si="1209"/>
        <v>BS$17</v>
      </c>
      <c r="BT1055" s="199" t="str">
        <f t="shared" si="1209"/>
        <v>BT$17</v>
      </c>
      <c r="BU1055" s="199" t="str">
        <f t="shared" si="1209"/>
        <v>BU$17</v>
      </c>
      <c r="BV1055" s="199" t="str">
        <f t="shared" si="1209"/>
        <v>BV$17</v>
      </c>
      <c r="BW1055" s="199" t="str">
        <f t="shared" si="1209"/>
        <v>BW$17</v>
      </c>
      <c r="BX1055" s="199" t="str">
        <f t="shared" si="1209"/>
        <v>BX$17</v>
      </c>
      <c r="BY1055" s="199" t="str">
        <f t="shared" si="1209"/>
        <v>BY$17</v>
      </c>
      <c r="BZ1055" s="199" t="str">
        <f t="shared" si="1209"/>
        <v>BZ$17</v>
      </c>
      <c r="CA1055" s="199" t="str">
        <f t="shared" si="1209"/>
        <v>CA$17</v>
      </c>
      <c r="CB1055" s="199" t="str">
        <f t="shared" si="1209"/>
        <v>CB$17</v>
      </c>
      <c r="CC1055" s="199" t="str">
        <f t="shared" si="1209"/>
        <v>CC$17</v>
      </c>
      <c r="CD1055" s="199" t="str">
        <f t="shared" si="1209"/>
        <v>CD$17</v>
      </c>
      <c r="CE1055" s="199" t="str">
        <f t="shared" ref="CE1055:CL1055" si="1210">CE$21</f>
        <v>CE$17</v>
      </c>
      <c r="CF1055" s="199" t="str">
        <f t="shared" si="1210"/>
        <v>CF$17</v>
      </c>
      <c r="CG1055" s="199" t="str">
        <f t="shared" si="1210"/>
        <v>CG$17</v>
      </c>
      <c r="CH1055" s="199" t="str">
        <f t="shared" si="1210"/>
        <v>CH$17</v>
      </c>
      <c r="CI1055" s="199" t="str">
        <f t="shared" si="1210"/>
        <v>CI$17</v>
      </c>
      <c r="CJ1055" s="199" t="str">
        <f t="shared" si="1210"/>
        <v>CJ$17</v>
      </c>
      <c r="CK1055" s="199" t="str">
        <f t="shared" si="1210"/>
        <v>CK$17</v>
      </c>
      <c r="CL1055" s="199" t="str">
        <f t="shared" si="1210"/>
        <v>CL$17</v>
      </c>
      <c r="CN1055" s="201"/>
      <c r="CO1055" s="199" t="str">
        <f t="shared" ref="CO1055:DL1055" si="1211">CO$21</f>
        <v>CO$17</v>
      </c>
      <c r="CP1055" s="199" t="str">
        <f t="shared" si="1211"/>
        <v>CP$17</v>
      </c>
      <c r="CQ1055" s="199" t="str">
        <f t="shared" si="1211"/>
        <v>CQ$17</v>
      </c>
      <c r="CR1055" s="199" t="str">
        <f t="shared" si="1211"/>
        <v>CR$17</v>
      </c>
      <c r="CS1055" s="199" t="str">
        <f t="shared" si="1211"/>
        <v>CS$17</v>
      </c>
      <c r="CT1055" s="199" t="str">
        <f t="shared" si="1211"/>
        <v>CT$17</v>
      </c>
      <c r="CU1055" s="199" t="str">
        <f t="shared" si="1211"/>
        <v>CU$17</v>
      </c>
      <c r="CV1055" s="199" t="str">
        <f t="shared" si="1211"/>
        <v>CV$17</v>
      </c>
      <c r="CW1055" s="199" t="str">
        <f t="shared" si="1211"/>
        <v>CW$17</v>
      </c>
      <c r="CX1055" s="199" t="str">
        <f t="shared" si="1211"/>
        <v>CX$17</v>
      </c>
      <c r="CY1055" s="199" t="str">
        <f t="shared" si="1211"/>
        <v>CY$17</v>
      </c>
      <c r="CZ1055" s="199" t="str">
        <f t="shared" si="1211"/>
        <v>CZ$17</v>
      </c>
      <c r="DA1055" s="199" t="str">
        <f t="shared" si="1211"/>
        <v>DA$17</v>
      </c>
      <c r="DB1055" s="199" t="str">
        <f t="shared" si="1211"/>
        <v>DB$17</v>
      </c>
      <c r="DC1055" s="199" t="str">
        <f t="shared" si="1211"/>
        <v>DC$17</v>
      </c>
      <c r="DD1055" s="199" t="str">
        <f t="shared" si="1211"/>
        <v>DD$17</v>
      </c>
      <c r="DE1055" s="199" t="str">
        <f t="shared" si="1211"/>
        <v>DE$17</v>
      </c>
      <c r="DF1055" s="199" t="str">
        <f t="shared" si="1211"/>
        <v>DF$17</v>
      </c>
      <c r="DG1055" s="199" t="str">
        <f t="shared" si="1211"/>
        <v>DG$17</v>
      </c>
      <c r="DH1055" s="199" t="str">
        <f t="shared" si="1211"/>
        <v>DH$17</v>
      </c>
      <c r="DI1055" s="199" t="str">
        <f t="shared" si="1211"/>
        <v>DI$17</v>
      </c>
      <c r="DJ1055" s="199" t="str">
        <f t="shared" si="1211"/>
        <v>DJ$17</v>
      </c>
      <c r="DK1055" s="199" t="str">
        <f t="shared" si="1211"/>
        <v>DK$17</v>
      </c>
      <c r="DL1055" s="199" t="str">
        <f t="shared" si="1211"/>
        <v>DL$17</v>
      </c>
    </row>
    <row r="1056" spans="1:116" x14ac:dyDescent="0.35">
      <c r="A1056" s="174"/>
      <c r="E1056" s="8"/>
      <c r="G1056" s="175" t="s">
        <v>491</v>
      </c>
      <c r="H1056" s="200"/>
      <c r="I1056" s="201"/>
      <c r="J1056" s="201"/>
      <c r="K1056" s="202"/>
      <c r="L1056" s="202"/>
      <c r="M1056" s="202"/>
      <c r="N1056" s="202"/>
      <c r="O1056" s="202"/>
      <c r="P1056" s="202"/>
      <c r="R1056" s="202"/>
      <c r="S1056" s="190"/>
      <c r="T1056" s="190"/>
      <c r="U1056" s="190"/>
      <c r="V1056" s="190"/>
      <c r="W1056" s="190"/>
      <c r="X1056" s="190"/>
      <c r="Y1056" s="190"/>
      <c r="Z1056" s="190"/>
      <c r="AA1056" s="190"/>
      <c r="AB1056" s="190"/>
      <c r="AC1056" s="190"/>
      <c r="AD1056" s="190"/>
      <c r="AE1056" s="190"/>
      <c r="AF1056" s="190"/>
      <c r="AG1056" s="190"/>
      <c r="AH1056" s="190"/>
      <c r="AI1056" s="190"/>
      <c r="AJ1056" s="190"/>
      <c r="AK1056" s="190"/>
      <c r="AL1056" s="190"/>
      <c r="AM1056" s="190"/>
      <c r="AN1056" s="190"/>
      <c r="AO1056" s="190"/>
      <c r="AP1056" s="190"/>
      <c r="AQ1056" s="190"/>
      <c r="AR1056" s="190"/>
      <c r="AS1056" s="190"/>
      <c r="AT1056" s="190"/>
      <c r="AU1056" s="190"/>
      <c r="AV1056" s="190"/>
      <c r="AW1056" s="190"/>
      <c r="AX1056" s="190"/>
      <c r="AY1056" s="190"/>
      <c r="AZ1056" s="190"/>
      <c r="BA1056" s="190"/>
      <c r="BB1056" s="190"/>
      <c r="BC1056" s="190"/>
      <c r="BD1056" s="190"/>
      <c r="BE1056" s="190"/>
      <c r="BF1056" s="190"/>
      <c r="BG1056" s="190"/>
      <c r="BH1056" s="190"/>
      <c r="BI1056" s="190"/>
      <c r="BJ1056" s="190"/>
      <c r="BK1056" s="190"/>
      <c r="BL1056" s="190"/>
      <c r="BM1056" s="190"/>
      <c r="BN1056" s="190"/>
      <c r="BO1056" s="190"/>
      <c r="BP1056" s="190"/>
      <c r="BQ1056" s="190"/>
      <c r="BR1056" s="190"/>
      <c r="BS1056" s="190"/>
      <c r="BT1056" s="190"/>
      <c r="BU1056" s="190"/>
      <c r="BV1056" s="190"/>
      <c r="BW1056" s="190"/>
      <c r="BX1056" s="190"/>
      <c r="BY1056" s="190"/>
      <c r="BZ1056" s="190"/>
      <c r="CA1056" s="190"/>
      <c r="CB1056" s="190"/>
      <c r="CC1056" s="190"/>
      <c r="CD1056" s="190"/>
      <c r="CE1056" s="190"/>
      <c r="CF1056" s="190"/>
      <c r="CG1056" s="190"/>
      <c r="CH1056" s="190"/>
      <c r="CI1056" s="190"/>
      <c r="CJ1056" s="190"/>
      <c r="CK1056" s="190"/>
      <c r="CL1056" s="190"/>
      <c r="CN1056" s="201"/>
      <c r="CO1056" s="190"/>
      <c r="CP1056" s="190"/>
      <c r="CQ1056" s="190"/>
      <c r="CR1056" s="190"/>
      <c r="CS1056" s="190"/>
      <c r="CT1056" s="190"/>
      <c r="CU1056" s="190"/>
      <c r="CV1056" s="190"/>
      <c r="CW1056" s="190"/>
      <c r="CX1056" s="190"/>
      <c r="CY1056" s="190"/>
      <c r="CZ1056" s="190"/>
      <c r="DA1056" s="190"/>
      <c r="DB1056" s="190"/>
      <c r="DC1056" s="190"/>
      <c r="DD1056" s="190"/>
      <c r="DE1056" s="190"/>
      <c r="DF1056" s="190"/>
      <c r="DG1056" s="190"/>
      <c r="DH1056" s="190"/>
      <c r="DI1056" s="190"/>
      <c r="DJ1056" s="190"/>
      <c r="DK1056" s="190"/>
      <c r="DL1056" s="190"/>
    </row>
    <row r="1057" spans="1:116" x14ac:dyDescent="0.35">
      <c r="A1057" s="174"/>
      <c r="E1057" s="8"/>
      <c r="G1057" s="175" t="s">
        <v>505</v>
      </c>
      <c r="H1057" s="200"/>
      <c r="I1057" s="201"/>
      <c r="J1057" s="201"/>
      <c r="K1057" s="202"/>
      <c r="L1057" s="202"/>
      <c r="M1057" s="202"/>
      <c r="N1057" s="202"/>
      <c r="O1057" s="202"/>
      <c r="P1057" s="202"/>
      <c r="R1057" s="202"/>
      <c r="S1057" s="190"/>
      <c r="T1057" s="190"/>
      <c r="U1057" s="190"/>
      <c r="V1057" s="190"/>
      <c r="W1057" s="190"/>
      <c r="X1057" s="190"/>
      <c r="Y1057" s="190"/>
      <c r="Z1057" s="190"/>
      <c r="AA1057" s="190"/>
      <c r="AB1057" s="190"/>
      <c r="AC1057" s="190"/>
      <c r="AD1057" s="190"/>
      <c r="AE1057" s="190"/>
      <c r="AF1057" s="190"/>
      <c r="AG1057" s="190"/>
      <c r="AH1057" s="190"/>
      <c r="AI1057" s="190"/>
      <c r="AJ1057" s="190"/>
      <c r="AK1057" s="190"/>
      <c r="AL1057" s="190"/>
      <c r="AM1057" s="190"/>
      <c r="AN1057" s="190"/>
      <c r="AO1057" s="190"/>
      <c r="AP1057" s="190"/>
      <c r="AQ1057" s="190"/>
      <c r="AR1057" s="190"/>
      <c r="AS1057" s="190"/>
      <c r="AT1057" s="190"/>
      <c r="AU1057" s="190"/>
      <c r="AV1057" s="190"/>
      <c r="AW1057" s="190"/>
      <c r="AX1057" s="190"/>
      <c r="AY1057" s="190"/>
      <c r="AZ1057" s="190"/>
      <c r="BA1057" s="190"/>
      <c r="BB1057" s="190"/>
      <c r="BC1057" s="190"/>
      <c r="BD1057" s="190"/>
      <c r="BE1057" s="190"/>
      <c r="BF1057" s="190"/>
      <c r="BG1057" s="190"/>
      <c r="BH1057" s="190"/>
      <c r="BI1057" s="190"/>
      <c r="BJ1057" s="190"/>
      <c r="BK1057" s="190"/>
      <c r="BL1057" s="190"/>
      <c r="BM1057" s="190"/>
      <c r="BN1057" s="190"/>
      <c r="BO1057" s="190"/>
      <c r="BP1057" s="190"/>
      <c r="BQ1057" s="190"/>
      <c r="BR1057" s="190"/>
      <c r="BS1057" s="190"/>
      <c r="BT1057" s="190"/>
      <c r="BU1057" s="190"/>
      <c r="BV1057" s="190"/>
      <c r="BW1057" s="190"/>
      <c r="BX1057" s="190"/>
      <c r="BY1057" s="190"/>
      <c r="BZ1057" s="190"/>
      <c r="CA1057" s="190"/>
      <c r="CB1057" s="190"/>
      <c r="CC1057" s="190"/>
      <c r="CD1057" s="190"/>
      <c r="CE1057" s="190"/>
      <c r="CF1057" s="190"/>
      <c r="CG1057" s="190"/>
      <c r="CH1057" s="190"/>
      <c r="CI1057" s="190"/>
      <c r="CJ1057" s="190"/>
      <c r="CK1057" s="190"/>
      <c r="CL1057" s="190"/>
      <c r="CN1057" s="201"/>
      <c r="CO1057" s="190"/>
      <c r="CP1057" s="190"/>
      <c r="CQ1057" s="190"/>
      <c r="CR1057" s="190"/>
      <c r="CS1057" s="190"/>
      <c r="CT1057" s="190"/>
      <c r="CU1057" s="190"/>
      <c r="CV1057" s="190"/>
      <c r="CW1057" s="190"/>
      <c r="CX1057" s="190"/>
      <c r="CY1057" s="190"/>
      <c r="CZ1057" s="190"/>
      <c r="DA1057" s="190"/>
      <c r="DB1057" s="190"/>
      <c r="DC1057" s="190"/>
      <c r="DD1057" s="190"/>
      <c r="DE1057" s="190"/>
      <c r="DF1057" s="190"/>
      <c r="DG1057" s="190"/>
      <c r="DH1057" s="190"/>
      <c r="DI1057" s="190"/>
      <c r="DJ1057" s="190"/>
      <c r="DK1057" s="190"/>
      <c r="DL1057" s="190"/>
    </row>
    <row r="1058" spans="1:116" x14ac:dyDescent="0.35">
      <c r="A1058" s="31" t="s">
        <v>218</v>
      </c>
      <c r="B1058" s="31" t="s">
        <v>81</v>
      </c>
      <c r="C1058" s="31"/>
      <c r="D1058" t="s">
        <v>158</v>
      </c>
      <c r="E1058" s="8" t="str">
        <f t="shared" ref="E1058:E1072" si="1212">ROW()&amp;" "&amp;D1058</f>
        <v>1058 DCSCAC-S</v>
      </c>
      <c r="F1058" t="s">
        <v>431</v>
      </c>
      <c r="G1058" s="175" t="s">
        <v>463</v>
      </c>
      <c r="H1058" s="200"/>
      <c r="I1058" s="201"/>
      <c r="J1058" s="201"/>
      <c r="K1058" s="202"/>
      <c r="L1058" s="202"/>
      <c r="M1058" s="202"/>
      <c r="N1058" s="202"/>
      <c r="O1058" s="202"/>
      <c r="P1058" s="202"/>
      <c r="R1058" s="202"/>
      <c r="S1058" s="190" t="str">
        <f t="shared" ref="S1058:AX1058" si="1213">S$22</f>
        <v>S$18</v>
      </c>
      <c r="T1058" s="190" t="str">
        <f t="shared" si="1213"/>
        <v>T$18</v>
      </c>
      <c r="U1058" s="190" t="str">
        <f t="shared" si="1213"/>
        <v>U$18</v>
      </c>
      <c r="V1058" s="190" t="str">
        <f t="shared" si="1213"/>
        <v>V$18</v>
      </c>
      <c r="W1058" s="190" t="str">
        <f t="shared" si="1213"/>
        <v>W$18</v>
      </c>
      <c r="X1058" s="190" t="str">
        <f t="shared" si="1213"/>
        <v>X$18</v>
      </c>
      <c r="Y1058" s="190" t="str">
        <f t="shared" si="1213"/>
        <v>Y$18</v>
      </c>
      <c r="Z1058" s="190" t="str">
        <f t="shared" si="1213"/>
        <v>Z$18</v>
      </c>
      <c r="AA1058" s="190" t="str">
        <f t="shared" si="1213"/>
        <v>AA$18</v>
      </c>
      <c r="AB1058" s="190" t="str">
        <f t="shared" si="1213"/>
        <v>AB$18</v>
      </c>
      <c r="AC1058" s="190" t="str">
        <f t="shared" si="1213"/>
        <v>AC$18</v>
      </c>
      <c r="AD1058" s="190" t="str">
        <f t="shared" si="1213"/>
        <v>AD$18</v>
      </c>
      <c r="AE1058" s="190" t="str">
        <f t="shared" si="1213"/>
        <v>AE$18</v>
      </c>
      <c r="AF1058" s="190" t="str">
        <f t="shared" si="1213"/>
        <v>AF$18</v>
      </c>
      <c r="AG1058" s="190" t="str">
        <f t="shared" si="1213"/>
        <v>AG$18</v>
      </c>
      <c r="AH1058" s="190" t="str">
        <f t="shared" si="1213"/>
        <v>AH$18</v>
      </c>
      <c r="AI1058" s="190" t="str">
        <f t="shared" si="1213"/>
        <v>AI$18</v>
      </c>
      <c r="AJ1058" s="190" t="str">
        <f t="shared" si="1213"/>
        <v>AJ$18</v>
      </c>
      <c r="AK1058" s="190" t="str">
        <f t="shared" si="1213"/>
        <v>AK$18</v>
      </c>
      <c r="AL1058" s="190" t="str">
        <f t="shared" si="1213"/>
        <v>AL$18</v>
      </c>
      <c r="AM1058" s="190" t="str">
        <f t="shared" si="1213"/>
        <v>AM$18</v>
      </c>
      <c r="AN1058" s="190" t="str">
        <f t="shared" si="1213"/>
        <v>AN$18</v>
      </c>
      <c r="AO1058" s="190" t="str">
        <f t="shared" si="1213"/>
        <v>AO$18</v>
      </c>
      <c r="AP1058" s="190" t="str">
        <f t="shared" si="1213"/>
        <v>AP$18</v>
      </c>
      <c r="AQ1058" s="190" t="str">
        <f t="shared" si="1213"/>
        <v>AQ$18</v>
      </c>
      <c r="AR1058" s="190" t="str">
        <f t="shared" si="1213"/>
        <v>AR$18</v>
      </c>
      <c r="AS1058" s="190" t="str">
        <f t="shared" si="1213"/>
        <v>AS$18</v>
      </c>
      <c r="AT1058" s="190" t="str">
        <f t="shared" si="1213"/>
        <v>AT$18</v>
      </c>
      <c r="AU1058" s="190" t="str">
        <f t="shared" si="1213"/>
        <v>AU$18</v>
      </c>
      <c r="AV1058" s="190" t="str">
        <f t="shared" si="1213"/>
        <v>AV$18</v>
      </c>
      <c r="AW1058" s="190" t="str">
        <f t="shared" si="1213"/>
        <v>AW$18</v>
      </c>
      <c r="AX1058" s="190" t="str">
        <f t="shared" si="1213"/>
        <v>AX$18</v>
      </c>
      <c r="AY1058" s="190" t="str">
        <f t="shared" ref="AY1058:CD1058" si="1214">AY$22</f>
        <v>AY$18</v>
      </c>
      <c r="AZ1058" s="190" t="str">
        <f t="shared" si="1214"/>
        <v>AZ$18</v>
      </c>
      <c r="BA1058" s="190" t="str">
        <f t="shared" si="1214"/>
        <v>BA$18</v>
      </c>
      <c r="BB1058" s="190" t="str">
        <f t="shared" si="1214"/>
        <v>BB$18</v>
      </c>
      <c r="BC1058" s="190" t="str">
        <f t="shared" si="1214"/>
        <v>BC$18</v>
      </c>
      <c r="BD1058" s="190" t="str">
        <f t="shared" si="1214"/>
        <v>BD$18</v>
      </c>
      <c r="BE1058" s="190" t="str">
        <f t="shared" si="1214"/>
        <v>BE$18</v>
      </c>
      <c r="BF1058" s="190" t="str">
        <f t="shared" si="1214"/>
        <v>BF$18</v>
      </c>
      <c r="BG1058" s="190" t="str">
        <f t="shared" si="1214"/>
        <v>BG$18</v>
      </c>
      <c r="BH1058" s="190" t="str">
        <f t="shared" si="1214"/>
        <v>BH$18</v>
      </c>
      <c r="BI1058" s="190" t="str">
        <f t="shared" si="1214"/>
        <v>BI$18</v>
      </c>
      <c r="BJ1058" s="190" t="str">
        <f t="shared" si="1214"/>
        <v>BJ$18</v>
      </c>
      <c r="BK1058" s="190" t="str">
        <f t="shared" si="1214"/>
        <v>BK$18</v>
      </c>
      <c r="BL1058" s="190" t="str">
        <f t="shared" si="1214"/>
        <v>BL$18</v>
      </c>
      <c r="BM1058" s="190" t="str">
        <f t="shared" si="1214"/>
        <v>BM$18</v>
      </c>
      <c r="BN1058" s="190" t="str">
        <f t="shared" si="1214"/>
        <v>BN$18</v>
      </c>
      <c r="BO1058" s="190" t="str">
        <f t="shared" si="1214"/>
        <v>BO$18</v>
      </c>
      <c r="BP1058" s="190" t="str">
        <f t="shared" si="1214"/>
        <v>BP$18</v>
      </c>
      <c r="BQ1058" s="190" t="str">
        <f t="shared" si="1214"/>
        <v>BQ$18</v>
      </c>
      <c r="BR1058" s="190" t="str">
        <f t="shared" si="1214"/>
        <v>BR$18</v>
      </c>
      <c r="BS1058" s="190" t="str">
        <f t="shared" si="1214"/>
        <v>BS$18</v>
      </c>
      <c r="BT1058" s="190" t="str">
        <f t="shared" si="1214"/>
        <v>BT$18</v>
      </c>
      <c r="BU1058" s="190" t="str">
        <f t="shared" si="1214"/>
        <v>BU$18</v>
      </c>
      <c r="BV1058" s="190" t="str">
        <f t="shared" si="1214"/>
        <v>BV$18</v>
      </c>
      <c r="BW1058" s="190" t="str">
        <f t="shared" si="1214"/>
        <v>BW$18</v>
      </c>
      <c r="BX1058" s="190" t="str">
        <f t="shared" si="1214"/>
        <v>BX$18</v>
      </c>
      <c r="BY1058" s="190" t="str">
        <f t="shared" si="1214"/>
        <v>BY$18</v>
      </c>
      <c r="BZ1058" s="190" t="str">
        <f t="shared" si="1214"/>
        <v>BZ$18</v>
      </c>
      <c r="CA1058" s="190" t="str">
        <f t="shared" si="1214"/>
        <v>CA$18</v>
      </c>
      <c r="CB1058" s="190" t="str">
        <f t="shared" si="1214"/>
        <v>CB$18</v>
      </c>
      <c r="CC1058" s="190" t="str">
        <f t="shared" si="1214"/>
        <v>CC$18</v>
      </c>
      <c r="CD1058" s="190" t="str">
        <f t="shared" si="1214"/>
        <v>CD$18</v>
      </c>
      <c r="CE1058" s="190" t="str">
        <f t="shared" ref="CE1058:CL1058" si="1215">CE$22</f>
        <v>CE$18</v>
      </c>
      <c r="CF1058" s="190" t="str">
        <f t="shared" si="1215"/>
        <v>CF$18</v>
      </c>
      <c r="CG1058" s="190" t="str">
        <f t="shared" si="1215"/>
        <v>CG$18</v>
      </c>
      <c r="CH1058" s="190" t="str">
        <f t="shared" si="1215"/>
        <v>CH$18</v>
      </c>
      <c r="CI1058" s="190" t="str">
        <f t="shared" si="1215"/>
        <v>CI$18</v>
      </c>
      <c r="CJ1058" s="190" t="str">
        <f t="shared" si="1215"/>
        <v>CJ$18</v>
      </c>
      <c r="CK1058" s="190" t="str">
        <f t="shared" si="1215"/>
        <v>CK$18</v>
      </c>
      <c r="CL1058" s="190" t="str">
        <f t="shared" si="1215"/>
        <v>CL$18</v>
      </c>
      <c r="CN1058" s="201"/>
      <c r="CO1058" s="190" t="str">
        <f t="shared" ref="CO1058:DL1058" si="1216">CO$22</f>
        <v>CO$18</v>
      </c>
      <c r="CP1058" s="190" t="str">
        <f t="shared" si="1216"/>
        <v>CP$18</v>
      </c>
      <c r="CQ1058" s="190" t="str">
        <f t="shared" si="1216"/>
        <v>CQ$18</v>
      </c>
      <c r="CR1058" s="190" t="str">
        <f t="shared" si="1216"/>
        <v>CR$18</v>
      </c>
      <c r="CS1058" s="190" t="str">
        <f t="shared" si="1216"/>
        <v>CS$18</v>
      </c>
      <c r="CT1058" s="190" t="str">
        <f t="shared" si="1216"/>
        <v>CT$18</v>
      </c>
      <c r="CU1058" s="190" t="str">
        <f t="shared" si="1216"/>
        <v>CU$18</v>
      </c>
      <c r="CV1058" s="190" t="str">
        <f t="shared" si="1216"/>
        <v>CV$18</v>
      </c>
      <c r="CW1058" s="190" t="str">
        <f t="shared" si="1216"/>
        <v>CW$18</v>
      </c>
      <c r="CX1058" s="190" t="str">
        <f t="shared" si="1216"/>
        <v>CX$18</v>
      </c>
      <c r="CY1058" s="190" t="str">
        <f t="shared" si="1216"/>
        <v>CY$18</v>
      </c>
      <c r="CZ1058" s="190" t="str">
        <f t="shared" si="1216"/>
        <v>CZ$18</v>
      </c>
      <c r="DA1058" s="190" t="str">
        <f t="shared" si="1216"/>
        <v>DA$18</v>
      </c>
      <c r="DB1058" s="190" t="str">
        <f t="shared" si="1216"/>
        <v>DB$18</v>
      </c>
      <c r="DC1058" s="190" t="str">
        <f t="shared" si="1216"/>
        <v>DC$18</v>
      </c>
      <c r="DD1058" s="190" t="str">
        <f t="shared" si="1216"/>
        <v>DD$18</v>
      </c>
      <c r="DE1058" s="190" t="str">
        <f t="shared" si="1216"/>
        <v>DE$18</v>
      </c>
      <c r="DF1058" s="190" t="str">
        <f t="shared" si="1216"/>
        <v>DF$18</v>
      </c>
      <c r="DG1058" s="190" t="str">
        <f t="shared" si="1216"/>
        <v>DG$18</v>
      </c>
      <c r="DH1058" s="190" t="str">
        <f t="shared" si="1216"/>
        <v>DH$18</v>
      </c>
      <c r="DI1058" s="190" t="str">
        <f t="shared" si="1216"/>
        <v>DI$18</v>
      </c>
      <c r="DJ1058" s="190" t="str">
        <f t="shared" si="1216"/>
        <v>DJ$18</v>
      </c>
      <c r="DK1058" s="190" t="str">
        <f t="shared" si="1216"/>
        <v>DK$18</v>
      </c>
      <c r="DL1058" s="190" t="str">
        <f t="shared" si="1216"/>
        <v>DL$18</v>
      </c>
    </row>
    <row r="1059" spans="1:116" x14ac:dyDescent="0.35">
      <c r="B1059" t="str">
        <f>E1059</f>
        <v>1059 DCSCAC-S</v>
      </c>
      <c r="D1059" t="s">
        <v>158</v>
      </c>
      <c r="E1059" s="8" t="str">
        <f>ROW()&amp;" "&amp;D1059</f>
        <v>1059 DCSCAC-S</v>
      </c>
      <c r="G1059" s="175" t="s">
        <v>464</v>
      </c>
      <c r="H1059" s="200"/>
      <c r="I1059" s="201"/>
      <c r="J1059" s="201"/>
      <c r="K1059" s="202"/>
      <c r="L1059" s="202"/>
      <c r="M1059" s="202"/>
      <c r="N1059" s="202"/>
      <c r="O1059" s="202"/>
      <c r="P1059" s="202"/>
      <c r="R1059" s="202"/>
      <c r="S1059" s="190" t="str">
        <f t="shared" ref="S1059:AX1059" si="1217">S$23</f>
        <v>S$19</v>
      </c>
      <c r="T1059" s="190" t="str">
        <f t="shared" si="1217"/>
        <v>T$19</v>
      </c>
      <c r="U1059" s="190" t="str">
        <f t="shared" si="1217"/>
        <v>U$19</v>
      </c>
      <c r="V1059" s="190" t="str">
        <f t="shared" si="1217"/>
        <v>V$19</v>
      </c>
      <c r="W1059" s="190" t="str">
        <f t="shared" si="1217"/>
        <v>W$19</v>
      </c>
      <c r="X1059" s="190" t="str">
        <f t="shared" si="1217"/>
        <v>X$19</v>
      </c>
      <c r="Y1059" s="190" t="str">
        <f t="shared" si="1217"/>
        <v>Y$19</v>
      </c>
      <c r="Z1059" s="190" t="str">
        <f t="shared" si="1217"/>
        <v>Z$19</v>
      </c>
      <c r="AA1059" s="190" t="str">
        <f t="shared" si="1217"/>
        <v>AA$19</v>
      </c>
      <c r="AB1059" s="190" t="str">
        <f t="shared" si="1217"/>
        <v>AB$19</v>
      </c>
      <c r="AC1059" s="190" t="str">
        <f t="shared" si="1217"/>
        <v>AC$19</v>
      </c>
      <c r="AD1059" s="190" t="str">
        <f t="shared" si="1217"/>
        <v>AD$19</v>
      </c>
      <c r="AE1059" s="190" t="str">
        <f t="shared" si="1217"/>
        <v>AE$19</v>
      </c>
      <c r="AF1059" s="190" t="str">
        <f t="shared" si="1217"/>
        <v>AF$19</v>
      </c>
      <c r="AG1059" s="190" t="str">
        <f t="shared" si="1217"/>
        <v>AG$19</v>
      </c>
      <c r="AH1059" s="190" t="str">
        <f t="shared" si="1217"/>
        <v>AH$19</v>
      </c>
      <c r="AI1059" s="190" t="str">
        <f t="shared" si="1217"/>
        <v>AI$19</v>
      </c>
      <c r="AJ1059" s="190" t="str">
        <f t="shared" si="1217"/>
        <v>AJ$19</v>
      </c>
      <c r="AK1059" s="190" t="str">
        <f t="shared" si="1217"/>
        <v>AK$19</v>
      </c>
      <c r="AL1059" s="190" t="str">
        <f t="shared" si="1217"/>
        <v>AL$19</v>
      </c>
      <c r="AM1059" s="190" t="str">
        <f t="shared" si="1217"/>
        <v>AM$19</v>
      </c>
      <c r="AN1059" s="190" t="str">
        <f t="shared" si="1217"/>
        <v>AN$19</v>
      </c>
      <c r="AO1059" s="190" t="str">
        <f t="shared" si="1217"/>
        <v>AO$19</v>
      </c>
      <c r="AP1059" s="190" t="str">
        <f t="shared" si="1217"/>
        <v>AP$19</v>
      </c>
      <c r="AQ1059" s="190" t="str">
        <f t="shared" si="1217"/>
        <v>AQ$19</v>
      </c>
      <c r="AR1059" s="190" t="str">
        <f t="shared" si="1217"/>
        <v>AR$19</v>
      </c>
      <c r="AS1059" s="190" t="str">
        <f t="shared" si="1217"/>
        <v>AS$19</v>
      </c>
      <c r="AT1059" s="190" t="str">
        <f t="shared" si="1217"/>
        <v>AT$19</v>
      </c>
      <c r="AU1059" s="190" t="str">
        <f t="shared" si="1217"/>
        <v>AU$19</v>
      </c>
      <c r="AV1059" s="190" t="str">
        <f t="shared" si="1217"/>
        <v>AV$19</v>
      </c>
      <c r="AW1059" s="190" t="str">
        <f t="shared" si="1217"/>
        <v>AW$19</v>
      </c>
      <c r="AX1059" s="190" t="str">
        <f t="shared" si="1217"/>
        <v>AX$19</v>
      </c>
      <c r="AY1059" s="190" t="str">
        <f t="shared" ref="AY1059:CD1059" si="1218">AY$23</f>
        <v>AY$19</v>
      </c>
      <c r="AZ1059" s="190" t="str">
        <f t="shared" si="1218"/>
        <v>AZ$19</v>
      </c>
      <c r="BA1059" s="190" t="str">
        <f t="shared" si="1218"/>
        <v>BA$19</v>
      </c>
      <c r="BB1059" s="190" t="str">
        <f t="shared" si="1218"/>
        <v>BB$19</v>
      </c>
      <c r="BC1059" s="190" t="str">
        <f t="shared" si="1218"/>
        <v>BC$19</v>
      </c>
      <c r="BD1059" s="190" t="str">
        <f t="shared" si="1218"/>
        <v>BD$19</v>
      </c>
      <c r="BE1059" s="190" t="str">
        <f t="shared" si="1218"/>
        <v>BE$19</v>
      </c>
      <c r="BF1059" s="190" t="str">
        <f t="shared" si="1218"/>
        <v>BF$19</v>
      </c>
      <c r="BG1059" s="190" t="str">
        <f t="shared" si="1218"/>
        <v>BG$19</v>
      </c>
      <c r="BH1059" s="190" t="str">
        <f t="shared" si="1218"/>
        <v>BH$19</v>
      </c>
      <c r="BI1059" s="190" t="str">
        <f t="shared" si="1218"/>
        <v>BI$19</v>
      </c>
      <c r="BJ1059" s="190" t="str">
        <f t="shared" si="1218"/>
        <v>BJ$19</v>
      </c>
      <c r="BK1059" s="190" t="str">
        <f t="shared" si="1218"/>
        <v>BK$19</v>
      </c>
      <c r="BL1059" s="190" t="str">
        <f t="shared" si="1218"/>
        <v>BL$19</v>
      </c>
      <c r="BM1059" s="190" t="str">
        <f t="shared" si="1218"/>
        <v>BM$19</v>
      </c>
      <c r="BN1059" s="190" t="str">
        <f t="shared" si="1218"/>
        <v>BN$19</v>
      </c>
      <c r="BO1059" s="190" t="str">
        <f t="shared" si="1218"/>
        <v>BO$19</v>
      </c>
      <c r="BP1059" s="190" t="str">
        <f t="shared" si="1218"/>
        <v>BP$19</v>
      </c>
      <c r="BQ1059" s="190" t="str">
        <f t="shared" si="1218"/>
        <v>BQ$19</v>
      </c>
      <c r="BR1059" s="190" t="str">
        <f t="shared" si="1218"/>
        <v>BR$19</v>
      </c>
      <c r="BS1059" s="190" t="str">
        <f t="shared" si="1218"/>
        <v>BS$19</v>
      </c>
      <c r="BT1059" s="190" t="str">
        <f t="shared" si="1218"/>
        <v>BT$19</v>
      </c>
      <c r="BU1059" s="190" t="str">
        <f t="shared" si="1218"/>
        <v>BU$19</v>
      </c>
      <c r="BV1059" s="190" t="str">
        <f t="shared" si="1218"/>
        <v>BV$19</v>
      </c>
      <c r="BW1059" s="190" t="str">
        <f t="shared" si="1218"/>
        <v>BW$19</v>
      </c>
      <c r="BX1059" s="190" t="str">
        <f t="shared" si="1218"/>
        <v>BX$19</v>
      </c>
      <c r="BY1059" s="190" t="str">
        <f t="shared" si="1218"/>
        <v>BY$19</v>
      </c>
      <c r="BZ1059" s="190" t="str">
        <f t="shared" si="1218"/>
        <v>BZ$19</v>
      </c>
      <c r="CA1059" s="190" t="str">
        <f t="shared" si="1218"/>
        <v>CA$19</v>
      </c>
      <c r="CB1059" s="190" t="str">
        <f t="shared" si="1218"/>
        <v>CB$19</v>
      </c>
      <c r="CC1059" s="190" t="str">
        <f t="shared" si="1218"/>
        <v>CC$19</v>
      </c>
      <c r="CD1059" s="190" t="str">
        <f t="shared" si="1218"/>
        <v>CD$19</v>
      </c>
      <c r="CE1059" s="190" t="str">
        <f t="shared" ref="CE1059:CL1059" si="1219">CE$23</f>
        <v>CE$19</v>
      </c>
      <c r="CF1059" s="190" t="str">
        <f t="shared" si="1219"/>
        <v>CF$19</v>
      </c>
      <c r="CG1059" s="190" t="str">
        <f t="shared" si="1219"/>
        <v>CG$19</v>
      </c>
      <c r="CH1059" s="190" t="str">
        <f t="shared" si="1219"/>
        <v>CH$19</v>
      </c>
      <c r="CI1059" s="190" t="str">
        <f t="shared" si="1219"/>
        <v>CI$19</v>
      </c>
      <c r="CJ1059" s="190" t="str">
        <f t="shared" si="1219"/>
        <v>CJ$19</v>
      </c>
      <c r="CK1059" s="190" t="str">
        <f t="shared" si="1219"/>
        <v>CK$19</v>
      </c>
      <c r="CL1059" s="190" t="str">
        <f t="shared" si="1219"/>
        <v>CL$19</v>
      </c>
      <c r="CN1059" s="201"/>
      <c r="CO1059" s="190" t="str">
        <f t="shared" ref="CO1059:DL1059" si="1220">CO$23</f>
        <v>CO$19</v>
      </c>
      <c r="CP1059" s="190" t="str">
        <f t="shared" si="1220"/>
        <v>CP$19</v>
      </c>
      <c r="CQ1059" s="190" t="str">
        <f t="shared" si="1220"/>
        <v>CQ$19</v>
      </c>
      <c r="CR1059" s="190" t="str">
        <f t="shared" si="1220"/>
        <v>CR$19</v>
      </c>
      <c r="CS1059" s="190" t="str">
        <f t="shared" si="1220"/>
        <v>CS$19</v>
      </c>
      <c r="CT1059" s="190" t="str">
        <f t="shared" si="1220"/>
        <v>CT$19</v>
      </c>
      <c r="CU1059" s="190" t="str">
        <f t="shared" si="1220"/>
        <v>CU$19</v>
      </c>
      <c r="CV1059" s="190" t="str">
        <f t="shared" si="1220"/>
        <v>CV$19</v>
      </c>
      <c r="CW1059" s="190" t="str">
        <f t="shared" si="1220"/>
        <v>CW$19</v>
      </c>
      <c r="CX1059" s="190" t="str">
        <f t="shared" si="1220"/>
        <v>CX$19</v>
      </c>
      <c r="CY1059" s="190" t="str">
        <f t="shared" si="1220"/>
        <v>CY$19</v>
      </c>
      <c r="CZ1059" s="190" t="str">
        <f t="shared" si="1220"/>
        <v>CZ$19</v>
      </c>
      <c r="DA1059" s="190" t="str">
        <f t="shared" si="1220"/>
        <v>DA$19</v>
      </c>
      <c r="DB1059" s="190" t="str">
        <f t="shared" si="1220"/>
        <v>DB$19</v>
      </c>
      <c r="DC1059" s="190" t="str">
        <f t="shared" si="1220"/>
        <v>DC$19</v>
      </c>
      <c r="DD1059" s="190" t="str">
        <f t="shared" si="1220"/>
        <v>DD$19</v>
      </c>
      <c r="DE1059" s="190" t="str">
        <f t="shared" si="1220"/>
        <v>DE$19</v>
      </c>
      <c r="DF1059" s="190" t="str">
        <f t="shared" si="1220"/>
        <v>DF$19</v>
      </c>
      <c r="DG1059" s="190" t="str">
        <f t="shared" si="1220"/>
        <v>DG$19</v>
      </c>
      <c r="DH1059" s="190" t="str">
        <f t="shared" si="1220"/>
        <v>DH$19</v>
      </c>
      <c r="DI1059" s="190" t="str">
        <f t="shared" si="1220"/>
        <v>DI$19</v>
      </c>
      <c r="DJ1059" s="190" t="str">
        <f t="shared" si="1220"/>
        <v>DJ$19</v>
      </c>
      <c r="DK1059" s="190" t="str">
        <f t="shared" si="1220"/>
        <v>DK$19</v>
      </c>
      <c r="DL1059" s="190" t="str">
        <f t="shared" si="1220"/>
        <v>DL$19</v>
      </c>
    </row>
    <row r="1060" spans="1:116" x14ac:dyDescent="0.35">
      <c r="B1060" t="str">
        <f>E1060</f>
        <v>1060 DCSCAC-S</v>
      </c>
      <c r="D1060" t="s">
        <v>158</v>
      </c>
      <c r="E1060" s="8" t="str">
        <f t="shared" si="1212"/>
        <v>1060 DCSCAC-S</v>
      </c>
      <c r="G1060" s="66" t="s">
        <v>194</v>
      </c>
      <c r="H1060" s="22"/>
      <c r="I1060" s="306"/>
      <c r="J1060" s="306"/>
      <c r="K1060" s="22"/>
      <c r="L1060" s="22"/>
      <c r="M1060" s="22"/>
      <c r="N1060" s="22"/>
      <c r="O1060" s="22"/>
      <c r="P1060" s="22"/>
      <c r="R1060" s="66"/>
      <c r="S1060" s="307"/>
      <c r="T1060" s="307"/>
      <c r="U1060" s="307"/>
      <c r="V1060" s="307"/>
      <c r="W1060" s="307"/>
      <c r="X1060" s="307"/>
      <c r="Y1060" s="307"/>
      <c r="Z1060" s="307"/>
      <c r="AA1060" s="307"/>
      <c r="AB1060" s="307"/>
      <c r="AC1060" s="307"/>
      <c r="AD1060" s="307"/>
      <c r="AE1060" s="307"/>
      <c r="AF1060" s="307"/>
      <c r="AG1060" s="307"/>
      <c r="AH1060" s="307"/>
      <c r="AI1060" s="307"/>
      <c r="AJ1060" s="307"/>
      <c r="AK1060" s="307"/>
      <c r="AL1060" s="307"/>
      <c r="AM1060" s="307"/>
      <c r="AN1060" s="307"/>
      <c r="AO1060" s="307"/>
      <c r="AP1060" s="307"/>
      <c r="AQ1060" s="307"/>
      <c r="AR1060" s="307"/>
      <c r="AS1060" s="307"/>
      <c r="AT1060" s="307"/>
      <c r="AU1060" s="307"/>
      <c r="AV1060" s="307"/>
      <c r="AW1060" s="307"/>
      <c r="AX1060" s="307"/>
      <c r="AY1060" s="307"/>
      <c r="AZ1060" s="307"/>
      <c r="BA1060" s="307"/>
      <c r="BB1060" s="307"/>
      <c r="BC1060" s="307"/>
      <c r="BD1060" s="307"/>
      <c r="BE1060" s="307"/>
      <c r="BF1060" s="307"/>
      <c r="BG1060" s="307"/>
      <c r="BH1060" s="307"/>
      <c r="BI1060" s="307"/>
      <c r="BJ1060" s="307"/>
      <c r="BK1060" s="307"/>
      <c r="BL1060" s="307"/>
      <c r="BM1060" s="307"/>
      <c r="BN1060" s="307"/>
      <c r="BO1060" s="307"/>
      <c r="BP1060" s="307"/>
      <c r="BQ1060" s="307"/>
      <c r="BR1060" s="307"/>
      <c r="BS1060" s="307"/>
      <c r="BT1060" s="307"/>
      <c r="BU1060" s="307"/>
      <c r="BV1060" s="307"/>
      <c r="BW1060" s="307"/>
      <c r="BX1060" s="307"/>
      <c r="BY1060" s="307"/>
      <c r="BZ1060" s="307"/>
      <c r="CA1060" s="307"/>
      <c r="CB1060" s="307"/>
      <c r="CC1060" s="307"/>
      <c r="CD1060" s="307"/>
      <c r="CE1060" s="307"/>
      <c r="CF1060" s="307"/>
      <c r="CG1060" s="307"/>
      <c r="CH1060" s="307"/>
      <c r="CI1060" s="307"/>
      <c r="CJ1060" s="307"/>
      <c r="CK1060" s="307"/>
      <c r="CL1060" s="307"/>
      <c r="CN1060" s="306"/>
      <c r="CO1060" s="307"/>
      <c r="CP1060" s="307"/>
      <c r="CQ1060" s="307"/>
      <c r="CR1060" s="307"/>
      <c r="CS1060" s="307"/>
      <c r="CT1060" s="307"/>
      <c r="CU1060" s="307"/>
      <c r="CV1060" s="307"/>
      <c r="CW1060" s="307"/>
      <c r="CX1060" s="307"/>
      <c r="CY1060" s="307"/>
      <c r="CZ1060" s="307"/>
      <c r="DA1060" s="307"/>
      <c r="DB1060" s="307"/>
      <c r="DC1060" s="307"/>
      <c r="DD1060" s="307"/>
      <c r="DE1060" s="307"/>
      <c r="DF1060" s="307"/>
      <c r="DG1060" s="307"/>
      <c r="DH1060" s="307"/>
      <c r="DI1060" s="307"/>
      <c r="DJ1060" s="307"/>
      <c r="DK1060" s="307"/>
      <c r="DL1060" s="307"/>
    </row>
    <row r="1061" spans="1:116" x14ac:dyDescent="0.35">
      <c r="C1061" t="s">
        <v>80</v>
      </c>
      <c r="D1061" t="s">
        <v>158</v>
      </c>
      <c r="E1061" s="8" t="str">
        <f t="shared" si="1212"/>
        <v>1061 DCSCAC-S</v>
      </c>
      <c r="G1061" s="95" t="str">
        <f>G1065&amp;":"</f>
        <v>Expense - Seller acquisition cost:</v>
      </c>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N1061"/>
    </row>
    <row r="1062" spans="1:116" x14ac:dyDescent="0.35">
      <c r="B1062" t="str">
        <f>E1062</f>
        <v>1062 DCSCAC-S</v>
      </c>
      <c r="D1062" t="s">
        <v>158</v>
      </c>
      <c r="E1062" s="8" t="str">
        <f t="shared" si="1212"/>
        <v>1062 DCSCAC-S</v>
      </c>
      <c r="G1062" s="145" t="str">
        <f>"# of "&amp;G1068&amp;"s"&amp;"/seller/month"</f>
        <v># of primary units/seller/month</v>
      </c>
      <c r="H1062" s="12"/>
      <c r="I1062" s="60"/>
      <c r="J1062" s="60"/>
      <c r="K1062" s="14">
        <v>10</v>
      </c>
      <c r="L1062" s="14">
        <v>10</v>
      </c>
      <c r="M1062" s="14">
        <v>10</v>
      </c>
      <c r="N1062" s="14">
        <v>10</v>
      </c>
      <c r="O1062" s="14">
        <v>10</v>
      </c>
      <c r="P1062" s="14">
        <v>10</v>
      </c>
      <c r="R1062" s="15"/>
      <c r="S1062" s="76" cm="1">
        <f t="array" ref="S1062">INDEX($K:$P,ROW(),MATCH(S$3,$K$2:$P$2,0))</f>
        <v>10</v>
      </c>
      <c r="T1062" s="76" cm="1">
        <f t="array" ref="T1062">INDEX($K:$P,ROW(),MATCH(T$3,$K$2:$P$2,0))</f>
        <v>10</v>
      </c>
      <c r="U1062" s="76" cm="1">
        <f t="array" ref="U1062">INDEX($K:$P,ROW(),MATCH(U$3,$K$2:$P$2,0))</f>
        <v>10</v>
      </c>
      <c r="V1062" s="76" cm="1">
        <f t="array" ref="V1062">INDEX($K:$P,ROW(),MATCH(V$3,$K$2:$P$2,0))</f>
        <v>10</v>
      </c>
      <c r="W1062" s="76" cm="1">
        <f t="array" ref="W1062">INDEX($K:$P,ROW(),MATCH(W$3,$K$2:$P$2,0))</f>
        <v>10</v>
      </c>
      <c r="X1062" s="76" cm="1">
        <f t="array" ref="X1062">INDEX($K:$P,ROW(),MATCH(X$3,$K$2:$P$2,0))</f>
        <v>10</v>
      </c>
      <c r="Y1062" s="76" cm="1">
        <f t="array" ref="Y1062">INDEX($K:$P,ROW(),MATCH(Y$3,$K$2:$P$2,0))</f>
        <v>10</v>
      </c>
      <c r="Z1062" s="76" cm="1">
        <f t="array" ref="Z1062">INDEX($K:$P,ROW(),MATCH(Z$3,$K$2:$P$2,0))</f>
        <v>10</v>
      </c>
      <c r="AA1062" s="76" cm="1">
        <f t="array" ref="AA1062">INDEX($K:$P,ROW(),MATCH(AA$3,$K$2:$P$2,0))</f>
        <v>10</v>
      </c>
      <c r="AB1062" s="76" cm="1">
        <f t="array" ref="AB1062">INDEX($K:$P,ROW(),MATCH(AB$3,$K$2:$P$2,0))</f>
        <v>10</v>
      </c>
      <c r="AC1062" s="76" cm="1">
        <f t="array" ref="AC1062">INDEX($K:$P,ROW(),MATCH(AC$3,$K$2:$P$2,0))</f>
        <v>10</v>
      </c>
      <c r="AD1062" s="76" cm="1">
        <f t="array" ref="AD1062">INDEX($K:$P,ROW(),MATCH(AD$3,$K$2:$P$2,0))</f>
        <v>10</v>
      </c>
      <c r="AE1062" s="76" cm="1">
        <f t="array" ref="AE1062">INDEX($K:$P,ROW(),MATCH(AE$3,$K$2:$P$2,0))</f>
        <v>10</v>
      </c>
      <c r="AF1062" s="76" cm="1">
        <f t="array" ref="AF1062">INDEX($K:$P,ROW(),MATCH(AF$3,$K$2:$P$2,0))</f>
        <v>10</v>
      </c>
      <c r="AG1062" s="76" cm="1">
        <f t="array" ref="AG1062">INDEX($K:$P,ROW(),MATCH(AG$3,$K$2:$P$2,0))</f>
        <v>10</v>
      </c>
      <c r="AH1062" s="76" cm="1">
        <f t="array" ref="AH1062">INDEX($K:$P,ROW(),MATCH(AH$3,$K$2:$P$2,0))</f>
        <v>10</v>
      </c>
      <c r="AI1062" s="76" cm="1">
        <f t="array" ref="AI1062">INDEX($K:$P,ROW(),MATCH(AI$3,$K$2:$P$2,0))</f>
        <v>10</v>
      </c>
      <c r="AJ1062" s="76" cm="1">
        <f t="array" ref="AJ1062">INDEX($K:$P,ROW(),MATCH(AJ$3,$K$2:$P$2,0))</f>
        <v>10</v>
      </c>
      <c r="AK1062" s="76" cm="1">
        <f t="array" ref="AK1062">INDEX($K:$P,ROW(),MATCH(AK$3,$K$2:$P$2,0))</f>
        <v>10</v>
      </c>
      <c r="AL1062" s="76" cm="1">
        <f t="array" ref="AL1062">INDEX($K:$P,ROW(),MATCH(AL$3,$K$2:$P$2,0))</f>
        <v>10</v>
      </c>
      <c r="AM1062" s="76" cm="1">
        <f t="array" ref="AM1062">INDEX($K:$P,ROW(),MATCH(AM$3,$K$2:$P$2,0))</f>
        <v>10</v>
      </c>
      <c r="AN1062" s="76" cm="1">
        <f t="array" ref="AN1062">INDEX($K:$P,ROW(),MATCH(AN$3,$K$2:$P$2,0))</f>
        <v>10</v>
      </c>
      <c r="AO1062" s="76" cm="1">
        <f t="array" ref="AO1062">INDEX($K:$P,ROW(),MATCH(AO$3,$K$2:$P$2,0))</f>
        <v>10</v>
      </c>
      <c r="AP1062" s="76" cm="1">
        <f t="array" ref="AP1062">INDEX($K:$P,ROW(),MATCH(AP$3,$K$2:$P$2,0))</f>
        <v>10</v>
      </c>
      <c r="AQ1062" s="76" cm="1">
        <f t="array" ref="AQ1062">INDEX($K:$P,ROW(),MATCH(AQ$3,$K$2:$P$2,0))</f>
        <v>10</v>
      </c>
      <c r="AR1062" s="76" cm="1">
        <f t="array" ref="AR1062">INDEX($K:$P,ROW(),MATCH(AR$3,$K$2:$P$2,0))</f>
        <v>10</v>
      </c>
      <c r="AS1062" s="76" cm="1">
        <f t="array" ref="AS1062">INDEX($K:$P,ROW(),MATCH(AS$3,$K$2:$P$2,0))</f>
        <v>10</v>
      </c>
      <c r="AT1062" s="76" cm="1">
        <f t="array" ref="AT1062">INDEX($K:$P,ROW(),MATCH(AT$3,$K$2:$P$2,0))</f>
        <v>10</v>
      </c>
      <c r="AU1062" s="76" cm="1">
        <f t="array" ref="AU1062">INDEX($K:$P,ROW(),MATCH(AU$3,$K$2:$P$2,0))</f>
        <v>10</v>
      </c>
      <c r="AV1062" s="76" cm="1">
        <f t="array" ref="AV1062">INDEX($K:$P,ROW(),MATCH(AV$3,$K$2:$P$2,0))</f>
        <v>10</v>
      </c>
      <c r="AW1062" s="76" cm="1">
        <f t="array" ref="AW1062">INDEX($K:$P,ROW(),MATCH(AW$3,$K$2:$P$2,0))</f>
        <v>10</v>
      </c>
      <c r="AX1062" s="76" cm="1">
        <f t="array" ref="AX1062">INDEX($K:$P,ROW(),MATCH(AX$3,$K$2:$P$2,0))</f>
        <v>10</v>
      </c>
      <c r="AY1062" s="76" cm="1">
        <f t="array" ref="AY1062">INDEX($K:$P,ROW(),MATCH(AY$3,$K$2:$P$2,0))</f>
        <v>10</v>
      </c>
      <c r="AZ1062" s="76" cm="1">
        <f t="array" ref="AZ1062">INDEX($K:$P,ROW(),MATCH(AZ$3,$K$2:$P$2,0))</f>
        <v>10</v>
      </c>
      <c r="BA1062" s="76" cm="1">
        <f t="array" ref="BA1062">INDEX($K:$P,ROW(),MATCH(BA$3,$K$2:$P$2,0))</f>
        <v>10</v>
      </c>
      <c r="BB1062" s="76" cm="1">
        <f t="array" ref="BB1062">INDEX($K:$P,ROW(),MATCH(BB$3,$K$2:$P$2,0))</f>
        <v>10</v>
      </c>
      <c r="BC1062" s="76" cm="1">
        <f t="array" ref="BC1062">INDEX($K:$P,ROW(),MATCH(BC$3,$K$2:$P$2,0))</f>
        <v>10</v>
      </c>
      <c r="BD1062" s="76" cm="1">
        <f t="array" ref="BD1062">INDEX($K:$P,ROW(),MATCH(BD$3,$K$2:$P$2,0))</f>
        <v>10</v>
      </c>
      <c r="BE1062" s="76" cm="1">
        <f t="array" ref="BE1062">INDEX($K:$P,ROW(),MATCH(BE$3,$K$2:$P$2,0))</f>
        <v>10</v>
      </c>
      <c r="BF1062" s="76" cm="1">
        <f t="array" ref="BF1062">INDEX($K:$P,ROW(),MATCH(BF$3,$K$2:$P$2,0))</f>
        <v>10</v>
      </c>
      <c r="BG1062" s="76" cm="1">
        <f t="array" ref="BG1062">INDEX($K:$P,ROW(),MATCH(BG$3,$K$2:$P$2,0))</f>
        <v>10</v>
      </c>
      <c r="BH1062" s="76" cm="1">
        <f t="array" ref="BH1062">INDEX($K:$P,ROW(),MATCH(BH$3,$K$2:$P$2,0))</f>
        <v>10</v>
      </c>
      <c r="BI1062" s="76" cm="1">
        <f t="array" ref="BI1062">INDEX($K:$P,ROW(),MATCH(BI$3,$K$2:$P$2,0))</f>
        <v>10</v>
      </c>
      <c r="BJ1062" s="76" cm="1">
        <f t="array" ref="BJ1062">INDEX($K:$P,ROW(),MATCH(BJ$3,$K$2:$P$2,0))</f>
        <v>10</v>
      </c>
      <c r="BK1062" s="76" cm="1">
        <f t="array" ref="BK1062">INDEX($K:$P,ROW(),MATCH(BK$3,$K$2:$P$2,0))</f>
        <v>10</v>
      </c>
      <c r="BL1062" s="76" cm="1">
        <f t="array" ref="BL1062">INDEX($K:$P,ROW(),MATCH(BL$3,$K$2:$P$2,0))</f>
        <v>10</v>
      </c>
      <c r="BM1062" s="76" cm="1">
        <f t="array" ref="BM1062">INDEX($K:$P,ROW(),MATCH(BM$3,$K$2:$P$2,0))</f>
        <v>10</v>
      </c>
      <c r="BN1062" s="76" cm="1">
        <f t="array" ref="BN1062">INDEX($K:$P,ROW(),MATCH(BN$3,$K$2:$P$2,0))</f>
        <v>10</v>
      </c>
      <c r="BO1062" s="76" cm="1">
        <f t="array" ref="BO1062">INDEX($K:$P,ROW(),MATCH(BO$3,$K$2:$P$2,0))</f>
        <v>10</v>
      </c>
      <c r="BP1062" s="76" cm="1">
        <f t="array" ref="BP1062">INDEX($K:$P,ROW(),MATCH(BP$3,$K$2:$P$2,0))</f>
        <v>10</v>
      </c>
      <c r="BQ1062" s="76" cm="1">
        <f t="array" ref="BQ1062">INDEX($K:$P,ROW(),MATCH(BQ$3,$K$2:$P$2,0))</f>
        <v>10</v>
      </c>
      <c r="BR1062" s="76" cm="1">
        <f t="array" ref="BR1062">INDEX($K:$P,ROW(),MATCH(BR$3,$K$2:$P$2,0))</f>
        <v>10</v>
      </c>
      <c r="BS1062" s="76" cm="1">
        <f t="array" ref="BS1062">INDEX($K:$P,ROW(),MATCH(BS$3,$K$2:$P$2,0))</f>
        <v>10</v>
      </c>
      <c r="BT1062" s="76" cm="1">
        <f t="array" ref="BT1062">INDEX($K:$P,ROW(),MATCH(BT$3,$K$2:$P$2,0))</f>
        <v>10</v>
      </c>
      <c r="BU1062" s="76" cm="1">
        <f t="array" ref="BU1062">INDEX($K:$P,ROW(),MATCH(BU$3,$K$2:$P$2,0))</f>
        <v>10</v>
      </c>
      <c r="BV1062" s="76" cm="1">
        <f t="array" ref="BV1062">INDEX($K:$P,ROW(),MATCH(BV$3,$K$2:$P$2,0))</f>
        <v>10</v>
      </c>
      <c r="BW1062" s="76" cm="1">
        <f t="array" ref="BW1062">INDEX($K:$P,ROW(),MATCH(BW$3,$K$2:$P$2,0))</f>
        <v>10</v>
      </c>
      <c r="BX1062" s="76" cm="1">
        <f t="array" ref="BX1062">INDEX($K:$P,ROW(),MATCH(BX$3,$K$2:$P$2,0))</f>
        <v>10</v>
      </c>
      <c r="BY1062" s="76" cm="1">
        <f t="array" ref="BY1062">INDEX($K:$P,ROW(),MATCH(BY$3,$K$2:$P$2,0))</f>
        <v>10</v>
      </c>
      <c r="BZ1062" s="76" cm="1">
        <f t="array" ref="BZ1062">INDEX($K:$P,ROW(),MATCH(BZ$3,$K$2:$P$2,0))</f>
        <v>10</v>
      </c>
      <c r="CA1062" s="76" cm="1">
        <f t="array" ref="CA1062">INDEX($K:$P,ROW(),MATCH(CA$3,$K$2:$P$2,0))</f>
        <v>10</v>
      </c>
      <c r="CB1062" s="76" cm="1">
        <f t="array" ref="CB1062">INDEX($K:$P,ROW(),MATCH(CB$3,$K$2:$P$2,0))</f>
        <v>10</v>
      </c>
      <c r="CC1062" s="76" cm="1">
        <f t="array" ref="CC1062">INDEX($K:$P,ROW(),MATCH(CC$3,$K$2:$P$2,0))</f>
        <v>10</v>
      </c>
      <c r="CD1062" s="76" cm="1">
        <f t="array" ref="CD1062">INDEX($K:$P,ROW(),MATCH(CD$3,$K$2:$P$2,0))</f>
        <v>10</v>
      </c>
      <c r="CE1062" s="76" cm="1">
        <f t="array" ref="CE1062">INDEX($K:$P,ROW(),MATCH(CE$3,$K$2:$P$2,0))</f>
        <v>10</v>
      </c>
      <c r="CF1062" s="76" cm="1">
        <f t="array" ref="CF1062">INDEX($K:$P,ROW(),MATCH(CF$3,$K$2:$P$2,0))</f>
        <v>10</v>
      </c>
      <c r="CG1062" s="76" cm="1">
        <f t="array" ref="CG1062">INDEX($K:$P,ROW(),MATCH(CG$3,$K$2:$P$2,0))</f>
        <v>10</v>
      </c>
      <c r="CH1062" s="76" cm="1">
        <f t="array" ref="CH1062">INDEX($K:$P,ROW(),MATCH(CH$3,$K$2:$P$2,0))</f>
        <v>10</v>
      </c>
      <c r="CI1062" s="76" cm="1">
        <f t="array" ref="CI1062">INDEX($K:$P,ROW(),MATCH(CI$3,$K$2:$P$2,0))</f>
        <v>10</v>
      </c>
      <c r="CJ1062" s="76" cm="1">
        <f t="array" ref="CJ1062">INDEX($K:$P,ROW(),MATCH(CJ$3,$K$2:$P$2,0))</f>
        <v>10</v>
      </c>
      <c r="CK1062" s="76" cm="1">
        <f t="array" ref="CK1062">INDEX($K:$P,ROW(),MATCH(CK$3,$K$2:$P$2,0))</f>
        <v>10</v>
      </c>
      <c r="CL1062" s="76" cm="1">
        <f t="array" ref="CL1062">INDEX($K:$P,ROW(),MATCH(CL$3,$K$2:$P$2,0))</f>
        <v>10</v>
      </c>
      <c r="CN1062" s="60"/>
      <c r="CO1062" s="76" t="e" cm="1">
        <f t="array" ref="CO1062">INDEX($K:$P,ROW(),MATCH(CO$3,$K$2:$P$2,0))</f>
        <v>#N/A</v>
      </c>
      <c r="CP1062" s="76" t="e" cm="1">
        <f t="array" ref="CP1062">INDEX($K:$P,ROW(),MATCH(CP$3,$K$2:$P$2,0))</f>
        <v>#N/A</v>
      </c>
      <c r="CQ1062" s="76" t="e" cm="1">
        <f t="array" ref="CQ1062">INDEX($K:$P,ROW(),MATCH(CQ$3,$K$2:$P$2,0))</f>
        <v>#N/A</v>
      </c>
      <c r="CR1062" s="76" t="e" cm="1">
        <f t="array" ref="CR1062">INDEX($K:$P,ROW(),MATCH(CR$3,$K$2:$P$2,0))</f>
        <v>#N/A</v>
      </c>
      <c r="CS1062" s="76" t="e" cm="1">
        <f t="array" ref="CS1062">INDEX($K:$P,ROW(),MATCH(CS$3,$K$2:$P$2,0))</f>
        <v>#N/A</v>
      </c>
      <c r="CT1062" s="76" t="e" cm="1">
        <f t="array" ref="CT1062">INDEX($K:$P,ROW(),MATCH(CT$3,$K$2:$P$2,0))</f>
        <v>#N/A</v>
      </c>
      <c r="CU1062" s="76" t="e" cm="1">
        <f t="array" ref="CU1062">INDEX($K:$P,ROW(),MATCH(CU$3,$K$2:$P$2,0))</f>
        <v>#N/A</v>
      </c>
      <c r="CV1062" s="76" t="e" cm="1">
        <f t="array" ref="CV1062">INDEX($K:$P,ROW(),MATCH(CV$3,$K$2:$P$2,0))</f>
        <v>#N/A</v>
      </c>
      <c r="CW1062" s="76" t="e" cm="1">
        <f t="array" ref="CW1062">INDEX($K:$P,ROW(),MATCH(CW$3,$K$2:$P$2,0))</f>
        <v>#N/A</v>
      </c>
      <c r="CX1062" s="76" t="e" cm="1">
        <f t="array" ref="CX1062">INDEX($K:$P,ROW(),MATCH(CX$3,$K$2:$P$2,0))</f>
        <v>#N/A</v>
      </c>
      <c r="CY1062" s="76" t="e" cm="1">
        <f t="array" ref="CY1062">INDEX($K:$P,ROW(),MATCH(CY$3,$K$2:$P$2,0))</f>
        <v>#N/A</v>
      </c>
      <c r="CZ1062" s="76" t="e" cm="1">
        <f t="array" ref="CZ1062">INDEX($K:$P,ROW(),MATCH(CZ$3,$K$2:$P$2,0))</f>
        <v>#N/A</v>
      </c>
      <c r="DA1062" s="76" t="e" cm="1">
        <f t="array" ref="DA1062">INDEX($K:$P,ROW(),MATCH(DA$3,$K$2:$P$2,0))</f>
        <v>#N/A</v>
      </c>
      <c r="DB1062" s="76" t="e" cm="1">
        <f t="array" ref="DB1062">INDEX($K:$P,ROW(),MATCH(DB$3,$K$2:$P$2,0))</f>
        <v>#N/A</v>
      </c>
      <c r="DC1062" s="76" t="e" cm="1">
        <f t="array" ref="DC1062">INDEX($K:$P,ROW(),MATCH(DC$3,$K$2:$P$2,0))</f>
        <v>#N/A</v>
      </c>
      <c r="DD1062" s="76" t="e" cm="1">
        <f t="array" ref="DD1062">INDEX($K:$P,ROW(),MATCH(DD$3,$K$2:$P$2,0))</f>
        <v>#N/A</v>
      </c>
      <c r="DE1062" s="76" t="e" cm="1">
        <f t="array" ref="DE1062">INDEX($K:$P,ROW(),MATCH(DE$3,$K$2:$P$2,0))</f>
        <v>#N/A</v>
      </c>
      <c r="DF1062" s="76" t="e" cm="1">
        <f t="array" ref="DF1062">INDEX($K:$P,ROW(),MATCH(DF$3,$K$2:$P$2,0))</f>
        <v>#N/A</v>
      </c>
      <c r="DG1062" s="76" t="e" cm="1">
        <f t="array" ref="DG1062">INDEX($K:$P,ROW(),MATCH(DG$3,$K$2:$P$2,0))</f>
        <v>#N/A</v>
      </c>
      <c r="DH1062" s="76" t="e" cm="1">
        <f t="array" ref="DH1062">INDEX($K:$P,ROW(),MATCH(DH$3,$K$2:$P$2,0))</f>
        <v>#N/A</v>
      </c>
      <c r="DI1062" s="76" t="e" cm="1">
        <f t="array" ref="DI1062">INDEX($K:$P,ROW(),MATCH(DI$3,$K$2:$P$2,0))</f>
        <v>#N/A</v>
      </c>
      <c r="DJ1062" s="76" t="e" cm="1">
        <f t="array" ref="DJ1062">INDEX($K:$P,ROW(),MATCH(DJ$3,$K$2:$P$2,0))</f>
        <v>#N/A</v>
      </c>
      <c r="DK1062" s="76" t="e" cm="1">
        <f t="array" ref="DK1062">INDEX($K:$P,ROW(),MATCH(DK$3,$K$2:$P$2,0))</f>
        <v>#N/A</v>
      </c>
      <c r="DL1062" s="76" t="e" cm="1">
        <f t="array" ref="DL1062">INDEX($K:$P,ROW(),MATCH(DL$3,$K$2:$P$2,0))</f>
        <v>#N/A</v>
      </c>
    </row>
    <row r="1063" spans="1:116" x14ac:dyDescent="0.35">
      <c r="C1063" t="s">
        <v>203</v>
      </c>
      <c r="D1063" t="s">
        <v>158</v>
      </c>
      <c r="E1063" s="8" t="str">
        <f t="shared" si="1212"/>
        <v>1063 DCSCAC-S</v>
      </c>
      <c r="G1063" s="145" t="s">
        <v>495</v>
      </c>
      <c r="H1063" s="12"/>
      <c r="I1063" s="60"/>
      <c r="J1063" s="60"/>
      <c r="K1063" s="15">
        <f>SUMIF($3:$3,K$2,1061:1061)</f>
        <v>0</v>
      </c>
      <c r="L1063" s="15">
        <f>SUMIF($3:$3,L$2,1061:1061)</f>
        <v>0</v>
      </c>
      <c r="M1063" s="15">
        <f>SUMIF($3:$3,M$2,1061:1061)</f>
        <v>0</v>
      </c>
      <c r="N1063" s="15">
        <f>SUMIF($3:$3,N$2,1061:1061)</f>
        <v>0</v>
      </c>
      <c r="O1063" s="15">
        <f>SUMIF($3:$3,O$2,1061:1061)</f>
        <v>0</v>
      </c>
      <c r="P1063" s="15">
        <f>SUMIF($3:$3,P$2,1061:1061)</f>
        <v>0</v>
      </c>
      <c r="R1063" s="15"/>
      <c r="S1063" s="76" cm="1">
        <f t="array" aca="1" ref="S1063" ca="1">INDIRECT(S1055)/S1062</f>
        <v>500</v>
      </c>
      <c r="T1063" s="76" cm="1">
        <f t="array" aca="1" ref="T1063" ca="1">INDIRECT(T1055)/T1062</f>
        <v>500</v>
      </c>
      <c r="U1063" s="76" cm="1">
        <f t="array" aca="1" ref="U1063" ca="1">INDIRECT(U1055)/U1062</f>
        <v>500</v>
      </c>
      <c r="V1063" s="76" cm="1">
        <f t="array" aca="1" ref="V1063" ca="1">INDIRECT(V1055)/V1062</f>
        <v>500</v>
      </c>
      <c r="W1063" s="76" cm="1">
        <f t="array" aca="1" ref="W1063" ca="1">INDIRECT(W1055)/W1062</f>
        <v>500</v>
      </c>
      <c r="X1063" s="76" cm="1">
        <f t="array" aca="1" ref="X1063" ca="1">INDIRECT(X1055)/X1062</f>
        <v>500</v>
      </c>
      <c r="Y1063" s="76" cm="1">
        <f t="array" aca="1" ref="Y1063" ca="1">INDIRECT(Y1055)/Y1062</f>
        <v>500</v>
      </c>
      <c r="Z1063" s="76" cm="1">
        <f t="array" aca="1" ref="Z1063" ca="1">INDIRECT(Z1055)/Z1062</f>
        <v>500</v>
      </c>
      <c r="AA1063" s="76" cm="1">
        <f t="array" aca="1" ref="AA1063" ca="1">INDIRECT(AA1055)/AA1062</f>
        <v>500</v>
      </c>
      <c r="AB1063" s="76" cm="1">
        <f t="array" aca="1" ref="AB1063" ca="1">INDIRECT(AB1055)/AB1062</f>
        <v>500</v>
      </c>
      <c r="AC1063" s="76" cm="1">
        <f t="array" aca="1" ref="AC1063" ca="1">INDIRECT(AC1055)/AC1062</f>
        <v>500</v>
      </c>
      <c r="AD1063" s="76" cm="1">
        <f t="array" aca="1" ref="AD1063" ca="1">INDIRECT(AD1055)/AD1062</f>
        <v>500</v>
      </c>
      <c r="AE1063" s="76" cm="1">
        <f t="array" aca="1" ref="AE1063" ca="1">INDIRECT(AE1055)/AE1062</f>
        <v>500</v>
      </c>
      <c r="AF1063" s="76" cm="1">
        <f t="array" aca="1" ref="AF1063" ca="1">INDIRECT(AF1055)/AF1062</f>
        <v>500</v>
      </c>
      <c r="AG1063" s="76" cm="1">
        <f t="array" aca="1" ref="AG1063" ca="1">INDIRECT(AG1055)/AG1062</f>
        <v>500</v>
      </c>
      <c r="AH1063" s="76" cm="1">
        <f t="array" aca="1" ref="AH1063" ca="1">INDIRECT(AH1055)/AH1062</f>
        <v>500</v>
      </c>
      <c r="AI1063" s="76" cm="1">
        <f t="array" aca="1" ref="AI1063" ca="1">INDIRECT(AI1055)/AI1062</f>
        <v>500</v>
      </c>
      <c r="AJ1063" s="76" cm="1">
        <f t="array" aca="1" ref="AJ1063" ca="1">INDIRECT(AJ1055)/AJ1062</f>
        <v>500</v>
      </c>
      <c r="AK1063" s="76" cm="1">
        <f t="array" aca="1" ref="AK1063" ca="1">INDIRECT(AK1055)/AK1062</f>
        <v>500</v>
      </c>
      <c r="AL1063" s="76" cm="1">
        <f t="array" aca="1" ref="AL1063" ca="1">INDIRECT(AL1055)/AL1062</f>
        <v>500</v>
      </c>
      <c r="AM1063" s="76" cm="1">
        <f t="array" aca="1" ref="AM1063" ca="1">INDIRECT(AM1055)/AM1062</f>
        <v>500</v>
      </c>
      <c r="AN1063" s="76" cm="1">
        <f t="array" aca="1" ref="AN1063" ca="1">INDIRECT(AN1055)/AN1062</f>
        <v>500</v>
      </c>
      <c r="AO1063" s="76" cm="1">
        <f t="array" aca="1" ref="AO1063" ca="1">INDIRECT(AO1055)/AO1062</f>
        <v>500</v>
      </c>
      <c r="AP1063" s="76" cm="1">
        <f t="array" aca="1" ref="AP1063" ca="1">INDIRECT(AP1055)/AP1062</f>
        <v>500</v>
      </c>
      <c r="AQ1063" s="76" cm="1">
        <f t="array" aca="1" ref="AQ1063" ca="1">INDIRECT(AQ1055)/AQ1062</f>
        <v>500</v>
      </c>
      <c r="AR1063" s="76" cm="1">
        <f t="array" aca="1" ref="AR1063" ca="1">INDIRECT(AR1055)/AR1062</f>
        <v>500</v>
      </c>
      <c r="AS1063" s="76" cm="1">
        <f t="array" aca="1" ref="AS1063" ca="1">INDIRECT(AS1055)/AS1062</f>
        <v>500</v>
      </c>
      <c r="AT1063" s="76" cm="1">
        <f t="array" aca="1" ref="AT1063" ca="1">INDIRECT(AT1055)/AT1062</f>
        <v>500</v>
      </c>
      <c r="AU1063" s="76" cm="1">
        <f t="array" aca="1" ref="AU1063" ca="1">INDIRECT(AU1055)/AU1062</f>
        <v>500</v>
      </c>
      <c r="AV1063" s="76" cm="1">
        <f t="array" aca="1" ref="AV1063" ca="1">INDIRECT(AV1055)/AV1062</f>
        <v>500</v>
      </c>
      <c r="AW1063" s="76" cm="1">
        <f t="array" aca="1" ref="AW1063" ca="1">INDIRECT(AW1055)/AW1062</f>
        <v>500</v>
      </c>
      <c r="AX1063" s="76" cm="1">
        <f t="array" aca="1" ref="AX1063" ca="1">INDIRECT(AX1055)/AX1062</f>
        <v>500</v>
      </c>
      <c r="AY1063" s="76" cm="1">
        <f t="array" aca="1" ref="AY1063" ca="1">INDIRECT(AY1055)/AY1062</f>
        <v>500</v>
      </c>
      <c r="AZ1063" s="76" cm="1">
        <f t="array" aca="1" ref="AZ1063" ca="1">INDIRECT(AZ1055)/AZ1062</f>
        <v>500</v>
      </c>
      <c r="BA1063" s="76" cm="1">
        <f t="array" aca="1" ref="BA1063" ca="1">INDIRECT(BA1055)/BA1062</f>
        <v>500</v>
      </c>
      <c r="BB1063" s="76" cm="1">
        <f t="array" aca="1" ref="BB1063" ca="1">INDIRECT(BB1055)/BB1062</f>
        <v>500</v>
      </c>
      <c r="BC1063" s="76" cm="1">
        <f t="array" aca="1" ref="BC1063" ca="1">INDIRECT(BC1055)/BC1062</f>
        <v>500</v>
      </c>
      <c r="BD1063" s="76" cm="1">
        <f t="array" aca="1" ref="BD1063" ca="1">INDIRECT(BD1055)/BD1062</f>
        <v>500</v>
      </c>
      <c r="BE1063" s="76" cm="1">
        <f t="array" aca="1" ref="BE1063" ca="1">INDIRECT(BE1055)/BE1062</f>
        <v>500</v>
      </c>
      <c r="BF1063" s="76" cm="1">
        <f t="array" aca="1" ref="BF1063" ca="1">INDIRECT(BF1055)/BF1062</f>
        <v>500</v>
      </c>
      <c r="BG1063" s="76" cm="1">
        <f t="array" aca="1" ref="BG1063" ca="1">INDIRECT(BG1055)/BG1062</f>
        <v>500</v>
      </c>
      <c r="BH1063" s="76" cm="1">
        <f t="array" aca="1" ref="BH1063" ca="1">INDIRECT(BH1055)/BH1062</f>
        <v>500</v>
      </c>
      <c r="BI1063" s="76" cm="1">
        <f t="array" aca="1" ref="BI1063" ca="1">INDIRECT(BI1055)/BI1062</f>
        <v>500</v>
      </c>
      <c r="BJ1063" s="76" cm="1">
        <f t="array" aca="1" ref="BJ1063" ca="1">INDIRECT(BJ1055)/BJ1062</f>
        <v>500</v>
      </c>
      <c r="BK1063" s="76" cm="1">
        <f t="array" aca="1" ref="BK1063" ca="1">INDIRECT(BK1055)/BK1062</f>
        <v>500</v>
      </c>
      <c r="BL1063" s="76" cm="1">
        <f t="array" aca="1" ref="BL1063" ca="1">INDIRECT(BL1055)/BL1062</f>
        <v>500</v>
      </c>
      <c r="BM1063" s="76" cm="1">
        <f t="array" aca="1" ref="BM1063" ca="1">INDIRECT(BM1055)/BM1062</f>
        <v>500</v>
      </c>
      <c r="BN1063" s="76" cm="1">
        <f t="array" aca="1" ref="BN1063" ca="1">INDIRECT(BN1055)/BN1062</f>
        <v>500</v>
      </c>
      <c r="BO1063" s="76" cm="1">
        <f t="array" aca="1" ref="BO1063" ca="1">INDIRECT(BO1055)/BO1062</f>
        <v>500</v>
      </c>
      <c r="BP1063" s="76" cm="1">
        <f t="array" aca="1" ref="BP1063" ca="1">INDIRECT(BP1055)/BP1062</f>
        <v>500</v>
      </c>
      <c r="BQ1063" s="76" cm="1">
        <f t="array" aca="1" ref="BQ1063" ca="1">INDIRECT(BQ1055)/BQ1062</f>
        <v>500</v>
      </c>
      <c r="BR1063" s="76" cm="1">
        <f t="array" aca="1" ref="BR1063" ca="1">INDIRECT(BR1055)/BR1062</f>
        <v>500</v>
      </c>
      <c r="BS1063" s="76" cm="1">
        <f t="array" aca="1" ref="BS1063" ca="1">INDIRECT(BS1055)/BS1062</f>
        <v>500</v>
      </c>
      <c r="BT1063" s="76" cm="1">
        <f t="array" aca="1" ref="BT1063" ca="1">INDIRECT(BT1055)/BT1062</f>
        <v>500</v>
      </c>
      <c r="BU1063" s="76" cm="1">
        <f t="array" aca="1" ref="BU1063" ca="1">INDIRECT(BU1055)/BU1062</f>
        <v>500</v>
      </c>
      <c r="BV1063" s="76" cm="1">
        <f t="array" aca="1" ref="BV1063" ca="1">INDIRECT(BV1055)/BV1062</f>
        <v>500</v>
      </c>
      <c r="BW1063" s="76" cm="1">
        <f t="array" aca="1" ref="BW1063" ca="1">INDIRECT(BW1055)/BW1062</f>
        <v>500</v>
      </c>
      <c r="BX1063" s="76" cm="1">
        <f t="array" aca="1" ref="BX1063" ca="1">INDIRECT(BX1055)/BX1062</f>
        <v>500</v>
      </c>
      <c r="BY1063" s="76" cm="1">
        <f t="array" aca="1" ref="BY1063" ca="1">INDIRECT(BY1055)/BY1062</f>
        <v>500</v>
      </c>
      <c r="BZ1063" s="76" cm="1">
        <f t="array" aca="1" ref="BZ1063" ca="1">INDIRECT(BZ1055)/BZ1062</f>
        <v>500</v>
      </c>
      <c r="CA1063" s="76" cm="1">
        <f t="array" aca="1" ref="CA1063" ca="1">INDIRECT(CA1055)/CA1062</f>
        <v>500</v>
      </c>
      <c r="CB1063" s="76" cm="1">
        <f t="array" aca="1" ref="CB1063" ca="1">INDIRECT(CB1055)/CB1062</f>
        <v>500</v>
      </c>
      <c r="CC1063" s="76" cm="1">
        <f t="array" aca="1" ref="CC1063" ca="1">INDIRECT(CC1055)/CC1062</f>
        <v>500</v>
      </c>
      <c r="CD1063" s="76" cm="1">
        <f t="array" aca="1" ref="CD1063" ca="1">INDIRECT(CD1055)/CD1062</f>
        <v>500</v>
      </c>
      <c r="CE1063" s="76" cm="1">
        <f t="array" aca="1" ref="CE1063" ca="1">INDIRECT(CE1055)/CE1062</f>
        <v>500</v>
      </c>
      <c r="CF1063" s="76" cm="1">
        <f t="array" aca="1" ref="CF1063" ca="1">INDIRECT(CF1055)/CF1062</f>
        <v>500</v>
      </c>
      <c r="CG1063" s="76" cm="1">
        <f t="array" aca="1" ref="CG1063" ca="1">INDIRECT(CG1055)/CG1062</f>
        <v>500</v>
      </c>
      <c r="CH1063" s="76" cm="1">
        <f t="array" aca="1" ref="CH1063" ca="1">INDIRECT(CH1055)/CH1062</f>
        <v>500</v>
      </c>
      <c r="CI1063" s="76" cm="1">
        <f t="array" aca="1" ref="CI1063" ca="1">INDIRECT(CI1055)/CI1062</f>
        <v>500</v>
      </c>
      <c r="CJ1063" s="76" cm="1">
        <f t="array" aca="1" ref="CJ1063" ca="1">INDIRECT(CJ1055)/CJ1062</f>
        <v>500</v>
      </c>
      <c r="CK1063" s="76" cm="1">
        <f t="array" aca="1" ref="CK1063" ca="1">INDIRECT(CK1055)/CK1062</f>
        <v>500</v>
      </c>
      <c r="CL1063" s="76" cm="1">
        <f t="array" aca="1" ref="CL1063" ca="1">INDIRECT(CL1055)/CL1062</f>
        <v>500</v>
      </c>
      <c r="CN1063" s="60"/>
      <c r="CO1063" s="76" t="e" cm="1">
        <f t="array" aca="1" ref="CO1063" ca="1">INDIRECT(CO1055)/CO1062</f>
        <v>#N/A</v>
      </c>
      <c r="CP1063" s="76" t="e" cm="1">
        <f t="array" aca="1" ref="CP1063" ca="1">INDIRECT(CP1055)/CP1062</f>
        <v>#N/A</v>
      </c>
      <c r="CQ1063" s="76" t="e" cm="1">
        <f t="array" aca="1" ref="CQ1063" ca="1">INDIRECT(CQ1055)/CQ1062</f>
        <v>#N/A</v>
      </c>
      <c r="CR1063" s="76" t="e" cm="1">
        <f t="array" aca="1" ref="CR1063" ca="1">INDIRECT(CR1055)/CR1062</f>
        <v>#N/A</v>
      </c>
      <c r="CS1063" s="76" t="e" cm="1">
        <f t="array" aca="1" ref="CS1063" ca="1">INDIRECT(CS1055)/CS1062</f>
        <v>#N/A</v>
      </c>
      <c r="CT1063" s="76" t="e" cm="1">
        <f t="array" aca="1" ref="CT1063" ca="1">INDIRECT(CT1055)/CT1062</f>
        <v>#N/A</v>
      </c>
      <c r="CU1063" s="76" t="e" cm="1">
        <f t="array" aca="1" ref="CU1063" ca="1">INDIRECT(CU1055)/CU1062</f>
        <v>#N/A</v>
      </c>
      <c r="CV1063" s="76" t="e" cm="1">
        <f t="array" aca="1" ref="CV1063" ca="1">INDIRECT(CV1055)/CV1062</f>
        <v>#N/A</v>
      </c>
      <c r="CW1063" s="76" t="e" cm="1">
        <f t="array" aca="1" ref="CW1063" ca="1">INDIRECT(CW1055)/CW1062</f>
        <v>#N/A</v>
      </c>
      <c r="CX1063" s="76" t="e" cm="1">
        <f t="array" aca="1" ref="CX1063" ca="1">INDIRECT(CX1055)/CX1062</f>
        <v>#N/A</v>
      </c>
      <c r="CY1063" s="76" t="e" cm="1">
        <f t="array" aca="1" ref="CY1063" ca="1">INDIRECT(CY1055)/CY1062</f>
        <v>#N/A</v>
      </c>
      <c r="CZ1063" s="76" t="e" cm="1">
        <f t="array" aca="1" ref="CZ1063" ca="1">INDIRECT(CZ1055)/CZ1062</f>
        <v>#N/A</v>
      </c>
      <c r="DA1063" s="76" t="e" cm="1">
        <f t="array" aca="1" ref="DA1063" ca="1">INDIRECT(DA1055)/DA1062</f>
        <v>#N/A</v>
      </c>
      <c r="DB1063" s="76" t="e" cm="1">
        <f t="array" aca="1" ref="DB1063" ca="1">INDIRECT(DB1055)/DB1062</f>
        <v>#N/A</v>
      </c>
      <c r="DC1063" s="76" t="e" cm="1">
        <f t="array" aca="1" ref="DC1063" ca="1">INDIRECT(DC1055)/DC1062</f>
        <v>#N/A</v>
      </c>
      <c r="DD1063" s="76" t="e" cm="1">
        <f t="array" aca="1" ref="DD1063" ca="1">INDIRECT(DD1055)/DD1062</f>
        <v>#N/A</v>
      </c>
      <c r="DE1063" s="76" t="e" cm="1">
        <f t="array" aca="1" ref="DE1063" ca="1">INDIRECT(DE1055)/DE1062</f>
        <v>#N/A</v>
      </c>
      <c r="DF1063" s="76" t="e" cm="1">
        <f t="array" aca="1" ref="DF1063" ca="1">INDIRECT(DF1055)/DF1062</f>
        <v>#N/A</v>
      </c>
      <c r="DG1063" s="76" t="e" cm="1">
        <f t="array" aca="1" ref="DG1063" ca="1">INDIRECT(DG1055)/DG1062</f>
        <v>#N/A</v>
      </c>
      <c r="DH1063" s="76" t="e" cm="1">
        <f t="array" aca="1" ref="DH1063" ca="1">INDIRECT(DH1055)/DH1062</f>
        <v>#N/A</v>
      </c>
      <c r="DI1063" s="76" t="e" cm="1">
        <f t="array" aca="1" ref="DI1063" ca="1">INDIRECT(DI1055)/DI1062</f>
        <v>#N/A</v>
      </c>
      <c r="DJ1063" s="76" t="e" cm="1">
        <f t="array" aca="1" ref="DJ1063" ca="1">INDIRECT(DJ1055)/DJ1062</f>
        <v>#N/A</v>
      </c>
      <c r="DK1063" s="76" t="e" cm="1">
        <f t="array" aca="1" ref="DK1063" ca="1">INDIRECT(DK1055)/DK1062</f>
        <v>#N/A</v>
      </c>
      <c r="DL1063" s="76" t="e" cm="1">
        <f t="array" aca="1" ref="DL1063" ca="1">INDIRECT(DL1055)/DL1062</f>
        <v>#N/A</v>
      </c>
    </row>
    <row r="1064" spans="1:116" x14ac:dyDescent="0.35">
      <c r="B1064" t="s">
        <v>244</v>
      </c>
      <c r="D1064" t="s">
        <v>158</v>
      </c>
      <c r="E1064" s="8" t="str">
        <f t="shared" si="1212"/>
        <v>1064 DCSCAC-S</v>
      </c>
      <c r="G1064" s="145" t="s">
        <v>197</v>
      </c>
      <c r="H1064" s="12"/>
      <c r="I1064" s="60"/>
      <c r="J1064" s="60"/>
      <c r="K1064" s="18">
        <v>20</v>
      </c>
      <c r="L1064" s="18">
        <v>20</v>
      </c>
      <c r="M1064" s="18">
        <v>20</v>
      </c>
      <c r="N1064" s="18">
        <v>20</v>
      </c>
      <c r="O1064" s="18">
        <v>20</v>
      </c>
      <c r="P1064" s="18">
        <v>20</v>
      </c>
      <c r="R1064" s="19"/>
      <c r="S1064" s="147" cm="1">
        <f t="array" ref="S1064">INDEX($K:$P,ROW(),MATCH(S$3,$K$2:$P$2,0))</f>
        <v>20</v>
      </c>
      <c r="T1064" s="147" cm="1">
        <f t="array" ref="T1064">INDEX($K:$P,ROW(),MATCH(T$3,$K$2:$P$2,0))</f>
        <v>20</v>
      </c>
      <c r="U1064" s="147" cm="1">
        <f t="array" ref="U1064">INDEX($K:$P,ROW(),MATCH(U$3,$K$2:$P$2,0))</f>
        <v>20</v>
      </c>
      <c r="V1064" s="147" cm="1">
        <f t="array" ref="V1064">INDEX($K:$P,ROW(),MATCH(V$3,$K$2:$P$2,0))</f>
        <v>20</v>
      </c>
      <c r="W1064" s="147" cm="1">
        <f t="array" ref="W1064">INDEX($K:$P,ROW(),MATCH(W$3,$K$2:$P$2,0))</f>
        <v>20</v>
      </c>
      <c r="X1064" s="147" cm="1">
        <f t="array" ref="X1064">INDEX($K:$P,ROW(),MATCH(X$3,$K$2:$P$2,0))</f>
        <v>20</v>
      </c>
      <c r="Y1064" s="147" cm="1">
        <f t="array" ref="Y1064">INDEX($K:$P,ROW(),MATCH(Y$3,$K$2:$P$2,0))</f>
        <v>20</v>
      </c>
      <c r="Z1064" s="147" cm="1">
        <f t="array" ref="Z1064">INDEX($K:$P,ROW(),MATCH(Z$3,$K$2:$P$2,0))</f>
        <v>20</v>
      </c>
      <c r="AA1064" s="147" cm="1">
        <f t="array" ref="AA1064">INDEX($K:$P,ROW(),MATCH(AA$3,$K$2:$P$2,0))</f>
        <v>20</v>
      </c>
      <c r="AB1064" s="147" cm="1">
        <f t="array" ref="AB1064">INDEX($K:$P,ROW(),MATCH(AB$3,$K$2:$P$2,0))</f>
        <v>20</v>
      </c>
      <c r="AC1064" s="147" cm="1">
        <f t="array" ref="AC1064">INDEX($K:$P,ROW(),MATCH(AC$3,$K$2:$P$2,0))</f>
        <v>20</v>
      </c>
      <c r="AD1064" s="147" cm="1">
        <f t="array" ref="AD1064">INDEX($K:$P,ROW(),MATCH(AD$3,$K$2:$P$2,0))</f>
        <v>20</v>
      </c>
      <c r="AE1064" s="147" cm="1">
        <f t="array" ref="AE1064">INDEX($K:$P,ROW(),MATCH(AE$3,$K$2:$P$2,0))</f>
        <v>20</v>
      </c>
      <c r="AF1064" s="147" cm="1">
        <f t="array" ref="AF1064">INDEX($K:$P,ROW(),MATCH(AF$3,$K$2:$P$2,0))</f>
        <v>20</v>
      </c>
      <c r="AG1064" s="147" cm="1">
        <f t="array" ref="AG1064">INDEX($K:$P,ROW(),MATCH(AG$3,$K$2:$P$2,0))</f>
        <v>20</v>
      </c>
      <c r="AH1064" s="147" cm="1">
        <f t="array" ref="AH1064">INDEX($K:$P,ROW(),MATCH(AH$3,$K$2:$P$2,0))</f>
        <v>20</v>
      </c>
      <c r="AI1064" s="147" cm="1">
        <f t="array" ref="AI1064">INDEX($K:$P,ROW(),MATCH(AI$3,$K$2:$P$2,0))</f>
        <v>20</v>
      </c>
      <c r="AJ1064" s="147" cm="1">
        <f t="array" ref="AJ1064">INDEX($K:$P,ROW(),MATCH(AJ$3,$K$2:$P$2,0))</f>
        <v>20</v>
      </c>
      <c r="AK1064" s="147" cm="1">
        <f t="array" ref="AK1064">INDEX($K:$P,ROW(),MATCH(AK$3,$K$2:$P$2,0))</f>
        <v>20</v>
      </c>
      <c r="AL1064" s="147" cm="1">
        <f t="array" ref="AL1064">INDEX($K:$P,ROW(),MATCH(AL$3,$K$2:$P$2,0))</f>
        <v>20</v>
      </c>
      <c r="AM1064" s="147" cm="1">
        <f t="array" ref="AM1064">INDEX($K:$P,ROW(),MATCH(AM$3,$K$2:$P$2,0))</f>
        <v>20</v>
      </c>
      <c r="AN1064" s="147" cm="1">
        <f t="array" ref="AN1064">INDEX($K:$P,ROW(),MATCH(AN$3,$K$2:$P$2,0))</f>
        <v>20</v>
      </c>
      <c r="AO1064" s="147" cm="1">
        <f t="array" ref="AO1064">INDEX($K:$P,ROW(),MATCH(AO$3,$K$2:$P$2,0))</f>
        <v>20</v>
      </c>
      <c r="AP1064" s="147" cm="1">
        <f t="array" ref="AP1064">INDEX($K:$P,ROW(),MATCH(AP$3,$K$2:$P$2,0))</f>
        <v>20</v>
      </c>
      <c r="AQ1064" s="147" cm="1">
        <f t="array" ref="AQ1064">INDEX($K:$P,ROW(),MATCH(AQ$3,$K$2:$P$2,0))</f>
        <v>20</v>
      </c>
      <c r="AR1064" s="147" cm="1">
        <f t="array" ref="AR1064">INDEX($K:$P,ROW(),MATCH(AR$3,$K$2:$P$2,0))</f>
        <v>20</v>
      </c>
      <c r="AS1064" s="147" cm="1">
        <f t="array" ref="AS1064">INDEX($K:$P,ROW(),MATCH(AS$3,$K$2:$P$2,0))</f>
        <v>20</v>
      </c>
      <c r="AT1064" s="147" cm="1">
        <f t="array" ref="AT1064">INDEX($K:$P,ROW(),MATCH(AT$3,$K$2:$P$2,0))</f>
        <v>20</v>
      </c>
      <c r="AU1064" s="147" cm="1">
        <f t="array" ref="AU1064">INDEX($K:$P,ROW(),MATCH(AU$3,$K$2:$P$2,0))</f>
        <v>20</v>
      </c>
      <c r="AV1064" s="147" cm="1">
        <f t="array" ref="AV1064">INDEX($K:$P,ROW(),MATCH(AV$3,$K$2:$P$2,0))</f>
        <v>20</v>
      </c>
      <c r="AW1064" s="147" cm="1">
        <f t="array" ref="AW1064">INDEX($K:$P,ROW(),MATCH(AW$3,$K$2:$P$2,0))</f>
        <v>20</v>
      </c>
      <c r="AX1064" s="147" cm="1">
        <f t="array" ref="AX1064">INDEX($K:$P,ROW(),MATCH(AX$3,$K$2:$P$2,0))</f>
        <v>20</v>
      </c>
      <c r="AY1064" s="147" cm="1">
        <f t="array" ref="AY1064">INDEX($K:$P,ROW(),MATCH(AY$3,$K$2:$P$2,0))</f>
        <v>20</v>
      </c>
      <c r="AZ1064" s="147" cm="1">
        <f t="array" ref="AZ1064">INDEX($K:$P,ROW(),MATCH(AZ$3,$K$2:$P$2,0))</f>
        <v>20</v>
      </c>
      <c r="BA1064" s="147" cm="1">
        <f t="array" ref="BA1064">INDEX($K:$P,ROW(),MATCH(BA$3,$K$2:$P$2,0))</f>
        <v>20</v>
      </c>
      <c r="BB1064" s="147" cm="1">
        <f t="array" ref="BB1064">INDEX($K:$P,ROW(),MATCH(BB$3,$K$2:$P$2,0))</f>
        <v>20</v>
      </c>
      <c r="BC1064" s="147" cm="1">
        <f t="array" ref="BC1064">INDEX($K:$P,ROW(),MATCH(BC$3,$K$2:$P$2,0))</f>
        <v>20</v>
      </c>
      <c r="BD1064" s="147" cm="1">
        <f t="array" ref="BD1064">INDEX($K:$P,ROW(),MATCH(BD$3,$K$2:$P$2,0))</f>
        <v>20</v>
      </c>
      <c r="BE1064" s="147" cm="1">
        <f t="array" ref="BE1064">INDEX($K:$P,ROW(),MATCH(BE$3,$K$2:$P$2,0))</f>
        <v>20</v>
      </c>
      <c r="BF1064" s="147" cm="1">
        <f t="array" ref="BF1064">INDEX($K:$P,ROW(),MATCH(BF$3,$K$2:$P$2,0))</f>
        <v>20</v>
      </c>
      <c r="BG1064" s="147" cm="1">
        <f t="array" ref="BG1064">INDEX($K:$P,ROW(),MATCH(BG$3,$K$2:$P$2,0))</f>
        <v>20</v>
      </c>
      <c r="BH1064" s="147" cm="1">
        <f t="array" ref="BH1064">INDEX($K:$P,ROW(),MATCH(BH$3,$K$2:$P$2,0))</f>
        <v>20</v>
      </c>
      <c r="BI1064" s="147" cm="1">
        <f t="array" ref="BI1064">INDEX($K:$P,ROW(),MATCH(BI$3,$K$2:$P$2,0))</f>
        <v>20</v>
      </c>
      <c r="BJ1064" s="147" cm="1">
        <f t="array" ref="BJ1064">INDEX($K:$P,ROW(),MATCH(BJ$3,$K$2:$P$2,0))</f>
        <v>20</v>
      </c>
      <c r="BK1064" s="147" cm="1">
        <f t="array" ref="BK1064">INDEX($K:$P,ROW(),MATCH(BK$3,$K$2:$P$2,0))</f>
        <v>20</v>
      </c>
      <c r="BL1064" s="147" cm="1">
        <f t="array" ref="BL1064">INDEX($K:$P,ROW(),MATCH(BL$3,$K$2:$P$2,0))</f>
        <v>20</v>
      </c>
      <c r="BM1064" s="147" cm="1">
        <f t="array" ref="BM1064">INDEX($K:$P,ROW(),MATCH(BM$3,$K$2:$P$2,0))</f>
        <v>20</v>
      </c>
      <c r="BN1064" s="147" cm="1">
        <f t="array" ref="BN1064">INDEX($K:$P,ROW(),MATCH(BN$3,$K$2:$P$2,0))</f>
        <v>20</v>
      </c>
      <c r="BO1064" s="147" cm="1">
        <f t="array" ref="BO1064">INDEX($K:$P,ROW(),MATCH(BO$3,$K$2:$P$2,0))</f>
        <v>20</v>
      </c>
      <c r="BP1064" s="147" cm="1">
        <f t="array" ref="BP1064">INDEX($K:$P,ROW(),MATCH(BP$3,$K$2:$P$2,0))</f>
        <v>20</v>
      </c>
      <c r="BQ1064" s="147" cm="1">
        <f t="array" ref="BQ1064">INDEX($K:$P,ROW(),MATCH(BQ$3,$K$2:$P$2,0))</f>
        <v>20</v>
      </c>
      <c r="BR1064" s="147" cm="1">
        <f t="array" ref="BR1064">INDEX($K:$P,ROW(),MATCH(BR$3,$K$2:$P$2,0))</f>
        <v>20</v>
      </c>
      <c r="BS1064" s="147" cm="1">
        <f t="array" ref="BS1064">INDEX($K:$P,ROW(),MATCH(BS$3,$K$2:$P$2,0))</f>
        <v>20</v>
      </c>
      <c r="BT1064" s="147" cm="1">
        <f t="array" ref="BT1064">INDEX($K:$P,ROW(),MATCH(BT$3,$K$2:$P$2,0))</f>
        <v>20</v>
      </c>
      <c r="BU1064" s="147" cm="1">
        <f t="array" ref="BU1064">INDEX($K:$P,ROW(),MATCH(BU$3,$K$2:$P$2,0))</f>
        <v>20</v>
      </c>
      <c r="BV1064" s="147" cm="1">
        <f t="array" ref="BV1064">INDEX($K:$P,ROW(),MATCH(BV$3,$K$2:$P$2,0))</f>
        <v>20</v>
      </c>
      <c r="BW1064" s="147" cm="1">
        <f t="array" ref="BW1064">INDEX($K:$P,ROW(),MATCH(BW$3,$K$2:$P$2,0))</f>
        <v>20</v>
      </c>
      <c r="BX1064" s="147" cm="1">
        <f t="array" ref="BX1064">INDEX($K:$P,ROW(),MATCH(BX$3,$K$2:$P$2,0))</f>
        <v>20</v>
      </c>
      <c r="BY1064" s="147" cm="1">
        <f t="array" ref="BY1064">INDEX($K:$P,ROW(),MATCH(BY$3,$K$2:$P$2,0))</f>
        <v>20</v>
      </c>
      <c r="BZ1064" s="147" cm="1">
        <f t="array" ref="BZ1064">INDEX($K:$P,ROW(),MATCH(BZ$3,$K$2:$P$2,0))</f>
        <v>20</v>
      </c>
      <c r="CA1064" s="147" cm="1">
        <f t="array" ref="CA1064">INDEX($K:$P,ROW(),MATCH(CA$3,$K$2:$P$2,0))</f>
        <v>20</v>
      </c>
      <c r="CB1064" s="147" cm="1">
        <f t="array" ref="CB1064">INDEX($K:$P,ROW(),MATCH(CB$3,$K$2:$P$2,0))</f>
        <v>20</v>
      </c>
      <c r="CC1064" s="147" cm="1">
        <f t="array" ref="CC1064">INDEX($K:$P,ROW(),MATCH(CC$3,$K$2:$P$2,0))</f>
        <v>20</v>
      </c>
      <c r="CD1064" s="147" cm="1">
        <f t="array" ref="CD1064">INDEX($K:$P,ROW(),MATCH(CD$3,$K$2:$P$2,0))</f>
        <v>20</v>
      </c>
      <c r="CE1064" s="147" cm="1">
        <f t="array" ref="CE1064">INDEX($K:$P,ROW(),MATCH(CE$3,$K$2:$P$2,0))</f>
        <v>20</v>
      </c>
      <c r="CF1064" s="147" cm="1">
        <f t="array" ref="CF1064">INDEX($K:$P,ROW(),MATCH(CF$3,$K$2:$P$2,0))</f>
        <v>20</v>
      </c>
      <c r="CG1064" s="147" cm="1">
        <f t="array" ref="CG1064">INDEX($K:$P,ROW(),MATCH(CG$3,$K$2:$P$2,0))</f>
        <v>20</v>
      </c>
      <c r="CH1064" s="147" cm="1">
        <f t="array" ref="CH1064">INDEX($K:$P,ROW(),MATCH(CH$3,$K$2:$P$2,0))</f>
        <v>20</v>
      </c>
      <c r="CI1064" s="147" cm="1">
        <f t="array" ref="CI1064">INDEX($K:$P,ROW(),MATCH(CI$3,$K$2:$P$2,0))</f>
        <v>20</v>
      </c>
      <c r="CJ1064" s="147" cm="1">
        <f t="array" ref="CJ1064">INDEX($K:$P,ROW(),MATCH(CJ$3,$K$2:$P$2,0))</f>
        <v>20</v>
      </c>
      <c r="CK1064" s="147" cm="1">
        <f t="array" ref="CK1064">INDEX($K:$P,ROW(),MATCH(CK$3,$K$2:$P$2,0))</f>
        <v>20</v>
      </c>
      <c r="CL1064" s="147" cm="1">
        <f t="array" ref="CL1064">INDEX($K:$P,ROW(),MATCH(CL$3,$K$2:$P$2,0))</f>
        <v>20</v>
      </c>
      <c r="CN1064" s="60"/>
      <c r="CO1064" s="147" t="e" cm="1">
        <f t="array" ref="CO1064">INDEX($K:$P,ROW(),MATCH(CO$3,$K$2:$P$2,0))</f>
        <v>#N/A</v>
      </c>
      <c r="CP1064" s="147" t="e" cm="1">
        <f t="array" ref="CP1064">INDEX($K:$P,ROW(),MATCH(CP$3,$K$2:$P$2,0))</f>
        <v>#N/A</v>
      </c>
      <c r="CQ1064" s="147" t="e" cm="1">
        <f t="array" ref="CQ1064">INDEX($K:$P,ROW(),MATCH(CQ$3,$K$2:$P$2,0))</f>
        <v>#N/A</v>
      </c>
      <c r="CR1064" s="147" t="e" cm="1">
        <f t="array" ref="CR1064">INDEX($K:$P,ROW(),MATCH(CR$3,$K$2:$P$2,0))</f>
        <v>#N/A</v>
      </c>
      <c r="CS1064" s="147" t="e" cm="1">
        <f t="array" ref="CS1064">INDEX($K:$P,ROW(),MATCH(CS$3,$K$2:$P$2,0))</f>
        <v>#N/A</v>
      </c>
      <c r="CT1064" s="147" t="e" cm="1">
        <f t="array" ref="CT1064">INDEX($K:$P,ROW(),MATCH(CT$3,$K$2:$P$2,0))</f>
        <v>#N/A</v>
      </c>
      <c r="CU1064" s="147" t="e" cm="1">
        <f t="array" ref="CU1064">INDEX($K:$P,ROW(),MATCH(CU$3,$K$2:$P$2,0))</f>
        <v>#N/A</v>
      </c>
      <c r="CV1064" s="147" t="e" cm="1">
        <f t="array" ref="CV1064">INDEX($K:$P,ROW(),MATCH(CV$3,$K$2:$P$2,0))</f>
        <v>#N/A</v>
      </c>
      <c r="CW1064" s="147" t="e" cm="1">
        <f t="array" ref="CW1064">INDEX($K:$P,ROW(),MATCH(CW$3,$K$2:$P$2,0))</f>
        <v>#N/A</v>
      </c>
      <c r="CX1064" s="147" t="e" cm="1">
        <f t="array" ref="CX1064">INDEX($K:$P,ROW(),MATCH(CX$3,$K$2:$P$2,0))</f>
        <v>#N/A</v>
      </c>
      <c r="CY1064" s="147" t="e" cm="1">
        <f t="array" ref="CY1064">INDEX($K:$P,ROW(),MATCH(CY$3,$K$2:$P$2,0))</f>
        <v>#N/A</v>
      </c>
      <c r="CZ1064" s="147" t="e" cm="1">
        <f t="array" ref="CZ1064">INDEX($K:$P,ROW(),MATCH(CZ$3,$K$2:$P$2,0))</f>
        <v>#N/A</v>
      </c>
      <c r="DA1064" s="147" t="e" cm="1">
        <f t="array" ref="DA1064">INDEX($K:$P,ROW(),MATCH(DA$3,$K$2:$P$2,0))</f>
        <v>#N/A</v>
      </c>
      <c r="DB1064" s="147" t="e" cm="1">
        <f t="array" ref="DB1064">INDEX($K:$P,ROW(),MATCH(DB$3,$K$2:$P$2,0))</f>
        <v>#N/A</v>
      </c>
      <c r="DC1064" s="147" t="e" cm="1">
        <f t="array" ref="DC1064">INDEX($K:$P,ROW(),MATCH(DC$3,$K$2:$P$2,0))</f>
        <v>#N/A</v>
      </c>
      <c r="DD1064" s="147" t="e" cm="1">
        <f t="array" ref="DD1064">INDEX($K:$P,ROW(),MATCH(DD$3,$K$2:$P$2,0))</f>
        <v>#N/A</v>
      </c>
      <c r="DE1064" s="147" t="e" cm="1">
        <f t="array" ref="DE1064">INDEX($K:$P,ROW(),MATCH(DE$3,$K$2:$P$2,0))</f>
        <v>#N/A</v>
      </c>
      <c r="DF1064" s="147" t="e" cm="1">
        <f t="array" ref="DF1064">INDEX($K:$P,ROW(),MATCH(DF$3,$K$2:$P$2,0))</f>
        <v>#N/A</v>
      </c>
      <c r="DG1064" s="147" t="e" cm="1">
        <f t="array" ref="DG1064">INDEX($K:$P,ROW(),MATCH(DG$3,$K$2:$P$2,0))</f>
        <v>#N/A</v>
      </c>
      <c r="DH1064" s="147" t="e" cm="1">
        <f t="array" ref="DH1064">INDEX($K:$P,ROW(),MATCH(DH$3,$K$2:$P$2,0))</f>
        <v>#N/A</v>
      </c>
      <c r="DI1064" s="147" t="e" cm="1">
        <f t="array" ref="DI1064">INDEX($K:$P,ROW(),MATCH(DI$3,$K$2:$P$2,0))</f>
        <v>#N/A</v>
      </c>
      <c r="DJ1064" s="147" t="e" cm="1">
        <f t="array" ref="DJ1064">INDEX($K:$P,ROW(),MATCH(DJ$3,$K$2:$P$2,0))</f>
        <v>#N/A</v>
      </c>
      <c r="DK1064" s="147" t="e" cm="1">
        <f t="array" ref="DK1064">INDEX($K:$P,ROW(),MATCH(DK$3,$K$2:$P$2,0))</f>
        <v>#N/A</v>
      </c>
      <c r="DL1064" s="147" t="e" cm="1">
        <f t="array" ref="DL1064">INDEX($K:$P,ROW(),MATCH(DL$3,$K$2:$P$2,0))</f>
        <v>#N/A</v>
      </c>
    </row>
    <row r="1065" spans="1:116" x14ac:dyDescent="0.35">
      <c r="B1065" t="s">
        <v>332</v>
      </c>
      <c r="D1065" t="s">
        <v>158</v>
      </c>
      <c r="E1065" s="8" t="str">
        <f t="shared" si="1212"/>
        <v>1065 DCSCAC-S</v>
      </c>
      <c r="G1065" s="126" t="str">
        <f>"Expense - "&amp;SUBSTITUTE(G1060,":","")</f>
        <v>Expense - Seller acquisition cost</v>
      </c>
      <c r="H1065" s="27"/>
      <c r="I1065" s="78"/>
      <c r="J1065" s="78"/>
      <c r="K1065" s="63">
        <f ca="1">SUMIF($3:$3,K$2,1063:1063)</f>
        <v>6000</v>
      </c>
      <c r="L1065" s="63">
        <f ca="1">SUMIF($3:$3,L$2,1063:1063)</f>
        <v>6000</v>
      </c>
      <c r="M1065" s="63">
        <f ca="1">SUMIF($3:$3,M$2,1063:1063)</f>
        <v>6000</v>
      </c>
      <c r="N1065" s="63">
        <f ca="1">SUMIF($3:$3,N$2,1063:1063)</f>
        <v>6000</v>
      </c>
      <c r="O1065" s="63">
        <f ca="1">SUMIF($3:$3,O$2,1063:1063)</f>
        <v>6000</v>
      </c>
      <c r="P1065" s="63">
        <f ca="1">SUMIF($3:$3,P$2,1063:1063)</f>
        <v>6000</v>
      </c>
      <c r="R1065" s="33"/>
      <c r="S1065" s="148">
        <f t="shared" ref="S1065:AX1065" ca="1" si="1221">-S1064*S1063</f>
        <v>-10000</v>
      </c>
      <c r="T1065" s="148">
        <f t="shared" ca="1" si="1221"/>
        <v>-10000</v>
      </c>
      <c r="U1065" s="148">
        <f t="shared" ca="1" si="1221"/>
        <v>-10000</v>
      </c>
      <c r="V1065" s="148">
        <f t="shared" ca="1" si="1221"/>
        <v>-10000</v>
      </c>
      <c r="W1065" s="148">
        <f t="shared" ca="1" si="1221"/>
        <v>-10000</v>
      </c>
      <c r="X1065" s="148">
        <f t="shared" ca="1" si="1221"/>
        <v>-10000</v>
      </c>
      <c r="Y1065" s="148">
        <f t="shared" ca="1" si="1221"/>
        <v>-10000</v>
      </c>
      <c r="Z1065" s="148">
        <f t="shared" ca="1" si="1221"/>
        <v>-10000</v>
      </c>
      <c r="AA1065" s="148">
        <f t="shared" ca="1" si="1221"/>
        <v>-10000</v>
      </c>
      <c r="AB1065" s="148">
        <f t="shared" ca="1" si="1221"/>
        <v>-10000</v>
      </c>
      <c r="AC1065" s="148">
        <f t="shared" ca="1" si="1221"/>
        <v>-10000</v>
      </c>
      <c r="AD1065" s="148">
        <f t="shared" ca="1" si="1221"/>
        <v>-10000</v>
      </c>
      <c r="AE1065" s="148">
        <f t="shared" ca="1" si="1221"/>
        <v>-10000</v>
      </c>
      <c r="AF1065" s="148">
        <f t="shared" ca="1" si="1221"/>
        <v>-10000</v>
      </c>
      <c r="AG1065" s="148">
        <f t="shared" ca="1" si="1221"/>
        <v>-10000</v>
      </c>
      <c r="AH1065" s="148">
        <f t="shared" ca="1" si="1221"/>
        <v>-10000</v>
      </c>
      <c r="AI1065" s="148">
        <f t="shared" ca="1" si="1221"/>
        <v>-10000</v>
      </c>
      <c r="AJ1065" s="148">
        <f t="shared" ca="1" si="1221"/>
        <v>-10000</v>
      </c>
      <c r="AK1065" s="148">
        <f t="shared" ca="1" si="1221"/>
        <v>-10000</v>
      </c>
      <c r="AL1065" s="148">
        <f t="shared" ca="1" si="1221"/>
        <v>-10000</v>
      </c>
      <c r="AM1065" s="148">
        <f t="shared" ca="1" si="1221"/>
        <v>-10000</v>
      </c>
      <c r="AN1065" s="148">
        <f t="shared" ca="1" si="1221"/>
        <v>-10000</v>
      </c>
      <c r="AO1065" s="148">
        <f t="shared" ca="1" si="1221"/>
        <v>-10000</v>
      </c>
      <c r="AP1065" s="148">
        <f t="shared" ca="1" si="1221"/>
        <v>-10000</v>
      </c>
      <c r="AQ1065" s="148">
        <f t="shared" ca="1" si="1221"/>
        <v>-10000</v>
      </c>
      <c r="AR1065" s="148">
        <f t="shared" ca="1" si="1221"/>
        <v>-10000</v>
      </c>
      <c r="AS1065" s="148">
        <f t="shared" ca="1" si="1221"/>
        <v>-10000</v>
      </c>
      <c r="AT1065" s="148">
        <f t="shared" ca="1" si="1221"/>
        <v>-10000</v>
      </c>
      <c r="AU1065" s="148">
        <f t="shared" ca="1" si="1221"/>
        <v>-10000</v>
      </c>
      <c r="AV1065" s="148">
        <f t="shared" ca="1" si="1221"/>
        <v>-10000</v>
      </c>
      <c r="AW1065" s="148">
        <f t="shared" ca="1" si="1221"/>
        <v>-10000</v>
      </c>
      <c r="AX1065" s="148">
        <f t="shared" ca="1" si="1221"/>
        <v>-10000</v>
      </c>
      <c r="AY1065" s="148">
        <f t="shared" ref="AY1065:CD1065" ca="1" si="1222">-AY1064*AY1063</f>
        <v>-10000</v>
      </c>
      <c r="AZ1065" s="148">
        <f t="shared" ca="1" si="1222"/>
        <v>-10000</v>
      </c>
      <c r="BA1065" s="148">
        <f t="shared" ca="1" si="1222"/>
        <v>-10000</v>
      </c>
      <c r="BB1065" s="148">
        <f t="shared" ca="1" si="1222"/>
        <v>-10000</v>
      </c>
      <c r="BC1065" s="148">
        <f t="shared" ca="1" si="1222"/>
        <v>-10000</v>
      </c>
      <c r="BD1065" s="148">
        <f t="shared" ca="1" si="1222"/>
        <v>-10000</v>
      </c>
      <c r="BE1065" s="148">
        <f t="shared" ca="1" si="1222"/>
        <v>-10000</v>
      </c>
      <c r="BF1065" s="148">
        <f t="shared" ca="1" si="1222"/>
        <v>-10000</v>
      </c>
      <c r="BG1065" s="148">
        <f t="shared" ca="1" si="1222"/>
        <v>-10000</v>
      </c>
      <c r="BH1065" s="148">
        <f t="shared" ca="1" si="1222"/>
        <v>-10000</v>
      </c>
      <c r="BI1065" s="148">
        <f t="shared" ca="1" si="1222"/>
        <v>-10000</v>
      </c>
      <c r="BJ1065" s="148">
        <f t="shared" ca="1" si="1222"/>
        <v>-10000</v>
      </c>
      <c r="BK1065" s="148">
        <f t="shared" ca="1" si="1222"/>
        <v>-10000</v>
      </c>
      <c r="BL1065" s="148">
        <f t="shared" ca="1" si="1222"/>
        <v>-10000</v>
      </c>
      <c r="BM1065" s="148">
        <f t="shared" ca="1" si="1222"/>
        <v>-10000</v>
      </c>
      <c r="BN1065" s="148">
        <f t="shared" ca="1" si="1222"/>
        <v>-10000</v>
      </c>
      <c r="BO1065" s="148">
        <f t="shared" ca="1" si="1222"/>
        <v>-10000</v>
      </c>
      <c r="BP1065" s="148">
        <f t="shared" ca="1" si="1222"/>
        <v>-10000</v>
      </c>
      <c r="BQ1065" s="148">
        <f t="shared" ca="1" si="1222"/>
        <v>-10000</v>
      </c>
      <c r="BR1065" s="148">
        <f t="shared" ca="1" si="1222"/>
        <v>-10000</v>
      </c>
      <c r="BS1065" s="148">
        <f t="shared" ca="1" si="1222"/>
        <v>-10000</v>
      </c>
      <c r="BT1065" s="148">
        <f t="shared" ca="1" si="1222"/>
        <v>-10000</v>
      </c>
      <c r="BU1065" s="148">
        <f t="shared" ca="1" si="1222"/>
        <v>-10000</v>
      </c>
      <c r="BV1065" s="148">
        <f t="shared" ca="1" si="1222"/>
        <v>-10000</v>
      </c>
      <c r="BW1065" s="148">
        <f t="shared" ca="1" si="1222"/>
        <v>-10000</v>
      </c>
      <c r="BX1065" s="148">
        <f t="shared" ca="1" si="1222"/>
        <v>-10000</v>
      </c>
      <c r="BY1065" s="148">
        <f t="shared" ca="1" si="1222"/>
        <v>-10000</v>
      </c>
      <c r="BZ1065" s="148">
        <f t="shared" ca="1" si="1222"/>
        <v>-10000</v>
      </c>
      <c r="CA1065" s="148">
        <f t="shared" ca="1" si="1222"/>
        <v>-10000</v>
      </c>
      <c r="CB1065" s="148">
        <f t="shared" ca="1" si="1222"/>
        <v>-10000</v>
      </c>
      <c r="CC1065" s="148">
        <f t="shared" ca="1" si="1222"/>
        <v>-10000</v>
      </c>
      <c r="CD1065" s="148">
        <f t="shared" ca="1" si="1222"/>
        <v>-10000</v>
      </c>
      <c r="CE1065" s="148">
        <f t="shared" ref="CE1065:CL1065" ca="1" si="1223">-CE1064*CE1063</f>
        <v>-10000</v>
      </c>
      <c r="CF1065" s="148">
        <f t="shared" ca="1" si="1223"/>
        <v>-10000</v>
      </c>
      <c r="CG1065" s="148">
        <f t="shared" ca="1" si="1223"/>
        <v>-10000</v>
      </c>
      <c r="CH1065" s="148">
        <f t="shared" ca="1" si="1223"/>
        <v>-10000</v>
      </c>
      <c r="CI1065" s="148">
        <f t="shared" ca="1" si="1223"/>
        <v>-10000</v>
      </c>
      <c r="CJ1065" s="148">
        <f t="shared" ca="1" si="1223"/>
        <v>-10000</v>
      </c>
      <c r="CK1065" s="148">
        <f t="shared" ca="1" si="1223"/>
        <v>-10000</v>
      </c>
      <c r="CL1065" s="148">
        <f t="shared" ca="1" si="1223"/>
        <v>-10000</v>
      </c>
      <c r="CN1065" s="78"/>
      <c r="CO1065" s="148" t="e">
        <f t="shared" ref="CO1065:DK1065" ca="1" si="1224">-CO1064*CO1063</f>
        <v>#N/A</v>
      </c>
      <c r="CP1065" s="148" t="e">
        <f t="shared" ca="1" si="1224"/>
        <v>#N/A</v>
      </c>
      <c r="CQ1065" s="148" t="e">
        <f t="shared" ca="1" si="1224"/>
        <v>#N/A</v>
      </c>
      <c r="CR1065" s="148" t="e">
        <f t="shared" ca="1" si="1224"/>
        <v>#N/A</v>
      </c>
      <c r="CS1065" s="148" t="e">
        <f t="shared" ca="1" si="1224"/>
        <v>#N/A</v>
      </c>
      <c r="CT1065" s="148" t="e">
        <f t="shared" ca="1" si="1224"/>
        <v>#N/A</v>
      </c>
      <c r="CU1065" s="148" t="e">
        <f t="shared" ca="1" si="1224"/>
        <v>#N/A</v>
      </c>
      <c r="CV1065" s="148" t="e">
        <f t="shared" ca="1" si="1224"/>
        <v>#N/A</v>
      </c>
      <c r="CW1065" s="148" t="e">
        <f t="shared" ca="1" si="1224"/>
        <v>#N/A</v>
      </c>
      <c r="CX1065" s="148" t="e">
        <f t="shared" ca="1" si="1224"/>
        <v>#N/A</v>
      </c>
      <c r="CY1065" s="148" t="e">
        <f t="shared" ca="1" si="1224"/>
        <v>#N/A</v>
      </c>
      <c r="CZ1065" s="148" t="e">
        <f t="shared" ca="1" si="1224"/>
        <v>#N/A</v>
      </c>
      <c r="DA1065" s="148" t="e">
        <f t="shared" ca="1" si="1224"/>
        <v>#N/A</v>
      </c>
      <c r="DB1065" s="148" t="e">
        <f t="shared" ca="1" si="1224"/>
        <v>#N/A</v>
      </c>
      <c r="DC1065" s="148" t="e">
        <f t="shared" ca="1" si="1224"/>
        <v>#N/A</v>
      </c>
      <c r="DD1065" s="148" t="e">
        <f t="shared" ca="1" si="1224"/>
        <v>#N/A</v>
      </c>
      <c r="DE1065" s="148" t="e">
        <f t="shared" ca="1" si="1224"/>
        <v>#N/A</v>
      </c>
      <c r="DF1065" s="148" t="e">
        <f t="shared" ca="1" si="1224"/>
        <v>#N/A</v>
      </c>
      <c r="DG1065" s="148" t="e">
        <f t="shared" ca="1" si="1224"/>
        <v>#N/A</v>
      </c>
      <c r="DH1065" s="148" t="e">
        <f t="shared" ca="1" si="1224"/>
        <v>#N/A</v>
      </c>
      <c r="DI1065" s="148" t="e">
        <f t="shared" ca="1" si="1224"/>
        <v>#N/A</v>
      </c>
      <c r="DJ1065" s="148" t="e">
        <f t="shared" ca="1" si="1224"/>
        <v>#N/A</v>
      </c>
      <c r="DK1065" s="148" t="e">
        <f t="shared" ca="1" si="1224"/>
        <v>#N/A</v>
      </c>
      <c r="DL1065" s="148" t="e">
        <f t="shared" ref="DL1065" ca="1" si="1225">-DL1064*DL1063</f>
        <v>#N/A</v>
      </c>
    </row>
    <row r="1066" spans="1:116" x14ac:dyDescent="0.35">
      <c r="B1066" t="s">
        <v>332</v>
      </c>
      <c r="D1066" t="s">
        <v>158</v>
      </c>
      <c r="E1066" s="8" t="str">
        <f>ROW()&amp;" "&amp;D1066</f>
        <v>1066 DCSCAC-S</v>
      </c>
      <c r="S1066" s="72"/>
      <c r="T1066" s="72"/>
      <c r="U1066" s="72"/>
      <c r="V1066" s="72"/>
      <c r="W1066" s="72"/>
      <c r="X1066" s="72"/>
      <c r="Y1066" s="72"/>
      <c r="Z1066" s="72"/>
      <c r="AA1066" s="72"/>
      <c r="AB1066" s="72"/>
      <c r="AC1066" s="72"/>
      <c r="AD1066" s="72"/>
      <c r="AE1066" s="72"/>
      <c r="AF1066" s="72"/>
      <c r="AG1066" s="72"/>
      <c r="AH1066" s="72"/>
      <c r="AI1066" s="72"/>
      <c r="AJ1066" s="72"/>
      <c r="AK1066" s="72"/>
      <c r="AL1066" s="72"/>
      <c r="AM1066" s="72"/>
      <c r="AN1066" s="72"/>
      <c r="AO1066" s="72"/>
      <c r="AP1066" s="72"/>
      <c r="AQ1066" s="72"/>
      <c r="AR1066" s="72"/>
      <c r="AS1066" s="72"/>
      <c r="AT1066" s="72"/>
      <c r="AU1066" s="72"/>
      <c r="AV1066" s="72"/>
      <c r="AW1066" s="72"/>
      <c r="AX1066" s="72"/>
      <c r="AY1066" s="72"/>
      <c r="AZ1066" s="72"/>
      <c r="BA1066" s="72"/>
      <c r="BB1066" s="72"/>
      <c r="BC1066" s="72"/>
      <c r="BD1066" s="72"/>
      <c r="BE1066" s="72"/>
      <c r="BF1066" s="72"/>
      <c r="BG1066" s="72"/>
      <c r="BH1066" s="72"/>
      <c r="BI1066" s="72"/>
      <c r="BJ1066" s="72"/>
      <c r="BK1066" s="72"/>
      <c r="BL1066" s="72"/>
      <c r="BM1066" s="72"/>
      <c r="BN1066" s="72"/>
      <c r="BO1066" s="72"/>
      <c r="BP1066" s="72"/>
      <c r="BQ1066" s="72"/>
      <c r="BR1066" s="72"/>
      <c r="BS1066" s="72"/>
      <c r="BT1066" s="72"/>
      <c r="BU1066" s="72"/>
      <c r="BV1066" s="72"/>
      <c r="BW1066" s="72"/>
      <c r="BX1066" s="72"/>
      <c r="BY1066" s="72"/>
      <c r="BZ1066" s="72"/>
      <c r="CA1066" s="72"/>
      <c r="CB1066" s="72"/>
      <c r="CC1066" s="72"/>
      <c r="CD1066" s="72"/>
      <c r="CE1066" s="72"/>
      <c r="CF1066" s="72"/>
      <c r="CG1066" s="72"/>
      <c r="CH1066" s="72"/>
      <c r="CI1066" s="72"/>
      <c r="CJ1066" s="72"/>
      <c r="CK1066" s="72"/>
      <c r="CL1066" s="72"/>
      <c r="CO1066" s="72"/>
      <c r="CP1066" s="72"/>
      <c r="CQ1066" s="72"/>
      <c r="CR1066" s="72"/>
      <c r="CS1066" s="72"/>
      <c r="CT1066" s="72"/>
      <c r="CU1066" s="72"/>
      <c r="CV1066" s="72"/>
      <c r="CW1066" s="72"/>
      <c r="CX1066" s="72"/>
      <c r="CY1066" s="72"/>
      <c r="CZ1066" s="72"/>
      <c r="DA1066" s="72"/>
      <c r="DB1066" s="72"/>
      <c r="DC1066" s="72"/>
      <c r="DD1066" s="72"/>
      <c r="DE1066" s="72"/>
      <c r="DF1066" s="72"/>
      <c r="DG1066" s="72"/>
      <c r="DH1066" s="72"/>
      <c r="DI1066" s="72"/>
      <c r="DJ1066" s="72"/>
      <c r="DK1066" s="72"/>
      <c r="DL1066" s="72"/>
    </row>
    <row r="1067" spans="1:116" x14ac:dyDescent="0.35">
      <c r="B1067" t="s">
        <v>332</v>
      </c>
      <c r="D1067" t="s">
        <v>158</v>
      </c>
      <c r="E1067" s="8" t="str">
        <f t="shared" si="1212"/>
        <v>1067 DCSCAC-S</v>
      </c>
      <c r="G1067" s="136" t="str">
        <f>G1052</f>
        <v>(Primary label)</v>
      </c>
      <c r="H1067" s="27"/>
      <c r="I1067" s="78"/>
      <c r="J1067" s="78"/>
      <c r="K1067" s="33"/>
      <c r="L1067" s="33"/>
      <c r="M1067" s="33"/>
      <c r="N1067" s="33"/>
      <c r="O1067" s="33"/>
      <c r="P1067" s="33"/>
      <c r="R1067" s="33"/>
      <c r="S1067" s="77"/>
      <c r="T1067" s="77"/>
      <c r="U1067" s="77"/>
      <c r="V1067" s="77"/>
      <c r="W1067" s="77"/>
      <c r="X1067" s="77"/>
      <c r="Y1067" s="77"/>
      <c r="Z1067" s="77"/>
      <c r="AA1067" s="77"/>
      <c r="AB1067" s="77"/>
      <c r="AC1067" s="77"/>
      <c r="AD1067" s="77"/>
      <c r="AE1067" s="77"/>
      <c r="AF1067" s="77"/>
      <c r="AG1067" s="77"/>
      <c r="AH1067" s="77"/>
      <c r="AI1067" s="77"/>
      <c r="AJ1067" s="77"/>
      <c r="AK1067" s="77"/>
      <c r="AL1067" s="77"/>
      <c r="AM1067" s="77"/>
      <c r="AN1067" s="77"/>
      <c r="AO1067" s="77"/>
      <c r="AP1067" s="77"/>
      <c r="AQ1067" s="77"/>
      <c r="AR1067" s="77"/>
      <c r="AS1067" s="77"/>
      <c r="AT1067" s="77"/>
      <c r="AU1067" s="77"/>
      <c r="AV1067" s="77"/>
      <c r="AW1067" s="77"/>
      <c r="AX1067" s="77"/>
      <c r="AY1067" s="77"/>
      <c r="AZ1067" s="77"/>
      <c r="BA1067" s="77"/>
      <c r="BB1067" s="77"/>
      <c r="BC1067" s="77"/>
      <c r="BD1067" s="77"/>
      <c r="BE1067" s="77"/>
      <c r="BF1067" s="77"/>
      <c r="BG1067" s="77"/>
      <c r="BH1067" s="77"/>
      <c r="BI1067" s="77"/>
      <c r="BJ1067" s="77"/>
      <c r="BK1067" s="77"/>
      <c r="BL1067" s="77"/>
      <c r="BM1067" s="77"/>
      <c r="BN1067" s="77"/>
      <c r="BO1067" s="77"/>
      <c r="BP1067" s="77"/>
      <c r="BQ1067" s="77"/>
      <c r="BR1067" s="77"/>
      <c r="BS1067" s="77"/>
      <c r="BT1067" s="77"/>
      <c r="BU1067" s="77"/>
      <c r="BV1067" s="77"/>
      <c r="BW1067" s="77"/>
      <c r="BX1067" s="77"/>
      <c r="BY1067" s="77"/>
      <c r="BZ1067" s="77"/>
      <c r="CA1067" s="77"/>
      <c r="CB1067" s="77"/>
      <c r="CC1067" s="77"/>
      <c r="CD1067" s="77"/>
      <c r="CE1067" s="77"/>
      <c r="CF1067" s="77"/>
      <c r="CG1067" s="77"/>
      <c r="CH1067" s="77"/>
      <c r="CI1067" s="77"/>
      <c r="CJ1067" s="77"/>
      <c r="CK1067" s="77"/>
      <c r="CL1067" s="77"/>
      <c r="CN1067" s="78"/>
      <c r="CO1067" s="77"/>
      <c r="CP1067" s="77"/>
      <c r="CQ1067" s="77"/>
      <c r="CR1067" s="77"/>
      <c r="CS1067" s="77"/>
      <c r="CT1067" s="77"/>
      <c r="CU1067" s="77"/>
      <c r="CV1067" s="77"/>
      <c r="CW1067" s="77"/>
      <c r="CX1067" s="77"/>
      <c r="CY1067" s="77"/>
      <c r="CZ1067" s="77"/>
      <c r="DA1067" s="77"/>
      <c r="DB1067" s="77"/>
      <c r="DC1067" s="77"/>
      <c r="DD1067" s="77"/>
      <c r="DE1067" s="77"/>
      <c r="DF1067" s="77"/>
      <c r="DG1067" s="77"/>
      <c r="DH1067" s="77"/>
      <c r="DI1067" s="77"/>
      <c r="DJ1067" s="77"/>
      <c r="DK1067" s="77"/>
      <c r="DL1067" s="77"/>
    </row>
    <row r="1068" spans="1:116" x14ac:dyDescent="0.35">
      <c r="B1068" t="s">
        <v>332</v>
      </c>
      <c r="D1068" t="s">
        <v>158</v>
      </c>
      <c r="E1068" s="8" t="str">
        <f t="shared" si="1212"/>
        <v>1068 DCSCAC-S</v>
      </c>
      <c r="G1068" s="136" t="str">
        <f>G1053</f>
        <v>primary unit</v>
      </c>
      <c r="S1068" s="72"/>
      <c r="T1068" s="72"/>
      <c r="U1068" s="72"/>
      <c r="V1068" s="72"/>
      <c r="W1068" s="72"/>
      <c r="X1068" s="72"/>
      <c r="Y1068" s="72"/>
      <c r="Z1068" s="72"/>
      <c r="AA1068" s="72"/>
      <c r="AB1068" s="72"/>
      <c r="AC1068" s="72"/>
      <c r="AD1068" s="72"/>
      <c r="AE1068" s="72"/>
      <c r="AF1068" s="72"/>
      <c r="AG1068" s="72"/>
      <c r="AH1068" s="72"/>
      <c r="AI1068" s="72"/>
      <c r="AJ1068" s="72"/>
      <c r="AK1068" s="72"/>
      <c r="AL1068" s="72"/>
      <c r="AM1068" s="72"/>
      <c r="AN1068" s="72"/>
      <c r="AO1068" s="72"/>
      <c r="AP1068" s="72"/>
      <c r="AQ1068" s="72"/>
      <c r="AR1068" s="72"/>
      <c r="AS1068" s="72"/>
      <c r="AT1068" s="72"/>
      <c r="AU1068" s="72"/>
      <c r="AV1068" s="72"/>
      <c r="AW1068" s="72"/>
      <c r="AX1068" s="72"/>
      <c r="AY1068" s="72"/>
      <c r="AZ1068" s="72"/>
      <c r="BA1068" s="72"/>
      <c r="BB1068" s="72"/>
      <c r="BC1068" s="72"/>
      <c r="BD1068" s="72"/>
      <c r="BE1068" s="72"/>
      <c r="BF1068" s="72"/>
      <c r="BG1068" s="72"/>
      <c r="BH1068" s="72"/>
      <c r="BI1068" s="72"/>
      <c r="BJ1068" s="72"/>
      <c r="BK1068" s="72"/>
      <c r="BL1068" s="72"/>
      <c r="BM1068" s="72"/>
      <c r="BN1068" s="72"/>
      <c r="BO1068" s="72"/>
      <c r="BP1068" s="72"/>
      <c r="BQ1068" s="72"/>
      <c r="BR1068" s="72"/>
      <c r="BS1068" s="72"/>
      <c r="BT1068" s="72"/>
      <c r="BU1068" s="72"/>
      <c r="BV1068" s="72"/>
      <c r="BW1068" s="72"/>
      <c r="BX1068" s="72"/>
      <c r="BY1068" s="72"/>
      <c r="BZ1068" s="72"/>
      <c r="CA1068" s="72"/>
      <c r="CB1068" s="72"/>
      <c r="CC1068" s="72"/>
      <c r="CD1068" s="72"/>
      <c r="CE1068" s="72"/>
      <c r="CF1068" s="72"/>
      <c r="CG1068" s="72"/>
      <c r="CH1068" s="72"/>
      <c r="CI1068" s="72"/>
      <c r="CJ1068" s="72"/>
      <c r="CK1068" s="72"/>
      <c r="CL1068" s="72"/>
      <c r="CO1068" s="72"/>
      <c r="CP1068" s="72"/>
      <c r="CQ1068" s="72"/>
      <c r="CR1068" s="72"/>
      <c r="CS1068" s="72"/>
      <c r="CT1068" s="72"/>
      <c r="CU1068" s="72"/>
      <c r="CV1068" s="72"/>
      <c r="CW1068" s="72"/>
      <c r="CX1068" s="72"/>
      <c r="CY1068" s="72"/>
      <c r="CZ1068" s="72"/>
      <c r="DA1068" s="72"/>
      <c r="DB1068" s="72"/>
      <c r="DC1068" s="72"/>
      <c r="DD1068" s="72"/>
      <c r="DE1068" s="72"/>
      <c r="DF1068" s="72"/>
      <c r="DG1068" s="72"/>
      <c r="DH1068" s="72"/>
      <c r="DI1068" s="72"/>
      <c r="DJ1068" s="72"/>
      <c r="DK1068" s="72"/>
      <c r="DL1068" s="72"/>
    </row>
    <row r="1069" spans="1:116" x14ac:dyDescent="0.35">
      <c r="B1069" t="s">
        <v>332</v>
      </c>
      <c r="D1069" t="s">
        <v>158</v>
      </c>
      <c r="E1069" s="8" t="str">
        <f t="shared" si="1212"/>
        <v>1069 DCSCAC-S</v>
      </c>
      <c r="G1069" s="136" t="str">
        <f>G1054</f>
        <v>Primary revenue driver</v>
      </c>
      <c r="K1069" s="53"/>
      <c r="L1069" s="53"/>
      <c r="M1069" s="53"/>
      <c r="N1069" s="53"/>
      <c r="O1069" s="53"/>
      <c r="P1069" s="53"/>
      <c r="R1069" s="24"/>
      <c r="S1069" s="179" t="str">
        <f t="shared" ref="S1069:AX1069" si="1226">S1054</f>
        <v>S$16</v>
      </c>
      <c r="T1069" s="179" t="str">
        <f t="shared" si="1226"/>
        <v>T$16</v>
      </c>
      <c r="U1069" s="179" t="str">
        <f t="shared" si="1226"/>
        <v>U$16</v>
      </c>
      <c r="V1069" s="179" t="str">
        <f t="shared" si="1226"/>
        <v>V$16</v>
      </c>
      <c r="W1069" s="179" t="str">
        <f t="shared" si="1226"/>
        <v>W$16</v>
      </c>
      <c r="X1069" s="179" t="str">
        <f t="shared" si="1226"/>
        <v>X$16</v>
      </c>
      <c r="Y1069" s="179" t="str">
        <f t="shared" si="1226"/>
        <v>Y$16</v>
      </c>
      <c r="Z1069" s="179" t="str">
        <f t="shared" si="1226"/>
        <v>Z$16</v>
      </c>
      <c r="AA1069" s="179" t="str">
        <f t="shared" si="1226"/>
        <v>AA$16</v>
      </c>
      <c r="AB1069" s="179" t="str">
        <f t="shared" si="1226"/>
        <v>AB$16</v>
      </c>
      <c r="AC1069" s="179" t="str">
        <f t="shared" si="1226"/>
        <v>AC$16</v>
      </c>
      <c r="AD1069" s="179" t="str">
        <f t="shared" si="1226"/>
        <v>AD$16</v>
      </c>
      <c r="AE1069" s="179" t="str">
        <f t="shared" si="1226"/>
        <v>AE$16</v>
      </c>
      <c r="AF1069" s="179" t="str">
        <f t="shared" si="1226"/>
        <v>AF$16</v>
      </c>
      <c r="AG1069" s="179" t="str">
        <f t="shared" si="1226"/>
        <v>AG$16</v>
      </c>
      <c r="AH1069" s="179" t="str">
        <f t="shared" si="1226"/>
        <v>AH$16</v>
      </c>
      <c r="AI1069" s="179" t="str">
        <f t="shared" si="1226"/>
        <v>AI$16</v>
      </c>
      <c r="AJ1069" s="179" t="str">
        <f t="shared" si="1226"/>
        <v>AJ$16</v>
      </c>
      <c r="AK1069" s="179" t="str">
        <f t="shared" si="1226"/>
        <v>AK$16</v>
      </c>
      <c r="AL1069" s="179" t="str">
        <f t="shared" si="1226"/>
        <v>AL$16</v>
      </c>
      <c r="AM1069" s="179" t="str">
        <f t="shared" si="1226"/>
        <v>AM$16</v>
      </c>
      <c r="AN1069" s="179" t="str">
        <f t="shared" si="1226"/>
        <v>AN$16</v>
      </c>
      <c r="AO1069" s="179" t="str">
        <f t="shared" si="1226"/>
        <v>AO$16</v>
      </c>
      <c r="AP1069" s="179" t="str">
        <f t="shared" si="1226"/>
        <v>AP$16</v>
      </c>
      <c r="AQ1069" s="179" t="str">
        <f t="shared" si="1226"/>
        <v>AQ$16</v>
      </c>
      <c r="AR1069" s="179" t="str">
        <f t="shared" si="1226"/>
        <v>AR$16</v>
      </c>
      <c r="AS1069" s="179" t="str">
        <f t="shared" si="1226"/>
        <v>AS$16</v>
      </c>
      <c r="AT1069" s="179" t="str">
        <f t="shared" si="1226"/>
        <v>AT$16</v>
      </c>
      <c r="AU1069" s="179" t="str">
        <f t="shared" si="1226"/>
        <v>AU$16</v>
      </c>
      <c r="AV1069" s="179" t="str">
        <f t="shared" si="1226"/>
        <v>AV$16</v>
      </c>
      <c r="AW1069" s="179" t="str">
        <f t="shared" si="1226"/>
        <v>AW$16</v>
      </c>
      <c r="AX1069" s="179" t="str">
        <f t="shared" si="1226"/>
        <v>AX$16</v>
      </c>
      <c r="AY1069" s="179" t="str">
        <f t="shared" ref="AY1069:CD1069" si="1227">AY1054</f>
        <v>AY$16</v>
      </c>
      <c r="AZ1069" s="179" t="str">
        <f t="shared" si="1227"/>
        <v>AZ$16</v>
      </c>
      <c r="BA1069" s="179" t="str">
        <f t="shared" si="1227"/>
        <v>BA$16</v>
      </c>
      <c r="BB1069" s="179" t="str">
        <f t="shared" si="1227"/>
        <v>BB$16</v>
      </c>
      <c r="BC1069" s="179" t="str">
        <f t="shared" si="1227"/>
        <v>BC$16</v>
      </c>
      <c r="BD1069" s="179" t="str">
        <f t="shared" si="1227"/>
        <v>BD$16</v>
      </c>
      <c r="BE1069" s="179" t="str">
        <f t="shared" si="1227"/>
        <v>BE$16</v>
      </c>
      <c r="BF1069" s="179" t="str">
        <f t="shared" si="1227"/>
        <v>BF$16</v>
      </c>
      <c r="BG1069" s="179" t="str">
        <f t="shared" si="1227"/>
        <v>BG$16</v>
      </c>
      <c r="BH1069" s="179" t="str">
        <f t="shared" si="1227"/>
        <v>BH$16</v>
      </c>
      <c r="BI1069" s="179" t="str">
        <f t="shared" si="1227"/>
        <v>BI$16</v>
      </c>
      <c r="BJ1069" s="179" t="str">
        <f t="shared" si="1227"/>
        <v>BJ$16</v>
      </c>
      <c r="BK1069" s="179" t="str">
        <f t="shared" si="1227"/>
        <v>BK$16</v>
      </c>
      <c r="BL1069" s="179" t="str">
        <f t="shared" si="1227"/>
        <v>BL$16</v>
      </c>
      <c r="BM1069" s="179" t="str">
        <f t="shared" si="1227"/>
        <v>BM$16</v>
      </c>
      <c r="BN1069" s="179" t="str">
        <f t="shared" si="1227"/>
        <v>BN$16</v>
      </c>
      <c r="BO1069" s="179" t="str">
        <f t="shared" si="1227"/>
        <v>BO$16</v>
      </c>
      <c r="BP1069" s="179" t="str">
        <f t="shared" si="1227"/>
        <v>BP$16</v>
      </c>
      <c r="BQ1069" s="179" t="str">
        <f t="shared" si="1227"/>
        <v>BQ$16</v>
      </c>
      <c r="BR1069" s="179" t="str">
        <f t="shared" si="1227"/>
        <v>BR$16</v>
      </c>
      <c r="BS1069" s="179" t="str">
        <f t="shared" si="1227"/>
        <v>BS$16</v>
      </c>
      <c r="BT1069" s="179" t="str">
        <f t="shared" si="1227"/>
        <v>BT$16</v>
      </c>
      <c r="BU1069" s="179" t="str">
        <f t="shared" si="1227"/>
        <v>BU$16</v>
      </c>
      <c r="BV1069" s="179" t="str">
        <f t="shared" si="1227"/>
        <v>BV$16</v>
      </c>
      <c r="BW1069" s="179" t="str">
        <f t="shared" si="1227"/>
        <v>BW$16</v>
      </c>
      <c r="BX1069" s="179" t="str">
        <f t="shared" si="1227"/>
        <v>BX$16</v>
      </c>
      <c r="BY1069" s="179" t="str">
        <f t="shared" si="1227"/>
        <v>BY$16</v>
      </c>
      <c r="BZ1069" s="179" t="str">
        <f t="shared" si="1227"/>
        <v>BZ$16</v>
      </c>
      <c r="CA1069" s="179" t="str">
        <f t="shared" si="1227"/>
        <v>CA$16</v>
      </c>
      <c r="CB1069" s="179" t="str">
        <f t="shared" si="1227"/>
        <v>CB$16</v>
      </c>
      <c r="CC1069" s="179" t="str">
        <f t="shared" si="1227"/>
        <v>CC$16</v>
      </c>
      <c r="CD1069" s="179" t="str">
        <f t="shared" si="1227"/>
        <v>CD$16</v>
      </c>
      <c r="CE1069" s="179" t="str">
        <f t="shared" ref="CE1069:CL1069" si="1228">CE1054</f>
        <v>CE$16</v>
      </c>
      <c r="CF1069" s="179" t="str">
        <f t="shared" si="1228"/>
        <v>CF$16</v>
      </c>
      <c r="CG1069" s="179" t="str">
        <f t="shared" si="1228"/>
        <v>CG$16</v>
      </c>
      <c r="CH1069" s="179" t="str">
        <f t="shared" si="1228"/>
        <v>CH$16</v>
      </c>
      <c r="CI1069" s="179" t="str">
        <f t="shared" si="1228"/>
        <v>CI$16</v>
      </c>
      <c r="CJ1069" s="179" t="str">
        <f t="shared" si="1228"/>
        <v>CJ$16</v>
      </c>
      <c r="CK1069" s="179" t="str">
        <f t="shared" si="1228"/>
        <v>CK$16</v>
      </c>
      <c r="CL1069" s="179" t="str">
        <f t="shared" si="1228"/>
        <v>CL$16</v>
      </c>
      <c r="CO1069" s="179" t="str">
        <f t="shared" ref="CO1069:DL1069" si="1229">CO1054</f>
        <v>CO$16</v>
      </c>
      <c r="CP1069" s="179" t="str">
        <f t="shared" si="1229"/>
        <v>CP$16</v>
      </c>
      <c r="CQ1069" s="179" t="str">
        <f t="shared" si="1229"/>
        <v>CQ$16</v>
      </c>
      <c r="CR1069" s="179" t="str">
        <f t="shared" si="1229"/>
        <v>CR$16</v>
      </c>
      <c r="CS1069" s="179" t="str">
        <f t="shared" si="1229"/>
        <v>CS$16</v>
      </c>
      <c r="CT1069" s="179" t="str">
        <f t="shared" si="1229"/>
        <v>CT$16</v>
      </c>
      <c r="CU1069" s="179" t="str">
        <f t="shared" si="1229"/>
        <v>CU$16</v>
      </c>
      <c r="CV1069" s="179" t="str">
        <f t="shared" si="1229"/>
        <v>CV$16</v>
      </c>
      <c r="CW1069" s="179" t="str">
        <f t="shared" si="1229"/>
        <v>CW$16</v>
      </c>
      <c r="CX1069" s="179" t="str">
        <f t="shared" si="1229"/>
        <v>CX$16</v>
      </c>
      <c r="CY1069" s="179" t="str">
        <f t="shared" si="1229"/>
        <v>CY$16</v>
      </c>
      <c r="CZ1069" s="179" t="str">
        <f t="shared" si="1229"/>
        <v>CZ$16</v>
      </c>
      <c r="DA1069" s="179" t="str">
        <f t="shared" si="1229"/>
        <v>DA$16</v>
      </c>
      <c r="DB1069" s="179" t="str">
        <f t="shared" si="1229"/>
        <v>DB$16</v>
      </c>
      <c r="DC1069" s="179" t="str">
        <f t="shared" si="1229"/>
        <v>DC$16</v>
      </c>
      <c r="DD1069" s="179" t="str">
        <f t="shared" si="1229"/>
        <v>DD$16</v>
      </c>
      <c r="DE1069" s="179" t="str">
        <f t="shared" si="1229"/>
        <v>DE$16</v>
      </c>
      <c r="DF1069" s="179" t="str">
        <f t="shared" si="1229"/>
        <v>DF$16</v>
      </c>
      <c r="DG1069" s="179" t="str">
        <f t="shared" si="1229"/>
        <v>DG$16</v>
      </c>
      <c r="DH1069" s="179" t="str">
        <f t="shared" si="1229"/>
        <v>DH$16</v>
      </c>
      <c r="DI1069" s="179" t="str">
        <f t="shared" si="1229"/>
        <v>DI$16</v>
      </c>
      <c r="DJ1069" s="179" t="str">
        <f t="shared" si="1229"/>
        <v>DJ$16</v>
      </c>
      <c r="DK1069" s="179" t="str">
        <f t="shared" si="1229"/>
        <v>DK$16</v>
      </c>
      <c r="DL1069" s="179" t="str">
        <f t="shared" si="1229"/>
        <v>DL$16</v>
      </c>
    </row>
    <row r="1070" spans="1:116" x14ac:dyDescent="0.35">
      <c r="B1070" t="s">
        <v>332</v>
      </c>
      <c r="D1070" t="s">
        <v>158</v>
      </c>
      <c r="E1070" s="8" t="str">
        <f t="shared" ref="E1070" si="1230">ROW()&amp;" "&amp;D1070</f>
        <v>1070 DCSCAC-S</v>
      </c>
      <c r="G1070" s="136" t="str">
        <f>G1055</f>
        <v>Primary volume driver</v>
      </c>
      <c r="H1070" s="12"/>
      <c r="I1070" s="60"/>
      <c r="J1070" s="60"/>
      <c r="K1070" s="15"/>
      <c r="L1070" s="15"/>
      <c r="M1070" s="15"/>
      <c r="N1070" s="15"/>
      <c r="O1070" s="15"/>
      <c r="P1070" s="15"/>
      <c r="R1070" s="15"/>
      <c r="S1070" s="179" t="str">
        <f t="shared" ref="S1070:AX1070" si="1231">S1055</f>
        <v>S$17</v>
      </c>
      <c r="T1070" s="179" t="str">
        <f t="shared" si="1231"/>
        <v>T$17</v>
      </c>
      <c r="U1070" s="179" t="str">
        <f t="shared" si="1231"/>
        <v>U$17</v>
      </c>
      <c r="V1070" s="179" t="str">
        <f t="shared" si="1231"/>
        <v>V$17</v>
      </c>
      <c r="W1070" s="179" t="str">
        <f t="shared" si="1231"/>
        <v>W$17</v>
      </c>
      <c r="X1070" s="179" t="str">
        <f t="shared" si="1231"/>
        <v>X$17</v>
      </c>
      <c r="Y1070" s="179" t="str">
        <f t="shared" si="1231"/>
        <v>Y$17</v>
      </c>
      <c r="Z1070" s="179" t="str">
        <f t="shared" si="1231"/>
        <v>Z$17</v>
      </c>
      <c r="AA1070" s="179" t="str">
        <f t="shared" si="1231"/>
        <v>AA$17</v>
      </c>
      <c r="AB1070" s="179" t="str">
        <f t="shared" si="1231"/>
        <v>AB$17</v>
      </c>
      <c r="AC1070" s="179" t="str">
        <f t="shared" si="1231"/>
        <v>AC$17</v>
      </c>
      <c r="AD1070" s="179" t="str">
        <f t="shared" si="1231"/>
        <v>AD$17</v>
      </c>
      <c r="AE1070" s="179" t="str">
        <f t="shared" si="1231"/>
        <v>AE$17</v>
      </c>
      <c r="AF1070" s="179" t="str">
        <f t="shared" si="1231"/>
        <v>AF$17</v>
      </c>
      <c r="AG1070" s="179" t="str">
        <f t="shared" si="1231"/>
        <v>AG$17</v>
      </c>
      <c r="AH1070" s="179" t="str">
        <f t="shared" si="1231"/>
        <v>AH$17</v>
      </c>
      <c r="AI1070" s="179" t="str">
        <f t="shared" si="1231"/>
        <v>AI$17</v>
      </c>
      <c r="AJ1070" s="179" t="str">
        <f t="shared" si="1231"/>
        <v>AJ$17</v>
      </c>
      <c r="AK1070" s="179" t="str">
        <f t="shared" si="1231"/>
        <v>AK$17</v>
      </c>
      <c r="AL1070" s="179" t="str">
        <f t="shared" si="1231"/>
        <v>AL$17</v>
      </c>
      <c r="AM1070" s="179" t="str">
        <f t="shared" si="1231"/>
        <v>AM$17</v>
      </c>
      <c r="AN1070" s="179" t="str">
        <f t="shared" si="1231"/>
        <v>AN$17</v>
      </c>
      <c r="AO1070" s="179" t="str">
        <f t="shared" si="1231"/>
        <v>AO$17</v>
      </c>
      <c r="AP1070" s="179" t="str">
        <f t="shared" si="1231"/>
        <v>AP$17</v>
      </c>
      <c r="AQ1070" s="179" t="str">
        <f t="shared" si="1231"/>
        <v>AQ$17</v>
      </c>
      <c r="AR1070" s="179" t="str">
        <f t="shared" si="1231"/>
        <v>AR$17</v>
      </c>
      <c r="AS1070" s="179" t="str">
        <f t="shared" si="1231"/>
        <v>AS$17</v>
      </c>
      <c r="AT1070" s="179" t="str">
        <f t="shared" si="1231"/>
        <v>AT$17</v>
      </c>
      <c r="AU1070" s="179" t="str">
        <f t="shared" si="1231"/>
        <v>AU$17</v>
      </c>
      <c r="AV1070" s="179" t="str">
        <f t="shared" si="1231"/>
        <v>AV$17</v>
      </c>
      <c r="AW1070" s="179" t="str">
        <f t="shared" si="1231"/>
        <v>AW$17</v>
      </c>
      <c r="AX1070" s="179" t="str">
        <f t="shared" si="1231"/>
        <v>AX$17</v>
      </c>
      <c r="AY1070" s="179" t="str">
        <f t="shared" ref="AY1070:CD1070" si="1232">AY1055</f>
        <v>AY$17</v>
      </c>
      <c r="AZ1070" s="179" t="str">
        <f t="shared" si="1232"/>
        <v>AZ$17</v>
      </c>
      <c r="BA1070" s="179" t="str">
        <f t="shared" si="1232"/>
        <v>BA$17</v>
      </c>
      <c r="BB1070" s="179" t="str">
        <f t="shared" si="1232"/>
        <v>BB$17</v>
      </c>
      <c r="BC1070" s="179" t="str">
        <f t="shared" si="1232"/>
        <v>BC$17</v>
      </c>
      <c r="BD1070" s="179" t="str">
        <f t="shared" si="1232"/>
        <v>BD$17</v>
      </c>
      <c r="BE1070" s="179" t="str">
        <f t="shared" si="1232"/>
        <v>BE$17</v>
      </c>
      <c r="BF1070" s="179" t="str">
        <f t="shared" si="1232"/>
        <v>BF$17</v>
      </c>
      <c r="BG1070" s="179" t="str">
        <f t="shared" si="1232"/>
        <v>BG$17</v>
      </c>
      <c r="BH1070" s="179" t="str">
        <f t="shared" si="1232"/>
        <v>BH$17</v>
      </c>
      <c r="BI1070" s="179" t="str">
        <f t="shared" si="1232"/>
        <v>BI$17</v>
      </c>
      <c r="BJ1070" s="179" t="str">
        <f t="shared" si="1232"/>
        <v>BJ$17</v>
      </c>
      <c r="BK1070" s="179" t="str">
        <f t="shared" si="1232"/>
        <v>BK$17</v>
      </c>
      <c r="BL1070" s="179" t="str">
        <f t="shared" si="1232"/>
        <v>BL$17</v>
      </c>
      <c r="BM1070" s="179" t="str">
        <f t="shared" si="1232"/>
        <v>BM$17</v>
      </c>
      <c r="BN1070" s="179" t="str">
        <f t="shared" si="1232"/>
        <v>BN$17</v>
      </c>
      <c r="BO1070" s="179" t="str">
        <f t="shared" si="1232"/>
        <v>BO$17</v>
      </c>
      <c r="BP1070" s="179" t="str">
        <f t="shared" si="1232"/>
        <v>BP$17</v>
      </c>
      <c r="BQ1070" s="179" t="str">
        <f t="shared" si="1232"/>
        <v>BQ$17</v>
      </c>
      <c r="BR1070" s="179" t="str">
        <f t="shared" si="1232"/>
        <v>BR$17</v>
      </c>
      <c r="BS1070" s="179" t="str">
        <f t="shared" si="1232"/>
        <v>BS$17</v>
      </c>
      <c r="BT1070" s="179" t="str">
        <f t="shared" si="1232"/>
        <v>BT$17</v>
      </c>
      <c r="BU1070" s="179" t="str">
        <f t="shared" si="1232"/>
        <v>BU$17</v>
      </c>
      <c r="BV1070" s="179" t="str">
        <f t="shared" si="1232"/>
        <v>BV$17</v>
      </c>
      <c r="BW1070" s="179" t="str">
        <f t="shared" si="1232"/>
        <v>BW$17</v>
      </c>
      <c r="BX1070" s="179" t="str">
        <f t="shared" si="1232"/>
        <v>BX$17</v>
      </c>
      <c r="BY1070" s="179" t="str">
        <f t="shared" si="1232"/>
        <v>BY$17</v>
      </c>
      <c r="BZ1070" s="179" t="str">
        <f t="shared" si="1232"/>
        <v>BZ$17</v>
      </c>
      <c r="CA1070" s="179" t="str">
        <f t="shared" si="1232"/>
        <v>CA$17</v>
      </c>
      <c r="CB1070" s="179" t="str">
        <f t="shared" si="1232"/>
        <v>CB$17</v>
      </c>
      <c r="CC1070" s="179" t="str">
        <f t="shared" si="1232"/>
        <v>CC$17</v>
      </c>
      <c r="CD1070" s="179" t="str">
        <f t="shared" si="1232"/>
        <v>CD$17</v>
      </c>
      <c r="CE1070" s="179" t="str">
        <f t="shared" ref="CE1070:CL1070" si="1233">CE1055</f>
        <v>CE$17</v>
      </c>
      <c r="CF1070" s="179" t="str">
        <f t="shared" si="1233"/>
        <v>CF$17</v>
      </c>
      <c r="CG1070" s="179" t="str">
        <f t="shared" si="1233"/>
        <v>CG$17</v>
      </c>
      <c r="CH1070" s="179" t="str">
        <f t="shared" si="1233"/>
        <v>CH$17</v>
      </c>
      <c r="CI1070" s="179" t="str">
        <f t="shared" si="1233"/>
        <v>CI$17</v>
      </c>
      <c r="CJ1070" s="179" t="str">
        <f t="shared" si="1233"/>
        <v>CJ$17</v>
      </c>
      <c r="CK1070" s="179" t="str">
        <f t="shared" si="1233"/>
        <v>CK$17</v>
      </c>
      <c r="CL1070" s="179" t="str">
        <f t="shared" si="1233"/>
        <v>CL$17</v>
      </c>
      <c r="CN1070" s="60"/>
      <c r="CO1070" s="179" t="str">
        <f t="shared" ref="CO1070:DL1070" si="1234">CO1055</f>
        <v>CO$17</v>
      </c>
      <c r="CP1070" s="179" t="str">
        <f t="shared" si="1234"/>
        <v>CP$17</v>
      </c>
      <c r="CQ1070" s="179" t="str">
        <f t="shared" si="1234"/>
        <v>CQ$17</v>
      </c>
      <c r="CR1070" s="179" t="str">
        <f t="shared" si="1234"/>
        <v>CR$17</v>
      </c>
      <c r="CS1070" s="179" t="str">
        <f t="shared" si="1234"/>
        <v>CS$17</v>
      </c>
      <c r="CT1070" s="179" t="str">
        <f t="shared" si="1234"/>
        <v>CT$17</v>
      </c>
      <c r="CU1070" s="179" t="str">
        <f t="shared" si="1234"/>
        <v>CU$17</v>
      </c>
      <c r="CV1070" s="179" t="str">
        <f t="shared" si="1234"/>
        <v>CV$17</v>
      </c>
      <c r="CW1070" s="179" t="str">
        <f t="shared" si="1234"/>
        <v>CW$17</v>
      </c>
      <c r="CX1070" s="179" t="str">
        <f t="shared" si="1234"/>
        <v>CX$17</v>
      </c>
      <c r="CY1070" s="179" t="str">
        <f t="shared" si="1234"/>
        <v>CY$17</v>
      </c>
      <c r="CZ1070" s="179" t="str">
        <f t="shared" si="1234"/>
        <v>CZ$17</v>
      </c>
      <c r="DA1070" s="179" t="str">
        <f t="shared" si="1234"/>
        <v>DA$17</v>
      </c>
      <c r="DB1070" s="179" t="str">
        <f t="shared" si="1234"/>
        <v>DB$17</v>
      </c>
      <c r="DC1070" s="179" t="str">
        <f t="shared" si="1234"/>
        <v>DC$17</v>
      </c>
      <c r="DD1070" s="179" t="str">
        <f t="shared" si="1234"/>
        <v>DD$17</v>
      </c>
      <c r="DE1070" s="179" t="str">
        <f t="shared" si="1234"/>
        <v>DE$17</v>
      </c>
      <c r="DF1070" s="179" t="str">
        <f t="shared" si="1234"/>
        <v>DF$17</v>
      </c>
      <c r="DG1070" s="179" t="str">
        <f t="shared" si="1234"/>
        <v>DG$17</v>
      </c>
      <c r="DH1070" s="179" t="str">
        <f t="shared" si="1234"/>
        <v>DH$17</v>
      </c>
      <c r="DI1070" s="179" t="str">
        <f t="shared" si="1234"/>
        <v>DI$17</v>
      </c>
      <c r="DJ1070" s="179" t="str">
        <f t="shared" si="1234"/>
        <v>DJ$17</v>
      </c>
      <c r="DK1070" s="179" t="str">
        <f t="shared" si="1234"/>
        <v>DK$17</v>
      </c>
      <c r="DL1070" s="179" t="str">
        <f t="shared" si="1234"/>
        <v>DL$17</v>
      </c>
    </row>
    <row r="1071" spans="1:116" x14ac:dyDescent="0.35">
      <c r="A1071" s="3"/>
      <c r="B1071" t="s">
        <v>332</v>
      </c>
      <c r="D1071" t="s">
        <v>158</v>
      </c>
      <c r="E1071" s="8" t="str">
        <f t="shared" si="1212"/>
        <v>1071 DCSCAC-S</v>
      </c>
      <c r="G1071" s="136" t="str">
        <f>G1060</f>
        <v>Seller acquisition cost:</v>
      </c>
      <c r="H1071" s="12"/>
      <c r="I1071" s="60"/>
      <c r="J1071" s="60"/>
      <c r="K1071" s="15"/>
      <c r="L1071" s="15"/>
      <c r="M1071" s="15"/>
      <c r="N1071" s="15"/>
      <c r="O1071" s="15"/>
      <c r="P1071" s="15"/>
      <c r="R1071" s="15"/>
      <c r="S1071" s="179">
        <f t="shared" ref="S1071:AX1071" si="1235">S1056</f>
        <v>0</v>
      </c>
      <c r="T1071" s="179">
        <f t="shared" si="1235"/>
        <v>0</v>
      </c>
      <c r="U1071" s="179">
        <f t="shared" si="1235"/>
        <v>0</v>
      </c>
      <c r="V1071" s="179">
        <f t="shared" si="1235"/>
        <v>0</v>
      </c>
      <c r="W1071" s="179">
        <f t="shared" si="1235"/>
        <v>0</v>
      </c>
      <c r="X1071" s="179">
        <f t="shared" si="1235"/>
        <v>0</v>
      </c>
      <c r="Y1071" s="179">
        <f t="shared" si="1235"/>
        <v>0</v>
      </c>
      <c r="Z1071" s="179">
        <f t="shared" si="1235"/>
        <v>0</v>
      </c>
      <c r="AA1071" s="179">
        <f t="shared" si="1235"/>
        <v>0</v>
      </c>
      <c r="AB1071" s="179">
        <f t="shared" si="1235"/>
        <v>0</v>
      </c>
      <c r="AC1071" s="179">
        <f t="shared" si="1235"/>
        <v>0</v>
      </c>
      <c r="AD1071" s="179">
        <f t="shared" si="1235"/>
        <v>0</v>
      </c>
      <c r="AE1071" s="179">
        <f t="shared" si="1235"/>
        <v>0</v>
      </c>
      <c r="AF1071" s="179">
        <f t="shared" si="1235"/>
        <v>0</v>
      </c>
      <c r="AG1071" s="179">
        <f t="shared" si="1235"/>
        <v>0</v>
      </c>
      <c r="AH1071" s="179">
        <f t="shared" si="1235"/>
        <v>0</v>
      </c>
      <c r="AI1071" s="179">
        <f t="shared" si="1235"/>
        <v>0</v>
      </c>
      <c r="AJ1071" s="179">
        <f t="shared" si="1235"/>
        <v>0</v>
      </c>
      <c r="AK1071" s="179">
        <f t="shared" si="1235"/>
        <v>0</v>
      </c>
      <c r="AL1071" s="179">
        <f t="shared" si="1235"/>
        <v>0</v>
      </c>
      <c r="AM1071" s="179">
        <f t="shared" si="1235"/>
        <v>0</v>
      </c>
      <c r="AN1071" s="179">
        <f t="shared" si="1235"/>
        <v>0</v>
      </c>
      <c r="AO1071" s="179">
        <f t="shared" si="1235"/>
        <v>0</v>
      </c>
      <c r="AP1071" s="179">
        <f t="shared" si="1235"/>
        <v>0</v>
      </c>
      <c r="AQ1071" s="179">
        <f t="shared" si="1235"/>
        <v>0</v>
      </c>
      <c r="AR1071" s="179">
        <f t="shared" si="1235"/>
        <v>0</v>
      </c>
      <c r="AS1071" s="179">
        <f t="shared" si="1235"/>
        <v>0</v>
      </c>
      <c r="AT1071" s="179">
        <f t="shared" si="1235"/>
        <v>0</v>
      </c>
      <c r="AU1071" s="179">
        <f t="shared" si="1235"/>
        <v>0</v>
      </c>
      <c r="AV1071" s="179">
        <f t="shared" si="1235"/>
        <v>0</v>
      </c>
      <c r="AW1071" s="179">
        <f t="shared" si="1235"/>
        <v>0</v>
      </c>
      <c r="AX1071" s="179">
        <f t="shared" si="1235"/>
        <v>0</v>
      </c>
      <c r="AY1071" s="179">
        <f t="shared" ref="AY1071:CD1071" si="1236">AY1056</f>
        <v>0</v>
      </c>
      <c r="AZ1071" s="179">
        <f t="shared" si="1236"/>
        <v>0</v>
      </c>
      <c r="BA1071" s="179">
        <f t="shared" si="1236"/>
        <v>0</v>
      </c>
      <c r="BB1071" s="179">
        <f t="shared" si="1236"/>
        <v>0</v>
      </c>
      <c r="BC1071" s="179">
        <f t="shared" si="1236"/>
        <v>0</v>
      </c>
      <c r="BD1071" s="179">
        <f t="shared" si="1236"/>
        <v>0</v>
      </c>
      <c r="BE1071" s="179">
        <f t="shared" si="1236"/>
        <v>0</v>
      </c>
      <c r="BF1071" s="179">
        <f t="shared" si="1236"/>
        <v>0</v>
      </c>
      <c r="BG1071" s="179">
        <f t="shared" si="1236"/>
        <v>0</v>
      </c>
      <c r="BH1071" s="179">
        <f t="shared" si="1236"/>
        <v>0</v>
      </c>
      <c r="BI1071" s="179">
        <f t="shared" si="1236"/>
        <v>0</v>
      </c>
      <c r="BJ1071" s="179">
        <f t="shared" si="1236"/>
        <v>0</v>
      </c>
      <c r="BK1071" s="179">
        <f t="shared" si="1236"/>
        <v>0</v>
      </c>
      <c r="BL1071" s="179">
        <f t="shared" si="1236"/>
        <v>0</v>
      </c>
      <c r="BM1071" s="179">
        <f t="shared" si="1236"/>
        <v>0</v>
      </c>
      <c r="BN1071" s="179">
        <f t="shared" si="1236"/>
        <v>0</v>
      </c>
      <c r="BO1071" s="179">
        <f t="shared" si="1236"/>
        <v>0</v>
      </c>
      <c r="BP1071" s="179">
        <f t="shared" si="1236"/>
        <v>0</v>
      </c>
      <c r="BQ1071" s="179">
        <f t="shared" si="1236"/>
        <v>0</v>
      </c>
      <c r="BR1071" s="179">
        <f t="shared" si="1236"/>
        <v>0</v>
      </c>
      <c r="BS1071" s="179">
        <f t="shared" si="1236"/>
        <v>0</v>
      </c>
      <c r="BT1071" s="179">
        <f t="shared" si="1236"/>
        <v>0</v>
      </c>
      <c r="BU1071" s="179">
        <f t="shared" si="1236"/>
        <v>0</v>
      </c>
      <c r="BV1071" s="179">
        <f t="shared" si="1236"/>
        <v>0</v>
      </c>
      <c r="BW1071" s="179">
        <f t="shared" si="1236"/>
        <v>0</v>
      </c>
      <c r="BX1071" s="179">
        <f t="shared" si="1236"/>
        <v>0</v>
      </c>
      <c r="BY1071" s="179">
        <f t="shared" si="1236"/>
        <v>0</v>
      </c>
      <c r="BZ1071" s="179">
        <f t="shared" si="1236"/>
        <v>0</v>
      </c>
      <c r="CA1071" s="179">
        <f t="shared" si="1236"/>
        <v>0</v>
      </c>
      <c r="CB1071" s="179">
        <f t="shared" si="1236"/>
        <v>0</v>
      </c>
      <c r="CC1071" s="179">
        <f t="shared" si="1236"/>
        <v>0</v>
      </c>
      <c r="CD1071" s="179">
        <f t="shared" si="1236"/>
        <v>0</v>
      </c>
      <c r="CE1071" s="179">
        <f t="shared" ref="CE1071:CL1071" si="1237">CE1056</f>
        <v>0</v>
      </c>
      <c r="CF1071" s="179">
        <f t="shared" si="1237"/>
        <v>0</v>
      </c>
      <c r="CG1071" s="179">
        <f t="shared" si="1237"/>
        <v>0</v>
      </c>
      <c r="CH1071" s="179">
        <f t="shared" si="1237"/>
        <v>0</v>
      </c>
      <c r="CI1071" s="179">
        <f t="shared" si="1237"/>
        <v>0</v>
      </c>
      <c r="CJ1071" s="179">
        <f t="shared" si="1237"/>
        <v>0</v>
      </c>
      <c r="CK1071" s="179">
        <f t="shared" si="1237"/>
        <v>0</v>
      </c>
      <c r="CL1071" s="179">
        <f t="shared" si="1237"/>
        <v>0</v>
      </c>
      <c r="CN1071" s="60"/>
      <c r="CO1071" s="179">
        <f t="shared" ref="CO1071:DL1071" si="1238">CO1056</f>
        <v>0</v>
      </c>
      <c r="CP1071" s="179">
        <f t="shared" si="1238"/>
        <v>0</v>
      </c>
      <c r="CQ1071" s="179">
        <f t="shared" si="1238"/>
        <v>0</v>
      </c>
      <c r="CR1071" s="179">
        <f t="shared" si="1238"/>
        <v>0</v>
      </c>
      <c r="CS1071" s="179">
        <f t="shared" si="1238"/>
        <v>0</v>
      </c>
      <c r="CT1071" s="179">
        <f t="shared" si="1238"/>
        <v>0</v>
      </c>
      <c r="CU1071" s="179">
        <f t="shared" si="1238"/>
        <v>0</v>
      </c>
      <c r="CV1071" s="179">
        <f t="shared" si="1238"/>
        <v>0</v>
      </c>
      <c r="CW1071" s="179">
        <f t="shared" si="1238"/>
        <v>0</v>
      </c>
      <c r="CX1071" s="179">
        <f t="shared" si="1238"/>
        <v>0</v>
      </c>
      <c r="CY1071" s="179">
        <f t="shared" si="1238"/>
        <v>0</v>
      </c>
      <c r="CZ1071" s="179">
        <f t="shared" si="1238"/>
        <v>0</v>
      </c>
      <c r="DA1071" s="179">
        <f t="shared" si="1238"/>
        <v>0</v>
      </c>
      <c r="DB1071" s="179">
        <f t="shared" si="1238"/>
        <v>0</v>
      </c>
      <c r="DC1071" s="179">
        <f t="shared" si="1238"/>
        <v>0</v>
      </c>
      <c r="DD1071" s="179">
        <f t="shared" si="1238"/>
        <v>0</v>
      </c>
      <c r="DE1071" s="179">
        <f t="shared" si="1238"/>
        <v>0</v>
      </c>
      <c r="DF1071" s="179">
        <f t="shared" si="1238"/>
        <v>0</v>
      </c>
      <c r="DG1071" s="179">
        <f t="shared" si="1238"/>
        <v>0</v>
      </c>
      <c r="DH1071" s="179">
        <f t="shared" si="1238"/>
        <v>0</v>
      </c>
      <c r="DI1071" s="179">
        <f t="shared" si="1238"/>
        <v>0</v>
      </c>
      <c r="DJ1071" s="179">
        <f t="shared" si="1238"/>
        <v>0</v>
      </c>
      <c r="DK1071" s="179">
        <f t="shared" si="1238"/>
        <v>0</v>
      </c>
      <c r="DL1071" s="179">
        <f t="shared" si="1238"/>
        <v>0</v>
      </c>
    </row>
    <row r="1072" spans="1:116" x14ac:dyDescent="0.35">
      <c r="A1072" s="3"/>
      <c r="B1072" t="s">
        <v>332</v>
      </c>
      <c r="D1072" t="s">
        <v>158</v>
      </c>
      <c r="E1072" s="8" t="str">
        <f t="shared" si="1212"/>
        <v>1072 DCSCAC-S</v>
      </c>
      <c r="G1072" s="241" t="str">
        <f>IFERROR(SUBSTITUTE(TRIM(MID(G1060, SEARCH("-", G1060) + 1, LEN(G1060))),":",""),"no unit")</f>
        <v>no unit</v>
      </c>
      <c r="H1072" s="12"/>
      <c r="I1072" s="60"/>
      <c r="J1072" s="60"/>
      <c r="K1072" s="15"/>
      <c r="L1072" s="15"/>
      <c r="M1072" s="15"/>
      <c r="N1072" s="15"/>
      <c r="O1072" s="15"/>
      <c r="P1072" s="15"/>
      <c r="R1072" s="15"/>
      <c r="S1072" s="179"/>
      <c r="T1072" s="179"/>
      <c r="U1072" s="179"/>
      <c r="V1072" s="179"/>
      <c r="W1072" s="179"/>
      <c r="X1072" s="179"/>
      <c r="Y1072" s="179"/>
      <c r="Z1072" s="179"/>
      <c r="AA1072" s="179"/>
      <c r="AB1072" s="179"/>
      <c r="AC1072" s="179"/>
      <c r="AD1072" s="179"/>
      <c r="AE1072" s="179"/>
      <c r="AF1072" s="179"/>
      <c r="AG1072" s="179"/>
      <c r="AH1072" s="179"/>
      <c r="AI1072" s="179"/>
      <c r="AJ1072" s="179"/>
      <c r="AK1072" s="179"/>
      <c r="AL1072" s="179"/>
      <c r="AM1072" s="179"/>
      <c r="AN1072" s="179"/>
      <c r="AO1072" s="179"/>
      <c r="AP1072" s="179"/>
      <c r="AQ1072" s="179"/>
      <c r="AR1072" s="179"/>
      <c r="AS1072" s="179"/>
      <c r="AT1072" s="179"/>
      <c r="AU1072" s="179"/>
      <c r="AV1072" s="179"/>
      <c r="AW1072" s="179"/>
      <c r="AX1072" s="179"/>
      <c r="AY1072" s="179"/>
      <c r="AZ1072" s="179"/>
      <c r="BA1072" s="179"/>
      <c r="BB1072" s="179"/>
      <c r="BC1072" s="179"/>
      <c r="BD1072" s="179"/>
      <c r="BE1072" s="179"/>
      <c r="BF1072" s="179"/>
      <c r="BG1072" s="179"/>
      <c r="BH1072" s="179"/>
      <c r="BI1072" s="179"/>
      <c r="BJ1072" s="179"/>
      <c r="BK1072" s="179"/>
      <c r="BL1072" s="179"/>
      <c r="BM1072" s="179"/>
      <c r="BN1072" s="179"/>
      <c r="BO1072" s="179"/>
      <c r="BP1072" s="179"/>
      <c r="BQ1072" s="179"/>
      <c r="BR1072" s="179"/>
      <c r="BS1072" s="179"/>
      <c r="BT1072" s="179"/>
      <c r="BU1072" s="179"/>
      <c r="BV1072" s="179"/>
      <c r="BW1072" s="179"/>
      <c r="BX1072" s="179"/>
      <c r="BY1072" s="179"/>
      <c r="BZ1072" s="179"/>
      <c r="CA1072" s="179"/>
      <c r="CB1072" s="179"/>
      <c r="CC1072" s="179"/>
      <c r="CD1072" s="179"/>
      <c r="CE1072" s="179"/>
      <c r="CF1072" s="179"/>
      <c r="CG1072" s="179"/>
      <c r="CH1072" s="179"/>
      <c r="CI1072" s="179"/>
      <c r="CJ1072" s="179"/>
      <c r="CK1072" s="179"/>
      <c r="CL1072" s="179"/>
      <c r="CN1072" s="60"/>
      <c r="CO1072" s="179"/>
      <c r="CP1072" s="179"/>
      <c r="CQ1072" s="179"/>
      <c r="CR1072" s="179"/>
      <c r="CS1072" s="179"/>
      <c r="CT1072" s="179"/>
      <c r="CU1072" s="179"/>
      <c r="CV1072" s="179"/>
      <c r="CW1072" s="179"/>
      <c r="CX1072" s="179"/>
      <c r="CY1072" s="179"/>
      <c r="CZ1072" s="179"/>
      <c r="DA1072" s="179"/>
      <c r="DB1072" s="179"/>
      <c r="DC1072" s="179"/>
      <c r="DD1072" s="179"/>
      <c r="DE1072" s="179"/>
      <c r="DF1072" s="179"/>
      <c r="DG1072" s="179"/>
      <c r="DH1072" s="179"/>
      <c r="DI1072" s="179"/>
      <c r="DJ1072" s="179"/>
      <c r="DK1072" s="179"/>
      <c r="DL1072" s="179"/>
    </row>
    <row r="1073" spans="1:116" x14ac:dyDescent="0.35">
      <c r="E1073" s="8"/>
      <c r="G1073" s="191" t="str">
        <f>G1058</f>
        <v>Secondary revenue driver</v>
      </c>
      <c r="H1073" s="90"/>
      <c r="I1073" s="213"/>
      <c r="J1073" s="213"/>
      <c r="K1073" s="214"/>
      <c r="L1073" s="214"/>
      <c r="M1073" s="214"/>
      <c r="N1073" s="214"/>
      <c r="O1073" s="214"/>
      <c r="P1073" s="214"/>
      <c r="R1073" s="214"/>
      <c r="S1073" s="4" t="str">
        <f>ADDRESS(ROW(S1065),COLUMN(S1065),2)</f>
        <v>S$1065</v>
      </c>
      <c r="T1073" s="4" t="str">
        <f t="shared" ref="T1073:CE1073" si="1239">ADDRESS(ROW(T1065),COLUMN(T1065),2)</f>
        <v>T$1065</v>
      </c>
      <c r="U1073" s="4" t="str">
        <f t="shared" si="1239"/>
        <v>U$1065</v>
      </c>
      <c r="V1073" s="4" t="str">
        <f t="shared" si="1239"/>
        <v>V$1065</v>
      </c>
      <c r="W1073" s="4" t="str">
        <f t="shared" si="1239"/>
        <v>W$1065</v>
      </c>
      <c r="X1073" s="4" t="str">
        <f t="shared" si="1239"/>
        <v>X$1065</v>
      </c>
      <c r="Y1073" s="4" t="str">
        <f t="shared" si="1239"/>
        <v>Y$1065</v>
      </c>
      <c r="Z1073" s="4" t="str">
        <f t="shared" si="1239"/>
        <v>Z$1065</v>
      </c>
      <c r="AA1073" s="4" t="str">
        <f t="shared" si="1239"/>
        <v>AA$1065</v>
      </c>
      <c r="AB1073" s="4" t="str">
        <f t="shared" si="1239"/>
        <v>AB$1065</v>
      </c>
      <c r="AC1073" s="4" t="str">
        <f t="shared" si="1239"/>
        <v>AC$1065</v>
      </c>
      <c r="AD1073" s="4" t="str">
        <f t="shared" si="1239"/>
        <v>AD$1065</v>
      </c>
      <c r="AE1073" s="4" t="str">
        <f t="shared" si="1239"/>
        <v>AE$1065</v>
      </c>
      <c r="AF1073" s="4" t="str">
        <f t="shared" si="1239"/>
        <v>AF$1065</v>
      </c>
      <c r="AG1073" s="4" t="str">
        <f t="shared" si="1239"/>
        <v>AG$1065</v>
      </c>
      <c r="AH1073" s="4" t="str">
        <f t="shared" si="1239"/>
        <v>AH$1065</v>
      </c>
      <c r="AI1073" s="4" t="str">
        <f t="shared" si="1239"/>
        <v>AI$1065</v>
      </c>
      <c r="AJ1073" s="4" t="str">
        <f t="shared" si="1239"/>
        <v>AJ$1065</v>
      </c>
      <c r="AK1073" s="4" t="str">
        <f t="shared" si="1239"/>
        <v>AK$1065</v>
      </c>
      <c r="AL1073" s="4" t="str">
        <f t="shared" si="1239"/>
        <v>AL$1065</v>
      </c>
      <c r="AM1073" s="4" t="str">
        <f t="shared" si="1239"/>
        <v>AM$1065</v>
      </c>
      <c r="AN1073" s="4" t="str">
        <f t="shared" si="1239"/>
        <v>AN$1065</v>
      </c>
      <c r="AO1073" s="4" t="str">
        <f t="shared" si="1239"/>
        <v>AO$1065</v>
      </c>
      <c r="AP1073" s="4" t="str">
        <f t="shared" si="1239"/>
        <v>AP$1065</v>
      </c>
      <c r="AQ1073" s="4" t="str">
        <f t="shared" si="1239"/>
        <v>AQ$1065</v>
      </c>
      <c r="AR1073" s="4" t="str">
        <f t="shared" si="1239"/>
        <v>AR$1065</v>
      </c>
      <c r="AS1073" s="4" t="str">
        <f t="shared" si="1239"/>
        <v>AS$1065</v>
      </c>
      <c r="AT1073" s="4" t="str">
        <f t="shared" si="1239"/>
        <v>AT$1065</v>
      </c>
      <c r="AU1073" s="4" t="str">
        <f t="shared" si="1239"/>
        <v>AU$1065</v>
      </c>
      <c r="AV1073" s="4" t="str">
        <f t="shared" si="1239"/>
        <v>AV$1065</v>
      </c>
      <c r="AW1073" s="4" t="str">
        <f t="shared" si="1239"/>
        <v>AW$1065</v>
      </c>
      <c r="AX1073" s="4" t="str">
        <f t="shared" si="1239"/>
        <v>AX$1065</v>
      </c>
      <c r="AY1073" s="4" t="str">
        <f t="shared" si="1239"/>
        <v>AY$1065</v>
      </c>
      <c r="AZ1073" s="4" t="str">
        <f t="shared" si="1239"/>
        <v>AZ$1065</v>
      </c>
      <c r="BA1073" s="4" t="str">
        <f t="shared" si="1239"/>
        <v>BA$1065</v>
      </c>
      <c r="BB1073" s="4" t="str">
        <f t="shared" si="1239"/>
        <v>BB$1065</v>
      </c>
      <c r="BC1073" s="4" t="str">
        <f t="shared" si="1239"/>
        <v>BC$1065</v>
      </c>
      <c r="BD1073" s="4" t="str">
        <f t="shared" si="1239"/>
        <v>BD$1065</v>
      </c>
      <c r="BE1073" s="4" t="str">
        <f t="shared" si="1239"/>
        <v>BE$1065</v>
      </c>
      <c r="BF1073" s="4" t="str">
        <f t="shared" si="1239"/>
        <v>BF$1065</v>
      </c>
      <c r="BG1073" s="4" t="str">
        <f t="shared" si="1239"/>
        <v>BG$1065</v>
      </c>
      <c r="BH1073" s="4" t="str">
        <f t="shared" si="1239"/>
        <v>BH$1065</v>
      </c>
      <c r="BI1073" s="4" t="str">
        <f t="shared" si="1239"/>
        <v>BI$1065</v>
      </c>
      <c r="BJ1073" s="4" t="str">
        <f t="shared" si="1239"/>
        <v>BJ$1065</v>
      </c>
      <c r="BK1073" s="4" t="str">
        <f t="shared" si="1239"/>
        <v>BK$1065</v>
      </c>
      <c r="BL1073" s="4" t="str">
        <f t="shared" si="1239"/>
        <v>BL$1065</v>
      </c>
      <c r="BM1073" s="4" t="str">
        <f t="shared" si="1239"/>
        <v>BM$1065</v>
      </c>
      <c r="BN1073" s="4" t="str">
        <f t="shared" si="1239"/>
        <v>BN$1065</v>
      </c>
      <c r="BO1073" s="4" t="str">
        <f t="shared" si="1239"/>
        <v>BO$1065</v>
      </c>
      <c r="BP1073" s="4" t="str">
        <f t="shared" si="1239"/>
        <v>BP$1065</v>
      </c>
      <c r="BQ1073" s="4" t="str">
        <f t="shared" si="1239"/>
        <v>BQ$1065</v>
      </c>
      <c r="BR1073" s="4" t="str">
        <f t="shared" si="1239"/>
        <v>BR$1065</v>
      </c>
      <c r="BS1073" s="4" t="str">
        <f t="shared" si="1239"/>
        <v>BS$1065</v>
      </c>
      <c r="BT1073" s="4" t="str">
        <f t="shared" si="1239"/>
        <v>BT$1065</v>
      </c>
      <c r="BU1073" s="4" t="str">
        <f t="shared" si="1239"/>
        <v>BU$1065</v>
      </c>
      <c r="BV1073" s="4" t="str">
        <f t="shared" si="1239"/>
        <v>BV$1065</v>
      </c>
      <c r="BW1073" s="4" t="str">
        <f t="shared" si="1239"/>
        <v>BW$1065</v>
      </c>
      <c r="BX1073" s="4" t="str">
        <f t="shared" si="1239"/>
        <v>BX$1065</v>
      </c>
      <c r="BY1073" s="4" t="str">
        <f t="shared" si="1239"/>
        <v>BY$1065</v>
      </c>
      <c r="BZ1073" s="4" t="str">
        <f t="shared" si="1239"/>
        <v>BZ$1065</v>
      </c>
      <c r="CA1073" s="4" t="str">
        <f t="shared" si="1239"/>
        <v>CA$1065</v>
      </c>
      <c r="CB1073" s="4" t="str">
        <f t="shared" si="1239"/>
        <v>CB$1065</v>
      </c>
      <c r="CC1073" s="4" t="str">
        <f t="shared" si="1239"/>
        <v>CC$1065</v>
      </c>
      <c r="CD1073" s="4" t="str">
        <f t="shared" si="1239"/>
        <v>CD$1065</v>
      </c>
      <c r="CE1073" s="4" t="str">
        <f t="shared" si="1239"/>
        <v>CE$1065</v>
      </c>
      <c r="CF1073" s="4" t="str">
        <f t="shared" ref="CF1073:CL1073" si="1240">ADDRESS(ROW(CF1065),COLUMN(CF1065),2)</f>
        <v>CF$1065</v>
      </c>
      <c r="CG1073" s="4" t="str">
        <f t="shared" si="1240"/>
        <v>CG$1065</v>
      </c>
      <c r="CH1073" s="4" t="str">
        <f t="shared" si="1240"/>
        <v>CH$1065</v>
      </c>
      <c r="CI1073" s="4" t="str">
        <f t="shared" si="1240"/>
        <v>CI$1065</v>
      </c>
      <c r="CJ1073" s="4" t="str">
        <f t="shared" si="1240"/>
        <v>CJ$1065</v>
      </c>
      <c r="CK1073" s="4" t="str">
        <f t="shared" si="1240"/>
        <v>CK$1065</v>
      </c>
      <c r="CL1073" s="4" t="str">
        <f t="shared" si="1240"/>
        <v>CL$1065</v>
      </c>
      <c r="CN1073" s="213"/>
      <c r="CO1073" s="4" t="str">
        <f t="shared" ref="CO1073:DK1073" si="1241">ADDRESS(ROW(CO1065),COLUMN(CO1065),2)</f>
        <v>CO$1065</v>
      </c>
      <c r="CP1073" s="4" t="str">
        <f t="shared" si="1241"/>
        <v>CP$1065</v>
      </c>
      <c r="CQ1073" s="4" t="str">
        <f t="shared" si="1241"/>
        <v>CQ$1065</v>
      </c>
      <c r="CR1073" s="4" t="str">
        <f t="shared" si="1241"/>
        <v>CR$1065</v>
      </c>
      <c r="CS1073" s="4" t="str">
        <f t="shared" si="1241"/>
        <v>CS$1065</v>
      </c>
      <c r="CT1073" s="4" t="str">
        <f t="shared" si="1241"/>
        <v>CT$1065</v>
      </c>
      <c r="CU1073" s="4" t="str">
        <f t="shared" si="1241"/>
        <v>CU$1065</v>
      </c>
      <c r="CV1073" s="4" t="str">
        <f t="shared" si="1241"/>
        <v>CV$1065</v>
      </c>
      <c r="CW1073" s="4" t="str">
        <f t="shared" si="1241"/>
        <v>CW$1065</v>
      </c>
      <c r="CX1073" s="4" t="str">
        <f t="shared" si="1241"/>
        <v>CX$1065</v>
      </c>
      <c r="CY1073" s="4" t="str">
        <f t="shared" si="1241"/>
        <v>CY$1065</v>
      </c>
      <c r="CZ1073" s="4" t="str">
        <f t="shared" si="1241"/>
        <v>CZ$1065</v>
      </c>
      <c r="DA1073" s="4" t="str">
        <f t="shared" si="1241"/>
        <v>DA$1065</v>
      </c>
      <c r="DB1073" s="4" t="str">
        <f t="shared" si="1241"/>
        <v>DB$1065</v>
      </c>
      <c r="DC1073" s="4" t="str">
        <f t="shared" si="1241"/>
        <v>DC$1065</v>
      </c>
      <c r="DD1073" s="4" t="str">
        <f t="shared" si="1241"/>
        <v>DD$1065</v>
      </c>
      <c r="DE1073" s="4" t="str">
        <f t="shared" si="1241"/>
        <v>DE$1065</v>
      </c>
      <c r="DF1073" s="4" t="str">
        <f t="shared" si="1241"/>
        <v>DF$1065</v>
      </c>
      <c r="DG1073" s="4" t="str">
        <f t="shared" si="1241"/>
        <v>DG$1065</v>
      </c>
      <c r="DH1073" s="4" t="str">
        <f t="shared" si="1241"/>
        <v>DH$1065</v>
      </c>
      <c r="DI1073" s="4" t="str">
        <f t="shared" si="1241"/>
        <v>DI$1065</v>
      </c>
      <c r="DJ1073" s="4" t="str">
        <f t="shared" si="1241"/>
        <v>DJ$1065</v>
      </c>
      <c r="DK1073" s="4" t="str">
        <f t="shared" si="1241"/>
        <v>DK$1065</v>
      </c>
      <c r="DL1073" s="4" t="str">
        <f t="shared" ref="DL1073" si="1242">ADDRESS(ROW(DL1065),COLUMN(DL1065),2)</f>
        <v>DL$1065</v>
      </c>
    </row>
    <row r="1074" spans="1:116" x14ac:dyDescent="0.35">
      <c r="A1074" s="174"/>
      <c r="E1074" s="8"/>
      <c r="G1074" s="191" t="str">
        <f>G1059</f>
        <v>Secondary volume driver</v>
      </c>
      <c r="H1074" s="90"/>
      <c r="I1074" s="213"/>
      <c r="J1074" s="213"/>
      <c r="K1074" s="214"/>
      <c r="L1074" s="214"/>
      <c r="M1074" s="214"/>
      <c r="N1074" s="214"/>
      <c r="O1074" s="214"/>
      <c r="P1074" s="214"/>
      <c r="R1074" s="214"/>
      <c r="S1074" s="4" t="str">
        <f>ADDRESS(ROW(S1063),COLUMN(S1063),2)</f>
        <v>S$1063</v>
      </c>
      <c r="T1074" s="4" t="str">
        <f t="shared" ref="T1074:CE1074" si="1243">ADDRESS(ROW(T1063),COLUMN(T1063),2)</f>
        <v>T$1063</v>
      </c>
      <c r="U1074" s="4" t="str">
        <f t="shared" si="1243"/>
        <v>U$1063</v>
      </c>
      <c r="V1074" s="4" t="str">
        <f t="shared" si="1243"/>
        <v>V$1063</v>
      </c>
      <c r="W1074" s="4" t="str">
        <f t="shared" si="1243"/>
        <v>W$1063</v>
      </c>
      <c r="X1074" s="4" t="str">
        <f t="shared" si="1243"/>
        <v>X$1063</v>
      </c>
      <c r="Y1074" s="4" t="str">
        <f t="shared" si="1243"/>
        <v>Y$1063</v>
      </c>
      <c r="Z1074" s="4" t="str">
        <f t="shared" si="1243"/>
        <v>Z$1063</v>
      </c>
      <c r="AA1074" s="4" t="str">
        <f t="shared" si="1243"/>
        <v>AA$1063</v>
      </c>
      <c r="AB1074" s="4" t="str">
        <f t="shared" si="1243"/>
        <v>AB$1063</v>
      </c>
      <c r="AC1074" s="4" t="str">
        <f t="shared" si="1243"/>
        <v>AC$1063</v>
      </c>
      <c r="AD1074" s="4" t="str">
        <f t="shared" si="1243"/>
        <v>AD$1063</v>
      </c>
      <c r="AE1074" s="4" t="str">
        <f t="shared" si="1243"/>
        <v>AE$1063</v>
      </c>
      <c r="AF1074" s="4" t="str">
        <f t="shared" si="1243"/>
        <v>AF$1063</v>
      </c>
      <c r="AG1074" s="4" t="str">
        <f t="shared" si="1243"/>
        <v>AG$1063</v>
      </c>
      <c r="AH1074" s="4" t="str">
        <f t="shared" si="1243"/>
        <v>AH$1063</v>
      </c>
      <c r="AI1074" s="4" t="str">
        <f t="shared" si="1243"/>
        <v>AI$1063</v>
      </c>
      <c r="AJ1074" s="4" t="str">
        <f t="shared" si="1243"/>
        <v>AJ$1063</v>
      </c>
      <c r="AK1074" s="4" t="str">
        <f t="shared" si="1243"/>
        <v>AK$1063</v>
      </c>
      <c r="AL1074" s="4" t="str">
        <f t="shared" si="1243"/>
        <v>AL$1063</v>
      </c>
      <c r="AM1074" s="4" t="str">
        <f t="shared" si="1243"/>
        <v>AM$1063</v>
      </c>
      <c r="AN1074" s="4" t="str">
        <f t="shared" si="1243"/>
        <v>AN$1063</v>
      </c>
      <c r="AO1074" s="4" t="str">
        <f t="shared" si="1243"/>
        <v>AO$1063</v>
      </c>
      <c r="AP1074" s="4" t="str">
        <f t="shared" si="1243"/>
        <v>AP$1063</v>
      </c>
      <c r="AQ1074" s="4" t="str">
        <f t="shared" si="1243"/>
        <v>AQ$1063</v>
      </c>
      <c r="AR1074" s="4" t="str">
        <f t="shared" si="1243"/>
        <v>AR$1063</v>
      </c>
      <c r="AS1074" s="4" t="str">
        <f t="shared" si="1243"/>
        <v>AS$1063</v>
      </c>
      <c r="AT1074" s="4" t="str">
        <f t="shared" si="1243"/>
        <v>AT$1063</v>
      </c>
      <c r="AU1074" s="4" t="str">
        <f t="shared" si="1243"/>
        <v>AU$1063</v>
      </c>
      <c r="AV1074" s="4" t="str">
        <f t="shared" si="1243"/>
        <v>AV$1063</v>
      </c>
      <c r="AW1074" s="4" t="str">
        <f t="shared" si="1243"/>
        <v>AW$1063</v>
      </c>
      <c r="AX1074" s="4" t="str">
        <f t="shared" si="1243"/>
        <v>AX$1063</v>
      </c>
      <c r="AY1074" s="4" t="str">
        <f t="shared" si="1243"/>
        <v>AY$1063</v>
      </c>
      <c r="AZ1074" s="4" t="str">
        <f t="shared" si="1243"/>
        <v>AZ$1063</v>
      </c>
      <c r="BA1074" s="4" t="str">
        <f t="shared" si="1243"/>
        <v>BA$1063</v>
      </c>
      <c r="BB1074" s="4" t="str">
        <f t="shared" si="1243"/>
        <v>BB$1063</v>
      </c>
      <c r="BC1074" s="4" t="str">
        <f t="shared" si="1243"/>
        <v>BC$1063</v>
      </c>
      <c r="BD1074" s="4" t="str">
        <f t="shared" si="1243"/>
        <v>BD$1063</v>
      </c>
      <c r="BE1074" s="4" t="str">
        <f t="shared" si="1243"/>
        <v>BE$1063</v>
      </c>
      <c r="BF1074" s="4" t="str">
        <f t="shared" si="1243"/>
        <v>BF$1063</v>
      </c>
      <c r="BG1074" s="4" t="str">
        <f t="shared" si="1243"/>
        <v>BG$1063</v>
      </c>
      <c r="BH1074" s="4" t="str">
        <f t="shared" si="1243"/>
        <v>BH$1063</v>
      </c>
      <c r="BI1074" s="4" t="str">
        <f t="shared" si="1243"/>
        <v>BI$1063</v>
      </c>
      <c r="BJ1074" s="4" t="str">
        <f t="shared" si="1243"/>
        <v>BJ$1063</v>
      </c>
      <c r="BK1074" s="4" t="str">
        <f t="shared" si="1243"/>
        <v>BK$1063</v>
      </c>
      <c r="BL1074" s="4" t="str">
        <f t="shared" si="1243"/>
        <v>BL$1063</v>
      </c>
      <c r="BM1074" s="4" t="str">
        <f t="shared" si="1243"/>
        <v>BM$1063</v>
      </c>
      <c r="BN1074" s="4" t="str">
        <f t="shared" si="1243"/>
        <v>BN$1063</v>
      </c>
      <c r="BO1074" s="4" t="str">
        <f t="shared" si="1243"/>
        <v>BO$1063</v>
      </c>
      <c r="BP1074" s="4" t="str">
        <f t="shared" si="1243"/>
        <v>BP$1063</v>
      </c>
      <c r="BQ1074" s="4" t="str">
        <f t="shared" si="1243"/>
        <v>BQ$1063</v>
      </c>
      <c r="BR1074" s="4" t="str">
        <f t="shared" si="1243"/>
        <v>BR$1063</v>
      </c>
      <c r="BS1074" s="4" t="str">
        <f t="shared" si="1243"/>
        <v>BS$1063</v>
      </c>
      <c r="BT1074" s="4" t="str">
        <f t="shared" si="1243"/>
        <v>BT$1063</v>
      </c>
      <c r="BU1074" s="4" t="str">
        <f t="shared" si="1243"/>
        <v>BU$1063</v>
      </c>
      <c r="BV1074" s="4" t="str">
        <f t="shared" si="1243"/>
        <v>BV$1063</v>
      </c>
      <c r="BW1074" s="4" t="str">
        <f t="shared" si="1243"/>
        <v>BW$1063</v>
      </c>
      <c r="BX1074" s="4" t="str">
        <f t="shared" si="1243"/>
        <v>BX$1063</v>
      </c>
      <c r="BY1074" s="4" t="str">
        <f t="shared" si="1243"/>
        <v>BY$1063</v>
      </c>
      <c r="BZ1074" s="4" t="str">
        <f t="shared" si="1243"/>
        <v>BZ$1063</v>
      </c>
      <c r="CA1074" s="4" t="str">
        <f t="shared" si="1243"/>
        <v>CA$1063</v>
      </c>
      <c r="CB1074" s="4" t="str">
        <f t="shared" si="1243"/>
        <v>CB$1063</v>
      </c>
      <c r="CC1074" s="4" t="str">
        <f t="shared" si="1243"/>
        <v>CC$1063</v>
      </c>
      <c r="CD1074" s="4" t="str">
        <f t="shared" si="1243"/>
        <v>CD$1063</v>
      </c>
      <c r="CE1074" s="4" t="str">
        <f t="shared" si="1243"/>
        <v>CE$1063</v>
      </c>
      <c r="CF1074" s="4" t="str">
        <f t="shared" ref="CF1074:CL1074" si="1244">ADDRESS(ROW(CF1063),COLUMN(CF1063),2)</f>
        <v>CF$1063</v>
      </c>
      <c r="CG1074" s="4" t="str">
        <f t="shared" si="1244"/>
        <v>CG$1063</v>
      </c>
      <c r="CH1074" s="4" t="str">
        <f t="shared" si="1244"/>
        <v>CH$1063</v>
      </c>
      <c r="CI1074" s="4" t="str">
        <f t="shared" si="1244"/>
        <v>CI$1063</v>
      </c>
      <c r="CJ1074" s="4" t="str">
        <f t="shared" si="1244"/>
        <v>CJ$1063</v>
      </c>
      <c r="CK1074" s="4" t="str">
        <f t="shared" si="1244"/>
        <v>CK$1063</v>
      </c>
      <c r="CL1074" s="4" t="str">
        <f t="shared" si="1244"/>
        <v>CL$1063</v>
      </c>
      <c r="CN1074" s="213"/>
      <c r="CO1074" s="4" t="str">
        <f t="shared" ref="CO1074:DK1074" si="1245">ADDRESS(ROW(CO1063),COLUMN(CO1063),2)</f>
        <v>CO$1063</v>
      </c>
      <c r="CP1074" s="4" t="str">
        <f t="shared" si="1245"/>
        <v>CP$1063</v>
      </c>
      <c r="CQ1074" s="4" t="str">
        <f t="shared" si="1245"/>
        <v>CQ$1063</v>
      </c>
      <c r="CR1074" s="4" t="str">
        <f t="shared" si="1245"/>
        <v>CR$1063</v>
      </c>
      <c r="CS1074" s="4" t="str">
        <f t="shared" si="1245"/>
        <v>CS$1063</v>
      </c>
      <c r="CT1074" s="4" t="str">
        <f t="shared" si="1245"/>
        <v>CT$1063</v>
      </c>
      <c r="CU1074" s="4" t="str">
        <f t="shared" si="1245"/>
        <v>CU$1063</v>
      </c>
      <c r="CV1074" s="4" t="str">
        <f t="shared" si="1245"/>
        <v>CV$1063</v>
      </c>
      <c r="CW1074" s="4" t="str">
        <f t="shared" si="1245"/>
        <v>CW$1063</v>
      </c>
      <c r="CX1074" s="4" t="str">
        <f t="shared" si="1245"/>
        <v>CX$1063</v>
      </c>
      <c r="CY1074" s="4" t="str">
        <f t="shared" si="1245"/>
        <v>CY$1063</v>
      </c>
      <c r="CZ1074" s="4" t="str">
        <f t="shared" si="1245"/>
        <v>CZ$1063</v>
      </c>
      <c r="DA1074" s="4" t="str">
        <f t="shared" si="1245"/>
        <v>DA$1063</v>
      </c>
      <c r="DB1074" s="4" t="str">
        <f t="shared" si="1245"/>
        <v>DB$1063</v>
      </c>
      <c r="DC1074" s="4" t="str">
        <f t="shared" si="1245"/>
        <v>DC$1063</v>
      </c>
      <c r="DD1074" s="4" t="str">
        <f t="shared" si="1245"/>
        <v>DD$1063</v>
      </c>
      <c r="DE1074" s="4" t="str">
        <f t="shared" si="1245"/>
        <v>DE$1063</v>
      </c>
      <c r="DF1074" s="4" t="str">
        <f t="shared" si="1245"/>
        <v>DF$1063</v>
      </c>
      <c r="DG1074" s="4" t="str">
        <f t="shared" si="1245"/>
        <v>DG$1063</v>
      </c>
      <c r="DH1074" s="4" t="str">
        <f t="shared" si="1245"/>
        <v>DH$1063</v>
      </c>
      <c r="DI1074" s="4" t="str">
        <f t="shared" si="1245"/>
        <v>DI$1063</v>
      </c>
      <c r="DJ1074" s="4" t="str">
        <f t="shared" si="1245"/>
        <v>DJ$1063</v>
      </c>
      <c r="DK1074" s="4" t="str">
        <f t="shared" si="1245"/>
        <v>DK$1063</v>
      </c>
      <c r="DL1074" s="4" t="str">
        <f t="shared" ref="DL1074" si="1246">ADDRESS(ROW(DL1063),COLUMN(DL1063),2)</f>
        <v>DL$1063</v>
      </c>
    </row>
    <row r="1075" spans="1:116" x14ac:dyDescent="0.35">
      <c r="A1075" s="174"/>
      <c r="E1075" s="8"/>
      <c r="H1075" s="12"/>
      <c r="I1075" s="60"/>
      <c r="J1075" s="60"/>
      <c r="K1075" s="15"/>
      <c r="L1075" s="15"/>
      <c r="M1075" s="15"/>
      <c r="N1075" s="15"/>
      <c r="O1075" s="15"/>
      <c r="P1075" s="15"/>
      <c r="R1075" s="15"/>
      <c r="S1075" s="76"/>
      <c r="T1075" s="76"/>
      <c r="U1075" s="76"/>
      <c r="V1075" s="76"/>
      <c r="W1075" s="76"/>
      <c r="X1075" s="76"/>
      <c r="Y1075" s="76"/>
      <c r="Z1075" s="76"/>
      <c r="AA1075" s="76"/>
      <c r="AB1075" s="76"/>
      <c r="AC1075" s="76"/>
      <c r="AD1075" s="76"/>
      <c r="AE1075" s="76"/>
      <c r="AF1075" s="76"/>
      <c r="AG1075" s="76"/>
      <c r="AH1075" s="76"/>
      <c r="AI1075" s="76"/>
      <c r="AJ1075" s="76"/>
      <c r="AK1075" s="76"/>
      <c r="AL1075" s="76"/>
      <c r="AM1075" s="76"/>
      <c r="AN1075" s="76"/>
      <c r="AO1075" s="76"/>
      <c r="AP1075" s="76"/>
      <c r="AQ1075" s="76"/>
      <c r="AR1075" s="76"/>
      <c r="AS1075" s="76"/>
      <c r="AT1075" s="76"/>
      <c r="AU1075" s="76"/>
      <c r="AV1075" s="76"/>
      <c r="AW1075" s="76"/>
      <c r="AX1075" s="76"/>
      <c r="AY1075" s="76"/>
      <c r="AZ1075" s="76"/>
      <c r="BA1075" s="76"/>
      <c r="BB1075" s="76"/>
      <c r="BC1075" s="76"/>
      <c r="BD1075" s="76"/>
      <c r="BE1075" s="76"/>
      <c r="BF1075" s="76"/>
      <c r="BG1075" s="76"/>
      <c r="BH1075" s="76"/>
      <c r="BI1075" s="76"/>
      <c r="BJ1075" s="76"/>
      <c r="BK1075" s="76"/>
      <c r="BL1075" s="76"/>
      <c r="BM1075" s="76"/>
      <c r="BN1075" s="76"/>
      <c r="BO1075" s="76"/>
      <c r="BP1075" s="76"/>
      <c r="BQ1075" s="76"/>
      <c r="BR1075" s="76"/>
      <c r="BS1075" s="76"/>
      <c r="BT1075" s="76"/>
      <c r="BU1075" s="76"/>
      <c r="BV1075" s="76"/>
      <c r="BW1075" s="76"/>
      <c r="BX1075" s="76"/>
      <c r="BY1075" s="76"/>
      <c r="BZ1075" s="76"/>
      <c r="CA1075" s="76"/>
      <c r="CB1075" s="76"/>
      <c r="CC1075" s="76"/>
      <c r="CD1075" s="76"/>
      <c r="CE1075" s="76"/>
      <c r="CF1075" s="76"/>
      <c r="CG1075" s="76"/>
      <c r="CH1075" s="76"/>
      <c r="CI1075" s="76"/>
      <c r="CJ1075" s="76"/>
      <c r="CK1075" s="76"/>
      <c r="CL1075" s="76"/>
      <c r="CN1075" s="60"/>
      <c r="CO1075" s="76"/>
      <c r="CP1075" s="76"/>
      <c r="CQ1075" s="76"/>
      <c r="CR1075" s="76"/>
      <c r="CS1075" s="76"/>
      <c r="CT1075" s="76"/>
      <c r="CU1075" s="76"/>
      <c r="CV1075" s="76"/>
      <c r="CW1075" s="76"/>
      <c r="CX1075" s="76"/>
      <c r="CY1075" s="76"/>
      <c r="CZ1075" s="76"/>
      <c r="DA1075" s="76"/>
      <c r="DB1075" s="76"/>
      <c r="DC1075" s="76"/>
      <c r="DD1075" s="76"/>
      <c r="DE1075" s="76"/>
      <c r="DF1075" s="76"/>
      <c r="DG1075" s="76"/>
      <c r="DH1075" s="76"/>
      <c r="DI1075" s="76"/>
      <c r="DJ1075" s="76"/>
      <c r="DK1075" s="76"/>
      <c r="DL1075" s="76"/>
    </row>
    <row r="1076" spans="1:116" x14ac:dyDescent="0.35">
      <c r="A1076" s="174"/>
      <c r="E1076" s="8"/>
      <c r="G1076" s="175" t="s">
        <v>490</v>
      </c>
      <c r="H1076" s="174"/>
      <c r="I1076" s="176"/>
      <c r="J1076" s="176"/>
      <c r="K1076" s="197"/>
      <c r="L1076" s="197"/>
      <c r="M1076" s="197"/>
      <c r="N1076" s="197"/>
      <c r="O1076" s="197"/>
      <c r="P1076" s="197"/>
      <c r="R1076" s="198"/>
      <c r="S1076" s="174"/>
      <c r="T1076" s="174"/>
      <c r="U1076" s="174"/>
      <c r="V1076" s="174"/>
      <c r="W1076" s="174"/>
      <c r="X1076" s="174"/>
      <c r="Y1076" s="174"/>
      <c r="Z1076" s="174"/>
      <c r="AA1076" s="174"/>
      <c r="AB1076" s="174"/>
      <c r="AC1076" s="174"/>
      <c r="AD1076" s="174"/>
      <c r="AE1076" s="174"/>
      <c r="AF1076" s="174"/>
      <c r="AG1076" s="174"/>
      <c r="AH1076" s="174"/>
      <c r="AI1076" s="174"/>
      <c r="AJ1076" s="174"/>
      <c r="AK1076" s="174"/>
      <c r="AL1076" s="174"/>
      <c r="AM1076" s="174"/>
      <c r="AN1076" s="174"/>
      <c r="AO1076" s="174"/>
      <c r="AP1076" s="174"/>
      <c r="AQ1076" s="174"/>
      <c r="AR1076" s="174"/>
      <c r="AS1076" s="174"/>
      <c r="AT1076" s="174"/>
      <c r="AU1076" s="174"/>
      <c r="AV1076" s="174"/>
      <c r="AW1076" s="174"/>
      <c r="AX1076" s="174"/>
      <c r="AY1076" s="174"/>
      <c r="AZ1076" s="174"/>
      <c r="BA1076" s="174"/>
      <c r="BB1076" s="174"/>
      <c r="BC1076" s="174"/>
      <c r="BD1076" s="174"/>
      <c r="BE1076" s="174"/>
      <c r="BF1076" s="174"/>
      <c r="BG1076" s="174"/>
      <c r="BH1076" s="174"/>
      <c r="BI1076" s="174"/>
      <c r="BJ1076" s="174"/>
      <c r="BK1076" s="174"/>
      <c r="BL1076" s="174"/>
      <c r="BM1076" s="174"/>
      <c r="BN1076" s="174"/>
      <c r="BO1076" s="174"/>
      <c r="BP1076" s="174"/>
      <c r="BQ1076" s="174"/>
      <c r="BR1076" s="174"/>
      <c r="BS1076" s="174"/>
      <c r="BT1076" s="174"/>
      <c r="BU1076" s="174"/>
      <c r="BV1076" s="174"/>
      <c r="BW1076" s="174"/>
      <c r="BX1076" s="174"/>
      <c r="BY1076" s="174"/>
      <c r="BZ1076" s="174"/>
      <c r="CA1076" s="174"/>
      <c r="CB1076" s="174"/>
      <c r="CC1076" s="174"/>
      <c r="CD1076" s="174"/>
      <c r="CE1076" s="174"/>
      <c r="CF1076" s="174"/>
      <c r="CG1076" s="174"/>
      <c r="CH1076" s="174"/>
      <c r="CI1076" s="174"/>
      <c r="CJ1076" s="174"/>
      <c r="CK1076" s="174"/>
      <c r="CL1076" s="174"/>
      <c r="CN1076" s="176"/>
      <c r="CO1076" s="174"/>
      <c r="CP1076" s="174"/>
      <c r="CQ1076" s="174"/>
      <c r="CR1076" s="174"/>
      <c r="CS1076" s="174"/>
      <c r="CT1076" s="174"/>
      <c r="CU1076" s="174"/>
      <c r="CV1076" s="174"/>
      <c r="CW1076" s="174"/>
      <c r="CX1076" s="174"/>
      <c r="CY1076" s="174"/>
      <c r="CZ1076" s="174"/>
      <c r="DA1076" s="174"/>
      <c r="DB1076" s="174"/>
      <c r="DC1076" s="174"/>
      <c r="DD1076" s="174"/>
      <c r="DE1076" s="174"/>
      <c r="DF1076" s="174"/>
      <c r="DG1076" s="174"/>
      <c r="DH1076" s="174"/>
      <c r="DI1076" s="174"/>
      <c r="DJ1076" s="174"/>
      <c r="DK1076" s="174"/>
      <c r="DL1076" s="174"/>
    </row>
    <row r="1077" spans="1:116" x14ac:dyDescent="0.35">
      <c r="A1077" s="174"/>
      <c r="E1077" s="8"/>
      <c r="G1077" s="175" t="s">
        <v>492</v>
      </c>
      <c r="H1077" s="174"/>
      <c r="I1077" s="176"/>
      <c r="J1077" s="176"/>
      <c r="K1077" s="197"/>
      <c r="L1077" s="197"/>
      <c r="M1077" s="197"/>
      <c r="N1077" s="197"/>
      <c r="O1077" s="197"/>
      <c r="P1077" s="197"/>
      <c r="R1077" s="198"/>
      <c r="S1077" s="174"/>
      <c r="T1077" s="174"/>
      <c r="U1077" s="174"/>
      <c r="V1077" s="174"/>
      <c r="W1077" s="174"/>
      <c r="X1077" s="174"/>
      <c r="Y1077" s="174"/>
      <c r="Z1077" s="174"/>
      <c r="AA1077" s="174"/>
      <c r="AB1077" s="174"/>
      <c r="AC1077" s="174"/>
      <c r="AD1077" s="174"/>
      <c r="AE1077" s="174"/>
      <c r="AF1077" s="174"/>
      <c r="AG1077" s="174"/>
      <c r="AH1077" s="174"/>
      <c r="AI1077" s="174"/>
      <c r="AJ1077" s="174"/>
      <c r="AK1077" s="174"/>
      <c r="AL1077" s="174"/>
      <c r="AM1077" s="174"/>
      <c r="AN1077" s="174"/>
      <c r="AO1077" s="174"/>
      <c r="AP1077" s="174"/>
      <c r="AQ1077" s="174"/>
      <c r="AR1077" s="174"/>
      <c r="AS1077" s="174"/>
      <c r="AT1077" s="174"/>
      <c r="AU1077" s="174"/>
      <c r="AV1077" s="174"/>
      <c r="AW1077" s="174"/>
      <c r="AX1077" s="174"/>
      <c r="AY1077" s="174"/>
      <c r="AZ1077" s="174"/>
      <c r="BA1077" s="174"/>
      <c r="BB1077" s="174"/>
      <c r="BC1077" s="174"/>
      <c r="BD1077" s="174"/>
      <c r="BE1077" s="174"/>
      <c r="BF1077" s="174"/>
      <c r="BG1077" s="174"/>
      <c r="BH1077" s="174"/>
      <c r="BI1077" s="174"/>
      <c r="BJ1077" s="174"/>
      <c r="BK1077" s="174"/>
      <c r="BL1077" s="174"/>
      <c r="BM1077" s="174"/>
      <c r="BN1077" s="174"/>
      <c r="BO1077" s="174"/>
      <c r="BP1077" s="174"/>
      <c r="BQ1077" s="174"/>
      <c r="BR1077" s="174"/>
      <c r="BS1077" s="174"/>
      <c r="BT1077" s="174"/>
      <c r="BU1077" s="174"/>
      <c r="BV1077" s="174"/>
      <c r="BW1077" s="174"/>
      <c r="BX1077" s="174"/>
      <c r="BY1077" s="174"/>
      <c r="BZ1077" s="174"/>
      <c r="CA1077" s="174"/>
      <c r="CB1077" s="174"/>
      <c r="CC1077" s="174"/>
      <c r="CD1077" s="174"/>
      <c r="CE1077" s="174"/>
      <c r="CF1077" s="174"/>
      <c r="CG1077" s="174"/>
      <c r="CH1077" s="174"/>
      <c r="CI1077" s="174"/>
      <c r="CJ1077" s="174"/>
      <c r="CK1077" s="174"/>
      <c r="CL1077" s="174"/>
      <c r="CN1077" s="176"/>
      <c r="CO1077" s="174"/>
      <c r="CP1077" s="174"/>
      <c r="CQ1077" s="174"/>
      <c r="CR1077" s="174"/>
      <c r="CS1077" s="174"/>
      <c r="CT1077" s="174"/>
      <c r="CU1077" s="174"/>
      <c r="CV1077" s="174"/>
      <c r="CW1077" s="174"/>
      <c r="CX1077" s="174"/>
      <c r="CY1077" s="174"/>
      <c r="CZ1077" s="174"/>
      <c r="DA1077" s="174"/>
      <c r="DB1077" s="174"/>
      <c r="DC1077" s="174"/>
      <c r="DD1077" s="174"/>
      <c r="DE1077" s="174"/>
      <c r="DF1077" s="174"/>
      <c r="DG1077" s="174"/>
      <c r="DH1077" s="174"/>
      <c r="DI1077" s="174"/>
      <c r="DJ1077" s="174"/>
      <c r="DK1077" s="174"/>
      <c r="DL1077" s="174"/>
    </row>
    <row r="1078" spans="1:116" x14ac:dyDescent="0.35">
      <c r="A1078" s="174"/>
      <c r="E1078" s="8"/>
      <c r="G1078" s="175" t="s">
        <v>461</v>
      </c>
      <c r="H1078" s="174"/>
      <c r="I1078" s="176"/>
      <c r="J1078" s="176"/>
      <c r="K1078" s="197"/>
      <c r="L1078" s="197"/>
      <c r="M1078" s="197"/>
      <c r="N1078" s="197"/>
      <c r="O1078" s="197"/>
      <c r="P1078" s="197"/>
      <c r="R1078" s="198"/>
      <c r="S1078" s="199" t="str">
        <f t="shared" ref="S1078:AX1078" si="1247">S$20</f>
        <v>S$16</v>
      </c>
      <c r="T1078" s="199" t="str">
        <f t="shared" si="1247"/>
        <v>T$16</v>
      </c>
      <c r="U1078" s="199" t="str">
        <f t="shared" si="1247"/>
        <v>U$16</v>
      </c>
      <c r="V1078" s="199" t="str">
        <f t="shared" si="1247"/>
        <v>V$16</v>
      </c>
      <c r="W1078" s="199" t="str">
        <f t="shared" si="1247"/>
        <v>W$16</v>
      </c>
      <c r="X1078" s="199" t="str">
        <f t="shared" si="1247"/>
        <v>X$16</v>
      </c>
      <c r="Y1078" s="199" t="str">
        <f t="shared" si="1247"/>
        <v>Y$16</v>
      </c>
      <c r="Z1078" s="199" t="str">
        <f t="shared" si="1247"/>
        <v>Z$16</v>
      </c>
      <c r="AA1078" s="199" t="str">
        <f t="shared" si="1247"/>
        <v>AA$16</v>
      </c>
      <c r="AB1078" s="199" t="str">
        <f t="shared" si="1247"/>
        <v>AB$16</v>
      </c>
      <c r="AC1078" s="199" t="str">
        <f t="shared" si="1247"/>
        <v>AC$16</v>
      </c>
      <c r="AD1078" s="199" t="str">
        <f t="shared" si="1247"/>
        <v>AD$16</v>
      </c>
      <c r="AE1078" s="199" t="str">
        <f t="shared" si="1247"/>
        <v>AE$16</v>
      </c>
      <c r="AF1078" s="199" t="str">
        <f t="shared" si="1247"/>
        <v>AF$16</v>
      </c>
      <c r="AG1078" s="199" t="str">
        <f t="shared" si="1247"/>
        <v>AG$16</v>
      </c>
      <c r="AH1078" s="199" t="str">
        <f t="shared" si="1247"/>
        <v>AH$16</v>
      </c>
      <c r="AI1078" s="199" t="str">
        <f t="shared" si="1247"/>
        <v>AI$16</v>
      </c>
      <c r="AJ1078" s="199" t="str">
        <f t="shared" si="1247"/>
        <v>AJ$16</v>
      </c>
      <c r="AK1078" s="199" t="str">
        <f t="shared" si="1247"/>
        <v>AK$16</v>
      </c>
      <c r="AL1078" s="199" t="str">
        <f t="shared" si="1247"/>
        <v>AL$16</v>
      </c>
      <c r="AM1078" s="199" t="str">
        <f t="shared" si="1247"/>
        <v>AM$16</v>
      </c>
      <c r="AN1078" s="199" t="str">
        <f t="shared" si="1247"/>
        <v>AN$16</v>
      </c>
      <c r="AO1078" s="199" t="str">
        <f t="shared" si="1247"/>
        <v>AO$16</v>
      </c>
      <c r="AP1078" s="199" t="str">
        <f t="shared" si="1247"/>
        <v>AP$16</v>
      </c>
      <c r="AQ1078" s="199" t="str">
        <f t="shared" si="1247"/>
        <v>AQ$16</v>
      </c>
      <c r="AR1078" s="199" t="str">
        <f t="shared" si="1247"/>
        <v>AR$16</v>
      </c>
      <c r="AS1078" s="199" t="str">
        <f t="shared" si="1247"/>
        <v>AS$16</v>
      </c>
      <c r="AT1078" s="199" t="str">
        <f t="shared" si="1247"/>
        <v>AT$16</v>
      </c>
      <c r="AU1078" s="199" t="str">
        <f t="shared" si="1247"/>
        <v>AU$16</v>
      </c>
      <c r="AV1078" s="199" t="str">
        <f t="shared" si="1247"/>
        <v>AV$16</v>
      </c>
      <c r="AW1078" s="199" t="str">
        <f t="shared" si="1247"/>
        <v>AW$16</v>
      </c>
      <c r="AX1078" s="199" t="str">
        <f t="shared" si="1247"/>
        <v>AX$16</v>
      </c>
      <c r="AY1078" s="199" t="str">
        <f t="shared" ref="AY1078:CD1078" si="1248">AY$20</f>
        <v>AY$16</v>
      </c>
      <c r="AZ1078" s="199" t="str">
        <f t="shared" si="1248"/>
        <v>AZ$16</v>
      </c>
      <c r="BA1078" s="199" t="str">
        <f t="shared" si="1248"/>
        <v>BA$16</v>
      </c>
      <c r="BB1078" s="199" t="str">
        <f t="shared" si="1248"/>
        <v>BB$16</v>
      </c>
      <c r="BC1078" s="199" t="str">
        <f t="shared" si="1248"/>
        <v>BC$16</v>
      </c>
      <c r="BD1078" s="199" t="str">
        <f t="shared" si="1248"/>
        <v>BD$16</v>
      </c>
      <c r="BE1078" s="199" t="str">
        <f t="shared" si="1248"/>
        <v>BE$16</v>
      </c>
      <c r="BF1078" s="199" t="str">
        <f t="shared" si="1248"/>
        <v>BF$16</v>
      </c>
      <c r="BG1078" s="199" t="str">
        <f t="shared" si="1248"/>
        <v>BG$16</v>
      </c>
      <c r="BH1078" s="199" t="str">
        <f t="shared" si="1248"/>
        <v>BH$16</v>
      </c>
      <c r="BI1078" s="199" t="str">
        <f t="shared" si="1248"/>
        <v>BI$16</v>
      </c>
      <c r="BJ1078" s="199" t="str">
        <f t="shared" si="1248"/>
        <v>BJ$16</v>
      </c>
      <c r="BK1078" s="199" t="str">
        <f t="shared" si="1248"/>
        <v>BK$16</v>
      </c>
      <c r="BL1078" s="199" t="str">
        <f t="shared" si="1248"/>
        <v>BL$16</v>
      </c>
      <c r="BM1078" s="199" t="str">
        <f t="shared" si="1248"/>
        <v>BM$16</v>
      </c>
      <c r="BN1078" s="199" t="str">
        <f t="shared" si="1248"/>
        <v>BN$16</v>
      </c>
      <c r="BO1078" s="199" t="str">
        <f t="shared" si="1248"/>
        <v>BO$16</v>
      </c>
      <c r="BP1078" s="199" t="str">
        <f t="shared" si="1248"/>
        <v>BP$16</v>
      </c>
      <c r="BQ1078" s="199" t="str">
        <f t="shared" si="1248"/>
        <v>BQ$16</v>
      </c>
      <c r="BR1078" s="199" t="str">
        <f t="shared" si="1248"/>
        <v>BR$16</v>
      </c>
      <c r="BS1078" s="199" t="str">
        <f t="shared" si="1248"/>
        <v>BS$16</v>
      </c>
      <c r="BT1078" s="199" t="str">
        <f t="shared" si="1248"/>
        <v>BT$16</v>
      </c>
      <c r="BU1078" s="199" t="str">
        <f t="shared" si="1248"/>
        <v>BU$16</v>
      </c>
      <c r="BV1078" s="199" t="str">
        <f t="shared" si="1248"/>
        <v>BV$16</v>
      </c>
      <c r="BW1078" s="199" t="str">
        <f t="shared" si="1248"/>
        <v>BW$16</v>
      </c>
      <c r="BX1078" s="199" t="str">
        <f t="shared" si="1248"/>
        <v>BX$16</v>
      </c>
      <c r="BY1078" s="199" t="str">
        <f t="shared" si="1248"/>
        <v>BY$16</v>
      </c>
      <c r="BZ1078" s="199" t="str">
        <f t="shared" si="1248"/>
        <v>BZ$16</v>
      </c>
      <c r="CA1078" s="199" t="str">
        <f t="shared" si="1248"/>
        <v>CA$16</v>
      </c>
      <c r="CB1078" s="199" t="str">
        <f t="shared" si="1248"/>
        <v>CB$16</v>
      </c>
      <c r="CC1078" s="199" t="str">
        <f t="shared" si="1248"/>
        <v>CC$16</v>
      </c>
      <c r="CD1078" s="199" t="str">
        <f t="shared" si="1248"/>
        <v>CD$16</v>
      </c>
      <c r="CE1078" s="199" t="str">
        <f t="shared" ref="CE1078:CL1078" si="1249">CE$20</f>
        <v>CE$16</v>
      </c>
      <c r="CF1078" s="199" t="str">
        <f t="shared" si="1249"/>
        <v>CF$16</v>
      </c>
      <c r="CG1078" s="199" t="str">
        <f t="shared" si="1249"/>
        <v>CG$16</v>
      </c>
      <c r="CH1078" s="199" t="str">
        <f t="shared" si="1249"/>
        <v>CH$16</v>
      </c>
      <c r="CI1078" s="199" t="str">
        <f t="shared" si="1249"/>
        <v>CI$16</v>
      </c>
      <c r="CJ1078" s="199" t="str">
        <f t="shared" si="1249"/>
        <v>CJ$16</v>
      </c>
      <c r="CK1078" s="199" t="str">
        <f t="shared" si="1249"/>
        <v>CK$16</v>
      </c>
      <c r="CL1078" s="199" t="str">
        <f t="shared" si="1249"/>
        <v>CL$16</v>
      </c>
      <c r="CN1078" s="176"/>
      <c r="CO1078" s="199" t="str">
        <f t="shared" ref="CO1078:DL1078" si="1250">CO$20</f>
        <v>CO$16</v>
      </c>
      <c r="CP1078" s="199" t="str">
        <f t="shared" si="1250"/>
        <v>CP$16</v>
      </c>
      <c r="CQ1078" s="199" t="str">
        <f t="shared" si="1250"/>
        <v>CQ$16</v>
      </c>
      <c r="CR1078" s="199" t="str">
        <f t="shared" si="1250"/>
        <v>CR$16</v>
      </c>
      <c r="CS1078" s="199" t="str">
        <f t="shared" si="1250"/>
        <v>CS$16</v>
      </c>
      <c r="CT1078" s="199" t="str">
        <f t="shared" si="1250"/>
        <v>CT$16</v>
      </c>
      <c r="CU1078" s="199" t="str">
        <f t="shared" si="1250"/>
        <v>CU$16</v>
      </c>
      <c r="CV1078" s="199" t="str">
        <f t="shared" si="1250"/>
        <v>CV$16</v>
      </c>
      <c r="CW1078" s="199" t="str">
        <f t="shared" si="1250"/>
        <v>CW$16</v>
      </c>
      <c r="CX1078" s="199" t="str">
        <f t="shared" si="1250"/>
        <v>CX$16</v>
      </c>
      <c r="CY1078" s="199" t="str">
        <f t="shared" si="1250"/>
        <v>CY$16</v>
      </c>
      <c r="CZ1078" s="199" t="str">
        <f t="shared" si="1250"/>
        <v>CZ$16</v>
      </c>
      <c r="DA1078" s="199" t="str">
        <f t="shared" si="1250"/>
        <v>DA$16</v>
      </c>
      <c r="DB1078" s="199" t="str">
        <f t="shared" si="1250"/>
        <v>DB$16</v>
      </c>
      <c r="DC1078" s="199" t="str">
        <f t="shared" si="1250"/>
        <v>DC$16</v>
      </c>
      <c r="DD1078" s="199" t="str">
        <f t="shared" si="1250"/>
        <v>DD$16</v>
      </c>
      <c r="DE1078" s="199" t="str">
        <f t="shared" si="1250"/>
        <v>DE$16</v>
      </c>
      <c r="DF1078" s="199" t="str">
        <f t="shared" si="1250"/>
        <v>DF$16</v>
      </c>
      <c r="DG1078" s="199" t="str">
        <f t="shared" si="1250"/>
        <v>DG$16</v>
      </c>
      <c r="DH1078" s="199" t="str">
        <f t="shared" si="1250"/>
        <v>DH$16</v>
      </c>
      <c r="DI1078" s="199" t="str">
        <f t="shared" si="1250"/>
        <v>DI$16</v>
      </c>
      <c r="DJ1078" s="199" t="str">
        <f t="shared" si="1250"/>
        <v>DJ$16</v>
      </c>
      <c r="DK1078" s="199" t="str">
        <f t="shared" si="1250"/>
        <v>DK$16</v>
      </c>
      <c r="DL1078" s="199" t="str">
        <f t="shared" si="1250"/>
        <v>DL$16</v>
      </c>
    </row>
    <row r="1079" spans="1:116" x14ac:dyDescent="0.35">
      <c r="A1079" s="174"/>
      <c r="E1079" s="8"/>
      <c r="G1079" s="175" t="s">
        <v>462</v>
      </c>
      <c r="H1079" s="200"/>
      <c r="I1079" s="201"/>
      <c r="J1079" s="201"/>
      <c r="K1079" s="202"/>
      <c r="L1079" s="202"/>
      <c r="M1079" s="202"/>
      <c r="N1079" s="202"/>
      <c r="O1079" s="202"/>
      <c r="P1079" s="202"/>
      <c r="R1079" s="202"/>
      <c r="S1079" s="199" t="str">
        <f t="shared" ref="S1079:AX1079" si="1251">S$21</f>
        <v>S$17</v>
      </c>
      <c r="T1079" s="199" t="str">
        <f t="shared" si="1251"/>
        <v>T$17</v>
      </c>
      <c r="U1079" s="199" t="str">
        <f t="shared" si="1251"/>
        <v>U$17</v>
      </c>
      <c r="V1079" s="199" t="str">
        <f t="shared" si="1251"/>
        <v>V$17</v>
      </c>
      <c r="W1079" s="199" t="str">
        <f t="shared" si="1251"/>
        <v>W$17</v>
      </c>
      <c r="X1079" s="199" t="str">
        <f t="shared" si="1251"/>
        <v>X$17</v>
      </c>
      <c r="Y1079" s="199" t="str">
        <f t="shared" si="1251"/>
        <v>Y$17</v>
      </c>
      <c r="Z1079" s="199" t="str">
        <f t="shared" si="1251"/>
        <v>Z$17</v>
      </c>
      <c r="AA1079" s="199" t="str">
        <f t="shared" si="1251"/>
        <v>AA$17</v>
      </c>
      <c r="AB1079" s="199" t="str">
        <f t="shared" si="1251"/>
        <v>AB$17</v>
      </c>
      <c r="AC1079" s="199" t="str">
        <f t="shared" si="1251"/>
        <v>AC$17</v>
      </c>
      <c r="AD1079" s="199" t="str">
        <f t="shared" si="1251"/>
        <v>AD$17</v>
      </c>
      <c r="AE1079" s="199" t="str">
        <f t="shared" si="1251"/>
        <v>AE$17</v>
      </c>
      <c r="AF1079" s="199" t="str">
        <f t="shared" si="1251"/>
        <v>AF$17</v>
      </c>
      <c r="AG1079" s="199" t="str">
        <f t="shared" si="1251"/>
        <v>AG$17</v>
      </c>
      <c r="AH1079" s="199" t="str">
        <f t="shared" si="1251"/>
        <v>AH$17</v>
      </c>
      <c r="AI1079" s="199" t="str">
        <f t="shared" si="1251"/>
        <v>AI$17</v>
      </c>
      <c r="AJ1079" s="199" t="str">
        <f t="shared" si="1251"/>
        <v>AJ$17</v>
      </c>
      <c r="AK1079" s="199" t="str">
        <f t="shared" si="1251"/>
        <v>AK$17</v>
      </c>
      <c r="AL1079" s="199" t="str">
        <f t="shared" si="1251"/>
        <v>AL$17</v>
      </c>
      <c r="AM1079" s="199" t="str">
        <f t="shared" si="1251"/>
        <v>AM$17</v>
      </c>
      <c r="AN1079" s="199" t="str">
        <f t="shared" si="1251"/>
        <v>AN$17</v>
      </c>
      <c r="AO1079" s="199" t="str">
        <f t="shared" si="1251"/>
        <v>AO$17</v>
      </c>
      <c r="AP1079" s="199" t="str">
        <f t="shared" si="1251"/>
        <v>AP$17</v>
      </c>
      <c r="AQ1079" s="199" t="str">
        <f t="shared" si="1251"/>
        <v>AQ$17</v>
      </c>
      <c r="AR1079" s="199" t="str">
        <f t="shared" si="1251"/>
        <v>AR$17</v>
      </c>
      <c r="AS1079" s="199" t="str">
        <f t="shared" si="1251"/>
        <v>AS$17</v>
      </c>
      <c r="AT1079" s="199" t="str">
        <f t="shared" si="1251"/>
        <v>AT$17</v>
      </c>
      <c r="AU1079" s="199" t="str">
        <f t="shared" si="1251"/>
        <v>AU$17</v>
      </c>
      <c r="AV1079" s="199" t="str">
        <f t="shared" si="1251"/>
        <v>AV$17</v>
      </c>
      <c r="AW1079" s="199" t="str">
        <f t="shared" si="1251"/>
        <v>AW$17</v>
      </c>
      <c r="AX1079" s="199" t="str">
        <f t="shared" si="1251"/>
        <v>AX$17</v>
      </c>
      <c r="AY1079" s="199" t="str">
        <f t="shared" ref="AY1079:CD1079" si="1252">AY$21</f>
        <v>AY$17</v>
      </c>
      <c r="AZ1079" s="199" t="str">
        <f t="shared" si="1252"/>
        <v>AZ$17</v>
      </c>
      <c r="BA1079" s="199" t="str">
        <f t="shared" si="1252"/>
        <v>BA$17</v>
      </c>
      <c r="BB1079" s="199" t="str">
        <f t="shared" si="1252"/>
        <v>BB$17</v>
      </c>
      <c r="BC1079" s="199" t="str">
        <f t="shared" si="1252"/>
        <v>BC$17</v>
      </c>
      <c r="BD1079" s="199" t="str">
        <f t="shared" si="1252"/>
        <v>BD$17</v>
      </c>
      <c r="BE1079" s="199" t="str">
        <f t="shared" si="1252"/>
        <v>BE$17</v>
      </c>
      <c r="BF1079" s="199" t="str">
        <f t="shared" si="1252"/>
        <v>BF$17</v>
      </c>
      <c r="BG1079" s="199" t="str">
        <f t="shared" si="1252"/>
        <v>BG$17</v>
      </c>
      <c r="BH1079" s="199" t="str">
        <f t="shared" si="1252"/>
        <v>BH$17</v>
      </c>
      <c r="BI1079" s="199" t="str">
        <f t="shared" si="1252"/>
        <v>BI$17</v>
      </c>
      <c r="BJ1079" s="199" t="str">
        <f t="shared" si="1252"/>
        <v>BJ$17</v>
      </c>
      <c r="BK1079" s="199" t="str">
        <f t="shared" si="1252"/>
        <v>BK$17</v>
      </c>
      <c r="BL1079" s="199" t="str">
        <f t="shared" si="1252"/>
        <v>BL$17</v>
      </c>
      <c r="BM1079" s="199" t="str">
        <f t="shared" si="1252"/>
        <v>BM$17</v>
      </c>
      <c r="BN1079" s="199" t="str">
        <f t="shared" si="1252"/>
        <v>BN$17</v>
      </c>
      <c r="BO1079" s="199" t="str">
        <f t="shared" si="1252"/>
        <v>BO$17</v>
      </c>
      <c r="BP1079" s="199" t="str">
        <f t="shared" si="1252"/>
        <v>BP$17</v>
      </c>
      <c r="BQ1079" s="199" t="str">
        <f t="shared" si="1252"/>
        <v>BQ$17</v>
      </c>
      <c r="BR1079" s="199" t="str">
        <f t="shared" si="1252"/>
        <v>BR$17</v>
      </c>
      <c r="BS1079" s="199" t="str">
        <f t="shared" si="1252"/>
        <v>BS$17</v>
      </c>
      <c r="BT1079" s="199" t="str">
        <f t="shared" si="1252"/>
        <v>BT$17</v>
      </c>
      <c r="BU1079" s="199" t="str">
        <f t="shared" si="1252"/>
        <v>BU$17</v>
      </c>
      <c r="BV1079" s="199" t="str">
        <f t="shared" si="1252"/>
        <v>BV$17</v>
      </c>
      <c r="BW1079" s="199" t="str">
        <f t="shared" si="1252"/>
        <v>BW$17</v>
      </c>
      <c r="BX1079" s="199" t="str">
        <f t="shared" si="1252"/>
        <v>BX$17</v>
      </c>
      <c r="BY1079" s="199" t="str">
        <f t="shared" si="1252"/>
        <v>BY$17</v>
      </c>
      <c r="BZ1079" s="199" t="str">
        <f t="shared" si="1252"/>
        <v>BZ$17</v>
      </c>
      <c r="CA1079" s="199" t="str">
        <f t="shared" si="1252"/>
        <v>CA$17</v>
      </c>
      <c r="CB1079" s="199" t="str">
        <f t="shared" si="1252"/>
        <v>CB$17</v>
      </c>
      <c r="CC1079" s="199" t="str">
        <f t="shared" si="1252"/>
        <v>CC$17</v>
      </c>
      <c r="CD1079" s="199" t="str">
        <f t="shared" si="1252"/>
        <v>CD$17</v>
      </c>
      <c r="CE1079" s="199" t="str">
        <f t="shared" ref="CE1079:CL1079" si="1253">CE$21</f>
        <v>CE$17</v>
      </c>
      <c r="CF1079" s="199" t="str">
        <f t="shared" si="1253"/>
        <v>CF$17</v>
      </c>
      <c r="CG1079" s="199" t="str">
        <f t="shared" si="1253"/>
        <v>CG$17</v>
      </c>
      <c r="CH1079" s="199" t="str">
        <f t="shared" si="1253"/>
        <v>CH$17</v>
      </c>
      <c r="CI1079" s="199" t="str">
        <f t="shared" si="1253"/>
        <v>CI$17</v>
      </c>
      <c r="CJ1079" s="199" t="str">
        <f t="shared" si="1253"/>
        <v>CJ$17</v>
      </c>
      <c r="CK1079" s="199" t="str">
        <f t="shared" si="1253"/>
        <v>CK$17</v>
      </c>
      <c r="CL1079" s="199" t="str">
        <f t="shared" si="1253"/>
        <v>CL$17</v>
      </c>
      <c r="CN1079" s="201"/>
      <c r="CO1079" s="199" t="str">
        <f t="shared" ref="CO1079:DL1079" si="1254">CO$21</f>
        <v>CO$17</v>
      </c>
      <c r="CP1079" s="199" t="str">
        <f t="shared" si="1254"/>
        <v>CP$17</v>
      </c>
      <c r="CQ1079" s="199" t="str">
        <f t="shared" si="1254"/>
        <v>CQ$17</v>
      </c>
      <c r="CR1079" s="199" t="str">
        <f t="shared" si="1254"/>
        <v>CR$17</v>
      </c>
      <c r="CS1079" s="199" t="str">
        <f t="shared" si="1254"/>
        <v>CS$17</v>
      </c>
      <c r="CT1079" s="199" t="str">
        <f t="shared" si="1254"/>
        <v>CT$17</v>
      </c>
      <c r="CU1079" s="199" t="str">
        <f t="shared" si="1254"/>
        <v>CU$17</v>
      </c>
      <c r="CV1079" s="199" t="str">
        <f t="shared" si="1254"/>
        <v>CV$17</v>
      </c>
      <c r="CW1079" s="199" t="str">
        <f t="shared" si="1254"/>
        <v>CW$17</v>
      </c>
      <c r="CX1079" s="199" t="str">
        <f t="shared" si="1254"/>
        <v>CX$17</v>
      </c>
      <c r="CY1079" s="199" t="str">
        <f t="shared" si="1254"/>
        <v>CY$17</v>
      </c>
      <c r="CZ1079" s="199" t="str">
        <f t="shared" si="1254"/>
        <v>CZ$17</v>
      </c>
      <c r="DA1079" s="199" t="str">
        <f t="shared" si="1254"/>
        <v>DA$17</v>
      </c>
      <c r="DB1079" s="199" t="str">
        <f t="shared" si="1254"/>
        <v>DB$17</v>
      </c>
      <c r="DC1079" s="199" t="str">
        <f t="shared" si="1254"/>
        <v>DC$17</v>
      </c>
      <c r="DD1079" s="199" t="str">
        <f t="shared" si="1254"/>
        <v>DD$17</v>
      </c>
      <c r="DE1079" s="199" t="str">
        <f t="shared" si="1254"/>
        <v>DE$17</v>
      </c>
      <c r="DF1079" s="199" t="str">
        <f t="shared" si="1254"/>
        <v>DF$17</v>
      </c>
      <c r="DG1079" s="199" t="str">
        <f t="shared" si="1254"/>
        <v>DG$17</v>
      </c>
      <c r="DH1079" s="199" t="str">
        <f t="shared" si="1254"/>
        <v>DH$17</v>
      </c>
      <c r="DI1079" s="199" t="str">
        <f t="shared" si="1254"/>
        <v>DI$17</v>
      </c>
      <c r="DJ1079" s="199" t="str">
        <f t="shared" si="1254"/>
        <v>DJ$17</v>
      </c>
      <c r="DK1079" s="199" t="str">
        <f t="shared" si="1254"/>
        <v>DK$17</v>
      </c>
      <c r="DL1079" s="199" t="str">
        <f t="shared" si="1254"/>
        <v>DL$17</v>
      </c>
    </row>
    <row r="1080" spans="1:116" x14ac:dyDescent="0.35">
      <c r="A1080" s="174"/>
      <c r="E1080" s="8"/>
      <c r="G1080" s="175" t="s">
        <v>491</v>
      </c>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35">
      <c r="A1081" s="174"/>
      <c r="E1081" s="8"/>
      <c r="G1081" s="175" t="s">
        <v>505</v>
      </c>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35">
      <c r="A1082" s="31" t="s">
        <v>218</v>
      </c>
      <c r="B1082" s="31" t="s">
        <v>81</v>
      </c>
      <c r="C1082" s="31"/>
      <c r="D1082" t="s">
        <v>766</v>
      </c>
      <c r="E1082" s="8" t="str">
        <f t="shared" ref="E1082:E1139" si="1255">ROW()&amp;" "&amp;D1082</f>
        <v>1082 FAINT-S</v>
      </c>
      <c r="F1082" t="s">
        <v>446</v>
      </c>
      <c r="G1082" s="175" t="s">
        <v>463</v>
      </c>
      <c r="H1082" s="200"/>
      <c r="I1082" s="201"/>
      <c r="J1082" s="201"/>
      <c r="K1082" s="202"/>
      <c r="L1082" s="202"/>
      <c r="M1082" s="202"/>
      <c r="N1082" s="202"/>
      <c r="O1082" s="202"/>
      <c r="P1082" s="202"/>
      <c r="R1082" s="202"/>
      <c r="S1082" s="190" t="str">
        <f t="shared" ref="S1082:AX1082" si="1256">S$22</f>
        <v>S$18</v>
      </c>
      <c r="T1082" s="190" t="str">
        <f t="shared" si="1256"/>
        <v>T$18</v>
      </c>
      <c r="U1082" s="190" t="str">
        <f t="shared" si="1256"/>
        <v>U$18</v>
      </c>
      <c r="V1082" s="190" t="str">
        <f t="shared" si="1256"/>
        <v>V$18</v>
      </c>
      <c r="W1082" s="190" t="str">
        <f t="shared" si="1256"/>
        <v>W$18</v>
      </c>
      <c r="X1082" s="190" t="str">
        <f t="shared" si="1256"/>
        <v>X$18</v>
      </c>
      <c r="Y1082" s="190" t="str">
        <f t="shared" si="1256"/>
        <v>Y$18</v>
      </c>
      <c r="Z1082" s="190" t="str">
        <f t="shared" si="1256"/>
        <v>Z$18</v>
      </c>
      <c r="AA1082" s="190" t="str">
        <f t="shared" si="1256"/>
        <v>AA$18</v>
      </c>
      <c r="AB1082" s="190" t="str">
        <f t="shared" si="1256"/>
        <v>AB$18</v>
      </c>
      <c r="AC1082" s="190" t="str">
        <f t="shared" si="1256"/>
        <v>AC$18</v>
      </c>
      <c r="AD1082" s="190" t="str">
        <f t="shared" si="1256"/>
        <v>AD$18</v>
      </c>
      <c r="AE1082" s="190" t="str">
        <f t="shared" si="1256"/>
        <v>AE$18</v>
      </c>
      <c r="AF1082" s="190" t="str">
        <f t="shared" si="1256"/>
        <v>AF$18</v>
      </c>
      <c r="AG1082" s="190" t="str">
        <f t="shared" si="1256"/>
        <v>AG$18</v>
      </c>
      <c r="AH1082" s="190" t="str">
        <f t="shared" si="1256"/>
        <v>AH$18</v>
      </c>
      <c r="AI1082" s="190" t="str">
        <f t="shared" si="1256"/>
        <v>AI$18</v>
      </c>
      <c r="AJ1082" s="190" t="str">
        <f t="shared" si="1256"/>
        <v>AJ$18</v>
      </c>
      <c r="AK1082" s="190" t="str">
        <f t="shared" si="1256"/>
        <v>AK$18</v>
      </c>
      <c r="AL1082" s="190" t="str">
        <f t="shared" si="1256"/>
        <v>AL$18</v>
      </c>
      <c r="AM1082" s="190" t="str">
        <f t="shared" si="1256"/>
        <v>AM$18</v>
      </c>
      <c r="AN1082" s="190" t="str">
        <f t="shared" si="1256"/>
        <v>AN$18</v>
      </c>
      <c r="AO1082" s="190" t="str">
        <f t="shared" si="1256"/>
        <v>AO$18</v>
      </c>
      <c r="AP1082" s="190" t="str">
        <f t="shared" si="1256"/>
        <v>AP$18</v>
      </c>
      <c r="AQ1082" s="190" t="str">
        <f t="shared" si="1256"/>
        <v>AQ$18</v>
      </c>
      <c r="AR1082" s="190" t="str">
        <f t="shared" si="1256"/>
        <v>AR$18</v>
      </c>
      <c r="AS1082" s="190" t="str">
        <f t="shared" si="1256"/>
        <v>AS$18</v>
      </c>
      <c r="AT1082" s="190" t="str">
        <f t="shared" si="1256"/>
        <v>AT$18</v>
      </c>
      <c r="AU1082" s="190" t="str">
        <f t="shared" si="1256"/>
        <v>AU$18</v>
      </c>
      <c r="AV1082" s="190" t="str">
        <f t="shared" si="1256"/>
        <v>AV$18</v>
      </c>
      <c r="AW1082" s="190" t="str">
        <f t="shared" si="1256"/>
        <v>AW$18</v>
      </c>
      <c r="AX1082" s="190" t="str">
        <f t="shared" si="1256"/>
        <v>AX$18</v>
      </c>
      <c r="AY1082" s="190" t="str">
        <f t="shared" ref="AY1082:CD1082" si="1257">AY$22</f>
        <v>AY$18</v>
      </c>
      <c r="AZ1082" s="190" t="str">
        <f t="shared" si="1257"/>
        <v>AZ$18</v>
      </c>
      <c r="BA1082" s="190" t="str">
        <f t="shared" si="1257"/>
        <v>BA$18</v>
      </c>
      <c r="BB1082" s="190" t="str">
        <f t="shared" si="1257"/>
        <v>BB$18</v>
      </c>
      <c r="BC1082" s="190" t="str">
        <f t="shared" si="1257"/>
        <v>BC$18</v>
      </c>
      <c r="BD1082" s="190" t="str">
        <f t="shared" si="1257"/>
        <v>BD$18</v>
      </c>
      <c r="BE1082" s="190" t="str">
        <f t="shared" si="1257"/>
        <v>BE$18</v>
      </c>
      <c r="BF1082" s="190" t="str">
        <f t="shared" si="1257"/>
        <v>BF$18</v>
      </c>
      <c r="BG1082" s="190" t="str">
        <f t="shared" si="1257"/>
        <v>BG$18</v>
      </c>
      <c r="BH1082" s="190" t="str">
        <f t="shared" si="1257"/>
        <v>BH$18</v>
      </c>
      <c r="BI1082" s="190" t="str">
        <f t="shared" si="1257"/>
        <v>BI$18</v>
      </c>
      <c r="BJ1082" s="190" t="str">
        <f t="shared" si="1257"/>
        <v>BJ$18</v>
      </c>
      <c r="BK1082" s="190" t="str">
        <f t="shared" si="1257"/>
        <v>BK$18</v>
      </c>
      <c r="BL1082" s="190" t="str">
        <f t="shared" si="1257"/>
        <v>BL$18</v>
      </c>
      <c r="BM1082" s="190" t="str">
        <f t="shared" si="1257"/>
        <v>BM$18</v>
      </c>
      <c r="BN1082" s="190" t="str">
        <f t="shared" si="1257"/>
        <v>BN$18</v>
      </c>
      <c r="BO1082" s="190" t="str">
        <f t="shared" si="1257"/>
        <v>BO$18</v>
      </c>
      <c r="BP1082" s="190" t="str">
        <f t="shared" si="1257"/>
        <v>BP$18</v>
      </c>
      <c r="BQ1082" s="190" t="str">
        <f t="shared" si="1257"/>
        <v>BQ$18</v>
      </c>
      <c r="BR1082" s="190" t="str">
        <f t="shared" si="1257"/>
        <v>BR$18</v>
      </c>
      <c r="BS1082" s="190" t="str">
        <f t="shared" si="1257"/>
        <v>BS$18</v>
      </c>
      <c r="BT1082" s="190" t="str">
        <f t="shared" si="1257"/>
        <v>BT$18</v>
      </c>
      <c r="BU1082" s="190" t="str">
        <f t="shared" si="1257"/>
        <v>BU$18</v>
      </c>
      <c r="BV1082" s="190" t="str">
        <f t="shared" si="1257"/>
        <v>BV$18</v>
      </c>
      <c r="BW1082" s="190" t="str">
        <f t="shared" si="1257"/>
        <v>BW$18</v>
      </c>
      <c r="BX1082" s="190" t="str">
        <f t="shared" si="1257"/>
        <v>BX$18</v>
      </c>
      <c r="BY1082" s="190" t="str">
        <f t="shared" si="1257"/>
        <v>BY$18</v>
      </c>
      <c r="BZ1082" s="190" t="str">
        <f t="shared" si="1257"/>
        <v>BZ$18</v>
      </c>
      <c r="CA1082" s="190" t="str">
        <f t="shared" si="1257"/>
        <v>CA$18</v>
      </c>
      <c r="CB1082" s="190" t="str">
        <f t="shared" si="1257"/>
        <v>CB$18</v>
      </c>
      <c r="CC1082" s="190" t="str">
        <f t="shared" si="1257"/>
        <v>CC$18</v>
      </c>
      <c r="CD1082" s="190" t="str">
        <f t="shared" si="1257"/>
        <v>CD$18</v>
      </c>
      <c r="CE1082" s="190" t="str">
        <f t="shared" ref="CE1082:CL1082" si="1258">CE$22</f>
        <v>CE$18</v>
      </c>
      <c r="CF1082" s="190" t="str">
        <f t="shared" si="1258"/>
        <v>CF$18</v>
      </c>
      <c r="CG1082" s="190" t="str">
        <f t="shared" si="1258"/>
        <v>CG$18</v>
      </c>
      <c r="CH1082" s="190" t="str">
        <f t="shared" si="1258"/>
        <v>CH$18</v>
      </c>
      <c r="CI1082" s="190" t="str">
        <f t="shared" si="1258"/>
        <v>CI$18</v>
      </c>
      <c r="CJ1082" s="190" t="str">
        <f t="shared" si="1258"/>
        <v>CJ$18</v>
      </c>
      <c r="CK1082" s="190" t="str">
        <f t="shared" si="1258"/>
        <v>CK$18</v>
      </c>
      <c r="CL1082" s="190" t="str">
        <f t="shared" si="1258"/>
        <v>CL$18</v>
      </c>
      <c r="CN1082" s="201"/>
      <c r="CO1082" s="190" t="str">
        <f t="shared" ref="CO1082:DL1082" si="1259">CO$22</f>
        <v>CO$18</v>
      </c>
      <c r="CP1082" s="190" t="str">
        <f t="shared" si="1259"/>
        <v>CP$18</v>
      </c>
      <c r="CQ1082" s="190" t="str">
        <f t="shared" si="1259"/>
        <v>CQ$18</v>
      </c>
      <c r="CR1082" s="190" t="str">
        <f t="shared" si="1259"/>
        <v>CR$18</v>
      </c>
      <c r="CS1082" s="190" t="str">
        <f t="shared" si="1259"/>
        <v>CS$18</v>
      </c>
      <c r="CT1082" s="190" t="str">
        <f t="shared" si="1259"/>
        <v>CT$18</v>
      </c>
      <c r="CU1082" s="190" t="str">
        <f t="shared" si="1259"/>
        <v>CU$18</v>
      </c>
      <c r="CV1082" s="190" t="str">
        <f t="shared" si="1259"/>
        <v>CV$18</v>
      </c>
      <c r="CW1082" s="190" t="str">
        <f t="shared" si="1259"/>
        <v>CW$18</v>
      </c>
      <c r="CX1082" s="190" t="str">
        <f t="shared" si="1259"/>
        <v>CX$18</v>
      </c>
      <c r="CY1082" s="190" t="str">
        <f t="shared" si="1259"/>
        <v>CY$18</v>
      </c>
      <c r="CZ1082" s="190" t="str">
        <f t="shared" si="1259"/>
        <v>CZ$18</v>
      </c>
      <c r="DA1082" s="190" t="str">
        <f t="shared" si="1259"/>
        <v>DA$18</v>
      </c>
      <c r="DB1082" s="190" t="str">
        <f t="shared" si="1259"/>
        <v>DB$18</v>
      </c>
      <c r="DC1082" s="190" t="str">
        <f t="shared" si="1259"/>
        <v>DC$18</v>
      </c>
      <c r="DD1082" s="190" t="str">
        <f t="shared" si="1259"/>
        <v>DD$18</v>
      </c>
      <c r="DE1082" s="190" t="str">
        <f t="shared" si="1259"/>
        <v>DE$18</v>
      </c>
      <c r="DF1082" s="190" t="str">
        <f t="shared" si="1259"/>
        <v>DF$18</v>
      </c>
      <c r="DG1082" s="190" t="str">
        <f t="shared" si="1259"/>
        <v>DG$18</v>
      </c>
      <c r="DH1082" s="190" t="str">
        <f t="shared" si="1259"/>
        <v>DH$18</v>
      </c>
      <c r="DI1082" s="190" t="str">
        <f t="shared" si="1259"/>
        <v>DI$18</v>
      </c>
      <c r="DJ1082" s="190" t="str">
        <f t="shared" si="1259"/>
        <v>DJ$18</v>
      </c>
      <c r="DK1082" s="190" t="str">
        <f t="shared" si="1259"/>
        <v>DK$18</v>
      </c>
      <c r="DL1082" s="190" t="str">
        <f t="shared" si="1259"/>
        <v>DL$18</v>
      </c>
    </row>
    <row r="1083" spans="1:116" x14ac:dyDescent="0.35">
      <c r="B1083" s="8" t="str">
        <f t="shared" ref="B1083" si="1260">E1083</f>
        <v>1083 FAINT-S</v>
      </c>
      <c r="C1083" s="8"/>
      <c r="D1083" t="s">
        <v>766</v>
      </c>
      <c r="E1083" s="8" t="str">
        <f t="shared" ref="E1083" si="1261">ROW()&amp;" "&amp;D1083</f>
        <v>1083 FAINT-S</v>
      </c>
      <c r="G1083" s="175" t="s">
        <v>464</v>
      </c>
      <c r="H1083" s="200"/>
      <c r="I1083" s="201"/>
      <c r="J1083" s="201"/>
      <c r="K1083" s="202"/>
      <c r="L1083" s="202"/>
      <c r="M1083" s="202"/>
      <c r="N1083" s="202"/>
      <c r="O1083" s="202"/>
      <c r="P1083" s="202"/>
      <c r="R1083" s="202"/>
      <c r="S1083" s="190" t="str">
        <f t="shared" ref="S1083:AX1083" si="1262">S$23</f>
        <v>S$19</v>
      </c>
      <c r="T1083" s="190" t="str">
        <f t="shared" si="1262"/>
        <v>T$19</v>
      </c>
      <c r="U1083" s="190" t="str">
        <f t="shared" si="1262"/>
        <v>U$19</v>
      </c>
      <c r="V1083" s="190" t="str">
        <f t="shared" si="1262"/>
        <v>V$19</v>
      </c>
      <c r="W1083" s="190" t="str">
        <f t="shared" si="1262"/>
        <v>W$19</v>
      </c>
      <c r="X1083" s="190" t="str">
        <f t="shared" si="1262"/>
        <v>X$19</v>
      </c>
      <c r="Y1083" s="190" t="str">
        <f t="shared" si="1262"/>
        <v>Y$19</v>
      </c>
      <c r="Z1083" s="190" t="str">
        <f t="shared" si="1262"/>
        <v>Z$19</v>
      </c>
      <c r="AA1083" s="190" t="str">
        <f t="shared" si="1262"/>
        <v>AA$19</v>
      </c>
      <c r="AB1083" s="190" t="str">
        <f t="shared" si="1262"/>
        <v>AB$19</v>
      </c>
      <c r="AC1083" s="190" t="str">
        <f t="shared" si="1262"/>
        <v>AC$19</v>
      </c>
      <c r="AD1083" s="190" t="str">
        <f t="shared" si="1262"/>
        <v>AD$19</v>
      </c>
      <c r="AE1083" s="190" t="str">
        <f t="shared" si="1262"/>
        <v>AE$19</v>
      </c>
      <c r="AF1083" s="190" t="str">
        <f t="shared" si="1262"/>
        <v>AF$19</v>
      </c>
      <c r="AG1083" s="190" t="str">
        <f t="shared" si="1262"/>
        <v>AG$19</v>
      </c>
      <c r="AH1083" s="190" t="str">
        <f t="shared" si="1262"/>
        <v>AH$19</v>
      </c>
      <c r="AI1083" s="190" t="str">
        <f t="shared" si="1262"/>
        <v>AI$19</v>
      </c>
      <c r="AJ1083" s="190" t="str">
        <f t="shared" si="1262"/>
        <v>AJ$19</v>
      </c>
      <c r="AK1083" s="190" t="str">
        <f t="shared" si="1262"/>
        <v>AK$19</v>
      </c>
      <c r="AL1083" s="190" t="str">
        <f t="shared" si="1262"/>
        <v>AL$19</v>
      </c>
      <c r="AM1083" s="190" t="str">
        <f t="shared" si="1262"/>
        <v>AM$19</v>
      </c>
      <c r="AN1083" s="190" t="str">
        <f t="shared" si="1262"/>
        <v>AN$19</v>
      </c>
      <c r="AO1083" s="190" t="str">
        <f t="shared" si="1262"/>
        <v>AO$19</v>
      </c>
      <c r="AP1083" s="190" t="str">
        <f t="shared" si="1262"/>
        <v>AP$19</v>
      </c>
      <c r="AQ1083" s="190" t="str">
        <f t="shared" si="1262"/>
        <v>AQ$19</v>
      </c>
      <c r="AR1083" s="190" t="str">
        <f t="shared" si="1262"/>
        <v>AR$19</v>
      </c>
      <c r="AS1083" s="190" t="str">
        <f t="shared" si="1262"/>
        <v>AS$19</v>
      </c>
      <c r="AT1083" s="190" t="str">
        <f t="shared" si="1262"/>
        <v>AT$19</v>
      </c>
      <c r="AU1083" s="190" t="str">
        <f t="shared" si="1262"/>
        <v>AU$19</v>
      </c>
      <c r="AV1083" s="190" t="str">
        <f t="shared" si="1262"/>
        <v>AV$19</v>
      </c>
      <c r="AW1083" s="190" t="str">
        <f t="shared" si="1262"/>
        <v>AW$19</v>
      </c>
      <c r="AX1083" s="190" t="str">
        <f t="shared" si="1262"/>
        <v>AX$19</v>
      </c>
      <c r="AY1083" s="190" t="str">
        <f t="shared" ref="AY1083:CD1083" si="1263">AY$23</f>
        <v>AY$19</v>
      </c>
      <c r="AZ1083" s="190" t="str">
        <f t="shared" si="1263"/>
        <v>AZ$19</v>
      </c>
      <c r="BA1083" s="190" t="str">
        <f t="shared" si="1263"/>
        <v>BA$19</v>
      </c>
      <c r="BB1083" s="190" t="str">
        <f t="shared" si="1263"/>
        <v>BB$19</v>
      </c>
      <c r="BC1083" s="190" t="str">
        <f t="shared" si="1263"/>
        <v>BC$19</v>
      </c>
      <c r="BD1083" s="190" t="str">
        <f t="shared" si="1263"/>
        <v>BD$19</v>
      </c>
      <c r="BE1083" s="190" t="str">
        <f t="shared" si="1263"/>
        <v>BE$19</v>
      </c>
      <c r="BF1083" s="190" t="str">
        <f t="shared" si="1263"/>
        <v>BF$19</v>
      </c>
      <c r="BG1083" s="190" t="str">
        <f t="shared" si="1263"/>
        <v>BG$19</v>
      </c>
      <c r="BH1083" s="190" t="str">
        <f t="shared" si="1263"/>
        <v>BH$19</v>
      </c>
      <c r="BI1083" s="190" t="str">
        <f t="shared" si="1263"/>
        <v>BI$19</v>
      </c>
      <c r="BJ1083" s="190" t="str">
        <f t="shared" si="1263"/>
        <v>BJ$19</v>
      </c>
      <c r="BK1083" s="190" t="str">
        <f t="shared" si="1263"/>
        <v>BK$19</v>
      </c>
      <c r="BL1083" s="190" t="str">
        <f t="shared" si="1263"/>
        <v>BL$19</v>
      </c>
      <c r="BM1083" s="190" t="str">
        <f t="shared" si="1263"/>
        <v>BM$19</v>
      </c>
      <c r="BN1083" s="190" t="str">
        <f t="shared" si="1263"/>
        <v>BN$19</v>
      </c>
      <c r="BO1083" s="190" t="str">
        <f t="shared" si="1263"/>
        <v>BO$19</v>
      </c>
      <c r="BP1083" s="190" t="str">
        <f t="shared" si="1263"/>
        <v>BP$19</v>
      </c>
      <c r="BQ1083" s="190" t="str">
        <f t="shared" si="1263"/>
        <v>BQ$19</v>
      </c>
      <c r="BR1083" s="190" t="str">
        <f t="shared" si="1263"/>
        <v>BR$19</v>
      </c>
      <c r="BS1083" s="190" t="str">
        <f t="shared" si="1263"/>
        <v>BS$19</v>
      </c>
      <c r="BT1083" s="190" t="str">
        <f t="shared" si="1263"/>
        <v>BT$19</v>
      </c>
      <c r="BU1083" s="190" t="str">
        <f t="shared" si="1263"/>
        <v>BU$19</v>
      </c>
      <c r="BV1083" s="190" t="str">
        <f t="shared" si="1263"/>
        <v>BV$19</v>
      </c>
      <c r="BW1083" s="190" t="str">
        <f t="shared" si="1263"/>
        <v>BW$19</v>
      </c>
      <c r="BX1083" s="190" t="str">
        <f t="shared" si="1263"/>
        <v>BX$19</v>
      </c>
      <c r="BY1083" s="190" t="str">
        <f t="shared" si="1263"/>
        <v>BY$19</v>
      </c>
      <c r="BZ1083" s="190" t="str">
        <f t="shared" si="1263"/>
        <v>BZ$19</v>
      </c>
      <c r="CA1083" s="190" t="str">
        <f t="shared" si="1263"/>
        <v>CA$19</v>
      </c>
      <c r="CB1083" s="190" t="str">
        <f t="shared" si="1263"/>
        <v>CB$19</v>
      </c>
      <c r="CC1083" s="190" t="str">
        <f t="shared" si="1263"/>
        <v>CC$19</v>
      </c>
      <c r="CD1083" s="190" t="str">
        <f t="shared" si="1263"/>
        <v>CD$19</v>
      </c>
      <c r="CE1083" s="190" t="str">
        <f t="shared" ref="CE1083:CL1083" si="1264">CE$23</f>
        <v>CE$19</v>
      </c>
      <c r="CF1083" s="190" t="str">
        <f t="shared" si="1264"/>
        <v>CF$19</v>
      </c>
      <c r="CG1083" s="190" t="str">
        <f t="shared" si="1264"/>
        <v>CG$19</v>
      </c>
      <c r="CH1083" s="190" t="str">
        <f t="shared" si="1264"/>
        <v>CH$19</v>
      </c>
      <c r="CI1083" s="190" t="str">
        <f t="shared" si="1264"/>
        <v>CI$19</v>
      </c>
      <c r="CJ1083" s="190" t="str">
        <f t="shared" si="1264"/>
        <v>CJ$19</v>
      </c>
      <c r="CK1083" s="190" t="str">
        <f t="shared" si="1264"/>
        <v>CK$19</v>
      </c>
      <c r="CL1083" s="190" t="str">
        <f t="shared" si="1264"/>
        <v>CL$19</v>
      </c>
      <c r="CN1083" s="201"/>
      <c r="CO1083" s="190" t="str">
        <f t="shared" ref="CO1083:DL1083" si="1265">CO$23</f>
        <v>CO$19</v>
      </c>
      <c r="CP1083" s="190" t="str">
        <f t="shared" si="1265"/>
        <v>CP$19</v>
      </c>
      <c r="CQ1083" s="190" t="str">
        <f t="shared" si="1265"/>
        <v>CQ$19</v>
      </c>
      <c r="CR1083" s="190" t="str">
        <f t="shared" si="1265"/>
        <v>CR$19</v>
      </c>
      <c r="CS1083" s="190" t="str">
        <f t="shared" si="1265"/>
        <v>CS$19</v>
      </c>
      <c r="CT1083" s="190" t="str">
        <f t="shared" si="1265"/>
        <v>CT$19</v>
      </c>
      <c r="CU1083" s="190" t="str">
        <f t="shared" si="1265"/>
        <v>CU$19</v>
      </c>
      <c r="CV1083" s="190" t="str">
        <f t="shared" si="1265"/>
        <v>CV$19</v>
      </c>
      <c r="CW1083" s="190" t="str">
        <f t="shared" si="1265"/>
        <v>CW$19</v>
      </c>
      <c r="CX1083" s="190" t="str">
        <f t="shared" si="1265"/>
        <v>CX$19</v>
      </c>
      <c r="CY1083" s="190" t="str">
        <f t="shared" si="1265"/>
        <v>CY$19</v>
      </c>
      <c r="CZ1083" s="190" t="str">
        <f t="shared" si="1265"/>
        <v>CZ$19</v>
      </c>
      <c r="DA1083" s="190" t="str">
        <f t="shared" si="1265"/>
        <v>DA$19</v>
      </c>
      <c r="DB1083" s="190" t="str">
        <f t="shared" si="1265"/>
        <v>DB$19</v>
      </c>
      <c r="DC1083" s="190" t="str">
        <f t="shared" si="1265"/>
        <v>DC$19</v>
      </c>
      <c r="DD1083" s="190" t="str">
        <f t="shared" si="1265"/>
        <v>DD$19</v>
      </c>
      <c r="DE1083" s="190" t="str">
        <f t="shared" si="1265"/>
        <v>DE$19</v>
      </c>
      <c r="DF1083" s="190" t="str">
        <f t="shared" si="1265"/>
        <v>DF$19</v>
      </c>
      <c r="DG1083" s="190" t="str">
        <f t="shared" si="1265"/>
        <v>DG$19</v>
      </c>
      <c r="DH1083" s="190" t="str">
        <f t="shared" si="1265"/>
        <v>DH$19</v>
      </c>
      <c r="DI1083" s="190" t="str">
        <f t="shared" si="1265"/>
        <v>DI$19</v>
      </c>
      <c r="DJ1083" s="190" t="str">
        <f t="shared" si="1265"/>
        <v>DJ$19</v>
      </c>
      <c r="DK1083" s="190" t="str">
        <f t="shared" si="1265"/>
        <v>DK$19</v>
      </c>
      <c r="DL1083" s="190" t="str">
        <f t="shared" si="1265"/>
        <v>DL$19</v>
      </c>
    </row>
    <row r="1084" spans="1:116" x14ac:dyDescent="0.35">
      <c r="B1084" s="8" t="str">
        <f>E1084</f>
        <v>1084 FAINT-S</v>
      </c>
      <c r="C1084" s="8"/>
      <c r="D1084" t="s">
        <v>766</v>
      </c>
      <c r="E1084" s="8" t="str">
        <f t="shared" si="1255"/>
        <v>1084 FAINT-S</v>
      </c>
      <c r="G1084" s="66" t="s">
        <v>284</v>
      </c>
      <c r="H1084" s="22"/>
      <c r="I1084" s="306"/>
      <c r="J1084" s="306"/>
      <c r="K1084" s="22"/>
      <c r="L1084" s="22"/>
      <c r="M1084" s="22"/>
      <c r="N1084" s="22"/>
      <c r="O1084" s="22"/>
      <c r="P1084" s="22"/>
      <c r="R1084" s="66"/>
      <c r="S1084" s="307"/>
      <c r="T1084" s="307"/>
      <c r="U1084" s="307"/>
      <c r="V1084" s="307"/>
      <c r="W1084" s="307"/>
      <c r="X1084" s="307"/>
      <c r="Y1084" s="307"/>
      <c r="Z1084" s="307"/>
      <c r="AA1084" s="307"/>
      <c r="AB1084" s="307"/>
      <c r="AC1084" s="307"/>
      <c r="AD1084" s="307"/>
      <c r="AE1084" s="307"/>
      <c r="AF1084" s="307"/>
      <c r="AG1084" s="307"/>
      <c r="AH1084" s="307"/>
      <c r="AI1084" s="307"/>
      <c r="AJ1084" s="307"/>
      <c r="AK1084" s="307"/>
      <c r="AL1084" s="307"/>
      <c r="AM1084" s="307"/>
      <c r="AN1084" s="307"/>
      <c r="AO1084" s="307"/>
      <c r="AP1084" s="307"/>
      <c r="AQ1084" s="307"/>
      <c r="AR1084" s="307"/>
      <c r="AS1084" s="307"/>
      <c r="AT1084" s="307"/>
      <c r="AU1084" s="307"/>
      <c r="AV1084" s="307"/>
      <c r="AW1084" s="307"/>
      <c r="AX1084" s="307"/>
      <c r="AY1084" s="307"/>
      <c r="AZ1084" s="307"/>
      <c r="BA1084" s="307"/>
      <c r="BB1084" s="307"/>
      <c r="BC1084" s="307"/>
      <c r="BD1084" s="307"/>
      <c r="BE1084" s="307"/>
      <c r="BF1084" s="307"/>
      <c r="BG1084" s="307"/>
      <c r="BH1084" s="307"/>
      <c r="BI1084" s="307"/>
      <c r="BJ1084" s="307"/>
      <c r="BK1084" s="307"/>
      <c r="BL1084" s="307"/>
      <c r="BM1084" s="307"/>
      <c r="BN1084" s="307"/>
      <c r="BO1084" s="307"/>
      <c r="BP1084" s="307"/>
      <c r="BQ1084" s="307"/>
      <c r="BR1084" s="307"/>
      <c r="BS1084" s="307"/>
      <c r="BT1084" s="307"/>
      <c r="BU1084" s="307"/>
      <c r="BV1084" s="307"/>
      <c r="BW1084" s="307"/>
      <c r="BX1084" s="307"/>
      <c r="BY1084" s="307"/>
      <c r="BZ1084" s="307"/>
      <c r="CA1084" s="307"/>
      <c r="CB1084" s="307"/>
      <c r="CC1084" s="307"/>
      <c r="CD1084" s="307"/>
      <c r="CE1084" s="307"/>
      <c r="CF1084" s="307"/>
      <c r="CG1084" s="307"/>
      <c r="CH1084" s="307"/>
      <c r="CI1084" s="307"/>
      <c r="CJ1084" s="307"/>
      <c r="CK1084" s="307"/>
      <c r="CL1084" s="307"/>
      <c r="CN1084" s="306"/>
      <c r="CO1084" s="307"/>
      <c r="CP1084" s="307"/>
      <c r="CQ1084" s="307"/>
      <c r="CR1084" s="307"/>
      <c r="CS1084" s="307"/>
      <c r="CT1084" s="307"/>
      <c r="CU1084" s="307"/>
      <c r="CV1084" s="307"/>
      <c r="CW1084" s="307"/>
      <c r="CX1084" s="307"/>
      <c r="CY1084" s="307"/>
      <c r="CZ1084" s="307"/>
      <c r="DA1084" s="307"/>
      <c r="DB1084" s="307"/>
      <c r="DC1084" s="307"/>
      <c r="DD1084" s="307"/>
      <c r="DE1084" s="307"/>
      <c r="DF1084" s="307"/>
      <c r="DG1084" s="307"/>
      <c r="DH1084" s="307"/>
      <c r="DI1084" s="307"/>
      <c r="DJ1084" s="307"/>
      <c r="DK1084" s="307"/>
      <c r="DL1084" s="307"/>
    </row>
    <row r="1085" spans="1:116" x14ac:dyDescent="0.35">
      <c r="B1085" s="8" t="str">
        <f>E1085</f>
        <v>1085 FAINT-S</v>
      </c>
      <c r="C1085" s="8"/>
      <c r="D1085" t="s">
        <v>766</v>
      </c>
      <c r="E1085" s="8" t="str">
        <f t="shared" si="1255"/>
        <v>1085 FAINT-S</v>
      </c>
      <c r="G1085" s="95" t="str">
        <f>"Assumptions - "&amp;G1084</f>
        <v>Assumptions - Volume driven secondary intangible assets:</v>
      </c>
      <c r="I1085"/>
      <c r="J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N1085"/>
    </row>
    <row r="1086" spans="1:116" x14ac:dyDescent="0.35">
      <c r="B1086" s="8" t="str">
        <f t="shared" ref="B1086:B1087" si="1266">E1086</f>
        <v>1086 FAINT-S</v>
      </c>
      <c r="C1086" s="8"/>
      <c r="D1086" t="s">
        <v>766</v>
      </c>
      <c r="E1086" s="8" t="str">
        <f t="shared" si="1255"/>
        <v>1086 FAINT-S</v>
      </c>
      <c r="G1086" s="145" t="s">
        <v>206</v>
      </c>
      <c r="H1086" s="57">
        <v>5</v>
      </c>
      <c r="S1086" s="72"/>
      <c r="T1086" s="72"/>
      <c r="U1086" s="72"/>
      <c r="V1086" s="72"/>
      <c r="W1086" s="72"/>
      <c r="X1086" s="72"/>
      <c r="Y1086" s="72"/>
      <c r="Z1086" s="72"/>
      <c r="AA1086" s="72"/>
      <c r="AB1086" s="72"/>
      <c r="AC1086" s="72"/>
      <c r="AD1086" s="72"/>
      <c r="AE1086" s="72"/>
      <c r="AF1086" s="72"/>
      <c r="AG1086" s="72"/>
      <c r="AH1086" s="72"/>
      <c r="AI1086" s="72"/>
      <c r="AJ1086" s="72"/>
      <c r="AK1086" s="72"/>
      <c r="AL1086" s="72"/>
      <c r="AM1086" s="72"/>
      <c r="AN1086" s="72"/>
      <c r="AO1086" s="72"/>
      <c r="AP1086" s="72"/>
      <c r="AQ1086" s="72"/>
      <c r="AR1086" s="72"/>
      <c r="AS1086" s="72"/>
      <c r="AT1086" s="72"/>
      <c r="AU1086" s="72"/>
      <c r="AV1086" s="72"/>
      <c r="AW1086" s="72"/>
      <c r="AX1086" s="72"/>
      <c r="AY1086" s="72"/>
      <c r="AZ1086" s="72"/>
      <c r="BA1086" s="72"/>
      <c r="BB1086" s="72"/>
      <c r="BC1086" s="72"/>
      <c r="BD1086" s="72"/>
      <c r="BE1086" s="72"/>
      <c r="BF1086" s="72"/>
      <c r="BG1086" s="72"/>
      <c r="BH1086" s="72"/>
      <c r="BI1086" s="72"/>
      <c r="BJ1086" s="72"/>
      <c r="BK1086" s="72"/>
      <c r="BL1086" s="72"/>
      <c r="BM1086" s="72"/>
      <c r="BN1086" s="72"/>
      <c r="BO1086" s="72"/>
      <c r="BP1086" s="72"/>
      <c r="BQ1086" s="72"/>
      <c r="BR1086" s="72"/>
      <c r="BS1086" s="72"/>
      <c r="BT1086" s="72"/>
      <c r="BU1086" s="72"/>
      <c r="BV1086" s="72"/>
      <c r="BW1086" s="72"/>
      <c r="BX1086" s="72"/>
      <c r="BY1086" s="72"/>
      <c r="BZ1086" s="72"/>
      <c r="CA1086" s="72"/>
      <c r="CB1086" s="72"/>
      <c r="CC1086" s="72"/>
      <c r="CD1086" s="72"/>
      <c r="CE1086" s="72"/>
      <c r="CF1086" s="72"/>
      <c r="CG1086" s="72"/>
      <c r="CH1086" s="72"/>
      <c r="CI1086" s="72"/>
      <c r="CJ1086" s="72"/>
      <c r="CK1086" s="72"/>
      <c r="CL1086" s="72"/>
      <c r="CO1086" s="72"/>
      <c r="CP1086" s="72"/>
      <c r="CQ1086" s="72"/>
      <c r="CR1086" s="72"/>
      <c r="CS1086" s="72"/>
      <c r="CT1086" s="72"/>
      <c r="CU1086" s="72"/>
      <c r="CV1086" s="72"/>
      <c r="CW1086" s="72"/>
      <c r="CX1086" s="72"/>
      <c r="CY1086" s="72"/>
      <c r="CZ1086" s="72"/>
      <c r="DA1086" s="72"/>
      <c r="DB1086" s="72"/>
      <c r="DC1086" s="72"/>
      <c r="DD1086" s="72"/>
      <c r="DE1086" s="72"/>
      <c r="DF1086" s="72"/>
      <c r="DG1086" s="72"/>
      <c r="DH1086" s="72"/>
      <c r="DI1086" s="72"/>
      <c r="DJ1086" s="72"/>
      <c r="DK1086" s="72"/>
      <c r="DL1086" s="72"/>
    </row>
    <row r="1087" spans="1:116" x14ac:dyDescent="0.35">
      <c r="B1087" s="8" t="str">
        <f t="shared" si="1266"/>
        <v>1087 FAINT-S</v>
      </c>
      <c r="C1087" s="8"/>
      <c r="D1087" t="s">
        <v>766</v>
      </c>
      <c r="E1087" s="8" t="str">
        <f t="shared" ref="E1087" si="1267">ROW()&amp;" "&amp;D1087</f>
        <v>1087 FAINT-S</v>
      </c>
      <c r="G1087" s="145" t="s">
        <v>207</v>
      </c>
      <c r="H1087" s="57">
        <v>0</v>
      </c>
      <c r="S1087" s="72"/>
      <c r="T1087" s="72"/>
      <c r="U1087" s="72"/>
      <c r="V1087" s="72"/>
      <c r="W1087" s="72"/>
      <c r="X1087" s="72"/>
      <c r="Y1087" s="72"/>
      <c r="Z1087" s="72"/>
      <c r="AA1087" s="72"/>
      <c r="AB1087" s="72"/>
      <c r="AC1087" s="72"/>
      <c r="AD1087" s="72"/>
      <c r="AE1087" s="72"/>
      <c r="AF1087" s="72"/>
      <c r="AG1087" s="72"/>
      <c r="AH1087" s="72"/>
      <c r="AI1087" s="72"/>
      <c r="AJ1087" s="72"/>
      <c r="AK1087" s="72"/>
      <c r="AL1087" s="72"/>
      <c r="AM1087" s="72"/>
      <c r="AN1087" s="72"/>
      <c r="AO1087" s="72"/>
      <c r="AP1087" s="72"/>
      <c r="AQ1087" s="72"/>
      <c r="AR1087" s="72"/>
      <c r="AS1087" s="72"/>
      <c r="AT1087" s="72"/>
      <c r="AU1087" s="72"/>
      <c r="AV1087" s="72"/>
      <c r="AW1087" s="72"/>
      <c r="AX1087" s="72"/>
      <c r="AY1087" s="72"/>
      <c r="AZ1087" s="72"/>
      <c r="BA1087" s="72"/>
      <c r="BB1087" s="72"/>
      <c r="BC1087" s="72"/>
      <c r="BD1087" s="72"/>
      <c r="BE1087" s="72"/>
      <c r="BF1087" s="72"/>
      <c r="BG1087" s="72"/>
      <c r="BH1087" s="72"/>
      <c r="BI1087" s="72"/>
      <c r="BJ1087" s="72"/>
      <c r="BK1087" s="72"/>
      <c r="BL1087" s="72"/>
      <c r="BM1087" s="72"/>
      <c r="BN1087" s="72"/>
      <c r="BO1087" s="72"/>
      <c r="BP1087" s="72"/>
      <c r="BQ1087" s="72"/>
      <c r="BR1087" s="72"/>
      <c r="BS1087" s="72"/>
      <c r="BT1087" s="72"/>
      <c r="BU1087" s="72"/>
      <c r="BV1087" s="72"/>
      <c r="BW1087" s="72"/>
      <c r="BX1087" s="72"/>
      <c r="BY1087" s="72"/>
      <c r="BZ1087" s="72"/>
      <c r="CA1087" s="72"/>
      <c r="CB1087" s="72"/>
      <c r="CC1087" s="72"/>
      <c r="CD1087" s="72"/>
      <c r="CE1087" s="72"/>
      <c r="CF1087" s="72"/>
      <c r="CG1087" s="72"/>
      <c r="CH1087" s="72"/>
      <c r="CI1087" s="72"/>
      <c r="CJ1087" s="72"/>
      <c r="CK1087" s="72"/>
      <c r="CL1087" s="72"/>
      <c r="CO1087" s="72"/>
      <c r="CP1087" s="72"/>
      <c r="CQ1087" s="72"/>
      <c r="CR1087" s="72"/>
      <c r="CS1087" s="72"/>
      <c r="CT1087" s="72"/>
      <c r="CU1087" s="72"/>
      <c r="CV1087" s="72"/>
      <c r="CW1087" s="72"/>
      <c r="CX1087" s="72"/>
      <c r="CY1087" s="72"/>
      <c r="CZ1087" s="72"/>
      <c r="DA1087" s="72"/>
      <c r="DB1087" s="72"/>
      <c r="DC1087" s="72"/>
      <c r="DD1087" s="72"/>
      <c r="DE1087" s="72"/>
      <c r="DF1087" s="72"/>
      <c r="DG1087" s="72"/>
      <c r="DH1087" s="72"/>
      <c r="DI1087" s="72"/>
      <c r="DJ1087" s="72"/>
      <c r="DK1087" s="72"/>
      <c r="DL1087" s="72"/>
    </row>
    <row r="1088" spans="1:116" x14ac:dyDescent="0.35">
      <c r="B1088" s="8" t="str">
        <f>E1088</f>
        <v>1088 FAINT-S</v>
      </c>
      <c r="C1088" s="8"/>
      <c r="D1088" t="s">
        <v>766</v>
      </c>
      <c r="E1088" s="8" t="str">
        <f t="shared" si="1255"/>
        <v>1088 FAINT-S</v>
      </c>
      <c r="S1088" s="72"/>
      <c r="T1088" s="72"/>
      <c r="U1088" s="72"/>
      <c r="V1088" s="72"/>
      <c r="W1088" s="72"/>
      <c r="X1088" s="72"/>
      <c r="Y1088" s="72"/>
      <c r="Z1088" s="72"/>
      <c r="AA1088" s="72"/>
      <c r="AB1088" s="72"/>
      <c r="AC1088" s="72"/>
      <c r="AD1088" s="72"/>
      <c r="AE1088" s="72"/>
      <c r="AF1088" s="72"/>
      <c r="AG1088" s="72"/>
      <c r="AH1088" s="72"/>
      <c r="AI1088" s="72"/>
      <c r="AJ1088" s="72"/>
      <c r="AK1088" s="72"/>
      <c r="AL1088" s="72"/>
      <c r="AM1088" s="72"/>
      <c r="AN1088" s="72"/>
      <c r="AO1088" s="72"/>
      <c r="AP1088" s="72"/>
      <c r="AQ1088" s="72"/>
      <c r="AR1088" s="72"/>
      <c r="AS1088" s="72"/>
      <c r="AT1088" s="72"/>
      <c r="AU1088" s="72"/>
      <c r="AV1088" s="72"/>
      <c r="AW1088" s="72"/>
      <c r="AX1088" s="72"/>
      <c r="AY1088" s="72"/>
      <c r="AZ1088" s="72"/>
      <c r="BA1088" s="72"/>
      <c r="BB1088" s="72"/>
      <c r="BC1088" s="72"/>
      <c r="BD1088" s="72"/>
      <c r="BE1088" s="72"/>
      <c r="BF1088" s="72"/>
      <c r="BG1088" s="72"/>
      <c r="BH1088" s="72"/>
      <c r="BI1088" s="72"/>
      <c r="BJ1088" s="72"/>
      <c r="BK1088" s="72"/>
      <c r="BL1088" s="72"/>
      <c r="BM1088" s="72"/>
      <c r="BN1088" s="72"/>
      <c r="BO1088" s="72"/>
      <c r="BP1088" s="72"/>
      <c r="BQ1088" s="72"/>
      <c r="BR1088" s="72"/>
      <c r="BS1088" s="72"/>
      <c r="BT1088" s="72"/>
      <c r="BU1088" s="72"/>
      <c r="BV1088" s="72"/>
      <c r="BW1088" s="72"/>
      <c r="BX1088" s="72"/>
      <c r="BY1088" s="72"/>
      <c r="BZ1088" s="72"/>
      <c r="CA1088" s="72"/>
      <c r="CB1088" s="72"/>
      <c r="CC1088" s="72"/>
      <c r="CD1088" s="72"/>
      <c r="CE1088" s="72"/>
      <c r="CF1088" s="72"/>
      <c r="CG1088" s="72"/>
      <c r="CH1088" s="72"/>
      <c r="CI1088" s="72"/>
      <c r="CJ1088" s="72"/>
      <c r="CK1088" s="72"/>
      <c r="CL1088" s="72"/>
      <c r="CO1088" s="72"/>
      <c r="CP1088" s="72"/>
      <c r="CQ1088" s="72"/>
      <c r="CR1088" s="72"/>
      <c r="CS1088" s="72"/>
      <c r="CT1088" s="72"/>
      <c r="CU1088" s="72"/>
      <c r="CV1088" s="72"/>
      <c r="CW1088" s="72"/>
      <c r="CX1088" s="72"/>
      <c r="CY1088" s="72"/>
      <c r="CZ1088" s="72"/>
      <c r="DA1088" s="72"/>
      <c r="DB1088" s="72"/>
      <c r="DC1088" s="72"/>
      <c r="DD1088" s="72"/>
      <c r="DE1088" s="72"/>
      <c r="DF1088" s="72"/>
      <c r="DG1088" s="72"/>
      <c r="DH1088" s="72"/>
      <c r="DI1088" s="72"/>
      <c r="DJ1088" s="72"/>
      <c r="DK1088" s="72"/>
      <c r="DL1088" s="72"/>
    </row>
    <row r="1089" spans="2:116" x14ac:dyDescent="0.35">
      <c r="B1089" s="8" t="str">
        <f t="shared" ref="B1089:B1093" si="1268">E1089</f>
        <v>1089 FAINT-S</v>
      </c>
      <c r="C1089" s="8" t="s">
        <v>235</v>
      </c>
      <c r="D1089" t="s">
        <v>766</v>
      </c>
      <c r="E1089" s="8" t="str">
        <f t="shared" si="1255"/>
        <v>1089 FAINT-S</v>
      </c>
      <c r="G1089" s="95" t="str">
        <f>G1091&amp;":"</f>
        <v>Investment in intangibles - Volume driven secondary intangible assets:</v>
      </c>
      <c r="S1089" s="72"/>
      <c r="T1089" s="72"/>
      <c r="U1089" s="72"/>
      <c r="V1089" s="72"/>
      <c r="W1089" s="72"/>
      <c r="X1089" s="72"/>
      <c r="Y1089" s="72"/>
      <c r="Z1089" s="72"/>
      <c r="AA1089" s="72"/>
      <c r="AB1089" s="72"/>
      <c r="AC1089" s="72"/>
      <c r="AD1089" s="72"/>
      <c r="AE1089" s="72"/>
      <c r="AF1089" s="72"/>
      <c r="AG1089" s="72"/>
      <c r="AH1089" s="72"/>
      <c r="AI1089" s="72"/>
      <c r="AJ1089" s="72"/>
      <c r="AK1089" s="72"/>
      <c r="AL1089" s="72"/>
      <c r="AM1089" s="72"/>
      <c r="AN1089" s="72"/>
      <c r="AO1089" s="72"/>
      <c r="AP1089" s="72"/>
      <c r="AQ1089" s="72"/>
      <c r="AR1089" s="72"/>
      <c r="AS1089" s="72"/>
      <c r="AT1089" s="72"/>
      <c r="AU1089" s="72"/>
      <c r="AV1089" s="72"/>
      <c r="AW1089" s="72"/>
      <c r="AX1089" s="72"/>
      <c r="AY1089" s="72"/>
      <c r="AZ1089" s="72"/>
      <c r="BA1089" s="72"/>
      <c r="BB1089" s="72"/>
      <c r="BC1089" s="72"/>
      <c r="BD1089" s="72"/>
      <c r="BE1089" s="72"/>
      <c r="BF1089" s="72"/>
      <c r="BG1089" s="72"/>
      <c r="BH1089" s="72"/>
      <c r="BI1089" s="72"/>
      <c r="BJ1089" s="72"/>
      <c r="BK1089" s="72"/>
      <c r="BL1089" s="72"/>
      <c r="BM1089" s="72"/>
      <c r="BN1089" s="72"/>
      <c r="BO1089" s="72"/>
      <c r="BP1089" s="72"/>
      <c r="BQ1089" s="72"/>
      <c r="BR1089" s="72"/>
      <c r="BS1089" s="72"/>
      <c r="BT1089" s="72"/>
      <c r="BU1089" s="72"/>
      <c r="BV1089" s="72"/>
      <c r="BW1089" s="72"/>
      <c r="BX1089" s="72"/>
      <c r="BY1089" s="72"/>
      <c r="BZ1089" s="72"/>
      <c r="CA1089" s="72"/>
      <c r="CB1089" s="72"/>
      <c r="CC1089" s="72"/>
      <c r="CD1089" s="72"/>
      <c r="CE1089" s="72"/>
      <c r="CF1089" s="72"/>
      <c r="CG1089" s="72"/>
      <c r="CH1089" s="72"/>
      <c r="CI1089" s="72"/>
      <c r="CJ1089" s="72"/>
      <c r="CK1089" s="72"/>
      <c r="CL1089" s="72"/>
      <c r="CO1089" s="72"/>
      <c r="CP1089" s="72"/>
      <c r="CQ1089" s="72"/>
      <c r="CR1089" s="72"/>
      <c r="CS1089" s="72"/>
      <c r="CT1089" s="72"/>
      <c r="CU1089" s="72"/>
      <c r="CV1089" s="72"/>
      <c r="CW1089" s="72"/>
      <c r="CX1089" s="72"/>
      <c r="CY1089" s="72"/>
      <c r="CZ1089" s="72"/>
      <c r="DA1089" s="72"/>
      <c r="DB1089" s="72"/>
      <c r="DC1089" s="72"/>
      <c r="DD1089" s="72"/>
      <c r="DE1089" s="72"/>
      <c r="DF1089" s="72"/>
      <c r="DG1089" s="72"/>
      <c r="DH1089" s="72"/>
      <c r="DI1089" s="72"/>
      <c r="DJ1089" s="72"/>
      <c r="DK1089" s="72"/>
      <c r="DL1089" s="72"/>
    </row>
    <row r="1090" spans="2:116" x14ac:dyDescent="0.35">
      <c r="B1090" s="8" t="str">
        <f t="shared" si="1268"/>
        <v>1090 FAINT-S</v>
      </c>
      <c r="C1090" s="8"/>
      <c r="D1090" t="s">
        <v>766</v>
      </c>
      <c r="E1090" s="8" t="str">
        <f t="shared" si="1255"/>
        <v>1090 FAINT-S</v>
      </c>
      <c r="G1090" s="145" t="str">
        <f>"$ investment per "&amp;G1108</f>
        <v>$ investment per no unit</v>
      </c>
      <c r="K1090" s="18">
        <v>10</v>
      </c>
      <c r="L1090" s="18">
        <v>10</v>
      </c>
      <c r="M1090" s="18">
        <v>10</v>
      </c>
      <c r="N1090" s="18">
        <v>10</v>
      </c>
      <c r="O1090" s="18">
        <v>10</v>
      </c>
      <c r="P1090" s="18">
        <v>10</v>
      </c>
      <c r="S1090" s="147" cm="1">
        <f t="array" ref="S1090">INDEX($K:$Q,ROW(),MATCH(S$3,$K$2:$Q$2,0))</f>
        <v>10</v>
      </c>
      <c r="T1090" s="147" cm="1">
        <f t="array" ref="T1090">INDEX($K:$Q,ROW(),MATCH(T$3,$K$2:$Q$2,0))</f>
        <v>10</v>
      </c>
      <c r="U1090" s="147" cm="1">
        <f t="array" ref="U1090">INDEX($K:$Q,ROW(),MATCH(U$3,$K$2:$Q$2,0))</f>
        <v>10</v>
      </c>
      <c r="V1090" s="147" cm="1">
        <f t="array" ref="V1090">INDEX($K:$Q,ROW(),MATCH(V$3,$K$2:$Q$2,0))</f>
        <v>10</v>
      </c>
      <c r="W1090" s="147" cm="1">
        <f t="array" ref="W1090">INDEX($K:$Q,ROW(),MATCH(W$3,$K$2:$Q$2,0))</f>
        <v>10</v>
      </c>
      <c r="X1090" s="147" cm="1">
        <f t="array" ref="X1090">INDEX($K:$Q,ROW(),MATCH(X$3,$K$2:$Q$2,0))</f>
        <v>10</v>
      </c>
      <c r="Y1090" s="147" cm="1">
        <f t="array" ref="Y1090">INDEX($K:$Q,ROW(),MATCH(Y$3,$K$2:$Q$2,0))</f>
        <v>10</v>
      </c>
      <c r="Z1090" s="147" cm="1">
        <f t="array" ref="Z1090">INDEX($K:$Q,ROW(),MATCH(Z$3,$K$2:$Q$2,0))</f>
        <v>10</v>
      </c>
      <c r="AA1090" s="147" cm="1">
        <f t="array" ref="AA1090">INDEX($K:$Q,ROW(),MATCH(AA$3,$K$2:$Q$2,0))</f>
        <v>10</v>
      </c>
      <c r="AB1090" s="147" cm="1">
        <f t="array" ref="AB1090">INDEX($K:$Q,ROW(),MATCH(AB$3,$K$2:$Q$2,0))</f>
        <v>10</v>
      </c>
      <c r="AC1090" s="147" cm="1">
        <f t="array" ref="AC1090">INDEX($K:$Q,ROW(),MATCH(AC$3,$K$2:$Q$2,0))</f>
        <v>10</v>
      </c>
      <c r="AD1090" s="147" cm="1">
        <f t="array" ref="AD1090">INDEX($K:$Q,ROW(),MATCH(AD$3,$K$2:$Q$2,0))</f>
        <v>10</v>
      </c>
      <c r="AE1090" s="147" cm="1">
        <f t="array" ref="AE1090">INDEX($K:$Q,ROW(),MATCH(AE$3,$K$2:$Q$2,0))</f>
        <v>10</v>
      </c>
      <c r="AF1090" s="147" cm="1">
        <f t="array" ref="AF1090">INDEX($K:$Q,ROW(),MATCH(AF$3,$K$2:$Q$2,0))</f>
        <v>10</v>
      </c>
      <c r="AG1090" s="147" cm="1">
        <f t="array" ref="AG1090">INDEX($K:$Q,ROW(),MATCH(AG$3,$K$2:$Q$2,0))</f>
        <v>10</v>
      </c>
      <c r="AH1090" s="147" cm="1">
        <f t="array" ref="AH1090">INDEX($K:$Q,ROW(),MATCH(AH$3,$K$2:$Q$2,0))</f>
        <v>10</v>
      </c>
      <c r="AI1090" s="147" cm="1">
        <f t="array" ref="AI1090">INDEX($K:$Q,ROW(),MATCH(AI$3,$K$2:$Q$2,0))</f>
        <v>10</v>
      </c>
      <c r="AJ1090" s="147" cm="1">
        <f t="array" ref="AJ1090">INDEX($K:$Q,ROW(),MATCH(AJ$3,$K$2:$Q$2,0))</f>
        <v>10</v>
      </c>
      <c r="AK1090" s="147" cm="1">
        <f t="array" ref="AK1090">INDEX($K:$Q,ROW(),MATCH(AK$3,$K$2:$Q$2,0))</f>
        <v>10</v>
      </c>
      <c r="AL1090" s="147" cm="1">
        <f t="array" ref="AL1090">INDEX($K:$Q,ROW(),MATCH(AL$3,$K$2:$Q$2,0))</f>
        <v>10</v>
      </c>
      <c r="AM1090" s="147" cm="1">
        <f t="array" ref="AM1090">INDEX($K:$Q,ROW(),MATCH(AM$3,$K$2:$Q$2,0))</f>
        <v>10</v>
      </c>
      <c r="AN1090" s="147" cm="1">
        <f t="array" ref="AN1090">INDEX($K:$Q,ROW(),MATCH(AN$3,$K$2:$Q$2,0))</f>
        <v>10</v>
      </c>
      <c r="AO1090" s="147" cm="1">
        <f t="array" ref="AO1090">INDEX($K:$Q,ROW(),MATCH(AO$3,$K$2:$Q$2,0))</f>
        <v>10</v>
      </c>
      <c r="AP1090" s="147" cm="1">
        <f t="array" ref="AP1090">INDEX($K:$Q,ROW(),MATCH(AP$3,$K$2:$Q$2,0))</f>
        <v>10</v>
      </c>
      <c r="AQ1090" s="147" cm="1">
        <f t="array" ref="AQ1090">INDEX($K:$Q,ROW(),MATCH(AQ$3,$K$2:$Q$2,0))</f>
        <v>10</v>
      </c>
      <c r="AR1090" s="147" cm="1">
        <f t="array" ref="AR1090">INDEX($K:$Q,ROW(),MATCH(AR$3,$K$2:$Q$2,0))</f>
        <v>10</v>
      </c>
      <c r="AS1090" s="147" cm="1">
        <f t="array" ref="AS1090">INDEX($K:$Q,ROW(),MATCH(AS$3,$K$2:$Q$2,0))</f>
        <v>10</v>
      </c>
      <c r="AT1090" s="147" cm="1">
        <f t="array" ref="AT1090">INDEX($K:$Q,ROW(),MATCH(AT$3,$K$2:$Q$2,0))</f>
        <v>10</v>
      </c>
      <c r="AU1090" s="147" cm="1">
        <f t="array" ref="AU1090">INDEX($K:$Q,ROW(),MATCH(AU$3,$K$2:$Q$2,0))</f>
        <v>10</v>
      </c>
      <c r="AV1090" s="147" cm="1">
        <f t="array" ref="AV1090">INDEX($K:$Q,ROW(),MATCH(AV$3,$K$2:$Q$2,0))</f>
        <v>10</v>
      </c>
      <c r="AW1090" s="147" cm="1">
        <f t="array" ref="AW1090">INDEX($K:$Q,ROW(),MATCH(AW$3,$K$2:$Q$2,0))</f>
        <v>10</v>
      </c>
      <c r="AX1090" s="147" cm="1">
        <f t="array" ref="AX1090">INDEX($K:$Q,ROW(),MATCH(AX$3,$K$2:$Q$2,0))</f>
        <v>10</v>
      </c>
      <c r="AY1090" s="147" cm="1">
        <f t="array" ref="AY1090">INDEX($K:$Q,ROW(),MATCH(AY$3,$K$2:$Q$2,0))</f>
        <v>10</v>
      </c>
      <c r="AZ1090" s="147" cm="1">
        <f t="array" ref="AZ1090">INDEX($K:$Q,ROW(),MATCH(AZ$3,$K$2:$Q$2,0))</f>
        <v>10</v>
      </c>
      <c r="BA1090" s="147" cm="1">
        <f t="array" ref="BA1090">INDEX($K:$Q,ROW(),MATCH(BA$3,$K$2:$Q$2,0))</f>
        <v>10</v>
      </c>
      <c r="BB1090" s="147" cm="1">
        <f t="array" ref="BB1090">INDEX($K:$Q,ROW(),MATCH(BB$3,$K$2:$Q$2,0))</f>
        <v>10</v>
      </c>
      <c r="BC1090" s="147" cm="1">
        <f t="array" ref="BC1090">INDEX($K:$Q,ROW(),MATCH(BC$3,$K$2:$Q$2,0))</f>
        <v>10</v>
      </c>
      <c r="BD1090" s="147" cm="1">
        <f t="array" ref="BD1090">INDEX($K:$Q,ROW(),MATCH(BD$3,$K$2:$Q$2,0))</f>
        <v>10</v>
      </c>
      <c r="BE1090" s="147" cm="1">
        <f t="array" ref="BE1090">INDEX($K:$Q,ROW(),MATCH(BE$3,$K$2:$Q$2,0))</f>
        <v>10</v>
      </c>
      <c r="BF1090" s="147" cm="1">
        <f t="array" ref="BF1090">INDEX($K:$Q,ROW(),MATCH(BF$3,$K$2:$Q$2,0))</f>
        <v>10</v>
      </c>
      <c r="BG1090" s="147" cm="1">
        <f t="array" ref="BG1090">INDEX($K:$Q,ROW(),MATCH(BG$3,$K$2:$Q$2,0))</f>
        <v>10</v>
      </c>
      <c r="BH1090" s="147" cm="1">
        <f t="array" ref="BH1090">INDEX($K:$Q,ROW(),MATCH(BH$3,$K$2:$Q$2,0))</f>
        <v>10</v>
      </c>
      <c r="BI1090" s="147" cm="1">
        <f t="array" ref="BI1090">INDEX($K:$Q,ROW(),MATCH(BI$3,$K$2:$Q$2,0))</f>
        <v>10</v>
      </c>
      <c r="BJ1090" s="147" cm="1">
        <f t="array" ref="BJ1090">INDEX($K:$Q,ROW(),MATCH(BJ$3,$K$2:$Q$2,0))</f>
        <v>10</v>
      </c>
      <c r="BK1090" s="147" cm="1">
        <f t="array" ref="BK1090">INDEX($K:$Q,ROW(),MATCH(BK$3,$K$2:$Q$2,0))</f>
        <v>10</v>
      </c>
      <c r="BL1090" s="147" cm="1">
        <f t="array" ref="BL1090">INDEX($K:$Q,ROW(),MATCH(BL$3,$K$2:$Q$2,0))</f>
        <v>10</v>
      </c>
      <c r="BM1090" s="147" cm="1">
        <f t="array" ref="BM1090">INDEX($K:$Q,ROW(),MATCH(BM$3,$K$2:$Q$2,0))</f>
        <v>10</v>
      </c>
      <c r="BN1090" s="147" cm="1">
        <f t="array" ref="BN1090">INDEX($K:$Q,ROW(),MATCH(BN$3,$K$2:$Q$2,0))</f>
        <v>10</v>
      </c>
      <c r="BO1090" s="147" cm="1">
        <f t="array" ref="BO1090">INDEX($K:$Q,ROW(),MATCH(BO$3,$K$2:$Q$2,0))</f>
        <v>10</v>
      </c>
      <c r="BP1090" s="147" cm="1">
        <f t="array" ref="BP1090">INDEX($K:$Q,ROW(),MATCH(BP$3,$K$2:$Q$2,0))</f>
        <v>10</v>
      </c>
      <c r="BQ1090" s="147" cm="1">
        <f t="array" ref="BQ1090">INDEX($K:$Q,ROW(),MATCH(BQ$3,$K$2:$Q$2,0))</f>
        <v>10</v>
      </c>
      <c r="BR1090" s="147" cm="1">
        <f t="array" ref="BR1090">INDEX($K:$Q,ROW(),MATCH(BR$3,$K$2:$Q$2,0))</f>
        <v>10</v>
      </c>
      <c r="BS1090" s="147" cm="1">
        <f t="array" ref="BS1090">INDEX($K:$Q,ROW(),MATCH(BS$3,$K$2:$Q$2,0))</f>
        <v>10</v>
      </c>
      <c r="BT1090" s="147" cm="1">
        <f t="array" ref="BT1090">INDEX($K:$Q,ROW(),MATCH(BT$3,$K$2:$Q$2,0))</f>
        <v>10</v>
      </c>
      <c r="BU1090" s="147" cm="1">
        <f t="array" ref="BU1090">INDEX($K:$Q,ROW(),MATCH(BU$3,$K$2:$Q$2,0))</f>
        <v>10</v>
      </c>
      <c r="BV1090" s="147" cm="1">
        <f t="array" ref="BV1090">INDEX($K:$Q,ROW(),MATCH(BV$3,$K$2:$Q$2,0))</f>
        <v>10</v>
      </c>
      <c r="BW1090" s="147" cm="1">
        <f t="array" ref="BW1090">INDEX($K:$Q,ROW(),MATCH(BW$3,$K$2:$Q$2,0))</f>
        <v>10</v>
      </c>
      <c r="BX1090" s="147" cm="1">
        <f t="array" ref="BX1090">INDEX($K:$Q,ROW(),MATCH(BX$3,$K$2:$Q$2,0))</f>
        <v>10</v>
      </c>
      <c r="BY1090" s="147" cm="1">
        <f t="array" ref="BY1090">INDEX($K:$Q,ROW(),MATCH(BY$3,$K$2:$Q$2,0))</f>
        <v>10</v>
      </c>
      <c r="BZ1090" s="147" cm="1">
        <f t="array" ref="BZ1090">INDEX($K:$Q,ROW(),MATCH(BZ$3,$K$2:$Q$2,0))</f>
        <v>10</v>
      </c>
      <c r="CA1090" s="147" cm="1">
        <f t="array" ref="CA1090">INDEX($K:$Q,ROW(),MATCH(CA$3,$K$2:$Q$2,0))</f>
        <v>10</v>
      </c>
      <c r="CB1090" s="147" cm="1">
        <f t="array" ref="CB1090">INDEX($K:$Q,ROW(),MATCH(CB$3,$K$2:$Q$2,0))</f>
        <v>10</v>
      </c>
      <c r="CC1090" s="147" cm="1">
        <f t="array" ref="CC1090">INDEX($K:$Q,ROW(),MATCH(CC$3,$K$2:$Q$2,0))</f>
        <v>10</v>
      </c>
      <c r="CD1090" s="147" cm="1">
        <f t="array" ref="CD1090">INDEX($K:$Q,ROW(),MATCH(CD$3,$K$2:$Q$2,0))</f>
        <v>10</v>
      </c>
      <c r="CE1090" s="147" cm="1">
        <f t="array" ref="CE1090">INDEX($K:$Q,ROW(),MATCH(CE$3,$K$2:$Q$2,0))</f>
        <v>10</v>
      </c>
      <c r="CF1090" s="147" cm="1">
        <f t="array" ref="CF1090">INDEX($K:$Q,ROW(),MATCH(CF$3,$K$2:$Q$2,0))</f>
        <v>10</v>
      </c>
      <c r="CG1090" s="147" cm="1">
        <f t="array" ref="CG1090">INDEX($K:$Q,ROW(),MATCH(CG$3,$K$2:$Q$2,0))</f>
        <v>10</v>
      </c>
      <c r="CH1090" s="147" cm="1">
        <f t="array" ref="CH1090">INDEX($K:$Q,ROW(),MATCH(CH$3,$K$2:$Q$2,0))</f>
        <v>10</v>
      </c>
      <c r="CI1090" s="147" cm="1">
        <f t="array" ref="CI1090">INDEX($K:$Q,ROW(),MATCH(CI$3,$K$2:$Q$2,0))</f>
        <v>10</v>
      </c>
      <c r="CJ1090" s="147" cm="1">
        <f t="array" ref="CJ1090">INDEX($K:$Q,ROW(),MATCH(CJ$3,$K$2:$Q$2,0))</f>
        <v>10</v>
      </c>
      <c r="CK1090" s="147" cm="1">
        <f t="array" ref="CK1090">INDEX($K:$Q,ROW(),MATCH(CK$3,$K$2:$Q$2,0))</f>
        <v>10</v>
      </c>
      <c r="CL1090" s="147" cm="1">
        <f t="array" ref="CL1090">INDEX($K:$Q,ROW(),MATCH(CL$3,$K$2:$Q$2,0))</f>
        <v>10</v>
      </c>
      <c r="CO1090" s="147" t="e" cm="1">
        <f t="array" ref="CO1090">INDEX($K:$Q,ROW(),MATCH(CO$3,$K$2:$Q$2,0))</f>
        <v>#N/A</v>
      </c>
      <c r="CP1090" s="147" t="e" cm="1">
        <f t="array" ref="CP1090">INDEX($K:$Q,ROW(),MATCH(CP$3,$K$2:$Q$2,0))</f>
        <v>#N/A</v>
      </c>
      <c r="CQ1090" s="147" t="e" cm="1">
        <f t="array" ref="CQ1090">INDEX($K:$Q,ROW(),MATCH(CQ$3,$K$2:$Q$2,0))</f>
        <v>#N/A</v>
      </c>
      <c r="CR1090" s="147" t="e" cm="1">
        <f t="array" ref="CR1090">INDEX($K:$Q,ROW(),MATCH(CR$3,$K$2:$Q$2,0))</f>
        <v>#N/A</v>
      </c>
      <c r="CS1090" s="147" t="e" cm="1">
        <f t="array" ref="CS1090">INDEX($K:$Q,ROW(),MATCH(CS$3,$K$2:$Q$2,0))</f>
        <v>#N/A</v>
      </c>
      <c r="CT1090" s="147" t="e" cm="1">
        <f t="array" ref="CT1090">INDEX($K:$Q,ROW(),MATCH(CT$3,$K$2:$Q$2,0))</f>
        <v>#N/A</v>
      </c>
      <c r="CU1090" s="147" t="e" cm="1">
        <f t="array" ref="CU1090">INDEX($K:$Q,ROW(),MATCH(CU$3,$K$2:$Q$2,0))</f>
        <v>#N/A</v>
      </c>
      <c r="CV1090" s="147" t="e" cm="1">
        <f t="array" ref="CV1090">INDEX($K:$Q,ROW(),MATCH(CV$3,$K$2:$Q$2,0))</f>
        <v>#N/A</v>
      </c>
      <c r="CW1090" s="147" t="e" cm="1">
        <f t="array" ref="CW1090">INDEX($K:$Q,ROW(),MATCH(CW$3,$K$2:$Q$2,0))</f>
        <v>#N/A</v>
      </c>
      <c r="CX1090" s="147" t="e" cm="1">
        <f t="array" ref="CX1090">INDEX($K:$Q,ROW(),MATCH(CX$3,$K$2:$Q$2,0))</f>
        <v>#N/A</v>
      </c>
      <c r="CY1090" s="147" t="e" cm="1">
        <f t="array" ref="CY1090">INDEX($K:$Q,ROW(),MATCH(CY$3,$K$2:$Q$2,0))</f>
        <v>#N/A</v>
      </c>
      <c r="CZ1090" s="147" t="e" cm="1">
        <f t="array" ref="CZ1090">INDEX($K:$Q,ROW(),MATCH(CZ$3,$K$2:$Q$2,0))</f>
        <v>#N/A</v>
      </c>
      <c r="DA1090" s="147" t="e" cm="1">
        <f t="array" ref="DA1090">INDEX($K:$Q,ROW(),MATCH(DA$3,$K$2:$Q$2,0))</f>
        <v>#N/A</v>
      </c>
      <c r="DB1090" s="147" t="e" cm="1">
        <f t="array" ref="DB1090">INDEX($K:$Q,ROW(),MATCH(DB$3,$K$2:$Q$2,0))</f>
        <v>#N/A</v>
      </c>
      <c r="DC1090" s="147" t="e" cm="1">
        <f t="array" ref="DC1090">INDEX($K:$Q,ROW(),MATCH(DC$3,$K$2:$Q$2,0))</f>
        <v>#N/A</v>
      </c>
      <c r="DD1090" s="147" t="e" cm="1">
        <f t="array" ref="DD1090">INDEX($K:$Q,ROW(),MATCH(DD$3,$K$2:$Q$2,0))</f>
        <v>#N/A</v>
      </c>
      <c r="DE1090" s="147" t="e" cm="1">
        <f t="array" ref="DE1090">INDEX($K:$Q,ROW(),MATCH(DE$3,$K$2:$Q$2,0))</f>
        <v>#N/A</v>
      </c>
      <c r="DF1090" s="147" t="e" cm="1">
        <f t="array" ref="DF1090">INDEX($K:$Q,ROW(),MATCH(DF$3,$K$2:$Q$2,0))</f>
        <v>#N/A</v>
      </c>
      <c r="DG1090" s="147" t="e" cm="1">
        <f t="array" ref="DG1090">INDEX($K:$Q,ROW(),MATCH(DG$3,$K$2:$Q$2,0))</f>
        <v>#N/A</v>
      </c>
      <c r="DH1090" s="147" t="e" cm="1">
        <f t="array" ref="DH1090">INDEX($K:$Q,ROW(),MATCH(DH$3,$K$2:$Q$2,0))</f>
        <v>#N/A</v>
      </c>
      <c r="DI1090" s="147" t="e" cm="1">
        <f t="array" ref="DI1090">INDEX($K:$Q,ROW(),MATCH(DI$3,$K$2:$Q$2,0))</f>
        <v>#N/A</v>
      </c>
      <c r="DJ1090" s="147" t="e" cm="1">
        <f t="array" ref="DJ1090">INDEX($K:$Q,ROW(),MATCH(DJ$3,$K$2:$Q$2,0))</f>
        <v>#N/A</v>
      </c>
      <c r="DK1090" s="147" t="e" cm="1">
        <f t="array" ref="DK1090">INDEX($K:$Q,ROW(),MATCH(DK$3,$K$2:$Q$2,0))</f>
        <v>#N/A</v>
      </c>
      <c r="DL1090" s="147" t="e" cm="1">
        <f t="array" ref="DL1090">INDEX($K:$Q,ROW(),MATCH(DL$3,$K$2:$Q$2,0))</f>
        <v>#N/A</v>
      </c>
    </row>
    <row r="1091" spans="2:116" x14ac:dyDescent="0.35">
      <c r="B1091" s="8" t="str">
        <f t="shared" si="1268"/>
        <v>1091 FAINT-S</v>
      </c>
      <c r="C1091" s="8"/>
      <c r="D1091" t="s">
        <v>766</v>
      </c>
      <c r="E1091" s="8" t="str">
        <f t="shared" si="1255"/>
        <v>1091 FAINT-S</v>
      </c>
      <c r="G1091" s="126" t="str">
        <f>"Investment in intangibles - "&amp;SUBSTITUTE(G1084,":","")</f>
        <v>Investment in intangibles - Volume driven secondary intangible assets</v>
      </c>
      <c r="I1091" s="74"/>
      <c r="J1091" s="74"/>
      <c r="K1091" s="24">
        <f>SUMIF($3:$3,K$2,1089:1089)</f>
        <v>0</v>
      </c>
      <c r="L1091" s="24">
        <f>SUMIF($3:$3,L$2,1089:1089)</f>
        <v>0</v>
      </c>
      <c r="M1091" s="24">
        <f>SUMIF($3:$3,M$2,1089:1089)</f>
        <v>0</v>
      </c>
      <c r="N1091" s="24">
        <f>SUMIF($3:$3,N$2,1089:1089)</f>
        <v>0</v>
      </c>
      <c r="O1091" s="24">
        <f>SUMIF($3:$3,O$2,1089:1089)</f>
        <v>0</v>
      </c>
      <c r="P1091" s="24">
        <f>SUMIF($3:$3,P$2,1089:1089)</f>
        <v>0</v>
      </c>
      <c r="R1091" s="24"/>
      <c r="S1091" s="80" cm="1">
        <f t="array" aca="1" ref="S1091" ca="1">-S1090*INDIRECT(S1079)</f>
        <v>-50000</v>
      </c>
      <c r="T1091" s="80" cm="1">
        <f t="array" aca="1" ref="T1091" ca="1">-T1090*INDIRECT(T1079)</f>
        <v>-50000</v>
      </c>
      <c r="U1091" s="80" cm="1">
        <f t="array" aca="1" ref="U1091" ca="1">-U1090*INDIRECT(U1079)</f>
        <v>-50000</v>
      </c>
      <c r="V1091" s="80" cm="1">
        <f t="array" aca="1" ref="V1091" ca="1">-V1090*INDIRECT(V1079)</f>
        <v>-50000</v>
      </c>
      <c r="W1091" s="80" cm="1">
        <f t="array" aca="1" ref="W1091" ca="1">-W1090*INDIRECT(W1079)</f>
        <v>-50000</v>
      </c>
      <c r="X1091" s="80" cm="1">
        <f t="array" aca="1" ref="X1091" ca="1">-X1090*INDIRECT(X1079)</f>
        <v>-50000</v>
      </c>
      <c r="Y1091" s="80" cm="1">
        <f t="array" aca="1" ref="Y1091" ca="1">-Y1090*INDIRECT(Y1079)</f>
        <v>-50000</v>
      </c>
      <c r="Z1091" s="80" cm="1">
        <f t="array" aca="1" ref="Z1091" ca="1">-Z1090*INDIRECT(Z1079)</f>
        <v>-50000</v>
      </c>
      <c r="AA1091" s="80" cm="1">
        <f t="array" aca="1" ref="AA1091" ca="1">-AA1090*INDIRECT(AA1079)</f>
        <v>-50000</v>
      </c>
      <c r="AB1091" s="80" cm="1">
        <f t="array" aca="1" ref="AB1091" ca="1">-AB1090*INDIRECT(AB1079)</f>
        <v>-50000</v>
      </c>
      <c r="AC1091" s="80" cm="1">
        <f t="array" aca="1" ref="AC1091" ca="1">-AC1090*INDIRECT(AC1079)</f>
        <v>-50000</v>
      </c>
      <c r="AD1091" s="80" cm="1">
        <f t="array" aca="1" ref="AD1091" ca="1">-AD1090*INDIRECT(AD1079)</f>
        <v>-50000</v>
      </c>
      <c r="AE1091" s="80" cm="1">
        <f t="array" aca="1" ref="AE1091" ca="1">-AE1090*INDIRECT(AE1079)</f>
        <v>-50000</v>
      </c>
      <c r="AF1091" s="80" cm="1">
        <f t="array" aca="1" ref="AF1091" ca="1">-AF1090*INDIRECT(AF1079)</f>
        <v>-50000</v>
      </c>
      <c r="AG1091" s="80" cm="1">
        <f t="array" aca="1" ref="AG1091" ca="1">-AG1090*INDIRECT(AG1079)</f>
        <v>-50000</v>
      </c>
      <c r="AH1091" s="80" cm="1">
        <f t="array" aca="1" ref="AH1091" ca="1">-AH1090*INDIRECT(AH1079)</f>
        <v>-50000</v>
      </c>
      <c r="AI1091" s="80" cm="1">
        <f t="array" aca="1" ref="AI1091" ca="1">-AI1090*INDIRECT(AI1079)</f>
        <v>-50000</v>
      </c>
      <c r="AJ1091" s="80" cm="1">
        <f t="array" aca="1" ref="AJ1091" ca="1">-AJ1090*INDIRECT(AJ1079)</f>
        <v>-50000</v>
      </c>
      <c r="AK1091" s="80" cm="1">
        <f t="array" aca="1" ref="AK1091" ca="1">-AK1090*INDIRECT(AK1079)</f>
        <v>-50000</v>
      </c>
      <c r="AL1091" s="80" cm="1">
        <f t="array" aca="1" ref="AL1091" ca="1">-AL1090*INDIRECT(AL1079)</f>
        <v>-50000</v>
      </c>
      <c r="AM1091" s="80" cm="1">
        <f t="array" aca="1" ref="AM1091" ca="1">-AM1090*INDIRECT(AM1079)</f>
        <v>-50000</v>
      </c>
      <c r="AN1091" s="80" cm="1">
        <f t="array" aca="1" ref="AN1091" ca="1">-AN1090*INDIRECT(AN1079)</f>
        <v>-50000</v>
      </c>
      <c r="AO1091" s="80" cm="1">
        <f t="array" aca="1" ref="AO1091" ca="1">-AO1090*INDIRECT(AO1079)</f>
        <v>-50000</v>
      </c>
      <c r="AP1091" s="80" cm="1">
        <f t="array" aca="1" ref="AP1091" ca="1">-AP1090*INDIRECT(AP1079)</f>
        <v>-50000</v>
      </c>
      <c r="AQ1091" s="80" cm="1">
        <f t="array" aca="1" ref="AQ1091" ca="1">-AQ1090*INDIRECT(AQ1079)</f>
        <v>-50000</v>
      </c>
      <c r="AR1091" s="80" cm="1">
        <f t="array" aca="1" ref="AR1091" ca="1">-AR1090*INDIRECT(AR1079)</f>
        <v>-50000</v>
      </c>
      <c r="AS1091" s="80" cm="1">
        <f t="array" aca="1" ref="AS1091" ca="1">-AS1090*INDIRECT(AS1079)</f>
        <v>-50000</v>
      </c>
      <c r="AT1091" s="80" cm="1">
        <f t="array" aca="1" ref="AT1091" ca="1">-AT1090*INDIRECT(AT1079)</f>
        <v>-50000</v>
      </c>
      <c r="AU1091" s="80" cm="1">
        <f t="array" aca="1" ref="AU1091" ca="1">-AU1090*INDIRECT(AU1079)</f>
        <v>-50000</v>
      </c>
      <c r="AV1091" s="80" cm="1">
        <f t="array" aca="1" ref="AV1091" ca="1">-AV1090*INDIRECT(AV1079)</f>
        <v>-50000</v>
      </c>
      <c r="AW1091" s="80" cm="1">
        <f t="array" aca="1" ref="AW1091" ca="1">-AW1090*INDIRECT(AW1079)</f>
        <v>-50000</v>
      </c>
      <c r="AX1091" s="80" cm="1">
        <f t="array" aca="1" ref="AX1091" ca="1">-AX1090*INDIRECT(AX1079)</f>
        <v>-50000</v>
      </c>
      <c r="AY1091" s="80" cm="1">
        <f t="array" aca="1" ref="AY1091" ca="1">-AY1090*INDIRECT(AY1079)</f>
        <v>-50000</v>
      </c>
      <c r="AZ1091" s="80" cm="1">
        <f t="array" aca="1" ref="AZ1091" ca="1">-AZ1090*INDIRECT(AZ1079)</f>
        <v>-50000</v>
      </c>
      <c r="BA1091" s="80" cm="1">
        <f t="array" aca="1" ref="BA1091" ca="1">-BA1090*INDIRECT(BA1079)</f>
        <v>-50000</v>
      </c>
      <c r="BB1091" s="80" cm="1">
        <f t="array" aca="1" ref="BB1091" ca="1">-BB1090*INDIRECT(BB1079)</f>
        <v>-50000</v>
      </c>
      <c r="BC1091" s="80" cm="1">
        <f t="array" aca="1" ref="BC1091" ca="1">-BC1090*INDIRECT(BC1079)</f>
        <v>-50000</v>
      </c>
      <c r="BD1091" s="80" cm="1">
        <f t="array" aca="1" ref="BD1091" ca="1">-BD1090*INDIRECT(BD1079)</f>
        <v>-50000</v>
      </c>
      <c r="BE1091" s="80" cm="1">
        <f t="array" aca="1" ref="BE1091" ca="1">-BE1090*INDIRECT(BE1079)</f>
        <v>-50000</v>
      </c>
      <c r="BF1091" s="80" cm="1">
        <f t="array" aca="1" ref="BF1091" ca="1">-BF1090*INDIRECT(BF1079)</f>
        <v>-50000</v>
      </c>
      <c r="BG1091" s="80" cm="1">
        <f t="array" aca="1" ref="BG1091" ca="1">-BG1090*INDIRECT(BG1079)</f>
        <v>-50000</v>
      </c>
      <c r="BH1091" s="80" cm="1">
        <f t="array" aca="1" ref="BH1091" ca="1">-BH1090*INDIRECT(BH1079)</f>
        <v>-50000</v>
      </c>
      <c r="BI1091" s="80" cm="1">
        <f t="array" aca="1" ref="BI1091" ca="1">-BI1090*INDIRECT(BI1079)</f>
        <v>-50000</v>
      </c>
      <c r="BJ1091" s="80" cm="1">
        <f t="array" aca="1" ref="BJ1091" ca="1">-BJ1090*INDIRECT(BJ1079)</f>
        <v>-50000</v>
      </c>
      <c r="BK1091" s="80" cm="1">
        <f t="array" aca="1" ref="BK1091" ca="1">-BK1090*INDIRECT(BK1079)</f>
        <v>-50000</v>
      </c>
      <c r="BL1091" s="80" cm="1">
        <f t="array" aca="1" ref="BL1091" ca="1">-BL1090*INDIRECT(BL1079)</f>
        <v>-50000</v>
      </c>
      <c r="BM1091" s="80" cm="1">
        <f t="array" aca="1" ref="BM1091" ca="1">-BM1090*INDIRECT(BM1079)</f>
        <v>-50000</v>
      </c>
      <c r="BN1091" s="80" cm="1">
        <f t="array" aca="1" ref="BN1091" ca="1">-BN1090*INDIRECT(BN1079)</f>
        <v>-50000</v>
      </c>
      <c r="BO1091" s="80" cm="1">
        <f t="array" aca="1" ref="BO1091" ca="1">-BO1090*INDIRECT(BO1079)</f>
        <v>-50000</v>
      </c>
      <c r="BP1091" s="80" cm="1">
        <f t="array" aca="1" ref="BP1091" ca="1">-BP1090*INDIRECT(BP1079)</f>
        <v>-50000</v>
      </c>
      <c r="BQ1091" s="80" cm="1">
        <f t="array" aca="1" ref="BQ1091" ca="1">-BQ1090*INDIRECT(BQ1079)</f>
        <v>-50000</v>
      </c>
      <c r="BR1091" s="80" cm="1">
        <f t="array" aca="1" ref="BR1091" ca="1">-BR1090*INDIRECT(BR1079)</f>
        <v>-50000</v>
      </c>
      <c r="BS1091" s="80" cm="1">
        <f t="array" aca="1" ref="BS1091" ca="1">-BS1090*INDIRECT(BS1079)</f>
        <v>-50000</v>
      </c>
      <c r="BT1091" s="80" cm="1">
        <f t="array" aca="1" ref="BT1091" ca="1">-BT1090*INDIRECT(BT1079)</f>
        <v>-50000</v>
      </c>
      <c r="BU1091" s="80" cm="1">
        <f t="array" aca="1" ref="BU1091" ca="1">-BU1090*INDIRECT(BU1079)</f>
        <v>-50000</v>
      </c>
      <c r="BV1091" s="80" cm="1">
        <f t="array" aca="1" ref="BV1091" ca="1">-BV1090*INDIRECT(BV1079)</f>
        <v>-50000</v>
      </c>
      <c r="BW1091" s="80" cm="1">
        <f t="array" aca="1" ref="BW1091" ca="1">-BW1090*INDIRECT(BW1079)</f>
        <v>-50000</v>
      </c>
      <c r="BX1091" s="80" cm="1">
        <f t="array" aca="1" ref="BX1091" ca="1">-BX1090*INDIRECT(BX1079)</f>
        <v>-50000</v>
      </c>
      <c r="BY1091" s="80" cm="1">
        <f t="array" aca="1" ref="BY1091" ca="1">-BY1090*INDIRECT(BY1079)</f>
        <v>-50000</v>
      </c>
      <c r="BZ1091" s="80" cm="1">
        <f t="array" aca="1" ref="BZ1091" ca="1">-BZ1090*INDIRECT(BZ1079)</f>
        <v>-50000</v>
      </c>
      <c r="CA1091" s="80" cm="1">
        <f t="array" aca="1" ref="CA1091" ca="1">-CA1090*INDIRECT(CA1079)</f>
        <v>-50000</v>
      </c>
      <c r="CB1091" s="80" cm="1">
        <f t="array" aca="1" ref="CB1091" ca="1">-CB1090*INDIRECT(CB1079)</f>
        <v>-50000</v>
      </c>
      <c r="CC1091" s="80" cm="1">
        <f t="array" aca="1" ref="CC1091" ca="1">-CC1090*INDIRECT(CC1079)</f>
        <v>-50000</v>
      </c>
      <c r="CD1091" s="80" cm="1">
        <f t="array" aca="1" ref="CD1091" ca="1">-CD1090*INDIRECT(CD1079)</f>
        <v>-50000</v>
      </c>
      <c r="CE1091" s="80" cm="1">
        <f t="array" aca="1" ref="CE1091" ca="1">-CE1090*INDIRECT(CE1079)</f>
        <v>-50000</v>
      </c>
      <c r="CF1091" s="80" cm="1">
        <f t="array" aca="1" ref="CF1091" ca="1">-CF1090*INDIRECT(CF1079)</f>
        <v>-50000</v>
      </c>
      <c r="CG1091" s="80" cm="1">
        <f t="array" aca="1" ref="CG1091" ca="1">-CG1090*INDIRECT(CG1079)</f>
        <v>-50000</v>
      </c>
      <c r="CH1091" s="80" cm="1">
        <f t="array" aca="1" ref="CH1091" ca="1">-CH1090*INDIRECT(CH1079)</f>
        <v>-50000</v>
      </c>
      <c r="CI1091" s="80" cm="1">
        <f t="array" aca="1" ref="CI1091" ca="1">-CI1090*INDIRECT(CI1079)</f>
        <v>-50000</v>
      </c>
      <c r="CJ1091" s="80" cm="1">
        <f t="array" aca="1" ref="CJ1091" ca="1">-CJ1090*INDIRECT(CJ1079)</f>
        <v>-50000</v>
      </c>
      <c r="CK1091" s="80" cm="1">
        <f t="array" aca="1" ref="CK1091" ca="1">-CK1090*INDIRECT(CK1079)</f>
        <v>-50000</v>
      </c>
      <c r="CL1091" s="80" cm="1">
        <f t="array" aca="1" ref="CL1091" ca="1">-CL1090*INDIRECT(CL1079)</f>
        <v>-50000</v>
      </c>
      <c r="CN1091" s="74"/>
      <c r="CO1091" s="80" t="e" cm="1">
        <f t="array" aca="1" ref="CO1091" ca="1">-CO1090*INDIRECT(CO1079)</f>
        <v>#N/A</v>
      </c>
      <c r="CP1091" s="80" t="e" cm="1">
        <f t="array" aca="1" ref="CP1091" ca="1">-CP1090*INDIRECT(CP1079)</f>
        <v>#N/A</v>
      </c>
      <c r="CQ1091" s="80" t="e" cm="1">
        <f t="array" aca="1" ref="CQ1091" ca="1">-CQ1090*INDIRECT(CQ1079)</f>
        <v>#N/A</v>
      </c>
      <c r="CR1091" s="80" t="e" cm="1">
        <f t="array" aca="1" ref="CR1091" ca="1">-CR1090*INDIRECT(CR1079)</f>
        <v>#N/A</v>
      </c>
      <c r="CS1091" s="80" t="e" cm="1">
        <f t="array" aca="1" ref="CS1091" ca="1">-CS1090*INDIRECT(CS1079)</f>
        <v>#N/A</v>
      </c>
      <c r="CT1091" s="80" t="e" cm="1">
        <f t="array" aca="1" ref="CT1091" ca="1">-CT1090*INDIRECT(CT1079)</f>
        <v>#N/A</v>
      </c>
      <c r="CU1091" s="80" t="e" cm="1">
        <f t="array" aca="1" ref="CU1091" ca="1">-CU1090*INDIRECT(CU1079)</f>
        <v>#N/A</v>
      </c>
      <c r="CV1091" s="80" t="e" cm="1">
        <f t="array" aca="1" ref="CV1091" ca="1">-CV1090*INDIRECT(CV1079)</f>
        <v>#N/A</v>
      </c>
      <c r="CW1091" s="80" t="e" cm="1">
        <f t="array" aca="1" ref="CW1091" ca="1">-CW1090*INDIRECT(CW1079)</f>
        <v>#N/A</v>
      </c>
      <c r="CX1091" s="80" t="e" cm="1">
        <f t="array" aca="1" ref="CX1091" ca="1">-CX1090*INDIRECT(CX1079)</f>
        <v>#N/A</v>
      </c>
      <c r="CY1091" s="80" t="e" cm="1">
        <f t="array" aca="1" ref="CY1091" ca="1">-CY1090*INDIRECT(CY1079)</f>
        <v>#N/A</v>
      </c>
      <c r="CZ1091" s="80" t="e" cm="1">
        <f t="array" aca="1" ref="CZ1091" ca="1">-CZ1090*INDIRECT(CZ1079)</f>
        <v>#N/A</v>
      </c>
      <c r="DA1091" s="80" t="e" cm="1">
        <f t="array" aca="1" ref="DA1091" ca="1">-DA1090*INDIRECT(DA1079)</f>
        <v>#N/A</v>
      </c>
      <c r="DB1091" s="80" t="e" cm="1">
        <f t="array" aca="1" ref="DB1091" ca="1">-DB1090*INDIRECT(DB1079)</f>
        <v>#N/A</v>
      </c>
      <c r="DC1091" s="80" t="e" cm="1">
        <f t="array" aca="1" ref="DC1091" ca="1">-DC1090*INDIRECT(DC1079)</f>
        <v>#N/A</v>
      </c>
      <c r="DD1091" s="80" t="e" cm="1">
        <f t="array" aca="1" ref="DD1091" ca="1">-DD1090*INDIRECT(DD1079)</f>
        <v>#N/A</v>
      </c>
      <c r="DE1091" s="80" t="e" cm="1">
        <f t="array" aca="1" ref="DE1091" ca="1">-DE1090*INDIRECT(DE1079)</f>
        <v>#N/A</v>
      </c>
      <c r="DF1091" s="80" t="e" cm="1">
        <f t="array" aca="1" ref="DF1091" ca="1">-DF1090*INDIRECT(DF1079)</f>
        <v>#N/A</v>
      </c>
      <c r="DG1091" s="80" t="e" cm="1">
        <f t="array" aca="1" ref="DG1091" ca="1">-DG1090*INDIRECT(DG1079)</f>
        <v>#N/A</v>
      </c>
      <c r="DH1091" s="80" t="e" cm="1">
        <f t="array" aca="1" ref="DH1091" ca="1">-DH1090*INDIRECT(DH1079)</f>
        <v>#N/A</v>
      </c>
      <c r="DI1091" s="80" t="e" cm="1">
        <f t="array" aca="1" ref="DI1091" ca="1">-DI1090*INDIRECT(DI1079)</f>
        <v>#N/A</v>
      </c>
      <c r="DJ1091" s="80" t="e" cm="1">
        <f t="array" aca="1" ref="DJ1091" ca="1">-DJ1090*INDIRECT(DJ1079)</f>
        <v>#N/A</v>
      </c>
      <c r="DK1091" s="80" t="e" cm="1">
        <f t="array" aca="1" ref="DK1091" ca="1">-DK1090*INDIRECT(DK1079)</f>
        <v>#N/A</v>
      </c>
      <c r="DL1091" s="80" t="e" cm="1">
        <f t="array" aca="1" ref="DL1091" ca="1">-DL1090*INDIRECT(DL1079)</f>
        <v>#N/A</v>
      </c>
    </row>
    <row r="1092" spans="2:116" x14ac:dyDescent="0.35">
      <c r="B1092" s="8" t="str">
        <f t="shared" si="1268"/>
        <v>1092 FAINT-S</v>
      </c>
      <c r="C1092" s="8" t="s">
        <v>233</v>
      </c>
      <c r="D1092" t="s">
        <v>766</v>
      </c>
      <c r="E1092" s="8" t="str">
        <f t="shared" si="1255"/>
        <v>1092 FAINT-S</v>
      </c>
      <c r="G1092" s="125"/>
      <c r="S1092" s="80"/>
      <c r="T1092" s="72"/>
      <c r="U1092" s="72"/>
      <c r="V1092" s="72"/>
      <c r="W1092" s="72"/>
      <c r="X1092" s="72"/>
      <c r="Y1092" s="72"/>
      <c r="Z1092" s="72"/>
      <c r="AA1092" s="72"/>
      <c r="AB1092" s="72"/>
      <c r="AC1092" s="72"/>
      <c r="AD1092" s="72"/>
      <c r="AE1092" s="72"/>
      <c r="AF1092" s="72"/>
      <c r="AG1092" s="72"/>
      <c r="AH1092" s="72"/>
      <c r="AI1092" s="72"/>
      <c r="AJ1092" s="72"/>
      <c r="AK1092" s="72"/>
      <c r="AL1092" s="72"/>
      <c r="AM1092" s="72"/>
      <c r="AN1092" s="72"/>
      <c r="AO1092" s="72"/>
      <c r="AP1092" s="72"/>
      <c r="AQ1092" s="72"/>
      <c r="AR1092" s="72"/>
      <c r="AS1092" s="72"/>
      <c r="AT1092" s="72"/>
      <c r="AU1092" s="72"/>
      <c r="AV1092" s="72"/>
      <c r="AW1092" s="72"/>
      <c r="AX1092" s="72"/>
      <c r="AY1092" s="72"/>
      <c r="AZ1092" s="72"/>
      <c r="BA1092" s="72"/>
      <c r="BB1092" s="72"/>
      <c r="BC1092" s="72"/>
      <c r="BD1092" s="72"/>
      <c r="BE1092" s="72"/>
      <c r="BF1092" s="72"/>
      <c r="BG1092" s="72"/>
      <c r="BH1092" s="72"/>
      <c r="BI1092" s="72"/>
      <c r="BJ1092" s="72"/>
      <c r="BK1092" s="72"/>
      <c r="BL1092" s="72"/>
      <c r="BM1092" s="72"/>
      <c r="BN1092" s="72"/>
      <c r="BO1092" s="72"/>
      <c r="BP1092" s="72"/>
      <c r="BQ1092" s="72"/>
      <c r="BR1092" s="72"/>
      <c r="BS1092" s="72"/>
      <c r="BT1092" s="72"/>
      <c r="BU1092" s="72"/>
      <c r="BV1092" s="72"/>
      <c r="BW1092" s="72"/>
      <c r="BX1092" s="72"/>
      <c r="BY1092" s="72"/>
      <c r="BZ1092" s="72"/>
      <c r="CA1092" s="72"/>
      <c r="CB1092" s="72"/>
      <c r="CC1092" s="72"/>
      <c r="CD1092" s="72"/>
      <c r="CE1092" s="72"/>
      <c r="CF1092" s="72"/>
      <c r="CG1092" s="72"/>
      <c r="CH1092" s="72"/>
      <c r="CI1092" s="72"/>
      <c r="CJ1092" s="72"/>
      <c r="CK1092" s="72"/>
      <c r="CL1092" s="72"/>
      <c r="CO1092" s="72"/>
      <c r="CP1092" s="72"/>
      <c r="CQ1092" s="72"/>
      <c r="CR1092" s="72"/>
      <c r="CS1092" s="72"/>
      <c r="CT1092" s="72"/>
      <c r="CU1092" s="72"/>
      <c r="CV1092" s="72"/>
      <c r="CW1092" s="72"/>
      <c r="CX1092" s="72"/>
      <c r="CY1092" s="72"/>
      <c r="CZ1092" s="72"/>
      <c r="DA1092" s="72"/>
      <c r="DB1092" s="72"/>
      <c r="DC1092" s="72"/>
      <c r="DD1092" s="72"/>
      <c r="DE1092" s="72"/>
      <c r="DF1092" s="72"/>
      <c r="DG1092" s="72"/>
      <c r="DH1092" s="72"/>
      <c r="DI1092" s="72"/>
      <c r="DJ1092" s="72"/>
      <c r="DK1092" s="72"/>
      <c r="DL1092" s="72"/>
    </row>
    <row r="1093" spans="2:116" x14ac:dyDescent="0.35">
      <c r="B1093" s="8" t="str">
        <f t="shared" si="1268"/>
        <v>1093 FAINT-S</v>
      </c>
      <c r="C1093" s="8"/>
      <c r="D1093" t="s">
        <v>766</v>
      </c>
      <c r="E1093" s="8" t="str">
        <f t="shared" si="1255"/>
        <v>1093 FAINT-S</v>
      </c>
      <c r="G1093" s="95" t="s">
        <v>204</v>
      </c>
      <c r="S1093" s="72"/>
      <c r="T1093" s="72"/>
      <c r="U1093" s="72"/>
      <c r="V1093" s="72"/>
      <c r="W1093" s="72"/>
      <c r="X1093" s="72"/>
      <c r="Y1093" s="72"/>
      <c r="Z1093" s="72"/>
      <c r="AA1093" s="72"/>
      <c r="AB1093" s="72"/>
      <c r="AC1093" s="72"/>
      <c r="AD1093" s="72"/>
      <c r="AE1093" s="72"/>
      <c r="AF1093" s="72"/>
      <c r="AG1093" s="72"/>
      <c r="AH1093" s="72"/>
      <c r="AI1093" s="72"/>
      <c r="AJ1093" s="72"/>
      <c r="AK1093" s="72"/>
      <c r="AL1093" s="72"/>
      <c r="AM1093" s="72"/>
      <c r="AN1093" s="72"/>
      <c r="AO1093" s="72"/>
      <c r="AP1093" s="72"/>
      <c r="AQ1093" s="72"/>
      <c r="AR1093" s="72"/>
      <c r="AS1093" s="72"/>
      <c r="AT1093" s="72"/>
      <c r="AU1093" s="72"/>
      <c r="AV1093" s="72"/>
      <c r="AW1093" s="72"/>
      <c r="AX1093" s="72"/>
      <c r="AY1093" s="72"/>
      <c r="AZ1093" s="72"/>
      <c r="BA1093" s="72"/>
      <c r="BB1093" s="72"/>
      <c r="BC1093" s="72"/>
      <c r="BD1093" s="72"/>
      <c r="BE1093" s="72"/>
      <c r="BF1093" s="72"/>
      <c r="BG1093" s="72"/>
      <c r="BH1093" s="72"/>
      <c r="BI1093" s="72"/>
      <c r="BJ1093" s="72"/>
      <c r="BK1093" s="72"/>
      <c r="BL1093" s="72"/>
      <c r="BM1093" s="72"/>
      <c r="BN1093" s="72"/>
      <c r="BO1093" s="72"/>
      <c r="BP1093" s="72"/>
      <c r="BQ1093" s="72"/>
      <c r="BR1093" s="72"/>
      <c r="BS1093" s="72"/>
      <c r="BT1093" s="72"/>
      <c r="BU1093" s="72"/>
      <c r="BV1093" s="72"/>
      <c r="BW1093" s="72"/>
      <c r="BX1093" s="72"/>
      <c r="BY1093" s="72"/>
      <c r="BZ1093" s="72"/>
      <c r="CA1093" s="72"/>
      <c r="CB1093" s="72"/>
      <c r="CC1093" s="72"/>
      <c r="CD1093" s="72"/>
      <c r="CE1093" s="72"/>
      <c r="CF1093" s="72"/>
      <c r="CG1093" s="72"/>
      <c r="CH1093" s="72"/>
      <c r="CI1093" s="72"/>
      <c r="CJ1093" s="72"/>
      <c r="CK1093" s="72"/>
      <c r="CL1093" s="72"/>
      <c r="CO1093" s="72"/>
      <c r="CP1093" s="72"/>
      <c r="CQ1093" s="72"/>
      <c r="CR1093" s="72"/>
      <c r="CS1093" s="72"/>
      <c r="CT1093" s="72"/>
      <c r="CU1093" s="72"/>
      <c r="CV1093" s="72"/>
      <c r="CW1093" s="72"/>
      <c r="CX1093" s="72"/>
      <c r="CY1093" s="72"/>
      <c r="CZ1093" s="72"/>
      <c r="DA1093" s="72"/>
      <c r="DB1093" s="72"/>
      <c r="DC1093" s="72"/>
      <c r="DD1093" s="72"/>
      <c r="DE1093" s="72"/>
      <c r="DF1093" s="72"/>
      <c r="DG1093" s="72"/>
      <c r="DH1093" s="72"/>
      <c r="DI1093" s="72"/>
      <c r="DJ1093" s="72"/>
      <c r="DK1093" s="72"/>
      <c r="DL1093" s="72"/>
    </row>
    <row r="1094" spans="2:116" x14ac:dyDescent="0.35">
      <c r="B1094" s="8" t="str">
        <f>E1094</f>
        <v>1094 FAINT-S</v>
      </c>
      <c r="C1094" s="8"/>
      <c r="D1094" t="s">
        <v>766</v>
      </c>
      <c r="E1094" s="8" t="str">
        <f t="shared" si="1255"/>
        <v>1094 FAINT-S</v>
      </c>
      <c r="G1094" s="158" t="str">
        <f>"Amortization - "&amp;SUBSTITUTE(G1084,":","")</f>
        <v>Amortization - Volume driven secondary intangible assets</v>
      </c>
      <c r="J1094" s="80">
        <f>SUMIF($5:$5,I$2,1092:1092)</f>
        <v>0</v>
      </c>
      <c r="K1094" s="24">
        <f>SUMIF($3:$3,K$2,1092:1092)</f>
        <v>0</v>
      </c>
      <c r="L1094" s="24">
        <f>SUMIF($3:$3,L$2,1092:1092)</f>
        <v>0</v>
      </c>
      <c r="M1094" s="24">
        <f>SUMIF($3:$3,M$2,1092:1092)</f>
        <v>0</v>
      </c>
      <c r="N1094" s="24">
        <f>SUMIF($3:$3,N$2,1092:1092)</f>
        <v>0</v>
      </c>
      <c r="O1094" s="24">
        <f>SUMIF($3:$3,O$2,1092:1092)</f>
        <v>0</v>
      </c>
      <c r="P1094" s="24">
        <f>SUMIF($3:$3,P$2,1092:1092)</f>
        <v>0</v>
      </c>
      <c r="R1094" s="24"/>
      <c r="S1094" s="80" cm="1">
        <f t="array" aca="1" ref="S1094" ca="1">(SUM(INDEX(1089:1089,1,MAX(COLUMN($R:$R),COLUMN()-($H1086*12-1))):S1091)/($H1086*12)+IF($R1096=0,0,SUM(INDEX(1094:1094,1,MAX(COLUMN($R:$R),COLUMN()-(($H1086-$H1087)*12))):S1096)/(($H1086)*12)))</f>
        <v>-848.98305084745755</v>
      </c>
      <c r="T1094" s="80" cm="1">
        <f t="array" aca="1" ref="T1094" ca="1">(SUM(INDEX(1089:1089,1,MAX(COLUMN($R:$R),COLUMN()-($H1086*12-1))):T1091)/($H1086*12)+IF($R1096=0,0,SUM(INDEX(1094:1094,1,MAX(COLUMN($R:$R),COLUMN()-(($H1086-$H1087)*12))):T1096)/(($H1086)*12)))</f>
        <v>-1710.6607296753805</v>
      </c>
      <c r="U1094" s="80" cm="1">
        <f t="array" aca="1" ref="U1094" ca="1">(SUM(INDEX(1089:1089,1,MAX(COLUMN($R:$R),COLUMN()-($H1086*12-1))):U1091)/($H1086*12)+IF($R1096=0,0,SUM(INDEX(1094:1094,1,MAX(COLUMN($R:$R),COLUMN()-(($H1086-$H1087)*12))):U1096)/(($H1086)*12)))</f>
        <v>-2586.9431149241159</v>
      </c>
      <c r="V1094" s="80" cm="1">
        <f t="array" aca="1" ref="V1094" ca="1">(SUM(INDEX(1089:1089,1,MAX(COLUMN($R:$R),COLUMN()-($H1086*12-1))):V1091)/($H1086*12)+IF($R1096=0,0,SUM(INDEX(1094:1094,1,MAX(COLUMN($R:$R),COLUMN()-(($H1086-$H1087)*12))):V1096)/(($H1086)*12)))</f>
        <v>-3478.077743990626</v>
      </c>
      <c r="W1094" s="80" cm="1">
        <f t="array" aca="1" ref="W1094" ca="1">(SUM(INDEX(1089:1089,1,MAX(COLUMN($R:$R),COLUMN()-($H1086*12-1))):W1091)/($H1086*12)+IF($R1096=0,0,SUM(INDEX(1094:1094,1,MAX(COLUMN($R:$R),COLUMN()-(($H1086-$H1087)*12))):W1096)/(($H1086)*12)))</f>
        <v>-4384.316349820976</v>
      </c>
      <c r="X1094" s="80" cm="1">
        <f t="array" aca="1" ref="X1094" ca="1">(SUM(INDEX(1089:1089,1,MAX(COLUMN($R:$R),COLUMN()-($H1086*12-1))):X1091)/($H1086*12)+IF($R1096=0,0,SUM(INDEX(1094:1094,1,MAX(COLUMN($R:$R),COLUMN()-(($H1086-$H1087)*12))):X1096)/(($H1086)*12)))</f>
        <v>-5305.9149320213319</v>
      </c>
      <c r="Y1094" s="80" cm="1">
        <f t="array" aca="1" ref="Y1094" ca="1">(SUM(INDEX(1089:1089,1,MAX(COLUMN($R:$R),COLUMN()-($H1086*12-1))):Y1091)/($H1086*12)+IF($R1096=0,0,SUM(INDEX(1094:1094,1,MAX(COLUMN($R:$R),COLUMN()-(($H1086-$H1087)*12))):Y1096)/(($H1086)*12)))</f>
        <v>-6243.1338291742359</v>
      </c>
      <c r="Z1094" s="80" cm="1">
        <f t="array" aca="1" ref="Z1094" ca="1">(SUM(INDEX(1089:1089,1,MAX(COLUMN($R:$R),COLUMN()-($H1086*12-1))):Z1091)/($H1086*12)+IF($R1096=0,0,SUM(INDEX(1094:1094,1,MAX(COLUMN($R:$R),COLUMN()-(($H1086-$H1087)*12))):Z1096)/(($H1086)*12)))</f>
        <v>-7196.237792380578</v>
      </c>
      <c r="AA1094" s="80" cm="1">
        <f t="array" aca="1" ref="AA1094" ca="1">(SUM(INDEX(1089:1089,1,MAX(COLUMN($R:$R),COLUMN()-($H1086*12-1))):AA1091)/($H1086*12)+IF($R1096=0,0,SUM(INDEX(1094:1094,1,MAX(COLUMN($R:$R),COLUMN()-(($H1086-$H1087)*12))):AA1096)/(($H1086)*12)))</f>
        <v>-8165.4960600480463</v>
      </c>
      <c r="AB1094" s="80" cm="1">
        <f t="array" aca="1" ref="AB1094" ca="1">(SUM(INDEX(1089:1089,1,MAX(COLUMN($R:$R),COLUMN()-($H1086*12-1))):AB1091)/($H1086*12)+IF($R1096=0,0,SUM(INDEX(1094:1094,1,MAX(COLUMN($R:$R),COLUMN()-(($H1086-$H1087)*12))):AB1096)/(($H1086)*12)))</f>
        <v>-9151.1824339471641</v>
      </c>
      <c r="AC1094" s="80" cm="1">
        <f t="array" aca="1" ref="AC1094" ca="1">(SUM(INDEX(1089:1089,1,MAX(COLUMN($R:$R),COLUMN()-($H1086*12-1))):AC1091)/($H1086*12)+IF($R1096=0,0,SUM(INDEX(1094:1094,1,MAX(COLUMN($R:$R),COLUMN()-(($H1086-$H1087)*12))):AC1096)/(($H1086)*12)))</f>
        <v>-10153.575356556439</v>
      </c>
      <c r="AD1094" s="80" cm="1">
        <f t="array" aca="1" ref="AD1094" ca="1">(SUM(INDEX(1089:1089,1,MAX(COLUMN($R:$R),COLUMN()-($H1086*12-1))):AD1091)/($H1086*12)+IF($R1096=0,0,SUM(INDEX(1094:1094,1,MAX(COLUMN($R:$R),COLUMN()-(($H1086-$H1087)*12))):AD1096)/(($H1086)*12)))</f>
        <v>-11172.957989718412</v>
      </c>
      <c r="AE1094" s="80" cm="1">
        <f t="array" aca="1" ref="AE1094" ca="1">(SUM(INDEX(1089:1089,1,MAX(COLUMN($R:$R),COLUMN()-($H1086*12-1))):AE1091)/($H1086*12)+IF($R1096=0,0,SUM(INDEX(1094:1094,1,MAX(COLUMN($R:$R),COLUMN()-(($H1086-$H1087)*12))):AE1096)/(($H1086)*12)))</f>
        <v>-12209.618294628894</v>
      </c>
      <c r="AF1094" s="80" cm="1">
        <f t="array" aca="1" ref="AF1094" ca="1">(SUM(INDEX(1089:1089,1,MAX(COLUMN($R:$R),COLUMN()-($H1086*12-1))):AF1091)/($H1086*12)+IF($R1096=0,0,SUM(INDEX(1094:1094,1,MAX(COLUMN($R:$R),COLUMN()-(($H1086-$H1087)*12))):AF1096)/(($H1086)*12)))</f>
        <v>-13263.849113181926</v>
      </c>
      <c r="AG1094" s="80" cm="1">
        <f t="array" aca="1" ref="AG1094" ca="1">(SUM(INDEX(1089:1089,1,MAX(COLUMN($R:$R),COLUMN()-($H1086*12-1))):AG1091)/($H1086*12)+IF($R1096=0,0,SUM(INDEX(1094:1094,1,MAX(COLUMN($R:$R),COLUMN()-(($H1086-$H1087)*12))):AG1096)/(($H1086)*12)))</f>
        <v>-14335.948250693484</v>
      </c>
      <c r="AH1094" s="80" cm="1">
        <f t="array" aca="1" ref="AH1094" ca="1">(SUM(INDEX(1089:1089,1,MAX(COLUMN($R:$R),COLUMN()-($H1086*12-1))):AH1091)/($H1086*12)+IF($R1096=0,0,SUM(INDEX(1094:1094,1,MAX(COLUMN($R:$R),COLUMN()-(($H1086-$H1087)*12))):AH1096)/(($H1086)*12)))</f>
        <v>-15426.218560027271</v>
      </c>
      <c r="AI1094" s="80" cm="1">
        <f t="array" aca="1" ref="AI1094" ca="1">(SUM(INDEX(1089:1089,1,MAX(COLUMN($R:$R),COLUMN()-($H1086*12-1))):AI1091)/($H1086*12)+IF($R1096=0,0,SUM(INDEX(1094:1094,1,MAX(COLUMN($R:$R),COLUMN()-(($H1086-$H1087)*12))):AI1096)/(($H1086)*12)))</f>
        <v>-16534.96802714638</v>
      </c>
      <c r="AJ1094" s="80" cm="1">
        <f t="array" aca="1" ref="AJ1094" ca="1">(SUM(INDEX(1089:1089,1,MAX(COLUMN($R:$R),COLUMN()-($H1086*12-1))):AJ1091)/($H1086*12)+IF($R1096=0,0,SUM(INDEX(1094:1094,1,MAX(COLUMN($R:$R),COLUMN()-(($H1086-$H1087)*12))):AJ1096)/(($H1086)*12)))</f>
        <v>-17662.509858114961</v>
      </c>
      <c r="AK1094" s="80" cm="1">
        <f t="array" aca="1" ref="AK1094" ca="1">(SUM(INDEX(1089:1089,1,MAX(COLUMN($R:$R),COLUMN()-($H1086*12-1))):AK1091)/($H1086*12)+IF($R1096=0,0,SUM(INDEX(1094:1094,1,MAX(COLUMN($R:$R),COLUMN()-(($H1086-$H1087)*12))):AK1096)/(($H1086)*12)))</f>
        <v>-18809.162567574538</v>
      </c>
      <c r="AL1094" s="80" cm="1">
        <f t="array" aca="1" ref="AL1094" ca="1">(SUM(INDEX(1089:1089,1,MAX(COLUMN($R:$R),COLUMN()-($H1086*12-1))):AL1091)/($H1086*12)+IF($R1096=0,0,SUM(INDEX(1094:1094,1,MAX(COLUMN($R:$R),COLUMN()-(($H1086-$H1087)*12))):AL1096)/(($H1086)*12)))</f>
        <v>-19975.250068719866</v>
      </c>
      <c r="AM1094" s="80" cm="1">
        <f t="array" aca="1" ref="AM1094" ca="1">(SUM(INDEX(1089:1089,1,MAX(COLUMN($R:$R),COLUMN()-($H1086*12-1))):AM1091)/($H1086*12)+IF($R1096=0,0,SUM(INDEX(1094:1094,1,MAX(COLUMN($R:$R),COLUMN()-(($H1086-$H1087)*12))):AM1096)/(($H1086)*12)))</f>
        <v>-21161.101764799867</v>
      </c>
      <c r="AN1094" s="80" cm="1">
        <f t="array" aca="1" ref="AN1094" ca="1">(SUM(INDEX(1089:1089,1,MAX(COLUMN($R:$R),COLUMN()-($H1086*12-1))):AN1091)/($H1086*12)+IF($R1096=0,0,SUM(INDEX(1094:1094,1,MAX(COLUMN($R:$R),COLUMN()-(($H1086-$H1087)*12))):AN1096)/(($H1086)*12)))</f>
        <v>-22367.052642169358</v>
      </c>
      <c r="AO1094" s="80" cm="1">
        <f t="array" aca="1" ref="AO1094" ca="1">(SUM(INDEX(1089:1089,1,MAX(COLUMN($R:$R),COLUMN()-($H1086*12-1))):AO1091)/($H1086*12)+IF($R1096=0,0,SUM(INDEX(1094:1094,1,MAX(COLUMN($R:$R),COLUMN()-(($H1086-$H1087)*12))):AO1096)/(($H1086)*12)))</f>
        <v>-23593.443364917988</v>
      </c>
      <c r="AP1094" s="80" cm="1">
        <f t="array" aca="1" ref="AP1094" ca="1">(SUM(INDEX(1089:1089,1,MAX(COLUMN($R:$R),COLUMN()-($H1086*12-1))):AP1091)/($H1086*12)+IF($R1096=0,0,SUM(INDEX(1094:1094,1,MAX(COLUMN($R:$R),COLUMN()-(($H1086-$H1087)*12))):AP1096)/(($H1086)*12)))</f>
        <v>-24840.620371103039</v>
      </c>
      <c r="AQ1094" s="80" cm="1">
        <f t="array" aca="1" ref="AQ1094" ca="1">(SUM(INDEX(1089:1089,1,MAX(COLUMN($R:$R),COLUMN()-($H1086*12-1))):AQ1091)/($H1086*12)+IF($R1096=0,0,SUM(INDEX(1094:1094,1,MAX(COLUMN($R:$R),COLUMN()-(($H1086-$H1087)*12))):AQ1096)/(($H1086)*12)))</f>
        <v>-26108.93597061326</v>
      </c>
      <c r="AR1094" s="80" cm="1">
        <f t="array" aca="1" ref="AR1094" ca="1">(SUM(INDEX(1089:1089,1,MAX(COLUMN($R:$R),COLUMN()-($H1086*12-1))):AR1091)/($H1086*12)+IF($R1096=0,0,SUM(INDEX(1094:1094,1,MAX(COLUMN($R:$R),COLUMN()-(($H1086-$H1087)*12))):AR1096)/(($H1086)*12)))</f>
        <v>-27398.74844469145</v>
      </c>
      <c r="AS1094" s="80" cm="1">
        <f t="array" aca="1" ref="AS1094" ca="1">(SUM(INDEX(1089:1089,1,MAX(COLUMN($R:$R),COLUMN()-($H1086*12-1))):AS1091)/($H1086*12)+IF($R1096=0,0,SUM(INDEX(1094:1094,1,MAX(COLUMN($R:$R),COLUMN()-(($H1086-$H1087)*12))):AS1096)/(($H1086)*12)))</f>
        <v>-28710.42214714385</v>
      </c>
      <c r="AT1094" s="80" cm="1">
        <f t="array" aca="1" ref="AT1094" ca="1">(SUM(INDEX(1089:1089,1,MAX(COLUMN($R:$R),COLUMN()-($H1086*12-1))):AT1091)/($H1086*12)+IF($R1096=0,0,SUM(INDEX(1094:1094,1,MAX(COLUMN($R:$R),COLUMN()-(($H1086-$H1087)*12))):AT1096)/(($H1086)*12)))</f>
        <v>-30044.327607264931</v>
      </c>
      <c r="AU1094" s="80" cm="1">
        <f t="array" aca="1" ref="AU1094" ca="1">(SUM(INDEX(1089:1089,1,MAX(COLUMN($R:$R),COLUMN()-($H1086*12-1))):AU1091)/($H1086*12)+IF($R1096=0,0,SUM(INDEX(1094:1094,1,MAX(COLUMN($R:$R),COLUMN()-(($H1086-$H1087)*12))):AU1096)/(($H1086)*12)))</f>
        <v>-31400.841634506709</v>
      </c>
      <c r="AV1094" s="80" cm="1">
        <f t="array" aca="1" ref="AV1094" ca="1">(SUM(INDEX(1089:1089,1,MAX(COLUMN($R:$R),COLUMN()-($H1086*12-1))):AV1091)/($H1086*12)+IF($R1096=0,0,SUM(INDEX(1094:1094,1,MAX(COLUMN($R:$R),COLUMN()-(($H1086-$H1087)*12))):AV1096)/(($H1086)*12)))</f>
        <v>-32780.347424922074</v>
      </c>
      <c r="AW1094" s="80" cm="1">
        <f t="array" aca="1" ref="AW1094" ca="1">(SUM(INDEX(1089:1089,1,MAX(COLUMN($R:$R),COLUMN()-($H1086*12-1))):AW1091)/($H1086*12)+IF($R1096=0,0,SUM(INDEX(1094:1094,1,MAX(COLUMN($R:$R),COLUMN()-(($H1086-$H1087)*12))):AW1096)/(($H1086)*12)))</f>
        <v>-34183.234669412283</v>
      </c>
      <c r="AX1094" s="80" cm="1">
        <f t="array" aca="1" ref="AX1094" ca="1">(SUM(INDEX(1089:1089,1,MAX(COLUMN($R:$R),COLUMN()-($H1086*12-1))):AX1091)/($H1086*12)+IF($R1096=0,0,SUM(INDEX(1094:1094,1,MAX(COLUMN($R:$R),COLUMN()-(($H1086-$H1087)*12))):AX1096)/(($H1086)*12)))</f>
        <v>-35609.899663809098</v>
      </c>
      <c r="AY1094" s="80" cm="1">
        <f t="array" aca="1" ref="AY1094" ca="1">(SUM(INDEX(1089:1089,1,MAX(COLUMN($R:$R),COLUMN()-($H1086*12-1))):AY1091)/($H1086*12)+IF($R1096=0,0,SUM(INDEX(1094:1094,1,MAX(COLUMN($R:$R),COLUMN()-(($H1086-$H1087)*12))):AY1096)/(($H1086)*12)))</f>
        <v>-37060.745420822816</v>
      </c>
      <c r="AZ1094" s="80" cm="1">
        <f t="array" aca="1" ref="AZ1094" ca="1">(SUM(INDEX(1089:1089,1,MAX(COLUMN($R:$R),COLUMN()-($H1086*12-1))):AZ1091)/($H1086*12)+IF($R1096=0,0,SUM(INDEX(1094:1094,1,MAX(COLUMN($R:$R),COLUMN()-(($H1086-$H1087)*12))):AZ1096)/(($H1086)*12)))</f>
        <v>-38536.181783887609</v>
      </c>
      <c r="BA1094" s="80" cm="1">
        <f t="array" aca="1" ref="BA1094" ca="1">(SUM(INDEX(1089:1089,1,MAX(COLUMN($R:$R),COLUMN()-($H1086*12-1))):BA1091)/($H1086*12)+IF($R1096=0,0,SUM(INDEX(1094:1094,1,MAX(COLUMN($R:$R),COLUMN()-(($H1086-$H1087)*12))):BA1096)/(($H1086)*12)))</f>
        <v>-40036.625542936548</v>
      </c>
      <c r="BB1094" s="80" cm="1">
        <f t="array" aca="1" ref="BB1094" ca="1">(SUM(INDEX(1089:1089,1,MAX(COLUMN($R:$R),COLUMN()-($H1086*12-1))):BB1091)/($H1086*12)+IF($R1096=0,0,SUM(INDEX(1094:1094,1,MAX(COLUMN($R:$R),COLUMN()-(($H1086-$H1087)*12))):BB1096)/(($H1086)*12)))</f>
        <v>-41562.500552138867</v>
      </c>
      <c r="BC1094" s="80" cm="1">
        <f t="array" aca="1" ref="BC1094" ca="1">(SUM(INDEX(1089:1089,1,MAX(COLUMN($R:$R),COLUMN()-($H1086*12-1))):BC1091)/($H1086*12)+IF($R1096=0,0,SUM(INDEX(1094:1094,1,MAX(COLUMN($R:$R),COLUMN()-(($H1086-$H1087)*12))):BC1096)/(($H1086)*12)))</f>
        <v>-43114.237849632744</v>
      </c>
      <c r="BD1094" s="80" cm="1">
        <f t="array" aca="1" ref="BD1094" ca="1">(SUM(INDEX(1089:1089,1,MAX(COLUMN($R:$R),COLUMN()-($H1086*12-1))):BD1091)/($H1086*12)+IF($R1096=0,0,SUM(INDEX(1094:1094,1,MAX(COLUMN($R:$R),COLUMN()-(($H1086-$H1087)*12))):BD1096)/(($H1086)*12)))</f>
        <v>-44692.275779287535</v>
      </c>
      <c r="BE1094" s="80" cm="1">
        <f t="array" aca="1" ref="BE1094" ca="1">(SUM(INDEX(1089:1089,1,MAX(COLUMN($R:$R),COLUMN()-($H1086*12-1))):BE1091)/($H1086*12)+IF($R1096=0,0,SUM(INDEX(1094:1094,1,MAX(COLUMN($R:$R),COLUMN()-(($H1086-$H1087)*12))):BE1096)/(($H1086)*12)))</f>
        <v>-46297.060114529697</v>
      </c>
      <c r="BF1094" s="80" cm="1">
        <f t="array" aca="1" ref="BF1094" ca="1">(SUM(INDEX(1089:1089,1,MAX(COLUMN($R:$R),COLUMN()-($H1086*12-1))):BF1091)/($H1086*12)+IF($R1096=0,0,SUM(INDEX(1094:1094,1,MAX(COLUMN($R:$R),COLUMN()-(($H1086-$H1087)*12))):BF1096)/(($H1086)*12)))</f>
        <v>-47929.044184267492</v>
      </c>
      <c r="BG1094" s="80" cm="1">
        <f t="array" aca="1" ref="BG1094" ca="1">(SUM(INDEX(1089:1089,1,MAX(COLUMN($R:$R),COLUMN()-($H1086*12-1))):BG1091)/($H1086*12)+IF($R1096=0,0,SUM(INDEX(1094:1094,1,MAX(COLUMN($R:$R),COLUMN()-(($H1086-$H1087)*12))):BG1096)/(($H1086)*12)))</f>
        <v>-49588.689000949991</v>
      </c>
      <c r="BH1094" s="80" cm="1">
        <f t="array" aca="1" ref="BH1094" ca="1">(SUM(INDEX(1089:1089,1,MAX(COLUMN($R:$R),COLUMN()-($H1086*12-1))):BH1091)/($H1086*12)+IF($R1096=0,0,SUM(INDEX(1094:1094,1,MAX(COLUMN($R:$R),COLUMN()-(($H1086-$H1087)*12))):BH1096)/(($H1086)*12)))</f>
        <v>-51276.463390796598</v>
      </c>
      <c r="BI1094" s="80" cm="1">
        <f t="array" aca="1" ref="BI1094" ca="1">(SUM(INDEX(1089:1089,1,MAX(COLUMN($R:$R),COLUMN()-($H1086*12-1))):BI1091)/($H1086*12)+IF($R1096=0,0,SUM(INDEX(1094:1094,1,MAX(COLUMN($R:$R),COLUMN()-(($H1086-$H1087)*12))):BI1096)/(($H1086)*12)))</f>
        <v>-52992.844126233831</v>
      </c>
      <c r="BJ1094" s="80" cm="1">
        <f t="array" aca="1" ref="BJ1094" ca="1">(SUM(INDEX(1089:1089,1,MAX(COLUMN($R:$R),COLUMN()-($H1086*12-1))):BJ1091)/($H1086*12)+IF($R1096=0,0,SUM(INDEX(1094:1094,1,MAX(COLUMN($R:$R),COLUMN()-(($H1086-$H1087)*12))):BJ1096)/(($H1086)*12)))</f>
        <v>-54738.316060576777</v>
      </c>
      <c r="BK1094" s="80" cm="1">
        <f t="array" aca="1" ref="BK1094" ca="1">(SUM(INDEX(1089:1089,1,MAX(COLUMN($R:$R),COLUMN()-($H1086*12-1))):BK1091)/($H1086*12)+IF($R1096=0,0,SUM(INDEX(1094:1094,1,MAX(COLUMN($R:$R),COLUMN()-(($H1086-$H1087)*12))):BK1096)/(($H1086)*12)))</f>
        <v>-56513.372264993333</v>
      </c>
      <c r="BL1094" s="80" cm="1">
        <f t="array" aca="1" ref="BL1094" ca="1">(SUM(INDEX(1089:1089,1,MAX(COLUMN($R:$R),COLUMN()-($H1086*12-1))):BL1091)/($H1086*12)+IF($R1096=0,0,SUM(INDEX(1094:1094,1,MAX(COLUMN($R:$R),COLUMN()-(($H1086-$H1087)*12))):BL1096)/(($H1086)*12)))</f>
        <v>-58318.514167789821</v>
      </c>
      <c r="BM1094" s="80" cm="1">
        <f t="array" aca="1" ref="BM1094" ca="1">(SUM(INDEX(1089:1089,1,MAX(COLUMN($R:$R),COLUMN()-($H1086*12-1))):BM1091)/($H1086*12)+IF($R1096=0,0,SUM(INDEX(1094:1094,1,MAX(COLUMN($R:$R),COLUMN()-(($H1086-$H1087)*12))):BM1096)/(($H1086)*12)))</f>
        <v>-60154.251696057458</v>
      </c>
      <c r="BN1094" s="80" cm="1">
        <f t="array" aca="1" ref="BN1094" ca="1">(SUM(INDEX(1089:1089,1,MAX(COLUMN($R:$R),COLUMN()-($H1086*12-1))):BN1091)/($H1086*12)+IF($R1096=0,0,SUM(INDEX(1094:1094,1,MAX(COLUMN($R:$R),COLUMN()-(($H1086-$H1087)*12))):BN1096)/(($H1086)*12)))</f>
        <v>-62021.103419719439</v>
      </c>
      <c r="BO1094" s="80" cm="1">
        <f t="array" aca="1" ref="BO1094" ca="1">(SUM(INDEX(1089:1089,1,MAX(COLUMN($R:$R),COLUMN()-($H1086*12-1))):BO1091)/($H1086*12)+IF($R1096=0,0,SUM(INDEX(1094:1094,1,MAX(COLUMN($R:$R),COLUMN()-(($H1086-$H1087)*12))):BO1096)/(($H1086)*12)))</f>
        <v>-63919.59669801977</v>
      </c>
      <c r="BP1094" s="80" cm="1">
        <f t="array" aca="1" ref="BP1094" ca="1">(SUM(INDEX(1089:1089,1,MAX(COLUMN($R:$R),COLUMN()-($H1086*12-1))):BP1091)/($H1086*12)+IF($R1096=0,0,SUM(INDEX(1094:1094,1,MAX(COLUMN($R:$R),COLUMN()-(($H1086-$H1087)*12))):BP1096)/(($H1086)*12)))</f>
        <v>-65850.267828494689</v>
      </c>
      <c r="BQ1094" s="80" cm="1">
        <f t="array" aca="1" ref="BQ1094" ca="1">(SUM(INDEX(1089:1089,1,MAX(COLUMN($R:$R),COLUMN()-($H1086*12-1))):BQ1091)/($H1086*12)+IF($R1096=0,0,SUM(INDEX(1094:1094,1,MAX(COLUMN($R:$R),COLUMN()-(($H1086-$H1087)*12))):BQ1096)/(($H1086)*12)))</f>
        <v>-67813.662198469159</v>
      </c>
      <c r="BR1094" s="80" cm="1">
        <f t="array" aca="1" ref="BR1094" ca="1">(SUM(INDEX(1089:1089,1,MAX(COLUMN($R:$R),COLUMN()-($H1086*12-1))):BR1091)/($H1086*12)+IF($R1096=0,0,SUM(INDEX(1094:1094,1,MAX(COLUMN($R:$R),COLUMN()-(($H1086-$H1087)*12))):BR1096)/(($H1086)*12)))</f>
        <v>-69810.334439121187</v>
      </c>
      <c r="BS1094" s="80" cm="1">
        <f t="array" aca="1" ref="BS1094" ca="1">(SUM(INDEX(1089:1089,1,MAX(COLUMN($R:$R),COLUMN()-($H1086*12-1))):BS1091)/($H1086*12)+IF($R1096=0,0,SUM(INDEX(1094:1094,1,MAX(COLUMN($R:$R),COLUMN()-(($H1086-$H1087)*12))):BS1096)/(($H1086)*12)))</f>
        <v>-71840.848582157138</v>
      </c>
      <c r="BT1094" s="80" cm="1">
        <f t="array" aca="1" ref="BT1094" ca="1">(SUM(INDEX(1089:1089,1,MAX(COLUMN($R:$R),COLUMN()-($H1086*12-1))):BT1091)/($H1086*12)+IF($R1096=0,0,SUM(INDEX(1094:1094,1,MAX(COLUMN($R:$R),COLUMN()-(($H1086-$H1087)*12))):BT1096)/(($H1086)*12)))</f>
        <v>-73905.778219142856</v>
      </c>
      <c r="BU1094" s="80" cm="1">
        <f t="array" aca="1" ref="BU1094" ca="1">(SUM(INDEX(1089:1089,1,MAX(COLUMN($R:$R),COLUMN()-($H1086*12-1))):BU1091)/($H1086*12)+IF($R1096=0,0,SUM(INDEX(1094:1094,1,MAX(COLUMN($R:$R),COLUMN()-(($H1086-$H1087)*12))):BU1096)/(($H1086)*12)))</f>
        <v>-76005.706663535108</v>
      </c>
      <c r="BV1094" s="80" cm="1">
        <f t="array" aca="1" ref="BV1094" ca="1">(SUM(INDEX(1089:1089,1,MAX(COLUMN($R:$R),COLUMN()-($H1086*12-1))):BV1091)/($H1086*12)+IF($R1096=0,0,SUM(INDEX(1094:1094,1,MAX(COLUMN($R:$R),COLUMN()-(($H1086-$H1087)*12))):BV1096)/(($H1086)*12)))</f>
        <v>-78141.227115459435</v>
      </c>
      <c r="BW1094" s="80" cm="1">
        <f t="array" aca="1" ref="BW1094" ca="1">(SUM(INDEX(1089:1089,1,MAX(COLUMN($R:$R),COLUMN()-($H1086*12-1))):BW1091)/($H1086*12)+IF($R1096=0,0,SUM(INDEX(1094:1094,1,MAX(COLUMN($R:$R),COLUMN()-(($H1086-$H1087)*12))):BW1096)/(($H1086)*12)))</f>
        <v>-80312.942829280772</v>
      </c>
      <c r="BX1094" s="80" cm="1">
        <f t="array" aca="1" ref="BX1094" ca="1">(SUM(INDEX(1089:1089,1,MAX(COLUMN($R:$R),COLUMN()-($H1086*12-1))):BX1091)/($H1086*12)+IF($R1096=0,0,SUM(INDEX(1094:1094,1,MAX(COLUMN($R:$R),COLUMN()-(($H1086-$H1087)*12))):BX1096)/(($H1086)*12)))</f>
        <v>-82521.467284014361</v>
      </c>
      <c r="BY1094" s="80" cm="1">
        <f t="array" aca="1" ref="BY1094" ca="1">(SUM(INDEX(1089:1089,1,MAX(COLUMN($R:$R),COLUMN()-($H1086*12-1))):BY1091)/($H1086*12)+IF($R1096=0,0,SUM(INDEX(1094:1094,1,MAX(COLUMN($R:$R),COLUMN()-(($H1086-$H1087)*12))):BY1096)/(($H1086)*12)))</f>
        <v>-84767.424356624775</v>
      </c>
      <c r="BZ1094" s="80" cm="1">
        <f t="array" aca="1" ref="BZ1094" ca="1">(SUM(INDEX(1089:1089,1,MAX(COLUMN($R:$R),COLUMN()-($H1086*12-1))):BZ1091)/($H1086*12)+IF($R1096=0,0,SUM(INDEX(1094:1094,1,MAX(COLUMN($R:$R),COLUMN()-(($H1086-$H1087)*12))):BZ1096)/(($H1086)*12)))</f>
        <v>-87051.448498262471</v>
      </c>
      <c r="CA1094" s="80" cm="1">
        <f t="array" aca="1" ref="CA1094" ca="1">(SUM(INDEX(1089:1089,1,MAX(COLUMN($R:$R),COLUMN()-($H1086*12-1))):CA1091)/($H1086*12)+IF($R1096=0,0,SUM(INDEX(1094:1094,1,MAX(COLUMN($R:$R),COLUMN()-(($H1086-$H1087)*12))):CA1096)/(($H1086)*12)))</f>
        <v>-88525.201862639806</v>
      </c>
      <c r="CB1094" s="80" cm="1">
        <f t="array" aca="1" ref="CB1094" ca="1">(SUM(INDEX(1089:1089,1,MAX(COLUMN($R:$R),COLUMN()-($H1086*12-1))):CB1091)/($H1086*12)+IF($R1096=0,0,SUM(INDEX(1094:1094,1,MAX(COLUMN($R:$R),COLUMN()-(($H1086-$H1087)*12))):CB1096)/(($H1086)*12)))</f>
        <v>-90011.239469619351</v>
      </c>
      <c r="CC1094" s="80" cm="1">
        <f t="array" aca="1" ref="CC1094" ca="1">(SUM(INDEX(1089:1089,1,MAX(COLUMN($R:$R),COLUMN()-($H1086*12-1))):CC1091)/($H1086*12)+IF($R1096=0,0,SUM(INDEX(1094:1094,1,MAX(COLUMN($R:$R),COLUMN()-(($H1086-$H1087)*12))):CC1096)/(($H1086)*12)))</f>
        <v>-91507.859448262461</v>
      </c>
      <c r="CD1094" s="80" cm="1">
        <f t="array" aca="1" ref="CD1094" ca="1">(SUM(INDEX(1089:1089,1,MAX(COLUMN($R:$R),COLUMN()-($H1086*12-1))):CD1091)/($H1086*12)+IF($R1096=0,0,SUM(INDEX(1094:1094,1,MAX(COLUMN($R:$R),COLUMN()-(($H1086-$H1087)*12))):CD1096)/(($H1086)*12)))</f>
        <v>-93014.993623403803</v>
      </c>
      <c r="CE1094" s="80" cm="1">
        <f t="array" aca="1" ref="CE1094" ca="1">(SUM(INDEX(1089:1089,1,MAX(COLUMN($R:$R),COLUMN()-($H1086*12-1))):CE1091)/($H1086*12)+IF($R1096=0,0,SUM(INDEX(1094:1094,1,MAX(COLUMN($R:$R),COLUMN()-(($H1086-$H1087)*12))):CE1096)/(($H1086)*12)))</f>
        <v>-94532.568468817568</v>
      </c>
      <c r="CF1094" s="80" cm="1">
        <f t="array" aca="1" ref="CF1094" ca="1">(SUM(INDEX(1089:1089,1,MAX(COLUMN($R:$R),COLUMN()-($H1086*12-1))):CF1091)/($H1086*12)+IF($R1096=0,0,SUM(INDEX(1094:1094,1,MAX(COLUMN($R:$R),COLUMN()-(($H1086-$H1087)*12))):CF1096)/(($H1086)*12)))</f>
        <v>-96060.504945410736</v>
      </c>
      <c r="CG1094" s="80" cm="1">
        <f t="array" aca="1" ref="CG1094" ca="1">(SUM(INDEX(1089:1089,1,MAX(COLUMN($R:$R),COLUMN()-($H1086*12-1))):CG1091)/($H1086*12)+IF($R1096=0,0,SUM(INDEX(1094:1094,1,MAX(COLUMN($R:$R),COLUMN()-(($H1086-$H1087)*12))):CG1096)/(($H1086)*12)))</f>
        <v>-97598.718335468191</v>
      </c>
      <c r="CH1094" s="80" cm="1">
        <f t="array" aca="1" ref="CH1094" ca="1">(SUM(INDEX(1089:1089,1,MAX(COLUMN($R:$R),COLUMN()-($H1086*12-1))):CH1091)/($H1086*12)+IF($R1096=0,0,SUM(INDEX(1094:1094,1,MAX(COLUMN($R:$R),COLUMN()-(($H1086-$H1087)*12))):CH1096)/(($H1086)*12)))</f>
        <v>-99147.118072862999</v>
      </c>
      <c r="CI1094" s="80" cm="1">
        <f t="array" aca="1" ref="CI1094" ca="1">(SUM(INDEX(1089:1089,1,MAX(COLUMN($R:$R),COLUMN()-($H1086*12-1))):CI1091)/($H1086*12)+IF($R1096=0,0,SUM(INDEX(1094:1094,1,MAX(COLUMN($R:$R),COLUMN()-(($H1086-$H1087)*12))):CI1096)/(($H1086)*12)))</f>
        <v>-100705.60756914236</v>
      </c>
      <c r="CJ1094" s="80" cm="1">
        <f t="array" aca="1" ref="CJ1094" ca="1">(SUM(INDEX(1089:1089,1,MAX(COLUMN($R:$R),COLUMN()-($H1086*12-1))):CJ1091)/($H1086*12)+IF($R1096=0,0,SUM(INDEX(1094:1094,1,MAX(COLUMN($R:$R),COLUMN()-(($H1086-$H1087)*12))):CJ1096)/(($H1086)*12)))</f>
        <v>-102274.08403539819</v>
      </c>
      <c r="CK1094" s="80" cm="1">
        <f t="array" aca="1" ref="CK1094" ca="1">(SUM(INDEX(1089:1089,1,MAX(COLUMN($R:$R),COLUMN()-($H1086*12-1))):CK1091)/($H1086*12)+IF($R1096=0,0,SUM(INDEX(1094:1094,1,MAX(COLUMN($R:$R),COLUMN()-(($H1086-$H1087)*12))):CK1096)/(($H1086)*12)))</f>
        <v>-103852.43829982956</v>
      </c>
      <c r="CL1094" s="80" cm="1">
        <f t="array" aca="1" ref="CL1094" ca="1">(SUM(INDEX(1089:1089,1,MAX(COLUMN($R:$R),COLUMN()-($H1086*12-1))):CL1091)/($H1086*12)+IF($R1096=0,0,SUM(INDEX(1094:1094,1,MAX(COLUMN($R:$R),COLUMN()-(($H1086-$H1087)*12))):CL1096)/(($H1086)*12)))</f>
        <v>-105440.554620902</v>
      </c>
      <c r="CN1094" s="80">
        <f>SUMIF($5:$5,CN$2,1092:1092)</f>
        <v>0</v>
      </c>
      <c r="CO1094" s="80" t="e" cm="1">
        <f t="array" aca="1" ref="CO1094" ca="1">(SUM(INDEX(1089:1089,1,MAX(COLUMN($CN:$CN),COLUMN()-($H1086*4-1))):CO1091)/($H1086*4)-IF($CN1096=0,0,SUM(INDEX(1094:1094,1,MAX(COLUMN($CN:$CN),COLUMN()-(($H1086-$H1087)*4))):CO1096)/(($H1086)*4)))</f>
        <v>#N/A</v>
      </c>
      <c r="CP1094" s="80" t="e" cm="1">
        <f t="array" aca="1" ref="CP1094" ca="1">(SUM(INDEX(1089:1089,1,MAX(COLUMN($CN:$CN),COLUMN()-($H1086*4-1))):CP1091)/($H1086*4)-IF($CN1096=0,0,SUM(INDEX(1094:1094,1,MAX(COLUMN($CN:$CN),COLUMN()-(($H1086-$H1087)*4))):CP1096)/(($H1086)*4)))</f>
        <v>#N/A</v>
      </c>
      <c r="CQ1094" s="80" t="e" cm="1">
        <f t="array" aca="1" ref="CQ1094" ca="1">(SUM(INDEX(1089:1089,1,MAX(COLUMN($CN:$CN),COLUMN()-($H1086*4-1))):CQ1091)/($H1086*4)-IF($CN1096=0,0,SUM(INDEX(1094:1094,1,MAX(COLUMN($CN:$CN),COLUMN()-(($H1086-$H1087)*4))):CQ1096)/(($H1086)*4)))</f>
        <v>#N/A</v>
      </c>
      <c r="CR1094" s="80" t="e" cm="1">
        <f t="array" aca="1" ref="CR1094" ca="1">(SUM(INDEX(1089:1089,1,MAX(COLUMN($CN:$CN),COLUMN()-($H1086*4-1))):CR1091)/($H1086*4)-IF($CN1096=0,0,SUM(INDEX(1094:1094,1,MAX(COLUMN($CN:$CN),COLUMN()-(($H1086-$H1087)*4))):CR1096)/(($H1086)*4)))</f>
        <v>#N/A</v>
      </c>
      <c r="CS1094" s="80" t="e" cm="1">
        <f t="array" aca="1" ref="CS1094" ca="1">(SUM(INDEX(1089:1089,1,MAX(COLUMN($CN:$CN),COLUMN()-($H1086*4-1))):CS1091)/($H1086*4)-IF($CN1096=0,0,SUM(INDEX(1094:1094,1,MAX(COLUMN($CN:$CN),COLUMN()-(($H1086-$H1087)*4))):CS1096)/(($H1086)*4)))</f>
        <v>#N/A</v>
      </c>
      <c r="CT1094" s="80" t="e" cm="1">
        <f t="array" aca="1" ref="CT1094" ca="1">(SUM(INDEX(1089:1089,1,MAX(COLUMN($CN:$CN),COLUMN()-($H1086*4-1))):CT1091)/($H1086*4)-IF($CN1096=0,0,SUM(INDEX(1094:1094,1,MAX(COLUMN($CN:$CN),COLUMN()-(($H1086-$H1087)*4))):CT1096)/(($H1086)*4)))</f>
        <v>#N/A</v>
      </c>
      <c r="CU1094" s="80" t="e" cm="1">
        <f t="array" aca="1" ref="CU1094" ca="1">(SUM(INDEX(1089:1089,1,MAX(COLUMN($CN:$CN),COLUMN()-($H1086*4-1))):CU1091)/($H1086*4)-IF($CN1096=0,0,SUM(INDEX(1094:1094,1,MAX(COLUMN($CN:$CN),COLUMN()-(($H1086-$H1087)*4))):CU1096)/(($H1086)*4)))</f>
        <v>#N/A</v>
      </c>
      <c r="CV1094" s="80" t="e" cm="1">
        <f t="array" aca="1" ref="CV1094" ca="1">(SUM(INDEX(1089:1089,1,MAX(COLUMN($CN:$CN),COLUMN()-($H1086*4-1))):CV1091)/($H1086*4)-IF($CN1096=0,0,SUM(INDEX(1094:1094,1,MAX(COLUMN($CN:$CN),COLUMN()-(($H1086-$H1087)*4))):CV1096)/(($H1086)*4)))</f>
        <v>#N/A</v>
      </c>
      <c r="CW1094" s="80" t="e" cm="1">
        <f t="array" aca="1" ref="CW1094" ca="1">(SUM(INDEX(1089:1089,1,MAX(COLUMN($CN:$CN),COLUMN()-($H1086*4-1))):CW1091)/($H1086*4)-IF($CN1096=0,0,SUM(INDEX(1094:1094,1,MAX(COLUMN($CN:$CN),COLUMN()-(($H1086-$H1087)*4))):CW1096)/(($H1086)*4)))</f>
        <v>#N/A</v>
      </c>
      <c r="CX1094" s="80" t="e" cm="1">
        <f t="array" aca="1" ref="CX1094" ca="1">(SUM(INDEX(1089:1089,1,MAX(COLUMN($CN:$CN),COLUMN()-($H1086*4-1))):CX1091)/($H1086*4)-IF($CN1096=0,0,SUM(INDEX(1094:1094,1,MAX(COLUMN($CN:$CN),COLUMN()-(($H1086-$H1087)*4))):CX1096)/(($H1086)*4)))</f>
        <v>#N/A</v>
      </c>
      <c r="CY1094" s="80" t="e" cm="1">
        <f t="array" aca="1" ref="CY1094" ca="1">(SUM(INDEX(1089:1089,1,MAX(COLUMN($CN:$CN),COLUMN()-($H1086*4-1))):CY1091)/($H1086*4)-IF($CN1096=0,0,SUM(INDEX(1094:1094,1,MAX(COLUMN($CN:$CN),COLUMN()-(($H1086-$H1087)*4))):CY1096)/(($H1086)*4)))</f>
        <v>#N/A</v>
      </c>
      <c r="CZ1094" s="80" t="e" cm="1">
        <f t="array" aca="1" ref="CZ1094" ca="1">(SUM(INDEX(1089:1089,1,MAX(COLUMN($CN:$CN),COLUMN()-($H1086*4-1))):CZ1091)/($H1086*4)-IF($CN1096=0,0,SUM(INDEX(1094:1094,1,MAX(COLUMN($CN:$CN),COLUMN()-(($H1086-$H1087)*4))):CZ1096)/(($H1086)*4)))</f>
        <v>#N/A</v>
      </c>
      <c r="DA1094" s="80" t="e" cm="1">
        <f t="array" aca="1" ref="DA1094" ca="1">(SUM(INDEX(1089:1089,1,MAX(COLUMN($CN:$CN),COLUMN()-($H1086*4-1))):DA1091)/($H1086*4)-IF($CN1096=0,0,SUM(INDEX(1094:1094,1,MAX(COLUMN($CN:$CN),COLUMN()-(($H1086-$H1087)*4))):DA1096)/(($H1086)*4)))</f>
        <v>#N/A</v>
      </c>
      <c r="DB1094" s="80" t="e" cm="1">
        <f t="array" aca="1" ref="DB1094" ca="1">(SUM(INDEX(1089:1089,1,MAX(COLUMN($CN:$CN),COLUMN()-($H1086*4-1))):DB1091)/($H1086*4)-IF($CN1096=0,0,SUM(INDEX(1094:1094,1,MAX(COLUMN($CN:$CN),COLUMN()-(($H1086-$H1087)*4))):DB1096)/(($H1086)*4)))</f>
        <v>#N/A</v>
      </c>
      <c r="DC1094" s="80" t="e" cm="1">
        <f t="array" aca="1" ref="DC1094" ca="1">(SUM(INDEX(1089:1089,1,MAX(COLUMN($CN:$CN),COLUMN()-($H1086*4-1))):DC1091)/($H1086*4)-IF($CN1096=0,0,SUM(INDEX(1094:1094,1,MAX(COLUMN($CN:$CN),COLUMN()-(($H1086-$H1087)*4))):DC1096)/(($H1086)*4)))</f>
        <v>#N/A</v>
      </c>
      <c r="DD1094" s="80" t="e" cm="1">
        <f t="array" aca="1" ref="DD1094" ca="1">(SUM(INDEX(1089:1089,1,MAX(COLUMN($CN:$CN),COLUMN()-($H1086*4-1))):DD1091)/($H1086*4)-IF($CN1096=0,0,SUM(INDEX(1094:1094,1,MAX(COLUMN($CN:$CN),COLUMN()-(($H1086-$H1087)*4))):DD1096)/(($H1086)*4)))</f>
        <v>#N/A</v>
      </c>
      <c r="DE1094" s="80" t="e" cm="1">
        <f t="array" aca="1" ref="DE1094" ca="1">(SUM(INDEX(1089:1089,1,MAX(COLUMN($CN:$CN),COLUMN()-($H1086*4-1))):DE1091)/($H1086*4)-IF($CN1096=0,0,SUM(INDEX(1094:1094,1,MAX(COLUMN($CN:$CN),COLUMN()-(($H1086-$H1087)*4))):DE1096)/(($H1086)*4)))</f>
        <v>#N/A</v>
      </c>
      <c r="DF1094" s="80" t="e" cm="1">
        <f t="array" aca="1" ref="DF1094" ca="1">(SUM(INDEX(1089:1089,1,MAX(COLUMN($CN:$CN),COLUMN()-($H1086*4-1))):DF1091)/($H1086*4)-IF($CN1096=0,0,SUM(INDEX(1094:1094,1,MAX(COLUMN($CN:$CN),COLUMN()-(($H1086-$H1087)*4))):DF1096)/(($H1086)*4)))</f>
        <v>#N/A</v>
      </c>
      <c r="DG1094" s="80" t="e" cm="1">
        <f t="array" aca="1" ref="DG1094" ca="1">(SUM(INDEX(1089:1089,1,MAX(COLUMN($CN:$CN),COLUMN()-($H1086*4-1))):DG1091)/($H1086*4)-IF($CN1096=0,0,SUM(INDEX(1094:1094,1,MAX(COLUMN($CN:$CN),COLUMN()-(($H1086-$H1087)*4))):DG1096)/(($H1086)*4)))</f>
        <v>#N/A</v>
      </c>
      <c r="DH1094" s="80" t="e" cm="1">
        <f t="array" aca="1" ref="DH1094" ca="1">(SUM(INDEX(1089:1089,1,MAX(COLUMN($CN:$CN),COLUMN()-($H1086*4-1))):DH1091)/($H1086*4)-IF($CN1096=0,0,SUM(INDEX(1094:1094,1,MAX(COLUMN($CN:$CN),COLUMN()-(($H1086-$H1087)*4))):DH1096)/(($H1086)*4)))</f>
        <v>#N/A</v>
      </c>
      <c r="DI1094" s="80" t="e" cm="1">
        <f t="array" aca="1" ref="DI1094" ca="1">(SUM(INDEX(1089:1089,1,MAX(COLUMN($CN:$CN),COLUMN()-($H1086*4-1))):DI1091)/($H1086*4)-IF($CN1096=0,0,SUM(INDEX(1094:1094,1,MAX(COLUMN($CN:$CN),COLUMN()-(($H1086-$H1087)*4))):DI1096)/(($H1086)*4)))</f>
        <v>#N/A</v>
      </c>
      <c r="DJ1094" s="80" t="e" cm="1">
        <f t="array" aca="1" ref="DJ1094" ca="1">(SUM(INDEX(1089:1089,1,MAX(COLUMN($CN:$CN),COLUMN()-($H1086*4-1))):DJ1091)/($H1086*4)-IF($CN1096=0,0,SUM(INDEX(1094:1094,1,MAX(COLUMN($CN:$CN),COLUMN()-(($H1086-$H1087)*4))):DJ1096)/(($H1086)*4)))</f>
        <v>#N/A</v>
      </c>
      <c r="DK1094" s="80" t="e" cm="1">
        <f t="array" aca="1" ref="DK1094" ca="1">(SUM(INDEX(1089:1089,1,MAX(COLUMN($CN:$CN),COLUMN()-($H1086*4-1))):DK1091)/($H1086*4)-IF($CN1096=0,0,SUM(INDEX(1094:1094,1,MAX(COLUMN($CN:$CN),COLUMN()-(($H1086-$H1087)*4))):DK1096)/(($H1086)*4)))</f>
        <v>#N/A</v>
      </c>
      <c r="DL1094" s="80" t="e" cm="1">
        <f t="array" aca="1" ref="DL1094" ca="1">(SUM(INDEX(1089:1089,1,MAX(COLUMN($CN:$CN),COLUMN()-($H1086*4-1))):DL1091)/($H1086*4)-IF($CN1096=0,0,SUM(INDEX(1094:1094,1,MAX(COLUMN($CN:$CN),COLUMN()-(($H1086-$H1087)*4))):DL1096)/(($H1086)*4)))</f>
        <v>#N/A</v>
      </c>
    </row>
    <row r="1095" spans="2:116" x14ac:dyDescent="0.35">
      <c r="B1095" s="8" t="str">
        <f t="shared" ref="B1095:B1099" si="1269">E1095</f>
        <v>1095 FAINT-S</v>
      </c>
      <c r="D1095" t="s">
        <v>766</v>
      </c>
      <c r="E1095" s="8" t="str">
        <f t="shared" si="1255"/>
        <v>1095 FAINT-S</v>
      </c>
      <c r="G1095" s="158"/>
      <c r="J1095" s="62"/>
      <c r="K1095" s="53"/>
      <c r="L1095" s="53"/>
      <c r="M1095" s="53"/>
      <c r="N1095" s="53"/>
      <c r="O1095" s="53"/>
      <c r="P1095" s="53"/>
      <c r="R1095" s="82"/>
      <c r="S1095" s="153"/>
      <c r="T1095" s="153"/>
      <c r="U1095" s="153"/>
      <c r="V1095" s="153"/>
      <c r="W1095" s="153"/>
      <c r="X1095" s="153"/>
      <c r="Y1095" s="153"/>
      <c r="Z1095" s="153"/>
      <c r="AA1095" s="153"/>
      <c r="AB1095" s="153"/>
      <c r="AC1095" s="153"/>
      <c r="AD1095" s="153"/>
      <c r="AE1095" s="153"/>
      <c r="AF1095" s="153"/>
      <c r="AG1095" s="153"/>
      <c r="AH1095" s="153"/>
      <c r="AI1095" s="153"/>
      <c r="AJ1095" s="153"/>
      <c r="AK1095" s="153"/>
      <c r="AL1095" s="153"/>
      <c r="AM1095" s="153"/>
      <c r="AN1095" s="153"/>
      <c r="AO1095" s="153"/>
      <c r="AP1095" s="153"/>
      <c r="AQ1095" s="153"/>
      <c r="AR1095" s="153"/>
      <c r="AS1095" s="153"/>
      <c r="AT1095" s="153"/>
      <c r="AU1095" s="153"/>
      <c r="AV1095" s="153"/>
      <c r="AW1095" s="153"/>
      <c r="AX1095" s="153"/>
      <c r="AY1095" s="153"/>
      <c r="AZ1095" s="153"/>
      <c r="BA1095" s="153"/>
      <c r="BB1095" s="153"/>
      <c r="BC1095" s="153"/>
      <c r="BD1095" s="153"/>
      <c r="BE1095" s="153"/>
      <c r="BF1095" s="153"/>
      <c r="BG1095" s="153"/>
      <c r="BH1095" s="153"/>
      <c r="BI1095" s="153"/>
      <c r="BJ1095" s="153"/>
      <c r="BK1095" s="153"/>
      <c r="BL1095" s="153"/>
      <c r="BM1095" s="153"/>
      <c r="BN1095" s="153"/>
      <c r="BO1095" s="153"/>
      <c r="BP1095" s="153"/>
      <c r="BQ1095" s="153"/>
      <c r="BR1095" s="153"/>
      <c r="BS1095" s="153"/>
      <c r="BT1095" s="153"/>
      <c r="BU1095" s="153"/>
      <c r="BV1095" s="153"/>
      <c r="BW1095" s="153"/>
      <c r="BX1095" s="153"/>
      <c r="BY1095" s="153"/>
      <c r="BZ1095" s="153"/>
      <c r="CA1095" s="153"/>
      <c r="CB1095" s="153"/>
      <c r="CC1095" s="153"/>
      <c r="CD1095" s="153"/>
      <c r="CE1095" s="153"/>
      <c r="CF1095" s="153"/>
      <c r="CG1095" s="153"/>
      <c r="CH1095" s="153"/>
      <c r="CI1095" s="153"/>
      <c r="CJ1095" s="153"/>
      <c r="CK1095" s="153"/>
      <c r="CL1095" s="153"/>
      <c r="CN1095" s="62"/>
      <c r="CO1095" s="153"/>
      <c r="CP1095" s="153"/>
      <c r="CQ1095" s="153"/>
      <c r="CR1095" s="153"/>
      <c r="CS1095" s="153"/>
      <c r="CT1095" s="153"/>
      <c r="CU1095" s="153"/>
      <c r="CV1095" s="153"/>
      <c r="CW1095" s="153"/>
      <c r="CX1095" s="153"/>
      <c r="CY1095" s="153"/>
      <c r="CZ1095" s="153"/>
      <c r="DA1095" s="153"/>
      <c r="DB1095" s="153"/>
      <c r="DC1095" s="153"/>
      <c r="DD1095" s="153"/>
      <c r="DE1095" s="153"/>
      <c r="DF1095" s="153"/>
      <c r="DG1095" s="153"/>
      <c r="DH1095" s="153"/>
      <c r="DI1095" s="153"/>
      <c r="DJ1095" s="153"/>
      <c r="DK1095" s="153"/>
      <c r="DL1095" s="153"/>
    </row>
    <row r="1096" spans="2:116" x14ac:dyDescent="0.35">
      <c r="B1096" s="8" t="str">
        <f t="shared" si="1269"/>
        <v>1096 FAINT-S</v>
      </c>
      <c r="D1096" t="s">
        <v>766</v>
      </c>
      <c r="E1096" s="8" t="str">
        <f t="shared" si="1255"/>
        <v>1096 FAINT-S</v>
      </c>
      <c r="G1096" s="158" t="s">
        <v>280</v>
      </c>
      <c r="J1096" s="74">
        <v>100</v>
      </c>
      <c r="K1096" s="53"/>
      <c r="L1096" s="53"/>
      <c r="M1096" s="53"/>
      <c r="N1096" s="53"/>
      <c r="O1096" s="53"/>
      <c r="P1096" s="53"/>
      <c r="R1096" s="24">
        <f>-$J1096</f>
        <v>-100</v>
      </c>
      <c r="S1096" s="153"/>
      <c r="T1096" s="153"/>
      <c r="U1096" s="153"/>
      <c r="V1096" s="153"/>
      <c r="W1096" s="153"/>
      <c r="X1096" s="153"/>
      <c r="Y1096" s="153"/>
      <c r="Z1096" s="153"/>
      <c r="AA1096" s="153"/>
      <c r="AB1096" s="153"/>
      <c r="AC1096" s="153"/>
      <c r="AD1096" s="153"/>
      <c r="AE1096" s="153"/>
      <c r="AF1096" s="153"/>
      <c r="AG1096" s="153"/>
      <c r="AH1096" s="153"/>
      <c r="AI1096" s="153"/>
      <c r="AJ1096" s="153"/>
      <c r="AK1096" s="153"/>
      <c r="AL1096" s="153"/>
      <c r="AM1096" s="153"/>
      <c r="AN1096" s="153"/>
      <c r="AO1096" s="153"/>
      <c r="AP1096" s="153"/>
      <c r="AQ1096" s="153"/>
      <c r="AR1096" s="153"/>
      <c r="AS1096" s="153"/>
      <c r="AT1096" s="153"/>
      <c r="AU1096" s="153"/>
      <c r="AV1096" s="153"/>
      <c r="AW1096" s="153"/>
      <c r="AX1096" s="153"/>
      <c r="AY1096" s="153"/>
      <c r="AZ1096" s="153"/>
      <c r="BA1096" s="153"/>
      <c r="BB1096" s="153"/>
      <c r="BC1096" s="153"/>
      <c r="BD1096" s="153"/>
      <c r="BE1096" s="153"/>
      <c r="BF1096" s="153"/>
      <c r="BG1096" s="153"/>
      <c r="BH1096" s="153"/>
      <c r="BI1096" s="153"/>
      <c r="BJ1096" s="153"/>
      <c r="BK1096" s="153"/>
      <c r="BL1096" s="153"/>
      <c r="BM1096" s="153"/>
      <c r="BN1096" s="153"/>
      <c r="BO1096" s="153"/>
      <c r="BP1096" s="153"/>
      <c r="BQ1096" s="153"/>
      <c r="BR1096" s="153"/>
      <c r="BS1096" s="153"/>
      <c r="BT1096" s="153"/>
      <c r="BU1096" s="153"/>
      <c r="BV1096" s="153"/>
      <c r="BW1096" s="153"/>
      <c r="BX1096" s="153"/>
      <c r="BY1096" s="153"/>
      <c r="BZ1096" s="153"/>
      <c r="CA1096" s="153"/>
      <c r="CB1096" s="153"/>
      <c r="CC1096" s="153"/>
      <c r="CD1096" s="153"/>
      <c r="CE1096" s="153"/>
      <c r="CF1096" s="153"/>
      <c r="CG1096" s="153"/>
      <c r="CH1096" s="153"/>
      <c r="CI1096" s="153"/>
      <c r="CJ1096" s="153"/>
      <c r="CK1096" s="153"/>
      <c r="CL1096" s="153"/>
      <c r="CN1096" s="74">
        <f>J1096</f>
        <v>100</v>
      </c>
      <c r="CO1096" s="153"/>
      <c r="CP1096" s="153"/>
      <c r="CQ1096" s="153"/>
      <c r="CR1096" s="153"/>
      <c r="CS1096" s="153"/>
      <c r="CT1096" s="153"/>
      <c r="CU1096" s="153"/>
      <c r="CV1096" s="153"/>
      <c r="CW1096" s="153"/>
      <c r="CX1096" s="153"/>
      <c r="CY1096" s="153"/>
      <c r="CZ1096" s="153"/>
      <c r="DA1096" s="153"/>
      <c r="DB1096" s="153"/>
      <c r="DC1096" s="153"/>
      <c r="DD1096" s="153"/>
      <c r="DE1096" s="153"/>
      <c r="DF1096" s="153"/>
      <c r="DG1096" s="153"/>
      <c r="DH1096" s="153"/>
      <c r="DI1096" s="153"/>
      <c r="DJ1096" s="153"/>
      <c r="DK1096" s="153"/>
      <c r="DL1096" s="153"/>
    </row>
    <row r="1097" spans="2:116" x14ac:dyDescent="0.35">
      <c r="B1097" s="8" t="str">
        <f t="shared" si="1269"/>
        <v>1097 FAINT-S</v>
      </c>
      <c r="D1097" t="s">
        <v>766</v>
      </c>
      <c r="E1097" s="8" t="str">
        <f t="shared" si="1255"/>
        <v>1097 FAINT-S</v>
      </c>
      <c r="G1097" s="125"/>
      <c r="S1097" s="72"/>
      <c r="T1097" s="72"/>
      <c r="U1097" s="72"/>
      <c r="V1097" s="72"/>
      <c r="W1097" s="72"/>
      <c r="X1097" s="72"/>
      <c r="Y1097" s="72"/>
      <c r="Z1097" s="72"/>
      <c r="AA1097" s="72"/>
      <c r="AB1097" s="72"/>
      <c r="AC1097" s="72"/>
      <c r="AD1097" s="72"/>
      <c r="AE1097" s="72"/>
      <c r="AF1097" s="72"/>
      <c r="AG1097" s="72"/>
      <c r="AH1097" s="72"/>
      <c r="AI1097" s="72"/>
      <c r="AJ1097" s="72"/>
      <c r="AK1097" s="72"/>
      <c r="AL1097" s="72"/>
      <c r="AM1097" s="72"/>
      <c r="AN1097" s="72"/>
      <c r="AO1097" s="72"/>
      <c r="AP1097" s="72"/>
      <c r="AQ1097" s="72"/>
      <c r="AR1097" s="72"/>
      <c r="AS1097" s="72"/>
      <c r="AT1097" s="72"/>
      <c r="AU1097" s="72"/>
      <c r="AV1097" s="72"/>
      <c r="AW1097" s="72"/>
      <c r="AX1097" s="72"/>
      <c r="AY1097" s="72"/>
      <c r="AZ1097" s="72"/>
      <c r="BA1097" s="72"/>
      <c r="BB1097" s="72"/>
      <c r="BC1097" s="72"/>
      <c r="BD1097" s="72"/>
      <c r="BE1097" s="72"/>
      <c r="BF1097" s="72"/>
      <c r="BG1097" s="72"/>
      <c r="BH1097" s="72"/>
      <c r="BI1097" s="72"/>
      <c r="BJ1097" s="72"/>
      <c r="BK1097" s="72"/>
      <c r="BL1097" s="72"/>
      <c r="BM1097" s="72"/>
      <c r="BN1097" s="72"/>
      <c r="BO1097" s="72"/>
      <c r="BP1097" s="72"/>
      <c r="BQ1097" s="72"/>
      <c r="BR1097" s="72"/>
      <c r="BS1097" s="72"/>
      <c r="BT1097" s="72"/>
      <c r="BU1097" s="72"/>
      <c r="BV1097" s="72"/>
      <c r="BW1097" s="72"/>
      <c r="BX1097" s="72"/>
      <c r="BY1097" s="72"/>
      <c r="BZ1097" s="72"/>
      <c r="CA1097" s="72"/>
      <c r="CB1097" s="72"/>
      <c r="CC1097" s="72"/>
      <c r="CD1097" s="72"/>
      <c r="CE1097" s="72"/>
      <c r="CF1097" s="72"/>
      <c r="CG1097" s="72"/>
      <c r="CH1097" s="72"/>
      <c r="CI1097" s="72"/>
      <c r="CJ1097" s="72"/>
      <c r="CK1097" s="72"/>
      <c r="CL1097" s="72"/>
      <c r="CO1097" s="72"/>
      <c r="CP1097" s="72"/>
      <c r="CQ1097" s="72"/>
      <c r="CR1097" s="72"/>
      <c r="CS1097" s="72"/>
      <c r="CT1097" s="72"/>
      <c r="CU1097" s="72"/>
      <c r="CV1097" s="72"/>
      <c r="CW1097" s="72"/>
      <c r="CX1097" s="72"/>
      <c r="CY1097" s="72"/>
      <c r="CZ1097" s="72"/>
      <c r="DA1097" s="72"/>
      <c r="DB1097" s="72"/>
      <c r="DC1097" s="72"/>
      <c r="DD1097" s="72"/>
      <c r="DE1097" s="72"/>
      <c r="DF1097" s="72"/>
      <c r="DG1097" s="72"/>
      <c r="DH1097" s="72"/>
      <c r="DI1097" s="72"/>
      <c r="DJ1097" s="72"/>
      <c r="DK1097" s="72"/>
      <c r="DL1097" s="72"/>
    </row>
    <row r="1098" spans="2:116" x14ac:dyDescent="0.35">
      <c r="B1098" s="8" t="str">
        <f t="shared" si="1269"/>
        <v>1098 FAINT-S</v>
      </c>
      <c r="D1098" t="s">
        <v>766</v>
      </c>
      <c r="E1098" s="8" t="str">
        <f t="shared" si="1255"/>
        <v>1098 FAINT-S</v>
      </c>
      <c r="G1098" s="95" t="s">
        <v>205</v>
      </c>
      <c r="H1098" s="12"/>
      <c r="S1098" s="72"/>
      <c r="T1098" s="72"/>
      <c r="U1098" s="72"/>
      <c r="V1098" s="72"/>
      <c r="W1098" s="72"/>
      <c r="X1098" s="72"/>
      <c r="Y1098" s="72"/>
      <c r="Z1098" s="72"/>
      <c r="AA1098" s="72"/>
      <c r="AB1098" s="72"/>
      <c r="AC1098" s="72"/>
      <c r="AD1098" s="72"/>
      <c r="AE1098" s="72"/>
      <c r="AF1098" s="72"/>
      <c r="AG1098" s="72"/>
      <c r="AH1098" s="72"/>
      <c r="AI1098" s="72"/>
      <c r="AJ1098" s="72"/>
      <c r="AK1098" s="72"/>
      <c r="AL1098" s="72"/>
      <c r="AM1098" s="72"/>
      <c r="AN1098" s="72"/>
      <c r="AO1098" s="72"/>
      <c r="AP1098" s="72"/>
      <c r="AQ1098" s="72"/>
      <c r="AR1098" s="72"/>
      <c r="AS1098" s="72"/>
      <c r="AT1098" s="72"/>
      <c r="AU1098" s="72"/>
      <c r="AV1098" s="72"/>
      <c r="AW1098" s="72"/>
      <c r="AX1098" s="72"/>
      <c r="AY1098" s="72"/>
      <c r="AZ1098" s="72"/>
      <c r="BA1098" s="72"/>
      <c r="BB1098" s="72"/>
      <c r="BC1098" s="72"/>
      <c r="BD1098" s="72"/>
      <c r="BE1098" s="72"/>
      <c r="BF1098" s="72"/>
      <c r="BG1098" s="72"/>
      <c r="BH1098" s="72"/>
      <c r="BI1098" s="72"/>
      <c r="BJ1098" s="72"/>
      <c r="BK1098" s="72"/>
      <c r="BL1098" s="72"/>
      <c r="BM1098" s="72"/>
      <c r="BN1098" s="72"/>
      <c r="BO1098" s="72"/>
      <c r="BP1098" s="72"/>
      <c r="BQ1098" s="72"/>
      <c r="BR1098" s="72"/>
      <c r="BS1098" s="72"/>
      <c r="BT1098" s="72"/>
      <c r="BU1098" s="72"/>
      <c r="BV1098" s="72"/>
      <c r="BW1098" s="72"/>
      <c r="BX1098" s="72"/>
      <c r="BY1098" s="72"/>
      <c r="BZ1098" s="72"/>
      <c r="CA1098" s="72"/>
      <c r="CB1098" s="72"/>
      <c r="CC1098" s="72"/>
      <c r="CD1098" s="72"/>
      <c r="CE1098" s="72"/>
      <c r="CF1098" s="72"/>
      <c r="CG1098" s="72"/>
      <c r="CH1098" s="72"/>
      <c r="CI1098" s="72"/>
      <c r="CJ1098" s="72"/>
      <c r="CK1098" s="72"/>
      <c r="CL1098" s="72"/>
      <c r="CO1098" s="72"/>
      <c r="CP1098" s="72"/>
      <c r="CQ1098" s="72"/>
      <c r="CR1098" s="72"/>
      <c r="CS1098" s="72"/>
      <c r="CT1098" s="72"/>
      <c r="CU1098" s="72"/>
      <c r="CV1098" s="72"/>
      <c r="CW1098" s="72"/>
      <c r="CX1098" s="72"/>
      <c r="CY1098" s="72"/>
      <c r="CZ1098" s="72"/>
      <c r="DA1098" s="72"/>
      <c r="DB1098" s="72"/>
      <c r="DC1098" s="72"/>
      <c r="DD1098" s="72"/>
      <c r="DE1098" s="72"/>
      <c r="DF1098" s="72"/>
      <c r="DG1098" s="72"/>
      <c r="DH1098" s="72"/>
      <c r="DI1098" s="72"/>
      <c r="DJ1098" s="72"/>
      <c r="DK1098" s="72"/>
      <c r="DL1098" s="72"/>
    </row>
    <row r="1099" spans="2:116" x14ac:dyDescent="0.35">
      <c r="B1099" s="8" t="str">
        <f t="shared" si="1269"/>
        <v>1099 FAINT-S</v>
      </c>
      <c r="C1099" t="s">
        <v>240</v>
      </c>
      <c r="D1099" t="s">
        <v>766</v>
      </c>
      <c r="E1099" s="8" t="str">
        <f t="shared" si="1255"/>
        <v>1099 FAINT-S</v>
      </c>
      <c r="G1099" s="158" t="str">
        <f>"Gross intangibles - "&amp;SUBSTITUTE(G1084,":","")</f>
        <v>Gross intangibles - Volume driven secondary intangible assets</v>
      </c>
      <c r="J1099" s="80">
        <f>J1096</f>
        <v>100</v>
      </c>
      <c r="K1099" s="24">
        <f>SUMIF($4:$4,K$2,1097:1097)</f>
        <v>0</v>
      </c>
      <c r="L1099" s="24">
        <f>SUMIF($4:$4,L$2,1097:1097)</f>
        <v>0</v>
      </c>
      <c r="M1099" s="24">
        <f>SUMIF($4:$4,M$2,1097:1097)</f>
        <v>0</v>
      </c>
      <c r="N1099" s="24">
        <f>SUMIF($4:$4,N$2,1097:1097)</f>
        <v>0</v>
      </c>
      <c r="O1099" s="24">
        <f>SUMIF($4:$4,O$2,1097:1097)</f>
        <v>0</v>
      </c>
      <c r="P1099" s="24">
        <f>SUMIF($4:$4,P$2,1097:1097)</f>
        <v>0</v>
      </c>
      <c r="R1099" s="24">
        <f>$J1099</f>
        <v>100</v>
      </c>
      <c r="S1099" s="80">
        <f t="shared" ref="S1099:AX1099" ca="1" si="1270">-S1091+R1099</f>
        <v>50100</v>
      </c>
      <c r="T1099" s="80">
        <f t="shared" ca="1" si="1270"/>
        <v>100100</v>
      </c>
      <c r="U1099" s="80">
        <f t="shared" ca="1" si="1270"/>
        <v>150100</v>
      </c>
      <c r="V1099" s="80">
        <f t="shared" ca="1" si="1270"/>
        <v>200100</v>
      </c>
      <c r="W1099" s="80">
        <f t="shared" ca="1" si="1270"/>
        <v>250100</v>
      </c>
      <c r="X1099" s="80">
        <f t="shared" ca="1" si="1270"/>
        <v>300100</v>
      </c>
      <c r="Y1099" s="80">
        <f t="shared" ca="1" si="1270"/>
        <v>350100</v>
      </c>
      <c r="Z1099" s="80">
        <f t="shared" ca="1" si="1270"/>
        <v>400100</v>
      </c>
      <c r="AA1099" s="80">
        <f t="shared" ca="1" si="1270"/>
        <v>450100</v>
      </c>
      <c r="AB1099" s="80">
        <f t="shared" ca="1" si="1270"/>
        <v>500100</v>
      </c>
      <c r="AC1099" s="80">
        <f t="shared" ca="1" si="1270"/>
        <v>550100</v>
      </c>
      <c r="AD1099" s="80">
        <f t="shared" ca="1" si="1270"/>
        <v>600100</v>
      </c>
      <c r="AE1099" s="80">
        <f t="shared" ca="1" si="1270"/>
        <v>650100</v>
      </c>
      <c r="AF1099" s="80">
        <f t="shared" ca="1" si="1270"/>
        <v>700100</v>
      </c>
      <c r="AG1099" s="80">
        <f t="shared" ca="1" si="1270"/>
        <v>750100</v>
      </c>
      <c r="AH1099" s="80">
        <f t="shared" ca="1" si="1270"/>
        <v>800100</v>
      </c>
      <c r="AI1099" s="80">
        <f t="shared" ca="1" si="1270"/>
        <v>850100</v>
      </c>
      <c r="AJ1099" s="80">
        <f t="shared" ca="1" si="1270"/>
        <v>900100</v>
      </c>
      <c r="AK1099" s="80">
        <f t="shared" ca="1" si="1270"/>
        <v>950100</v>
      </c>
      <c r="AL1099" s="80">
        <f t="shared" ca="1" si="1270"/>
        <v>1000100</v>
      </c>
      <c r="AM1099" s="80">
        <f t="shared" ca="1" si="1270"/>
        <v>1050100</v>
      </c>
      <c r="AN1099" s="80">
        <f t="shared" ca="1" si="1270"/>
        <v>1100100</v>
      </c>
      <c r="AO1099" s="80">
        <f t="shared" ca="1" si="1270"/>
        <v>1150100</v>
      </c>
      <c r="AP1099" s="80">
        <f t="shared" ca="1" si="1270"/>
        <v>1200100</v>
      </c>
      <c r="AQ1099" s="80">
        <f t="shared" ca="1" si="1270"/>
        <v>1250100</v>
      </c>
      <c r="AR1099" s="80">
        <f t="shared" ca="1" si="1270"/>
        <v>1300100</v>
      </c>
      <c r="AS1099" s="80">
        <f t="shared" ca="1" si="1270"/>
        <v>1350100</v>
      </c>
      <c r="AT1099" s="80">
        <f t="shared" ca="1" si="1270"/>
        <v>1400100</v>
      </c>
      <c r="AU1099" s="80">
        <f t="shared" ca="1" si="1270"/>
        <v>1450100</v>
      </c>
      <c r="AV1099" s="80">
        <f t="shared" ca="1" si="1270"/>
        <v>1500100</v>
      </c>
      <c r="AW1099" s="80">
        <f t="shared" ca="1" si="1270"/>
        <v>1550100</v>
      </c>
      <c r="AX1099" s="80">
        <f t="shared" ca="1" si="1270"/>
        <v>1600100</v>
      </c>
      <c r="AY1099" s="80">
        <f t="shared" ref="AY1099:CD1099" ca="1" si="1271">-AY1091+AX1099</f>
        <v>1650100</v>
      </c>
      <c r="AZ1099" s="80">
        <f t="shared" ca="1" si="1271"/>
        <v>1700100</v>
      </c>
      <c r="BA1099" s="80">
        <f t="shared" ca="1" si="1271"/>
        <v>1750100</v>
      </c>
      <c r="BB1099" s="80">
        <f t="shared" ca="1" si="1271"/>
        <v>1800100</v>
      </c>
      <c r="BC1099" s="80">
        <f t="shared" ca="1" si="1271"/>
        <v>1850100</v>
      </c>
      <c r="BD1099" s="80">
        <f t="shared" ca="1" si="1271"/>
        <v>1900100</v>
      </c>
      <c r="BE1099" s="80">
        <f t="shared" ca="1" si="1271"/>
        <v>1950100</v>
      </c>
      <c r="BF1099" s="80">
        <f t="shared" ca="1" si="1271"/>
        <v>2000100</v>
      </c>
      <c r="BG1099" s="80">
        <f t="shared" ca="1" si="1271"/>
        <v>2050100</v>
      </c>
      <c r="BH1099" s="80">
        <f t="shared" ca="1" si="1271"/>
        <v>2100100</v>
      </c>
      <c r="BI1099" s="80">
        <f t="shared" ca="1" si="1271"/>
        <v>2150100</v>
      </c>
      <c r="BJ1099" s="80">
        <f t="shared" ca="1" si="1271"/>
        <v>2200100</v>
      </c>
      <c r="BK1099" s="80">
        <f t="shared" ca="1" si="1271"/>
        <v>2250100</v>
      </c>
      <c r="BL1099" s="80">
        <f t="shared" ca="1" si="1271"/>
        <v>2300100</v>
      </c>
      <c r="BM1099" s="80">
        <f t="shared" ca="1" si="1271"/>
        <v>2350100</v>
      </c>
      <c r="BN1099" s="80">
        <f t="shared" ca="1" si="1271"/>
        <v>2400100</v>
      </c>
      <c r="BO1099" s="80">
        <f t="shared" ca="1" si="1271"/>
        <v>2450100</v>
      </c>
      <c r="BP1099" s="80">
        <f t="shared" ca="1" si="1271"/>
        <v>2500100</v>
      </c>
      <c r="BQ1099" s="80">
        <f t="shared" ca="1" si="1271"/>
        <v>2550100</v>
      </c>
      <c r="BR1099" s="80">
        <f t="shared" ca="1" si="1271"/>
        <v>2600100</v>
      </c>
      <c r="BS1099" s="80">
        <f t="shared" ca="1" si="1271"/>
        <v>2650100</v>
      </c>
      <c r="BT1099" s="80">
        <f t="shared" ca="1" si="1271"/>
        <v>2700100</v>
      </c>
      <c r="BU1099" s="80">
        <f t="shared" ca="1" si="1271"/>
        <v>2750100</v>
      </c>
      <c r="BV1099" s="80">
        <f t="shared" ca="1" si="1271"/>
        <v>2800100</v>
      </c>
      <c r="BW1099" s="80">
        <f t="shared" ca="1" si="1271"/>
        <v>2850100</v>
      </c>
      <c r="BX1099" s="80">
        <f t="shared" ca="1" si="1271"/>
        <v>2900100</v>
      </c>
      <c r="BY1099" s="80">
        <f t="shared" ca="1" si="1271"/>
        <v>2950100</v>
      </c>
      <c r="BZ1099" s="80">
        <f t="shared" ca="1" si="1271"/>
        <v>3000100</v>
      </c>
      <c r="CA1099" s="80">
        <f t="shared" ca="1" si="1271"/>
        <v>3050100</v>
      </c>
      <c r="CB1099" s="80">
        <f t="shared" ca="1" si="1271"/>
        <v>3100100</v>
      </c>
      <c r="CC1099" s="80">
        <f t="shared" ca="1" si="1271"/>
        <v>3150100</v>
      </c>
      <c r="CD1099" s="80">
        <f t="shared" ca="1" si="1271"/>
        <v>3200100</v>
      </c>
      <c r="CE1099" s="80">
        <f t="shared" ref="CE1099:CL1099" ca="1" si="1272">-CE1091+CD1099</f>
        <v>3250100</v>
      </c>
      <c r="CF1099" s="80">
        <f t="shared" ca="1" si="1272"/>
        <v>3300100</v>
      </c>
      <c r="CG1099" s="80">
        <f t="shared" ca="1" si="1272"/>
        <v>3350100</v>
      </c>
      <c r="CH1099" s="80">
        <f t="shared" ca="1" si="1272"/>
        <v>3400100</v>
      </c>
      <c r="CI1099" s="80">
        <f t="shared" ca="1" si="1272"/>
        <v>3450100</v>
      </c>
      <c r="CJ1099" s="80">
        <f t="shared" ca="1" si="1272"/>
        <v>3500100</v>
      </c>
      <c r="CK1099" s="80">
        <f t="shared" ca="1" si="1272"/>
        <v>3550100</v>
      </c>
      <c r="CL1099" s="80">
        <f t="shared" ca="1" si="1272"/>
        <v>3600100</v>
      </c>
      <c r="CN1099" s="80">
        <f>CN1096</f>
        <v>100</v>
      </c>
      <c r="CO1099" s="80" t="e">
        <f t="shared" ref="CO1099" ca="1" si="1273">-CO1091+CN1099</f>
        <v>#N/A</v>
      </c>
      <c r="CP1099" s="80" t="e">
        <f t="shared" ref="CP1099:DL1099" ca="1" si="1274">-CP1091+CO1099</f>
        <v>#N/A</v>
      </c>
      <c r="CQ1099" s="80" t="e">
        <f t="shared" ca="1" si="1274"/>
        <v>#N/A</v>
      </c>
      <c r="CR1099" s="80" t="e">
        <f t="shared" ca="1" si="1274"/>
        <v>#N/A</v>
      </c>
      <c r="CS1099" s="80" t="e">
        <f t="shared" ca="1" si="1274"/>
        <v>#N/A</v>
      </c>
      <c r="CT1099" s="80" t="e">
        <f t="shared" ca="1" si="1274"/>
        <v>#N/A</v>
      </c>
      <c r="CU1099" s="80" t="e">
        <f t="shared" ca="1" si="1274"/>
        <v>#N/A</v>
      </c>
      <c r="CV1099" s="80" t="e">
        <f t="shared" ca="1" si="1274"/>
        <v>#N/A</v>
      </c>
      <c r="CW1099" s="80" t="e">
        <f t="shared" ca="1" si="1274"/>
        <v>#N/A</v>
      </c>
      <c r="CX1099" s="80" t="e">
        <f t="shared" ca="1" si="1274"/>
        <v>#N/A</v>
      </c>
      <c r="CY1099" s="80" t="e">
        <f t="shared" ca="1" si="1274"/>
        <v>#N/A</v>
      </c>
      <c r="CZ1099" s="80" t="e">
        <f t="shared" ca="1" si="1274"/>
        <v>#N/A</v>
      </c>
      <c r="DA1099" s="80" t="e">
        <f t="shared" ca="1" si="1274"/>
        <v>#N/A</v>
      </c>
      <c r="DB1099" s="80" t="e">
        <f t="shared" ca="1" si="1274"/>
        <v>#N/A</v>
      </c>
      <c r="DC1099" s="80" t="e">
        <f t="shared" ca="1" si="1274"/>
        <v>#N/A</v>
      </c>
      <c r="DD1099" s="80" t="e">
        <f t="shared" ca="1" si="1274"/>
        <v>#N/A</v>
      </c>
      <c r="DE1099" s="80" t="e">
        <f t="shared" ca="1" si="1274"/>
        <v>#N/A</v>
      </c>
      <c r="DF1099" s="80" t="e">
        <f t="shared" ca="1" si="1274"/>
        <v>#N/A</v>
      </c>
      <c r="DG1099" s="80" t="e">
        <f t="shared" ca="1" si="1274"/>
        <v>#N/A</v>
      </c>
      <c r="DH1099" s="80" t="e">
        <f t="shared" ca="1" si="1274"/>
        <v>#N/A</v>
      </c>
      <c r="DI1099" s="80" t="e">
        <f t="shared" ca="1" si="1274"/>
        <v>#N/A</v>
      </c>
      <c r="DJ1099" s="80" t="e">
        <f t="shared" ca="1" si="1274"/>
        <v>#N/A</v>
      </c>
      <c r="DK1099" s="80" t="e">
        <f t="shared" ca="1" si="1274"/>
        <v>#N/A</v>
      </c>
      <c r="DL1099" s="80" t="e">
        <f t="shared" ca="1" si="1274"/>
        <v>#N/A</v>
      </c>
    </row>
    <row r="1100" spans="2:116" x14ac:dyDescent="0.35">
      <c r="B1100" s="8" t="s">
        <v>244</v>
      </c>
      <c r="D1100" t="s">
        <v>766</v>
      </c>
      <c r="E1100" s="8" t="str">
        <f>ROW()&amp;" "&amp;D1100</f>
        <v>1100 FAINT-S</v>
      </c>
      <c r="G1100" s="158" t="str">
        <f>"Accumulated amortization - "&amp;SUBSTITUTE(G1084,":","")</f>
        <v>Accumulated amortization - Volume driven secondary intangible assets</v>
      </c>
      <c r="J1100" s="81">
        <f>-H1087/H1086*J1099</f>
        <v>0</v>
      </c>
      <c r="K1100" s="37">
        <f>SUMIF($4:$4,K$2,1098:1098)</f>
        <v>0</v>
      </c>
      <c r="L1100" s="37">
        <f>SUMIF($4:$4,L$2,1098:1098)</f>
        <v>0</v>
      </c>
      <c r="M1100" s="37">
        <f>SUMIF($4:$4,M$2,1098:1098)</f>
        <v>0</v>
      </c>
      <c r="N1100" s="37">
        <f>SUMIF($4:$4,N$2,1098:1098)</f>
        <v>0</v>
      </c>
      <c r="O1100" s="37">
        <f>SUMIF($4:$4,O$2,1098:1098)</f>
        <v>0</v>
      </c>
      <c r="P1100" s="37">
        <f>SUMIF($4:$4,P$2,1098:1098)</f>
        <v>0</v>
      </c>
      <c r="R1100" s="37">
        <f>$J1100</f>
        <v>0</v>
      </c>
      <c r="S1100" s="81">
        <f t="shared" ref="S1100:AX1100" ca="1" si="1275">R1100+S1094</f>
        <v>-848.98305084745755</v>
      </c>
      <c r="T1100" s="81">
        <f t="shared" ca="1" si="1275"/>
        <v>-2559.6437805228379</v>
      </c>
      <c r="U1100" s="81">
        <f t="shared" ca="1" si="1275"/>
        <v>-5146.5868954469533</v>
      </c>
      <c r="V1100" s="81">
        <f t="shared" ca="1" si="1275"/>
        <v>-8624.6646394375784</v>
      </c>
      <c r="W1100" s="81">
        <f t="shared" ca="1" si="1275"/>
        <v>-13008.980989258554</v>
      </c>
      <c r="X1100" s="81">
        <f t="shared" ca="1" si="1275"/>
        <v>-18314.895921279887</v>
      </c>
      <c r="Y1100" s="81">
        <f t="shared" ca="1" si="1275"/>
        <v>-24558.029750454123</v>
      </c>
      <c r="Z1100" s="81">
        <f t="shared" ca="1" si="1275"/>
        <v>-31754.267542834699</v>
      </c>
      <c r="AA1100" s="81">
        <f t="shared" ca="1" si="1275"/>
        <v>-39919.763602882747</v>
      </c>
      <c r="AB1100" s="81">
        <f t="shared" ca="1" si="1275"/>
        <v>-49070.946036829911</v>
      </c>
      <c r="AC1100" s="81">
        <f t="shared" ca="1" si="1275"/>
        <v>-59224.521393386349</v>
      </c>
      <c r="AD1100" s="81">
        <f t="shared" ca="1" si="1275"/>
        <v>-70397.479383104757</v>
      </c>
      <c r="AE1100" s="81">
        <f t="shared" ca="1" si="1275"/>
        <v>-82607.097677733647</v>
      </c>
      <c r="AF1100" s="81">
        <f t="shared" ca="1" si="1275"/>
        <v>-95870.946790915579</v>
      </c>
      <c r="AG1100" s="81">
        <f t="shared" ca="1" si="1275"/>
        <v>-110206.89504160907</v>
      </c>
      <c r="AH1100" s="81">
        <f t="shared" ca="1" si="1275"/>
        <v>-125633.11360163635</v>
      </c>
      <c r="AI1100" s="81">
        <f t="shared" ca="1" si="1275"/>
        <v>-142168.08162878273</v>
      </c>
      <c r="AJ1100" s="81">
        <f t="shared" ca="1" si="1275"/>
        <v>-159830.5914868977</v>
      </c>
      <c r="AK1100" s="81">
        <f t="shared" ca="1" si="1275"/>
        <v>-178639.75405447223</v>
      </c>
      <c r="AL1100" s="81">
        <f t="shared" ca="1" si="1275"/>
        <v>-198615.00412319211</v>
      </c>
      <c r="AM1100" s="81">
        <f t="shared" ca="1" si="1275"/>
        <v>-219776.10588799196</v>
      </c>
      <c r="AN1100" s="81">
        <f t="shared" ca="1" si="1275"/>
        <v>-242143.15853016131</v>
      </c>
      <c r="AO1100" s="81">
        <f t="shared" ca="1" si="1275"/>
        <v>-265736.60189507931</v>
      </c>
      <c r="AP1100" s="81">
        <f t="shared" ca="1" si="1275"/>
        <v>-290577.22226618236</v>
      </c>
      <c r="AQ1100" s="81">
        <f t="shared" ca="1" si="1275"/>
        <v>-316686.15823679563</v>
      </c>
      <c r="AR1100" s="81">
        <f t="shared" ca="1" si="1275"/>
        <v>-344084.9066814871</v>
      </c>
      <c r="AS1100" s="81">
        <f t="shared" ca="1" si="1275"/>
        <v>-372795.32882863097</v>
      </c>
      <c r="AT1100" s="81">
        <f t="shared" ca="1" si="1275"/>
        <v>-402839.65643589589</v>
      </c>
      <c r="AU1100" s="81">
        <f t="shared" ca="1" si="1275"/>
        <v>-434240.49807040259</v>
      </c>
      <c r="AV1100" s="81">
        <f t="shared" ca="1" si="1275"/>
        <v>-467020.8454953247</v>
      </c>
      <c r="AW1100" s="81">
        <f t="shared" ca="1" si="1275"/>
        <v>-501204.08016473695</v>
      </c>
      <c r="AX1100" s="81">
        <f t="shared" ca="1" si="1275"/>
        <v>-536813.97982854606</v>
      </c>
      <c r="AY1100" s="81">
        <f t="shared" ref="AY1100:CD1100" ca="1" si="1276">AX1100+AY1094</f>
        <v>-573874.72524936893</v>
      </c>
      <c r="AZ1100" s="81">
        <f t="shared" ca="1" si="1276"/>
        <v>-612410.90703325649</v>
      </c>
      <c r="BA1100" s="81">
        <f t="shared" ca="1" si="1276"/>
        <v>-652447.53257619299</v>
      </c>
      <c r="BB1100" s="81">
        <f t="shared" ca="1" si="1276"/>
        <v>-694010.03312833188</v>
      </c>
      <c r="BC1100" s="81">
        <f t="shared" ca="1" si="1276"/>
        <v>-737124.27097796462</v>
      </c>
      <c r="BD1100" s="81">
        <f t="shared" ca="1" si="1276"/>
        <v>-781816.54675725219</v>
      </c>
      <c r="BE1100" s="81">
        <f t="shared" ca="1" si="1276"/>
        <v>-828113.60687178187</v>
      </c>
      <c r="BF1100" s="81">
        <f t="shared" ca="1" si="1276"/>
        <v>-876042.65105604939</v>
      </c>
      <c r="BG1100" s="81">
        <f t="shared" ca="1" si="1276"/>
        <v>-925631.34005699935</v>
      </c>
      <c r="BH1100" s="81">
        <f t="shared" ca="1" si="1276"/>
        <v>-976907.80344779592</v>
      </c>
      <c r="BI1100" s="81">
        <f t="shared" ca="1" si="1276"/>
        <v>-1029900.6475740297</v>
      </c>
      <c r="BJ1100" s="81">
        <f t="shared" ca="1" si="1276"/>
        <v>-1084638.9636346065</v>
      </c>
      <c r="BK1100" s="81">
        <f t="shared" ca="1" si="1276"/>
        <v>-1141152.3358995998</v>
      </c>
      <c r="BL1100" s="81">
        <f t="shared" ca="1" si="1276"/>
        <v>-1199470.8500673897</v>
      </c>
      <c r="BM1100" s="81">
        <f t="shared" ca="1" si="1276"/>
        <v>-1259625.101763447</v>
      </c>
      <c r="BN1100" s="81">
        <f t="shared" ca="1" si="1276"/>
        <v>-1321646.2051831665</v>
      </c>
      <c r="BO1100" s="81">
        <f t="shared" ca="1" si="1276"/>
        <v>-1385565.8018811862</v>
      </c>
      <c r="BP1100" s="81">
        <f t="shared" ca="1" si="1276"/>
        <v>-1451416.069709681</v>
      </c>
      <c r="BQ1100" s="81">
        <f t="shared" ca="1" si="1276"/>
        <v>-1519229.73190815</v>
      </c>
      <c r="BR1100" s="81">
        <f t="shared" ca="1" si="1276"/>
        <v>-1589040.0663472712</v>
      </c>
      <c r="BS1100" s="81">
        <f t="shared" ca="1" si="1276"/>
        <v>-1660880.9149294284</v>
      </c>
      <c r="BT1100" s="81">
        <f t="shared" ca="1" si="1276"/>
        <v>-1734786.6931485713</v>
      </c>
      <c r="BU1100" s="81">
        <f t="shared" ca="1" si="1276"/>
        <v>-1810792.3998121065</v>
      </c>
      <c r="BV1100" s="81">
        <f t="shared" ca="1" si="1276"/>
        <v>-1888933.626927566</v>
      </c>
      <c r="BW1100" s="81">
        <f t="shared" ca="1" si="1276"/>
        <v>-1969246.5697568469</v>
      </c>
      <c r="BX1100" s="81">
        <f t="shared" ca="1" si="1276"/>
        <v>-2051768.0370408613</v>
      </c>
      <c r="BY1100" s="81">
        <f t="shared" ca="1" si="1276"/>
        <v>-2136535.4613974863</v>
      </c>
      <c r="BZ1100" s="81">
        <f t="shared" ca="1" si="1276"/>
        <v>-2223586.9098957488</v>
      </c>
      <c r="CA1100" s="81">
        <f t="shared" ca="1" si="1276"/>
        <v>-2312112.1117583886</v>
      </c>
      <c r="CB1100" s="81">
        <f t="shared" ca="1" si="1276"/>
        <v>-2402123.351228008</v>
      </c>
      <c r="CC1100" s="81">
        <f t="shared" ca="1" si="1276"/>
        <v>-2493631.2106762705</v>
      </c>
      <c r="CD1100" s="81">
        <f t="shared" ca="1" si="1276"/>
        <v>-2586646.2042996744</v>
      </c>
      <c r="CE1100" s="81">
        <f t="shared" ref="CE1100:CL1100" ca="1" si="1277">CD1100+CE1094</f>
        <v>-2681178.7727684919</v>
      </c>
      <c r="CF1100" s="81">
        <f t="shared" ca="1" si="1277"/>
        <v>-2777239.2777139028</v>
      </c>
      <c r="CG1100" s="81">
        <f t="shared" ca="1" si="1277"/>
        <v>-2874837.9960493711</v>
      </c>
      <c r="CH1100" s="81">
        <f t="shared" ca="1" si="1277"/>
        <v>-2973985.1141222343</v>
      </c>
      <c r="CI1100" s="81">
        <f t="shared" ca="1" si="1277"/>
        <v>-3074690.7216913765</v>
      </c>
      <c r="CJ1100" s="81">
        <f t="shared" ca="1" si="1277"/>
        <v>-3176964.8057267745</v>
      </c>
      <c r="CK1100" s="81">
        <f t="shared" ca="1" si="1277"/>
        <v>-3280817.2440266041</v>
      </c>
      <c r="CL1100" s="81">
        <f t="shared" ca="1" si="1277"/>
        <v>-3386257.7986475062</v>
      </c>
      <c r="CN1100" s="81">
        <f>-H1087/H1086*CN1099</f>
        <v>0</v>
      </c>
      <c r="CO1100" s="81" t="e">
        <f t="shared" ref="CO1100" ca="1" si="1278">CN1100+CO1094</f>
        <v>#N/A</v>
      </c>
      <c r="CP1100" s="81" t="e">
        <f t="shared" ref="CP1100:DL1100" ca="1" si="1279">CO1100+CP1094</f>
        <v>#N/A</v>
      </c>
      <c r="CQ1100" s="81" t="e">
        <f t="shared" ca="1" si="1279"/>
        <v>#N/A</v>
      </c>
      <c r="CR1100" s="81" t="e">
        <f t="shared" ca="1" si="1279"/>
        <v>#N/A</v>
      </c>
      <c r="CS1100" s="81" t="e">
        <f t="shared" ca="1" si="1279"/>
        <v>#N/A</v>
      </c>
      <c r="CT1100" s="81" t="e">
        <f t="shared" ca="1" si="1279"/>
        <v>#N/A</v>
      </c>
      <c r="CU1100" s="81" t="e">
        <f t="shared" ca="1" si="1279"/>
        <v>#N/A</v>
      </c>
      <c r="CV1100" s="81" t="e">
        <f t="shared" ca="1" si="1279"/>
        <v>#N/A</v>
      </c>
      <c r="CW1100" s="81" t="e">
        <f t="shared" ca="1" si="1279"/>
        <v>#N/A</v>
      </c>
      <c r="CX1100" s="81" t="e">
        <f t="shared" ca="1" si="1279"/>
        <v>#N/A</v>
      </c>
      <c r="CY1100" s="81" t="e">
        <f t="shared" ca="1" si="1279"/>
        <v>#N/A</v>
      </c>
      <c r="CZ1100" s="81" t="e">
        <f t="shared" ca="1" si="1279"/>
        <v>#N/A</v>
      </c>
      <c r="DA1100" s="81" t="e">
        <f t="shared" ca="1" si="1279"/>
        <v>#N/A</v>
      </c>
      <c r="DB1100" s="81" t="e">
        <f t="shared" ca="1" si="1279"/>
        <v>#N/A</v>
      </c>
      <c r="DC1100" s="81" t="e">
        <f t="shared" ca="1" si="1279"/>
        <v>#N/A</v>
      </c>
      <c r="DD1100" s="81" t="e">
        <f t="shared" ca="1" si="1279"/>
        <v>#N/A</v>
      </c>
      <c r="DE1100" s="81" t="e">
        <f t="shared" ca="1" si="1279"/>
        <v>#N/A</v>
      </c>
      <c r="DF1100" s="81" t="e">
        <f t="shared" ca="1" si="1279"/>
        <v>#N/A</v>
      </c>
      <c r="DG1100" s="81" t="e">
        <f t="shared" ca="1" si="1279"/>
        <v>#N/A</v>
      </c>
      <c r="DH1100" s="81" t="e">
        <f t="shared" ca="1" si="1279"/>
        <v>#N/A</v>
      </c>
      <c r="DI1100" s="81" t="e">
        <f t="shared" ca="1" si="1279"/>
        <v>#N/A</v>
      </c>
      <c r="DJ1100" s="81" t="e">
        <f t="shared" ca="1" si="1279"/>
        <v>#N/A</v>
      </c>
      <c r="DK1100" s="81" t="e">
        <f t="shared" ca="1" si="1279"/>
        <v>#N/A</v>
      </c>
      <c r="DL1100" s="81" t="e">
        <f t="shared" ca="1" si="1279"/>
        <v>#N/A</v>
      </c>
    </row>
    <row r="1101" spans="2:116" x14ac:dyDescent="0.35">
      <c r="B1101" t="s">
        <v>332</v>
      </c>
      <c r="D1101" t="s">
        <v>766</v>
      </c>
      <c r="E1101" s="8" t="str">
        <f>ROW()&amp;" "&amp;D1101</f>
        <v>1101 FAINT-S</v>
      </c>
      <c r="G1101" s="126" t="str">
        <f>"Net Intangibles - "&amp;SUBSTITUTE(G1084,":","")</f>
        <v>Net Intangibles - Volume driven secondary intangible assets</v>
      </c>
      <c r="H1101" s="27"/>
      <c r="J1101" s="77">
        <f>SUM(J1099:J1100)</f>
        <v>100</v>
      </c>
      <c r="K1101" s="33">
        <f ca="1">SUMIF($3:$3,K$2,1099:1099)</f>
        <v>3901200</v>
      </c>
      <c r="L1101" s="33">
        <f ca="1">SUMIF($3:$3,L$2,1099:1099)</f>
        <v>11101200</v>
      </c>
      <c r="M1101" s="33">
        <f ca="1">SUMIF($3:$3,M$2,1099:1099)</f>
        <v>18301200</v>
      </c>
      <c r="N1101" s="33">
        <f ca="1">SUMIF($3:$3,N$2,1099:1099)</f>
        <v>25501200</v>
      </c>
      <c r="O1101" s="33">
        <f ca="1">SUMIF($3:$3,O$2,1099:1099)</f>
        <v>32701200</v>
      </c>
      <c r="P1101" s="33">
        <f ca="1">SUMIF($3:$3,P$2,1099:1099)</f>
        <v>39901200</v>
      </c>
      <c r="R1101" s="33">
        <f>$J1101</f>
        <v>100</v>
      </c>
      <c r="S1101" s="77">
        <f t="shared" ref="S1101:AX1101" ca="1" si="1280">SUM(S1099:S1100)</f>
        <v>49251.016949152545</v>
      </c>
      <c r="T1101" s="77">
        <f t="shared" ca="1" si="1280"/>
        <v>97540.356219477166</v>
      </c>
      <c r="U1101" s="77">
        <f t="shared" ca="1" si="1280"/>
        <v>144953.41310455304</v>
      </c>
      <c r="V1101" s="77">
        <f t="shared" ca="1" si="1280"/>
        <v>191475.33536056243</v>
      </c>
      <c r="W1101" s="77">
        <f t="shared" ca="1" si="1280"/>
        <v>237091.01901074144</v>
      </c>
      <c r="X1101" s="77">
        <f t="shared" ca="1" si="1280"/>
        <v>281785.10407872009</v>
      </c>
      <c r="Y1101" s="77">
        <f t="shared" ca="1" si="1280"/>
        <v>325541.97024954588</v>
      </c>
      <c r="Z1101" s="77">
        <f t="shared" ca="1" si="1280"/>
        <v>368345.73245716532</v>
      </c>
      <c r="AA1101" s="77">
        <f t="shared" ca="1" si="1280"/>
        <v>410180.23639711726</v>
      </c>
      <c r="AB1101" s="77">
        <f t="shared" ca="1" si="1280"/>
        <v>451029.0539631701</v>
      </c>
      <c r="AC1101" s="77">
        <f t="shared" ca="1" si="1280"/>
        <v>490875.47860661364</v>
      </c>
      <c r="AD1101" s="77">
        <f t="shared" ca="1" si="1280"/>
        <v>529702.52061689529</v>
      </c>
      <c r="AE1101" s="77">
        <f t="shared" ca="1" si="1280"/>
        <v>567492.90232226637</v>
      </c>
      <c r="AF1101" s="77">
        <f t="shared" ca="1" si="1280"/>
        <v>604229.05320908444</v>
      </c>
      <c r="AG1101" s="77">
        <f t="shared" ca="1" si="1280"/>
        <v>639893.10495839093</v>
      </c>
      <c r="AH1101" s="77">
        <f t="shared" ca="1" si="1280"/>
        <v>674466.88639836363</v>
      </c>
      <c r="AI1101" s="77">
        <f t="shared" ca="1" si="1280"/>
        <v>707931.91837121733</v>
      </c>
      <c r="AJ1101" s="77">
        <f t="shared" ca="1" si="1280"/>
        <v>740269.40851310233</v>
      </c>
      <c r="AK1101" s="77">
        <f t="shared" ca="1" si="1280"/>
        <v>771460.2459455278</v>
      </c>
      <c r="AL1101" s="77">
        <f t="shared" ca="1" si="1280"/>
        <v>801484.99587680795</v>
      </c>
      <c r="AM1101" s="77">
        <f t="shared" ca="1" si="1280"/>
        <v>830323.89411200804</v>
      </c>
      <c r="AN1101" s="77">
        <f t="shared" ca="1" si="1280"/>
        <v>857956.84146983875</v>
      </c>
      <c r="AO1101" s="77">
        <f t="shared" ca="1" si="1280"/>
        <v>884363.39810492075</v>
      </c>
      <c r="AP1101" s="77">
        <f t="shared" ca="1" si="1280"/>
        <v>909522.7777338177</v>
      </c>
      <c r="AQ1101" s="77">
        <f t="shared" ca="1" si="1280"/>
        <v>933413.84176320443</v>
      </c>
      <c r="AR1101" s="77">
        <f t="shared" ca="1" si="1280"/>
        <v>956015.0933185129</v>
      </c>
      <c r="AS1101" s="77">
        <f t="shared" ca="1" si="1280"/>
        <v>977304.67117136903</v>
      </c>
      <c r="AT1101" s="77">
        <f t="shared" ca="1" si="1280"/>
        <v>997260.34356410406</v>
      </c>
      <c r="AU1101" s="77">
        <f t="shared" ca="1" si="1280"/>
        <v>1015859.5019295975</v>
      </c>
      <c r="AV1101" s="77">
        <f t="shared" ca="1" si="1280"/>
        <v>1033079.1545046753</v>
      </c>
      <c r="AW1101" s="77">
        <f t="shared" ca="1" si="1280"/>
        <v>1048895.9198352629</v>
      </c>
      <c r="AX1101" s="77">
        <f t="shared" ca="1" si="1280"/>
        <v>1063286.0201714539</v>
      </c>
      <c r="AY1101" s="77">
        <f t="shared" ref="AY1101:CD1101" ca="1" si="1281">SUM(AY1099:AY1100)</f>
        <v>1076225.2747506311</v>
      </c>
      <c r="AZ1101" s="77">
        <f t="shared" ca="1" si="1281"/>
        <v>1087689.0929667435</v>
      </c>
      <c r="BA1101" s="77">
        <f t="shared" ca="1" si="1281"/>
        <v>1097652.4674238069</v>
      </c>
      <c r="BB1101" s="77">
        <f t="shared" ca="1" si="1281"/>
        <v>1106089.9668716681</v>
      </c>
      <c r="BC1101" s="77">
        <f t="shared" ca="1" si="1281"/>
        <v>1112975.7290220354</v>
      </c>
      <c r="BD1101" s="77">
        <f t="shared" ca="1" si="1281"/>
        <v>1118283.4532427478</v>
      </c>
      <c r="BE1101" s="77">
        <f t="shared" ca="1" si="1281"/>
        <v>1121986.3931282181</v>
      </c>
      <c r="BF1101" s="77">
        <f t="shared" ca="1" si="1281"/>
        <v>1124057.3489439506</v>
      </c>
      <c r="BG1101" s="77">
        <f t="shared" ca="1" si="1281"/>
        <v>1124468.6599430006</v>
      </c>
      <c r="BH1101" s="77">
        <f t="shared" ca="1" si="1281"/>
        <v>1123192.196552204</v>
      </c>
      <c r="BI1101" s="77">
        <f t="shared" ca="1" si="1281"/>
        <v>1120199.3524259701</v>
      </c>
      <c r="BJ1101" s="77">
        <f t="shared" ca="1" si="1281"/>
        <v>1115461.0363653935</v>
      </c>
      <c r="BK1101" s="77">
        <f t="shared" ca="1" si="1281"/>
        <v>1108947.6641004002</v>
      </c>
      <c r="BL1101" s="77">
        <f t="shared" ca="1" si="1281"/>
        <v>1100629.1499326103</v>
      </c>
      <c r="BM1101" s="77">
        <f t="shared" ca="1" si="1281"/>
        <v>1090474.898236553</v>
      </c>
      <c r="BN1101" s="77">
        <f t="shared" ca="1" si="1281"/>
        <v>1078453.7948168335</v>
      </c>
      <c r="BO1101" s="77">
        <f t="shared" ca="1" si="1281"/>
        <v>1064534.1981188138</v>
      </c>
      <c r="BP1101" s="77">
        <f t="shared" ca="1" si="1281"/>
        <v>1048683.930290319</v>
      </c>
      <c r="BQ1101" s="77">
        <f t="shared" ca="1" si="1281"/>
        <v>1030870.26809185</v>
      </c>
      <c r="BR1101" s="77">
        <f t="shared" ca="1" si="1281"/>
        <v>1011059.9336527288</v>
      </c>
      <c r="BS1101" s="77">
        <f t="shared" ca="1" si="1281"/>
        <v>989219.08507057163</v>
      </c>
      <c r="BT1101" s="77">
        <f t="shared" ca="1" si="1281"/>
        <v>965313.3068514287</v>
      </c>
      <c r="BU1101" s="77">
        <f t="shared" ca="1" si="1281"/>
        <v>939307.60018789349</v>
      </c>
      <c r="BV1101" s="77">
        <f t="shared" ca="1" si="1281"/>
        <v>911166.37307243398</v>
      </c>
      <c r="BW1101" s="77">
        <f t="shared" ca="1" si="1281"/>
        <v>880853.43024315313</v>
      </c>
      <c r="BX1101" s="77">
        <f t="shared" ca="1" si="1281"/>
        <v>848331.96295913868</v>
      </c>
      <c r="BY1101" s="77">
        <f t="shared" ca="1" si="1281"/>
        <v>813564.53860251373</v>
      </c>
      <c r="BZ1101" s="77">
        <f t="shared" ca="1" si="1281"/>
        <v>776513.09010425117</v>
      </c>
      <c r="CA1101" s="77">
        <f t="shared" ca="1" si="1281"/>
        <v>737987.88824161142</v>
      </c>
      <c r="CB1101" s="77">
        <f t="shared" ca="1" si="1281"/>
        <v>697976.64877199195</v>
      </c>
      <c r="CC1101" s="77">
        <f t="shared" ca="1" si="1281"/>
        <v>656468.78932372946</v>
      </c>
      <c r="CD1101" s="77">
        <f t="shared" ca="1" si="1281"/>
        <v>613453.79570032563</v>
      </c>
      <c r="CE1101" s="77">
        <f t="shared" ref="CE1101:CL1101" ca="1" si="1282">SUM(CE1099:CE1100)</f>
        <v>568921.22723150812</v>
      </c>
      <c r="CF1101" s="77">
        <f t="shared" ca="1" si="1282"/>
        <v>522860.72228609724</v>
      </c>
      <c r="CG1101" s="77">
        <f t="shared" ca="1" si="1282"/>
        <v>475262.00395062892</v>
      </c>
      <c r="CH1101" s="77">
        <f t="shared" ca="1" si="1282"/>
        <v>426114.88587776572</v>
      </c>
      <c r="CI1101" s="77">
        <f t="shared" ca="1" si="1282"/>
        <v>375409.27830862347</v>
      </c>
      <c r="CJ1101" s="77">
        <f t="shared" ca="1" si="1282"/>
        <v>323135.1942732255</v>
      </c>
      <c r="CK1101" s="77">
        <f t="shared" ca="1" si="1282"/>
        <v>269282.75597339589</v>
      </c>
      <c r="CL1101" s="77">
        <f t="shared" ca="1" si="1282"/>
        <v>213842.20135249384</v>
      </c>
      <c r="CN1101" s="77">
        <f>SUM(CN1099:CN1100)</f>
        <v>100</v>
      </c>
      <c r="CO1101" s="77" t="e">
        <f t="shared" ref="CO1101" ca="1" si="1283">SUM(CO1099:CO1100)</f>
        <v>#N/A</v>
      </c>
      <c r="CP1101" s="77" t="e">
        <f t="shared" ref="CP1101:DK1101" ca="1" si="1284">SUM(CP1099:CP1100)</f>
        <v>#N/A</v>
      </c>
      <c r="CQ1101" s="77" t="e">
        <f t="shared" ca="1" si="1284"/>
        <v>#N/A</v>
      </c>
      <c r="CR1101" s="77" t="e">
        <f t="shared" ca="1" si="1284"/>
        <v>#N/A</v>
      </c>
      <c r="CS1101" s="77" t="e">
        <f t="shared" ca="1" si="1284"/>
        <v>#N/A</v>
      </c>
      <c r="CT1101" s="77" t="e">
        <f t="shared" ca="1" si="1284"/>
        <v>#N/A</v>
      </c>
      <c r="CU1101" s="77" t="e">
        <f t="shared" ca="1" si="1284"/>
        <v>#N/A</v>
      </c>
      <c r="CV1101" s="77" t="e">
        <f t="shared" ca="1" si="1284"/>
        <v>#N/A</v>
      </c>
      <c r="CW1101" s="77" t="e">
        <f t="shared" ca="1" si="1284"/>
        <v>#N/A</v>
      </c>
      <c r="CX1101" s="77" t="e">
        <f t="shared" ca="1" si="1284"/>
        <v>#N/A</v>
      </c>
      <c r="CY1101" s="77" t="e">
        <f t="shared" ca="1" si="1284"/>
        <v>#N/A</v>
      </c>
      <c r="CZ1101" s="77" t="e">
        <f t="shared" ca="1" si="1284"/>
        <v>#N/A</v>
      </c>
      <c r="DA1101" s="77" t="e">
        <f t="shared" ca="1" si="1284"/>
        <v>#N/A</v>
      </c>
      <c r="DB1101" s="77" t="e">
        <f t="shared" ca="1" si="1284"/>
        <v>#N/A</v>
      </c>
      <c r="DC1101" s="77" t="e">
        <f t="shared" ca="1" si="1284"/>
        <v>#N/A</v>
      </c>
      <c r="DD1101" s="77" t="e">
        <f t="shared" ca="1" si="1284"/>
        <v>#N/A</v>
      </c>
      <c r="DE1101" s="77" t="e">
        <f t="shared" ca="1" si="1284"/>
        <v>#N/A</v>
      </c>
      <c r="DF1101" s="77" t="e">
        <f t="shared" ca="1" si="1284"/>
        <v>#N/A</v>
      </c>
      <c r="DG1101" s="77" t="e">
        <f t="shared" ca="1" si="1284"/>
        <v>#N/A</v>
      </c>
      <c r="DH1101" s="77" t="e">
        <f t="shared" ca="1" si="1284"/>
        <v>#N/A</v>
      </c>
      <c r="DI1101" s="77" t="e">
        <f t="shared" ca="1" si="1284"/>
        <v>#N/A</v>
      </c>
      <c r="DJ1101" s="77" t="e">
        <f t="shared" ca="1" si="1284"/>
        <v>#N/A</v>
      </c>
      <c r="DK1101" s="77" t="e">
        <f t="shared" ca="1" si="1284"/>
        <v>#N/A</v>
      </c>
      <c r="DL1101" s="77" t="e">
        <f t="shared" ref="DL1101" ca="1" si="1285">SUM(DL1099:DL1100)</f>
        <v>#N/A</v>
      </c>
    </row>
    <row r="1102" spans="2:116" x14ac:dyDescent="0.35">
      <c r="B1102" t="s">
        <v>332</v>
      </c>
      <c r="D1102" t="s">
        <v>766</v>
      </c>
      <c r="E1102" s="8" t="str">
        <f>ROW()&amp;" "&amp;D1102</f>
        <v>1102 FAINT-S</v>
      </c>
      <c r="G1102" s="126"/>
      <c r="H1102" s="27"/>
      <c r="J1102" s="77"/>
      <c r="K1102" s="33"/>
      <c r="L1102" s="33"/>
      <c r="M1102" s="33"/>
      <c r="N1102" s="33"/>
      <c r="O1102" s="33"/>
      <c r="P1102" s="33"/>
      <c r="R1102" s="33"/>
      <c r="S1102" s="77"/>
      <c r="T1102" s="77"/>
      <c r="U1102" s="77"/>
      <c r="V1102" s="77"/>
      <c r="W1102" s="77"/>
      <c r="X1102" s="77"/>
      <c r="Y1102" s="77"/>
      <c r="Z1102" s="77"/>
      <c r="AA1102" s="77"/>
      <c r="AB1102" s="77"/>
      <c r="AC1102" s="77"/>
      <c r="AD1102" s="77"/>
      <c r="AE1102" s="77"/>
      <c r="AF1102" s="77"/>
      <c r="AG1102" s="77"/>
      <c r="AH1102" s="77"/>
      <c r="AI1102" s="77"/>
      <c r="AJ1102" s="77"/>
      <c r="AK1102" s="77"/>
      <c r="AL1102" s="77"/>
      <c r="AM1102" s="77"/>
      <c r="AN1102" s="77"/>
      <c r="AO1102" s="77"/>
      <c r="AP1102" s="77"/>
      <c r="AQ1102" s="77"/>
      <c r="AR1102" s="77"/>
      <c r="AS1102" s="77"/>
      <c r="AT1102" s="77"/>
      <c r="AU1102" s="77"/>
      <c r="AV1102" s="77"/>
      <c r="AW1102" s="77"/>
      <c r="AX1102" s="77"/>
      <c r="AY1102" s="77"/>
      <c r="AZ1102" s="77"/>
      <c r="BA1102" s="77"/>
      <c r="BB1102" s="77"/>
      <c r="BC1102" s="77"/>
      <c r="BD1102" s="77"/>
      <c r="BE1102" s="77"/>
      <c r="BF1102" s="77"/>
      <c r="BG1102" s="77"/>
      <c r="BH1102" s="77"/>
      <c r="BI1102" s="77"/>
      <c r="BJ1102" s="77"/>
      <c r="BK1102" s="77"/>
      <c r="BL1102" s="77"/>
      <c r="BM1102" s="77"/>
      <c r="BN1102" s="77"/>
      <c r="BO1102" s="77"/>
      <c r="BP1102" s="77"/>
      <c r="BQ1102" s="77"/>
      <c r="BR1102" s="77"/>
      <c r="BS1102" s="77"/>
      <c r="BT1102" s="77"/>
      <c r="BU1102" s="77"/>
      <c r="BV1102" s="77"/>
      <c r="BW1102" s="77"/>
      <c r="BX1102" s="77"/>
      <c r="BY1102" s="77"/>
      <c r="BZ1102" s="77"/>
      <c r="CA1102" s="77"/>
      <c r="CB1102" s="77"/>
      <c r="CC1102" s="77"/>
      <c r="CD1102" s="77"/>
      <c r="CE1102" s="77"/>
      <c r="CF1102" s="77"/>
      <c r="CG1102" s="77"/>
      <c r="CH1102" s="77"/>
      <c r="CI1102" s="77"/>
      <c r="CJ1102" s="77"/>
      <c r="CK1102" s="77"/>
      <c r="CL1102" s="77"/>
      <c r="CN1102" s="77"/>
      <c r="CO1102" s="77"/>
      <c r="CP1102" s="77"/>
      <c r="CQ1102" s="77"/>
      <c r="CR1102" s="77"/>
      <c r="CS1102" s="77"/>
      <c r="CT1102" s="77"/>
      <c r="CU1102" s="77"/>
      <c r="CV1102" s="77"/>
      <c r="CW1102" s="77"/>
      <c r="CX1102" s="77"/>
      <c r="CY1102" s="77"/>
      <c r="CZ1102" s="77"/>
      <c r="DA1102" s="77"/>
      <c r="DB1102" s="77"/>
      <c r="DC1102" s="77"/>
      <c r="DD1102" s="77"/>
      <c r="DE1102" s="77"/>
      <c r="DF1102" s="77"/>
      <c r="DG1102" s="77"/>
      <c r="DH1102" s="77"/>
      <c r="DI1102" s="77"/>
      <c r="DJ1102" s="77"/>
      <c r="DK1102" s="77"/>
      <c r="DL1102" s="77"/>
    </row>
    <row r="1103" spans="2:116" x14ac:dyDescent="0.35">
      <c r="B1103" t="s">
        <v>332</v>
      </c>
      <c r="D1103" t="s">
        <v>766</v>
      </c>
      <c r="E1103" s="8" t="str">
        <f>ROW()&amp;" "&amp;D1103</f>
        <v>1103 FAINT-S</v>
      </c>
      <c r="G1103" s="136" t="str">
        <f>G1076</f>
        <v>(Primary label)</v>
      </c>
      <c r="H1103" s="27"/>
      <c r="I1103" s="78"/>
      <c r="J1103" s="78"/>
      <c r="K1103" s="33"/>
      <c r="L1103" s="33"/>
      <c r="M1103" s="33"/>
      <c r="N1103" s="33"/>
      <c r="O1103" s="33"/>
      <c r="P1103" s="33"/>
      <c r="R1103" s="33"/>
      <c r="S1103" s="77"/>
      <c r="T1103" s="77"/>
      <c r="U1103" s="77"/>
      <c r="V1103" s="77"/>
      <c r="W1103" s="77"/>
      <c r="X1103" s="77"/>
      <c r="Y1103" s="77"/>
      <c r="Z1103" s="77"/>
      <c r="AA1103" s="77"/>
      <c r="AB1103" s="77"/>
      <c r="AC1103" s="77"/>
      <c r="AD1103" s="77"/>
      <c r="AE1103" s="77"/>
      <c r="AF1103" s="77"/>
      <c r="AG1103" s="77"/>
      <c r="AH1103" s="77"/>
      <c r="AI1103" s="77"/>
      <c r="AJ1103" s="77"/>
      <c r="AK1103" s="77"/>
      <c r="AL1103" s="77"/>
      <c r="AM1103" s="77"/>
      <c r="AN1103" s="77"/>
      <c r="AO1103" s="77"/>
      <c r="AP1103" s="77"/>
      <c r="AQ1103" s="77"/>
      <c r="AR1103" s="77"/>
      <c r="AS1103" s="77"/>
      <c r="AT1103" s="77"/>
      <c r="AU1103" s="77"/>
      <c r="AV1103" s="77"/>
      <c r="AW1103" s="77"/>
      <c r="AX1103" s="77"/>
      <c r="AY1103" s="77"/>
      <c r="AZ1103" s="77"/>
      <c r="BA1103" s="77"/>
      <c r="BB1103" s="77"/>
      <c r="BC1103" s="77"/>
      <c r="BD1103" s="77"/>
      <c r="BE1103" s="77"/>
      <c r="BF1103" s="77"/>
      <c r="BG1103" s="77"/>
      <c r="BH1103" s="77"/>
      <c r="BI1103" s="77"/>
      <c r="BJ1103" s="77"/>
      <c r="BK1103" s="77"/>
      <c r="BL1103" s="77"/>
      <c r="BM1103" s="77"/>
      <c r="BN1103" s="77"/>
      <c r="BO1103" s="77"/>
      <c r="BP1103" s="77"/>
      <c r="BQ1103" s="77"/>
      <c r="BR1103" s="77"/>
      <c r="BS1103" s="77"/>
      <c r="BT1103" s="77"/>
      <c r="BU1103" s="77"/>
      <c r="BV1103" s="77"/>
      <c r="BW1103" s="77"/>
      <c r="BX1103" s="77"/>
      <c r="BY1103" s="77"/>
      <c r="BZ1103" s="77"/>
      <c r="CA1103" s="77"/>
      <c r="CB1103" s="77"/>
      <c r="CC1103" s="77"/>
      <c r="CD1103" s="77"/>
      <c r="CE1103" s="77"/>
      <c r="CF1103" s="77"/>
      <c r="CG1103" s="77"/>
      <c r="CH1103" s="77"/>
      <c r="CI1103" s="77"/>
      <c r="CJ1103" s="77"/>
      <c r="CK1103" s="77"/>
      <c r="CL1103" s="77"/>
      <c r="CN1103" s="78"/>
      <c r="CO1103" s="77"/>
      <c r="CP1103" s="77"/>
      <c r="CQ1103" s="77"/>
      <c r="CR1103" s="77"/>
      <c r="CS1103" s="77"/>
      <c r="CT1103" s="77"/>
      <c r="CU1103" s="77"/>
      <c r="CV1103" s="77"/>
      <c r="CW1103" s="77"/>
      <c r="CX1103" s="77"/>
      <c r="CY1103" s="77"/>
      <c r="CZ1103" s="77"/>
      <c r="DA1103" s="77"/>
      <c r="DB1103" s="77"/>
      <c r="DC1103" s="77"/>
      <c r="DD1103" s="77"/>
      <c r="DE1103" s="77"/>
      <c r="DF1103" s="77"/>
      <c r="DG1103" s="77"/>
      <c r="DH1103" s="77"/>
      <c r="DI1103" s="77"/>
      <c r="DJ1103" s="77"/>
      <c r="DK1103" s="77"/>
      <c r="DL1103" s="77"/>
    </row>
    <row r="1104" spans="2:116" x14ac:dyDescent="0.35">
      <c r="B1104" t="s">
        <v>332</v>
      </c>
      <c r="D1104" t="s">
        <v>766</v>
      </c>
      <c r="E1104" s="8" t="str">
        <f>ROW()&amp;" "&amp;D1104</f>
        <v>1104 FAINT-S</v>
      </c>
      <c r="G1104" s="136" t="str">
        <f>G1077</f>
        <v>primary unit</v>
      </c>
      <c r="H1104" s="27"/>
      <c r="I1104" s="78"/>
      <c r="J1104" s="78"/>
      <c r="K1104" s="33"/>
      <c r="L1104" s="33"/>
      <c r="M1104" s="33"/>
      <c r="N1104" s="33"/>
      <c r="O1104" s="33"/>
      <c r="P1104" s="33"/>
      <c r="R1104" s="33"/>
      <c r="S1104" s="77"/>
      <c r="T1104" s="77"/>
      <c r="U1104" s="77"/>
      <c r="V1104" s="77"/>
      <c r="W1104" s="77"/>
      <c r="X1104" s="77"/>
      <c r="Y1104" s="77"/>
      <c r="Z1104" s="77"/>
      <c r="AA1104" s="77"/>
      <c r="AB1104" s="77"/>
      <c r="AC1104" s="77"/>
      <c r="AD1104" s="77"/>
      <c r="AE1104" s="77"/>
      <c r="AF1104" s="77"/>
      <c r="AG1104" s="77"/>
      <c r="AH1104" s="77"/>
      <c r="AI1104" s="77"/>
      <c r="AJ1104" s="77"/>
      <c r="AK1104" s="77"/>
      <c r="AL1104" s="77"/>
      <c r="AM1104" s="77"/>
      <c r="AN1104" s="77"/>
      <c r="AO1104" s="77"/>
      <c r="AP1104" s="77"/>
      <c r="AQ1104" s="77"/>
      <c r="AR1104" s="77"/>
      <c r="AS1104" s="77"/>
      <c r="AT1104" s="77"/>
      <c r="AU1104" s="77"/>
      <c r="AV1104" s="77"/>
      <c r="AW1104" s="77"/>
      <c r="AX1104" s="77"/>
      <c r="AY1104" s="77"/>
      <c r="AZ1104" s="77"/>
      <c r="BA1104" s="77"/>
      <c r="BB1104" s="77"/>
      <c r="BC1104" s="77"/>
      <c r="BD1104" s="77"/>
      <c r="BE1104" s="77"/>
      <c r="BF1104" s="77"/>
      <c r="BG1104" s="77"/>
      <c r="BH1104" s="77"/>
      <c r="BI1104" s="77"/>
      <c r="BJ1104" s="77"/>
      <c r="BK1104" s="77"/>
      <c r="BL1104" s="77"/>
      <c r="BM1104" s="77"/>
      <c r="BN1104" s="77"/>
      <c r="BO1104" s="77"/>
      <c r="BP1104" s="77"/>
      <c r="BQ1104" s="77"/>
      <c r="BR1104" s="77"/>
      <c r="BS1104" s="77"/>
      <c r="BT1104" s="77"/>
      <c r="BU1104" s="77"/>
      <c r="BV1104" s="77"/>
      <c r="BW1104" s="77"/>
      <c r="BX1104" s="77"/>
      <c r="BY1104" s="77"/>
      <c r="BZ1104" s="77"/>
      <c r="CA1104" s="77"/>
      <c r="CB1104" s="77"/>
      <c r="CC1104" s="77"/>
      <c r="CD1104" s="77"/>
      <c r="CE1104" s="77"/>
      <c r="CF1104" s="77"/>
      <c r="CG1104" s="77"/>
      <c r="CH1104" s="77"/>
      <c r="CI1104" s="77"/>
      <c r="CJ1104" s="77"/>
      <c r="CK1104" s="77"/>
      <c r="CL1104" s="77"/>
      <c r="CN1104" s="78"/>
      <c r="CO1104" s="77"/>
      <c r="CP1104" s="77"/>
      <c r="CQ1104" s="77"/>
      <c r="CR1104" s="77"/>
      <c r="CS1104" s="77"/>
      <c r="CT1104" s="77"/>
      <c r="CU1104" s="77"/>
      <c r="CV1104" s="77"/>
      <c r="CW1104" s="77"/>
      <c r="CX1104" s="77"/>
      <c r="CY1104" s="77"/>
      <c r="CZ1104" s="77"/>
      <c r="DA1104" s="77"/>
      <c r="DB1104" s="77"/>
      <c r="DC1104" s="77"/>
      <c r="DD1104" s="77"/>
      <c r="DE1104" s="77"/>
      <c r="DF1104" s="77"/>
      <c r="DG1104" s="77"/>
      <c r="DH1104" s="77"/>
      <c r="DI1104" s="77"/>
      <c r="DJ1104" s="77"/>
      <c r="DK1104" s="77"/>
      <c r="DL1104" s="77"/>
    </row>
    <row r="1105" spans="1:116" x14ac:dyDescent="0.35">
      <c r="B1105" t="s">
        <v>332</v>
      </c>
      <c r="D1105" t="s">
        <v>766</v>
      </c>
      <c r="E1105" s="8" t="str">
        <f t="shared" ref="E1105:E1108" si="1286">ROW()&amp;" "&amp;D1105</f>
        <v>1105 FAINT-S</v>
      </c>
      <c r="G1105" s="136" t="str">
        <f>G1078</f>
        <v>Primary revenue driver</v>
      </c>
      <c r="K1105" s="53"/>
      <c r="L1105" s="53"/>
      <c r="M1105" s="53"/>
      <c r="N1105" s="53"/>
      <c r="O1105" s="53"/>
      <c r="P1105" s="53"/>
      <c r="R1105" s="24"/>
      <c r="S1105" s="179" t="str">
        <f t="shared" ref="S1105:AX1105" si="1287">S1078</f>
        <v>S$16</v>
      </c>
      <c r="T1105" s="179" t="str">
        <f t="shared" si="1287"/>
        <v>T$16</v>
      </c>
      <c r="U1105" s="179" t="str">
        <f t="shared" si="1287"/>
        <v>U$16</v>
      </c>
      <c r="V1105" s="179" t="str">
        <f t="shared" si="1287"/>
        <v>V$16</v>
      </c>
      <c r="W1105" s="179" t="str">
        <f t="shared" si="1287"/>
        <v>W$16</v>
      </c>
      <c r="X1105" s="179" t="str">
        <f t="shared" si="1287"/>
        <v>X$16</v>
      </c>
      <c r="Y1105" s="179" t="str">
        <f t="shared" si="1287"/>
        <v>Y$16</v>
      </c>
      <c r="Z1105" s="179" t="str">
        <f t="shared" si="1287"/>
        <v>Z$16</v>
      </c>
      <c r="AA1105" s="179" t="str">
        <f t="shared" si="1287"/>
        <v>AA$16</v>
      </c>
      <c r="AB1105" s="179" t="str">
        <f t="shared" si="1287"/>
        <v>AB$16</v>
      </c>
      <c r="AC1105" s="179" t="str">
        <f t="shared" si="1287"/>
        <v>AC$16</v>
      </c>
      <c r="AD1105" s="179" t="str">
        <f t="shared" si="1287"/>
        <v>AD$16</v>
      </c>
      <c r="AE1105" s="179" t="str">
        <f t="shared" si="1287"/>
        <v>AE$16</v>
      </c>
      <c r="AF1105" s="179" t="str">
        <f t="shared" si="1287"/>
        <v>AF$16</v>
      </c>
      <c r="AG1105" s="179" t="str">
        <f t="shared" si="1287"/>
        <v>AG$16</v>
      </c>
      <c r="AH1105" s="179" t="str">
        <f t="shared" si="1287"/>
        <v>AH$16</v>
      </c>
      <c r="AI1105" s="179" t="str">
        <f t="shared" si="1287"/>
        <v>AI$16</v>
      </c>
      <c r="AJ1105" s="179" t="str">
        <f t="shared" si="1287"/>
        <v>AJ$16</v>
      </c>
      <c r="AK1105" s="179" t="str">
        <f t="shared" si="1287"/>
        <v>AK$16</v>
      </c>
      <c r="AL1105" s="179" t="str">
        <f t="shared" si="1287"/>
        <v>AL$16</v>
      </c>
      <c r="AM1105" s="179" t="str">
        <f t="shared" si="1287"/>
        <v>AM$16</v>
      </c>
      <c r="AN1105" s="179" t="str">
        <f t="shared" si="1287"/>
        <v>AN$16</v>
      </c>
      <c r="AO1105" s="179" t="str">
        <f t="shared" si="1287"/>
        <v>AO$16</v>
      </c>
      <c r="AP1105" s="179" t="str">
        <f t="shared" si="1287"/>
        <v>AP$16</v>
      </c>
      <c r="AQ1105" s="179" t="str">
        <f t="shared" si="1287"/>
        <v>AQ$16</v>
      </c>
      <c r="AR1105" s="179" t="str">
        <f t="shared" si="1287"/>
        <v>AR$16</v>
      </c>
      <c r="AS1105" s="179" t="str">
        <f t="shared" si="1287"/>
        <v>AS$16</v>
      </c>
      <c r="AT1105" s="179" t="str">
        <f t="shared" si="1287"/>
        <v>AT$16</v>
      </c>
      <c r="AU1105" s="179" t="str">
        <f t="shared" si="1287"/>
        <v>AU$16</v>
      </c>
      <c r="AV1105" s="179" t="str">
        <f t="shared" si="1287"/>
        <v>AV$16</v>
      </c>
      <c r="AW1105" s="179" t="str">
        <f t="shared" si="1287"/>
        <v>AW$16</v>
      </c>
      <c r="AX1105" s="179" t="str">
        <f t="shared" si="1287"/>
        <v>AX$16</v>
      </c>
      <c r="AY1105" s="179" t="str">
        <f t="shared" ref="AY1105:CD1105" si="1288">AY1078</f>
        <v>AY$16</v>
      </c>
      <c r="AZ1105" s="179" t="str">
        <f t="shared" si="1288"/>
        <v>AZ$16</v>
      </c>
      <c r="BA1105" s="179" t="str">
        <f t="shared" si="1288"/>
        <v>BA$16</v>
      </c>
      <c r="BB1105" s="179" t="str">
        <f t="shared" si="1288"/>
        <v>BB$16</v>
      </c>
      <c r="BC1105" s="179" t="str">
        <f t="shared" si="1288"/>
        <v>BC$16</v>
      </c>
      <c r="BD1105" s="179" t="str">
        <f t="shared" si="1288"/>
        <v>BD$16</v>
      </c>
      <c r="BE1105" s="179" t="str">
        <f t="shared" si="1288"/>
        <v>BE$16</v>
      </c>
      <c r="BF1105" s="179" t="str">
        <f t="shared" si="1288"/>
        <v>BF$16</v>
      </c>
      <c r="BG1105" s="179" t="str">
        <f t="shared" si="1288"/>
        <v>BG$16</v>
      </c>
      <c r="BH1105" s="179" t="str">
        <f t="shared" si="1288"/>
        <v>BH$16</v>
      </c>
      <c r="BI1105" s="179" t="str">
        <f t="shared" si="1288"/>
        <v>BI$16</v>
      </c>
      <c r="BJ1105" s="179" t="str">
        <f t="shared" si="1288"/>
        <v>BJ$16</v>
      </c>
      <c r="BK1105" s="179" t="str">
        <f t="shared" si="1288"/>
        <v>BK$16</v>
      </c>
      <c r="BL1105" s="179" t="str">
        <f t="shared" si="1288"/>
        <v>BL$16</v>
      </c>
      <c r="BM1105" s="179" t="str">
        <f t="shared" si="1288"/>
        <v>BM$16</v>
      </c>
      <c r="BN1105" s="179" t="str">
        <f t="shared" si="1288"/>
        <v>BN$16</v>
      </c>
      <c r="BO1105" s="179" t="str">
        <f t="shared" si="1288"/>
        <v>BO$16</v>
      </c>
      <c r="BP1105" s="179" t="str">
        <f t="shared" si="1288"/>
        <v>BP$16</v>
      </c>
      <c r="BQ1105" s="179" t="str">
        <f t="shared" si="1288"/>
        <v>BQ$16</v>
      </c>
      <c r="BR1105" s="179" t="str">
        <f t="shared" si="1288"/>
        <v>BR$16</v>
      </c>
      <c r="BS1105" s="179" t="str">
        <f t="shared" si="1288"/>
        <v>BS$16</v>
      </c>
      <c r="BT1105" s="179" t="str">
        <f t="shared" si="1288"/>
        <v>BT$16</v>
      </c>
      <c r="BU1105" s="179" t="str">
        <f t="shared" si="1288"/>
        <v>BU$16</v>
      </c>
      <c r="BV1105" s="179" t="str">
        <f t="shared" si="1288"/>
        <v>BV$16</v>
      </c>
      <c r="BW1105" s="179" t="str">
        <f t="shared" si="1288"/>
        <v>BW$16</v>
      </c>
      <c r="BX1105" s="179" t="str">
        <f t="shared" si="1288"/>
        <v>BX$16</v>
      </c>
      <c r="BY1105" s="179" t="str">
        <f t="shared" si="1288"/>
        <v>BY$16</v>
      </c>
      <c r="BZ1105" s="179" t="str">
        <f t="shared" si="1288"/>
        <v>BZ$16</v>
      </c>
      <c r="CA1105" s="179" t="str">
        <f t="shared" si="1288"/>
        <v>CA$16</v>
      </c>
      <c r="CB1105" s="179" t="str">
        <f t="shared" si="1288"/>
        <v>CB$16</v>
      </c>
      <c r="CC1105" s="179" t="str">
        <f t="shared" si="1288"/>
        <v>CC$16</v>
      </c>
      <c r="CD1105" s="179" t="str">
        <f t="shared" si="1288"/>
        <v>CD$16</v>
      </c>
      <c r="CE1105" s="179" t="str">
        <f t="shared" ref="CE1105:CL1105" si="1289">CE1078</f>
        <v>CE$16</v>
      </c>
      <c r="CF1105" s="179" t="str">
        <f t="shared" si="1289"/>
        <v>CF$16</v>
      </c>
      <c r="CG1105" s="179" t="str">
        <f t="shared" si="1289"/>
        <v>CG$16</v>
      </c>
      <c r="CH1105" s="179" t="str">
        <f t="shared" si="1289"/>
        <v>CH$16</v>
      </c>
      <c r="CI1105" s="179" t="str">
        <f t="shared" si="1289"/>
        <v>CI$16</v>
      </c>
      <c r="CJ1105" s="179" t="str">
        <f t="shared" si="1289"/>
        <v>CJ$16</v>
      </c>
      <c r="CK1105" s="179" t="str">
        <f t="shared" si="1289"/>
        <v>CK$16</v>
      </c>
      <c r="CL1105" s="179" t="str">
        <f t="shared" si="1289"/>
        <v>CL$16</v>
      </c>
      <c r="CO1105" s="179" t="str">
        <f t="shared" ref="CO1105:DL1105" si="1290">CO1078</f>
        <v>CO$16</v>
      </c>
      <c r="CP1105" s="179" t="str">
        <f t="shared" si="1290"/>
        <v>CP$16</v>
      </c>
      <c r="CQ1105" s="179" t="str">
        <f t="shared" si="1290"/>
        <v>CQ$16</v>
      </c>
      <c r="CR1105" s="179" t="str">
        <f t="shared" si="1290"/>
        <v>CR$16</v>
      </c>
      <c r="CS1105" s="179" t="str">
        <f t="shared" si="1290"/>
        <v>CS$16</v>
      </c>
      <c r="CT1105" s="179" t="str">
        <f t="shared" si="1290"/>
        <v>CT$16</v>
      </c>
      <c r="CU1105" s="179" t="str">
        <f t="shared" si="1290"/>
        <v>CU$16</v>
      </c>
      <c r="CV1105" s="179" t="str">
        <f t="shared" si="1290"/>
        <v>CV$16</v>
      </c>
      <c r="CW1105" s="179" t="str">
        <f t="shared" si="1290"/>
        <v>CW$16</v>
      </c>
      <c r="CX1105" s="179" t="str">
        <f t="shared" si="1290"/>
        <v>CX$16</v>
      </c>
      <c r="CY1105" s="179" t="str">
        <f t="shared" si="1290"/>
        <v>CY$16</v>
      </c>
      <c r="CZ1105" s="179" t="str">
        <f t="shared" si="1290"/>
        <v>CZ$16</v>
      </c>
      <c r="DA1105" s="179" t="str">
        <f t="shared" si="1290"/>
        <v>DA$16</v>
      </c>
      <c r="DB1105" s="179" t="str">
        <f t="shared" si="1290"/>
        <v>DB$16</v>
      </c>
      <c r="DC1105" s="179" t="str">
        <f t="shared" si="1290"/>
        <v>DC$16</v>
      </c>
      <c r="DD1105" s="179" t="str">
        <f t="shared" si="1290"/>
        <v>DD$16</v>
      </c>
      <c r="DE1105" s="179" t="str">
        <f t="shared" si="1290"/>
        <v>DE$16</v>
      </c>
      <c r="DF1105" s="179" t="str">
        <f t="shared" si="1290"/>
        <v>DF$16</v>
      </c>
      <c r="DG1105" s="179" t="str">
        <f t="shared" si="1290"/>
        <v>DG$16</v>
      </c>
      <c r="DH1105" s="179" t="str">
        <f t="shared" si="1290"/>
        <v>DH$16</v>
      </c>
      <c r="DI1105" s="179" t="str">
        <f t="shared" si="1290"/>
        <v>DI$16</v>
      </c>
      <c r="DJ1105" s="179" t="str">
        <f t="shared" si="1290"/>
        <v>DJ$16</v>
      </c>
      <c r="DK1105" s="179" t="str">
        <f t="shared" si="1290"/>
        <v>DK$16</v>
      </c>
      <c r="DL1105" s="179" t="str">
        <f t="shared" si="1290"/>
        <v>DL$16</v>
      </c>
    </row>
    <row r="1106" spans="1:116" x14ac:dyDescent="0.35">
      <c r="B1106" t="s">
        <v>332</v>
      </c>
      <c r="D1106" t="s">
        <v>766</v>
      </c>
      <c r="E1106" s="8" t="str">
        <f t="shared" ref="E1106" si="1291">ROW()&amp;" "&amp;D1106</f>
        <v>1106 FAINT-S</v>
      </c>
      <c r="G1106" s="136" t="str">
        <f>G1079</f>
        <v>Primary volume driver</v>
      </c>
      <c r="H1106" s="12"/>
      <c r="I1106" s="60"/>
      <c r="J1106" s="60"/>
      <c r="K1106" s="15"/>
      <c r="L1106" s="15"/>
      <c r="M1106" s="15"/>
      <c r="N1106" s="15"/>
      <c r="O1106" s="15"/>
      <c r="P1106" s="15"/>
      <c r="R1106" s="15"/>
      <c r="S1106" s="179" t="str">
        <f t="shared" ref="S1106:AX1106" si="1292">S1079</f>
        <v>S$17</v>
      </c>
      <c r="T1106" s="179" t="str">
        <f t="shared" si="1292"/>
        <v>T$17</v>
      </c>
      <c r="U1106" s="179" t="str">
        <f t="shared" si="1292"/>
        <v>U$17</v>
      </c>
      <c r="V1106" s="179" t="str">
        <f t="shared" si="1292"/>
        <v>V$17</v>
      </c>
      <c r="W1106" s="179" t="str">
        <f t="shared" si="1292"/>
        <v>W$17</v>
      </c>
      <c r="X1106" s="179" t="str">
        <f t="shared" si="1292"/>
        <v>X$17</v>
      </c>
      <c r="Y1106" s="179" t="str">
        <f t="shared" si="1292"/>
        <v>Y$17</v>
      </c>
      <c r="Z1106" s="179" t="str">
        <f t="shared" si="1292"/>
        <v>Z$17</v>
      </c>
      <c r="AA1106" s="179" t="str">
        <f t="shared" si="1292"/>
        <v>AA$17</v>
      </c>
      <c r="AB1106" s="179" t="str">
        <f t="shared" si="1292"/>
        <v>AB$17</v>
      </c>
      <c r="AC1106" s="179" t="str">
        <f t="shared" si="1292"/>
        <v>AC$17</v>
      </c>
      <c r="AD1106" s="179" t="str">
        <f t="shared" si="1292"/>
        <v>AD$17</v>
      </c>
      <c r="AE1106" s="179" t="str">
        <f t="shared" si="1292"/>
        <v>AE$17</v>
      </c>
      <c r="AF1106" s="179" t="str">
        <f t="shared" si="1292"/>
        <v>AF$17</v>
      </c>
      <c r="AG1106" s="179" t="str">
        <f t="shared" si="1292"/>
        <v>AG$17</v>
      </c>
      <c r="AH1106" s="179" t="str">
        <f t="shared" si="1292"/>
        <v>AH$17</v>
      </c>
      <c r="AI1106" s="179" t="str">
        <f t="shared" si="1292"/>
        <v>AI$17</v>
      </c>
      <c r="AJ1106" s="179" t="str">
        <f t="shared" si="1292"/>
        <v>AJ$17</v>
      </c>
      <c r="AK1106" s="179" t="str">
        <f t="shared" si="1292"/>
        <v>AK$17</v>
      </c>
      <c r="AL1106" s="179" t="str">
        <f t="shared" si="1292"/>
        <v>AL$17</v>
      </c>
      <c r="AM1106" s="179" t="str">
        <f t="shared" si="1292"/>
        <v>AM$17</v>
      </c>
      <c r="AN1106" s="179" t="str">
        <f t="shared" si="1292"/>
        <v>AN$17</v>
      </c>
      <c r="AO1106" s="179" t="str">
        <f t="shared" si="1292"/>
        <v>AO$17</v>
      </c>
      <c r="AP1106" s="179" t="str">
        <f t="shared" si="1292"/>
        <v>AP$17</v>
      </c>
      <c r="AQ1106" s="179" t="str">
        <f t="shared" si="1292"/>
        <v>AQ$17</v>
      </c>
      <c r="AR1106" s="179" t="str">
        <f t="shared" si="1292"/>
        <v>AR$17</v>
      </c>
      <c r="AS1106" s="179" t="str">
        <f t="shared" si="1292"/>
        <v>AS$17</v>
      </c>
      <c r="AT1106" s="179" t="str">
        <f t="shared" si="1292"/>
        <v>AT$17</v>
      </c>
      <c r="AU1106" s="179" t="str">
        <f t="shared" si="1292"/>
        <v>AU$17</v>
      </c>
      <c r="AV1106" s="179" t="str">
        <f t="shared" si="1292"/>
        <v>AV$17</v>
      </c>
      <c r="AW1106" s="179" t="str">
        <f t="shared" si="1292"/>
        <v>AW$17</v>
      </c>
      <c r="AX1106" s="179" t="str">
        <f t="shared" si="1292"/>
        <v>AX$17</v>
      </c>
      <c r="AY1106" s="179" t="str">
        <f t="shared" ref="AY1106:CD1106" si="1293">AY1079</f>
        <v>AY$17</v>
      </c>
      <c r="AZ1106" s="179" t="str">
        <f t="shared" si="1293"/>
        <v>AZ$17</v>
      </c>
      <c r="BA1106" s="179" t="str">
        <f t="shared" si="1293"/>
        <v>BA$17</v>
      </c>
      <c r="BB1106" s="179" t="str">
        <f t="shared" si="1293"/>
        <v>BB$17</v>
      </c>
      <c r="BC1106" s="179" t="str">
        <f t="shared" si="1293"/>
        <v>BC$17</v>
      </c>
      <c r="BD1106" s="179" t="str">
        <f t="shared" si="1293"/>
        <v>BD$17</v>
      </c>
      <c r="BE1106" s="179" t="str">
        <f t="shared" si="1293"/>
        <v>BE$17</v>
      </c>
      <c r="BF1106" s="179" t="str">
        <f t="shared" si="1293"/>
        <v>BF$17</v>
      </c>
      <c r="BG1106" s="179" t="str">
        <f t="shared" si="1293"/>
        <v>BG$17</v>
      </c>
      <c r="BH1106" s="179" t="str">
        <f t="shared" si="1293"/>
        <v>BH$17</v>
      </c>
      <c r="BI1106" s="179" t="str">
        <f t="shared" si="1293"/>
        <v>BI$17</v>
      </c>
      <c r="BJ1106" s="179" t="str">
        <f t="shared" si="1293"/>
        <v>BJ$17</v>
      </c>
      <c r="BK1106" s="179" t="str">
        <f t="shared" si="1293"/>
        <v>BK$17</v>
      </c>
      <c r="BL1106" s="179" t="str">
        <f t="shared" si="1293"/>
        <v>BL$17</v>
      </c>
      <c r="BM1106" s="179" t="str">
        <f t="shared" si="1293"/>
        <v>BM$17</v>
      </c>
      <c r="BN1106" s="179" t="str">
        <f t="shared" si="1293"/>
        <v>BN$17</v>
      </c>
      <c r="BO1106" s="179" t="str">
        <f t="shared" si="1293"/>
        <v>BO$17</v>
      </c>
      <c r="BP1106" s="179" t="str">
        <f t="shared" si="1293"/>
        <v>BP$17</v>
      </c>
      <c r="BQ1106" s="179" t="str">
        <f t="shared" si="1293"/>
        <v>BQ$17</v>
      </c>
      <c r="BR1106" s="179" t="str">
        <f t="shared" si="1293"/>
        <v>BR$17</v>
      </c>
      <c r="BS1106" s="179" t="str">
        <f t="shared" si="1293"/>
        <v>BS$17</v>
      </c>
      <c r="BT1106" s="179" t="str">
        <f t="shared" si="1293"/>
        <v>BT$17</v>
      </c>
      <c r="BU1106" s="179" t="str">
        <f t="shared" si="1293"/>
        <v>BU$17</v>
      </c>
      <c r="BV1106" s="179" t="str">
        <f t="shared" si="1293"/>
        <v>BV$17</v>
      </c>
      <c r="BW1106" s="179" t="str">
        <f t="shared" si="1293"/>
        <v>BW$17</v>
      </c>
      <c r="BX1106" s="179" t="str">
        <f t="shared" si="1293"/>
        <v>BX$17</v>
      </c>
      <c r="BY1106" s="179" t="str">
        <f t="shared" si="1293"/>
        <v>BY$17</v>
      </c>
      <c r="BZ1106" s="179" t="str">
        <f t="shared" si="1293"/>
        <v>BZ$17</v>
      </c>
      <c r="CA1106" s="179" t="str">
        <f t="shared" si="1293"/>
        <v>CA$17</v>
      </c>
      <c r="CB1106" s="179" t="str">
        <f t="shared" si="1293"/>
        <v>CB$17</v>
      </c>
      <c r="CC1106" s="179" t="str">
        <f t="shared" si="1293"/>
        <v>CC$17</v>
      </c>
      <c r="CD1106" s="179" t="str">
        <f t="shared" si="1293"/>
        <v>CD$17</v>
      </c>
      <c r="CE1106" s="179" t="str">
        <f t="shared" ref="CE1106:CL1106" si="1294">CE1079</f>
        <v>CE$17</v>
      </c>
      <c r="CF1106" s="179" t="str">
        <f t="shared" si="1294"/>
        <v>CF$17</v>
      </c>
      <c r="CG1106" s="179" t="str">
        <f t="shared" si="1294"/>
        <v>CG$17</v>
      </c>
      <c r="CH1106" s="179" t="str">
        <f t="shared" si="1294"/>
        <v>CH$17</v>
      </c>
      <c r="CI1106" s="179" t="str">
        <f t="shared" si="1294"/>
        <v>CI$17</v>
      </c>
      <c r="CJ1106" s="179" t="str">
        <f t="shared" si="1294"/>
        <v>CJ$17</v>
      </c>
      <c r="CK1106" s="179" t="str">
        <f t="shared" si="1294"/>
        <v>CK$17</v>
      </c>
      <c r="CL1106" s="179" t="str">
        <f t="shared" si="1294"/>
        <v>CL$17</v>
      </c>
      <c r="CN1106" s="60"/>
      <c r="CO1106" s="179" t="str">
        <f t="shared" ref="CO1106:DL1106" si="1295">CO1079</f>
        <v>CO$17</v>
      </c>
      <c r="CP1106" s="179" t="str">
        <f t="shared" si="1295"/>
        <v>CP$17</v>
      </c>
      <c r="CQ1106" s="179" t="str">
        <f t="shared" si="1295"/>
        <v>CQ$17</v>
      </c>
      <c r="CR1106" s="179" t="str">
        <f t="shared" si="1295"/>
        <v>CR$17</v>
      </c>
      <c r="CS1106" s="179" t="str">
        <f t="shared" si="1295"/>
        <v>CS$17</v>
      </c>
      <c r="CT1106" s="179" t="str">
        <f t="shared" si="1295"/>
        <v>CT$17</v>
      </c>
      <c r="CU1106" s="179" t="str">
        <f t="shared" si="1295"/>
        <v>CU$17</v>
      </c>
      <c r="CV1106" s="179" t="str">
        <f t="shared" si="1295"/>
        <v>CV$17</v>
      </c>
      <c r="CW1106" s="179" t="str">
        <f t="shared" si="1295"/>
        <v>CW$17</v>
      </c>
      <c r="CX1106" s="179" t="str">
        <f t="shared" si="1295"/>
        <v>CX$17</v>
      </c>
      <c r="CY1106" s="179" t="str">
        <f t="shared" si="1295"/>
        <v>CY$17</v>
      </c>
      <c r="CZ1106" s="179" t="str">
        <f t="shared" si="1295"/>
        <v>CZ$17</v>
      </c>
      <c r="DA1106" s="179" t="str">
        <f t="shared" si="1295"/>
        <v>DA$17</v>
      </c>
      <c r="DB1106" s="179" t="str">
        <f t="shared" si="1295"/>
        <v>DB$17</v>
      </c>
      <c r="DC1106" s="179" t="str">
        <f t="shared" si="1295"/>
        <v>DC$17</v>
      </c>
      <c r="DD1106" s="179" t="str">
        <f t="shared" si="1295"/>
        <v>DD$17</v>
      </c>
      <c r="DE1106" s="179" t="str">
        <f t="shared" si="1295"/>
        <v>DE$17</v>
      </c>
      <c r="DF1106" s="179" t="str">
        <f t="shared" si="1295"/>
        <v>DF$17</v>
      </c>
      <c r="DG1106" s="179" t="str">
        <f t="shared" si="1295"/>
        <v>DG$17</v>
      </c>
      <c r="DH1106" s="179" t="str">
        <f t="shared" si="1295"/>
        <v>DH$17</v>
      </c>
      <c r="DI1106" s="179" t="str">
        <f t="shared" si="1295"/>
        <v>DI$17</v>
      </c>
      <c r="DJ1106" s="179" t="str">
        <f t="shared" si="1295"/>
        <v>DJ$17</v>
      </c>
      <c r="DK1106" s="179" t="str">
        <f t="shared" si="1295"/>
        <v>DK$17</v>
      </c>
      <c r="DL1106" s="179" t="str">
        <f t="shared" si="1295"/>
        <v>DL$17</v>
      </c>
    </row>
    <row r="1107" spans="1:116" x14ac:dyDescent="0.35">
      <c r="A1107" s="3"/>
      <c r="B1107" t="s">
        <v>332</v>
      </c>
      <c r="D1107" t="s">
        <v>766</v>
      </c>
      <c r="E1107" s="8" t="str">
        <f t="shared" si="1286"/>
        <v>1107 FAINT-S</v>
      </c>
      <c r="G1107" s="136" t="str">
        <f>G1084</f>
        <v>Volume driven secondary intangible assets:</v>
      </c>
      <c r="H1107" s="12"/>
      <c r="I1107" s="60"/>
      <c r="J1107" s="60"/>
      <c r="K1107" s="15"/>
      <c r="L1107" s="15"/>
      <c r="M1107" s="15"/>
      <c r="N1107" s="15"/>
      <c r="O1107" s="15"/>
      <c r="P1107" s="15"/>
      <c r="R1107" s="15"/>
      <c r="S1107" s="179">
        <f t="shared" ref="S1107:AX1107" si="1296">S1080</f>
        <v>0</v>
      </c>
      <c r="T1107" s="179">
        <f t="shared" si="1296"/>
        <v>0</v>
      </c>
      <c r="U1107" s="179">
        <f t="shared" si="1296"/>
        <v>0</v>
      </c>
      <c r="V1107" s="179">
        <f t="shared" si="1296"/>
        <v>0</v>
      </c>
      <c r="W1107" s="179">
        <f t="shared" si="1296"/>
        <v>0</v>
      </c>
      <c r="X1107" s="179">
        <f t="shared" si="1296"/>
        <v>0</v>
      </c>
      <c r="Y1107" s="179">
        <f t="shared" si="1296"/>
        <v>0</v>
      </c>
      <c r="Z1107" s="179">
        <f t="shared" si="1296"/>
        <v>0</v>
      </c>
      <c r="AA1107" s="179">
        <f t="shared" si="1296"/>
        <v>0</v>
      </c>
      <c r="AB1107" s="179">
        <f t="shared" si="1296"/>
        <v>0</v>
      </c>
      <c r="AC1107" s="179">
        <f t="shared" si="1296"/>
        <v>0</v>
      </c>
      <c r="AD1107" s="179">
        <f t="shared" si="1296"/>
        <v>0</v>
      </c>
      <c r="AE1107" s="179">
        <f t="shared" si="1296"/>
        <v>0</v>
      </c>
      <c r="AF1107" s="179">
        <f t="shared" si="1296"/>
        <v>0</v>
      </c>
      <c r="AG1107" s="179">
        <f t="shared" si="1296"/>
        <v>0</v>
      </c>
      <c r="AH1107" s="179">
        <f t="shared" si="1296"/>
        <v>0</v>
      </c>
      <c r="AI1107" s="179">
        <f t="shared" si="1296"/>
        <v>0</v>
      </c>
      <c r="AJ1107" s="179">
        <f t="shared" si="1296"/>
        <v>0</v>
      </c>
      <c r="AK1107" s="179">
        <f t="shared" si="1296"/>
        <v>0</v>
      </c>
      <c r="AL1107" s="179">
        <f t="shared" si="1296"/>
        <v>0</v>
      </c>
      <c r="AM1107" s="179">
        <f t="shared" si="1296"/>
        <v>0</v>
      </c>
      <c r="AN1107" s="179">
        <f t="shared" si="1296"/>
        <v>0</v>
      </c>
      <c r="AO1107" s="179">
        <f t="shared" si="1296"/>
        <v>0</v>
      </c>
      <c r="AP1107" s="179">
        <f t="shared" si="1296"/>
        <v>0</v>
      </c>
      <c r="AQ1107" s="179">
        <f t="shared" si="1296"/>
        <v>0</v>
      </c>
      <c r="AR1107" s="179">
        <f t="shared" si="1296"/>
        <v>0</v>
      </c>
      <c r="AS1107" s="179">
        <f t="shared" si="1296"/>
        <v>0</v>
      </c>
      <c r="AT1107" s="179">
        <f t="shared" si="1296"/>
        <v>0</v>
      </c>
      <c r="AU1107" s="179">
        <f t="shared" si="1296"/>
        <v>0</v>
      </c>
      <c r="AV1107" s="179">
        <f t="shared" si="1296"/>
        <v>0</v>
      </c>
      <c r="AW1107" s="179">
        <f t="shared" si="1296"/>
        <v>0</v>
      </c>
      <c r="AX1107" s="179">
        <f t="shared" si="1296"/>
        <v>0</v>
      </c>
      <c r="AY1107" s="179">
        <f t="shared" ref="AY1107:CD1107" si="1297">AY1080</f>
        <v>0</v>
      </c>
      <c r="AZ1107" s="179">
        <f t="shared" si="1297"/>
        <v>0</v>
      </c>
      <c r="BA1107" s="179">
        <f t="shared" si="1297"/>
        <v>0</v>
      </c>
      <c r="BB1107" s="179">
        <f t="shared" si="1297"/>
        <v>0</v>
      </c>
      <c r="BC1107" s="179">
        <f t="shared" si="1297"/>
        <v>0</v>
      </c>
      <c r="BD1107" s="179">
        <f t="shared" si="1297"/>
        <v>0</v>
      </c>
      <c r="BE1107" s="179">
        <f t="shared" si="1297"/>
        <v>0</v>
      </c>
      <c r="BF1107" s="179">
        <f t="shared" si="1297"/>
        <v>0</v>
      </c>
      <c r="BG1107" s="179">
        <f t="shared" si="1297"/>
        <v>0</v>
      </c>
      <c r="BH1107" s="179">
        <f t="shared" si="1297"/>
        <v>0</v>
      </c>
      <c r="BI1107" s="179">
        <f t="shared" si="1297"/>
        <v>0</v>
      </c>
      <c r="BJ1107" s="179">
        <f t="shared" si="1297"/>
        <v>0</v>
      </c>
      <c r="BK1107" s="179">
        <f t="shared" si="1297"/>
        <v>0</v>
      </c>
      <c r="BL1107" s="179">
        <f t="shared" si="1297"/>
        <v>0</v>
      </c>
      <c r="BM1107" s="179">
        <f t="shared" si="1297"/>
        <v>0</v>
      </c>
      <c r="BN1107" s="179">
        <f t="shared" si="1297"/>
        <v>0</v>
      </c>
      <c r="BO1107" s="179">
        <f t="shared" si="1297"/>
        <v>0</v>
      </c>
      <c r="BP1107" s="179">
        <f t="shared" si="1297"/>
        <v>0</v>
      </c>
      <c r="BQ1107" s="179">
        <f t="shared" si="1297"/>
        <v>0</v>
      </c>
      <c r="BR1107" s="179">
        <f t="shared" si="1297"/>
        <v>0</v>
      </c>
      <c r="BS1107" s="179">
        <f t="shared" si="1297"/>
        <v>0</v>
      </c>
      <c r="BT1107" s="179">
        <f t="shared" si="1297"/>
        <v>0</v>
      </c>
      <c r="BU1107" s="179">
        <f t="shared" si="1297"/>
        <v>0</v>
      </c>
      <c r="BV1107" s="179">
        <f t="shared" si="1297"/>
        <v>0</v>
      </c>
      <c r="BW1107" s="179">
        <f t="shared" si="1297"/>
        <v>0</v>
      </c>
      <c r="BX1107" s="179">
        <f t="shared" si="1297"/>
        <v>0</v>
      </c>
      <c r="BY1107" s="179">
        <f t="shared" si="1297"/>
        <v>0</v>
      </c>
      <c r="BZ1107" s="179">
        <f t="shared" si="1297"/>
        <v>0</v>
      </c>
      <c r="CA1107" s="179">
        <f t="shared" si="1297"/>
        <v>0</v>
      </c>
      <c r="CB1107" s="179">
        <f t="shared" si="1297"/>
        <v>0</v>
      </c>
      <c r="CC1107" s="179">
        <f t="shared" si="1297"/>
        <v>0</v>
      </c>
      <c r="CD1107" s="179">
        <f t="shared" si="1297"/>
        <v>0</v>
      </c>
      <c r="CE1107" s="179">
        <f t="shared" ref="CE1107:CL1107" si="1298">CE1080</f>
        <v>0</v>
      </c>
      <c r="CF1107" s="179">
        <f t="shared" si="1298"/>
        <v>0</v>
      </c>
      <c r="CG1107" s="179">
        <f t="shared" si="1298"/>
        <v>0</v>
      </c>
      <c r="CH1107" s="179">
        <f t="shared" si="1298"/>
        <v>0</v>
      </c>
      <c r="CI1107" s="179">
        <f t="shared" si="1298"/>
        <v>0</v>
      </c>
      <c r="CJ1107" s="179">
        <f t="shared" si="1298"/>
        <v>0</v>
      </c>
      <c r="CK1107" s="179">
        <f t="shared" si="1298"/>
        <v>0</v>
      </c>
      <c r="CL1107" s="179">
        <f t="shared" si="1298"/>
        <v>0</v>
      </c>
      <c r="CN1107" s="60"/>
      <c r="CO1107" s="179">
        <f t="shared" ref="CO1107:DL1107" si="1299">CO1080</f>
        <v>0</v>
      </c>
      <c r="CP1107" s="179">
        <f t="shared" si="1299"/>
        <v>0</v>
      </c>
      <c r="CQ1107" s="179">
        <f t="shared" si="1299"/>
        <v>0</v>
      </c>
      <c r="CR1107" s="179">
        <f t="shared" si="1299"/>
        <v>0</v>
      </c>
      <c r="CS1107" s="179">
        <f t="shared" si="1299"/>
        <v>0</v>
      </c>
      <c r="CT1107" s="179">
        <f t="shared" si="1299"/>
        <v>0</v>
      </c>
      <c r="CU1107" s="179">
        <f t="shared" si="1299"/>
        <v>0</v>
      </c>
      <c r="CV1107" s="179">
        <f t="shared" si="1299"/>
        <v>0</v>
      </c>
      <c r="CW1107" s="179">
        <f t="shared" si="1299"/>
        <v>0</v>
      </c>
      <c r="CX1107" s="179">
        <f t="shared" si="1299"/>
        <v>0</v>
      </c>
      <c r="CY1107" s="179">
        <f t="shared" si="1299"/>
        <v>0</v>
      </c>
      <c r="CZ1107" s="179">
        <f t="shared" si="1299"/>
        <v>0</v>
      </c>
      <c r="DA1107" s="179">
        <f t="shared" si="1299"/>
        <v>0</v>
      </c>
      <c r="DB1107" s="179">
        <f t="shared" si="1299"/>
        <v>0</v>
      </c>
      <c r="DC1107" s="179">
        <f t="shared" si="1299"/>
        <v>0</v>
      </c>
      <c r="DD1107" s="179">
        <f t="shared" si="1299"/>
        <v>0</v>
      </c>
      <c r="DE1107" s="179">
        <f t="shared" si="1299"/>
        <v>0</v>
      </c>
      <c r="DF1107" s="179">
        <f t="shared" si="1299"/>
        <v>0</v>
      </c>
      <c r="DG1107" s="179">
        <f t="shared" si="1299"/>
        <v>0</v>
      </c>
      <c r="DH1107" s="179">
        <f t="shared" si="1299"/>
        <v>0</v>
      </c>
      <c r="DI1107" s="179">
        <f t="shared" si="1299"/>
        <v>0</v>
      </c>
      <c r="DJ1107" s="179">
        <f t="shared" si="1299"/>
        <v>0</v>
      </c>
      <c r="DK1107" s="179">
        <f t="shared" si="1299"/>
        <v>0</v>
      </c>
      <c r="DL1107" s="179">
        <f t="shared" si="1299"/>
        <v>0</v>
      </c>
    </row>
    <row r="1108" spans="1:116" x14ac:dyDescent="0.35">
      <c r="B1108" t="s">
        <v>332</v>
      </c>
      <c r="D1108" t="s">
        <v>766</v>
      </c>
      <c r="E1108" s="8" t="str">
        <f t="shared" si="1286"/>
        <v>1108 FAINT-S</v>
      </c>
      <c r="G1108" s="241" t="str">
        <f>IFERROR(SUBSTITUTE(TRIM(MID(G1084, SEARCH("-", G1084) + 1, LEN(G1084))),":",""),"no unit")</f>
        <v>no unit</v>
      </c>
      <c r="H1108" s="12"/>
      <c r="I1108" s="60"/>
      <c r="J1108" s="60"/>
      <c r="K1108" s="15"/>
      <c r="L1108" s="15"/>
      <c r="M1108" s="15"/>
      <c r="N1108" s="15"/>
      <c r="O1108" s="15"/>
      <c r="P1108" s="15"/>
      <c r="R1108" s="15"/>
      <c r="S1108" s="179"/>
      <c r="T1108" s="179"/>
      <c r="U1108" s="179"/>
      <c r="V1108" s="179"/>
      <c r="W1108" s="179"/>
      <c r="X1108" s="179"/>
      <c r="Y1108" s="179"/>
      <c r="Z1108" s="179"/>
      <c r="AA1108" s="179"/>
      <c r="AB1108" s="179"/>
      <c r="AC1108" s="179"/>
      <c r="AD1108" s="179"/>
      <c r="AE1108" s="179"/>
      <c r="AF1108" s="179"/>
      <c r="AG1108" s="179"/>
      <c r="AH1108" s="179"/>
      <c r="AI1108" s="179"/>
      <c r="AJ1108" s="179"/>
      <c r="AK1108" s="179"/>
      <c r="AL1108" s="179"/>
      <c r="AM1108" s="179"/>
      <c r="AN1108" s="179"/>
      <c r="AO1108" s="179"/>
      <c r="AP1108" s="179"/>
      <c r="AQ1108" s="179"/>
      <c r="AR1108" s="179"/>
      <c r="AS1108" s="179"/>
      <c r="AT1108" s="179"/>
      <c r="AU1108" s="179"/>
      <c r="AV1108" s="179"/>
      <c r="AW1108" s="179"/>
      <c r="AX1108" s="179"/>
      <c r="AY1108" s="179"/>
      <c r="AZ1108" s="179"/>
      <c r="BA1108" s="179"/>
      <c r="BB1108" s="179"/>
      <c r="BC1108" s="179"/>
      <c r="BD1108" s="179"/>
      <c r="BE1108" s="179"/>
      <c r="BF1108" s="179"/>
      <c r="BG1108" s="179"/>
      <c r="BH1108" s="179"/>
      <c r="BI1108" s="179"/>
      <c r="BJ1108" s="179"/>
      <c r="BK1108" s="179"/>
      <c r="BL1108" s="179"/>
      <c r="BM1108" s="179"/>
      <c r="BN1108" s="179"/>
      <c r="BO1108" s="179"/>
      <c r="BP1108" s="179"/>
      <c r="BQ1108" s="179"/>
      <c r="BR1108" s="179"/>
      <c r="BS1108" s="179"/>
      <c r="BT1108" s="179"/>
      <c r="BU1108" s="179"/>
      <c r="BV1108" s="179"/>
      <c r="BW1108" s="179"/>
      <c r="BX1108" s="179"/>
      <c r="BY1108" s="179"/>
      <c r="BZ1108" s="179"/>
      <c r="CA1108" s="179"/>
      <c r="CB1108" s="179"/>
      <c r="CC1108" s="179"/>
      <c r="CD1108" s="179"/>
      <c r="CE1108" s="179"/>
      <c r="CF1108" s="179"/>
      <c r="CG1108" s="179"/>
      <c r="CH1108" s="179"/>
      <c r="CI1108" s="179"/>
      <c r="CJ1108" s="179"/>
      <c r="CK1108" s="179"/>
      <c r="CL1108" s="179"/>
      <c r="CN1108" s="60"/>
      <c r="CO1108" s="179"/>
      <c r="CP1108" s="179"/>
      <c r="CQ1108" s="179"/>
      <c r="CR1108" s="179"/>
      <c r="CS1108" s="179"/>
      <c r="CT1108" s="179"/>
      <c r="CU1108" s="179"/>
      <c r="CV1108" s="179"/>
      <c r="CW1108" s="179"/>
      <c r="CX1108" s="179"/>
      <c r="CY1108" s="179"/>
      <c r="CZ1108" s="179"/>
      <c r="DA1108" s="179"/>
      <c r="DB1108" s="179"/>
      <c r="DC1108" s="179"/>
      <c r="DD1108" s="179"/>
      <c r="DE1108" s="179"/>
      <c r="DF1108" s="179"/>
      <c r="DG1108" s="179"/>
      <c r="DH1108" s="179"/>
      <c r="DI1108" s="179"/>
      <c r="DJ1108" s="179"/>
      <c r="DK1108" s="179"/>
      <c r="DL1108" s="179"/>
    </row>
    <row r="1109" spans="1:116" x14ac:dyDescent="0.35">
      <c r="A1109" s="174"/>
      <c r="E1109" s="8"/>
      <c r="G1109" s="191" t="str">
        <f>G1082</f>
        <v>Secondary revenue driver</v>
      </c>
      <c r="H1109" s="90"/>
      <c r="I1109" s="213"/>
      <c r="J1109" s="213"/>
      <c r="K1109" s="214"/>
      <c r="L1109" s="214"/>
      <c r="M1109" s="214"/>
      <c r="N1109" s="214"/>
      <c r="O1109" s="214"/>
      <c r="P1109" s="214"/>
      <c r="R1109" s="214"/>
      <c r="S1109" s="4" t="str">
        <f t="shared" ref="S1109:AX1109" si="1300">ADDRESS(ROW(S1101),COLUMN(S1101),2)</f>
        <v>S$1101</v>
      </c>
      <c r="T1109" s="4" t="str">
        <f t="shared" si="1300"/>
        <v>T$1101</v>
      </c>
      <c r="U1109" s="4" t="str">
        <f t="shared" si="1300"/>
        <v>U$1101</v>
      </c>
      <c r="V1109" s="4" t="str">
        <f t="shared" si="1300"/>
        <v>V$1101</v>
      </c>
      <c r="W1109" s="4" t="str">
        <f t="shared" si="1300"/>
        <v>W$1101</v>
      </c>
      <c r="X1109" s="4" t="str">
        <f t="shared" si="1300"/>
        <v>X$1101</v>
      </c>
      <c r="Y1109" s="4" t="str">
        <f t="shared" si="1300"/>
        <v>Y$1101</v>
      </c>
      <c r="Z1109" s="4" t="str">
        <f t="shared" si="1300"/>
        <v>Z$1101</v>
      </c>
      <c r="AA1109" s="4" t="str">
        <f t="shared" si="1300"/>
        <v>AA$1101</v>
      </c>
      <c r="AB1109" s="4" t="str">
        <f t="shared" si="1300"/>
        <v>AB$1101</v>
      </c>
      <c r="AC1109" s="4" t="str">
        <f t="shared" si="1300"/>
        <v>AC$1101</v>
      </c>
      <c r="AD1109" s="4" t="str">
        <f t="shared" si="1300"/>
        <v>AD$1101</v>
      </c>
      <c r="AE1109" s="4" t="str">
        <f t="shared" si="1300"/>
        <v>AE$1101</v>
      </c>
      <c r="AF1109" s="4" t="str">
        <f t="shared" si="1300"/>
        <v>AF$1101</v>
      </c>
      <c r="AG1109" s="4" t="str">
        <f t="shared" si="1300"/>
        <v>AG$1101</v>
      </c>
      <c r="AH1109" s="4" t="str">
        <f t="shared" si="1300"/>
        <v>AH$1101</v>
      </c>
      <c r="AI1109" s="4" t="str">
        <f t="shared" si="1300"/>
        <v>AI$1101</v>
      </c>
      <c r="AJ1109" s="4" t="str">
        <f t="shared" si="1300"/>
        <v>AJ$1101</v>
      </c>
      <c r="AK1109" s="4" t="str">
        <f t="shared" si="1300"/>
        <v>AK$1101</v>
      </c>
      <c r="AL1109" s="4" t="str">
        <f t="shared" si="1300"/>
        <v>AL$1101</v>
      </c>
      <c r="AM1109" s="4" t="str">
        <f t="shared" si="1300"/>
        <v>AM$1101</v>
      </c>
      <c r="AN1109" s="4" t="str">
        <f t="shared" si="1300"/>
        <v>AN$1101</v>
      </c>
      <c r="AO1109" s="4" t="str">
        <f t="shared" si="1300"/>
        <v>AO$1101</v>
      </c>
      <c r="AP1109" s="4" t="str">
        <f t="shared" si="1300"/>
        <v>AP$1101</v>
      </c>
      <c r="AQ1109" s="4" t="str">
        <f t="shared" si="1300"/>
        <v>AQ$1101</v>
      </c>
      <c r="AR1109" s="4" t="str">
        <f t="shared" si="1300"/>
        <v>AR$1101</v>
      </c>
      <c r="AS1109" s="4" t="str">
        <f t="shared" si="1300"/>
        <v>AS$1101</v>
      </c>
      <c r="AT1109" s="4" t="str">
        <f t="shared" si="1300"/>
        <v>AT$1101</v>
      </c>
      <c r="AU1109" s="4" t="str">
        <f t="shared" si="1300"/>
        <v>AU$1101</v>
      </c>
      <c r="AV1109" s="4" t="str">
        <f t="shared" si="1300"/>
        <v>AV$1101</v>
      </c>
      <c r="AW1109" s="4" t="str">
        <f t="shared" si="1300"/>
        <v>AW$1101</v>
      </c>
      <c r="AX1109" s="4" t="str">
        <f t="shared" si="1300"/>
        <v>AX$1101</v>
      </c>
      <c r="AY1109" s="4" t="str">
        <f t="shared" ref="AY1109:CD1109" si="1301">ADDRESS(ROW(AY1101),COLUMN(AY1101),2)</f>
        <v>AY$1101</v>
      </c>
      <c r="AZ1109" s="4" t="str">
        <f t="shared" si="1301"/>
        <v>AZ$1101</v>
      </c>
      <c r="BA1109" s="4" t="str">
        <f t="shared" si="1301"/>
        <v>BA$1101</v>
      </c>
      <c r="BB1109" s="4" t="str">
        <f t="shared" si="1301"/>
        <v>BB$1101</v>
      </c>
      <c r="BC1109" s="4" t="str">
        <f t="shared" si="1301"/>
        <v>BC$1101</v>
      </c>
      <c r="BD1109" s="4" t="str">
        <f t="shared" si="1301"/>
        <v>BD$1101</v>
      </c>
      <c r="BE1109" s="4" t="str">
        <f t="shared" si="1301"/>
        <v>BE$1101</v>
      </c>
      <c r="BF1109" s="4" t="str">
        <f t="shared" si="1301"/>
        <v>BF$1101</v>
      </c>
      <c r="BG1109" s="4" t="str">
        <f t="shared" si="1301"/>
        <v>BG$1101</v>
      </c>
      <c r="BH1109" s="4" t="str">
        <f t="shared" si="1301"/>
        <v>BH$1101</v>
      </c>
      <c r="BI1109" s="4" t="str">
        <f t="shared" si="1301"/>
        <v>BI$1101</v>
      </c>
      <c r="BJ1109" s="4" t="str">
        <f t="shared" si="1301"/>
        <v>BJ$1101</v>
      </c>
      <c r="BK1109" s="4" t="str">
        <f t="shared" si="1301"/>
        <v>BK$1101</v>
      </c>
      <c r="BL1109" s="4" t="str">
        <f t="shared" si="1301"/>
        <v>BL$1101</v>
      </c>
      <c r="BM1109" s="4" t="str">
        <f t="shared" si="1301"/>
        <v>BM$1101</v>
      </c>
      <c r="BN1109" s="4" t="str">
        <f t="shared" si="1301"/>
        <v>BN$1101</v>
      </c>
      <c r="BO1109" s="4" t="str">
        <f t="shared" si="1301"/>
        <v>BO$1101</v>
      </c>
      <c r="BP1109" s="4" t="str">
        <f t="shared" si="1301"/>
        <v>BP$1101</v>
      </c>
      <c r="BQ1109" s="4" t="str">
        <f t="shared" si="1301"/>
        <v>BQ$1101</v>
      </c>
      <c r="BR1109" s="4" t="str">
        <f t="shared" si="1301"/>
        <v>BR$1101</v>
      </c>
      <c r="BS1109" s="4" t="str">
        <f t="shared" si="1301"/>
        <v>BS$1101</v>
      </c>
      <c r="BT1109" s="4" t="str">
        <f t="shared" si="1301"/>
        <v>BT$1101</v>
      </c>
      <c r="BU1109" s="4" t="str">
        <f t="shared" si="1301"/>
        <v>BU$1101</v>
      </c>
      <c r="BV1109" s="4" t="str">
        <f t="shared" si="1301"/>
        <v>BV$1101</v>
      </c>
      <c r="BW1109" s="4" t="str">
        <f t="shared" si="1301"/>
        <v>BW$1101</v>
      </c>
      <c r="BX1109" s="4" t="str">
        <f t="shared" si="1301"/>
        <v>BX$1101</v>
      </c>
      <c r="BY1109" s="4" t="str">
        <f t="shared" si="1301"/>
        <v>BY$1101</v>
      </c>
      <c r="BZ1109" s="4" t="str">
        <f t="shared" si="1301"/>
        <v>BZ$1101</v>
      </c>
      <c r="CA1109" s="4" t="str">
        <f t="shared" si="1301"/>
        <v>CA$1101</v>
      </c>
      <c r="CB1109" s="4" t="str">
        <f t="shared" si="1301"/>
        <v>CB$1101</v>
      </c>
      <c r="CC1109" s="4" t="str">
        <f t="shared" si="1301"/>
        <v>CC$1101</v>
      </c>
      <c r="CD1109" s="4" t="str">
        <f t="shared" si="1301"/>
        <v>CD$1101</v>
      </c>
      <c r="CE1109" s="4" t="str">
        <f t="shared" ref="CE1109:CL1109" si="1302">ADDRESS(ROW(CE1101),COLUMN(CE1101),2)</f>
        <v>CE$1101</v>
      </c>
      <c r="CF1109" s="4" t="str">
        <f t="shared" si="1302"/>
        <v>CF$1101</v>
      </c>
      <c r="CG1109" s="4" t="str">
        <f t="shared" si="1302"/>
        <v>CG$1101</v>
      </c>
      <c r="CH1109" s="4" t="str">
        <f t="shared" si="1302"/>
        <v>CH$1101</v>
      </c>
      <c r="CI1109" s="4" t="str">
        <f t="shared" si="1302"/>
        <v>CI$1101</v>
      </c>
      <c r="CJ1109" s="4" t="str">
        <f t="shared" si="1302"/>
        <v>CJ$1101</v>
      </c>
      <c r="CK1109" s="4" t="str">
        <f t="shared" si="1302"/>
        <v>CK$1101</v>
      </c>
      <c r="CL1109" s="4" t="str">
        <f t="shared" si="1302"/>
        <v>CL$1101</v>
      </c>
      <c r="CN1109" s="213"/>
      <c r="CO1109" s="4" t="str">
        <f t="shared" ref="CO1109:DL1109" si="1303">ADDRESS(ROW(CO1101),COLUMN(CO1101),2)</f>
        <v>CO$1101</v>
      </c>
      <c r="CP1109" s="4" t="str">
        <f t="shared" si="1303"/>
        <v>CP$1101</v>
      </c>
      <c r="CQ1109" s="4" t="str">
        <f t="shared" si="1303"/>
        <v>CQ$1101</v>
      </c>
      <c r="CR1109" s="4" t="str">
        <f t="shared" si="1303"/>
        <v>CR$1101</v>
      </c>
      <c r="CS1109" s="4" t="str">
        <f t="shared" si="1303"/>
        <v>CS$1101</v>
      </c>
      <c r="CT1109" s="4" t="str">
        <f t="shared" si="1303"/>
        <v>CT$1101</v>
      </c>
      <c r="CU1109" s="4" t="str">
        <f t="shared" si="1303"/>
        <v>CU$1101</v>
      </c>
      <c r="CV1109" s="4" t="str">
        <f t="shared" si="1303"/>
        <v>CV$1101</v>
      </c>
      <c r="CW1109" s="4" t="str">
        <f t="shared" si="1303"/>
        <v>CW$1101</v>
      </c>
      <c r="CX1109" s="4" t="str">
        <f t="shared" si="1303"/>
        <v>CX$1101</v>
      </c>
      <c r="CY1109" s="4" t="str">
        <f t="shared" si="1303"/>
        <v>CY$1101</v>
      </c>
      <c r="CZ1109" s="4" t="str">
        <f t="shared" si="1303"/>
        <v>CZ$1101</v>
      </c>
      <c r="DA1109" s="4" t="str">
        <f t="shared" si="1303"/>
        <v>DA$1101</v>
      </c>
      <c r="DB1109" s="4" t="str">
        <f t="shared" si="1303"/>
        <v>DB$1101</v>
      </c>
      <c r="DC1109" s="4" t="str">
        <f t="shared" si="1303"/>
        <v>DC$1101</v>
      </c>
      <c r="DD1109" s="4" t="str">
        <f t="shared" si="1303"/>
        <v>DD$1101</v>
      </c>
      <c r="DE1109" s="4" t="str">
        <f t="shared" si="1303"/>
        <v>DE$1101</v>
      </c>
      <c r="DF1109" s="4" t="str">
        <f t="shared" si="1303"/>
        <v>DF$1101</v>
      </c>
      <c r="DG1109" s="4" t="str">
        <f t="shared" si="1303"/>
        <v>DG$1101</v>
      </c>
      <c r="DH1109" s="4" t="str">
        <f t="shared" si="1303"/>
        <v>DH$1101</v>
      </c>
      <c r="DI1109" s="4" t="str">
        <f t="shared" si="1303"/>
        <v>DI$1101</v>
      </c>
      <c r="DJ1109" s="4" t="str">
        <f t="shared" si="1303"/>
        <v>DJ$1101</v>
      </c>
      <c r="DK1109" s="4" t="str">
        <f t="shared" si="1303"/>
        <v>DK$1101</v>
      </c>
      <c r="DL1109" s="4" t="str">
        <f t="shared" si="1303"/>
        <v>DL$1101</v>
      </c>
    </row>
    <row r="1110" spans="1:116" x14ac:dyDescent="0.35">
      <c r="A1110" s="174"/>
      <c r="E1110" s="8"/>
      <c r="G1110" s="136" t="str">
        <f>G1083</f>
        <v>Secondary volume driver</v>
      </c>
      <c r="H1110" s="12"/>
      <c r="I1110" s="60"/>
      <c r="J1110" s="60"/>
      <c r="K1110" s="15"/>
      <c r="L1110" s="15"/>
      <c r="M1110" s="15"/>
      <c r="N1110" s="15"/>
      <c r="O1110" s="15"/>
      <c r="P1110" s="15"/>
      <c r="R1110" s="15"/>
      <c r="S1110" s="179" t="str">
        <f t="shared" ref="S1110:AX1110" si="1304">S1083</f>
        <v>S$19</v>
      </c>
      <c r="T1110" s="179" t="str">
        <f t="shared" si="1304"/>
        <v>T$19</v>
      </c>
      <c r="U1110" s="179" t="str">
        <f t="shared" si="1304"/>
        <v>U$19</v>
      </c>
      <c r="V1110" s="179" t="str">
        <f t="shared" si="1304"/>
        <v>V$19</v>
      </c>
      <c r="W1110" s="179" t="str">
        <f t="shared" si="1304"/>
        <v>W$19</v>
      </c>
      <c r="X1110" s="179" t="str">
        <f t="shared" si="1304"/>
        <v>X$19</v>
      </c>
      <c r="Y1110" s="179" t="str">
        <f t="shared" si="1304"/>
        <v>Y$19</v>
      </c>
      <c r="Z1110" s="179" t="str">
        <f t="shared" si="1304"/>
        <v>Z$19</v>
      </c>
      <c r="AA1110" s="179" t="str">
        <f t="shared" si="1304"/>
        <v>AA$19</v>
      </c>
      <c r="AB1110" s="179" t="str">
        <f t="shared" si="1304"/>
        <v>AB$19</v>
      </c>
      <c r="AC1110" s="179" t="str">
        <f t="shared" si="1304"/>
        <v>AC$19</v>
      </c>
      <c r="AD1110" s="179" t="str">
        <f t="shared" si="1304"/>
        <v>AD$19</v>
      </c>
      <c r="AE1110" s="179" t="str">
        <f t="shared" si="1304"/>
        <v>AE$19</v>
      </c>
      <c r="AF1110" s="179" t="str">
        <f t="shared" si="1304"/>
        <v>AF$19</v>
      </c>
      <c r="AG1110" s="179" t="str">
        <f t="shared" si="1304"/>
        <v>AG$19</v>
      </c>
      <c r="AH1110" s="179" t="str">
        <f t="shared" si="1304"/>
        <v>AH$19</v>
      </c>
      <c r="AI1110" s="179" t="str">
        <f t="shared" si="1304"/>
        <v>AI$19</v>
      </c>
      <c r="AJ1110" s="179" t="str">
        <f t="shared" si="1304"/>
        <v>AJ$19</v>
      </c>
      <c r="AK1110" s="179" t="str">
        <f t="shared" si="1304"/>
        <v>AK$19</v>
      </c>
      <c r="AL1110" s="179" t="str">
        <f t="shared" si="1304"/>
        <v>AL$19</v>
      </c>
      <c r="AM1110" s="179" t="str">
        <f t="shared" si="1304"/>
        <v>AM$19</v>
      </c>
      <c r="AN1110" s="179" t="str">
        <f t="shared" si="1304"/>
        <v>AN$19</v>
      </c>
      <c r="AO1110" s="179" t="str">
        <f t="shared" si="1304"/>
        <v>AO$19</v>
      </c>
      <c r="AP1110" s="179" t="str">
        <f t="shared" si="1304"/>
        <v>AP$19</v>
      </c>
      <c r="AQ1110" s="179" t="str">
        <f t="shared" si="1304"/>
        <v>AQ$19</v>
      </c>
      <c r="AR1110" s="179" t="str">
        <f t="shared" si="1304"/>
        <v>AR$19</v>
      </c>
      <c r="AS1110" s="179" t="str">
        <f t="shared" si="1304"/>
        <v>AS$19</v>
      </c>
      <c r="AT1110" s="179" t="str">
        <f t="shared" si="1304"/>
        <v>AT$19</v>
      </c>
      <c r="AU1110" s="179" t="str">
        <f t="shared" si="1304"/>
        <v>AU$19</v>
      </c>
      <c r="AV1110" s="179" t="str">
        <f t="shared" si="1304"/>
        <v>AV$19</v>
      </c>
      <c r="AW1110" s="179" t="str">
        <f t="shared" si="1304"/>
        <v>AW$19</v>
      </c>
      <c r="AX1110" s="179" t="str">
        <f t="shared" si="1304"/>
        <v>AX$19</v>
      </c>
      <c r="AY1110" s="179" t="str">
        <f t="shared" ref="AY1110:CD1110" si="1305">AY1083</f>
        <v>AY$19</v>
      </c>
      <c r="AZ1110" s="179" t="str">
        <f t="shared" si="1305"/>
        <v>AZ$19</v>
      </c>
      <c r="BA1110" s="179" t="str">
        <f t="shared" si="1305"/>
        <v>BA$19</v>
      </c>
      <c r="BB1110" s="179" t="str">
        <f t="shared" si="1305"/>
        <v>BB$19</v>
      </c>
      <c r="BC1110" s="179" t="str">
        <f t="shared" si="1305"/>
        <v>BC$19</v>
      </c>
      <c r="BD1110" s="179" t="str">
        <f t="shared" si="1305"/>
        <v>BD$19</v>
      </c>
      <c r="BE1110" s="179" t="str">
        <f t="shared" si="1305"/>
        <v>BE$19</v>
      </c>
      <c r="BF1110" s="179" t="str">
        <f t="shared" si="1305"/>
        <v>BF$19</v>
      </c>
      <c r="BG1110" s="179" t="str">
        <f t="shared" si="1305"/>
        <v>BG$19</v>
      </c>
      <c r="BH1110" s="179" t="str">
        <f t="shared" si="1305"/>
        <v>BH$19</v>
      </c>
      <c r="BI1110" s="179" t="str">
        <f t="shared" si="1305"/>
        <v>BI$19</v>
      </c>
      <c r="BJ1110" s="179" t="str">
        <f t="shared" si="1305"/>
        <v>BJ$19</v>
      </c>
      <c r="BK1110" s="179" t="str">
        <f t="shared" si="1305"/>
        <v>BK$19</v>
      </c>
      <c r="BL1110" s="179" t="str">
        <f t="shared" si="1305"/>
        <v>BL$19</v>
      </c>
      <c r="BM1110" s="179" t="str">
        <f t="shared" si="1305"/>
        <v>BM$19</v>
      </c>
      <c r="BN1110" s="179" t="str">
        <f t="shared" si="1305"/>
        <v>BN$19</v>
      </c>
      <c r="BO1110" s="179" t="str">
        <f t="shared" si="1305"/>
        <v>BO$19</v>
      </c>
      <c r="BP1110" s="179" t="str">
        <f t="shared" si="1305"/>
        <v>BP$19</v>
      </c>
      <c r="BQ1110" s="179" t="str">
        <f t="shared" si="1305"/>
        <v>BQ$19</v>
      </c>
      <c r="BR1110" s="179" t="str">
        <f t="shared" si="1305"/>
        <v>BR$19</v>
      </c>
      <c r="BS1110" s="179" t="str">
        <f t="shared" si="1305"/>
        <v>BS$19</v>
      </c>
      <c r="BT1110" s="179" t="str">
        <f t="shared" si="1305"/>
        <v>BT$19</v>
      </c>
      <c r="BU1110" s="179" t="str">
        <f t="shared" si="1305"/>
        <v>BU$19</v>
      </c>
      <c r="BV1110" s="179" t="str">
        <f t="shared" si="1305"/>
        <v>BV$19</v>
      </c>
      <c r="BW1110" s="179" t="str">
        <f t="shared" si="1305"/>
        <v>BW$19</v>
      </c>
      <c r="BX1110" s="179" t="str">
        <f t="shared" si="1305"/>
        <v>BX$19</v>
      </c>
      <c r="BY1110" s="179" t="str">
        <f t="shared" si="1305"/>
        <v>BY$19</v>
      </c>
      <c r="BZ1110" s="179" t="str">
        <f t="shared" si="1305"/>
        <v>BZ$19</v>
      </c>
      <c r="CA1110" s="179" t="str">
        <f t="shared" si="1305"/>
        <v>CA$19</v>
      </c>
      <c r="CB1110" s="179" t="str">
        <f t="shared" si="1305"/>
        <v>CB$19</v>
      </c>
      <c r="CC1110" s="179" t="str">
        <f t="shared" si="1305"/>
        <v>CC$19</v>
      </c>
      <c r="CD1110" s="179" t="str">
        <f t="shared" si="1305"/>
        <v>CD$19</v>
      </c>
      <c r="CE1110" s="179" t="str">
        <f t="shared" ref="CE1110:CL1110" si="1306">CE1083</f>
        <v>CE$19</v>
      </c>
      <c r="CF1110" s="179" t="str">
        <f t="shared" si="1306"/>
        <v>CF$19</v>
      </c>
      <c r="CG1110" s="179" t="str">
        <f t="shared" si="1306"/>
        <v>CG$19</v>
      </c>
      <c r="CH1110" s="179" t="str">
        <f t="shared" si="1306"/>
        <v>CH$19</v>
      </c>
      <c r="CI1110" s="179" t="str">
        <f t="shared" si="1306"/>
        <v>CI$19</v>
      </c>
      <c r="CJ1110" s="179" t="str">
        <f t="shared" si="1306"/>
        <v>CJ$19</v>
      </c>
      <c r="CK1110" s="179" t="str">
        <f t="shared" si="1306"/>
        <v>CK$19</v>
      </c>
      <c r="CL1110" s="179" t="str">
        <f t="shared" si="1306"/>
        <v>CL$19</v>
      </c>
      <c r="CN1110" s="60"/>
      <c r="CO1110" s="179" t="str">
        <f t="shared" ref="CO1110:DL1110" si="1307">CO1083</f>
        <v>CO$19</v>
      </c>
      <c r="CP1110" s="179" t="str">
        <f t="shared" si="1307"/>
        <v>CP$19</v>
      </c>
      <c r="CQ1110" s="179" t="str">
        <f t="shared" si="1307"/>
        <v>CQ$19</v>
      </c>
      <c r="CR1110" s="179" t="str">
        <f t="shared" si="1307"/>
        <v>CR$19</v>
      </c>
      <c r="CS1110" s="179" t="str">
        <f t="shared" si="1307"/>
        <v>CS$19</v>
      </c>
      <c r="CT1110" s="179" t="str">
        <f t="shared" si="1307"/>
        <v>CT$19</v>
      </c>
      <c r="CU1110" s="179" t="str">
        <f t="shared" si="1307"/>
        <v>CU$19</v>
      </c>
      <c r="CV1110" s="179" t="str">
        <f t="shared" si="1307"/>
        <v>CV$19</v>
      </c>
      <c r="CW1110" s="179" t="str">
        <f t="shared" si="1307"/>
        <v>CW$19</v>
      </c>
      <c r="CX1110" s="179" t="str">
        <f t="shared" si="1307"/>
        <v>CX$19</v>
      </c>
      <c r="CY1110" s="179" t="str">
        <f t="shared" si="1307"/>
        <v>CY$19</v>
      </c>
      <c r="CZ1110" s="179" t="str">
        <f t="shared" si="1307"/>
        <v>CZ$19</v>
      </c>
      <c r="DA1110" s="179" t="str">
        <f t="shared" si="1307"/>
        <v>DA$19</v>
      </c>
      <c r="DB1110" s="179" t="str">
        <f t="shared" si="1307"/>
        <v>DB$19</v>
      </c>
      <c r="DC1110" s="179" t="str">
        <f t="shared" si="1307"/>
        <v>DC$19</v>
      </c>
      <c r="DD1110" s="179" t="str">
        <f t="shared" si="1307"/>
        <v>DD$19</v>
      </c>
      <c r="DE1110" s="179" t="str">
        <f t="shared" si="1307"/>
        <v>DE$19</v>
      </c>
      <c r="DF1110" s="179" t="str">
        <f t="shared" si="1307"/>
        <v>DF$19</v>
      </c>
      <c r="DG1110" s="179" t="str">
        <f t="shared" si="1307"/>
        <v>DG$19</v>
      </c>
      <c r="DH1110" s="179" t="str">
        <f t="shared" si="1307"/>
        <v>DH$19</v>
      </c>
      <c r="DI1110" s="179" t="str">
        <f t="shared" si="1307"/>
        <v>DI$19</v>
      </c>
      <c r="DJ1110" s="179" t="str">
        <f t="shared" si="1307"/>
        <v>DJ$19</v>
      </c>
      <c r="DK1110" s="179" t="str">
        <f t="shared" si="1307"/>
        <v>DK$19</v>
      </c>
      <c r="DL1110" s="179" t="str">
        <f t="shared" si="1307"/>
        <v>DL$19</v>
      </c>
    </row>
    <row r="1111" spans="1:116" x14ac:dyDescent="0.35">
      <c r="A1111" s="174"/>
      <c r="E1111" s="8"/>
      <c r="G1111" s="175" t="s">
        <v>490</v>
      </c>
      <c r="H1111" s="174"/>
      <c r="I1111" s="176"/>
      <c r="J1111" s="176"/>
      <c r="K1111" s="197"/>
      <c r="L1111" s="197"/>
      <c r="M1111" s="197"/>
      <c r="N1111" s="197"/>
      <c r="O1111" s="197"/>
      <c r="P1111" s="197"/>
      <c r="R1111" s="198"/>
      <c r="S1111" s="174"/>
      <c r="T1111" s="174"/>
      <c r="U1111" s="174"/>
      <c r="V1111" s="174"/>
      <c r="W1111" s="174"/>
      <c r="X1111" s="174"/>
      <c r="Y1111" s="174"/>
      <c r="Z1111" s="174"/>
      <c r="AA1111" s="174"/>
      <c r="AB1111" s="174"/>
      <c r="AC1111" s="174"/>
      <c r="AD1111" s="174"/>
      <c r="AE1111" s="174"/>
      <c r="AF1111" s="174"/>
      <c r="AG1111" s="174"/>
      <c r="AH1111" s="174"/>
      <c r="AI1111" s="174"/>
      <c r="AJ1111" s="174"/>
      <c r="AK1111" s="174"/>
      <c r="AL1111" s="174"/>
      <c r="AM1111" s="174"/>
      <c r="AN1111" s="174"/>
      <c r="AO1111" s="174"/>
      <c r="AP1111" s="174"/>
      <c r="AQ1111" s="174"/>
      <c r="AR1111" s="174"/>
      <c r="AS1111" s="174"/>
      <c r="AT1111" s="174"/>
      <c r="AU1111" s="174"/>
      <c r="AV1111" s="174"/>
      <c r="AW1111" s="174"/>
      <c r="AX1111" s="174"/>
      <c r="AY1111" s="174"/>
      <c r="AZ1111" s="174"/>
      <c r="BA1111" s="174"/>
      <c r="BB1111" s="174"/>
      <c r="BC1111" s="174"/>
      <c r="BD1111" s="174"/>
      <c r="BE1111" s="174"/>
      <c r="BF1111" s="174"/>
      <c r="BG1111" s="174"/>
      <c r="BH1111" s="174"/>
      <c r="BI1111" s="174"/>
      <c r="BJ1111" s="174"/>
      <c r="BK1111" s="174"/>
      <c r="BL1111" s="174"/>
      <c r="BM1111" s="174"/>
      <c r="BN1111" s="174"/>
      <c r="BO1111" s="174"/>
      <c r="BP1111" s="174"/>
      <c r="BQ1111" s="174"/>
      <c r="BR1111" s="174"/>
      <c r="BS1111" s="174"/>
      <c r="BT1111" s="174"/>
      <c r="BU1111" s="174"/>
      <c r="BV1111" s="174"/>
      <c r="BW1111" s="174"/>
      <c r="BX1111" s="174"/>
      <c r="BY1111" s="174"/>
      <c r="BZ1111" s="174"/>
      <c r="CA1111" s="174"/>
      <c r="CB1111" s="174"/>
      <c r="CC1111" s="174"/>
      <c r="CD1111" s="174"/>
      <c r="CE1111" s="174"/>
      <c r="CF1111" s="174"/>
      <c r="CG1111" s="174"/>
      <c r="CH1111" s="174"/>
      <c r="CI1111" s="174"/>
      <c r="CJ1111" s="174"/>
      <c r="CK1111" s="174"/>
      <c r="CL1111" s="174"/>
      <c r="CN1111" s="176"/>
      <c r="CO1111" s="174"/>
      <c r="CP1111" s="174"/>
      <c r="CQ1111" s="174"/>
      <c r="CR1111" s="174"/>
      <c r="CS1111" s="174"/>
      <c r="CT1111" s="174"/>
      <c r="CU1111" s="174"/>
      <c r="CV1111" s="174"/>
      <c r="CW1111" s="174"/>
      <c r="CX1111" s="174"/>
      <c r="CY1111" s="174"/>
      <c r="CZ1111" s="174"/>
      <c r="DA1111" s="174"/>
      <c r="DB1111" s="174"/>
      <c r="DC1111" s="174"/>
      <c r="DD1111" s="174"/>
      <c r="DE1111" s="174"/>
      <c r="DF1111" s="174"/>
      <c r="DG1111" s="174"/>
      <c r="DH1111" s="174"/>
      <c r="DI1111" s="174"/>
      <c r="DJ1111" s="174"/>
      <c r="DK1111" s="174"/>
      <c r="DL1111" s="174"/>
    </row>
    <row r="1112" spans="1:116" x14ac:dyDescent="0.35">
      <c r="A1112" s="174"/>
      <c r="E1112" s="8"/>
      <c r="G1112" s="175" t="s">
        <v>492</v>
      </c>
      <c r="H1112" s="174"/>
      <c r="I1112" s="176"/>
      <c r="J1112" s="176"/>
      <c r="K1112" s="197"/>
      <c r="L1112" s="197"/>
      <c r="M1112" s="197"/>
      <c r="N1112" s="197"/>
      <c r="O1112" s="197"/>
      <c r="P1112" s="197"/>
      <c r="R1112" s="198"/>
      <c r="S1112" s="174"/>
      <c r="T1112" s="174"/>
      <c r="U1112" s="174"/>
      <c r="V1112" s="174"/>
      <c r="W1112" s="174"/>
      <c r="X1112" s="174"/>
      <c r="Y1112" s="174"/>
      <c r="Z1112" s="174"/>
      <c r="AA1112" s="174"/>
      <c r="AB1112" s="174"/>
      <c r="AC1112" s="174"/>
      <c r="AD1112" s="174"/>
      <c r="AE1112" s="174"/>
      <c r="AF1112" s="174"/>
      <c r="AG1112" s="174"/>
      <c r="AH1112" s="174"/>
      <c r="AI1112" s="174"/>
      <c r="AJ1112" s="174"/>
      <c r="AK1112" s="174"/>
      <c r="AL1112" s="174"/>
      <c r="AM1112" s="174"/>
      <c r="AN1112" s="174"/>
      <c r="AO1112" s="174"/>
      <c r="AP1112" s="174"/>
      <c r="AQ1112" s="174"/>
      <c r="AR1112" s="174"/>
      <c r="AS1112" s="174"/>
      <c r="AT1112" s="174"/>
      <c r="AU1112" s="174"/>
      <c r="AV1112" s="174"/>
      <c r="AW1112" s="174"/>
      <c r="AX1112" s="174"/>
      <c r="AY1112" s="174"/>
      <c r="AZ1112" s="174"/>
      <c r="BA1112" s="174"/>
      <c r="BB1112" s="174"/>
      <c r="BC1112" s="174"/>
      <c r="BD1112" s="174"/>
      <c r="BE1112" s="174"/>
      <c r="BF1112" s="174"/>
      <c r="BG1112" s="174"/>
      <c r="BH1112" s="174"/>
      <c r="BI1112" s="174"/>
      <c r="BJ1112" s="174"/>
      <c r="BK1112" s="174"/>
      <c r="BL1112" s="174"/>
      <c r="BM1112" s="174"/>
      <c r="BN1112" s="174"/>
      <c r="BO1112" s="174"/>
      <c r="BP1112" s="174"/>
      <c r="BQ1112" s="174"/>
      <c r="BR1112" s="174"/>
      <c r="BS1112" s="174"/>
      <c r="BT1112" s="174"/>
      <c r="BU1112" s="174"/>
      <c r="BV1112" s="174"/>
      <c r="BW1112" s="174"/>
      <c r="BX1112" s="174"/>
      <c r="BY1112" s="174"/>
      <c r="BZ1112" s="174"/>
      <c r="CA1112" s="174"/>
      <c r="CB1112" s="174"/>
      <c r="CC1112" s="174"/>
      <c r="CD1112" s="174"/>
      <c r="CE1112" s="174"/>
      <c r="CF1112" s="174"/>
      <c r="CG1112" s="174"/>
      <c r="CH1112" s="174"/>
      <c r="CI1112" s="174"/>
      <c r="CJ1112" s="174"/>
      <c r="CK1112" s="174"/>
      <c r="CL1112" s="174"/>
      <c r="CN1112" s="176"/>
      <c r="CO1112" s="174"/>
      <c r="CP1112" s="174"/>
      <c r="CQ1112" s="174"/>
      <c r="CR1112" s="174"/>
      <c r="CS1112" s="174"/>
      <c r="CT1112" s="174"/>
      <c r="CU1112" s="174"/>
      <c r="CV1112" s="174"/>
      <c r="CW1112" s="174"/>
      <c r="CX1112" s="174"/>
      <c r="CY1112" s="174"/>
      <c r="CZ1112" s="174"/>
      <c r="DA1112" s="174"/>
      <c r="DB1112" s="174"/>
      <c r="DC1112" s="174"/>
      <c r="DD1112" s="174"/>
      <c r="DE1112" s="174"/>
      <c r="DF1112" s="174"/>
      <c r="DG1112" s="174"/>
      <c r="DH1112" s="174"/>
      <c r="DI1112" s="174"/>
      <c r="DJ1112" s="174"/>
      <c r="DK1112" s="174"/>
      <c r="DL1112" s="174"/>
    </row>
    <row r="1113" spans="1:116" x14ac:dyDescent="0.35">
      <c r="A1113" s="174"/>
      <c r="E1113" s="8"/>
      <c r="G1113" s="175" t="s">
        <v>461</v>
      </c>
      <c r="H1113" s="174"/>
      <c r="I1113" s="176"/>
      <c r="J1113" s="176"/>
      <c r="K1113" s="197"/>
      <c r="L1113" s="197"/>
      <c r="M1113" s="197"/>
      <c r="N1113" s="197"/>
      <c r="O1113" s="197"/>
      <c r="P1113" s="197"/>
      <c r="R1113" s="198"/>
      <c r="S1113" s="199" t="str">
        <f t="shared" ref="S1113:AX1113" si="1308">S$20</f>
        <v>S$16</v>
      </c>
      <c r="T1113" s="199" t="str">
        <f t="shared" si="1308"/>
        <v>T$16</v>
      </c>
      <c r="U1113" s="199" t="str">
        <f t="shared" si="1308"/>
        <v>U$16</v>
      </c>
      <c r="V1113" s="199" t="str">
        <f t="shared" si="1308"/>
        <v>V$16</v>
      </c>
      <c r="W1113" s="199" t="str">
        <f t="shared" si="1308"/>
        <v>W$16</v>
      </c>
      <c r="X1113" s="199" t="str">
        <f t="shared" si="1308"/>
        <v>X$16</v>
      </c>
      <c r="Y1113" s="199" t="str">
        <f t="shared" si="1308"/>
        <v>Y$16</v>
      </c>
      <c r="Z1113" s="199" t="str">
        <f t="shared" si="1308"/>
        <v>Z$16</v>
      </c>
      <c r="AA1113" s="199" t="str">
        <f t="shared" si="1308"/>
        <v>AA$16</v>
      </c>
      <c r="AB1113" s="199" t="str">
        <f t="shared" si="1308"/>
        <v>AB$16</v>
      </c>
      <c r="AC1113" s="199" t="str">
        <f t="shared" si="1308"/>
        <v>AC$16</v>
      </c>
      <c r="AD1113" s="199" t="str">
        <f t="shared" si="1308"/>
        <v>AD$16</v>
      </c>
      <c r="AE1113" s="199" t="str">
        <f t="shared" si="1308"/>
        <v>AE$16</v>
      </c>
      <c r="AF1113" s="199" t="str">
        <f t="shared" si="1308"/>
        <v>AF$16</v>
      </c>
      <c r="AG1113" s="199" t="str">
        <f t="shared" si="1308"/>
        <v>AG$16</v>
      </c>
      <c r="AH1113" s="199" t="str">
        <f t="shared" si="1308"/>
        <v>AH$16</v>
      </c>
      <c r="AI1113" s="199" t="str">
        <f t="shared" si="1308"/>
        <v>AI$16</v>
      </c>
      <c r="AJ1113" s="199" t="str">
        <f t="shared" si="1308"/>
        <v>AJ$16</v>
      </c>
      <c r="AK1113" s="199" t="str">
        <f t="shared" si="1308"/>
        <v>AK$16</v>
      </c>
      <c r="AL1113" s="199" t="str">
        <f t="shared" si="1308"/>
        <v>AL$16</v>
      </c>
      <c r="AM1113" s="199" t="str">
        <f t="shared" si="1308"/>
        <v>AM$16</v>
      </c>
      <c r="AN1113" s="199" t="str">
        <f t="shared" si="1308"/>
        <v>AN$16</v>
      </c>
      <c r="AO1113" s="199" t="str">
        <f t="shared" si="1308"/>
        <v>AO$16</v>
      </c>
      <c r="AP1113" s="199" t="str">
        <f t="shared" si="1308"/>
        <v>AP$16</v>
      </c>
      <c r="AQ1113" s="199" t="str">
        <f t="shared" si="1308"/>
        <v>AQ$16</v>
      </c>
      <c r="AR1113" s="199" t="str">
        <f t="shared" si="1308"/>
        <v>AR$16</v>
      </c>
      <c r="AS1113" s="199" t="str">
        <f t="shared" si="1308"/>
        <v>AS$16</v>
      </c>
      <c r="AT1113" s="199" t="str">
        <f t="shared" si="1308"/>
        <v>AT$16</v>
      </c>
      <c r="AU1113" s="199" t="str">
        <f t="shared" si="1308"/>
        <v>AU$16</v>
      </c>
      <c r="AV1113" s="199" t="str">
        <f t="shared" si="1308"/>
        <v>AV$16</v>
      </c>
      <c r="AW1113" s="199" t="str">
        <f t="shared" si="1308"/>
        <v>AW$16</v>
      </c>
      <c r="AX1113" s="199" t="str">
        <f t="shared" si="1308"/>
        <v>AX$16</v>
      </c>
      <c r="AY1113" s="199" t="str">
        <f t="shared" ref="AY1113:CD1113" si="1309">AY$20</f>
        <v>AY$16</v>
      </c>
      <c r="AZ1113" s="199" t="str">
        <f t="shared" si="1309"/>
        <v>AZ$16</v>
      </c>
      <c r="BA1113" s="199" t="str">
        <f t="shared" si="1309"/>
        <v>BA$16</v>
      </c>
      <c r="BB1113" s="199" t="str">
        <f t="shared" si="1309"/>
        <v>BB$16</v>
      </c>
      <c r="BC1113" s="199" t="str">
        <f t="shared" si="1309"/>
        <v>BC$16</v>
      </c>
      <c r="BD1113" s="199" t="str">
        <f t="shared" si="1309"/>
        <v>BD$16</v>
      </c>
      <c r="BE1113" s="199" t="str">
        <f t="shared" si="1309"/>
        <v>BE$16</v>
      </c>
      <c r="BF1113" s="199" t="str">
        <f t="shared" si="1309"/>
        <v>BF$16</v>
      </c>
      <c r="BG1113" s="199" t="str">
        <f t="shared" si="1309"/>
        <v>BG$16</v>
      </c>
      <c r="BH1113" s="199" t="str">
        <f t="shared" si="1309"/>
        <v>BH$16</v>
      </c>
      <c r="BI1113" s="199" t="str">
        <f t="shared" si="1309"/>
        <v>BI$16</v>
      </c>
      <c r="BJ1113" s="199" t="str">
        <f t="shared" si="1309"/>
        <v>BJ$16</v>
      </c>
      <c r="BK1113" s="199" t="str">
        <f t="shared" si="1309"/>
        <v>BK$16</v>
      </c>
      <c r="BL1113" s="199" t="str">
        <f t="shared" si="1309"/>
        <v>BL$16</v>
      </c>
      <c r="BM1113" s="199" t="str">
        <f t="shared" si="1309"/>
        <v>BM$16</v>
      </c>
      <c r="BN1113" s="199" t="str">
        <f t="shared" si="1309"/>
        <v>BN$16</v>
      </c>
      <c r="BO1113" s="199" t="str">
        <f t="shared" si="1309"/>
        <v>BO$16</v>
      </c>
      <c r="BP1113" s="199" t="str">
        <f t="shared" si="1309"/>
        <v>BP$16</v>
      </c>
      <c r="BQ1113" s="199" t="str">
        <f t="shared" si="1309"/>
        <v>BQ$16</v>
      </c>
      <c r="BR1113" s="199" t="str">
        <f t="shared" si="1309"/>
        <v>BR$16</v>
      </c>
      <c r="BS1113" s="199" t="str">
        <f t="shared" si="1309"/>
        <v>BS$16</v>
      </c>
      <c r="BT1113" s="199" t="str">
        <f t="shared" si="1309"/>
        <v>BT$16</v>
      </c>
      <c r="BU1113" s="199" t="str">
        <f t="shared" si="1309"/>
        <v>BU$16</v>
      </c>
      <c r="BV1113" s="199" t="str">
        <f t="shared" si="1309"/>
        <v>BV$16</v>
      </c>
      <c r="BW1113" s="199" t="str">
        <f t="shared" si="1309"/>
        <v>BW$16</v>
      </c>
      <c r="BX1113" s="199" t="str">
        <f t="shared" si="1309"/>
        <v>BX$16</v>
      </c>
      <c r="BY1113" s="199" t="str">
        <f t="shared" si="1309"/>
        <v>BY$16</v>
      </c>
      <c r="BZ1113" s="199" t="str">
        <f t="shared" si="1309"/>
        <v>BZ$16</v>
      </c>
      <c r="CA1113" s="199" t="str">
        <f t="shared" si="1309"/>
        <v>CA$16</v>
      </c>
      <c r="CB1113" s="199" t="str">
        <f t="shared" si="1309"/>
        <v>CB$16</v>
      </c>
      <c r="CC1113" s="199" t="str">
        <f t="shared" si="1309"/>
        <v>CC$16</v>
      </c>
      <c r="CD1113" s="199" t="str">
        <f t="shared" si="1309"/>
        <v>CD$16</v>
      </c>
      <c r="CE1113" s="199" t="str">
        <f t="shared" ref="CE1113:CL1113" si="1310">CE$20</f>
        <v>CE$16</v>
      </c>
      <c r="CF1113" s="199" t="str">
        <f t="shared" si="1310"/>
        <v>CF$16</v>
      </c>
      <c r="CG1113" s="199" t="str">
        <f t="shared" si="1310"/>
        <v>CG$16</v>
      </c>
      <c r="CH1113" s="199" t="str">
        <f t="shared" si="1310"/>
        <v>CH$16</v>
      </c>
      <c r="CI1113" s="199" t="str">
        <f t="shared" si="1310"/>
        <v>CI$16</v>
      </c>
      <c r="CJ1113" s="199" t="str">
        <f t="shared" si="1310"/>
        <v>CJ$16</v>
      </c>
      <c r="CK1113" s="199" t="str">
        <f t="shared" si="1310"/>
        <v>CK$16</v>
      </c>
      <c r="CL1113" s="199" t="str">
        <f t="shared" si="1310"/>
        <v>CL$16</v>
      </c>
      <c r="CN1113" s="176"/>
      <c r="CO1113" s="199" t="str">
        <f t="shared" ref="CO1113:DL1113" si="1311">CO$20</f>
        <v>CO$16</v>
      </c>
      <c r="CP1113" s="199" t="str">
        <f t="shared" si="1311"/>
        <v>CP$16</v>
      </c>
      <c r="CQ1113" s="199" t="str">
        <f t="shared" si="1311"/>
        <v>CQ$16</v>
      </c>
      <c r="CR1113" s="199" t="str">
        <f t="shared" si="1311"/>
        <v>CR$16</v>
      </c>
      <c r="CS1113" s="199" t="str">
        <f t="shared" si="1311"/>
        <v>CS$16</v>
      </c>
      <c r="CT1113" s="199" t="str">
        <f t="shared" si="1311"/>
        <v>CT$16</v>
      </c>
      <c r="CU1113" s="199" t="str">
        <f t="shared" si="1311"/>
        <v>CU$16</v>
      </c>
      <c r="CV1113" s="199" t="str">
        <f t="shared" si="1311"/>
        <v>CV$16</v>
      </c>
      <c r="CW1113" s="199" t="str">
        <f t="shared" si="1311"/>
        <v>CW$16</v>
      </c>
      <c r="CX1113" s="199" t="str">
        <f t="shared" si="1311"/>
        <v>CX$16</v>
      </c>
      <c r="CY1113" s="199" t="str">
        <f t="shared" si="1311"/>
        <v>CY$16</v>
      </c>
      <c r="CZ1113" s="199" t="str">
        <f t="shared" si="1311"/>
        <v>CZ$16</v>
      </c>
      <c r="DA1113" s="199" t="str">
        <f t="shared" si="1311"/>
        <v>DA$16</v>
      </c>
      <c r="DB1113" s="199" t="str">
        <f t="shared" si="1311"/>
        <v>DB$16</v>
      </c>
      <c r="DC1113" s="199" t="str">
        <f t="shared" si="1311"/>
        <v>DC$16</v>
      </c>
      <c r="DD1113" s="199" t="str">
        <f t="shared" si="1311"/>
        <v>DD$16</v>
      </c>
      <c r="DE1113" s="199" t="str">
        <f t="shared" si="1311"/>
        <v>DE$16</v>
      </c>
      <c r="DF1113" s="199" t="str">
        <f t="shared" si="1311"/>
        <v>DF$16</v>
      </c>
      <c r="DG1113" s="199" t="str">
        <f t="shared" si="1311"/>
        <v>DG$16</v>
      </c>
      <c r="DH1113" s="199" t="str">
        <f t="shared" si="1311"/>
        <v>DH$16</v>
      </c>
      <c r="DI1113" s="199" t="str">
        <f t="shared" si="1311"/>
        <v>DI$16</v>
      </c>
      <c r="DJ1113" s="199" t="str">
        <f t="shared" si="1311"/>
        <v>DJ$16</v>
      </c>
      <c r="DK1113" s="199" t="str">
        <f t="shared" si="1311"/>
        <v>DK$16</v>
      </c>
      <c r="DL1113" s="199" t="str">
        <f t="shared" si="1311"/>
        <v>DL$16</v>
      </c>
    </row>
    <row r="1114" spans="1:116" x14ac:dyDescent="0.35">
      <c r="A1114" s="174"/>
      <c r="E1114" s="8"/>
      <c r="G1114" s="175" t="s">
        <v>462</v>
      </c>
      <c r="H1114" s="200"/>
      <c r="I1114" s="201"/>
      <c r="J1114" s="201"/>
      <c r="K1114" s="202"/>
      <c r="L1114" s="202"/>
      <c r="M1114" s="202"/>
      <c r="N1114" s="202"/>
      <c r="O1114" s="202"/>
      <c r="P1114" s="202"/>
      <c r="R1114" s="202"/>
      <c r="S1114" s="199" t="str">
        <f t="shared" ref="S1114:AX1114" si="1312">S$21</f>
        <v>S$17</v>
      </c>
      <c r="T1114" s="199" t="str">
        <f t="shared" si="1312"/>
        <v>T$17</v>
      </c>
      <c r="U1114" s="199" t="str">
        <f t="shared" si="1312"/>
        <v>U$17</v>
      </c>
      <c r="V1114" s="199" t="str">
        <f t="shared" si="1312"/>
        <v>V$17</v>
      </c>
      <c r="W1114" s="199" t="str">
        <f t="shared" si="1312"/>
        <v>W$17</v>
      </c>
      <c r="X1114" s="199" t="str">
        <f t="shared" si="1312"/>
        <v>X$17</v>
      </c>
      <c r="Y1114" s="199" t="str">
        <f t="shared" si="1312"/>
        <v>Y$17</v>
      </c>
      <c r="Z1114" s="199" t="str">
        <f t="shared" si="1312"/>
        <v>Z$17</v>
      </c>
      <c r="AA1114" s="199" t="str">
        <f t="shared" si="1312"/>
        <v>AA$17</v>
      </c>
      <c r="AB1114" s="199" t="str">
        <f t="shared" si="1312"/>
        <v>AB$17</v>
      </c>
      <c r="AC1114" s="199" t="str">
        <f t="shared" si="1312"/>
        <v>AC$17</v>
      </c>
      <c r="AD1114" s="199" t="str">
        <f t="shared" si="1312"/>
        <v>AD$17</v>
      </c>
      <c r="AE1114" s="199" t="str">
        <f t="shared" si="1312"/>
        <v>AE$17</v>
      </c>
      <c r="AF1114" s="199" t="str">
        <f t="shared" si="1312"/>
        <v>AF$17</v>
      </c>
      <c r="AG1114" s="199" t="str">
        <f t="shared" si="1312"/>
        <v>AG$17</v>
      </c>
      <c r="AH1114" s="199" t="str">
        <f t="shared" si="1312"/>
        <v>AH$17</v>
      </c>
      <c r="AI1114" s="199" t="str">
        <f t="shared" si="1312"/>
        <v>AI$17</v>
      </c>
      <c r="AJ1114" s="199" t="str">
        <f t="shared" si="1312"/>
        <v>AJ$17</v>
      </c>
      <c r="AK1114" s="199" t="str">
        <f t="shared" si="1312"/>
        <v>AK$17</v>
      </c>
      <c r="AL1114" s="199" t="str">
        <f t="shared" si="1312"/>
        <v>AL$17</v>
      </c>
      <c r="AM1114" s="199" t="str">
        <f t="shared" si="1312"/>
        <v>AM$17</v>
      </c>
      <c r="AN1114" s="199" t="str">
        <f t="shared" si="1312"/>
        <v>AN$17</v>
      </c>
      <c r="AO1114" s="199" t="str">
        <f t="shared" si="1312"/>
        <v>AO$17</v>
      </c>
      <c r="AP1114" s="199" t="str">
        <f t="shared" si="1312"/>
        <v>AP$17</v>
      </c>
      <c r="AQ1114" s="199" t="str">
        <f t="shared" si="1312"/>
        <v>AQ$17</v>
      </c>
      <c r="AR1114" s="199" t="str">
        <f t="shared" si="1312"/>
        <v>AR$17</v>
      </c>
      <c r="AS1114" s="199" t="str">
        <f t="shared" si="1312"/>
        <v>AS$17</v>
      </c>
      <c r="AT1114" s="199" t="str">
        <f t="shared" si="1312"/>
        <v>AT$17</v>
      </c>
      <c r="AU1114" s="199" t="str">
        <f t="shared" si="1312"/>
        <v>AU$17</v>
      </c>
      <c r="AV1114" s="199" t="str">
        <f t="shared" si="1312"/>
        <v>AV$17</v>
      </c>
      <c r="AW1114" s="199" t="str">
        <f t="shared" si="1312"/>
        <v>AW$17</v>
      </c>
      <c r="AX1114" s="199" t="str">
        <f t="shared" si="1312"/>
        <v>AX$17</v>
      </c>
      <c r="AY1114" s="199" t="str">
        <f t="shared" ref="AY1114:CD1114" si="1313">AY$21</f>
        <v>AY$17</v>
      </c>
      <c r="AZ1114" s="199" t="str">
        <f t="shared" si="1313"/>
        <v>AZ$17</v>
      </c>
      <c r="BA1114" s="199" t="str">
        <f t="shared" si="1313"/>
        <v>BA$17</v>
      </c>
      <c r="BB1114" s="199" t="str">
        <f t="shared" si="1313"/>
        <v>BB$17</v>
      </c>
      <c r="BC1114" s="199" t="str">
        <f t="shared" si="1313"/>
        <v>BC$17</v>
      </c>
      <c r="BD1114" s="199" t="str">
        <f t="shared" si="1313"/>
        <v>BD$17</v>
      </c>
      <c r="BE1114" s="199" t="str">
        <f t="shared" si="1313"/>
        <v>BE$17</v>
      </c>
      <c r="BF1114" s="199" t="str">
        <f t="shared" si="1313"/>
        <v>BF$17</v>
      </c>
      <c r="BG1114" s="199" t="str">
        <f t="shared" si="1313"/>
        <v>BG$17</v>
      </c>
      <c r="BH1114" s="199" t="str">
        <f t="shared" si="1313"/>
        <v>BH$17</v>
      </c>
      <c r="BI1114" s="199" t="str">
        <f t="shared" si="1313"/>
        <v>BI$17</v>
      </c>
      <c r="BJ1114" s="199" t="str">
        <f t="shared" si="1313"/>
        <v>BJ$17</v>
      </c>
      <c r="BK1114" s="199" t="str">
        <f t="shared" si="1313"/>
        <v>BK$17</v>
      </c>
      <c r="BL1114" s="199" t="str">
        <f t="shared" si="1313"/>
        <v>BL$17</v>
      </c>
      <c r="BM1114" s="199" t="str">
        <f t="shared" si="1313"/>
        <v>BM$17</v>
      </c>
      <c r="BN1114" s="199" t="str">
        <f t="shared" si="1313"/>
        <v>BN$17</v>
      </c>
      <c r="BO1114" s="199" t="str">
        <f t="shared" si="1313"/>
        <v>BO$17</v>
      </c>
      <c r="BP1114" s="199" t="str">
        <f t="shared" si="1313"/>
        <v>BP$17</v>
      </c>
      <c r="BQ1114" s="199" t="str">
        <f t="shared" si="1313"/>
        <v>BQ$17</v>
      </c>
      <c r="BR1114" s="199" t="str">
        <f t="shared" si="1313"/>
        <v>BR$17</v>
      </c>
      <c r="BS1114" s="199" t="str">
        <f t="shared" si="1313"/>
        <v>BS$17</v>
      </c>
      <c r="BT1114" s="199" t="str">
        <f t="shared" si="1313"/>
        <v>BT$17</v>
      </c>
      <c r="BU1114" s="199" t="str">
        <f t="shared" si="1313"/>
        <v>BU$17</v>
      </c>
      <c r="BV1114" s="199" t="str">
        <f t="shared" si="1313"/>
        <v>BV$17</v>
      </c>
      <c r="BW1114" s="199" t="str">
        <f t="shared" si="1313"/>
        <v>BW$17</v>
      </c>
      <c r="BX1114" s="199" t="str">
        <f t="shared" si="1313"/>
        <v>BX$17</v>
      </c>
      <c r="BY1114" s="199" t="str">
        <f t="shared" si="1313"/>
        <v>BY$17</v>
      </c>
      <c r="BZ1114" s="199" t="str">
        <f t="shared" si="1313"/>
        <v>BZ$17</v>
      </c>
      <c r="CA1114" s="199" t="str">
        <f t="shared" si="1313"/>
        <v>CA$17</v>
      </c>
      <c r="CB1114" s="199" t="str">
        <f t="shared" si="1313"/>
        <v>CB$17</v>
      </c>
      <c r="CC1114" s="199" t="str">
        <f t="shared" si="1313"/>
        <v>CC$17</v>
      </c>
      <c r="CD1114" s="199" t="str">
        <f t="shared" si="1313"/>
        <v>CD$17</v>
      </c>
      <c r="CE1114" s="199" t="str">
        <f t="shared" ref="CE1114:CL1114" si="1314">CE$21</f>
        <v>CE$17</v>
      </c>
      <c r="CF1114" s="199" t="str">
        <f t="shared" si="1314"/>
        <v>CF$17</v>
      </c>
      <c r="CG1114" s="199" t="str">
        <f t="shared" si="1314"/>
        <v>CG$17</v>
      </c>
      <c r="CH1114" s="199" t="str">
        <f t="shared" si="1314"/>
        <v>CH$17</v>
      </c>
      <c r="CI1114" s="199" t="str">
        <f t="shared" si="1314"/>
        <v>CI$17</v>
      </c>
      <c r="CJ1114" s="199" t="str">
        <f t="shared" si="1314"/>
        <v>CJ$17</v>
      </c>
      <c r="CK1114" s="199" t="str">
        <f t="shared" si="1314"/>
        <v>CK$17</v>
      </c>
      <c r="CL1114" s="199" t="str">
        <f t="shared" si="1314"/>
        <v>CL$17</v>
      </c>
      <c r="CN1114" s="201"/>
      <c r="CO1114" s="199" t="str">
        <f t="shared" ref="CO1114:DL1114" si="1315">CO$21</f>
        <v>CO$17</v>
      </c>
      <c r="CP1114" s="199" t="str">
        <f t="shared" si="1315"/>
        <v>CP$17</v>
      </c>
      <c r="CQ1114" s="199" t="str">
        <f t="shared" si="1315"/>
        <v>CQ$17</v>
      </c>
      <c r="CR1114" s="199" t="str">
        <f t="shared" si="1315"/>
        <v>CR$17</v>
      </c>
      <c r="CS1114" s="199" t="str">
        <f t="shared" si="1315"/>
        <v>CS$17</v>
      </c>
      <c r="CT1114" s="199" t="str">
        <f t="shared" si="1315"/>
        <v>CT$17</v>
      </c>
      <c r="CU1114" s="199" t="str">
        <f t="shared" si="1315"/>
        <v>CU$17</v>
      </c>
      <c r="CV1114" s="199" t="str">
        <f t="shared" si="1315"/>
        <v>CV$17</v>
      </c>
      <c r="CW1114" s="199" t="str">
        <f t="shared" si="1315"/>
        <v>CW$17</v>
      </c>
      <c r="CX1114" s="199" t="str">
        <f t="shared" si="1315"/>
        <v>CX$17</v>
      </c>
      <c r="CY1114" s="199" t="str">
        <f t="shared" si="1315"/>
        <v>CY$17</v>
      </c>
      <c r="CZ1114" s="199" t="str">
        <f t="shared" si="1315"/>
        <v>CZ$17</v>
      </c>
      <c r="DA1114" s="199" t="str">
        <f t="shared" si="1315"/>
        <v>DA$17</v>
      </c>
      <c r="DB1114" s="199" t="str">
        <f t="shared" si="1315"/>
        <v>DB$17</v>
      </c>
      <c r="DC1114" s="199" t="str">
        <f t="shared" si="1315"/>
        <v>DC$17</v>
      </c>
      <c r="DD1114" s="199" t="str">
        <f t="shared" si="1315"/>
        <v>DD$17</v>
      </c>
      <c r="DE1114" s="199" t="str">
        <f t="shared" si="1315"/>
        <v>DE$17</v>
      </c>
      <c r="DF1114" s="199" t="str">
        <f t="shared" si="1315"/>
        <v>DF$17</v>
      </c>
      <c r="DG1114" s="199" t="str">
        <f t="shared" si="1315"/>
        <v>DG$17</v>
      </c>
      <c r="DH1114" s="199" t="str">
        <f t="shared" si="1315"/>
        <v>DH$17</v>
      </c>
      <c r="DI1114" s="199" t="str">
        <f t="shared" si="1315"/>
        <v>DI$17</v>
      </c>
      <c r="DJ1114" s="199" t="str">
        <f t="shared" si="1315"/>
        <v>DJ$17</v>
      </c>
      <c r="DK1114" s="199" t="str">
        <f t="shared" si="1315"/>
        <v>DK$17</v>
      </c>
      <c r="DL1114" s="199" t="str">
        <f t="shared" si="1315"/>
        <v>DL$17</v>
      </c>
    </row>
    <row r="1115" spans="1:116" x14ac:dyDescent="0.35">
      <c r="A1115" s="174"/>
      <c r="E1115" s="8"/>
      <c r="G1115" s="175" t="s">
        <v>491</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35">
      <c r="A1116" s="174"/>
      <c r="E1116" s="8"/>
      <c r="G1116" s="175" t="s">
        <v>505</v>
      </c>
      <c r="H1116" s="200"/>
      <c r="I1116" s="201"/>
      <c r="J1116" s="201"/>
      <c r="K1116" s="202"/>
      <c r="L1116" s="202"/>
      <c r="M1116" s="202"/>
      <c r="N1116" s="202"/>
      <c r="O1116" s="202"/>
      <c r="P1116" s="202"/>
      <c r="R1116" s="202"/>
      <c r="S1116" s="190"/>
      <c r="T1116" s="190"/>
      <c r="U1116" s="190"/>
      <c r="V1116" s="190"/>
      <c r="W1116" s="190"/>
      <c r="X1116" s="190"/>
      <c r="Y1116" s="190"/>
      <c r="Z1116" s="190"/>
      <c r="AA1116" s="190"/>
      <c r="AB1116" s="190"/>
      <c r="AC1116" s="190"/>
      <c r="AD1116" s="190"/>
      <c r="AE1116" s="190"/>
      <c r="AF1116" s="190"/>
      <c r="AG1116" s="190"/>
      <c r="AH1116" s="190"/>
      <c r="AI1116" s="190"/>
      <c r="AJ1116" s="190"/>
      <c r="AK1116" s="190"/>
      <c r="AL1116" s="190"/>
      <c r="AM1116" s="190"/>
      <c r="AN1116" s="190"/>
      <c r="AO1116" s="190"/>
      <c r="AP1116" s="190"/>
      <c r="AQ1116" s="190"/>
      <c r="AR1116" s="190"/>
      <c r="AS1116" s="190"/>
      <c r="AT1116" s="190"/>
      <c r="AU1116" s="190"/>
      <c r="AV1116" s="190"/>
      <c r="AW1116" s="190"/>
      <c r="AX1116" s="190"/>
      <c r="AY1116" s="190"/>
      <c r="AZ1116" s="190"/>
      <c r="BA1116" s="190"/>
      <c r="BB1116" s="190"/>
      <c r="BC1116" s="190"/>
      <c r="BD1116" s="190"/>
      <c r="BE1116" s="190"/>
      <c r="BF1116" s="190"/>
      <c r="BG1116" s="190"/>
      <c r="BH1116" s="190"/>
      <c r="BI1116" s="190"/>
      <c r="BJ1116" s="190"/>
      <c r="BK1116" s="190"/>
      <c r="BL1116" s="190"/>
      <c r="BM1116" s="190"/>
      <c r="BN1116" s="190"/>
      <c r="BO1116" s="190"/>
      <c r="BP1116" s="190"/>
      <c r="BQ1116" s="190"/>
      <c r="BR1116" s="190"/>
      <c r="BS1116" s="190"/>
      <c r="BT1116" s="190"/>
      <c r="BU1116" s="190"/>
      <c r="BV1116" s="190"/>
      <c r="BW1116" s="190"/>
      <c r="BX1116" s="190"/>
      <c r="BY1116" s="190"/>
      <c r="BZ1116" s="190"/>
      <c r="CA1116" s="190"/>
      <c r="CB1116" s="190"/>
      <c r="CC1116" s="190"/>
      <c r="CD1116" s="190"/>
      <c r="CE1116" s="190"/>
      <c r="CF1116" s="190"/>
      <c r="CG1116" s="190"/>
      <c r="CH1116" s="190"/>
      <c r="CI1116" s="190"/>
      <c r="CJ1116" s="190"/>
      <c r="CK1116" s="190"/>
      <c r="CL1116" s="190"/>
      <c r="CN1116" s="201"/>
      <c r="CO1116" s="190"/>
      <c r="CP1116" s="190"/>
      <c r="CQ1116" s="190"/>
      <c r="CR1116" s="190"/>
      <c r="CS1116" s="190"/>
      <c r="CT1116" s="190"/>
      <c r="CU1116" s="190"/>
      <c r="CV1116" s="190"/>
      <c r="CW1116" s="190"/>
      <c r="CX1116" s="190"/>
      <c r="CY1116" s="190"/>
      <c r="CZ1116" s="190"/>
      <c r="DA1116" s="190"/>
      <c r="DB1116" s="190"/>
      <c r="DC1116" s="190"/>
      <c r="DD1116" s="190"/>
      <c r="DE1116" s="190"/>
      <c r="DF1116" s="190"/>
      <c r="DG1116" s="190"/>
      <c r="DH1116" s="190"/>
      <c r="DI1116" s="190"/>
      <c r="DJ1116" s="190"/>
      <c r="DK1116" s="190"/>
      <c r="DL1116" s="190"/>
    </row>
    <row r="1117" spans="1:116" x14ac:dyDescent="0.35">
      <c r="A1117" s="31" t="s">
        <v>218</v>
      </c>
      <c r="B1117" s="31" t="s">
        <v>332</v>
      </c>
      <c r="C1117" s="31"/>
      <c r="D1117" t="s">
        <v>767</v>
      </c>
      <c r="E1117" s="8" t="str">
        <f t="shared" ref="E1117" si="1316">ROW()&amp;" "&amp;D1117</f>
        <v>1117 FAPPE-S</v>
      </c>
      <c r="F1117" t="s">
        <v>446</v>
      </c>
      <c r="G1117" s="175" t="s">
        <v>463</v>
      </c>
      <c r="H1117" s="200"/>
      <c r="I1117" s="201"/>
      <c r="J1117" s="201"/>
      <c r="K1117" s="202"/>
      <c r="L1117" s="202"/>
      <c r="M1117" s="202"/>
      <c r="N1117" s="202"/>
      <c r="O1117" s="202"/>
      <c r="P1117" s="202"/>
      <c r="R1117" s="202"/>
      <c r="S1117" s="190" t="str">
        <f t="shared" ref="S1117:AX1117" si="1317">S$22</f>
        <v>S$18</v>
      </c>
      <c r="T1117" s="190" t="str">
        <f t="shared" si="1317"/>
        <v>T$18</v>
      </c>
      <c r="U1117" s="190" t="str">
        <f t="shared" si="1317"/>
        <v>U$18</v>
      </c>
      <c r="V1117" s="190" t="str">
        <f t="shared" si="1317"/>
        <v>V$18</v>
      </c>
      <c r="W1117" s="190" t="str">
        <f t="shared" si="1317"/>
        <v>W$18</v>
      </c>
      <c r="X1117" s="190" t="str">
        <f t="shared" si="1317"/>
        <v>X$18</v>
      </c>
      <c r="Y1117" s="190" t="str">
        <f t="shared" si="1317"/>
        <v>Y$18</v>
      </c>
      <c r="Z1117" s="190" t="str">
        <f t="shared" si="1317"/>
        <v>Z$18</v>
      </c>
      <c r="AA1117" s="190" t="str">
        <f t="shared" si="1317"/>
        <v>AA$18</v>
      </c>
      <c r="AB1117" s="190" t="str">
        <f t="shared" si="1317"/>
        <v>AB$18</v>
      </c>
      <c r="AC1117" s="190" t="str">
        <f t="shared" si="1317"/>
        <v>AC$18</v>
      </c>
      <c r="AD1117" s="190" t="str">
        <f t="shared" si="1317"/>
        <v>AD$18</v>
      </c>
      <c r="AE1117" s="190" t="str">
        <f t="shared" si="1317"/>
        <v>AE$18</v>
      </c>
      <c r="AF1117" s="190" t="str">
        <f t="shared" si="1317"/>
        <v>AF$18</v>
      </c>
      <c r="AG1117" s="190" t="str">
        <f t="shared" si="1317"/>
        <v>AG$18</v>
      </c>
      <c r="AH1117" s="190" t="str">
        <f t="shared" si="1317"/>
        <v>AH$18</v>
      </c>
      <c r="AI1117" s="190" t="str">
        <f t="shared" si="1317"/>
        <v>AI$18</v>
      </c>
      <c r="AJ1117" s="190" t="str">
        <f t="shared" si="1317"/>
        <v>AJ$18</v>
      </c>
      <c r="AK1117" s="190" t="str">
        <f t="shared" si="1317"/>
        <v>AK$18</v>
      </c>
      <c r="AL1117" s="190" t="str">
        <f t="shared" si="1317"/>
        <v>AL$18</v>
      </c>
      <c r="AM1117" s="190" t="str">
        <f t="shared" si="1317"/>
        <v>AM$18</v>
      </c>
      <c r="AN1117" s="190" t="str">
        <f t="shared" si="1317"/>
        <v>AN$18</v>
      </c>
      <c r="AO1117" s="190" t="str">
        <f t="shared" si="1317"/>
        <v>AO$18</v>
      </c>
      <c r="AP1117" s="190" t="str">
        <f t="shared" si="1317"/>
        <v>AP$18</v>
      </c>
      <c r="AQ1117" s="190" t="str">
        <f t="shared" si="1317"/>
        <v>AQ$18</v>
      </c>
      <c r="AR1117" s="190" t="str">
        <f t="shared" si="1317"/>
        <v>AR$18</v>
      </c>
      <c r="AS1117" s="190" t="str">
        <f t="shared" si="1317"/>
        <v>AS$18</v>
      </c>
      <c r="AT1117" s="190" t="str">
        <f t="shared" si="1317"/>
        <v>AT$18</v>
      </c>
      <c r="AU1117" s="190" t="str">
        <f t="shared" si="1317"/>
        <v>AU$18</v>
      </c>
      <c r="AV1117" s="190" t="str">
        <f t="shared" si="1317"/>
        <v>AV$18</v>
      </c>
      <c r="AW1117" s="190" t="str">
        <f t="shared" si="1317"/>
        <v>AW$18</v>
      </c>
      <c r="AX1117" s="190" t="str">
        <f t="shared" si="1317"/>
        <v>AX$18</v>
      </c>
      <c r="AY1117" s="190" t="str">
        <f t="shared" ref="AY1117:CD1117" si="1318">AY$22</f>
        <v>AY$18</v>
      </c>
      <c r="AZ1117" s="190" t="str">
        <f t="shared" si="1318"/>
        <v>AZ$18</v>
      </c>
      <c r="BA1117" s="190" t="str">
        <f t="shared" si="1318"/>
        <v>BA$18</v>
      </c>
      <c r="BB1117" s="190" t="str">
        <f t="shared" si="1318"/>
        <v>BB$18</v>
      </c>
      <c r="BC1117" s="190" t="str">
        <f t="shared" si="1318"/>
        <v>BC$18</v>
      </c>
      <c r="BD1117" s="190" t="str">
        <f t="shared" si="1318"/>
        <v>BD$18</v>
      </c>
      <c r="BE1117" s="190" t="str">
        <f t="shared" si="1318"/>
        <v>BE$18</v>
      </c>
      <c r="BF1117" s="190" t="str">
        <f t="shared" si="1318"/>
        <v>BF$18</v>
      </c>
      <c r="BG1117" s="190" t="str">
        <f t="shared" si="1318"/>
        <v>BG$18</v>
      </c>
      <c r="BH1117" s="190" t="str">
        <f t="shared" si="1318"/>
        <v>BH$18</v>
      </c>
      <c r="BI1117" s="190" t="str">
        <f t="shared" si="1318"/>
        <v>BI$18</v>
      </c>
      <c r="BJ1117" s="190" t="str">
        <f t="shared" si="1318"/>
        <v>BJ$18</v>
      </c>
      <c r="BK1117" s="190" t="str">
        <f t="shared" si="1318"/>
        <v>BK$18</v>
      </c>
      <c r="BL1117" s="190" t="str">
        <f t="shared" si="1318"/>
        <v>BL$18</v>
      </c>
      <c r="BM1117" s="190" t="str">
        <f t="shared" si="1318"/>
        <v>BM$18</v>
      </c>
      <c r="BN1117" s="190" t="str">
        <f t="shared" si="1318"/>
        <v>BN$18</v>
      </c>
      <c r="BO1117" s="190" t="str">
        <f t="shared" si="1318"/>
        <v>BO$18</v>
      </c>
      <c r="BP1117" s="190" t="str">
        <f t="shared" si="1318"/>
        <v>BP$18</v>
      </c>
      <c r="BQ1117" s="190" t="str">
        <f t="shared" si="1318"/>
        <v>BQ$18</v>
      </c>
      <c r="BR1117" s="190" t="str">
        <f t="shared" si="1318"/>
        <v>BR$18</v>
      </c>
      <c r="BS1117" s="190" t="str">
        <f t="shared" si="1318"/>
        <v>BS$18</v>
      </c>
      <c r="BT1117" s="190" t="str">
        <f t="shared" si="1318"/>
        <v>BT$18</v>
      </c>
      <c r="BU1117" s="190" t="str">
        <f t="shared" si="1318"/>
        <v>BU$18</v>
      </c>
      <c r="BV1117" s="190" t="str">
        <f t="shared" si="1318"/>
        <v>BV$18</v>
      </c>
      <c r="BW1117" s="190" t="str">
        <f t="shared" si="1318"/>
        <v>BW$18</v>
      </c>
      <c r="BX1117" s="190" t="str">
        <f t="shared" si="1318"/>
        <v>BX$18</v>
      </c>
      <c r="BY1117" s="190" t="str">
        <f t="shared" si="1318"/>
        <v>BY$18</v>
      </c>
      <c r="BZ1117" s="190" t="str">
        <f t="shared" si="1318"/>
        <v>BZ$18</v>
      </c>
      <c r="CA1117" s="190" t="str">
        <f t="shared" si="1318"/>
        <v>CA$18</v>
      </c>
      <c r="CB1117" s="190" t="str">
        <f t="shared" si="1318"/>
        <v>CB$18</v>
      </c>
      <c r="CC1117" s="190" t="str">
        <f t="shared" si="1318"/>
        <v>CC$18</v>
      </c>
      <c r="CD1117" s="190" t="str">
        <f t="shared" si="1318"/>
        <v>CD$18</v>
      </c>
      <c r="CE1117" s="190" t="str">
        <f t="shared" ref="CE1117:CL1117" si="1319">CE$22</f>
        <v>CE$18</v>
      </c>
      <c r="CF1117" s="190" t="str">
        <f t="shared" si="1319"/>
        <v>CF$18</v>
      </c>
      <c r="CG1117" s="190" t="str">
        <f t="shared" si="1319"/>
        <v>CG$18</v>
      </c>
      <c r="CH1117" s="190" t="str">
        <f t="shared" si="1319"/>
        <v>CH$18</v>
      </c>
      <c r="CI1117" s="190" t="str">
        <f t="shared" si="1319"/>
        <v>CI$18</v>
      </c>
      <c r="CJ1117" s="190" t="str">
        <f t="shared" si="1319"/>
        <v>CJ$18</v>
      </c>
      <c r="CK1117" s="190" t="str">
        <f t="shared" si="1319"/>
        <v>CK$18</v>
      </c>
      <c r="CL1117" s="190" t="str">
        <f t="shared" si="1319"/>
        <v>CL$18</v>
      </c>
      <c r="CN1117" s="201"/>
      <c r="CO1117" s="190" t="str">
        <f t="shared" ref="CO1117:DL1117" si="1320">CO$22</f>
        <v>CO$18</v>
      </c>
      <c r="CP1117" s="190" t="str">
        <f t="shared" si="1320"/>
        <v>CP$18</v>
      </c>
      <c r="CQ1117" s="190" t="str">
        <f t="shared" si="1320"/>
        <v>CQ$18</v>
      </c>
      <c r="CR1117" s="190" t="str">
        <f t="shared" si="1320"/>
        <v>CR$18</v>
      </c>
      <c r="CS1117" s="190" t="str">
        <f t="shared" si="1320"/>
        <v>CS$18</v>
      </c>
      <c r="CT1117" s="190" t="str">
        <f t="shared" si="1320"/>
        <v>CT$18</v>
      </c>
      <c r="CU1117" s="190" t="str">
        <f t="shared" si="1320"/>
        <v>CU$18</v>
      </c>
      <c r="CV1117" s="190" t="str">
        <f t="shared" si="1320"/>
        <v>CV$18</v>
      </c>
      <c r="CW1117" s="190" t="str">
        <f t="shared" si="1320"/>
        <v>CW$18</v>
      </c>
      <c r="CX1117" s="190" t="str">
        <f t="shared" si="1320"/>
        <v>CX$18</v>
      </c>
      <c r="CY1117" s="190" t="str">
        <f t="shared" si="1320"/>
        <v>CY$18</v>
      </c>
      <c r="CZ1117" s="190" t="str">
        <f t="shared" si="1320"/>
        <v>CZ$18</v>
      </c>
      <c r="DA1117" s="190" t="str">
        <f t="shared" si="1320"/>
        <v>DA$18</v>
      </c>
      <c r="DB1117" s="190" t="str">
        <f t="shared" si="1320"/>
        <v>DB$18</v>
      </c>
      <c r="DC1117" s="190" t="str">
        <f t="shared" si="1320"/>
        <v>DC$18</v>
      </c>
      <c r="DD1117" s="190" t="str">
        <f t="shared" si="1320"/>
        <v>DD$18</v>
      </c>
      <c r="DE1117" s="190" t="str">
        <f t="shared" si="1320"/>
        <v>DE$18</v>
      </c>
      <c r="DF1117" s="190" t="str">
        <f t="shared" si="1320"/>
        <v>DF$18</v>
      </c>
      <c r="DG1117" s="190" t="str">
        <f t="shared" si="1320"/>
        <v>DG$18</v>
      </c>
      <c r="DH1117" s="190" t="str">
        <f t="shared" si="1320"/>
        <v>DH$18</v>
      </c>
      <c r="DI1117" s="190" t="str">
        <f t="shared" si="1320"/>
        <v>DI$18</v>
      </c>
      <c r="DJ1117" s="190" t="str">
        <f t="shared" si="1320"/>
        <v>DJ$18</v>
      </c>
      <c r="DK1117" s="190" t="str">
        <f t="shared" si="1320"/>
        <v>DK$18</v>
      </c>
      <c r="DL1117" s="190" t="str">
        <f t="shared" si="1320"/>
        <v>DL$18</v>
      </c>
    </row>
    <row r="1118" spans="1:116" x14ac:dyDescent="0.35">
      <c r="A1118" s="31"/>
      <c r="B1118" s="8" t="str">
        <f>E1118</f>
        <v>1118 FAPPE-S</v>
      </c>
      <c r="C1118" s="31"/>
      <c r="D1118" t="s">
        <v>767</v>
      </c>
      <c r="E1118" s="8" t="str">
        <f t="shared" ref="E1118" si="1321">ROW()&amp;" "&amp;D1118</f>
        <v>1118 FAPPE-S</v>
      </c>
      <c r="G1118" s="175" t="s">
        <v>464</v>
      </c>
      <c r="H1118" s="200"/>
      <c r="I1118" s="201"/>
      <c r="J1118" s="201"/>
      <c r="K1118" s="202"/>
      <c r="L1118" s="202"/>
      <c r="M1118" s="202"/>
      <c r="N1118" s="202"/>
      <c r="O1118" s="202"/>
      <c r="P1118" s="202"/>
      <c r="R1118" s="202"/>
      <c r="S1118" s="190" t="str">
        <f t="shared" ref="S1118:AX1118" si="1322">S$23</f>
        <v>S$19</v>
      </c>
      <c r="T1118" s="190" t="str">
        <f t="shared" si="1322"/>
        <v>T$19</v>
      </c>
      <c r="U1118" s="190" t="str">
        <f t="shared" si="1322"/>
        <v>U$19</v>
      </c>
      <c r="V1118" s="190" t="str">
        <f t="shared" si="1322"/>
        <v>V$19</v>
      </c>
      <c r="W1118" s="190" t="str">
        <f t="shared" si="1322"/>
        <v>W$19</v>
      </c>
      <c r="X1118" s="190" t="str">
        <f t="shared" si="1322"/>
        <v>X$19</v>
      </c>
      <c r="Y1118" s="190" t="str">
        <f t="shared" si="1322"/>
        <v>Y$19</v>
      </c>
      <c r="Z1118" s="190" t="str">
        <f t="shared" si="1322"/>
        <v>Z$19</v>
      </c>
      <c r="AA1118" s="190" t="str">
        <f t="shared" si="1322"/>
        <v>AA$19</v>
      </c>
      <c r="AB1118" s="190" t="str">
        <f t="shared" si="1322"/>
        <v>AB$19</v>
      </c>
      <c r="AC1118" s="190" t="str">
        <f t="shared" si="1322"/>
        <v>AC$19</v>
      </c>
      <c r="AD1118" s="190" t="str">
        <f t="shared" si="1322"/>
        <v>AD$19</v>
      </c>
      <c r="AE1118" s="190" t="str">
        <f t="shared" si="1322"/>
        <v>AE$19</v>
      </c>
      <c r="AF1118" s="190" t="str">
        <f t="shared" si="1322"/>
        <v>AF$19</v>
      </c>
      <c r="AG1118" s="190" t="str">
        <f t="shared" si="1322"/>
        <v>AG$19</v>
      </c>
      <c r="AH1118" s="190" t="str">
        <f t="shared" si="1322"/>
        <v>AH$19</v>
      </c>
      <c r="AI1118" s="190" t="str">
        <f t="shared" si="1322"/>
        <v>AI$19</v>
      </c>
      <c r="AJ1118" s="190" t="str">
        <f t="shared" si="1322"/>
        <v>AJ$19</v>
      </c>
      <c r="AK1118" s="190" t="str">
        <f t="shared" si="1322"/>
        <v>AK$19</v>
      </c>
      <c r="AL1118" s="190" t="str">
        <f t="shared" si="1322"/>
        <v>AL$19</v>
      </c>
      <c r="AM1118" s="190" t="str">
        <f t="shared" si="1322"/>
        <v>AM$19</v>
      </c>
      <c r="AN1118" s="190" t="str">
        <f t="shared" si="1322"/>
        <v>AN$19</v>
      </c>
      <c r="AO1118" s="190" t="str">
        <f t="shared" si="1322"/>
        <v>AO$19</v>
      </c>
      <c r="AP1118" s="190" t="str">
        <f t="shared" si="1322"/>
        <v>AP$19</v>
      </c>
      <c r="AQ1118" s="190" t="str">
        <f t="shared" si="1322"/>
        <v>AQ$19</v>
      </c>
      <c r="AR1118" s="190" t="str">
        <f t="shared" si="1322"/>
        <v>AR$19</v>
      </c>
      <c r="AS1118" s="190" t="str">
        <f t="shared" si="1322"/>
        <v>AS$19</v>
      </c>
      <c r="AT1118" s="190" t="str">
        <f t="shared" si="1322"/>
        <v>AT$19</v>
      </c>
      <c r="AU1118" s="190" t="str">
        <f t="shared" si="1322"/>
        <v>AU$19</v>
      </c>
      <c r="AV1118" s="190" t="str">
        <f t="shared" si="1322"/>
        <v>AV$19</v>
      </c>
      <c r="AW1118" s="190" t="str">
        <f t="shared" si="1322"/>
        <v>AW$19</v>
      </c>
      <c r="AX1118" s="190" t="str">
        <f t="shared" si="1322"/>
        <v>AX$19</v>
      </c>
      <c r="AY1118" s="190" t="str">
        <f t="shared" ref="AY1118:CD1118" si="1323">AY$23</f>
        <v>AY$19</v>
      </c>
      <c r="AZ1118" s="190" t="str">
        <f t="shared" si="1323"/>
        <v>AZ$19</v>
      </c>
      <c r="BA1118" s="190" t="str">
        <f t="shared" si="1323"/>
        <v>BA$19</v>
      </c>
      <c r="BB1118" s="190" t="str">
        <f t="shared" si="1323"/>
        <v>BB$19</v>
      </c>
      <c r="BC1118" s="190" t="str">
        <f t="shared" si="1323"/>
        <v>BC$19</v>
      </c>
      <c r="BD1118" s="190" t="str">
        <f t="shared" si="1323"/>
        <v>BD$19</v>
      </c>
      <c r="BE1118" s="190" t="str">
        <f t="shared" si="1323"/>
        <v>BE$19</v>
      </c>
      <c r="BF1118" s="190" t="str">
        <f t="shared" si="1323"/>
        <v>BF$19</v>
      </c>
      <c r="BG1118" s="190" t="str">
        <f t="shared" si="1323"/>
        <v>BG$19</v>
      </c>
      <c r="BH1118" s="190" t="str">
        <f t="shared" si="1323"/>
        <v>BH$19</v>
      </c>
      <c r="BI1118" s="190" t="str">
        <f t="shared" si="1323"/>
        <v>BI$19</v>
      </c>
      <c r="BJ1118" s="190" t="str">
        <f t="shared" si="1323"/>
        <v>BJ$19</v>
      </c>
      <c r="BK1118" s="190" t="str">
        <f t="shared" si="1323"/>
        <v>BK$19</v>
      </c>
      <c r="BL1118" s="190" t="str">
        <f t="shared" si="1323"/>
        <v>BL$19</v>
      </c>
      <c r="BM1118" s="190" t="str">
        <f t="shared" si="1323"/>
        <v>BM$19</v>
      </c>
      <c r="BN1118" s="190" t="str">
        <f t="shared" si="1323"/>
        <v>BN$19</v>
      </c>
      <c r="BO1118" s="190" t="str">
        <f t="shared" si="1323"/>
        <v>BO$19</v>
      </c>
      <c r="BP1118" s="190" t="str">
        <f t="shared" si="1323"/>
        <v>BP$19</v>
      </c>
      <c r="BQ1118" s="190" t="str">
        <f t="shared" si="1323"/>
        <v>BQ$19</v>
      </c>
      <c r="BR1118" s="190" t="str">
        <f t="shared" si="1323"/>
        <v>BR$19</v>
      </c>
      <c r="BS1118" s="190" t="str">
        <f t="shared" si="1323"/>
        <v>BS$19</v>
      </c>
      <c r="BT1118" s="190" t="str">
        <f t="shared" si="1323"/>
        <v>BT$19</v>
      </c>
      <c r="BU1118" s="190" t="str">
        <f t="shared" si="1323"/>
        <v>BU$19</v>
      </c>
      <c r="BV1118" s="190" t="str">
        <f t="shared" si="1323"/>
        <v>BV$19</v>
      </c>
      <c r="BW1118" s="190" t="str">
        <f t="shared" si="1323"/>
        <v>BW$19</v>
      </c>
      <c r="BX1118" s="190" t="str">
        <f t="shared" si="1323"/>
        <v>BX$19</v>
      </c>
      <c r="BY1118" s="190" t="str">
        <f t="shared" si="1323"/>
        <v>BY$19</v>
      </c>
      <c r="BZ1118" s="190" t="str">
        <f t="shared" si="1323"/>
        <v>BZ$19</v>
      </c>
      <c r="CA1118" s="190" t="str">
        <f t="shared" si="1323"/>
        <v>CA$19</v>
      </c>
      <c r="CB1118" s="190" t="str">
        <f t="shared" si="1323"/>
        <v>CB$19</v>
      </c>
      <c r="CC1118" s="190" t="str">
        <f t="shared" si="1323"/>
        <v>CC$19</v>
      </c>
      <c r="CD1118" s="190" t="str">
        <f t="shared" si="1323"/>
        <v>CD$19</v>
      </c>
      <c r="CE1118" s="190" t="str">
        <f t="shared" ref="CE1118:CL1118" si="1324">CE$23</f>
        <v>CE$19</v>
      </c>
      <c r="CF1118" s="190" t="str">
        <f t="shared" si="1324"/>
        <v>CF$19</v>
      </c>
      <c r="CG1118" s="190" t="str">
        <f t="shared" si="1324"/>
        <v>CG$19</v>
      </c>
      <c r="CH1118" s="190" t="str">
        <f t="shared" si="1324"/>
        <v>CH$19</v>
      </c>
      <c r="CI1118" s="190" t="str">
        <f t="shared" si="1324"/>
        <v>CI$19</v>
      </c>
      <c r="CJ1118" s="190" t="str">
        <f t="shared" si="1324"/>
        <v>CJ$19</v>
      </c>
      <c r="CK1118" s="190" t="str">
        <f t="shared" si="1324"/>
        <v>CK$19</v>
      </c>
      <c r="CL1118" s="190" t="str">
        <f t="shared" si="1324"/>
        <v>CL$19</v>
      </c>
      <c r="CN1118" s="201"/>
      <c r="CO1118" s="190" t="str">
        <f t="shared" ref="CO1118:DL1118" si="1325">CO$23</f>
        <v>CO$19</v>
      </c>
      <c r="CP1118" s="190" t="str">
        <f t="shared" si="1325"/>
        <v>CP$19</v>
      </c>
      <c r="CQ1118" s="190" t="str">
        <f t="shared" si="1325"/>
        <v>CQ$19</v>
      </c>
      <c r="CR1118" s="190" t="str">
        <f t="shared" si="1325"/>
        <v>CR$19</v>
      </c>
      <c r="CS1118" s="190" t="str">
        <f t="shared" si="1325"/>
        <v>CS$19</v>
      </c>
      <c r="CT1118" s="190" t="str">
        <f t="shared" si="1325"/>
        <v>CT$19</v>
      </c>
      <c r="CU1118" s="190" t="str">
        <f t="shared" si="1325"/>
        <v>CU$19</v>
      </c>
      <c r="CV1118" s="190" t="str">
        <f t="shared" si="1325"/>
        <v>CV$19</v>
      </c>
      <c r="CW1118" s="190" t="str">
        <f t="shared" si="1325"/>
        <v>CW$19</v>
      </c>
      <c r="CX1118" s="190" t="str">
        <f t="shared" si="1325"/>
        <v>CX$19</v>
      </c>
      <c r="CY1118" s="190" t="str">
        <f t="shared" si="1325"/>
        <v>CY$19</v>
      </c>
      <c r="CZ1118" s="190" t="str">
        <f t="shared" si="1325"/>
        <v>CZ$19</v>
      </c>
      <c r="DA1118" s="190" t="str">
        <f t="shared" si="1325"/>
        <v>DA$19</v>
      </c>
      <c r="DB1118" s="190" t="str">
        <f t="shared" si="1325"/>
        <v>DB$19</v>
      </c>
      <c r="DC1118" s="190" t="str">
        <f t="shared" si="1325"/>
        <v>DC$19</v>
      </c>
      <c r="DD1118" s="190" t="str">
        <f t="shared" si="1325"/>
        <v>DD$19</v>
      </c>
      <c r="DE1118" s="190" t="str">
        <f t="shared" si="1325"/>
        <v>DE$19</v>
      </c>
      <c r="DF1118" s="190" t="str">
        <f t="shared" si="1325"/>
        <v>DF$19</v>
      </c>
      <c r="DG1118" s="190" t="str">
        <f t="shared" si="1325"/>
        <v>DG$19</v>
      </c>
      <c r="DH1118" s="190" t="str">
        <f t="shared" si="1325"/>
        <v>DH$19</v>
      </c>
      <c r="DI1118" s="190" t="str">
        <f t="shared" si="1325"/>
        <v>DI$19</v>
      </c>
      <c r="DJ1118" s="190" t="str">
        <f t="shared" si="1325"/>
        <v>DJ$19</v>
      </c>
      <c r="DK1118" s="190" t="str">
        <f t="shared" si="1325"/>
        <v>DK$19</v>
      </c>
      <c r="DL1118" s="190" t="str">
        <f t="shared" si="1325"/>
        <v>DL$19</v>
      </c>
    </row>
    <row r="1119" spans="1:116" x14ac:dyDescent="0.35">
      <c r="B1119" s="8" t="str">
        <f>E1119</f>
        <v>1119 FAPPE-S</v>
      </c>
      <c r="C1119" s="8"/>
      <c r="D1119" t="s">
        <v>767</v>
      </c>
      <c r="E1119" s="8" t="str">
        <f t="shared" si="1255"/>
        <v>1119 FAPPE-S</v>
      </c>
      <c r="G1119" s="66" t="s">
        <v>283</v>
      </c>
      <c r="H1119" s="22"/>
      <c r="I1119" s="306"/>
      <c r="J1119" s="306"/>
      <c r="K1119" s="22"/>
      <c r="L1119" s="22"/>
      <c r="M1119" s="22"/>
      <c r="N1119" s="22"/>
      <c r="O1119" s="22"/>
      <c r="P1119" s="22"/>
      <c r="R1119" s="66"/>
      <c r="S1119" s="307"/>
      <c r="T1119" s="307"/>
      <c r="U1119" s="307"/>
      <c r="V1119" s="307"/>
      <c r="W1119" s="307"/>
      <c r="X1119" s="307"/>
      <c r="Y1119" s="307"/>
      <c r="Z1119" s="307"/>
      <c r="AA1119" s="307"/>
      <c r="AB1119" s="307"/>
      <c r="AC1119" s="307"/>
      <c r="AD1119" s="307"/>
      <c r="AE1119" s="307"/>
      <c r="AF1119" s="307"/>
      <c r="AG1119" s="307"/>
      <c r="AH1119" s="307"/>
      <c r="AI1119" s="307"/>
      <c r="AJ1119" s="307"/>
      <c r="AK1119" s="307"/>
      <c r="AL1119" s="307"/>
      <c r="AM1119" s="307"/>
      <c r="AN1119" s="307"/>
      <c r="AO1119" s="307"/>
      <c r="AP1119" s="307"/>
      <c r="AQ1119" s="307"/>
      <c r="AR1119" s="307"/>
      <c r="AS1119" s="307"/>
      <c r="AT1119" s="307"/>
      <c r="AU1119" s="307"/>
      <c r="AV1119" s="307"/>
      <c r="AW1119" s="307"/>
      <c r="AX1119" s="307"/>
      <c r="AY1119" s="307"/>
      <c r="AZ1119" s="307"/>
      <c r="BA1119" s="307"/>
      <c r="BB1119" s="307"/>
      <c r="BC1119" s="307"/>
      <c r="BD1119" s="307"/>
      <c r="BE1119" s="307"/>
      <c r="BF1119" s="307"/>
      <c r="BG1119" s="307"/>
      <c r="BH1119" s="307"/>
      <c r="BI1119" s="307"/>
      <c r="BJ1119" s="307"/>
      <c r="BK1119" s="307"/>
      <c r="BL1119" s="307"/>
      <c r="BM1119" s="307"/>
      <c r="BN1119" s="307"/>
      <c r="BO1119" s="307"/>
      <c r="BP1119" s="307"/>
      <c r="BQ1119" s="307"/>
      <c r="BR1119" s="307"/>
      <c r="BS1119" s="307"/>
      <c r="BT1119" s="307"/>
      <c r="BU1119" s="307"/>
      <c r="BV1119" s="307"/>
      <c r="BW1119" s="307"/>
      <c r="BX1119" s="307"/>
      <c r="BY1119" s="307"/>
      <c r="BZ1119" s="307"/>
      <c r="CA1119" s="307"/>
      <c r="CB1119" s="307"/>
      <c r="CC1119" s="307"/>
      <c r="CD1119" s="307"/>
      <c r="CE1119" s="307"/>
      <c r="CF1119" s="307"/>
      <c r="CG1119" s="307"/>
      <c r="CH1119" s="307"/>
      <c r="CI1119" s="307"/>
      <c r="CJ1119" s="307"/>
      <c r="CK1119" s="307"/>
      <c r="CL1119" s="307"/>
      <c r="CN1119" s="306"/>
      <c r="CO1119" s="307"/>
      <c r="CP1119" s="307"/>
      <c r="CQ1119" s="307"/>
      <c r="CR1119" s="307"/>
      <c r="CS1119" s="307"/>
      <c r="CT1119" s="307"/>
      <c r="CU1119" s="307"/>
      <c r="CV1119" s="307"/>
      <c r="CW1119" s="307"/>
      <c r="CX1119" s="307"/>
      <c r="CY1119" s="307"/>
      <c r="CZ1119" s="307"/>
      <c r="DA1119" s="307"/>
      <c r="DB1119" s="307"/>
      <c r="DC1119" s="307"/>
      <c r="DD1119" s="307"/>
      <c r="DE1119" s="307"/>
      <c r="DF1119" s="307"/>
      <c r="DG1119" s="307"/>
      <c r="DH1119" s="307"/>
      <c r="DI1119" s="307"/>
      <c r="DJ1119" s="307"/>
      <c r="DK1119" s="307"/>
      <c r="DL1119" s="307"/>
    </row>
    <row r="1120" spans="1:116" x14ac:dyDescent="0.35">
      <c r="B1120" s="8" t="str">
        <f>E1120</f>
        <v>1120 FAPPE-S</v>
      </c>
      <c r="C1120" s="8"/>
      <c r="D1120" t="s">
        <v>767</v>
      </c>
      <c r="E1120" s="8" t="str">
        <f t="shared" si="1255"/>
        <v>1120 FAPPE-S</v>
      </c>
      <c r="G1120" s="95" t="str">
        <f>"Assumptions - "&amp;G1119</f>
        <v>Assumptions - Volume driven secondary PP&amp;E:</v>
      </c>
      <c r="H1120" s="31"/>
      <c r="I1120" s="73"/>
      <c r="J1120" s="73"/>
      <c r="K1120" s="31"/>
      <c r="L1120" s="31"/>
      <c r="M1120" s="31"/>
      <c r="N1120" s="31"/>
      <c r="O1120" s="31"/>
      <c r="P1120" s="31"/>
      <c r="R1120" s="67"/>
      <c r="S1120" s="156"/>
      <c r="T1120" s="156"/>
      <c r="U1120" s="156"/>
      <c r="V1120" s="156"/>
      <c r="W1120" s="156"/>
      <c r="X1120" s="156"/>
      <c r="Y1120" s="156"/>
      <c r="Z1120" s="156"/>
      <c r="AA1120" s="156"/>
      <c r="AB1120" s="156"/>
      <c r="AC1120" s="156"/>
      <c r="AD1120" s="156"/>
      <c r="AE1120" s="156"/>
      <c r="AF1120" s="156"/>
      <c r="AG1120" s="156"/>
      <c r="AH1120" s="156"/>
      <c r="AI1120" s="156"/>
      <c r="AJ1120" s="156"/>
      <c r="AK1120" s="156"/>
      <c r="AL1120" s="156"/>
      <c r="AM1120" s="156"/>
      <c r="AN1120" s="156"/>
      <c r="AO1120" s="156"/>
      <c r="AP1120" s="156"/>
      <c r="AQ1120" s="156"/>
      <c r="AR1120" s="156"/>
      <c r="AS1120" s="156"/>
      <c r="AT1120" s="156"/>
      <c r="AU1120" s="156"/>
      <c r="AV1120" s="156"/>
      <c r="AW1120" s="156"/>
      <c r="AX1120" s="156"/>
      <c r="AY1120" s="156"/>
      <c r="AZ1120" s="156"/>
      <c r="BA1120" s="156"/>
      <c r="BB1120" s="156"/>
      <c r="BC1120" s="156"/>
      <c r="BD1120" s="156"/>
      <c r="BE1120" s="156"/>
      <c r="BF1120" s="156"/>
      <c r="BG1120" s="156"/>
      <c r="BH1120" s="156"/>
      <c r="BI1120" s="156"/>
      <c r="BJ1120" s="156"/>
      <c r="BK1120" s="156"/>
      <c r="BL1120" s="156"/>
      <c r="BM1120" s="156"/>
      <c r="BN1120" s="156"/>
      <c r="BO1120" s="156"/>
      <c r="BP1120" s="156"/>
      <c r="BQ1120" s="156"/>
      <c r="BR1120" s="156"/>
      <c r="BS1120" s="156"/>
      <c r="BT1120" s="156"/>
      <c r="BU1120" s="156"/>
      <c r="BV1120" s="156"/>
      <c r="BW1120" s="156"/>
      <c r="BX1120" s="156"/>
      <c r="BY1120" s="156"/>
      <c r="BZ1120" s="156"/>
      <c r="CA1120" s="156"/>
      <c r="CB1120" s="156"/>
      <c r="CC1120" s="156"/>
      <c r="CD1120" s="156"/>
      <c r="CE1120" s="156"/>
      <c r="CF1120" s="156"/>
      <c r="CG1120" s="156"/>
      <c r="CH1120" s="156"/>
      <c r="CI1120" s="156"/>
      <c r="CJ1120" s="156"/>
      <c r="CK1120" s="156"/>
      <c r="CL1120" s="156"/>
      <c r="CN1120" s="73"/>
      <c r="CO1120" s="156"/>
      <c r="CP1120" s="156"/>
      <c r="CQ1120" s="156"/>
      <c r="CR1120" s="156"/>
      <c r="CS1120" s="156"/>
      <c r="CT1120" s="156"/>
      <c r="CU1120" s="156"/>
      <c r="CV1120" s="156"/>
      <c r="CW1120" s="156"/>
      <c r="CX1120" s="156"/>
      <c r="CY1120" s="156"/>
      <c r="CZ1120" s="156"/>
      <c r="DA1120" s="156"/>
      <c r="DB1120" s="156"/>
      <c r="DC1120" s="156"/>
      <c r="DD1120" s="156"/>
      <c r="DE1120" s="156"/>
      <c r="DF1120" s="156"/>
      <c r="DG1120" s="156"/>
      <c r="DH1120" s="156"/>
      <c r="DI1120" s="156"/>
      <c r="DJ1120" s="156"/>
      <c r="DK1120" s="156"/>
      <c r="DL1120" s="156"/>
    </row>
    <row r="1121" spans="2:116" x14ac:dyDescent="0.35">
      <c r="B1121" s="8"/>
      <c r="C1121" s="8"/>
      <c r="D1121" t="s">
        <v>767</v>
      </c>
      <c r="E1121" s="8" t="str">
        <f t="shared" si="1255"/>
        <v>1121 FAPPE-S</v>
      </c>
      <c r="G1121" s="145" t="s">
        <v>206</v>
      </c>
      <c r="H1121" s="57">
        <v>5</v>
      </c>
      <c r="S1121" s="72"/>
      <c r="T1121" s="72"/>
      <c r="U1121" s="72"/>
      <c r="V1121" s="72"/>
      <c r="W1121" s="72"/>
      <c r="X1121" s="72"/>
      <c r="Y1121" s="72"/>
      <c r="Z1121" s="72"/>
      <c r="AA1121" s="72"/>
      <c r="AB1121" s="72"/>
      <c r="AC1121" s="72"/>
      <c r="AD1121" s="72"/>
      <c r="AE1121" s="72"/>
      <c r="AF1121" s="72"/>
      <c r="AG1121" s="72"/>
      <c r="AH1121" s="72"/>
      <c r="AI1121" s="72"/>
      <c r="AJ1121" s="72"/>
      <c r="AK1121" s="72"/>
      <c r="AL1121" s="72"/>
      <c r="AM1121" s="72"/>
      <c r="AN1121" s="72"/>
      <c r="AO1121" s="72"/>
      <c r="AP1121" s="72"/>
      <c r="AQ1121" s="72"/>
      <c r="AR1121" s="72"/>
      <c r="AS1121" s="72"/>
      <c r="AT1121" s="72"/>
      <c r="AU1121" s="72"/>
      <c r="AV1121" s="72"/>
      <c r="AW1121" s="72"/>
      <c r="AX1121" s="72"/>
      <c r="AY1121" s="72"/>
      <c r="AZ1121" s="72"/>
      <c r="BA1121" s="72"/>
      <c r="BB1121" s="72"/>
      <c r="BC1121" s="72"/>
      <c r="BD1121" s="72"/>
      <c r="BE1121" s="72"/>
      <c r="BF1121" s="72"/>
      <c r="BG1121" s="72"/>
      <c r="BH1121" s="72"/>
      <c r="BI1121" s="72"/>
      <c r="BJ1121" s="72"/>
      <c r="BK1121" s="72"/>
      <c r="BL1121" s="72"/>
      <c r="BM1121" s="72"/>
      <c r="BN1121" s="72"/>
      <c r="BO1121" s="72"/>
      <c r="BP1121" s="72"/>
      <c r="BQ1121" s="72"/>
      <c r="BR1121" s="72"/>
      <c r="BS1121" s="72"/>
      <c r="BT1121" s="72"/>
      <c r="BU1121" s="72"/>
      <c r="BV1121" s="72"/>
      <c r="BW1121" s="72"/>
      <c r="BX1121" s="72"/>
      <c r="BY1121" s="72"/>
      <c r="BZ1121" s="72"/>
      <c r="CA1121" s="72"/>
      <c r="CB1121" s="72"/>
      <c r="CC1121" s="72"/>
      <c r="CD1121" s="72"/>
      <c r="CE1121" s="72"/>
      <c r="CF1121" s="72"/>
      <c r="CG1121" s="72"/>
      <c r="CH1121" s="72"/>
      <c r="CI1121" s="72"/>
      <c r="CJ1121" s="72"/>
      <c r="CK1121" s="72"/>
      <c r="CL1121" s="72"/>
      <c r="CO1121" s="72"/>
      <c r="CP1121" s="72"/>
      <c r="CQ1121" s="72"/>
      <c r="CR1121" s="72"/>
      <c r="CS1121" s="72"/>
      <c r="CT1121" s="72"/>
      <c r="CU1121" s="72"/>
      <c r="CV1121" s="72"/>
      <c r="CW1121" s="72"/>
      <c r="CX1121" s="72"/>
      <c r="CY1121" s="72"/>
      <c r="CZ1121" s="72"/>
      <c r="DA1121" s="72"/>
      <c r="DB1121" s="72"/>
      <c r="DC1121" s="72"/>
      <c r="DD1121" s="72"/>
      <c r="DE1121" s="72"/>
      <c r="DF1121" s="72"/>
      <c r="DG1121" s="72"/>
      <c r="DH1121" s="72"/>
      <c r="DI1121" s="72"/>
      <c r="DJ1121" s="72"/>
      <c r="DK1121" s="72"/>
      <c r="DL1121" s="72"/>
    </row>
    <row r="1122" spans="2:116" x14ac:dyDescent="0.35">
      <c r="B1122" s="8"/>
      <c r="C1122" s="8"/>
      <c r="D1122" t="s">
        <v>767</v>
      </c>
      <c r="E1122" s="8" t="str">
        <f t="shared" ref="E1122" si="1326">ROW()&amp;" "&amp;D1122</f>
        <v>1122 FAPPE-S</v>
      </c>
      <c r="G1122" s="145" t="s">
        <v>207</v>
      </c>
      <c r="H1122" s="57">
        <v>0</v>
      </c>
      <c r="S1122" s="72"/>
      <c r="T1122" s="72"/>
      <c r="U1122" s="72"/>
      <c r="V1122" s="72"/>
      <c r="W1122" s="72"/>
      <c r="X1122" s="72"/>
      <c r="Y1122" s="72"/>
      <c r="Z1122" s="72"/>
      <c r="AA1122" s="72"/>
      <c r="AB1122" s="72"/>
      <c r="AC1122" s="72"/>
      <c r="AD1122" s="72"/>
      <c r="AE1122" s="72"/>
      <c r="AF1122" s="72"/>
      <c r="AG1122" s="72"/>
      <c r="AH1122" s="72"/>
      <c r="AI1122" s="72"/>
      <c r="AJ1122" s="72"/>
      <c r="AK1122" s="72"/>
      <c r="AL1122" s="72"/>
      <c r="AM1122" s="72"/>
      <c r="AN1122" s="72"/>
      <c r="AO1122" s="72"/>
      <c r="AP1122" s="72"/>
      <c r="AQ1122" s="72"/>
      <c r="AR1122" s="72"/>
      <c r="AS1122" s="72"/>
      <c r="AT1122" s="72"/>
      <c r="AU1122" s="72"/>
      <c r="AV1122" s="72"/>
      <c r="AW1122" s="72"/>
      <c r="AX1122" s="72"/>
      <c r="AY1122" s="72"/>
      <c r="AZ1122" s="72"/>
      <c r="BA1122" s="72"/>
      <c r="BB1122" s="72"/>
      <c r="BC1122" s="72"/>
      <c r="BD1122" s="72"/>
      <c r="BE1122" s="72"/>
      <c r="BF1122" s="72"/>
      <c r="BG1122" s="72"/>
      <c r="BH1122" s="72"/>
      <c r="BI1122" s="72"/>
      <c r="BJ1122" s="72"/>
      <c r="BK1122" s="72"/>
      <c r="BL1122" s="72"/>
      <c r="BM1122" s="72"/>
      <c r="BN1122" s="72"/>
      <c r="BO1122" s="72"/>
      <c r="BP1122" s="72"/>
      <c r="BQ1122" s="72"/>
      <c r="BR1122" s="72"/>
      <c r="BS1122" s="72"/>
      <c r="BT1122" s="72"/>
      <c r="BU1122" s="72"/>
      <c r="BV1122" s="72"/>
      <c r="BW1122" s="72"/>
      <c r="BX1122" s="72"/>
      <c r="BY1122" s="72"/>
      <c r="BZ1122" s="72"/>
      <c r="CA1122" s="72"/>
      <c r="CB1122" s="72"/>
      <c r="CC1122" s="72"/>
      <c r="CD1122" s="72"/>
      <c r="CE1122" s="72"/>
      <c r="CF1122" s="72"/>
      <c r="CG1122" s="72"/>
      <c r="CH1122" s="72"/>
      <c r="CI1122" s="72"/>
      <c r="CJ1122" s="72"/>
      <c r="CK1122" s="72"/>
      <c r="CL1122" s="72"/>
      <c r="CO1122" s="72"/>
      <c r="CP1122" s="72"/>
      <c r="CQ1122" s="72"/>
      <c r="CR1122" s="72"/>
      <c r="CS1122" s="72"/>
      <c r="CT1122" s="72"/>
      <c r="CU1122" s="72"/>
      <c r="CV1122" s="72"/>
      <c r="CW1122" s="72"/>
      <c r="CX1122" s="72"/>
      <c r="CY1122" s="72"/>
      <c r="CZ1122" s="72"/>
      <c r="DA1122" s="72"/>
      <c r="DB1122" s="72"/>
      <c r="DC1122" s="72"/>
      <c r="DD1122" s="72"/>
      <c r="DE1122" s="72"/>
      <c r="DF1122" s="72"/>
      <c r="DG1122" s="72"/>
      <c r="DH1122" s="72"/>
      <c r="DI1122" s="72"/>
      <c r="DJ1122" s="72"/>
      <c r="DK1122" s="72"/>
      <c r="DL1122" s="72"/>
    </row>
    <row r="1123" spans="2:116" x14ac:dyDescent="0.35">
      <c r="B1123" s="8" t="str">
        <f>E1123</f>
        <v>1123 FAPPE-S</v>
      </c>
      <c r="C1123" s="8"/>
      <c r="D1123" t="s">
        <v>767</v>
      </c>
      <c r="E1123" s="8" t="str">
        <f t="shared" si="1255"/>
        <v>1123 FAPPE-S</v>
      </c>
      <c r="S1123" s="72"/>
      <c r="T1123" s="72"/>
      <c r="U1123" s="72"/>
      <c r="V1123" s="72"/>
      <c r="W1123" s="72"/>
      <c r="X1123" s="72"/>
      <c r="Y1123" s="72"/>
      <c r="Z1123" s="72"/>
      <c r="AA1123" s="72"/>
      <c r="AB1123" s="72"/>
      <c r="AC1123" s="72"/>
      <c r="AD1123" s="72"/>
      <c r="AE1123" s="72"/>
      <c r="AF1123" s="72"/>
      <c r="AG1123" s="72"/>
      <c r="AH1123" s="72"/>
      <c r="AI1123" s="72"/>
      <c r="AJ1123" s="72"/>
      <c r="AK1123" s="72"/>
      <c r="AL1123" s="72"/>
      <c r="AM1123" s="72"/>
      <c r="AN1123" s="72"/>
      <c r="AO1123" s="72"/>
      <c r="AP1123" s="72"/>
      <c r="AQ1123" s="72"/>
      <c r="AR1123" s="72"/>
      <c r="AS1123" s="72"/>
      <c r="AT1123" s="72"/>
      <c r="AU1123" s="72"/>
      <c r="AV1123" s="72"/>
      <c r="AW1123" s="72"/>
      <c r="AX1123" s="72"/>
      <c r="AY1123" s="72"/>
      <c r="AZ1123" s="72"/>
      <c r="BA1123" s="72"/>
      <c r="BB1123" s="72"/>
      <c r="BC1123" s="72"/>
      <c r="BD1123" s="72"/>
      <c r="BE1123" s="72"/>
      <c r="BF1123" s="72"/>
      <c r="BG1123" s="72"/>
      <c r="BH1123" s="72"/>
      <c r="BI1123" s="72"/>
      <c r="BJ1123" s="72"/>
      <c r="BK1123" s="72"/>
      <c r="BL1123" s="72"/>
      <c r="BM1123" s="72"/>
      <c r="BN1123" s="72"/>
      <c r="BO1123" s="72"/>
      <c r="BP1123" s="72"/>
      <c r="BQ1123" s="72"/>
      <c r="BR1123" s="72"/>
      <c r="BS1123" s="72"/>
      <c r="BT1123" s="72"/>
      <c r="BU1123" s="72"/>
      <c r="BV1123" s="72"/>
      <c r="BW1123" s="72"/>
      <c r="BX1123" s="72"/>
      <c r="BY1123" s="72"/>
      <c r="BZ1123" s="72"/>
      <c r="CA1123" s="72"/>
      <c r="CB1123" s="72"/>
      <c r="CC1123" s="72"/>
      <c r="CD1123" s="72"/>
      <c r="CE1123" s="72"/>
      <c r="CF1123" s="72"/>
      <c r="CG1123" s="72"/>
      <c r="CH1123" s="72"/>
      <c r="CI1123" s="72"/>
      <c r="CJ1123" s="72"/>
      <c r="CK1123" s="72"/>
      <c r="CL1123" s="72"/>
      <c r="CO1123" s="72"/>
      <c r="CP1123" s="72"/>
      <c r="CQ1123" s="72"/>
      <c r="CR1123" s="72"/>
      <c r="CS1123" s="72"/>
      <c r="CT1123" s="72"/>
      <c r="CU1123" s="72"/>
      <c r="CV1123" s="72"/>
      <c r="CW1123" s="72"/>
      <c r="CX1123" s="72"/>
      <c r="CY1123" s="72"/>
      <c r="CZ1123" s="72"/>
      <c r="DA1123" s="72"/>
      <c r="DB1123" s="72"/>
      <c r="DC1123" s="72"/>
      <c r="DD1123" s="72"/>
      <c r="DE1123" s="72"/>
      <c r="DF1123" s="72"/>
      <c r="DG1123" s="72"/>
      <c r="DH1123" s="72"/>
      <c r="DI1123" s="72"/>
      <c r="DJ1123" s="72"/>
      <c r="DK1123" s="72"/>
      <c r="DL1123" s="72"/>
    </row>
    <row r="1124" spans="2:116" x14ac:dyDescent="0.35">
      <c r="B1124" s="8"/>
      <c r="C1124" s="8" t="s">
        <v>235</v>
      </c>
      <c r="D1124" t="s">
        <v>767</v>
      </c>
      <c r="E1124" s="8" t="str">
        <f t="shared" si="1255"/>
        <v>1124 FAPPE-S</v>
      </c>
      <c r="G1124" s="95" t="str">
        <f>G1126&amp;":"</f>
        <v>Capital expenditures - Volume driven secondary PP&amp;E:</v>
      </c>
      <c r="S1124" s="72"/>
      <c r="T1124" s="72"/>
      <c r="U1124" s="72"/>
      <c r="V1124" s="72"/>
      <c r="W1124" s="72"/>
      <c r="X1124" s="72"/>
      <c r="Y1124" s="72"/>
      <c r="Z1124" s="72"/>
      <c r="AA1124" s="72"/>
      <c r="AB1124" s="72"/>
      <c r="AC1124" s="72"/>
      <c r="AD1124" s="72"/>
      <c r="AE1124" s="72"/>
      <c r="AF1124" s="72"/>
      <c r="AG1124" s="72"/>
      <c r="AH1124" s="72"/>
      <c r="AI1124" s="72"/>
      <c r="AJ1124" s="72"/>
      <c r="AK1124" s="72"/>
      <c r="AL1124" s="72"/>
      <c r="AM1124" s="72"/>
      <c r="AN1124" s="72"/>
      <c r="AO1124" s="72"/>
      <c r="AP1124" s="72"/>
      <c r="AQ1124" s="72"/>
      <c r="AR1124" s="72"/>
      <c r="AS1124" s="72"/>
      <c r="AT1124" s="72"/>
      <c r="AU1124" s="72"/>
      <c r="AV1124" s="72"/>
      <c r="AW1124" s="72"/>
      <c r="AX1124" s="72"/>
      <c r="AY1124" s="72"/>
      <c r="AZ1124" s="72"/>
      <c r="BA1124" s="72"/>
      <c r="BB1124" s="72"/>
      <c r="BC1124" s="72"/>
      <c r="BD1124" s="72"/>
      <c r="BE1124" s="72"/>
      <c r="BF1124" s="72"/>
      <c r="BG1124" s="72"/>
      <c r="BH1124" s="72"/>
      <c r="BI1124" s="72"/>
      <c r="BJ1124" s="72"/>
      <c r="BK1124" s="72"/>
      <c r="BL1124" s="72"/>
      <c r="BM1124" s="72"/>
      <c r="BN1124" s="72"/>
      <c r="BO1124" s="72"/>
      <c r="BP1124" s="72"/>
      <c r="BQ1124" s="72"/>
      <c r="BR1124" s="72"/>
      <c r="BS1124" s="72"/>
      <c r="BT1124" s="72"/>
      <c r="BU1124" s="72"/>
      <c r="BV1124" s="72"/>
      <c r="BW1124" s="72"/>
      <c r="BX1124" s="72"/>
      <c r="BY1124" s="72"/>
      <c r="BZ1124" s="72"/>
      <c r="CA1124" s="72"/>
      <c r="CB1124" s="72"/>
      <c r="CC1124" s="72"/>
      <c r="CD1124" s="72"/>
      <c r="CE1124" s="72"/>
      <c r="CF1124" s="72"/>
      <c r="CG1124" s="72"/>
      <c r="CH1124" s="72"/>
      <c r="CI1124" s="72"/>
      <c r="CJ1124" s="72"/>
      <c r="CK1124" s="72"/>
      <c r="CL1124" s="72"/>
      <c r="CO1124" s="72"/>
      <c r="CP1124" s="72"/>
      <c r="CQ1124" s="72"/>
      <c r="CR1124" s="72"/>
      <c r="CS1124" s="72"/>
      <c r="CT1124" s="72"/>
      <c r="CU1124" s="72"/>
      <c r="CV1124" s="72"/>
      <c r="CW1124" s="72"/>
      <c r="CX1124" s="72"/>
      <c r="CY1124" s="72"/>
      <c r="CZ1124" s="72"/>
      <c r="DA1124" s="72"/>
      <c r="DB1124" s="72"/>
      <c r="DC1124" s="72"/>
      <c r="DD1124" s="72"/>
      <c r="DE1124" s="72"/>
      <c r="DF1124" s="72"/>
      <c r="DG1124" s="72"/>
      <c r="DH1124" s="72"/>
      <c r="DI1124" s="72"/>
      <c r="DJ1124" s="72"/>
      <c r="DK1124" s="72"/>
      <c r="DL1124" s="72"/>
    </row>
    <row r="1125" spans="2:116" x14ac:dyDescent="0.35">
      <c r="B1125" s="8"/>
      <c r="C1125" s="8"/>
      <c r="D1125" t="s">
        <v>767</v>
      </c>
      <c r="E1125" s="8" t="str">
        <f t="shared" si="1255"/>
        <v>1125 FAPPE-S</v>
      </c>
      <c r="G1125" s="145" t="str">
        <f>"$ capital expenditures/"&amp;G1104</f>
        <v>$ capital expenditures/primary unit</v>
      </c>
      <c r="K1125" s="18">
        <v>10</v>
      </c>
      <c r="L1125" s="18">
        <v>10</v>
      </c>
      <c r="M1125" s="18">
        <v>10</v>
      </c>
      <c r="N1125" s="18">
        <v>10</v>
      </c>
      <c r="O1125" s="18">
        <v>10</v>
      </c>
      <c r="P1125" s="18">
        <v>10</v>
      </c>
      <c r="S1125" s="147" cm="1">
        <f t="array" ref="S1125">INDEX($K:$Q,ROW(),MATCH(S$3,$K$2:$Q$2,0))</f>
        <v>10</v>
      </c>
      <c r="T1125" s="147" cm="1">
        <f t="array" ref="T1125">INDEX($K:$Q,ROW(),MATCH(T$3,$K$2:$Q$2,0))</f>
        <v>10</v>
      </c>
      <c r="U1125" s="147" cm="1">
        <f t="array" ref="U1125">INDEX($K:$Q,ROW(),MATCH(U$3,$K$2:$Q$2,0))</f>
        <v>10</v>
      </c>
      <c r="V1125" s="147" cm="1">
        <f t="array" ref="V1125">INDEX($K:$Q,ROW(),MATCH(V$3,$K$2:$Q$2,0))</f>
        <v>10</v>
      </c>
      <c r="W1125" s="147" cm="1">
        <f t="array" ref="W1125">INDEX($K:$Q,ROW(),MATCH(W$3,$K$2:$Q$2,0))</f>
        <v>10</v>
      </c>
      <c r="X1125" s="147" cm="1">
        <f t="array" ref="X1125">INDEX($K:$Q,ROW(),MATCH(X$3,$K$2:$Q$2,0))</f>
        <v>10</v>
      </c>
      <c r="Y1125" s="147" cm="1">
        <f t="array" ref="Y1125">INDEX($K:$Q,ROW(),MATCH(Y$3,$K$2:$Q$2,0))</f>
        <v>10</v>
      </c>
      <c r="Z1125" s="147" cm="1">
        <f t="array" ref="Z1125">INDEX($K:$Q,ROW(),MATCH(Z$3,$K$2:$Q$2,0))</f>
        <v>10</v>
      </c>
      <c r="AA1125" s="147" cm="1">
        <f t="array" ref="AA1125">INDEX($K:$Q,ROW(),MATCH(AA$3,$K$2:$Q$2,0))</f>
        <v>10</v>
      </c>
      <c r="AB1125" s="147" cm="1">
        <f t="array" ref="AB1125">INDEX($K:$Q,ROW(),MATCH(AB$3,$K$2:$Q$2,0))</f>
        <v>10</v>
      </c>
      <c r="AC1125" s="147" cm="1">
        <f t="array" ref="AC1125">INDEX($K:$Q,ROW(),MATCH(AC$3,$K$2:$Q$2,0))</f>
        <v>10</v>
      </c>
      <c r="AD1125" s="147" cm="1">
        <f t="array" ref="AD1125">INDEX($K:$Q,ROW(),MATCH(AD$3,$K$2:$Q$2,0))</f>
        <v>10</v>
      </c>
      <c r="AE1125" s="147" cm="1">
        <f t="array" ref="AE1125">INDEX($K:$Q,ROW(),MATCH(AE$3,$K$2:$Q$2,0))</f>
        <v>10</v>
      </c>
      <c r="AF1125" s="147" cm="1">
        <f t="array" ref="AF1125">INDEX($K:$Q,ROW(),MATCH(AF$3,$K$2:$Q$2,0))</f>
        <v>10</v>
      </c>
      <c r="AG1125" s="147" cm="1">
        <f t="array" ref="AG1125">INDEX($K:$Q,ROW(),MATCH(AG$3,$K$2:$Q$2,0))</f>
        <v>10</v>
      </c>
      <c r="AH1125" s="147" cm="1">
        <f t="array" ref="AH1125">INDEX($K:$Q,ROW(),MATCH(AH$3,$K$2:$Q$2,0))</f>
        <v>10</v>
      </c>
      <c r="AI1125" s="147" cm="1">
        <f t="array" ref="AI1125">INDEX($K:$Q,ROW(),MATCH(AI$3,$K$2:$Q$2,0))</f>
        <v>10</v>
      </c>
      <c r="AJ1125" s="147" cm="1">
        <f t="array" ref="AJ1125">INDEX($K:$Q,ROW(),MATCH(AJ$3,$K$2:$Q$2,0))</f>
        <v>10</v>
      </c>
      <c r="AK1125" s="147" cm="1">
        <f t="array" ref="AK1125">INDEX($K:$Q,ROW(),MATCH(AK$3,$K$2:$Q$2,0))</f>
        <v>10</v>
      </c>
      <c r="AL1125" s="147" cm="1">
        <f t="array" ref="AL1125">INDEX($K:$Q,ROW(),MATCH(AL$3,$K$2:$Q$2,0))</f>
        <v>10</v>
      </c>
      <c r="AM1125" s="147" cm="1">
        <f t="array" ref="AM1125">INDEX($K:$Q,ROW(),MATCH(AM$3,$K$2:$Q$2,0))</f>
        <v>10</v>
      </c>
      <c r="AN1125" s="147" cm="1">
        <f t="array" ref="AN1125">INDEX($K:$Q,ROW(),MATCH(AN$3,$K$2:$Q$2,0))</f>
        <v>10</v>
      </c>
      <c r="AO1125" s="147" cm="1">
        <f t="array" ref="AO1125">INDEX($K:$Q,ROW(),MATCH(AO$3,$K$2:$Q$2,0))</f>
        <v>10</v>
      </c>
      <c r="AP1125" s="147" cm="1">
        <f t="array" ref="AP1125">INDEX($K:$Q,ROW(),MATCH(AP$3,$K$2:$Q$2,0))</f>
        <v>10</v>
      </c>
      <c r="AQ1125" s="147" cm="1">
        <f t="array" ref="AQ1125">INDEX($K:$Q,ROW(),MATCH(AQ$3,$K$2:$Q$2,0))</f>
        <v>10</v>
      </c>
      <c r="AR1125" s="147" cm="1">
        <f t="array" ref="AR1125">INDEX($K:$Q,ROW(),MATCH(AR$3,$K$2:$Q$2,0))</f>
        <v>10</v>
      </c>
      <c r="AS1125" s="147" cm="1">
        <f t="array" ref="AS1125">INDEX($K:$Q,ROW(),MATCH(AS$3,$K$2:$Q$2,0))</f>
        <v>10</v>
      </c>
      <c r="AT1125" s="147" cm="1">
        <f t="array" ref="AT1125">INDEX($K:$Q,ROW(),MATCH(AT$3,$K$2:$Q$2,0))</f>
        <v>10</v>
      </c>
      <c r="AU1125" s="147" cm="1">
        <f t="array" ref="AU1125">INDEX($K:$Q,ROW(),MATCH(AU$3,$K$2:$Q$2,0))</f>
        <v>10</v>
      </c>
      <c r="AV1125" s="147" cm="1">
        <f t="array" ref="AV1125">INDEX($K:$Q,ROW(),MATCH(AV$3,$K$2:$Q$2,0))</f>
        <v>10</v>
      </c>
      <c r="AW1125" s="147" cm="1">
        <f t="array" ref="AW1125">INDEX($K:$Q,ROW(),MATCH(AW$3,$K$2:$Q$2,0))</f>
        <v>10</v>
      </c>
      <c r="AX1125" s="147" cm="1">
        <f t="array" ref="AX1125">INDEX($K:$Q,ROW(),MATCH(AX$3,$K$2:$Q$2,0))</f>
        <v>10</v>
      </c>
      <c r="AY1125" s="147" cm="1">
        <f t="array" ref="AY1125">INDEX($K:$Q,ROW(),MATCH(AY$3,$K$2:$Q$2,0))</f>
        <v>10</v>
      </c>
      <c r="AZ1125" s="147" cm="1">
        <f t="array" ref="AZ1125">INDEX($K:$Q,ROW(),MATCH(AZ$3,$K$2:$Q$2,0))</f>
        <v>10</v>
      </c>
      <c r="BA1125" s="147" cm="1">
        <f t="array" ref="BA1125">INDEX($K:$Q,ROW(),MATCH(BA$3,$K$2:$Q$2,0))</f>
        <v>10</v>
      </c>
      <c r="BB1125" s="147" cm="1">
        <f t="array" ref="BB1125">INDEX($K:$Q,ROW(),MATCH(BB$3,$K$2:$Q$2,0))</f>
        <v>10</v>
      </c>
      <c r="BC1125" s="147" cm="1">
        <f t="array" ref="BC1125">INDEX($K:$Q,ROW(),MATCH(BC$3,$K$2:$Q$2,0))</f>
        <v>10</v>
      </c>
      <c r="BD1125" s="147" cm="1">
        <f t="array" ref="BD1125">INDEX($K:$Q,ROW(),MATCH(BD$3,$K$2:$Q$2,0))</f>
        <v>10</v>
      </c>
      <c r="BE1125" s="147" cm="1">
        <f t="array" ref="BE1125">INDEX($K:$Q,ROW(),MATCH(BE$3,$K$2:$Q$2,0))</f>
        <v>10</v>
      </c>
      <c r="BF1125" s="147" cm="1">
        <f t="array" ref="BF1125">INDEX($K:$Q,ROW(),MATCH(BF$3,$K$2:$Q$2,0))</f>
        <v>10</v>
      </c>
      <c r="BG1125" s="147" cm="1">
        <f t="array" ref="BG1125">INDEX($K:$Q,ROW(),MATCH(BG$3,$K$2:$Q$2,0))</f>
        <v>10</v>
      </c>
      <c r="BH1125" s="147" cm="1">
        <f t="array" ref="BH1125">INDEX($K:$Q,ROW(),MATCH(BH$3,$K$2:$Q$2,0))</f>
        <v>10</v>
      </c>
      <c r="BI1125" s="147" cm="1">
        <f t="array" ref="BI1125">INDEX($K:$Q,ROW(),MATCH(BI$3,$K$2:$Q$2,0))</f>
        <v>10</v>
      </c>
      <c r="BJ1125" s="147" cm="1">
        <f t="array" ref="BJ1125">INDEX($K:$Q,ROW(),MATCH(BJ$3,$K$2:$Q$2,0))</f>
        <v>10</v>
      </c>
      <c r="BK1125" s="147" cm="1">
        <f t="array" ref="BK1125">INDEX($K:$Q,ROW(),MATCH(BK$3,$K$2:$Q$2,0))</f>
        <v>10</v>
      </c>
      <c r="BL1125" s="147" cm="1">
        <f t="array" ref="BL1125">INDEX($K:$Q,ROW(),MATCH(BL$3,$K$2:$Q$2,0))</f>
        <v>10</v>
      </c>
      <c r="BM1125" s="147" cm="1">
        <f t="array" ref="BM1125">INDEX($K:$Q,ROW(),MATCH(BM$3,$K$2:$Q$2,0))</f>
        <v>10</v>
      </c>
      <c r="BN1125" s="147" cm="1">
        <f t="array" ref="BN1125">INDEX($K:$Q,ROW(),MATCH(BN$3,$K$2:$Q$2,0))</f>
        <v>10</v>
      </c>
      <c r="BO1125" s="147" cm="1">
        <f t="array" ref="BO1125">INDEX($K:$Q,ROW(),MATCH(BO$3,$K$2:$Q$2,0))</f>
        <v>10</v>
      </c>
      <c r="BP1125" s="147" cm="1">
        <f t="array" ref="BP1125">INDEX($K:$Q,ROW(),MATCH(BP$3,$K$2:$Q$2,0))</f>
        <v>10</v>
      </c>
      <c r="BQ1125" s="147" cm="1">
        <f t="array" ref="BQ1125">INDEX($K:$Q,ROW(),MATCH(BQ$3,$K$2:$Q$2,0))</f>
        <v>10</v>
      </c>
      <c r="BR1125" s="147" cm="1">
        <f t="array" ref="BR1125">INDEX($K:$Q,ROW(),MATCH(BR$3,$K$2:$Q$2,0))</f>
        <v>10</v>
      </c>
      <c r="BS1125" s="147" cm="1">
        <f t="array" ref="BS1125">INDEX($K:$Q,ROW(),MATCH(BS$3,$K$2:$Q$2,0))</f>
        <v>10</v>
      </c>
      <c r="BT1125" s="147" cm="1">
        <f t="array" ref="BT1125">INDEX($K:$Q,ROW(),MATCH(BT$3,$K$2:$Q$2,0))</f>
        <v>10</v>
      </c>
      <c r="BU1125" s="147" cm="1">
        <f t="array" ref="BU1125">INDEX($K:$Q,ROW(),MATCH(BU$3,$K$2:$Q$2,0))</f>
        <v>10</v>
      </c>
      <c r="BV1125" s="147" cm="1">
        <f t="array" ref="BV1125">INDEX($K:$Q,ROW(),MATCH(BV$3,$K$2:$Q$2,0))</f>
        <v>10</v>
      </c>
      <c r="BW1125" s="147" cm="1">
        <f t="array" ref="BW1125">INDEX($K:$Q,ROW(),MATCH(BW$3,$K$2:$Q$2,0))</f>
        <v>10</v>
      </c>
      <c r="BX1125" s="147" cm="1">
        <f t="array" ref="BX1125">INDEX($K:$Q,ROW(),MATCH(BX$3,$K$2:$Q$2,0))</f>
        <v>10</v>
      </c>
      <c r="BY1125" s="147" cm="1">
        <f t="array" ref="BY1125">INDEX($K:$Q,ROW(),MATCH(BY$3,$K$2:$Q$2,0))</f>
        <v>10</v>
      </c>
      <c r="BZ1125" s="147" cm="1">
        <f t="array" ref="BZ1125">INDEX($K:$Q,ROW(),MATCH(BZ$3,$K$2:$Q$2,0))</f>
        <v>10</v>
      </c>
      <c r="CA1125" s="147" cm="1">
        <f t="array" ref="CA1125">INDEX($K:$Q,ROW(),MATCH(CA$3,$K$2:$Q$2,0))</f>
        <v>10</v>
      </c>
      <c r="CB1125" s="147" cm="1">
        <f t="array" ref="CB1125">INDEX($K:$Q,ROW(),MATCH(CB$3,$K$2:$Q$2,0))</f>
        <v>10</v>
      </c>
      <c r="CC1125" s="147" cm="1">
        <f t="array" ref="CC1125">INDEX($K:$Q,ROW(),MATCH(CC$3,$K$2:$Q$2,0))</f>
        <v>10</v>
      </c>
      <c r="CD1125" s="147" cm="1">
        <f t="array" ref="CD1125">INDEX($K:$Q,ROW(),MATCH(CD$3,$K$2:$Q$2,0))</f>
        <v>10</v>
      </c>
      <c r="CE1125" s="147" cm="1">
        <f t="array" ref="CE1125">INDEX($K:$Q,ROW(),MATCH(CE$3,$K$2:$Q$2,0))</f>
        <v>10</v>
      </c>
      <c r="CF1125" s="147" cm="1">
        <f t="array" ref="CF1125">INDEX($K:$Q,ROW(),MATCH(CF$3,$K$2:$Q$2,0))</f>
        <v>10</v>
      </c>
      <c r="CG1125" s="147" cm="1">
        <f t="array" ref="CG1125">INDEX($K:$Q,ROW(),MATCH(CG$3,$K$2:$Q$2,0))</f>
        <v>10</v>
      </c>
      <c r="CH1125" s="147" cm="1">
        <f t="array" ref="CH1125">INDEX($K:$Q,ROW(),MATCH(CH$3,$K$2:$Q$2,0))</f>
        <v>10</v>
      </c>
      <c r="CI1125" s="147" cm="1">
        <f t="array" ref="CI1125">INDEX($K:$Q,ROW(),MATCH(CI$3,$K$2:$Q$2,0))</f>
        <v>10</v>
      </c>
      <c r="CJ1125" s="147" cm="1">
        <f t="array" ref="CJ1125">INDEX($K:$Q,ROW(),MATCH(CJ$3,$K$2:$Q$2,0))</f>
        <v>10</v>
      </c>
      <c r="CK1125" s="147" cm="1">
        <f t="array" ref="CK1125">INDEX($K:$Q,ROW(),MATCH(CK$3,$K$2:$Q$2,0))</f>
        <v>10</v>
      </c>
      <c r="CL1125" s="147" cm="1">
        <f t="array" ref="CL1125">INDEX($K:$Q,ROW(),MATCH(CL$3,$K$2:$Q$2,0))</f>
        <v>10</v>
      </c>
      <c r="CO1125" s="147" t="e" cm="1">
        <f t="array" ref="CO1125">INDEX($K:$Q,ROW(),MATCH(CO$3,$K$2:$Q$2,0))</f>
        <v>#N/A</v>
      </c>
      <c r="CP1125" s="147" t="e" cm="1">
        <f t="array" ref="CP1125">INDEX($K:$Q,ROW(),MATCH(CP$3,$K$2:$Q$2,0))</f>
        <v>#N/A</v>
      </c>
      <c r="CQ1125" s="147" t="e" cm="1">
        <f t="array" ref="CQ1125">INDEX($K:$Q,ROW(),MATCH(CQ$3,$K$2:$Q$2,0))</f>
        <v>#N/A</v>
      </c>
      <c r="CR1125" s="147" t="e" cm="1">
        <f t="array" ref="CR1125">INDEX($K:$Q,ROW(),MATCH(CR$3,$K$2:$Q$2,0))</f>
        <v>#N/A</v>
      </c>
      <c r="CS1125" s="147" t="e" cm="1">
        <f t="array" ref="CS1125">INDEX($K:$Q,ROW(),MATCH(CS$3,$K$2:$Q$2,0))</f>
        <v>#N/A</v>
      </c>
      <c r="CT1125" s="147" t="e" cm="1">
        <f t="array" ref="CT1125">INDEX($K:$Q,ROW(),MATCH(CT$3,$K$2:$Q$2,0))</f>
        <v>#N/A</v>
      </c>
      <c r="CU1125" s="147" t="e" cm="1">
        <f t="array" ref="CU1125">INDEX($K:$Q,ROW(),MATCH(CU$3,$K$2:$Q$2,0))</f>
        <v>#N/A</v>
      </c>
      <c r="CV1125" s="147" t="e" cm="1">
        <f t="array" ref="CV1125">INDEX($K:$Q,ROW(),MATCH(CV$3,$K$2:$Q$2,0))</f>
        <v>#N/A</v>
      </c>
      <c r="CW1125" s="147" t="e" cm="1">
        <f t="array" ref="CW1125">INDEX($K:$Q,ROW(),MATCH(CW$3,$K$2:$Q$2,0))</f>
        <v>#N/A</v>
      </c>
      <c r="CX1125" s="147" t="e" cm="1">
        <f t="array" ref="CX1125">INDEX($K:$Q,ROW(),MATCH(CX$3,$K$2:$Q$2,0))</f>
        <v>#N/A</v>
      </c>
      <c r="CY1125" s="147" t="e" cm="1">
        <f t="array" ref="CY1125">INDEX($K:$Q,ROW(),MATCH(CY$3,$K$2:$Q$2,0))</f>
        <v>#N/A</v>
      </c>
      <c r="CZ1125" s="147" t="e" cm="1">
        <f t="array" ref="CZ1125">INDEX($K:$Q,ROW(),MATCH(CZ$3,$K$2:$Q$2,0))</f>
        <v>#N/A</v>
      </c>
      <c r="DA1125" s="147" t="e" cm="1">
        <f t="array" ref="DA1125">INDEX($K:$Q,ROW(),MATCH(DA$3,$K$2:$Q$2,0))</f>
        <v>#N/A</v>
      </c>
      <c r="DB1125" s="147" t="e" cm="1">
        <f t="array" ref="DB1125">INDEX($K:$Q,ROW(),MATCH(DB$3,$K$2:$Q$2,0))</f>
        <v>#N/A</v>
      </c>
      <c r="DC1125" s="147" t="e" cm="1">
        <f t="array" ref="DC1125">INDEX($K:$Q,ROW(),MATCH(DC$3,$K$2:$Q$2,0))</f>
        <v>#N/A</v>
      </c>
      <c r="DD1125" s="147" t="e" cm="1">
        <f t="array" ref="DD1125">INDEX($K:$Q,ROW(),MATCH(DD$3,$K$2:$Q$2,0))</f>
        <v>#N/A</v>
      </c>
      <c r="DE1125" s="147" t="e" cm="1">
        <f t="array" ref="DE1125">INDEX($K:$Q,ROW(),MATCH(DE$3,$K$2:$Q$2,0))</f>
        <v>#N/A</v>
      </c>
      <c r="DF1125" s="147" t="e" cm="1">
        <f t="array" ref="DF1125">INDEX($K:$Q,ROW(),MATCH(DF$3,$K$2:$Q$2,0))</f>
        <v>#N/A</v>
      </c>
      <c r="DG1125" s="147" t="e" cm="1">
        <f t="array" ref="DG1125">INDEX($K:$Q,ROW(),MATCH(DG$3,$K$2:$Q$2,0))</f>
        <v>#N/A</v>
      </c>
      <c r="DH1125" s="147" t="e" cm="1">
        <f t="array" ref="DH1125">INDEX($K:$Q,ROW(),MATCH(DH$3,$K$2:$Q$2,0))</f>
        <v>#N/A</v>
      </c>
      <c r="DI1125" s="147" t="e" cm="1">
        <f t="array" ref="DI1125">INDEX($K:$Q,ROW(),MATCH(DI$3,$K$2:$Q$2,0))</f>
        <v>#N/A</v>
      </c>
      <c r="DJ1125" s="147" t="e" cm="1">
        <f t="array" ref="DJ1125">INDEX($K:$Q,ROW(),MATCH(DJ$3,$K$2:$Q$2,0))</f>
        <v>#N/A</v>
      </c>
      <c r="DK1125" s="147" t="e" cm="1">
        <f t="array" ref="DK1125">INDEX($K:$Q,ROW(),MATCH(DK$3,$K$2:$Q$2,0))</f>
        <v>#N/A</v>
      </c>
      <c r="DL1125" s="147" t="e" cm="1">
        <f t="array" ref="DL1125">INDEX($K:$Q,ROW(),MATCH(DL$3,$K$2:$Q$2,0))</f>
        <v>#N/A</v>
      </c>
    </row>
    <row r="1126" spans="2:116" x14ac:dyDescent="0.35">
      <c r="B1126" s="8"/>
      <c r="C1126" s="8"/>
      <c r="D1126" t="s">
        <v>767</v>
      </c>
      <c r="E1126" s="8" t="str">
        <f t="shared" si="1255"/>
        <v>1126 FAPPE-S</v>
      </c>
      <c r="G1126" s="126" t="str">
        <f>"Capital expenditures - "&amp;SUBSTITUTE(G1119,":","")</f>
        <v>Capital expenditures - Volume driven secondary PP&amp;E</v>
      </c>
      <c r="H1126" s="27"/>
      <c r="I1126" s="180"/>
      <c r="J1126" s="180"/>
      <c r="K1126" s="252">
        <f>SUMIF($3:$3,K$2,1124:1124)</f>
        <v>0</v>
      </c>
      <c r="L1126" s="252">
        <f>SUMIF($3:$3,L$2,1124:1124)</f>
        <v>0</v>
      </c>
      <c r="M1126" s="252">
        <f>SUMIF($3:$3,M$2,1124:1124)</f>
        <v>0</v>
      </c>
      <c r="N1126" s="252">
        <f>SUMIF($3:$3,N$2,1124:1124)</f>
        <v>0</v>
      </c>
      <c r="O1126" s="252">
        <f>SUMIF($3:$3,O$2,1124:1124)</f>
        <v>0</v>
      </c>
      <c r="P1126" s="252">
        <f>SUMIF($3:$3,P$2,1124:1124)</f>
        <v>0</v>
      </c>
      <c r="R1126" s="58"/>
      <c r="S1126" s="253" cm="1">
        <f t="array" aca="1" ref="S1126" ca="1">-S1125*INDIRECT(S1114)</f>
        <v>-50000</v>
      </c>
      <c r="T1126" s="253" cm="1">
        <f t="array" aca="1" ref="T1126" ca="1">-T1125*INDIRECT(T1114)</f>
        <v>-50000</v>
      </c>
      <c r="U1126" s="253" cm="1">
        <f t="array" aca="1" ref="U1126" ca="1">-U1125*INDIRECT(U1114)</f>
        <v>-50000</v>
      </c>
      <c r="V1126" s="253" cm="1">
        <f t="array" aca="1" ref="V1126" ca="1">-V1125*INDIRECT(V1114)</f>
        <v>-50000</v>
      </c>
      <c r="W1126" s="253" cm="1">
        <f t="array" aca="1" ref="W1126" ca="1">-W1125*INDIRECT(W1114)</f>
        <v>-50000</v>
      </c>
      <c r="X1126" s="253" cm="1">
        <f t="array" aca="1" ref="X1126" ca="1">-X1125*INDIRECT(X1114)</f>
        <v>-50000</v>
      </c>
      <c r="Y1126" s="253" cm="1">
        <f t="array" aca="1" ref="Y1126" ca="1">-Y1125*INDIRECT(Y1114)</f>
        <v>-50000</v>
      </c>
      <c r="Z1126" s="253" cm="1">
        <f t="array" aca="1" ref="Z1126" ca="1">-Z1125*INDIRECT(Z1114)</f>
        <v>-50000</v>
      </c>
      <c r="AA1126" s="253" cm="1">
        <f t="array" aca="1" ref="AA1126" ca="1">-AA1125*INDIRECT(AA1114)</f>
        <v>-50000</v>
      </c>
      <c r="AB1126" s="253" cm="1">
        <f t="array" aca="1" ref="AB1126" ca="1">-AB1125*INDIRECT(AB1114)</f>
        <v>-50000</v>
      </c>
      <c r="AC1126" s="253" cm="1">
        <f t="array" aca="1" ref="AC1126" ca="1">-AC1125*INDIRECT(AC1114)</f>
        <v>-50000</v>
      </c>
      <c r="AD1126" s="253" cm="1">
        <f t="array" aca="1" ref="AD1126" ca="1">-AD1125*INDIRECT(AD1114)</f>
        <v>-50000</v>
      </c>
      <c r="AE1126" s="253" cm="1">
        <f t="array" aca="1" ref="AE1126" ca="1">-AE1125*INDIRECT(AE1114)</f>
        <v>-50000</v>
      </c>
      <c r="AF1126" s="253" cm="1">
        <f t="array" aca="1" ref="AF1126" ca="1">-AF1125*INDIRECT(AF1114)</f>
        <v>-50000</v>
      </c>
      <c r="AG1126" s="253" cm="1">
        <f t="array" aca="1" ref="AG1126" ca="1">-AG1125*INDIRECT(AG1114)</f>
        <v>-50000</v>
      </c>
      <c r="AH1126" s="253" cm="1">
        <f t="array" aca="1" ref="AH1126" ca="1">-AH1125*INDIRECT(AH1114)</f>
        <v>-50000</v>
      </c>
      <c r="AI1126" s="253" cm="1">
        <f t="array" aca="1" ref="AI1126" ca="1">-AI1125*INDIRECT(AI1114)</f>
        <v>-50000</v>
      </c>
      <c r="AJ1126" s="253" cm="1">
        <f t="array" aca="1" ref="AJ1126" ca="1">-AJ1125*INDIRECT(AJ1114)</f>
        <v>-50000</v>
      </c>
      <c r="AK1126" s="253" cm="1">
        <f t="array" aca="1" ref="AK1126" ca="1">-AK1125*INDIRECT(AK1114)</f>
        <v>-50000</v>
      </c>
      <c r="AL1126" s="253" cm="1">
        <f t="array" aca="1" ref="AL1126" ca="1">-AL1125*INDIRECT(AL1114)</f>
        <v>-50000</v>
      </c>
      <c r="AM1126" s="253" cm="1">
        <f t="array" aca="1" ref="AM1126" ca="1">-AM1125*INDIRECT(AM1114)</f>
        <v>-50000</v>
      </c>
      <c r="AN1126" s="253" cm="1">
        <f t="array" aca="1" ref="AN1126" ca="1">-AN1125*INDIRECT(AN1114)</f>
        <v>-50000</v>
      </c>
      <c r="AO1126" s="253" cm="1">
        <f t="array" aca="1" ref="AO1126" ca="1">-AO1125*INDIRECT(AO1114)</f>
        <v>-50000</v>
      </c>
      <c r="AP1126" s="253" cm="1">
        <f t="array" aca="1" ref="AP1126" ca="1">-AP1125*INDIRECT(AP1114)</f>
        <v>-50000</v>
      </c>
      <c r="AQ1126" s="253" cm="1">
        <f t="array" aca="1" ref="AQ1126" ca="1">-AQ1125*INDIRECT(AQ1114)</f>
        <v>-50000</v>
      </c>
      <c r="AR1126" s="253" cm="1">
        <f t="array" aca="1" ref="AR1126" ca="1">-AR1125*INDIRECT(AR1114)</f>
        <v>-50000</v>
      </c>
      <c r="AS1126" s="253" cm="1">
        <f t="array" aca="1" ref="AS1126" ca="1">-AS1125*INDIRECT(AS1114)</f>
        <v>-50000</v>
      </c>
      <c r="AT1126" s="253" cm="1">
        <f t="array" aca="1" ref="AT1126" ca="1">-AT1125*INDIRECT(AT1114)</f>
        <v>-50000</v>
      </c>
      <c r="AU1126" s="253" cm="1">
        <f t="array" aca="1" ref="AU1126" ca="1">-AU1125*INDIRECT(AU1114)</f>
        <v>-50000</v>
      </c>
      <c r="AV1126" s="253" cm="1">
        <f t="array" aca="1" ref="AV1126" ca="1">-AV1125*INDIRECT(AV1114)</f>
        <v>-50000</v>
      </c>
      <c r="AW1126" s="253" cm="1">
        <f t="array" aca="1" ref="AW1126" ca="1">-AW1125*INDIRECT(AW1114)</f>
        <v>-50000</v>
      </c>
      <c r="AX1126" s="253" cm="1">
        <f t="array" aca="1" ref="AX1126" ca="1">-AX1125*INDIRECT(AX1114)</f>
        <v>-50000</v>
      </c>
      <c r="AY1126" s="253" cm="1">
        <f t="array" aca="1" ref="AY1126" ca="1">-AY1125*INDIRECT(AY1114)</f>
        <v>-50000</v>
      </c>
      <c r="AZ1126" s="253" cm="1">
        <f t="array" aca="1" ref="AZ1126" ca="1">-AZ1125*INDIRECT(AZ1114)</f>
        <v>-50000</v>
      </c>
      <c r="BA1126" s="253" cm="1">
        <f t="array" aca="1" ref="BA1126" ca="1">-BA1125*INDIRECT(BA1114)</f>
        <v>-50000</v>
      </c>
      <c r="BB1126" s="253" cm="1">
        <f t="array" aca="1" ref="BB1126" ca="1">-BB1125*INDIRECT(BB1114)</f>
        <v>-50000</v>
      </c>
      <c r="BC1126" s="253" cm="1">
        <f t="array" aca="1" ref="BC1126" ca="1">-BC1125*INDIRECT(BC1114)</f>
        <v>-50000</v>
      </c>
      <c r="BD1126" s="253" cm="1">
        <f t="array" aca="1" ref="BD1126" ca="1">-BD1125*INDIRECT(BD1114)</f>
        <v>-50000</v>
      </c>
      <c r="BE1126" s="253" cm="1">
        <f t="array" aca="1" ref="BE1126" ca="1">-BE1125*INDIRECT(BE1114)</f>
        <v>-50000</v>
      </c>
      <c r="BF1126" s="253" cm="1">
        <f t="array" aca="1" ref="BF1126" ca="1">-BF1125*INDIRECT(BF1114)</f>
        <v>-50000</v>
      </c>
      <c r="BG1126" s="253" cm="1">
        <f t="array" aca="1" ref="BG1126" ca="1">-BG1125*INDIRECT(BG1114)</f>
        <v>-50000</v>
      </c>
      <c r="BH1126" s="253" cm="1">
        <f t="array" aca="1" ref="BH1126" ca="1">-BH1125*INDIRECT(BH1114)</f>
        <v>-50000</v>
      </c>
      <c r="BI1126" s="253" cm="1">
        <f t="array" aca="1" ref="BI1126" ca="1">-BI1125*INDIRECT(BI1114)</f>
        <v>-50000</v>
      </c>
      <c r="BJ1126" s="253" cm="1">
        <f t="array" aca="1" ref="BJ1126" ca="1">-BJ1125*INDIRECT(BJ1114)</f>
        <v>-50000</v>
      </c>
      <c r="BK1126" s="253" cm="1">
        <f t="array" aca="1" ref="BK1126" ca="1">-BK1125*INDIRECT(BK1114)</f>
        <v>-50000</v>
      </c>
      <c r="BL1126" s="253" cm="1">
        <f t="array" aca="1" ref="BL1126" ca="1">-BL1125*INDIRECT(BL1114)</f>
        <v>-50000</v>
      </c>
      <c r="BM1126" s="253" cm="1">
        <f t="array" aca="1" ref="BM1126" ca="1">-BM1125*INDIRECT(BM1114)</f>
        <v>-50000</v>
      </c>
      <c r="BN1126" s="253" cm="1">
        <f t="array" aca="1" ref="BN1126" ca="1">-BN1125*INDIRECT(BN1114)</f>
        <v>-50000</v>
      </c>
      <c r="BO1126" s="253" cm="1">
        <f t="array" aca="1" ref="BO1126" ca="1">-BO1125*INDIRECT(BO1114)</f>
        <v>-50000</v>
      </c>
      <c r="BP1126" s="253" cm="1">
        <f t="array" aca="1" ref="BP1126" ca="1">-BP1125*INDIRECT(BP1114)</f>
        <v>-50000</v>
      </c>
      <c r="BQ1126" s="253" cm="1">
        <f t="array" aca="1" ref="BQ1126" ca="1">-BQ1125*INDIRECT(BQ1114)</f>
        <v>-50000</v>
      </c>
      <c r="BR1126" s="253" cm="1">
        <f t="array" aca="1" ref="BR1126" ca="1">-BR1125*INDIRECT(BR1114)</f>
        <v>-50000</v>
      </c>
      <c r="BS1126" s="253" cm="1">
        <f t="array" aca="1" ref="BS1126" ca="1">-BS1125*INDIRECT(BS1114)</f>
        <v>-50000</v>
      </c>
      <c r="BT1126" s="253" cm="1">
        <f t="array" aca="1" ref="BT1126" ca="1">-BT1125*INDIRECT(BT1114)</f>
        <v>-50000</v>
      </c>
      <c r="BU1126" s="253" cm="1">
        <f t="array" aca="1" ref="BU1126" ca="1">-BU1125*INDIRECT(BU1114)</f>
        <v>-50000</v>
      </c>
      <c r="BV1126" s="253" cm="1">
        <f t="array" aca="1" ref="BV1126" ca="1">-BV1125*INDIRECT(BV1114)</f>
        <v>-50000</v>
      </c>
      <c r="BW1126" s="253" cm="1">
        <f t="array" aca="1" ref="BW1126" ca="1">-BW1125*INDIRECT(BW1114)</f>
        <v>-50000</v>
      </c>
      <c r="BX1126" s="253" cm="1">
        <f t="array" aca="1" ref="BX1126" ca="1">-BX1125*INDIRECT(BX1114)</f>
        <v>-50000</v>
      </c>
      <c r="BY1126" s="253" cm="1">
        <f t="array" aca="1" ref="BY1126" ca="1">-BY1125*INDIRECT(BY1114)</f>
        <v>-50000</v>
      </c>
      <c r="BZ1126" s="253" cm="1">
        <f t="array" aca="1" ref="BZ1126" ca="1">-BZ1125*INDIRECT(BZ1114)</f>
        <v>-50000</v>
      </c>
      <c r="CA1126" s="253" cm="1">
        <f t="array" aca="1" ref="CA1126" ca="1">-CA1125*INDIRECT(CA1114)</f>
        <v>-50000</v>
      </c>
      <c r="CB1126" s="253" cm="1">
        <f t="array" aca="1" ref="CB1126" ca="1">-CB1125*INDIRECT(CB1114)</f>
        <v>-50000</v>
      </c>
      <c r="CC1126" s="253" cm="1">
        <f t="array" aca="1" ref="CC1126" ca="1">-CC1125*INDIRECT(CC1114)</f>
        <v>-50000</v>
      </c>
      <c r="CD1126" s="253" cm="1">
        <f t="array" aca="1" ref="CD1126" ca="1">-CD1125*INDIRECT(CD1114)</f>
        <v>-50000</v>
      </c>
      <c r="CE1126" s="253" cm="1">
        <f t="array" aca="1" ref="CE1126" ca="1">-CE1125*INDIRECT(CE1114)</f>
        <v>-50000</v>
      </c>
      <c r="CF1126" s="253" cm="1">
        <f t="array" aca="1" ref="CF1126" ca="1">-CF1125*INDIRECT(CF1114)</f>
        <v>-50000</v>
      </c>
      <c r="CG1126" s="253" cm="1">
        <f t="array" aca="1" ref="CG1126" ca="1">-CG1125*INDIRECT(CG1114)</f>
        <v>-50000</v>
      </c>
      <c r="CH1126" s="253" cm="1">
        <f t="array" aca="1" ref="CH1126" ca="1">-CH1125*INDIRECT(CH1114)</f>
        <v>-50000</v>
      </c>
      <c r="CI1126" s="253" cm="1">
        <f t="array" aca="1" ref="CI1126" ca="1">-CI1125*INDIRECT(CI1114)</f>
        <v>-50000</v>
      </c>
      <c r="CJ1126" s="253" cm="1">
        <f t="array" aca="1" ref="CJ1126" ca="1">-CJ1125*INDIRECT(CJ1114)</f>
        <v>-50000</v>
      </c>
      <c r="CK1126" s="253" cm="1">
        <f t="array" aca="1" ref="CK1126" ca="1">-CK1125*INDIRECT(CK1114)</f>
        <v>-50000</v>
      </c>
      <c r="CL1126" s="253" cm="1">
        <f t="array" aca="1" ref="CL1126" ca="1">-CL1125*INDIRECT(CL1114)</f>
        <v>-50000</v>
      </c>
      <c r="CN1126" s="253"/>
      <c r="CO1126" s="253" t="e" cm="1">
        <f t="array" aca="1" ref="CO1126" ca="1">-CO1125*INDIRECT(CO1114)</f>
        <v>#N/A</v>
      </c>
      <c r="CP1126" s="253" t="e" cm="1">
        <f t="array" aca="1" ref="CP1126" ca="1">-CP1125*INDIRECT(CP1114)</f>
        <v>#N/A</v>
      </c>
      <c r="CQ1126" s="253" t="e" cm="1">
        <f t="array" aca="1" ref="CQ1126" ca="1">-CQ1125*INDIRECT(CQ1114)</f>
        <v>#N/A</v>
      </c>
      <c r="CR1126" s="253" t="e" cm="1">
        <f t="array" aca="1" ref="CR1126" ca="1">-CR1125*INDIRECT(CR1114)</f>
        <v>#N/A</v>
      </c>
      <c r="CS1126" s="253" t="e" cm="1">
        <f t="array" aca="1" ref="CS1126" ca="1">-CS1125*INDIRECT(CS1114)</f>
        <v>#N/A</v>
      </c>
      <c r="CT1126" s="253" t="e" cm="1">
        <f t="array" aca="1" ref="CT1126" ca="1">-CT1125*INDIRECT(CT1114)</f>
        <v>#N/A</v>
      </c>
      <c r="CU1126" s="253" t="e" cm="1">
        <f t="array" aca="1" ref="CU1126" ca="1">-CU1125*INDIRECT(CU1114)</f>
        <v>#N/A</v>
      </c>
      <c r="CV1126" s="253" t="e" cm="1">
        <f t="array" aca="1" ref="CV1126" ca="1">-CV1125*INDIRECT(CV1114)</f>
        <v>#N/A</v>
      </c>
      <c r="CW1126" s="253" t="e" cm="1">
        <f t="array" aca="1" ref="CW1126" ca="1">-CW1125*INDIRECT(CW1114)</f>
        <v>#N/A</v>
      </c>
      <c r="CX1126" s="253" t="e" cm="1">
        <f t="array" aca="1" ref="CX1126" ca="1">-CX1125*INDIRECT(CX1114)</f>
        <v>#N/A</v>
      </c>
      <c r="CY1126" s="253" t="e" cm="1">
        <f t="array" aca="1" ref="CY1126" ca="1">-CY1125*INDIRECT(CY1114)</f>
        <v>#N/A</v>
      </c>
      <c r="CZ1126" s="253" t="e" cm="1">
        <f t="array" aca="1" ref="CZ1126" ca="1">-CZ1125*INDIRECT(CZ1114)</f>
        <v>#N/A</v>
      </c>
      <c r="DA1126" s="253" t="e" cm="1">
        <f t="array" aca="1" ref="DA1126" ca="1">-DA1125*INDIRECT(DA1114)</f>
        <v>#N/A</v>
      </c>
      <c r="DB1126" s="253" t="e" cm="1">
        <f t="array" aca="1" ref="DB1126" ca="1">-DB1125*INDIRECT(DB1114)</f>
        <v>#N/A</v>
      </c>
      <c r="DC1126" s="253" t="e" cm="1">
        <f t="array" aca="1" ref="DC1126" ca="1">-DC1125*INDIRECT(DC1114)</f>
        <v>#N/A</v>
      </c>
      <c r="DD1126" s="253" t="e" cm="1">
        <f t="array" aca="1" ref="DD1126" ca="1">-DD1125*INDIRECT(DD1114)</f>
        <v>#N/A</v>
      </c>
      <c r="DE1126" s="253" t="e" cm="1">
        <f t="array" aca="1" ref="DE1126" ca="1">-DE1125*INDIRECT(DE1114)</f>
        <v>#N/A</v>
      </c>
      <c r="DF1126" s="253" t="e" cm="1">
        <f t="array" aca="1" ref="DF1126" ca="1">-DF1125*INDIRECT(DF1114)</f>
        <v>#N/A</v>
      </c>
      <c r="DG1126" s="253" t="e" cm="1">
        <f t="array" aca="1" ref="DG1126" ca="1">-DG1125*INDIRECT(DG1114)</f>
        <v>#N/A</v>
      </c>
      <c r="DH1126" s="253" t="e" cm="1">
        <f t="array" aca="1" ref="DH1126" ca="1">-DH1125*INDIRECT(DH1114)</f>
        <v>#N/A</v>
      </c>
      <c r="DI1126" s="253" t="e" cm="1">
        <f t="array" aca="1" ref="DI1126" ca="1">-DI1125*INDIRECT(DI1114)</f>
        <v>#N/A</v>
      </c>
      <c r="DJ1126" s="253" t="e" cm="1">
        <f t="array" aca="1" ref="DJ1126" ca="1">-DJ1125*INDIRECT(DJ1114)</f>
        <v>#N/A</v>
      </c>
      <c r="DK1126" s="253" t="e" cm="1">
        <f t="array" aca="1" ref="DK1126" ca="1">-DK1125*INDIRECT(DK1114)</f>
        <v>#N/A</v>
      </c>
      <c r="DL1126" s="253" t="e" cm="1">
        <f t="array" aca="1" ref="DL1126" ca="1">-DL1125*INDIRECT(DL1114)</f>
        <v>#N/A</v>
      </c>
    </row>
    <row r="1127" spans="2:116" x14ac:dyDescent="0.35">
      <c r="B1127" s="8"/>
      <c r="C1127" s="8" t="s">
        <v>233</v>
      </c>
      <c r="D1127" t="s">
        <v>767</v>
      </c>
      <c r="E1127" s="8" t="str">
        <f t="shared" si="1255"/>
        <v>1127 FAPPE-S</v>
      </c>
      <c r="G1127" s="125"/>
      <c r="S1127" s="80"/>
      <c r="T1127" s="72"/>
      <c r="U1127" s="72"/>
      <c r="V1127" s="72"/>
      <c r="W1127" s="72"/>
      <c r="X1127" s="72"/>
      <c r="Y1127" s="72"/>
      <c r="Z1127" s="72"/>
      <c r="AA1127" s="72"/>
      <c r="AB1127" s="72"/>
      <c r="AC1127" s="72"/>
      <c r="AD1127" s="72"/>
      <c r="AE1127" s="72"/>
      <c r="AF1127" s="72"/>
      <c r="AG1127" s="72"/>
      <c r="AH1127" s="72"/>
      <c r="AI1127" s="72"/>
      <c r="AJ1127" s="72"/>
      <c r="AK1127" s="72"/>
      <c r="AL1127" s="72"/>
      <c r="AM1127" s="72"/>
      <c r="AN1127" s="72"/>
      <c r="AO1127" s="72"/>
      <c r="AP1127" s="72"/>
      <c r="AQ1127" s="72"/>
      <c r="AR1127" s="72"/>
      <c r="AS1127" s="72"/>
      <c r="AT1127" s="72"/>
      <c r="AU1127" s="72"/>
      <c r="AV1127" s="72"/>
      <c r="AW1127" s="72"/>
      <c r="AX1127" s="72"/>
      <c r="AY1127" s="72"/>
      <c r="AZ1127" s="72"/>
      <c r="BA1127" s="72"/>
      <c r="BB1127" s="72"/>
      <c r="BC1127" s="72"/>
      <c r="BD1127" s="72"/>
      <c r="BE1127" s="72"/>
      <c r="BF1127" s="72"/>
      <c r="BG1127" s="72"/>
      <c r="BH1127" s="72"/>
      <c r="BI1127" s="72"/>
      <c r="BJ1127" s="72"/>
      <c r="BK1127" s="72"/>
      <c r="BL1127" s="72"/>
      <c r="BM1127" s="72"/>
      <c r="BN1127" s="72"/>
      <c r="BO1127" s="72"/>
      <c r="BP1127" s="72"/>
      <c r="BQ1127" s="72"/>
      <c r="BR1127" s="72"/>
      <c r="BS1127" s="72"/>
      <c r="BT1127" s="72"/>
      <c r="BU1127" s="72"/>
      <c r="BV1127" s="72"/>
      <c r="BW1127" s="72"/>
      <c r="BX1127" s="72"/>
      <c r="BY1127" s="72"/>
      <c r="BZ1127" s="72"/>
      <c r="CA1127" s="72"/>
      <c r="CB1127" s="72"/>
      <c r="CC1127" s="72"/>
      <c r="CD1127" s="72"/>
      <c r="CE1127" s="72"/>
      <c r="CF1127" s="72"/>
      <c r="CG1127" s="72"/>
      <c r="CH1127" s="72"/>
      <c r="CI1127" s="72"/>
      <c r="CJ1127" s="72"/>
      <c r="CK1127" s="72"/>
      <c r="CL1127" s="72"/>
      <c r="CO1127" s="72"/>
      <c r="CP1127" s="72"/>
      <c r="CQ1127" s="72"/>
      <c r="CR1127" s="72"/>
      <c r="CS1127" s="72"/>
      <c r="CT1127" s="72"/>
      <c r="CU1127" s="72"/>
      <c r="CV1127" s="72"/>
      <c r="CW1127" s="72"/>
      <c r="CX1127" s="72"/>
      <c r="CY1127" s="72"/>
      <c r="CZ1127" s="72"/>
      <c r="DA1127" s="72"/>
      <c r="DB1127" s="72"/>
      <c r="DC1127" s="72"/>
      <c r="DD1127" s="72"/>
      <c r="DE1127" s="72"/>
      <c r="DF1127" s="72"/>
      <c r="DG1127" s="72"/>
      <c r="DH1127" s="72"/>
      <c r="DI1127" s="72"/>
      <c r="DJ1127" s="72"/>
      <c r="DK1127" s="72"/>
      <c r="DL1127" s="72"/>
    </row>
    <row r="1128" spans="2:116" x14ac:dyDescent="0.35">
      <c r="B1128" s="8"/>
      <c r="C1128" s="8"/>
      <c r="D1128" t="s">
        <v>767</v>
      </c>
      <c r="E1128" s="8" t="str">
        <f t="shared" si="1255"/>
        <v>1128 FAPPE-S</v>
      </c>
      <c r="G1128" s="95" t="s">
        <v>204</v>
      </c>
      <c r="H1128" s="12"/>
      <c r="S1128" s="72"/>
      <c r="T1128" s="72"/>
      <c r="U1128" s="72"/>
      <c r="V1128" s="72"/>
      <c r="W1128" s="72"/>
      <c r="X1128" s="72"/>
      <c r="Y1128" s="72"/>
      <c r="Z1128" s="72"/>
      <c r="AA1128" s="72"/>
      <c r="AB1128" s="72"/>
      <c r="AC1128" s="72"/>
      <c r="AD1128" s="72"/>
      <c r="AE1128" s="72"/>
      <c r="AF1128" s="72"/>
      <c r="AG1128" s="72"/>
      <c r="AH1128" s="72"/>
      <c r="AI1128" s="72"/>
      <c r="AJ1128" s="72"/>
      <c r="AK1128" s="72"/>
      <c r="AL1128" s="72"/>
      <c r="AM1128" s="72"/>
      <c r="AN1128" s="72"/>
      <c r="AO1128" s="72"/>
      <c r="AP1128" s="72"/>
      <c r="AQ1128" s="72"/>
      <c r="AR1128" s="72"/>
      <c r="AS1128" s="72"/>
      <c r="AT1128" s="72"/>
      <c r="AU1128" s="72"/>
      <c r="AV1128" s="72"/>
      <c r="AW1128" s="72"/>
      <c r="AX1128" s="72"/>
      <c r="AY1128" s="72"/>
      <c r="AZ1128" s="72"/>
      <c r="BA1128" s="72"/>
      <c r="BB1128" s="72"/>
      <c r="BC1128" s="72"/>
      <c r="BD1128" s="72"/>
      <c r="BE1128" s="72"/>
      <c r="BF1128" s="72"/>
      <c r="BG1128" s="72"/>
      <c r="BH1128" s="72"/>
      <c r="BI1128" s="72"/>
      <c r="BJ1128" s="72"/>
      <c r="BK1128" s="72"/>
      <c r="BL1128" s="72"/>
      <c r="BM1128" s="72"/>
      <c r="BN1128" s="72"/>
      <c r="BO1128" s="72"/>
      <c r="BP1128" s="72"/>
      <c r="BQ1128" s="72"/>
      <c r="BR1128" s="72"/>
      <c r="BS1128" s="72"/>
      <c r="BT1128" s="72"/>
      <c r="BU1128" s="72"/>
      <c r="BV1128" s="72"/>
      <c r="BW1128" s="72"/>
      <c r="BX1128" s="72"/>
      <c r="BY1128" s="72"/>
      <c r="BZ1128" s="72"/>
      <c r="CA1128" s="72"/>
      <c r="CB1128" s="72"/>
      <c r="CC1128" s="72"/>
      <c r="CD1128" s="72"/>
      <c r="CE1128" s="72"/>
      <c r="CF1128" s="72"/>
      <c r="CG1128" s="72"/>
      <c r="CH1128" s="72"/>
      <c r="CI1128" s="72"/>
      <c r="CJ1128" s="72"/>
      <c r="CK1128" s="72"/>
      <c r="CL1128" s="72"/>
      <c r="CO1128" s="72"/>
      <c r="CP1128" s="72"/>
      <c r="CQ1128" s="72"/>
      <c r="CR1128" s="72"/>
      <c r="CS1128" s="72"/>
      <c r="CT1128" s="72"/>
      <c r="CU1128" s="72"/>
      <c r="CV1128" s="72"/>
      <c r="CW1128" s="72"/>
      <c r="CX1128" s="72"/>
      <c r="CY1128" s="72"/>
      <c r="CZ1128" s="72"/>
      <c r="DA1128" s="72"/>
      <c r="DB1128" s="72"/>
      <c r="DC1128" s="72"/>
      <c r="DD1128" s="72"/>
      <c r="DE1128" s="72"/>
      <c r="DF1128" s="72"/>
      <c r="DG1128" s="72"/>
      <c r="DH1128" s="72"/>
      <c r="DI1128" s="72"/>
      <c r="DJ1128" s="72"/>
      <c r="DK1128" s="72"/>
      <c r="DL1128" s="72"/>
    </row>
    <row r="1129" spans="2:116" x14ac:dyDescent="0.35">
      <c r="B1129" s="8" t="str">
        <f>E1129</f>
        <v>1129 FAPPE-S</v>
      </c>
      <c r="C1129" s="8"/>
      <c r="D1129" t="s">
        <v>767</v>
      </c>
      <c r="E1129" s="8" t="str">
        <f t="shared" si="1255"/>
        <v>1129 FAPPE-S</v>
      </c>
      <c r="G1129" s="158" t="str">
        <f>"Depreciation - "&amp;SUBSTITUTE(G1119,":","")</f>
        <v>Depreciation - Volume driven secondary PP&amp;E</v>
      </c>
      <c r="I1129" s="80">
        <f>SUMIF($5:$5,I$2,1127:1127)</f>
        <v>0</v>
      </c>
      <c r="J1129" s="80"/>
      <c r="K1129" s="24">
        <f>SUMIF($3:$3,K$2,1127:1127)</f>
        <v>0</v>
      </c>
      <c r="L1129" s="24">
        <f>SUMIF($3:$3,L$2,1127:1127)</f>
        <v>0</v>
      </c>
      <c r="M1129" s="24">
        <f>SUMIF($3:$3,M$2,1127:1127)</f>
        <v>0</v>
      </c>
      <c r="N1129" s="24">
        <f>SUMIF($3:$3,N$2,1127:1127)</f>
        <v>0</v>
      </c>
      <c r="O1129" s="24">
        <f>SUMIF($3:$3,O$2,1127:1127)</f>
        <v>0</v>
      </c>
      <c r="P1129" s="24">
        <f>SUMIF($3:$3,P$2,1127:1127)</f>
        <v>0</v>
      </c>
      <c r="R1129" s="24"/>
      <c r="S1129" s="80" cm="1">
        <f t="array" aca="1" ref="S1129" ca="1">(SUM(INDEX(1124:1124,1,MAX(COLUMN($R:$R),COLUMN()-($H1121*12-1))):S1126)/($H1121*12)+IF($R1131=0,0,SUM(INDEX(1129:1129,1,MAX(COLUMN($R:$R),COLUMN()-(($H1121-$H1122)*12))):S1131)/(($H1121)*12)))</f>
        <v>-833.16666666666663</v>
      </c>
      <c r="T1129" s="80" cm="1">
        <f t="array" aca="1" ref="T1129" ca="1">(SUM(INDEX(1124:1124,1,MAX(COLUMN($R:$R),COLUMN()-($H1121*12-1))):T1126)/($H1121*12)+IF($R1131=0,0,SUM(INDEX(1129:1129,1,MAX(COLUMN($R:$R),COLUMN()-(($H1121-$H1122)*12))):T1131)/(($H1121)*12)))</f>
        <v>-1666.3333333333333</v>
      </c>
      <c r="U1129" s="80" cm="1">
        <f t="array" aca="1" ref="U1129" ca="1">(SUM(INDEX(1124:1124,1,MAX(COLUMN($R:$R),COLUMN()-($H1121*12-1))):U1126)/($H1121*12)+IF($R1131=0,0,SUM(INDEX(1129:1129,1,MAX(COLUMN($R:$R),COLUMN()-(($H1121-$H1122)*12))):U1131)/(($H1121)*12)))</f>
        <v>-2499.5</v>
      </c>
      <c r="V1129" s="80" cm="1">
        <f t="array" aca="1" ref="V1129" ca="1">(SUM(INDEX(1124:1124,1,MAX(COLUMN($R:$R),COLUMN()-($H1121*12-1))):V1126)/($H1121*12)+IF($R1131=0,0,SUM(INDEX(1129:1129,1,MAX(COLUMN($R:$R),COLUMN()-(($H1121-$H1122)*12))):V1131)/(($H1121)*12)))</f>
        <v>-3332.6666666666665</v>
      </c>
      <c r="W1129" s="80" cm="1">
        <f t="array" aca="1" ref="W1129" ca="1">(SUM(INDEX(1124:1124,1,MAX(COLUMN($R:$R),COLUMN()-($H1121*12-1))):W1126)/($H1121*12)+IF($R1131=0,0,SUM(INDEX(1129:1129,1,MAX(COLUMN($R:$R),COLUMN()-(($H1121-$H1122)*12))):W1131)/(($H1121)*12)))</f>
        <v>-4165.833333333333</v>
      </c>
      <c r="X1129" s="80" cm="1">
        <f t="array" aca="1" ref="X1129" ca="1">(SUM(INDEX(1124:1124,1,MAX(COLUMN($R:$R),COLUMN()-($H1121*12-1))):X1126)/($H1121*12)+IF($R1131=0,0,SUM(INDEX(1129:1129,1,MAX(COLUMN($R:$R),COLUMN()-(($H1121-$H1122)*12))):X1131)/(($H1121)*12)))</f>
        <v>-4999</v>
      </c>
      <c r="Y1129" s="80" cm="1">
        <f t="array" aca="1" ref="Y1129" ca="1">(SUM(INDEX(1124:1124,1,MAX(COLUMN($R:$R),COLUMN()-($H1121*12-1))):Y1126)/($H1121*12)+IF($R1131=0,0,SUM(INDEX(1129:1129,1,MAX(COLUMN($R:$R),COLUMN()-(($H1121-$H1122)*12))):Y1131)/(($H1121)*12)))</f>
        <v>-5832.166666666667</v>
      </c>
      <c r="Z1129" s="80" cm="1">
        <f t="array" aca="1" ref="Z1129" ca="1">(SUM(INDEX(1124:1124,1,MAX(COLUMN($R:$R),COLUMN()-($H1121*12-1))):Z1126)/($H1121*12)+IF($R1131=0,0,SUM(INDEX(1129:1129,1,MAX(COLUMN($R:$R),COLUMN()-(($H1121-$H1122)*12))):Z1131)/(($H1121)*12)))</f>
        <v>-6665.333333333333</v>
      </c>
      <c r="AA1129" s="80" cm="1">
        <f t="array" aca="1" ref="AA1129" ca="1">(SUM(INDEX(1124:1124,1,MAX(COLUMN($R:$R),COLUMN()-($H1121*12-1))):AA1126)/($H1121*12)+IF($R1131=0,0,SUM(INDEX(1129:1129,1,MAX(COLUMN($R:$R),COLUMN()-(($H1121-$H1122)*12))):AA1131)/(($H1121)*12)))</f>
        <v>-7498.5</v>
      </c>
      <c r="AB1129" s="80" cm="1">
        <f t="array" aca="1" ref="AB1129" ca="1">(SUM(INDEX(1124:1124,1,MAX(COLUMN($R:$R),COLUMN()-($H1121*12-1))):AB1126)/($H1121*12)+IF($R1131=0,0,SUM(INDEX(1129:1129,1,MAX(COLUMN($R:$R),COLUMN()-(($H1121-$H1122)*12))):AB1131)/(($H1121)*12)))</f>
        <v>-8331.6666666666661</v>
      </c>
      <c r="AC1129" s="80" cm="1">
        <f t="array" aca="1" ref="AC1129" ca="1">(SUM(INDEX(1124:1124,1,MAX(COLUMN($R:$R),COLUMN()-($H1121*12-1))):AC1126)/($H1121*12)+IF($R1131=0,0,SUM(INDEX(1129:1129,1,MAX(COLUMN($R:$R),COLUMN()-(($H1121-$H1122)*12))):AC1131)/(($H1121)*12)))</f>
        <v>-9164.8333333333339</v>
      </c>
      <c r="AD1129" s="80" cm="1">
        <f t="array" aca="1" ref="AD1129" ca="1">(SUM(INDEX(1124:1124,1,MAX(COLUMN($R:$R),COLUMN()-($H1121*12-1))):AD1126)/($H1121*12)+IF($R1131=0,0,SUM(INDEX(1129:1129,1,MAX(COLUMN($R:$R),COLUMN()-(($H1121-$H1122)*12))):AD1131)/(($H1121)*12)))</f>
        <v>-9998</v>
      </c>
      <c r="AE1129" s="80" cm="1">
        <f t="array" aca="1" ref="AE1129" ca="1">(SUM(INDEX(1124:1124,1,MAX(COLUMN($R:$R),COLUMN()-($H1121*12-1))):AE1126)/($H1121*12)+IF($R1131=0,0,SUM(INDEX(1129:1129,1,MAX(COLUMN($R:$R),COLUMN()-(($H1121-$H1122)*12))):AE1131)/(($H1121)*12)))</f>
        <v>-10831.166666666666</v>
      </c>
      <c r="AF1129" s="80" cm="1">
        <f t="array" aca="1" ref="AF1129" ca="1">(SUM(INDEX(1124:1124,1,MAX(COLUMN($R:$R),COLUMN()-($H1121*12-1))):AF1126)/($H1121*12)+IF($R1131=0,0,SUM(INDEX(1129:1129,1,MAX(COLUMN($R:$R),COLUMN()-(($H1121-$H1122)*12))):AF1131)/(($H1121)*12)))</f>
        <v>-11664.333333333334</v>
      </c>
      <c r="AG1129" s="80" cm="1">
        <f t="array" aca="1" ref="AG1129" ca="1">(SUM(INDEX(1124:1124,1,MAX(COLUMN($R:$R),COLUMN()-($H1121*12-1))):AG1126)/($H1121*12)+IF($R1131=0,0,SUM(INDEX(1129:1129,1,MAX(COLUMN($R:$R),COLUMN()-(($H1121-$H1122)*12))):AG1131)/(($H1121)*12)))</f>
        <v>-12497.5</v>
      </c>
      <c r="AH1129" s="80" cm="1">
        <f t="array" aca="1" ref="AH1129" ca="1">(SUM(INDEX(1124:1124,1,MAX(COLUMN($R:$R),COLUMN()-($H1121*12-1))):AH1126)/($H1121*12)+IF($R1131=0,0,SUM(INDEX(1129:1129,1,MAX(COLUMN($R:$R),COLUMN()-(($H1121-$H1122)*12))):AH1131)/(($H1121)*12)))</f>
        <v>-13330.666666666666</v>
      </c>
      <c r="AI1129" s="80" cm="1">
        <f t="array" aca="1" ref="AI1129" ca="1">(SUM(INDEX(1124:1124,1,MAX(COLUMN($R:$R),COLUMN()-($H1121*12-1))):AI1126)/($H1121*12)+IF($R1131=0,0,SUM(INDEX(1129:1129,1,MAX(COLUMN($R:$R),COLUMN()-(($H1121-$H1122)*12))):AI1131)/(($H1121)*12)))</f>
        <v>-14163.833333333334</v>
      </c>
      <c r="AJ1129" s="80" cm="1">
        <f t="array" aca="1" ref="AJ1129" ca="1">(SUM(INDEX(1124:1124,1,MAX(COLUMN($R:$R),COLUMN()-($H1121*12-1))):AJ1126)/($H1121*12)+IF($R1131=0,0,SUM(INDEX(1129:1129,1,MAX(COLUMN($R:$R),COLUMN()-(($H1121-$H1122)*12))):AJ1131)/(($H1121)*12)))</f>
        <v>-14997</v>
      </c>
      <c r="AK1129" s="80" cm="1">
        <f t="array" aca="1" ref="AK1129" ca="1">(SUM(INDEX(1124:1124,1,MAX(COLUMN($R:$R),COLUMN()-($H1121*12-1))):AK1126)/($H1121*12)+IF($R1131=0,0,SUM(INDEX(1129:1129,1,MAX(COLUMN($R:$R),COLUMN()-(($H1121-$H1122)*12))):AK1131)/(($H1121)*12)))</f>
        <v>-15830.166666666666</v>
      </c>
      <c r="AL1129" s="80" cm="1">
        <f t="array" aca="1" ref="AL1129" ca="1">(SUM(INDEX(1124:1124,1,MAX(COLUMN($R:$R),COLUMN()-($H1121*12-1))):AL1126)/($H1121*12)+IF($R1131=0,0,SUM(INDEX(1129:1129,1,MAX(COLUMN($R:$R),COLUMN()-(($H1121-$H1122)*12))):AL1131)/(($H1121)*12)))</f>
        <v>-16663.333333333332</v>
      </c>
      <c r="AM1129" s="80" cm="1">
        <f t="array" aca="1" ref="AM1129" ca="1">(SUM(INDEX(1124:1124,1,MAX(COLUMN($R:$R),COLUMN()-($H1121*12-1))):AM1126)/($H1121*12)+IF($R1131=0,0,SUM(INDEX(1129:1129,1,MAX(COLUMN($R:$R),COLUMN()-(($H1121-$H1122)*12))):AM1131)/(($H1121)*12)))</f>
        <v>-17496.5</v>
      </c>
      <c r="AN1129" s="80" cm="1">
        <f t="array" aca="1" ref="AN1129" ca="1">(SUM(INDEX(1124:1124,1,MAX(COLUMN($R:$R),COLUMN()-($H1121*12-1))):AN1126)/($H1121*12)+IF($R1131=0,0,SUM(INDEX(1129:1129,1,MAX(COLUMN($R:$R),COLUMN()-(($H1121-$H1122)*12))):AN1131)/(($H1121)*12)))</f>
        <v>-18329.666666666668</v>
      </c>
      <c r="AO1129" s="80" cm="1">
        <f t="array" aca="1" ref="AO1129" ca="1">(SUM(INDEX(1124:1124,1,MAX(COLUMN($R:$R),COLUMN()-($H1121*12-1))):AO1126)/($H1121*12)+IF($R1131=0,0,SUM(INDEX(1129:1129,1,MAX(COLUMN($R:$R),COLUMN()-(($H1121-$H1122)*12))):AO1131)/(($H1121)*12)))</f>
        <v>-19162.833333333332</v>
      </c>
      <c r="AP1129" s="80" cm="1">
        <f t="array" aca="1" ref="AP1129" ca="1">(SUM(INDEX(1124:1124,1,MAX(COLUMN($R:$R),COLUMN()-($H1121*12-1))):AP1126)/($H1121*12)+IF($R1131=0,0,SUM(INDEX(1129:1129,1,MAX(COLUMN($R:$R),COLUMN()-(($H1121-$H1122)*12))):AP1131)/(($H1121)*12)))</f>
        <v>-19996</v>
      </c>
      <c r="AQ1129" s="80" cm="1">
        <f t="array" aca="1" ref="AQ1129" ca="1">(SUM(INDEX(1124:1124,1,MAX(COLUMN($R:$R),COLUMN()-($H1121*12-1))):AQ1126)/($H1121*12)+IF($R1131=0,0,SUM(INDEX(1129:1129,1,MAX(COLUMN($R:$R),COLUMN()-(($H1121-$H1122)*12))):AQ1131)/(($H1121)*12)))</f>
        <v>-20829.166666666668</v>
      </c>
      <c r="AR1129" s="80" cm="1">
        <f t="array" aca="1" ref="AR1129" ca="1">(SUM(INDEX(1124:1124,1,MAX(COLUMN($R:$R),COLUMN()-($H1121*12-1))):AR1126)/($H1121*12)+IF($R1131=0,0,SUM(INDEX(1129:1129,1,MAX(COLUMN($R:$R),COLUMN()-(($H1121-$H1122)*12))):AR1131)/(($H1121)*12)))</f>
        <v>-21662.333333333332</v>
      </c>
      <c r="AS1129" s="80" cm="1">
        <f t="array" aca="1" ref="AS1129" ca="1">(SUM(INDEX(1124:1124,1,MAX(COLUMN($R:$R),COLUMN()-($H1121*12-1))):AS1126)/($H1121*12)+IF($R1131=0,0,SUM(INDEX(1129:1129,1,MAX(COLUMN($R:$R),COLUMN()-(($H1121-$H1122)*12))):AS1131)/(($H1121)*12)))</f>
        <v>-22495.5</v>
      </c>
      <c r="AT1129" s="80" cm="1">
        <f t="array" aca="1" ref="AT1129" ca="1">(SUM(INDEX(1124:1124,1,MAX(COLUMN($R:$R),COLUMN()-($H1121*12-1))):AT1126)/($H1121*12)+IF($R1131=0,0,SUM(INDEX(1129:1129,1,MAX(COLUMN($R:$R),COLUMN()-(($H1121-$H1122)*12))):AT1131)/(($H1121)*12)))</f>
        <v>-23328.666666666668</v>
      </c>
      <c r="AU1129" s="80" cm="1">
        <f t="array" aca="1" ref="AU1129" ca="1">(SUM(INDEX(1124:1124,1,MAX(COLUMN($R:$R),COLUMN()-($H1121*12-1))):AU1126)/($H1121*12)+IF($R1131=0,0,SUM(INDEX(1129:1129,1,MAX(COLUMN($R:$R),COLUMN()-(($H1121-$H1122)*12))):AU1131)/(($H1121)*12)))</f>
        <v>-24161.833333333332</v>
      </c>
      <c r="AV1129" s="80" cm="1">
        <f t="array" aca="1" ref="AV1129" ca="1">(SUM(INDEX(1124:1124,1,MAX(COLUMN($R:$R),COLUMN()-($H1121*12-1))):AV1126)/($H1121*12)+IF($R1131=0,0,SUM(INDEX(1129:1129,1,MAX(COLUMN($R:$R),COLUMN()-(($H1121-$H1122)*12))):AV1131)/(($H1121)*12)))</f>
        <v>-24995</v>
      </c>
      <c r="AW1129" s="80" cm="1">
        <f t="array" aca="1" ref="AW1129" ca="1">(SUM(INDEX(1124:1124,1,MAX(COLUMN($R:$R),COLUMN()-($H1121*12-1))):AW1126)/($H1121*12)+IF($R1131=0,0,SUM(INDEX(1129:1129,1,MAX(COLUMN($R:$R),COLUMN()-(($H1121-$H1122)*12))):AW1131)/(($H1121)*12)))</f>
        <v>-25828.166666666668</v>
      </c>
      <c r="AX1129" s="80" cm="1">
        <f t="array" aca="1" ref="AX1129" ca="1">(SUM(INDEX(1124:1124,1,MAX(COLUMN($R:$R),COLUMN()-($H1121*12-1))):AX1126)/($H1121*12)+IF($R1131=0,0,SUM(INDEX(1129:1129,1,MAX(COLUMN($R:$R),COLUMN()-(($H1121-$H1122)*12))):AX1131)/(($H1121)*12)))</f>
        <v>-26661.333333333332</v>
      </c>
      <c r="AY1129" s="80" cm="1">
        <f t="array" aca="1" ref="AY1129" ca="1">(SUM(INDEX(1124:1124,1,MAX(COLUMN($R:$R),COLUMN()-($H1121*12-1))):AY1126)/($H1121*12)+IF($R1131=0,0,SUM(INDEX(1129:1129,1,MAX(COLUMN($R:$R),COLUMN()-(($H1121-$H1122)*12))):AY1131)/(($H1121)*12)))</f>
        <v>-27494.5</v>
      </c>
      <c r="AZ1129" s="80" cm="1">
        <f t="array" aca="1" ref="AZ1129" ca="1">(SUM(INDEX(1124:1124,1,MAX(COLUMN($R:$R),COLUMN()-($H1121*12-1))):AZ1126)/($H1121*12)+IF($R1131=0,0,SUM(INDEX(1129:1129,1,MAX(COLUMN($R:$R),COLUMN()-(($H1121-$H1122)*12))):AZ1131)/(($H1121)*12)))</f>
        <v>-28327.666666666668</v>
      </c>
      <c r="BA1129" s="80" cm="1">
        <f t="array" aca="1" ref="BA1129" ca="1">(SUM(INDEX(1124:1124,1,MAX(COLUMN($R:$R),COLUMN()-($H1121*12-1))):BA1126)/($H1121*12)+IF($R1131=0,0,SUM(INDEX(1129:1129,1,MAX(COLUMN($R:$R),COLUMN()-(($H1121-$H1122)*12))):BA1131)/(($H1121)*12)))</f>
        <v>-29160.833333333332</v>
      </c>
      <c r="BB1129" s="80" cm="1">
        <f t="array" aca="1" ref="BB1129" ca="1">(SUM(INDEX(1124:1124,1,MAX(COLUMN($R:$R),COLUMN()-($H1121*12-1))):BB1126)/($H1121*12)+IF($R1131=0,0,SUM(INDEX(1129:1129,1,MAX(COLUMN($R:$R),COLUMN()-(($H1121-$H1122)*12))):BB1131)/(($H1121)*12)))</f>
        <v>-29994</v>
      </c>
      <c r="BC1129" s="80" cm="1">
        <f t="array" aca="1" ref="BC1129" ca="1">(SUM(INDEX(1124:1124,1,MAX(COLUMN($R:$R),COLUMN()-($H1121*12-1))):BC1126)/($H1121*12)+IF($R1131=0,0,SUM(INDEX(1129:1129,1,MAX(COLUMN($R:$R),COLUMN()-(($H1121-$H1122)*12))):BC1131)/(($H1121)*12)))</f>
        <v>-30827.166666666668</v>
      </c>
      <c r="BD1129" s="80" cm="1">
        <f t="array" aca="1" ref="BD1129" ca="1">(SUM(INDEX(1124:1124,1,MAX(COLUMN($R:$R),COLUMN()-($H1121*12-1))):BD1126)/($H1121*12)+IF($R1131=0,0,SUM(INDEX(1129:1129,1,MAX(COLUMN($R:$R),COLUMN()-(($H1121-$H1122)*12))):BD1131)/(($H1121)*12)))</f>
        <v>-31660.333333333332</v>
      </c>
      <c r="BE1129" s="80" cm="1">
        <f t="array" aca="1" ref="BE1129" ca="1">(SUM(INDEX(1124:1124,1,MAX(COLUMN($R:$R),COLUMN()-($H1121*12-1))):BE1126)/($H1121*12)+IF($R1131=0,0,SUM(INDEX(1129:1129,1,MAX(COLUMN($R:$R),COLUMN()-(($H1121-$H1122)*12))):BE1131)/(($H1121)*12)))</f>
        <v>-32493.5</v>
      </c>
      <c r="BF1129" s="80" cm="1">
        <f t="array" aca="1" ref="BF1129" ca="1">(SUM(INDEX(1124:1124,1,MAX(COLUMN($R:$R),COLUMN()-($H1121*12-1))):BF1126)/($H1121*12)+IF($R1131=0,0,SUM(INDEX(1129:1129,1,MAX(COLUMN($R:$R),COLUMN()-(($H1121-$H1122)*12))):BF1131)/(($H1121)*12)))</f>
        <v>-33326.666666666664</v>
      </c>
      <c r="BG1129" s="80" cm="1">
        <f t="array" aca="1" ref="BG1129" ca="1">(SUM(INDEX(1124:1124,1,MAX(COLUMN($R:$R),COLUMN()-($H1121*12-1))):BG1126)/($H1121*12)+IF($R1131=0,0,SUM(INDEX(1129:1129,1,MAX(COLUMN($R:$R),COLUMN()-(($H1121-$H1122)*12))):BG1131)/(($H1121)*12)))</f>
        <v>-34159.833333333336</v>
      </c>
      <c r="BH1129" s="80" cm="1">
        <f t="array" aca="1" ref="BH1129" ca="1">(SUM(INDEX(1124:1124,1,MAX(COLUMN($R:$R),COLUMN()-($H1121*12-1))):BH1126)/($H1121*12)+IF($R1131=0,0,SUM(INDEX(1129:1129,1,MAX(COLUMN($R:$R),COLUMN()-(($H1121-$H1122)*12))):BH1131)/(($H1121)*12)))</f>
        <v>-34993</v>
      </c>
      <c r="BI1129" s="80" cm="1">
        <f t="array" aca="1" ref="BI1129" ca="1">(SUM(INDEX(1124:1124,1,MAX(COLUMN($R:$R),COLUMN()-($H1121*12-1))):BI1126)/($H1121*12)+IF($R1131=0,0,SUM(INDEX(1129:1129,1,MAX(COLUMN($R:$R),COLUMN()-(($H1121-$H1122)*12))):BI1131)/(($H1121)*12)))</f>
        <v>-35826.166666666664</v>
      </c>
      <c r="BJ1129" s="80" cm="1">
        <f t="array" aca="1" ref="BJ1129" ca="1">(SUM(INDEX(1124:1124,1,MAX(COLUMN($R:$R),COLUMN()-($H1121*12-1))):BJ1126)/($H1121*12)+IF($R1131=0,0,SUM(INDEX(1129:1129,1,MAX(COLUMN($R:$R),COLUMN()-(($H1121-$H1122)*12))):BJ1131)/(($H1121)*12)))</f>
        <v>-36659.333333333336</v>
      </c>
      <c r="BK1129" s="80" cm="1">
        <f t="array" aca="1" ref="BK1129" ca="1">(SUM(INDEX(1124:1124,1,MAX(COLUMN($R:$R),COLUMN()-($H1121*12-1))):BK1126)/($H1121*12)+IF($R1131=0,0,SUM(INDEX(1129:1129,1,MAX(COLUMN($R:$R),COLUMN()-(($H1121-$H1122)*12))):BK1131)/(($H1121)*12)))</f>
        <v>-37492.5</v>
      </c>
      <c r="BL1129" s="80" cm="1">
        <f t="array" aca="1" ref="BL1129" ca="1">(SUM(INDEX(1124:1124,1,MAX(COLUMN($R:$R),COLUMN()-($H1121*12-1))):BL1126)/($H1121*12)+IF($R1131=0,0,SUM(INDEX(1129:1129,1,MAX(COLUMN($R:$R),COLUMN()-(($H1121-$H1122)*12))):BL1131)/(($H1121)*12)))</f>
        <v>-38325.666666666664</v>
      </c>
      <c r="BM1129" s="80" cm="1">
        <f t="array" aca="1" ref="BM1129" ca="1">(SUM(INDEX(1124:1124,1,MAX(COLUMN($R:$R),COLUMN()-($H1121*12-1))):BM1126)/($H1121*12)+IF($R1131=0,0,SUM(INDEX(1129:1129,1,MAX(COLUMN($R:$R),COLUMN()-(($H1121-$H1122)*12))):BM1131)/(($H1121)*12)))</f>
        <v>-39158.833333333336</v>
      </c>
      <c r="BN1129" s="80" cm="1">
        <f t="array" aca="1" ref="BN1129" ca="1">(SUM(INDEX(1124:1124,1,MAX(COLUMN($R:$R),COLUMN()-($H1121*12-1))):BN1126)/($H1121*12)+IF($R1131=0,0,SUM(INDEX(1129:1129,1,MAX(COLUMN($R:$R),COLUMN()-(($H1121-$H1122)*12))):BN1131)/(($H1121)*12)))</f>
        <v>-39992</v>
      </c>
      <c r="BO1129" s="80" cm="1">
        <f t="array" aca="1" ref="BO1129" ca="1">(SUM(INDEX(1124:1124,1,MAX(COLUMN($R:$R),COLUMN()-($H1121*12-1))):BO1126)/($H1121*12)+IF($R1131=0,0,SUM(INDEX(1129:1129,1,MAX(COLUMN($R:$R),COLUMN()-(($H1121-$H1122)*12))):BO1131)/(($H1121)*12)))</f>
        <v>-40825.166666666664</v>
      </c>
      <c r="BP1129" s="80" cm="1">
        <f t="array" aca="1" ref="BP1129" ca="1">(SUM(INDEX(1124:1124,1,MAX(COLUMN($R:$R),COLUMN()-($H1121*12-1))):BP1126)/($H1121*12)+IF($R1131=0,0,SUM(INDEX(1129:1129,1,MAX(COLUMN($R:$R),COLUMN()-(($H1121-$H1122)*12))):BP1131)/(($H1121)*12)))</f>
        <v>-41658.333333333336</v>
      </c>
      <c r="BQ1129" s="80" cm="1">
        <f t="array" aca="1" ref="BQ1129" ca="1">(SUM(INDEX(1124:1124,1,MAX(COLUMN($R:$R),COLUMN()-($H1121*12-1))):BQ1126)/($H1121*12)+IF($R1131=0,0,SUM(INDEX(1129:1129,1,MAX(COLUMN($R:$R),COLUMN()-(($H1121-$H1122)*12))):BQ1131)/(($H1121)*12)))</f>
        <v>-42491.5</v>
      </c>
      <c r="BR1129" s="80" cm="1">
        <f t="array" aca="1" ref="BR1129" ca="1">(SUM(INDEX(1124:1124,1,MAX(COLUMN($R:$R),COLUMN()-($H1121*12-1))):BR1126)/($H1121*12)+IF($R1131=0,0,SUM(INDEX(1129:1129,1,MAX(COLUMN($R:$R),COLUMN()-(($H1121-$H1122)*12))):BR1131)/(($H1121)*12)))</f>
        <v>-43324.666666666664</v>
      </c>
      <c r="BS1129" s="80" cm="1">
        <f t="array" aca="1" ref="BS1129" ca="1">(SUM(INDEX(1124:1124,1,MAX(COLUMN($R:$R),COLUMN()-($H1121*12-1))):BS1126)/($H1121*12)+IF($R1131=0,0,SUM(INDEX(1129:1129,1,MAX(COLUMN($R:$R),COLUMN()-(($H1121-$H1122)*12))):BS1131)/(($H1121)*12)))</f>
        <v>-44157.833333333336</v>
      </c>
      <c r="BT1129" s="80" cm="1">
        <f t="array" aca="1" ref="BT1129" ca="1">(SUM(INDEX(1124:1124,1,MAX(COLUMN($R:$R),COLUMN()-($H1121*12-1))):BT1126)/($H1121*12)+IF($R1131=0,0,SUM(INDEX(1129:1129,1,MAX(COLUMN($R:$R),COLUMN()-(($H1121-$H1122)*12))):BT1131)/(($H1121)*12)))</f>
        <v>-44991</v>
      </c>
      <c r="BU1129" s="80" cm="1">
        <f t="array" aca="1" ref="BU1129" ca="1">(SUM(INDEX(1124:1124,1,MAX(COLUMN($R:$R),COLUMN()-($H1121*12-1))):BU1126)/($H1121*12)+IF($R1131=0,0,SUM(INDEX(1129:1129,1,MAX(COLUMN($R:$R),COLUMN()-(($H1121-$H1122)*12))):BU1131)/(($H1121)*12)))</f>
        <v>-45824.166666666664</v>
      </c>
      <c r="BV1129" s="80" cm="1">
        <f t="array" aca="1" ref="BV1129" ca="1">(SUM(INDEX(1124:1124,1,MAX(COLUMN($R:$R),COLUMN()-($H1121*12-1))):BV1126)/($H1121*12)+IF($R1131=0,0,SUM(INDEX(1129:1129,1,MAX(COLUMN($R:$R),COLUMN()-(($H1121-$H1122)*12))):BV1131)/(($H1121)*12)))</f>
        <v>-46657.333333333336</v>
      </c>
      <c r="BW1129" s="80" cm="1">
        <f t="array" aca="1" ref="BW1129" ca="1">(SUM(INDEX(1124:1124,1,MAX(COLUMN($R:$R),COLUMN()-($H1121*12-1))):BW1126)/($H1121*12)+IF($R1131=0,0,SUM(INDEX(1129:1129,1,MAX(COLUMN($R:$R),COLUMN()-(($H1121-$H1122)*12))):BW1131)/(($H1121)*12)))</f>
        <v>-47490.5</v>
      </c>
      <c r="BX1129" s="80" cm="1">
        <f t="array" aca="1" ref="BX1129" ca="1">(SUM(INDEX(1124:1124,1,MAX(COLUMN($R:$R),COLUMN()-($H1121*12-1))):BX1126)/($H1121*12)+IF($R1131=0,0,SUM(INDEX(1129:1129,1,MAX(COLUMN($R:$R),COLUMN()-(($H1121-$H1122)*12))):BX1131)/(($H1121)*12)))</f>
        <v>-48323.666666666664</v>
      </c>
      <c r="BY1129" s="80" cm="1">
        <f t="array" aca="1" ref="BY1129" ca="1">(SUM(INDEX(1124:1124,1,MAX(COLUMN($R:$R),COLUMN()-($H1121*12-1))):BY1126)/($H1121*12)+IF($R1131=0,0,SUM(INDEX(1129:1129,1,MAX(COLUMN($R:$R),COLUMN()-(($H1121-$H1122)*12))):BY1131)/(($H1121)*12)))</f>
        <v>-49156.833333333336</v>
      </c>
      <c r="BZ1129" s="80" cm="1">
        <f t="array" aca="1" ref="BZ1129" ca="1">(SUM(INDEX(1124:1124,1,MAX(COLUMN($R:$R),COLUMN()-($H1121*12-1))):BZ1126)/($H1121*12)+IF($R1131=0,0,SUM(INDEX(1129:1129,1,MAX(COLUMN($R:$R),COLUMN()-(($H1121-$H1122)*12))):BZ1131)/(($H1121)*12)))</f>
        <v>-49990</v>
      </c>
      <c r="CA1129" s="80" cm="1">
        <f t="array" aca="1" ref="CA1129" ca="1">(SUM(INDEX(1124:1124,1,MAX(COLUMN($R:$R),COLUMN()-($H1121*12-1))):CA1126)/($H1121*12)+IF($R1131=0,0,SUM(INDEX(1129:1129,1,MAX(COLUMN($R:$R),COLUMN()-(($H1121-$H1122)*12))):CA1131)/(($H1121)*12)))</f>
        <v>-49990</v>
      </c>
      <c r="CB1129" s="80" cm="1">
        <f t="array" aca="1" ref="CB1129" ca="1">(SUM(INDEX(1124:1124,1,MAX(COLUMN($R:$R),COLUMN()-($H1121*12-1))):CB1126)/($H1121*12)+IF($R1131=0,0,SUM(INDEX(1129:1129,1,MAX(COLUMN($R:$R),COLUMN()-(($H1121-$H1122)*12))):CB1131)/(($H1121)*12)))</f>
        <v>-49990</v>
      </c>
      <c r="CC1129" s="80" cm="1">
        <f t="array" aca="1" ref="CC1129" ca="1">(SUM(INDEX(1124:1124,1,MAX(COLUMN($R:$R),COLUMN()-($H1121*12-1))):CC1126)/($H1121*12)+IF($R1131=0,0,SUM(INDEX(1129:1129,1,MAX(COLUMN($R:$R),COLUMN()-(($H1121-$H1122)*12))):CC1131)/(($H1121)*12)))</f>
        <v>-49990</v>
      </c>
      <c r="CD1129" s="80" cm="1">
        <f t="array" aca="1" ref="CD1129" ca="1">(SUM(INDEX(1124:1124,1,MAX(COLUMN($R:$R),COLUMN()-($H1121*12-1))):CD1126)/($H1121*12)+IF($R1131=0,0,SUM(INDEX(1129:1129,1,MAX(COLUMN($R:$R),COLUMN()-(($H1121-$H1122)*12))):CD1131)/(($H1121)*12)))</f>
        <v>-49990</v>
      </c>
      <c r="CE1129" s="80" cm="1">
        <f t="array" aca="1" ref="CE1129" ca="1">(SUM(INDEX(1124:1124,1,MAX(COLUMN($R:$R),COLUMN()-($H1121*12-1))):CE1126)/($H1121*12)+IF($R1131=0,0,SUM(INDEX(1129:1129,1,MAX(COLUMN($R:$R),COLUMN()-(($H1121-$H1122)*12))):CE1131)/(($H1121)*12)))</f>
        <v>-49990</v>
      </c>
      <c r="CF1129" s="80" cm="1">
        <f t="array" aca="1" ref="CF1129" ca="1">(SUM(INDEX(1124:1124,1,MAX(COLUMN($R:$R),COLUMN()-($H1121*12-1))):CF1126)/($H1121*12)+IF($R1131=0,0,SUM(INDEX(1129:1129,1,MAX(COLUMN($R:$R),COLUMN()-(($H1121-$H1122)*12))):CF1131)/(($H1121)*12)))</f>
        <v>-49990</v>
      </c>
      <c r="CG1129" s="80" cm="1">
        <f t="array" aca="1" ref="CG1129" ca="1">(SUM(INDEX(1124:1124,1,MAX(COLUMN($R:$R),COLUMN()-($H1121*12-1))):CG1126)/($H1121*12)+IF($R1131=0,0,SUM(INDEX(1129:1129,1,MAX(COLUMN($R:$R),COLUMN()-(($H1121-$H1122)*12))):CG1131)/(($H1121)*12)))</f>
        <v>-49990</v>
      </c>
      <c r="CH1129" s="80" cm="1">
        <f t="array" aca="1" ref="CH1129" ca="1">(SUM(INDEX(1124:1124,1,MAX(COLUMN($R:$R),COLUMN()-($H1121*12-1))):CH1126)/($H1121*12)+IF($R1131=0,0,SUM(INDEX(1129:1129,1,MAX(COLUMN($R:$R),COLUMN()-(($H1121-$H1122)*12))):CH1131)/(($H1121)*12)))</f>
        <v>-49990</v>
      </c>
      <c r="CI1129" s="80" cm="1">
        <f t="array" aca="1" ref="CI1129" ca="1">(SUM(INDEX(1124:1124,1,MAX(COLUMN($R:$R),COLUMN()-($H1121*12-1))):CI1126)/($H1121*12)+IF($R1131=0,0,SUM(INDEX(1129:1129,1,MAX(COLUMN($R:$R),COLUMN()-(($H1121-$H1122)*12))):CI1131)/(($H1121)*12)))</f>
        <v>-49990</v>
      </c>
      <c r="CJ1129" s="80" cm="1">
        <f t="array" aca="1" ref="CJ1129" ca="1">(SUM(INDEX(1124:1124,1,MAX(COLUMN($R:$R),COLUMN()-($H1121*12-1))):CJ1126)/($H1121*12)+IF($R1131=0,0,SUM(INDEX(1129:1129,1,MAX(COLUMN($R:$R),COLUMN()-(($H1121-$H1122)*12))):CJ1131)/(($H1121)*12)))</f>
        <v>-49990</v>
      </c>
      <c r="CK1129" s="80" cm="1">
        <f t="array" aca="1" ref="CK1129" ca="1">(SUM(INDEX(1124:1124,1,MAX(COLUMN($R:$R),COLUMN()-($H1121*12-1))):CK1126)/($H1121*12)+IF($R1131=0,0,SUM(INDEX(1129:1129,1,MAX(COLUMN($R:$R),COLUMN()-(($H1121-$H1122)*12))):CK1131)/(($H1121)*12)))</f>
        <v>-49990</v>
      </c>
      <c r="CL1129" s="80" cm="1">
        <f t="array" aca="1" ref="CL1129" ca="1">(SUM(INDEX(1124:1124,1,MAX(COLUMN($R:$R),COLUMN()-($H1121*12-1))):CL1126)/($H1121*12)+IF($R1131=0,0,SUM(INDEX(1129:1129,1,MAX(COLUMN($R:$R),COLUMN()-(($H1121-$H1122)*12))):CL1131)/(($H1121)*12)))</f>
        <v>-49990</v>
      </c>
      <c r="CN1129" s="80">
        <f>SUMIF($5:$5,CN$2,1127:1127)</f>
        <v>0</v>
      </c>
      <c r="CO1129" s="80" t="e" cm="1">
        <f t="array" ref="CO1129">(SUM(INDEX(1124:1124,1,MAX(COLUMN($CN:$CN),COLUMN()-($H1121*4-1))):CO1126)/($H1121*4)-IF($CN1131=0,0,SUM(INDEX(1129:1129,1,MAX(COLUMN($CN:$CN),COLUMN()-(($H1121-$H1122)*4))):CO1131)/(($H1121)*4)))</f>
        <v>#N/A</v>
      </c>
      <c r="CP1129" s="80" t="e" cm="1">
        <f t="array" ref="CP1129">(SUM(INDEX(1124:1124,1,MAX(COLUMN($CN:$CN),COLUMN()-($H1121*4-1))):CP1126)/($H1121*4)-IF($CN1131=0,0,SUM(INDEX(1129:1129,1,MAX(COLUMN($CN:$CN),COLUMN()-(($H1121-$H1122)*4))):CP1131)/(($H1121)*4)))</f>
        <v>#N/A</v>
      </c>
      <c r="CQ1129" s="80" t="e" cm="1">
        <f t="array" ref="CQ1129">(SUM(INDEX(1124:1124,1,MAX(COLUMN($CN:$CN),COLUMN()-($H1121*4-1))):CQ1126)/($H1121*4)-IF($CN1131=0,0,SUM(INDEX(1129:1129,1,MAX(COLUMN($CN:$CN),COLUMN()-(($H1121-$H1122)*4))):CQ1131)/(($H1121)*4)))</f>
        <v>#N/A</v>
      </c>
      <c r="CR1129" s="80" t="e" cm="1">
        <f t="array" ref="CR1129">(SUM(INDEX(1124:1124,1,MAX(COLUMN($CN:$CN),COLUMN()-($H1121*4-1))):CR1126)/($H1121*4)-IF($CN1131=0,0,SUM(INDEX(1129:1129,1,MAX(COLUMN($CN:$CN),COLUMN()-(($H1121-$H1122)*4))):CR1131)/(($H1121)*4)))</f>
        <v>#N/A</v>
      </c>
      <c r="CS1129" s="80" t="e" cm="1">
        <f t="array" ref="CS1129">(SUM(INDEX(1124:1124,1,MAX(COLUMN($CN:$CN),COLUMN()-($H1121*4-1))):CS1126)/($H1121*4)-IF($CN1131=0,0,SUM(INDEX(1129:1129,1,MAX(COLUMN($CN:$CN),COLUMN()-(($H1121-$H1122)*4))):CS1131)/(($H1121)*4)))</f>
        <v>#N/A</v>
      </c>
      <c r="CT1129" s="80" t="e" cm="1">
        <f t="array" ref="CT1129">(SUM(INDEX(1124:1124,1,MAX(COLUMN($CN:$CN),COLUMN()-($H1121*4-1))):CT1126)/($H1121*4)-IF($CN1131=0,0,SUM(INDEX(1129:1129,1,MAX(COLUMN($CN:$CN),COLUMN()-(($H1121-$H1122)*4))):CT1131)/(($H1121)*4)))</f>
        <v>#N/A</v>
      </c>
      <c r="CU1129" s="80" t="e" cm="1">
        <f t="array" ref="CU1129">(SUM(INDEX(1124:1124,1,MAX(COLUMN($CN:$CN),COLUMN()-($H1121*4-1))):CU1126)/($H1121*4)-IF($CN1131=0,0,SUM(INDEX(1129:1129,1,MAX(COLUMN($CN:$CN),COLUMN()-(($H1121-$H1122)*4))):CU1131)/(($H1121)*4)))</f>
        <v>#N/A</v>
      </c>
      <c r="CV1129" s="80" t="e" cm="1">
        <f t="array" ref="CV1129">(SUM(INDEX(1124:1124,1,MAX(COLUMN($CN:$CN),COLUMN()-($H1121*4-1))):CV1126)/($H1121*4)-IF($CN1131=0,0,SUM(INDEX(1129:1129,1,MAX(COLUMN($CN:$CN),COLUMN()-(($H1121-$H1122)*4))):CV1131)/(($H1121)*4)))</f>
        <v>#N/A</v>
      </c>
      <c r="CW1129" s="80" t="e" cm="1">
        <f t="array" ref="CW1129">(SUM(INDEX(1124:1124,1,MAX(COLUMN($CN:$CN),COLUMN()-($H1121*4-1))):CW1126)/($H1121*4)-IF($CN1131=0,0,SUM(INDEX(1129:1129,1,MAX(COLUMN($CN:$CN),COLUMN()-(($H1121-$H1122)*4))):CW1131)/(($H1121)*4)))</f>
        <v>#N/A</v>
      </c>
      <c r="CX1129" s="80" t="e" cm="1">
        <f t="array" ref="CX1129">(SUM(INDEX(1124:1124,1,MAX(COLUMN($CN:$CN),COLUMN()-($H1121*4-1))):CX1126)/($H1121*4)-IF($CN1131=0,0,SUM(INDEX(1129:1129,1,MAX(COLUMN($CN:$CN),COLUMN()-(($H1121-$H1122)*4))):CX1131)/(($H1121)*4)))</f>
        <v>#N/A</v>
      </c>
      <c r="CY1129" s="80" t="e" cm="1">
        <f t="array" ref="CY1129">(SUM(INDEX(1124:1124,1,MAX(COLUMN($CN:$CN),COLUMN()-($H1121*4-1))):CY1126)/($H1121*4)-IF($CN1131=0,0,SUM(INDEX(1129:1129,1,MAX(COLUMN($CN:$CN),COLUMN()-(($H1121-$H1122)*4))):CY1131)/(($H1121)*4)))</f>
        <v>#N/A</v>
      </c>
      <c r="CZ1129" s="80" t="e" cm="1">
        <f t="array" ref="CZ1129">(SUM(INDEX(1124:1124,1,MAX(COLUMN($CN:$CN),COLUMN()-($H1121*4-1))):CZ1126)/($H1121*4)-IF($CN1131=0,0,SUM(INDEX(1129:1129,1,MAX(COLUMN($CN:$CN),COLUMN()-(($H1121-$H1122)*4))):CZ1131)/(($H1121)*4)))</f>
        <v>#N/A</v>
      </c>
      <c r="DA1129" s="80" t="e" cm="1">
        <f t="array" ref="DA1129">(SUM(INDEX(1124:1124,1,MAX(COLUMN($CN:$CN),COLUMN()-($H1121*4-1))):DA1126)/($H1121*4)-IF($CN1131=0,0,SUM(INDEX(1129:1129,1,MAX(COLUMN($CN:$CN),COLUMN()-(($H1121-$H1122)*4))):DA1131)/(($H1121)*4)))</f>
        <v>#N/A</v>
      </c>
      <c r="DB1129" s="80" t="e" cm="1">
        <f t="array" ref="DB1129">(SUM(INDEX(1124:1124,1,MAX(COLUMN($CN:$CN),COLUMN()-($H1121*4-1))):DB1126)/($H1121*4)-IF($CN1131=0,0,SUM(INDEX(1129:1129,1,MAX(COLUMN($CN:$CN),COLUMN()-(($H1121-$H1122)*4))):DB1131)/(($H1121)*4)))</f>
        <v>#N/A</v>
      </c>
      <c r="DC1129" s="80" t="e" cm="1">
        <f t="array" ref="DC1129">(SUM(INDEX(1124:1124,1,MAX(COLUMN($CN:$CN),COLUMN()-($H1121*4-1))):DC1126)/($H1121*4)-IF($CN1131=0,0,SUM(INDEX(1129:1129,1,MAX(COLUMN($CN:$CN),COLUMN()-(($H1121-$H1122)*4))):DC1131)/(($H1121)*4)))</f>
        <v>#N/A</v>
      </c>
      <c r="DD1129" s="80" t="e" cm="1">
        <f t="array" ref="DD1129">(SUM(INDEX(1124:1124,1,MAX(COLUMN($CN:$CN),COLUMN()-($H1121*4-1))):DD1126)/($H1121*4)-IF($CN1131=0,0,SUM(INDEX(1129:1129,1,MAX(COLUMN($CN:$CN),COLUMN()-(($H1121-$H1122)*4))):DD1131)/(($H1121)*4)))</f>
        <v>#N/A</v>
      </c>
      <c r="DE1129" s="80" t="e" cm="1">
        <f t="array" ref="DE1129">(SUM(INDEX(1124:1124,1,MAX(COLUMN($CN:$CN),COLUMN()-($H1121*4-1))):DE1126)/($H1121*4)-IF($CN1131=0,0,SUM(INDEX(1129:1129,1,MAX(COLUMN($CN:$CN),COLUMN()-(($H1121-$H1122)*4))):DE1131)/(($H1121)*4)))</f>
        <v>#N/A</v>
      </c>
      <c r="DF1129" s="80" t="e" cm="1">
        <f t="array" ref="DF1129">(SUM(INDEX(1124:1124,1,MAX(COLUMN($CN:$CN),COLUMN()-($H1121*4-1))):DF1126)/($H1121*4)-IF($CN1131=0,0,SUM(INDEX(1129:1129,1,MAX(COLUMN($CN:$CN),COLUMN()-(($H1121-$H1122)*4))):DF1131)/(($H1121)*4)))</f>
        <v>#N/A</v>
      </c>
      <c r="DG1129" s="80" t="e" cm="1">
        <f t="array" ref="DG1129">(SUM(INDEX(1124:1124,1,MAX(COLUMN($CN:$CN),COLUMN()-($H1121*4-1))):DG1126)/($H1121*4)-IF($CN1131=0,0,SUM(INDEX(1129:1129,1,MAX(COLUMN($CN:$CN),COLUMN()-(($H1121-$H1122)*4))):DG1131)/(($H1121)*4)))</f>
        <v>#N/A</v>
      </c>
      <c r="DH1129" s="80" t="e" cm="1">
        <f t="array" ref="DH1129">(SUM(INDEX(1124:1124,1,MAX(COLUMN($CN:$CN),COLUMN()-($H1121*4-1))):DH1126)/($H1121*4)-IF($CN1131=0,0,SUM(INDEX(1129:1129,1,MAX(COLUMN($CN:$CN),COLUMN()-(($H1121-$H1122)*4))):DH1131)/(($H1121)*4)))</f>
        <v>#N/A</v>
      </c>
      <c r="DI1129" s="80" t="e" cm="1">
        <f t="array" ref="DI1129">(SUM(INDEX(1124:1124,1,MAX(COLUMN($CN:$CN),COLUMN()-($H1121*4-1))):DI1126)/($H1121*4)-IF($CN1131=0,0,SUM(INDEX(1129:1129,1,MAX(COLUMN($CN:$CN),COLUMN()-(($H1121-$H1122)*4))):DI1131)/(($H1121)*4)))</f>
        <v>#N/A</v>
      </c>
      <c r="DJ1129" s="80" t="e" cm="1">
        <f t="array" ref="DJ1129">(SUM(INDEX(1124:1124,1,MAX(COLUMN($CN:$CN),COLUMN()-($H1121*4-1))):DJ1126)/($H1121*4)-IF($CN1131=0,0,SUM(INDEX(1129:1129,1,MAX(COLUMN($CN:$CN),COLUMN()-(($H1121-$H1122)*4))):DJ1131)/(($H1121)*4)))</f>
        <v>#N/A</v>
      </c>
      <c r="DK1129" s="80" t="e" cm="1">
        <f t="array" ref="DK1129">(SUM(INDEX(1124:1124,1,MAX(COLUMN($CN:$CN),COLUMN()-($H1121*4-1))):DK1126)/($H1121*4)-IF($CN1131=0,0,SUM(INDEX(1129:1129,1,MAX(COLUMN($CN:$CN),COLUMN()-(($H1121-$H1122)*4))):DK1131)/(($H1121)*4)))</f>
        <v>#N/A</v>
      </c>
      <c r="DL1129" s="80" t="e" cm="1">
        <f t="array" ref="DL1129">(SUM(INDEX(1124:1124,1,MAX(COLUMN($CN:$CN),COLUMN()-($H1121*4-1))):DL1126)/($H1121*4)-IF($CN1131=0,0,SUM(INDEX(1129:1129,1,MAX(COLUMN($CN:$CN),COLUMN()-(($H1121-$H1122)*4))):DL1131)/(($H1121)*4)))</f>
        <v>#N/A</v>
      </c>
    </row>
    <row r="1130" spans="2:116" x14ac:dyDescent="0.35">
      <c r="D1130" t="s">
        <v>767</v>
      </c>
      <c r="E1130" s="8" t="str">
        <f t="shared" si="1255"/>
        <v>1130 FAPPE-S</v>
      </c>
      <c r="G1130" s="125"/>
      <c r="I1130" s="62"/>
      <c r="J1130" s="62"/>
      <c r="K1130" s="53"/>
      <c r="L1130" s="53"/>
      <c r="M1130" s="53"/>
      <c r="N1130" s="53"/>
      <c r="O1130" s="53"/>
      <c r="P1130" s="53"/>
      <c r="R1130" s="82"/>
      <c r="S1130" s="153"/>
      <c r="T1130" s="153"/>
      <c r="U1130" s="153"/>
      <c r="V1130" s="153"/>
      <c r="W1130" s="153"/>
      <c r="X1130" s="153"/>
      <c r="Y1130" s="153"/>
      <c r="Z1130" s="153"/>
      <c r="AA1130" s="153"/>
      <c r="AB1130" s="153"/>
      <c r="AC1130" s="153"/>
      <c r="AD1130" s="153"/>
      <c r="AE1130" s="153"/>
      <c r="AF1130" s="153"/>
      <c r="AG1130" s="153"/>
      <c r="AH1130" s="153"/>
      <c r="AI1130" s="153"/>
      <c r="AJ1130" s="153"/>
      <c r="AK1130" s="153"/>
      <c r="AL1130" s="153"/>
      <c r="AM1130" s="153"/>
      <c r="AN1130" s="153"/>
      <c r="AO1130" s="153"/>
      <c r="AP1130" s="153"/>
      <c r="AQ1130" s="153"/>
      <c r="AR1130" s="153"/>
      <c r="AS1130" s="153"/>
      <c r="AT1130" s="153"/>
      <c r="AU1130" s="153"/>
      <c r="AV1130" s="153"/>
      <c r="AW1130" s="153"/>
      <c r="AX1130" s="153"/>
      <c r="AY1130" s="153"/>
      <c r="AZ1130" s="153"/>
      <c r="BA1130" s="153"/>
      <c r="BB1130" s="153"/>
      <c r="BC1130" s="153"/>
      <c r="BD1130" s="153"/>
      <c r="BE1130" s="153"/>
      <c r="BF1130" s="153"/>
      <c r="BG1130" s="153"/>
      <c r="BH1130" s="153"/>
      <c r="BI1130" s="153"/>
      <c r="BJ1130" s="153"/>
      <c r="BK1130" s="153"/>
      <c r="BL1130" s="153"/>
      <c r="BM1130" s="153"/>
      <c r="BN1130" s="153"/>
      <c r="BO1130" s="153"/>
      <c r="BP1130" s="153"/>
      <c r="BQ1130" s="153"/>
      <c r="BR1130" s="153"/>
      <c r="BS1130" s="153"/>
      <c r="BT1130" s="153"/>
      <c r="BU1130" s="153"/>
      <c r="BV1130" s="153"/>
      <c r="BW1130" s="153"/>
      <c r="BX1130" s="153"/>
      <c r="BY1130" s="153"/>
      <c r="BZ1130" s="153"/>
      <c r="CA1130" s="153"/>
      <c r="CB1130" s="153"/>
      <c r="CC1130" s="153"/>
      <c r="CD1130" s="153"/>
      <c r="CE1130" s="153"/>
      <c r="CF1130" s="153"/>
      <c r="CG1130" s="153"/>
      <c r="CH1130" s="153"/>
      <c r="CI1130" s="153"/>
      <c r="CJ1130" s="153"/>
      <c r="CK1130" s="153"/>
      <c r="CL1130" s="153"/>
      <c r="CN1130" s="62"/>
      <c r="CO1130" s="153"/>
      <c r="CP1130" s="153"/>
      <c r="CQ1130" s="153"/>
      <c r="CR1130" s="153"/>
      <c r="CS1130" s="153"/>
      <c r="CT1130" s="153"/>
      <c r="CU1130" s="153"/>
      <c r="CV1130" s="153"/>
      <c r="CW1130" s="153"/>
      <c r="CX1130" s="153"/>
      <c r="CY1130" s="153"/>
      <c r="CZ1130" s="153"/>
      <c r="DA1130" s="153"/>
      <c r="DB1130" s="153"/>
      <c r="DC1130" s="153"/>
      <c r="DD1130" s="153"/>
      <c r="DE1130" s="153"/>
      <c r="DF1130" s="153"/>
      <c r="DG1130" s="153"/>
      <c r="DH1130" s="153"/>
      <c r="DI1130" s="153"/>
      <c r="DJ1130" s="153"/>
      <c r="DK1130" s="153"/>
      <c r="DL1130" s="153"/>
    </row>
    <row r="1131" spans="2:116" x14ac:dyDescent="0.35">
      <c r="D1131" t="s">
        <v>767</v>
      </c>
      <c r="E1131" s="8" t="str">
        <f t="shared" ref="E1131:E1134" si="1327">ROW()&amp;" "&amp;D1131</f>
        <v>1131 FAPPE-S</v>
      </c>
      <c r="G1131" s="158" t="s">
        <v>251</v>
      </c>
      <c r="I1131" s="74">
        <v>0</v>
      </c>
      <c r="J1131" s="74"/>
      <c r="K1131" s="53"/>
      <c r="L1131" s="53"/>
      <c r="M1131" s="53"/>
      <c r="N1131" s="53"/>
      <c r="O1131" s="53"/>
      <c r="P1131" s="53"/>
      <c r="R1131" s="24">
        <f>-$I1131</f>
        <v>0</v>
      </c>
      <c r="S1131" s="153"/>
      <c r="T1131" s="153"/>
      <c r="U1131" s="153"/>
      <c r="V1131" s="153"/>
      <c r="W1131" s="153"/>
      <c r="X1131" s="153"/>
      <c r="Y1131" s="153"/>
      <c r="Z1131" s="153"/>
      <c r="AA1131" s="153"/>
      <c r="AB1131" s="153"/>
      <c r="AC1131" s="153"/>
      <c r="AD1131" s="153"/>
      <c r="AE1131" s="153"/>
      <c r="AF1131" s="153"/>
      <c r="AG1131" s="153"/>
      <c r="AH1131" s="153"/>
      <c r="AI1131" s="153"/>
      <c r="AJ1131" s="153"/>
      <c r="AK1131" s="153"/>
      <c r="AL1131" s="153"/>
      <c r="AM1131" s="153"/>
      <c r="AN1131" s="153"/>
      <c r="AO1131" s="153"/>
      <c r="AP1131" s="153"/>
      <c r="AQ1131" s="153"/>
      <c r="AR1131" s="153"/>
      <c r="AS1131" s="153"/>
      <c r="AT1131" s="153"/>
      <c r="AU1131" s="153"/>
      <c r="AV1131" s="153"/>
      <c r="AW1131" s="153"/>
      <c r="AX1131" s="153"/>
      <c r="AY1131" s="153"/>
      <c r="AZ1131" s="153"/>
      <c r="BA1131" s="153"/>
      <c r="BB1131" s="153"/>
      <c r="BC1131" s="153"/>
      <c r="BD1131" s="153"/>
      <c r="BE1131" s="153"/>
      <c r="BF1131" s="153"/>
      <c r="BG1131" s="153"/>
      <c r="BH1131" s="153"/>
      <c r="BI1131" s="153"/>
      <c r="BJ1131" s="153"/>
      <c r="BK1131" s="153"/>
      <c r="BL1131" s="153"/>
      <c r="BM1131" s="153"/>
      <c r="BN1131" s="153"/>
      <c r="BO1131" s="153"/>
      <c r="BP1131" s="153"/>
      <c r="BQ1131" s="153"/>
      <c r="BR1131" s="153"/>
      <c r="BS1131" s="153"/>
      <c r="BT1131" s="153"/>
      <c r="BU1131" s="153"/>
      <c r="BV1131" s="153"/>
      <c r="BW1131" s="153"/>
      <c r="BX1131" s="153"/>
      <c r="BY1131" s="153"/>
      <c r="BZ1131" s="153"/>
      <c r="CA1131" s="153"/>
      <c r="CB1131" s="153"/>
      <c r="CC1131" s="153"/>
      <c r="CD1131" s="153"/>
      <c r="CE1131" s="153"/>
      <c r="CF1131" s="153"/>
      <c r="CG1131" s="153"/>
      <c r="CH1131" s="153"/>
      <c r="CI1131" s="153"/>
      <c r="CJ1131" s="153"/>
      <c r="CK1131" s="153"/>
      <c r="CL1131" s="153"/>
      <c r="CN1131" s="74">
        <f>I1131</f>
        <v>0</v>
      </c>
      <c r="CO1131" s="153"/>
      <c r="CP1131" s="153"/>
      <c r="CQ1131" s="153"/>
      <c r="CR1131" s="153"/>
      <c r="CS1131" s="153"/>
      <c r="CT1131" s="153"/>
      <c r="CU1131" s="153"/>
      <c r="CV1131" s="153"/>
      <c r="CW1131" s="153"/>
      <c r="CX1131" s="153"/>
      <c r="CY1131" s="153"/>
      <c r="CZ1131" s="153"/>
      <c r="DA1131" s="153"/>
      <c r="DB1131" s="153"/>
      <c r="DC1131" s="153"/>
      <c r="DD1131" s="153"/>
      <c r="DE1131" s="153"/>
      <c r="DF1131" s="153"/>
      <c r="DG1131" s="153"/>
      <c r="DH1131" s="153"/>
      <c r="DI1131" s="153"/>
      <c r="DJ1131" s="153"/>
      <c r="DK1131" s="153"/>
      <c r="DL1131" s="153"/>
    </row>
    <row r="1132" spans="2:116" x14ac:dyDescent="0.35">
      <c r="D1132" t="s">
        <v>767</v>
      </c>
      <c r="E1132" s="8" t="str">
        <f t="shared" si="1327"/>
        <v>1132 FAPPE-S</v>
      </c>
      <c r="G1132" s="125"/>
      <c r="S1132" s="72"/>
      <c r="T1132" s="72"/>
      <c r="U1132" s="72"/>
      <c r="V1132" s="72"/>
      <c r="W1132" s="72"/>
      <c r="X1132" s="72"/>
      <c r="Y1132" s="72"/>
      <c r="Z1132" s="72"/>
      <c r="AA1132" s="72"/>
      <c r="AB1132" s="72"/>
      <c r="AC1132" s="72"/>
      <c r="AD1132" s="72"/>
      <c r="AE1132" s="72"/>
      <c r="AF1132" s="72"/>
      <c r="AG1132" s="72"/>
      <c r="AH1132" s="72"/>
      <c r="AI1132" s="72"/>
      <c r="AJ1132" s="72"/>
      <c r="AK1132" s="72"/>
      <c r="AL1132" s="72"/>
      <c r="AM1132" s="72"/>
      <c r="AN1132" s="72"/>
      <c r="AO1132" s="72"/>
      <c r="AP1132" s="72"/>
      <c r="AQ1132" s="72"/>
      <c r="AR1132" s="72"/>
      <c r="AS1132" s="72"/>
      <c r="AT1132" s="72"/>
      <c r="AU1132" s="72"/>
      <c r="AV1132" s="72"/>
      <c r="AW1132" s="72"/>
      <c r="AX1132" s="72"/>
      <c r="AY1132" s="72"/>
      <c r="AZ1132" s="72"/>
      <c r="BA1132" s="72"/>
      <c r="BB1132" s="72"/>
      <c r="BC1132" s="72"/>
      <c r="BD1132" s="72"/>
      <c r="BE1132" s="72"/>
      <c r="BF1132" s="72"/>
      <c r="BG1132" s="72"/>
      <c r="BH1132" s="72"/>
      <c r="BI1132" s="72"/>
      <c r="BJ1132" s="72"/>
      <c r="BK1132" s="72"/>
      <c r="BL1132" s="72"/>
      <c r="BM1132" s="72"/>
      <c r="BN1132" s="72"/>
      <c r="BO1132" s="72"/>
      <c r="BP1132" s="72"/>
      <c r="BQ1132" s="72"/>
      <c r="BR1132" s="72"/>
      <c r="BS1132" s="72"/>
      <c r="BT1132" s="72"/>
      <c r="BU1132" s="72"/>
      <c r="BV1132" s="72"/>
      <c r="BW1132" s="72"/>
      <c r="BX1132" s="72"/>
      <c r="BY1132" s="72"/>
      <c r="BZ1132" s="72"/>
      <c r="CA1132" s="72"/>
      <c r="CB1132" s="72"/>
      <c r="CC1132" s="72"/>
      <c r="CD1132" s="72"/>
      <c r="CE1132" s="72"/>
      <c r="CF1132" s="72"/>
      <c r="CG1132" s="72"/>
      <c r="CH1132" s="72"/>
      <c r="CI1132" s="72"/>
      <c r="CJ1132" s="72"/>
      <c r="CK1132" s="72"/>
      <c r="CL1132" s="72"/>
      <c r="CO1132" s="72"/>
      <c r="CP1132" s="72"/>
      <c r="CQ1132" s="72"/>
      <c r="CR1132" s="72"/>
      <c r="CS1132" s="72"/>
      <c r="CT1132" s="72"/>
      <c r="CU1132" s="72"/>
      <c r="CV1132" s="72"/>
      <c r="CW1132" s="72"/>
      <c r="CX1132" s="72"/>
      <c r="CY1132" s="72"/>
      <c r="CZ1132" s="72"/>
      <c r="DA1132" s="72"/>
      <c r="DB1132" s="72"/>
      <c r="DC1132" s="72"/>
      <c r="DD1132" s="72"/>
      <c r="DE1132" s="72"/>
      <c r="DF1132" s="72"/>
      <c r="DG1132" s="72"/>
      <c r="DH1132" s="72"/>
      <c r="DI1132" s="72"/>
      <c r="DJ1132" s="72"/>
      <c r="DK1132" s="72"/>
      <c r="DL1132" s="72"/>
    </row>
    <row r="1133" spans="2:116" x14ac:dyDescent="0.35">
      <c r="D1133" t="s">
        <v>767</v>
      </c>
      <c r="E1133" s="8" t="str">
        <f t="shared" si="1327"/>
        <v>1133 FAPPE-S</v>
      </c>
      <c r="G1133" s="95" t="s">
        <v>205</v>
      </c>
      <c r="H1133" s="12"/>
      <c r="S1133" s="72"/>
      <c r="T1133" s="72"/>
      <c r="U1133" s="72"/>
      <c r="V1133" s="72"/>
      <c r="W1133" s="72"/>
      <c r="X1133" s="72"/>
      <c r="Y1133" s="72"/>
      <c r="Z1133" s="72"/>
      <c r="AA1133" s="72"/>
      <c r="AB1133" s="72"/>
      <c r="AC1133" s="72"/>
      <c r="AD1133" s="72"/>
      <c r="AE1133" s="72"/>
      <c r="AF1133" s="72"/>
      <c r="AG1133" s="72"/>
      <c r="AH1133" s="72"/>
      <c r="AI1133" s="72"/>
      <c r="AJ1133" s="72"/>
      <c r="AK1133" s="72"/>
      <c r="AL1133" s="72"/>
      <c r="AM1133" s="72"/>
      <c r="AN1133" s="72"/>
      <c r="AO1133" s="72"/>
      <c r="AP1133" s="72"/>
      <c r="AQ1133" s="72"/>
      <c r="AR1133" s="72"/>
      <c r="AS1133" s="72"/>
      <c r="AT1133" s="72"/>
      <c r="AU1133" s="72"/>
      <c r="AV1133" s="72"/>
      <c r="AW1133" s="72"/>
      <c r="AX1133" s="72"/>
      <c r="AY1133" s="72"/>
      <c r="AZ1133" s="72"/>
      <c r="BA1133" s="72"/>
      <c r="BB1133" s="72"/>
      <c r="BC1133" s="72"/>
      <c r="BD1133" s="72"/>
      <c r="BE1133" s="72"/>
      <c r="BF1133" s="72"/>
      <c r="BG1133" s="72"/>
      <c r="BH1133" s="72"/>
      <c r="BI1133" s="72"/>
      <c r="BJ1133" s="72"/>
      <c r="BK1133" s="72"/>
      <c r="BL1133" s="72"/>
      <c r="BM1133" s="72"/>
      <c r="BN1133" s="72"/>
      <c r="BO1133" s="72"/>
      <c r="BP1133" s="72"/>
      <c r="BQ1133" s="72"/>
      <c r="BR1133" s="72"/>
      <c r="BS1133" s="72"/>
      <c r="BT1133" s="72"/>
      <c r="BU1133" s="72"/>
      <c r="BV1133" s="72"/>
      <c r="BW1133" s="72"/>
      <c r="BX1133" s="72"/>
      <c r="BY1133" s="72"/>
      <c r="BZ1133" s="72"/>
      <c r="CA1133" s="72"/>
      <c r="CB1133" s="72"/>
      <c r="CC1133" s="72"/>
      <c r="CD1133" s="72"/>
      <c r="CE1133" s="72"/>
      <c r="CF1133" s="72"/>
      <c r="CG1133" s="72"/>
      <c r="CH1133" s="72"/>
      <c r="CI1133" s="72"/>
      <c r="CJ1133" s="72"/>
      <c r="CK1133" s="72"/>
      <c r="CL1133" s="72"/>
      <c r="CO1133" s="72"/>
      <c r="CP1133" s="72"/>
      <c r="CQ1133" s="72"/>
      <c r="CR1133" s="72"/>
      <c r="CS1133" s="72"/>
      <c r="CT1133" s="72"/>
      <c r="CU1133" s="72"/>
      <c r="CV1133" s="72"/>
      <c r="CW1133" s="72"/>
      <c r="CX1133" s="72"/>
      <c r="CY1133" s="72"/>
      <c r="CZ1133" s="72"/>
      <c r="DA1133" s="72"/>
      <c r="DB1133" s="72"/>
      <c r="DC1133" s="72"/>
      <c r="DD1133" s="72"/>
      <c r="DE1133" s="72"/>
      <c r="DF1133" s="72"/>
      <c r="DG1133" s="72"/>
      <c r="DH1133" s="72"/>
      <c r="DI1133" s="72"/>
      <c r="DJ1133" s="72"/>
      <c r="DK1133" s="72"/>
      <c r="DL1133" s="72"/>
    </row>
    <row r="1134" spans="2:116" x14ac:dyDescent="0.35">
      <c r="C1134" t="s">
        <v>240</v>
      </c>
      <c r="D1134" t="s">
        <v>767</v>
      </c>
      <c r="E1134" s="8" t="str">
        <f t="shared" si="1327"/>
        <v>1134 FAPPE-S</v>
      </c>
      <c r="G1134" s="158" t="str">
        <f>"Gross PP&amp;E - "&amp;SUBSTITUTE(G1119,":","")</f>
        <v>Gross PP&amp;E - Volume driven secondary PP&amp;E</v>
      </c>
      <c r="I1134" s="80">
        <f>I1131</f>
        <v>0</v>
      </c>
      <c r="J1134" s="80"/>
      <c r="K1134" s="24">
        <f>SUMIF($4:$4,K$2,1132:1132)</f>
        <v>0</v>
      </c>
      <c r="L1134" s="24">
        <f>SUMIF($4:$4,L$2,1132:1132)</f>
        <v>0</v>
      </c>
      <c r="M1134" s="24">
        <f>SUMIF($4:$4,M$2,1132:1132)</f>
        <v>0</v>
      </c>
      <c r="N1134" s="24">
        <f>SUMIF($4:$4,N$2,1132:1132)</f>
        <v>0</v>
      </c>
      <c r="O1134" s="24">
        <f>SUMIF($4:$4,O$2,1132:1132)</f>
        <v>0</v>
      </c>
      <c r="P1134" s="24">
        <f>SUMIF($4:$4,P$2,1132:1132)</f>
        <v>0</v>
      </c>
      <c r="R1134" s="24">
        <f>$I1134</f>
        <v>0</v>
      </c>
      <c r="S1134" s="80">
        <f t="shared" ref="S1134:AX1134" ca="1" si="1328">-S1126+R1134</f>
        <v>50000</v>
      </c>
      <c r="T1134" s="80">
        <f t="shared" ca="1" si="1328"/>
        <v>100000</v>
      </c>
      <c r="U1134" s="80">
        <f t="shared" ca="1" si="1328"/>
        <v>150000</v>
      </c>
      <c r="V1134" s="80">
        <f t="shared" ca="1" si="1328"/>
        <v>200000</v>
      </c>
      <c r="W1134" s="80">
        <f t="shared" ca="1" si="1328"/>
        <v>250000</v>
      </c>
      <c r="X1134" s="80">
        <f t="shared" ca="1" si="1328"/>
        <v>300000</v>
      </c>
      <c r="Y1134" s="80">
        <f t="shared" ca="1" si="1328"/>
        <v>350000</v>
      </c>
      <c r="Z1134" s="80">
        <f t="shared" ca="1" si="1328"/>
        <v>400000</v>
      </c>
      <c r="AA1134" s="80">
        <f t="shared" ca="1" si="1328"/>
        <v>450000</v>
      </c>
      <c r="AB1134" s="80">
        <f t="shared" ca="1" si="1328"/>
        <v>500000</v>
      </c>
      <c r="AC1134" s="80">
        <f t="shared" ca="1" si="1328"/>
        <v>550000</v>
      </c>
      <c r="AD1134" s="80">
        <f t="shared" ca="1" si="1328"/>
        <v>600000</v>
      </c>
      <c r="AE1134" s="80">
        <f t="shared" ca="1" si="1328"/>
        <v>650000</v>
      </c>
      <c r="AF1134" s="80">
        <f t="shared" ca="1" si="1328"/>
        <v>700000</v>
      </c>
      <c r="AG1134" s="80">
        <f t="shared" ca="1" si="1328"/>
        <v>750000</v>
      </c>
      <c r="AH1134" s="80">
        <f t="shared" ca="1" si="1328"/>
        <v>800000</v>
      </c>
      <c r="AI1134" s="80">
        <f t="shared" ca="1" si="1328"/>
        <v>850000</v>
      </c>
      <c r="AJ1134" s="80">
        <f t="shared" ca="1" si="1328"/>
        <v>900000</v>
      </c>
      <c r="AK1134" s="80">
        <f t="shared" ca="1" si="1328"/>
        <v>950000</v>
      </c>
      <c r="AL1134" s="80">
        <f t="shared" ca="1" si="1328"/>
        <v>1000000</v>
      </c>
      <c r="AM1134" s="80">
        <f t="shared" ca="1" si="1328"/>
        <v>1050000</v>
      </c>
      <c r="AN1134" s="80">
        <f t="shared" ca="1" si="1328"/>
        <v>1100000</v>
      </c>
      <c r="AO1134" s="80">
        <f t="shared" ca="1" si="1328"/>
        <v>1150000</v>
      </c>
      <c r="AP1134" s="80">
        <f t="shared" ca="1" si="1328"/>
        <v>1200000</v>
      </c>
      <c r="AQ1134" s="80">
        <f t="shared" ca="1" si="1328"/>
        <v>1250000</v>
      </c>
      <c r="AR1134" s="80">
        <f t="shared" ca="1" si="1328"/>
        <v>1300000</v>
      </c>
      <c r="AS1134" s="80">
        <f t="shared" ca="1" si="1328"/>
        <v>1350000</v>
      </c>
      <c r="AT1134" s="80">
        <f t="shared" ca="1" si="1328"/>
        <v>1400000</v>
      </c>
      <c r="AU1134" s="80">
        <f t="shared" ca="1" si="1328"/>
        <v>1450000</v>
      </c>
      <c r="AV1134" s="80">
        <f t="shared" ca="1" si="1328"/>
        <v>1500000</v>
      </c>
      <c r="AW1134" s="80">
        <f t="shared" ca="1" si="1328"/>
        <v>1550000</v>
      </c>
      <c r="AX1134" s="80">
        <f t="shared" ca="1" si="1328"/>
        <v>1600000</v>
      </c>
      <c r="AY1134" s="80">
        <f t="shared" ref="AY1134:CD1134" ca="1" si="1329">-AY1126+AX1134</f>
        <v>1650000</v>
      </c>
      <c r="AZ1134" s="80">
        <f t="shared" ca="1" si="1329"/>
        <v>1700000</v>
      </c>
      <c r="BA1134" s="80">
        <f t="shared" ca="1" si="1329"/>
        <v>1750000</v>
      </c>
      <c r="BB1134" s="80">
        <f t="shared" ca="1" si="1329"/>
        <v>1800000</v>
      </c>
      <c r="BC1134" s="80">
        <f t="shared" ca="1" si="1329"/>
        <v>1850000</v>
      </c>
      <c r="BD1134" s="80">
        <f t="shared" ca="1" si="1329"/>
        <v>1900000</v>
      </c>
      <c r="BE1134" s="80">
        <f t="shared" ca="1" si="1329"/>
        <v>1950000</v>
      </c>
      <c r="BF1134" s="80">
        <f t="shared" ca="1" si="1329"/>
        <v>2000000</v>
      </c>
      <c r="BG1134" s="80">
        <f t="shared" ca="1" si="1329"/>
        <v>2050000</v>
      </c>
      <c r="BH1134" s="80">
        <f t="shared" ca="1" si="1329"/>
        <v>2100000</v>
      </c>
      <c r="BI1134" s="80">
        <f t="shared" ca="1" si="1329"/>
        <v>2150000</v>
      </c>
      <c r="BJ1134" s="80">
        <f t="shared" ca="1" si="1329"/>
        <v>2200000</v>
      </c>
      <c r="BK1134" s="80">
        <f t="shared" ca="1" si="1329"/>
        <v>2250000</v>
      </c>
      <c r="BL1134" s="80">
        <f t="shared" ca="1" si="1329"/>
        <v>2300000</v>
      </c>
      <c r="BM1134" s="80">
        <f t="shared" ca="1" si="1329"/>
        <v>2350000</v>
      </c>
      <c r="BN1134" s="80">
        <f t="shared" ca="1" si="1329"/>
        <v>2400000</v>
      </c>
      <c r="BO1134" s="80">
        <f t="shared" ca="1" si="1329"/>
        <v>2450000</v>
      </c>
      <c r="BP1134" s="80">
        <f t="shared" ca="1" si="1329"/>
        <v>2500000</v>
      </c>
      <c r="BQ1134" s="80">
        <f t="shared" ca="1" si="1329"/>
        <v>2550000</v>
      </c>
      <c r="BR1134" s="80">
        <f t="shared" ca="1" si="1329"/>
        <v>2600000</v>
      </c>
      <c r="BS1134" s="80">
        <f t="shared" ca="1" si="1329"/>
        <v>2650000</v>
      </c>
      <c r="BT1134" s="80">
        <f t="shared" ca="1" si="1329"/>
        <v>2700000</v>
      </c>
      <c r="BU1134" s="80">
        <f t="shared" ca="1" si="1329"/>
        <v>2750000</v>
      </c>
      <c r="BV1134" s="80">
        <f t="shared" ca="1" si="1329"/>
        <v>2800000</v>
      </c>
      <c r="BW1134" s="80">
        <f t="shared" ca="1" si="1329"/>
        <v>2850000</v>
      </c>
      <c r="BX1134" s="80">
        <f t="shared" ca="1" si="1329"/>
        <v>2900000</v>
      </c>
      <c r="BY1134" s="80">
        <f t="shared" ca="1" si="1329"/>
        <v>2950000</v>
      </c>
      <c r="BZ1134" s="80">
        <f t="shared" ca="1" si="1329"/>
        <v>3000000</v>
      </c>
      <c r="CA1134" s="80">
        <f t="shared" ca="1" si="1329"/>
        <v>3050000</v>
      </c>
      <c r="CB1134" s="80">
        <f t="shared" ca="1" si="1329"/>
        <v>3100000</v>
      </c>
      <c r="CC1134" s="80">
        <f t="shared" ca="1" si="1329"/>
        <v>3150000</v>
      </c>
      <c r="CD1134" s="80">
        <f t="shared" ca="1" si="1329"/>
        <v>3200000</v>
      </c>
      <c r="CE1134" s="80">
        <f t="shared" ref="CE1134:CL1134" ca="1" si="1330">-CE1126+CD1134</f>
        <v>3250000</v>
      </c>
      <c r="CF1134" s="80">
        <f t="shared" ca="1" si="1330"/>
        <v>3300000</v>
      </c>
      <c r="CG1134" s="80">
        <f t="shared" ca="1" si="1330"/>
        <v>3350000</v>
      </c>
      <c r="CH1134" s="80">
        <f t="shared" ca="1" si="1330"/>
        <v>3400000</v>
      </c>
      <c r="CI1134" s="80">
        <f t="shared" ca="1" si="1330"/>
        <v>3450000</v>
      </c>
      <c r="CJ1134" s="80">
        <f t="shared" ca="1" si="1330"/>
        <v>3500000</v>
      </c>
      <c r="CK1134" s="80">
        <f t="shared" ca="1" si="1330"/>
        <v>3550000</v>
      </c>
      <c r="CL1134" s="80">
        <f t="shared" ca="1" si="1330"/>
        <v>3600000</v>
      </c>
      <c r="CN1134" s="80">
        <f>CN1131</f>
        <v>0</v>
      </c>
      <c r="CO1134" s="80" t="e">
        <f t="shared" ref="CO1134" ca="1" si="1331">-CO1126+CN1134</f>
        <v>#N/A</v>
      </c>
      <c r="CP1134" s="80" t="e">
        <f t="shared" ref="CP1134:DL1134" ca="1" si="1332">-CP1126+CO1134</f>
        <v>#N/A</v>
      </c>
      <c r="CQ1134" s="80" t="e">
        <f t="shared" ca="1" si="1332"/>
        <v>#N/A</v>
      </c>
      <c r="CR1134" s="80" t="e">
        <f t="shared" ca="1" si="1332"/>
        <v>#N/A</v>
      </c>
      <c r="CS1134" s="80" t="e">
        <f t="shared" ca="1" si="1332"/>
        <v>#N/A</v>
      </c>
      <c r="CT1134" s="80" t="e">
        <f t="shared" ca="1" si="1332"/>
        <v>#N/A</v>
      </c>
      <c r="CU1134" s="80" t="e">
        <f t="shared" ca="1" si="1332"/>
        <v>#N/A</v>
      </c>
      <c r="CV1134" s="80" t="e">
        <f t="shared" ca="1" si="1332"/>
        <v>#N/A</v>
      </c>
      <c r="CW1134" s="80" t="e">
        <f t="shared" ca="1" si="1332"/>
        <v>#N/A</v>
      </c>
      <c r="CX1134" s="80" t="e">
        <f t="shared" ca="1" si="1332"/>
        <v>#N/A</v>
      </c>
      <c r="CY1134" s="80" t="e">
        <f t="shared" ca="1" si="1332"/>
        <v>#N/A</v>
      </c>
      <c r="CZ1134" s="80" t="e">
        <f t="shared" ca="1" si="1332"/>
        <v>#N/A</v>
      </c>
      <c r="DA1134" s="80" t="e">
        <f t="shared" ca="1" si="1332"/>
        <v>#N/A</v>
      </c>
      <c r="DB1134" s="80" t="e">
        <f t="shared" ca="1" si="1332"/>
        <v>#N/A</v>
      </c>
      <c r="DC1134" s="80" t="e">
        <f t="shared" ca="1" si="1332"/>
        <v>#N/A</v>
      </c>
      <c r="DD1134" s="80" t="e">
        <f t="shared" ca="1" si="1332"/>
        <v>#N/A</v>
      </c>
      <c r="DE1134" s="80" t="e">
        <f t="shared" ca="1" si="1332"/>
        <v>#N/A</v>
      </c>
      <c r="DF1134" s="80" t="e">
        <f t="shared" ca="1" si="1332"/>
        <v>#N/A</v>
      </c>
      <c r="DG1134" s="80" t="e">
        <f t="shared" ca="1" si="1332"/>
        <v>#N/A</v>
      </c>
      <c r="DH1134" s="80" t="e">
        <f t="shared" ca="1" si="1332"/>
        <v>#N/A</v>
      </c>
      <c r="DI1134" s="80" t="e">
        <f t="shared" ca="1" si="1332"/>
        <v>#N/A</v>
      </c>
      <c r="DJ1134" s="80" t="e">
        <f t="shared" ca="1" si="1332"/>
        <v>#N/A</v>
      </c>
      <c r="DK1134" s="80" t="e">
        <f t="shared" ca="1" si="1332"/>
        <v>#N/A</v>
      </c>
      <c r="DL1134" s="80" t="e">
        <f t="shared" ca="1" si="1332"/>
        <v>#N/A</v>
      </c>
    </row>
    <row r="1135" spans="2:116" x14ac:dyDescent="0.35">
      <c r="B1135" t="s">
        <v>244</v>
      </c>
      <c r="D1135" t="s">
        <v>767</v>
      </c>
      <c r="E1135" s="8" t="str">
        <f t="shared" ref="E1135" si="1333">ROW()&amp;" "&amp;D1135</f>
        <v>1135 FAPPE-S</v>
      </c>
      <c r="G1135" s="158" t="str">
        <f>"Accumulated depreciation - "&amp;SUBSTITUTE(G1119,":","")</f>
        <v>Accumulated depreciation - Volume driven secondary PP&amp;E</v>
      </c>
      <c r="I1135" s="81">
        <f>-H1122/H1121*I1134</f>
        <v>0</v>
      </c>
      <c r="J1135" s="243"/>
      <c r="K1135" s="37">
        <f>SUMIF($4:$4,K$2,1133:1133)</f>
        <v>0</v>
      </c>
      <c r="L1135" s="37">
        <f>SUMIF($4:$4,L$2,1133:1133)</f>
        <v>0</v>
      </c>
      <c r="M1135" s="37">
        <f>SUMIF($4:$4,M$2,1133:1133)</f>
        <v>0</v>
      </c>
      <c r="N1135" s="37">
        <f>SUMIF($4:$4,N$2,1133:1133)</f>
        <v>0</v>
      </c>
      <c r="O1135" s="37">
        <f>SUMIF($4:$4,O$2,1133:1133)</f>
        <v>0</v>
      </c>
      <c r="P1135" s="37">
        <f>SUMIF($4:$4,P$2,1133:1133)</f>
        <v>0</v>
      </c>
      <c r="R1135" s="37">
        <f>$I1135</f>
        <v>0</v>
      </c>
      <c r="S1135" s="81">
        <f t="shared" ref="S1135:AX1135" ca="1" si="1334">R1135+S1129</f>
        <v>-833.16666666666663</v>
      </c>
      <c r="T1135" s="81">
        <f t="shared" ca="1" si="1334"/>
        <v>-2499.5</v>
      </c>
      <c r="U1135" s="81">
        <f t="shared" ca="1" si="1334"/>
        <v>-4999</v>
      </c>
      <c r="V1135" s="81">
        <f t="shared" ca="1" si="1334"/>
        <v>-8331.6666666666661</v>
      </c>
      <c r="W1135" s="81">
        <f t="shared" ca="1" si="1334"/>
        <v>-12497.5</v>
      </c>
      <c r="X1135" s="81">
        <f t="shared" ca="1" si="1334"/>
        <v>-17496.5</v>
      </c>
      <c r="Y1135" s="81">
        <f t="shared" ca="1" si="1334"/>
        <v>-23328.666666666668</v>
      </c>
      <c r="Z1135" s="81">
        <f t="shared" ca="1" si="1334"/>
        <v>-29994</v>
      </c>
      <c r="AA1135" s="81">
        <f t="shared" ca="1" si="1334"/>
        <v>-37492.5</v>
      </c>
      <c r="AB1135" s="81">
        <f t="shared" ca="1" si="1334"/>
        <v>-45824.166666666664</v>
      </c>
      <c r="AC1135" s="81">
        <f t="shared" ca="1" si="1334"/>
        <v>-54989</v>
      </c>
      <c r="AD1135" s="81">
        <f t="shared" ca="1" si="1334"/>
        <v>-64987</v>
      </c>
      <c r="AE1135" s="81">
        <f t="shared" ca="1" si="1334"/>
        <v>-75818.166666666672</v>
      </c>
      <c r="AF1135" s="81">
        <f t="shared" ca="1" si="1334"/>
        <v>-87482.5</v>
      </c>
      <c r="AG1135" s="81">
        <f t="shared" ca="1" si="1334"/>
        <v>-99980</v>
      </c>
      <c r="AH1135" s="81">
        <f t="shared" ca="1" si="1334"/>
        <v>-113310.66666666667</v>
      </c>
      <c r="AI1135" s="81">
        <f t="shared" ca="1" si="1334"/>
        <v>-127474.5</v>
      </c>
      <c r="AJ1135" s="81">
        <f t="shared" ca="1" si="1334"/>
        <v>-142471.5</v>
      </c>
      <c r="AK1135" s="81">
        <f t="shared" ca="1" si="1334"/>
        <v>-158301.66666666666</v>
      </c>
      <c r="AL1135" s="81">
        <f t="shared" ca="1" si="1334"/>
        <v>-174965</v>
      </c>
      <c r="AM1135" s="81">
        <f t="shared" ca="1" si="1334"/>
        <v>-192461.5</v>
      </c>
      <c r="AN1135" s="81">
        <f t="shared" ca="1" si="1334"/>
        <v>-210791.16666666666</v>
      </c>
      <c r="AO1135" s="81">
        <f t="shared" ca="1" si="1334"/>
        <v>-229954</v>
      </c>
      <c r="AP1135" s="81">
        <f t="shared" ca="1" si="1334"/>
        <v>-249950</v>
      </c>
      <c r="AQ1135" s="81">
        <f t="shared" ca="1" si="1334"/>
        <v>-270779.16666666669</v>
      </c>
      <c r="AR1135" s="81">
        <f t="shared" ca="1" si="1334"/>
        <v>-292441.5</v>
      </c>
      <c r="AS1135" s="81">
        <f t="shared" ca="1" si="1334"/>
        <v>-314937</v>
      </c>
      <c r="AT1135" s="81">
        <f t="shared" ca="1" si="1334"/>
        <v>-338265.66666666669</v>
      </c>
      <c r="AU1135" s="81">
        <f t="shared" ca="1" si="1334"/>
        <v>-362427.5</v>
      </c>
      <c r="AV1135" s="81">
        <f t="shared" ca="1" si="1334"/>
        <v>-387422.5</v>
      </c>
      <c r="AW1135" s="81">
        <f t="shared" ca="1" si="1334"/>
        <v>-413250.66666666669</v>
      </c>
      <c r="AX1135" s="81">
        <f t="shared" ca="1" si="1334"/>
        <v>-439912</v>
      </c>
      <c r="AY1135" s="81">
        <f t="shared" ref="AY1135:CD1135" ca="1" si="1335">AX1135+AY1129</f>
        <v>-467406.5</v>
      </c>
      <c r="AZ1135" s="81">
        <f t="shared" ca="1" si="1335"/>
        <v>-495734.16666666669</v>
      </c>
      <c r="BA1135" s="81">
        <f t="shared" ca="1" si="1335"/>
        <v>-524895</v>
      </c>
      <c r="BB1135" s="81">
        <f t="shared" ca="1" si="1335"/>
        <v>-554889</v>
      </c>
      <c r="BC1135" s="81">
        <f t="shared" ca="1" si="1335"/>
        <v>-585716.16666666663</v>
      </c>
      <c r="BD1135" s="81">
        <f t="shared" ca="1" si="1335"/>
        <v>-617376.5</v>
      </c>
      <c r="BE1135" s="81">
        <f t="shared" ca="1" si="1335"/>
        <v>-649870</v>
      </c>
      <c r="BF1135" s="81">
        <f t="shared" ca="1" si="1335"/>
        <v>-683196.66666666663</v>
      </c>
      <c r="BG1135" s="81">
        <f t="shared" ca="1" si="1335"/>
        <v>-717356.5</v>
      </c>
      <c r="BH1135" s="81">
        <f t="shared" ca="1" si="1335"/>
        <v>-752349.5</v>
      </c>
      <c r="BI1135" s="81">
        <f t="shared" ca="1" si="1335"/>
        <v>-788175.66666666663</v>
      </c>
      <c r="BJ1135" s="81">
        <f t="shared" ca="1" si="1335"/>
        <v>-824835</v>
      </c>
      <c r="BK1135" s="81">
        <f t="shared" ca="1" si="1335"/>
        <v>-862327.5</v>
      </c>
      <c r="BL1135" s="81">
        <f t="shared" ca="1" si="1335"/>
        <v>-900653.16666666663</v>
      </c>
      <c r="BM1135" s="81">
        <f t="shared" ca="1" si="1335"/>
        <v>-939812</v>
      </c>
      <c r="BN1135" s="81">
        <f t="shared" ca="1" si="1335"/>
        <v>-979804</v>
      </c>
      <c r="BO1135" s="81">
        <f t="shared" ca="1" si="1335"/>
        <v>-1020629.1666666666</v>
      </c>
      <c r="BP1135" s="81">
        <f t="shared" ca="1" si="1335"/>
        <v>-1062287.5</v>
      </c>
      <c r="BQ1135" s="81">
        <f t="shared" ca="1" si="1335"/>
        <v>-1104779</v>
      </c>
      <c r="BR1135" s="81">
        <f t="shared" ca="1" si="1335"/>
        <v>-1148103.6666666667</v>
      </c>
      <c r="BS1135" s="81">
        <f t="shared" ca="1" si="1335"/>
        <v>-1192261.5</v>
      </c>
      <c r="BT1135" s="81">
        <f t="shared" ca="1" si="1335"/>
        <v>-1237252.5</v>
      </c>
      <c r="BU1135" s="81">
        <f t="shared" ca="1" si="1335"/>
        <v>-1283076.6666666667</v>
      </c>
      <c r="BV1135" s="81">
        <f t="shared" ca="1" si="1335"/>
        <v>-1329734</v>
      </c>
      <c r="BW1135" s="81">
        <f t="shared" ca="1" si="1335"/>
        <v>-1377224.5</v>
      </c>
      <c r="BX1135" s="81">
        <f t="shared" ca="1" si="1335"/>
        <v>-1425548.1666666667</v>
      </c>
      <c r="BY1135" s="81">
        <f t="shared" ca="1" si="1335"/>
        <v>-1474705</v>
      </c>
      <c r="BZ1135" s="81">
        <f t="shared" ca="1" si="1335"/>
        <v>-1524695</v>
      </c>
      <c r="CA1135" s="81">
        <f t="shared" ca="1" si="1335"/>
        <v>-1574685</v>
      </c>
      <c r="CB1135" s="81">
        <f t="shared" ca="1" si="1335"/>
        <v>-1624675</v>
      </c>
      <c r="CC1135" s="81">
        <f t="shared" ca="1" si="1335"/>
        <v>-1674665</v>
      </c>
      <c r="CD1135" s="81">
        <f t="shared" ca="1" si="1335"/>
        <v>-1724655</v>
      </c>
      <c r="CE1135" s="81">
        <f t="shared" ref="CE1135:CL1135" ca="1" si="1336">CD1135+CE1129</f>
        <v>-1774645</v>
      </c>
      <c r="CF1135" s="81">
        <f t="shared" ca="1" si="1336"/>
        <v>-1824635</v>
      </c>
      <c r="CG1135" s="81">
        <f t="shared" ca="1" si="1336"/>
        <v>-1874625</v>
      </c>
      <c r="CH1135" s="81">
        <f t="shared" ca="1" si="1336"/>
        <v>-1924615</v>
      </c>
      <c r="CI1135" s="81">
        <f t="shared" ca="1" si="1336"/>
        <v>-1974605</v>
      </c>
      <c r="CJ1135" s="81">
        <f t="shared" ca="1" si="1336"/>
        <v>-2024595</v>
      </c>
      <c r="CK1135" s="81">
        <f t="shared" ca="1" si="1336"/>
        <v>-2074585</v>
      </c>
      <c r="CL1135" s="81">
        <f t="shared" ca="1" si="1336"/>
        <v>-2124575</v>
      </c>
      <c r="CN1135" s="81">
        <f>-H1122/H1121*CN1134</f>
        <v>0</v>
      </c>
      <c r="CO1135" s="81" t="e">
        <f t="shared" ref="CO1135" si="1337">CN1135+CO1129</f>
        <v>#N/A</v>
      </c>
      <c r="CP1135" s="81" t="e">
        <f t="shared" ref="CP1135:DL1135" si="1338">CO1135+CP1129</f>
        <v>#N/A</v>
      </c>
      <c r="CQ1135" s="81" t="e">
        <f t="shared" si="1338"/>
        <v>#N/A</v>
      </c>
      <c r="CR1135" s="81" t="e">
        <f t="shared" si="1338"/>
        <v>#N/A</v>
      </c>
      <c r="CS1135" s="81" t="e">
        <f t="shared" si="1338"/>
        <v>#N/A</v>
      </c>
      <c r="CT1135" s="81" t="e">
        <f t="shared" si="1338"/>
        <v>#N/A</v>
      </c>
      <c r="CU1135" s="81" t="e">
        <f t="shared" si="1338"/>
        <v>#N/A</v>
      </c>
      <c r="CV1135" s="81" t="e">
        <f t="shared" si="1338"/>
        <v>#N/A</v>
      </c>
      <c r="CW1135" s="81" t="e">
        <f t="shared" si="1338"/>
        <v>#N/A</v>
      </c>
      <c r="CX1135" s="81" t="e">
        <f t="shared" si="1338"/>
        <v>#N/A</v>
      </c>
      <c r="CY1135" s="81" t="e">
        <f t="shared" si="1338"/>
        <v>#N/A</v>
      </c>
      <c r="CZ1135" s="81" t="e">
        <f t="shared" si="1338"/>
        <v>#N/A</v>
      </c>
      <c r="DA1135" s="81" t="e">
        <f t="shared" si="1338"/>
        <v>#N/A</v>
      </c>
      <c r="DB1135" s="81" t="e">
        <f t="shared" si="1338"/>
        <v>#N/A</v>
      </c>
      <c r="DC1135" s="81" t="e">
        <f t="shared" si="1338"/>
        <v>#N/A</v>
      </c>
      <c r="DD1135" s="81" t="e">
        <f t="shared" si="1338"/>
        <v>#N/A</v>
      </c>
      <c r="DE1135" s="81" t="e">
        <f t="shared" si="1338"/>
        <v>#N/A</v>
      </c>
      <c r="DF1135" s="81" t="e">
        <f t="shared" si="1338"/>
        <v>#N/A</v>
      </c>
      <c r="DG1135" s="81" t="e">
        <f t="shared" si="1338"/>
        <v>#N/A</v>
      </c>
      <c r="DH1135" s="81" t="e">
        <f t="shared" si="1338"/>
        <v>#N/A</v>
      </c>
      <c r="DI1135" s="81" t="e">
        <f t="shared" si="1338"/>
        <v>#N/A</v>
      </c>
      <c r="DJ1135" s="81" t="e">
        <f t="shared" si="1338"/>
        <v>#N/A</v>
      </c>
      <c r="DK1135" s="81" t="e">
        <f t="shared" si="1338"/>
        <v>#N/A</v>
      </c>
      <c r="DL1135" s="81" t="e">
        <f t="shared" si="1338"/>
        <v>#N/A</v>
      </c>
    </row>
    <row r="1136" spans="2:116" x14ac:dyDescent="0.35">
      <c r="B1136" t="s">
        <v>332</v>
      </c>
      <c r="D1136" t="s">
        <v>767</v>
      </c>
      <c r="E1136" s="8" t="str">
        <f t="shared" si="1255"/>
        <v>1136 FAPPE-S</v>
      </c>
      <c r="G1136" s="126" t="str">
        <f>"Net PP&amp;E - "&amp;SUBSTITUTE(G1119,":","")</f>
        <v>Net PP&amp;E - Volume driven secondary PP&amp;E</v>
      </c>
      <c r="H1136" s="27"/>
      <c r="I1136" s="77">
        <f>SUM(I1134:I1135)</f>
        <v>0</v>
      </c>
      <c r="J1136" s="77"/>
      <c r="K1136" s="33">
        <f ca="1">SUMIF($4:$4,K$2,1134:1134)</f>
        <v>600000</v>
      </c>
      <c r="L1136" s="33">
        <f ca="1">SUMIF($4:$4,L$2,1134:1134)</f>
        <v>1200000</v>
      </c>
      <c r="M1136" s="33">
        <f ca="1">SUMIF($4:$4,M$2,1134:1134)</f>
        <v>1800000</v>
      </c>
      <c r="N1136" s="33">
        <f ca="1">SUMIF($4:$4,N$2,1134:1134)</f>
        <v>2400000</v>
      </c>
      <c r="O1136" s="33">
        <f ca="1">SUMIF($4:$4,O$2,1134:1134)</f>
        <v>3000000</v>
      </c>
      <c r="P1136" s="33">
        <f ca="1">SUMIF($4:$4,P$2,1134:1134)</f>
        <v>3600000</v>
      </c>
      <c r="R1136" s="33">
        <f>$I1136</f>
        <v>0</v>
      </c>
      <c r="S1136" s="77">
        <f t="shared" ref="S1136:AX1136" ca="1" si="1339">SUM(S1134:S1135)</f>
        <v>49166.833333333336</v>
      </c>
      <c r="T1136" s="77">
        <f t="shared" ca="1" si="1339"/>
        <v>97500.5</v>
      </c>
      <c r="U1136" s="77">
        <f t="shared" ca="1" si="1339"/>
        <v>145001</v>
      </c>
      <c r="V1136" s="77">
        <f t="shared" ca="1" si="1339"/>
        <v>191668.33333333334</v>
      </c>
      <c r="W1136" s="77">
        <f t="shared" ca="1" si="1339"/>
        <v>237502.5</v>
      </c>
      <c r="X1136" s="77">
        <f t="shared" ca="1" si="1339"/>
        <v>282503.5</v>
      </c>
      <c r="Y1136" s="77">
        <f t="shared" ca="1" si="1339"/>
        <v>326671.33333333331</v>
      </c>
      <c r="Z1136" s="77">
        <f t="shared" ca="1" si="1339"/>
        <v>370006</v>
      </c>
      <c r="AA1136" s="77">
        <f t="shared" ca="1" si="1339"/>
        <v>412507.5</v>
      </c>
      <c r="AB1136" s="77">
        <f t="shared" ca="1" si="1339"/>
        <v>454175.83333333331</v>
      </c>
      <c r="AC1136" s="77">
        <f t="shared" ca="1" si="1339"/>
        <v>495011</v>
      </c>
      <c r="AD1136" s="77">
        <f t="shared" ca="1" si="1339"/>
        <v>535013</v>
      </c>
      <c r="AE1136" s="77">
        <f t="shared" ca="1" si="1339"/>
        <v>574181.83333333337</v>
      </c>
      <c r="AF1136" s="77">
        <f t="shared" ca="1" si="1339"/>
        <v>612517.5</v>
      </c>
      <c r="AG1136" s="77">
        <f t="shared" ca="1" si="1339"/>
        <v>650020</v>
      </c>
      <c r="AH1136" s="77">
        <f t="shared" ca="1" si="1339"/>
        <v>686689.33333333337</v>
      </c>
      <c r="AI1136" s="77">
        <f t="shared" ca="1" si="1339"/>
        <v>722525.5</v>
      </c>
      <c r="AJ1136" s="77">
        <f t="shared" ca="1" si="1339"/>
        <v>757528.5</v>
      </c>
      <c r="AK1136" s="77">
        <f t="shared" ca="1" si="1339"/>
        <v>791698.33333333337</v>
      </c>
      <c r="AL1136" s="77">
        <f t="shared" ca="1" si="1339"/>
        <v>825035</v>
      </c>
      <c r="AM1136" s="77">
        <f t="shared" ca="1" si="1339"/>
        <v>857538.5</v>
      </c>
      <c r="AN1136" s="77">
        <f t="shared" ca="1" si="1339"/>
        <v>889208.83333333337</v>
      </c>
      <c r="AO1136" s="77">
        <f t="shared" ca="1" si="1339"/>
        <v>920046</v>
      </c>
      <c r="AP1136" s="77">
        <f t="shared" ca="1" si="1339"/>
        <v>950050</v>
      </c>
      <c r="AQ1136" s="77">
        <f t="shared" ca="1" si="1339"/>
        <v>979220.83333333326</v>
      </c>
      <c r="AR1136" s="77">
        <f t="shared" ca="1" si="1339"/>
        <v>1007558.5</v>
      </c>
      <c r="AS1136" s="77">
        <f t="shared" ca="1" si="1339"/>
        <v>1035063</v>
      </c>
      <c r="AT1136" s="77">
        <f t="shared" ca="1" si="1339"/>
        <v>1061734.3333333333</v>
      </c>
      <c r="AU1136" s="77">
        <f t="shared" ca="1" si="1339"/>
        <v>1087572.5</v>
      </c>
      <c r="AV1136" s="77">
        <f t="shared" ca="1" si="1339"/>
        <v>1112577.5</v>
      </c>
      <c r="AW1136" s="77">
        <f t="shared" ca="1" si="1339"/>
        <v>1136749.3333333333</v>
      </c>
      <c r="AX1136" s="77">
        <f t="shared" ca="1" si="1339"/>
        <v>1160088</v>
      </c>
      <c r="AY1136" s="77">
        <f t="shared" ref="AY1136:CD1136" ca="1" si="1340">SUM(AY1134:AY1135)</f>
        <v>1182593.5</v>
      </c>
      <c r="AZ1136" s="77">
        <f t="shared" ca="1" si="1340"/>
        <v>1204265.8333333333</v>
      </c>
      <c r="BA1136" s="77">
        <f t="shared" ca="1" si="1340"/>
        <v>1225105</v>
      </c>
      <c r="BB1136" s="77">
        <f t="shared" ca="1" si="1340"/>
        <v>1245111</v>
      </c>
      <c r="BC1136" s="77">
        <f t="shared" ca="1" si="1340"/>
        <v>1264283.8333333335</v>
      </c>
      <c r="BD1136" s="77">
        <f t="shared" ca="1" si="1340"/>
        <v>1282623.5</v>
      </c>
      <c r="BE1136" s="77">
        <f t="shared" ca="1" si="1340"/>
        <v>1300130</v>
      </c>
      <c r="BF1136" s="77">
        <f t="shared" ca="1" si="1340"/>
        <v>1316803.3333333335</v>
      </c>
      <c r="BG1136" s="77">
        <f t="shared" ca="1" si="1340"/>
        <v>1332643.5</v>
      </c>
      <c r="BH1136" s="77">
        <f t="shared" ca="1" si="1340"/>
        <v>1347650.5</v>
      </c>
      <c r="BI1136" s="77">
        <f t="shared" ca="1" si="1340"/>
        <v>1361824.3333333335</v>
      </c>
      <c r="BJ1136" s="77">
        <f t="shared" ca="1" si="1340"/>
        <v>1375165</v>
      </c>
      <c r="BK1136" s="77">
        <f t="shared" ca="1" si="1340"/>
        <v>1387672.5</v>
      </c>
      <c r="BL1136" s="77">
        <f t="shared" ca="1" si="1340"/>
        <v>1399346.8333333335</v>
      </c>
      <c r="BM1136" s="77">
        <f t="shared" ca="1" si="1340"/>
        <v>1410188</v>
      </c>
      <c r="BN1136" s="77">
        <f t="shared" ca="1" si="1340"/>
        <v>1420196</v>
      </c>
      <c r="BO1136" s="77">
        <f t="shared" ca="1" si="1340"/>
        <v>1429370.8333333335</v>
      </c>
      <c r="BP1136" s="77">
        <f t="shared" ca="1" si="1340"/>
        <v>1437712.5</v>
      </c>
      <c r="BQ1136" s="77">
        <f t="shared" ca="1" si="1340"/>
        <v>1445221</v>
      </c>
      <c r="BR1136" s="77">
        <f t="shared" ca="1" si="1340"/>
        <v>1451896.3333333333</v>
      </c>
      <c r="BS1136" s="77">
        <f t="shared" ca="1" si="1340"/>
        <v>1457738.5</v>
      </c>
      <c r="BT1136" s="77">
        <f t="shared" ca="1" si="1340"/>
        <v>1462747.5</v>
      </c>
      <c r="BU1136" s="77">
        <f t="shared" ca="1" si="1340"/>
        <v>1466923.3333333333</v>
      </c>
      <c r="BV1136" s="77">
        <f t="shared" ca="1" si="1340"/>
        <v>1470266</v>
      </c>
      <c r="BW1136" s="77">
        <f t="shared" ca="1" si="1340"/>
        <v>1472775.5</v>
      </c>
      <c r="BX1136" s="77">
        <f t="shared" ca="1" si="1340"/>
        <v>1474451.8333333333</v>
      </c>
      <c r="BY1136" s="77">
        <f t="shared" ca="1" si="1340"/>
        <v>1475295</v>
      </c>
      <c r="BZ1136" s="77">
        <f t="shared" ca="1" si="1340"/>
        <v>1475305</v>
      </c>
      <c r="CA1136" s="77">
        <f t="shared" ca="1" si="1340"/>
        <v>1475315</v>
      </c>
      <c r="CB1136" s="77">
        <f t="shared" ca="1" si="1340"/>
        <v>1475325</v>
      </c>
      <c r="CC1136" s="77">
        <f t="shared" ca="1" si="1340"/>
        <v>1475335</v>
      </c>
      <c r="CD1136" s="77">
        <f t="shared" ca="1" si="1340"/>
        <v>1475345</v>
      </c>
      <c r="CE1136" s="77">
        <f t="shared" ref="CE1136:CL1136" ca="1" si="1341">SUM(CE1134:CE1135)</f>
        <v>1475355</v>
      </c>
      <c r="CF1136" s="77">
        <f t="shared" ca="1" si="1341"/>
        <v>1475365</v>
      </c>
      <c r="CG1136" s="77">
        <f t="shared" ca="1" si="1341"/>
        <v>1475375</v>
      </c>
      <c r="CH1136" s="77">
        <f t="shared" ca="1" si="1341"/>
        <v>1475385</v>
      </c>
      <c r="CI1136" s="77">
        <f t="shared" ca="1" si="1341"/>
        <v>1475395</v>
      </c>
      <c r="CJ1136" s="77">
        <f t="shared" ca="1" si="1341"/>
        <v>1475405</v>
      </c>
      <c r="CK1136" s="77">
        <f t="shared" ca="1" si="1341"/>
        <v>1475415</v>
      </c>
      <c r="CL1136" s="77">
        <f t="shared" ca="1" si="1341"/>
        <v>1475425</v>
      </c>
      <c r="CN1136" s="77">
        <f>SUM(CN1134:CN1135)</f>
        <v>0</v>
      </c>
      <c r="CO1136" s="77" t="e">
        <f t="shared" ref="CO1136" ca="1" si="1342">SUM(CO1134:CO1135)</f>
        <v>#N/A</v>
      </c>
      <c r="CP1136" s="77" t="e">
        <f t="shared" ref="CP1136:DK1136" ca="1" si="1343">SUM(CP1134:CP1135)</f>
        <v>#N/A</v>
      </c>
      <c r="CQ1136" s="77" t="e">
        <f t="shared" ca="1" si="1343"/>
        <v>#N/A</v>
      </c>
      <c r="CR1136" s="77" t="e">
        <f t="shared" ca="1" si="1343"/>
        <v>#N/A</v>
      </c>
      <c r="CS1136" s="77" t="e">
        <f t="shared" ca="1" si="1343"/>
        <v>#N/A</v>
      </c>
      <c r="CT1136" s="77" t="e">
        <f t="shared" ca="1" si="1343"/>
        <v>#N/A</v>
      </c>
      <c r="CU1136" s="77" t="e">
        <f t="shared" ca="1" si="1343"/>
        <v>#N/A</v>
      </c>
      <c r="CV1136" s="77" t="e">
        <f t="shared" ca="1" si="1343"/>
        <v>#N/A</v>
      </c>
      <c r="CW1136" s="77" t="e">
        <f t="shared" ca="1" si="1343"/>
        <v>#N/A</v>
      </c>
      <c r="CX1136" s="77" t="e">
        <f t="shared" ca="1" si="1343"/>
        <v>#N/A</v>
      </c>
      <c r="CY1136" s="77" t="e">
        <f t="shared" ca="1" si="1343"/>
        <v>#N/A</v>
      </c>
      <c r="CZ1136" s="77" t="e">
        <f t="shared" ca="1" si="1343"/>
        <v>#N/A</v>
      </c>
      <c r="DA1136" s="77" t="e">
        <f t="shared" ca="1" si="1343"/>
        <v>#N/A</v>
      </c>
      <c r="DB1136" s="77" t="e">
        <f t="shared" ca="1" si="1343"/>
        <v>#N/A</v>
      </c>
      <c r="DC1136" s="77" t="e">
        <f t="shared" ca="1" si="1343"/>
        <v>#N/A</v>
      </c>
      <c r="DD1136" s="77" t="e">
        <f t="shared" ca="1" si="1343"/>
        <v>#N/A</v>
      </c>
      <c r="DE1136" s="77" t="e">
        <f t="shared" ca="1" si="1343"/>
        <v>#N/A</v>
      </c>
      <c r="DF1136" s="77" t="e">
        <f t="shared" ca="1" si="1343"/>
        <v>#N/A</v>
      </c>
      <c r="DG1136" s="77" t="e">
        <f t="shared" ca="1" si="1343"/>
        <v>#N/A</v>
      </c>
      <c r="DH1136" s="77" t="e">
        <f t="shared" ca="1" si="1343"/>
        <v>#N/A</v>
      </c>
      <c r="DI1136" s="77" t="e">
        <f t="shared" ca="1" si="1343"/>
        <v>#N/A</v>
      </c>
      <c r="DJ1136" s="77" t="e">
        <f t="shared" ca="1" si="1343"/>
        <v>#N/A</v>
      </c>
      <c r="DK1136" s="77" t="e">
        <f t="shared" ca="1" si="1343"/>
        <v>#N/A</v>
      </c>
      <c r="DL1136" s="77" t="e">
        <f t="shared" ref="DL1136" ca="1" si="1344">SUM(DL1134:DL1135)</f>
        <v>#N/A</v>
      </c>
    </row>
    <row r="1137" spans="1:116" x14ac:dyDescent="0.35">
      <c r="B1137" t="s">
        <v>332</v>
      </c>
      <c r="D1137" t="s">
        <v>767</v>
      </c>
      <c r="E1137" s="8" t="str">
        <f>ROW()&amp;" "&amp;D1137</f>
        <v>1137 FAPPE-S</v>
      </c>
      <c r="G1137" s="126"/>
      <c r="H1137" s="27"/>
      <c r="I1137" s="77"/>
      <c r="J1137" s="77"/>
      <c r="K1137" s="33"/>
      <c r="L1137" s="33"/>
      <c r="M1137" s="33"/>
      <c r="N1137" s="33"/>
      <c r="O1137" s="33"/>
      <c r="P1137" s="33"/>
      <c r="R1137" s="33"/>
      <c r="S1137" s="77"/>
      <c r="T1137" s="77"/>
      <c r="U1137" s="77"/>
      <c r="V1137" s="77"/>
      <c r="W1137" s="77"/>
      <c r="X1137" s="77"/>
      <c r="Y1137" s="77"/>
      <c r="Z1137" s="77"/>
      <c r="AA1137" s="77"/>
      <c r="AB1137" s="77"/>
      <c r="AC1137" s="77"/>
      <c r="AD1137" s="77"/>
      <c r="AE1137" s="77"/>
      <c r="AF1137" s="77"/>
      <c r="AG1137" s="77"/>
      <c r="AH1137" s="77"/>
      <c r="AI1137" s="77"/>
      <c r="AJ1137" s="77"/>
      <c r="AK1137" s="77"/>
      <c r="AL1137" s="77"/>
      <c r="AM1137" s="77"/>
      <c r="AN1137" s="77"/>
      <c r="AO1137" s="77"/>
      <c r="AP1137" s="77"/>
      <c r="AQ1137" s="77"/>
      <c r="AR1137" s="77"/>
      <c r="AS1137" s="77"/>
      <c r="AT1137" s="77"/>
      <c r="AU1137" s="77"/>
      <c r="AV1137" s="77"/>
      <c r="AW1137" s="77"/>
      <c r="AX1137" s="77"/>
      <c r="AY1137" s="77"/>
      <c r="AZ1137" s="77"/>
      <c r="BA1137" s="77"/>
      <c r="BB1137" s="77"/>
      <c r="BC1137" s="77"/>
      <c r="BD1137" s="77"/>
      <c r="BE1137" s="77"/>
      <c r="BF1137" s="77"/>
      <c r="BG1137" s="77"/>
      <c r="BH1137" s="77"/>
      <c r="BI1137" s="77"/>
      <c r="BJ1137" s="77"/>
      <c r="BK1137" s="77"/>
      <c r="BL1137" s="77"/>
      <c r="BM1137" s="77"/>
      <c r="BN1137" s="77"/>
      <c r="BO1137" s="77"/>
      <c r="BP1137" s="77"/>
      <c r="BQ1137" s="77"/>
      <c r="BR1137" s="77"/>
      <c r="BS1137" s="77"/>
      <c r="BT1137" s="77"/>
      <c r="BU1137" s="77"/>
      <c r="BV1137" s="77"/>
      <c r="BW1137" s="77"/>
      <c r="BX1137" s="77"/>
      <c r="BY1137" s="77"/>
      <c r="BZ1137" s="77"/>
      <c r="CA1137" s="77"/>
      <c r="CB1137" s="77"/>
      <c r="CC1137" s="77"/>
      <c r="CD1137" s="77"/>
      <c r="CE1137" s="77"/>
      <c r="CF1137" s="77"/>
      <c r="CG1137" s="77"/>
      <c r="CH1137" s="77"/>
      <c r="CI1137" s="77"/>
      <c r="CJ1137" s="77"/>
      <c r="CK1137" s="77"/>
      <c r="CL1137" s="77"/>
      <c r="CN1137" s="77"/>
      <c r="CO1137" s="77"/>
      <c r="CP1137" s="77"/>
      <c r="CQ1137" s="77"/>
      <c r="CR1137" s="77"/>
      <c r="CS1137" s="77"/>
      <c r="CT1137" s="77"/>
      <c r="CU1137" s="77"/>
      <c r="CV1137" s="77"/>
      <c r="CW1137" s="77"/>
      <c r="CX1137" s="77"/>
      <c r="CY1137" s="77"/>
      <c r="CZ1137" s="77"/>
      <c r="DA1137" s="77"/>
      <c r="DB1137" s="77"/>
      <c r="DC1137" s="77"/>
      <c r="DD1137" s="77"/>
      <c r="DE1137" s="77"/>
      <c r="DF1137" s="77"/>
      <c r="DG1137" s="77"/>
      <c r="DH1137" s="77"/>
      <c r="DI1137" s="77"/>
      <c r="DJ1137" s="77"/>
      <c r="DK1137" s="77"/>
      <c r="DL1137" s="77"/>
    </row>
    <row r="1138" spans="1:116" x14ac:dyDescent="0.35">
      <c r="B1138" t="s">
        <v>332</v>
      </c>
      <c r="D1138" t="s">
        <v>767</v>
      </c>
      <c r="E1138" s="8" t="str">
        <f t="shared" si="1255"/>
        <v>1138 FAPPE-S</v>
      </c>
      <c r="G1138" s="136" t="str">
        <f>G1111</f>
        <v>(Primary label)</v>
      </c>
      <c r="H1138" s="27"/>
      <c r="I1138" s="78"/>
      <c r="J1138" s="78"/>
      <c r="K1138" s="33"/>
      <c r="L1138" s="33"/>
      <c r="M1138" s="33"/>
      <c r="N1138" s="33"/>
      <c r="O1138" s="33"/>
      <c r="P1138" s="33"/>
      <c r="R1138" s="33"/>
      <c r="S1138" s="77"/>
      <c r="T1138" s="77"/>
      <c r="U1138" s="77"/>
      <c r="V1138" s="77"/>
      <c r="W1138" s="77"/>
      <c r="X1138" s="77"/>
      <c r="Y1138" s="77"/>
      <c r="Z1138" s="77"/>
      <c r="AA1138" s="77"/>
      <c r="AB1138" s="77"/>
      <c r="AC1138" s="77"/>
      <c r="AD1138" s="77"/>
      <c r="AE1138" s="77"/>
      <c r="AF1138" s="77"/>
      <c r="AG1138" s="77"/>
      <c r="AH1138" s="77"/>
      <c r="AI1138" s="77"/>
      <c r="AJ1138" s="77"/>
      <c r="AK1138" s="77"/>
      <c r="AL1138" s="77"/>
      <c r="AM1138" s="77"/>
      <c r="AN1138" s="77"/>
      <c r="AO1138" s="77"/>
      <c r="AP1138" s="77"/>
      <c r="AQ1138" s="77"/>
      <c r="AR1138" s="77"/>
      <c r="AS1138" s="77"/>
      <c r="AT1138" s="77"/>
      <c r="AU1138" s="77"/>
      <c r="AV1138" s="77"/>
      <c r="AW1138" s="77"/>
      <c r="AX1138" s="77"/>
      <c r="AY1138" s="77"/>
      <c r="AZ1138" s="77"/>
      <c r="BA1138" s="77"/>
      <c r="BB1138" s="77"/>
      <c r="BC1138" s="77"/>
      <c r="BD1138" s="77"/>
      <c r="BE1138" s="77"/>
      <c r="BF1138" s="77"/>
      <c r="BG1138" s="77"/>
      <c r="BH1138" s="77"/>
      <c r="BI1138" s="77"/>
      <c r="BJ1138" s="77"/>
      <c r="BK1138" s="77"/>
      <c r="BL1138" s="77"/>
      <c r="BM1138" s="77"/>
      <c r="BN1138" s="77"/>
      <c r="BO1138" s="77"/>
      <c r="BP1138" s="77"/>
      <c r="BQ1138" s="77"/>
      <c r="BR1138" s="77"/>
      <c r="BS1138" s="77"/>
      <c r="BT1138" s="77"/>
      <c r="BU1138" s="77"/>
      <c r="BV1138" s="77"/>
      <c r="BW1138" s="77"/>
      <c r="BX1138" s="77"/>
      <c r="BY1138" s="77"/>
      <c r="BZ1138" s="77"/>
      <c r="CA1138" s="77"/>
      <c r="CB1138" s="77"/>
      <c r="CC1138" s="77"/>
      <c r="CD1138" s="77"/>
      <c r="CE1138" s="77"/>
      <c r="CF1138" s="77"/>
      <c r="CG1138" s="77"/>
      <c r="CH1138" s="77"/>
      <c r="CI1138" s="77"/>
      <c r="CJ1138" s="77"/>
      <c r="CK1138" s="77"/>
      <c r="CL1138" s="77"/>
      <c r="CN1138" s="78"/>
      <c r="CO1138" s="77"/>
      <c r="CP1138" s="77"/>
      <c r="CQ1138" s="77"/>
      <c r="CR1138" s="77"/>
      <c r="CS1138" s="77"/>
      <c r="CT1138" s="77"/>
      <c r="CU1138" s="77"/>
      <c r="CV1138" s="77"/>
      <c r="CW1138" s="77"/>
      <c r="CX1138" s="77"/>
      <c r="CY1138" s="77"/>
      <c r="CZ1138" s="77"/>
      <c r="DA1138" s="77"/>
      <c r="DB1138" s="77"/>
      <c r="DC1138" s="77"/>
      <c r="DD1138" s="77"/>
      <c r="DE1138" s="77"/>
      <c r="DF1138" s="77"/>
      <c r="DG1138" s="77"/>
      <c r="DH1138" s="77"/>
      <c r="DI1138" s="77"/>
      <c r="DJ1138" s="77"/>
      <c r="DK1138" s="77"/>
      <c r="DL1138" s="77"/>
    </row>
    <row r="1139" spans="1:116" x14ac:dyDescent="0.35">
      <c r="B1139" t="s">
        <v>332</v>
      </c>
      <c r="D1139" t="s">
        <v>767</v>
      </c>
      <c r="E1139" s="8" t="str">
        <f t="shared" si="1255"/>
        <v>1139 FAPPE-S</v>
      </c>
      <c r="G1139" s="136" t="str">
        <f>G1112</f>
        <v>primary unit</v>
      </c>
      <c r="H1139" s="27"/>
      <c r="I1139" s="78"/>
      <c r="J1139" s="78"/>
      <c r="K1139" s="33"/>
      <c r="L1139" s="33"/>
      <c r="M1139" s="33"/>
      <c r="N1139" s="33"/>
      <c r="O1139" s="33"/>
      <c r="P1139" s="33"/>
      <c r="R1139" s="33"/>
      <c r="S1139" s="77"/>
      <c r="T1139" s="77"/>
      <c r="U1139" s="77"/>
      <c r="V1139" s="77"/>
      <c r="W1139" s="77"/>
      <c r="X1139" s="77"/>
      <c r="Y1139" s="77"/>
      <c r="Z1139" s="77"/>
      <c r="AA1139" s="77"/>
      <c r="AB1139" s="77"/>
      <c r="AC1139" s="77"/>
      <c r="AD1139" s="77"/>
      <c r="AE1139" s="77"/>
      <c r="AF1139" s="77"/>
      <c r="AG1139" s="77"/>
      <c r="AH1139" s="77"/>
      <c r="AI1139" s="77"/>
      <c r="AJ1139" s="77"/>
      <c r="AK1139" s="77"/>
      <c r="AL1139" s="77"/>
      <c r="AM1139" s="77"/>
      <c r="AN1139" s="77"/>
      <c r="AO1139" s="77"/>
      <c r="AP1139" s="77"/>
      <c r="AQ1139" s="77"/>
      <c r="AR1139" s="77"/>
      <c r="AS1139" s="77"/>
      <c r="AT1139" s="77"/>
      <c r="AU1139" s="77"/>
      <c r="AV1139" s="77"/>
      <c r="AW1139" s="77"/>
      <c r="AX1139" s="77"/>
      <c r="AY1139" s="77"/>
      <c r="AZ1139" s="77"/>
      <c r="BA1139" s="77"/>
      <c r="BB1139" s="77"/>
      <c r="BC1139" s="77"/>
      <c r="BD1139" s="77"/>
      <c r="BE1139" s="77"/>
      <c r="BF1139" s="77"/>
      <c r="BG1139" s="77"/>
      <c r="BH1139" s="77"/>
      <c r="BI1139" s="77"/>
      <c r="BJ1139" s="77"/>
      <c r="BK1139" s="77"/>
      <c r="BL1139" s="77"/>
      <c r="BM1139" s="77"/>
      <c r="BN1139" s="77"/>
      <c r="BO1139" s="77"/>
      <c r="BP1139" s="77"/>
      <c r="BQ1139" s="77"/>
      <c r="BR1139" s="77"/>
      <c r="BS1139" s="77"/>
      <c r="BT1139" s="77"/>
      <c r="BU1139" s="77"/>
      <c r="BV1139" s="77"/>
      <c r="BW1139" s="77"/>
      <c r="BX1139" s="77"/>
      <c r="BY1139" s="77"/>
      <c r="BZ1139" s="77"/>
      <c r="CA1139" s="77"/>
      <c r="CB1139" s="77"/>
      <c r="CC1139" s="77"/>
      <c r="CD1139" s="77"/>
      <c r="CE1139" s="77"/>
      <c r="CF1139" s="77"/>
      <c r="CG1139" s="77"/>
      <c r="CH1139" s="77"/>
      <c r="CI1139" s="77"/>
      <c r="CJ1139" s="77"/>
      <c r="CK1139" s="77"/>
      <c r="CL1139" s="77"/>
      <c r="CN1139" s="78"/>
      <c r="CO1139" s="77"/>
      <c r="CP1139" s="77"/>
      <c r="CQ1139" s="77"/>
      <c r="CR1139" s="77"/>
      <c r="CS1139" s="77"/>
      <c r="CT1139" s="77"/>
      <c r="CU1139" s="77"/>
      <c r="CV1139" s="77"/>
      <c r="CW1139" s="77"/>
      <c r="CX1139" s="77"/>
      <c r="CY1139" s="77"/>
      <c r="CZ1139" s="77"/>
      <c r="DA1139" s="77"/>
      <c r="DB1139" s="77"/>
      <c r="DC1139" s="77"/>
      <c r="DD1139" s="77"/>
      <c r="DE1139" s="77"/>
      <c r="DF1139" s="77"/>
      <c r="DG1139" s="77"/>
      <c r="DH1139" s="77"/>
      <c r="DI1139" s="77"/>
      <c r="DJ1139" s="77"/>
      <c r="DK1139" s="77"/>
      <c r="DL1139" s="77"/>
    </row>
    <row r="1140" spans="1:116" x14ac:dyDescent="0.35">
      <c r="B1140" t="s">
        <v>332</v>
      </c>
      <c r="D1140" t="s">
        <v>767</v>
      </c>
      <c r="E1140" s="8" t="str">
        <f t="shared" ref="E1140:E1143" si="1345">ROW()&amp;" "&amp;D1140</f>
        <v>1140 FAPPE-S</v>
      </c>
      <c r="G1140" s="136" t="str">
        <f>G1113</f>
        <v>Primary revenue driver</v>
      </c>
      <c r="K1140" s="53"/>
      <c r="L1140" s="53"/>
      <c r="M1140" s="53"/>
      <c r="N1140" s="53"/>
      <c r="O1140" s="53"/>
      <c r="P1140" s="53"/>
      <c r="R1140" s="24"/>
      <c r="S1140" s="179" t="str">
        <f t="shared" ref="S1140:AX1140" si="1346">S1113</f>
        <v>S$16</v>
      </c>
      <c r="T1140" s="179" t="str">
        <f t="shared" si="1346"/>
        <v>T$16</v>
      </c>
      <c r="U1140" s="179" t="str">
        <f t="shared" si="1346"/>
        <v>U$16</v>
      </c>
      <c r="V1140" s="179" t="str">
        <f t="shared" si="1346"/>
        <v>V$16</v>
      </c>
      <c r="W1140" s="179" t="str">
        <f t="shared" si="1346"/>
        <v>W$16</v>
      </c>
      <c r="X1140" s="179" t="str">
        <f t="shared" si="1346"/>
        <v>X$16</v>
      </c>
      <c r="Y1140" s="179" t="str">
        <f t="shared" si="1346"/>
        <v>Y$16</v>
      </c>
      <c r="Z1140" s="179" t="str">
        <f t="shared" si="1346"/>
        <v>Z$16</v>
      </c>
      <c r="AA1140" s="179" t="str">
        <f t="shared" si="1346"/>
        <v>AA$16</v>
      </c>
      <c r="AB1140" s="179" t="str">
        <f t="shared" si="1346"/>
        <v>AB$16</v>
      </c>
      <c r="AC1140" s="179" t="str">
        <f t="shared" si="1346"/>
        <v>AC$16</v>
      </c>
      <c r="AD1140" s="179" t="str">
        <f t="shared" si="1346"/>
        <v>AD$16</v>
      </c>
      <c r="AE1140" s="179" t="str">
        <f t="shared" si="1346"/>
        <v>AE$16</v>
      </c>
      <c r="AF1140" s="179" t="str">
        <f t="shared" si="1346"/>
        <v>AF$16</v>
      </c>
      <c r="AG1140" s="179" t="str">
        <f t="shared" si="1346"/>
        <v>AG$16</v>
      </c>
      <c r="AH1140" s="179" t="str">
        <f t="shared" si="1346"/>
        <v>AH$16</v>
      </c>
      <c r="AI1140" s="179" t="str">
        <f t="shared" si="1346"/>
        <v>AI$16</v>
      </c>
      <c r="AJ1140" s="179" t="str">
        <f t="shared" si="1346"/>
        <v>AJ$16</v>
      </c>
      <c r="AK1140" s="179" t="str">
        <f t="shared" si="1346"/>
        <v>AK$16</v>
      </c>
      <c r="AL1140" s="179" t="str">
        <f t="shared" si="1346"/>
        <v>AL$16</v>
      </c>
      <c r="AM1140" s="179" t="str">
        <f t="shared" si="1346"/>
        <v>AM$16</v>
      </c>
      <c r="AN1140" s="179" t="str">
        <f t="shared" si="1346"/>
        <v>AN$16</v>
      </c>
      <c r="AO1140" s="179" t="str">
        <f t="shared" si="1346"/>
        <v>AO$16</v>
      </c>
      <c r="AP1140" s="179" t="str">
        <f t="shared" si="1346"/>
        <v>AP$16</v>
      </c>
      <c r="AQ1140" s="179" t="str">
        <f t="shared" si="1346"/>
        <v>AQ$16</v>
      </c>
      <c r="AR1140" s="179" t="str">
        <f t="shared" si="1346"/>
        <v>AR$16</v>
      </c>
      <c r="AS1140" s="179" t="str">
        <f t="shared" si="1346"/>
        <v>AS$16</v>
      </c>
      <c r="AT1140" s="179" t="str">
        <f t="shared" si="1346"/>
        <v>AT$16</v>
      </c>
      <c r="AU1140" s="179" t="str">
        <f t="shared" si="1346"/>
        <v>AU$16</v>
      </c>
      <c r="AV1140" s="179" t="str">
        <f t="shared" si="1346"/>
        <v>AV$16</v>
      </c>
      <c r="AW1140" s="179" t="str">
        <f t="shared" si="1346"/>
        <v>AW$16</v>
      </c>
      <c r="AX1140" s="179" t="str">
        <f t="shared" si="1346"/>
        <v>AX$16</v>
      </c>
      <c r="AY1140" s="179" t="str">
        <f t="shared" ref="AY1140:CD1140" si="1347">AY1113</f>
        <v>AY$16</v>
      </c>
      <c r="AZ1140" s="179" t="str">
        <f t="shared" si="1347"/>
        <v>AZ$16</v>
      </c>
      <c r="BA1140" s="179" t="str">
        <f t="shared" si="1347"/>
        <v>BA$16</v>
      </c>
      <c r="BB1140" s="179" t="str">
        <f t="shared" si="1347"/>
        <v>BB$16</v>
      </c>
      <c r="BC1140" s="179" t="str">
        <f t="shared" si="1347"/>
        <v>BC$16</v>
      </c>
      <c r="BD1140" s="179" t="str">
        <f t="shared" si="1347"/>
        <v>BD$16</v>
      </c>
      <c r="BE1140" s="179" t="str">
        <f t="shared" si="1347"/>
        <v>BE$16</v>
      </c>
      <c r="BF1140" s="179" t="str">
        <f t="shared" si="1347"/>
        <v>BF$16</v>
      </c>
      <c r="BG1140" s="179" t="str">
        <f t="shared" si="1347"/>
        <v>BG$16</v>
      </c>
      <c r="BH1140" s="179" t="str">
        <f t="shared" si="1347"/>
        <v>BH$16</v>
      </c>
      <c r="BI1140" s="179" t="str">
        <f t="shared" si="1347"/>
        <v>BI$16</v>
      </c>
      <c r="BJ1140" s="179" t="str">
        <f t="shared" si="1347"/>
        <v>BJ$16</v>
      </c>
      <c r="BK1140" s="179" t="str">
        <f t="shared" si="1347"/>
        <v>BK$16</v>
      </c>
      <c r="BL1140" s="179" t="str">
        <f t="shared" si="1347"/>
        <v>BL$16</v>
      </c>
      <c r="BM1140" s="179" t="str">
        <f t="shared" si="1347"/>
        <v>BM$16</v>
      </c>
      <c r="BN1140" s="179" t="str">
        <f t="shared" si="1347"/>
        <v>BN$16</v>
      </c>
      <c r="BO1140" s="179" t="str">
        <f t="shared" si="1347"/>
        <v>BO$16</v>
      </c>
      <c r="BP1140" s="179" t="str">
        <f t="shared" si="1347"/>
        <v>BP$16</v>
      </c>
      <c r="BQ1140" s="179" t="str">
        <f t="shared" si="1347"/>
        <v>BQ$16</v>
      </c>
      <c r="BR1140" s="179" t="str">
        <f t="shared" si="1347"/>
        <v>BR$16</v>
      </c>
      <c r="BS1140" s="179" t="str">
        <f t="shared" si="1347"/>
        <v>BS$16</v>
      </c>
      <c r="BT1140" s="179" t="str">
        <f t="shared" si="1347"/>
        <v>BT$16</v>
      </c>
      <c r="BU1140" s="179" t="str">
        <f t="shared" si="1347"/>
        <v>BU$16</v>
      </c>
      <c r="BV1140" s="179" t="str">
        <f t="shared" si="1347"/>
        <v>BV$16</v>
      </c>
      <c r="BW1140" s="179" t="str">
        <f t="shared" si="1347"/>
        <v>BW$16</v>
      </c>
      <c r="BX1140" s="179" t="str">
        <f t="shared" si="1347"/>
        <v>BX$16</v>
      </c>
      <c r="BY1140" s="179" t="str">
        <f t="shared" si="1347"/>
        <v>BY$16</v>
      </c>
      <c r="BZ1140" s="179" t="str">
        <f t="shared" si="1347"/>
        <v>BZ$16</v>
      </c>
      <c r="CA1140" s="179" t="str">
        <f t="shared" si="1347"/>
        <v>CA$16</v>
      </c>
      <c r="CB1140" s="179" t="str">
        <f t="shared" si="1347"/>
        <v>CB$16</v>
      </c>
      <c r="CC1140" s="179" t="str">
        <f t="shared" si="1347"/>
        <v>CC$16</v>
      </c>
      <c r="CD1140" s="179" t="str">
        <f t="shared" si="1347"/>
        <v>CD$16</v>
      </c>
      <c r="CE1140" s="179" t="str">
        <f t="shared" ref="CE1140:CL1140" si="1348">CE1113</f>
        <v>CE$16</v>
      </c>
      <c r="CF1140" s="179" t="str">
        <f t="shared" si="1348"/>
        <v>CF$16</v>
      </c>
      <c r="CG1140" s="179" t="str">
        <f t="shared" si="1348"/>
        <v>CG$16</v>
      </c>
      <c r="CH1140" s="179" t="str">
        <f t="shared" si="1348"/>
        <v>CH$16</v>
      </c>
      <c r="CI1140" s="179" t="str">
        <f t="shared" si="1348"/>
        <v>CI$16</v>
      </c>
      <c r="CJ1140" s="179" t="str">
        <f t="shared" si="1348"/>
        <v>CJ$16</v>
      </c>
      <c r="CK1140" s="179" t="str">
        <f t="shared" si="1348"/>
        <v>CK$16</v>
      </c>
      <c r="CL1140" s="179" t="str">
        <f t="shared" si="1348"/>
        <v>CL$16</v>
      </c>
      <c r="CO1140" s="179" t="str">
        <f t="shared" ref="CO1140:DL1140" si="1349">CO1113</f>
        <v>CO$16</v>
      </c>
      <c r="CP1140" s="179" t="str">
        <f t="shared" si="1349"/>
        <v>CP$16</v>
      </c>
      <c r="CQ1140" s="179" t="str">
        <f t="shared" si="1349"/>
        <v>CQ$16</v>
      </c>
      <c r="CR1140" s="179" t="str">
        <f t="shared" si="1349"/>
        <v>CR$16</v>
      </c>
      <c r="CS1140" s="179" t="str">
        <f t="shared" si="1349"/>
        <v>CS$16</v>
      </c>
      <c r="CT1140" s="179" t="str">
        <f t="shared" si="1349"/>
        <v>CT$16</v>
      </c>
      <c r="CU1140" s="179" t="str">
        <f t="shared" si="1349"/>
        <v>CU$16</v>
      </c>
      <c r="CV1140" s="179" t="str">
        <f t="shared" si="1349"/>
        <v>CV$16</v>
      </c>
      <c r="CW1140" s="179" t="str">
        <f t="shared" si="1349"/>
        <v>CW$16</v>
      </c>
      <c r="CX1140" s="179" t="str">
        <f t="shared" si="1349"/>
        <v>CX$16</v>
      </c>
      <c r="CY1140" s="179" t="str">
        <f t="shared" si="1349"/>
        <v>CY$16</v>
      </c>
      <c r="CZ1140" s="179" t="str">
        <f t="shared" si="1349"/>
        <v>CZ$16</v>
      </c>
      <c r="DA1140" s="179" t="str">
        <f t="shared" si="1349"/>
        <v>DA$16</v>
      </c>
      <c r="DB1140" s="179" t="str">
        <f t="shared" si="1349"/>
        <v>DB$16</v>
      </c>
      <c r="DC1140" s="179" t="str">
        <f t="shared" si="1349"/>
        <v>DC$16</v>
      </c>
      <c r="DD1140" s="179" t="str">
        <f t="shared" si="1349"/>
        <v>DD$16</v>
      </c>
      <c r="DE1140" s="179" t="str">
        <f t="shared" si="1349"/>
        <v>DE$16</v>
      </c>
      <c r="DF1140" s="179" t="str">
        <f t="shared" si="1349"/>
        <v>DF$16</v>
      </c>
      <c r="DG1140" s="179" t="str">
        <f t="shared" si="1349"/>
        <v>DG$16</v>
      </c>
      <c r="DH1140" s="179" t="str">
        <f t="shared" si="1349"/>
        <v>DH$16</v>
      </c>
      <c r="DI1140" s="179" t="str">
        <f t="shared" si="1349"/>
        <v>DI$16</v>
      </c>
      <c r="DJ1140" s="179" t="str">
        <f t="shared" si="1349"/>
        <v>DJ$16</v>
      </c>
      <c r="DK1140" s="179" t="str">
        <f t="shared" si="1349"/>
        <v>DK$16</v>
      </c>
      <c r="DL1140" s="179" t="str">
        <f t="shared" si="1349"/>
        <v>DL$16</v>
      </c>
    </row>
    <row r="1141" spans="1:116" x14ac:dyDescent="0.35">
      <c r="B1141" t="s">
        <v>332</v>
      </c>
      <c r="D1141" t="s">
        <v>767</v>
      </c>
      <c r="E1141" s="8" t="str">
        <f t="shared" ref="E1141" si="1350">ROW()&amp;" "&amp;D1141</f>
        <v>1141 FAPPE-S</v>
      </c>
      <c r="G1141" s="136" t="str">
        <f>G1114</f>
        <v>Primary volume driver</v>
      </c>
      <c r="H1141" s="12"/>
      <c r="I1141" s="60"/>
      <c r="J1141" s="60"/>
      <c r="K1141" s="15"/>
      <c r="L1141" s="15"/>
      <c r="M1141" s="15"/>
      <c r="N1141" s="15"/>
      <c r="O1141" s="15"/>
      <c r="P1141" s="15"/>
      <c r="R1141" s="15"/>
      <c r="S1141" s="179" t="str">
        <f t="shared" ref="S1141:AX1141" si="1351">S1114</f>
        <v>S$17</v>
      </c>
      <c r="T1141" s="179" t="str">
        <f t="shared" si="1351"/>
        <v>T$17</v>
      </c>
      <c r="U1141" s="179" t="str">
        <f t="shared" si="1351"/>
        <v>U$17</v>
      </c>
      <c r="V1141" s="179" t="str">
        <f t="shared" si="1351"/>
        <v>V$17</v>
      </c>
      <c r="W1141" s="179" t="str">
        <f t="shared" si="1351"/>
        <v>W$17</v>
      </c>
      <c r="X1141" s="179" t="str">
        <f t="shared" si="1351"/>
        <v>X$17</v>
      </c>
      <c r="Y1141" s="179" t="str">
        <f t="shared" si="1351"/>
        <v>Y$17</v>
      </c>
      <c r="Z1141" s="179" t="str">
        <f t="shared" si="1351"/>
        <v>Z$17</v>
      </c>
      <c r="AA1141" s="179" t="str">
        <f t="shared" si="1351"/>
        <v>AA$17</v>
      </c>
      <c r="AB1141" s="179" t="str">
        <f t="shared" si="1351"/>
        <v>AB$17</v>
      </c>
      <c r="AC1141" s="179" t="str">
        <f t="shared" si="1351"/>
        <v>AC$17</v>
      </c>
      <c r="AD1141" s="179" t="str">
        <f t="shared" si="1351"/>
        <v>AD$17</v>
      </c>
      <c r="AE1141" s="179" t="str">
        <f t="shared" si="1351"/>
        <v>AE$17</v>
      </c>
      <c r="AF1141" s="179" t="str">
        <f t="shared" si="1351"/>
        <v>AF$17</v>
      </c>
      <c r="AG1141" s="179" t="str">
        <f t="shared" si="1351"/>
        <v>AG$17</v>
      </c>
      <c r="AH1141" s="179" t="str">
        <f t="shared" si="1351"/>
        <v>AH$17</v>
      </c>
      <c r="AI1141" s="179" t="str">
        <f t="shared" si="1351"/>
        <v>AI$17</v>
      </c>
      <c r="AJ1141" s="179" t="str">
        <f t="shared" si="1351"/>
        <v>AJ$17</v>
      </c>
      <c r="AK1141" s="179" t="str">
        <f t="shared" si="1351"/>
        <v>AK$17</v>
      </c>
      <c r="AL1141" s="179" t="str">
        <f t="shared" si="1351"/>
        <v>AL$17</v>
      </c>
      <c r="AM1141" s="179" t="str">
        <f t="shared" si="1351"/>
        <v>AM$17</v>
      </c>
      <c r="AN1141" s="179" t="str">
        <f t="shared" si="1351"/>
        <v>AN$17</v>
      </c>
      <c r="AO1141" s="179" t="str">
        <f t="shared" si="1351"/>
        <v>AO$17</v>
      </c>
      <c r="AP1141" s="179" t="str">
        <f t="shared" si="1351"/>
        <v>AP$17</v>
      </c>
      <c r="AQ1141" s="179" t="str">
        <f t="shared" si="1351"/>
        <v>AQ$17</v>
      </c>
      <c r="AR1141" s="179" t="str">
        <f t="shared" si="1351"/>
        <v>AR$17</v>
      </c>
      <c r="AS1141" s="179" t="str">
        <f t="shared" si="1351"/>
        <v>AS$17</v>
      </c>
      <c r="AT1141" s="179" t="str">
        <f t="shared" si="1351"/>
        <v>AT$17</v>
      </c>
      <c r="AU1141" s="179" t="str">
        <f t="shared" si="1351"/>
        <v>AU$17</v>
      </c>
      <c r="AV1141" s="179" t="str">
        <f t="shared" si="1351"/>
        <v>AV$17</v>
      </c>
      <c r="AW1141" s="179" t="str">
        <f t="shared" si="1351"/>
        <v>AW$17</v>
      </c>
      <c r="AX1141" s="179" t="str">
        <f t="shared" si="1351"/>
        <v>AX$17</v>
      </c>
      <c r="AY1141" s="179" t="str">
        <f t="shared" ref="AY1141:CD1141" si="1352">AY1114</f>
        <v>AY$17</v>
      </c>
      <c r="AZ1141" s="179" t="str">
        <f t="shared" si="1352"/>
        <v>AZ$17</v>
      </c>
      <c r="BA1141" s="179" t="str">
        <f t="shared" si="1352"/>
        <v>BA$17</v>
      </c>
      <c r="BB1141" s="179" t="str">
        <f t="shared" si="1352"/>
        <v>BB$17</v>
      </c>
      <c r="BC1141" s="179" t="str">
        <f t="shared" si="1352"/>
        <v>BC$17</v>
      </c>
      <c r="BD1141" s="179" t="str">
        <f t="shared" si="1352"/>
        <v>BD$17</v>
      </c>
      <c r="BE1141" s="179" t="str">
        <f t="shared" si="1352"/>
        <v>BE$17</v>
      </c>
      <c r="BF1141" s="179" t="str">
        <f t="shared" si="1352"/>
        <v>BF$17</v>
      </c>
      <c r="BG1141" s="179" t="str">
        <f t="shared" si="1352"/>
        <v>BG$17</v>
      </c>
      <c r="BH1141" s="179" t="str">
        <f t="shared" si="1352"/>
        <v>BH$17</v>
      </c>
      <c r="BI1141" s="179" t="str">
        <f t="shared" si="1352"/>
        <v>BI$17</v>
      </c>
      <c r="BJ1141" s="179" t="str">
        <f t="shared" si="1352"/>
        <v>BJ$17</v>
      </c>
      <c r="BK1141" s="179" t="str">
        <f t="shared" si="1352"/>
        <v>BK$17</v>
      </c>
      <c r="BL1141" s="179" t="str">
        <f t="shared" si="1352"/>
        <v>BL$17</v>
      </c>
      <c r="BM1141" s="179" t="str">
        <f t="shared" si="1352"/>
        <v>BM$17</v>
      </c>
      <c r="BN1141" s="179" t="str">
        <f t="shared" si="1352"/>
        <v>BN$17</v>
      </c>
      <c r="BO1141" s="179" t="str">
        <f t="shared" si="1352"/>
        <v>BO$17</v>
      </c>
      <c r="BP1141" s="179" t="str">
        <f t="shared" si="1352"/>
        <v>BP$17</v>
      </c>
      <c r="BQ1141" s="179" t="str">
        <f t="shared" si="1352"/>
        <v>BQ$17</v>
      </c>
      <c r="BR1141" s="179" t="str">
        <f t="shared" si="1352"/>
        <v>BR$17</v>
      </c>
      <c r="BS1141" s="179" t="str">
        <f t="shared" si="1352"/>
        <v>BS$17</v>
      </c>
      <c r="BT1141" s="179" t="str">
        <f t="shared" si="1352"/>
        <v>BT$17</v>
      </c>
      <c r="BU1141" s="179" t="str">
        <f t="shared" si="1352"/>
        <v>BU$17</v>
      </c>
      <c r="BV1141" s="179" t="str">
        <f t="shared" si="1352"/>
        <v>BV$17</v>
      </c>
      <c r="BW1141" s="179" t="str">
        <f t="shared" si="1352"/>
        <v>BW$17</v>
      </c>
      <c r="BX1141" s="179" t="str">
        <f t="shared" si="1352"/>
        <v>BX$17</v>
      </c>
      <c r="BY1141" s="179" t="str">
        <f t="shared" si="1352"/>
        <v>BY$17</v>
      </c>
      <c r="BZ1141" s="179" t="str">
        <f t="shared" si="1352"/>
        <v>BZ$17</v>
      </c>
      <c r="CA1141" s="179" t="str">
        <f t="shared" si="1352"/>
        <v>CA$17</v>
      </c>
      <c r="CB1141" s="179" t="str">
        <f t="shared" si="1352"/>
        <v>CB$17</v>
      </c>
      <c r="CC1141" s="179" t="str">
        <f t="shared" si="1352"/>
        <v>CC$17</v>
      </c>
      <c r="CD1141" s="179" t="str">
        <f t="shared" si="1352"/>
        <v>CD$17</v>
      </c>
      <c r="CE1141" s="179" t="str">
        <f t="shared" ref="CE1141:CL1141" si="1353">CE1114</f>
        <v>CE$17</v>
      </c>
      <c r="CF1141" s="179" t="str">
        <f t="shared" si="1353"/>
        <v>CF$17</v>
      </c>
      <c r="CG1141" s="179" t="str">
        <f t="shared" si="1353"/>
        <v>CG$17</v>
      </c>
      <c r="CH1141" s="179" t="str">
        <f t="shared" si="1353"/>
        <v>CH$17</v>
      </c>
      <c r="CI1141" s="179" t="str">
        <f t="shared" si="1353"/>
        <v>CI$17</v>
      </c>
      <c r="CJ1141" s="179" t="str">
        <f t="shared" si="1353"/>
        <v>CJ$17</v>
      </c>
      <c r="CK1141" s="179" t="str">
        <f t="shared" si="1353"/>
        <v>CK$17</v>
      </c>
      <c r="CL1141" s="179" t="str">
        <f t="shared" si="1353"/>
        <v>CL$17</v>
      </c>
      <c r="CN1141" s="60"/>
      <c r="CO1141" s="179" t="str">
        <f t="shared" ref="CO1141:DL1141" si="1354">CO1114</f>
        <v>CO$17</v>
      </c>
      <c r="CP1141" s="179" t="str">
        <f t="shared" si="1354"/>
        <v>CP$17</v>
      </c>
      <c r="CQ1141" s="179" t="str">
        <f t="shared" si="1354"/>
        <v>CQ$17</v>
      </c>
      <c r="CR1141" s="179" t="str">
        <f t="shared" si="1354"/>
        <v>CR$17</v>
      </c>
      <c r="CS1141" s="179" t="str">
        <f t="shared" si="1354"/>
        <v>CS$17</v>
      </c>
      <c r="CT1141" s="179" t="str">
        <f t="shared" si="1354"/>
        <v>CT$17</v>
      </c>
      <c r="CU1141" s="179" t="str">
        <f t="shared" si="1354"/>
        <v>CU$17</v>
      </c>
      <c r="CV1141" s="179" t="str">
        <f t="shared" si="1354"/>
        <v>CV$17</v>
      </c>
      <c r="CW1141" s="179" t="str">
        <f t="shared" si="1354"/>
        <v>CW$17</v>
      </c>
      <c r="CX1141" s="179" t="str">
        <f t="shared" si="1354"/>
        <v>CX$17</v>
      </c>
      <c r="CY1141" s="179" t="str">
        <f t="shared" si="1354"/>
        <v>CY$17</v>
      </c>
      <c r="CZ1141" s="179" t="str">
        <f t="shared" si="1354"/>
        <v>CZ$17</v>
      </c>
      <c r="DA1141" s="179" t="str">
        <f t="shared" si="1354"/>
        <v>DA$17</v>
      </c>
      <c r="DB1141" s="179" t="str">
        <f t="shared" si="1354"/>
        <v>DB$17</v>
      </c>
      <c r="DC1141" s="179" t="str">
        <f t="shared" si="1354"/>
        <v>DC$17</v>
      </c>
      <c r="DD1141" s="179" t="str">
        <f t="shared" si="1354"/>
        <v>DD$17</v>
      </c>
      <c r="DE1141" s="179" t="str">
        <f t="shared" si="1354"/>
        <v>DE$17</v>
      </c>
      <c r="DF1141" s="179" t="str">
        <f t="shared" si="1354"/>
        <v>DF$17</v>
      </c>
      <c r="DG1141" s="179" t="str">
        <f t="shared" si="1354"/>
        <v>DG$17</v>
      </c>
      <c r="DH1141" s="179" t="str">
        <f t="shared" si="1354"/>
        <v>DH$17</v>
      </c>
      <c r="DI1141" s="179" t="str">
        <f t="shared" si="1354"/>
        <v>DI$17</v>
      </c>
      <c r="DJ1141" s="179" t="str">
        <f t="shared" si="1354"/>
        <v>DJ$17</v>
      </c>
      <c r="DK1141" s="179" t="str">
        <f t="shared" si="1354"/>
        <v>DK$17</v>
      </c>
      <c r="DL1141" s="179" t="str">
        <f t="shared" si="1354"/>
        <v>DL$17</v>
      </c>
    </row>
    <row r="1142" spans="1:116" x14ac:dyDescent="0.35">
      <c r="A1142" s="3"/>
      <c r="B1142" t="s">
        <v>332</v>
      </c>
      <c r="D1142" t="s">
        <v>767</v>
      </c>
      <c r="E1142" s="8" t="str">
        <f t="shared" si="1345"/>
        <v>1142 FAPPE-S</v>
      </c>
      <c r="G1142" s="191" t="str">
        <f>G1119</f>
        <v>Volume driven secondary PP&amp;E:</v>
      </c>
      <c r="H1142" s="12"/>
      <c r="I1142" s="60"/>
      <c r="J1142" s="60"/>
      <c r="K1142" s="15"/>
      <c r="L1142" s="15"/>
      <c r="M1142" s="15"/>
      <c r="N1142" s="15"/>
      <c r="O1142" s="15"/>
      <c r="P1142" s="15"/>
      <c r="R1142" s="15"/>
      <c r="S1142" s="179">
        <f t="shared" ref="S1142:AX1142" si="1355">S1115</f>
        <v>0</v>
      </c>
      <c r="T1142" s="179">
        <f t="shared" si="1355"/>
        <v>0</v>
      </c>
      <c r="U1142" s="179">
        <f t="shared" si="1355"/>
        <v>0</v>
      </c>
      <c r="V1142" s="179">
        <f t="shared" si="1355"/>
        <v>0</v>
      </c>
      <c r="W1142" s="179">
        <f t="shared" si="1355"/>
        <v>0</v>
      </c>
      <c r="X1142" s="179">
        <f t="shared" si="1355"/>
        <v>0</v>
      </c>
      <c r="Y1142" s="179">
        <f t="shared" si="1355"/>
        <v>0</v>
      </c>
      <c r="Z1142" s="179">
        <f t="shared" si="1355"/>
        <v>0</v>
      </c>
      <c r="AA1142" s="179">
        <f t="shared" si="1355"/>
        <v>0</v>
      </c>
      <c r="AB1142" s="179">
        <f t="shared" si="1355"/>
        <v>0</v>
      </c>
      <c r="AC1142" s="179">
        <f t="shared" si="1355"/>
        <v>0</v>
      </c>
      <c r="AD1142" s="179">
        <f t="shared" si="1355"/>
        <v>0</v>
      </c>
      <c r="AE1142" s="179">
        <f t="shared" si="1355"/>
        <v>0</v>
      </c>
      <c r="AF1142" s="179">
        <f t="shared" si="1355"/>
        <v>0</v>
      </c>
      <c r="AG1142" s="179">
        <f t="shared" si="1355"/>
        <v>0</v>
      </c>
      <c r="AH1142" s="179">
        <f t="shared" si="1355"/>
        <v>0</v>
      </c>
      <c r="AI1142" s="179">
        <f t="shared" si="1355"/>
        <v>0</v>
      </c>
      <c r="AJ1142" s="179">
        <f t="shared" si="1355"/>
        <v>0</v>
      </c>
      <c r="AK1142" s="179">
        <f t="shared" si="1355"/>
        <v>0</v>
      </c>
      <c r="AL1142" s="179">
        <f t="shared" si="1355"/>
        <v>0</v>
      </c>
      <c r="AM1142" s="179">
        <f t="shared" si="1355"/>
        <v>0</v>
      </c>
      <c r="AN1142" s="179">
        <f t="shared" si="1355"/>
        <v>0</v>
      </c>
      <c r="AO1142" s="179">
        <f t="shared" si="1355"/>
        <v>0</v>
      </c>
      <c r="AP1142" s="179">
        <f t="shared" si="1355"/>
        <v>0</v>
      </c>
      <c r="AQ1142" s="179">
        <f t="shared" si="1355"/>
        <v>0</v>
      </c>
      <c r="AR1142" s="179">
        <f t="shared" si="1355"/>
        <v>0</v>
      </c>
      <c r="AS1142" s="179">
        <f t="shared" si="1355"/>
        <v>0</v>
      </c>
      <c r="AT1142" s="179">
        <f t="shared" si="1355"/>
        <v>0</v>
      </c>
      <c r="AU1142" s="179">
        <f t="shared" si="1355"/>
        <v>0</v>
      </c>
      <c r="AV1142" s="179">
        <f t="shared" si="1355"/>
        <v>0</v>
      </c>
      <c r="AW1142" s="179">
        <f t="shared" si="1355"/>
        <v>0</v>
      </c>
      <c r="AX1142" s="179">
        <f t="shared" si="1355"/>
        <v>0</v>
      </c>
      <c r="AY1142" s="179">
        <f t="shared" ref="AY1142:CD1142" si="1356">AY1115</f>
        <v>0</v>
      </c>
      <c r="AZ1142" s="179">
        <f t="shared" si="1356"/>
        <v>0</v>
      </c>
      <c r="BA1142" s="179">
        <f t="shared" si="1356"/>
        <v>0</v>
      </c>
      <c r="BB1142" s="179">
        <f t="shared" si="1356"/>
        <v>0</v>
      </c>
      <c r="BC1142" s="179">
        <f t="shared" si="1356"/>
        <v>0</v>
      </c>
      <c r="BD1142" s="179">
        <f t="shared" si="1356"/>
        <v>0</v>
      </c>
      <c r="BE1142" s="179">
        <f t="shared" si="1356"/>
        <v>0</v>
      </c>
      <c r="BF1142" s="179">
        <f t="shared" si="1356"/>
        <v>0</v>
      </c>
      <c r="BG1142" s="179">
        <f t="shared" si="1356"/>
        <v>0</v>
      </c>
      <c r="BH1142" s="179">
        <f t="shared" si="1356"/>
        <v>0</v>
      </c>
      <c r="BI1142" s="179">
        <f t="shared" si="1356"/>
        <v>0</v>
      </c>
      <c r="BJ1142" s="179">
        <f t="shared" si="1356"/>
        <v>0</v>
      </c>
      <c r="BK1142" s="179">
        <f t="shared" si="1356"/>
        <v>0</v>
      </c>
      <c r="BL1142" s="179">
        <f t="shared" si="1356"/>
        <v>0</v>
      </c>
      <c r="BM1142" s="179">
        <f t="shared" si="1356"/>
        <v>0</v>
      </c>
      <c r="BN1142" s="179">
        <f t="shared" si="1356"/>
        <v>0</v>
      </c>
      <c r="BO1142" s="179">
        <f t="shared" si="1356"/>
        <v>0</v>
      </c>
      <c r="BP1142" s="179">
        <f t="shared" si="1356"/>
        <v>0</v>
      </c>
      <c r="BQ1142" s="179">
        <f t="shared" si="1356"/>
        <v>0</v>
      </c>
      <c r="BR1142" s="179">
        <f t="shared" si="1356"/>
        <v>0</v>
      </c>
      <c r="BS1142" s="179">
        <f t="shared" si="1356"/>
        <v>0</v>
      </c>
      <c r="BT1142" s="179">
        <f t="shared" si="1356"/>
        <v>0</v>
      </c>
      <c r="BU1142" s="179">
        <f t="shared" si="1356"/>
        <v>0</v>
      </c>
      <c r="BV1142" s="179">
        <f t="shared" si="1356"/>
        <v>0</v>
      </c>
      <c r="BW1142" s="179">
        <f t="shared" si="1356"/>
        <v>0</v>
      </c>
      <c r="BX1142" s="179">
        <f t="shared" si="1356"/>
        <v>0</v>
      </c>
      <c r="BY1142" s="179">
        <f t="shared" si="1356"/>
        <v>0</v>
      </c>
      <c r="BZ1142" s="179">
        <f t="shared" si="1356"/>
        <v>0</v>
      </c>
      <c r="CA1142" s="179">
        <f t="shared" si="1356"/>
        <v>0</v>
      </c>
      <c r="CB1142" s="179">
        <f t="shared" si="1356"/>
        <v>0</v>
      </c>
      <c r="CC1142" s="179">
        <f t="shared" si="1356"/>
        <v>0</v>
      </c>
      <c r="CD1142" s="179">
        <f t="shared" si="1356"/>
        <v>0</v>
      </c>
      <c r="CE1142" s="179">
        <f t="shared" ref="CE1142:CL1142" si="1357">CE1115</f>
        <v>0</v>
      </c>
      <c r="CF1142" s="179">
        <f t="shared" si="1357"/>
        <v>0</v>
      </c>
      <c r="CG1142" s="179">
        <f t="shared" si="1357"/>
        <v>0</v>
      </c>
      <c r="CH1142" s="179">
        <f t="shared" si="1357"/>
        <v>0</v>
      </c>
      <c r="CI1142" s="179">
        <f t="shared" si="1357"/>
        <v>0</v>
      </c>
      <c r="CJ1142" s="179">
        <f t="shared" si="1357"/>
        <v>0</v>
      </c>
      <c r="CK1142" s="179">
        <f t="shared" si="1357"/>
        <v>0</v>
      </c>
      <c r="CL1142" s="179">
        <f t="shared" si="1357"/>
        <v>0</v>
      </c>
      <c r="CN1142" s="60"/>
      <c r="CO1142" s="179">
        <f t="shared" ref="CO1142:DL1142" si="1358">CO1115</f>
        <v>0</v>
      </c>
      <c r="CP1142" s="179">
        <f t="shared" si="1358"/>
        <v>0</v>
      </c>
      <c r="CQ1142" s="179">
        <f t="shared" si="1358"/>
        <v>0</v>
      </c>
      <c r="CR1142" s="179">
        <f t="shared" si="1358"/>
        <v>0</v>
      </c>
      <c r="CS1142" s="179">
        <f t="shared" si="1358"/>
        <v>0</v>
      </c>
      <c r="CT1142" s="179">
        <f t="shared" si="1358"/>
        <v>0</v>
      </c>
      <c r="CU1142" s="179">
        <f t="shared" si="1358"/>
        <v>0</v>
      </c>
      <c r="CV1142" s="179">
        <f t="shared" si="1358"/>
        <v>0</v>
      </c>
      <c r="CW1142" s="179">
        <f t="shared" si="1358"/>
        <v>0</v>
      </c>
      <c r="CX1142" s="179">
        <f t="shared" si="1358"/>
        <v>0</v>
      </c>
      <c r="CY1142" s="179">
        <f t="shared" si="1358"/>
        <v>0</v>
      </c>
      <c r="CZ1142" s="179">
        <f t="shared" si="1358"/>
        <v>0</v>
      </c>
      <c r="DA1142" s="179">
        <f t="shared" si="1358"/>
        <v>0</v>
      </c>
      <c r="DB1142" s="179">
        <f t="shared" si="1358"/>
        <v>0</v>
      </c>
      <c r="DC1142" s="179">
        <f t="shared" si="1358"/>
        <v>0</v>
      </c>
      <c r="DD1142" s="179">
        <f t="shared" si="1358"/>
        <v>0</v>
      </c>
      <c r="DE1142" s="179">
        <f t="shared" si="1358"/>
        <v>0</v>
      </c>
      <c r="DF1142" s="179">
        <f t="shared" si="1358"/>
        <v>0</v>
      </c>
      <c r="DG1142" s="179">
        <f t="shared" si="1358"/>
        <v>0</v>
      </c>
      <c r="DH1142" s="179">
        <f t="shared" si="1358"/>
        <v>0</v>
      </c>
      <c r="DI1142" s="179">
        <f t="shared" si="1358"/>
        <v>0</v>
      </c>
      <c r="DJ1142" s="179">
        <f t="shared" si="1358"/>
        <v>0</v>
      </c>
      <c r="DK1142" s="179">
        <f t="shared" si="1358"/>
        <v>0</v>
      </c>
      <c r="DL1142" s="179">
        <f t="shared" si="1358"/>
        <v>0</v>
      </c>
    </row>
    <row r="1143" spans="1:116" x14ac:dyDescent="0.35">
      <c r="B1143" t="s">
        <v>332</v>
      </c>
      <c r="D1143" t="s">
        <v>767</v>
      </c>
      <c r="E1143" s="8" t="str">
        <f t="shared" si="1345"/>
        <v>1143 FAPPE-S</v>
      </c>
      <c r="G1143" s="241" t="str">
        <f>IFERROR(SUBSTITUTE(TRIM(MID(G1119, SEARCH("-", G1119) + 1, LEN(G1119))),":",""),"no unit")</f>
        <v>no unit</v>
      </c>
      <c r="H1143" s="12"/>
      <c r="I1143" s="60"/>
      <c r="J1143" s="60"/>
      <c r="K1143" s="15"/>
      <c r="L1143" s="15"/>
      <c r="M1143" s="15"/>
      <c r="N1143" s="15"/>
      <c r="O1143" s="15"/>
      <c r="P1143" s="15"/>
      <c r="R1143" s="15"/>
      <c r="S1143" s="179"/>
      <c r="T1143" s="179"/>
      <c r="U1143" s="179"/>
      <c r="V1143" s="179"/>
      <c r="W1143" s="179"/>
      <c r="X1143" s="179"/>
      <c r="Y1143" s="179"/>
      <c r="Z1143" s="179"/>
      <c r="AA1143" s="179"/>
      <c r="AB1143" s="179"/>
      <c r="AC1143" s="179"/>
      <c r="AD1143" s="179"/>
      <c r="AE1143" s="179"/>
      <c r="AF1143" s="179"/>
      <c r="AG1143" s="179"/>
      <c r="AH1143" s="179"/>
      <c r="AI1143" s="179"/>
      <c r="AJ1143" s="179"/>
      <c r="AK1143" s="179"/>
      <c r="AL1143" s="179"/>
      <c r="AM1143" s="179"/>
      <c r="AN1143" s="179"/>
      <c r="AO1143" s="179"/>
      <c r="AP1143" s="179"/>
      <c r="AQ1143" s="179"/>
      <c r="AR1143" s="179"/>
      <c r="AS1143" s="179"/>
      <c r="AT1143" s="179"/>
      <c r="AU1143" s="179"/>
      <c r="AV1143" s="179"/>
      <c r="AW1143" s="179"/>
      <c r="AX1143" s="179"/>
      <c r="AY1143" s="179"/>
      <c r="AZ1143" s="179"/>
      <c r="BA1143" s="179"/>
      <c r="BB1143" s="179"/>
      <c r="BC1143" s="179"/>
      <c r="BD1143" s="179"/>
      <c r="BE1143" s="179"/>
      <c r="BF1143" s="179"/>
      <c r="BG1143" s="179"/>
      <c r="BH1143" s="179"/>
      <c r="BI1143" s="179"/>
      <c r="BJ1143" s="179"/>
      <c r="BK1143" s="179"/>
      <c r="BL1143" s="179"/>
      <c r="BM1143" s="179"/>
      <c r="BN1143" s="179"/>
      <c r="BO1143" s="179"/>
      <c r="BP1143" s="179"/>
      <c r="BQ1143" s="179"/>
      <c r="BR1143" s="179"/>
      <c r="BS1143" s="179"/>
      <c r="BT1143" s="179"/>
      <c r="BU1143" s="179"/>
      <c r="BV1143" s="179"/>
      <c r="BW1143" s="179"/>
      <c r="BX1143" s="179"/>
      <c r="BY1143" s="179"/>
      <c r="BZ1143" s="179"/>
      <c r="CA1143" s="179"/>
      <c r="CB1143" s="179"/>
      <c r="CC1143" s="179"/>
      <c r="CD1143" s="179"/>
      <c r="CE1143" s="179"/>
      <c r="CF1143" s="179"/>
      <c r="CG1143" s="179"/>
      <c r="CH1143" s="179"/>
      <c r="CI1143" s="179"/>
      <c r="CJ1143" s="179"/>
      <c r="CK1143" s="179"/>
      <c r="CL1143" s="179"/>
      <c r="CN1143" s="60"/>
      <c r="CO1143" s="179"/>
      <c r="CP1143" s="179"/>
      <c r="CQ1143" s="179"/>
      <c r="CR1143" s="179"/>
      <c r="CS1143" s="179"/>
      <c r="CT1143" s="179"/>
      <c r="CU1143" s="179"/>
      <c r="CV1143" s="179"/>
      <c r="CW1143" s="179"/>
      <c r="CX1143" s="179"/>
      <c r="CY1143" s="179"/>
      <c r="CZ1143" s="179"/>
      <c r="DA1143" s="179"/>
      <c r="DB1143" s="179"/>
      <c r="DC1143" s="179"/>
      <c r="DD1143" s="179"/>
      <c r="DE1143" s="179"/>
      <c r="DF1143" s="179"/>
      <c r="DG1143" s="179"/>
      <c r="DH1143" s="179"/>
      <c r="DI1143" s="179"/>
      <c r="DJ1143" s="179"/>
      <c r="DK1143" s="179"/>
      <c r="DL1143" s="179"/>
    </row>
    <row r="1144" spans="1:116" x14ac:dyDescent="0.35">
      <c r="A1144" s="174"/>
      <c r="E1144" s="8"/>
      <c r="G1144" s="191" t="str">
        <f>G1117</f>
        <v>Secondary revenue driver</v>
      </c>
      <c r="H1144" s="90"/>
      <c r="I1144" s="213"/>
      <c r="J1144" s="213"/>
      <c r="K1144" s="214"/>
      <c r="L1144" s="214"/>
      <c r="M1144" s="214"/>
      <c r="N1144" s="214"/>
      <c r="O1144" s="214"/>
      <c r="P1144" s="214"/>
      <c r="R1144" s="214"/>
      <c r="S1144" s="4" t="str">
        <f t="shared" ref="S1144:AX1144" si="1359">ADDRESS(ROW(S1136),COLUMN(S1136),2)</f>
        <v>S$1136</v>
      </c>
      <c r="T1144" s="4" t="str">
        <f t="shared" si="1359"/>
        <v>T$1136</v>
      </c>
      <c r="U1144" s="4" t="str">
        <f t="shared" si="1359"/>
        <v>U$1136</v>
      </c>
      <c r="V1144" s="4" t="str">
        <f t="shared" si="1359"/>
        <v>V$1136</v>
      </c>
      <c r="W1144" s="4" t="str">
        <f t="shared" si="1359"/>
        <v>W$1136</v>
      </c>
      <c r="X1144" s="4" t="str">
        <f t="shared" si="1359"/>
        <v>X$1136</v>
      </c>
      <c r="Y1144" s="4" t="str">
        <f t="shared" si="1359"/>
        <v>Y$1136</v>
      </c>
      <c r="Z1144" s="4" t="str">
        <f t="shared" si="1359"/>
        <v>Z$1136</v>
      </c>
      <c r="AA1144" s="4" t="str">
        <f t="shared" si="1359"/>
        <v>AA$1136</v>
      </c>
      <c r="AB1144" s="4" t="str">
        <f t="shared" si="1359"/>
        <v>AB$1136</v>
      </c>
      <c r="AC1144" s="4" t="str">
        <f t="shared" si="1359"/>
        <v>AC$1136</v>
      </c>
      <c r="AD1144" s="4" t="str">
        <f t="shared" si="1359"/>
        <v>AD$1136</v>
      </c>
      <c r="AE1144" s="4" t="str">
        <f t="shared" si="1359"/>
        <v>AE$1136</v>
      </c>
      <c r="AF1144" s="4" t="str">
        <f t="shared" si="1359"/>
        <v>AF$1136</v>
      </c>
      <c r="AG1144" s="4" t="str">
        <f t="shared" si="1359"/>
        <v>AG$1136</v>
      </c>
      <c r="AH1144" s="4" t="str">
        <f t="shared" si="1359"/>
        <v>AH$1136</v>
      </c>
      <c r="AI1144" s="4" t="str">
        <f t="shared" si="1359"/>
        <v>AI$1136</v>
      </c>
      <c r="AJ1144" s="4" t="str">
        <f t="shared" si="1359"/>
        <v>AJ$1136</v>
      </c>
      <c r="AK1144" s="4" t="str">
        <f t="shared" si="1359"/>
        <v>AK$1136</v>
      </c>
      <c r="AL1144" s="4" t="str">
        <f t="shared" si="1359"/>
        <v>AL$1136</v>
      </c>
      <c r="AM1144" s="4" t="str">
        <f t="shared" si="1359"/>
        <v>AM$1136</v>
      </c>
      <c r="AN1144" s="4" t="str">
        <f t="shared" si="1359"/>
        <v>AN$1136</v>
      </c>
      <c r="AO1144" s="4" t="str">
        <f t="shared" si="1359"/>
        <v>AO$1136</v>
      </c>
      <c r="AP1144" s="4" t="str">
        <f t="shared" si="1359"/>
        <v>AP$1136</v>
      </c>
      <c r="AQ1144" s="4" t="str">
        <f t="shared" si="1359"/>
        <v>AQ$1136</v>
      </c>
      <c r="AR1144" s="4" t="str">
        <f t="shared" si="1359"/>
        <v>AR$1136</v>
      </c>
      <c r="AS1144" s="4" t="str">
        <f t="shared" si="1359"/>
        <v>AS$1136</v>
      </c>
      <c r="AT1144" s="4" t="str">
        <f t="shared" si="1359"/>
        <v>AT$1136</v>
      </c>
      <c r="AU1144" s="4" t="str">
        <f t="shared" si="1359"/>
        <v>AU$1136</v>
      </c>
      <c r="AV1144" s="4" t="str">
        <f t="shared" si="1359"/>
        <v>AV$1136</v>
      </c>
      <c r="AW1144" s="4" t="str">
        <f t="shared" si="1359"/>
        <v>AW$1136</v>
      </c>
      <c r="AX1144" s="4" t="str">
        <f t="shared" si="1359"/>
        <v>AX$1136</v>
      </c>
      <c r="AY1144" s="4" t="str">
        <f t="shared" ref="AY1144:CD1144" si="1360">ADDRESS(ROW(AY1136),COLUMN(AY1136),2)</f>
        <v>AY$1136</v>
      </c>
      <c r="AZ1144" s="4" t="str">
        <f t="shared" si="1360"/>
        <v>AZ$1136</v>
      </c>
      <c r="BA1144" s="4" t="str">
        <f t="shared" si="1360"/>
        <v>BA$1136</v>
      </c>
      <c r="BB1144" s="4" t="str">
        <f t="shared" si="1360"/>
        <v>BB$1136</v>
      </c>
      <c r="BC1144" s="4" t="str">
        <f t="shared" si="1360"/>
        <v>BC$1136</v>
      </c>
      <c r="BD1144" s="4" t="str">
        <f t="shared" si="1360"/>
        <v>BD$1136</v>
      </c>
      <c r="BE1144" s="4" t="str">
        <f t="shared" si="1360"/>
        <v>BE$1136</v>
      </c>
      <c r="BF1144" s="4" t="str">
        <f t="shared" si="1360"/>
        <v>BF$1136</v>
      </c>
      <c r="BG1144" s="4" t="str">
        <f t="shared" si="1360"/>
        <v>BG$1136</v>
      </c>
      <c r="BH1144" s="4" t="str">
        <f t="shared" si="1360"/>
        <v>BH$1136</v>
      </c>
      <c r="BI1144" s="4" t="str">
        <f t="shared" si="1360"/>
        <v>BI$1136</v>
      </c>
      <c r="BJ1144" s="4" t="str">
        <f t="shared" si="1360"/>
        <v>BJ$1136</v>
      </c>
      <c r="BK1144" s="4" t="str">
        <f t="shared" si="1360"/>
        <v>BK$1136</v>
      </c>
      <c r="BL1144" s="4" t="str">
        <f t="shared" si="1360"/>
        <v>BL$1136</v>
      </c>
      <c r="BM1144" s="4" t="str">
        <f t="shared" si="1360"/>
        <v>BM$1136</v>
      </c>
      <c r="BN1144" s="4" t="str">
        <f t="shared" si="1360"/>
        <v>BN$1136</v>
      </c>
      <c r="BO1144" s="4" t="str">
        <f t="shared" si="1360"/>
        <v>BO$1136</v>
      </c>
      <c r="BP1144" s="4" t="str">
        <f t="shared" si="1360"/>
        <v>BP$1136</v>
      </c>
      <c r="BQ1144" s="4" t="str">
        <f t="shared" si="1360"/>
        <v>BQ$1136</v>
      </c>
      <c r="BR1144" s="4" t="str">
        <f t="shared" si="1360"/>
        <v>BR$1136</v>
      </c>
      <c r="BS1144" s="4" t="str">
        <f t="shared" si="1360"/>
        <v>BS$1136</v>
      </c>
      <c r="BT1144" s="4" t="str">
        <f t="shared" si="1360"/>
        <v>BT$1136</v>
      </c>
      <c r="BU1144" s="4" t="str">
        <f t="shared" si="1360"/>
        <v>BU$1136</v>
      </c>
      <c r="BV1144" s="4" t="str">
        <f t="shared" si="1360"/>
        <v>BV$1136</v>
      </c>
      <c r="BW1144" s="4" t="str">
        <f t="shared" si="1360"/>
        <v>BW$1136</v>
      </c>
      <c r="BX1144" s="4" t="str">
        <f t="shared" si="1360"/>
        <v>BX$1136</v>
      </c>
      <c r="BY1144" s="4" t="str">
        <f t="shared" si="1360"/>
        <v>BY$1136</v>
      </c>
      <c r="BZ1144" s="4" t="str">
        <f t="shared" si="1360"/>
        <v>BZ$1136</v>
      </c>
      <c r="CA1144" s="4" t="str">
        <f t="shared" si="1360"/>
        <v>CA$1136</v>
      </c>
      <c r="CB1144" s="4" t="str">
        <f t="shared" si="1360"/>
        <v>CB$1136</v>
      </c>
      <c r="CC1144" s="4" t="str">
        <f t="shared" si="1360"/>
        <v>CC$1136</v>
      </c>
      <c r="CD1144" s="4" t="str">
        <f t="shared" si="1360"/>
        <v>CD$1136</v>
      </c>
      <c r="CE1144" s="4" t="str">
        <f t="shared" ref="CE1144:CL1144" si="1361">ADDRESS(ROW(CE1136),COLUMN(CE1136),2)</f>
        <v>CE$1136</v>
      </c>
      <c r="CF1144" s="4" t="str">
        <f t="shared" si="1361"/>
        <v>CF$1136</v>
      </c>
      <c r="CG1144" s="4" t="str">
        <f t="shared" si="1361"/>
        <v>CG$1136</v>
      </c>
      <c r="CH1144" s="4" t="str">
        <f t="shared" si="1361"/>
        <v>CH$1136</v>
      </c>
      <c r="CI1144" s="4" t="str">
        <f t="shared" si="1361"/>
        <v>CI$1136</v>
      </c>
      <c r="CJ1144" s="4" t="str">
        <f t="shared" si="1361"/>
        <v>CJ$1136</v>
      </c>
      <c r="CK1144" s="4" t="str">
        <f t="shared" si="1361"/>
        <v>CK$1136</v>
      </c>
      <c r="CL1144" s="4" t="str">
        <f t="shared" si="1361"/>
        <v>CL$1136</v>
      </c>
      <c r="CN1144" s="213"/>
      <c r="CO1144" s="4" t="str">
        <f t="shared" ref="CO1144:DL1144" si="1362">ADDRESS(ROW(CO1136),COLUMN(CO1136),2)</f>
        <v>CO$1136</v>
      </c>
      <c r="CP1144" s="4" t="str">
        <f t="shared" si="1362"/>
        <v>CP$1136</v>
      </c>
      <c r="CQ1144" s="4" t="str">
        <f t="shared" si="1362"/>
        <v>CQ$1136</v>
      </c>
      <c r="CR1144" s="4" t="str">
        <f t="shared" si="1362"/>
        <v>CR$1136</v>
      </c>
      <c r="CS1144" s="4" t="str">
        <f t="shared" si="1362"/>
        <v>CS$1136</v>
      </c>
      <c r="CT1144" s="4" t="str">
        <f t="shared" si="1362"/>
        <v>CT$1136</v>
      </c>
      <c r="CU1144" s="4" t="str">
        <f t="shared" si="1362"/>
        <v>CU$1136</v>
      </c>
      <c r="CV1144" s="4" t="str">
        <f t="shared" si="1362"/>
        <v>CV$1136</v>
      </c>
      <c r="CW1144" s="4" t="str">
        <f t="shared" si="1362"/>
        <v>CW$1136</v>
      </c>
      <c r="CX1144" s="4" t="str">
        <f t="shared" si="1362"/>
        <v>CX$1136</v>
      </c>
      <c r="CY1144" s="4" t="str">
        <f t="shared" si="1362"/>
        <v>CY$1136</v>
      </c>
      <c r="CZ1144" s="4" t="str">
        <f t="shared" si="1362"/>
        <v>CZ$1136</v>
      </c>
      <c r="DA1144" s="4" t="str">
        <f t="shared" si="1362"/>
        <v>DA$1136</v>
      </c>
      <c r="DB1144" s="4" t="str">
        <f t="shared" si="1362"/>
        <v>DB$1136</v>
      </c>
      <c r="DC1144" s="4" t="str">
        <f t="shared" si="1362"/>
        <v>DC$1136</v>
      </c>
      <c r="DD1144" s="4" t="str">
        <f t="shared" si="1362"/>
        <v>DD$1136</v>
      </c>
      <c r="DE1144" s="4" t="str">
        <f t="shared" si="1362"/>
        <v>DE$1136</v>
      </c>
      <c r="DF1144" s="4" t="str">
        <f t="shared" si="1362"/>
        <v>DF$1136</v>
      </c>
      <c r="DG1144" s="4" t="str">
        <f t="shared" si="1362"/>
        <v>DG$1136</v>
      </c>
      <c r="DH1144" s="4" t="str">
        <f t="shared" si="1362"/>
        <v>DH$1136</v>
      </c>
      <c r="DI1144" s="4" t="str">
        <f t="shared" si="1362"/>
        <v>DI$1136</v>
      </c>
      <c r="DJ1144" s="4" t="str">
        <f t="shared" si="1362"/>
        <v>DJ$1136</v>
      </c>
      <c r="DK1144" s="4" t="str">
        <f t="shared" si="1362"/>
        <v>DK$1136</v>
      </c>
      <c r="DL1144" s="4" t="str">
        <f t="shared" si="1362"/>
        <v>DL$1136</v>
      </c>
    </row>
    <row r="1145" spans="1:116" x14ac:dyDescent="0.35">
      <c r="A1145" s="174"/>
      <c r="E1145" s="8"/>
      <c r="G1145" s="136" t="str">
        <f>G1118</f>
        <v>Secondary volume driver</v>
      </c>
      <c r="H1145" s="12"/>
      <c r="I1145" s="60"/>
      <c r="J1145" s="60"/>
      <c r="K1145" s="15"/>
      <c r="L1145" s="15"/>
      <c r="M1145" s="15"/>
      <c r="N1145" s="15"/>
      <c r="O1145" s="15"/>
      <c r="P1145" s="15"/>
      <c r="R1145" s="15"/>
      <c r="S1145" s="179" t="str">
        <f t="shared" ref="S1145:AX1145" si="1363">S1118</f>
        <v>S$19</v>
      </c>
      <c r="T1145" s="179" t="str">
        <f t="shared" si="1363"/>
        <v>T$19</v>
      </c>
      <c r="U1145" s="179" t="str">
        <f t="shared" si="1363"/>
        <v>U$19</v>
      </c>
      <c r="V1145" s="179" t="str">
        <f t="shared" si="1363"/>
        <v>V$19</v>
      </c>
      <c r="W1145" s="179" t="str">
        <f t="shared" si="1363"/>
        <v>W$19</v>
      </c>
      <c r="X1145" s="179" t="str">
        <f t="shared" si="1363"/>
        <v>X$19</v>
      </c>
      <c r="Y1145" s="179" t="str">
        <f t="shared" si="1363"/>
        <v>Y$19</v>
      </c>
      <c r="Z1145" s="179" t="str">
        <f t="shared" si="1363"/>
        <v>Z$19</v>
      </c>
      <c r="AA1145" s="179" t="str">
        <f t="shared" si="1363"/>
        <v>AA$19</v>
      </c>
      <c r="AB1145" s="179" t="str">
        <f t="shared" si="1363"/>
        <v>AB$19</v>
      </c>
      <c r="AC1145" s="179" t="str">
        <f t="shared" si="1363"/>
        <v>AC$19</v>
      </c>
      <c r="AD1145" s="179" t="str">
        <f t="shared" si="1363"/>
        <v>AD$19</v>
      </c>
      <c r="AE1145" s="179" t="str">
        <f t="shared" si="1363"/>
        <v>AE$19</v>
      </c>
      <c r="AF1145" s="179" t="str">
        <f t="shared" si="1363"/>
        <v>AF$19</v>
      </c>
      <c r="AG1145" s="179" t="str">
        <f t="shared" si="1363"/>
        <v>AG$19</v>
      </c>
      <c r="AH1145" s="179" t="str">
        <f t="shared" si="1363"/>
        <v>AH$19</v>
      </c>
      <c r="AI1145" s="179" t="str">
        <f t="shared" si="1363"/>
        <v>AI$19</v>
      </c>
      <c r="AJ1145" s="179" t="str">
        <f t="shared" si="1363"/>
        <v>AJ$19</v>
      </c>
      <c r="AK1145" s="179" t="str">
        <f t="shared" si="1363"/>
        <v>AK$19</v>
      </c>
      <c r="AL1145" s="179" t="str">
        <f t="shared" si="1363"/>
        <v>AL$19</v>
      </c>
      <c r="AM1145" s="179" t="str">
        <f t="shared" si="1363"/>
        <v>AM$19</v>
      </c>
      <c r="AN1145" s="179" t="str">
        <f t="shared" si="1363"/>
        <v>AN$19</v>
      </c>
      <c r="AO1145" s="179" t="str">
        <f t="shared" si="1363"/>
        <v>AO$19</v>
      </c>
      <c r="AP1145" s="179" t="str">
        <f t="shared" si="1363"/>
        <v>AP$19</v>
      </c>
      <c r="AQ1145" s="179" t="str">
        <f t="shared" si="1363"/>
        <v>AQ$19</v>
      </c>
      <c r="AR1145" s="179" t="str">
        <f t="shared" si="1363"/>
        <v>AR$19</v>
      </c>
      <c r="AS1145" s="179" t="str">
        <f t="shared" si="1363"/>
        <v>AS$19</v>
      </c>
      <c r="AT1145" s="179" t="str">
        <f t="shared" si="1363"/>
        <v>AT$19</v>
      </c>
      <c r="AU1145" s="179" t="str">
        <f t="shared" si="1363"/>
        <v>AU$19</v>
      </c>
      <c r="AV1145" s="179" t="str">
        <f t="shared" si="1363"/>
        <v>AV$19</v>
      </c>
      <c r="AW1145" s="179" t="str">
        <f t="shared" si="1363"/>
        <v>AW$19</v>
      </c>
      <c r="AX1145" s="179" t="str">
        <f t="shared" si="1363"/>
        <v>AX$19</v>
      </c>
      <c r="AY1145" s="179" t="str">
        <f t="shared" ref="AY1145:CD1145" si="1364">AY1118</f>
        <v>AY$19</v>
      </c>
      <c r="AZ1145" s="179" t="str">
        <f t="shared" si="1364"/>
        <v>AZ$19</v>
      </c>
      <c r="BA1145" s="179" t="str">
        <f t="shared" si="1364"/>
        <v>BA$19</v>
      </c>
      <c r="BB1145" s="179" t="str">
        <f t="shared" si="1364"/>
        <v>BB$19</v>
      </c>
      <c r="BC1145" s="179" t="str">
        <f t="shared" si="1364"/>
        <v>BC$19</v>
      </c>
      <c r="BD1145" s="179" t="str">
        <f t="shared" si="1364"/>
        <v>BD$19</v>
      </c>
      <c r="BE1145" s="179" t="str">
        <f t="shared" si="1364"/>
        <v>BE$19</v>
      </c>
      <c r="BF1145" s="179" t="str">
        <f t="shared" si="1364"/>
        <v>BF$19</v>
      </c>
      <c r="BG1145" s="179" t="str">
        <f t="shared" si="1364"/>
        <v>BG$19</v>
      </c>
      <c r="BH1145" s="179" t="str">
        <f t="shared" si="1364"/>
        <v>BH$19</v>
      </c>
      <c r="BI1145" s="179" t="str">
        <f t="shared" si="1364"/>
        <v>BI$19</v>
      </c>
      <c r="BJ1145" s="179" t="str">
        <f t="shared" si="1364"/>
        <v>BJ$19</v>
      </c>
      <c r="BK1145" s="179" t="str">
        <f t="shared" si="1364"/>
        <v>BK$19</v>
      </c>
      <c r="BL1145" s="179" t="str">
        <f t="shared" si="1364"/>
        <v>BL$19</v>
      </c>
      <c r="BM1145" s="179" t="str">
        <f t="shared" si="1364"/>
        <v>BM$19</v>
      </c>
      <c r="BN1145" s="179" t="str">
        <f t="shared" si="1364"/>
        <v>BN$19</v>
      </c>
      <c r="BO1145" s="179" t="str">
        <f t="shared" si="1364"/>
        <v>BO$19</v>
      </c>
      <c r="BP1145" s="179" t="str">
        <f t="shared" si="1364"/>
        <v>BP$19</v>
      </c>
      <c r="BQ1145" s="179" t="str">
        <f t="shared" si="1364"/>
        <v>BQ$19</v>
      </c>
      <c r="BR1145" s="179" t="str">
        <f t="shared" si="1364"/>
        <v>BR$19</v>
      </c>
      <c r="BS1145" s="179" t="str">
        <f t="shared" si="1364"/>
        <v>BS$19</v>
      </c>
      <c r="BT1145" s="179" t="str">
        <f t="shared" si="1364"/>
        <v>BT$19</v>
      </c>
      <c r="BU1145" s="179" t="str">
        <f t="shared" si="1364"/>
        <v>BU$19</v>
      </c>
      <c r="BV1145" s="179" t="str">
        <f t="shared" si="1364"/>
        <v>BV$19</v>
      </c>
      <c r="BW1145" s="179" t="str">
        <f t="shared" si="1364"/>
        <v>BW$19</v>
      </c>
      <c r="BX1145" s="179" t="str">
        <f t="shared" si="1364"/>
        <v>BX$19</v>
      </c>
      <c r="BY1145" s="179" t="str">
        <f t="shared" si="1364"/>
        <v>BY$19</v>
      </c>
      <c r="BZ1145" s="179" t="str">
        <f t="shared" si="1364"/>
        <v>BZ$19</v>
      </c>
      <c r="CA1145" s="179" t="str">
        <f t="shared" si="1364"/>
        <v>CA$19</v>
      </c>
      <c r="CB1145" s="179" t="str">
        <f t="shared" si="1364"/>
        <v>CB$19</v>
      </c>
      <c r="CC1145" s="179" t="str">
        <f t="shared" si="1364"/>
        <v>CC$19</v>
      </c>
      <c r="CD1145" s="179" t="str">
        <f t="shared" si="1364"/>
        <v>CD$19</v>
      </c>
      <c r="CE1145" s="179" t="str">
        <f t="shared" ref="CE1145:CL1145" si="1365">CE1118</f>
        <v>CE$19</v>
      </c>
      <c r="CF1145" s="179" t="str">
        <f t="shared" si="1365"/>
        <v>CF$19</v>
      </c>
      <c r="CG1145" s="179" t="str">
        <f t="shared" si="1365"/>
        <v>CG$19</v>
      </c>
      <c r="CH1145" s="179" t="str">
        <f t="shared" si="1365"/>
        <v>CH$19</v>
      </c>
      <c r="CI1145" s="179" t="str">
        <f t="shared" si="1365"/>
        <v>CI$19</v>
      </c>
      <c r="CJ1145" s="179" t="str">
        <f t="shared" si="1365"/>
        <v>CJ$19</v>
      </c>
      <c r="CK1145" s="179" t="str">
        <f t="shared" si="1365"/>
        <v>CK$19</v>
      </c>
      <c r="CL1145" s="179" t="str">
        <f t="shared" si="1365"/>
        <v>CL$19</v>
      </c>
      <c r="CN1145" s="60"/>
      <c r="CO1145" s="179" t="str">
        <f t="shared" ref="CO1145:DL1145" si="1366">CO1118</f>
        <v>CO$19</v>
      </c>
      <c r="CP1145" s="179" t="str">
        <f t="shared" si="1366"/>
        <v>CP$19</v>
      </c>
      <c r="CQ1145" s="179" t="str">
        <f t="shared" si="1366"/>
        <v>CQ$19</v>
      </c>
      <c r="CR1145" s="179" t="str">
        <f t="shared" si="1366"/>
        <v>CR$19</v>
      </c>
      <c r="CS1145" s="179" t="str">
        <f t="shared" si="1366"/>
        <v>CS$19</v>
      </c>
      <c r="CT1145" s="179" t="str">
        <f t="shared" si="1366"/>
        <v>CT$19</v>
      </c>
      <c r="CU1145" s="179" t="str">
        <f t="shared" si="1366"/>
        <v>CU$19</v>
      </c>
      <c r="CV1145" s="179" t="str">
        <f t="shared" si="1366"/>
        <v>CV$19</v>
      </c>
      <c r="CW1145" s="179" t="str">
        <f t="shared" si="1366"/>
        <v>CW$19</v>
      </c>
      <c r="CX1145" s="179" t="str">
        <f t="shared" si="1366"/>
        <v>CX$19</v>
      </c>
      <c r="CY1145" s="179" t="str">
        <f t="shared" si="1366"/>
        <v>CY$19</v>
      </c>
      <c r="CZ1145" s="179" t="str">
        <f t="shared" si="1366"/>
        <v>CZ$19</v>
      </c>
      <c r="DA1145" s="179" t="str">
        <f t="shared" si="1366"/>
        <v>DA$19</v>
      </c>
      <c r="DB1145" s="179" t="str">
        <f t="shared" si="1366"/>
        <v>DB$19</v>
      </c>
      <c r="DC1145" s="179" t="str">
        <f t="shared" si="1366"/>
        <v>DC$19</v>
      </c>
      <c r="DD1145" s="179" t="str">
        <f t="shared" si="1366"/>
        <v>DD$19</v>
      </c>
      <c r="DE1145" s="179" t="str">
        <f t="shared" si="1366"/>
        <v>DE$19</v>
      </c>
      <c r="DF1145" s="179" t="str">
        <f t="shared" si="1366"/>
        <v>DF$19</v>
      </c>
      <c r="DG1145" s="179" t="str">
        <f t="shared" si="1366"/>
        <v>DG$19</v>
      </c>
      <c r="DH1145" s="179" t="str">
        <f t="shared" si="1366"/>
        <v>DH$19</v>
      </c>
      <c r="DI1145" s="179" t="str">
        <f t="shared" si="1366"/>
        <v>DI$19</v>
      </c>
      <c r="DJ1145" s="179" t="str">
        <f t="shared" si="1366"/>
        <v>DJ$19</v>
      </c>
      <c r="DK1145" s="179" t="str">
        <f t="shared" si="1366"/>
        <v>DK$19</v>
      </c>
      <c r="DL1145" s="179" t="str">
        <f t="shared" si="1366"/>
        <v>DL$19</v>
      </c>
    </row>
    <row r="1146" spans="1:116" x14ac:dyDescent="0.35">
      <c r="A1146" s="174"/>
      <c r="E1146" s="8"/>
      <c r="G1146" s="175" t="s">
        <v>490</v>
      </c>
      <c r="H1146" s="174"/>
      <c r="I1146" s="176"/>
      <c r="J1146" s="176"/>
      <c r="K1146" s="197"/>
      <c r="L1146" s="197"/>
      <c r="M1146" s="197"/>
      <c r="N1146" s="197"/>
      <c r="O1146" s="197"/>
      <c r="P1146" s="197"/>
      <c r="R1146" s="198"/>
      <c r="S1146" s="174"/>
      <c r="T1146" s="174"/>
      <c r="U1146" s="174"/>
      <c r="V1146" s="174"/>
      <c r="W1146" s="174"/>
      <c r="X1146" s="174"/>
      <c r="Y1146" s="174"/>
      <c r="Z1146" s="174"/>
      <c r="AA1146" s="174"/>
      <c r="AB1146" s="174"/>
      <c r="AC1146" s="174"/>
      <c r="AD1146" s="174"/>
      <c r="AE1146" s="174"/>
      <c r="AF1146" s="174"/>
      <c r="AG1146" s="174"/>
      <c r="AH1146" s="174"/>
      <c r="AI1146" s="174"/>
      <c r="AJ1146" s="174"/>
      <c r="AK1146" s="174"/>
      <c r="AL1146" s="174"/>
      <c r="AM1146" s="174"/>
      <c r="AN1146" s="174"/>
      <c r="AO1146" s="174"/>
      <c r="AP1146" s="174"/>
      <c r="AQ1146" s="174"/>
      <c r="AR1146" s="174"/>
      <c r="AS1146" s="174"/>
      <c r="AT1146" s="174"/>
      <c r="AU1146" s="174"/>
      <c r="AV1146" s="174"/>
      <c r="AW1146" s="174"/>
      <c r="AX1146" s="174"/>
      <c r="AY1146" s="174"/>
      <c r="AZ1146" s="174"/>
      <c r="BA1146" s="174"/>
      <c r="BB1146" s="174"/>
      <c r="BC1146" s="174"/>
      <c r="BD1146" s="174"/>
      <c r="BE1146" s="174"/>
      <c r="BF1146" s="174"/>
      <c r="BG1146" s="174"/>
      <c r="BH1146" s="174"/>
      <c r="BI1146" s="174"/>
      <c r="BJ1146" s="174"/>
      <c r="BK1146" s="174"/>
      <c r="BL1146" s="174"/>
      <c r="BM1146" s="174"/>
      <c r="BN1146" s="174"/>
      <c r="BO1146" s="174"/>
      <c r="BP1146" s="174"/>
      <c r="BQ1146" s="174"/>
      <c r="BR1146" s="174"/>
      <c r="BS1146" s="174"/>
      <c r="BT1146" s="174"/>
      <c r="BU1146" s="174"/>
      <c r="BV1146" s="174"/>
      <c r="BW1146" s="174"/>
      <c r="BX1146" s="174"/>
      <c r="BY1146" s="174"/>
      <c r="BZ1146" s="174"/>
      <c r="CA1146" s="174"/>
      <c r="CB1146" s="174"/>
      <c r="CC1146" s="174"/>
      <c r="CD1146" s="174"/>
      <c r="CE1146" s="174"/>
      <c r="CF1146" s="174"/>
      <c r="CG1146" s="174"/>
      <c r="CH1146" s="174"/>
      <c r="CI1146" s="174"/>
      <c r="CJ1146" s="174"/>
      <c r="CK1146" s="174"/>
      <c r="CL1146" s="174"/>
      <c r="CN1146" s="176"/>
      <c r="CO1146" s="174"/>
      <c r="CP1146" s="174"/>
      <c r="CQ1146" s="174"/>
      <c r="CR1146" s="174"/>
      <c r="CS1146" s="174"/>
      <c r="CT1146" s="174"/>
      <c r="CU1146" s="174"/>
      <c r="CV1146" s="174"/>
      <c r="CW1146" s="174"/>
      <c r="CX1146" s="174"/>
      <c r="CY1146" s="174"/>
      <c r="CZ1146" s="174"/>
      <c r="DA1146" s="174"/>
      <c r="DB1146" s="174"/>
      <c r="DC1146" s="174"/>
      <c r="DD1146" s="174"/>
      <c r="DE1146" s="174"/>
      <c r="DF1146" s="174"/>
      <c r="DG1146" s="174"/>
      <c r="DH1146" s="174"/>
      <c r="DI1146" s="174"/>
      <c r="DJ1146" s="174"/>
      <c r="DK1146" s="174"/>
      <c r="DL1146" s="174"/>
    </row>
    <row r="1147" spans="1:116" x14ac:dyDescent="0.35">
      <c r="A1147" s="174"/>
      <c r="E1147" s="8"/>
      <c r="G1147" s="175" t="s">
        <v>492</v>
      </c>
      <c r="H1147" s="174"/>
      <c r="I1147" s="176"/>
      <c r="J1147" s="176"/>
      <c r="K1147" s="197"/>
      <c r="L1147" s="197"/>
      <c r="M1147" s="197"/>
      <c r="N1147" s="197"/>
      <c r="O1147" s="197"/>
      <c r="P1147" s="197"/>
      <c r="R1147" s="198"/>
      <c r="S1147" s="174"/>
      <c r="T1147" s="174"/>
      <c r="U1147" s="174"/>
      <c r="V1147" s="174"/>
      <c r="W1147" s="174"/>
      <c r="X1147" s="174"/>
      <c r="Y1147" s="174"/>
      <c r="Z1147" s="174"/>
      <c r="AA1147" s="174"/>
      <c r="AB1147" s="174"/>
      <c r="AC1147" s="174"/>
      <c r="AD1147" s="174"/>
      <c r="AE1147" s="174"/>
      <c r="AF1147" s="174"/>
      <c r="AG1147" s="174"/>
      <c r="AH1147" s="174"/>
      <c r="AI1147" s="174"/>
      <c r="AJ1147" s="174"/>
      <c r="AK1147" s="174"/>
      <c r="AL1147" s="174"/>
      <c r="AM1147" s="174"/>
      <c r="AN1147" s="174"/>
      <c r="AO1147" s="174"/>
      <c r="AP1147" s="174"/>
      <c r="AQ1147" s="174"/>
      <c r="AR1147" s="174"/>
      <c r="AS1147" s="174"/>
      <c r="AT1147" s="174"/>
      <c r="AU1147" s="174"/>
      <c r="AV1147" s="174"/>
      <c r="AW1147" s="174"/>
      <c r="AX1147" s="174"/>
      <c r="AY1147" s="174"/>
      <c r="AZ1147" s="174"/>
      <c r="BA1147" s="174"/>
      <c r="BB1147" s="174"/>
      <c r="BC1147" s="174"/>
      <c r="BD1147" s="174"/>
      <c r="BE1147" s="174"/>
      <c r="BF1147" s="174"/>
      <c r="BG1147" s="174"/>
      <c r="BH1147" s="174"/>
      <c r="BI1147" s="174"/>
      <c r="BJ1147" s="174"/>
      <c r="BK1147" s="174"/>
      <c r="BL1147" s="174"/>
      <c r="BM1147" s="174"/>
      <c r="BN1147" s="174"/>
      <c r="BO1147" s="174"/>
      <c r="BP1147" s="174"/>
      <c r="BQ1147" s="174"/>
      <c r="BR1147" s="174"/>
      <c r="BS1147" s="174"/>
      <c r="BT1147" s="174"/>
      <c r="BU1147" s="174"/>
      <c r="BV1147" s="174"/>
      <c r="BW1147" s="174"/>
      <c r="BX1147" s="174"/>
      <c r="BY1147" s="174"/>
      <c r="BZ1147" s="174"/>
      <c r="CA1147" s="174"/>
      <c r="CB1147" s="174"/>
      <c r="CC1147" s="174"/>
      <c r="CD1147" s="174"/>
      <c r="CE1147" s="174"/>
      <c r="CF1147" s="174"/>
      <c r="CG1147" s="174"/>
      <c r="CH1147" s="174"/>
      <c r="CI1147" s="174"/>
      <c r="CJ1147" s="174"/>
      <c r="CK1147" s="174"/>
      <c r="CL1147" s="174"/>
      <c r="CN1147" s="176"/>
      <c r="CO1147" s="174"/>
      <c r="CP1147" s="174"/>
      <c r="CQ1147" s="174"/>
      <c r="CR1147" s="174"/>
      <c r="CS1147" s="174"/>
      <c r="CT1147" s="174"/>
      <c r="CU1147" s="174"/>
      <c r="CV1147" s="174"/>
      <c r="CW1147" s="174"/>
      <c r="CX1147" s="174"/>
      <c r="CY1147" s="174"/>
      <c r="CZ1147" s="174"/>
      <c r="DA1147" s="174"/>
      <c r="DB1147" s="174"/>
      <c r="DC1147" s="174"/>
      <c r="DD1147" s="174"/>
      <c r="DE1147" s="174"/>
      <c r="DF1147" s="174"/>
      <c r="DG1147" s="174"/>
      <c r="DH1147" s="174"/>
      <c r="DI1147" s="174"/>
      <c r="DJ1147" s="174"/>
      <c r="DK1147" s="174"/>
      <c r="DL1147" s="174"/>
    </row>
    <row r="1148" spans="1:116" x14ac:dyDescent="0.35">
      <c r="A1148" s="174"/>
      <c r="E1148" s="8"/>
      <c r="G1148" s="175" t="s">
        <v>461</v>
      </c>
      <c r="H1148" s="174"/>
      <c r="I1148" s="176"/>
      <c r="J1148" s="176"/>
      <c r="K1148" s="197"/>
      <c r="L1148" s="197"/>
      <c r="M1148" s="197"/>
      <c r="N1148" s="197"/>
      <c r="O1148" s="197"/>
      <c r="P1148" s="197"/>
      <c r="R1148" s="198"/>
      <c r="S1148" s="199" t="str">
        <f t="shared" ref="S1148:AX1148" si="1367">S$20</f>
        <v>S$16</v>
      </c>
      <c r="T1148" s="199" t="str">
        <f t="shared" si="1367"/>
        <v>T$16</v>
      </c>
      <c r="U1148" s="199" t="str">
        <f t="shared" si="1367"/>
        <v>U$16</v>
      </c>
      <c r="V1148" s="199" t="str">
        <f t="shared" si="1367"/>
        <v>V$16</v>
      </c>
      <c r="W1148" s="199" t="str">
        <f t="shared" si="1367"/>
        <v>W$16</v>
      </c>
      <c r="X1148" s="199" t="str">
        <f t="shared" si="1367"/>
        <v>X$16</v>
      </c>
      <c r="Y1148" s="199" t="str">
        <f t="shared" si="1367"/>
        <v>Y$16</v>
      </c>
      <c r="Z1148" s="199" t="str">
        <f t="shared" si="1367"/>
        <v>Z$16</v>
      </c>
      <c r="AA1148" s="199" t="str">
        <f t="shared" si="1367"/>
        <v>AA$16</v>
      </c>
      <c r="AB1148" s="199" t="str">
        <f t="shared" si="1367"/>
        <v>AB$16</v>
      </c>
      <c r="AC1148" s="199" t="str">
        <f t="shared" si="1367"/>
        <v>AC$16</v>
      </c>
      <c r="AD1148" s="199" t="str">
        <f t="shared" si="1367"/>
        <v>AD$16</v>
      </c>
      <c r="AE1148" s="199" t="str">
        <f t="shared" si="1367"/>
        <v>AE$16</v>
      </c>
      <c r="AF1148" s="199" t="str">
        <f t="shared" si="1367"/>
        <v>AF$16</v>
      </c>
      <c r="AG1148" s="199" t="str">
        <f t="shared" si="1367"/>
        <v>AG$16</v>
      </c>
      <c r="AH1148" s="199" t="str">
        <f t="shared" si="1367"/>
        <v>AH$16</v>
      </c>
      <c r="AI1148" s="199" t="str">
        <f t="shared" si="1367"/>
        <v>AI$16</v>
      </c>
      <c r="AJ1148" s="199" t="str">
        <f t="shared" si="1367"/>
        <v>AJ$16</v>
      </c>
      <c r="AK1148" s="199" t="str">
        <f t="shared" si="1367"/>
        <v>AK$16</v>
      </c>
      <c r="AL1148" s="199" t="str">
        <f t="shared" si="1367"/>
        <v>AL$16</v>
      </c>
      <c r="AM1148" s="199" t="str">
        <f t="shared" si="1367"/>
        <v>AM$16</v>
      </c>
      <c r="AN1148" s="199" t="str">
        <f t="shared" si="1367"/>
        <v>AN$16</v>
      </c>
      <c r="AO1148" s="199" t="str">
        <f t="shared" si="1367"/>
        <v>AO$16</v>
      </c>
      <c r="AP1148" s="199" t="str">
        <f t="shared" si="1367"/>
        <v>AP$16</v>
      </c>
      <c r="AQ1148" s="199" t="str">
        <f t="shared" si="1367"/>
        <v>AQ$16</v>
      </c>
      <c r="AR1148" s="199" t="str">
        <f t="shared" si="1367"/>
        <v>AR$16</v>
      </c>
      <c r="AS1148" s="199" t="str">
        <f t="shared" si="1367"/>
        <v>AS$16</v>
      </c>
      <c r="AT1148" s="199" t="str">
        <f t="shared" si="1367"/>
        <v>AT$16</v>
      </c>
      <c r="AU1148" s="199" t="str">
        <f t="shared" si="1367"/>
        <v>AU$16</v>
      </c>
      <c r="AV1148" s="199" t="str">
        <f t="shared" si="1367"/>
        <v>AV$16</v>
      </c>
      <c r="AW1148" s="199" t="str">
        <f t="shared" si="1367"/>
        <v>AW$16</v>
      </c>
      <c r="AX1148" s="199" t="str">
        <f t="shared" si="1367"/>
        <v>AX$16</v>
      </c>
      <c r="AY1148" s="199" t="str">
        <f t="shared" ref="AY1148:CD1148" si="1368">AY$20</f>
        <v>AY$16</v>
      </c>
      <c r="AZ1148" s="199" t="str">
        <f t="shared" si="1368"/>
        <v>AZ$16</v>
      </c>
      <c r="BA1148" s="199" t="str">
        <f t="shared" si="1368"/>
        <v>BA$16</v>
      </c>
      <c r="BB1148" s="199" t="str">
        <f t="shared" si="1368"/>
        <v>BB$16</v>
      </c>
      <c r="BC1148" s="199" t="str">
        <f t="shared" si="1368"/>
        <v>BC$16</v>
      </c>
      <c r="BD1148" s="199" t="str">
        <f t="shared" si="1368"/>
        <v>BD$16</v>
      </c>
      <c r="BE1148" s="199" t="str">
        <f t="shared" si="1368"/>
        <v>BE$16</v>
      </c>
      <c r="BF1148" s="199" t="str">
        <f t="shared" si="1368"/>
        <v>BF$16</v>
      </c>
      <c r="BG1148" s="199" t="str">
        <f t="shared" si="1368"/>
        <v>BG$16</v>
      </c>
      <c r="BH1148" s="199" t="str">
        <f t="shared" si="1368"/>
        <v>BH$16</v>
      </c>
      <c r="BI1148" s="199" t="str">
        <f t="shared" si="1368"/>
        <v>BI$16</v>
      </c>
      <c r="BJ1148" s="199" t="str">
        <f t="shared" si="1368"/>
        <v>BJ$16</v>
      </c>
      <c r="BK1148" s="199" t="str">
        <f t="shared" si="1368"/>
        <v>BK$16</v>
      </c>
      <c r="BL1148" s="199" t="str">
        <f t="shared" si="1368"/>
        <v>BL$16</v>
      </c>
      <c r="BM1148" s="199" t="str">
        <f t="shared" si="1368"/>
        <v>BM$16</v>
      </c>
      <c r="BN1148" s="199" t="str">
        <f t="shared" si="1368"/>
        <v>BN$16</v>
      </c>
      <c r="BO1148" s="199" t="str">
        <f t="shared" si="1368"/>
        <v>BO$16</v>
      </c>
      <c r="BP1148" s="199" t="str">
        <f t="shared" si="1368"/>
        <v>BP$16</v>
      </c>
      <c r="BQ1148" s="199" t="str">
        <f t="shared" si="1368"/>
        <v>BQ$16</v>
      </c>
      <c r="BR1148" s="199" t="str">
        <f t="shared" si="1368"/>
        <v>BR$16</v>
      </c>
      <c r="BS1148" s="199" t="str">
        <f t="shared" si="1368"/>
        <v>BS$16</v>
      </c>
      <c r="BT1148" s="199" t="str">
        <f t="shared" si="1368"/>
        <v>BT$16</v>
      </c>
      <c r="BU1148" s="199" t="str">
        <f t="shared" si="1368"/>
        <v>BU$16</v>
      </c>
      <c r="BV1148" s="199" t="str">
        <f t="shared" si="1368"/>
        <v>BV$16</v>
      </c>
      <c r="BW1148" s="199" t="str">
        <f t="shared" si="1368"/>
        <v>BW$16</v>
      </c>
      <c r="BX1148" s="199" t="str">
        <f t="shared" si="1368"/>
        <v>BX$16</v>
      </c>
      <c r="BY1148" s="199" t="str">
        <f t="shared" si="1368"/>
        <v>BY$16</v>
      </c>
      <c r="BZ1148" s="199" t="str">
        <f t="shared" si="1368"/>
        <v>BZ$16</v>
      </c>
      <c r="CA1148" s="199" t="str">
        <f t="shared" si="1368"/>
        <v>CA$16</v>
      </c>
      <c r="CB1148" s="199" t="str">
        <f t="shared" si="1368"/>
        <v>CB$16</v>
      </c>
      <c r="CC1148" s="199" t="str">
        <f t="shared" si="1368"/>
        <v>CC$16</v>
      </c>
      <c r="CD1148" s="199" t="str">
        <f t="shared" si="1368"/>
        <v>CD$16</v>
      </c>
      <c r="CE1148" s="199" t="str">
        <f t="shared" ref="CE1148:CL1148" si="1369">CE$20</f>
        <v>CE$16</v>
      </c>
      <c r="CF1148" s="199" t="str">
        <f t="shared" si="1369"/>
        <v>CF$16</v>
      </c>
      <c r="CG1148" s="199" t="str">
        <f t="shared" si="1369"/>
        <v>CG$16</v>
      </c>
      <c r="CH1148" s="199" t="str">
        <f t="shared" si="1369"/>
        <v>CH$16</v>
      </c>
      <c r="CI1148" s="199" t="str">
        <f t="shared" si="1369"/>
        <v>CI$16</v>
      </c>
      <c r="CJ1148" s="199" t="str">
        <f t="shared" si="1369"/>
        <v>CJ$16</v>
      </c>
      <c r="CK1148" s="199" t="str">
        <f t="shared" si="1369"/>
        <v>CK$16</v>
      </c>
      <c r="CL1148" s="199" t="str">
        <f t="shared" si="1369"/>
        <v>CL$16</v>
      </c>
      <c r="CN1148" s="176"/>
      <c r="CO1148" s="199" t="str">
        <f t="shared" ref="CO1148:DL1148" si="1370">CO$20</f>
        <v>CO$16</v>
      </c>
      <c r="CP1148" s="199" t="str">
        <f t="shared" si="1370"/>
        <v>CP$16</v>
      </c>
      <c r="CQ1148" s="199" t="str">
        <f t="shared" si="1370"/>
        <v>CQ$16</v>
      </c>
      <c r="CR1148" s="199" t="str">
        <f t="shared" si="1370"/>
        <v>CR$16</v>
      </c>
      <c r="CS1148" s="199" t="str">
        <f t="shared" si="1370"/>
        <v>CS$16</v>
      </c>
      <c r="CT1148" s="199" t="str">
        <f t="shared" si="1370"/>
        <v>CT$16</v>
      </c>
      <c r="CU1148" s="199" t="str">
        <f t="shared" si="1370"/>
        <v>CU$16</v>
      </c>
      <c r="CV1148" s="199" t="str">
        <f t="shared" si="1370"/>
        <v>CV$16</v>
      </c>
      <c r="CW1148" s="199" t="str">
        <f t="shared" si="1370"/>
        <v>CW$16</v>
      </c>
      <c r="CX1148" s="199" t="str">
        <f t="shared" si="1370"/>
        <v>CX$16</v>
      </c>
      <c r="CY1148" s="199" t="str">
        <f t="shared" si="1370"/>
        <v>CY$16</v>
      </c>
      <c r="CZ1148" s="199" t="str">
        <f t="shared" si="1370"/>
        <v>CZ$16</v>
      </c>
      <c r="DA1148" s="199" t="str">
        <f t="shared" si="1370"/>
        <v>DA$16</v>
      </c>
      <c r="DB1148" s="199" t="str">
        <f t="shared" si="1370"/>
        <v>DB$16</v>
      </c>
      <c r="DC1148" s="199" t="str">
        <f t="shared" si="1370"/>
        <v>DC$16</v>
      </c>
      <c r="DD1148" s="199" t="str">
        <f t="shared" si="1370"/>
        <v>DD$16</v>
      </c>
      <c r="DE1148" s="199" t="str">
        <f t="shared" si="1370"/>
        <v>DE$16</v>
      </c>
      <c r="DF1148" s="199" t="str">
        <f t="shared" si="1370"/>
        <v>DF$16</v>
      </c>
      <c r="DG1148" s="199" t="str">
        <f t="shared" si="1370"/>
        <v>DG$16</v>
      </c>
      <c r="DH1148" s="199" t="str">
        <f t="shared" si="1370"/>
        <v>DH$16</v>
      </c>
      <c r="DI1148" s="199" t="str">
        <f t="shared" si="1370"/>
        <v>DI$16</v>
      </c>
      <c r="DJ1148" s="199" t="str">
        <f t="shared" si="1370"/>
        <v>DJ$16</v>
      </c>
      <c r="DK1148" s="199" t="str">
        <f t="shared" si="1370"/>
        <v>DK$16</v>
      </c>
      <c r="DL1148" s="199" t="str">
        <f t="shared" si="1370"/>
        <v>DL$16</v>
      </c>
    </row>
    <row r="1149" spans="1:116" x14ac:dyDescent="0.35">
      <c r="A1149" s="174"/>
      <c r="E1149" s="8"/>
      <c r="G1149" s="175" t="s">
        <v>462</v>
      </c>
      <c r="H1149" s="200"/>
      <c r="I1149" s="201"/>
      <c r="J1149" s="201"/>
      <c r="K1149" s="202"/>
      <c r="L1149" s="202"/>
      <c r="M1149" s="202"/>
      <c r="N1149" s="202"/>
      <c r="O1149" s="202"/>
      <c r="P1149" s="202"/>
      <c r="R1149" s="202"/>
      <c r="S1149" s="199" t="str">
        <f t="shared" ref="S1149:AX1149" si="1371">S$21</f>
        <v>S$17</v>
      </c>
      <c r="T1149" s="199" t="str">
        <f t="shared" si="1371"/>
        <v>T$17</v>
      </c>
      <c r="U1149" s="199" t="str">
        <f t="shared" si="1371"/>
        <v>U$17</v>
      </c>
      <c r="V1149" s="199" t="str">
        <f t="shared" si="1371"/>
        <v>V$17</v>
      </c>
      <c r="W1149" s="199" t="str">
        <f t="shared" si="1371"/>
        <v>W$17</v>
      </c>
      <c r="X1149" s="199" t="str">
        <f t="shared" si="1371"/>
        <v>X$17</v>
      </c>
      <c r="Y1149" s="199" t="str">
        <f t="shared" si="1371"/>
        <v>Y$17</v>
      </c>
      <c r="Z1149" s="199" t="str">
        <f t="shared" si="1371"/>
        <v>Z$17</v>
      </c>
      <c r="AA1149" s="199" t="str">
        <f t="shared" si="1371"/>
        <v>AA$17</v>
      </c>
      <c r="AB1149" s="199" t="str">
        <f t="shared" si="1371"/>
        <v>AB$17</v>
      </c>
      <c r="AC1149" s="199" t="str">
        <f t="shared" si="1371"/>
        <v>AC$17</v>
      </c>
      <c r="AD1149" s="199" t="str">
        <f t="shared" si="1371"/>
        <v>AD$17</v>
      </c>
      <c r="AE1149" s="199" t="str">
        <f t="shared" si="1371"/>
        <v>AE$17</v>
      </c>
      <c r="AF1149" s="199" t="str">
        <f t="shared" si="1371"/>
        <v>AF$17</v>
      </c>
      <c r="AG1149" s="199" t="str">
        <f t="shared" si="1371"/>
        <v>AG$17</v>
      </c>
      <c r="AH1149" s="199" t="str">
        <f t="shared" si="1371"/>
        <v>AH$17</v>
      </c>
      <c r="AI1149" s="199" t="str">
        <f t="shared" si="1371"/>
        <v>AI$17</v>
      </c>
      <c r="AJ1149" s="199" t="str">
        <f t="shared" si="1371"/>
        <v>AJ$17</v>
      </c>
      <c r="AK1149" s="199" t="str">
        <f t="shared" si="1371"/>
        <v>AK$17</v>
      </c>
      <c r="AL1149" s="199" t="str">
        <f t="shared" si="1371"/>
        <v>AL$17</v>
      </c>
      <c r="AM1149" s="199" t="str">
        <f t="shared" si="1371"/>
        <v>AM$17</v>
      </c>
      <c r="AN1149" s="199" t="str">
        <f t="shared" si="1371"/>
        <v>AN$17</v>
      </c>
      <c r="AO1149" s="199" t="str">
        <f t="shared" si="1371"/>
        <v>AO$17</v>
      </c>
      <c r="AP1149" s="199" t="str">
        <f t="shared" si="1371"/>
        <v>AP$17</v>
      </c>
      <c r="AQ1149" s="199" t="str">
        <f t="shared" si="1371"/>
        <v>AQ$17</v>
      </c>
      <c r="AR1149" s="199" t="str">
        <f t="shared" si="1371"/>
        <v>AR$17</v>
      </c>
      <c r="AS1149" s="199" t="str">
        <f t="shared" si="1371"/>
        <v>AS$17</v>
      </c>
      <c r="AT1149" s="199" t="str">
        <f t="shared" si="1371"/>
        <v>AT$17</v>
      </c>
      <c r="AU1149" s="199" t="str">
        <f t="shared" si="1371"/>
        <v>AU$17</v>
      </c>
      <c r="AV1149" s="199" t="str">
        <f t="shared" si="1371"/>
        <v>AV$17</v>
      </c>
      <c r="AW1149" s="199" t="str">
        <f t="shared" si="1371"/>
        <v>AW$17</v>
      </c>
      <c r="AX1149" s="199" t="str">
        <f t="shared" si="1371"/>
        <v>AX$17</v>
      </c>
      <c r="AY1149" s="199" t="str">
        <f t="shared" ref="AY1149:CD1149" si="1372">AY$21</f>
        <v>AY$17</v>
      </c>
      <c r="AZ1149" s="199" t="str">
        <f t="shared" si="1372"/>
        <v>AZ$17</v>
      </c>
      <c r="BA1149" s="199" t="str">
        <f t="shared" si="1372"/>
        <v>BA$17</v>
      </c>
      <c r="BB1149" s="199" t="str">
        <f t="shared" si="1372"/>
        <v>BB$17</v>
      </c>
      <c r="BC1149" s="199" t="str">
        <f t="shared" si="1372"/>
        <v>BC$17</v>
      </c>
      <c r="BD1149" s="199" t="str">
        <f t="shared" si="1372"/>
        <v>BD$17</v>
      </c>
      <c r="BE1149" s="199" t="str">
        <f t="shared" si="1372"/>
        <v>BE$17</v>
      </c>
      <c r="BF1149" s="199" t="str">
        <f t="shared" si="1372"/>
        <v>BF$17</v>
      </c>
      <c r="BG1149" s="199" t="str">
        <f t="shared" si="1372"/>
        <v>BG$17</v>
      </c>
      <c r="BH1149" s="199" t="str">
        <f t="shared" si="1372"/>
        <v>BH$17</v>
      </c>
      <c r="BI1149" s="199" t="str">
        <f t="shared" si="1372"/>
        <v>BI$17</v>
      </c>
      <c r="BJ1149" s="199" t="str">
        <f t="shared" si="1372"/>
        <v>BJ$17</v>
      </c>
      <c r="BK1149" s="199" t="str">
        <f t="shared" si="1372"/>
        <v>BK$17</v>
      </c>
      <c r="BL1149" s="199" t="str">
        <f t="shared" si="1372"/>
        <v>BL$17</v>
      </c>
      <c r="BM1149" s="199" t="str">
        <f t="shared" si="1372"/>
        <v>BM$17</v>
      </c>
      <c r="BN1149" s="199" t="str">
        <f t="shared" si="1372"/>
        <v>BN$17</v>
      </c>
      <c r="BO1149" s="199" t="str">
        <f t="shared" si="1372"/>
        <v>BO$17</v>
      </c>
      <c r="BP1149" s="199" t="str">
        <f t="shared" si="1372"/>
        <v>BP$17</v>
      </c>
      <c r="BQ1149" s="199" t="str">
        <f t="shared" si="1372"/>
        <v>BQ$17</v>
      </c>
      <c r="BR1149" s="199" t="str">
        <f t="shared" si="1372"/>
        <v>BR$17</v>
      </c>
      <c r="BS1149" s="199" t="str">
        <f t="shared" si="1372"/>
        <v>BS$17</v>
      </c>
      <c r="BT1149" s="199" t="str">
        <f t="shared" si="1372"/>
        <v>BT$17</v>
      </c>
      <c r="BU1149" s="199" t="str">
        <f t="shared" si="1372"/>
        <v>BU$17</v>
      </c>
      <c r="BV1149" s="199" t="str">
        <f t="shared" si="1372"/>
        <v>BV$17</v>
      </c>
      <c r="BW1149" s="199" t="str">
        <f t="shared" si="1372"/>
        <v>BW$17</v>
      </c>
      <c r="BX1149" s="199" t="str">
        <f t="shared" si="1372"/>
        <v>BX$17</v>
      </c>
      <c r="BY1149" s="199" t="str">
        <f t="shared" si="1372"/>
        <v>BY$17</v>
      </c>
      <c r="BZ1149" s="199" t="str">
        <f t="shared" si="1372"/>
        <v>BZ$17</v>
      </c>
      <c r="CA1149" s="199" t="str">
        <f t="shared" si="1372"/>
        <v>CA$17</v>
      </c>
      <c r="CB1149" s="199" t="str">
        <f t="shared" si="1372"/>
        <v>CB$17</v>
      </c>
      <c r="CC1149" s="199" t="str">
        <f t="shared" si="1372"/>
        <v>CC$17</v>
      </c>
      <c r="CD1149" s="199" t="str">
        <f t="shared" si="1372"/>
        <v>CD$17</v>
      </c>
      <c r="CE1149" s="199" t="str">
        <f t="shared" ref="CE1149:CL1149" si="1373">CE$21</f>
        <v>CE$17</v>
      </c>
      <c r="CF1149" s="199" t="str">
        <f t="shared" si="1373"/>
        <v>CF$17</v>
      </c>
      <c r="CG1149" s="199" t="str">
        <f t="shared" si="1373"/>
        <v>CG$17</v>
      </c>
      <c r="CH1149" s="199" t="str">
        <f t="shared" si="1373"/>
        <v>CH$17</v>
      </c>
      <c r="CI1149" s="199" t="str">
        <f t="shared" si="1373"/>
        <v>CI$17</v>
      </c>
      <c r="CJ1149" s="199" t="str">
        <f t="shared" si="1373"/>
        <v>CJ$17</v>
      </c>
      <c r="CK1149" s="199" t="str">
        <f t="shared" si="1373"/>
        <v>CK$17</v>
      </c>
      <c r="CL1149" s="199" t="str">
        <f t="shared" si="1373"/>
        <v>CL$17</v>
      </c>
      <c r="CN1149" s="201"/>
      <c r="CO1149" s="199" t="str">
        <f t="shared" ref="CO1149:DL1149" si="1374">CO$21</f>
        <v>CO$17</v>
      </c>
      <c r="CP1149" s="199" t="str">
        <f t="shared" si="1374"/>
        <v>CP$17</v>
      </c>
      <c r="CQ1149" s="199" t="str">
        <f t="shared" si="1374"/>
        <v>CQ$17</v>
      </c>
      <c r="CR1149" s="199" t="str">
        <f t="shared" si="1374"/>
        <v>CR$17</v>
      </c>
      <c r="CS1149" s="199" t="str">
        <f t="shared" si="1374"/>
        <v>CS$17</v>
      </c>
      <c r="CT1149" s="199" t="str">
        <f t="shared" si="1374"/>
        <v>CT$17</v>
      </c>
      <c r="CU1149" s="199" t="str">
        <f t="shared" si="1374"/>
        <v>CU$17</v>
      </c>
      <c r="CV1149" s="199" t="str">
        <f t="shared" si="1374"/>
        <v>CV$17</v>
      </c>
      <c r="CW1149" s="199" t="str">
        <f t="shared" si="1374"/>
        <v>CW$17</v>
      </c>
      <c r="CX1149" s="199" t="str">
        <f t="shared" si="1374"/>
        <v>CX$17</v>
      </c>
      <c r="CY1149" s="199" t="str">
        <f t="shared" si="1374"/>
        <v>CY$17</v>
      </c>
      <c r="CZ1149" s="199" t="str">
        <f t="shared" si="1374"/>
        <v>CZ$17</v>
      </c>
      <c r="DA1149" s="199" t="str">
        <f t="shared" si="1374"/>
        <v>DA$17</v>
      </c>
      <c r="DB1149" s="199" t="str">
        <f t="shared" si="1374"/>
        <v>DB$17</v>
      </c>
      <c r="DC1149" s="199" t="str">
        <f t="shared" si="1374"/>
        <v>DC$17</v>
      </c>
      <c r="DD1149" s="199" t="str">
        <f t="shared" si="1374"/>
        <v>DD$17</v>
      </c>
      <c r="DE1149" s="199" t="str">
        <f t="shared" si="1374"/>
        <v>DE$17</v>
      </c>
      <c r="DF1149" s="199" t="str">
        <f t="shared" si="1374"/>
        <v>DF$17</v>
      </c>
      <c r="DG1149" s="199" t="str">
        <f t="shared" si="1374"/>
        <v>DG$17</v>
      </c>
      <c r="DH1149" s="199" t="str">
        <f t="shared" si="1374"/>
        <v>DH$17</v>
      </c>
      <c r="DI1149" s="199" t="str">
        <f t="shared" si="1374"/>
        <v>DI$17</v>
      </c>
      <c r="DJ1149" s="199" t="str">
        <f t="shared" si="1374"/>
        <v>DJ$17</v>
      </c>
      <c r="DK1149" s="199" t="str">
        <f t="shared" si="1374"/>
        <v>DK$17</v>
      </c>
      <c r="DL1149" s="199" t="str">
        <f t="shared" si="1374"/>
        <v>DL$17</v>
      </c>
    </row>
    <row r="1150" spans="1:116" x14ac:dyDescent="0.35">
      <c r="A1150" s="174"/>
      <c r="E1150" s="8"/>
      <c r="G1150" s="175" t="s">
        <v>491</v>
      </c>
      <c r="H1150" s="200"/>
      <c r="I1150" s="201"/>
      <c r="J1150" s="201"/>
      <c r="K1150" s="202"/>
      <c r="L1150" s="202"/>
      <c r="M1150" s="202"/>
      <c r="N1150" s="202"/>
      <c r="O1150" s="202"/>
      <c r="P1150" s="202"/>
      <c r="R1150" s="202"/>
      <c r="S1150" s="190"/>
      <c r="T1150" s="190"/>
      <c r="U1150" s="190"/>
      <c r="V1150" s="190"/>
      <c r="W1150" s="190"/>
      <c r="X1150" s="190"/>
      <c r="Y1150" s="190"/>
      <c r="Z1150" s="190"/>
      <c r="AA1150" s="190"/>
      <c r="AB1150" s="190"/>
      <c r="AC1150" s="190"/>
      <c r="AD1150" s="190"/>
      <c r="AE1150" s="190"/>
      <c r="AF1150" s="190"/>
      <c r="AG1150" s="190"/>
      <c r="AH1150" s="190"/>
      <c r="AI1150" s="190"/>
      <c r="AJ1150" s="190"/>
      <c r="AK1150" s="190"/>
      <c r="AL1150" s="190"/>
      <c r="AM1150" s="190"/>
      <c r="AN1150" s="190"/>
      <c r="AO1150" s="190"/>
      <c r="AP1150" s="190"/>
      <c r="AQ1150" s="190"/>
      <c r="AR1150" s="190"/>
      <c r="AS1150" s="190"/>
      <c r="AT1150" s="190"/>
      <c r="AU1150" s="190"/>
      <c r="AV1150" s="190"/>
      <c r="AW1150" s="190"/>
      <c r="AX1150" s="190"/>
      <c r="AY1150" s="190"/>
      <c r="AZ1150" s="190"/>
      <c r="BA1150" s="190"/>
      <c r="BB1150" s="190"/>
      <c r="BC1150" s="190"/>
      <c r="BD1150" s="190"/>
      <c r="BE1150" s="190"/>
      <c r="BF1150" s="190"/>
      <c r="BG1150" s="190"/>
      <c r="BH1150" s="190"/>
      <c r="BI1150" s="190"/>
      <c r="BJ1150" s="190"/>
      <c r="BK1150" s="190"/>
      <c r="BL1150" s="190"/>
      <c r="BM1150" s="190"/>
      <c r="BN1150" s="190"/>
      <c r="BO1150" s="190"/>
      <c r="BP1150" s="190"/>
      <c r="BQ1150" s="190"/>
      <c r="BR1150" s="190"/>
      <c r="BS1150" s="190"/>
      <c r="BT1150" s="190"/>
      <c r="BU1150" s="190"/>
      <c r="BV1150" s="190"/>
      <c r="BW1150" s="190"/>
      <c r="BX1150" s="190"/>
      <c r="BY1150" s="190"/>
      <c r="BZ1150" s="190"/>
      <c r="CA1150" s="190"/>
      <c r="CB1150" s="190"/>
      <c r="CC1150" s="190"/>
      <c r="CD1150" s="190"/>
      <c r="CE1150" s="190"/>
      <c r="CF1150" s="190"/>
      <c r="CG1150" s="190"/>
      <c r="CH1150" s="190"/>
      <c r="CI1150" s="190"/>
      <c r="CJ1150" s="190"/>
      <c r="CK1150" s="190"/>
      <c r="CL1150" s="190"/>
      <c r="CN1150" s="201"/>
      <c r="CO1150" s="190"/>
      <c r="CP1150" s="190"/>
      <c r="CQ1150" s="190"/>
      <c r="CR1150" s="190"/>
      <c r="CS1150" s="190"/>
      <c r="CT1150" s="190"/>
      <c r="CU1150" s="190"/>
      <c r="CV1150" s="190"/>
      <c r="CW1150" s="190"/>
      <c r="CX1150" s="190"/>
      <c r="CY1150" s="190"/>
      <c r="CZ1150" s="190"/>
      <c r="DA1150" s="190"/>
      <c r="DB1150" s="190"/>
      <c r="DC1150" s="190"/>
      <c r="DD1150" s="190"/>
      <c r="DE1150" s="190"/>
      <c r="DF1150" s="190"/>
      <c r="DG1150" s="190"/>
      <c r="DH1150" s="190"/>
      <c r="DI1150" s="190"/>
      <c r="DJ1150" s="190"/>
      <c r="DK1150" s="190"/>
      <c r="DL1150" s="190"/>
    </row>
    <row r="1151" spans="1:116" x14ac:dyDescent="0.35">
      <c r="A1151" s="174"/>
      <c r="E1151" s="8"/>
      <c r="G1151" s="175" t="s">
        <v>505</v>
      </c>
      <c r="H1151" s="200"/>
      <c r="I1151" s="201"/>
      <c r="J1151" s="201"/>
      <c r="K1151" s="202"/>
      <c r="L1151" s="202"/>
      <c r="M1151" s="202"/>
      <c r="N1151" s="202"/>
      <c r="O1151" s="202"/>
      <c r="P1151" s="202"/>
      <c r="R1151" s="202"/>
      <c r="S1151" s="190"/>
      <c r="T1151" s="190"/>
      <c r="U1151" s="190"/>
      <c r="V1151" s="190"/>
      <c r="W1151" s="190"/>
      <c r="X1151" s="190"/>
      <c r="Y1151" s="190"/>
      <c r="Z1151" s="190"/>
      <c r="AA1151" s="190"/>
      <c r="AB1151" s="190"/>
      <c r="AC1151" s="190"/>
      <c r="AD1151" s="190"/>
      <c r="AE1151" s="190"/>
      <c r="AF1151" s="190"/>
      <c r="AG1151" s="190"/>
      <c r="AH1151" s="190"/>
      <c r="AI1151" s="190"/>
      <c r="AJ1151" s="190"/>
      <c r="AK1151" s="190"/>
      <c r="AL1151" s="190"/>
      <c r="AM1151" s="190"/>
      <c r="AN1151" s="190"/>
      <c r="AO1151" s="190"/>
      <c r="AP1151" s="190"/>
      <c r="AQ1151" s="190"/>
      <c r="AR1151" s="190"/>
      <c r="AS1151" s="190"/>
      <c r="AT1151" s="190"/>
      <c r="AU1151" s="190"/>
      <c r="AV1151" s="190"/>
      <c r="AW1151" s="190"/>
      <c r="AX1151" s="190"/>
      <c r="AY1151" s="190"/>
      <c r="AZ1151" s="190"/>
      <c r="BA1151" s="190"/>
      <c r="BB1151" s="190"/>
      <c r="BC1151" s="190"/>
      <c r="BD1151" s="190"/>
      <c r="BE1151" s="190"/>
      <c r="BF1151" s="190"/>
      <c r="BG1151" s="190"/>
      <c r="BH1151" s="190"/>
      <c r="BI1151" s="190"/>
      <c r="BJ1151" s="190"/>
      <c r="BK1151" s="190"/>
      <c r="BL1151" s="190"/>
      <c r="BM1151" s="190"/>
      <c r="BN1151" s="190"/>
      <c r="BO1151" s="190"/>
      <c r="BP1151" s="190"/>
      <c r="BQ1151" s="190"/>
      <c r="BR1151" s="190"/>
      <c r="BS1151" s="190"/>
      <c r="BT1151" s="190"/>
      <c r="BU1151" s="190"/>
      <c r="BV1151" s="190"/>
      <c r="BW1151" s="190"/>
      <c r="BX1151" s="190"/>
      <c r="BY1151" s="190"/>
      <c r="BZ1151" s="190"/>
      <c r="CA1151" s="190"/>
      <c r="CB1151" s="190"/>
      <c r="CC1151" s="190"/>
      <c r="CD1151" s="190"/>
      <c r="CE1151" s="190"/>
      <c r="CF1151" s="190"/>
      <c r="CG1151" s="190"/>
      <c r="CH1151" s="190"/>
      <c r="CI1151" s="190"/>
      <c r="CJ1151" s="190"/>
      <c r="CK1151" s="190"/>
      <c r="CL1151" s="190"/>
      <c r="CN1151" s="201"/>
      <c r="CO1151" s="190"/>
      <c r="CP1151" s="190"/>
      <c r="CQ1151" s="190"/>
      <c r="CR1151" s="190"/>
      <c r="CS1151" s="190"/>
      <c r="CT1151" s="190"/>
      <c r="CU1151" s="190"/>
      <c r="CV1151" s="190"/>
      <c r="CW1151" s="190"/>
      <c r="CX1151" s="190"/>
      <c r="CY1151" s="190"/>
      <c r="CZ1151" s="190"/>
      <c r="DA1151" s="190"/>
      <c r="DB1151" s="190"/>
      <c r="DC1151" s="190"/>
      <c r="DD1151" s="190"/>
      <c r="DE1151" s="190"/>
      <c r="DF1151" s="190"/>
      <c r="DG1151" s="190"/>
      <c r="DH1151" s="190"/>
      <c r="DI1151" s="190"/>
      <c r="DJ1151" s="190"/>
      <c r="DK1151" s="190"/>
      <c r="DL1151" s="190"/>
    </row>
    <row r="1152" spans="1:116" x14ac:dyDescent="0.35">
      <c r="A1152" s="31" t="s">
        <v>218</v>
      </c>
      <c r="B1152" s="31" t="s">
        <v>81</v>
      </c>
      <c r="C1152" s="31"/>
      <c r="D1152" t="s">
        <v>768</v>
      </c>
      <c r="E1152" s="8" t="str">
        <f t="shared" ref="E1152:E1205" si="1375">ROW()&amp;" "&amp;D1152</f>
        <v>1152 FAINTR-S</v>
      </c>
      <c r="F1152" t="s">
        <v>446</v>
      </c>
      <c r="G1152" s="175" t="s">
        <v>463</v>
      </c>
      <c r="H1152" s="200"/>
      <c r="I1152" s="201"/>
      <c r="J1152" s="201"/>
      <c r="K1152" s="202"/>
      <c r="L1152" s="202"/>
      <c r="M1152" s="202"/>
      <c r="N1152" s="202"/>
      <c r="O1152" s="202"/>
      <c r="P1152" s="202"/>
      <c r="R1152" s="202"/>
      <c r="S1152" s="190" t="str">
        <f t="shared" ref="S1152:AX1152" si="1376">S$22</f>
        <v>S$18</v>
      </c>
      <c r="T1152" s="190" t="str">
        <f t="shared" si="1376"/>
        <v>T$18</v>
      </c>
      <c r="U1152" s="190" t="str">
        <f t="shared" si="1376"/>
        <v>U$18</v>
      </c>
      <c r="V1152" s="190" t="str">
        <f t="shared" si="1376"/>
        <v>V$18</v>
      </c>
      <c r="W1152" s="190" t="str">
        <f t="shared" si="1376"/>
        <v>W$18</v>
      </c>
      <c r="X1152" s="190" t="str">
        <f t="shared" si="1376"/>
        <v>X$18</v>
      </c>
      <c r="Y1152" s="190" t="str">
        <f t="shared" si="1376"/>
        <v>Y$18</v>
      </c>
      <c r="Z1152" s="190" t="str">
        <f t="shared" si="1376"/>
        <v>Z$18</v>
      </c>
      <c r="AA1152" s="190" t="str">
        <f t="shared" si="1376"/>
        <v>AA$18</v>
      </c>
      <c r="AB1152" s="190" t="str">
        <f t="shared" si="1376"/>
        <v>AB$18</v>
      </c>
      <c r="AC1152" s="190" t="str">
        <f t="shared" si="1376"/>
        <v>AC$18</v>
      </c>
      <c r="AD1152" s="190" t="str">
        <f t="shared" si="1376"/>
        <v>AD$18</v>
      </c>
      <c r="AE1152" s="190" t="str">
        <f t="shared" si="1376"/>
        <v>AE$18</v>
      </c>
      <c r="AF1152" s="190" t="str">
        <f t="shared" si="1376"/>
        <v>AF$18</v>
      </c>
      <c r="AG1152" s="190" t="str">
        <f t="shared" si="1376"/>
        <v>AG$18</v>
      </c>
      <c r="AH1152" s="190" t="str">
        <f t="shared" si="1376"/>
        <v>AH$18</v>
      </c>
      <c r="AI1152" s="190" t="str">
        <f t="shared" si="1376"/>
        <v>AI$18</v>
      </c>
      <c r="AJ1152" s="190" t="str">
        <f t="shared" si="1376"/>
        <v>AJ$18</v>
      </c>
      <c r="AK1152" s="190" t="str">
        <f t="shared" si="1376"/>
        <v>AK$18</v>
      </c>
      <c r="AL1152" s="190" t="str">
        <f t="shared" si="1376"/>
        <v>AL$18</v>
      </c>
      <c r="AM1152" s="190" t="str">
        <f t="shared" si="1376"/>
        <v>AM$18</v>
      </c>
      <c r="AN1152" s="190" t="str">
        <f t="shared" si="1376"/>
        <v>AN$18</v>
      </c>
      <c r="AO1152" s="190" t="str">
        <f t="shared" si="1376"/>
        <v>AO$18</v>
      </c>
      <c r="AP1152" s="190" t="str">
        <f t="shared" si="1376"/>
        <v>AP$18</v>
      </c>
      <c r="AQ1152" s="190" t="str">
        <f t="shared" si="1376"/>
        <v>AQ$18</v>
      </c>
      <c r="AR1152" s="190" t="str">
        <f t="shared" si="1376"/>
        <v>AR$18</v>
      </c>
      <c r="AS1152" s="190" t="str">
        <f t="shared" si="1376"/>
        <v>AS$18</v>
      </c>
      <c r="AT1152" s="190" t="str">
        <f t="shared" si="1376"/>
        <v>AT$18</v>
      </c>
      <c r="AU1152" s="190" t="str">
        <f t="shared" si="1376"/>
        <v>AU$18</v>
      </c>
      <c r="AV1152" s="190" t="str">
        <f t="shared" si="1376"/>
        <v>AV$18</v>
      </c>
      <c r="AW1152" s="190" t="str">
        <f t="shared" si="1376"/>
        <v>AW$18</v>
      </c>
      <c r="AX1152" s="190" t="str">
        <f t="shared" si="1376"/>
        <v>AX$18</v>
      </c>
      <c r="AY1152" s="190" t="str">
        <f t="shared" ref="AY1152:CD1152" si="1377">AY$22</f>
        <v>AY$18</v>
      </c>
      <c r="AZ1152" s="190" t="str">
        <f t="shared" si="1377"/>
        <v>AZ$18</v>
      </c>
      <c r="BA1152" s="190" t="str">
        <f t="shared" si="1377"/>
        <v>BA$18</v>
      </c>
      <c r="BB1152" s="190" t="str">
        <f t="shared" si="1377"/>
        <v>BB$18</v>
      </c>
      <c r="BC1152" s="190" t="str">
        <f t="shared" si="1377"/>
        <v>BC$18</v>
      </c>
      <c r="BD1152" s="190" t="str">
        <f t="shared" si="1377"/>
        <v>BD$18</v>
      </c>
      <c r="BE1152" s="190" t="str">
        <f t="shared" si="1377"/>
        <v>BE$18</v>
      </c>
      <c r="BF1152" s="190" t="str">
        <f t="shared" si="1377"/>
        <v>BF$18</v>
      </c>
      <c r="BG1152" s="190" t="str">
        <f t="shared" si="1377"/>
        <v>BG$18</v>
      </c>
      <c r="BH1152" s="190" t="str">
        <f t="shared" si="1377"/>
        <v>BH$18</v>
      </c>
      <c r="BI1152" s="190" t="str">
        <f t="shared" si="1377"/>
        <v>BI$18</v>
      </c>
      <c r="BJ1152" s="190" t="str">
        <f t="shared" si="1377"/>
        <v>BJ$18</v>
      </c>
      <c r="BK1152" s="190" t="str">
        <f t="shared" si="1377"/>
        <v>BK$18</v>
      </c>
      <c r="BL1152" s="190" t="str">
        <f t="shared" si="1377"/>
        <v>BL$18</v>
      </c>
      <c r="BM1152" s="190" t="str">
        <f t="shared" si="1377"/>
        <v>BM$18</v>
      </c>
      <c r="BN1152" s="190" t="str">
        <f t="shared" si="1377"/>
        <v>BN$18</v>
      </c>
      <c r="BO1152" s="190" t="str">
        <f t="shared" si="1377"/>
        <v>BO$18</v>
      </c>
      <c r="BP1152" s="190" t="str">
        <f t="shared" si="1377"/>
        <v>BP$18</v>
      </c>
      <c r="BQ1152" s="190" t="str">
        <f t="shared" si="1377"/>
        <v>BQ$18</v>
      </c>
      <c r="BR1152" s="190" t="str">
        <f t="shared" si="1377"/>
        <v>BR$18</v>
      </c>
      <c r="BS1152" s="190" t="str">
        <f t="shared" si="1377"/>
        <v>BS$18</v>
      </c>
      <c r="BT1152" s="190" t="str">
        <f t="shared" si="1377"/>
        <v>BT$18</v>
      </c>
      <c r="BU1152" s="190" t="str">
        <f t="shared" si="1377"/>
        <v>BU$18</v>
      </c>
      <c r="BV1152" s="190" t="str">
        <f t="shared" si="1377"/>
        <v>BV$18</v>
      </c>
      <c r="BW1152" s="190" t="str">
        <f t="shared" si="1377"/>
        <v>BW$18</v>
      </c>
      <c r="BX1152" s="190" t="str">
        <f t="shared" si="1377"/>
        <v>BX$18</v>
      </c>
      <c r="BY1152" s="190" t="str">
        <f t="shared" si="1377"/>
        <v>BY$18</v>
      </c>
      <c r="BZ1152" s="190" t="str">
        <f t="shared" si="1377"/>
        <v>BZ$18</v>
      </c>
      <c r="CA1152" s="190" t="str">
        <f t="shared" si="1377"/>
        <v>CA$18</v>
      </c>
      <c r="CB1152" s="190" t="str">
        <f t="shared" si="1377"/>
        <v>CB$18</v>
      </c>
      <c r="CC1152" s="190" t="str">
        <f t="shared" si="1377"/>
        <v>CC$18</v>
      </c>
      <c r="CD1152" s="190" t="str">
        <f t="shared" si="1377"/>
        <v>CD$18</v>
      </c>
      <c r="CE1152" s="190" t="str">
        <f t="shared" ref="CE1152:CL1152" si="1378">CE$22</f>
        <v>CE$18</v>
      </c>
      <c r="CF1152" s="190" t="str">
        <f t="shared" si="1378"/>
        <v>CF$18</v>
      </c>
      <c r="CG1152" s="190" t="str">
        <f t="shared" si="1378"/>
        <v>CG$18</v>
      </c>
      <c r="CH1152" s="190" t="str">
        <f t="shared" si="1378"/>
        <v>CH$18</v>
      </c>
      <c r="CI1152" s="190" t="str">
        <f t="shared" si="1378"/>
        <v>CI$18</v>
      </c>
      <c r="CJ1152" s="190" t="str">
        <f t="shared" si="1378"/>
        <v>CJ$18</v>
      </c>
      <c r="CK1152" s="190" t="str">
        <f t="shared" si="1378"/>
        <v>CK$18</v>
      </c>
      <c r="CL1152" s="190" t="str">
        <f t="shared" si="1378"/>
        <v>CL$18</v>
      </c>
      <c r="CN1152" s="201"/>
      <c r="CO1152" s="190" t="str">
        <f t="shared" ref="CO1152:DL1152" si="1379">CO$22</f>
        <v>CO$18</v>
      </c>
      <c r="CP1152" s="190" t="str">
        <f t="shared" si="1379"/>
        <v>CP$18</v>
      </c>
      <c r="CQ1152" s="190" t="str">
        <f t="shared" si="1379"/>
        <v>CQ$18</v>
      </c>
      <c r="CR1152" s="190" t="str">
        <f t="shared" si="1379"/>
        <v>CR$18</v>
      </c>
      <c r="CS1152" s="190" t="str">
        <f t="shared" si="1379"/>
        <v>CS$18</v>
      </c>
      <c r="CT1152" s="190" t="str">
        <f t="shared" si="1379"/>
        <v>CT$18</v>
      </c>
      <c r="CU1152" s="190" t="str">
        <f t="shared" si="1379"/>
        <v>CU$18</v>
      </c>
      <c r="CV1152" s="190" t="str">
        <f t="shared" si="1379"/>
        <v>CV$18</v>
      </c>
      <c r="CW1152" s="190" t="str">
        <f t="shared" si="1379"/>
        <v>CW$18</v>
      </c>
      <c r="CX1152" s="190" t="str">
        <f t="shared" si="1379"/>
        <v>CX$18</v>
      </c>
      <c r="CY1152" s="190" t="str">
        <f t="shared" si="1379"/>
        <v>CY$18</v>
      </c>
      <c r="CZ1152" s="190" t="str">
        <f t="shared" si="1379"/>
        <v>CZ$18</v>
      </c>
      <c r="DA1152" s="190" t="str">
        <f t="shared" si="1379"/>
        <v>DA$18</v>
      </c>
      <c r="DB1152" s="190" t="str">
        <f t="shared" si="1379"/>
        <v>DB$18</v>
      </c>
      <c r="DC1152" s="190" t="str">
        <f t="shared" si="1379"/>
        <v>DC$18</v>
      </c>
      <c r="DD1152" s="190" t="str">
        <f t="shared" si="1379"/>
        <v>DD$18</v>
      </c>
      <c r="DE1152" s="190" t="str">
        <f t="shared" si="1379"/>
        <v>DE$18</v>
      </c>
      <c r="DF1152" s="190" t="str">
        <f t="shared" si="1379"/>
        <v>DF$18</v>
      </c>
      <c r="DG1152" s="190" t="str">
        <f t="shared" si="1379"/>
        <v>DG$18</v>
      </c>
      <c r="DH1152" s="190" t="str">
        <f t="shared" si="1379"/>
        <v>DH$18</v>
      </c>
      <c r="DI1152" s="190" t="str">
        <f t="shared" si="1379"/>
        <v>DI$18</v>
      </c>
      <c r="DJ1152" s="190" t="str">
        <f t="shared" si="1379"/>
        <v>DJ$18</v>
      </c>
      <c r="DK1152" s="190" t="str">
        <f t="shared" si="1379"/>
        <v>DK$18</v>
      </c>
      <c r="DL1152" s="190" t="str">
        <f t="shared" si="1379"/>
        <v>DL$18</v>
      </c>
    </row>
    <row r="1153" spans="2:116" x14ac:dyDescent="0.35">
      <c r="B1153" s="8" t="str">
        <f>E1153</f>
        <v>1153 FAINTR-S</v>
      </c>
      <c r="D1153" t="s">
        <v>768</v>
      </c>
      <c r="E1153" s="8" t="str">
        <f t="shared" ref="E1153" si="1380">ROW()&amp;" "&amp;D1153</f>
        <v>1153 FAINTR-S</v>
      </c>
      <c r="G1153" s="175" t="s">
        <v>464</v>
      </c>
      <c r="H1153" s="200"/>
      <c r="I1153" s="201"/>
      <c r="J1153" s="201"/>
      <c r="K1153" s="202"/>
      <c r="L1153" s="202"/>
      <c r="M1153" s="202"/>
      <c r="N1153" s="202"/>
      <c r="O1153" s="202"/>
      <c r="P1153" s="202"/>
      <c r="R1153" s="202"/>
      <c r="S1153" s="190" t="str">
        <f t="shared" ref="S1153:AX1153" si="1381">S$23</f>
        <v>S$19</v>
      </c>
      <c r="T1153" s="190" t="str">
        <f t="shared" si="1381"/>
        <v>T$19</v>
      </c>
      <c r="U1153" s="190" t="str">
        <f t="shared" si="1381"/>
        <v>U$19</v>
      </c>
      <c r="V1153" s="190" t="str">
        <f t="shared" si="1381"/>
        <v>V$19</v>
      </c>
      <c r="W1153" s="190" t="str">
        <f t="shared" si="1381"/>
        <v>W$19</v>
      </c>
      <c r="X1153" s="190" t="str">
        <f t="shared" si="1381"/>
        <v>X$19</v>
      </c>
      <c r="Y1153" s="190" t="str">
        <f t="shared" si="1381"/>
        <v>Y$19</v>
      </c>
      <c r="Z1153" s="190" t="str">
        <f t="shared" si="1381"/>
        <v>Z$19</v>
      </c>
      <c r="AA1153" s="190" t="str">
        <f t="shared" si="1381"/>
        <v>AA$19</v>
      </c>
      <c r="AB1153" s="190" t="str">
        <f t="shared" si="1381"/>
        <v>AB$19</v>
      </c>
      <c r="AC1153" s="190" t="str">
        <f t="shared" si="1381"/>
        <v>AC$19</v>
      </c>
      <c r="AD1153" s="190" t="str">
        <f t="shared" si="1381"/>
        <v>AD$19</v>
      </c>
      <c r="AE1153" s="190" t="str">
        <f t="shared" si="1381"/>
        <v>AE$19</v>
      </c>
      <c r="AF1153" s="190" t="str">
        <f t="shared" si="1381"/>
        <v>AF$19</v>
      </c>
      <c r="AG1153" s="190" t="str">
        <f t="shared" si="1381"/>
        <v>AG$19</v>
      </c>
      <c r="AH1153" s="190" t="str">
        <f t="shared" si="1381"/>
        <v>AH$19</v>
      </c>
      <c r="AI1153" s="190" t="str">
        <f t="shared" si="1381"/>
        <v>AI$19</v>
      </c>
      <c r="AJ1153" s="190" t="str">
        <f t="shared" si="1381"/>
        <v>AJ$19</v>
      </c>
      <c r="AK1153" s="190" t="str">
        <f t="shared" si="1381"/>
        <v>AK$19</v>
      </c>
      <c r="AL1153" s="190" t="str">
        <f t="shared" si="1381"/>
        <v>AL$19</v>
      </c>
      <c r="AM1153" s="190" t="str">
        <f t="shared" si="1381"/>
        <v>AM$19</v>
      </c>
      <c r="AN1153" s="190" t="str">
        <f t="shared" si="1381"/>
        <v>AN$19</v>
      </c>
      <c r="AO1153" s="190" t="str">
        <f t="shared" si="1381"/>
        <v>AO$19</v>
      </c>
      <c r="AP1153" s="190" t="str">
        <f t="shared" si="1381"/>
        <v>AP$19</v>
      </c>
      <c r="AQ1153" s="190" t="str">
        <f t="shared" si="1381"/>
        <v>AQ$19</v>
      </c>
      <c r="AR1153" s="190" t="str">
        <f t="shared" si="1381"/>
        <v>AR$19</v>
      </c>
      <c r="AS1153" s="190" t="str">
        <f t="shared" si="1381"/>
        <v>AS$19</v>
      </c>
      <c r="AT1153" s="190" t="str">
        <f t="shared" si="1381"/>
        <v>AT$19</v>
      </c>
      <c r="AU1153" s="190" t="str">
        <f t="shared" si="1381"/>
        <v>AU$19</v>
      </c>
      <c r="AV1153" s="190" t="str">
        <f t="shared" si="1381"/>
        <v>AV$19</v>
      </c>
      <c r="AW1153" s="190" t="str">
        <f t="shared" si="1381"/>
        <v>AW$19</v>
      </c>
      <c r="AX1153" s="190" t="str">
        <f t="shared" si="1381"/>
        <v>AX$19</v>
      </c>
      <c r="AY1153" s="190" t="str">
        <f t="shared" ref="AY1153:CD1153" si="1382">AY$23</f>
        <v>AY$19</v>
      </c>
      <c r="AZ1153" s="190" t="str">
        <f t="shared" si="1382"/>
        <v>AZ$19</v>
      </c>
      <c r="BA1153" s="190" t="str">
        <f t="shared" si="1382"/>
        <v>BA$19</v>
      </c>
      <c r="BB1153" s="190" t="str">
        <f t="shared" si="1382"/>
        <v>BB$19</v>
      </c>
      <c r="BC1153" s="190" t="str">
        <f t="shared" si="1382"/>
        <v>BC$19</v>
      </c>
      <c r="BD1153" s="190" t="str">
        <f t="shared" si="1382"/>
        <v>BD$19</v>
      </c>
      <c r="BE1153" s="190" t="str">
        <f t="shared" si="1382"/>
        <v>BE$19</v>
      </c>
      <c r="BF1153" s="190" t="str">
        <f t="shared" si="1382"/>
        <v>BF$19</v>
      </c>
      <c r="BG1153" s="190" t="str">
        <f t="shared" si="1382"/>
        <v>BG$19</v>
      </c>
      <c r="BH1153" s="190" t="str">
        <f t="shared" si="1382"/>
        <v>BH$19</v>
      </c>
      <c r="BI1153" s="190" t="str">
        <f t="shared" si="1382"/>
        <v>BI$19</v>
      </c>
      <c r="BJ1153" s="190" t="str">
        <f t="shared" si="1382"/>
        <v>BJ$19</v>
      </c>
      <c r="BK1153" s="190" t="str">
        <f t="shared" si="1382"/>
        <v>BK$19</v>
      </c>
      <c r="BL1153" s="190" t="str">
        <f t="shared" si="1382"/>
        <v>BL$19</v>
      </c>
      <c r="BM1153" s="190" t="str">
        <f t="shared" si="1382"/>
        <v>BM$19</v>
      </c>
      <c r="BN1153" s="190" t="str">
        <f t="shared" si="1382"/>
        <v>BN$19</v>
      </c>
      <c r="BO1153" s="190" t="str">
        <f t="shared" si="1382"/>
        <v>BO$19</v>
      </c>
      <c r="BP1153" s="190" t="str">
        <f t="shared" si="1382"/>
        <v>BP$19</v>
      </c>
      <c r="BQ1153" s="190" t="str">
        <f t="shared" si="1382"/>
        <v>BQ$19</v>
      </c>
      <c r="BR1153" s="190" t="str">
        <f t="shared" si="1382"/>
        <v>BR$19</v>
      </c>
      <c r="BS1153" s="190" t="str">
        <f t="shared" si="1382"/>
        <v>BS$19</v>
      </c>
      <c r="BT1153" s="190" t="str">
        <f t="shared" si="1382"/>
        <v>BT$19</v>
      </c>
      <c r="BU1153" s="190" t="str">
        <f t="shared" si="1382"/>
        <v>BU$19</v>
      </c>
      <c r="BV1153" s="190" t="str">
        <f t="shared" si="1382"/>
        <v>BV$19</v>
      </c>
      <c r="BW1153" s="190" t="str">
        <f t="shared" si="1382"/>
        <v>BW$19</v>
      </c>
      <c r="BX1153" s="190" t="str">
        <f t="shared" si="1382"/>
        <v>BX$19</v>
      </c>
      <c r="BY1153" s="190" t="str">
        <f t="shared" si="1382"/>
        <v>BY$19</v>
      </c>
      <c r="BZ1153" s="190" t="str">
        <f t="shared" si="1382"/>
        <v>BZ$19</v>
      </c>
      <c r="CA1153" s="190" t="str">
        <f t="shared" si="1382"/>
        <v>CA$19</v>
      </c>
      <c r="CB1153" s="190" t="str">
        <f t="shared" si="1382"/>
        <v>CB$19</v>
      </c>
      <c r="CC1153" s="190" t="str">
        <f t="shared" si="1382"/>
        <v>CC$19</v>
      </c>
      <c r="CD1153" s="190" t="str">
        <f t="shared" si="1382"/>
        <v>CD$19</v>
      </c>
      <c r="CE1153" s="190" t="str">
        <f t="shared" ref="CE1153:CL1153" si="1383">CE$23</f>
        <v>CE$19</v>
      </c>
      <c r="CF1153" s="190" t="str">
        <f t="shared" si="1383"/>
        <v>CF$19</v>
      </c>
      <c r="CG1153" s="190" t="str">
        <f t="shared" si="1383"/>
        <v>CG$19</v>
      </c>
      <c r="CH1153" s="190" t="str">
        <f t="shared" si="1383"/>
        <v>CH$19</v>
      </c>
      <c r="CI1153" s="190" t="str">
        <f t="shared" si="1383"/>
        <v>CI$19</v>
      </c>
      <c r="CJ1153" s="190" t="str">
        <f t="shared" si="1383"/>
        <v>CJ$19</v>
      </c>
      <c r="CK1153" s="190" t="str">
        <f t="shared" si="1383"/>
        <v>CK$19</v>
      </c>
      <c r="CL1153" s="190" t="str">
        <f t="shared" si="1383"/>
        <v>CL$19</v>
      </c>
      <c r="CN1153" s="201"/>
      <c r="CO1153" s="190" t="str">
        <f t="shared" ref="CO1153:DL1153" si="1384">CO$23</f>
        <v>CO$19</v>
      </c>
      <c r="CP1153" s="190" t="str">
        <f t="shared" si="1384"/>
        <v>CP$19</v>
      </c>
      <c r="CQ1153" s="190" t="str">
        <f t="shared" si="1384"/>
        <v>CQ$19</v>
      </c>
      <c r="CR1153" s="190" t="str">
        <f t="shared" si="1384"/>
        <v>CR$19</v>
      </c>
      <c r="CS1153" s="190" t="str">
        <f t="shared" si="1384"/>
        <v>CS$19</v>
      </c>
      <c r="CT1153" s="190" t="str">
        <f t="shared" si="1384"/>
        <v>CT$19</v>
      </c>
      <c r="CU1153" s="190" t="str">
        <f t="shared" si="1384"/>
        <v>CU$19</v>
      </c>
      <c r="CV1153" s="190" t="str">
        <f t="shared" si="1384"/>
        <v>CV$19</v>
      </c>
      <c r="CW1153" s="190" t="str">
        <f t="shared" si="1384"/>
        <v>CW$19</v>
      </c>
      <c r="CX1153" s="190" t="str">
        <f t="shared" si="1384"/>
        <v>CX$19</v>
      </c>
      <c r="CY1153" s="190" t="str">
        <f t="shared" si="1384"/>
        <v>CY$19</v>
      </c>
      <c r="CZ1153" s="190" t="str">
        <f t="shared" si="1384"/>
        <v>CZ$19</v>
      </c>
      <c r="DA1153" s="190" t="str">
        <f t="shared" si="1384"/>
        <v>DA$19</v>
      </c>
      <c r="DB1153" s="190" t="str">
        <f t="shared" si="1384"/>
        <v>DB$19</v>
      </c>
      <c r="DC1153" s="190" t="str">
        <f t="shared" si="1384"/>
        <v>DC$19</v>
      </c>
      <c r="DD1153" s="190" t="str">
        <f t="shared" si="1384"/>
        <v>DD$19</v>
      </c>
      <c r="DE1153" s="190" t="str">
        <f t="shared" si="1384"/>
        <v>DE$19</v>
      </c>
      <c r="DF1153" s="190" t="str">
        <f t="shared" si="1384"/>
        <v>DF$19</v>
      </c>
      <c r="DG1153" s="190" t="str">
        <f t="shared" si="1384"/>
        <v>DG$19</v>
      </c>
      <c r="DH1153" s="190" t="str">
        <f t="shared" si="1384"/>
        <v>DH$19</v>
      </c>
      <c r="DI1153" s="190" t="str">
        <f t="shared" si="1384"/>
        <v>DI$19</v>
      </c>
      <c r="DJ1153" s="190" t="str">
        <f t="shared" si="1384"/>
        <v>DJ$19</v>
      </c>
      <c r="DK1153" s="190" t="str">
        <f t="shared" si="1384"/>
        <v>DK$19</v>
      </c>
      <c r="DL1153" s="190" t="str">
        <f t="shared" si="1384"/>
        <v>DL$19</v>
      </c>
    </row>
    <row r="1154" spans="2:116" x14ac:dyDescent="0.35">
      <c r="B1154" s="8" t="str">
        <f>E1154</f>
        <v>1154 FAINTR-S</v>
      </c>
      <c r="C1154" s="8"/>
      <c r="D1154" t="s">
        <v>768</v>
      </c>
      <c r="E1154" s="8" t="str">
        <f t="shared" si="1375"/>
        <v>1154 FAINTR-S</v>
      </c>
      <c r="G1154" s="66" t="s">
        <v>253</v>
      </c>
      <c r="H1154" s="22"/>
      <c r="I1154" s="306"/>
      <c r="J1154" s="306"/>
      <c r="K1154" s="22"/>
      <c r="L1154" s="22"/>
      <c r="M1154" s="22"/>
      <c r="N1154" s="22"/>
      <c r="O1154" s="22"/>
      <c r="P1154" s="22"/>
      <c r="R1154" s="66"/>
      <c r="S1154" s="307"/>
      <c r="T1154" s="307"/>
      <c r="U1154" s="307"/>
      <c r="V1154" s="307"/>
      <c r="W1154" s="307"/>
      <c r="X1154" s="307"/>
      <c r="Y1154" s="307"/>
      <c r="Z1154" s="307"/>
      <c r="AA1154" s="307"/>
      <c r="AB1154" s="307"/>
      <c r="AC1154" s="307"/>
      <c r="AD1154" s="307"/>
      <c r="AE1154" s="307"/>
      <c r="AF1154" s="307"/>
      <c r="AG1154" s="307"/>
      <c r="AH1154" s="307"/>
      <c r="AI1154" s="307"/>
      <c r="AJ1154" s="307"/>
      <c r="AK1154" s="307"/>
      <c r="AL1154" s="307"/>
      <c r="AM1154" s="307"/>
      <c r="AN1154" s="307"/>
      <c r="AO1154" s="307"/>
      <c r="AP1154" s="307"/>
      <c r="AQ1154" s="307"/>
      <c r="AR1154" s="307"/>
      <c r="AS1154" s="307"/>
      <c r="AT1154" s="307"/>
      <c r="AU1154" s="307"/>
      <c r="AV1154" s="307"/>
      <c r="AW1154" s="307"/>
      <c r="AX1154" s="307"/>
      <c r="AY1154" s="307"/>
      <c r="AZ1154" s="307"/>
      <c r="BA1154" s="307"/>
      <c r="BB1154" s="307"/>
      <c r="BC1154" s="307"/>
      <c r="BD1154" s="307"/>
      <c r="BE1154" s="307"/>
      <c r="BF1154" s="307"/>
      <c r="BG1154" s="307"/>
      <c r="BH1154" s="307"/>
      <c r="BI1154" s="307"/>
      <c r="BJ1154" s="307"/>
      <c r="BK1154" s="307"/>
      <c r="BL1154" s="307"/>
      <c r="BM1154" s="307"/>
      <c r="BN1154" s="307"/>
      <c r="BO1154" s="307"/>
      <c r="BP1154" s="307"/>
      <c r="BQ1154" s="307"/>
      <c r="BR1154" s="307"/>
      <c r="BS1154" s="307"/>
      <c r="BT1154" s="307"/>
      <c r="BU1154" s="307"/>
      <c r="BV1154" s="307"/>
      <c r="BW1154" s="307"/>
      <c r="BX1154" s="307"/>
      <c r="BY1154" s="307"/>
      <c r="BZ1154" s="307"/>
      <c r="CA1154" s="307"/>
      <c r="CB1154" s="307"/>
      <c r="CC1154" s="307"/>
      <c r="CD1154" s="307"/>
      <c r="CE1154" s="307"/>
      <c r="CF1154" s="307"/>
      <c r="CG1154" s="307"/>
      <c r="CH1154" s="307"/>
      <c r="CI1154" s="307"/>
      <c r="CJ1154" s="307"/>
      <c r="CK1154" s="307"/>
      <c r="CL1154" s="307"/>
      <c r="CN1154" s="306"/>
      <c r="CO1154" s="307"/>
      <c r="CP1154" s="307"/>
      <c r="CQ1154" s="307"/>
      <c r="CR1154" s="307"/>
      <c r="CS1154" s="307"/>
      <c r="CT1154" s="307"/>
      <c r="CU1154" s="307"/>
      <c r="CV1154" s="307"/>
      <c r="CW1154" s="307"/>
      <c r="CX1154" s="307"/>
      <c r="CY1154" s="307"/>
      <c r="CZ1154" s="307"/>
      <c r="DA1154" s="307"/>
      <c r="DB1154" s="307"/>
      <c r="DC1154" s="307"/>
      <c r="DD1154" s="307"/>
      <c r="DE1154" s="307"/>
      <c r="DF1154" s="307"/>
      <c r="DG1154" s="307"/>
      <c r="DH1154" s="307"/>
      <c r="DI1154" s="307"/>
      <c r="DJ1154" s="307"/>
      <c r="DK1154" s="307"/>
      <c r="DL1154" s="307"/>
    </row>
    <row r="1155" spans="2:116" x14ac:dyDescent="0.35">
      <c r="B1155" s="8" t="str">
        <f>E1155</f>
        <v>1155 FAINTR-S</v>
      </c>
      <c r="C1155" s="8"/>
      <c r="D1155" t="s">
        <v>768</v>
      </c>
      <c r="E1155" s="8" t="str">
        <f t="shared" si="1375"/>
        <v>1155 FAINTR-S</v>
      </c>
      <c r="G1155" s="129" t="str">
        <f>"Assumptions - "&amp;G1154</f>
        <v>Assumptions - Revenue driven intangible assets:</v>
      </c>
      <c r="I1155"/>
      <c r="J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N1155"/>
    </row>
    <row r="1156" spans="2:116" x14ac:dyDescent="0.35">
      <c r="B1156" s="8"/>
      <c r="C1156" s="8"/>
      <c r="D1156" t="s">
        <v>768</v>
      </c>
      <c r="E1156" s="8" t="str">
        <f t="shared" si="1375"/>
        <v>1156 FAINTR-S</v>
      </c>
      <c r="G1156" s="145" t="s">
        <v>206</v>
      </c>
      <c r="H1156" s="57">
        <v>5</v>
      </c>
      <c r="S1156" s="72"/>
      <c r="T1156" s="72"/>
      <c r="U1156" s="72"/>
      <c r="V1156" s="72"/>
      <c r="W1156" s="72"/>
      <c r="X1156" s="72"/>
      <c r="Y1156" s="72"/>
      <c r="Z1156" s="72"/>
      <c r="AA1156" s="72"/>
      <c r="AB1156" s="72"/>
      <c r="AC1156" s="72"/>
      <c r="AD1156" s="72"/>
      <c r="AE1156" s="72"/>
      <c r="AF1156" s="72"/>
      <c r="AG1156" s="72"/>
      <c r="AH1156" s="72"/>
      <c r="AI1156" s="72"/>
      <c r="AJ1156" s="72"/>
      <c r="AK1156" s="72"/>
      <c r="AL1156" s="72"/>
      <c r="AM1156" s="72"/>
      <c r="AN1156" s="72"/>
      <c r="AO1156" s="72"/>
      <c r="AP1156" s="72"/>
      <c r="AQ1156" s="72"/>
      <c r="AR1156" s="72"/>
      <c r="AS1156" s="72"/>
      <c r="AT1156" s="72"/>
      <c r="AU1156" s="72"/>
      <c r="AV1156" s="72"/>
      <c r="AW1156" s="72"/>
      <c r="AX1156" s="72"/>
      <c r="AY1156" s="72"/>
      <c r="AZ1156" s="72"/>
      <c r="BA1156" s="72"/>
      <c r="BB1156" s="72"/>
      <c r="BC1156" s="72"/>
      <c r="BD1156" s="72"/>
      <c r="BE1156" s="72"/>
      <c r="BF1156" s="72"/>
      <c r="BG1156" s="72"/>
      <c r="BH1156" s="72"/>
      <c r="BI1156" s="72"/>
      <c r="BJ1156" s="72"/>
      <c r="BK1156" s="72"/>
      <c r="BL1156" s="72"/>
      <c r="BM1156" s="72"/>
      <c r="BN1156" s="72"/>
      <c r="BO1156" s="72"/>
      <c r="BP1156" s="72"/>
      <c r="BQ1156" s="72"/>
      <c r="BR1156" s="72"/>
      <c r="BS1156" s="72"/>
      <c r="BT1156" s="72"/>
      <c r="BU1156" s="72"/>
      <c r="BV1156" s="72"/>
      <c r="BW1156" s="72"/>
      <c r="BX1156" s="72"/>
      <c r="BY1156" s="72"/>
      <c r="BZ1156" s="72"/>
      <c r="CA1156" s="72"/>
      <c r="CB1156" s="72"/>
      <c r="CC1156" s="72"/>
      <c r="CD1156" s="72"/>
      <c r="CE1156" s="72"/>
      <c r="CF1156" s="72"/>
      <c r="CG1156" s="72"/>
      <c r="CH1156" s="72"/>
      <c r="CI1156" s="72"/>
      <c r="CJ1156" s="72"/>
      <c r="CK1156" s="72"/>
      <c r="CL1156" s="72"/>
      <c r="CO1156" s="72"/>
      <c r="CP1156" s="72"/>
      <c r="CQ1156" s="72"/>
      <c r="CR1156" s="72"/>
      <c r="CS1156" s="72"/>
      <c r="CT1156" s="72"/>
      <c r="CU1156" s="72"/>
      <c r="CV1156" s="72"/>
      <c r="CW1156" s="72"/>
      <c r="CX1156" s="72"/>
      <c r="CY1156" s="72"/>
      <c r="CZ1156" s="72"/>
      <c r="DA1156" s="72"/>
      <c r="DB1156" s="72"/>
      <c r="DC1156" s="72"/>
      <c r="DD1156" s="72"/>
      <c r="DE1156" s="72"/>
      <c r="DF1156" s="72"/>
      <c r="DG1156" s="72"/>
      <c r="DH1156" s="72"/>
      <c r="DI1156" s="72"/>
      <c r="DJ1156" s="72"/>
      <c r="DK1156" s="72"/>
      <c r="DL1156" s="72"/>
    </row>
    <row r="1157" spans="2:116" x14ac:dyDescent="0.35">
      <c r="B1157" s="8"/>
      <c r="C1157" s="8"/>
      <c r="D1157" t="s">
        <v>768</v>
      </c>
      <c r="E1157" s="8" t="str">
        <f t="shared" ref="E1157" si="1385">ROW()&amp;" "&amp;D1157</f>
        <v>1157 FAINTR-S</v>
      </c>
      <c r="G1157" s="145" t="s">
        <v>207</v>
      </c>
      <c r="H1157" s="57">
        <v>0</v>
      </c>
      <c r="S1157" s="72"/>
      <c r="T1157" s="72"/>
      <c r="U1157" s="72"/>
      <c r="V1157" s="72"/>
      <c r="W1157" s="72"/>
      <c r="X1157" s="72"/>
      <c r="Y1157" s="72"/>
      <c r="Z1157" s="72"/>
      <c r="AA1157" s="72"/>
      <c r="AB1157" s="72"/>
      <c r="AC1157" s="72"/>
      <c r="AD1157" s="72"/>
      <c r="AE1157" s="72"/>
      <c r="AF1157" s="72"/>
      <c r="AG1157" s="72"/>
      <c r="AH1157" s="72"/>
      <c r="AI1157" s="72"/>
      <c r="AJ1157" s="72"/>
      <c r="AK1157" s="72"/>
      <c r="AL1157" s="72"/>
      <c r="AM1157" s="72"/>
      <c r="AN1157" s="72"/>
      <c r="AO1157" s="72"/>
      <c r="AP1157" s="72"/>
      <c r="AQ1157" s="72"/>
      <c r="AR1157" s="72"/>
      <c r="AS1157" s="72"/>
      <c r="AT1157" s="72"/>
      <c r="AU1157" s="72"/>
      <c r="AV1157" s="72"/>
      <c r="AW1157" s="72"/>
      <c r="AX1157" s="72"/>
      <c r="AY1157" s="72"/>
      <c r="AZ1157" s="72"/>
      <c r="BA1157" s="72"/>
      <c r="BB1157" s="72"/>
      <c r="BC1157" s="72"/>
      <c r="BD1157" s="72"/>
      <c r="BE1157" s="72"/>
      <c r="BF1157" s="72"/>
      <c r="BG1157" s="72"/>
      <c r="BH1157" s="72"/>
      <c r="BI1157" s="72"/>
      <c r="BJ1157" s="72"/>
      <c r="BK1157" s="72"/>
      <c r="BL1157" s="72"/>
      <c r="BM1157" s="72"/>
      <c r="BN1157" s="72"/>
      <c r="BO1157" s="72"/>
      <c r="BP1157" s="72"/>
      <c r="BQ1157" s="72"/>
      <c r="BR1157" s="72"/>
      <c r="BS1157" s="72"/>
      <c r="BT1157" s="72"/>
      <c r="BU1157" s="72"/>
      <c r="BV1157" s="72"/>
      <c r="BW1157" s="72"/>
      <c r="BX1157" s="72"/>
      <c r="BY1157" s="72"/>
      <c r="BZ1157" s="72"/>
      <c r="CA1157" s="72"/>
      <c r="CB1157" s="72"/>
      <c r="CC1157" s="72"/>
      <c r="CD1157" s="72"/>
      <c r="CE1157" s="72"/>
      <c r="CF1157" s="72"/>
      <c r="CG1157" s="72"/>
      <c r="CH1157" s="72"/>
      <c r="CI1157" s="72"/>
      <c r="CJ1157" s="72"/>
      <c r="CK1157" s="72"/>
      <c r="CL1157" s="72"/>
      <c r="CO1157" s="72"/>
      <c r="CP1157" s="72"/>
      <c r="CQ1157" s="72"/>
      <c r="CR1157" s="72"/>
      <c r="CS1157" s="72"/>
      <c r="CT1157" s="72"/>
      <c r="CU1157" s="72"/>
      <c r="CV1157" s="72"/>
      <c r="CW1157" s="72"/>
      <c r="CX1157" s="72"/>
      <c r="CY1157" s="72"/>
      <c r="CZ1157" s="72"/>
      <c r="DA1157" s="72"/>
      <c r="DB1157" s="72"/>
      <c r="DC1157" s="72"/>
      <c r="DD1157" s="72"/>
      <c r="DE1157" s="72"/>
      <c r="DF1157" s="72"/>
      <c r="DG1157" s="72"/>
      <c r="DH1157" s="72"/>
      <c r="DI1157" s="72"/>
      <c r="DJ1157" s="72"/>
      <c r="DK1157" s="72"/>
      <c r="DL1157" s="72"/>
    </row>
    <row r="1158" spans="2:116" x14ac:dyDescent="0.35">
      <c r="B1158" s="8" t="str">
        <f>E1158</f>
        <v>1158 FAINTR-S</v>
      </c>
      <c r="C1158" s="8"/>
      <c r="D1158" t="s">
        <v>768</v>
      </c>
      <c r="E1158" s="8" t="str">
        <f t="shared" si="1375"/>
        <v>1158 FAINTR-S</v>
      </c>
      <c r="S1158" s="72"/>
      <c r="T1158" s="72"/>
      <c r="U1158" s="72"/>
      <c r="V1158" s="72"/>
      <c r="W1158" s="72"/>
      <c r="X1158" s="72"/>
      <c r="Y1158" s="72"/>
      <c r="Z1158" s="72"/>
      <c r="AA1158" s="72"/>
      <c r="AB1158" s="72"/>
      <c r="AC1158" s="72"/>
      <c r="AD1158" s="72"/>
      <c r="AE1158" s="72"/>
      <c r="AF1158" s="72"/>
      <c r="AG1158" s="72"/>
      <c r="AH1158" s="72"/>
      <c r="AI1158" s="72"/>
      <c r="AJ1158" s="72"/>
      <c r="AK1158" s="72"/>
      <c r="AL1158" s="72"/>
      <c r="AM1158" s="72"/>
      <c r="AN1158" s="72"/>
      <c r="AO1158" s="72"/>
      <c r="AP1158" s="72"/>
      <c r="AQ1158" s="72"/>
      <c r="AR1158" s="72"/>
      <c r="AS1158" s="72"/>
      <c r="AT1158" s="72"/>
      <c r="AU1158" s="72"/>
      <c r="AV1158" s="72"/>
      <c r="AW1158" s="72"/>
      <c r="AX1158" s="72"/>
      <c r="AY1158" s="72"/>
      <c r="AZ1158" s="72"/>
      <c r="BA1158" s="72"/>
      <c r="BB1158" s="72"/>
      <c r="BC1158" s="72"/>
      <c r="BD1158" s="72"/>
      <c r="BE1158" s="72"/>
      <c r="BF1158" s="72"/>
      <c r="BG1158" s="72"/>
      <c r="BH1158" s="72"/>
      <c r="BI1158" s="72"/>
      <c r="BJ1158" s="72"/>
      <c r="BK1158" s="72"/>
      <c r="BL1158" s="72"/>
      <c r="BM1158" s="72"/>
      <c r="BN1158" s="72"/>
      <c r="BO1158" s="72"/>
      <c r="BP1158" s="72"/>
      <c r="BQ1158" s="72"/>
      <c r="BR1158" s="72"/>
      <c r="BS1158" s="72"/>
      <c r="BT1158" s="72"/>
      <c r="BU1158" s="72"/>
      <c r="BV1158" s="72"/>
      <c r="BW1158" s="72"/>
      <c r="BX1158" s="72"/>
      <c r="BY1158" s="72"/>
      <c r="BZ1158" s="72"/>
      <c r="CA1158" s="72"/>
      <c r="CB1158" s="72"/>
      <c r="CC1158" s="72"/>
      <c r="CD1158" s="72"/>
      <c r="CE1158" s="72"/>
      <c r="CF1158" s="72"/>
      <c r="CG1158" s="72"/>
      <c r="CH1158" s="72"/>
      <c r="CI1158" s="72"/>
      <c r="CJ1158" s="72"/>
      <c r="CK1158" s="72"/>
      <c r="CL1158" s="72"/>
      <c r="CO1158" s="72"/>
      <c r="CP1158" s="72"/>
      <c r="CQ1158" s="72"/>
      <c r="CR1158" s="72"/>
      <c r="CS1158" s="72"/>
      <c r="CT1158" s="72"/>
      <c r="CU1158" s="72"/>
      <c r="CV1158" s="72"/>
      <c r="CW1158" s="72"/>
      <c r="CX1158" s="72"/>
      <c r="CY1158" s="72"/>
      <c r="CZ1158" s="72"/>
      <c r="DA1158" s="72"/>
      <c r="DB1158" s="72"/>
      <c r="DC1158" s="72"/>
      <c r="DD1158" s="72"/>
      <c r="DE1158" s="72"/>
      <c r="DF1158" s="72"/>
      <c r="DG1158" s="72"/>
      <c r="DH1158" s="72"/>
      <c r="DI1158" s="72"/>
      <c r="DJ1158" s="72"/>
      <c r="DK1158" s="72"/>
      <c r="DL1158" s="72"/>
    </row>
    <row r="1159" spans="2:116" x14ac:dyDescent="0.35">
      <c r="B1159" s="8"/>
      <c r="C1159" s="8" t="s">
        <v>235</v>
      </c>
      <c r="D1159" t="s">
        <v>768</v>
      </c>
      <c r="E1159" s="8" t="str">
        <f t="shared" si="1375"/>
        <v>1159 FAINTR-S</v>
      </c>
      <c r="G1159" s="95" t="str">
        <f>G1161&amp;":"</f>
        <v>Investment in intangibles - Revenue driven intangible assets:</v>
      </c>
      <c r="S1159" s="72"/>
      <c r="T1159" s="72"/>
      <c r="U1159" s="72"/>
      <c r="V1159" s="72"/>
      <c r="W1159" s="72"/>
      <c r="X1159" s="72"/>
      <c r="Y1159" s="72"/>
      <c r="Z1159" s="72"/>
      <c r="AA1159" s="72"/>
      <c r="AB1159" s="72"/>
      <c r="AC1159" s="72"/>
      <c r="AD1159" s="72"/>
      <c r="AE1159" s="72"/>
      <c r="AF1159" s="72"/>
      <c r="AG1159" s="72"/>
      <c r="AH1159" s="72"/>
      <c r="AI1159" s="72"/>
      <c r="AJ1159" s="72"/>
      <c r="AK1159" s="72"/>
      <c r="AL1159" s="72"/>
      <c r="AM1159" s="72"/>
      <c r="AN1159" s="72"/>
      <c r="AO1159" s="72"/>
      <c r="AP1159" s="72"/>
      <c r="AQ1159" s="72"/>
      <c r="AR1159" s="72"/>
      <c r="AS1159" s="72"/>
      <c r="AT1159" s="72"/>
      <c r="AU1159" s="72"/>
      <c r="AV1159" s="72"/>
      <c r="AW1159" s="72"/>
      <c r="AX1159" s="72"/>
      <c r="AY1159" s="72"/>
      <c r="AZ1159" s="72"/>
      <c r="BA1159" s="72"/>
      <c r="BB1159" s="72"/>
      <c r="BC1159" s="72"/>
      <c r="BD1159" s="72"/>
      <c r="BE1159" s="72"/>
      <c r="BF1159" s="72"/>
      <c r="BG1159" s="72"/>
      <c r="BH1159" s="72"/>
      <c r="BI1159" s="72"/>
      <c r="BJ1159" s="72"/>
      <c r="BK1159" s="72"/>
      <c r="BL1159" s="72"/>
      <c r="BM1159" s="72"/>
      <c r="BN1159" s="72"/>
      <c r="BO1159" s="72"/>
      <c r="BP1159" s="72"/>
      <c r="BQ1159" s="72"/>
      <c r="BR1159" s="72"/>
      <c r="BS1159" s="72"/>
      <c r="BT1159" s="72"/>
      <c r="BU1159" s="72"/>
      <c r="BV1159" s="72"/>
      <c r="BW1159" s="72"/>
      <c r="BX1159" s="72"/>
      <c r="BY1159" s="72"/>
      <c r="BZ1159" s="72"/>
      <c r="CA1159" s="72"/>
      <c r="CB1159" s="72"/>
      <c r="CC1159" s="72"/>
      <c r="CD1159" s="72"/>
      <c r="CE1159" s="72"/>
      <c r="CF1159" s="72"/>
      <c r="CG1159" s="72"/>
      <c r="CH1159" s="72"/>
      <c r="CI1159" s="72"/>
      <c r="CJ1159" s="72"/>
      <c r="CK1159" s="72"/>
      <c r="CL1159" s="72"/>
      <c r="CO1159" s="72"/>
      <c r="CP1159" s="72"/>
      <c r="CQ1159" s="72"/>
      <c r="CR1159" s="72"/>
      <c r="CS1159" s="72"/>
      <c r="CT1159" s="72"/>
      <c r="CU1159" s="72"/>
      <c r="CV1159" s="72"/>
      <c r="CW1159" s="72"/>
      <c r="CX1159" s="72"/>
      <c r="CY1159" s="72"/>
      <c r="CZ1159" s="72"/>
      <c r="DA1159" s="72"/>
      <c r="DB1159" s="72"/>
      <c r="DC1159" s="72"/>
      <c r="DD1159" s="72"/>
      <c r="DE1159" s="72"/>
      <c r="DF1159" s="72"/>
      <c r="DG1159" s="72"/>
      <c r="DH1159" s="72"/>
      <c r="DI1159" s="72"/>
      <c r="DJ1159" s="72"/>
      <c r="DK1159" s="72"/>
      <c r="DL1159" s="72"/>
    </row>
    <row r="1160" spans="2:116" x14ac:dyDescent="0.35">
      <c r="B1160" s="8"/>
      <c r="C1160" s="8"/>
      <c r="D1160" t="s">
        <v>768</v>
      </c>
      <c r="E1160" s="8" t="str">
        <f t="shared" si="1375"/>
        <v>1160 FAINTR-S</v>
      </c>
      <c r="G1160" s="145" t="s">
        <v>735</v>
      </c>
      <c r="K1160" s="18">
        <v>10</v>
      </c>
      <c r="L1160" s="18">
        <v>10</v>
      </c>
      <c r="M1160" s="18">
        <v>10</v>
      </c>
      <c r="N1160" s="18">
        <v>10</v>
      </c>
      <c r="O1160" s="18">
        <v>10</v>
      </c>
      <c r="P1160" s="18">
        <v>10</v>
      </c>
      <c r="S1160" s="147" cm="1">
        <f t="array" ref="S1160">INDEX($K:$Q,ROW(),MATCH(S$3,$K$2:$Q$2,0))</f>
        <v>10</v>
      </c>
      <c r="T1160" s="147" cm="1">
        <f t="array" ref="T1160">INDEX($K:$Q,ROW(),MATCH(T$3,$K$2:$Q$2,0))</f>
        <v>10</v>
      </c>
      <c r="U1160" s="147" cm="1">
        <f t="array" ref="U1160">INDEX($K:$Q,ROW(),MATCH(U$3,$K$2:$Q$2,0))</f>
        <v>10</v>
      </c>
      <c r="V1160" s="147" cm="1">
        <f t="array" ref="V1160">INDEX($K:$Q,ROW(),MATCH(V$3,$K$2:$Q$2,0))</f>
        <v>10</v>
      </c>
      <c r="W1160" s="147" cm="1">
        <f t="array" ref="W1160">INDEX($K:$Q,ROW(),MATCH(W$3,$K$2:$Q$2,0))</f>
        <v>10</v>
      </c>
      <c r="X1160" s="147" cm="1">
        <f t="array" ref="X1160">INDEX($K:$Q,ROW(),MATCH(X$3,$K$2:$Q$2,0))</f>
        <v>10</v>
      </c>
      <c r="Y1160" s="147" cm="1">
        <f t="array" ref="Y1160">INDEX($K:$Q,ROW(),MATCH(Y$3,$K$2:$Q$2,0))</f>
        <v>10</v>
      </c>
      <c r="Z1160" s="147" cm="1">
        <f t="array" ref="Z1160">INDEX($K:$Q,ROW(),MATCH(Z$3,$K$2:$Q$2,0))</f>
        <v>10</v>
      </c>
      <c r="AA1160" s="147" cm="1">
        <f t="array" ref="AA1160">INDEX($K:$Q,ROW(),MATCH(AA$3,$K$2:$Q$2,0))</f>
        <v>10</v>
      </c>
      <c r="AB1160" s="147" cm="1">
        <f t="array" ref="AB1160">INDEX($K:$Q,ROW(),MATCH(AB$3,$K$2:$Q$2,0))</f>
        <v>10</v>
      </c>
      <c r="AC1160" s="147" cm="1">
        <f t="array" ref="AC1160">INDEX($K:$Q,ROW(),MATCH(AC$3,$K$2:$Q$2,0))</f>
        <v>10</v>
      </c>
      <c r="AD1160" s="147" cm="1">
        <f t="array" ref="AD1160">INDEX($K:$Q,ROW(),MATCH(AD$3,$K$2:$Q$2,0))</f>
        <v>10</v>
      </c>
      <c r="AE1160" s="147" cm="1">
        <f t="array" ref="AE1160">INDEX($K:$Q,ROW(),MATCH(AE$3,$K$2:$Q$2,0))</f>
        <v>10</v>
      </c>
      <c r="AF1160" s="147" cm="1">
        <f t="array" ref="AF1160">INDEX($K:$Q,ROW(),MATCH(AF$3,$K$2:$Q$2,0))</f>
        <v>10</v>
      </c>
      <c r="AG1160" s="147" cm="1">
        <f t="array" ref="AG1160">INDEX($K:$Q,ROW(),MATCH(AG$3,$K$2:$Q$2,0))</f>
        <v>10</v>
      </c>
      <c r="AH1160" s="147" cm="1">
        <f t="array" ref="AH1160">INDEX($K:$Q,ROW(),MATCH(AH$3,$K$2:$Q$2,0))</f>
        <v>10</v>
      </c>
      <c r="AI1160" s="147" cm="1">
        <f t="array" ref="AI1160">INDEX($K:$Q,ROW(),MATCH(AI$3,$K$2:$Q$2,0))</f>
        <v>10</v>
      </c>
      <c r="AJ1160" s="147" cm="1">
        <f t="array" ref="AJ1160">INDEX($K:$Q,ROW(),MATCH(AJ$3,$K$2:$Q$2,0))</f>
        <v>10</v>
      </c>
      <c r="AK1160" s="147" cm="1">
        <f t="array" ref="AK1160">INDEX($K:$Q,ROW(),MATCH(AK$3,$K$2:$Q$2,0))</f>
        <v>10</v>
      </c>
      <c r="AL1160" s="147" cm="1">
        <f t="array" ref="AL1160">INDEX($K:$Q,ROW(),MATCH(AL$3,$K$2:$Q$2,0))</f>
        <v>10</v>
      </c>
      <c r="AM1160" s="147" cm="1">
        <f t="array" ref="AM1160">INDEX($K:$Q,ROW(),MATCH(AM$3,$K$2:$Q$2,0))</f>
        <v>10</v>
      </c>
      <c r="AN1160" s="147" cm="1">
        <f t="array" ref="AN1160">INDEX($K:$Q,ROW(),MATCH(AN$3,$K$2:$Q$2,0))</f>
        <v>10</v>
      </c>
      <c r="AO1160" s="147" cm="1">
        <f t="array" ref="AO1160">INDEX($K:$Q,ROW(),MATCH(AO$3,$K$2:$Q$2,0))</f>
        <v>10</v>
      </c>
      <c r="AP1160" s="147" cm="1">
        <f t="array" ref="AP1160">INDEX($K:$Q,ROW(),MATCH(AP$3,$K$2:$Q$2,0))</f>
        <v>10</v>
      </c>
      <c r="AQ1160" s="147" cm="1">
        <f t="array" ref="AQ1160">INDEX($K:$Q,ROW(),MATCH(AQ$3,$K$2:$Q$2,0))</f>
        <v>10</v>
      </c>
      <c r="AR1160" s="147" cm="1">
        <f t="array" ref="AR1160">INDEX($K:$Q,ROW(),MATCH(AR$3,$K$2:$Q$2,0))</f>
        <v>10</v>
      </c>
      <c r="AS1160" s="147" cm="1">
        <f t="array" ref="AS1160">INDEX($K:$Q,ROW(),MATCH(AS$3,$K$2:$Q$2,0))</f>
        <v>10</v>
      </c>
      <c r="AT1160" s="147" cm="1">
        <f t="array" ref="AT1160">INDEX($K:$Q,ROW(),MATCH(AT$3,$K$2:$Q$2,0))</f>
        <v>10</v>
      </c>
      <c r="AU1160" s="147" cm="1">
        <f t="array" ref="AU1160">INDEX($K:$Q,ROW(),MATCH(AU$3,$K$2:$Q$2,0))</f>
        <v>10</v>
      </c>
      <c r="AV1160" s="147" cm="1">
        <f t="array" ref="AV1160">INDEX($K:$Q,ROW(),MATCH(AV$3,$K$2:$Q$2,0))</f>
        <v>10</v>
      </c>
      <c r="AW1160" s="147" cm="1">
        <f t="array" ref="AW1160">INDEX($K:$Q,ROW(),MATCH(AW$3,$K$2:$Q$2,0))</f>
        <v>10</v>
      </c>
      <c r="AX1160" s="147" cm="1">
        <f t="array" ref="AX1160">INDEX($K:$Q,ROW(),MATCH(AX$3,$K$2:$Q$2,0))</f>
        <v>10</v>
      </c>
      <c r="AY1160" s="147" cm="1">
        <f t="array" ref="AY1160">INDEX($K:$Q,ROW(),MATCH(AY$3,$K$2:$Q$2,0))</f>
        <v>10</v>
      </c>
      <c r="AZ1160" s="147" cm="1">
        <f t="array" ref="AZ1160">INDEX($K:$Q,ROW(),MATCH(AZ$3,$K$2:$Q$2,0))</f>
        <v>10</v>
      </c>
      <c r="BA1160" s="147" cm="1">
        <f t="array" ref="BA1160">INDEX($K:$Q,ROW(),MATCH(BA$3,$K$2:$Q$2,0))</f>
        <v>10</v>
      </c>
      <c r="BB1160" s="147" cm="1">
        <f t="array" ref="BB1160">INDEX($K:$Q,ROW(),MATCH(BB$3,$K$2:$Q$2,0))</f>
        <v>10</v>
      </c>
      <c r="BC1160" s="147" cm="1">
        <f t="array" ref="BC1160">INDEX($K:$Q,ROW(),MATCH(BC$3,$K$2:$Q$2,0))</f>
        <v>10</v>
      </c>
      <c r="BD1160" s="147" cm="1">
        <f t="array" ref="BD1160">INDEX($K:$Q,ROW(),MATCH(BD$3,$K$2:$Q$2,0))</f>
        <v>10</v>
      </c>
      <c r="BE1160" s="147" cm="1">
        <f t="array" ref="BE1160">INDEX($K:$Q,ROW(),MATCH(BE$3,$K$2:$Q$2,0))</f>
        <v>10</v>
      </c>
      <c r="BF1160" s="147" cm="1">
        <f t="array" ref="BF1160">INDEX($K:$Q,ROW(),MATCH(BF$3,$K$2:$Q$2,0))</f>
        <v>10</v>
      </c>
      <c r="BG1160" s="147" cm="1">
        <f t="array" ref="BG1160">INDEX($K:$Q,ROW(),MATCH(BG$3,$K$2:$Q$2,0))</f>
        <v>10</v>
      </c>
      <c r="BH1160" s="147" cm="1">
        <f t="array" ref="BH1160">INDEX($K:$Q,ROW(),MATCH(BH$3,$K$2:$Q$2,0))</f>
        <v>10</v>
      </c>
      <c r="BI1160" s="147" cm="1">
        <f t="array" ref="BI1160">INDEX($K:$Q,ROW(),MATCH(BI$3,$K$2:$Q$2,0))</f>
        <v>10</v>
      </c>
      <c r="BJ1160" s="147" cm="1">
        <f t="array" ref="BJ1160">INDEX($K:$Q,ROW(),MATCH(BJ$3,$K$2:$Q$2,0))</f>
        <v>10</v>
      </c>
      <c r="BK1160" s="147" cm="1">
        <f t="array" ref="BK1160">INDEX($K:$Q,ROW(),MATCH(BK$3,$K$2:$Q$2,0))</f>
        <v>10</v>
      </c>
      <c r="BL1160" s="147" cm="1">
        <f t="array" ref="BL1160">INDEX($K:$Q,ROW(),MATCH(BL$3,$K$2:$Q$2,0))</f>
        <v>10</v>
      </c>
      <c r="BM1160" s="147" cm="1">
        <f t="array" ref="BM1160">INDEX($K:$Q,ROW(),MATCH(BM$3,$K$2:$Q$2,0))</f>
        <v>10</v>
      </c>
      <c r="BN1160" s="147" cm="1">
        <f t="array" ref="BN1160">INDEX($K:$Q,ROW(),MATCH(BN$3,$K$2:$Q$2,0))</f>
        <v>10</v>
      </c>
      <c r="BO1160" s="147" cm="1">
        <f t="array" ref="BO1160">INDEX($K:$Q,ROW(),MATCH(BO$3,$K$2:$Q$2,0))</f>
        <v>10</v>
      </c>
      <c r="BP1160" s="147" cm="1">
        <f t="array" ref="BP1160">INDEX($K:$Q,ROW(),MATCH(BP$3,$K$2:$Q$2,0))</f>
        <v>10</v>
      </c>
      <c r="BQ1160" s="147" cm="1">
        <f t="array" ref="BQ1160">INDEX($K:$Q,ROW(),MATCH(BQ$3,$K$2:$Q$2,0))</f>
        <v>10</v>
      </c>
      <c r="BR1160" s="147" cm="1">
        <f t="array" ref="BR1160">INDEX($K:$Q,ROW(),MATCH(BR$3,$K$2:$Q$2,0))</f>
        <v>10</v>
      </c>
      <c r="BS1160" s="147" cm="1">
        <f t="array" ref="BS1160">INDEX($K:$Q,ROW(),MATCH(BS$3,$K$2:$Q$2,0))</f>
        <v>10</v>
      </c>
      <c r="BT1160" s="147" cm="1">
        <f t="array" ref="BT1160">INDEX($K:$Q,ROW(),MATCH(BT$3,$K$2:$Q$2,0))</f>
        <v>10</v>
      </c>
      <c r="BU1160" s="147" cm="1">
        <f t="array" ref="BU1160">INDEX($K:$Q,ROW(),MATCH(BU$3,$K$2:$Q$2,0))</f>
        <v>10</v>
      </c>
      <c r="BV1160" s="147" cm="1">
        <f t="array" ref="BV1160">INDEX($K:$Q,ROW(),MATCH(BV$3,$K$2:$Q$2,0))</f>
        <v>10</v>
      </c>
      <c r="BW1160" s="147" cm="1">
        <f t="array" ref="BW1160">INDEX($K:$Q,ROW(),MATCH(BW$3,$K$2:$Q$2,0))</f>
        <v>10</v>
      </c>
      <c r="BX1160" s="147" cm="1">
        <f t="array" ref="BX1160">INDEX($K:$Q,ROW(),MATCH(BX$3,$K$2:$Q$2,0))</f>
        <v>10</v>
      </c>
      <c r="BY1160" s="147" cm="1">
        <f t="array" ref="BY1160">INDEX($K:$Q,ROW(),MATCH(BY$3,$K$2:$Q$2,0))</f>
        <v>10</v>
      </c>
      <c r="BZ1160" s="147" cm="1">
        <f t="array" ref="BZ1160">INDEX($K:$Q,ROW(),MATCH(BZ$3,$K$2:$Q$2,0))</f>
        <v>10</v>
      </c>
      <c r="CA1160" s="147" cm="1">
        <f t="array" ref="CA1160">INDEX($K:$Q,ROW(),MATCH(CA$3,$K$2:$Q$2,0))</f>
        <v>10</v>
      </c>
      <c r="CB1160" s="147" cm="1">
        <f t="array" ref="CB1160">INDEX($K:$Q,ROW(),MATCH(CB$3,$K$2:$Q$2,0))</f>
        <v>10</v>
      </c>
      <c r="CC1160" s="147" cm="1">
        <f t="array" ref="CC1160">INDEX($K:$Q,ROW(),MATCH(CC$3,$K$2:$Q$2,0))</f>
        <v>10</v>
      </c>
      <c r="CD1160" s="147" cm="1">
        <f t="array" ref="CD1160">INDEX($K:$Q,ROW(),MATCH(CD$3,$K$2:$Q$2,0))</f>
        <v>10</v>
      </c>
      <c r="CE1160" s="147" cm="1">
        <f t="array" ref="CE1160">INDEX($K:$Q,ROW(),MATCH(CE$3,$K$2:$Q$2,0))</f>
        <v>10</v>
      </c>
      <c r="CF1160" s="147" cm="1">
        <f t="array" ref="CF1160">INDEX($K:$Q,ROW(),MATCH(CF$3,$K$2:$Q$2,0))</f>
        <v>10</v>
      </c>
      <c r="CG1160" s="147" cm="1">
        <f t="array" ref="CG1160">INDEX($K:$Q,ROW(),MATCH(CG$3,$K$2:$Q$2,0))</f>
        <v>10</v>
      </c>
      <c r="CH1160" s="147" cm="1">
        <f t="array" ref="CH1160">INDEX($K:$Q,ROW(),MATCH(CH$3,$K$2:$Q$2,0))</f>
        <v>10</v>
      </c>
      <c r="CI1160" s="147" cm="1">
        <f t="array" ref="CI1160">INDEX($K:$Q,ROW(),MATCH(CI$3,$K$2:$Q$2,0))</f>
        <v>10</v>
      </c>
      <c r="CJ1160" s="147" cm="1">
        <f t="array" ref="CJ1160">INDEX($K:$Q,ROW(),MATCH(CJ$3,$K$2:$Q$2,0))</f>
        <v>10</v>
      </c>
      <c r="CK1160" s="147" cm="1">
        <f t="array" ref="CK1160">INDEX($K:$Q,ROW(),MATCH(CK$3,$K$2:$Q$2,0))</f>
        <v>10</v>
      </c>
      <c r="CL1160" s="147" cm="1">
        <f t="array" ref="CL1160">INDEX($K:$Q,ROW(),MATCH(CL$3,$K$2:$Q$2,0))</f>
        <v>10</v>
      </c>
      <c r="CO1160" s="147" t="e" cm="1">
        <f t="array" ref="CO1160">INDEX($K:$Q,ROW(),MATCH(CO$3,$K$2:$Q$2,0))</f>
        <v>#N/A</v>
      </c>
      <c r="CP1160" s="147" t="e" cm="1">
        <f t="array" ref="CP1160">INDEX($K:$Q,ROW(),MATCH(CP$3,$K$2:$Q$2,0))</f>
        <v>#N/A</v>
      </c>
      <c r="CQ1160" s="147" t="e" cm="1">
        <f t="array" ref="CQ1160">INDEX($K:$Q,ROW(),MATCH(CQ$3,$K$2:$Q$2,0))</f>
        <v>#N/A</v>
      </c>
      <c r="CR1160" s="147" t="e" cm="1">
        <f t="array" ref="CR1160">INDEX($K:$Q,ROW(),MATCH(CR$3,$K$2:$Q$2,0))</f>
        <v>#N/A</v>
      </c>
      <c r="CS1160" s="147" t="e" cm="1">
        <f t="array" ref="CS1160">INDEX($K:$Q,ROW(),MATCH(CS$3,$K$2:$Q$2,0))</f>
        <v>#N/A</v>
      </c>
      <c r="CT1160" s="147" t="e" cm="1">
        <f t="array" ref="CT1160">INDEX($K:$Q,ROW(),MATCH(CT$3,$K$2:$Q$2,0))</f>
        <v>#N/A</v>
      </c>
      <c r="CU1160" s="147" t="e" cm="1">
        <f t="array" ref="CU1160">INDEX($K:$Q,ROW(),MATCH(CU$3,$K$2:$Q$2,0))</f>
        <v>#N/A</v>
      </c>
      <c r="CV1160" s="147" t="e" cm="1">
        <f t="array" ref="CV1160">INDEX($K:$Q,ROW(),MATCH(CV$3,$K$2:$Q$2,0))</f>
        <v>#N/A</v>
      </c>
      <c r="CW1160" s="147" t="e" cm="1">
        <f t="array" ref="CW1160">INDEX($K:$Q,ROW(),MATCH(CW$3,$K$2:$Q$2,0))</f>
        <v>#N/A</v>
      </c>
      <c r="CX1160" s="147" t="e" cm="1">
        <f t="array" ref="CX1160">INDEX($K:$Q,ROW(),MATCH(CX$3,$K$2:$Q$2,0))</f>
        <v>#N/A</v>
      </c>
      <c r="CY1160" s="147" t="e" cm="1">
        <f t="array" ref="CY1160">INDEX($K:$Q,ROW(),MATCH(CY$3,$K$2:$Q$2,0))</f>
        <v>#N/A</v>
      </c>
      <c r="CZ1160" s="147" t="e" cm="1">
        <f t="array" ref="CZ1160">INDEX($K:$Q,ROW(),MATCH(CZ$3,$K$2:$Q$2,0))</f>
        <v>#N/A</v>
      </c>
      <c r="DA1160" s="147" t="e" cm="1">
        <f t="array" ref="DA1160">INDEX($K:$Q,ROW(),MATCH(DA$3,$K$2:$Q$2,0))</f>
        <v>#N/A</v>
      </c>
      <c r="DB1160" s="147" t="e" cm="1">
        <f t="array" ref="DB1160">INDEX($K:$Q,ROW(),MATCH(DB$3,$K$2:$Q$2,0))</f>
        <v>#N/A</v>
      </c>
      <c r="DC1160" s="147" t="e" cm="1">
        <f t="array" ref="DC1160">INDEX($K:$Q,ROW(),MATCH(DC$3,$K$2:$Q$2,0))</f>
        <v>#N/A</v>
      </c>
      <c r="DD1160" s="147" t="e" cm="1">
        <f t="array" ref="DD1160">INDEX($K:$Q,ROW(),MATCH(DD$3,$K$2:$Q$2,0))</f>
        <v>#N/A</v>
      </c>
      <c r="DE1160" s="147" t="e" cm="1">
        <f t="array" ref="DE1160">INDEX($K:$Q,ROW(),MATCH(DE$3,$K$2:$Q$2,0))</f>
        <v>#N/A</v>
      </c>
      <c r="DF1160" s="147" t="e" cm="1">
        <f t="array" ref="DF1160">INDEX($K:$Q,ROW(),MATCH(DF$3,$K$2:$Q$2,0))</f>
        <v>#N/A</v>
      </c>
      <c r="DG1160" s="147" t="e" cm="1">
        <f t="array" ref="DG1160">INDEX($K:$Q,ROW(),MATCH(DG$3,$K$2:$Q$2,0))</f>
        <v>#N/A</v>
      </c>
      <c r="DH1160" s="147" t="e" cm="1">
        <f t="array" ref="DH1160">INDEX($K:$Q,ROW(),MATCH(DH$3,$K$2:$Q$2,0))</f>
        <v>#N/A</v>
      </c>
      <c r="DI1160" s="147" t="e" cm="1">
        <f t="array" ref="DI1160">INDEX($K:$Q,ROW(),MATCH(DI$3,$K$2:$Q$2,0))</f>
        <v>#N/A</v>
      </c>
      <c r="DJ1160" s="147" t="e" cm="1">
        <f t="array" ref="DJ1160">INDEX($K:$Q,ROW(),MATCH(DJ$3,$K$2:$Q$2,0))</f>
        <v>#N/A</v>
      </c>
      <c r="DK1160" s="147" t="e" cm="1">
        <f t="array" ref="DK1160">INDEX($K:$Q,ROW(),MATCH(DK$3,$K$2:$Q$2,0))</f>
        <v>#N/A</v>
      </c>
      <c r="DL1160" s="147" t="e" cm="1">
        <f t="array" ref="DL1160">INDEX($K:$Q,ROW(),MATCH(DL$3,$K$2:$Q$2,0))</f>
        <v>#N/A</v>
      </c>
    </row>
    <row r="1161" spans="2:116" x14ac:dyDescent="0.35">
      <c r="B1161" s="8"/>
      <c r="C1161" s="8"/>
      <c r="D1161" t="s">
        <v>768</v>
      </c>
      <c r="E1161" s="8" t="str">
        <f t="shared" si="1375"/>
        <v>1161 FAINTR-S</v>
      </c>
      <c r="G1161" s="126" t="str">
        <f>"Investment in intangibles - "&amp;SUBSTITUTE(G1154,":","")</f>
        <v>Investment in intangibles - Revenue driven intangible assets</v>
      </c>
      <c r="I1161" s="74"/>
      <c r="J1161" s="74"/>
      <c r="K1161" s="118">
        <f>SUMIF($3:$3,K$2,1159:1159)</f>
        <v>0</v>
      </c>
      <c r="L1161" s="118">
        <f>SUMIF($3:$3,L$2,1159:1159)</f>
        <v>0</v>
      </c>
      <c r="M1161" s="118">
        <f>SUMIF($3:$3,M$2,1159:1159)</f>
        <v>0</v>
      </c>
      <c r="N1161" s="118">
        <f>SUMIF($3:$3,N$2,1159:1159)</f>
        <v>0</v>
      </c>
      <c r="O1161" s="118">
        <f>SUMIF($3:$3,O$2,1159:1159)</f>
        <v>0</v>
      </c>
      <c r="P1161" s="118">
        <f>SUMIF($3:$3,P$2,1159:1159)</f>
        <v>0</v>
      </c>
      <c r="R1161" s="33"/>
      <c r="S1161" s="148" cm="1">
        <f t="array" aca="1" ref="S1161" ca="1">-S1160*INDIRECT(S1148)/1000</f>
        <v>-100</v>
      </c>
      <c r="T1161" s="148" cm="1">
        <f t="array" aca="1" ref="T1161" ca="1">-T1160*INDIRECT(T1148)/1000</f>
        <v>-100</v>
      </c>
      <c r="U1161" s="148" cm="1">
        <f t="array" aca="1" ref="U1161" ca="1">-U1160*INDIRECT(U1148)/1000</f>
        <v>-100</v>
      </c>
      <c r="V1161" s="148" cm="1">
        <f t="array" aca="1" ref="V1161" ca="1">-V1160*INDIRECT(V1148)/1000</f>
        <v>-100</v>
      </c>
      <c r="W1161" s="148" cm="1">
        <f t="array" aca="1" ref="W1161" ca="1">-W1160*INDIRECT(W1148)/1000</f>
        <v>-100</v>
      </c>
      <c r="X1161" s="148" cm="1">
        <f t="array" aca="1" ref="X1161" ca="1">-X1160*INDIRECT(X1148)/1000</f>
        <v>-100</v>
      </c>
      <c r="Y1161" s="148" cm="1">
        <f t="array" aca="1" ref="Y1161" ca="1">-Y1160*INDIRECT(Y1148)/1000</f>
        <v>-100</v>
      </c>
      <c r="Z1161" s="148" cm="1">
        <f t="array" aca="1" ref="Z1161" ca="1">-Z1160*INDIRECT(Z1148)/1000</f>
        <v>-100</v>
      </c>
      <c r="AA1161" s="148" cm="1">
        <f t="array" aca="1" ref="AA1161" ca="1">-AA1160*INDIRECT(AA1148)/1000</f>
        <v>-100</v>
      </c>
      <c r="AB1161" s="148" cm="1">
        <f t="array" aca="1" ref="AB1161" ca="1">-AB1160*INDIRECT(AB1148)/1000</f>
        <v>-100</v>
      </c>
      <c r="AC1161" s="148" cm="1">
        <f t="array" aca="1" ref="AC1161" ca="1">-AC1160*INDIRECT(AC1148)/1000</f>
        <v>-100</v>
      </c>
      <c r="AD1161" s="148" cm="1">
        <f t="array" aca="1" ref="AD1161" ca="1">-AD1160*INDIRECT(AD1148)/1000</f>
        <v>-100</v>
      </c>
      <c r="AE1161" s="148" cm="1">
        <f t="array" aca="1" ref="AE1161" ca="1">-AE1160*INDIRECT(AE1148)/1000</f>
        <v>-100</v>
      </c>
      <c r="AF1161" s="148" cm="1">
        <f t="array" aca="1" ref="AF1161" ca="1">-AF1160*INDIRECT(AF1148)/1000</f>
        <v>-100</v>
      </c>
      <c r="AG1161" s="148" cm="1">
        <f t="array" aca="1" ref="AG1161" ca="1">-AG1160*INDIRECT(AG1148)/1000</f>
        <v>-100</v>
      </c>
      <c r="AH1161" s="148" cm="1">
        <f t="array" aca="1" ref="AH1161" ca="1">-AH1160*INDIRECT(AH1148)/1000</f>
        <v>-100</v>
      </c>
      <c r="AI1161" s="148" cm="1">
        <f t="array" aca="1" ref="AI1161" ca="1">-AI1160*INDIRECT(AI1148)/1000</f>
        <v>-100</v>
      </c>
      <c r="AJ1161" s="148" cm="1">
        <f t="array" aca="1" ref="AJ1161" ca="1">-AJ1160*INDIRECT(AJ1148)/1000</f>
        <v>-100</v>
      </c>
      <c r="AK1161" s="148" cm="1">
        <f t="array" aca="1" ref="AK1161" ca="1">-AK1160*INDIRECT(AK1148)/1000</f>
        <v>-100</v>
      </c>
      <c r="AL1161" s="148" cm="1">
        <f t="array" aca="1" ref="AL1161" ca="1">-AL1160*INDIRECT(AL1148)/1000</f>
        <v>-100</v>
      </c>
      <c r="AM1161" s="148" cm="1">
        <f t="array" aca="1" ref="AM1161" ca="1">-AM1160*INDIRECT(AM1148)/1000</f>
        <v>-100</v>
      </c>
      <c r="AN1161" s="148" cm="1">
        <f t="array" aca="1" ref="AN1161" ca="1">-AN1160*INDIRECT(AN1148)/1000</f>
        <v>-100</v>
      </c>
      <c r="AO1161" s="148" cm="1">
        <f t="array" aca="1" ref="AO1161" ca="1">-AO1160*INDIRECT(AO1148)/1000</f>
        <v>-100</v>
      </c>
      <c r="AP1161" s="148" cm="1">
        <f t="array" aca="1" ref="AP1161" ca="1">-AP1160*INDIRECT(AP1148)/1000</f>
        <v>-100</v>
      </c>
      <c r="AQ1161" s="148" cm="1">
        <f t="array" aca="1" ref="AQ1161" ca="1">-AQ1160*INDIRECT(AQ1148)/1000</f>
        <v>-100</v>
      </c>
      <c r="AR1161" s="148" cm="1">
        <f t="array" aca="1" ref="AR1161" ca="1">-AR1160*INDIRECT(AR1148)/1000</f>
        <v>-100</v>
      </c>
      <c r="AS1161" s="148" cm="1">
        <f t="array" aca="1" ref="AS1161" ca="1">-AS1160*INDIRECT(AS1148)/1000</f>
        <v>-100</v>
      </c>
      <c r="AT1161" s="148" cm="1">
        <f t="array" aca="1" ref="AT1161" ca="1">-AT1160*INDIRECT(AT1148)/1000</f>
        <v>-100</v>
      </c>
      <c r="AU1161" s="148" cm="1">
        <f t="array" aca="1" ref="AU1161" ca="1">-AU1160*INDIRECT(AU1148)/1000</f>
        <v>-100</v>
      </c>
      <c r="AV1161" s="148" cm="1">
        <f t="array" aca="1" ref="AV1161" ca="1">-AV1160*INDIRECT(AV1148)/1000</f>
        <v>-100</v>
      </c>
      <c r="AW1161" s="148" cm="1">
        <f t="array" aca="1" ref="AW1161" ca="1">-AW1160*INDIRECT(AW1148)/1000</f>
        <v>-100</v>
      </c>
      <c r="AX1161" s="148" cm="1">
        <f t="array" aca="1" ref="AX1161" ca="1">-AX1160*INDIRECT(AX1148)/1000</f>
        <v>-100</v>
      </c>
      <c r="AY1161" s="148" cm="1">
        <f t="array" aca="1" ref="AY1161" ca="1">-AY1160*INDIRECT(AY1148)/1000</f>
        <v>-100</v>
      </c>
      <c r="AZ1161" s="148" cm="1">
        <f t="array" aca="1" ref="AZ1161" ca="1">-AZ1160*INDIRECT(AZ1148)/1000</f>
        <v>-100</v>
      </c>
      <c r="BA1161" s="148" cm="1">
        <f t="array" aca="1" ref="BA1161" ca="1">-BA1160*INDIRECT(BA1148)/1000</f>
        <v>-100</v>
      </c>
      <c r="BB1161" s="148" cm="1">
        <f t="array" aca="1" ref="BB1161" ca="1">-BB1160*INDIRECT(BB1148)/1000</f>
        <v>-100</v>
      </c>
      <c r="BC1161" s="148" cm="1">
        <f t="array" aca="1" ref="BC1161" ca="1">-BC1160*INDIRECT(BC1148)/1000</f>
        <v>-100</v>
      </c>
      <c r="BD1161" s="148" cm="1">
        <f t="array" aca="1" ref="BD1161" ca="1">-BD1160*INDIRECT(BD1148)/1000</f>
        <v>-100</v>
      </c>
      <c r="BE1161" s="148" cm="1">
        <f t="array" aca="1" ref="BE1161" ca="1">-BE1160*INDIRECT(BE1148)/1000</f>
        <v>-100</v>
      </c>
      <c r="BF1161" s="148" cm="1">
        <f t="array" aca="1" ref="BF1161" ca="1">-BF1160*INDIRECT(BF1148)/1000</f>
        <v>-100</v>
      </c>
      <c r="BG1161" s="148" cm="1">
        <f t="array" aca="1" ref="BG1161" ca="1">-BG1160*INDIRECT(BG1148)/1000</f>
        <v>-100</v>
      </c>
      <c r="BH1161" s="148" cm="1">
        <f t="array" aca="1" ref="BH1161" ca="1">-BH1160*INDIRECT(BH1148)/1000</f>
        <v>-100</v>
      </c>
      <c r="BI1161" s="148" cm="1">
        <f t="array" aca="1" ref="BI1161" ca="1">-BI1160*INDIRECT(BI1148)/1000</f>
        <v>-100</v>
      </c>
      <c r="BJ1161" s="148" cm="1">
        <f t="array" aca="1" ref="BJ1161" ca="1">-BJ1160*INDIRECT(BJ1148)/1000</f>
        <v>-100</v>
      </c>
      <c r="BK1161" s="148" cm="1">
        <f t="array" aca="1" ref="BK1161" ca="1">-BK1160*INDIRECT(BK1148)/1000</f>
        <v>-100</v>
      </c>
      <c r="BL1161" s="148" cm="1">
        <f t="array" aca="1" ref="BL1161" ca="1">-BL1160*INDIRECT(BL1148)/1000</f>
        <v>-100</v>
      </c>
      <c r="BM1161" s="148" cm="1">
        <f t="array" aca="1" ref="BM1161" ca="1">-BM1160*INDIRECT(BM1148)/1000</f>
        <v>-100</v>
      </c>
      <c r="BN1161" s="148" cm="1">
        <f t="array" aca="1" ref="BN1161" ca="1">-BN1160*INDIRECT(BN1148)/1000</f>
        <v>-100</v>
      </c>
      <c r="BO1161" s="148" cm="1">
        <f t="array" aca="1" ref="BO1161" ca="1">-BO1160*INDIRECT(BO1148)/1000</f>
        <v>-100</v>
      </c>
      <c r="BP1161" s="148" cm="1">
        <f t="array" aca="1" ref="BP1161" ca="1">-BP1160*INDIRECT(BP1148)/1000</f>
        <v>-100</v>
      </c>
      <c r="BQ1161" s="148" cm="1">
        <f t="array" aca="1" ref="BQ1161" ca="1">-BQ1160*INDIRECT(BQ1148)/1000</f>
        <v>-100</v>
      </c>
      <c r="BR1161" s="148" cm="1">
        <f t="array" aca="1" ref="BR1161" ca="1">-BR1160*INDIRECT(BR1148)/1000</f>
        <v>-100</v>
      </c>
      <c r="BS1161" s="148" cm="1">
        <f t="array" aca="1" ref="BS1161" ca="1">-BS1160*INDIRECT(BS1148)/1000</f>
        <v>-100</v>
      </c>
      <c r="BT1161" s="148" cm="1">
        <f t="array" aca="1" ref="BT1161" ca="1">-BT1160*INDIRECT(BT1148)/1000</f>
        <v>-100</v>
      </c>
      <c r="BU1161" s="148" cm="1">
        <f t="array" aca="1" ref="BU1161" ca="1">-BU1160*INDIRECT(BU1148)/1000</f>
        <v>-100</v>
      </c>
      <c r="BV1161" s="148" cm="1">
        <f t="array" aca="1" ref="BV1161" ca="1">-BV1160*INDIRECT(BV1148)/1000</f>
        <v>-100</v>
      </c>
      <c r="BW1161" s="148" cm="1">
        <f t="array" aca="1" ref="BW1161" ca="1">-BW1160*INDIRECT(BW1148)/1000</f>
        <v>-100</v>
      </c>
      <c r="BX1161" s="148" cm="1">
        <f t="array" aca="1" ref="BX1161" ca="1">-BX1160*INDIRECT(BX1148)/1000</f>
        <v>-100</v>
      </c>
      <c r="BY1161" s="148" cm="1">
        <f t="array" aca="1" ref="BY1161" ca="1">-BY1160*INDIRECT(BY1148)/1000</f>
        <v>-100</v>
      </c>
      <c r="BZ1161" s="148" cm="1">
        <f t="array" aca="1" ref="BZ1161" ca="1">-BZ1160*INDIRECT(BZ1148)/1000</f>
        <v>-100</v>
      </c>
      <c r="CA1161" s="148" cm="1">
        <f t="array" aca="1" ref="CA1161" ca="1">-CA1160*INDIRECT(CA1148)/1000</f>
        <v>-100</v>
      </c>
      <c r="CB1161" s="148" cm="1">
        <f t="array" aca="1" ref="CB1161" ca="1">-CB1160*INDIRECT(CB1148)/1000</f>
        <v>-100</v>
      </c>
      <c r="CC1161" s="148" cm="1">
        <f t="array" aca="1" ref="CC1161" ca="1">-CC1160*INDIRECT(CC1148)/1000</f>
        <v>-100</v>
      </c>
      <c r="CD1161" s="148" cm="1">
        <f t="array" aca="1" ref="CD1161" ca="1">-CD1160*INDIRECT(CD1148)/1000</f>
        <v>-100</v>
      </c>
      <c r="CE1161" s="148" cm="1">
        <f t="array" aca="1" ref="CE1161" ca="1">-CE1160*INDIRECT(CE1148)/1000</f>
        <v>-100</v>
      </c>
      <c r="CF1161" s="148" cm="1">
        <f t="array" aca="1" ref="CF1161" ca="1">-CF1160*INDIRECT(CF1148)/1000</f>
        <v>-100</v>
      </c>
      <c r="CG1161" s="148" cm="1">
        <f t="array" aca="1" ref="CG1161" ca="1">-CG1160*INDIRECT(CG1148)/1000</f>
        <v>-100</v>
      </c>
      <c r="CH1161" s="148" cm="1">
        <f t="array" aca="1" ref="CH1161" ca="1">-CH1160*INDIRECT(CH1148)/1000</f>
        <v>-100</v>
      </c>
      <c r="CI1161" s="148" cm="1">
        <f t="array" aca="1" ref="CI1161" ca="1">-CI1160*INDIRECT(CI1148)/1000</f>
        <v>-100</v>
      </c>
      <c r="CJ1161" s="148" cm="1">
        <f t="array" aca="1" ref="CJ1161" ca="1">-CJ1160*INDIRECT(CJ1148)/1000</f>
        <v>-100</v>
      </c>
      <c r="CK1161" s="148" cm="1">
        <f t="array" aca="1" ref="CK1161" ca="1">-CK1160*INDIRECT(CK1148)/1000</f>
        <v>-100</v>
      </c>
      <c r="CL1161" s="148" cm="1">
        <f t="array" aca="1" ref="CL1161" ca="1">-CL1160*INDIRECT(CL1148)/1000</f>
        <v>-100</v>
      </c>
      <c r="CN1161" s="253"/>
      <c r="CO1161" s="148" t="e" cm="1">
        <f t="array" aca="1" ref="CO1161" ca="1">-CO1160*INDIRECT(CO1148)/1000</f>
        <v>#N/A</v>
      </c>
      <c r="CP1161" s="148" t="e" cm="1">
        <f t="array" aca="1" ref="CP1161" ca="1">-CP1160*INDIRECT(CP1148)/1000</f>
        <v>#N/A</v>
      </c>
      <c r="CQ1161" s="148" t="e" cm="1">
        <f t="array" aca="1" ref="CQ1161" ca="1">-CQ1160*INDIRECT(CQ1148)/1000</f>
        <v>#N/A</v>
      </c>
      <c r="CR1161" s="148" t="e" cm="1">
        <f t="array" aca="1" ref="CR1161" ca="1">-CR1160*INDIRECT(CR1148)/1000</f>
        <v>#N/A</v>
      </c>
      <c r="CS1161" s="148" t="e" cm="1">
        <f t="array" aca="1" ref="CS1161" ca="1">-CS1160*INDIRECT(CS1148)/1000</f>
        <v>#N/A</v>
      </c>
      <c r="CT1161" s="148" t="e" cm="1">
        <f t="array" aca="1" ref="CT1161" ca="1">-CT1160*INDIRECT(CT1148)/1000</f>
        <v>#N/A</v>
      </c>
      <c r="CU1161" s="148" t="e" cm="1">
        <f t="array" aca="1" ref="CU1161" ca="1">-CU1160*INDIRECT(CU1148)/1000</f>
        <v>#N/A</v>
      </c>
      <c r="CV1161" s="148" t="e" cm="1">
        <f t="array" aca="1" ref="CV1161" ca="1">-CV1160*INDIRECT(CV1148)/1000</f>
        <v>#N/A</v>
      </c>
      <c r="CW1161" s="148" t="e" cm="1">
        <f t="array" aca="1" ref="CW1161" ca="1">-CW1160*INDIRECT(CW1148)/1000</f>
        <v>#N/A</v>
      </c>
      <c r="CX1161" s="148" t="e" cm="1">
        <f t="array" aca="1" ref="CX1161" ca="1">-CX1160*INDIRECT(CX1148)/1000</f>
        <v>#N/A</v>
      </c>
      <c r="CY1161" s="148" t="e" cm="1">
        <f t="array" aca="1" ref="CY1161" ca="1">-CY1160*INDIRECT(CY1148)/1000</f>
        <v>#N/A</v>
      </c>
      <c r="CZ1161" s="148" t="e" cm="1">
        <f t="array" aca="1" ref="CZ1161" ca="1">-CZ1160*INDIRECT(CZ1148)/1000</f>
        <v>#N/A</v>
      </c>
      <c r="DA1161" s="148" t="e" cm="1">
        <f t="array" aca="1" ref="DA1161" ca="1">-DA1160*INDIRECT(DA1148)/1000</f>
        <v>#N/A</v>
      </c>
      <c r="DB1161" s="148" t="e" cm="1">
        <f t="array" aca="1" ref="DB1161" ca="1">-DB1160*INDIRECT(DB1148)/1000</f>
        <v>#N/A</v>
      </c>
      <c r="DC1161" s="148" t="e" cm="1">
        <f t="array" aca="1" ref="DC1161" ca="1">-DC1160*INDIRECT(DC1148)/1000</f>
        <v>#N/A</v>
      </c>
      <c r="DD1161" s="148" t="e" cm="1">
        <f t="array" aca="1" ref="DD1161" ca="1">-DD1160*INDIRECT(DD1148)/1000</f>
        <v>#N/A</v>
      </c>
      <c r="DE1161" s="148" t="e" cm="1">
        <f t="array" aca="1" ref="DE1161" ca="1">-DE1160*INDIRECT(DE1148)/1000</f>
        <v>#N/A</v>
      </c>
      <c r="DF1161" s="148" t="e" cm="1">
        <f t="array" aca="1" ref="DF1161" ca="1">-DF1160*INDIRECT(DF1148)/1000</f>
        <v>#N/A</v>
      </c>
      <c r="DG1161" s="148" t="e" cm="1">
        <f t="array" aca="1" ref="DG1161" ca="1">-DG1160*INDIRECT(DG1148)/1000</f>
        <v>#N/A</v>
      </c>
      <c r="DH1161" s="148" t="e" cm="1">
        <f t="array" aca="1" ref="DH1161" ca="1">-DH1160*INDIRECT(DH1148)/1000</f>
        <v>#N/A</v>
      </c>
      <c r="DI1161" s="148" t="e" cm="1">
        <f t="array" aca="1" ref="DI1161" ca="1">-DI1160*INDIRECT(DI1148)/1000</f>
        <v>#N/A</v>
      </c>
      <c r="DJ1161" s="148" t="e" cm="1">
        <f t="array" aca="1" ref="DJ1161" ca="1">-DJ1160*INDIRECT(DJ1148)/1000</f>
        <v>#N/A</v>
      </c>
      <c r="DK1161" s="148" t="e" cm="1">
        <f t="array" aca="1" ref="DK1161" ca="1">-DK1160*INDIRECT(DK1148)/1000</f>
        <v>#N/A</v>
      </c>
      <c r="DL1161" s="148" t="e" cm="1">
        <f t="array" aca="1" ref="DL1161" ca="1">-DL1160*INDIRECT(DL1148)/1000</f>
        <v>#N/A</v>
      </c>
    </row>
    <row r="1162" spans="2:116" x14ac:dyDescent="0.35">
      <c r="B1162" s="8"/>
      <c r="C1162" s="8" t="s">
        <v>233</v>
      </c>
      <c r="D1162" t="s">
        <v>768</v>
      </c>
      <c r="E1162" s="8" t="str">
        <f t="shared" si="1375"/>
        <v>1162 FAINTR-S</v>
      </c>
      <c r="G1162" s="125"/>
      <c r="S1162" s="80"/>
      <c r="T1162" s="72"/>
      <c r="U1162" s="72"/>
      <c r="V1162" s="72"/>
      <c r="W1162" s="72"/>
      <c r="X1162" s="72"/>
      <c r="Y1162" s="72"/>
      <c r="Z1162" s="72"/>
      <c r="AA1162" s="72"/>
      <c r="AB1162" s="72"/>
      <c r="AC1162" s="72"/>
      <c r="AD1162" s="72"/>
      <c r="AE1162" s="72"/>
      <c r="AF1162" s="72"/>
      <c r="AG1162" s="72"/>
      <c r="AH1162" s="72"/>
      <c r="AI1162" s="72"/>
      <c r="AJ1162" s="72"/>
      <c r="AK1162" s="72"/>
      <c r="AL1162" s="72"/>
      <c r="AM1162" s="72"/>
      <c r="AN1162" s="72"/>
      <c r="AO1162" s="72"/>
      <c r="AP1162" s="72"/>
      <c r="AQ1162" s="72"/>
      <c r="AR1162" s="72"/>
      <c r="AS1162" s="72"/>
      <c r="AT1162" s="72"/>
      <c r="AU1162" s="72"/>
      <c r="AV1162" s="72"/>
      <c r="AW1162" s="72"/>
      <c r="AX1162" s="72"/>
      <c r="AY1162" s="72"/>
      <c r="AZ1162" s="72"/>
      <c r="BA1162" s="72"/>
      <c r="BB1162" s="72"/>
      <c r="BC1162" s="72"/>
      <c r="BD1162" s="72"/>
      <c r="BE1162" s="72"/>
      <c r="BF1162" s="72"/>
      <c r="BG1162" s="72"/>
      <c r="BH1162" s="72"/>
      <c r="BI1162" s="72"/>
      <c r="BJ1162" s="72"/>
      <c r="BK1162" s="72"/>
      <c r="BL1162" s="72"/>
      <c r="BM1162" s="72"/>
      <c r="BN1162" s="72"/>
      <c r="BO1162" s="72"/>
      <c r="BP1162" s="72"/>
      <c r="BQ1162" s="72"/>
      <c r="BR1162" s="72"/>
      <c r="BS1162" s="72"/>
      <c r="BT1162" s="72"/>
      <c r="BU1162" s="72"/>
      <c r="BV1162" s="72"/>
      <c r="BW1162" s="72"/>
      <c r="BX1162" s="72"/>
      <c r="BY1162" s="72"/>
      <c r="BZ1162" s="72"/>
      <c r="CA1162" s="72"/>
      <c r="CB1162" s="72"/>
      <c r="CC1162" s="72"/>
      <c r="CD1162" s="72"/>
      <c r="CE1162" s="72"/>
      <c r="CF1162" s="72"/>
      <c r="CG1162" s="72"/>
      <c r="CH1162" s="72"/>
      <c r="CI1162" s="72"/>
      <c r="CJ1162" s="72"/>
      <c r="CK1162" s="72"/>
      <c r="CL1162" s="72"/>
      <c r="CO1162" s="72"/>
      <c r="CP1162" s="72"/>
      <c r="CQ1162" s="72"/>
      <c r="CR1162" s="72"/>
      <c r="CS1162" s="72"/>
      <c r="CT1162" s="72"/>
      <c r="CU1162" s="72"/>
      <c r="CV1162" s="72"/>
      <c r="CW1162" s="72"/>
      <c r="CX1162" s="72"/>
      <c r="CY1162" s="72"/>
      <c r="CZ1162" s="72"/>
      <c r="DA1162" s="72"/>
      <c r="DB1162" s="72"/>
      <c r="DC1162" s="72"/>
      <c r="DD1162" s="72"/>
      <c r="DE1162" s="72"/>
      <c r="DF1162" s="72"/>
      <c r="DG1162" s="72"/>
      <c r="DH1162" s="72"/>
      <c r="DI1162" s="72"/>
      <c r="DJ1162" s="72"/>
      <c r="DK1162" s="72"/>
      <c r="DL1162" s="72"/>
    </row>
    <row r="1163" spans="2:116" x14ac:dyDescent="0.35">
      <c r="B1163" s="8"/>
      <c r="C1163" s="8"/>
      <c r="D1163" t="s">
        <v>768</v>
      </c>
      <c r="E1163" s="8" t="str">
        <f t="shared" si="1375"/>
        <v>1163 FAINTR-S</v>
      </c>
      <c r="G1163" s="95" t="s">
        <v>204</v>
      </c>
      <c r="H1163" s="12"/>
      <c r="S1163" s="72"/>
      <c r="T1163" s="72"/>
      <c r="U1163" s="72"/>
      <c r="V1163" s="72"/>
      <c r="W1163" s="72"/>
      <c r="X1163" s="72"/>
      <c r="Y1163" s="72"/>
      <c r="Z1163" s="72"/>
      <c r="AA1163" s="72"/>
      <c r="AB1163" s="72"/>
      <c r="AC1163" s="72"/>
      <c r="AD1163" s="72"/>
      <c r="AE1163" s="72"/>
      <c r="AF1163" s="72"/>
      <c r="AG1163" s="72"/>
      <c r="AH1163" s="72"/>
      <c r="AI1163" s="72"/>
      <c r="AJ1163" s="72"/>
      <c r="AK1163" s="72"/>
      <c r="AL1163" s="72"/>
      <c r="AM1163" s="72"/>
      <c r="AN1163" s="72"/>
      <c r="AO1163" s="72"/>
      <c r="AP1163" s="72"/>
      <c r="AQ1163" s="72"/>
      <c r="AR1163" s="72"/>
      <c r="AS1163" s="72"/>
      <c r="AT1163" s="72"/>
      <c r="AU1163" s="72"/>
      <c r="AV1163" s="72"/>
      <c r="AW1163" s="72"/>
      <c r="AX1163" s="72"/>
      <c r="AY1163" s="72"/>
      <c r="AZ1163" s="72"/>
      <c r="BA1163" s="72"/>
      <c r="BB1163" s="72"/>
      <c r="BC1163" s="72"/>
      <c r="BD1163" s="72"/>
      <c r="BE1163" s="72"/>
      <c r="BF1163" s="72"/>
      <c r="BG1163" s="72"/>
      <c r="BH1163" s="72"/>
      <c r="BI1163" s="72"/>
      <c r="BJ1163" s="72"/>
      <c r="BK1163" s="72"/>
      <c r="BL1163" s="72"/>
      <c r="BM1163" s="72"/>
      <c r="BN1163" s="72"/>
      <c r="BO1163" s="72"/>
      <c r="BP1163" s="72"/>
      <c r="BQ1163" s="72"/>
      <c r="BR1163" s="72"/>
      <c r="BS1163" s="72"/>
      <c r="BT1163" s="72"/>
      <c r="BU1163" s="72"/>
      <c r="BV1163" s="72"/>
      <c r="BW1163" s="72"/>
      <c r="BX1163" s="72"/>
      <c r="BY1163" s="72"/>
      <c r="BZ1163" s="72"/>
      <c r="CA1163" s="72"/>
      <c r="CB1163" s="72"/>
      <c r="CC1163" s="72"/>
      <c r="CD1163" s="72"/>
      <c r="CE1163" s="72"/>
      <c r="CF1163" s="72"/>
      <c r="CG1163" s="72"/>
      <c r="CH1163" s="72"/>
      <c r="CI1163" s="72"/>
      <c r="CJ1163" s="72"/>
      <c r="CK1163" s="72"/>
      <c r="CL1163" s="72"/>
      <c r="CO1163" s="72"/>
      <c r="CP1163" s="72"/>
      <c r="CQ1163" s="72"/>
      <c r="CR1163" s="72"/>
      <c r="CS1163" s="72"/>
      <c r="CT1163" s="72"/>
      <c r="CU1163" s="72"/>
      <c r="CV1163" s="72"/>
      <c r="CW1163" s="72"/>
      <c r="CX1163" s="72"/>
      <c r="CY1163" s="72"/>
      <c r="CZ1163" s="72"/>
      <c r="DA1163" s="72"/>
      <c r="DB1163" s="72"/>
      <c r="DC1163" s="72"/>
      <c r="DD1163" s="72"/>
      <c r="DE1163" s="72"/>
      <c r="DF1163" s="72"/>
      <c r="DG1163" s="72"/>
      <c r="DH1163" s="72"/>
      <c r="DI1163" s="72"/>
      <c r="DJ1163" s="72"/>
      <c r="DK1163" s="72"/>
      <c r="DL1163" s="72"/>
    </row>
    <row r="1164" spans="2:116" x14ac:dyDescent="0.35">
      <c r="B1164" s="8" t="str">
        <f>E1164</f>
        <v>1164 FAINTR-S</v>
      </c>
      <c r="C1164" s="8"/>
      <c r="D1164" t="s">
        <v>768</v>
      </c>
      <c r="E1164" s="8" t="str">
        <f t="shared" si="1375"/>
        <v>1164 FAINTR-S</v>
      </c>
      <c r="G1164" s="158" t="str">
        <f>"Amortization - "&amp;SUBSTITUTE(G1154,":","")</f>
        <v>Amortization - Revenue driven intangible assets</v>
      </c>
      <c r="I1164" s="80">
        <f>SUMIF($5:$5,I$2,1162:1162)</f>
        <v>0</v>
      </c>
      <c r="J1164" s="80"/>
      <c r="K1164" s="24">
        <f>SUMIF($3:$3,K$2,1162:1162)</f>
        <v>0</v>
      </c>
      <c r="L1164" s="24">
        <f>SUMIF($3:$3,L$2,1162:1162)</f>
        <v>0</v>
      </c>
      <c r="M1164" s="24">
        <f>SUMIF($3:$3,M$2,1162:1162)</f>
        <v>0</v>
      </c>
      <c r="N1164" s="24">
        <f>SUMIF($3:$3,N$2,1162:1162)</f>
        <v>0</v>
      </c>
      <c r="O1164" s="24">
        <f>SUMIF($3:$3,O$2,1162:1162)</f>
        <v>0</v>
      </c>
      <c r="P1164" s="24">
        <f>SUMIF($3:$3,P$2,1162:1162)</f>
        <v>0</v>
      </c>
      <c r="R1164" s="24"/>
      <c r="S1164" s="80" cm="1">
        <f t="array" aca="1" ref="S1164" ca="1">(SUM(INDEX(1159:1159,1,MAX(COLUMN($R:$R),COLUMN()-($H1156*12-1))):S1161)/($H1156*12)+IF($R1166=0,0,SUM(INDEX(1164:1164,1,MAX(COLUMN($R:$R),COLUMN()-(($H1156-$H1157)*12))):S1166)/(($H1156)*12)))</f>
        <v>-3.2203389830508478</v>
      </c>
      <c r="T1164" s="80" cm="1">
        <f t="array" aca="1" ref="T1164" ca="1">(SUM(INDEX(1159:1159,1,MAX(COLUMN($R:$R),COLUMN()-($H1156*12-1))):T1161)/($H1156*12)+IF($R1166=0,0,SUM(INDEX(1164:1164,1,MAX(COLUMN($R:$R),COLUMN()-(($H1156-$H1157)*12))):T1166)/(($H1156)*12)))</f>
        <v>-4.8003447285262855</v>
      </c>
      <c r="U1164" s="80" cm="1">
        <f t="array" aca="1" ref="U1164" ca="1">(SUM(INDEX(1159:1159,1,MAX(COLUMN($R:$R),COLUMN()-($H1156*12-1))):U1161)/($H1156*12)+IF($R1166=0,0,SUM(INDEX(1164:1164,1,MAX(COLUMN($R:$R),COLUMN()-(($H1156-$H1157)*12))):U1166)/(($H1156)*12)))</f>
        <v>-6.4071302323996129</v>
      </c>
      <c r="V1164" s="80" cm="1">
        <f t="array" aca="1" ref="V1164" ca="1">(SUM(INDEX(1159:1159,1,MAX(COLUMN($R:$R),COLUMN()-($H1156*12-1))):V1161)/($H1156*12)+IF($R1166=0,0,SUM(INDEX(1164:1164,1,MAX(COLUMN($R:$R),COLUMN()-(($H1156-$H1157)*12))):V1166)/(($H1156)*12)))</f>
        <v>-8.041149388880962</v>
      </c>
      <c r="W1164" s="80" cm="1">
        <f t="array" aca="1" ref="W1164" ca="1">(SUM(INDEX(1159:1159,1,MAX(COLUMN($R:$R),COLUMN()-($H1156*12-1))):W1161)/($H1156*12)+IF($R1166=0,0,SUM(INDEX(1164:1164,1,MAX(COLUMN($R:$R),COLUMN()-(($H1156-$H1157)*12))):W1166)/(($H1156)*12)))</f>
        <v>-9.7028637853026733</v>
      </c>
      <c r="X1164" s="80" cm="1">
        <f t="array" aca="1" ref="X1164" ca="1">(SUM(INDEX(1159:1159,1,MAX(COLUMN($R:$R),COLUMN()-($H1156*12-1))):X1161)/($H1156*12)+IF($R1166=0,0,SUM(INDEX(1164:1164,1,MAX(COLUMN($R:$R),COLUMN()-(($H1156-$H1157)*12))):X1166)/(($H1156)*12)))</f>
        <v>-11.392742832511193</v>
      </c>
      <c r="Y1164" s="80" cm="1">
        <f t="array" aca="1" ref="Y1164" ca="1">(SUM(INDEX(1159:1159,1,MAX(COLUMN($R:$R),COLUMN()-($H1156*12-1))):Y1161)/($H1156*12)+IF($R1166=0,0,SUM(INDEX(1164:1164,1,MAX(COLUMN($R:$R),COLUMN()-(($H1156-$H1157)*12))):Y1166)/(($H1156)*12)))</f>
        <v>-13.111263897469009</v>
      </c>
      <c r="Z1164" s="80" cm="1">
        <f t="array" aca="1" ref="Z1164" ca="1">(SUM(INDEX(1159:1159,1,MAX(COLUMN($R:$R),COLUMN()-($H1156*12-1))):Z1161)/($H1156*12)+IF($R1166=0,0,SUM(INDEX(1164:1164,1,MAX(COLUMN($R:$R),COLUMN()-(($H1156-$H1157)*12))):Z1166)/(($H1156)*12)))</f>
        <v>-14.858912438104078</v>
      </c>
      <c r="AA1164" s="80" cm="1">
        <f t="array" aca="1" ref="AA1164" ca="1">(SUM(INDEX(1159:1159,1,MAX(COLUMN($R:$R),COLUMN()-($H1156*12-1))):AA1161)/($H1156*12)+IF($R1166=0,0,SUM(INDEX(1164:1164,1,MAX(COLUMN($R:$R),COLUMN()-(($H1156-$H1157)*12))):AA1166)/(($H1156)*12)))</f>
        <v>-16.636182140444824</v>
      </c>
      <c r="AB1164" s="80" cm="1">
        <f t="array" aca="1" ref="AB1164" ca="1">(SUM(INDEX(1159:1159,1,MAX(COLUMN($R:$R),COLUMN()-($H1156*12-1))):AB1161)/($H1156*12)+IF($R1166=0,0,SUM(INDEX(1164:1164,1,MAX(COLUMN($R:$R),COLUMN()-(($H1156-$H1157)*12))):AB1166)/(($H1156)*12)))</f>
        <v>-18.443575058079482</v>
      </c>
      <c r="AC1164" s="80" cm="1">
        <f t="array" aca="1" ref="AC1164" ca="1">(SUM(INDEX(1159:1159,1,MAX(COLUMN($R:$R),COLUMN()-($H1156*12-1))):AC1161)/($H1156*12)+IF($R1166=0,0,SUM(INDEX(1164:1164,1,MAX(COLUMN($R:$R),COLUMN()-(($H1156-$H1157)*12))):AC1166)/(($H1156)*12)))</f>
        <v>-20.281601753979135</v>
      </c>
      <c r="AD1164" s="80" cm="1">
        <f t="array" aca="1" ref="AD1164" ca="1">(SUM(INDEX(1159:1159,1,MAX(COLUMN($R:$R),COLUMN()-($H1156*12-1))):AD1161)/($H1156*12)+IF($R1166=0,0,SUM(INDEX(1164:1164,1,MAX(COLUMN($R:$R),COLUMN()-(($H1156-$H1157)*12))):AD1166)/(($H1156)*12)))</f>
        <v>-22.150781444724544</v>
      </c>
      <c r="AE1164" s="80" cm="1">
        <f t="array" aca="1" ref="AE1164" ca="1">(SUM(INDEX(1159:1159,1,MAX(COLUMN($R:$R),COLUMN()-($H1156*12-1))):AE1161)/($H1156*12)+IF($R1166=0,0,SUM(INDEX(1164:1164,1,MAX(COLUMN($R:$R),COLUMN()-(($H1156-$H1157)*12))):AE1166)/(($H1156)*12)))</f>
        <v>-24.051642147177503</v>
      </c>
      <c r="AF1164" s="80" cm="1">
        <f t="array" aca="1" ref="AF1164" ca="1">(SUM(INDEX(1159:1159,1,MAX(COLUMN($R:$R),COLUMN()-($H1156*12-1))):AF1161)/($H1156*12)+IF($R1166=0,0,SUM(INDEX(1164:1164,1,MAX(COLUMN($R:$R),COLUMN()-(($H1156-$H1157)*12))):AF1166)/(($H1156)*12)))</f>
        <v>-25.984720827638139</v>
      </c>
      <c r="AG1164" s="80" cm="1">
        <f t="array" aca="1" ref="AG1164" ca="1">(SUM(INDEX(1159:1159,1,MAX(COLUMN($R:$R),COLUMN()-($H1156*12-1))):AG1161)/($H1156*12)+IF($R1166=0,0,SUM(INDEX(1164:1164,1,MAX(COLUMN($R:$R),COLUMN()-(($H1156-$H1157)*12))):AG1166)/(($H1156)*12)))</f>
        <v>-27.950563553530309</v>
      </c>
      <c r="AH1164" s="80" cm="1">
        <f t="array" aca="1" ref="AH1164" ca="1">(SUM(INDEX(1159:1159,1,MAX(COLUMN($R:$R),COLUMN()-($H1156*12-1))):AH1161)/($H1156*12)+IF($R1166=0,0,SUM(INDEX(1164:1164,1,MAX(COLUMN($R:$R),COLUMN()-(($H1156-$H1157)*12))):AH1166)/(($H1156)*12)))</f>
        <v>-29.949725647657942</v>
      </c>
      <c r="AI1164" s="80" cm="1">
        <f t="array" aca="1" ref="AI1164" ca="1">(SUM(INDEX(1159:1159,1,MAX(COLUMN($R:$R),COLUMN()-($H1156*12-1))):AI1161)/($H1156*12)+IF($R1166=0,0,SUM(INDEX(1164:1164,1,MAX(COLUMN($R:$R),COLUMN()-(($H1156-$H1157)*12))):AI1166)/(($H1156)*12)))</f>
        <v>-31.982771845075874</v>
      </c>
      <c r="AJ1164" s="80" cm="1">
        <f t="array" aca="1" ref="AJ1164" ca="1">(SUM(INDEX(1159:1159,1,MAX(COLUMN($R:$R),COLUMN()-($H1156*12-1))):AJ1161)/($H1156*12)+IF($R1166=0,0,SUM(INDEX(1164:1164,1,MAX(COLUMN($R:$R),COLUMN()-(($H1156-$H1157)*12))):AJ1166)/(($H1156)*12)))</f>
        <v>-34.050276452619535</v>
      </c>
      <c r="AK1164" s="80" cm="1">
        <f t="array" aca="1" ref="AK1164" ca="1">(SUM(INDEX(1159:1159,1,MAX(COLUMN($R:$R),COLUMN()-($H1156*12-1))):AK1161)/($H1156*12)+IF($R1166=0,0,SUM(INDEX(1164:1164,1,MAX(COLUMN($R:$R),COLUMN()-(($H1156-$H1157)*12))):AK1166)/(($H1156)*12)))</f>
        <v>-36.152823511138507</v>
      </c>
      <c r="AL1164" s="80" cm="1">
        <f t="array" aca="1" ref="AL1164" ca="1">(SUM(INDEX(1159:1159,1,MAX(COLUMN($R:$R),COLUMN()-($H1156*12-1))):AL1161)/($H1156*12)+IF($R1166=0,0,SUM(INDEX(1164:1164,1,MAX(COLUMN($R:$R),COLUMN()-(($H1156-$H1157)*12))):AL1166)/(($H1156)*12)))</f>
        <v>-38.291006960479834</v>
      </c>
      <c r="AM1164" s="80" cm="1">
        <f t="array" aca="1" ref="AM1164" ca="1">(SUM(INDEX(1159:1159,1,MAX(COLUMN($R:$R),COLUMN()-($H1156*12-1))):AM1161)/($H1156*12)+IF($R1166=0,0,SUM(INDEX(1164:1164,1,MAX(COLUMN($R:$R),COLUMN()-(($H1156-$H1157)*12))):AM1166)/(($H1156)*12)))</f>
        <v>-40.46543080726763</v>
      </c>
      <c r="AN1164" s="80" cm="1">
        <f t="array" aca="1" ref="AN1164" ca="1">(SUM(INDEX(1159:1159,1,MAX(COLUMN($R:$R),COLUMN()-($H1156*12-1))):AN1161)/($H1156*12)+IF($R1166=0,0,SUM(INDEX(1164:1164,1,MAX(COLUMN($R:$R),COLUMN()-(($H1156-$H1157)*12))):AN1166)/(($H1156)*12)))</f>
        <v>-42.676709295526408</v>
      </c>
      <c r="AO1164" s="80" cm="1">
        <f t="array" aca="1" ref="AO1164" ca="1">(SUM(INDEX(1159:1159,1,MAX(COLUMN($R:$R),COLUMN()-($H1156*12-1))):AO1161)/($H1156*12)+IF($R1166=0,0,SUM(INDEX(1164:1164,1,MAX(COLUMN($R:$R),COLUMN()-(($H1156-$H1157)*12))):AO1166)/(($H1156)*12)))</f>
        <v>-44.925467080196341</v>
      </c>
      <c r="AP1164" s="80" cm="1">
        <f t="array" aca="1" ref="AP1164" ca="1">(SUM(INDEX(1159:1159,1,MAX(COLUMN($R:$R),COLUMN()-($H1156*12-1))):AP1161)/($H1156*12)+IF($R1166=0,0,SUM(INDEX(1164:1164,1,MAX(COLUMN($R:$R),COLUMN()-(($H1156-$H1157)*12))):AP1166)/(($H1156)*12)))</f>
        <v>-47.212339403589503</v>
      </c>
      <c r="AQ1164" s="80" cm="1">
        <f t="array" aca="1" ref="AQ1164" ca="1">(SUM(INDEX(1159:1159,1,MAX(COLUMN($R:$R),COLUMN()-($H1156*12-1))):AQ1161)/($H1156*12)+IF($R1166=0,0,SUM(INDEX(1164:1164,1,MAX(COLUMN($R:$R),COLUMN()-(($H1156-$H1157)*12))):AQ1166)/(($H1156)*12)))</f>
        <v>-49.537972274836783</v>
      </c>
      <c r="AR1164" s="80" cm="1">
        <f t="array" aca="1" ref="AR1164" ca="1">(SUM(INDEX(1159:1159,1,MAX(COLUMN($R:$R),COLUMN()-($H1156*12-1))):AR1161)/($H1156*12)+IF($R1166=0,0,SUM(INDEX(1164:1164,1,MAX(COLUMN($R:$R),COLUMN()-(($H1156-$H1157)*12))):AR1166)/(($H1156)*12)))</f>
        <v>-51.903022652376386</v>
      </c>
      <c r="AS1164" s="80" cm="1">
        <f t="array" aca="1" ref="AS1164" ca="1">(SUM(INDEX(1159:1159,1,MAX(COLUMN($R:$R),COLUMN()-($H1156*12-1))):AS1161)/($H1156*12)+IF($R1166=0,0,SUM(INDEX(1164:1164,1,MAX(COLUMN($R:$R),COLUMN()-(($H1156-$H1157)*12))):AS1166)/(($H1156)*12)))</f>
        <v>-54.308158629535313</v>
      </c>
      <c r="AT1164" s="80" cm="1">
        <f t="array" aca="1" ref="AT1164" ca="1">(SUM(INDEX(1159:1159,1,MAX(COLUMN($R:$R),COLUMN()-($H1156*12-1))):AT1161)/($H1156*12)+IF($R1166=0,0,SUM(INDEX(1164:1164,1,MAX(COLUMN($R:$R),COLUMN()-(($H1156-$H1157)*12))):AT1166)/(($H1156)*12)))</f>
        <v>-56.754059623256246</v>
      </c>
      <c r="AU1164" s="80" cm="1">
        <f t="array" aca="1" ref="AU1164" ca="1">(SUM(INDEX(1159:1159,1,MAX(COLUMN($R:$R),COLUMN()-($H1156*12-1))):AU1161)/($H1156*12)+IF($R1166=0,0,SUM(INDEX(1164:1164,1,MAX(COLUMN($R:$R),COLUMN()-(($H1156-$H1157)*12))):AU1166)/(($H1156)*12)))</f>
        <v>-59.241416566023304</v>
      </c>
      <c r="AV1164" s="80" cm="1">
        <f t="array" aca="1" ref="AV1164" ca="1">(SUM(INDEX(1159:1159,1,MAX(COLUMN($R:$R),COLUMN()-($H1156*12-1))):AV1161)/($H1156*12)+IF($R1166=0,0,SUM(INDEX(1164:1164,1,MAX(COLUMN($R:$R),COLUMN()-(($H1156-$H1157)*12))):AV1166)/(($H1156)*12)))</f>
        <v>-61.770932101040643</v>
      </c>
      <c r="AW1164" s="80" cm="1">
        <f t="array" aca="1" ref="AW1164" ca="1">(SUM(INDEX(1159:1159,1,MAX(COLUMN($R:$R),COLUMN()-($H1156*12-1))):AW1161)/($H1156*12)+IF($R1166=0,0,SUM(INDEX(1164:1164,1,MAX(COLUMN($R:$R),COLUMN()-(($H1156-$H1157)*12))):AW1166)/(($H1156)*12)))</f>
        <v>-64.343320780719296</v>
      </c>
      <c r="AX1164" s="80" cm="1">
        <f t="array" aca="1" ref="AX1164" ca="1">(SUM(INDEX(1159:1159,1,MAX(COLUMN($R:$R),COLUMN()-($H1156*12-1))):AX1161)/($H1156*12)+IF($R1166=0,0,SUM(INDEX(1164:1164,1,MAX(COLUMN($R:$R),COLUMN()-(($H1156-$H1157)*12))):AX1166)/(($H1156)*12)))</f>
        <v>-66.959309268528102</v>
      </c>
      <c r="AY1164" s="80" cm="1">
        <f t="array" aca="1" ref="AY1164" ca="1">(SUM(INDEX(1159:1159,1,MAX(COLUMN($R:$R),COLUMN()-($H1156*12-1))):AY1161)/($H1156*12)+IF($R1166=0,0,SUM(INDEX(1164:1164,1,MAX(COLUMN($R:$R),COLUMN()-(($H1156-$H1157)*12))):AY1166)/(($H1156)*12)))</f>
        <v>-69.619636544265859</v>
      </c>
      <c r="AZ1164" s="80" cm="1">
        <f t="array" aca="1" ref="AZ1164" ca="1">(SUM(INDEX(1159:1159,1,MAX(COLUMN($R:$R),COLUMN()-($H1156*12-1))):AZ1161)/($H1156*12)+IF($R1166=0,0,SUM(INDEX(1164:1164,1,MAX(COLUMN($R:$R),COLUMN()-(($H1156-$H1157)*12))):AZ1166)/(($H1156)*12)))</f>
        <v>-72.325054112812751</v>
      </c>
      <c r="BA1164" s="80" cm="1">
        <f t="array" aca="1" ref="BA1164" ca="1">(SUM(INDEX(1159:1159,1,MAX(COLUMN($R:$R),COLUMN()-($H1156*12-1))):BA1161)/($H1156*12)+IF($R1166=0,0,SUM(INDEX(1164:1164,1,MAX(COLUMN($R:$R),COLUMN()-(($H1156-$H1157)*12))):BA1166)/(($H1156)*12)))</f>
        <v>-75.076326216419744</v>
      </c>
      <c r="BB1164" s="80" cm="1">
        <f t="array" aca="1" ref="BB1164" ca="1">(SUM(INDEX(1159:1159,1,MAX(COLUMN($R:$R),COLUMN()-($H1156*12-1))):BB1161)/($H1156*12)+IF($R1166=0,0,SUM(INDEX(1164:1164,1,MAX(COLUMN($R:$R),COLUMN()-(($H1156-$H1157)*12))):BB1166)/(($H1156)*12)))</f>
        <v>-77.874230050596339</v>
      </c>
      <c r="BC1164" s="80" cm="1">
        <f t="array" aca="1" ref="BC1164" ca="1">(SUM(INDEX(1159:1159,1,MAX(COLUMN($R:$R),COLUMN()-($H1156*12-1))):BC1161)/($H1156*12)+IF($R1166=0,0,SUM(INDEX(1164:1164,1,MAX(COLUMN($R:$R),COLUMN()-(($H1156-$H1157)*12))):BC1166)/(($H1156)*12)))</f>
        <v>-80.719555983657301</v>
      </c>
      <c r="BD1164" s="80" cm="1">
        <f t="array" aca="1" ref="BD1164" ca="1">(SUM(INDEX(1159:1159,1,MAX(COLUMN($R:$R),COLUMN()-($H1156*12-1))):BD1161)/($H1156*12)+IF($R1166=0,0,SUM(INDEX(1164:1164,1,MAX(COLUMN($R:$R),COLUMN()-(($H1156-$H1157)*12))):BD1166)/(($H1156)*12)))</f>
        <v>-83.613107779990472</v>
      </c>
      <c r="BE1164" s="80" cm="1">
        <f t="array" aca="1" ref="BE1164" ca="1">(SUM(INDEX(1159:1159,1,MAX(COLUMN($R:$R),COLUMN()-($H1156*12-1))):BE1161)/($H1156*12)+IF($R1166=0,0,SUM(INDEX(1164:1164,1,MAX(COLUMN($R:$R),COLUMN()-(($H1156-$H1157)*12))):BE1166)/(($H1156)*12)))</f>
        <v>-86.555702827108959</v>
      </c>
      <c r="BF1164" s="80" cm="1">
        <f t="array" aca="1" ref="BF1164" ca="1">(SUM(INDEX(1159:1159,1,MAX(COLUMN($R:$R),COLUMN()-($H1156*12-1))):BF1161)/($H1156*12)+IF($R1166=0,0,SUM(INDEX(1164:1164,1,MAX(COLUMN($R:$R),COLUMN()-(($H1156-$H1157)*12))):BF1166)/(($H1156)*12)))</f>
        <v>-89.548172366551483</v>
      </c>
      <c r="BG1164" s="80" cm="1">
        <f t="array" aca="1" ref="BG1164" ca="1">(SUM(INDEX(1159:1159,1,MAX(COLUMN($R:$R),COLUMN()-($H1156*12-1))):BG1161)/($H1156*12)+IF($R1166=0,0,SUM(INDEX(1164:1164,1,MAX(COLUMN($R:$R),COLUMN()-(($H1156-$H1157)*12))):BG1166)/(($H1156)*12)))</f>
        <v>-92.591361728696427</v>
      </c>
      <c r="BH1164" s="80" cm="1">
        <f t="array" aca="1" ref="BH1164" ca="1">(SUM(INDEX(1159:1159,1,MAX(COLUMN($R:$R),COLUMN()-($H1156*12-1))):BH1161)/($H1156*12)+IF($R1166=0,0,SUM(INDEX(1164:1164,1,MAX(COLUMN($R:$R),COLUMN()-(($H1156-$H1157)*12))):BH1166)/(($H1156)*12)))</f>
        <v>-95.68613057155568</v>
      </c>
      <c r="BI1164" s="80" cm="1">
        <f t="array" aca="1" ref="BI1164" ca="1">(SUM(INDEX(1159:1159,1,MAX(COLUMN($R:$R),COLUMN()-($H1156*12-1))):BI1161)/($H1156*12)+IF($R1166=0,0,SUM(INDEX(1164:1164,1,MAX(COLUMN($R:$R),COLUMN()-(($H1156-$H1157)*12))):BI1166)/(($H1156)*12)))</f>
        <v>-98.83335312361595</v>
      </c>
      <c r="BJ1164" s="80" cm="1">
        <f t="array" aca="1" ref="BJ1164" ca="1">(SUM(INDEX(1159:1159,1,MAX(COLUMN($R:$R),COLUMN()-($H1156*12-1))):BJ1161)/($H1156*12)+IF($R1166=0,0,SUM(INDEX(1164:1164,1,MAX(COLUMN($R:$R),COLUMN()-(($H1156-$H1157)*12))):BJ1166)/(($H1156)*12)))</f>
        <v>-102.03391843079588</v>
      </c>
      <c r="BK1164" s="80" cm="1">
        <f t="array" aca="1" ref="BK1164" ca="1">(SUM(INDEX(1159:1159,1,MAX(COLUMN($R:$R),COLUMN()-($H1156*12-1))):BK1161)/($H1156*12)+IF($R1166=0,0,SUM(INDEX(1164:1164,1,MAX(COLUMN($R:$R),COLUMN()-(($H1156-$H1157)*12))):BK1166)/(($H1156)*12)))</f>
        <v>-105.28873060758903</v>
      </c>
      <c r="BL1164" s="80" cm="1">
        <f t="array" aca="1" ref="BL1164" ca="1">(SUM(INDEX(1159:1159,1,MAX(COLUMN($R:$R),COLUMN()-($H1156*12-1))):BL1161)/($H1156*12)+IF($R1166=0,0,SUM(INDEX(1164:1164,1,MAX(COLUMN($R:$R),COLUMN()-(($H1156-$H1157)*12))):BL1166)/(($H1156)*12)))</f>
        <v>-108.59870909246342</v>
      </c>
      <c r="BM1164" s="80" cm="1">
        <f t="array" aca="1" ref="BM1164" ca="1">(SUM(INDEX(1159:1159,1,MAX(COLUMN($R:$R),COLUMN()-($H1156*12-1))):BM1161)/($H1156*12)+IF($R1166=0,0,SUM(INDEX(1164:1164,1,MAX(COLUMN($R:$R),COLUMN()-(($H1156-$H1157)*12))):BM1166)/(($H1156)*12)))</f>
        <v>-111.96478890758992</v>
      </c>
      <c r="BN1164" s="80" cm="1">
        <f t="array" aca="1" ref="BN1164" ca="1">(SUM(INDEX(1159:1159,1,MAX(COLUMN($R:$R),COLUMN()-($H1156*12-1))):BN1161)/($H1156*12)+IF($R1166=0,0,SUM(INDEX(1164:1164,1,MAX(COLUMN($R:$R),COLUMN()-(($H1156-$H1157)*12))):BN1166)/(($H1156)*12)))</f>
        <v>-115.3879209229728</v>
      </c>
      <c r="BO1164" s="80" cm="1">
        <f t="array" aca="1" ref="BO1164" ca="1">(SUM(INDEX(1159:1159,1,MAX(COLUMN($R:$R),COLUMN()-($H1156*12-1))):BO1161)/($H1156*12)+IF($R1166=0,0,SUM(INDEX(1164:1164,1,MAX(COLUMN($R:$R),COLUMN()-(($H1156-$H1157)*12))):BO1166)/(($H1156)*12)))</f>
        <v>-118.86907212505709</v>
      </c>
      <c r="BP1164" s="80" cm="1">
        <f t="array" aca="1" ref="BP1164" ca="1">(SUM(INDEX(1159:1159,1,MAX(COLUMN($R:$R),COLUMN()-($H1156*12-1))):BP1161)/($H1156*12)+IF($R1166=0,0,SUM(INDEX(1164:1164,1,MAX(COLUMN($R:$R),COLUMN()-(($H1156-$H1157)*12))):BP1166)/(($H1156)*12)))</f>
        <v>-122.40922588988857</v>
      </c>
      <c r="BQ1164" s="80" cm="1">
        <f t="array" aca="1" ref="BQ1164" ca="1">(SUM(INDEX(1159:1159,1,MAX(COLUMN($R:$R),COLUMN()-($H1156*12-1))):BQ1161)/($H1156*12)+IF($R1166=0,0,SUM(INDEX(1164:1164,1,MAX(COLUMN($R:$R),COLUMN()-(($H1156-$H1157)*12))):BQ1166)/(($H1156)*12)))</f>
        <v>-126.00938226090364</v>
      </c>
      <c r="BR1164" s="80" cm="1">
        <f t="array" aca="1" ref="BR1164" ca="1">(SUM(INDEX(1159:1159,1,MAX(COLUMN($R:$R),COLUMN()-($H1156*12-1))):BR1161)/($H1156*12)+IF($R1166=0,0,SUM(INDEX(1164:1164,1,MAX(COLUMN($R:$R),COLUMN()-(($H1156-$H1157)*12))):BR1166)/(($H1156)*12)))</f>
        <v>-129.67055823142744</v>
      </c>
      <c r="BS1164" s="80" cm="1">
        <f t="array" aca="1" ref="BS1164" ca="1">(SUM(INDEX(1159:1159,1,MAX(COLUMN($R:$R),COLUMN()-($H1156*12-1))):BS1161)/($H1156*12)+IF($R1166=0,0,SUM(INDEX(1164:1164,1,MAX(COLUMN($R:$R),COLUMN()-(($H1156-$H1157)*12))):BS1166)/(($H1156)*12)))</f>
        <v>-133.39378803196007</v>
      </c>
      <c r="BT1164" s="80" cm="1">
        <f t="array" aca="1" ref="BT1164" ca="1">(SUM(INDEX(1159:1159,1,MAX(COLUMN($R:$R),COLUMN()-($H1156*12-1))):BT1161)/($H1156*12)+IF($R1166=0,0,SUM(INDEX(1164:1164,1,MAX(COLUMN($R:$R),COLUMN()-(($H1156-$H1157)*12))):BT1166)/(($H1156)*12)))</f>
        <v>-137.18012342233229</v>
      </c>
      <c r="BU1164" s="80" cm="1">
        <f t="array" aca="1" ref="BU1164" ca="1">(SUM(INDEX(1159:1159,1,MAX(COLUMN($R:$R),COLUMN()-($H1156*12-1))):BU1161)/($H1156*12)+IF($R1166=0,0,SUM(INDEX(1164:1164,1,MAX(COLUMN($R:$R),COLUMN()-(($H1156-$H1157)*12))):BU1166)/(($H1156)*12)))</f>
        <v>-141.0306339888125</v>
      </c>
      <c r="BV1164" s="80" cm="1">
        <f t="array" aca="1" ref="BV1164" ca="1">(SUM(INDEX(1159:1159,1,MAX(COLUMN($R:$R),COLUMN()-($H1156*12-1))):BV1161)/($H1156*12)+IF($R1166=0,0,SUM(INDEX(1164:1164,1,MAX(COLUMN($R:$R),COLUMN()-(($H1156-$H1157)*12))):BV1166)/(($H1156)*12)))</f>
        <v>-144.94640744624999</v>
      </c>
      <c r="BW1164" s="80" cm="1">
        <f t="array" aca="1" ref="BW1164" ca="1">(SUM(INDEX(1159:1159,1,MAX(COLUMN($R:$R),COLUMN()-($H1156*12-1))):BW1161)/($H1156*12)+IF($R1166=0,0,SUM(INDEX(1164:1164,1,MAX(COLUMN($R:$R),COLUMN()-(($H1156-$H1157)*12))):BW1166)/(($H1156)*12)))</f>
        <v>-148.92854994533897</v>
      </c>
      <c r="BX1164" s="80" cm="1">
        <f t="array" aca="1" ref="BX1164" ca="1">(SUM(INDEX(1159:1159,1,MAX(COLUMN($R:$R),COLUMN()-($H1156*12-1))):BX1161)/($H1156*12)+IF($R1166=0,0,SUM(INDEX(1164:1164,1,MAX(COLUMN($R:$R),COLUMN()-(($H1156-$H1157)*12))):BX1166)/(($H1156)*12)))</f>
        <v>-152.97818638509048</v>
      </c>
      <c r="BY1164" s="80" cm="1">
        <f t="array" aca="1" ref="BY1164" ca="1">(SUM(INDEX(1159:1159,1,MAX(COLUMN($R:$R),COLUMN()-($H1156*12-1))):BY1161)/($H1156*12)+IF($R1166=0,0,SUM(INDEX(1164:1164,1,MAX(COLUMN($R:$R),COLUMN()-(($H1156-$H1157)*12))):BY1166)/(($H1156)*12)))</f>
        <v>-157.09646073060048</v>
      </c>
      <c r="BZ1164" s="80" cm="1">
        <f t="array" aca="1" ref="BZ1164" ca="1">(SUM(INDEX(1159:1159,1,MAX(COLUMN($R:$R),COLUMN()-($H1156*12-1))):BZ1161)/($H1156*12)+IF($R1166=0,0,SUM(INDEX(1164:1164,1,MAX(COLUMN($R:$R),COLUMN()-(($H1156-$H1157)*12))):BZ1166)/(($H1156)*12)))</f>
        <v>-161.28453633620387</v>
      </c>
      <c r="CA1164" s="80" cm="1">
        <f t="array" aca="1" ref="CA1164" ca="1">(SUM(INDEX(1159:1159,1,MAX(COLUMN($R:$R),COLUMN()-($H1156*12-1))):CA1161)/($H1156*12)+IF($R1166=0,0,SUM(INDEX(1164:1164,1,MAX(COLUMN($R:$R),COLUMN()-(($H1156-$H1157)*12))):CA1166)/(($H1156)*12)))</f>
        <v>-162.3232572910548</v>
      </c>
      <c r="CB1164" s="80" cm="1">
        <f t="array" aca="1" ref="CB1164" ca="1">(SUM(INDEX(1159:1159,1,MAX(COLUMN($R:$R),COLUMN()-($H1156*12-1))):CB1161)/($H1156*12)+IF($R1166=0,0,SUM(INDEX(1164:1164,1,MAX(COLUMN($R:$R),COLUMN()-(($H1156-$H1157)*12))):CB1166)/(($H1156)*12)))</f>
        <v>-165.01991692339385</v>
      </c>
      <c r="CC1164" s="80" cm="1">
        <f t="array" aca="1" ref="CC1164" ca="1">(SUM(INDEX(1159:1159,1,MAX(COLUMN($R:$R),COLUMN()-($H1156*12-1))):CC1161)/($H1156*12)+IF($R1166=0,0,SUM(INDEX(1164:1164,1,MAX(COLUMN($R:$R),COLUMN()-(($H1156-$H1157)*12))):CC1166)/(($H1156)*12)))</f>
        <v>-167.73550289279837</v>
      </c>
      <c r="CD1164" s="80" cm="1">
        <f t="array" aca="1" ref="CD1164" ca="1">(SUM(INDEX(1159:1159,1,MAX(COLUMN($R:$R),COLUMN()-($H1156*12-1))):CD1161)/($H1156*12)+IF($R1166=0,0,SUM(INDEX(1164:1164,1,MAX(COLUMN($R:$R),COLUMN()-(($H1156-$H1157)*12))):CD1166)/(($H1156)*12)))</f>
        <v>-170.46988209043226</v>
      </c>
      <c r="CE1164" s="80" cm="1">
        <f t="array" aca="1" ref="CE1164" ca="1">(SUM(INDEX(1159:1159,1,MAX(COLUMN($R:$R),COLUMN()-($H1156*12-1))):CE1161)/($H1156*12)+IF($R1166=0,0,SUM(INDEX(1164:1164,1,MAX(COLUMN($R:$R),COLUMN()-(($H1156-$H1157)*12))):CE1166)/(($H1156)*12)))</f>
        <v>-173.22291145825517</v>
      </c>
      <c r="CF1164" s="80" cm="1">
        <f t="array" aca="1" ref="CF1164" ca="1">(SUM(INDEX(1159:1159,1,MAX(COLUMN($R:$R),COLUMN()-($H1156*12-1))):CF1161)/($H1156*12)+IF($R1166=0,0,SUM(INDEX(1164:1164,1,MAX(COLUMN($R:$R),COLUMN()-(($H1156-$H1157)*12))):CF1166)/(($H1156)*12)))</f>
        <v>-175.9944376900001</v>
      </c>
      <c r="CG1164" s="80" cm="1">
        <f t="array" aca="1" ref="CG1164" ca="1">(SUM(INDEX(1159:1159,1,MAX(COLUMN($R:$R),COLUMN()-($H1156*12-1))):CG1161)/($H1156*12)+IF($R1166=0,0,SUM(INDEX(1164:1164,1,MAX(COLUMN($R:$R),COLUMN()-(($H1156-$H1157)*12))):CG1166)/(($H1156)*12)))</f>
        <v>-178.78429692487282</v>
      </c>
      <c r="CH1164" s="80" cm="1">
        <f t="array" aca="1" ref="CH1164" ca="1">(SUM(INDEX(1159:1159,1,MAX(COLUMN($R:$R),COLUMN()-($H1156*12-1))):CH1161)/($H1156*12)+IF($R1166=0,0,SUM(INDEX(1164:1164,1,MAX(COLUMN($R:$R),COLUMN()-(($H1156-$H1157)*12))):CH1166)/(($H1156)*12)))</f>
        <v>-181.59231443381188</v>
      </c>
      <c r="CI1164" s="80" cm="1">
        <f t="array" aca="1" ref="CI1164" ca="1">(SUM(INDEX(1159:1159,1,MAX(COLUMN($R:$R),COLUMN()-($H1156*12-1))):CI1161)/($H1156*12)+IF($R1166=0,0,SUM(INDEX(1164:1164,1,MAX(COLUMN($R:$R),COLUMN()-(($H1156-$H1157)*12))):CI1166)/(($H1156)*12)))</f>
        <v>-184.4183042981459</v>
      </c>
      <c r="CJ1164" s="80" cm="1">
        <f t="array" aca="1" ref="CJ1164" ca="1">(SUM(INDEX(1159:1159,1,MAX(COLUMN($R:$R),COLUMN()-($H1156*12-1))):CJ1161)/($H1156*12)+IF($R1166=0,0,SUM(INDEX(1164:1164,1,MAX(COLUMN($R:$R),COLUMN()-(($H1156-$H1157)*12))):CJ1166)/(($H1156)*12)))</f>
        <v>-187.26206908047985</v>
      </c>
      <c r="CK1164" s="80" cm="1">
        <f t="array" aca="1" ref="CK1164" ca="1">(SUM(INDEX(1159:1159,1,MAX(COLUMN($R:$R),COLUMN()-($H1156*12-1))):CK1161)/($H1156*12)+IF($R1166=0,0,SUM(INDEX(1164:1164,1,MAX(COLUMN($R:$R),COLUMN()-(($H1156-$H1157)*12))):CK1166)/(($H1156)*12)))</f>
        <v>-190.12339948763918</v>
      </c>
      <c r="CL1164" s="80" cm="1">
        <f t="array" aca="1" ref="CL1164" ca="1">(SUM(INDEX(1159:1159,1,MAX(COLUMN($R:$R),COLUMN()-($H1156*12-1))):CL1161)/($H1156*12)+IF($R1166=0,0,SUM(INDEX(1164:1164,1,MAX(COLUMN($R:$R),COLUMN()-(($H1156-$H1157)*12))):CL1166)/(($H1156)*12)))</f>
        <v>-193.00207402549779</v>
      </c>
      <c r="CN1164" s="80"/>
      <c r="CO1164" s="80" t="e" cm="1">
        <f t="array" aca="1" ref="CO1164" ca="1">(SUM(INDEX(1159:1159,1,MAX(COLUMN($CN:$CN),COLUMN()-($H1156*4-1))):CO1161)/($H1156*4)-IF($CN1166=0,0,SUM(INDEX(1164:1164,1,MAX(COLUMN($CN:$CN),COLUMN()-(($H1156-$H1157)*4))):CO1166)/(($H1156)*4)))</f>
        <v>#N/A</v>
      </c>
      <c r="CP1164" s="80" t="e" cm="1">
        <f t="array" aca="1" ref="CP1164" ca="1">(SUM(INDEX(1159:1159,1,MAX(COLUMN($CN:$CN),COLUMN()-($H1156*4-1))):CP1161)/($H1156*4)-IF($CN1166=0,0,SUM(INDEX(1164:1164,1,MAX(COLUMN($CN:$CN),COLUMN()-(($H1156-$H1157)*4))):CP1166)/(($H1156)*4)))</f>
        <v>#N/A</v>
      </c>
      <c r="CQ1164" s="80" t="e" cm="1">
        <f t="array" aca="1" ref="CQ1164" ca="1">(SUM(INDEX(1159:1159,1,MAX(COLUMN($CN:$CN),COLUMN()-($H1156*4-1))):CQ1161)/($H1156*4)-IF($CN1166=0,0,SUM(INDEX(1164:1164,1,MAX(COLUMN($CN:$CN),COLUMN()-(($H1156-$H1157)*4))):CQ1166)/(($H1156)*4)))</f>
        <v>#N/A</v>
      </c>
      <c r="CR1164" s="80" t="e" cm="1">
        <f t="array" aca="1" ref="CR1164" ca="1">(SUM(INDEX(1159:1159,1,MAX(COLUMN($CN:$CN),COLUMN()-($H1156*4-1))):CR1161)/($H1156*4)-IF($CN1166=0,0,SUM(INDEX(1164:1164,1,MAX(COLUMN($CN:$CN),COLUMN()-(($H1156-$H1157)*4))):CR1166)/(($H1156)*4)))</f>
        <v>#N/A</v>
      </c>
      <c r="CS1164" s="80" t="e" cm="1">
        <f t="array" aca="1" ref="CS1164" ca="1">(SUM(INDEX(1159:1159,1,MAX(COLUMN($CN:$CN),COLUMN()-($H1156*4-1))):CS1161)/($H1156*4)-IF($CN1166=0,0,SUM(INDEX(1164:1164,1,MAX(COLUMN($CN:$CN),COLUMN()-(($H1156-$H1157)*4))):CS1166)/(($H1156)*4)))</f>
        <v>#N/A</v>
      </c>
      <c r="CT1164" s="80" t="e" cm="1">
        <f t="array" aca="1" ref="CT1164" ca="1">(SUM(INDEX(1159:1159,1,MAX(COLUMN($CN:$CN),COLUMN()-($H1156*4-1))):CT1161)/($H1156*4)-IF($CN1166=0,0,SUM(INDEX(1164:1164,1,MAX(COLUMN($CN:$CN),COLUMN()-(($H1156-$H1157)*4))):CT1166)/(($H1156)*4)))</f>
        <v>#N/A</v>
      </c>
      <c r="CU1164" s="80" t="e" cm="1">
        <f t="array" aca="1" ref="CU1164" ca="1">(SUM(INDEX(1159:1159,1,MAX(COLUMN($CN:$CN),COLUMN()-($H1156*4-1))):CU1161)/($H1156*4)-IF($CN1166=0,0,SUM(INDEX(1164:1164,1,MAX(COLUMN($CN:$CN),COLUMN()-(($H1156-$H1157)*4))):CU1166)/(($H1156)*4)))</f>
        <v>#N/A</v>
      </c>
      <c r="CV1164" s="80" t="e" cm="1">
        <f t="array" aca="1" ref="CV1164" ca="1">(SUM(INDEX(1159:1159,1,MAX(COLUMN($CN:$CN),COLUMN()-($H1156*4-1))):CV1161)/($H1156*4)-IF($CN1166=0,0,SUM(INDEX(1164:1164,1,MAX(COLUMN($CN:$CN),COLUMN()-(($H1156-$H1157)*4))):CV1166)/(($H1156)*4)))</f>
        <v>#N/A</v>
      </c>
      <c r="CW1164" s="80" t="e" cm="1">
        <f t="array" aca="1" ref="CW1164" ca="1">(SUM(INDEX(1159:1159,1,MAX(COLUMN($CN:$CN),COLUMN()-($H1156*4-1))):CW1161)/($H1156*4)-IF($CN1166=0,0,SUM(INDEX(1164:1164,1,MAX(COLUMN($CN:$CN),COLUMN()-(($H1156-$H1157)*4))):CW1166)/(($H1156)*4)))</f>
        <v>#N/A</v>
      </c>
      <c r="CX1164" s="80" t="e" cm="1">
        <f t="array" aca="1" ref="CX1164" ca="1">(SUM(INDEX(1159:1159,1,MAX(COLUMN($CN:$CN),COLUMN()-($H1156*4-1))):CX1161)/($H1156*4)-IF($CN1166=0,0,SUM(INDEX(1164:1164,1,MAX(COLUMN($CN:$CN),COLUMN()-(($H1156-$H1157)*4))):CX1166)/(($H1156)*4)))</f>
        <v>#N/A</v>
      </c>
      <c r="CY1164" s="80" t="e" cm="1">
        <f t="array" aca="1" ref="CY1164" ca="1">(SUM(INDEX(1159:1159,1,MAX(COLUMN($CN:$CN),COLUMN()-($H1156*4-1))):CY1161)/($H1156*4)-IF($CN1166=0,0,SUM(INDEX(1164:1164,1,MAX(COLUMN($CN:$CN),COLUMN()-(($H1156-$H1157)*4))):CY1166)/(($H1156)*4)))</f>
        <v>#N/A</v>
      </c>
      <c r="CZ1164" s="80" t="e" cm="1">
        <f t="array" aca="1" ref="CZ1164" ca="1">(SUM(INDEX(1159:1159,1,MAX(COLUMN($CN:$CN),COLUMN()-($H1156*4-1))):CZ1161)/($H1156*4)-IF($CN1166=0,0,SUM(INDEX(1164:1164,1,MAX(COLUMN($CN:$CN),COLUMN()-(($H1156-$H1157)*4))):CZ1166)/(($H1156)*4)))</f>
        <v>#N/A</v>
      </c>
      <c r="DA1164" s="80" t="e" cm="1">
        <f t="array" aca="1" ref="DA1164" ca="1">(SUM(INDEX(1159:1159,1,MAX(COLUMN($CN:$CN),COLUMN()-($H1156*4-1))):DA1161)/($H1156*4)-IF($CN1166=0,0,SUM(INDEX(1164:1164,1,MAX(COLUMN($CN:$CN),COLUMN()-(($H1156-$H1157)*4))):DA1166)/(($H1156)*4)))</f>
        <v>#N/A</v>
      </c>
      <c r="DB1164" s="80" t="e" cm="1">
        <f t="array" aca="1" ref="DB1164" ca="1">(SUM(INDEX(1159:1159,1,MAX(COLUMN($CN:$CN),COLUMN()-($H1156*4-1))):DB1161)/($H1156*4)-IF($CN1166=0,0,SUM(INDEX(1164:1164,1,MAX(COLUMN($CN:$CN),COLUMN()-(($H1156-$H1157)*4))):DB1166)/(($H1156)*4)))</f>
        <v>#N/A</v>
      </c>
      <c r="DC1164" s="80" t="e" cm="1">
        <f t="array" aca="1" ref="DC1164" ca="1">(SUM(INDEX(1159:1159,1,MAX(COLUMN($CN:$CN),COLUMN()-($H1156*4-1))):DC1161)/($H1156*4)-IF($CN1166=0,0,SUM(INDEX(1164:1164,1,MAX(COLUMN($CN:$CN),COLUMN()-(($H1156-$H1157)*4))):DC1166)/(($H1156)*4)))</f>
        <v>#N/A</v>
      </c>
      <c r="DD1164" s="80" t="e" cm="1">
        <f t="array" aca="1" ref="DD1164" ca="1">(SUM(INDEX(1159:1159,1,MAX(COLUMN($CN:$CN),COLUMN()-($H1156*4-1))):DD1161)/($H1156*4)-IF($CN1166=0,0,SUM(INDEX(1164:1164,1,MAX(COLUMN($CN:$CN),COLUMN()-(($H1156-$H1157)*4))):DD1166)/(($H1156)*4)))</f>
        <v>#N/A</v>
      </c>
      <c r="DE1164" s="80" t="e" cm="1">
        <f t="array" aca="1" ref="DE1164" ca="1">(SUM(INDEX(1159:1159,1,MAX(COLUMN($CN:$CN),COLUMN()-($H1156*4-1))):DE1161)/($H1156*4)-IF($CN1166=0,0,SUM(INDEX(1164:1164,1,MAX(COLUMN($CN:$CN),COLUMN()-(($H1156-$H1157)*4))):DE1166)/(($H1156)*4)))</f>
        <v>#N/A</v>
      </c>
      <c r="DF1164" s="80" t="e" cm="1">
        <f t="array" aca="1" ref="DF1164" ca="1">(SUM(INDEX(1159:1159,1,MAX(COLUMN($CN:$CN),COLUMN()-($H1156*4-1))):DF1161)/($H1156*4)-IF($CN1166=0,0,SUM(INDEX(1164:1164,1,MAX(COLUMN($CN:$CN),COLUMN()-(($H1156-$H1157)*4))):DF1166)/(($H1156)*4)))</f>
        <v>#N/A</v>
      </c>
      <c r="DG1164" s="80" t="e" cm="1">
        <f t="array" aca="1" ref="DG1164" ca="1">(SUM(INDEX(1159:1159,1,MAX(COLUMN($CN:$CN),COLUMN()-($H1156*4-1))):DG1161)/($H1156*4)-IF($CN1166=0,0,SUM(INDEX(1164:1164,1,MAX(COLUMN($CN:$CN),COLUMN()-(($H1156-$H1157)*4))):DG1166)/(($H1156)*4)))</f>
        <v>#N/A</v>
      </c>
      <c r="DH1164" s="80" t="e" cm="1">
        <f t="array" aca="1" ref="DH1164" ca="1">(SUM(INDEX(1159:1159,1,MAX(COLUMN($CN:$CN),COLUMN()-($H1156*4-1))):DH1161)/($H1156*4)-IF($CN1166=0,0,SUM(INDEX(1164:1164,1,MAX(COLUMN($CN:$CN),COLUMN()-(($H1156-$H1157)*4))):DH1166)/(($H1156)*4)))</f>
        <v>#N/A</v>
      </c>
      <c r="DI1164" s="80" t="e" cm="1">
        <f t="array" aca="1" ref="DI1164" ca="1">(SUM(INDEX(1159:1159,1,MAX(COLUMN($CN:$CN),COLUMN()-($H1156*4-1))):DI1161)/($H1156*4)-IF($CN1166=0,0,SUM(INDEX(1164:1164,1,MAX(COLUMN($CN:$CN),COLUMN()-(($H1156-$H1157)*4))):DI1166)/(($H1156)*4)))</f>
        <v>#N/A</v>
      </c>
      <c r="DJ1164" s="80" t="e" cm="1">
        <f t="array" aca="1" ref="DJ1164" ca="1">(SUM(INDEX(1159:1159,1,MAX(COLUMN($CN:$CN),COLUMN()-($H1156*4-1))):DJ1161)/($H1156*4)-IF($CN1166=0,0,SUM(INDEX(1164:1164,1,MAX(COLUMN($CN:$CN),COLUMN()-(($H1156-$H1157)*4))):DJ1166)/(($H1156)*4)))</f>
        <v>#N/A</v>
      </c>
      <c r="DK1164" s="80" t="e" cm="1">
        <f t="array" aca="1" ref="DK1164" ca="1">(SUM(INDEX(1159:1159,1,MAX(COLUMN($CN:$CN),COLUMN()-($H1156*4-1))):DK1161)/($H1156*4)-IF($CN1166=0,0,SUM(INDEX(1164:1164,1,MAX(COLUMN($CN:$CN),COLUMN()-(($H1156-$H1157)*4))):DK1166)/(($H1156)*4)))</f>
        <v>#N/A</v>
      </c>
      <c r="DL1164" s="80" t="e" cm="1">
        <f t="array" aca="1" ref="DL1164" ca="1">(SUM(INDEX(1159:1159,1,MAX(COLUMN($CN:$CN),COLUMN()-($H1156*4-1))):DL1161)/($H1156*4)-IF($CN1166=0,0,SUM(INDEX(1164:1164,1,MAX(COLUMN($CN:$CN),COLUMN()-(($H1156-$H1157)*4))):DL1166)/(($H1156)*4)))</f>
        <v>#N/A</v>
      </c>
    </row>
    <row r="1165" spans="2:116" x14ac:dyDescent="0.35">
      <c r="D1165" t="s">
        <v>768</v>
      </c>
      <c r="E1165" s="8" t="str">
        <f t="shared" si="1375"/>
        <v>1165 FAINTR-S</v>
      </c>
      <c r="G1165" s="125"/>
      <c r="I1165" s="62"/>
      <c r="J1165" s="62"/>
      <c r="K1165" s="53"/>
      <c r="L1165" s="53"/>
      <c r="M1165" s="53"/>
      <c r="N1165" s="53"/>
      <c r="O1165" s="53"/>
      <c r="P1165" s="53"/>
      <c r="R1165" s="82"/>
      <c r="S1165" s="153"/>
      <c r="T1165" s="153"/>
      <c r="U1165" s="153"/>
      <c r="V1165" s="153"/>
      <c r="W1165" s="153"/>
      <c r="X1165" s="153"/>
      <c r="Y1165" s="153"/>
      <c r="Z1165" s="153"/>
      <c r="AA1165" s="153"/>
      <c r="AB1165" s="153"/>
      <c r="AC1165" s="153"/>
      <c r="AD1165" s="153"/>
      <c r="AE1165" s="153"/>
      <c r="AF1165" s="153"/>
      <c r="AG1165" s="153"/>
      <c r="AH1165" s="153"/>
      <c r="AI1165" s="153"/>
      <c r="AJ1165" s="153"/>
      <c r="AK1165" s="153"/>
      <c r="AL1165" s="153"/>
      <c r="AM1165" s="153"/>
      <c r="AN1165" s="153"/>
      <c r="AO1165" s="153"/>
      <c r="AP1165" s="153"/>
      <c r="AQ1165" s="153"/>
      <c r="AR1165" s="153"/>
      <c r="AS1165" s="153"/>
      <c r="AT1165" s="153"/>
      <c r="AU1165" s="153"/>
      <c r="AV1165" s="153"/>
      <c r="AW1165" s="153"/>
      <c r="AX1165" s="153"/>
      <c r="AY1165" s="153"/>
      <c r="AZ1165" s="153"/>
      <c r="BA1165" s="153"/>
      <c r="BB1165" s="153"/>
      <c r="BC1165" s="153"/>
      <c r="BD1165" s="153"/>
      <c r="BE1165" s="153"/>
      <c r="BF1165" s="153"/>
      <c r="BG1165" s="153"/>
      <c r="BH1165" s="153"/>
      <c r="BI1165" s="153"/>
      <c r="BJ1165" s="153"/>
      <c r="BK1165" s="153"/>
      <c r="BL1165" s="153"/>
      <c r="BM1165" s="153"/>
      <c r="BN1165" s="153"/>
      <c r="BO1165" s="153"/>
      <c r="BP1165" s="153"/>
      <c r="BQ1165" s="153"/>
      <c r="BR1165" s="153"/>
      <c r="BS1165" s="153"/>
      <c r="BT1165" s="153"/>
      <c r="BU1165" s="153"/>
      <c r="BV1165" s="153"/>
      <c r="BW1165" s="153"/>
      <c r="BX1165" s="153"/>
      <c r="BY1165" s="153"/>
      <c r="BZ1165" s="153"/>
      <c r="CA1165" s="153"/>
      <c r="CB1165" s="153"/>
      <c r="CC1165" s="153"/>
      <c r="CD1165" s="153"/>
      <c r="CE1165" s="153"/>
      <c r="CF1165" s="153"/>
      <c r="CG1165" s="153"/>
      <c r="CH1165" s="153"/>
      <c r="CI1165" s="153"/>
      <c r="CJ1165" s="153"/>
      <c r="CK1165" s="153"/>
      <c r="CL1165" s="153"/>
      <c r="CN1165" s="62"/>
      <c r="CO1165" s="153"/>
      <c r="CP1165" s="153"/>
      <c r="CQ1165" s="153"/>
      <c r="CR1165" s="153"/>
      <c r="CS1165" s="153"/>
      <c r="CT1165" s="153"/>
      <c r="CU1165" s="153"/>
      <c r="CV1165" s="153"/>
      <c r="CW1165" s="153"/>
      <c r="CX1165" s="153"/>
      <c r="CY1165" s="153"/>
      <c r="CZ1165" s="153"/>
      <c r="DA1165" s="153"/>
      <c r="DB1165" s="153"/>
      <c r="DC1165" s="153"/>
      <c r="DD1165" s="153"/>
      <c r="DE1165" s="153"/>
      <c r="DF1165" s="153"/>
      <c r="DG1165" s="153"/>
      <c r="DH1165" s="153"/>
      <c r="DI1165" s="153"/>
      <c r="DJ1165" s="153"/>
      <c r="DK1165" s="153"/>
      <c r="DL1165" s="153"/>
    </row>
    <row r="1166" spans="2:116" x14ac:dyDescent="0.35">
      <c r="D1166" t="s">
        <v>768</v>
      </c>
      <c r="E1166" s="8" t="str">
        <f t="shared" si="1375"/>
        <v>1166 FAINTR-S</v>
      </c>
      <c r="G1166" s="125" t="s">
        <v>219</v>
      </c>
      <c r="I1166" s="74">
        <v>100</v>
      </c>
      <c r="J1166" s="74"/>
      <c r="K1166" s="53"/>
      <c r="L1166" s="53"/>
      <c r="M1166" s="53"/>
      <c r="N1166" s="53"/>
      <c r="O1166" s="53"/>
      <c r="P1166" s="53"/>
      <c r="R1166" s="24">
        <f>-$I1166</f>
        <v>-100</v>
      </c>
      <c r="S1166" s="153"/>
      <c r="T1166" s="153"/>
      <c r="U1166" s="153"/>
      <c r="V1166" s="153"/>
      <c r="W1166" s="153"/>
      <c r="X1166" s="153"/>
      <c r="Y1166" s="153"/>
      <c r="Z1166" s="153"/>
      <c r="AA1166" s="153"/>
      <c r="AB1166" s="153"/>
      <c r="AC1166" s="153"/>
      <c r="AD1166" s="153"/>
      <c r="AE1166" s="153"/>
      <c r="AF1166" s="153"/>
      <c r="AG1166" s="153"/>
      <c r="AH1166" s="153"/>
      <c r="AI1166" s="153"/>
      <c r="AJ1166" s="153"/>
      <c r="AK1166" s="153"/>
      <c r="AL1166" s="153"/>
      <c r="AM1166" s="153"/>
      <c r="AN1166" s="153"/>
      <c r="AO1166" s="153"/>
      <c r="AP1166" s="153"/>
      <c r="AQ1166" s="153"/>
      <c r="AR1166" s="153"/>
      <c r="AS1166" s="153"/>
      <c r="AT1166" s="153"/>
      <c r="AU1166" s="153"/>
      <c r="AV1166" s="153"/>
      <c r="AW1166" s="153"/>
      <c r="AX1166" s="153"/>
      <c r="AY1166" s="153"/>
      <c r="AZ1166" s="153"/>
      <c r="BA1166" s="153"/>
      <c r="BB1166" s="153"/>
      <c r="BC1166" s="153"/>
      <c r="BD1166" s="153"/>
      <c r="BE1166" s="153"/>
      <c r="BF1166" s="153"/>
      <c r="BG1166" s="153"/>
      <c r="BH1166" s="153"/>
      <c r="BI1166" s="153"/>
      <c r="BJ1166" s="153"/>
      <c r="BK1166" s="153"/>
      <c r="BL1166" s="153"/>
      <c r="BM1166" s="153"/>
      <c r="BN1166" s="153"/>
      <c r="BO1166" s="153"/>
      <c r="BP1166" s="153"/>
      <c r="BQ1166" s="153"/>
      <c r="BR1166" s="153"/>
      <c r="BS1166" s="153"/>
      <c r="BT1166" s="153"/>
      <c r="BU1166" s="153"/>
      <c r="BV1166" s="153"/>
      <c r="BW1166" s="153"/>
      <c r="BX1166" s="153"/>
      <c r="BY1166" s="153"/>
      <c r="BZ1166" s="153"/>
      <c r="CA1166" s="153"/>
      <c r="CB1166" s="153"/>
      <c r="CC1166" s="153"/>
      <c r="CD1166" s="153"/>
      <c r="CE1166" s="153"/>
      <c r="CF1166" s="153"/>
      <c r="CG1166" s="153"/>
      <c r="CH1166" s="153"/>
      <c r="CI1166" s="153"/>
      <c r="CJ1166" s="153"/>
      <c r="CK1166" s="153"/>
      <c r="CL1166" s="153"/>
      <c r="CN1166" s="74">
        <f>I1166</f>
        <v>100</v>
      </c>
      <c r="CO1166" s="153"/>
      <c r="CP1166" s="153"/>
      <c r="CQ1166" s="153"/>
      <c r="CR1166" s="153"/>
      <c r="CS1166" s="153"/>
      <c r="CT1166" s="153"/>
      <c r="CU1166" s="153"/>
      <c r="CV1166" s="153"/>
      <c r="CW1166" s="153"/>
      <c r="CX1166" s="153"/>
      <c r="CY1166" s="153"/>
      <c r="CZ1166" s="153"/>
      <c r="DA1166" s="153"/>
      <c r="DB1166" s="153"/>
      <c r="DC1166" s="153"/>
      <c r="DD1166" s="153"/>
      <c r="DE1166" s="153"/>
      <c r="DF1166" s="153"/>
      <c r="DG1166" s="153"/>
      <c r="DH1166" s="153"/>
      <c r="DI1166" s="153"/>
      <c r="DJ1166" s="153"/>
      <c r="DK1166" s="153"/>
      <c r="DL1166" s="153"/>
    </row>
    <row r="1167" spans="2:116" x14ac:dyDescent="0.35">
      <c r="D1167" t="s">
        <v>768</v>
      </c>
      <c r="E1167" s="8" t="str">
        <f t="shared" si="1375"/>
        <v>1167 FAINTR-S</v>
      </c>
      <c r="G1167" s="125"/>
      <c r="S1167" s="72"/>
      <c r="T1167" s="72"/>
      <c r="U1167" s="72"/>
      <c r="V1167" s="72"/>
      <c r="W1167" s="72"/>
      <c r="X1167" s="72"/>
      <c r="Y1167" s="72"/>
      <c r="Z1167" s="72"/>
      <c r="AA1167" s="72"/>
      <c r="AB1167" s="72"/>
      <c r="AC1167" s="72"/>
      <c r="AD1167" s="72"/>
      <c r="AE1167" s="72"/>
      <c r="AF1167" s="72"/>
      <c r="AG1167" s="72"/>
      <c r="AH1167" s="72"/>
      <c r="AI1167" s="72"/>
      <c r="AJ1167" s="72"/>
      <c r="AK1167" s="72"/>
      <c r="AL1167" s="72"/>
      <c r="AM1167" s="72"/>
      <c r="AN1167" s="72"/>
      <c r="AO1167" s="72"/>
      <c r="AP1167" s="72"/>
      <c r="AQ1167" s="72"/>
      <c r="AR1167" s="72"/>
      <c r="AS1167" s="72"/>
      <c r="AT1167" s="72"/>
      <c r="AU1167" s="72"/>
      <c r="AV1167" s="72"/>
      <c r="AW1167" s="72"/>
      <c r="AX1167" s="72"/>
      <c r="AY1167" s="72"/>
      <c r="AZ1167" s="72"/>
      <c r="BA1167" s="72"/>
      <c r="BB1167" s="72"/>
      <c r="BC1167" s="72"/>
      <c r="BD1167" s="72"/>
      <c r="BE1167" s="72"/>
      <c r="BF1167" s="72"/>
      <c r="BG1167" s="72"/>
      <c r="BH1167" s="72"/>
      <c r="BI1167" s="72"/>
      <c r="BJ1167" s="72"/>
      <c r="BK1167" s="72"/>
      <c r="BL1167" s="72"/>
      <c r="BM1167" s="72"/>
      <c r="BN1167" s="72"/>
      <c r="BO1167" s="72"/>
      <c r="BP1167" s="72"/>
      <c r="BQ1167" s="72"/>
      <c r="BR1167" s="72"/>
      <c r="BS1167" s="72"/>
      <c r="BT1167" s="72"/>
      <c r="BU1167" s="72"/>
      <c r="BV1167" s="72"/>
      <c r="BW1167" s="72"/>
      <c r="BX1167" s="72"/>
      <c r="BY1167" s="72"/>
      <c r="BZ1167" s="72"/>
      <c r="CA1167" s="72"/>
      <c r="CB1167" s="72"/>
      <c r="CC1167" s="72"/>
      <c r="CD1167" s="72"/>
      <c r="CE1167" s="72"/>
      <c r="CF1167" s="72"/>
      <c r="CG1167" s="72"/>
      <c r="CH1167" s="72"/>
      <c r="CI1167" s="72"/>
      <c r="CJ1167" s="72"/>
      <c r="CK1167" s="72"/>
      <c r="CL1167" s="72"/>
      <c r="CO1167" s="72"/>
      <c r="CP1167" s="72"/>
      <c r="CQ1167" s="72"/>
      <c r="CR1167" s="72"/>
      <c r="CS1167" s="72"/>
      <c r="CT1167" s="72"/>
      <c r="CU1167" s="72"/>
      <c r="CV1167" s="72"/>
      <c r="CW1167" s="72"/>
      <c r="CX1167" s="72"/>
      <c r="CY1167" s="72"/>
      <c r="CZ1167" s="72"/>
      <c r="DA1167" s="72"/>
      <c r="DB1167" s="72"/>
      <c r="DC1167" s="72"/>
      <c r="DD1167" s="72"/>
      <c r="DE1167" s="72"/>
      <c r="DF1167" s="72"/>
      <c r="DG1167" s="72"/>
      <c r="DH1167" s="72"/>
      <c r="DI1167" s="72"/>
      <c r="DJ1167" s="72"/>
      <c r="DK1167" s="72"/>
      <c r="DL1167" s="72"/>
    </row>
    <row r="1168" spans="2:116" x14ac:dyDescent="0.35">
      <c r="D1168" t="s">
        <v>768</v>
      </c>
      <c r="E1168" s="8" t="str">
        <f t="shared" si="1375"/>
        <v>1168 FAINTR-S</v>
      </c>
      <c r="G1168" s="95" t="s">
        <v>205</v>
      </c>
      <c r="H1168" s="12"/>
      <c r="S1168" s="72"/>
      <c r="T1168" s="72"/>
      <c r="U1168" s="72"/>
      <c r="V1168" s="72"/>
      <c r="W1168" s="72"/>
      <c r="X1168" s="72"/>
      <c r="Y1168" s="72"/>
      <c r="Z1168" s="72"/>
      <c r="AA1168" s="72"/>
      <c r="AB1168" s="72"/>
      <c r="AC1168" s="72"/>
      <c r="AD1168" s="72"/>
      <c r="AE1168" s="72"/>
      <c r="AF1168" s="72"/>
      <c r="AG1168" s="72"/>
      <c r="AH1168" s="72"/>
      <c r="AI1168" s="72"/>
      <c r="AJ1168" s="72"/>
      <c r="AK1168" s="72"/>
      <c r="AL1168" s="72"/>
      <c r="AM1168" s="72"/>
      <c r="AN1168" s="72"/>
      <c r="AO1168" s="72"/>
      <c r="AP1168" s="72"/>
      <c r="AQ1168" s="72"/>
      <c r="AR1168" s="72"/>
      <c r="AS1168" s="72"/>
      <c r="AT1168" s="72"/>
      <c r="AU1168" s="72"/>
      <c r="AV1168" s="72"/>
      <c r="AW1168" s="72"/>
      <c r="AX1168" s="72"/>
      <c r="AY1168" s="72"/>
      <c r="AZ1168" s="72"/>
      <c r="BA1168" s="72"/>
      <c r="BB1168" s="72"/>
      <c r="BC1168" s="72"/>
      <c r="BD1168" s="72"/>
      <c r="BE1168" s="72"/>
      <c r="BF1168" s="72"/>
      <c r="BG1168" s="72"/>
      <c r="BH1168" s="72"/>
      <c r="BI1168" s="72"/>
      <c r="BJ1168" s="72"/>
      <c r="BK1168" s="72"/>
      <c r="BL1168" s="72"/>
      <c r="BM1168" s="72"/>
      <c r="BN1168" s="72"/>
      <c r="BO1168" s="72"/>
      <c r="BP1168" s="72"/>
      <c r="BQ1168" s="72"/>
      <c r="BR1168" s="72"/>
      <c r="BS1168" s="72"/>
      <c r="BT1168" s="72"/>
      <c r="BU1168" s="72"/>
      <c r="BV1168" s="72"/>
      <c r="BW1168" s="72"/>
      <c r="BX1168" s="72"/>
      <c r="BY1168" s="72"/>
      <c r="BZ1168" s="72"/>
      <c r="CA1168" s="72"/>
      <c r="CB1168" s="72"/>
      <c r="CC1168" s="72"/>
      <c r="CD1168" s="72"/>
      <c r="CE1168" s="72"/>
      <c r="CF1168" s="72"/>
      <c r="CG1168" s="72"/>
      <c r="CH1168" s="72"/>
      <c r="CI1168" s="72"/>
      <c r="CJ1168" s="72"/>
      <c r="CK1168" s="72"/>
      <c r="CL1168" s="72"/>
      <c r="CO1168" s="72"/>
      <c r="CP1168" s="72"/>
      <c r="CQ1168" s="72"/>
      <c r="CR1168" s="72"/>
      <c r="CS1168" s="72"/>
      <c r="CT1168" s="72"/>
      <c r="CU1168" s="72"/>
      <c r="CV1168" s="72"/>
      <c r="CW1168" s="72"/>
      <c r="CX1168" s="72"/>
      <c r="CY1168" s="72"/>
      <c r="CZ1168" s="72"/>
      <c r="DA1168" s="72"/>
      <c r="DB1168" s="72"/>
      <c r="DC1168" s="72"/>
      <c r="DD1168" s="72"/>
      <c r="DE1168" s="72"/>
      <c r="DF1168" s="72"/>
      <c r="DG1168" s="72"/>
      <c r="DH1168" s="72"/>
      <c r="DI1168" s="72"/>
      <c r="DJ1168" s="72"/>
      <c r="DK1168" s="72"/>
      <c r="DL1168" s="72"/>
    </row>
    <row r="1169" spans="1:116" x14ac:dyDescent="0.35">
      <c r="C1169" t="s">
        <v>240</v>
      </c>
      <c r="D1169" t="s">
        <v>768</v>
      </c>
      <c r="E1169" s="8" t="str">
        <f t="shared" si="1375"/>
        <v>1169 FAINTR-S</v>
      </c>
      <c r="G1169" s="158" t="str">
        <f>"Gross PP&amp;E - "&amp;SUBSTITUTE(G1154,":","")</f>
        <v>Gross PP&amp;E - Revenue driven intangible assets</v>
      </c>
      <c r="I1169" s="80">
        <f>I1166</f>
        <v>100</v>
      </c>
      <c r="J1169" s="80"/>
      <c r="K1169" s="24">
        <f>SUMIF($4:$4,K$2,1167:1167)</f>
        <v>0</v>
      </c>
      <c r="L1169" s="24">
        <f>SUMIF($4:$4,L$2,1167:1167)</f>
        <v>0</v>
      </c>
      <c r="M1169" s="24">
        <f>SUMIF($4:$4,M$2,1167:1167)</f>
        <v>0</v>
      </c>
      <c r="N1169" s="24">
        <f>SUMIF($4:$4,N$2,1167:1167)</f>
        <v>0</v>
      </c>
      <c r="O1169" s="24">
        <f>SUMIF($4:$4,O$2,1167:1167)</f>
        <v>0</v>
      </c>
      <c r="P1169" s="24">
        <f>SUMIF($4:$4,P$2,1167:1167)</f>
        <v>0</v>
      </c>
      <c r="R1169" s="24">
        <f>$I1169</f>
        <v>100</v>
      </c>
      <c r="S1169" s="80">
        <f t="shared" ref="S1169:AX1169" ca="1" si="1386">-S1161+R1169</f>
        <v>200</v>
      </c>
      <c r="T1169" s="80">
        <f t="shared" ca="1" si="1386"/>
        <v>300</v>
      </c>
      <c r="U1169" s="80">
        <f t="shared" ca="1" si="1386"/>
        <v>400</v>
      </c>
      <c r="V1169" s="80">
        <f t="shared" ca="1" si="1386"/>
        <v>500</v>
      </c>
      <c r="W1169" s="80">
        <f t="shared" ca="1" si="1386"/>
        <v>600</v>
      </c>
      <c r="X1169" s="80">
        <f t="shared" ca="1" si="1386"/>
        <v>700</v>
      </c>
      <c r="Y1169" s="80">
        <f t="shared" ca="1" si="1386"/>
        <v>800</v>
      </c>
      <c r="Z1169" s="80">
        <f t="shared" ca="1" si="1386"/>
        <v>900</v>
      </c>
      <c r="AA1169" s="80">
        <f t="shared" ca="1" si="1386"/>
        <v>1000</v>
      </c>
      <c r="AB1169" s="80">
        <f t="shared" ca="1" si="1386"/>
        <v>1100</v>
      </c>
      <c r="AC1169" s="80">
        <f t="shared" ca="1" si="1386"/>
        <v>1200</v>
      </c>
      <c r="AD1169" s="80">
        <f t="shared" ca="1" si="1386"/>
        <v>1300</v>
      </c>
      <c r="AE1169" s="80">
        <f t="shared" ca="1" si="1386"/>
        <v>1400</v>
      </c>
      <c r="AF1169" s="80">
        <f t="shared" ca="1" si="1386"/>
        <v>1500</v>
      </c>
      <c r="AG1169" s="80">
        <f t="shared" ca="1" si="1386"/>
        <v>1600</v>
      </c>
      <c r="AH1169" s="80">
        <f t="shared" ca="1" si="1386"/>
        <v>1700</v>
      </c>
      <c r="AI1169" s="80">
        <f t="shared" ca="1" si="1386"/>
        <v>1800</v>
      </c>
      <c r="AJ1169" s="80">
        <f t="shared" ca="1" si="1386"/>
        <v>1900</v>
      </c>
      <c r="AK1169" s="80">
        <f t="shared" ca="1" si="1386"/>
        <v>2000</v>
      </c>
      <c r="AL1169" s="80">
        <f t="shared" ca="1" si="1386"/>
        <v>2100</v>
      </c>
      <c r="AM1169" s="80">
        <f t="shared" ca="1" si="1386"/>
        <v>2200</v>
      </c>
      <c r="AN1169" s="80">
        <f t="shared" ca="1" si="1386"/>
        <v>2300</v>
      </c>
      <c r="AO1169" s="80">
        <f t="shared" ca="1" si="1386"/>
        <v>2400</v>
      </c>
      <c r="AP1169" s="80">
        <f t="shared" ca="1" si="1386"/>
        <v>2500</v>
      </c>
      <c r="AQ1169" s="80">
        <f t="shared" ca="1" si="1386"/>
        <v>2600</v>
      </c>
      <c r="AR1169" s="80">
        <f t="shared" ca="1" si="1386"/>
        <v>2700</v>
      </c>
      <c r="AS1169" s="80">
        <f t="shared" ca="1" si="1386"/>
        <v>2800</v>
      </c>
      <c r="AT1169" s="80">
        <f t="shared" ca="1" si="1386"/>
        <v>2900</v>
      </c>
      <c r="AU1169" s="80">
        <f t="shared" ca="1" si="1386"/>
        <v>3000</v>
      </c>
      <c r="AV1169" s="80">
        <f t="shared" ca="1" si="1386"/>
        <v>3100</v>
      </c>
      <c r="AW1169" s="80">
        <f t="shared" ca="1" si="1386"/>
        <v>3200</v>
      </c>
      <c r="AX1169" s="80">
        <f t="shared" ca="1" si="1386"/>
        <v>3300</v>
      </c>
      <c r="AY1169" s="80">
        <f t="shared" ref="AY1169:CD1169" ca="1" si="1387">-AY1161+AX1169</f>
        <v>3400</v>
      </c>
      <c r="AZ1169" s="80">
        <f t="shared" ca="1" si="1387"/>
        <v>3500</v>
      </c>
      <c r="BA1169" s="80">
        <f t="shared" ca="1" si="1387"/>
        <v>3600</v>
      </c>
      <c r="BB1169" s="80">
        <f t="shared" ca="1" si="1387"/>
        <v>3700</v>
      </c>
      <c r="BC1169" s="80">
        <f t="shared" ca="1" si="1387"/>
        <v>3800</v>
      </c>
      <c r="BD1169" s="80">
        <f t="shared" ca="1" si="1387"/>
        <v>3900</v>
      </c>
      <c r="BE1169" s="80">
        <f t="shared" ca="1" si="1387"/>
        <v>4000</v>
      </c>
      <c r="BF1169" s="80">
        <f t="shared" ca="1" si="1387"/>
        <v>4100</v>
      </c>
      <c r="BG1169" s="80">
        <f t="shared" ca="1" si="1387"/>
        <v>4200</v>
      </c>
      <c r="BH1169" s="80">
        <f t="shared" ca="1" si="1387"/>
        <v>4300</v>
      </c>
      <c r="BI1169" s="80">
        <f t="shared" ca="1" si="1387"/>
        <v>4400</v>
      </c>
      <c r="BJ1169" s="80">
        <f t="shared" ca="1" si="1387"/>
        <v>4500</v>
      </c>
      <c r="BK1169" s="80">
        <f t="shared" ca="1" si="1387"/>
        <v>4600</v>
      </c>
      <c r="BL1169" s="80">
        <f t="shared" ca="1" si="1387"/>
        <v>4700</v>
      </c>
      <c r="BM1169" s="80">
        <f t="shared" ca="1" si="1387"/>
        <v>4800</v>
      </c>
      <c r="BN1169" s="80">
        <f t="shared" ca="1" si="1387"/>
        <v>4900</v>
      </c>
      <c r="BO1169" s="80">
        <f t="shared" ca="1" si="1387"/>
        <v>5000</v>
      </c>
      <c r="BP1169" s="80">
        <f t="shared" ca="1" si="1387"/>
        <v>5100</v>
      </c>
      <c r="BQ1169" s="80">
        <f t="shared" ca="1" si="1387"/>
        <v>5200</v>
      </c>
      <c r="BR1169" s="80">
        <f t="shared" ca="1" si="1387"/>
        <v>5300</v>
      </c>
      <c r="BS1169" s="80">
        <f t="shared" ca="1" si="1387"/>
        <v>5400</v>
      </c>
      <c r="BT1169" s="80">
        <f t="shared" ca="1" si="1387"/>
        <v>5500</v>
      </c>
      <c r="BU1169" s="80">
        <f t="shared" ca="1" si="1387"/>
        <v>5600</v>
      </c>
      <c r="BV1169" s="80">
        <f t="shared" ca="1" si="1387"/>
        <v>5700</v>
      </c>
      <c r="BW1169" s="80">
        <f t="shared" ca="1" si="1387"/>
        <v>5800</v>
      </c>
      <c r="BX1169" s="80">
        <f t="shared" ca="1" si="1387"/>
        <v>5900</v>
      </c>
      <c r="BY1169" s="80">
        <f t="shared" ca="1" si="1387"/>
        <v>6000</v>
      </c>
      <c r="BZ1169" s="80">
        <f t="shared" ca="1" si="1387"/>
        <v>6100</v>
      </c>
      <c r="CA1169" s="80">
        <f t="shared" ca="1" si="1387"/>
        <v>6200</v>
      </c>
      <c r="CB1169" s="80">
        <f t="shared" ca="1" si="1387"/>
        <v>6300</v>
      </c>
      <c r="CC1169" s="80">
        <f t="shared" ca="1" si="1387"/>
        <v>6400</v>
      </c>
      <c r="CD1169" s="80">
        <f t="shared" ca="1" si="1387"/>
        <v>6500</v>
      </c>
      <c r="CE1169" s="80">
        <f t="shared" ref="CE1169:CL1169" ca="1" si="1388">-CE1161+CD1169</f>
        <v>6600</v>
      </c>
      <c r="CF1169" s="80">
        <f t="shared" ca="1" si="1388"/>
        <v>6700</v>
      </c>
      <c r="CG1169" s="80">
        <f t="shared" ca="1" si="1388"/>
        <v>6800</v>
      </c>
      <c r="CH1169" s="80">
        <f t="shared" ca="1" si="1388"/>
        <v>6900</v>
      </c>
      <c r="CI1169" s="80">
        <f t="shared" ca="1" si="1388"/>
        <v>7000</v>
      </c>
      <c r="CJ1169" s="80">
        <f t="shared" ca="1" si="1388"/>
        <v>7100</v>
      </c>
      <c r="CK1169" s="80">
        <f t="shared" ca="1" si="1388"/>
        <v>7200</v>
      </c>
      <c r="CL1169" s="80">
        <f t="shared" ca="1" si="1388"/>
        <v>7300</v>
      </c>
      <c r="CN1169" s="80">
        <f>CN1166</f>
        <v>100</v>
      </c>
      <c r="CO1169" s="80" t="e">
        <f t="shared" ref="CO1169" ca="1" si="1389">-CO1161+CN1169</f>
        <v>#N/A</v>
      </c>
      <c r="CP1169" s="80" t="e">
        <f t="shared" ref="CP1169:DL1169" ca="1" si="1390">-CP1161+CO1169</f>
        <v>#N/A</v>
      </c>
      <c r="CQ1169" s="80" t="e">
        <f t="shared" ca="1" si="1390"/>
        <v>#N/A</v>
      </c>
      <c r="CR1169" s="80" t="e">
        <f t="shared" ca="1" si="1390"/>
        <v>#N/A</v>
      </c>
      <c r="CS1169" s="80" t="e">
        <f t="shared" ca="1" si="1390"/>
        <v>#N/A</v>
      </c>
      <c r="CT1169" s="80" t="e">
        <f t="shared" ca="1" si="1390"/>
        <v>#N/A</v>
      </c>
      <c r="CU1169" s="80" t="e">
        <f t="shared" ca="1" si="1390"/>
        <v>#N/A</v>
      </c>
      <c r="CV1169" s="80" t="e">
        <f t="shared" ca="1" si="1390"/>
        <v>#N/A</v>
      </c>
      <c r="CW1169" s="80" t="e">
        <f t="shared" ca="1" si="1390"/>
        <v>#N/A</v>
      </c>
      <c r="CX1169" s="80" t="e">
        <f t="shared" ca="1" si="1390"/>
        <v>#N/A</v>
      </c>
      <c r="CY1169" s="80" t="e">
        <f t="shared" ca="1" si="1390"/>
        <v>#N/A</v>
      </c>
      <c r="CZ1169" s="80" t="e">
        <f t="shared" ca="1" si="1390"/>
        <v>#N/A</v>
      </c>
      <c r="DA1169" s="80" t="e">
        <f t="shared" ca="1" si="1390"/>
        <v>#N/A</v>
      </c>
      <c r="DB1169" s="80" t="e">
        <f t="shared" ca="1" si="1390"/>
        <v>#N/A</v>
      </c>
      <c r="DC1169" s="80" t="e">
        <f t="shared" ca="1" si="1390"/>
        <v>#N/A</v>
      </c>
      <c r="DD1169" s="80" t="e">
        <f t="shared" ca="1" si="1390"/>
        <v>#N/A</v>
      </c>
      <c r="DE1169" s="80" t="e">
        <f t="shared" ca="1" si="1390"/>
        <v>#N/A</v>
      </c>
      <c r="DF1169" s="80" t="e">
        <f t="shared" ca="1" si="1390"/>
        <v>#N/A</v>
      </c>
      <c r="DG1169" s="80" t="e">
        <f t="shared" ca="1" si="1390"/>
        <v>#N/A</v>
      </c>
      <c r="DH1169" s="80" t="e">
        <f t="shared" ca="1" si="1390"/>
        <v>#N/A</v>
      </c>
      <c r="DI1169" s="80" t="e">
        <f t="shared" ca="1" si="1390"/>
        <v>#N/A</v>
      </c>
      <c r="DJ1169" s="80" t="e">
        <f t="shared" ca="1" si="1390"/>
        <v>#N/A</v>
      </c>
      <c r="DK1169" s="80" t="e">
        <f t="shared" ca="1" si="1390"/>
        <v>#N/A</v>
      </c>
      <c r="DL1169" s="80" t="e">
        <f t="shared" ca="1" si="1390"/>
        <v>#N/A</v>
      </c>
    </row>
    <row r="1170" spans="1:116" x14ac:dyDescent="0.35">
      <c r="B1170" t="s">
        <v>244</v>
      </c>
      <c r="D1170" t="s">
        <v>768</v>
      </c>
      <c r="E1170" s="8" t="str">
        <f t="shared" ref="E1170" si="1391">ROW()&amp;" "&amp;D1170</f>
        <v>1170 FAINTR-S</v>
      </c>
      <c r="G1170" s="158" t="str">
        <f>"Accumulated amortization - "&amp;SUBSTITUTE(G1154,":","")</f>
        <v>Accumulated amortization - Revenue driven intangible assets</v>
      </c>
      <c r="I1170" s="81">
        <f>-H1157/H1156*I1169</f>
        <v>0</v>
      </c>
      <c r="J1170" s="243"/>
      <c r="K1170" s="37">
        <f>SUMIF($4:$4,K$2,1168:1168)</f>
        <v>0</v>
      </c>
      <c r="L1170" s="37">
        <f>SUMIF($4:$4,L$2,1168:1168)</f>
        <v>0</v>
      </c>
      <c r="M1170" s="37">
        <f>SUMIF($4:$4,M$2,1168:1168)</f>
        <v>0</v>
      </c>
      <c r="N1170" s="37">
        <f>SUMIF($4:$4,N$2,1168:1168)</f>
        <v>0</v>
      </c>
      <c r="O1170" s="37">
        <f>SUMIF($4:$4,O$2,1168:1168)</f>
        <v>0</v>
      </c>
      <c r="P1170" s="37">
        <f>SUMIF($4:$4,P$2,1168:1168)</f>
        <v>0</v>
      </c>
      <c r="R1170" s="37">
        <f>$I1170</f>
        <v>0</v>
      </c>
      <c r="S1170" s="81">
        <f t="shared" ref="S1170:AX1170" ca="1" si="1392">R1170+S1164</f>
        <v>-3.2203389830508478</v>
      </c>
      <c r="T1170" s="81">
        <f t="shared" ca="1" si="1392"/>
        <v>-8.0206837115771332</v>
      </c>
      <c r="U1170" s="81">
        <f t="shared" ca="1" si="1392"/>
        <v>-14.427813943976746</v>
      </c>
      <c r="V1170" s="81">
        <f t="shared" ca="1" si="1392"/>
        <v>-22.468963332857708</v>
      </c>
      <c r="W1170" s="81">
        <f t="shared" ca="1" si="1392"/>
        <v>-32.17182711816038</v>
      </c>
      <c r="X1170" s="81">
        <f t="shared" ca="1" si="1392"/>
        <v>-43.564569950671569</v>
      </c>
      <c r="Y1170" s="81">
        <f t="shared" ca="1" si="1392"/>
        <v>-56.675833848140577</v>
      </c>
      <c r="Z1170" s="81">
        <f t="shared" ca="1" si="1392"/>
        <v>-71.534746286244655</v>
      </c>
      <c r="AA1170" s="81">
        <f t="shared" ca="1" si="1392"/>
        <v>-88.170928426689471</v>
      </c>
      <c r="AB1170" s="81">
        <f t="shared" ca="1" si="1392"/>
        <v>-106.61450348476896</v>
      </c>
      <c r="AC1170" s="81">
        <f t="shared" ca="1" si="1392"/>
        <v>-126.89610523874809</v>
      </c>
      <c r="AD1170" s="81">
        <f t="shared" ca="1" si="1392"/>
        <v>-149.04688668347262</v>
      </c>
      <c r="AE1170" s="81">
        <f t="shared" ca="1" si="1392"/>
        <v>-173.09852883065014</v>
      </c>
      <c r="AF1170" s="81">
        <f t="shared" ca="1" si="1392"/>
        <v>-199.08324965828828</v>
      </c>
      <c r="AG1170" s="81">
        <f t="shared" ca="1" si="1392"/>
        <v>-227.0338132118186</v>
      </c>
      <c r="AH1170" s="81">
        <f t="shared" ca="1" si="1392"/>
        <v>-256.98353885947654</v>
      </c>
      <c r="AI1170" s="81">
        <f t="shared" ca="1" si="1392"/>
        <v>-288.96631070455243</v>
      </c>
      <c r="AJ1170" s="81">
        <f t="shared" ca="1" si="1392"/>
        <v>-323.01658715717195</v>
      </c>
      <c r="AK1170" s="81">
        <f t="shared" ca="1" si="1392"/>
        <v>-359.16941066831043</v>
      </c>
      <c r="AL1170" s="81">
        <f t="shared" ca="1" si="1392"/>
        <v>-397.46041762879025</v>
      </c>
      <c r="AM1170" s="81">
        <f t="shared" ca="1" si="1392"/>
        <v>-437.92584843605789</v>
      </c>
      <c r="AN1170" s="81">
        <f t="shared" ca="1" si="1392"/>
        <v>-480.60255773158428</v>
      </c>
      <c r="AO1170" s="81">
        <f t="shared" ca="1" si="1392"/>
        <v>-525.5280248117806</v>
      </c>
      <c r="AP1170" s="81">
        <f t="shared" ca="1" si="1392"/>
        <v>-572.74036421537005</v>
      </c>
      <c r="AQ1170" s="81">
        <f t="shared" ca="1" si="1392"/>
        <v>-622.27833649020681</v>
      </c>
      <c r="AR1170" s="81">
        <f t="shared" ca="1" si="1392"/>
        <v>-674.18135914258323</v>
      </c>
      <c r="AS1170" s="81">
        <f t="shared" ca="1" si="1392"/>
        <v>-728.48951777211857</v>
      </c>
      <c r="AT1170" s="81">
        <f t="shared" ca="1" si="1392"/>
        <v>-785.24357739537481</v>
      </c>
      <c r="AU1170" s="81">
        <f t="shared" ca="1" si="1392"/>
        <v>-844.48499396139812</v>
      </c>
      <c r="AV1170" s="81">
        <f t="shared" ca="1" si="1392"/>
        <v>-906.25592606243879</v>
      </c>
      <c r="AW1170" s="81">
        <f t="shared" ca="1" si="1392"/>
        <v>-970.59924684315808</v>
      </c>
      <c r="AX1170" s="81">
        <f t="shared" ca="1" si="1392"/>
        <v>-1037.5585561116861</v>
      </c>
      <c r="AY1170" s="81">
        <f t="shared" ref="AY1170:CD1170" ca="1" si="1393">AX1170+AY1164</f>
        <v>-1107.178192655952</v>
      </c>
      <c r="AZ1170" s="81">
        <f t="shared" ca="1" si="1393"/>
        <v>-1179.5032467687647</v>
      </c>
      <c r="BA1170" s="81">
        <f t="shared" ca="1" si="1393"/>
        <v>-1254.5795729851845</v>
      </c>
      <c r="BB1170" s="81">
        <f t="shared" ca="1" si="1393"/>
        <v>-1332.4538030357808</v>
      </c>
      <c r="BC1170" s="81">
        <f t="shared" ca="1" si="1393"/>
        <v>-1413.1733590194381</v>
      </c>
      <c r="BD1170" s="81">
        <f t="shared" ca="1" si="1393"/>
        <v>-1496.7864667994286</v>
      </c>
      <c r="BE1170" s="81">
        <f t="shared" ca="1" si="1393"/>
        <v>-1583.3421696265375</v>
      </c>
      <c r="BF1170" s="81">
        <f t="shared" ca="1" si="1393"/>
        <v>-1672.8903419930889</v>
      </c>
      <c r="BG1170" s="81">
        <f t="shared" ca="1" si="1393"/>
        <v>-1765.4817037217854</v>
      </c>
      <c r="BH1170" s="81">
        <f t="shared" ca="1" si="1393"/>
        <v>-1861.167834293341</v>
      </c>
      <c r="BI1170" s="81">
        <f t="shared" ca="1" si="1393"/>
        <v>-1960.001187416957</v>
      </c>
      <c r="BJ1170" s="81">
        <f t="shared" ca="1" si="1393"/>
        <v>-2062.0351058477527</v>
      </c>
      <c r="BK1170" s="81">
        <f t="shared" ca="1" si="1393"/>
        <v>-2167.3238364553417</v>
      </c>
      <c r="BL1170" s="81">
        <f t="shared" ca="1" si="1393"/>
        <v>-2275.9225455478054</v>
      </c>
      <c r="BM1170" s="81">
        <f t="shared" ca="1" si="1393"/>
        <v>-2387.8873344553954</v>
      </c>
      <c r="BN1170" s="81">
        <f t="shared" ca="1" si="1393"/>
        <v>-2503.275255378368</v>
      </c>
      <c r="BO1170" s="81">
        <f t="shared" ca="1" si="1393"/>
        <v>-2622.1443275034253</v>
      </c>
      <c r="BP1170" s="81">
        <f t="shared" ca="1" si="1393"/>
        <v>-2744.5535533933139</v>
      </c>
      <c r="BQ1170" s="81">
        <f t="shared" ca="1" si="1393"/>
        <v>-2870.5629356542177</v>
      </c>
      <c r="BR1170" s="81">
        <f t="shared" ca="1" si="1393"/>
        <v>-3000.2334938856452</v>
      </c>
      <c r="BS1170" s="81">
        <f t="shared" ca="1" si="1393"/>
        <v>-3133.6272819176052</v>
      </c>
      <c r="BT1170" s="81">
        <f t="shared" ca="1" si="1393"/>
        <v>-3270.8074053399373</v>
      </c>
      <c r="BU1170" s="81">
        <f t="shared" ca="1" si="1393"/>
        <v>-3411.8380393287498</v>
      </c>
      <c r="BV1170" s="81">
        <f t="shared" ca="1" si="1393"/>
        <v>-3556.7844467749997</v>
      </c>
      <c r="BW1170" s="81">
        <f t="shared" ca="1" si="1393"/>
        <v>-3705.7129967203387</v>
      </c>
      <c r="BX1170" s="81">
        <f t="shared" ca="1" si="1393"/>
        <v>-3858.691183105429</v>
      </c>
      <c r="BY1170" s="81">
        <f t="shared" ca="1" si="1393"/>
        <v>-4015.7876438360295</v>
      </c>
      <c r="BZ1170" s="81">
        <f t="shared" ca="1" si="1393"/>
        <v>-4177.0721801722329</v>
      </c>
      <c r="CA1170" s="81">
        <f t="shared" ca="1" si="1393"/>
        <v>-4339.3954374632876</v>
      </c>
      <c r="CB1170" s="81">
        <f t="shared" ca="1" si="1393"/>
        <v>-4504.4153543866814</v>
      </c>
      <c r="CC1170" s="81">
        <f t="shared" ca="1" si="1393"/>
        <v>-4672.1508572794801</v>
      </c>
      <c r="CD1170" s="81">
        <f t="shared" ca="1" si="1393"/>
        <v>-4842.6207393699124</v>
      </c>
      <c r="CE1170" s="81">
        <f t="shared" ref="CE1170:CL1170" ca="1" si="1394">CD1170+CE1164</f>
        <v>-5015.8436508281675</v>
      </c>
      <c r="CF1170" s="81">
        <f t="shared" ca="1" si="1394"/>
        <v>-5191.8380885181678</v>
      </c>
      <c r="CG1170" s="81">
        <f t="shared" ca="1" si="1394"/>
        <v>-5370.6223854430409</v>
      </c>
      <c r="CH1170" s="81">
        <f t="shared" ca="1" si="1394"/>
        <v>-5552.214699876853</v>
      </c>
      <c r="CI1170" s="81">
        <f t="shared" ca="1" si="1394"/>
        <v>-5736.6330041749989</v>
      </c>
      <c r="CJ1170" s="81">
        <f t="shared" ca="1" si="1394"/>
        <v>-5923.8950732554786</v>
      </c>
      <c r="CK1170" s="81">
        <f t="shared" ca="1" si="1394"/>
        <v>-6114.0184727431179</v>
      </c>
      <c r="CL1170" s="81">
        <f t="shared" ca="1" si="1394"/>
        <v>-6307.0205467686155</v>
      </c>
      <c r="CN1170" s="81">
        <f>-H1157/H1156*CN1169</f>
        <v>0</v>
      </c>
      <c r="CO1170" s="81" t="e">
        <f t="shared" ref="CO1170" ca="1" si="1395">CN1170+CO1164</f>
        <v>#N/A</v>
      </c>
      <c r="CP1170" s="81" t="e">
        <f t="shared" ref="CP1170:DL1170" ca="1" si="1396">CO1170+CP1164</f>
        <v>#N/A</v>
      </c>
      <c r="CQ1170" s="81" t="e">
        <f t="shared" ca="1" si="1396"/>
        <v>#N/A</v>
      </c>
      <c r="CR1170" s="81" t="e">
        <f t="shared" ca="1" si="1396"/>
        <v>#N/A</v>
      </c>
      <c r="CS1170" s="81" t="e">
        <f t="shared" ca="1" si="1396"/>
        <v>#N/A</v>
      </c>
      <c r="CT1170" s="81" t="e">
        <f t="shared" ca="1" si="1396"/>
        <v>#N/A</v>
      </c>
      <c r="CU1170" s="81" t="e">
        <f t="shared" ca="1" si="1396"/>
        <v>#N/A</v>
      </c>
      <c r="CV1170" s="81" t="e">
        <f t="shared" ca="1" si="1396"/>
        <v>#N/A</v>
      </c>
      <c r="CW1170" s="81" t="e">
        <f t="shared" ca="1" si="1396"/>
        <v>#N/A</v>
      </c>
      <c r="CX1170" s="81" t="e">
        <f t="shared" ca="1" si="1396"/>
        <v>#N/A</v>
      </c>
      <c r="CY1170" s="81" t="e">
        <f t="shared" ca="1" si="1396"/>
        <v>#N/A</v>
      </c>
      <c r="CZ1170" s="81" t="e">
        <f t="shared" ca="1" si="1396"/>
        <v>#N/A</v>
      </c>
      <c r="DA1170" s="81" t="e">
        <f t="shared" ca="1" si="1396"/>
        <v>#N/A</v>
      </c>
      <c r="DB1170" s="81" t="e">
        <f t="shared" ca="1" si="1396"/>
        <v>#N/A</v>
      </c>
      <c r="DC1170" s="81" t="e">
        <f t="shared" ca="1" si="1396"/>
        <v>#N/A</v>
      </c>
      <c r="DD1170" s="81" t="e">
        <f t="shared" ca="1" si="1396"/>
        <v>#N/A</v>
      </c>
      <c r="DE1170" s="81" t="e">
        <f t="shared" ca="1" si="1396"/>
        <v>#N/A</v>
      </c>
      <c r="DF1170" s="81" t="e">
        <f t="shared" ca="1" si="1396"/>
        <v>#N/A</v>
      </c>
      <c r="DG1170" s="81" t="e">
        <f t="shared" ca="1" si="1396"/>
        <v>#N/A</v>
      </c>
      <c r="DH1170" s="81" t="e">
        <f t="shared" ca="1" si="1396"/>
        <v>#N/A</v>
      </c>
      <c r="DI1170" s="81" t="e">
        <f t="shared" ca="1" si="1396"/>
        <v>#N/A</v>
      </c>
      <c r="DJ1170" s="81" t="e">
        <f t="shared" ca="1" si="1396"/>
        <v>#N/A</v>
      </c>
      <c r="DK1170" s="81" t="e">
        <f t="shared" ca="1" si="1396"/>
        <v>#N/A</v>
      </c>
      <c r="DL1170" s="81" t="e">
        <f t="shared" ca="1" si="1396"/>
        <v>#N/A</v>
      </c>
    </row>
    <row r="1171" spans="1:116" x14ac:dyDescent="0.35">
      <c r="B1171" t="s">
        <v>332</v>
      </c>
      <c r="D1171" t="s">
        <v>768</v>
      </c>
      <c r="E1171" s="8" t="str">
        <f t="shared" si="1375"/>
        <v>1171 FAINTR-S</v>
      </c>
      <c r="G1171" s="126" t="str">
        <f>"Net PP&amp;E - "&amp;SUBSTITUTE(G1154,":","")</f>
        <v>Net PP&amp;E - Revenue driven intangible assets</v>
      </c>
      <c r="H1171" s="27"/>
      <c r="I1171" s="77">
        <f>SUM(I1169:I1170)</f>
        <v>100</v>
      </c>
      <c r="J1171" s="77"/>
      <c r="K1171" s="33">
        <f ca="1">SUMIF($3:$3,K$2,1169:1169)</f>
        <v>9000</v>
      </c>
      <c r="L1171" s="33">
        <f ca="1">SUMIF($3:$3,L$2,1169:1169)</f>
        <v>23400</v>
      </c>
      <c r="M1171" s="33">
        <f ca="1">SUMIF($3:$3,M$2,1169:1169)</f>
        <v>37800</v>
      </c>
      <c r="N1171" s="33">
        <f ca="1">SUMIF($3:$3,N$2,1169:1169)</f>
        <v>52200</v>
      </c>
      <c r="O1171" s="33">
        <f ca="1">SUMIF($3:$3,O$2,1169:1169)</f>
        <v>66600</v>
      </c>
      <c r="P1171" s="33">
        <f ca="1">SUMIF($3:$3,P$2,1169:1169)</f>
        <v>81000</v>
      </c>
      <c r="R1171" s="33">
        <f>$I1171</f>
        <v>100</v>
      </c>
      <c r="S1171" s="77">
        <f t="shared" ref="S1171:AX1171" ca="1" si="1397">SUM(S1169:S1170)</f>
        <v>196.77966101694915</v>
      </c>
      <c r="T1171" s="77">
        <f t="shared" ca="1" si="1397"/>
        <v>291.97931628842287</v>
      </c>
      <c r="U1171" s="77">
        <f t="shared" ca="1" si="1397"/>
        <v>385.57218605602327</v>
      </c>
      <c r="V1171" s="77">
        <f t="shared" ca="1" si="1397"/>
        <v>477.5310366671423</v>
      </c>
      <c r="W1171" s="77">
        <f t="shared" ca="1" si="1397"/>
        <v>567.82817288183958</v>
      </c>
      <c r="X1171" s="77">
        <f t="shared" ca="1" si="1397"/>
        <v>656.43543004932849</v>
      </c>
      <c r="Y1171" s="77">
        <f t="shared" ca="1" si="1397"/>
        <v>743.32416615185946</v>
      </c>
      <c r="Z1171" s="77">
        <f t="shared" ca="1" si="1397"/>
        <v>828.46525371375537</v>
      </c>
      <c r="AA1171" s="77">
        <f t="shared" ca="1" si="1397"/>
        <v>911.82907157331056</v>
      </c>
      <c r="AB1171" s="77">
        <f t="shared" ca="1" si="1397"/>
        <v>993.38549651523101</v>
      </c>
      <c r="AC1171" s="77">
        <f t="shared" ca="1" si="1397"/>
        <v>1073.1038947612519</v>
      </c>
      <c r="AD1171" s="77">
        <f t="shared" ca="1" si="1397"/>
        <v>1150.9531133165274</v>
      </c>
      <c r="AE1171" s="77">
        <f t="shared" ca="1" si="1397"/>
        <v>1226.9014711693499</v>
      </c>
      <c r="AF1171" s="77">
        <f t="shared" ca="1" si="1397"/>
        <v>1300.9167503417118</v>
      </c>
      <c r="AG1171" s="77">
        <f t="shared" ca="1" si="1397"/>
        <v>1372.9661867881814</v>
      </c>
      <c r="AH1171" s="77">
        <f t="shared" ca="1" si="1397"/>
        <v>1443.0164611405235</v>
      </c>
      <c r="AI1171" s="77">
        <f t="shared" ca="1" si="1397"/>
        <v>1511.0336892954476</v>
      </c>
      <c r="AJ1171" s="77">
        <f t="shared" ca="1" si="1397"/>
        <v>1576.9834128428281</v>
      </c>
      <c r="AK1171" s="77">
        <f t="shared" ca="1" si="1397"/>
        <v>1640.8305893316897</v>
      </c>
      <c r="AL1171" s="77">
        <f t="shared" ca="1" si="1397"/>
        <v>1702.5395823712097</v>
      </c>
      <c r="AM1171" s="77">
        <f t="shared" ca="1" si="1397"/>
        <v>1762.074151563942</v>
      </c>
      <c r="AN1171" s="77">
        <f t="shared" ca="1" si="1397"/>
        <v>1819.3974422684157</v>
      </c>
      <c r="AO1171" s="77">
        <f t="shared" ca="1" si="1397"/>
        <v>1874.4719751882194</v>
      </c>
      <c r="AP1171" s="77">
        <f t="shared" ca="1" si="1397"/>
        <v>1927.2596357846301</v>
      </c>
      <c r="AQ1171" s="77">
        <f t="shared" ca="1" si="1397"/>
        <v>1977.7216635097932</v>
      </c>
      <c r="AR1171" s="77">
        <f t="shared" ca="1" si="1397"/>
        <v>2025.8186408574168</v>
      </c>
      <c r="AS1171" s="77">
        <f t="shared" ca="1" si="1397"/>
        <v>2071.5104822278813</v>
      </c>
      <c r="AT1171" s="77">
        <f t="shared" ca="1" si="1397"/>
        <v>2114.7564226046252</v>
      </c>
      <c r="AU1171" s="77">
        <f t="shared" ca="1" si="1397"/>
        <v>2155.5150060386018</v>
      </c>
      <c r="AV1171" s="77">
        <f t="shared" ca="1" si="1397"/>
        <v>2193.7440739375611</v>
      </c>
      <c r="AW1171" s="77">
        <f t="shared" ca="1" si="1397"/>
        <v>2229.4007531568418</v>
      </c>
      <c r="AX1171" s="77">
        <f t="shared" ca="1" si="1397"/>
        <v>2262.4414438883141</v>
      </c>
      <c r="AY1171" s="77">
        <f t="shared" ref="AY1171:CD1171" ca="1" si="1398">SUM(AY1169:AY1170)</f>
        <v>2292.821807344048</v>
      </c>
      <c r="AZ1171" s="77">
        <f t="shared" ca="1" si="1398"/>
        <v>2320.4967532312353</v>
      </c>
      <c r="BA1171" s="77">
        <f t="shared" ca="1" si="1398"/>
        <v>2345.4204270148157</v>
      </c>
      <c r="BB1171" s="77">
        <f t="shared" ca="1" si="1398"/>
        <v>2367.5461969642192</v>
      </c>
      <c r="BC1171" s="77">
        <f t="shared" ca="1" si="1398"/>
        <v>2386.8266409805619</v>
      </c>
      <c r="BD1171" s="77">
        <f t="shared" ca="1" si="1398"/>
        <v>2403.2135332005714</v>
      </c>
      <c r="BE1171" s="77">
        <f t="shared" ca="1" si="1398"/>
        <v>2416.6578303734623</v>
      </c>
      <c r="BF1171" s="77">
        <f t="shared" ca="1" si="1398"/>
        <v>2427.1096580069111</v>
      </c>
      <c r="BG1171" s="77">
        <f t="shared" ca="1" si="1398"/>
        <v>2434.5182962782146</v>
      </c>
      <c r="BH1171" s="77">
        <f t="shared" ca="1" si="1398"/>
        <v>2438.832165706659</v>
      </c>
      <c r="BI1171" s="77">
        <f t="shared" ca="1" si="1398"/>
        <v>2439.9988125830432</v>
      </c>
      <c r="BJ1171" s="77">
        <f t="shared" ca="1" si="1398"/>
        <v>2437.9648941522473</v>
      </c>
      <c r="BK1171" s="77">
        <f t="shared" ca="1" si="1398"/>
        <v>2432.6761635446583</v>
      </c>
      <c r="BL1171" s="77">
        <f t="shared" ca="1" si="1398"/>
        <v>2424.0774544521946</v>
      </c>
      <c r="BM1171" s="77">
        <f t="shared" ca="1" si="1398"/>
        <v>2412.1126655446046</v>
      </c>
      <c r="BN1171" s="77">
        <f t="shared" ca="1" si="1398"/>
        <v>2396.724744621632</v>
      </c>
      <c r="BO1171" s="77">
        <f t="shared" ca="1" si="1398"/>
        <v>2377.8556724965747</v>
      </c>
      <c r="BP1171" s="77">
        <f t="shared" ca="1" si="1398"/>
        <v>2355.4464466066861</v>
      </c>
      <c r="BQ1171" s="77">
        <f t="shared" ca="1" si="1398"/>
        <v>2329.4370643457823</v>
      </c>
      <c r="BR1171" s="77">
        <f t="shared" ca="1" si="1398"/>
        <v>2299.7665061143548</v>
      </c>
      <c r="BS1171" s="77">
        <f t="shared" ca="1" si="1398"/>
        <v>2266.3727180823948</v>
      </c>
      <c r="BT1171" s="77">
        <f t="shared" ca="1" si="1398"/>
        <v>2229.1925946600627</v>
      </c>
      <c r="BU1171" s="77">
        <f t="shared" ca="1" si="1398"/>
        <v>2188.1619606712502</v>
      </c>
      <c r="BV1171" s="77">
        <f t="shared" ca="1" si="1398"/>
        <v>2143.2155532250003</v>
      </c>
      <c r="BW1171" s="77">
        <f t="shared" ca="1" si="1398"/>
        <v>2094.2870032796613</v>
      </c>
      <c r="BX1171" s="77">
        <f t="shared" ca="1" si="1398"/>
        <v>2041.308816894571</v>
      </c>
      <c r="BY1171" s="77">
        <f t="shared" ca="1" si="1398"/>
        <v>1984.2123561639705</v>
      </c>
      <c r="BZ1171" s="77">
        <f t="shared" ca="1" si="1398"/>
        <v>1922.9278198277671</v>
      </c>
      <c r="CA1171" s="77">
        <f t="shared" ca="1" si="1398"/>
        <v>1860.6045625367124</v>
      </c>
      <c r="CB1171" s="77">
        <f t="shared" ca="1" si="1398"/>
        <v>1795.5846456133186</v>
      </c>
      <c r="CC1171" s="77">
        <f t="shared" ca="1" si="1398"/>
        <v>1727.8491427205199</v>
      </c>
      <c r="CD1171" s="77">
        <f t="shared" ca="1" si="1398"/>
        <v>1657.3792606300876</v>
      </c>
      <c r="CE1171" s="77">
        <f t="shared" ref="CE1171:CL1171" ca="1" si="1399">SUM(CE1169:CE1170)</f>
        <v>1584.1563491718325</v>
      </c>
      <c r="CF1171" s="77">
        <f t="shared" ca="1" si="1399"/>
        <v>1508.1619114818322</v>
      </c>
      <c r="CG1171" s="77">
        <f t="shared" ca="1" si="1399"/>
        <v>1429.3776145569591</v>
      </c>
      <c r="CH1171" s="77">
        <f t="shared" ca="1" si="1399"/>
        <v>1347.785300123147</v>
      </c>
      <c r="CI1171" s="77">
        <f t="shared" ca="1" si="1399"/>
        <v>1263.3669958250011</v>
      </c>
      <c r="CJ1171" s="77">
        <f t="shared" ca="1" si="1399"/>
        <v>1176.1049267445214</v>
      </c>
      <c r="CK1171" s="77">
        <f t="shared" ca="1" si="1399"/>
        <v>1085.9815272568821</v>
      </c>
      <c r="CL1171" s="77">
        <f t="shared" ca="1" si="1399"/>
        <v>992.97945323138447</v>
      </c>
      <c r="CN1171" s="77">
        <f>SUM(CN1169:CN1170)</f>
        <v>100</v>
      </c>
      <c r="CO1171" s="77" t="e">
        <f t="shared" ref="CO1171" ca="1" si="1400">SUM(CO1169:CO1170)</f>
        <v>#N/A</v>
      </c>
      <c r="CP1171" s="77" t="e">
        <f t="shared" ref="CP1171:DK1171" ca="1" si="1401">SUM(CP1169:CP1170)</f>
        <v>#N/A</v>
      </c>
      <c r="CQ1171" s="77" t="e">
        <f t="shared" ca="1" si="1401"/>
        <v>#N/A</v>
      </c>
      <c r="CR1171" s="77" t="e">
        <f t="shared" ca="1" si="1401"/>
        <v>#N/A</v>
      </c>
      <c r="CS1171" s="77" t="e">
        <f t="shared" ca="1" si="1401"/>
        <v>#N/A</v>
      </c>
      <c r="CT1171" s="77" t="e">
        <f t="shared" ca="1" si="1401"/>
        <v>#N/A</v>
      </c>
      <c r="CU1171" s="77" t="e">
        <f t="shared" ca="1" si="1401"/>
        <v>#N/A</v>
      </c>
      <c r="CV1171" s="77" t="e">
        <f t="shared" ca="1" si="1401"/>
        <v>#N/A</v>
      </c>
      <c r="CW1171" s="77" t="e">
        <f t="shared" ca="1" si="1401"/>
        <v>#N/A</v>
      </c>
      <c r="CX1171" s="77" t="e">
        <f t="shared" ca="1" si="1401"/>
        <v>#N/A</v>
      </c>
      <c r="CY1171" s="77" t="e">
        <f t="shared" ca="1" si="1401"/>
        <v>#N/A</v>
      </c>
      <c r="CZ1171" s="77" t="e">
        <f t="shared" ca="1" si="1401"/>
        <v>#N/A</v>
      </c>
      <c r="DA1171" s="77" t="e">
        <f t="shared" ca="1" si="1401"/>
        <v>#N/A</v>
      </c>
      <c r="DB1171" s="77" t="e">
        <f t="shared" ca="1" si="1401"/>
        <v>#N/A</v>
      </c>
      <c r="DC1171" s="77" t="e">
        <f t="shared" ca="1" si="1401"/>
        <v>#N/A</v>
      </c>
      <c r="DD1171" s="77" t="e">
        <f t="shared" ca="1" si="1401"/>
        <v>#N/A</v>
      </c>
      <c r="DE1171" s="77" t="e">
        <f t="shared" ca="1" si="1401"/>
        <v>#N/A</v>
      </c>
      <c r="DF1171" s="77" t="e">
        <f t="shared" ca="1" si="1401"/>
        <v>#N/A</v>
      </c>
      <c r="DG1171" s="77" t="e">
        <f t="shared" ca="1" si="1401"/>
        <v>#N/A</v>
      </c>
      <c r="DH1171" s="77" t="e">
        <f t="shared" ca="1" si="1401"/>
        <v>#N/A</v>
      </c>
      <c r="DI1171" s="77" t="e">
        <f t="shared" ca="1" si="1401"/>
        <v>#N/A</v>
      </c>
      <c r="DJ1171" s="77" t="e">
        <f t="shared" ca="1" si="1401"/>
        <v>#N/A</v>
      </c>
      <c r="DK1171" s="77" t="e">
        <f t="shared" ca="1" si="1401"/>
        <v>#N/A</v>
      </c>
      <c r="DL1171" s="77" t="e">
        <f t="shared" ref="DL1171" ca="1" si="1402">SUM(DL1169:DL1170)</f>
        <v>#N/A</v>
      </c>
    </row>
    <row r="1172" spans="1:116" x14ac:dyDescent="0.35">
      <c r="B1172" t="s">
        <v>332</v>
      </c>
      <c r="D1172" t="s">
        <v>768</v>
      </c>
      <c r="E1172" s="8" t="str">
        <f>ROW()&amp;" "&amp;D1172</f>
        <v>1172 FAINTR-S</v>
      </c>
      <c r="G1172" s="126"/>
      <c r="H1172" s="27"/>
      <c r="I1172" s="77"/>
      <c r="J1172" s="77"/>
      <c r="K1172" s="33"/>
      <c r="L1172" s="33"/>
      <c r="M1172" s="33"/>
      <c r="N1172" s="33"/>
      <c r="O1172" s="33"/>
      <c r="P1172" s="33"/>
      <c r="R1172" s="33"/>
      <c r="S1172" s="77"/>
      <c r="T1172" s="77"/>
      <c r="U1172" s="77"/>
      <c r="V1172" s="77"/>
      <c r="W1172" s="77"/>
      <c r="X1172" s="77"/>
      <c r="Y1172" s="77"/>
      <c r="Z1172" s="77"/>
      <c r="AA1172" s="77"/>
      <c r="AB1172" s="77"/>
      <c r="AC1172" s="77"/>
      <c r="AD1172" s="77"/>
      <c r="AE1172" s="77"/>
      <c r="AF1172" s="77"/>
      <c r="AG1172" s="77"/>
      <c r="AH1172" s="77"/>
      <c r="AI1172" s="77"/>
      <c r="AJ1172" s="77"/>
      <c r="AK1172" s="77"/>
      <c r="AL1172" s="77"/>
      <c r="AM1172" s="77"/>
      <c r="AN1172" s="77"/>
      <c r="AO1172" s="77"/>
      <c r="AP1172" s="77"/>
      <c r="AQ1172" s="77"/>
      <c r="AR1172" s="77"/>
      <c r="AS1172" s="77"/>
      <c r="AT1172" s="77"/>
      <c r="AU1172" s="77"/>
      <c r="AV1172" s="77"/>
      <c r="AW1172" s="77"/>
      <c r="AX1172" s="77"/>
      <c r="AY1172" s="77"/>
      <c r="AZ1172" s="77"/>
      <c r="BA1172" s="77"/>
      <c r="BB1172" s="77"/>
      <c r="BC1172" s="77"/>
      <c r="BD1172" s="77"/>
      <c r="BE1172" s="77"/>
      <c r="BF1172" s="77"/>
      <c r="BG1172" s="77"/>
      <c r="BH1172" s="77"/>
      <c r="BI1172" s="77"/>
      <c r="BJ1172" s="77"/>
      <c r="BK1172" s="77"/>
      <c r="BL1172" s="77"/>
      <c r="BM1172" s="77"/>
      <c r="BN1172" s="77"/>
      <c r="BO1172" s="77"/>
      <c r="BP1172" s="77"/>
      <c r="BQ1172" s="77"/>
      <c r="BR1172" s="77"/>
      <c r="BS1172" s="77"/>
      <c r="BT1172" s="77"/>
      <c r="BU1172" s="77"/>
      <c r="BV1172" s="77"/>
      <c r="BW1172" s="77"/>
      <c r="BX1172" s="77"/>
      <c r="BY1172" s="77"/>
      <c r="BZ1172" s="77"/>
      <c r="CA1172" s="77"/>
      <c r="CB1172" s="77"/>
      <c r="CC1172" s="77"/>
      <c r="CD1172" s="77"/>
      <c r="CE1172" s="77"/>
      <c r="CF1172" s="77"/>
      <c r="CG1172" s="77"/>
      <c r="CH1172" s="77"/>
      <c r="CI1172" s="77"/>
      <c r="CJ1172" s="77"/>
      <c r="CK1172" s="77"/>
      <c r="CL1172" s="77"/>
      <c r="CN1172" s="77"/>
      <c r="CO1172" s="77"/>
      <c r="CP1172" s="77"/>
      <c r="CQ1172" s="77"/>
      <c r="CR1172" s="77"/>
      <c r="CS1172" s="77"/>
      <c r="CT1172" s="77"/>
      <c r="CU1172" s="77"/>
      <c r="CV1172" s="77"/>
      <c r="CW1172" s="77"/>
      <c r="CX1172" s="77"/>
      <c r="CY1172" s="77"/>
      <c r="CZ1172" s="77"/>
      <c r="DA1172" s="77"/>
      <c r="DB1172" s="77"/>
      <c r="DC1172" s="77"/>
      <c r="DD1172" s="77"/>
      <c r="DE1172" s="77"/>
      <c r="DF1172" s="77"/>
      <c r="DG1172" s="77"/>
      <c r="DH1172" s="77"/>
      <c r="DI1172" s="77"/>
      <c r="DJ1172" s="77"/>
      <c r="DK1172" s="77"/>
      <c r="DL1172" s="77"/>
    </row>
    <row r="1173" spans="1:116" x14ac:dyDescent="0.35">
      <c r="B1173" t="s">
        <v>332</v>
      </c>
      <c r="D1173" t="s">
        <v>768</v>
      </c>
      <c r="E1173" s="8" t="str">
        <f t="shared" si="1375"/>
        <v>1173 FAINTR-S</v>
      </c>
      <c r="G1173" s="136" t="str">
        <f>G1146</f>
        <v>(Primary label)</v>
      </c>
      <c r="H1173" s="27"/>
      <c r="I1173" s="78"/>
      <c r="J1173" s="78"/>
      <c r="K1173" s="33"/>
      <c r="L1173" s="33"/>
      <c r="M1173" s="33"/>
      <c r="N1173" s="33"/>
      <c r="O1173" s="33"/>
      <c r="P1173" s="33"/>
      <c r="R1173" s="33"/>
      <c r="S1173" s="77"/>
      <c r="T1173" s="77"/>
      <c r="U1173" s="77"/>
      <c r="V1173" s="77"/>
      <c r="W1173" s="77"/>
      <c r="X1173" s="77"/>
      <c r="Y1173" s="77"/>
      <c r="Z1173" s="77"/>
      <c r="AA1173" s="77"/>
      <c r="AB1173" s="77"/>
      <c r="AC1173" s="77"/>
      <c r="AD1173" s="77"/>
      <c r="AE1173" s="77"/>
      <c r="AF1173" s="77"/>
      <c r="AG1173" s="77"/>
      <c r="AH1173" s="77"/>
      <c r="AI1173" s="77"/>
      <c r="AJ1173" s="77"/>
      <c r="AK1173" s="77"/>
      <c r="AL1173" s="77"/>
      <c r="AM1173" s="77"/>
      <c r="AN1173" s="77"/>
      <c r="AO1173" s="77"/>
      <c r="AP1173" s="77"/>
      <c r="AQ1173" s="77"/>
      <c r="AR1173" s="77"/>
      <c r="AS1173" s="77"/>
      <c r="AT1173" s="77"/>
      <c r="AU1173" s="77"/>
      <c r="AV1173" s="77"/>
      <c r="AW1173" s="77"/>
      <c r="AX1173" s="77"/>
      <c r="AY1173" s="77"/>
      <c r="AZ1173" s="77"/>
      <c r="BA1173" s="77"/>
      <c r="BB1173" s="77"/>
      <c r="BC1173" s="77"/>
      <c r="BD1173" s="77"/>
      <c r="BE1173" s="77"/>
      <c r="BF1173" s="77"/>
      <c r="BG1173" s="77"/>
      <c r="BH1173" s="77"/>
      <c r="BI1173" s="77"/>
      <c r="BJ1173" s="77"/>
      <c r="BK1173" s="77"/>
      <c r="BL1173" s="77"/>
      <c r="BM1173" s="77"/>
      <c r="BN1173" s="77"/>
      <c r="BO1173" s="77"/>
      <c r="BP1173" s="77"/>
      <c r="BQ1173" s="77"/>
      <c r="BR1173" s="77"/>
      <c r="BS1173" s="77"/>
      <c r="BT1173" s="77"/>
      <c r="BU1173" s="77"/>
      <c r="BV1173" s="77"/>
      <c r="BW1173" s="77"/>
      <c r="BX1173" s="77"/>
      <c r="BY1173" s="77"/>
      <c r="BZ1173" s="77"/>
      <c r="CA1173" s="77"/>
      <c r="CB1173" s="77"/>
      <c r="CC1173" s="77"/>
      <c r="CD1173" s="77"/>
      <c r="CE1173" s="77"/>
      <c r="CF1173" s="77"/>
      <c r="CG1173" s="77"/>
      <c r="CH1173" s="77"/>
      <c r="CI1173" s="77"/>
      <c r="CJ1173" s="77"/>
      <c r="CK1173" s="77"/>
      <c r="CL1173" s="77"/>
      <c r="CN1173" s="78"/>
      <c r="CO1173" s="77"/>
      <c r="CP1173" s="77"/>
      <c r="CQ1173" s="77"/>
      <c r="CR1173" s="77"/>
      <c r="CS1173" s="77"/>
      <c r="CT1173" s="77"/>
      <c r="CU1173" s="77"/>
      <c r="CV1173" s="77"/>
      <c r="CW1173" s="77"/>
      <c r="CX1173" s="77"/>
      <c r="CY1173" s="77"/>
      <c r="CZ1173" s="77"/>
      <c r="DA1173" s="77"/>
      <c r="DB1173" s="77"/>
      <c r="DC1173" s="77"/>
      <c r="DD1173" s="77"/>
      <c r="DE1173" s="77"/>
      <c r="DF1173" s="77"/>
      <c r="DG1173" s="77"/>
      <c r="DH1173" s="77"/>
      <c r="DI1173" s="77"/>
      <c r="DJ1173" s="77"/>
      <c r="DK1173" s="77"/>
      <c r="DL1173" s="77"/>
    </row>
    <row r="1174" spans="1:116" x14ac:dyDescent="0.35">
      <c r="B1174" t="s">
        <v>332</v>
      </c>
      <c r="D1174" t="s">
        <v>768</v>
      </c>
      <c r="E1174" s="8" t="str">
        <f t="shared" si="1375"/>
        <v>1174 FAINTR-S</v>
      </c>
      <c r="G1174" s="136" t="str">
        <f>G1147</f>
        <v>primary unit</v>
      </c>
      <c r="H1174" s="27"/>
      <c r="I1174" s="78"/>
      <c r="J1174" s="78"/>
      <c r="K1174" s="33"/>
      <c r="L1174" s="33"/>
      <c r="M1174" s="33"/>
      <c r="N1174" s="33"/>
      <c r="O1174" s="33"/>
      <c r="P1174" s="33"/>
      <c r="R1174" s="33"/>
      <c r="S1174" s="77"/>
      <c r="T1174" s="77"/>
      <c r="U1174" s="77"/>
      <c r="V1174" s="77"/>
      <c r="W1174" s="77"/>
      <c r="X1174" s="77"/>
      <c r="Y1174" s="77"/>
      <c r="Z1174" s="77"/>
      <c r="AA1174" s="77"/>
      <c r="AB1174" s="77"/>
      <c r="AC1174" s="77"/>
      <c r="AD1174" s="77"/>
      <c r="AE1174" s="77"/>
      <c r="AF1174" s="77"/>
      <c r="AG1174" s="77"/>
      <c r="AH1174" s="77"/>
      <c r="AI1174" s="77"/>
      <c r="AJ1174" s="77"/>
      <c r="AK1174" s="77"/>
      <c r="AL1174" s="77"/>
      <c r="AM1174" s="77"/>
      <c r="AN1174" s="77"/>
      <c r="AO1174" s="77"/>
      <c r="AP1174" s="77"/>
      <c r="AQ1174" s="77"/>
      <c r="AR1174" s="77"/>
      <c r="AS1174" s="77"/>
      <c r="AT1174" s="77"/>
      <c r="AU1174" s="77"/>
      <c r="AV1174" s="77"/>
      <c r="AW1174" s="77"/>
      <c r="AX1174" s="77"/>
      <c r="AY1174" s="77"/>
      <c r="AZ1174" s="77"/>
      <c r="BA1174" s="77"/>
      <c r="BB1174" s="77"/>
      <c r="BC1174" s="77"/>
      <c r="BD1174" s="77"/>
      <c r="BE1174" s="77"/>
      <c r="BF1174" s="77"/>
      <c r="BG1174" s="77"/>
      <c r="BH1174" s="77"/>
      <c r="BI1174" s="77"/>
      <c r="BJ1174" s="77"/>
      <c r="BK1174" s="77"/>
      <c r="BL1174" s="77"/>
      <c r="BM1174" s="77"/>
      <c r="BN1174" s="77"/>
      <c r="BO1174" s="77"/>
      <c r="BP1174" s="77"/>
      <c r="BQ1174" s="77"/>
      <c r="BR1174" s="77"/>
      <c r="BS1174" s="77"/>
      <c r="BT1174" s="77"/>
      <c r="BU1174" s="77"/>
      <c r="BV1174" s="77"/>
      <c r="BW1174" s="77"/>
      <c r="BX1174" s="77"/>
      <c r="BY1174" s="77"/>
      <c r="BZ1174" s="77"/>
      <c r="CA1174" s="77"/>
      <c r="CB1174" s="77"/>
      <c r="CC1174" s="77"/>
      <c r="CD1174" s="77"/>
      <c r="CE1174" s="77"/>
      <c r="CF1174" s="77"/>
      <c r="CG1174" s="77"/>
      <c r="CH1174" s="77"/>
      <c r="CI1174" s="77"/>
      <c r="CJ1174" s="77"/>
      <c r="CK1174" s="77"/>
      <c r="CL1174" s="77"/>
      <c r="CN1174" s="78"/>
      <c r="CO1174" s="77"/>
      <c r="CP1174" s="77"/>
      <c r="CQ1174" s="77"/>
      <c r="CR1174" s="77"/>
      <c r="CS1174" s="77"/>
      <c r="CT1174" s="77"/>
      <c r="CU1174" s="77"/>
      <c r="CV1174" s="77"/>
      <c r="CW1174" s="77"/>
      <c r="CX1174" s="77"/>
      <c r="CY1174" s="77"/>
      <c r="CZ1174" s="77"/>
      <c r="DA1174" s="77"/>
      <c r="DB1174" s="77"/>
      <c r="DC1174" s="77"/>
      <c r="DD1174" s="77"/>
      <c r="DE1174" s="77"/>
      <c r="DF1174" s="77"/>
      <c r="DG1174" s="77"/>
      <c r="DH1174" s="77"/>
      <c r="DI1174" s="77"/>
      <c r="DJ1174" s="77"/>
      <c r="DK1174" s="77"/>
      <c r="DL1174" s="77"/>
    </row>
    <row r="1175" spans="1:116" x14ac:dyDescent="0.35">
      <c r="B1175" t="s">
        <v>332</v>
      </c>
      <c r="D1175" t="s">
        <v>768</v>
      </c>
      <c r="E1175" s="8" t="str">
        <f t="shared" si="1375"/>
        <v>1175 FAINTR-S</v>
      </c>
      <c r="G1175" s="136" t="str">
        <f>G1148</f>
        <v>Primary revenue driver</v>
      </c>
      <c r="K1175" s="53"/>
      <c r="L1175" s="53"/>
      <c r="M1175" s="53"/>
      <c r="N1175" s="53"/>
      <c r="O1175" s="53"/>
      <c r="P1175" s="53"/>
      <c r="R1175" s="24"/>
      <c r="S1175" s="179" t="str">
        <f t="shared" ref="S1175:AX1175" si="1403">S1148</f>
        <v>S$16</v>
      </c>
      <c r="T1175" s="179" t="str">
        <f t="shared" si="1403"/>
        <v>T$16</v>
      </c>
      <c r="U1175" s="179" t="str">
        <f t="shared" si="1403"/>
        <v>U$16</v>
      </c>
      <c r="V1175" s="179" t="str">
        <f t="shared" si="1403"/>
        <v>V$16</v>
      </c>
      <c r="W1175" s="179" t="str">
        <f t="shared" si="1403"/>
        <v>W$16</v>
      </c>
      <c r="X1175" s="179" t="str">
        <f t="shared" si="1403"/>
        <v>X$16</v>
      </c>
      <c r="Y1175" s="179" t="str">
        <f t="shared" si="1403"/>
        <v>Y$16</v>
      </c>
      <c r="Z1175" s="179" t="str">
        <f t="shared" si="1403"/>
        <v>Z$16</v>
      </c>
      <c r="AA1175" s="179" t="str">
        <f t="shared" si="1403"/>
        <v>AA$16</v>
      </c>
      <c r="AB1175" s="179" t="str">
        <f t="shared" si="1403"/>
        <v>AB$16</v>
      </c>
      <c r="AC1175" s="179" t="str">
        <f t="shared" si="1403"/>
        <v>AC$16</v>
      </c>
      <c r="AD1175" s="179" t="str">
        <f t="shared" si="1403"/>
        <v>AD$16</v>
      </c>
      <c r="AE1175" s="179" t="str">
        <f t="shared" si="1403"/>
        <v>AE$16</v>
      </c>
      <c r="AF1175" s="179" t="str">
        <f t="shared" si="1403"/>
        <v>AF$16</v>
      </c>
      <c r="AG1175" s="179" t="str">
        <f t="shared" si="1403"/>
        <v>AG$16</v>
      </c>
      <c r="AH1175" s="179" t="str">
        <f t="shared" si="1403"/>
        <v>AH$16</v>
      </c>
      <c r="AI1175" s="179" t="str">
        <f t="shared" si="1403"/>
        <v>AI$16</v>
      </c>
      <c r="AJ1175" s="179" t="str">
        <f t="shared" si="1403"/>
        <v>AJ$16</v>
      </c>
      <c r="AK1175" s="179" t="str">
        <f t="shared" si="1403"/>
        <v>AK$16</v>
      </c>
      <c r="AL1175" s="179" t="str">
        <f t="shared" si="1403"/>
        <v>AL$16</v>
      </c>
      <c r="AM1175" s="179" t="str">
        <f t="shared" si="1403"/>
        <v>AM$16</v>
      </c>
      <c r="AN1175" s="179" t="str">
        <f t="shared" si="1403"/>
        <v>AN$16</v>
      </c>
      <c r="AO1175" s="179" t="str">
        <f t="shared" si="1403"/>
        <v>AO$16</v>
      </c>
      <c r="AP1175" s="179" t="str">
        <f t="shared" si="1403"/>
        <v>AP$16</v>
      </c>
      <c r="AQ1175" s="179" t="str">
        <f t="shared" si="1403"/>
        <v>AQ$16</v>
      </c>
      <c r="AR1175" s="179" t="str">
        <f t="shared" si="1403"/>
        <v>AR$16</v>
      </c>
      <c r="AS1175" s="179" t="str">
        <f t="shared" si="1403"/>
        <v>AS$16</v>
      </c>
      <c r="AT1175" s="179" t="str">
        <f t="shared" si="1403"/>
        <v>AT$16</v>
      </c>
      <c r="AU1175" s="179" t="str">
        <f t="shared" si="1403"/>
        <v>AU$16</v>
      </c>
      <c r="AV1175" s="179" t="str">
        <f t="shared" si="1403"/>
        <v>AV$16</v>
      </c>
      <c r="AW1175" s="179" t="str">
        <f t="shared" si="1403"/>
        <v>AW$16</v>
      </c>
      <c r="AX1175" s="179" t="str">
        <f t="shared" si="1403"/>
        <v>AX$16</v>
      </c>
      <c r="AY1175" s="179" t="str">
        <f t="shared" ref="AY1175:CD1175" si="1404">AY1148</f>
        <v>AY$16</v>
      </c>
      <c r="AZ1175" s="179" t="str">
        <f t="shared" si="1404"/>
        <v>AZ$16</v>
      </c>
      <c r="BA1175" s="179" t="str">
        <f t="shared" si="1404"/>
        <v>BA$16</v>
      </c>
      <c r="BB1175" s="179" t="str">
        <f t="shared" si="1404"/>
        <v>BB$16</v>
      </c>
      <c r="BC1175" s="179" t="str">
        <f t="shared" si="1404"/>
        <v>BC$16</v>
      </c>
      <c r="BD1175" s="179" t="str">
        <f t="shared" si="1404"/>
        <v>BD$16</v>
      </c>
      <c r="BE1175" s="179" t="str">
        <f t="shared" si="1404"/>
        <v>BE$16</v>
      </c>
      <c r="BF1175" s="179" t="str">
        <f t="shared" si="1404"/>
        <v>BF$16</v>
      </c>
      <c r="BG1175" s="179" t="str">
        <f t="shared" si="1404"/>
        <v>BG$16</v>
      </c>
      <c r="BH1175" s="179" t="str">
        <f t="shared" si="1404"/>
        <v>BH$16</v>
      </c>
      <c r="BI1175" s="179" t="str">
        <f t="shared" si="1404"/>
        <v>BI$16</v>
      </c>
      <c r="BJ1175" s="179" t="str">
        <f t="shared" si="1404"/>
        <v>BJ$16</v>
      </c>
      <c r="BK1175" s="179" t="str">
        <f t="shared" si="1404"/>
        <v>BK$16</v>
      </c>
      <c r="BL1175" s="179" t="str">
        <f t="shared" si="1404"/>
        <v>BL$16</v>
      </c>
      <c r="BM1175" s="179" t="str">
        <f t="shared" si="1404"/>
        <v>BM$16</v>
      </c>
      <c r="BN1175" s="179" t="str">
        <f t="shared" si="1404"/>
        <v>BN$16</v>
      </c>
      <c r="BO1175" s="179" t="str">
        <f t="shared" si="1404"/>
        <v>BO$16</v>
      </c>
      <c r="BP1175" s="179" t="str">
        <f t="shared" si="1404"/>
        <v>BP$16</v>
      </c>
      <c r="BQ1175" s="179" t="str">
        <f t="shared" si="1404"/>
        <v>BQ$16</v>
      </c>
      <c r="BR1175" s="179" t="str">
        <f t="shared" si="1404"/>
        <v>BR$16</v>
      </c>
      <c r="BS1175" s="179" t="str">
        <f t="shared" si="1404"/>
        <v>BS$16</v>
      </c>
      <c r="BT1175" s="179" t="str">
        <f t="shared" si="1404"/>
        <v>BT$16</v>
      </c>
      <c r="BU1175" s="179" t="str">
        <f t="shared" si="1404"/>
        <v>BU$16</v>
      </c>
      <c r="BV1175" s="179" t="str">
        <f t="shared" si="1404"/>
        <v>BV$16</v>
      </c>
      <c r="BW1175" s="179" t="str">
        <f t="shared" si="1404"/>
        <v>BW$16</v>
      </c>
      <c r="BX1175" s="179" t="str">
        <f t="shared" si="1404"/>
        <v>BX$16</v>
      </c>
      <c r="BY1175" s="179" t="str">
        <f t="shared" si="1404"/>
        <v>BY$16</v>
      </c>
      <c r="BZ1175" s="179" t="str">
        <f t="shared" si="1404"/>
        <v>BZ$16</v>
      </c>
      <c r="CA1175" s="179" t="str">
        <f t="shared" si="1404"/>
        <v>CA$16</v>
      </c>
      <c r="CB1175" s="179" t="str">
        <f t="shared" si="1404"/>
        <v>CB$16</v>
      </c>
      <c r="CC1175" s="179" t="str">
        <f t="shared" si="1404"/>
        <v>CC$16</v>
      </c>
      <c r="CD1175" s="179" t="str">
        <f t="shared" si="1404"/>
        <v>CD$16</v>
      </c>
      <c r="CE1175" s="179" t="str">
        <f t="shared" ref="CE1175:CL1175" si="1405">CE1148</f>
        <v>CE$16</v>
      </c>
      <c r="CF1175" s="179" t="str">
        <f t="shared" si="1405"/>
        <v>CF$16</v>
      </c>
      <c r="CG1175" s="179" t="str">
        <f t="shared" si="1405"/>
        <v>CG$16</v>
      </c>
      <c r="CH1175" s="179" t="str">
        <f t="shared" si="1405"/>
        <v>CH$16</v>
      </c>
      <c r="CI1175" s="179" t="str">
        <f t="shared" si="1405"/>
        <v>CI$16</v>
      </c>
      <c r="CJ1175" s="179" t="str">
        <f t="shared" si="1405"/>
        <v>CJ$16</v>
      </c>
      <c r="CK1175" s="179" t="str">
        <f t="shared" si="1405"/>
        <v>CK$16</v>
      </c>
      <c r="CL1175" s="179" t="str">
        <f t="shared" si="1405"/>
        <v>CL$16</v>
      </c>
      <c r="CO1175" s="179" t="str">
        <f t="shared" ref="CO1175:DL1175" si="1406">CO1148</f>
        <v>CO$16</v>
      </c>
      <c r="CP1175" s="179" t="str">
        <f t="shared" si="1406"/>
        <v>CP$16</v>
      </c>
      <c r="CQ1175" s="179" t="str">
        <f t="shared" si="1406"/>
        <v>CQ$16</v>
      </c>
      <c r="CR1175" s="179" t="str">
        <f t="shared" si="1406"/>
        <v>CR$16</v>
      </c>
      <c r="CS1175" s="179" t="str">
        <f t="shared" si="1406"/>
        <v>CS$16</v>
      </c>
      <c r="CT1175" s="179" t="str">
        <f t="shared" si="1406"/>
        <v>CT$16</v>
      </c>
      <c r="CU1175" s="179" t="str">
        <f t="shared" si="1406"/>
        <v>CU$16</v>
      </c>
      <c r="CV1175" s="179" t="str">
        <f t="shared" si="1406"/>
        <v>CV$16</v>
      </c>
      <c r="CW1175" s="179" t="str">
        <f t="shared" si="1406"/>
        <v>CW$16</v>
      </c>
      <c r="CX1175" s="179" t="str">
        <f t="shared" si="1406"/>
        <v>CX$16</v>
      </c>
      <c r="CY1175" s="179" t="str">
        <f t="shared" si="1406"/>
        <v>CY$16</v>
      </c>
      <c r="CZ1175" s="179" t="str">
        <f t="shared" si="1406"/>
        <v>CZ$16</v>
      </c>
      <c r="DA1175" s="179" t="str">
        <f t="shared" si="1406"/>
        <v>DA$16</v>
      </c>
      <c r="DB1175" s="179" t="str">
        <f t="shared" si="1406"/>
        <v>DB$16</v>
      </c>
      <c r="DC1175" s="179" t="str">
        <f t="shared" si="1406"/>
        <v>DC$16</v>
      </c>
      <c r="DD1175" s="179" t="str">
        <f t="shared" si="1406"/>
        <v>DD$16</v>
      </c>
      <c r="DE1175" s="179" t="str">
        <f t="shared" si="1406"/>
        <v>DE$16</v>
      </c>
      <c r="DF1175" s="179" t="str">
        <f t="shared" si="1406"/>
        <v>DF$16</v>
      </c>
      <c r="DG1175" s="179" t="str">
        <f t="shared" si="1406"/>
        <v>DG$16</v>
      </c>
      <c r="DH1175" s="179" t="str">
        <f t="shared" si="1406"/>
        <v>DH$16</v>
      </c>
      <c r="DI1175" s="179" t="str">
        <f t="shared" si="1406"/>
        <v>DI$16</v>
      </c>
      <c r="DJ1175" s="179" t="str">
        <f t="shared" si="1406"/>
        <v>DJ$16</v>
      </c>
      <c r="DK1175" s="179" t="str">
        <f t="shared" si="1406"/>
        <v>DK$16</v>
      </c>
      <c r="DL1175" s="179" t="str">
        <f t="shared" si="1406"/>
        <v>DL$16</v>
      </c>
    </row>
    <row r="1176" spans="1:116" x14ac:dyDescent="0.35">
      <c r="B1176" t="s">
        <v>332</v>
      </c>
      <c r="D1176" t="s">
        <v>768</v>
      </c>
      <c r="E1176" s="8" t="str">
        <f t="shared" ref="E1176" si="1407">ROW()&amp;" "&amp;D1176</f>
        <v>1176 FAINTR-S</v>
      </c>
      <c r="G1176" s="136" t="str">
        <f>G1149</f>
        <v>Primary volume driver</v>
      </c>
      <c r="H1176" s="12"/>
      <c r="I1176" s="60"/>
      <c r="J1176" s="60"/>
      <c r="K1176" s="15"/>
      <c r="L1176" s="15"/>
      <c r="M1176" s="15"/>
      <c r="N1176" s="15"/>
      <c r="O1176" s="15"/>
      <c r="P1176" s="15"/>
      <c r="R1176" s="15"/>
      <c r="S1176" s="179" t="str">
        <f t="shared" ref="S1176:AX1176" si="1408">S1149</f>
        <v>S$17</v>
      </c>
      <c r="T1176" s="179" t="str">
        <f t="shared" si="1408"/>
        <v>T$17</v>
      </c>
      <c r="U1176" s="179" t="str">
        <f t="shared" si="1408"/>
        <v>U$17</v>
      </c>
      <c r="V1176" s="179" t="str">
        <f t="shared" si="1408"/>
        <v>V$17</v>
      </c>
      <c r="W1176" s="179" t="str">
        <f t="shared" si="1408"/>
        <v>W$17</v>
      </c>
      <c r="X1176" s="179" t="str">
        <f t="shared" si="1408"/>
        <v>X$17</v>
      </c>
      <c r="Y1176" s="179" t="str">
        <f t="shared" si="1408"/>
        <v>Y$17</v>
      </c>
      <c r="Z1176" s="179" t="str">
        <f t="shared" si="1408"/>
        <v>Z$17</v>
      </c>
      <c r="AA1176" s="179" t="str">
        <f t="shared" si="1408"/>
        <v>AA$17</v>
      </c>
      <c r="AB1176" s="179" t="str">
        <f t="shared" si="1408"/>
        <v>AB$17</v>
      </c>
      <c r="AC1176" s="179" t="str">
        <f t="shared" si="1408"/>
        <v>AC$17</v>
      </c>
      <c r="AD1176" s="179" t="str">
        <f t="shared" si="1408"/>
        <v>AD$17</v>
      </c>
      <c r="AE1176" s="179" t="str">
        <f t="shared" si="1408"/>
        <v>AE$17</v>
      </c>
      <c r="AF1176" s="179" t="str">
        <f t="shared" si="1408"/>
        <v>AF$17</v>
      </c>
      <c r="AG1176" s="179" t="str">
        <f t="shared" si="1408"/>
        <v>AG$17</v>
      </c>
      <c r="AH1176" s="179" t="str">
        <f t="shared" si="1408"/>
        <v>AH$17</v>
      </c>
      <c r="AI1176" s="179" t="str">
        <f t="shared" si="1408"/>
        <v>AI$17</v>
      </c>
      <c r="AJ1176" s="179" t="str">
        <f t="shared" si="1408"/>
        <v>AJ$17</v>
      </c>
      <c r="AK1176" s="179" t="str">
        <f t="shared" si="1408"/>
        <v>AK$17</v>
      </c>
      <c r="AL1176" s="179" t="str">
        <f t="shared" si="1408"/>
        <v>AL$17</v>
      </c>
      <c r="AM1176" s="179" t="str">
        <f t="shared" si="1408"/>
        <v>AM$17</v>
      </c>
      <c r="AN1176" s="179" t="str">
        <f t="shared" si="1408"/>
        <v>AN$17</v>
      </c>
      <c r="AO1176" s="179" t="str">
        <f t="shared" si="1408"/>
        <v>AO$17</v>
      </c>
      <c r="AP1176" s="179" t="str">
        <f t="shared" si="1408"/>
        <v>AP$17</v>
      </c>
      <c r="AQ1176" s="179" t="str">
        <f t="shared" si="1408"/>
        <v>AQ$17</v>
      </c>
      <c r="AR1176" s="179" t="str">
        <f t="shared" si="1408"/>
        <v>AR$17</v>
      </c>
      <c r="AS1176" s="179" t="str">
        <f t="shared" si="1408"/>
        <v>AS$17</v>
      </c>
      <c r="AT1176" s="179" t="str">
        <f t="shared" si="1408"/>
        <v>AT$17</v>
      </c>
      <c r="AU1176" s="179" t="str">
        <f t="shared" si="1408"/>
        <v>AU$17</v>
      </c>
      <c r="AV1176" s="179" t="str">
        <f t="shared" si="1408"/>
        <v>AV$17</v>
      </c>
      <c r="AW1176" s="179" t="str">
        <f t="shared" si="1408"/>
        <v>AW$17</v>
      </c>
      <c r="AX1176" s="179" t="str">
        <f t="shared" si="1408"/>
        <v>AX$17</v>
      </c>
      <c r="AY1176" s="179" t="str">
        <f t="shared" ref="AY1176:CD1176" si="1409">AY1149</f>
        <v>AY$17</v>
      </c>
      <c r="AZ1176" s="179" t="str">
        <f t="shared" si="1409"/>
        <v>AZ$17</v>
      </c>
      <c r="BA1176" s="179" t="str">
        <f t="shared" si="1409"/>
        <v>BA$17</v>
      </c>
      <c r="BB1176" s="179" t="str">
        <f t="shared" si="1409"/>
        <v>BB$17</v>
      </c>
      <c r="BC1176" s="179" t="str">
        <f t="shared" si="1409"/>
        <v>BC$17</v>
      </c>
      <c r="BD1176" s="179" t="str">
        <f t="shared" si="1409"/>
        <v>BD$17</v>
      </c>
      <c r="BE1176" s="179" t="str">
        <f t="shared" si="1409"/>
        <v>BE$17</v>
      </c>
      <c r="BF1176" s="179" t="str">
        <f t="shared" si="1409"/>
        <v>BF$17</v>
      </c>
      <c r="BG1176" s="179" t="str">
        <f t="shared" si="1409"/>
        <v>BG$17</v>
      </c>
      <c r="BH1176" s="179" t="str">
        <f t="shared" si="1409"/>
        <v>BH$17</v>
      </c>
      <c r="BI1176" s="179" t="str">
        <f t="shared" si="1409"/>
        <v>BI$17</v>
      </c>
      <c r="BJ1176" s="179" t="str">
        <f t="shared" si="1409"/>
        <v>BJ$17</v>
      </c>
      <c r="BK1176" s="179" t="str">
        <f t="shared" si="1409"/>
        <v>BK$17</v>
      </c>
      <c r="BL1176" s="179" t="str">
        <f t="shared" si="1409"/>
        <v>BL$17</v>
      </c>
      <c r="BM1176" s="179" t="str">
        <f t="shared" si="1409"/>
        <v>BM$17</v>
      </c>
      <c r="BN1176" s="179" t="str">
        <f t="shared" si="1409"/>
        <v>BN$17</v>
      </c>
      <c r="BO1176" s="179" t="str">
        <f t="shared" si="1409"/>
        <v>BO$17</v>
      </c>
      <c r="BP1176" s="179" t="str">
        <f t="shared" si="1409"/>
        <v>BP$17</v>
      </c>
      <c r="BQ1176" s="179" t="str">
        <f t="shared" si="1409"/>
        <v>BQ$17</v>
      </c>
      <c r="BR1176" s="179" t="str">
        <f t="shared" si="1409"/>
        <v>BR$17</v>
      </c>
      <c r="BS1176" s="179" t="str">
        <f t="shared" si="1409"/>
        <v>BS$17</v>
      </c>
      <c r="BT1176" s="179" t="str">
        <f t="shared" si="1409"/>
        <v>BT$17</v>
      </c>
      <c r="BU1176" s="179" t="str">
        <f t="shared" si="1409"/>
        <v>BU$17</v>
      </c>
      <c r="BV1176" s="179" t="str">
        <f t="shared" si="1409"/>
        <v>BV$17</v>
      </c>
      <c r="BW1176" s="179" t="str">
        <f t="shared" si="1409"/>
        <v>BW$17</v>
      </c>
      <c r="BX1176" s="179" t="str">
        <f t="shared" si="1409"/>
        <v>BX$17</v>
      </c>
      <c r="BY1176" s="179" t="str">
        <f t="shared" si="1409"/>
        <v>BY$17</v>
      </c>
      <c r="BZ1176" s="179" t="str">
        <f t="shared" si="1409"/>
        <v>BZ$17</v>
      </c>
      <c r="CA1176" s="179" t="str">
        <f t="shared" si="1409"/>
        <v>CA$17</v>
      </c>
      <c r="CB1176" s="179" t="str">
        <f t="shared" si="1409"/>
        <v>CB$17</v>
      </c>
      <c r="CC1176" s="179" t="str">
        <f t="shared" si="1409"/>
        <v>CC$17</v>
      </c>
      <c r="CD1176" s="179" t="str">
        <f t="shared" si="1409"/>
        <v>CD$17</v>
      </c>
      <c r="CE1176" s="179" t="str">
        <f t="shared" ref="CE1176:CL1176" si="1410">CE1149</f>
        <v>CE$17</v>
      </c>
      <c r="CF1176" s="179" t="str">
        <f t="shared" si="1410"/>
        <v>CF$17</v>
      </c>
      <c r="CG1176" s="179" t="str">
        <f t="shared" si="1410"/>
        <v>CG$17</v>
      </c>
      <c r="CH1176" s="179" t="str">
        <f t="shared" si="1410"/>
        <v>CH$17</v>
      </c>
      <c r="CI1176" s="179" t="str">
        <f t="shared" si="1410"/>
        <v>CI$17</v>
      </c>
      <c r="CJ1176" s="179" t="str">
        <f t="shared" si="1410"/>
        <v>CJ$17</v>
      </c>
      <c r="CK1176" s="179" t="str">
        <f t="shared" si="1410"/>
        <v>CK$17</v>
      </c>
      <c r="CL1176" s="179" t="str">
        <f t="shared" si="1410"/>
        <v>CL$17</v>
      </c>
      <c r="CN1176" s="60"/>
      <c r="CO1176" s="179" t="str">
        <f t="shared" ref="CO1176:DL1176" si="1411">CO1149</f>
        <v>CO$17</v>
      </c>
      <c r="CP1176" s="179" t="str">
        <f t="shared" si="1411"/>
        <v>CP$17</v>
      </c>
      <c r="CQ1176" s="179" t="str">
        <f t="shared" si="1411"/>
        <v>CQ$17</v>
      </c>
      <c r="CR1176" s="179" t="str">
        <f t="shared" si="1411"/>
        <v>CR$17</v>
      </c>
      <c r="CS1176" s="179" t="str">
        <f t="shared" si="1411"/>
        <v>CS$17</v>
      </c>
      <c r="CT1176" s="179" t="str">
        <f t="shared" si="1411"/>
        <v>CT$17</v>
      </c>
      <c r="CU1176" s="179" t="str">
        <f t="shared" si="1411"/>
        <v>CU$17</v>
      </c>
      <c r="CV1176" s="179" t="str">
        <f t="shared" si="1411"/>
        <v>CV$17</v>
      </c>
      <c r="CW1176" s="179" t="str">
        <f t="shared" si="1411"/>
        <v>CW$17</v>
      </c>
      <c r="CX1176" s="179" t="str">
        <f t="shared" si="1411"/>
        <v>CX$17</v>
      </c>
      <c r="CY1176" s="179" t="str">
        <f t="shared" si="1411"/>
        <v>CY$17</v>
      </c>
      <c r="CZ1176" s="179" t="str">
        <f t="shared" si="1411"/>
        <v>CZ$17</v>
      </c>
      <c r="DA1176" s="179" t="str">
        <f t="shared" si="1411"/>
        <v>DA$17</v>
      </c>
      <c r="DB1176" s="179" t="str">
        <f t="shared" si="1411"/>
        <v>DB$17</v>
      </c>
      <c r="DC1176" s="179" t="str">
        <f t="shared" si="1411"/>
        <v>DC$17</v>
      </c>
      <c r="DD1176" s="179" t="str">
        <f t="shared" si="1411"/>
        <v>DD$17</v>
      </c>
      <c r="DE1176" s="179" t="str">
        <f t="shared" si="1411"/>
        <v>DE$17</v>
      </c>
      <c r="DF1176" s="179" t="str">
        <f t="shared" si="1411"/>
        <v>DF$17</v>
      </c>
      <c r="DG1176" s="179" t="str">
        <f t="shared" si="1411"/>
        <v>DG$17</v>
      </c>
      <c r="DH1176" s="179" t="str">
        <f t="shared" si="1411"/>
        <v>DH$17</v>
      </c>
      <c r="DI1176" s="179" t="str">
        <f t="shared" si="1411"/>
        <v>DI$17</v>
      </c>
      <c r="DJ1176" s="179" t="str">
        <f t="shared" si="1411"/>
        <v>DJ$17</v>
      </c>
      <c r="DK1176" s="179" t="str">
        <f t="shared" si="1411"/>
        <v>DK$17</v>
      </c>
      <c r="DL1176" s="179" t="str">
        <f t="shared" si="1411"/>
        <v>DL$17</v>
      </c>
    </row>
    <row r="1177" spans="1:116" x14ac:dyDescent="0.35">
      <c r="A1177" s="3"/>
      <c r="B1177" t="s">
        <v>332</v>
      </c>
      <c r="D1177" t="s">
        <v>768</v>
      </c>
      <c r="E1177" s="8" t="str">
        <f t="shared" si="1375"/>
        <v>1177 FAINTR-S</v>
      </c>
      <c r="G1177" s="191" t="str">
        <f>G1154</f>
        <v>Revenue driven intangible assets:</v>
      </c>
      <c r="H1177" s="12"/>
      <c r="I1177" s="60"/>
      <c r="J1177" s="60"/>
      <c r="K1177" s="15"/>
      <c r="L1177" s="15"/>
      <c r="M1177" s="15"/>
      <c r="N1177" s="15"/>
      <c r="O1177" s="15"/>
      <c r="P1177" s="15"/>
      <c r="R1177" s="15"/>
      <c r="S1177" s="179">
        <f t="shared" ref="S1177:AX1177" si="1412">S1150</f>
        <v>0</v>
      </c>
      <c r="T1177" s="179">
        <f t="shared" si="1412"/>
        <v>0</v>
      </c>
      <c r="U1177" s="179">
        <f t="shared" si="1412"/>
        <v>0</v>
      </c>
      <c r="V1177" s="179">
        <f t="shared" si="1412"/>
        <v>0</v>
      </c>
      <c r="W1177" s="179">
        <f t="shared" si="1412"/>
        <v>0</v>
      </c>
      <c r="X1177" s="179">
        <f t="shared" si="1412"/>
        <v>0</v>
      </c>
      <c r="Y1177" s="179">
        <f t="shared" si="1412"/>
        <v>0</v>
      </c>
      <c r="Z1177" s="179">
        <f t="shared" si="1412"/>
        <v>0</v>
      </c>
      <c r="AA1177" s="179">
        <f t="shared" si="1412"/>
        <v>0</v>
      </c>
      <c r="AB1177" s="179">
        <f t="shared" si="1412"/>
        <v>0</v>
      </c>
      <c r="AC1177" s="179">
        <f t="shared" si="1412"/>
        <v>0</v>
      </c>
      <c r="AD1177" s="179">
        <f t="shared" si="1412"/>
        <v>0</v>
      </c>
      <c r="AE1177" s="179">
        <f t="shared" si="1412"/>
        <v>0</v>
      </c>
      <c r="AF1177" s="179">
        <f t="shared" si="1412"/>
        <v>0</v>
      </c>
      <c r="AG1177" s="179">
        <f t="shared" si="1412"/>
        <v>0</v>
      </c>
      <c r="AH1177" s="179">
        <f t="shared" si="1412"/>
        <v>0</v>
      </c>
      <c r="AI1177" s="179">
        <f t="shared" si="1412"/>
        <v>0</v>
      </c>
      <c r="AJ1177" s="179">
        <f t="shared" si="1412"/>
        <v>0</v>
      </c>
      <c r="AK1177" s="179">
        <f t="shared" si="1412"/>
        <v>0</v>
      </c>
      <c r="AL1177" s="179">
        <f t="shared" si="1412"/>
        <v>0</v>
      </c>
      <c r="AM1177" s="179">
        <f t="shared" si="1412"/>
        <v>0</v>
      </c>
      <c r="AN1177" s="179">
        <f t="shared" si="1412"/>
        <v>0</v>
      </c>
      <c r="AO1177" s="179">
        <f t="shared" si="1412"/>
        <v>0</v>
      </c>
      <c r="AP1177" s="179">
        <f t="shared" si="1412"/>
        <v>0</v>
      </c>
      <c r="AQ1177" s="179">
        <f t="shared" si="1412"/>
        <v>0</v>
      </c>
      <c r="AR1177" s="179">
        <f t="shared" si="1412"/>
        <v>0</v>
      </c>
      <c r="AS1177" s="179">
        <f t="shared" si="1412"/>
        <v>0</v>
      </c>
      <c r="AT1177" s="179">
        <f t="shared" si="1412"/>
        <v>0</v>
      </c>
      <c r="AU1177" s="179">
        <f t="shared" si="1412"/>
        <v>0</v>
      </c>
      <c r="AV1177" s="179">
        <f t="shared" si="1412"/>
        <v>0</v>
      </c>
      <c r="AW1177" s="179">
        <f t="shared" si="1412"/>
        <v>0</v>
      </c>
      <c r="AX1177" s="179">
        <f t="shared" si="1412"/>
        <v>0</v>
      </c>
      <c r="AY1177" s="179">
        <f t="shared" ref="AY1177:CD1177" si="1413">AY1150</f>
        <v>0</v>
      </c>
      <c r="AZ1177" s="179">
        <f t="shared" si="1413"/>
        <v>0</v>
      </c>
      <c r="BA1177" s="179">
        <f t="shared" si="1413"/>
        <v>0</v>
      </c>
      <c r="BB1177" s="179">
        <f t="shared" si="1413"/>
        <v>0</v>
      </c>
      <c r="BC1177" s="179">
        <f t="shared" si="1413"/>
        <v>0</v>
      </c>
      <c r="BD1177" s="179">
        <f t="shared" si="1413"/>
        <v>0</v>
      </c>
      <c r="BE1177" s="179">
        <f t="shared" si="1413"/>
        <v>0</v>
      </c>
      <c r="BF1177" s="179">
        <f t="shared" si="1413"/>
        <v>0</v>
      </c>
      <c r="BG1177" s="179">
        <f t="shared" si="1413"/>
        <v>0</v>
      </c>
      <c r="BH1177" s="179">
        <f t="shared" si="1413"/>
        <v>0</v>
      </c>
      <c r="BI1177" s="179">
        <f t="shared" si="1413"/>
        <v>0</v>
      </c>
      <c r="BJ1177" s="179">
        <f t="shared" si="1413"/>
        <v>0</v>
      </c>
      <c r="BK1177" s="179">
        <f t="shared" si="1413"/>
        <v>0</v>
      </c>
      <c r="BL1177" s="179">
        <f t="shared" si="1413"/>
        <v>0</v>
      </c>
      <c r="BM1177" s="179">
        <f t="shared" si="1413"/>
        <v>0</v>
      </c>
      <c r="BN1177" s="179">
        <f t="shared" si="1413"/>
        <v>0</v>
      </c>
      <c r="BO1177" s="179">
        <f t="shared" si="1413"/>
        <v>0</v>
      </c>
      <c r="BP1177" s="179">
        <f t="shared" si="1413"/>
        <v>0</v>
      </c>
      <c r="BQ1177" s="179">
        <f t="shared" si="1413"/>
        <v>0</v>
      </c>
      <c r="BR1177" s="179">
        <f t="shared" si="1413"/>
        <v>0</v>
      </c>
      <c r="BS1177" s="179">
        <f t="shared" si="1413"/>
        <v>0</v>
      </c>
      <c r="BT1177" s="179">
        <f t="shared" si="1413"/>
        <v>0</v>
      </c>
      <c r="BU1177" s="179">
        <f t="shared" si="1413"/>
        <v>0</v>
      </c>
      <c r="BV1177" s="179">
        <f t="shared" si="1413"/>
        <v>0</v>
      </c>
      <c r="BW1177" s="179">
        <f t="shared" si="1413"/>
        <v>0</v>
      </c>
      <c r="BX1177" s="179">
        <f t="shared" si="1413"/>
        <v>0</v>
      </c>
      <c r="BY1177" s="179">
        <f t="shared" si="1413"/>
        <v>0</v>
      </c>
      <c r="BZ1177" s="179">
        <f t="shared" si="1413"/>
        <v>0</v>
      </c>
      <c r="CA1177" s="179">
        <f t="shared" si="1413"/>
        <v>0</v>
      </c>
      <c r="CB1177" s="179">
        <f t="shared" si="1413"/>
        <v>0</v>
      </c>
      <c r="CC1177" s="179">
        <f t="shared" si="1413"/>
        <v>0</v>
      </c>
      <c r="CD1177" s="179">
        <f t="shared" si="1413"/>
        <v>0</v>
      </c>
      <c r="CE1177" s="179">
        <f t="shared" ref="CE1177:CL1177" si="1414">CE1150</f>
        <v>0</v>
      </c>
      <c r="CF1177" s="179">
        <f t="shared" si="1414"/>
        <v>0</v>
      </c>
      <c r="CG1177" s="179">
        <f t="shared" si="1414"/>
        <v>0</v>
      </c>
      <c r="CH1177" s="179">
        <f t="shared" si="1414"/>
        <v>0</v>
      </c>
      <c r="CI1177" s="179">
        <f t="shared" si="1414"/>
        <v>0</v>
      </c>
      <c r="CJ1177" s="179">
        <f t="shared" si="1414"/>
        <v>0</v>
      </c>
      <c r="CK1177" s="179">
        <f t="shared" si="1414"/>
        <v>0</v>
      </c>
      <c r="CL1177" s="179">
        <f t="shared" si="1414"/>
        <v>0</v>
      </c>
      <c r="CN1177" s="60"/>
      <c r="CO1177" s="179">
        <f t="shared" ref="CO1177:DL1177" si="1415">CO1150</f>
        <v>0</v>
      </c>
      <c r="CP1177" s="179">
        <f t="shared" si="1415"/>
        <v>0</v>
      </c>
      <c r="CQ1177" s="179">
        <f t="shared" si="1415"/>
        <v>0</v>
      </c>
      <c r="CR1177" s="179">
        <f t="shared" si="1415"/>
        <v>0</v>
      </c>
      <c r="CS1177" s="179">
        <f t="shared" si="1415"/>
        <v>0</v>
      </c>
      <c r="CT1177" s="179">
        <f t="shared" si="1415"/>
        <v>0</v>
      </c>
      <c r="CU1177" s="179">
        <f t="shared" si="1415"/>
        <v>0</v>
      </c>
      <c r="CV1177" s="179">
        <f t="shared" si="1415"/>
        <v>0</v>
      </c>
      <c r="CW1177" s="179">
        <f t="shared" si="1415"/>
        <v>0</v>
      </c>
      <c r="CX1177" s="179">
        <f t="shared" si="1415"/>
        <v>0</v>
      </c>
      <c r="CY1177" s="179">
        <f t="shared" si="1415"/>
        <v>0</v>
      </c>
      <c r="CZ1177" s="179">
        <f t="shared" si="1415"/>
        <v>0</v>
      </c>
      <c r="DA1177" s="179">
        <f t="shared" si="1415"/>
        <v>0</v>
      </c>
      <c r="DB1177" s="179">
        <f t="shared" si="1415"/>
        <v>0</v>
      </c>
      <c r="DC1177" s="179">
        <f t="shared" si="1415"/>
        <v>0</v>
      </c>
      <c r="DD1177" s="179">
        <f t="shared" si="1415"/>
        <v>0</v>
      </c>
      <c r="DE1177" s="179">
        <f t="shared" si="1415"/>
        <v>0</v>
      </c>
      <c r="DF1177" s="179">
        <f t="shared" si="1415"/>
        <v>0</v>
      </c>
      <c r="DG1177" s="179">
        <f t="shared" si="1415"/>
        <v>0</v>
      </c>
      <c r="DH1177" s="179">
        <f t="shared" si="1415"/>
        <v>0</v>
      </c>
      <c r="DI1177" s="179">
        <f t="shared" si="1415"/>
        <v>0</v>
      </c>
      <c r="DJ1177" s="179">
        <f t="shared" si="1415"/>
        <v>0</v>
      </c>
      <c r="DK1177" s="179">
        <f t="shared" si="1415"/>
        <v>0</v>
      </c>
      <c r="DL1177" s="179">
        <f t="shared" si="1415"/>
        <v>0</v>
      </c>
    </row>
    <row r="1178" spans="1:116" x14ac:dyDescent="0.35">
      <c r="B1178" t="s">
        <v>332</v>
      </c>
      <c r="D1178" t="s">
        <v>768</v>
      </c>
      <c r="E1178" s="8" t="str">
        <f t="shared" si="1375"/>
        <v>1178 FAINTR-S</v>
      </c>
      <c r="G1178" s="241" t="str">
        <f>IFERROR(SUBSTITUTE(TRIM(MID(G1154, SEARCH("-", G1154) + 1, LEN(G1154))),":",""),"no unit")</f>
        <v>no unit</v>
      </c>
      <c r="H1178" s="12"/>
      <c r="I1178" s="60"/>
      <c r="J1178" s="60"/>
      <c r="K1178" s="15"/>
      <c r="L1178" s="15"/>
      <c r="M1178" s="15"/>
      <c r="N1178" s="15"/>
      <c r="O1178" s="15"/>
      <c r="P1178" s="15"/>
      <c r="R1178" s="15"/>
      <c r="S1178" s="179"/>
      <c r="T1178" s="179"/>
      <c r="U1178" s="179"/>
      <c r="V1178" s="179"/>
      <c r="W1178" s="179"/>
      <c r="X1178" s="179"/>
      <c r="Y1178" s="179"/>
      <c r="Z1178" s="179"/>
      <c r="AA1178" s="179"/>
      <c r="AB1178" s="179"/>
      <c r="AC1178" s="179"/>
      <c r="AD1178" s="179"/>
      <c r="AE1178" s="179"/>
      <c r="AF1178" s="179"/>
      <c r="AG1178" s="179"/>
      <c r="AH1178" s="179"/>
      <c r="AI1178" s="179"/>
      <c r="AJ1178" s="179"/>
      <c r="AK1178" s="179"/>
      <c r="AL1178" s="179"/>
      <c r="AM1178" s="179"/>
      <c r="AN1178" s="179"/>
      <c r="AO1178" s="179"/>
      <c r="AP1178" s="179"/>
      <c r="AQ1178" s="179"/>
      <c r="AR1178" s="179"/>
      <c r="AS1178" s="179"/>
      <c r="AT1178" s="179"/>
      <c r="AU1178" s="179"/>
      <c r="AV1178" s="179"/>
      <c r="AW1178" s="179"/>
      <c r="AX1178" s="179"/>
      <c r="AY1178" s="179"/>
      <c r="AZ1178" s="179"/>
      <c r="BA1178" s="179"/>
      <c r="BB1178" s="179"/>
      <c r="BC1178" s="179"/>
      <c r="BD1178" s="179"/>
      <c r="BE1178" s="179"/>
      <c r="BF1178" s="179"/>
      <c r="BG1178" s="179"/>
      <c r="BH1178" s="179"/>
      <c r="BI1178" s="179"/>
      <c r="BJ1178" s="179"/>
      <c r="BK1178" s="179"/>
      <c r="BL1178" s="179"/>
      <c r="BM1178" s="179"/>
      <c r="BN1178" s="179"/>
      <c r="BO1178" s="179"/>
      <c r="BP1178" s="179"/>
      <c r="BQ1178" s="179"/>
      <c r="BR1178" s="179"/>
      <c r="BS1178" s="179"/>
      <c r="BT1178" s="179"/>
      <c r="BU1178" s="179"/>
      <c r="BV1178" s="179"/>
      <c r="BW1178" s="179"/>
      <c r="BX1178" s="179"/>
      <c r="BY1178" s="179"/>
      <c r="BZ1178" s="179"/>
      <c r="CA1178" s="179"/>
      <c r="CB1178" s="179"/>
      <c r="CC1178" s="179"/>
      <c r="CD1178" s="179"/>
      <c r="CE1178" s="179"/>
      <c r="CF1178" s="179"/>
      <c r="CG1178" s="179"/>
      <c r="CH1178" s="179"/>
      <c r="CI1178" s="179"/>
      <c r="CJ1178" s="179"/>
      <c r="CK1178" s="179"/>
      <c r="CL1178" s="179"/>
      <c r="CN1178" s="60"/>
      <c r="CO1178" s="179"/>
      <c r="CP1178" s="179"/>
      <c r="CQ1178" s="179"/>
      <c r="CR1178" s="179"/>
      <c r="CS1178" s="179"/>
      <c r="CT1178" s="179"/>
      <c r="CU1178" s="179"/>
      <c r="CV1178" s="179"/>
      <c r="CW1178" s="179"/>
      <c r="CX1178" s="179"/>
      <c r="CY1178" s="179"/>
      <c r="CZ1178" s="179"/>
      <c r="DA1178" s="179"/>
      <c r="DB1178" s="179"/>
      <c r="DC1178" s="179"/>
      <c r="DD1178" s="179"/>
      <c r="DE1178" s="179"/>
      <c r="DF1178" s="179"/>
      <c r="DG1178" s="179"/>
      <c r="DH1178" s="179"/>
      <c r="DI1178" s="179"/>
      <c r="DJ1178" s="179"/>
      <c r="DK1178" s="179"/>
      <c r="DL1178" s="179"/>
    </row>
    <row r="1179" spans="1:116" x14ac:dyDescent="0.35">
      <c r="E1179" s="8"/>
      <c r="G1179" s="191" t="str">
        <f>G1152</f>
        <v>Secondary revenue driver</v>
      </c>
      <c r="H1179" s="90"/>
      <c r="I1179" s="213"/>
      <c r="J1179" s="213"/>
      <c r="K1179" s="214"/>
      <c r="L1179" s="214"/>
      <c r="M1179" s="214"/>
      <c r="N1179" s="214"/>
      <c r="O1179" s="214"/>
      <c r="P1179" s="214"/>
      <c r="R1179" s="214"/>
      <c r="S1179" s="4" t="str">
        <f t="shared" ref="S1179:AX1179" si="1416">ADDRESS(ROW(S1171),COLUMN(S1171),2)</f>
        <v>S$1171</v>
      </c>
      <c r="T1179" s="4" t="str">
        <f t="shared" si="1416"/>
        <v>T$1171</v>
      </c>
      <c r="U1179" s="4" t="str">
        <f t="shared" si="1416"/>
        <v>U$1171</v>
      </c>
      <c r="V1179" s="4" t="str">
        <f t="shared" si="1416"/>
        <v>V$1171</v>
      </c>
      <c r="W1179" s="4" t="str">
        <f t="shared" si="1416"/>
        <v>W$1171</v>
      </c>
      <c r="X1179" s="4" t="str">
        <f t="shared" si="1416"/>
        <v>X$1171</v>
      </c>
      <c r="Y1179" s="4" t="str">
        <f t="shared" si="1416"/>
        <v>Y$1171</v>
      </c>
      <c r="Z1179" s="4" t="str">
        <f t="shared" si="1416"/>
        <v>Z$1171</v>
      </c>
      <c r="AA1179" s="4" t="str">
        <f t="shared" si="1416"/>
        <v>AA$1171</v>
      </c>
      <c r="AB1179" s="4" t="str">
        <f t="shared" si="1416"/>
        <v>AB$1171</v>
      </c>
      <c r="AC1179" s="4" t="str">
        <f t="shared" si="1416"/>
        <v>AC$1171</v>
      </c>
      <c r="AD1179" s="4" t="str">
        <f t="shared" si="1416"/>
        <v>AD$1171</v>
      </c>
      <c r="AE1179" s="4" t="str">
        <f t="shared" si="1416"/>
        <v>AE$1171</v>
      </c>
      <c r="AF1179" s="4" t="str">
        <f t="shared" si="1416"/>
        <v>AF$1171</v>
      </c>
      <c r="AG1179" s="4" t="str">
        <f t="shared" si="1416"/>
        <v>AG$1171</v>
      </c>
      <c r="AH1179" s="4" t="str">
        <f t="shared" si="1416"/>
        <v>AH$1171</v>
      </c>
      <c r="AI1179" s="4" t="str">
        <f t="shared" si="1416"/>
        <v>AI$1171</v>
      </c>
      <c r="AJ1179" s="4" t="str">
        <f t="shared" si="1416"/>
        <v>AJ$1171</v>
      </c>
      <c r="AK1179" s="4" t="str">
        <f t="shared" si="1416"/>
        <v>AK$1171</v>
      </c>
      <c r="AL1179" s="4" t="str">
        <f t="shared" si="1416"/>
        <v>AL$1171</v>
      </c>
      <c r="AM1179" s="4" t="str">
        <f t="shared" si="1416"/>
        <v>AM$1171</v>
      </c>
      <c r="AN1179" s="4" t="str">
        <f t="shared" si="1416"/>
        <v>AN$1171</v>
      </c>
      <c r="AO1179" s="4" t="str">
        <f t="shared" si="1416"/>
        <v>AO$1171</v>
      </c>
      <c r="AP1179" s="4" t="str">
        <f t="shared" si="1416"/>
        <v>AP$1171</v>
      </c>
      <c r="AQ1179" s="4" t="str">
        <f t="shared" si="1416"/>
        <v>AQ$1171</v>
      </c>
      <c r="AR1179" s="4" t="str">
        <f t="shared" si="1416"/>
        <v>AR$1171</v>
      </c>
      <c r="AS1179" s="4" t="str">
        <f t="shared" si="1416"/>
        <v>AS$1171</v>
      </c>
      <c r="AT1179" s="4" t="str">
        <f t="shared" si="1416"/>
        <v>AT$1171</v>
      </c>
      <c r="AU1179" s="4" t="str">
        <f t="shared" si="1416"/>
        <v>AU$1171</v>
      </c>
      <c r="AV1179" s="4" t="str">
        <f t="shared" si="1416"/>
        <v>AV$1171</v>
      </c>
      <c r="AW1179" s="4" t="str">
        <f t="shared" si="1416"/>
        <v>AW$1171</v>
      </c>
      <c r="AX1179" s="4" t="str">
        <f t="shared" si="1416"/>
        <v>AX$1171</v>
      </c>
      <c r="AY1179" s="4" t="str">
        <f t="shared" ref="AY1179:CD1179" si="1417">ADDRESS(ROW(AY1171),COLUMN(AY1171),2)</f>
        <v>AY$1171</v>
      </c>
      <c r="AZ1179" s="4" t="str">
        <f t="shared" si="1417"/>
        <v>AZ$1171</v>
      </c>
      <c r="BA1179" s="4" t="str">
        <f t="shared" si="1417"/>
        <v>BA$1171</v>
      </c>
      <c r="BB1179" s="4" t="str">
        <f t="shared" si="1417"/>
        <v>BB$1171</v>
      </c>
      <c r="BC1179" s="4" t="str">
        <f t="shared" si="1417"/>
        <v>BC$1171</v>
      </c>
      <c r="BD1179" s="4" t="str">
        <f t="shared" si="1417"/>
        <v>BD$1171</v>
      </c>
      <c r="BE1179" s="4" t="str">
        <f t="shared" si="1417"/>
        <v>BE$1171</v>
      </c>
      <c r="BF1179" s="4" t="str">
        <f t="shared" si="1417"/>
        <v>BF$1171</v>
      </c>
      <c r="BG1179" s="4" t="str">
        <f t="shared" si="1417"/>
        <v>BG$1171</v>
      </c>
      <c r="BH1179" s="4" t="str">
        <f t="shared" si="1417"/>
        <v>BH$1171</v>
      </c>
      <c r="BI1179" s="4" t="str">
        <f t="shared" si="1417"/>
        <v>BI$1171</v>
      </c>
      <c r="BJ1179" s="4" t="str">
        <f t="shared" si="1417"/>
        <v>BJ$1171</v>
      </c>
      <c r="BK1179" s="4" t="str">
        <f t="shared" si="1417"/>
        <v>BK$1171</v>
      </c>
      <c r="BL1179" s="4" t="str">
        <f t="shared" si="1417"/>
        <v>BL$1171</v>
      </c>
      <c r="BM1179" s="4" t="str">
        <f t="shared" si="1417"/>
        <v>BM$1171</v>
      </c>
      <c r="BN1179" s="4" t="str">
        <f t="shared" si="1417"/>
        <v>BN$1171</v>
      </c>
      <c r="BO1179" s="4" t="str">
        <f t="shared" si="1417"/>
        <v>BO$1171</v>
      </c>
      <c r="BP1179" s="4" t="str">
        <f t="shared" si="1417"/>
        <v>BP$1171</v>
      </c>
      <c r="BQ1179" s="4" t="str">
        <f t="shared" si="1417"/>
        <v>BQ$1171</v>
      </c>
      <c r="BR1179" s="4" t="str">
        <f t="shared" si="1417"/>
        <v>BR$1171</v>
      </c>
      <c r="BS1179" s="4" t="str">
        <f t="shared" si="1417"/>
        <v>BS$1171</v>
      </c>
      <c r="BT1179" s="4" t="str">
        <f t="shared" si="1417"/>
        <v>BT$1171</v>
      </c>
      <c r="BU1179" s="4" t="str">
        <f t="shared" si="1417"/>
        <v>BU$1171</v>
      </c>
      <c r="BV1179" s="4" t="str">
        <f t="shared" si="1417"/>
        <v>BV$1171</v>
      </c>
      <c r="BW1179" s="4" t="str">
        <f t="shared" si="1417"/>
        <v>BW$1171</v>
      </c>
      <c r="BX1179" s="4" t="str">
        <f t="shared" si="1417"/>
        <v>BX$1171</v>
      </c>
      <c r="BY1179" s="4" t="str">
        <f t="shared" si="1417"/>
        <v>BY$1171</v>
      </c>
      <c r="BZ1179" s="4" t="str">
        <f t="shared" si="1417"/>
        <v>BZ$1171</v>
      </c>
      <c r="CA1179" s="4" t="str">
        <f t="shared" si="1417"/>
        <v>CA$1171</v>
      </c>
      <c r="CB1179" s="4" t="str">
        <f t="shared" si="1417"/>
        <v>CB$1171</v>
      </c>
      <c r="CC1179" s="4" t="str">
        <f t="shared" si="1417"/>
        <v>CC$1171</v>
      </c>
      <c r="CD1179" s="4" t="str">
        <f t="shared" si="1417"/>
        <v>CD$1171</v>
      </c>
      <c r="CE1179" s="4" t="str">
        <f t="shared" ref="CE1179:CL1179" si="1418">ADDRESS(ROW(CE1171),COLUMN(CE1171),2)</f>
        <v>CE$1171</v>
      </c>
      <c r="CF1179" s="4" t="str">
        <f t="shared" si="1418"/>
        <v>CF$1171</v>
      </c>
      <c r="CG1179" s="4" t="str">
        <f t="shared" si="1418"/>
        <v>CG$1171</v>
      </c>
      <c r="CH1179" s="4" t="str">
        <f t="shared" si="1418"/>
        <v>CH$1171</v>
      </c>
      <c r="CI1179" s="4" t="str">
        <f t="shared" si="1418"/>
        <v>CI$1171</v>
      </c>
      <c r="CJ1179" s="4" t="str">
        <f t="shared" si="1418"/>
        <v>CJ$1171</v>
      </c>
      <c r="CK1179" s="4" t="str">
        <f t="shared" si="1418"/>
        <v>CK$1171</v>
      </c>
      <c r="CL1179" s="4" t="str">
        <f t="shared" si="1418"/>
        <v>CL$1171</v>
      </c>
      <c r="CN1179" s="213"/>
      <c r="CO1179" s="4" t="str">
        <f t="shared" ref="CO1179:DL1179" si="1419">ADDRESS(ROW(CO1171),COLUMN(CO1171),2)</f>
        <v>CO$1171</v>
      </c>
      <c r="CP1179" s="4" t="str">
        <f t="shared" si="1419"/>
        <v>CP$1171</v>
      </c>
      <c r="CQ1179" s="4" t="str">
        <f t="shared" si="1419"/>
        <v>CQ$1171</v>
      </c>
      <c r="CR1179" s="4" t="str">
        <f t="shared" si="1419"/>
        <v>CR$1171</v>
      </c>
      <c r="CS1179" s="4" t="str">
        <f t="shared" si="1419"/>
        <v>CS$1171</v>
      </c>
      <c r="CT1179" s="4" t="str">
        <f t="shared" si="1419"/>
        <v>CT$1171</v>
      </c>
      <c r="CU1179" s="4" t="str">
        <f t="shared" si="1419"/>
        <v>CU$1171</v>
      </c>
      <c r="CV1179" s="4" t="str">
        <f t="shared" si="1419"/>
        <v>CV$1171</v>
      </c>
      <c r="CW1179" s="4" t="str">
        <f t="shared" si="1419"/>
        <v>CW$1171</v>
      </c>
      <c r="CX1179" s="4" t="str">
        <f t="shared" si="1419"/>
        <v>CX$1171</v>
      </c>
      <c r="CY1179" s="4" t="str">
        <f t="shared" si="1419"/>
        <v>CY$1171</v>
      </c>
      <c r="CZ1179" s="4" t="str">
        <f t="shared" si="1419"/>
        <v>CZ$1171</v>
      </c>
      <c r="DA1179" s="4" t="str">
        <f t="shared" si="1419"/>
        <v>DA$1171</v>
      </c>
      <c r="DB1179" s="4" t="str">
        <f t="shared" si="1419"/>
        <v>DB$1171</v>
      </c>
      <c r="DC1179" s="4" t="str">
        <f t="shared" si="1419"/>
        <v>DC$1171</v>
      </c>
      <c r="DD1179" s="4" t="str">
        <f t="shared" si="1419"/>
        <v>DD$1171</v>
      </c>
      <c r="DE1179" s="4" t="str">
        <f t="shared" si="1419"/>
        <v>DE$1171</v>
      </c>
      <c r="DF1179" s="4" t="str">
        <f t="shared" si="1419"/>
        <v>DF$1171</v>
      </c>
      <c r="DG1179" s="4" t="str">
        <f t="shared" si="1419"/>
        <v>DG$1171</v>
      </c>
      <c r="DH1179" s="4" t="str">
        <f t="shared" si="1419"/>
        <v>DH$1171</v>
      </c>
      <c r="DI1179" s="4" t="str">
        <f t="shared" si="1419"/>
        <v>DI$1171</v>
      </c>
      <c r="DJ1179" s="4" t="str">
        <f t="shared" si="1419"/>
        <v>DJ$1171</v>
      </c>
      <c r="DK1179" s="4" t="str">
        <f t="shared" si="1419"/>
        <v>DK$1171</v>
      </c>
      <c r="DL1179" s="4" t="str">
        <f t="shared" si="1419"/>
        <v>DL$1171</v>
      </c>
    </row>
    <row r="1180" spans="1:116" x14ac:dyDescent="0.35">
      <c r="A1180" s="174"/>
      <c r="E1180" s="8"/>
      <c r="G1180" s="136" t="str">
        <f>G1153</f>
        <v>Secondary volume driver</v>
      </c>
      <c r="H1180" s="12"/>
      <c r="I1180" s="60"/>
      <c r="J1180" s="60"/>
      <c r="K1180" s="15"/>
      <c r="L1180" s="15"/>
      <c r="M1180" s="15"/>
      <c r="N1180" s="15"/>
      <c r="O1180" s="15"/>
      <c r="P1180" s="15"/>
      <c r="R1180" s="15"/>
      <c r="S1180" s="179" t="str">
        <f t="shared" ref="S1180:AX1180" si="1420">S1153</f>
        <v>S$19</v>
      </c>
      <c r="T1180" s="179" t="str">
        <f t="shared" si="1420"/>
        <v>T$19</v>
      </c>
      <c r="U1180" s="179" t="str">
        <f t="shared" si="1420"/>
        <v>U$19</v>
      </c>
      <c r="V1180" s="179" t="str">
        <f t="shared" si="1420"/>
        <v>V$19</v>
      </c>
      <c r="W1180" s="179" t="str">
        <f t="shared" si="1420"/>
        <v>W$19</v>
      </c>
      <c r="X1180" s="179" t="str">
        <f t="shared" si="1420"/>
        <v>X$19</v>
      </c>
      <c r="Y1180" s="179" t="str">
        <f t="shared" si="1420"/>
        <v>Y$19</v>
      </c>
      <c r="Z1180" s="179" t="str">
        <f t="shared" si="1420"/>
        <v>Z$19</v>
      </c>
      <c r="AA1180" s="179" t="str">
        <f t="shared" si="1420"/>
        <v>AA$19</v>
      </c>
      <c r="AB1180" s="179" t="str">
        <f t="shared" si="1420"/>
        <v>AB$19</v>
      </c>
      <c r="AC1180" s="179" t="str">
        <f t="shared" si="1420"/>
        <v>AC$19</v>
      </c>
      <c r="AD1180" s="179" t="str">
        <f t="shared" si="1420"/>
        <v>AD$19</v>
      </c>
      <c r="AE1180" s="179" t="str">
        <f t="shared" si="1420"/>
        <v>AE$19</v>
      </c>
      <c r="AF1180" s="179" t="str">
        <f t="shared" si="1420"/>
        <v>AF$19</v>
      </c>
      <c r="AG1180" s="179" t="str">
        <f t="shared" si="1420"/>
        <v>AG$19</v>
      </c>
      <c r="AH1180" s="179" t="str">
        <f t="shared" si="1420"/>
        <v>AH$19</v>
      </c>
      <c r="AI1180" s="179" t="str">
        <f t="shared" si="1420"/>
        <v>AI$19</v>
      </c>
      <c r="AJ1180" s="179" t="str">
        <f t="shared" si="1420"/>
        <v>AJ$19</v>
      </c>
      <c r="AK1180" s="179" t="str">
        <f t="shared" si="1420"/>
        <v>AK$19</v>
      </c>
      <c r="AL1180" s="179" t="str">
        <f t="shared" si="1420"/>
        <v>AL$19</v>
      </c>
      <c r="AM1180" s="179" t="str">
        <f t="shared" si="1420"/>
        <v>AM$19</v>
      </c>
      <c r="AN1180" s="179" t="str">
        <f t="shared" si="1420"/>
        <v>AN$19</v>
      </c>
      <c r="AO1180" s="179" t="str">
        <f t="shared" si="1420"/>
        <v>AO$19</v>
      </c>
      <c r="AP1180" s="179" t="str">
        <f t="shared" si="1420"/>
        <v>AP$19</v>
      </c>
      <c r="AQ1180" s="179" t="str">
        <f t="shared" si="1420"/>
        <v>AQ$19</v>
      </c>
      <c r="AR1180" s="179" t="str">
        <f t="shared" si="1420"/>
        <v>AR$19</v>
      </c>
      <c r="AS1180" s="179" t="str">
        <f t="shared" si="1420"/>
        <v>AS$19</v>
      </c>
      <c r="AT1180" s="179" t="str">
        <f t="shared" si="1420"/>
        <v>AT$19</v>
      </c>
      <c r="AU1180" s="179" t="str">
        <f t="shared" si="1420"/>
        <v>AU$19</v>
      </c>
      <c r="AV1180" s="179" t="str">
        <f t="shared" si="1420"/>
        <v>AV$19</v>
      </c>
      <c r="AW1180" s="179" t="str">
        <f t="shared" si="1420"/>
        <v>AW$19</v>
      </c>
      <c r="AX1180" s="179" t="str">
        <f t="shared" si="1420"/>
        <v>AX$19</v>
      </c>
      <c r="AY1180" s="179" t="str">
        <f t="shared" ref="AY1180:CD1180" si="1421">AY1153</f>
        <v>AY$19</v>
      </c>
      <c r="AZ1180" s="179" t="str">
        <f t="shared" si="1421"/>
        <v>AZ$19</v>
      </c>
      <c r="BA1180" s="179" t="str">
        <f t="shared" si="1421"/>
        <v>BA$19</v>
      </c>
      <c r="BB1180" s="179" t="str">
        <f t="shared" si="1421"/>
        <v>BB$19</v>
      </c>
      <c r="BC1180" s="179" t="str">
        <f t="shared" si="1421"/>
        <v>BC$19</v>
      </c>
      <c r="BD1180" s="179" t="str">
        <f t="shared" si="1421"/>
        <v>BD$19</v>
      </c>
      <c r="BE1180" s="179" t="str">
        <f t="shared" si="1421"/>
        <v>BE$19</v>
      </c>
      <c r="BF1180" s="179" t="str">
        <f t="shared" si="1421"/>
        <v>BF$19</v>
      </c>
      <c r="BG1180" s="179" t="str">
        <f t="shared" si="1421"/>
        <v>BG$19</v>
      </c>
      <c r="BH1180" s="179" t="str">
        <f t="shared" si="1421"/>
        <v>BH$19</v>
      </c>
      <c r="BI1180" s="179" t="str">
        <f t="shared" si="1421"/>
        <v>BI$19</v>
      </c>
      <c r="BJ1180" s="179" t="str">
        <f t="shared" si="1421"/>
        <v>BJ$19</v>
      </c>
      <c r="BK1180" s="179" t="str">
        <f t="shared" si="1421"/>
        <v>BK$19</v>
      </c>
      <c r="BL1180" s="179" t="str">
        <f t="shared" si="1421"/>
        <v>BL$19</v>
      </c>
      <c r="BM1180" s="179" t="str">
        <f t="shared" si="1421"/>
        <v>BM$19</v>
      </c>
      <c r="BN1180" s="179" t="str">
        <f t="shared" si="1421"/>
        <v>BN$19</v>
      </c>
      <c r="BO1180" s="179" t="str">
        <f t="shared" si="1421"/>
        <v>BO$19</v>
      </c>
      <c r="BP1180" s="179" t="str">
        <f t="shared" si="1421"/>
        <v>BP$19</v>
      </c>
      <c r="BQ1180" s="179" t="str">
        <f t="shared" si="1421"/>
        <v>BQ$19</v>
      </c>
      <c r="BR1180" s="179" t="str">
        <f t="shared" si="1421"/>
        <v>BR$19</v>
      </c>
      <c r="BS1180" s="179" t="str">
        <f t="shared" si="1421"/>
        <v>BS$19</v>
      </c>
      <c r="BT1180" s="179" t="str">
        <f t="shared" si="1421"/>
        <v>BT$19</v>
      </c>
      <c r="BU1180" s="179" t="str">
        <f t="shared" si="1421"/>
        <v>BU$19</v>
      </c>
      <c r="BV1180" s="179" t="str">
        <f t="shared" si="1421"/>
        <v>BV$19</v>
      </c>
      <c r="BW1180" s="179" t="str">
        <f t="shared" si="1421"/>
        <v>BW$19</v>
      </c>
      <c r="BX1180" s="179" t="str">
        <f t="shared" si="1421"/>
        <v>BX$19</v>
      </c>
      <c r="BY1180" s="179" t="str">
        <f t="shared" si="1421"/>
        <v>BY$19</v>
      </c>
      <c r="BZ1180" s="179" t="str">
        <f t="shared" si="1421"/>
        <v>BZ$19</v>
      </c>
      <c r="CA1180" s="179" t="str">
        <f t="shared" si="1421"/>
        <v>CA$19</v>
      </c>
      <c r="CB1180" s="179" t="str">
        <f t="shared" si="1421"/>
        <v>CB$19</v>
      </c>
      <c r="CC1180" s="179" t="str">
        <f t="shared" si="1421"/>
        <v>CC$19</v>
      </c>
      <c r="CD1180" s="179" t="str">
        <f t="shared" si="1421"/>
        <v>CD$19</v>
      </c>
      <c r="CE1180" s="179" t="str">
        <f t="shared" ref="CE1180:CL1180" si="1422">CE1153</f>
        <v>CE$19</v>
      </c>
      <c r="CF1180" s="179" t="str">
        <f t="shared" si="1422"/>
        <v>CF$19</v>
      </c>
      <c r="CG1180" s="179" t="str">
        <f t="shared" si="1422"/>
        <v>CG$19</v>
      </c>
      <c r="CH1180" s="179" t="str">
        <f t="shared" si="1422"/>
        <v>CH$19</v>
      </c>
      <c r="CI1180" s="179" t="str">
        <f t="shared" si="1422"/>
        <v>CI$19</v>
      </c>
      <c r="CJ1180" s="179" t="str">
        <f t="shared" si="1422"/>
        <v>CJ$19</v>
      </c>
      <c r="CK1180" s="179" t="str">
        <f t="shared" si="1422"/>
        <v>CK$19</v>
      </c>
      <c r="CL1180" s="179" t="str">
        <f t="shared" si="1422"/>
        <v>CL$19</v>
      </c>
      <c r="CN1180" s="60"/>
      <c r="CO1180" s="179" t="str">
        <f t="shared" ref="CO1180:DL1180" si="1423">CO1153</f>
        <v>CO$19</v>
      </c>
      <c r="CP1180" s="179" t="str">
        <f t="shared" si="1423"/>
        <v>CP$19</v>
      </c>
      <c r="CQ1180" s="179" t="str">
        <f t="shared" si="1423"/>
        <v>CQ$19</v>
      </c>
      <c r="CR1180" s="179" t="str">
        <f t="shared" si="1423"/>
        <v>CR$19</v>
      </c>
      <c r="CS1180" s="179" t="str">
        <f t="shared" si="1423"/>
        <v>CS$19</v>
      </c>
      <c r="CT1180" s="179" t="str">
        <f t="shared" si="1423"/>
        <v>CT$19</v>
      </c>
      <c r="CU1180" s="179" t="str">
        <f t="shared" si="1423"/>
        <v>CU$19</v>
      </c>
      <c r="CV1180" s="179" t="str">
        <f t="shared" si="1423"/>
        <v>CV$19</v>
      </c>
      <c r="CW1180" s="179" t="str">
        <f t="shared" si="1423"/>
        <v>CW$19</v>
      </c>
      <c r="CX1180" s="179" t="str">
        <f t="shared" si="1423"/>
        <v>CX$19</v>
      </c>
      <c r="CY1180" s="179" t="str">
        <f t="shared" si="1423"/>
        <v>CY$19</v>
      </c>
      <c r="CZ1180" s="179" t="str">
        <f t="shared" si="1423"/>
        <v>CZ$19</v>
      </c>
      <c r="DA1180" s="179" t="str">
        <f t="shared" si="1423"/>
        <v>DA$19</v>
      </c>
      <c r="DB1180" s="179" t="str">
        <f t="shared" si="1423"/>
        <v>DB$19</v>
      </c>
      <c r="DC1180" s="179" t="str">
        <f t="shared" si="1423"/>
        <v>DC$19</v>
      </c>
      <c r="DD1180" s="179" t="str">
        <f t="shared" si="1423"/>
        <v>DD$19</v>
      </c>
      <c r="DE1180" s="179" t="str">
        <f t="shared" si="1423"/>
        <v>DE$19</v>
      </c>
      <c r="DF1180" s="179" t="str">
        <f t="shared" si="1423"/>
        <v>DF$19</v>
      </c>
      <c r="DG1180" s="179" t="str">
        <f t="shared" si="1423"/>
        <v>DG$19</v>
      </c>
      <c r="DH1180" s="179" t="str">
        <f t="shared" si="1423"/>
        <v>DH$19</v>
      </c>
      <c r="DI1180" s="179" t="str">
        <f t="shared" si="1423"/>
        <v>DI$19</v>
      </c>
      <c r="DJ1180" s="179" t="str">
        <f t="shared" si="1423"/>
        <v>DJ$19</v>
      </c>
      <c r="DK1180" s="179" t="str">
        <f t="shared" si="1423"/>
        <v>DK$19</v>
      </c>
      <c r="DL1180" s="179" t="str">
        <f t="shared" si="1423"/>
        <v>DL$19</v>
      </c>
    </row>
    <row r="1181" spans="1:116" x14ac:dyDescent="0.35">
      <c r="A1181" s="174"/>
      <c r="E1181" s="8"/>
      <c r="H1181" s="12"/>
      <c r="I1181" s="60"/>
      <c r="J1181" s="60"/>
      <c r="K1181" s="15"/>
      <c r="L1181" s="15"/>
      <c r="M1181" s="15"/>
      <c r="N1181" s="15"/>
      <c r="O1181" s="15"/>
      <c r="P1181" s="15"/>
      <c r="R1181" s="15"/>
      <c r="S1181" s="76"/>
      <c r="T1181" s="76"/>
      <c r="U1181" s="76"/>
      <c r="V1181" s="76"/>
      <c r="W1181" s="76"/>
      <c r="X1181" s="76"/>
      <c r="Y1181" s="76"/>
      <c r="Z1181" s="76"/>
      <c r="AA1181" s="76"/>
      <c r="AB1181" s="76"/>
      <c r="AC1181" s="76"/>
      <c r="AD1181" s="76"/>
      <c r="AE1181" s="76"/>
      <c r="AF1181" s="76"/>
      <c r="AG1181" s="76"/>
      <c r="AH1181" s="76"/>
      <c r="AI1181" s="76"/>
      <c r="AJ1181" s="76"/>
      <c r="AK1181" s="76"/>
      <c r="AL1181" s="76"/>
      <c r="AM1181" s="76"/>
      <c r="AN1181" s="76"/>
      <c r="AO1181" s="76"/>
      <c r="AP1181" s="76"/>
      <c r="AQ1181" s="76"/>
      <c r="AR1181" s="76"/>
      <c r="AS1181" s="76"/>
      <c r="AT1181" s="76"/>
      <c r="AU1181" s="76"/>
      <c r="AV1181" s="76"/>
      <c r="AW1181" s="76"/>
      <c r="AX1181" s="76"/>
      <c r="AY1181" s="76"/>
      <c r="AZ1181" s="76"/>
      <c r="BA1181" s="76"/>
      <c r="BB1181" s="76"/>
      <c r="BC1181" s="76"/>
      <c r="BD1181" s="76"/>
      <c r="BE1181" s="76"/>
      <c r="BF1181" s="76"/>
      <c r="BG1181" s="76"/>
      <c r="BH1181" s="76"/>
      <c r="BI1181" s="76"/>
      <c r="BJ1181" s="76"/>
      <c r="BK1181" s="76"/>
      <c r="BL1181" s="76"/>
      <c r="BM1181" s="76"/>
      <c r="BN1181" s="76"/>
      <c r="BO1181" s="76"/>
      <c r="BP1181" s="76"/>
      <c r="BQ1181" s="76"/>
      <c r="BR1181" s="76"/>
      <c r="BS1181" s="76"/>
      <c r="BT1181" s="76"/>
      <c r="BU1181" s="76"/>
      <c r="BV1181" s="76"/>
      <c r="BW1181" s="76"/>
      <c r="BX1181" s="76"/>
      <c r="BY1181" s="76"/>
      <c r="BZ1181" s="76"/>
      <c r="CA1181" s="76"/>
      <c r="CB1181" s="76"/>
      <c r="CC1181" s="76"/>
      <c r="CD1181" s="76"/>
      <c r="CE1181" s="76"/>
      <c r="CF1181" s="76"/>
      <c r="CG1181" s="76"/>
      <c r="CH1181" s="76"/>
      <c r="CI1181" s="76"/>
      <c r="CJ1181" s="76"/>
      <c r="CK1181" s="76"/>
      <c r="CL1181" s="76"/>
      <c r="CN1181" s="60"/>
      <c r="CO1181" s="76"/>
      <c r="CP1181" s="76"/>
      <c r="CQ1181" s="76"/>
      <c r="CR1181" s="76"/>
      <c r="CS1181" s="76"/>
      <c r="CT1181" s="76"/>
      <c r="CU1181" s="76"/>
      <c r="CV1181" s="76"/>
      <c r="CW1181" s="76"/>
      <c r="CX1181" s="76"/>
      <c r="CY1181" s="76"/>
      <c r="CZ1181" s="76"/>
      <c r="DA1181" s="76"/>
      <c r="DB1181" s="76"/>
      <c r="DC1181" s="76"/>
      <c r="DD1181" s="76"/>
      <c r="DE1181" s="76"/>
      <c r="DF1181" s="76"/>
      <c r="DG1181" s="76"/>
      <c r="DH1181" s="76"/>
      <c r="DI1181" s="76"/>
      <c r="DJ1181" s="76"/>
      <c r="DK1181" s="76"/>
      <c r="DL1181" s="76"/>
    </row>
    <row r="1182" spans="1:116" x14ac:dyDescent="0.35">
      <c r="A1182" s="174"/>
      <c r="E1182" s="8"/>
      <c r="G1182" s="175" t="s">
        <v>490</v>
      </c>
      <c r="H1182" s="174"/>
      <c r="I1182" s="176"/>
      <c r="J1182" s="176"/>
      <c r="K1182" s="197"/>
      <c r="L1182" s="197"/>
      <c r="M1182" s="197"/>
      <c r="N1182" s="197"/>
      <c r="O1182" s="197"/>
      <c r="P1182" s="197"/>
      <c r="R1182" s="198"/>
      <c r="S1182" s="174"/>
      <c r="T1182" s="174"/>
      <c r="U1182" s="174"/>
      <c r="V1182" s="174"/>
      <c r="W1182" s="174"/>
      <c r="X1182" s="174"/>
      <c r="Y1182" s="174"/>
      <c r="Z1182" s="174"/>
      <c r="AA1182" s="174"/>
      <c r="AB1182" s="174"/>
      <c r="AC1182" s="174"/>
      <c r="AD1182" s="174"/>
      <c r="AE1182" s="174"/>
      <c r="AF1182" s="174"/>
      <c r="AG1182" s="174"/>
      <c r="AH1182" s="174"/>
      <c r="AI1182" s="174"/>
      <c r="AJ1182" s="174"/>
      <c r="AK1182" s="174"/>
      <c r="AL1182" s="174"/>
      <c r="AM1182" s="174"/>
      <c r="AN1182" s="174"/>
      <c r="AO1182" s="174"/>
      <c r="AP1182" s="174"/>
      <c r="AQ1182" s="174"/>
      <c r="AR1182" s="174"/>
      <c r="AS1182" s="174"/>
      <c r="AT1182" s="174"/>
      <c r="AU1182" s="174"/>
      <c r="AV1182" s="174"/>
      <c r="AW1182" s="174"/>
      <c r="AX1182" s="174"/>
      <c r="AY1182" s="174"/>
      <c r="AZ1182" s="174"/>
      <c r="BA1182" s="174"/>
      <c r="BB1182" s="174"/>
      <c r="BC1182" s="174"/>
      <c r="BD1182" s="174"/>
      <c r="BE1182" s="174"/>
      <c r="BF1182" s="174"/>
      <c r="BG1182" s="174"/>
      <c r="BH1182" s="174"/>
      <c r="BI1182" s="174"/>
      <c r="BJ1182" s="174"/>
      <c r="BK1182" s="174"/>
      <c r="BL1182" s="174"/>
      <c r="BM1182" s="174"/>
      <c r="BN1182" s="174"/>
      <c r="BO1182" s="174"/>
      <c r="BP1182" s="174"/>
      <c r="BQ1182" s="174"/>
      <c r="BR1182" s="174"/>
      <c r="BS1182" s="174"/>
      <c r="BT1182" s="174"/>
      <c r="BU1182" s="174"/>
      <c r="BV1182" s="174"/>
      <c r="BW1182" s="174"/>
      <c r="BX1182" s="174"/>
      <c r="BY1182" s="174"/>
      <c r="BZ1182" s="174"/>
      <c r="CA1182" s="174"/>
      <c r="CB1182" s="174"/>
      <c r="CC1182" s="174"/>
      <c r="CD1182" s="174"/>
      <c r="CE1182" s="174"/>
      <c r="CF1182" s="174"/>
      <c r="CG1182" s="174"/>
      <c r="CH1182" s="174"/>
      <c r="CI1182" s="174"/>
      <c r="CJ1182" s="174"/>
      <c r="CK1182" s="174"/>
      <c r="CL1182" s="174"/>
      <c r="CN1182" s="176"/>
      <c r="CO1182" s="174"/>
      <c r="CP1182" s="174"/>
      <c r="CQ1182" s="174"/>
      <c r="CR1182" s="174"/>
      <c r="CS1182" s="174"/>
      <c r="CT1182" s="174"/>
      <c r="CU1182" s="174"/>
      <c r="CV1182" s="174"/>
      <c r="CW1182" s="174"/>
      <c r="CX1182" s="174"/>
      <c r="CY1182" s="174"/>
      <c r="CZ1182" s="174"/>
      <c r="DA1182" s="174"/>
      <c r="DB1182" s="174"/>
      <c r="DC1182" s="174"/>
      <c r="DD1182" s="174"/>
      <c r="DE1182" s="174"/>
      <c r="DF1182" s="174"/>
      <c r="DG1182" s="174"/>
      <c r="DH1182" s="174"/>
      <c r="DI1182" s="174"/>
      <c r="DJ1182" s="174"/>
      <c r="DK1182" s="174"/>
      <c r="DL1182" s="174"/>
    </row>
    <row r="1183" spans="1:116" x14ac:dyDescent="0.35">
      <c r="A1183" s="174"/>
      <c r="E1183" s="8"/>
      <c r="G1183" s="175" t="s">
        <v>492</v>
      </c>
      <c r="H1183" s="174"/>
      <c r="I1183" s="176"/>
      <c r="J1183" s="176"/>
      <c r="K1183" s="197"/>
      <c r="L1183" s="197"/>
      <c r="M1183" s="197"/>
      <c r="N1183" s="197"/>
      <c r="O1183" s="197"/>
      <c r="P1183" s="197"/>
      <c r="R1183" s="198"/>
      <c r="S1183" s="174"/>
      <c r="T1183" s="174"/>
      <c r="U1183" s="174"/>
      <c r="V1183" s="174"/>
      <c r="W1183" s="174"/>
      <c r="X1183" s="174"/>
      <c r="Y1183" s="174"/>
      <c r="Z1183" s="174"/>
      <c r="AA1183" s="174"/>
      <c r="AB1183" s="174"/>
      <c r="AC1183" s="174"/>
      <c r="AD1183" s="174"/>
      <c r="AE1183" s="174"/>
      <c r="AF1183" s="174"/>
      <c r="AG1183" s="174"/>
      <c r="AH1183" s="174"/>
      <c r="AI1183" s="174"/>
      <c r="AJ1183" s="174"/>
      <c r="AK1183" s="174"/>
      <c r="AL1183" s="174"/>
      <c r="AM1183" s="174"/>
      <c r="AN1183" s="174"/>
      <c r="AO1183" s="174"/>
      <c r="AP1183" s="174"/>
      <c r="AQ1183" s="174"/>
      <c r="AR1183" s="174"/>
      <c r="AS1183" s="174"/>
      <c r="AT1183" s="174"/>
      <c r="AU1183" s="174"/>
      <c r="AV1183" s="174"/>
      <c r="AW1183" s="174"/>
      <c r="AX1183" s="174"/>
      <c r="AY1183" s="174"/>
      <c r="AZ1183" s="174"/>
      <c r="BA1183" s="174"/>
      <c r="BB1183" s="174"/>
      <c r="BC1183" s="174"/>
      <c r="BD1183" s="174"/>
      <c r="BE1183" s="174"/>
      <c r="BF1183" s="174"/>
      <c r="BG1183" s="174"/>
      <c r="BH1183" s="174"/>
      <c r="BI1183" s="174"/>
      <c r="BJ1183" s="174"/>
      <c r="BK1183" s="174"/>
      <c r="BL1183" s="174"/>
      <c r="BM1183" s="174"/>
      <c r="BN1183" s="174"/>
      <c r="BO1183" s="174"/>
      <c r="BP1183" s="174"/>
      <c r="BQ1183" s="174"/>
      <c r="BR1183" s="174"/>
      <c r="BS1183" s="174"/>
      <c r="BT1183" s="174"/>
      <c r="BU1183" s="174"/>
      <c r="BV1183" s="174"/>
      <c r="BW1183" s="174"/>
      <c r="BX1183" s="174"/>
      <c r="BY1183" s="174"/>
      <c r="BZ1183" s="174"/>
      <c r="CA1183" s="174"/>
      <c r="CB1183" s="174"/>
      <c r="CC1183" s="174"/>
      <c r="CD1183" s="174"/>
      <c r="CE1183" s="174"/>
      <c r="CF1183" s="174"/>
      <c r="CG1183" s="174"/>
      <c r="CH1183" s="174"/>
      <c r="CI1183" s="174"/>
      <c r="CJ1183" s="174"/>
      <c r="CK1183" s="174"/>
      <c r="CL1183" s="174"/>
      <c r="CN1183" s="176"/>
      <c r="CO1183" s="174"/>
      <c r="CP1183" s="174"/>
      <c r="CQ1183" s="174"/>
      <c r="CR1183" s="174"/>
      <c r="CS1183" s="174"/>
      <c r="CT1183" s="174"/>
      <c r="CU1183" s="174"/>
      <c r="CV1183" s="174"/>
      <c r="CW1183" s="174"/>
      <c r="CX1183" s="174"/>
      <c r="CY1183" s="174"/>
      <c r="CZ1183" s="174"/>
      <c r="DA1183" s="174"/>
      <c r="DB1183" s="174"/>
      <c r="DC1183" s="174"/>
      <c r="DD1183" s="174"/>
      <c r="DE1183" s="174"/>
      <c r="DF1183" s="174"/>
      <c r="DG1183" s="174"/>
      <c r="DH1183" s="174"/>
      <c r="DI1183" s="174"/>
      <c r="DJ1183" s="174"/>
      <c r="DK1183" s="174"/>
      <c r="DL1183" s="174"/>
    </row>
    <row r="1184" spans="1:116" x14ac:dyDescent="0.35">
      <c r="A1184" s="174"/>
      <c r="E1184" s="8"/>
      <c r="G1184" s="175" t="s">
        <v>461</v>
      </c>
      <c r="H1184" s="174"/>
      <c r="I1184" s="176"/>
      <c r="J1184" s="176"/>
      <c r="K1184" s="197"/>
      <c r="L1184" s="197"/>
      <c r="M1184" s="197"/>
      <c r="N1184" s="197"/>
      <c r="O1184" s="197"/>
      <c r="P1184" s="197"/>
      <c r="R1184" s="198"/>
      <c r="S1184" s="199" t="str">
        <f t="shared" ref="S1184:AX1184" si="1424">S$20</f>
        <v>S$16</v>
      </c>
      <c r="T1184" s="199" t="str">
        <f t="shared" si="1424"/>
        <v>T$16</v>
      </c>
      <c r="U1184" s="199" t="str">
        <f t="shared" si="1424"/>
        <v>U$16</v>
      </c>
      <c r="V1184" s="199" t="str">
        <f t="shared" si="1424"/>
        <v>V$16</v>
      </c>
      <c r="W1184" s="199" t="str">
        <f t="shared" si="1424"/>
        <v>W$16</v>
      </c>
      <c r="X1184" s="199" t="str">
        <f t="shared" si="1424"/>
        <v>X$16</v>
      </c>
      <c r="Y1184" s="199" t="str">
        <f t="shared" si="1424"/>
        <v>Y$16</v>
      </c>
      <c r="Z1184" s="199" t="str">
        <f t="shared" si="1424"/>
        <v>Z$16</v>
      </c>
      <c r="AA1184" s="199" t="str">
        <f t="shared" si="1424"/>
        <v>AA$16</v>
      </c>
      <c r="AB1184" s="199" t="str">
        <f t="shared" si="1424"/>
        <v>AB$16</v>
      </c>
      <c r="AC1184" s="199" t="str">
        <f t="shared" si="1424"/>
        <v>AC$16</v>
      </c>
      <c r="AD1184" s="199" t="str">
        <f t="shared" si="1424"/>
        <v>AD$16</v>
      </c>
      <c r="AE1184" s="199" t="str">
        <f t="shared" si="1424"/>
        <v>AE$16</v>
      </c>
      <c r="AF1184" s="199" t="str">
        <f t="shared" si="1424"/>
        <v>AF$16</v>
      </c>
      <c r="AG1184" s="199" t="str">
        <f t="shared" si="1424"/>
        <v>AG$16</v>
      </c>
      <c r="AH1184" s="199" t="str">
        <f t="shared" si="1424"/>
        <v>AH$16</v>
      </c>
      <c r="AI1184" s="199" t="str">
        <f t="shared" si="1424"/>
        <v>AI$16</v>
      </c>
      <c r="AJ1184" s="199" t="str">
        <f t="shared" si="1424"/>
        <v>AJ$16</v>
      </c>
      <c r="AK1184" s="199" t="str">
        <f t="shared" si="1424"/>
        <v>AK$16</v>
      </c>
      <c r="AL1184" s="199" t="str">
        <f t="shared" si="1424"/>
        <v>AL$16</v>
      </c>
      <c r="AM1184" s="199" t="str">
        <f t="shared" si="1424"/>
        <v>AM$16</v>
      </c>
      <c r="AN1184" s="199" t="str">
        <f t="shared" si="1424"/>
        <v>AN$16</v>
      </c>
      <c r="AO1184" s="199" t="str">
        <f t="shared" si="1424"/>
        <v>AO$16</v>
      </c>
      <c r="AP1184" s="199" t="str">
        <f t="shared" si="1424"/>
        <v>AP$16</v>
      </c>
      <c r="AQ1184" s="199" t="str">
        <f t="shared" si="1424"/>
        <v>AQ$16</v>
      </c>
      <c r="AR1184" s="199" t="str">
        <f t="shared" si="1424"/>
        <v>AR$16</v>
      </c>
      <c r="AS1184" s="199" t="str">
        <f t="shared" si="1424"/>
        <v>AS$16</v>
      </c>
      <c r="AT1184" s="199" t="str">
        <f t="shared" si="1424"/>
        <v>AT$16</v>
      </c>
      <c r="AU1184" s="199" t="str">
        <f t="shared" si="1424"/>
        <v>AU$16</v>
      </c>
      <c r="AV1184" s="199" t="str">
        <f t="shared" si="1424"/>
        <v>AV$16</v>
      </c>
      <c r="AW1184" s="199" t="str">
        <f t="shared" si="1424"/>
        <v>AW$16</v>
      </c>
      <c r="AX1184" s="199" t="str">
        <f t="shared" si="1424"/>
        <v>AX$16</v>
      </c>
      <c r="AY1184" s="199" t="str">
        <f t="shared" ref="AY1184:CD1184" si="1425">AY$20</f>
        <v>AY$16</v>
      </c>
      <c r="AZ1184" s="199" t="str">
        <f t="shared" si="1425"/>
        <v>AZ$16</v>
      </c>
      <c r="BA1184" s="199" t="str">
        <f t="shared" si="1425"/>
        <v>BA$16</v>
      </c>
      <c r="BB1184" s="199" t="str">
        <f t="shared" si="1425"/>
        <v>BB$16</v>
      </c>
      <c r="BC1184" s="199" t="str">
        <f t="shared" si="1425"/>
        <v>BC$16</v>
      </c>
      <c r="BD1184" s="199" t="str">
        <f t="shared" si="1425"/>
        <v>BD$16</v>
      </c>
      <c r="BE1184" s="199" t="str">
        <f t="shared" si="1425"/>
        <v>BE$16</v>
      </c>
      <c r="BF1184" s="199" t="str">
        <f t="shared" si="1425"/>
        <v>BF$16</v>
      </c>
      <c r="BG1184" s="199" t="str">
        <f t="shared" si="1425"/>
        <v>BG$16</v>
      </c>
      <c r="BH1184" s="199" t="str">
        <f t="shared" si="1425"/>
        <v>BH$16</v>
      </c>
      <c r="BI1184" s="199" t="str">
        <f t="shared" si="1425"/>
        <v>BI$16</v>
      </c>
      <c r="BJ1184" s="199" t="str">
        <f t="shared" si="1425"/>
        <v>BJ$16</v>
      </c>
      <c r="BK1184" s="199" t="str">
        <f t="shared" si="1425"/>
        <v>BK$16</v>
      </c>
      <c r="BL1184" s="199" t="str">
        <f t="shared" si="1425"/>
        <v>BL$16</v>
      </c>
      <c r="BM1184" s="199" t="str">
        <f t="shared" si="1425"/>
        <v>BM$16</v>
      </c>
      <c r="BN1184" s="199" t="str">
        <f t="shared" si="1425"/>
        <v>BN$16</v>
      </c>
      <c r="BO1184" s="199" t="str">
        <f t="shared" si="1425"/>
        <v>BO$16</v>
      </c>
      <c r="BP1184" s="199" t="str">
        <f t="shared" si="1425"/>
        <v>BP$16</v>
      </c>
      <c r="BQ1184" s="199" t="str">
        <f t="shared" si="1425"/>
        <v>BQ$16</v>
      </c>
      <c r="BR1184" s="199" t="str">
        <f t="shared" si="1425"/>
        <v>BR$16</v>
      </c>
      <c r="BS1184" s="199" t="str">
        <f t="shared" si="1425"/>
        <v>BS$16</v>
      </c>
      <c r="BT1184" s="199" t="str">
        <f t="shared" si="1425"/>
        <v>BT$16</v>
      </c>
      <c r="BU1184" s="199" t="str">
        <f t="shared" si="1425"/>
        <v>BU$16</v>
      </c>
      <c r="BV1184" s="199" t="str">
        <f t="shared" si="1425"/>
        <v>BV$16</v>
      </c>
      <c r="BW1184" s="199" t="str">
        <f t="shared" si="1425"/>
        <v>BW$16</v>
      </c>
      <c r="BX1184" s="199" t="str">
        <f t="shared" si="1425"/>
        <v>BX$16</v>
      </c>
      <c r="BY1184" s="199" t="str">
        <f t="shared" si="1425"/>
        <v>BY$16</v>
      </c>
      <c r="BZ1184" s="199" t="str">
        <f t="shared" si="1425"/>
        <v>BZ$16</v>
      </c>
      <c r="CA1184" s="199" t="str">
        <f t="shared" si="1425"/>
        <v>CA$16</v>
      </c>
      <c r="CB1184" s="199" t="str">
        <f t="shared" si="1425"/>
        <v>CB$16</v>
      </c>
      <c r="CC1184" s="199" t="str">
        <f t="shared" si="1425"/>
        <v>CC$16</v>
      </c>
      <c r="CD1184" s="199" t="str">
        <f t="shared" si="1425"/>
        <v>CD$16</v>
      </c>
      <c r="CE1184" s="199" t="str">
        <f t="shared" ref="CE1184:CL1184" si="1426">CE$20</f>
        <v>CE$16</v>
      </c>
      <c r="CF1184" s="199" t="str">
        <f t="shared" si="1426"/>
        <v>CF$16</v>
      </c>
      <c r="CG1184" s="199" t="str">
        <f t="shared" si="1426"/>
        <v>CG$16</v>
      </c>
      <c r="CH1184" s="199" t="str">
        <f t="shared" si="1426"/>
        <v>CH$16</v>
      </c>
      <c r="CI1184" s="199" t="str">
        <f t="shared" si="1426"/>
        <v>CI$16</v>
      </c>
      <c r="CJ1184" s="199" t="str">
        <f t="shared" si="1426"/>
        <v>CJ$16</v>
      </c>
      <c r="CK1184" s="199" t="str">
        <f t="shared" si="1426"/>
        <v>CK$16</v>
      </c>
      <c r="CL1184" s="199" t="str">
        <f t="shared" si="1426"/>
        <v>CL$16</v>
      </c>
      <c r="CN1184" s="176"/>
      <c r="CO1184" s="199" t="str">
        <f t="shared" ref="CO1184:DL1184" si="1427">CO$20</f>
        <v>CO$16</v>
      </c>
      <c r="CP1184" s="199" t="str">
        <f t="shared" si="1427"/>
        <v>CP$16</v>
      </c>
      <c r="CQ1184" s="199" t="str">
        <f t="shared" si="1427"/>
        <v>CQ$16</v>
      </c>
      <c r="CR1184" s="199" t="str">
        <f t="shared" si="1427"/>
        <v>CR$16</v>
      </c>
      <c r="CS1184" s="199" t="str">
        <f t="shared" si="1427"/>
        <v>CS$16</v>
      </c>
      <c r="CT1184" s="199" t="str">
        <f t="shared" si="1427"/>
        <v>CT$16</v>
      </c>
      <c r="CU1184" s="199" t="str">
        <f t="shared" si="1427"/>
        <v>CU$16</v>
      </c>
      <c r="CV1184" s="199" t="str">
        <f t="shared" si="1427"/>
        <v>CV$16</v>
      </c>
      <c r="CW1184" s="199" t="str">
        <f t="shared" si="1427"/>
        <v>CW$16</v>
      </c>
      <c r="CX1184" s="199" t="str">
        <f t="shared" si="1427"/>
        <v>CX$16</v>
      </c>
      <c r="CY1184" s="199" t="str">
        <f t="shared" si="1427"/>
        <v>CY$16</v>
      </c>
      <c r="CZ1184" s="199" t="str">
        <f t="shared" si="1427"/>
        <v>CZ$16</v>
      </c>
      <c r="DA1184" s="199" t="str">
        <f t="shared" si="1427"/>
        <v>DA$16</v>
      </c>
      <c r="DB1184" s="199" t="str">
        <f t="shared" si="1427"/>
        <v>DB$16</v>
      </c>
      <c r="DC1184" s="199" t="str">
        <f t="shared" si="1427"/>
        <v>DC$16</v>
      </c>
      <c r="DD1184" s="199" t="str">
        <f t="shared" si="1427"/>
        <v>DD$16</v>
      </c>
      <c r="DE1184" s="199" t="str">
        <f t="shared" si="1427"/>
        <v>DE$16</v>
      </c>
      <c r="DF1184" s="199" t="str">
        <f t="shared" si="1427"/>
        <v>DF$16</v>
      </c>
      <c r="DG1184" s="199" t="str">
        <f t="shared" si="1427"/>
        <v>DG$16</v>
      </c>
      <c r="DH1184" s="199" t="str">
        <f t="shared" si="1427"/>
        <v>DH$16</v>
      </c>
      <c r="DI1184" s="199" t="str">
        <f t="shared" si="1427"/>
        <v>DI$16</v>
      </c>
      <c r="DJ1184" s="199" t="str">
        <f t="shared" si="1427"/>
        <v>DJ$16</v>
      </c>
      <c r="DK1184" s="199" t="str">
        <f t="shared" si="1427"/>
        <v>DK$16</v>
      </c>
      <c r="DL1184" s="199" t="str">
        <f t="shared" si="1427"/>
        <v>DL$16</v>
      </c>
    </row>
    <row r="1185" spans="1:117" x14ac:dyDescent="0.35">
      <c r="A1185" s="174"/>
      <c r="E1185" s="8"/>
      <c r="G1185" s="175" t="s">
        <v>462</v>
      </c>
      <c r="H1185" s="200"/>
      <c r="I1185" s="201"/>
      <c r="J1185" s="201"/>
      <c r="K1185" s="202"/>
      <c r="L1185" s="202"/>
      <c r="M1185" s="202"/>
      <c r="N1185" s="202"/>
      <c r="O1185" s="202"/>
      <c r="P1185" s="202"/>
      <c r="R1185" s="202"/>
      <c r="S1185" s="199" t="str">
        <f t="shared" ref="S1185:AX1185" si="1428">S$21</f>
        <v>S$17</v>
      </c>
      <c r="T1185" s="199" t="str">
        <f t="shared" si="1428"/>
        <v>T$17</v>
      </c>
      <c r="U1185" s="199" t="str">
        <f t="shared" si="1428"/>
        <v>U$17</v>
      </c>
      <c r="V1185" s="199" t="str">
        <f t="shared" si="1428"/>
        <v>V$17</v>
      </c>
      <c r="W1185" s="199" t="str">
        <f t="shared" si="1428"/>
        <v>W$17</v>
      </c>
      <c r="X1185" s="199" t="str">
        <f t="shared" si="1428"/>
        <v>X$17</v>
      </c>
      <c r="Y1185" s="199" t="str">
        <f t="shared" si="1428"/>
        <v>Y$17</v>
      </c>
      <c r="Z1185" s="199" t="str">
        <f t="shared" si="1428"/>
        <v>Z$17</v>
      </c>
      <c r="AA1185" s="199" t="str">
        <f t="shared" si="1428"/>
        <v>AA$17</v>
      </c>
      <c r="AB1185" s="199" t="str">
        <f t="shared" si="1428"/>
        <v>AB$17</v>
      </c>
      <c r="AC1185" s="199" t="str">
        <f t="shared" si="1428"/>
        <v>AC$17</v>
      </c>
      <c r="AD1185" s="199" t="str">
        <f t="shared" si="1428"/>
        <v>AD$17</v>
      </c>
      <c r="AE1185" s="199" t="str">
        <f t="shared" si="1428"/>
        <v>AE$17</v>
      </c>
      <c r="AF1185" s="199" t="str">
        <f t="shared" si="1428"/>
        <v>AF$17</v>
      </c>
      <c r="AG1185" s="199" t="str">
        <f t="shared" si="1428"/>
        <v>AG$17</v>
      </c>
      <c r="AH1185" s="199" t="str">
        <f t="shared" si="1428"/>
        <v>AH$17</v>
      </c>
      <c r="AI1185" s="199" t="str">
        <f t="shared" si="1428"/>
        <v>AI$17</v>
      </c>
      <c r="AJ1185" s="199" t="str">
        <f t="shared" si="1428"/>
        <v>AJ$17</v>
      </c>
      <c r="AK1185" s="199" t="str">
        <f t="shared" si="1428"/>
        <v>AK$17</v>
      </c>
      <c r="AL1185" s="199" t="str">
        <f t="shared" si="1428"/>
        <v>AL$17</v>
      </c>
      <c r="AM1185" s="199" t="str">
        <f t="shared" si="1428"/>
        <v>AM$17</v>
      </c>
      <c r="AN1185" s="199" t="str">
        <f t="shared" si="1428"/>
        <v>AN$17</v>
      </c>
      <c r="AO1185" s="199" t="str">
        <f t="shared" si="1428"/>
        <v>AO$17</v>
      </c>
      <c r="AP1185" s="199" t="str">
        <f t="shared" si="1428"/>
        <v>AP$17</v>
      </c>
      <c r="AQ1185" s="199" t="str">
        <f t="shared" si="1428"/>
        <v>AQ$17</v>
      </c>
      <c r="AR1185" s="199" t="str">
        <f t="shared" si="1428"/>
        <v>AR$17</v>
      </c>
      <c r="AS1185" s="199" t="str">
        <f t="shared" si="1428"/>
        <v>AS$17</v>
      </c>
      <c r="AT1185" s="199" t="str">
        <f t="shared" si="1428"/>
        <v>AT$17</v>
      </c>
      <c r="AU1185" s="199" t="str">
        <f t="shared" si="1428"/>
        <v>AU$17</v>
      </c>
      <c r="AV1185" s="199" t="str">
        <f t="shared" si="1428"/>
        <v>AV$17</v>
      </c>
      <c r="AW1185" s="199" t="str">
        <f t="shared" si="1428"/>
        <v>AW$17</v>
      </c>
      <c r="AX1185" s="199" t="str">
        <f t="shared" si="1428"/>
        <v>AX$17</v>
      </c>
      <c r="AY1185" s="199" t="str">
        <f t="shared" ref="AY1185:CD1185" si="1429">AY$21</f>
        <v>AY$17</v>
      </c>
      <c r="AZ1185" s="199" t="str">
        <f t="shared" si="1429"/>
        <v>AZ$17</v>
      </c>
      <c r="BA1185" s="199" t="str">
        <f t="shared" si="1429"/>
        <v>BA$17</v>
      </c>
      <c r="BB1185" s="199" t="str">
        <f t="shared" si="1429"/>
        <v>BB$17</v>
      </c>
      <c r="BC1185" s="199" t="str">
        <f t="shared" si="1429"/>
        <v>BC$17</v>
      </c>
      <c r="BD1185" s="199" t="str">
        <f t="shared" si="1429"/>
        <v>BD$17</v>
      </c>
      <c r="BE1185" s="199" t="str">
        <f t="shared" si="1429"/>
        <v>BE$17</v>
      </c>
      <c r="BF1185" s="199" t="str">
        <f t="shared" si="1429"/>
        <v>BF$17</v>
      </c>
      <c r="BG1185" s="199" t="str">
        <f t="shared" si="1429"/>
        <v>BG$17</v>
      </c>
      <c r="BH1185" s="199" t="str">
        <f t="shared" si="1429"/>
        <v>BH$17</v>
      </c>
      <c r="BI1185" s="199" t="str">
        <f t="shared" si="1429"/>
        <v>BI$17</v>
      </c>
      <c r="BJ1185" s="199" t="str">
        <f t="shared" si="1429"/>
        <v>BJ$17</v>
      </c>
      <c r="BK1185" s="199" t="str">
        <f t="shared" si="1429"/>
        <v>BK$17</v>
      </c>
      <c r="BL1185" s="199" t="str">
        <f t="shared" si="1429"/>
        <v>BL$17</v>
      </c>
      <c r="BM1185" s="199" t="str">
        <f t="shared" si="1429"/>
        <v>BM$17</v>
      </c>
      <c r="BN1185" s="199" t="str">
        <f t="shared" si="1429"/>
        <v>BN$17</v>
      </c>
      <c r="BO1185" s="199" t="str">
        <f t="shared" si="1429"/>
        <v>BO$17</v>
      </c>
      <c r="BP1185" s="199" t="str">
        <f t="shared" si="1429"/>
        <v>BP$17</v>
      </c>
      <c r="BQ1185" s="199" t="str">
        <f t="shared" si="1429"/>
        <v>BQ$17</v>
      </c>
      <c r="BR1185" s="199" t="str">
        <f t="shared" si="1429"/>
        <v>BR$17</v>
      </c>
      <c r="BS1185" s="199" t="str">
        <f t="shared" si="1429"/>
        <v>BS$17</v>
      </c>
      <c r="BT1185" s="199" t="str">
        <f t="shared" si="1429"/>
        <v>BT$17</v>
      </c>
      <c r="BU1185" s="199" t="str">
        <f t="shared" si="1429"/>
        <v>BU$17</v>
      </c>
      <c r="BV1185" s="199" t="str">
        <f t="shared" si="1429"/>
        <v>BV$17</v>
      </c>
      <c r="BW1185" s="199" t="str">
        <f t="shared" si="1429"/>
        <v>BW$17</v>
      </c>
      <c r="BX1185" s="199" t="str">
        <f t="shared" si="1429"/>
        <v>BX$17</v>
      </c>
      <c r="BY1185" s="199" t="str">
        <f t="shared" si="1429"/>
        <v>BY$17</v>
      </c>
      <c r="BZ1185" s="199" t="str">
        <f t="shared" si="1429"/>
        <v>BZ$17</v>
      </c>
      <c r="CA1185" s="199" t="str">
        <f t="shared" si="1429"/>
        <v>CA$17</v>
      </c>
      <c r="CB1185" s="199" t="str">
        <f t="shared" si="1429"/>
        <v>CB$17</v>
      </c>
      <c r="CC1185" s="199" t="str">
        <f t="shared" si="1429"/>
        <v>CC$17</v>
      </c>
      <c r="CD1185" s="199" t="str">
        <f t="shared" si="1429"/>
        <v>CD$17</v>
      </c>
      <c r="CE1185" s="199" t="str">
        <f t="shared" ref="CE1185:CL1185" si="1430">CE$21</f>
        <v>CE$17</v>
      </c>
      <c r="CF1185" s="199" t="str">
        <f t="shared" si="1430"/>
        <v>CF$17</v>
      </c>
      <c r="CG1185" s="199" t="str">
        <f t="shared" si="1430"/>
        <v>CG$17</v>
      </c>
      <c r="CH1185" s="199" t="str">
        <f t="shared" si="1430"/>
        <v>CH$17</v>
      </c>
      <c r="CI1185" s="199" t="str">
        <f t="shared" si="1430"/>
        <v>CI$17</v>
      </c>
      <c r="CJ1185" s="199" t="str">
        <f t="shared" si="1430"/>
        <v>CJ$17</v>
      </c>
      <c r="CK1185" s="199" t="str">
        <f t="shared" si="1430"/>
        <v>CK$17</v>
      </c>
      <c r="CL1185" s="199" t="str">
        <f t="shared" si="1430"/>
        <v>CL$17</v>
      </c>
      <c r="CN1185" s="201"/>
      <c r="CO1185" s="199" t="str">
        <f t="shared" ref="CO1185:DL1185" si="1431">CO$21</f>
        <v>CO$17</v>
      </c>
      <c r="CP1185" s="199" t="str">
        <f t="shared" si="1431"/>
        <v>CP$17</v>
      </c>
      <c r="CQ1185" s="199" t="str">
        <f t="shared" si="1431"/>
        <v>CQ$17</v>
      </c>
      <c r="CR1185" s="199" t="str">
        <f t="shared" si="1431"/>
        <v>CR$17</v>
      </c>
      <c r="CS1185" s="199" t="str">
        <f t="shared" si="1431"/>
        <v>CS$17</v>
      </c>
      <c r="CT1185" s="199" t="str">
        <f t="shared" si="1431"/>
        <v>CT$17</v>
      </c>
      <c r="CU1185" s="199" t="str">
        <f t="shared" si="1431"/>
        <v>CU$17</v>
      </c>
      <c r="CV1185" s="199" t="str">
        <f t="shared" si="1431"/>
        <v>CV$17</v>
      </c>
      <c r="CW1185" s="199" t="str">
        <f t="shared" si="1431"/>
        <v>CW$17</v>
      </c>
      <c r="CX1185" s="199" t="str">
        <f t="shared" si="1431"/>
        <v>CX$17</v>
      </c>
      <c r="CY1185" s="199" t="str">
        <f t="shared" si="1431"/>
        <v>CY$17</v>
      </c>
      <c r="CZ1185" s="199" t="str">
        <f t="shared" si="1431"/>
        <v>CZ$17</v>
      </c>
      <c r="DA1185" s="199" t="str">
        <f t="shared" si="1431"/>
        <v>DA$17</v>
      </c>
      <c r="DB1185" s="199" t="str">
        <f t="shared" si="1431"/>
        <v>DB$17</v>
      </c>
      <c r="DC1185" s="199" t="str">
        <f t="shared" si="1431"/>
        <v>DC$17</v>
      </c>
      <c r="DD1185" s="199" t="str">
        <f t="shared" si="1431"/>
        <v>DD$17</v>
      </c>
      <c r="DE1185" s="199" t="str">
        <f t="shared" si="1431"/>
        <v>DE$17</v>
      </c>
      <c r="DF1185" s="199" t="str">
        <f t="shared" si="1431"/>
        <v>DF$17</v>
      </c>
      <c r="DG1185" s="199" t="str">
        <f t="shared" si="1431"/>
        <v>DG$17</v>
      </c>
      <c r="DH1185" s="199" t="str">
        <f t="shared" si="1431"/>
        <v>DH$17</v>
      </c>
      <c r="DI1185" s="199" t="str">
        <f t="shared" si="1431"/>
        <v>DI$17</v>
      </c>
      <c r="DJ1185" s="199" t="str">
        <f t="shared" si="1431"/>
        <v>DJ$17</v>
      </c>
      <c r="DK1185" s="199" t="str">
        <f t="shared" si="1431"/>
        <v>DK$17</v>
      </c>
      <c r="DL1185" s="199" t="str">
        <f t="shared" si="1431"/>
        <v>DL$17</v>
      </c>
    </row>
    <row r="1186" spans="1:117" x14ac:dyDescent="0.35">
      <c r="A1186" s="174"/>
      <c r="E1186" s="8"/>
      <c r="G1186" s="175" t="s">
        <v>491</v>
      </c>
      <c r="H1186" s="200"/>
      <c r="I1186" s="201"/>
      <c r="J1186" s="201"/>
      <c r="K1186" s="202"/>
      <c r="L1186" s="202"/>
      <c r="M1186" s="202"/>
      <c r="N1186" s="202"/>
      <c r="O1186" s="202"/>
      <c r="P1186" s="202"/>
      <c r="R1186" s="202"/>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190"/>
      <c r="CH1186" s="190"/>
      <c r="CI1186" s="190"/>
      <c r="CJ1186" s="190"/>
      <c r="CK1186" s="190"/>
      <c r="CL1186" s="190"/>
      <c r="CN1186" s="201"/>
      <c r="CO1186" s="190"/>
      <c r="CP1186" s="190"/>
      <c r="CQ1186" s="190"/>
      <c r="CR1186" s="190"/>
      <c r="CS1186" s="190"/>
      <c r="CT1186" s="190"/>
      <c r="CU1186" s="190"/>
      <c r="CV1186" s="190"/>
      <c r="CW1186" s="190"/>
      <c r="CX1186" s="190"/>
      <c r="CY1186" s="190"/>
      <c r="CZ1186" s="190"/>
      <c r="DA1186" s="190"/>
      <c r="DB1186" s="190"/>
      <c r="DC1186" s="190"/>
      <c r="DD1186" s="190"/>
      <c r="DE1186" s="190"/>
      <c r="DF1186" s="190"/>
      <c r="DG1186" s="190"/>
      <c r="DH1186" s="190"/>
      <c r="DI1186" s="190"/>
      <c r="DJ1186" s="190"/>
      <c r="DK1186" s="190"/>
      <c r="DL1186" s="190"/>
    </row>
    <row r="1187" spans="1:117" x14ac:dyDescent="0.35">
      <c r="A1187" s="174"/>
      <c r="E1187" s="8"/>
      <c r="G1187" s="175" t="s">
        <v>505</v>
      </c>
      <c r="H1187" s="200"/>
      <c r="I1187" s="201"/>
      <c r="J1187" s="201"/>
      <c r="K1187" s="202"/>
      <c r="L1187" s="202"/>
      <c r="M1187" s="202"/>
      <c r="N1187" s="202"/>
      <c r="O1187" s="202"/>
      <c r="P1187" s="202"/>
      <c r="R1187" s="202"/>
      <c r="S1187" s="190"/>
      <c r="T1187" s="190"/>
      <c r="U1187" s="190"/>
      <c r="V1187" s="190"/>
      <c r="W1187" s="190"/>
      <c r="X1187" s="190"/>
      <c r="Y1187" s="190"/>
      <c r="Z1187" s="190"/>
      <c r="AA1187" s="190"/>
      <c r="AB1187" s="190"/>
      <c r="AC1187" s="190"/>
      <c r="AD1187" s="190"/>
      <c r="AE1187" s="190"/>
      <c r="AF1187" s="190"/>
      <c r="AG1187" s="190"/>
      <c r="AH1187" s="190"/>
      <c r="AI1187" s="190"/>
      <c r="AJ1187" s="190"/>
      <c r="AK1187" s="190"/>
      <c r="AL1187" s="190"/>
      <c r="AM1187" s="190"/>
      <c r="AN1187" s="190"/>
      <c r="AO1187" s="190"/>
      <c r="AP1187" s="190"/>
      <c r="AQ1187" s="190"/>
      <c r="AR1187" s="190"/>
      <c r="AS1187" s="190"/>
      <c r="AT1187" s="190"/>
      <c r="AU1187" s="190"/>
      <c r="AV1187" s="190"/>
      <c r="AW1187" s="190"/>
      <c r="AX1187" s="190"/>
      <c r="AY1187" s="190"/>
      <c r="AZ1187" s="190"/>
      <c r="BA1187" s="190"/>
      <c r="BB1187" s="190"/>
      <c r="BC1187" s="190"/>
      <c r="BD1187" s="190"/>
      <c r="BE1187" s="190"/>
      <c r="BF1187" s="190"/>
      <c r="BG1187" s="190"/>
      <c r="BH1187" s="190"/>
      <c r="BI1187" s="190"/>
      <c r="BJ1187" s="190"/>
      <c r="BK1187" s="190"/>
      <c r="BL1187" s="190"/>
      <c r="BM1187" s="190"/>
      <c r="BN1187" s="190"/>
      <c r="BO1187" s="190"/>
      <c r="BP1187" s="190"/>
      <c r="BQ1187" s="190"/>
      <c r="BR1187" s="190"/>
      <c r="BS1187" s="190"/>
      <c r="BT1187" s="190"/>
      <c r="BU1187" s="190"/>
      <c r="BV1187" s="190"/>
      <c r="BW1187" s="190"/>
      <c r="BX1187" s="190"/>
      <c r="BY1187" s="190"/>
      <c r="BZ1187" s="190"/>
      <c r="CA1187" s="190"/>
      <c r="CB1187" s="190"/>
      <c r="CC1187" s="190"/>
      <c r="CD1187" s="190"/>
      <c r="CE1187" s="190"/>
      <c r="CF1187" s="190"/>
      <c r="CG1187" s="190"/>
      <c r="CH1187" s="190"/>
      <c r="CI1187" s="190"/>
      <c r="CJ1187" s="190"/>
      <c r="CK1187" s="190"/>
      <c r="CL1187" s="190"/>
      <c r="CN1187" s="201"/>
      <c r="CO1187" s="190"/>
      <c r="CP1187" s="190"/>
      <c r="CQ1187" s="190"/>
      <c r="CR1187" s="190"/>
      <c r="CS1187" s="190"/>
      <c r="CT1187" s="190"/>
      <c r="CU1187" s="190"/>
      <c r="CV1187" s="190"/>
      <c r="CW1187" s="190"/>
      <c r="CX1187" s="190"/>
      <c r="CY1187" s="190"/>
      <c r="CZ1187" s="190"/>
      <c r="DA1187" s="190"/>
      <c r="DB1187" s="190"/>
      <c r="DC1187" s="190"/>
      <c r="DD1187" s="190"/>
      <c r="DE1187" s="190"/>
      <c r="DF1187" s="190"/>
      <c r="DG1187" s="190"/>
      <c r="DH1187" s="190"/>
      <c r="DI1187" s="190"/>
      <c r="DJ1187" s="190"/>
      <c r="DK1187" s="190"/>
      <c r="DL1187" s="190"/>
    </row>
    <row r="1188" spans="1:117" x14ac:dyDescent="0.35">
      <c r="A1188" s="31" t="s">
        <v>218</v>
      </c>
      <c r="B1188" s="31" t="s">
        <v>81</v>
      </c>
      <c r="C1188" s="31"/>
      <c r="D1188" t="s">
        <v>769</v>
      </c>
      <c r="E1188" s="8" t="str">
        <f t="shared" si="1375"/>
        <v>1188 FAPPER-S</v>
      </c>
      <c r="F1188" t="s">
        <v>254</v>
      </c>
      <c r="G1188" s="175" t="s">
        <v>463</v>
      </c>
      <c r="H1188" s="200"/>
      <c r="I1188" s="201"/>
      <c r="J1188" s="201"/>
      <c r="K1188" s="202"/>
      <c r="L1188" s="202"/>
      <c r="M1188" s="202"/>
      <c r="N1188" s="202"/>
      <c r="O1188" s="202"/>
      <c r="P1188" s="202"/>
      <c r="R1188" s="202"/>
      <c r="S1188" s="190" t="str">
        <f t="shared" ref="S1188:AX1188" si="1432">S$22</f>
        <v>S$18</v>
      </c>
      <c r="T1188" s="190" t="str">
        <f t="shared" si="1432"/>
        <v>T$18</v>
      </c>
      <c r="U1188" s="190" t="str">
        <f t="shared" si="1432"/>
        <v>U$18</v>
      </c>
      <c r="V1188" s="190" t="str">
        <f t="shared" si="1432"/>
        <v>V$18</v>
      </c>
      <c r="W1188" s="190" t="str">
        <f t="shared" si="1432"/>
        <v>W$18</v>
      </c>
      <c r="X1188" s="190" t="str">
        <f t="shared" si="1432"/>
        <v>X$18</v>
      </c>
      <c r="Y1188" s="190" t="str">
        <f t="shared" si="1432"/>
        <v>Y$18</v>
      </c>
      <c r="Z1188" s="190" t="str">
        <f t="shared" si="1432"/>
        <v>Z$18</v>
      </c>
      <c r="AA1188" s="190" t="str">
        <f t="shared" si="1432"/>
        <v>AA$18</v>
      </c>
      <c r="AB1188" s="190" t="str">
        <f t="shared" si="1432"/>
        <v>AB$18</v>
      </c>
      <c r="AC1188" s="190" t="str">
        <f t="shared" si="1432"/>
        <v>AC$18</v>
      </c>
      <c r="AD1188" s="190" t="str">
        <f t="shared" si="1432"/>
        <v>AD$18</v>
      </c>
      <c r="AE1188" s="190" t="str">
        <f t="shared" si="1432"/>
        <v>AE$18</v>
      </c>
      <c r="AF1188" s="190" t="str">
        <f t="shared" si="1432"/>
        <v>AF$18</v>
      </c>
      <c r="AG1188" s="190" t="str">
        <f t="shared" si="1432"/>
        <v>AG$18</v>
      </c>
      <c r="AH1188" s="190" t="str">
        <f t="shared" si="1432"/>
        <v>AH$18</v>
      </c>
      <c r="AI1188" s="190" t="str">
        <f t="shared" si="1432"/>
        <v>AI$18</v>
      </c>
      <c r="AJ1188" s="190" t="str">
        <f t="shared" si="1432"/>
        <v>AJ$18</v>
      </c>
      <c r="AK1188" s="190" t="str">
        <f t="shared" si="1432"/>
        <v>AK$18</v>
      </c>
      <c r="AL1188" s="190" t="str">
        <f t="shared" si="1432"/>
        <v>AL$18</v>
      </c>
      <c r="AM1188" s="190" t="str">
        <f t="shared" si="1432"/>
        <v>AM$18</v>
      </c>
      <c r="AN1188" s="190" t="str">
        <f t="shared" si="1432"/>
        <v>AN$18</v>
      </c>
      <c r="AO1188" s="190" t="str">
        <f t="shared" si="1432"/>
        <v>AO$18</v>
      </c>
      <c r="AP1188" s="190" t="str">
        <f t="shared" si="1432"/>
        <v>AP$18</v>
      </c>
      <c r="AQ1188" s="190" t="str">
        <f t="shared" si="1432"/>
        <v>AQ$18</v>
      </c>
      <c r="AR1188" s="190" t="str">
        <f t="shared" si="1432"/>
        <v>AR$18</v>
      </c>
      <c r="AS1188" s="190" t="str">
        <f t="shared" si="1432"/>
        <v>AS$18</v>
      </c>
      <c r="AT1188" s="190" t="str">
        <f t="shared" si="1432"/>
        <v>AT$18</v>
      </c>
      <c r="AU1188" s="190" t="str">
        <f t="shared" si="1432"/>
        <v>AU$18</v>
      </c>
      <c r="AV1188" s="190" t="str">
        <f t="shared" si="1432"/>
        <v>AV$18</v>
      </c>
      <c r="AW1188" s="190" t="str">
        <f t="shared" si="1432"/>
        <v>AW$18</v>
      </c>
      <c r="AX1188" s="190" t="str">
        <f t="shared" si="1432"/>
        <v>AX$18</v>
      </c>
      <c r="AY1188" s="190" t="str">
        <f t="shared" ref="AY1188:CD1188" si="1433">AY$22</f>
        <v>AY$18</v>
      </c>
      <c r="AZ1188" s="190" t="str">
        <f t="shared" si="1433"/>
        <v>AZ$18</v>
      </c>
      <c r="BA1188" s="190" t="str">
        <f t="shared" si="1433"/>
        <v>BA$18</v>
      </c>
      <c r="BB1188" s="190" t="str">
        <f t="shared" si="1433"/>
        <v>BB$18</v>
      </c>
      <c r="BC1188" s="190" t="str">
        <f t="shared" si="1433"/>
        <v>BC$18</v>
      </c>
      <c r="BD1188" s="190" t="str">
        <f t="shared" si="1433"/>
        <v>BD$18</v>
      </c>
      <c r="BE1188" s="190" t="str">
        <f t="shared" si="1433"/>
        <v>BE$18</v>
      </c>
      <c r="BF1188" s="190" t="str">
        <f t="shared" si="1433"/>
        <v>BF$18</v>
      </c>
      <c r="BG1188" s="190" t="str">
        <f t="shared" si="1433"/>
        <v>BG$18</v>
      </c>
      <c r="BH1188" s="190" t="str">
        <f t="shared" si="1433"/>
        <v>BH$18</v>
      </c>
      <c r="BI1188" s="190" t="str">
        <f t="shared" si="1433"/>
        <v>BI$18</v>
      </c>
      <c r="BJ1188" s="190" t="str">
        <f t="shared" si="1433"/>
        <v>BJ$18</v>
      </c>
      <c r="BK1188" s="190" t="str">
        <f t="shared" si="1433"/>
        <v>BK$18</v>
      </c>
      <c r="BL1188" s="190" t="str">
        <f t="shared" si="1433"/>
        <v>BL$18</v>
      </c>
      <c r="BM1188" s="190" t="str">
        <f t="shared" si="1433"/>
        <v>BM$18</v>
      </c>
      <c r="BN1188" s="190" t="str">
        <f t="shared" si="1433"/>
        <v>BN$18</v>
      </c>
      <c r="BO1188" s="190" t="str">
        <f t="shared" si="1433"/>
        <v>BO$18</v>
      </c>
      <c r="BP1188" s="190" t="str">
        <f t="shared" si="1433"/>
        <v>BP$18</v>
      </c>
      <c r="BQ1188" s="190" t="str">
        <f t="shared" si="1433"/>
        <v>BQ$18</v>
      </c>
      <c r="BR1188" s="190" t="str">
        <f t="shared" si="1433"/>
        <v>BR$18</v>
      </c>
      <c r="BS1188" s="190" t="str">
        <f t="shared" si="1433"/>
        <v>BS$18</v>
      </c>
      <c r="BT1188" s="190" t="str">
        <f t="shared" si="1433"/>
        <v>BT$18</v>
      </c>
      <c r="BU1188" s="190" t="str">
        <f t="shared" si="1433"/>
        <v>BU$18</v>
      </c>
      <c r="BV1188" s="190" t="str">
        <f t="shared" si="1433"/>
        <v>BV$18</v>
      </c>
      <c r="BW1188" s="190" t="str">
        <f t="shared" si="1433"/>
        <v>BW$18</v>
      </c>
      <c r="BX1188" s="190" t="str">
        <f t="shared" si="1433"/>
        <v>BX$18</v>
      </c>
      <c r="BY1188" s="190" t="str">
        <f t="shared" si="1433"/>
        <v>BY$18</v>
      </c>
      <c r="BZ1188" s="190" t="str">
        <f t="shared" si="1433"/>
        <v>BZ$18</v>
      </c>
      <c r="CA1188" s="190" t="str">
        <f t="shared" si="1433"/>
        <v>CA$18</v>
      </c>
      <c r="CB1188" s="190" t="str">
        <f t="shared" si="1433"/>
        <v>CB$18</v>
      </c>
      <c r="CC1188" s="190" t="str">
        <f t="shared" si="1433"/>
        <v>CC$18</v>
      </c>
      <c r="CD1188" s="190" t="str">
        <f t="shared" si="1433"/>
        <v>CD$18</v>
      </c>
      <c r="CE1188" s="190" t="str">
        <f t="shared" ref="CE1188:CL1188" si="1434">CE$22</f>
        <v>CE$18</v>
      </c>
      <c r="CF1188" s="190" t="str">
        <f t="shared" si="1434"/>
        <v>CF$18</v>
      </c>
      <c r="CG1188" s="190" t="str">
        <f t="shared" si="1434"/>
        <v>CG$18</v>
      </c>
      <c r="CH1188" s="190" t="str">
        <f t="shared" si="1434"/>
        <v>CH$18</v>
      </c>
      <c r="CI1188" s="190" t="str">
        <f t="shared" si="1434"/>
        <v>CI$18</v>
      </c>
      <c r="CJ1188" s="190" t="str">
        <f t="shared" si="1434"/>
        <v>CJ$18</v>
      </c>
      <c r="CK1188" s="190" t="str">
        <f t="shared" si="1434"/>
        <v>CK$18</v>
      </c>
      <c r="CL1188" s="190" t="str">
        <f t="shared" si="1434"/>
        <v>CL$18</v>
      </c>
      <c r="CN1188" s="201"/>
      <c r="CO1188" s="190" t="str">
        <f t="shared" ref="CO1188:DL1188" si="1435">CO$22</f>
        <v>CO$18</v>
      </c>
      <c r="CP1188" s="190" t="str">
        <f t="shared" si="1435"/>
        <v>CP$18</v>
      </c>
      <c r="CQ1188" s="190" t="str">
        <f t="shared" si="1435"/>
        <v>CQ$18</v>
      </c>
      <c r="CR1188" s="190" t="str">
        <f t="shared" si="1435"/>
        <v>CR$18</v>
      </c>
      <c r="CS1188" s="190" t="str">
        <f t="shared" si="1435"/>
        <v>CS$18</v>
      </c>
      <c r="CT1188" s="190" t="str">
        <f t="shared" si="1435"/>
        <v>CT$18</v>
      </c>
      <c r="CU1188" s="190" t="str">
        <f t="shared" si="1435"/>
        <v>CU$18</v>
      </c>
      <c r="CV1188" s="190" t="str">
        <f t="shared" si="1435"/>
        <v>CV$18</v>
      </c>
      <c r="CW1188" s="190" t="str">
        <f t="shared" si="1435"/>
        <v>CW$18</v>
      </c>
      <c r="CX1188" s="190" t="str">
        <f t="shared" si="1435"/>
        <v>CX$18</v>
      </c>
      <c r="CY1188" s="190" t="str">
        <f t="shared" si="1435"/>
        <v>CY$18</v>
      </c>
      <c r="CZ1188" s="190" t="str">
        <f t="shared" si="1435"/>
        <v>CZ$18</v>
      </c>
      <c r="DA1188" s="190" t="str">
        <f t="shared" si="1435"/>
        <v>DA$18</v>
      </c>
      <c r="DB1188" s="190" t="str">
        <f t="shared" si="1435"/>
        <v>DB$18</v>
      </c>
      <c r="DC1188" s="190" t="str">
        <f t="shared" si="1435"/>
        <v>DC$18</v>
      </c>
      <c r="DD1188" s="190" t="str">
        <f t="shared" si="1435"/>
        <v>DD$18</v>
      </c>
      <c r="DE1188" s="190" t="str">
        <f t="shared" si="1435"/>
        <v>DE$18</v>
      </c>
      <c r="DF1188" s="190" t="str">
        <f t="shared" si="1435"/>
        <v>DF$18</v>
      </c>
      <c r="DG1188" s="190" t="str">
        <f t="shared" si="1435"/>
        <v>DG$18</v>
      </c>
      <c r="DH1188" s="190" t="str">
        <f t="shared" si="1435"/>
        <v>DH$18</v>
      </c>
      <c r="DI1188" s="190" t="str">
        <f t="shared" si="1435"/>
        <v>DI$18</v>
      </c>
      <c r="DJ1188" s="190" t="str">
        <f t="shared" si="1435"/>
        <v>DJ$18</v>
      </c>
      <c r="DK1188" s="190" t="str">
        <f t="shared" si="1435"/>
        <v>DK$18</v>
      </c>
      <c r="DL1188" s="190" t="str">
        <f t="shared" si="1435"/>
        <v>DL$18</v>
      </c>
    </row>
    <row r="1189" spans="1:117" x14ac:dyDescent="0.35">
      <c r="B1189" s="8" t="str">
        <f>E1189</f>
        <v>1189 FAPPER-S</v>
      </c>
      <c r="C1189" s="8"/>
      <c r="D1189" t="s">
        <v>769</v>
      </c>
      <c r="E1189" s="8" t="str">
        <f t="shared" ref="E1189" si="1436">ROW()&amp;" "&amp;D1189</f>
        <v>1189 FAPPER-S</v>
      </c>
      <c r="G1189" s="175" t="s">
        <v>464</v>
      </c>
      <c r="H1189" s="200"/>
      <c r="I1189" s="201"/>
      <c r="J1189" s="201"/>
      <c r="K1189" s="202"/>
      <c r="L1189" s="202"/>
      <c r="M1189" s="202"/>
      <c r="N1189" s="202"/>
      <c r="O1189" s="202"/>
      <c r="P1189" s="202"/>
      <c r="R1189" s="202"/>
      <c r="S1189" s="190" t="str">
        <f t="shared" ref="S1189:AX1189" si="1437">S$23</f>
        <v>S$19</v>
      </c>
      <c r="T1189" s="190" t="str">
        <f t="shared" si="1437"/>
        <v>T$19</v>
      </c>
      <c r="U1189" s="190" t="str">
        <f t="shared" si="1437"/>
        <v>U$19</v>
      </c>
      <c r="V1189" s="190" t="str">
        <f t="shared" si="1437"/>
        <v>V$19</v>
      </c>
      <c r="W1189" s="190" t="str">
        <f t="shared" si="1437"/>
        <v>W$19</v>
      </c>
      <c r="X1189" s="190" t="str">
        <f t="shared" si="1437"/>
        <v>X$19</v>
      </c>
      <c r="Y1189" s="190" t="str">
        <f t="shared" si="1437"/>
        <v>Y$19</v>
      </c>
      <c r="Z1189" s="190" t="str">
        <f t="shared" si="1437"/>
        <v>Z$19</v>
      </c>
      <c r="AA1189" s="190" t="str">
        <f t="shared" si="1437"/>
        <v>AA$19</v>
      </c>
      <c r="AB1189" s="190" t="str">
        <f t="shared" si="1437"/>
        <v>AB$19</v>
      </c>
      <c r="AC1189" s="190" t="str">
        <f t="shared" si="1437"/>
        <v>AC$19</v>
      </c>
      <c r="AD1189" s="190" t="str">
        <f t="shared" si="1437"/>
        <v>AD$19</v>
      </c>
      <c r="AE1189" s="190" t="str">
        <f t="shared" si="1437"/>
        <v>AE$19</v>
      </c>
      <c r="AF1189" s="190" t="str">
        <f t="shared" si="1437"/>
        <v>AF$19</v>
      </c>
      <c r="AG1189" s="190" t="str">
        <f t="shared" si="1437"/>
        <v>AG$19</v>
      </c>
      <c r="AH1189" s="190" t="str">
        <f t="shared" si="1437"/>
        <v>AH$19</v>
      </c>
      <c r="AI1189" s="190" t="str">
        <f t="shared" si="1437"/>
        <v>AI$19</v>
      </c>
      <c r="AJ1189" s="190" t="str">
        <f t="shared" si="1437"/>
        <v>AJ$19</v>
      </c>
      <c r="AK1189" s="190" t="str">
        <f t="shared" si="1437"/>
        <v>AK$19</v>
      </c>
      <c r="AL1189" s="190" t="str">
        <f t="shared" si="1437"/>
        <v>AL$19</v>
      </c>
      <c r="AM1189" s="190" t="str">
        <f t="shared" si="1437"/>
        <v>AM$19</v>
      </c>
      <c r="AN1189" s="190" t="str">
        <f t="shared" si="1437"/>
        <v>AN$19</v>
      </c>
      <c r="AO1189" s="190" t="str">
        <f t="shared" si="1437"/>
        <v>AO$19</v>
      </c>
      <c r="AP1189" s="190" t="str">
        <f t="shared" si="1437"/>
        <v>AP$19</v>
      </c>
      <c r="AQ1189" s="190" t="str">
        <f t="shared" si="1437"/>
        <v>AQ$19</v>
      </c>
      <c r="AR1189" s="190" t="str">
        <f t="shared" si="1437"/>
        <v>AR$19</v>
      </c>
      <c r="AS1189" s="190" t="str">
        <f t="shared" si="1437"/>
        <v>AS$19</v>
      </c>
      <c r="AT1189" s="190" t="str">
        <f t="shared" si="1437"/>
        <v>AT$19</v>
      </c>
      <c r="AU1189" s="190" t="str">
        <f t="shared" si="1437"/>
        <v>AU$19</v>
      </c>
      <c r="AV1189" s="190" t="str">
        <f t="shared" si="1437"/>
        <v>AV$19</v>
      </c>
      <c r="AW1189" s="190" t="str">
        <f t="shared" si="1437"/>
        <v>AW$19</v>
      </c>
      <c r="AX1189" s="190" t="str">
        <f t="shared" si="1437"/>
        <v>AX$19</v>
      </c>
      <c r="AY1189" s="190" t="str">
        <f t="shared" ref="AY1189:CD1189" si="1438">AY$23</f>
        <v>AY$19</v>
      </c>
      <c r="AZ1189" s="190" t="str">
        <f t="shared" si="1438"/>
        <v>AZ$19</v>
      </c>
      <c r="BA1189" s="190" t="str">
        <f t="shared" si="1438"/>
        <v>BA$19</v>
      </c>
      <c r="BB1189" s="190" t="str">
        <f t="shared" si="1438"/>
        <v>BB$19</v>
      </c>
      <c r="BC1189" s="190" t="str">
        <f t="shared" si="1438"/>
        <v>BC$19</v>
      </c>
      <c r="BD1189" s="190" t="str">
        <f t="shared" si="1438"/>
        <v>BD$19</v>
      </c>
      <c r="BE1189" s="190" t="str">
        <f t="shared" si="1438"/>
        <v>BE$19</v>
      </c>
      <c r="BF1189" s="190" t="str">
        <f t="shared" si="1438"/>
        <v>BF$19</v>
      </c>
      <c r="BG1189" s="190" t="str">
        <f t="shared" si="1438"/>
        <v>BG$19</v>
      </c>
      <c r="BH1189" s="190" t="str">
        <f t="shared" si="1438"/>
        <v>BH$19</v>
      </c>
      <c r="BI1189" s="190" t="str">
        <f t="shared" si="1438"/>
        <v>BI$19</v>
      </c>
      <c r="BJ1189" s="190" t="str">
        <f t="shared" si="1438"/>
        <v>BJ$19</v>
      </c>
      <c r="BK1189" s="190" t="str">
        <f t="shared" si="1438"/>
        <v>BK$19</v>
      </c>
      <c r="BL1189" s="190" t="str">
        <f t="shared" si="1438"/>
        <v>BL$19</v>
      </c>
      <c r="BM1189" s="190" t="str">
        <f t="shared" si="1438"/>
        <v>BM$19</v>
      </c>
      <c r="BN1189" s="190" t="str">
        <f t="shared" si="1438"/>
        <v>BN$19</v>
      </c>
      <c r="BO1189" s="190" t="str">
        <f t="shared" si="1438"/>
        <v>BO$19</v>
      </c>
      <c r="BP1189" s="190" t="str">
        <f t="shared" si="1438"/>
        <v>BP$19</v>
      </c>
      <c r="BQ1189" s="190" t="str">
        <f t="shared" si="1438"/>
        <v>BQ$19</v>
      </c>
      <c r="BR1189" s="190" t="str">
        <f t="shared" si="1438"/>
        <v>BR$19</v>
      </c>
      <c r="BS1189" s="190" t="str">
        <f t="shared" si="1438"/>
        <v>BS$19</v>
      </c>
      <c r="BT1189" s="190" t="str">
        <f t="shared" si="1438"/>
        <v>BT$19</v>
      </c>
      <c r="BU1189" s="190" t="str">
        <f t="shared" si="1438"/>
        <v>BU$19</v>
      </c>
      <c r="BV1189" s="190" t="str">
        <f t="shared" si="1438"/>
        <v>BV$19</v>
      </c>
      <c r="BW1189" s="190" t="str">
        <f t="shared" si="1438"/>
        <v>BW$19</v>
      </c>
      <c r="BX1189" s="190" t="str">
        <f t="shared" si="1438"/>
        <v>BX$19</v>
      </c>
      <c r="BY1189" s="190" t="str">
        <f t="shared" si="1438"/>
        <v>BY$19</v>
      </c>
      <c r="BZ1189" s="190" t="str">
        <f t="shared" si="1438"/>
        <v>BZ$19</v>
      </c>
      <c r="CA1189" s="190" t="str">
        <f t="shared" si="1438"/>
        <v>CA$19</v>
      </c>
      <c r="CB1189" s="190" t="str">
        <f t="shared" si="1438"/>
        <v>CB$19</v>
      </c>
      <c r="CC1189" s="190" t="str">
        <f t="shared" si="1438"/>
        <v>CC$19</v>
      </c>
      <c r="CD1189" s="190" t="str">
        <f t="shared" si="1438"/>
        <v>CD$19</v>
      </c>
      <c r="CE1189" s="190" t="str">
        <f t="shared" ref="CE1189:CL1189" si="1439">CE$23</f>
        <v>CE$19</v>
      </c>
      <c r="CF1189" s="190" t="str">
        <f t="shared" si="1439"/>
        <v>CF$19</v>
      </c>
      <c r="CG1189" s="190" t="str">
        <f t="shared" si="1439"/>
        <v>CG$19</v>
      </c>
      <c r="CH1189" s="190" t="str">
        <f t="shared" si="1439"/>
        <v>CH$19</v>
      </c>
      <c r="CI1189" s="190" t="str">
        <f t="shared" si="1439"/>
        <v>CI$19</v>
      </c>
      <c r="CJ1189" s="190" t="str">
        <f t="shared" si="1439"/>
        <v>CJ$19</v>
      </c>
      <c r="CK1189" s="190" t="str">
        <f t="shared" si="1439"/>
        <v>CK$19</v>
      </c>
      <c r="CL1189" s="190" t="str">
        <f t="shared" si="1439"/>
        <v>CL$19</v>
      </c>
      <c r="CN1189" s="201"/>
      <c r="CO1189" s="190" t="str">
        <f t="shared" ref="CO1189:DL1189" si="1440">CO$23</f>
        <v>CO$19</v>
      </c>
      <c r="CP1189" s="190" t="str">
        <f t="shared" si="1440"/>
        <v>CP$19</v>
      </c>
      <c r="CQ1189" s="190" t="str">
        <f t="shared" si="1440"/>
        <v>CQ$19</v>
      </c>
      <c r="CR1189" s="190" t="str">
        <f t="shared" si="1440"/>
        <v>CR$19</v>
      </c>
      <c r="CS1189" s="190" t="str">
        <f t="shared" si="1440"/>
        <v>CS$19</v>
      </c>
      <c r="CT1189" s="190" t="str">
        <f t="shared" si="1440"/>
        <v>CT$19</v>
      </c>
      <c r="CU1189" s="190" t="str">
        <f t="shared" si="1440"/>
        <v>CU$19</v>
      </c>
      <c r="CV1189" s="190" t="str">
        <f t="shared" si="1440"/>
        <v>CV$19</v>
      </c>
      <c r="CW1189" s="190" t="str">
        <f t="shared" si="1440"/>
        <v>CW$19</v>
      </c>
      <c r="CX1189" s="190" t="str">
        <f t="shared" si="1440"/>
        <v>CX$19</v>
      </c>
      <c r="CY1189" s="190" t="str">
        <f t="shared" si="1440"/>
        <v>CY$19</v>
      </c>
      <c r="CZ1189" s="190" t="str">
        <f t="shared" si="1440"/>
        <v>CZ$19</v>
      </c>
      <c r="DA1189" s="190" t="str">
        <f t="shared" si="1440"/>
        <v>DA$19</v>
      </c>
      <c r="DB1189" s="190" t="str">
        <f t="shared" si="1440"/>
        <v>DB$19</v>
      </c>
      <c r="DC1189" s="190" t="str">
        <f t="shared" si="1440"/>
        <v>DC$19</v>
      </c>
      <c r="DD1189" s="190" t="str">
        <f t="shared" si="1440"/>
        <v>DD$19</v>
      </c>
      <c r="DE1189" s="190" t="str">
        <f t="shared" si="1440"/>
        <v>DE$19</v>
      </c>
      <c r="DF1189" s="190" t="str">
        <f t="shared" si="1440"/>
        <v>DF$19</v>
      </c>
      <c r="DG1189" s="190" t="str">
        <f t="shared" si="1440"/>
        <v>DG$19</v>
      </c>
      <c r="DH1189" s="190" t="str">
        <f t="shared" si="1440"/>
        <v>DH$19</v>
      </c>
      <c r="DI1189" s="190" t="str">
        <f t="shared" si="1440"/>
        <v>DI$19</v>
      </c>
      <c r="DJ1189" s="190" t="str">
        <f t="shared" si="1440"/>
        <v>DJ$19</v>
      </c>
      <c r="DK1189" s="190" t="str">
        <f t="shared" si="1440"/>
        <v>DK$19</v>
      </c>
      <c r="DL1189" s="190" t="str">
        <f t="shared" si="1440"/>
        <v>DL$19</v>
      </c>
    </row>
    <row r="1190" spans="1:117" x14ac:dyDescent="0.35">
      <c r="B1190" s="8" t="str">
        <f>E1190</f>
        <v>1190 FAPPER-S</v>
      </c>
      <c r="C1190" s="8"/>
      <c r="D1190" t="s">
        <v>769</v>
      </c>
      <c r="E1190" s="8" t="str">
        <f t="shared" si="1375"/>
        <v>1190 FAPPER-S</v>
      </c>
      <c r="G1190" s="66" t="s">
        <v>252</v>
      </c>
      <c r="H1190" s="22"/>
      <c r="I1190" s="306"/>
      <c r="J1190" s="306"/>
      <c r="K1190" s="22"/>
      <c r="L1190" s="22"/>
      <c r="M1190" s="22"/>
      <c r="N1190" s="22"/>
      <c r="O1190" s="22"/>
      <c r="P1190" s="22"/>
      <c r="R1190" s="66"/>
      <c r="S1190" s="307"/>
      <c r="T1190" s="307"/>
      <c r="U1190" s="307"/>
      <c r="V1190" s="307"/>
      <c r="W1190" s="307"/>
      <c r="X1190" s="307"/>
      <c r="Y1190" s="307"/>
      <c r="Z1190" s="307"/>
      <c r="AA1190" s="307"/>
      <c r="AB1190" s="307"/>
      <c r="AC1190" s="307"/>
      <c r="AD1190" s="307"/>
      <c r="AE1190" s="307"/>
      <c r="AF1190" s="307"/>
      <c r="AG1190" s="307"/>
      <c r="AH1190" s="307"/>
      <c r="AI1190" s="307"/>
      <c r="AJ1190" s="307"/>
      <c r="AK1190" s="307"/>
      <c r="AL1190" s="307"/>
      <c r="AM1190" s="307"/>
      <c r="AN1190" s="307"/>
      <c r="AO1190" s="307"/>
      <c r="AP1190" s="307"/>
      <c r="AQ1190" s="307"/>
      <c r="AR1190" s="307"/>
      <c r="AS1190" s="307"/>
      <c r="AT1190" s="307"/>
      <c r="AU1190" s="307"/>
      <c r="AV1190" s="307"/>
      <c r="AW1190" s="307"/>
      <c r="AX1190" s="307"/>
      <c r="AY1190" s="307"/>
      <c r="AZ1190" s="307"/>
      <c r="BA1190" s="307"/>
      <c r="BB1190" s="307"/>
      <c r="BC1190" s="307"/>
      <c r="BD1190" s="307"/>
      <c r="BE1190" s="307"/>
      <c r="BF1190" s="307"/>
      <c r="BG1190" s="307"/>
      <c r="BH1190" s="307"/>
      <c r="BI1190" s="307"/>
      <c r="BJ1190" s="307"/>
      <c r="BK1190" s="307"/>
      <c r="BL1190" s="307"/>
      <c r="BM1190" s="307"/>
      <c r="BN1190" s="307"/>
      <c r="BO1190" s="307"/>
      <c r="BP1190" s="307"/>
      <c r="BQ1190" s="307"/>
      <c r="BR1190" s="307"/>
      <c r="BS1190" s="307"/>
      <c r="BT1190" s="307"/>
      <c r="BU1190" s="307"/>
      <c r="BV1190" s="307"/>
      <c r="BW1190" s="307"/>
      <c r="BX1190" s="307"/>
      <c r="BY1190" s="307"/>
      <c r="BZ1190" s="307"/>
      <c r="CA1190" s="307"/>
      <c r="CB1190" s="307"/>
      <c r="CC1190" s="307"/>
      <c r="CD1190" s="307"/>
      <c r="CE1190" s="307"/>
      <c r="CF1190" s="307"/>
      <c r="CG1190" s="307"/>
      <c r="CH1190" s="307"/>
      <c r="CI1190" s="307"/>
      <c r="CJ1190" s="307"/>
      <c r="CK1190" s="307"/>
      <c r="CL1190" s="307"/>
      <c r="CN1190" s="306"/>
      <c r="CO1190" s="307"/>
      <c r="CP1190" s="307"/>
      <c r="CQ1190" s="307"/>
      <c r="CR1190" s="307"/>
      <c r="CS1190" s="307"/>
      <c r="CT1190" s="307"/>
      <c r="CU1190" s="307"/>
      <c r="CV1190" s="307"/>
      <c r="CW1190" s="307"/>
      <c r="CX1190" s="307"/>
      <c r="CY1190" s="307"/>
      <c r="CZ1190" s="307"/>
      <c r="DA1190" s="307"/>
      <c r="DB1190" s="307"/>
      <c r="DC1190" s="307"/>
      <c r="DD1190" s="307"/>
      <c r="DE1190" s="307"/>
      <c r="DF1190" s="307"/>
      <c r="DG1190" s="307"/>
      <c r="DH1190" s="307"/>
      <c r="DI1190" s="307"/>
      <c r="DJ1190" s="307"/>
      <c r="DK1190" s="307"/>
      <c r="DL1190" s="307"/>
    </row>
    <row r="1191" spans="1:117" x14ac:dyDescent="0.35">
      <c r="B1191" s="8" t="str">
        <f>E1191</f>
        <v>1191 FAPPER-S</v>
      </c>
      <c r="C1191" s="8"/>
      <c r="D1191" t="s">
        <v>769</v>
      </c>
      <c r="E1191" s="8" t="str">
        <f t="shared" si="1375"/>
        <v>1191 FAPPER-S</v>
      </c>
      <c r="G1191" s="129" t="str">
        <f>"Assumptions - "&amp;G1190</f>
        <v>Assumptions - Revenue driven PP&amp;E:</v>
      </c>
      <c r="I1191"/>
      <c r="J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N1191"/>
    </row>
    <row r="1192" spans="1:117" x14ac:dyDescent="0.35">
      <c r="B1192" s="8"/>
      <c r="C1192" s="8"/>
      <c r="D1192" t="s">
        <v>769</v>
      </c>
      <c r="E1192" s="8" t="str">
        <f t="shared" si="1375"/>
        <v>1192 FAPPER-S</v>
      </c>
      <c r="G1192" s="145" t="s">
        <v>206</v>
      </c>
      <c r="H1192" s="57">
        <v>5</v>
      </c>
      <c r="S1192" s="72"/>
      <c r="T1192" s="72"/>
      <c r="U1192" s="72"/>
      <c r="V1192" s="72"/>
      <c r="W1192" s="72"/>
      <c r="X1192" s="72"/>
      <c r="Y1192" s="72"/>
      <c r="Z1192" s="72"/>
      <c r="AA1192" s="72"/>
      <c r="AB1192" s="72"/>
      <c r="AC1192" s="72"/>
      <c r="AD1192" s="72"/>
      <c r="AE1192" s="72"/>
      <c r="AF1192" s="72"/>
      <c r="AG1192" s="72"/>
      <c r="AH1192" s="72"/>
      <c r="AI1192" s="72"/>
      <c r="AJ1192" s="72"/>
      <c r="AK1192" s="72"/>
      <c r="AL1192" s="72"/>
      <c r="AM1192" s="72"/>
      <c r="AN1192" s="72"/>
      <c r="AO1192" s="72"/>
      <c r="AP1192" s="72"/>
      <c r="AQ1192" s="72"/>
      <c r="AR1192" s="72"/>
      <c r="AS1192" s="72"/>
      <c r="AT1192" s="72"/>
      <c r="AU1192" s="72"/>
      <c r="AV1192" s="72"/>
      <c r="AW1192" s="72"/>
      <c r="AX1192" s="72"/>
      <c r="AY1192" s="72"/>
      <c r="AZ1192" s="72"/>
      <c r="BA1192" s="72"/>
      <c r="BB1192" s="72"/>
      <c r="BC1192" s="72"/>
      <c r="BD1192" s="72"/>
      <c r="BE1192" s="72"/>
      <c r="BF1192" s="72"/>
      <c r="BG1192" s="72"/>
      <c r="BH1192" s="72"/>
      <c r="BI1192" s="72"/>
      <c r="BJ1192" s="72"/>
      <c r="BK1192" s="72"/>
      <c r="BL1192" s="72"/>
      <c r="BM1192" s="72"/>
      <c r="BN1192" s="72"/>
      <c r="BO1192" s="72"/>
      <c r="BP1192" s="72"/>
      <c r="BQ1192" s="72"/>
      <c r="BR1192" s="72"/>
      <c r="BS1192" s="72"/>
      <c r="BT1192" s="72"/>
      <c r="BU1192" s="72"/>
      <c r="BV1192" s="72"/>
      <c r="BW1192" s="72"/>
      <c r="BX1192" s="72"/>
      <c r="BY1192" s="72"/>
      <c r="BZ1192" s="72"/>
      <c r="CA1192" s="72"/>
      <c r="CB1192" s="72"/>
      <c r="CC1192" s="72"/>
      <c r="CD1192" s="72"/>
      <c r="CE1192" s="72"/>
      <c r="CF1192" s="72"/>
      <c r="CG1192" s="72"/>
      <c r="CH1192" s="72"/>
      <c r="CI1192" s="72"/>
      <c r="CJ1192" s="72"/>
      <c r="CK1192" s="72"/>
      <c r="CL1192" s="72"/>
      <c r="CO1192" s="72"/>
      <c r="CP1192" s="72"/>
      <c r="CQ1192" s="72"/>
      <c r="CR1192" s="72"/>
      <c r="CS1192" s="72"/>
      <c r="CT1192" s="72"/>
      <c r="CU1192" s="72"/>
      <c r="CV1192" s="72"/>
      <c r="CW1192" s="72"/>
      <c r="CX1192" s="72"/>
      <c r="CY1192" s="72"/>
      <c r="CZ1192" s="72"/>
      <c r="DA1192" s="72"/>
      <c r="DB1192" s="72"/>
      <c r="DC1192" s="72"/>
      <c r="DD1192" s="72"/>
      <c r="DE1192" s="72"/>
      <c r="DF1192" s="72"/>
      <c r="DG1192" s="72"/>
      <c r="DH1192" s="72"/>
      <c r="DI1192" s="72"/>
      <c r="DJ1192" s="72"/>
      <c r="DK1192" s="72"/>
      <c r="DL1192" s="72"/>
    </row>
    <row r="1193" spans="1:117" x14ac:dyDescent="0.35">
      <c r="B1193" s="8"/>
      <c r="C1193" s="8"/>
      <c r="D1193" t="s">
        <v>769</v>
      </c>
      <c r="E1193" s="8" t="str">
        <f t="shared" ref="E1193" si="1441">ROW()&amp;" "&amp;D1193</f>
        <v>1193 FAPPER-S</v>
      </c>
      <c r="G1193" s="145" t="s">
        <v>207</v>
      </c>
      <c r="H1193" s="57">
        <v>1</v>
      </c>
      <c r="S1193" s="72"/>
      <c r="T1193" s="72"/>
      <c r="U1193" s="72"/>
      <c r="V1193" s="72"/>
      <c r="W1193" s="72"/>
      <c r="X1193" s="72"/>
      <c r="Y1193" s="72"/>
      <c r="Z1193" s="72"/>
      <c r="AA1193" s="72"/>
      <c r="AB1193" s="72"/>
      <c r="AC1193" s="72"/>
      <c r="AD1193" s="72"/>
      <c r="AE1193" s="72"/>
      <c r="AF1193" s="72"/>
      <c r="AG1193" s="72"/>
      <c r="AH1193" s="72"/>
      <c r="AI1193" s="72"/>
      <c r="AJ1193" s="72"/>
      <c r="AK1193" s="72"/>
      <c r="AL1193" s="72"/>
      <c r="AM1193" s="72"/>
      <c r="AN1193" s="72"/>
      <c r="AO1193" s="72"/>
      <c r="AP1193" s="72"/>
      <c r="AQ1193" s="72"/>
      <c r="AR1193" s="72"/>
      <c r="AS1193" s="72"/>
      <c r="AT1193" s="72"/>
      <c r="AU1193" s="72"/>
      <c r="AV1193" s="72"/>
      <c r="AW1193" s="72"/>
      <c r="AX1193" s="72"/>
      <c r="AY1193" s="72"/>
      <c r="AZ1193" s="72"/>
      <c r="BA1193" s="72"/>
      <c r="BB1193" s="72"/>
      <c r="BC1193" s="72"/>
      <c r="BD1193" s="72"/>
      <c r="BE1193" s="72"/>
      <c r="BF1193" s="72"/>
      <c r="BG1193" s="72"/>
      <c r="BH1193" s="72"/>
      <c r="BI1193" s="72"/>
      <c r="BJ1193" s="72"/>
      <c r="BK1193" s="72"/>
      <c r="BL1193" s="72"/>
      <c r="BM1193" s="72"/>
      <c r="BN1193" s="72"/>
      <c r="BO1193" s="72"/>
      <c r="BP1193" s="72"/>
      <c r="BQ1193" s="72"/>
      <c r="BR1193" s="72"/>
      <c r="BS1193" s="72"/>
      <c r="BT1193" s="72"/>
      <c r="BU1193" s="72"/>
      <c r="BV1193" s="72"/>
      <c r="BW1193" s="72"/>
      <c r="BX1193" s="72"/>
      <c r="BY1193" s="72"/>
      <c r="BZ1193" s="72"/>
      <c r="CA1193" s="72"/>
      <c r="CB1193" s="72"/>
      <c r="CC1193" s="72"/>
      <c r="CD1193" s="72"/>
      <c r="CE1193" s="72"/>
      <c r="CF1193" s="72"/>
      <c r="CG1193" s="72"/>
      <c r="CH1193" s="72"/>
      <c r="CI1193" s="72"/>
      <c r="CJ1193" s="72"/>
      <c r="CK1193" s="72"/>
      <c r="CL1193" s="72"/>
      <c r="CO1193" s="72"/>
      <c r="CP1193" s="72"/>
      <c r="CQ1193" s="72"/>
      <c r="CR1193" s="72"/>
      <c r="CS1193" s="72"/>
      <c r="CT1193" s="72"/>
      <c r="CU1193" s="72"/>
      <c r="CV1193" s="72"/>
      <c r="CW1193" s="72"/>
      <c r="CX1193" s="72"/>
      <c r="CY1193" s="72"/>
      <c r="CZ1193" s="72"/>
      <c r="DA1193" s="72"/>
      <c r="DB1193" s="72"/>
      <c r="DC1193" s="72"/>
      <c r="DD1193" s="72"/>
      <c r="DE1193" s="72"/>
      <c r="DF1193" s="72"/>
      <c r="DG1193" s="72"/>
      <c r="DH1193" s="72"/>
      <c r="DI1193" s="72"/>
      <c r="DJ1193" s="72"/>
      <c r="DK1193" s="72"/>
      <c r="DL1193" s="72"/>
    </row>
    <row r="1194" spans="1:117" x14ac:dyDescent="0.35">
      <c r="B1194" s="8" t="str">
        <f>E1194</f>
        <v>1194 FAPPER-S</v>
      </c>
      <c r="C1194" s="8"/>
      <c r="D1194" t="s">
        <v>769</v>
      </c>
      <c r="E1194" s="8" t="str">
        <f t="shared" si="1375"/>
        <v>1194 FAPPER-S</v>
      </c>
      <c r="S1194" s="72"/>
      <c r="T1194" s="72"/>
      <c r="U1194" s="72"/>
      <c r="V1194" s="72"/>
      <c r="W1194" s="72"/>
      <c r="X1194" s="72"/>
      <c r="Y1194" s="72"/>
      <c r="Z1194" s="72"/>
      <c r="AA1194" s="72"/>
      <c r="AB1194" s="72"/>
      <c r="AC1194" s="72"/>
      <c r="AD1194" s="72"/>
      <c r="AE1194" s="72"/>
      <c r="AF1194" s="72"/>
      <c r="AG1194" s="72"/>
      <c r="AH1194" s="72"/>
      <c r="AI1194" s="72"/>
      <c r="AJ1194" s="72"/>
      <c r="AK1194" s="72"/>
      <c r="AL1194" s="72"/>
      <c r="AM1194" s="72"/>
      <c r="AN1194" s="72"/>
      <c r="AO1194" s="72"/>
      <c r="AP1194" s="72"/>
      <c r="AQ1194" s="72"/>
      <c r="AR1194" s="72"/>
      <c r="AS1194" s="72"/>
      <c r="AT1194" s="72"/>
      <c r="AU1194" s="72"/>
      <c r="AV1194" s="72"/>
      <c r="AW1194" s="72"/>
      <c r="AX1194" s="72"/>
      <c r="AY1194" s="72"/>
      <c r="AZ1194" s="72"/>
      <c r="BA1194" s="72"/>
      <c r="BB1194" s="72"/>
      <c r="BC1194" s="72"/>
      <c r="BD1194" s="72"/>
      <c r="BE1194" s="72"/>
      <c r="BF1194" s="72"/>
      <c r="BG1194" s="72"/>
      <c r="BH1194" s="72"/>
      <c r="BI1194" s="72"/>
      <c r="BJ1194" s="72"/>
      <c r="BK1194" s="72"/>
      <c r="BL1194" s="72"/>
      <c r="BM1194" s="72"/>
      <c r="BN1194" s="72"/>
      <c r="BO1194" s="72"/>
      <c r="BP1194" s="72"/>
      <c r="BQ1194" s="72"/>
      <c r="BR1194" s="72"/>
      <c r="BS1194" s="72"/>
      <c r="BT1194" s="72"/>
      <c r="BU1194" s="72"/>
      <c r="BV1194" s="72"/>
      <c r="BW1194" s="72"/>
      <c r="BX1194" s="72"/>
      <c r="BY1194" s="72"/>
      <c r="BZ1194" s="72"/>
      <c r="CA1194" s="72"/>
      <c r="CB1194" s="72"/>
      <c r="CC1194" s="72"/>
      <c r="CD1194" s="72"/>
      <c r="CE1194" s="72"/>
      <c r="CF1194" s="72"/>
      <c r="CG1194" s="72"/>
      <c r="CH1194" s="72"/>
      <c r="CI1194" s="72"/>
      <c r="CJ1194" s="72"/>
      <c r="CK1194" s="72"/>
      <c r="CL1194" s="72"/>
      <c r="CO1194" s="72"/>
      <c r="CP1194" s="72"/>
      <c r="CQ1194" s="72"/>
      <c r="CR1194" s="72"/>
      <c r="CS1194" s="72"/>
      <c r="CT1194" s="72"/>
      <c r="CU1194" s="72"/>
      <c r="CV1194" s="72"/>
      <c r="CW1194" s="72"/>
      <c r="CX1194" s="72"/>
      <c r="CY1194" s="72"/>
      <c r="CZ1194" s="72"/>
      <c r="DA1194" s="72"/>
      <c r="DB1194" s="72"/>
      <c r="DC1194" s="72"/>
      <c r="DD1194" s="72"/>
      <c r="DE1194" s="72"/>
      <c r="DF1194" s="72"/>
      <c r="DG1194" s="72"/>
      <c r="DH1194" s="72"/>
      <c r="DI1194" s="72"/>
      <c r="DJ1194" s="72"/>
      <c r="DK1194" s="72"/>
      <c r="DL1194" s="72"/>
    </row>
    <row r="1195" spans="1:117" customFormat="1" x14ac:dyDescent="0.35">
      <c r="A1195" s="27"/>
      <c r="B1195" s="9"/>
      <c r="C1195" s="8" t="s">
        <v>235</v>
      </c>
      <c r="D1195" t="s">
        <v>769</v>
      </c>
      <c r="E1195" s="8" t="str">
        <f t="shared" si="1375"/>
        <v>1195 FAPPER-S</v>
      </c>
      <c r="F1195" s="27"/>
      <c r="G1195" s="95" t="str">
        <f>G1197&amp;":"</f>
        <v>Capital expenditures - Revenue driven PP&amp;E:</v>
      </c>
      <c r="I1195" s="1"/>
      <c r="J1195" s="1"/>
      <c r="R1195" s="8"/>
      <c r="S1195" s="72"/>
      <c r="T1195" s="72"/>
      <c r="U1195" s="72"/>
      <c r="V1195" s="72"/>
      <c r="W1195" s="72"/>
      <c r="X1195" s="72"/>
      <c r="Y1195" s="72"/>
      <c r="Z1195" s="72"/>
      <c r="AA1195" s="72"/>
      <c r="AB1195" s="72"/>
      <c r="AC1195" s="72"/>
      <c r="AD1195" s="72"/>
      <c r="AE1195" s="72"/>
      <c r="AF1195" s="72"/>
      <c r="AG1195" s="72"/>
      <c r="AH1195" s="72"/>
      <c r="AI1195" s="72"/>
      <c r="AJ1195" s="72"/>
      <c r="AK1195" s="72"/>
      <c r="AL1195" s="72"/>
      <c r="AM1195" s="72"/>
      <c r="AN1195" s="72"/>
      <c r="AO1195" s="72"/>
      <c r="AP1195" s="72"/>
      <c r="AQ1195" s="72"/>
      <c r="AR1195" s="72"/>
      <c r="AS1195" s="72"/>
      <c r="AT1195" s="72"/>
      <c r="AU1195" s="72"/>
      <c r="AV1195" s="72"/>
      <c r="AW1195" s="72"/>
      <c r="AX1195" s="72"/>
      <c r="AY1195" s="72"/>
      <c r="AZ1195" s="72"/>
      <c r="BA1195" s="72"/>
      <c r="BB1195" s="72"/>
      <c r="BC1195" s="72"/>
      <c r="BD1195" s="72"/>
      <c r="BE1195" s="72"/>
      <c r="BF1195" s="72"/>
      <c r="BG1195" s="72"/>
      <c r="BH1195" s="72"/>
      <c r="BI1195" s="72"/>
      <c r="BJ1195" s="72"/>
      <c r="BK1195" s="72"/>
      <c r="BL1195" s="72"/>
      <c r="BM1195" s="72"/>
      <c r="BN1195" s="72"/>
      <c r="BO1195" s="72"/>
      <c r="BP1195" s="72"/>
      <c r="BQ1195" s="72"/>
      <c r="BR1195" s="72"/>
      <c r="BS1195" s="72"/>
      <c r="BT1195" s="72"/>
      <c r="BU1195" s="72"/>
      <c r="BV1195" s="72"/>
      <c r="BW1195" s="72"/>
      <c r="BX1195" s="72"/>
      <c r="BY1195" s="72"/>
      <c r="BZ1195" s="72"/>
      <c r="CA1195" s="72"/>
      <c r="CB1195" s="72"/>
      <c r="CC1195" s="72"/>
      <c r="CD1195" s="72"/>
      <c r="CE1195" s="72"/>
      <c r="CF1195" s="72"/>
      <c r="CG1195" s="72"/>
      <c r="CH1195" s="72"/>
      <c r="CI1195" s="72"/>
      <c r="CJ1195" s="72"/>
      <c r="CK1195" s="72"/>
      <c r="CL1195" s="72"/>
      <c r="CN1195" s="1"/>
      <c r="CO1195" s="72"/>
      <c r="CP1195" s="72"/>
      <c r="CQ1195" s="72"/>
      <c r="CR1195" s="72"/>
      <c r="CS1195" s="72"/>
      <c r="CT1195" s="72"/>
      <c r="CU1195" s="72"/>
      <c r="CV1195" s="72"/>
      <c r="CW1195" s="72"/>
      <c r="CX1195" s="72"/>
      <c r="CY1195" s="72"/>
      <c r="CZ1195" s="72"/>
      <c r="DA1195" s="72"/>
      <c r="DB1195" s="72"/>
      <c r="DC1195" s="72"/>
      <c r="DD1195" s="72"/>
      <c r="DE1195" s="72"/>
      <c r="DF1195" s="72"/>
      <c r="DG1195" s="72"/>
      <c r="DH1195" s="72"/>
      <c r="DI1195" s="72"/>
      <c r="DJ1195" s="72"/>
      <c r="DK1195" s="72"/>
      <c r="DL1195" s="72"/>
    </row>
    <row r="1196" spans="1:117" x14ac:dyDescent="0.35">
      <c r="B1196" s="8"/>
      <c r="C1196" s="8"/>
      <c r="D1196" t="s">
        <v>769</v>
      </c>
      <c r="E1196" s="8" t="str">
        <f t="shared" si="1375"/>
        <v>1196 FAPPER-S</v>
      </c>
      <c r="G1196" s="145" t="s">
        <v>736</v>
      </c>
      <c r="K1196" s="18">
        <v>10</v>
      </c>
      <c r="L1196" s="18">
        <v>10</v>
      </c>
      <c r="M1196" s="18">
        <v>10</v>
      </c>
      <c r="N1196" s="18">
        <v>10</v>
      </c>
      <c r="O1196" s="18">
        <v>10</v>
      </c>
      <c r="P1196" s="18">
        <v>10</v>
      </c>
      <c r="S1196" s="147" cm="1">
        <f t="array" ref="S1196">INDEX($K:$Q,ROW(),MATCH(S$3,$K$2:$Q$2,0))</f>
        <v>10</v>
      </c>
      <c r="T1196" s="147" cm="1">
        <f t="array" ref="T1196">INDEX($K:$Q,ROW(),MATCH(T$3,$K$2:$Q$2,0))</f>
        <v>10</v>
      </c>
      <c r="U1196" s="147" cm="1">
        <f t="array" ref="U1196">INDEX($K:$Q,ROW(),MATCH(U$3,$K$2:$Q$2,0))</f>
        <v>10</v>
      </c>
      <c r="V1196" s="147" cm="1">
        <f t="array" ref="V1196">INDEX($K:$Q,ROW(),MATCH(V$3,$K$2:$Q$2,0))</f>
        <v>10</v>
      </c>
      <c r="W1196" s="147" cm="1">
        <f t="array" ref="W1196">INDEX($K:$Q,ROW(),MATCH(W$3,$K$2:$Q$2,0))</f>
        <v>10</v>
      </c>
      <c r="X1196" s="147" cm="1">
        <f t="array" ref="X1196">INDEX($K:$Q,ROW(),MATCH(X$3,$K$2:$Q$2,0))</f>
        <v>10</v>
      </c>
      <c r="Y1196" s="147" cm="1">
        <f t="array" ref="Y1196">INDEX($K:$Q,ROW(),MATCH(Y$3,$K$2:$Q$2,0))</f>
        <v>10</v>
      </c>
      <c r="Z1196" s="147" cm="1">
        <f t="array" ref="Z1196">INDEX($K:$Q,ROW(),MATCH(Z$3,$K$2:$Q$2,0))</f>
        <v>10</v>
      </c>
      <c r="AA1196" s="147" cm="1">
        <f t="array" ref="AA1196">INDEX($K:$Q,ROW(),MATCH(AA$3,$K$2:$Q$2,0))</f>
        <v>10</v>
      </c>
      <c r="AB1196" s="147" cm="1">
        <f t="array" ref="AB1196">INDEX($K:$Q,ROW(),MATCH(AB$3,$K$2:$Q$2,0))</f>
        <v>10</v>
      </c>
      <c r="AC1196" s="147" cm="1">
        <f t="array" ref="AC1196">INDEX($K:$Q,ROW(),MATCH(AC$3,$K$2:$Q$2,0))</f>
        <v>10</v>
      </c>
      <c r="AD1196" s="147" cm="1">
        <f t="array" ref="AD1196">INDEX($K:$Q,ROW(),MATCH(AD$3,$K$2:$Q$2,0))</f>
        <v>10</v>
      </c>
      <c r="AE1196" s="147" cm="1">
        <f t="array" ref="AE1196">INDEX($K:$Q,ROW(),MATCH(AE$3,$K$2:$Q$2,0))</f>
        <v>10</v>
      </c>
      <c r="AF1196" s="147" cm="1">
        <f t="array" ref="AF1196">INDEX($K:$Q,ROW(),MATCH(AF$3,$K$2:$Q$2,0))</f>
        <v>10</v>
      </c>
      <c r="AG1196" s="147" cm="1">
        <f t="array" ref="AG1196">INDEX($K:$Q,ROW(),MATCH(AG$3,$K$2:$Q$2,0))</f>
        <v>10</v>
      </c>
      <c r="AH1196" s="147" cm="1">
        <f t="array" ref="AH1196">INDEX($K:$Q,ROW(),MATCH(AH$3,$K$2:$Q$2,0))</f>
        <v>10</v>
      </c>
      <c r="AI1196" s="147" cm="1">
        <f t="array" ref="AI1196">INDEX($K:$Q,ROW(),MATCH(AI$3,$K$2:$Q$2,0))</f>
        <v>10</v>
      </c>
      <c r="AJ1196" s="147" cm="1">
        <f t="array" ref="AJ1196">INDEX($K:$Q,ROW(),MATCH(AJ$3,$K$2:$Q$2,0))</f>
        <v>10</v>
      </c>
      <c r="AK1196" s="147" cm="1">
        <f t="array" ref="AK1196">INDEX($K:$Q,ROW(),MATCH(AK$3,$K$2:$Q$2,0))</f>
        <v>10</v>
      </c>
      <c r="AL1196" s="147" cm="1">
        <f t="array" ref="AL1196">INDEX($K:$Q,ROW(),MATCH(AL$3,$K$2:$Q$2,0))</f>
        <v>10</v>
      </c>
      <c r="AM1196" s="147" cm="1">
        <f t="array" ref="AM1196">INDEX($K:$Q,ROW(),MATCH(AM$3,$K$2:$Q$2,0))</f>
        <v>10</v>
      </c>
      <c r="AN1196" s="147" cm="1">
        <f t="array" ref="AN1196">INDEX($K:$Q,ROW(),MATCH(AN$3,$K$2:$Q$2,0))</f>
        <v>10</v>
      </c>
      <c r="AO1196" s="147" cm="1">
        <f t="array" ref="AO1196">INDEX($K:$Q,ROW(),MATCH(AO$3,$K$2:$Q$2,0))</f>
        <v>10</v>
      </c>
      <c r="AP1196" s="147" cm="1">
        <f t="array" ref="AP1196">INDEX($K:$Q,ROW(),MATCH(AP$3,$K$2:$Q$2,0))</f>
        <v>10</v>
      </c>
      <c r="AQ1196" s="147" cm="1">
        <f t="array" ref="AQ1196">INDEX($K:$Q,ROW(),MATCH(AQ$3,$K$2:$Q$2,0))</f>
        <v>10</v>
      </c>
      <c r="AR1196" s="147" cm="1">
        <f t="array" ref="AR1196">INDEX($K:$Q,ROW(),MATCH(AR$3,$K$2:$Q$2,0))</f>
        <v>10</v>
      </c>
      <c r="AS1196" s="147" cm="1">
        <f t="array" ref="AS1196">INDEX($K:$Q,ROW(),MATCH(AS$3,$K$2:$Q$2,0))</f>
        <v>10</v>
      </c>
      <c r="AT1196" s="147" cm="1">
        <f t="array" ref="AT1196">INDEX($K:$Q,ROW(),MATCH(AT$3,$K$2:$Q$2,0))</f>
        <v>10</v>
      </c>
      <c r="AU1196" s="147" cm="1">
        <f t="array" ref="AU1196">INDEX($K:$Q,ROW(),MATCH(AU$3,$K$2:$Q$2,0))</f>
        <v>10</v>
      </c>
      <c r="AV1196" s="147" cm="1">
        <f t="array" ref="AV1196">INDEX($K:$Q,ROW(),MATCH(AV$3,$K$2:$Q$2,0))</f>
        <v>10</v>
      </c>
      <c r="AW1196" s="147" cm="1">
        <f t="array" ref="AW1196">INDEX($K:$Q,ROW(),MATCH(AW$3,$K$2:$Q$2,0))</f>
        <v>10</v>
      </c>
      <c r="AX1196" s="147" cm="1">
        <f t="array" ref="AX1196">INDEX($K:$Q,ROW(),MATCH(AX$3,$K$2:$Q$2,0))</f>
        <v>10</v>
      </c>
      <c r="AY1196" s="147" cm="1">
        <f t="array" ref="AY1196">INDEX($K:$Q,ROW(),MATCH(AY$3,$K$2:$Q$2,0))</f>
        <v>10</v>
      </c>
      <c r="AZ1196" s="147" cm="1">
        <f t="array" ref="AZ1196">INDEX($K:$Q,ROW(),MATCH(AZ$3,$K$2:$Q$2,0))</f>
        <v>10</v>
      </c>
      <c r="BA1196" s="147" cm="1">
        <f t="array" ref="BA1196">INDEX($K:$Q,ROW(),MATCH(BA$3,$K$2:$Q$2,0))</f>
        <v>10</v>
      </c>
      <c r="BB1196" s="147" cm="1">
        <f t="array" ref="BB1196">INDEX($K:$Q,ROW(),MATCH(BB$3,$K$2:$Q$2,0))</f>
        <v>10</v>
      </c>
      <c r="BC1196" s="147" cm="1">
        <f t="array" ref="BC1196">INDEX($K:$Q,ROW(),MATCH(BC$3,$K$2:$Q$2,0))</f>
        <v>10</v>
      </c>
      <c r="BD1196" s="147" cm="1">
        <f t="array" ref="BD1196">INDEX($K:$Q,ROW(),MATCH(BD$3,$K$2:$Q$2,0))</f>
        <v>10</v>
      </c>
      <c r="BE1196" s="147" cm="1">
        <f t="array" ref="BE1196">INDEX($K:$Q,ROW(),MATCH(BE$3,$K$2:$Q$2,0))</f>
        <v>10</v>
      </c>
      <c r="BF1196" s="147" cm="1">
        <f t="array" ref="BF1196">INDEX($K:$Q,ROW(),MATCH(BF$3,$K$2:$Q$2,0))</f>
        <v>10</v>
      </c>
      <c r="BG1196" s="147" cm="1">
        <f t="array" ref="BG1196">INDEX($K:$Q,ROW(),MATCH(BG$3,$K$2:$Q$2,0))</f>
        <v>10</v>
      </c>
      <c r="BH1196" s="147" cm="1">
        <f t="array" ref="BH1196">INDEX($K:$Q,ROW(),MATCH(BH$3,$K$2:$Q$2,0))</f>
        <v>10</v>
      </c>
      <c r="BI1196" s="147" cm="1">
        <f t="array" ref="BI1196">INDEX($K:$Q,ROW(),MATCH(BI$3,$K$2:$Q$2,0))</f>
        <v>10</v>
      </c>
      <c r="BJ1196" s="147" cm="1">
        <f t="array" ref="BJ1196">INDEX($K:$Q,ROW(),MATCH(BJ$3,$K$2:$Q$2,0))</f>
        <v>10</v>
      </c>
      <c r="BK1196" s="147" cm="1">
        <f t="array" ref="BK1196">INDEX($K:$Q,ROW(),MATCH(BK$3,$K$2:$Q$2,0))</f>
        <v>10</v>
      </c>
      <c r="BL1196" s="147" cm="1">
        <f t="array" ref="BL1196">INDEX($K:$Q,ROW(),MATCH(BL$3,$K$2:$Q$2,0))</f>
        <v>10</v>
      </c>
      <c r="BM1196" s="147" cm="1">
        <f t="array" ref="BM1196">INDEX($K:$Q,ROW(),MATCH(BM$3,$K$2:$Q$2,0))</f>
        <v>10</v>
      </c>
      <c r="BN1196" s="147" cm="1">
        <f t="array" ref="BN1196">INDEX($K:$Q,ROW(),MATCH(BN$3,$K$2:$Q$2,0))</f>
        <v>10</v>
      </c>
      <c r="BO1196" s="147" cm="1">
        <f t="array" ref="BO1196">INDEX($K:$Q,ROW(),MATCH(BO$3,$K$2:$Q$2,0))</f>
        <v>10</v>
      </c>
      <c r="BP1196" s="147" cm="1">
        <f t="array" ref="BP1196">INDEX($K:$Q,ROW(),MATCH(BP$3,$K$2:$Q$2,0))</f>
        <v>10</v>
      </c>
      <c r="BQ1196" s="147" cm="1">
        <f t="array" ref="BQ1196">INDEX($K:$Q,ROW(),MATCH(BQ$3,$K$2:$Q$2,0))</f>
        <v>10</v>
      </c>
      <c r="BR1196" s="147" cm="1">
        <f t="array" ref="BR1196">INDEX($K:$Q,ROW(),MATCH(BR$3,$K$2:$Q$2,0))</f>
        <v>10</v>
      </c>
      <c r="BS1196" s="147" cm="1">
        <f t="array" ref="BS1196">INDEX($K:$Q,ROW(),MATCH(BS$3,$K$2:$Q$2,0))</f>
        <v>10</v>
      </c>
      <c r="BT1196" s="147" cm="1">
        <f t="array" ref="BT1196">INDEX($K:$Q,ROW(),MATCH(BT$3,$K$2:$Q$2,0))</f>
        <v>10</v>
      </c>
      <c r="BU1196" s="147" cm="1">
        <f t="array" ref="BU1196">INDEX($K:$Q,ROW(),MATCH(BU$3,$K$2:$Q$2,0))</f>
        <v>10</v>
      </c>
      <c r="BV1196" s="147" cm="1">
        <f t="array" ref="BV1196">INDEX($K:$Q,ROW(),MATCH(BV$3,$K$2:$Q$2,0))</f>
        <v>10</v>
      </c>
      <c r="BW1196" s="147" cm="1">
        <f t="array" ref="BW1196">INDEX($K:$Q,ROW(),MATCH(BW$3,$K$2:$Q$2,0))</f>
        <v>10</v>
      </c>
      <c r="BX1196" s="147" cm="1">
        <f t="array" ref="BX1196">INDEX($K:$Q,ROW(),MATCH(BX$3,$K$2:$Q$2,0))</f>
        <v>10</v>
      </c>
      <c r="BY1196" s="147" cm="1">
        <f t="array" ref="BY1196">INDEX($K:$Q,ROW(),MATCH(BY$3,$K$2:$Q$2,0))</f>
        <v>10</v>
      </c>
      <c r="BZ1196" s="147" cm="1">
        <f t="array" ref="BZ1196">INDEX($K:$Q,ROW(),MATCH(BZ$3,$K$2:$Q$2,0))</f>
        <v>10</v>
      </c>
      <c r="CA1196" s="147" cm="1">
        <f t="array" ref="CA1196">INDEX($K:$Q,ROW(),MATCH(CA$3,$K$2:$Q$2,0))</f>
        <v>10</v>
      </c>
      <c r="CB1196" s="147" cm="1">
        <f t="array" ref="CB1196">INDEX($K:$Q,ROW(),MATCH(CB$3,$K$2:$Q$2,0))</f>
        <v>10</v>
      </c>
      <c r="CC1196" s="147" cm="1">
        <f t="array" ref="CC1196">INDEX($K:$Q,ROW(),MATCH(CC$3,$K$2:$Q$2,0))</f>
        <v>10</v>
      </c>
      <c r="CD1196" s="147" cm="1">
        <f t="array" ref="CD1196">INDEX($K:$Q,ROW(),MATCH(CD$3,$K$2:$Q$2,0))</f>
        <v>10</v>
      </c>
      <c r="CE1196" s="147" cm="1">
        <f t="array" ref="CE1196">INDEX($K:$Q,ROW(),MATCH(CE$3,$K$2:$Q$2,0))</f>
        <v>10</v>
      </c>
      <c r="CF1196" s="147" cm="1">
        <f t="array" ref="CF1196">INDEX($K:$Q,ROW(),MATCH(CF$3,$K$2:$Q$2,0))</f>
        <v>10</v>
      </c>
      <c r="CG1196" s="147" cm="1">
        <f t="array" ref="CG1196">INDEX($K:$Q,ROW(),MATCH(CG$3,$K$2:$Q$2,0))</f>
        <v>10</v>
      </c>
      <c r="CH1196" s="147" cm="1">
        <f t="array" ref="CH1196">INDEX($K:$Q,ROW(),MATCH(CH$3,$K$2:$Q$2,0))</f>
        <v>10</v>
      </c>
      <c r="CI1196" s="147" cm="1">
        <f t="array" ref="CI1196">INDEX($K:$Q,ROW(),MATCH(CI$3,$K$2:$Q$2,0))</f>
        <v>10</v>
      </c>
      <c r="CJ1196" s="147" cm="1">
        <f t="array" ref="CJ1196">INDEX($K:$Q,ROW(),MATCH(CJ$3,$K$2:$Q$2,0))</f>
        <v>10</v>
      </c>
      <c r="CK1196" s="147" cm="1">
        <f t="array" ref="CK1196">INDEX($K:$Q,ROW(),MATCH(CK$3,$K$2:$Q$2,0))</f>
        <v>10</v>
      </c>
      <c r="CL1196" s="147" cm="1">
        <f t="array" ref="CL1196">INDEX($K:$Q,ROW(),MATCH(CL$3,$K$2:$Q$2,0))</f>
        <v>10</v>
      </c>
      <c r="CO1196" s="147" t="e" cm="1">
        <f t="array" ref="CO1196">INDEX($K:$Q,ROW(),MATCH(CO$3,$K$2:$Q$2,0))</f>
        <v>#N/A</v>
      </c>
      <c r="CP1196" s="147" t="e" cm="1">
        <f t="array" ref="CP1196">INDEX($K:$Q,ROW(),MATCH(CP$3,$K$2:$Q$2,0))</f>
        <v>#N/A</v>
      </c>
      <c r="CQ1196" s="147" t="e" cm="1">
        <f t="array" ref="CQ1196">INDEX($K:$Q,ROW(),MATCH(CQ$3,$K$2:$Q$2,0))</f>
        <v>#N/A</v>
      </c>
      <c r="CR1196" s="147" t="e" cm="1">
        <f t="array" ref="CR1196">INDEX($K:$Q,ROW(),MATCH(CR$3,$K$2:$Q$2,0))</f>
        <v>#N/A</v>
      </c>
      <c r="CS1196" s="147" t="e" cm="1">
        <f t="array" ref="CS1196">INDEX($K:$Q,ROW(),MATCH(CS$3,$K$2:$Q$2,0))</f>
        <v>#N/A</v>
      </c>
      <c r="CT1196" s="147" t="e" cm="1">
        <f t="array" ref="CT1196">INDEX($K:$Q,ROW(),MATCH(CT$3,$K$2:$Q$2,0))</f>
        <v>#N/A</v>
      </c>
      <c r="CU1196" s="147" t="e" cm="1">
        <f t="array" ref="CU1196">INDEX($K:$Q,ROW(),MATCH(CU$3,$K$2:$Q$2,0))</f>
        <v>#N/A</v>
      </c>
      <c r="CV1196" s="147" t="e" cm="1">
        <f t="array" ref="CV1196">INDEX($K:$Q,ROW(),MATCH(CV$3,$K$2:$Q$2,0))</f>
        <v>#N/A</v>
      </c>
      <c r="CW1196" s="147" t="e" cm="1">
        <f t="array" ref="CW1196">INDEX($K:$Q,ROW(),MATCH(CW$3,$K$2:$Q$2,0))</f>
        <v>#N/A</v>
      </c>
      <c r="CX1196" s="147" t="e" cm="1">
        <f t="array" ref="CX1196">INDEX($K:$Q,ROW(),MATCH(CX$3,$K$2:$Q$2,0))</f>
        <v>#N/A</v>
      </c>
      <c r="CY1196" s="147" t="e" cm="1">
        <f t="array" ref="CY1196">INDEX($K:$Q,ROW(),MATCH(CY$3,$K$2:$Q$2,0))</f>
        <v>#N/A</v>
      </c>
      <c r="CZ1196" s="147" t="e" cm="1">
        <f t="array" ref="CZ1196">INDEX($K:$Q,ROW(),MATCH(CZ$3,$K$2:$Q$2,0))</f>
        <v>#N/A</v>
      </c>
      <c r="DA1196" s="147" t="e" cm="1">
        <f t="array" ref="DA1196">INDEX($K:$Q,ROW(),MATCH(DA$3,$K$2:$Q$2,0))</f>
        <v>#N/A</v>
      </c>
      <c r="DB1196" s="147" t="e" cm="1">
        <f t="array" ref="DB1196">INDEX($K:$Q,ROW(),MATCH(DB$3,$K$2:$Q$2,0))</f>
        <v>#N/A</v>
      </c>
      <c r="DC1196" s="147" t="e" cm="1">
        <f t="array" ref="DC1196">INDEX($K:$Q,ROW(),MATCH(DC$3,$K$2:$Q$2,0))</f>
        <v>#N/A</v>
      </c>
      <c r="DD1196" s="147" t="e" cm="1">
        <f t="array" ref="DD1196">INDEX($K:$Q,ROW(),MATCH(DD$3,$K$2:$Q$2,0))</f>
        <v>#N/A</v>
      </c>
      <c r="DE1196" s="147" t="e" cm="1">
        <f t="array" ref="DE1196">INDEX($K:$Q,ROW(),MATCH(DE$3,$K$2:$Q$2,0))</f>
        <v>#N/A</v>
      </c>
      <c r="DF1196" s="147" t="e" cm="1">
        <f t="array" ref="DF1196">INDEX($K:$Q,ROW(),MATCH(DF$3,$K$2:$Q$2,0))</f>
        <v>#N/A</v>
      </c>
      <c r="DG1196" s="147" t="e" cm="1">
        <f t="array" ref="DG1196">INDEX($K:$Q,ROW(),MATCH(DG$3,$K$2:$Q$2,0))</f>
        <v>#N/A</v>
      </c>
      <c r="DH1196" s="147" t="e" cm="1">
        <f t="array" ref="DH1196">INDEX($K:$Q,ROW(),MATCH(DH$3,$K$2:$Q$2,0))</f>
        <v>#N/A</v>
      </c>
      <c r="DI1196" s="147" t="e" cm="1">
        <f t="array" ref="DI1196">INDEX($K:$Q,ROW(),MATCH(DI$3,$K$2:$Q$2,0))</f>
        <v>#N/A</v>
      </c>
      <c r="DJ1196" s="147" t="e" cm="1">
        <f t="array" ref="DJ1196">INDEX($K:$Q,ROW(),MATCH(DJ$3,$K$2:$Q$2,0))</f>
        <v>#N/A</v>
      </c>
      <c r="DK1196" s="147" t="e" cm="1">
        <f t="array" ref="DK1196">INDEX($K:$Q,ROW(),MATCH(DK$3,$K$2:$Q$2,0))</f>
        <v>#N/A</v>
      </c>
      <c r="DL1196" s="147" t="e" cm="1">
        <f t="array" ref="DL1196">INDEX($K:$Q,ROW(),MATCH(DL$3,$K$2:$Q$2,0))</f>
        <v>#N/A</v>
      </c>
    </row>
    <row r="1197" spans="1:117" s="27" customFormat="1" x14ac:dyDescent="0.35">
      <c r="A1197"/>
      <c r="B1197" s="8"/>
      <c r="C1197" s="8"/>
      <c r="D1197" t="s">
        <v>769</v>
      </c>
      <c r="E1197" s="8" t="str">
        <f t="shared" si="1375"/>
        <v>1197 FAPPER-S</v>
      </c>
      <c r="F1197"/>
      <c r="G1197" s="126" t="str">
        <f>"Capital expenditures - "&amp;SUBSTITUTE(G1190,":","")</f>
        <v>Capital expenditures - Revenue driven PP&amp;E</v>
      </c>
      <c r="I1197" s="180"/>
      <c r="J1197" s="180"/>
      <c r="K1197" s="118">
        <f>SUMIF($3:$3,K$2,1195:1195)</f>
        <v>0</v>
      </c>
      <c r="L1197" s="118">
        <f>SUMIF($3:$3,L$2,1195:1195)</f>
        <v>0</v>
      </c>
      <c r="M1197" s="118">
        <f>SUMIF($3:$3,M$2,1195:1195)</f>
        <v>0</v>
      </c>
      <c r="N1197" s="118">
        <f>SUMIF($3:$3,N$2,1195:1195)</f>
        <v>0</v>
      </c>
      <c r="O1197" s="118">
        <f>SUMIF($3:$3,O$2,1195:1195)</f>
        <v>0</v>
      </c>
      <c r="P1197" s="118">
        <f>SUMIF($3:$3,P$2,1195:1195)</f>
        <v>0</v>
      </c>
      <c r="Q1197"/>
      <c r="R1197" s="33"/>
      <c r="S1197" s="148" cm="1">
        <f t="array" aca="1" ref="S1197" ca="1">-S1196*INDIRECT(S1184)/10000</f>
        <v>-10</v>
      </c>
      <c r="T1197" s="148" cm="1">
        <f t="array" aca="1" ref="T1197" ca="1">-T1196*INDIRECT(T1184)/10000</f>
        <v>-10</v>
      </c>
      <c r="U1197" s="148" cm="1">
        <f t="array" aca="1" ref="U1197" ca="1">-U1196*INDIRECT(U1184)/10000</f>
        <v>-10</v>
      </c>
      <c r="V1197" s="148" cm="1">
        <f t="array" aca="1" ref="V1197" ca="1">-V1196*INDIRECT(V1184)/10000</f>
        <v>-10</v>
      </c>
      <c r="W1197" s="148" cm="1">
        <f t="array" aca="1" ref="W1197" ca="1">-W1196*INDIRECT(W1184)/10000</f>
        <v>-10</v>
      </c>
      <c r="X1197" s="148" cm="1">
        <f t="array" aca="1" ref="X1197" ca="1">-X1196*INDIRECT(X1184)/10000</f>
        <v>-10</v>
      </c>
      <c r="Y1197" s="148" cm="1">
        <f t="array" aca="1" ref="Y1197" ca="1">-Y1196*INDIRECT(Y1184)/10000</f>
        <v>-10</v>
      </c>
      <c r="Z1197" s="148" cm="1">
        <f t="array" aca="1" ref="Z1197" ca="1">-Z1196*INDIRECT(Z1184)/10000</f>
        <v>-10</v>
      </c>
      <c r="AA1197" s="148" cm="1">
        <f t="array" aca="1" ref="AA1197" ca="1">-AA1196*INDIRECT(AA1184)/10000</f>
        <v>-10</v>
      </c>
      <c r="AB1197" s="148" cm="1">
        <f t="array" aca="1" ref="AB1197" ca="1">-AB1196*INDIRECT(AB1184)/10000</f>
        <v>-10</v>
      </c>
      <c r="AC1197" s="148" cm="1">
        <f t="array" aca="1" ref="AC1197" ca="1">-AC1196*INDIRECT(AC1184)/10000</f>
        <v>-10</v>
      </c>
      <c r="AD1197" s="148" cm="1">
        <f t="array" aca="1" ref="AD1197" ca="1">-AD1196*INDIRECT(AD1184)/10000</f>
        <v>-10</v>
      </c>
      <c r="AE1197" s="148" cm="1">
        <f t="array" aca="1" ref="AE1197" ca="1">-AE1196*INDIRECT(AE1184)/10000</f>
        <v>-10</v>
      </c>
      <c r="AF1197" s="148" cm="1">
        <f t="array" aca="1" ref="AF1197" ca="1">-AF1196*INDIRECT(AF1184)/10000</f>
        <v>-10</v>
      </c>
      <c r="AG1197" s="148" cm="1">
        <f t="array" aca="1" ref="AG1197" ca="1">-AG1196*INDIRECT(AG1184)/10000</f>
        <v>-10</v>
      </c>
      <c r="AH1197" s="148" cm="1">
        <f t="array" aca="1" ref="AH1197" ca="1">-AH1196*INDIRECT(AH1184)/10000</f>
        <v>-10</v>
      </c>
      <c r="AI1197" s="148" cm="1">
        <f t="array" aca="1" ref="AI1197" ca="1">-AI1196*INDIRECT(AI1184)/10000</f>
        <v>-10</v>
      </c>
      <c r="AJ1197" s="148" cm="1">
        <f t="array" aca="1" ref="AJ1197" ca="1">-AJ1196*INDIRECT(AJ1184)/10000</f>
        <v>-10</v>
      </c>
      <c r="AK1197" s="148" cm="1">
        <f t="array" aca="1" ref="AK1197" ca="1">-AK1196*INDIRECT(AK1184)/10000</f>
        <v>-10</v>
      </c>
      <c r="AL1197" s="148" cm="1">
        <f t="array" aca="1" ref="AL1197" ca="1">-AL1196*INDIRECT(AL1184)/10000</f>
        <v>-10</v>
      </c>
      <c r="AM1197" s="148" cm="1">
        <f t="array" aca="1" ref="AM1197" ca="1">-AM1196*INDIRECT(AM1184)/10000</f>
        <v>-10</v>
      </c>
      <c r="AN1197" s="148" cm="1">
        <f t="array" aca="1" ref="AN1197" ca="1">-AN1196*INDIRECT(AN1184)/10000</f>
        <v>-10</v>
      </c>
      <c r="AO1197" s="148" cm="1">
        <f t="array" aca="1" ref="AO1197" ca="1">-AO1196*INDIRECT(AO1184)/10000</f>
        <v>-10</v>
      </c>
      <c r="AP1197" s="148" cm="1">
        <f t="array" aca="1" ref="AP1197" ca="1">-AP1196*INDIRECT(AP1184)/10000</f>
        <v>-10</v>
      </c>
      <c r="AQ1197" s="148" cm="1">
        <f t="array" aca="1" ref="AQ1197" ca="1">-AQ1196*INDIRECT(AQ1184)/10000</f>
        <v>-10</v>
      </c>
      <c r="AR1197" s="148" cm="1">
        <f t="array" aca="1" ref="AR1197" ca="1">-AR1196*INDIRECT(AR1184)/10000</f>
        <v>-10</v>
      </c>
      <c r="AS1197" s="148" cm="1">
        <f t="array" aca="1" ref="AS1197" ca="1">-AS1196*INDIRECT(AS1184)/10000</f>
        <v>-10</v>
      </c>
      <c r="AT1197" s="148" cm="1">
        <f t="array" aca="1" ref="AT1197" ca="1">-AT1196*INDIRECT(AT1184)/10000</f>
        <v>-10</v>
      </c>
      <c r="AU1197" s="148" cm="1">
        <f t="array" aca="1" ref="AU1197" ca="1">-AU1196*INDIRECT(AU1184)/10000</f>
        <v>-10</v>
      </c>
      <c r="AV1197" s="148" cm="1">
        <f t="array" aca="1" ref="AV1197" ca="1">-AV1196*INDIRECT(AV1184)/10000</f>
        <v>-10</v>
      </c>
      <c r="AW1197" s="148" cm="1">
        <f t="array" aca="1" ref="AW1197" ca="1">-AW1196*INDIRECT(AW1184)/10000</f>
        <v>-10</v>
      </c>
      <c r="AX1197" s="148" cm="1">
        <f t="array" aca="1" ref="AX1197" ca="1">-AX1196*INDIRECT(AX1184)/10000</f>
        <v>-10</v>
      </c>
      <c r="AY1197" s="148" cm="1">
        <f t="array" aca="1" ref="AY1197" ca="1">-AY1196*INDIRECT(AY1184)/10000</f>
        <v>-10</v>
      </c>
      <c r="AZ1197" s="148" cm="1">
        <f t="array" aca="1" ref="AZ1197" ca="1">-AZ1196*INDIRECT(AZ1184)/10000</f>
        <v>-10</v>
      </c>
      <c r="BA1197" s="148" cm="1">
        <f t="array" aca="1" ref="BA1197" ca="1">-BA1196*INDIRECT(BA1184)/10000</f>
        <v>-10</v>
      </c>
      <c r="BB1197" s="148" cm="1">
        <f t="array" aca="1" ref="BB1197" ca="1">-BB1196*INDIRECT(BB1184)/10000</f>
        <v>-10</v>
      </c>
      <c r="BC1197" s="148" cm="1">
        <f t="array" aca="1" ref="BC1197" ca="1">-BC1196*INDIRECT(BC1184)/10000</f>
        <v>-10</v>
      </c>
      <c r="BD1197" s="148" cm="1">
        <f t="array" aca="1" ref="BD1197" ca="1">-BD1196*INDIRECT(BD1184)/10000</f>
        <v>-10</v>
      </c>
      <c r="BE1197" s="148" cm="1">
        <f t="array" aca="1" ref="BE1197" ca="1">-BE1196*INDIRECT(BE1184)/10000</f>
        <v>-10</v>
      </c>
      <c r="BF1197" s="148" cm="1">
        <f t="array" aca="1" ref="BF1197" ca="1">-BF1196*INDIRECT(BF1184)/10000</f>
        <v>-10</v>
      </c>
      <c r="BG1197" s="148" cm="1">
        <f t="array" aca="1" ref="BG1197" ca="1">-BG1196*INDIRECT(BG1184)/10000</f>
        <v>-10</v>
      </c>
      <c r="BH1197" s="148" cm="1">
        <f t="array" aca="1" ref="BH1197" ca="1">-BH1196*INDIRECT(BH1184)/10000</f>
        <v>-10</v>
      </c>
      <c r="BI1197" s="148" cm="1">
        <f t="array" aca="1" ref="BI1197" ca="1">-BI1196*INDIRECT(BI1184)/10000</f>
        <v>-10</v>
      </c>
      <c r="BJ1197" s="148" cm="1">
        <f t="array" aca="1" ref="BJ1197" ca="1">-BJ1196*INDIRECT(BJ1184)/10000</f>
        <v>-10</v>
      </c>
      <c r="BK1197" s="148" cm="1">
        <f t="array" aca="1" ref="BK1197" ca="1">-BK1196*INDIRECT(BK1184)/10000</f>
        <v>-10</v>
      </c>
      <c r="BL1197" s="148" cm="1">
        <f t="array" aca="1" ref="BL1197" ca="1">-BL1196*INDIRECT(BL1184)/10000</f>
        <v>-10</v>
      </c>
      <c r="BM1197" s="148" cm="1">
        <f t="array" aca="1" ref="BM1197" ca="1">-BM1196*INDIRECT(BM1184)/10000</f>
        <v>-10</v>
      </c>
      <c r="BN1197" s="148" cm="1">
        <f t="array" aca="1" ref="BN1197" ca="1">-BN1196*INDIRECT(BN1184)/10000</f>
        <v>-10</v>
      </c>
      <c r="BO1197" s="148" cm="1">
        <f t="array" aca="1" ref="BO1197" ca="1">-BO1196*INDIRECT(BO1184)/10000</f>
        <v>-10</v>
      </c>
      <c r="BP1197" s="148" cm="1">
        <f t="array" aca="1" ref="BP1197" ca="1">-BP1196*INDIRECT(BP1184)/10000</f>
        <v>-10</v>
      </c>
      <c r="BQ1197" s="148" cm="1">
        <f t="array" aca="1" ref="BQ1197" ca="1">-BQ1196*INDIRECT(BQ1184)/10000</f>
        <v>-10</v>
      </c>
      <c r="BR1197" s="148" cm="1">
        <f t="array" aca="1" ref="BR1197" ca="1">-BR1196*INDIRECT(BR1184)/10000</f>
        <v>-10</v>
      </c>
      <c r="BS1197" s="148" cm="1">
        <f t="array" aca="1" ref="BS1197" ca="1">-BS1196*INDIRECT(BS1184)/10000</f>
        <v>-10</v>
      </c>
      <c r="BT1197" s="148" cm="1">
        <f t="array" aca="1" ref="BT1197" ca="1">-BT1196*INDIRECT(BT1184)/10000</f>
        <v>-10</v>
      </c>
      <c r="BU1197" s="148" cm="1">
        <f t="array" aca="1" ref="BU1197" ca="1">-BU1196*INDIRECT(BU1184)/10000</f>
        <v>-10</v>
      </c>
      <c r="BV1197" s="148" cm="1">
        <f t="array" aca="1" ref="BV1197" ca="1">-BV1196*INDIRECT(BV1184)/10000</f>
        <v>-10</v>
      </c>
      <c r="BW1197" s="148" cm="1">
        <f t="array" aca="1" ref="BW1197" ca="1">-BW1196*INDIRECT(BW1184)/10000</f>
        <v>-10</v>
      </c>
      <c r="BX1197" s="148" cm="1">
        <f t="array" aca="1" ref="BX1197" ca="1">-BX1196*INDIRECT(BX1184)/10000</f>
        <v>-10</v>
      </c>
      <c r="BY1197" s="148" cm="1">
        <f t="array" aca="1" ref="BY1197" ca="1">-BY1196*INDIRECT(BY1184)/10000</f>
        <v>-10</v>
      </c>
      <c r="BZ1197" s="148" cm="1">
        <f t="array" aca="1" ref="BZ1197" ca="1">-BZ1196*INDIRECT(BZ1184)/10000</f>
        <v>-10</v>
      </c>
      <c r="CA1197" s="148" cm="1">
        <f t="array" aca="1" ref="CA1197" ca="1">-CA1196*INDIRECT(CA1184)/10000</f>
        <v>-10</v>
      </c>
      <c r="CB1197" s="148" cm="1">
        <f t="array" aca="1" ref="CB1197" ca="1">-CB1196*INDIRECT(CB1184)/10000</f>
        <v>-10</v>
      </c>
      <c r="CC1197" s="148" cm="1">
        <f t="array" aca="1" ref="CC1197" ca="1">-CC1196*INDIRECT(CC1184)/10000</f>
        <v>-10</v>
      </c>
      <c r="CD1197" s="148" cm="1">
        <f t="array" aca="1" ref="CD1197" ca="1">-CD1196*INDIRECT(CD1184)/10000</f>
        <v>-10</v>
      </c>
      <c r="CE1197" s="148" cm="1">
        <f t="array" aca="1" ref="CE1197" ca="1">-CE1196*INDIRECT(CE1184)/10000</f>
        <v>-10</v>
      </c>
      <c r="CF1197" s="148" cm="1">
        <f t="array" aca="1" ref="CF1197" ca="1">-CF1196*INDIRECT(CF1184)/10000</f>
        <v>-10</v>
      </c>
      <c r="CG1197" s="148" cm="1">
        <f t="array" aca="1" ref="CG1197" ca="1">-CG1196*INDIRECT(CG1184)/10000</f>
        <v>-10</v>
      </c>
      <c r="CH1197" s="148" cm="1">
        <f t="array" aca="1" ref="CH1197" ca="1">-CH1196*INDIRECT(CH1184)/10000</f>
        <v>-10</v>
      </c>
      <c r="CI1197" s="148" cm="1">
        <f t="array" aca="1" ref="CI1197" ca="1">-CI1196*INDIRECT(CI1184)/10000</f>
        <v>-10</v>
      </c>
      <c r="CJ1197" s="148" cm="1">
        <f t="array" aca="1" ref="CJ1197" ca="1">-CJ1196*INDIRECT(CJ1184)/10000</f>
        <v>-10</v>
      </c>
      <c r="CK1197" s="148" cm="1">
        <f t="array" aca="1" ref="CK1197" ca="1">-CK1196*INDIRECT(CK1184)/10000</f>
        <v>-10</v>
      </c>
      <c r="CL1197" s="148" cm="1">
        <f t="array" aca="1" ref="CL1197" ca="1">-CL1196*INDIRECT(CL1184)/10000</f>
        <v>-10</v>
      </c>
      <c r="CM1197"/>
      <c r="CN1197" s="253"/>
      <c r="CO1197" s="148" t="e" cm="1">
        <f t="array" aca="1" ref="CO1197" ca="1">-CO1196*INDIRECT(CO1184)/10000</f>
        <v>#N/A</v>
      </c>
      <c r="CP1197" s="148" t="e" cm="1">
        <f t="array" aca="1" ref="CP1197" ca="1">-CP1196*INDIRECT(CP1184)/10000</f>
        <v>#N/A</v>
      </c>
      <c r="CQ1197" s="148" t="e" cm="1">
        <f t="array" aca="1" ref="CQ1197" ca="1">-CQ1196*INDIRECT(CQ1184)/10000</f>
        <v>#N/A</v>
      </c>
      <c r="CR1197" s="148" t="e" cm="1">
        <f t="array" aca="1" ref="CR1197" ca="1">-CR1196*INDIRECT(CR1184)/10000</f>
        <v>#N/A</v>
      </c>
      <c r="CS1197" s="148" t="e" cm="1">
        <f t="array" aca="1" ref="CS1197" ca="1">-CS1196*INDIRECT(CS1184)/10000</f>
        <v>#N/A</v>
      </c>
      <c r="CT1197" s="148" t="e" cm="1">
        <f t="array" aca="1" ref="CT1197" ca="1">-CT1196*INDIRECT(CT1184)/10000</f>
        <v>#N/A</v>
      </c>
      <c r="CU1197" s="148" t="e" cm="1">
        <f t="array" aca="1" ref="CU1197" ca="1">-CU1196*INDIRECT(CU1184)/10000</f>
        <v>#N/A</v>
      </c>
      <c r="CV1197" s="148" t="e" cm="1">
        <f t="array" aca="1" ref="CV1197" ca="1">-CV1196*INDIRECT(CV1184)/10000</f>
        <v>#N/A</v>
      </c>
      <c r="CW1197" s="148" t="e" cm="1">
        <f t="array" aca="1" ref="CW1197" ca="1">-CW1196*INDIRECT(CW1184)/10000</f>
        <v>#N/A</v>
      </c>
      <c r="CX1197" s="148" t="e" cm="1">
        <f t="array" aca="1" ref="CX1197" ca="1">-CX1196*INDIRECT(CX1184)/10000</f>
        <v>#N/A</v>
      </c>
      <c r="CY1197" s="148" t="e" cm="1">
        <f t="array" aca="1" ref="CY1197" ca="1">-CY1196*INDIRECT(CY1184)/10000</f>
        <v>#N/A</v>
      </c>
      <c r="CZ1197" s="148" t="e" cm="1">
        <f t="array" aca="1" ref="CZ1197" ca="1">-CZ1196*INDIRECT(CZ1184)/10000</f>
        <v>#N/A</v>
      </c>
      <c r="DA1197" s="148" t="e" cm="1">
        <f t="array" aca="1" ref="DA1197" ca="1">-DA1196*INDIRECT(DA1184)/10000</f>
        <v>#N/A</v>
      </c>
      <c r="DB1197" s="148" t="e" cm="1">
        <f t="array" aca="1" ref="DB1197" ca="1">-DB1196*INDIRECT(DB1184)/10000</f>
        <v>#N/A</v>
      </c>
      <c r="DC1197" s="148" t="e" cm="1">
        <f t="array" aca="1" ref="DC1197" ca="1">-DC1196*INDIRECT(DC1184)/10000</f>
        <v>#N/A</v>
      </c>
      <c r="DD1197" s="148" t="e" cm="1">
        <f t="array" aca="1" ref="DD1197" ca="1">-DD1196*INDIRECT(DD1184)/10000</f>
        <v>#N/A</v>
      </c>
      <c r="DE1197" s="148" t="e" cm="1">
        <f t="array" aca="1" ref="DE1197" ca="1">-DE1196*INDIRECT(DE1184)/10000</f>
        <v>#N/A</v>
      </c>
      <c r="DF1197" s="148" t="e" cm="1">
        <f t="array" aca="1" ref="DF1197" ca="1">-DF1196*INDIRECT(DF1184)/10000</f>
        <v>#N/A</v>
      </c>
      <c r="DG1197" s="148" t="e" cm="1">
        <f t="array" aca="1" ref="DG1197" ca="1">-DG1196*INDIRECT(DG1184)/10000</f>
        <v>#N/A</v>
      </c>
      <c r="DH1197" s="148" t="e" cm="1">
        <f t="array" aca="1" ref="DH1197" ca="1">-DH1196*INDIRECT(DH1184)/10000</f>
        <v>#N/A</v>
      </c>
      <c r="DI1197" s="148" t="e" cm="1">
        <f t="array" aca="1" ref="DI1197" ca="1">-DI1196*INDIRECT(DI1184)/10000</f>
        <v>#N/A</v>
      </c>
      <c r="DJ1197" s="148" t="e" cm="1">
        <f t="array" aca="1" ref="DJ1197" ca="1">-DJ1196*INDIRECT(DJ1184)/10000</f>
        <v>#N/A</v>
      </c>
      <c r="DK1197" s="148" t="e" cm="1">
        <f t="array" aca="1" ref="DK1197" ca="1">-DK1196*INDIRECT(DK1184)/10000</f>
        <v>#N/A</v>
      </c>
      <c r="DL1197" s="148" t="e" cm="1">
        <f t="array" aca="1" ref="DL1197" ca="1">-DL1196*INDIRECT(DL1184)/10000</f>
        <v>#N/A</v>
      </c>
      <c r="DM1197"/>
    </row>
    <row r="1198" spans="1:117" x14ac:dyDescent="0.35">
      <c r="B1198" s="8"/>
      <c r="C1198" s="8" t="s">
        <v>233</v>
      </c>
      <c r="D1198" t="s">
        <v>769</v>
      </c>
      <c r="E1198" s="8" t="str">
        <f t="shared" si="1375"/>
        <v>1198 FAPPER-S</v>
      </c>
      <c r="G1198" s="125"/>
      <c r="S1198" s="80"/>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c r="CL1198" s="72"/>
      <c r="CO1198" s="72"/>
      <c r="CP1198" s="72"/>
      <c r="CQ1198" s="72"/>
      <c r="CR1198" s="72"/>
      <c r="CS1198" s="72"/>
      <c r="CT1198" s="72"/>
      <c r="CU1198" s="72"/>
      <c r="CV1198" s="72"/>
      <c r="CW1198" s="72"/>
      <c r="CX1198" s="72"/>
      <c r="CY1198" s="72"/>
      <c r="CZ1198" s="72"/>
      <c r="DA1198" s="72"/>
      <c r="DB1198" s="72"/>
      <c r="DC1198" s="72"/>
      <c r="DD1198" s="72"/>
      <c r="DE1198" s="72"/>
      <c r="DF1198" s="72"/>
      <c r="DG1198" s="72"/>
      <c r="DH1198" s="72"/>
      <c r="DI1198" s="72"/>
      <c r="DJ1198" s="72"/>
      <c r="DK1198" s="72"/>
      <c r="DL1198" s="72"/>
    </row>
    <row r="1199" spans="1:117" x14ac:dyDescent="0.35">
      <c r="B1199" s="8"/>
      <c r="C1199" s="8"/>
      <c r="D1199" t="s">
        <v>769</v>
      </c>
      <c r="E1199" s="8" t="str">
        <f t="shared" si="1375"/>
        <v>1199 FAPPER-S</v>
      </c>
      <c r="G1199" s="95" t="s">
        <v>204</v>
      </c>
      <c r="H1199" s="12"/>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c r="CL1199" s="72"/>
      <c r="CO1199" s="72"/>
      <c r="CP1199" s="72"/>
      <c r="CQ1199" s="72"/>
      <c r="CR1199" s="72"/>
      <c r="CS1199" s="72"/>
      <c r="CT1199" s="72"/>
      <c r="CU1199" s="72"/>
      <c r="CV1199" s="72"/>
      <c r="CW1199" s="72"/>
      <c r="CX1199" s="72"/>
      <c r="CY1199" s="72"/>
      <c r="CZ1199" s="72"/>
      <c r="DA1199" s="72"/>
      <c r="DB1199" s="72"/>
      <c r="DC1199" s="72"/>
      <c r="DD1199" s="72"/>
      <c r="DE1199" s="72"/>
      <c r="DF1199" s="72"/>
      <c r="DG1199" s="72"/>
      <c r="DH1199" s="72"/>
      <c r="DI1199" s="72"/>
      <c r="DJ1199" s="72"/>
      <c r="DK1199" s="72"/>
      <c r="DL1199" s="72"/>
    </row>
    <row r="1200" spans="1:117" x14ac:dyDescent="0.35">
      <c r="B1200" s="8" t="str">
        <f>E1200</f>
        <v>1200 FAPPER-S</v>
      </c>
      <c r="C1200" s="8"/>
      <c r="D1200" t="s">
        <v>769</v>
      </c>
      <c r="E1200" s="8" t="str">
        <f t="shared" si="1375"/>
        <v>1200 FAPPER-S</v>
      </c>
      <c r="G1200" s="158" t="str">
        <f>"Depreciation - "&amp;SUBSTITUTE(G1190,":","")</f>
        <v>Depreciation - Revenue driven PP&amp;E</v>
      </c>
      <c r="I1200" s="80">
        <f>SUMIF($5:$5,I$2,1198:1198)</f>
        <v>0</v>
      </c>
      <c r="J1200" s="80"/>
      <c r="K1200" s="24">
        <f>SUMIF($3:$3,K$2,1198:1198)</f>
        <v>0</v>
      </c>
      <c r="L1200" s="24">
        <f>SUMIF($3:$3,L$2,1198:1198)</f>
        <v>0</v>
      </c>
      <c r="M1200" s="24">
        <f>SUMIF($3:$3,M$2,1198:1198)</f>
        <v>0</v>
      </c>
      <c r="N1200" s="24">
        <f>SUMIF($3:$3,N$2,1198:1198)</f>
        <v>0</v>
      </c>
      <c r="O1200" s="24">
        <f>SUMIF($3:$3,O$2,1198:1198)</f>
        <v>0</v>
      </c>
      <c r="P1200" s="24">
        <f>SUMIF($3:$3,P$2,1198:1198)</f>
        <v>0</v>
      </c>
      <c r="R1200" s="24"/>
      <c r="S1200" s="80" cm="1">
        <f t="array" aca="1" ref="S1200" ca="1">(SUM(INDEX(1195:1195,1,MAX(COLUMN($R:$R),COLUMN()-($H1192*12-1))):S1197)/($H1192*12)+IF($R1202=0,0,SUM(INDEX(1200:1200,1,MAX(COLUMN($R:$R),COLUMN()-(($H1192-$H1193)*12))):S1202)/(($H1192)*12)))</f>
        <v>-1.6949152542372881</v>
      </c>
      <c r="T1200" s="80" cm="1">
        <f t="array" aca="1" ref="T1200" ca="1">(SUM(INDEX(1195:1195,1,MAX(COLUMN($R:$R),COLUMN()-($H1192*12-1))):T1197)/($H1192*12)+IF($R1202=0,0,SUM(INDEX(1200:1200,1,MAX(COLUMN($R:$R),COLUMN()-(($H1192-$H1193)*12))):T1202)/(($H1192)*12)))</f>
        <v>-1.7236426314277506</v>
      </c>
      <c r="U1200" s="80" cm="1">
        <f t="array" aca="1" ref="U1200" ca="1">(SUM(INDEX(1195:1195,1,MAX(COLUMN($R:$R),COLUMN()-($H1192*12-1))):U1197)/($H1192*12)+IF($R1202=0,0,SUM(INDEX(1200:1200,1,MAX(COLUMN($R:$R),COLUMN()-(($H1192-$H1193)*12))):U1202)/(($H1192)*12)))</f>
        <v>-1.7528569133163567</v>
      </c>
      <c r="V1200" s="80" cm="1">
        <f t="array" aca="1" ref="V1200" ca="1">(SUM(INDEX(1195:1195,1,MAX(COLUMN($R:$R),COLUMN()-($H1192*12-1))):V1197)/($H1192*12)+IF($R1202=0,0,SUM(INDEX(1200:1200,1,MAX(COLUMN($R:$R),COLUMN()-(($H1192-$H1193)*12))):V1202)/(($H1192)*12)))</f>
        <v>-1.7825663525251083</v>
      </c>
      <c r="W1200" s="80" cm="1">
        <f t="array" aca="1" ref="W1200" ca="1">(SUM(INDEX(1195:1195,1,MAX(COLUMN($R:$R),COLUMN()-($H1192*12-1))):W1197)/($H1192*12)+IF($R1202=0,0,SUM(INDEX(1200:1200,1,MAX(COLUMN($R:$R),COLUMN()-(($H1192-$H1193)*12))):W1202)/(($H1192)*12)))</f>
        <v>-1.8127793415509577</v>
      </c>
      <c r="X1200" s="80" cm="1">
        <f t="array" aca="1" ref="X1200" ca="1">(SUM(INDEX(1195:1195,1,MAX(COLUMN($R:$R),COLUMN()-($H1192*12-1))):X1197)/($H1192*12)+IF($R1202=0,0,SUM(INDEX(1200:1200,1,MAX(COLUMN($R:$R),COLUMN()-(($H1192-$H1193)*12))):X1202)/(($H1192)*12)))</f>
        <v>-1.8435044151365672</v>
      </c>
      <c r="Y1200" s="80" cm="1">
        <f t="array" aca="1" ref="Y1200" ca="1">(SUM(INDEX(1195:1195,1,MAX(COLUMN($R:$R),COLUMN()-($H1192*12-1))):Y1197)/($H1192*12)+IF($R1202=0,0,SUM(INDEX(1200:1200,1,MAX(COLUMN($R:$R),COLUMN()-(($H1192-$H1193)*12))):Y1202)/(($H1192)*12)))</f>
        <v>-1.8747502526812547</v>
      </c>
      <c r="Z1200" s="80" cm="1">
        <f t="array" aca="1" ref="Z1200" ca="1">(SUM(INDEX(1195:1195,1,MAX(COLUMN($R:$R),COLUMN()-($H1192*12-1))):Z1197)/($H1192*12)+IF($R1202=0,0,SUM(INDEX(1200:1200,1,MAX(COLUMN($R:$R),COLUMN()-(($H1192-$H1193)*12))):Z1202)/(($H1192)*12)))</f>
        <v>-1.9065256806928015</v>
      </c>
      <c r="AA1200" s="80" cm="1">
        <f t="array" aca="1" ref="AA1200" ca="1">(SUM(INDEX(1195:1195,1,MAX(COLUMN($R:$R),COLUMN()-($H1192*12-1))):AA1197)/($H1192*12)+IF($R1202=0,0,SUM(INDEX(1200:1200,1,MAX(COLUMN($R:$R),COLUMN()-(($H1192-$H1193)*12))):AA1202)/(($H1192)*12)))</f>
        <v>-1.938839675280815</v>
      </c>
      <c r="AB1200" s="80" cm="1">
        <f t="array" aca="1" ref="AB1200" ca="1">(SUM(INDEX(1195:1195,1,MAX(COLUMN($R:$R),COLUMN()-($H1192*12-1))):AB1197)/($H1192*12)+IF($R1202=0,0,SUM(INDEX(1200:1200,1,MAX(COLUMN($R:$R),COLUMN()-(($H1192-$H1193)*12))):AB1202)/(($H1192)*12)))</f>
        <v>-1.9717013646923542</v>
      </c>
      <c r="AC1200" s="80" cm="1">
        <f t="array" aca="1" ref="AC1200" ca="1">(SUM(INDEX(1195:1195,1,MAX(COLUMN($R:$R),COLUMN()-($H1192*12-1))):AC1197)/($H1192*12)+IF($R1202=0,0,SUM(INDEX(1200:1200,1,MAX(COLUMN($R:$R),COLUMN()-(($H1192-$H1193)*12))):AC1202)/(($H1192)*12)))</f>
        <v>-2.0051200318905296</v>
      </c>
      <c r="AD1200" s="80" cm="1">
        <f t="array" aca="1" ref="AD1200" ca="1">(SUM(INDEX(1195:1195,1,MAX(COLUMN($R:$R),COLUMN()-($H1192*12-1))):AD1197)/($H1192*12)+IF($R1202=0,0,SUM(INDEX(1200:1200,1,MAX(COLUMN($R:$R),COLUMN()-(($H1192-$H1193)*12))):AD1202)/(($H1192)*12)))</f>
        <v>-2.0391051171768102</v>
      </c>
      <c r="AE1200" s="80" cm="1">
        <f t="array" aca="1" ref="AE1200" ca="1">(SUM(INDEX(1195:1195,1,MAX(COLUMN($R:$R),COLUMN()-($H1192*12-1))):AE1197)/($H1192*12)+IF($R1202=0,0,SUM(INDEX(1200:1200,1,MAX(COLUMN($R:$R),COLUMN()-(($H1192-$H1193)*12))):AE1202)/(($H1192)*12)))</f>
        <v>-2.0736662208577727</v>
      </c>
      <c r="AF1200" s="80" cm="1">
        <f t="array" aca="1" ref="AF1200" ca="1">(SUM(INDEX(1195:1195,1,MAX(COLUMN($R:$R),COLUMN()-($H1192*12-1))):AF1197)/($H1192*12)+IF($R1202=0,0,SUM(INDEX(1200:1200,1,MAX(COLUMN($R:$R),COLUMN()-(($H1192-$H1193)*12))):AF1202)/(($H1192)*12)))</f>
        <v>-2.108813105957057</v>
      </c>
      <c r="AG1200" s="80" cm="1">
        <f t="array" aca="1" ref="AG1200" ca="1">(SUM(INDEX(1195:1195,1,MAX(COLUMN($R:$R),COLUMN()-($H1192*12-1))):AG1197)/($H1192*12)+IF($R1202=0,0,SUM(INDEX(1200:1200,1,MAX(COLUMN($R:$R),COLUMN()-(($H1192-$H1193)*12))):AG1202)/(($H1192)*12)))</f>
        <v>-2.1445557009732785</v>
      </c>
      <c r="AH1200" s="80" cm="1">
        <f t="array" aca="1" ref="AH1200" ca="1">(SUM(INDEX(1195:1195,1,MAX(COLUMN($R:$R),COLUMN()-($H1192*12-1))):AH1197)/($H1192*12)+IF($R1202=0,0,SUM(INDEX(1200:1200,1,MAX(COLUMN($R:$R),COLUMN()-(($H1192-$H1193)*12))):AH1202)/(($H1192)*12)))</f>
        <v>-2.18090410268469</v>
      </c>
      <c r="AI1200" s="80" cm="1">
        <f t="array" aca="1" ref="AI1200" ca="1">(SUM(INDEX(1195:1195,1,MAX(COLUMN($R:$R),COLUMN()-($H1192*12-1))):AI1197)/($H1192*12)+IF($R1202=0,0,SUM(INDEX(1200:1200,1,MAX(COLUMN($R:$R),COLUMN()-(($H1192-$H1193)*12))):AI1202)/(($H1192)*12)))</f>
        <v>-2.2178685790013799</v>
      </c>
      <c r="AJ1200" s="80" cm="1">
        <f t="array" aca="1" ref="AJ1200" ca="1">(SUM(INDEX(1195:1195,1,MAX(COLUMN($R:$R),COLUMN()-($H1192*12-1))):AJ1197)/($H1192*12)+IF($R1202=0,0,SUM(INDEX(1200:1200,1,MAX(COLUMN($R:$R),COLUMN()-(($H1192-$H1193)*12))):AJ1202)/(($H1192)*12)))</f>
        <v>-2.2554595718658095</v>
      </c>
      <c r="AK1200" s="80" cm="1">
        <f t="array" aca="1" ref="AK1200" ca="1">(SUM(INDEX(1195:1195,1,MAX(COLUMN($R:$R),COLUMN()-($H1192*12-1))):AK1197)/($H1192*12)+IF($R1202=0,0,SUM(INDEX(1200:1200,1,MAX(COLUMN($R:$R),COLUMN()-(($H1192-$H1193)*12))):AK1202)/(($H1192)*12)))</f>
        <v>-2.2936877002025184</v>
      </c>
      <c r="AL1200" s="80" cm="1">
        <f t="array" aca="1" ref="AL1200" ca="1">(SUM(INDEX(1195:1195,1,MAX(COLUMN($R:$R),COLUMN()-($H1192*12-1))):AL1197)/($H1192*12)+IF($R1202=0,0,SUM(INDEX(1200:1200,1,MAX(COLUMN($R:$R),COLUMN()-(($H1192-$H1193)*12))):AL1202)/(($H1192)*12)))</f>
        <v>-2.3325637629178151</v>
      </c>
      <c r="AM1200" s="80" cm="1">
        <f t="array" aca="1" ref="AM1200" ca="1">(SUM(INDEX(1195:1195,1,MAX(COLUMN($R:$R),COLUMN()-($H1192*12-1))):AM1197)/($H1192*12)+IF($R1202=0,0,SUM(INDEX(1200:1200,1,MAX(COLUMN($R:$R),COLUMN()-(($H1192-$H1193)*12))):AM1202)/(($H1192)*12)))</f>
        <v>-2.3720987419503206</v>
      </c>
      <c r="AN1200" s="80" cm="1">
        <f t="array" aca="1" ref="AN1200" ca="1">(SUM(INDEX(1195:1195,1,MAX(COLUMN($R:$R),COLUMN()-($H1192*12-1))):AN1197)/($H1192*12)+IF($R1202=0,0,SUM(INDEX(1200:1200,1,MAX(COLUMN($R:$R),COLUMN()-(($H1192-$H1193)*12))):AN1202)/(($H1192)*12)))</f>
        <v>-2.4123038053732073</v>
      </c>
      <c r="AO1200" s="80" cm="1">
        <f t="array" aca="1" ref="AO1200" ca="1">(SUM(INDEX(1195:1195,1,MAX(COLUMN($R:$R),COLUMN()-($H1192*12-1))):AO1197)/($H1192*12)+IF($R1202=0,0,SUM(INDEX(1200:1200,1,MAX(COLUMN($R:$R),COLUMN()-(($H1192-$H1193)*12))):AO1202)/(($H1192)*12)))</f>
        <v>-2.4531903105490245</v>
      </c>
      <c r="AP1200" s="80" cm="1">
        <f t="array" aca="1" ref="AP1200" ca="1">(SUM(INDEX(1195:1195,1,MAX(COLUMN($R:$R),COLUMN()-($H1192*12-1))):AP1197)/($H1192*12)+IF($R1202=0,0,SUM(INDEX(1200:1200,1,MAX(COLUMN($R:$R),COLUMN()-(($H1192-$H1193)*12))):AP1202)/(($H1192)*12)))</f>
        <v>-2.4947698073379909</v>
      </c>
      <c r="AQ1200" s="80" cm="1">
        <f t="array" aca="1" ref="AQ1200" ca="1">(SUM(INDEX(1195:1195,1,MAX(COLUMN($R:$R),COLUMN()-($H1192*12-1))):AQ1197)/($H1192*12)+IF($R1202=0,0,SUM(INDEX(1200:1200,1,MAX(COLUMN($R:$R),COLUMN()-(($H1192-$H1193)*12))):AQ1202)/(($H1192)*12)))</f>
        <v>-2.5370540413606686</v>
      </c>
      <c r="AR1200" s="80" cm="1">
        <f t="array" aca="1" ref="AR1200" ca="1">(SUM(INDEX(1195:1195,1,MAX(COLUMN($R:$R),COLUMN()-($H1192*12-1))):AR1197)/($H1192*12)+IF($R1202=0,0,SUM(INDEX(1200:1200,1,MAX(COLUMN($R:$R),COLUMN()-(($H1192-$H1193)*12))):AR1202)/(($H1192)*12)))</f>
        <v>-2.5800549573159346</v>
      </c>
      <c r="AS1200" s="80" cm="1">
        <f t="array" aca="1" ref="AS1200" ca="1">(SUM(INDEX(1195:1195,1,MAX(COLUMN($R:$R),COLUMN()-($H1192*12-1))):AS1197)/($H1192*12)+IF($R1202=0,0,SUM(INDEX(1200:1200,1,MAX(COLUMN($R:$R),COLUMN()-(($H1192-$H1193)*12))):AS1202)/(($H1192)*12)))</f>
        <v>-2.6237847023551875</v>
      </c>
      <c r="AT1200" s="80" cm="1">
        <f t="array" aca="1" ref="AT1200" ca="1">(SUM(INDEX(1195:1195,1,MAX(COLUMN($R:$R),COLUMN()-($H1192*12-1))):AT1197)/($H1192*12)+IF($R1202=0,0,SUM(INDEX(1200:1200,1,MAX(COLUMN($R:$R),COLUMN()-(($H1192-$H1193)*12))):AT1202)/(($H1192)*12)))</f>
        <v>-2.6682556295137498</v>
      </c>
      <c r="AU1200" s="80" cm="1">
        <f t="array" aca="1" ref="AU1200" ca="1">(SUM(INDEX(1195:1195,1,MAX(COLUMN($R:$R),COLUMN()-($H1192*12-1))):AU1197)/($H1192*12)+IF($R1202=0,0,SUM(INDEX(1200:1200,1,MAX(COLUMN($R:$R),COLUMN()-(($H1192-$H1193)*12))):AU1202)/(($H1192)*12)))</f>
        <v>-2.7134803012004238</v>
      </c>
      <c r="AV1200" s="80" cm="1">
        <f t="array" aca="1" ref="AV1200" ca="1">(SUM(INDEX(1195:1195,1,MAX(COLUMN($R:$R),COLUMN()-($H1192*12-1))):AV1197)/($H1192*12)+IF($R1202=0,0,SUM(INDEX(1200:1200,1,MAX(COLUMN($R:$R),COLUMN()-(($H1192-$H1193)*12))):AV1202)/(($H1192)*12)))</f>
        <v>-2.7594714927461936</v>
      </c>
      <c r="AW1200" s="80" cm="1">
        <f t="array" aca="1" ref="AW1200" ca="1">(SUM(INDEX(1195:1195,1,MAX(COLUMN($R:$R),COLUMN()-($H1192*12-1))):AW1197)/($H1192*12)+IF($R1202=0,0,SUM(INDEX(1200:1200,1,MAX(COLUMN($R:$R),COLUMN()-(($H1192-$H1193)*12))):AW1202)/(($H1192)*12)))</f>
        <v>-2.8062421960130783</v>
      </c>
      <c r="AX1200" s="80" cm="1">
        <f t="array" aca="1" ref="AX1200" ca="1">(SUM(INDEX(1195:1195,1,MAX(COLUMN($R:$R),COLUMN()-($H1192*12-1))):AX1197)/($H1192*12)+IF($R1202=0,0,SUM(INDEX(1200:1200,1,MAX(COLUMN($R:$R),COLUMN()-(($H1192-$H1193)*12))):AX1202)/(($H1192)*12)))</f>
        <v>-2.8538056230641473</v>
      </c>
      <c r="AY1200" s="80" cm="1">
        <f t="array" aca="1" ref="AY1200" ca="1">(SUM(INDEX(1195:1195,1,MAX(COLUMN($R:$R),COLUMN()-($H1192*12-1))):AY1197)/($H1192*12)+IF($R1202=0,0,SUM(INDEX(1200:1200,1,MAX(COLUMN($R:$R),COLUMN()-(($H1192-$H1193)*12))):AY1202)/(($H1192)*12)))</f>
        <v>-2.9021752098957432</v>
      </c>
      <c r="AZ1200" s="80" cm="1">
        <f t="array" aca="1" ref="AZ1200" ca="1">(SUM(INDEX(1195:1195,1,MAX(COLUMN($R:$R),COLUMN()-($H1192*12-1))):AZ1197)/($H1192*12)+IF($R1202=0,0,SUM(INDEX(1200:1200,1,MAX(COLUMN($R:$R),COLUMN()-(($H1192-$H1193)*12))):AZ1202)/(($H1192)*12)))</f>
        <v>-2.9513646202329591</v>
      </c>
      <c r="BA1200" s="80" cm="1">
        <f t="array" aca="1" ref="BA1200" ca="1">(SUM(INDEX(1195:1195,1,MAX(COLUMN($R:$R),COLUMN()-($H1192*12-1))):BA1197)/($H1192*12)+IF($R1202=0,0,SUM(INDEX(1200:1200,1,MAX(COLUMN($R:$R),COLUMN()-(($H1192-$H1193)*12))):BA1202)/(($H1192)*12)))</f>
        <v>-3.0013877493894503</v>
      </c>
      <c r="BB1200" s="80" cm="1">
        <f t="array" aca="1" ref="BB1200" ca="1">(SUM(INDEX(1195:1195,1,MAX(COLUMN($R:$R),COLUMN()-($H1192*12-1))):BB1197)/($H1192*12)+IF($R1202=0,0,SUM(INDEX(1200:1200,1,MAX(COLUMN($R:$R),COLUMN()-(($H1192-$H1193)*12))):BB1202)/(($H1192)*12)))</f>
        <v>-3.052258728192661</v>
      </c>
      <c r="BC1200" s="80" cm="1">
        <f t="array" aca="1" ref="BC1200" ca="1">(SUM(INDEX(1195:1195,1,MAX(COLUMN($R:$R),COLUMN()-($H1192*12-1))):BC1197)/($H1192*12)+IF($R1202=0,0,SUM(INDEX(1200:1200,1,MAX(COLUMN($R:$R),COLUMN()-(($H1192-$H1193)*12))):BC1202)/(($H1192)*12)))</f>
        <v>-3.1039919269755871</v>
      </c>
      <c r="BD1200" s="80" cm="1">
        <f t="array" aca="1" ref="BD1200" ca="1">(SUM(INDEX(1195:1195,1,MAX(COLUMN($R:$R),COLUMN()-($H1192*12-1))):BD1197)/($H1192*12)+IF($R1202=0,0,SUM(INDEX(1200:1200,1,MAX(COLUMN($R:$R),COLUMN()-(($H1192-$H1193)*12))):BD1202)/(($H1192)*12)))</f>
        <v>-3.1566019596361903</v>
      </c>
      <c r="BE1200" s="80" cm="1">
        <f t="array" aca="1" ref="BE1200" ca="1">(SUM(INDEX(1195:1195,1,MAX(COLUMN($R:$R),COLUMN()-($H1192*12-1))):BE1197)/($H1192*12)+IF($R1202=0,0,SUM(INDEX(1200:1200,1,MAX(COLUMN($R:$R),COLUMN()-(($H1192-$H1193)*12))):BE1202)/(($H1192)*12)))</f>
        <v>-3.2101036877656175</v>
      </c>
      <c r="BF1200" s="80" cm="1">
        <f t="array" aca="1" ref="BF1200" ca="1">(SUM(INDEX(1195:1195,1,MAX(COLUMN($R:$R),COLUMN()-($H1192*12-1))):BF1197)/($H1192*12)+IF($R1202=0,0,SUM(INDEX(1200:1200,1,MAX(COLUMN($R:$R),COLUMN()-(($H1192-$H1193)*12))):BF1202)/(($H1192)*12)))</f>
        <v>-3.2645122248463907</v>
      </c>
      <c r="BG1200" s="80" cm="1">
        <f t="array" aca="1" ref="BG1200" ca="1">(SUM(INDEX(1195:1195,1,MAX(COLUMN($R:$R),COLUMN()-($H1192*12-1))):BG1197)/($H1192*12)+IF($R1202=0,0,SUM(INDEX(1200:1200,1,MAX(COLUMN($R:$R),COLUMN()-(($H1192-$H1193)*12))):BG1202)/(($H1192)*12)))</f>
        <v>-3.3198429405217533</v>
      </c>
      <c r="BH1200" s="80" cm="1">
        <f t="array" aca="1" ref="BH1200" ca="1">(SUM(INDEX(1195:1195,1,MAX(COLUMN($R:$R),COLUMN()-($H1192*12-1))):BH1197)/($H1192*12)+IF($R1202=0,0,SUM(INDEX(1200:1200,1,MAX(COLUMN($R:$R),COLUMN()-(($H1192-$H1193)*12))):BH1202)/(($H1192)*12)))</f>
        <v>-3.376111464937376</v>
      </c>
      <c r="BI1200" s="80" cm="1">
        <f t="array" aca="1" ref="BI1200" ca="1">(SUM(INDEX(1195:1195,1,MAX(COLUMN($R:$R),COLUMN()-($H1192*12-1))):BI1197)/($H1192*12)+IF($R1202=0,0,SUM(INDEX(1200:1200,1,MAX(COLUMN($R:$R),COLUMN()-(($H1192-$H1193)*12))):BI1202)/(($H1192)*12)))</f>
        <v>-3.433333693156654</v>
      </c>
      <c r="BJ1200" s="80" cm="1">
        <f t="array" aca="1" ref="BJ1200" ca="1">(SUM(INDEX(1195:1195,1,MAX(COLUMN($R:$R),COLUMN()-($H1192*12-1))):BJ1197)/($H1192*12)+IF($R1202=0,0,SUM(INDEX(1200:1200,1,MAX(COLUMN($R:$R),COLUMN()-(($H1192-$H1193)*12))):BJ1202)/(($H1192)*12)))</f>
        <v>-3.4915257896508347</v>
      </c>
      <c r="BK1200" s="80" cm="1">
        <f t="array" aca="1" ref="BK1200" ca="1">(SUM(INDEX(1195:1195,1,MAX(COLUMN($R:$R),COLUMN()-($H1192*12-1))):BK1197)/($H1192*12)+IF($R1202=0,0,SUM(INDEX(1200:1200,1,MAX(COLUMN($R:$R),COLUMN()-(($H1192-$H1193)*12))):BK1202)/(($H1192)*12)))</f>
        <v>-3.550704192865255</v>
      </c>
      <c r="BL1200" s="80" cm="1">
        <f t="array" aca="1" ref="BL1200" ca="1">(SUM(INDEX(1195:1195,1,MAX(COLUMN($R:$R),COLUMN()-($H1192*12-1))):BL1197)/($H1192*12)+IF($R1202=0,0,SUM(INDEX(1200:1200,1,MAX(COLUMN($R:$R),COLUMN()-(($H1192-$H1193)*12))):BL1202)/(($H1192)*12)))</f>
        <v>-3.6108856198629713</v>
      </c>
      <c r="BM1200" s="80" cm="1">
        <f t="array" aca="1" ref="BM1200" ca="1">(SUM(INDEX(1195:1195,1,MAX(COLUMN($R:$R),COLUMN()-($H1192*12-1))):BM1197)/($H1192*12)+IF($R1202=0,0,SUM(INDEX(1200:1200,1,MAX(COLUMN($R:$R),COLUMN()-(($H1192-$H1193)*12))):BM1202)/(($H1192)*12)))</f>
        <v>-3.6720870710470894</v>
      </c>
      <c r="BN1200" s="80" cm="1">
        <f t="array" aca="1" ref="BN1200" ca="1">(SUM(INDEX(1195:1195,1,MAX(COLUMN($R:$R),COLUMN()-($H1192*12-1))):BN1197)/($H1192*12)+IF($R1202=0,0,SUM(INDEX(1200:1200,1,MAX(COLUMN($R:$R),COLUMN()-(($H1192-$H1193)*12))):BN1202)/(($H1192)*12)))</f>
        <v>-3.7343258349631423</v>
      </c>
      <c r="BO1200" s="80" cm="1">
        <f t="array" aca="1" ref="BO1200" ca="1">(SUM(INDEX(1195:1195,1,MAX(COLUMN($R:$R),COLUMN()-($H1192*12-1))):BO1197)/($H1192*12)+IF($R1202=0,0,SUM(INDEX(1200:1200,1,MAX(COLUMN($R:$R),COLUMN()-(($H1192-$H1193)*12))):BO1202)/(($H1192)*12)))</f>
        <v>-2.1027042389455679</v>
      </c>
      <c r="BP1200" s="80" cm="1">
        <f t="array" aca="1" ref="BP1200" ca="1">(SUM(INDEX(1195:1195,1,MAX(COLUMN($R:$R),COLUMN()-($H1192*12-1))):BP1197)/($H1192*12)+IF($R1202=0,0,SUM(INDEX(1200:1200,1,MAX(COLUMN($R:$R),COLUMN()-(($H1192-$H1193)*12))):BP1202)/(($H1192)*12)))</f>
        <v>-2.1096159166524879</v>
      </c>
      <c r="BQ1200" s="80" cm="1">
        <f t="array" aca="1" ref="BQ1200" ca="1">(SUM(INDEX(1195:1195,1,MAX(COLUMN($R:$R),COLUMN()-($H1192*12-1))):BQ1197)/($H1192*12)+IF($R1202=0,0,SUM(INDEX(1200:1200,1,MAX(COLUMN($R:$R),COLUMN()-(($H1192-$H1193)*12))):BQ1202)/(($H1192)*12)))</f>
        <v>-2.116157836741043</v>
      </c>
      <c r="BR1200" s="80" cm="1">
        <f t="array" aca="1" ref="BR1200" ca="1">(SUM(INDEX(1195:1195,1,MAX(COLUMN($R:$R),COLUMN()-($H1192*12-1))):BR1197)/($H1192*12)+IF($R1202=0,0,SUM(INDEX(1200:1200,1,MAX(COLUMN($R:$R),COLUMN()-(($H1192-$H1193)*12))):BR1202)/(($H1192)*12)))</f>
        <v>-2.1223154795109531</v>
      </c>
      <c r="BS1200" s="80" cm="1">
        <f t="array" aca="1" ref="BS1200" ca="1">(SUM(INDEX(1195:1195,1,MAX(COLUMN($R:$R),COLUMN()-($H1192*12-1))):BS1197)/($H1192*12)+IF($R1202=0,0,SUM(INDEX(1200:1200,1,MAX(COLUMN($R:$R),COLUMN()-(($H1192-$H1193)*12))):BS1202)/(($H1192)*12)))</f>
        <v>-2.128073939290374</v>
      </c>
      <c r="BT1200" s="80" cm="1">
        <f t="array" aca="1" ref="BT1200" ca="1">(SUM(INDEX(1195:1195,1,MAX(COLUMN($R:$R),COLUMN()-($H1192*12-1))):BT1197)/($H1192*12)+IF($R1202=0,0,SUM(INDEX(1200:1200,1,MAX(COLUMN($R:$R),COLUMN()-(($H1192-$H1193)*12))):BT1202)/(($H1192)*12)))</f>
        <v>-2.1334179155232453</v>
      </c>
      <c r="BU1200" s="80" cm="1">
        <f t="array" aca="1" ref="BU1200" ca="1">(SUM(INDEX(1195:1195,1,MAX(COLUMN($R:$R),COLUMN()-($H1192*12-1))):BU1197)/($H1192*12)+IF($R1202=0,0,SUM(INDEX(1200:1200,1,MAX(COLUMN($R:$R),COLUMN()-(($H1192-$H1193)*12))):BU1202)/(($H1192)*12)))</f>
        <v>-2.1383317036653926</v>
      </c>
      <c r="BV1200" s="80" cm="1">
        <f t="array" aca="1" ref="BV1200" ca="1">(SUM(INDEX(1195:1195,1,MAX(COLUMN($R:$R),COLUMN()-($H1192*12-1))):BV1197)/($H1192*12)+IF($R1202=0,0,SUM(INDEX(1200:1200,1,MAX(COLUMN($R:$R),COLUMN()-(($H1192-$H1193)*12))):BV1202)/(($H1192)*12)))</f>
        <v>-2.1427991858854627</v>
      </c>
      <c r="BW1200" s="80" cm="1">
        <f t="array" aca="1" ref="BW1200" ca="1">(SUM(INDEX(1195:1195,1,MAX(COLUMN($R:$R),COLUMN()-($H1192*12-1))):BW1197)/($H1192*12)+IF($R1202=0,0,SUM(INDEX(1200:1200,1,MAX(COLUMN($R:$R),COLUMN()-(($H1192-$H1193)*12))):BW1202)/(($H1192)*12)))</f>
        <v>-2.146803821566694</v>
      </c>
      <c r="BX1200" s="80" cm="1">
        <f t="array" aca="1" ref="BX1200" ca="1">(SUM(INDEX(1195:1195,1,MAX(COLUMN($R:$R),COLUMN()-($H1192*12-1))):BX1197)/($H1192*12)+IF($R1202=0,0,SUM(INDEX(1200:1200,1,MAX(COLUMN($R:$R),COLUMN()-(($H1192-$H1193)*12))):BX1202)/(($H1192)*12)))</f>
        <v>-2.1503286376054378</v>
      </c>
      <c r="BY1200" s="80" cm="1">
        <f t="array" aca="1" ref="BY1200" ca="1">(SUM(INDEX(1195:1195,1,MAX(COLUMN($R:$R),COLUMN()-($H1192*12-1))):BY1197)/($H1192*12)+IF($R1202=0,0,SUM(INDEX(1200:1200,1,MAX(COLUMN($R:$R),COLUMN()-(($H1192-$H1193)*12))):BY1202)/(($H1192)*12)))</f>
        <v>-2.1533562185022697</v>
      </c>
      <c r="BZ1200" s="80" cm="1">
        <f t="array" aca="1" ref="BZ1200" ca="1">(SUM(INDEX(1195:1195,1,MAX(COLUMN($R:$R),COLUMN()-($H1192*12-1))):BZ1197)/($H1192*12)+IF($R1202=0,0,SUM(INDEX(1200:1200,1,MAX(COLUMN($R:$R),COLUMN()-(($H1192-$H1193)*12))):BZ1202)/(($H1192)*12)))</f>
        <v>-2.1558686962414515</v>
      </c>
      <c r="CA1200" s="80" cm="1">
        <f t="array" aca="1" ref="CA1200" ca="1">(SUM(INDEX(1195:1195,1,MAX(COLUMN($R:$R),COLUMN()-($H1192*12-1))):CA1197)/($H1192*12)+IF($R1202=0,0,SUM(INDEX(1200:1200,1,MAX(COLUMN($R:$R),COLUMN()-(($H1192-$H1193)*12))):CA1202)/(($H1192)*12)))</f>
        <v>-2.1578477399544123</v>
      </c>
      <c r="CB1200" s="80" cm="1">
        <f t="array" aca="1" ref="CB1200" ca="1">(SUM(INDEX(1195:1195,1,MAX(COLUMN($R:$R),COLUMN()-($H1192*12-1))):CB1197)/($H1192*12)+IF($R1202=0,0,SUM(INDEX(1200:1200,1,MAX(COLUMN($R:$R),COLUMN()-(($H1192-$H1193)*12))):CB1202)/(($H1192)*12)))</f>
        <v>-2.159274545362829</v>
      </c>
      <c r="CC1200" s="80" cm="1">
        <f t="array" aca="1" ref="CC1200" ca="1">(SUM(INDEX(1195:1195,1,MAX(COLUMN($R:$R),COLUMN()-($H1192*12-1))):CC1197)/($H1192*12)+IF($R1202=0,0,SUM(INDEX(1200:1200,1,MAX(COLUMN($R:$R),COLUMN()-(($H1192-$H1193)*12))):CC1202)/(($H1192)*12)))</f>
        <v>-2.1601298239968254</v>
      </c>
      <c r="CD1200" s="80" cm="1">
        <f t="array" aca="1" ref="CD1200" ca="1">(SUM(INDEX(1195:1195,1,MAX(COLUMN($R:$R),COLUMN()-($H1192*12-1))):CD1197)/($H1192*12)+IF($R1202=0,0,SUM(INDEX(1200:1200,1,MAX(COLUMN($R:$R),COLUMN()-(($H1192-$H1193)*12))):CD1202)/(($H1192)*12)))</f>
        <v>-2.1603937921836658</v>
      </c>
      <c r="CE1200" s="80" cm="1">
        <f t="array" aca="1" ref="CE1200" ca="1">(SUM(INDEX(1195:1195,1,MAX(COLUMN($R:$R),COLUMN()-($H1192*12-1))):CE1197)/($H1192*12)+IF($R1202=0,0,SUM(INDEX(1200:1200,1,MAX(COLUMN($R:$R),COLUMN()-(($H1192-$H1193)*12))):CE1202)/(($H1192)*12)))</f>
        <v>-2.1600461598022922</v>
      </c>
      <c r="CF1200" s="80" cm="1">
        <f t="array" aca="1" ref="CF1200" ca="1">(SUM(INDEX(1195:1195,1,MAX(COLUMN($R:$R),COLUMN()-($H1192*12-1))):CF1197)/($H1192*12)+IF($R1202=0,0,SUM(INDEX(1200:1200,1,MAX(COLUMN($R:$R),COLUMN()-(($H1192-$H1193)*12))):CF1202)/(($H1192)*12)))</f>
        <v>-2.159066118798918</v>
      </c>
      <c r="CG1200" s="80" cm="1">
        <f t="array" aca="1" ref="CG1200" ca="1">(SUM(INDEX(1195:1195,1,MAX(COLUMN($R:$R),COLUMN()-($H1192*12-1))):CG1197)/($H1192*12)+IF($R1202=0,0,SUM(INDEX(1200:1200,1,MAX(COLUMN($R:$R),COLUMN()-(($H1192-$H1193)*12))):CG1202)/(($H1192)*12)))</f>
        <v>-2.1574323314588009</v>
      </c>
      <c r="CH1200" s="80" cm="1">
        <f t="array" aca="1" ref="CH1200" ca="1">(SUM(INDEX(1195:1195,1,MAX(COLUMN($R:$R),COLUMN()-($H1192*12-1))):CH1197)/($H1192*12)+IF($R1202=0,0,SUM(INDEX(1200:1200,1,MAX(COLUMN($R:$R),COLUMN()-(($H1192-$H1193)*12))):CH1202)/(($H1192)*12)))</f>
        <v>-2.1551229184292469</v>
      </c>
      <c r="CI1200" s="80" cm="1">
        <f t="array" aca="1" ref="CI1200" ca="1">(SUM(INDEX(1195:1195,1,MAX(COLUMN($R:$R),COLUMN()-($H1192*12-1))):CI1197)/($H1192*12)+IF($R1202=0,0,SUM(INDEX(1200:1200,1,MAX(COLUMN($R:$R),COLUMN()-(($H1192-$H1193)*12))):CI1202)/(($H1192)*12)))</f>
        <v>-2.1521154464887622</v>
      </c>
      <c r="CJ1200" s="80" cm="1">
        <f t="array" aca="1" ref="CJ1200" ca="1">(SUM(INDEX(1195:1195,1,MAX(COLUMN($R:$R),COLUMN()-($H1192*12-1))):CJ1197)/($H1192*12)+IF($R1202=0,0,SUM(INDEX(1200:1200,1,MAX(COLUMN($R:$R),COLUMN()-(($H1192-$H1193)*12))):CJ1202)/(($H1192)*12)))</f>
        <v>-2.1483869160572104</v>
      </c>
      <c r="CK1200" s="80" cm="1">
        <f t="array" aca="1" ref="CK1200" ca="1">(SUM(INDEX(1195:1195,1,MAX(COLUMN($R:$R),COLUMN()-($H1192*12-1))):CK1197)/($H1192*12)+IF($R1202=0,0,SUM(INDEX(1200:1200,1,MAX(COLUMN($R:$R),COLUMN()-(($H1192-$H1193)*12))):CK1202)/(($H1192)*12)))</f>
        <v>-2.1439137484416846</v>
      </c>
      <c r="CL1200" s="80" cm="1">
        <f t="array" aca="1" ref="CL1200" ca="1">(SUM(INDEX(1195:1195,1,MAX(COLUMN($R:$R),COLUMN()-($H1192*12-1))):CL1197)/($H1192*12)+IF($R1202=0,0,SUM(INDEX(1200:1200,1,MAX(COLUMN($R:$R),COLUMN()-(($H1192-$H1193)*12))):CL1202)/(($H1192)*12)))</f>
        <v>-2.1386717728127471</v>
      </c>
      <c r="CN1200" s="80"/>
      <c r="CO1200" s="80" t="e" cm="1">
        <f t="array" aca="1" ref="CO1200" ca="1">(SUM(INDEX(1195:1195,1,MAX(COLUMN($CN:$CN),COLUMN()-($H1192*4-1))):CO1197)/($H1192*4)-IF($CN1202=0,0,SUM(INDEX(1200:1200,1,MAX(COLUMN($CN:$CN),COLUMN()-(($H1192-$H1193)*4))):CO1202)/(($H1192)*4)))</f>
        <v>#N/A</v>
      </c>
      <c r="CP1200" s="80" t="e" cm="1">
        <f t="array" aca="1" ref="CP1200" ca="1">(SUM(INDEX(1195:1195,1,MAX(COLUMN($CN:$CN),COLUMN()-($H1192*4-1))):CP1197)/($H1192*4)-IF($CN1202=0,0,SUM(INDEX(1200:1200,1,MAX(COLUMN($CN:$CN),COLUMN()-(($H1192-$H1193)*4))):CP1202)/(($H1192)*4)))</f>
        <v>#N/A</v>
      </c>
      <c r="CQ1200" s="80" t="e" cm="1">
        <f t="array" aca="1" ref="CQ1200" ca="1">(SUM(INDEX(1195:1195,1,MAX(COLUMN($CN:$CN),COLUMN()-($H1192*4-1))):CQ1197)/($H1192*4)-IF($CN1202=0,0,SUM(INDEX(1200:1200,1,MAX(COLUMN($CN:$CN),COLUMN()-(($H1192-$H1193)*4))):CQ1202)/(($H1192)*4)))</f>
        <v>#N/A</v>
      </c>
      <c r="CR1200" s="80" t="e" cm="1">
        <f t="array" aca="1" ref="CR1200" ca="1">(SUM(INDEX(1195:1195,1,MAX(COLUMN($CN:$CN),COLUMN()-($H1192*4-1))):CR1197)/($H1192*4)-IF($CN1202=0,0,SUM(INDEX(1200:1200,1,MAX(COLUMN($CN:$CN),COLUMN()-(($H1192-$H1193)*4))):CR1202)/(($H1192)*4)))</f>
        <v>#N/A</v>
      </c>
      <c r="CS1200" s="80" t="e" cm="1">
        <f t="array" aca="1" ref="CS1200" ca="1">(SUM(INDEX(1195:1195,1,MAX(COLUMN($CN:$CN),COLUMN()-($H1192*4-1))):CS1197)/($H1192*4)-IF($CN1202=0,0,SUM(INDEX(1200:1200,1,MAX(COLUMN($CN:$CN),COLUMN()-(($H1192-$H1193)*4))):CS1202)/(($H1192)*4)))</f>
        <v>#N/A</v>
      </c>
      <c r="CT1200" s="80" t="e" cm="1">
        <f t="array" aca="1" ref="CT1200" ca="1">(SUM(INDEX(1195:1195,1,MAX(COLUMN($CN:$CN),COLUMN()-($H1192*4-1))):CT1197)/($H1192*4)-IF($CN1202=0,0,SUM(INDEX(1200:1200,1,MAX(COLUMN($CN:$CN),COLUMN()-(($H1192-$H1193)*4))):CT1202)/(($H1192)*4)))</f>
        <v>#N/A</v>
      </c>
      <c r="CU1200" s="80" t="e" cm="1">
        <f t="array" aca="1" ref="CU1200" ca="1">(SUM(INDEX(1195:1195,1,MAX(COLUMN($CN:$CN),COLUMN()-($H1192*4-1))):CU1197)/($H1192*4)-IF($CN1202=0,0,SUM(INDEX(1200:1200,1,MAX(COLUMN($CN:$CN),COLUMN()-(($H1192-$H1193)*4))):CU1202)/(($H1192)*4)))</f>
        <v>#N/A</v>
      </c>
      <c r="CV1200" s="80" t="e" cm="1">
        <f t="array" aca="1" ref="CV1200" ca="1">(SUM(INDEX(1195:1195,1,MAX(COLUMN($CN:$CN),COLUMN()-($H1192*4-1))):CV1197)/($H1192*4)-IF($CN1202=0,0,SUM(INDEX(1200:1200,1,MAX(COLUMN($CN:$CN),COLUMN()-(($H1192-$H1193)*4))):CV1202)/(($H1192)*4)))</f>
        <v>#N/A</v>
      </c>
      <c r="CW1200" s="80" t="e" cm="1">
        <f t="array" aca="1" ref="CW1200" ca="1">(SUM(INDEX(1195:1195,1,MAX(COLUMN($CN:$CN),COLUMN()-($H1192*4-1))):CW1197)/($H1192*4)-IF($CN1202=0,0,SUM(INDEX(1200:1200,1,MAX(COLUMN($CN:$CN),COLUMN()-(($H1192-$H1193)*4))):CW1202)/(($H1192)*4)))</f>
        <v>#N/A</v>
      </c>
      <c r="CX1200" s="80" t="e" cm="1">
        <f t="array" aca="1" ref="CX1200" ca="1">(SUM(INDEX(1195:1195,1,MAX(COLUMN($CN:$CN),COLUMN()-($H1192*4-1))):CX1197)/($H1192*4)-IF($CN1202=0,0,SUM(INDEX(1200:1200,1,MAX(COLUMN($CN:$CN),COLUMN()-(($H1192-$H1193)*4))):CX1202)/(($H1192)*4)))</f>
        <v>#N/A</v>
      </c>
      <c r="CY1200" s="80" t="e" cm="1">
        <f t="array" aca="1" ref="CY1200" ca="1">(SUM(INDEX(1195:1195,1,MAX(COLUMN($CN:$CN),COLUMN()-($H1192*4-1))):CY1197)/($H1192*4)-IF($CN1202=0,0,SUM(INDEX(1200:1200,1,MAX(COLUMN($CN:$CN),COLUMN()-(($H1192-$H1193)*4))):CY1202)/(($H1192)*4)))</f>
        <v>#N/A</v>
      </c>
      <c r="CZ1200" s="80" t="e" cm="1">
        <f t="array" aca="1" ref="CZ1200" ca="1">(SUM(INDEX(1195:1195,1,MAX(COLUMN($CN:$CN),COLUMN()-($H1192*4-1))):CZ1197)/($H1192*4)-IF($CN1202=0,0,SUM(INDEX(1200:1200,1,MAX(COLUMN($CN:$CN),COLUMN()-(($H1192-$H1193)*4))):CZ1202)/(($H1192)*4)))</f>
        <v>#N/A</v>
      </c>
      <c r="DA1200" s="80" t="e" cm="1">
        <f t="array" aca="1" ref="DA1200" ca="1">(SUM(INDEX(1195:1195,1,MAX(COLUMN($CN:$CN),COLUMN()-($H1192*4-1))):DA1197)/($H1192*4)-IF($CN1202=0,0,SUM(INDEX(1200:1200,1,MAX(COLUMN($CN:$CN),COLUMN()-(($H1192-$H1193)*4))):DA1202)/(($H1192)*4)))</f>
        <v>#N/A</v>
      </c>
      <c r="DB1200" s="80" t="e" cm="1">
        <f t="array" aca="1" ref="DB1200" ca="1">(SUM(INDEX(1195:1195,1,MAX(COLUMN($CN:$CN),COLUMN()-($H1192*4-1))):DB1197)/($H1192*4)-IF($CN1202=0,0,SUM(INDEX(1200:1200,1,MAX(COLUMN($CN:$CN),COLUMN()-(($H1192-$H1193)*4))):DB1202)/(($H1192)*4)))</f>
        <v>#N/A</v>
      </c>
      <c r="DC1200" s="80" t="e" cm="1">
        <f t="array" aca="1" ref="DC1200" ca="1">(SUM(INDEX(1195:1195,1,MAX(COLUMN($CN:$CN),COLUMN()-($H1192*4-1))):DC1197)/($H1192*4)-IF($CN1202=0,0,SUM(INDEX(1200:1200,1,MAX(COLUMN($CN:$CN),COLUMN()-(($H1192-$H1193)*4))):DC1202)/(($H1192)*4)))</f>
        <v>#N/A</v>
      </c>
      <c r="DD1200" s="80" t="e" cm="1">
        <f t="array" aca="1" ref="DD1200" ca="1">(SUM(INDEX(1195:1195,1,MAX(COLUMN($CN:$CN),COLUMN()-($H1192*4-1))):DD1197)/($H1192*4)-IF($CN1202=0,0,SUM(INDEX(1200:1200,1,MAX(COLUMN($CN:$CN),COLUMN()-(($H1192-$H1193)*4))):DD1202)/(($H1192)*4)))</f>
        <v>#N/A</v>
      </c>
      <c r="DE1200" s="80" t="e" cm="1">
        <f t="array" aca="1" ref="DE1200" ca="1">(SUM(INDEX(1195:1195,1,MAX(COLUMN($CN:$CN),COLUMN()-($H1192*4-1))):DE1197)/($H1192*4)-IF($CN1202=0,0,SUM(INDEX(1200:1200,1,MAX(COLUMN($CN:$CN),COLUMN()-(($H1192-$H1193)*4))):DE1202)/(($H1192)*4)))</f>
        <v>#N/A</v>
      </c>
      <c r="DF1200" s="80" t="e" cm="1">
        <f t="array" aca="1" ref="DF1200" ca="1">(SUM(INDEX(1195:1195,1,MAX(COLUMN($CN:$CN),COLUMN()-($H1192*4-1))):DF1197)/($H1192*4)-IF($CN1202=0,0,SUM(INDEX(1200:1200,1,MAX(COLUMN($CN:$CN),COLUMN()-(($H1192-$H1193)*4))):DF1202)/(($H1192)*4)))</f>
        <v>#N/A</v>
      </c>
      <c r="DG1200" s="80" t="e" cm="1">
        <f t="array" aca="1" ref="DG1200" ca="1">(SUM(INDEX(1195:1195,1,MAX(COLUMN($CN:$CN),COLUMN()-($H1192*4-1))):DG1197)/($H1192*4)-IF($CN1202=0,0,SUM(INDEX(1200:1200,1,MAX(COLUMN($CN:$CN),COLUMN()-(($H1192-$H1193)*4))):DG1202)/(($H1192)*4)))</f>
        <v>#N/A</v>
      </c>
      <c r="DH1200" s="80" t="e" cm="1">
        <f t="array" aca="1" ref="DH1200" ca="1">(SUM(INDEX(1195:1195,1,MAX(COLUMN($CN:$CN),COLUMN()-($H1192*4-1))):DH1197)/($H1192*4)-IF($CN1202=0,0,SUM(INDEX(1200:1200,1,MAX(COLUMN($CN:$CN),COLUMN()-(($H1192-$H1193)*4))):DH1202)/(($H1192)*4)))</f>
        <v>#N/A</v>
      </c>
      <c r="DI1200" s="80" t="e" cm="1">
        <f t="array" aca="1" ref="DI1200" ca="1">(SUM(INDEX(1195:1195,1,MAX(COLUMN($CN:$CN),COLUMN()-($H1192*4-1))):DI1197)/($H1192*4)-IF($CN1202=0,0,SUM(INDEX(1200:1200,1,MAX(COLUMN($CN:$CN),COLUMN()-(($H1192-$H1193)*4))):DI1202)/(($H1192)*4)))</f>
        <v>#N/A</v>
      </c>
      <c r="DJ1200" s="80" t="e" cm="1">
        <f t="array" aca="1" ref="DJ1200" ca="1">(SUM(INDEX(1195:1195,1,MAX(COLUMN($CN:$CN),COLUMN()-($H1192*4-1))):DJ1197)/($H1192*4)-IF($CN1202=0,0,SUM(INDEX(1200:1200,1,MAX(COLUMN($CN:$CN),COLUMN()-(($H1192-$H1193)*4))):DJ1202)/(($H1192)*4)))</f>
        <v>#N/A</v>
      </c>
      <c r="DK1200" s="80" t="e" cm="1">
        <f t="array" aca="1" ref="DK1200" ca="1">(SUM(INDEX(1195:1195,1,MAX(COLUMN($CN:$CN),COLUMN()-($H1192*4-1))):DK1197)/($H1192*4)-IF($CN1202=0,0,SUM(INDEX(1200:1200,1,MAX(COLUMN($CN:$CN),COLUMN()-(($H1192-$H1193)*4))):DK1202)/(($H1192)*4)))</f>
        <v>#N/A</v>
      </c>
      <c r="DL1200" s="80" t="e" cm="1">
        <f t="array" aca="1" ref="DL1200" ca="1">(SUM(INDEX(1195:1195,1,MAX(COLUMN($CN:$CN),COLUMN()-($H1192*4-1))):DL1197)/($H1192*4)-IF($CN1202=0,0,SUM(INDEX(1200:1200,1,MAX(COLUMN($CN:$CN),COLUMN()-(($H1192-$H1193)*4))):DL1202)/(($H1192)*4)))</f>
        <v>#N/A</v>
      </c>
    </row>
    <row r="1201" spans="1:116" x14ac:dyDescent="0.35">
      <c r="D1201" t="s">
        <v>769</v>
      </c>
      <c r="E1201" s="8" t="str">
        <f t="shared" si="1375"/>
        <v>1201 FAPPER-S</v>
      </c>
      <c r="G1201" s="125"/>
      <c r="I1201" s="62"/>
      <c r="J1201" s="62"/>
      <c r="K1201" s="53"/>
      <c r="L1201" s="53"/>
      <c r="M1201" s="53"/>
      <c r="N1201" s="53"/>
      <c r="O1201" s="53"/>
      <c r="P1201" s="53"/>
      <c r="R1201" s="82"/>
      <c r="S1201" s="153"/>
      <c r="T1201" s="153"/>
      <c r="U1201" s="153"/>
      <c r="V1201" s="153"/>
      <c r="W1201" s="153"/>
      <c r="X1201" s="153"/>
      <c r="Y1201" s="153"/>
      <c r="Z1201" s="153"/>
      <c r="AA1201" s="153"/>
      <c r="AB1201" s="153"/>
      <c r="AC1201" s="153"/>
      <c r="AD1201" s="153"/>
      <c r="AE1201" s="153"/>
      <c r="AF1201" s="153"/>
      <c r="AG1201" s="153"/>
      <c r="AH1201" s="153"/>
      <c r="AI1201" s="153"/>
      <c r="AJ1201" s="153"/>
      <c r="AK1201" s="153"/>
      <c r="AL1201" s="153"/>
      <c r="AM1201" s="153"/>
      <c r="AN1201" s="153"/>
      <c r="AO1201" s="153"/>
      <c r="AP1201" s="153"/>
      <c r="AQ1201" s="153"/>
      <c r="AR1201" s="153"/>
      <c r="AS1201" s="153"/>
      <c r="AT1201" s="153"/>
      <c r="AU1201" s="153"/>
      <c r="AV1201" s="153"/>
      <c r="AW1201" s="153"/>
      <c r="AX1201" s="153"/>
      <c r="AY1201" s="153"/>
      <c r="AZ1201" s="153"/>
      <c r="BA1201" s="153"/>
      <c r="BB1201" s="153"/>
      <c r="BC1201" s="153"/>
      <c r="BD1201" s="153"/>
      <c r="BE1201" s="153"/>
      <c r="BF1201" s="153"/>
      <c r="BG1201" s="153"/>
      <c r="BH1201" s="153"/>
      <c r="BI1201" s="153"/>
      <c r="BJ1201" s="153"/>
      <c r="BK1201" s="153"/>
      <c r="BL1201" s="153"/>
      <c r="BM1201" s="153"/>
      <c r="BN1201" s="153"/>
      <c r="BO1201" s="153"/>
      <c r="BP1201" s="153"/>
      <c r="BQ1201" s="153"/>
      <c r="BR1201" s="153"/>
      <c r="BS1201" s="153"/>
      <c r="BT1201" s="153"/>
      <c r="BU1201" s="153"/>
      <c r="BV1201" s="153"/>
      <c r="BW1201" s="153"/>
      <c r="BX1201" s="153"/>
      <c r="BY1201" s="153"/>
      <c r="BZ1201" s="153"/>
      <c r="CA1201" s="153"/>
      <c r="CB1201" s="153"/>
      <c r="CC1201" s="153"/>
      <c r="CD1201" s="153"/>
      <c r="CE1201" s="153"/>
      <c r="CF1201" s="153"/>
      <c r="CG1201" s="153"/>
      <c r="CH1201" s="153"/>
      <c r="CI1201" s="153"/>
      <c r="CJ1201" s="153"/>
      <c r="CK1201" s="153"/>
      <c r="CL1201" s="153"/>
      <c r="CN1201" s="62"/>
      <c r="CO1201" s="153"/>
      <c r="CP1201" s="153"/>
      <c r="CQ1201" s="153"/>
      <c r="CR1201" s="153"/>
      <c r="CS1201" s="153"/>
      <c r="CT1201" s="153"/>
      <c r="CU1201" s="153"/>
      <c r="CV1201" s="153"/>
      <c r="CW1201" s="153"/>
      <c r="CX1201" s="153"/>
      <c r="CY1201" s="153"/>
      <c r="CZ1201" s="153"/>
      <c r="DA1201" s="153"/>
      <c r="DB1201" s="153"/>
      <c r="DC1201" s="153"/>
      <c r="DD1201" s="153"/>
      <c r="DE1201" s="153"/>
      <c r="DF1201" s="153"/>
      <c r="DG1201" s="153"/>
      <c r="DH1201" s="153"/>
      <c r="DI1201" s="153"/>
      <c r="DJ1201" s="153"/>
      <c r="DK1201" s="153"/>
      <c r="DL1201" s="153"/>
    </row>
    <row r="1202" spans="1:116" x14ac:dyDescent="0.35">
      <c r="D1202" t="s">
        <v>769</v>
      </c>
      <c r="E1202" s="8" t="str">
        <f t="shared" si="1375"/>
        <v>1202 FAPPER-S</v>
      </c>
      <c r="G1202" s="125" t="s">
        <v>251</v>
      </c>
      <c r="I1202" s="74">
        <v>100</v>
      </c>
      <c r="J1202" s="74"/>
      <c r="K1202" s="53"/>
      <c r="L1202" s="53"/>
      <c r="M1202" s="53"/>
      <c r="N1202" s="53"/>
      <c r="O1202" s="53"/>
      <c r="P1202" s="53"/>
      <c r="R1202" s="24">
        <f>-$I1202</f>
        <v>-100</v>
      </c>
      <c r="S1202" s="153"/>
      <c r="T1202" s="153"/>
      <c r="U1202" s="153"/>
      <c r="V1202" s="153"/>
      <c r="W1202" s="153"/>
      <c r="X1202" s="153"/>
      <c r="Y1202" s="153"/>
      <c r="Z1202" s="153"/>
      <c r="AA1202" s="153"/>
      <c r="AB1202" s="153"/>
      <c r="AC1202" s="153"/>
      <c r="AD1202" s="153"/>
      <c r="AE1202" s="153"/>
      <c r="AF1202" s="153"/>
      <c r="AG1202" s="153"/>
      <c r="AH1202" s="153"/>
      <c r="AI1202" s="153"/>
      <c r="AJ1202" s="153"/>
      <c r="AK1202" s="153"/>
      <c r="AL1202" s="153"/>
      <c r="AM1202" s="153"/>
      <c r="AN1202" s="153"/>
      <c r="AO1202" s="153"/>
      <c r="AP1202" s="153"/>
      <c r="AQ1202" s="153"/>
      <c r="AR1202" s="153"/>
      <c r="AS1202" s="153"/>
      <c r="AT1202" s="153"/>
      <c r="AU1202" s="153"/>
      <c r="AV1202" s="153"/>
      <c r="AW1202" s="153"/>
      <c r="AX1202" s="153"/>
      <c r="AY1202" s="153"/>
      <c r="AZ1202" s="153"/>
      <c r="BA1202" s="153"/>
      <c r="BB1202" s="153"/>
      <c r="BC1202" s="153"/>
      <c r="BD1202" s="153"/>
      <c r="BE1202" s="153"/>
      <c r="BF1202" s="153"/>
      <c r="BG1202" s="153"/>
      <c r="BH1202" s="153"/>
      <c r="BI1202" s="153"/>
      <c r="BJ1202" s="153"/>
      <c r="BK1202" s="153"/>
      <c r="BL1202" s="153"/>
      <c r="BM1202" s="153"/>
      <c r="BN1202" s="153"/>
      <c r="BO1202" s="153"/>
      <c r="BP1202" s="153"/>
      <c r="BQ1202" s="153"/>
      <c r="BR1202" s="153"/>
      <c r="BS1202" s="153"/>
      <c r="BT1202" s="153"/>
      <c r="BU1202" s="153"/>
      <c r="BV1202" s="153"/>
      <c r="BW1202" s="153"/>
      <c r="BX1202" s="153"/>
      <c r="BY1202" s="153"/>
      <c r="BZ1202" s="153"/>
      <c r="CA1202" s="153"/>
      <c r="CB1202" s="153"/>
      <c r="CC1202" s="153"/>
      <c r="CD1202" s="153"/>
      <c r="CE1202" s="153"/>
      <c r="CF1202" s="153"/>
      <c r="CG1202" s="153"/>
      <c r="CH1202" s="153"/>
      <c r="CI1202" s="153"/>
      <c r="CJ1202" s="153"/>
      <c r="CK1202" s="153"/>
      <c r="CL1202" s="153"/>
      <c r="CN1202" s="74">
        <f>I1202</f>
        <v>100</v>
      </c>
      <c r="CO1202" s="153"/>
      <c r="CP1202" s="153"/>
      <c r="CQ1202" s="153"/>
      <c r="CR1202" s="153"/>
      <c r="CS1202" s="153"/>
      <c r="CT1202" s="153"/>
      <c r="CU1202" s="153"/>
      <c r="CV1202" s="153"/>
      <c r="CW1202" s="153"/>
      <c r="CX1202" s="153"/>
      <c r="CY1202" s="153"/>
      <c r="CZ1202" s="153"/>
      <c r="DA1202" s="153"/>
      <c r="DB1202" s="153"/>
      <c r="DC1202" s="153"/>
      <c r="DD1202" s="153"/>
      <c r="DE1202" s="153"/>
      <c r="DF1202" s="153"/>
      <c r="DG1202" s="153"/>
      <c r="DH1202" s="153"/>
      <c r="DI1202" s="153"/>
      <c r="DJ1202" s="153"/>
      <c r="DK1202" s="153"/>
      <c r="DL1202" s="153"/>
    </row>
    <row r="1203" spans="1:116" x14ac:dyDescent="0.35">
      <c r="D1203" t="s">
        <v>769</v>
      </c>
      <c r="E1203" s="8" t="str">
        <f t="shared" ref="E1203:E1204" si="1442">ROW()&amp;" "&amp;D1203</f>
        <v>1203 FAPPER-S</v>
      </c>
      <c r="G1203" s="125"/>
      <c r="S1203" s="72"/>
      <c r="T1203" s="72"/>
      <c r="U1203" s="72"/>
      <c r="V1203" s="72"/>
      <c r="W1203" s="72"/>
      <c r="X1203" s="72"/>
      <c r="Y1203" s="72"/>
      <c r="Z1203" s="72"/>
      <c r="AA1203" s="72"/>
      <c r="AB1203" s="72"/>
      <c r="AC1203" s="72"/>
      <c r="AD1203" s="72"/>
      <c r="AE1203" s="72"/>
      <c r="AF1203" s="72"/>
      <c r="AG1203" s="72"/>
      <c r="AH1203" s="72"/>
      <c r="AI1203" s="72"/>
      <c r="AJ1203" s="72"/>
      <c r="AK1203" s="72"/>
      <c r="AL1203" s="72"/>
      <c r="AM1203" s="72"/>
      <c r="AN1203" s="72"/>
      <c r="AO1203" s="72"/>
      <c r="AP1203" s="72"/>
      <c r="AQ1203" s="72"/>
      <c r="AR1203" s="72"/>
      <c r="AS1203" s="72"/>
      <c r="AT1203" s="72"/>
      <c r="AU1203" s="72"/>
      <c r="AV1203" s="72"/>
      <c r="AW1203" s="72"/>
      <c r="AX1203" s="72"/>
      <c r="AY1203" s="72"/>
      <c r="AZ1203" s="72"/>
      <c r="BA1203" s="72"/>
      <c r="BB1203" s="72"/>
      <c r="BC1203" s="72"/>
      <c r="BD1203" s="72"/>
      <c r="BE1203" s="72"/>
      <c r="BF1203" s="72"/>
      <c r="BG1203" s="72"/>
      <c r="BH1203" s="72"/>
      <c r="BI1203" s="72"/>
      <c r="BJ1203" s="72"/>
      <c r="BK1203" s="72"/>
      <c r="BL1203" s="72"/>
      <c r="BM1203" s="72"/>
      <c r="BN1203" s="72"/>
      <c r="BO1203" s="72"/>
      <c r="BP1203" s="72"/>
      <c r="BQ1203" s="72"/>
      <c r="BR1203" s="72"/>
      <c r="BS1203" s="72"/>
      <c r="BT1203" s="72"/>
      <c r="BU1203" s="72"/>
      <c r="BV1203" s="72"/>
      <c r="BW1203" s="72"/>
      <c r="BX1203" s="72"/>
      <c r="BY1203" s="72"/>
      <c r="BZ1203" s="72"/>
      <c r="CA1203" s="72"/>
      <c r="CB1203" s="72"/>
      <c r="CC1203" s="72"/>
      <c r="CD1203" s="72"/>
      <c r="CE1203" s="72"/>
      <c r="CF1203" s="72"/>
      <c r="CG1203" s="72"/>
      <c r="CH1203" s="72"/>
      <c r="CI1203" s="72"/>
      <c r="CJ1203" s="72"/>
      <c r="CK1203" s="72"/>
      <c r="CL1203" s="72"/>
      <c r="CO1203" s="72"/>
      <c r="CP1203" s="72"/>
      <c r="CQ1203" s="72"/>
      <c r="CR1203" s="72"/>
      <c r="CS1203" s="72"/>
      <c r="CT1203" s="72"/>
      <c r="CU1203" s="72"/>
      <c r="CV1203" s="72"/>
      <c r="CW1203" s="72"/>
      <c r="CX1203" s="72"/>
      <c r="CY1203" s="72"/>
      <c r="CZ1203" s="72"/>
      <c r="DA1203" s="72"/>
      <c r="DB1203" s="72"/>
      <c r="DC1203" s="72"/>
      <c r="DD1203" s="72"/>
      <c r="DE1203" s="72"/>
      <c r="DF1203" s="72"/>
      <c r="DG1203" s="72"/>
      <c r="DH1203" s="72"/>
      <c r="DI1203" s="72"/>
      <c r="DJ1203" s="72"/>
      <c r="DK1203" s="72"/>
      <c r="DL1203" s="72"/>
    </row>
    <row r="1204" spans="1:116" x14ac:dyDescent="0.35">
      <c r="D1204" t="s">
        <v>769</v>
      </c>
      <c r="E1204" s="8" t="str">
        <f t="shared" si="1442"/>
        <v>1204 FAPPER-S</v>
      </c>
      <c r="G1204" s="95" t="s">
        <v>205</v>
      </c>
      <c r="H1204" s="12"/>
      <c r="S1204" s="72"/>
      <c r="T1204" s="72"/>
      <c r="U1204" s="72"/>
      <c r="V1204" s="72"/>
      <c r="W1204" s="72"/>
      <c r="X1204" s="72"/>
      <c r="Y1204" s="72"/>
      <c r="Z1204" s="72"/>
      <c r="AA1204" s="72"/>
      <c r="AB1204" s="72"/>
      <c r="AC1204" s="72"/>
      <c r="AD1204" s="72"/>
      <c r="AE1204" s="72"/>
      <c r="AF1204" s="72"/>
      <c r="AG1204" s="72"/>
      <c r="AH1204" s="72"/>
      <c r="AI1204" s="72"/>
      <c r="AJ1204" s="72"/>
      <c r="AK1204" s="72"/>
      <c r="AL1204" s="72"/>
      <c r="AM1204" s="72"/>
      <c r="AN1204" s="72"/>
      <c r="AO1204" s="72"/>
      <c r="AP1204" s="72"/>
      <c r="AQ1204" s="72"/>
      <c r="AR1204" s="72"/>
      <c r="AS1204" s="72"/>
      <c r="AT1204" s="72"/>
      <c r="AU1204" s="72"/>
      <c r="AV1204" s="72"/>
      <c r="AW1204" s="72"/>
      <c r="AX1204" s="72"/>
      <c r="AY1204" s="72"/>
      <c r="AZ1204" s="72"/>
      <c r="BA1204" s="72"/>
      <c r="BB1204" s="72"/>
      <c r="BC1204" s="72"/>
      <c r="BD1204" s="72"/>
      <c r="BE1204" s="72"/>
      <c r="BF1204" s="72"/>
      <c r="BG1204" s="72"/>
      <c r="BH1204" s="72"/>
      <c r="BI1204" s="72"/>
      <c r="BJ1204" s="72"/>
      <c r="BK1204" s="72"/>
      <c r="BL1204" s="72"/>
      <c r="BM1204" s="72"/>
      <c r="BN1204" s="72"/>
      <c r="BO1204" s="72"/>
      <c r="BP1204" s="72"/>
      <c r="BQ1204" s="72"/>
      <c r="BR1204" s="72"/>
      <c r="BS1204" s="72"/>
      <c r="BT1204" s="72"/>
      <c r="BU1204" s="72"/>
      <c r="BV1204" s="72"/>
      <c r="BW1204" s="72"/>
      <c r="BX1204" s="72"/>
      <c r="BY1204" s="72"/>
      <c r="BZ1204" s="72"/>
      <c r="CA1204" s="72"/>
      <c r="CB1204" s="72"/>
      <c r="CC1204" s="72"/>
      <c r="CD1204" s="72"/>
      <c r="CE1204" s="72"/>
      <c r="CF1204" s="72"/>
      <c r="CG1204" s="72"/>
      <c r="CH1204" s="72"/>
      <c r="CI1204" s="72"/>
      <c r="CJ1204" s="72"/>
      <c r="CK1204" s="72"/>
      <c r="CL1204" s="72"/>
      <c r="CO1204" s="72"/>
      <c r="CP1204" s="72"/>
      <c r="CQ1204" s="72"/>
      <c r="CR1204" s="72"/>
      <c r="CS1204" s="72"/>
      <c r="CT1204" s="72"/>
      <c r="CU1204" s="72"/>
      <c r="CV1204" s="72"/>
      <c r="CW1204" s="72"/>
      <c r="CX1204" s="72"/>
      <c r="CY1204" s="72"/>
      <c r="CZ1204" s="72"/>
      <c r="DA1204" s="72"/>
      <c r="DB1204" s="72"/>
      <c r="DC1204" s="72"/>
      <c r="DD1204" s="72"/>
      <c r="DE1204" s="72"/>
      <c r="DF1204" s="72"/>
      <c r="DG1204" s="72"/>
      <c r="DH1204" s="72"/>
      <c r="DI1204" s="72"/>
      <c r="DJ1204" s="72"/>
      <c r="DK1204" s="72"/>
      <c r="DL1204" s="72"/>
    </row>
    <row r="1205" spans="1:116" x14ac:dyDescent="0.35">
      <c r="C1205" t="s">
        <v>240</v>
      </c>
      <c r="D1205" t="s">
        <v>769</v>
      </c>
      <c r="E1205" s="8" t="str">
        <f t="shared" si="1375"/>
        <v>1205 FAPPER-S</v>
      </c>
      <c r="G1205" s="158" t="str">
        <f>"Gross PP&amp;E - "&amp;SUBSTITUTE(G1190,":","")</f>
        <v>Gross PP&amp;E - Revenue driven PP&amp;E</v>
      </c>
      <c r="I1205" s="80">
        <f>I1202</f>
        <v>100</v>
      </c>
      <c r="J1205" s="80"/>
      <c r="K1205" s="24">
        <f>SUMIF($4:$4,K$2,1203:1203)</f>
        <v>0</v>
      </c>
      <c r="L1205" s="24">
        <f>SUMIF($4:$4,L$2,1203:1203)</f>
        <v>0</v>
      </c>
      <c r="M1205" s="24">
        <f>SUMIF($4:$4,M$2,1203:1203)</f>
        <v>0</v>
      </c>
      <c r="N1205" s="24">
        <f>SUMIF($4:$4,N$2,1203:1203)</f>
        <v>0</v>
      </c>
      <c r="O1205" s="24">
        <f>SUMIF($4:$4,O$2,1203:1203)</f>
        <v>0</v>
      </c>
      <c r="P1205" s="24">
        <f>SUMIF($4:$4,P$2,1203:1203)</f>
        <v>0</v>
      </c>
      <c r="R1205" s="24">
        <f>$I1205</f>
        <v>100</v>
      </c>
      <c r="S1205" s="80">
        <f t="shared" ref="S1205:AX1205" ca="1" si="1443">-S1197+R1205</f>
        <v>110</v>
      </c>
      <c r="T1205" s="80">
        <f t="shared" ca="1" si="1443"/>
        <v>120</v>
      </c>
      <c r="U1205" s="80">
        <f t="shared" ca="1" si="1443"/>
        <v>130</v>
      </c>
      <c r="V1205" s="80">
        <f t="shared" ca="1" si="1443"/>
        <v>140</v>
      </c>
      <c r="W1205" s="80">
        <f t="shared" ca="1" si="1443"/>
        <v>150</v>
      </c>
      <c r="X1205" s="80">
        <f t="shared" ca="1" si="1443"/>
        <v>160</v>
      </c>
      <c r="Y1205" s="80">
        <f t="shared" ca="1" si="1443"/>
        <v>170</v>
      </c>
      <c r="Z1205" s="80">
        <f t="shared" ca="1" si="1443"/>
        <v>180</v>
      </c>
      <c r="AA1205" s="80">
        <f t="shared" ca="1" si="1443"/>
        <v>190</v>
      </c>
      <c r="AB1205" s="80">
        <f t="shared" ca="1" si="1443"/>
        <v>200</v>
      </c>
      <c r="AC1205" s="80">
        <f t="shared" ca="1" si="1443"/>
        <v>210</v>
      </c>
      <c r="AD1205" s="80">
        <f t="shared" ca="1" si="1443"/>
        <v>220</v>
      </c>
      <c r="AE1205" s="80">
        <f t="shared" ca="1" si="1443"/>
        <v>230</v>
      </c>
      <c r="AF1205" s="80">
        <f t="shared" ca="1" si="1443"/>
        <v>240</v>
      </c>
      <c r="AG1205" s="80">
        <f t="shared" ca="1" si="1443"/>
        <v>250</v>
      </c>
      <c r="AH1205" s="80">
        <f t="shared" ca="1" si="1443"/>
        <v>260</v>
      </c>
      <c r="AI1205" s="80">
        <f t="shared" ca="1" si="1443"/>
        <v>270</v>
      </c>
      <c r="AJ1205" s="80">
        <f t="shared" ca="1" si="1443"/>
        <v>280</v>
      </c>
      <c r="AK1205" s="80">
        <f t="shared" ca="1" si="1443"/>
        <v>290</v>
      </c>
      <c r="AL1205" s="80">
        <f t="shared" ca="1" si="1443"/>
        <v>300</v>
      </c>
      <c r="AM1205" s="80">
        <f t="shared" ca="1" si="1443"/>
        <v>310</v>
      </c>
      <c r="AN1205" s="80">
        <f t="shared" ca="1" si="1443"/>
        <v>320</v>
      </c>
      <c r="AO1205" s="80">
        <f t="shared" ca="1" si="1443"/>
        <v>330</v>
      </c>
      <c r="AP1205" s="80">
        <f t="shared" ca="1" si="1443"/>
        <v>340</v>
      </c>
      <c r="AQ1205" s="80">
        <f t="shared" ca="1" si="1443"/>
        <v>350</v>
      </c>
      <c r="AR1205" s="80">
        <f t="shared" ca="1" si="1443"/>
        <v>360</v>
      </c>
      <c r="AS1205" s="80">
        <f t="shared" ca="1" si="1443"/>
        <v>370</v>
      </c>
      <c r="AT1205" s="80">
        <f t="shared" ca="1" si="1443"/>
        <v>380</v>
      </c>
      <c r="AU1205" s="80">
        <f t="shared" ca="1" si="1443"/>
        <v>390</v>
      </c>
      <c r="AV1205" s="80">
        <f t="shared" ca="1" si="1443"/>
        <v>400</v>
      </c>
      <c r="AW1205" s="80">
        <f t="shared" ca="1" si="1443"/>
        <v>410</v>
      </c>
      <c r="AX1205" s="80">
        <f t="shared" ca="1" si="1443"/>
        <v>420</v>
      </c>
      <c r="AY1205" s="80">
        <f t="shared" ref="AY1205:CD1205" ca="1" si="1444">-AY1197+AX1205</f>
        <v>430</v>
      </c>
      <c r="AZ1205" s="80">
        <f t="shared" ca="1" si="1444"/>
        <v>440</v>
      </c>
      <c r="BA1205" s="80">
        <f t="shared" ca="1" si="1444"/>
        <v>450</v>
      </c>
      <c r="BB1205" s="80">
        <f t="shared" ca="1" si="1444"/>
        <v>460</v>
      </c>
      <c r="BC1205" s="80">
        <f t="shared" ca="1" si="1444"/>
        <v>470</v>
      </c>
      <c r="BD1205" s="80">
        <f t="shared" ca="1" si="1444"/>
        <v>480</v>
      </c>
      <c r="BE1205" s="80">
        <f t="shared" ca="1" si="1444"/>
        <v>490</v>
      </c>
      <c r="BF1205" s="80">
        <f t="shared" ca="1" si="1444"/>
        <v>500</v>
      </c>
      <c r="BG1205" s="80">
        <f t="shared" ca="1" si="1444"/>
        <v>510</v>
      </c>
      <c r="BH1205" s="80">
        <f t="shared" ca="1" si="1444"/>
        <v>520</v>
      </c>
      <c r="BI1205" s="80">
        <f t="shared" ca="1" si="1444"/>
        <v>530</v>
      </c>
      <c r="BJ1205" s="80">
        <f t="shared" ca="1" si="1444"/>
        <v>540</v>
      </c>
      <c r="BK1205" s="80">
        <f t="shared" ca="1" si="1444"/>
        <v>550</v>
      </c>
      <c r="BL1205" s="80">
        <f t="shared" ca="1" si="1444"/>
        <v>560</v>
      </c>
      <c r="BM1205" s="80">
        <f t="shared" ca="1" si="1444"/>
        <v>570</v>
      </c>
      <c r="BN1205" s="80">
        <f t="shared" ca="1" si="1444"/>
        <v>580</v>
      </c>
      <c r="BO1205" s="80">
        <f t="shared" ca="1" si="1444"/>
        <v>590</v>
      </c>
      <c r="BP1205" s="80">
        <f t="shared" ca="1" si="1444"/>
        <v>600</v>
      </c>
      <c r="BQ1205" s="80">
        <f t="shared" ca="1" si="1444"/>
        <v>610</v>
      </c>
      <c r="BR1205" s="80">
        <f t="shared" ca="1" si="1444"/>
        <v>620</v>
      </c>
      <c r="BS1205" s="80">
        <f t="shared" ca="1" si="1444"/>
        <v>630</v>
      </c>
      <c r="BT1205" s="80">
        <f t="shared" ca="1" si="1444"/>
        <v>640</v>
      </c>
      <c r="BU1205" s="80">
        <f t="shared" ca="1" si="1444"/>
        <v>650</v>
      </c>
      <c r="BV1205" s="80">
        <f t="shared" ca="1" si="1444"/>
        <v>660</v>
      </c>
      <c r="BW1205" s="80">
        <f t="shared" ca="1" si="1444"/>
        <v>670</v>
      </c>
      <c r="BX1205" s="80">
        <f t="shared" ca="1" si="1444"/>
        <v>680</v>
      </c>
      <c r="BY1205" s="80">
        <f t="shared" ca="1" si="1444"/>
        <v>690</v>
      </c>
      <c r="BZ1205" s="80">
        <f t="shared" ca="1" si="1444"/>
        <v>700</v>
      </c>
      <c r="CA1205" s="80">
        <f t="shared" ca="1" si="1444"/>
        <v>710</v>
      </c>
      <c r="CB1205" s="80">
        <f t="shared" ca="1" si="1444"/>
        <v>720</v>
      </c>
      <c r="CC1205" s="80">
        <f t="shared" ca="1" si="1444"/>
        <v>730</v>
      </c>
      <c r="CD1205" s="80">
        <f t="shared" ca="1" si="1444"/>
        <v>740</v>
      </c>
      <c r="CE1205" s="80">
        <f t="shared" ref="CE1205:CL1205" ca="1" si="1445">-CE1197+CD1205</f>
        <v>750</v>
      </c>
      <c r="CF1205" s="80">
        <f t="shared" ca="1" si="1445"/>
        <v>760</v>
      </c>
      <c r="CG1205" s="80">
        <f t="shared" ca="1" si="1445"/>
        <v>770</v>
      </c>
      <c r="CH1205" s="80">
        <f t="shared" ca="1" si="1445"/>
        <v>780</v>
      </c>
      <c r="CI1205" s="80">
        <f t="shared" ca="1" si="1445"/>
        <v>790</v>
      </c>
      <c r="CJ1205" s="80">
        <f t="shared" ca="1" si="1445"/>
        <v>800</v>
      </c>
      <c r="CK1205" s="80">
        <f t="shared" ca="1" si="1445"/>
        <v>810</v>
      </c>
      <c r="CL1205" s="80">
        <f t="shared" ca="1" si="1445"/>
        <v>820</v>
      </c>
      <c r="CN1205" s="80">
        <f>CN1202</f>
        <v>100</v>
      </c>
      <c r="CO1205" s="80" t="e">
        <f t="shared" ref="CO1205" ca="1" si="1446">-CO1197+CN1205</f>
        <v>#N/A</v>
      </c>
      <c r="CP1205" s="80" t="e">
        <f t="shared" ref="CP1205:DL1205" ca="1" si="1447">-CP1197+CO1205</f>
        <v>#N/A</v>
      </c>
      <c r="CQ1205" s="80" t="e">
        <f t="shared" ca="1" si="1447"/>
        <v>#N/A</v>
      </c>
      <c r="CR1205" s="80" t="e">
        <f t="shared" ca="1" si="1447"/>
        <v>#N/A</v>
      </c>
      <c r="CS1205" s="80" t="e">
        <f t="shared" ca="1" si="1447"/>
        <v>#N/A</v>
      </c>
      <c r="CT1205" s="80" t="e">
        <f t="shared" ca="1" si="1447"/>
        <v>#N/A</v>
      </c>
      <c r="CU1205" s="80" t="e">
        <f t="shared" ca="1" si="1447"/>
        <v>#N/A</v>
      </c>
      <c r="CV1205" s="80" t="e">
        <f t="shared" ca="1" si="1447"/>
        <v>#N/A</v>
      </c>
      <c r="CW1205" s="80" t="e">
        <f t="shared" ca="1" si="1447"/>
        <v>#N/A</v>
      </c>
      <c r="CX1205" s="80" t="e">
        <f t="shared" ca="1" si="1447"/>
        <v>#N/A</v>
      </c>
      <c r="CY1205" s="80" t="e">
        <f t="shared" ca="1" si="1447"/>
        <v>#N/A</v>
      </c>
      <c r="CZ1205" s="80" t="e">
        <f t="shared" ca="1" si="1447"/>
        <v>#N/A</v>
      </c>
      <c r="DA1205" s="80" t="e">
        <f t="shared" ca="1" si="1447"/>
        <v>#N/A</v>
      </c>
      <c r="DB1205" s="80" t="e">
        <f t="shared" ca="1" si="1447"/>
        <v>#N/A</v>
      </c>
      <c r="DC1205" s="80" t="e">
        <f t="shared" ca="1" si="1447"/>
        <v>#N/A</v>
      </c>
      <c r="DD1205" s="80" t="e">
        <f t="shared" ca="1" si="1447"/>
        <v>#N/A</v>
      </c>
      <c r="DE1205" s="80" t="e">
        <f t="shared" ca="1" si="1447"/>
        <v>#N/A</v>
      </c>
      <c r="DF1205" s="80" t="e">
        <f t="shared" ca="1" si="1447"/>
        <v>#N/A</v>
      </c>
      <c r="DG1205" s="80" t="e">
        <f t="shared" ca="1" si="1447"/>
        <v>#N/A</v>
      </c>
      <c r="DH1205" s="80" t="e">
        <f t="shared" ca="1" si="1447"/>
        <v>#N/A</v>
      </c>
      <c r="DI1205" s="80" t="e">
        <f t="shared" ca="1" si="1447"/>
        <v>#N/A</v>
      </c>
      <c r="DJ1205" s="80" t="e">
        <f t="shared" ca="1" si="1447"/>
        <v>#N/A</v>
      </c>
      <c r="DK1205" s="80" t="e">
        <f t="shared" ca="1" si="1447"/>
        <v>#N/A</v>
      </c>
      <c r="DL1205" s="80" t="e">
        <f t="shared" ca="1" si="1447"/>
        <v>#N/A</v>
      </c>
    </row>
    <row r="1206" spans="1:116" x14ac:dyDescent="0.35">
      <c r="B1206" t="s">
        <v>244</v>
      </c>
      <c r="D1206" t="s">
        <v>769</v>
      </c>
      <c r="E1206" s="8" t="str">
        <f t="shared" ref="E1206" si="1448">ROW()&amp;" "&amp;D1206</f>
        <v>1206 FAPPER-S</v>
      </c>
      <c r="G1206" s="158" t="str">
        <f>"Accumulated depreciation - "&amp;SUBSTITUTE(G1190,":","")</f>
        <v>Accumulated depreciation - Revenue driven PP&amp;E</v>
      </c>
      <c r="I1206" s="81">
        <f>-H1193/H1192*I1205</f>
        <v>-20</v>
      </c>
      <c r="J1206" s="243"/>
      <c r="K1206" s="37">
        <f>SUMIF($4:$4,K$2,1204:1204)</f>
        <v>0</v>
      </c>
      <c r="L1206" s="37">
        <f>SUMIF($4:$4,L$2,1204:1204)</f>
        <v>0</v>
      </c>
      <c r="M1206" s="37">
        <f>SUMIF($4:$4,M$2,1204:1204)</f>
        <v>0</v>
      </c>
      <c r="N1206" s="37">
        <f>SUMIF($4:$4,N$2,1204:1204)</f>
        <v>0</v>
      </c>
      <c r="O1206" s="37">
        <f>SUMIF($4:$4,O$2,1204:1204)</f>
        <v>0</v>
      </c>
      <c r="P1206" s="37">
        <f>SUMIF($4:$4,P$2,1204:1204)</f>
        <v>0</v>
      </c>
      <c r="R1206" s="37">
        <f>$I1206</f>
        <v>-20</v>
      </c>
      <c r="S1206" s="81">
        <f t="shared" ref="S1206:AX1206" ca="1" si="1449">R1206+S1200</f>
        <v>-21.694915254237287</v>
      </c>
      <c r="T1206" s="81">
        <f t="shared" ca="1" si="1449"/>
        <v>-23.418557885665038</v>
      </c>
      <c r="U1206" s="81">
        <f t="shared" ca="1" si="1449"/>
        <v>-25.171414798981395</v>
      </c>
      <c r="V1206" s="81">
        <f t="shared" ca="1" si="1449"/>
        <v>-26.953981151506504</v>
      </c>
      <c r="W1206" s="81">
        <f t="shared" ca="1" si="1449"/>
        <v>-28.766760493057461</v>
      </c>
      <c r="X1206" s="81">
        <f t="shared" ca="1" si="1449"/>
        <v>-30.610264908194029</v>
      </c>
      <c r="Y1206" s="81">
        <f t="shared" ca="1" si="1449"/>
        <v>-32.485015160875285</v>
      </c>
      <c r="Z1206" s="81">
        <f t="shared" ca="1" si="1449"/>
        <v>-34.391540841568087</v>
      </c>
      <c r="AA1206" s="81">
        <f t="shared" ca="1" si="1449"/>
        <v>-36.330380516848905</v>
      </c>
      <c r="AB1206" s="81">
        <f t="shared" ca="1" si="1449"/>
        <v>-38.302081881541262</v>
      </c>
      <c r="AC1206" s="81">
        <f t="shared" ca="1" si="1449"/>
        <v>-40.30720191343179</v>
      </c>
      <c r="AD1206" s="81">
        <f t="shared" ca="1" si="1449"/>
        <v>-42.3463070306086</v>
      </c>
      <c r="AE1206" s="81">
        <f t="shared" ca="1" si="1449"/>
        <v>-44.419973251466374</v>
      </c>
      <c r="AF1206" s="81">
        <f t="shared" ca="1" si="1449"/>
        <v>-46.528786357423428</v>
      </c>
      <c r="AG1206" s="81">
        <f t="shared" ca="1" si="1449"/>
        <v>-48.673342058396706</v>
      </c>
      <c r="AH1206" s="81">
        <f t="shared" ca="1" si="1449"/>
        <v>-50.854246161081399</v>
      </c>
      <c r="AI1206" s="81">
        <f t="shared" ca="1" si="1449"/>
        <v>-53.072114740082782</v>
      </c>
      <c r="AJ1206" s="81">
        <f t="shared" ca="1" si="1449"/>
        <v>-55.327574311948588</v>
      </c>
      <c r="AK1206" s="81">
        <f t="shared" ca="1" si="1449"/>
        <v>-57.621262012151107</v>
      </c>
      <c r="AL1206" s="81">
        <f t="shared" ca="1" si="1449"/>
        <v>-59.953825775068921</v>
      </c>
      <c r="AM1206" s="81">
        <f t="shared" ca="1" si="1449"/>
        <v>-62.325924517019239</v>
      </c>
      <c r="AN1206" s="81">
        <f t="shared" ca="1" si="1449"/>
        <v>-64.738228322392445</v>
      </c>
      <c r="AO1206" s="81">
        <f t="shared" ca="1" si="1449"/>
        <v>-67.191418632941463</v>
      </c>
      <c r="AP1206" s="81">
        <f t="shared" ca="1" si="1449"/>
        <v>-69.686188440279452</v>
      </c>
      <c r="AQ1206" s="81">
        <f t="shared" ca="1" si="1449"/>
        <v>-72.223242481640114</v>
      </c>
      <c r="AR1206" s="81">
        <f t="shared" ca="1" si="1449"/>
        <v>-74.803297438956051</v>
      </c>
      <c r="AS1206" s="81">
        <f t="shared" ca="1" si="1449"/>
        <v>-77.427082141311232</v>
      </c>
      <c r="AT1206" s="81">
        <f t="shared" ca="1" si="1449"/>
        <v>-80.095337770824983</v>
      </c>
      <c r="AU1206" s="81">
        <f t="shared" ca="1" si="1449"/>
        <v>-82.808818072025403</v>
      </c>
      <c r="AV1206" s="81">
        <f t="shared" ca="1" si="1449"/>
        <v>-85.56828956477159</v>
      </c>
      <c r="AW1206" s="81">
        <f t="shared" ca="1" si="1449"/>
        <v>-88.374531760784663</v>
      </c>
      <c r="AX1206" s="81">
        <f t="shared" ca="1" si="1449"/>
        <v>-91.22833738384881</v>
      </c>
      <c r="AY1206" s="81">
        <f t="shared" ref="AY1206:CD1206" ca="1" si="1450">AX1206+AY1200</f>
        <v>-94.130512593744555</v>
      </c>
      <c r="AZ1206" s="81">
        <f t="shared" ca="1" si="1450"/>
        <v>-97.081877213977521</v>
      </c>
      <c r="BA1206" s="81">
        <f t="shared" ca="1" si="1450"/>
        <v>-100.08326496336697</v>
      </c>
      <c r="BB1206" s="81">
        <f t="shared" ca="1" si="1450"/>
        <v>-103.13552369155963</v>
      </c>
      <c r="BC1206" s="81">
        <f t="shared" ca="1" si="1450"/>
        <v>-106.23951561853521</v>
      </c>
      <c r="BD1206" s="81">
        <f t="shared" ca="1" si="1450"/>
        <v>-109.3961175781714</v>
      </c>
      <c r="BE1206" s="81">
        <f t="shared" ca="1" si="1450"/>
        <v>-112.60622126593702</v>
      </c>
      <c r="BF1206" s="81">
        <f t="shared" ca="1" si="1450"/>
        <v>-115.87073349078341</v>
      </c>
      <c r="BG1206" s="81">
        <f t="shared" ca="1" si="1450"/>
        <v>-119.19057643130516</v>
      </c>
      <c r="BH1206" s="81">
        <f t="shared" ca="1" si="1450"/>
        <v>-122.56668789624254</v>
      </c>
      <c r="BI1206" s="81">
        <f t="shared" ca="1" si="1450"/>
        <v>-126.0000215893992</v>
      </c>
      <c r="BJ1206" s="81">
        <f t="shared" ca="1" si="1450"/>
        <v>-129.49154737905002</v>
      </c>
      <c r="BK1206" s="81">
        <f t="shared" ca="1" si="1450"/>
        <v>-133.04225157191527</v>
      </c>
      <c r="BL1206" s="81">
        <f t="shared" ca="1" si="1450"/>
        <v>-136.65313719177826</v>
      </c>
      <c r="BM1206" s="81">
        <f t="shared" ca="1" si="1450"/>
        <v>-140.32522426282534</v>
      </c>
      <c r="BN1206" s="81">
        <f t="shared" ca="1" si="1450"/>
        <v>-144.05955009778847</v>
      </c>
      <c r="BO1206" s="81">
        <f t="shared" ca="1" si="1450"/>
        <v>-146.16225433673404</v>
      </c>
      <c r="BP1206" s="81">
        <f t="shared" ca="1" si="1450"/>
        <v>-148.27187025338654</v>
      </c>
      <c r="BQ1206" s="81">
        <f t="shared" ca="1" si="1450"/>
        <v>-150.38802809012759</v>
      </c>
      <c r="BR1206" s="81">
        <f t="shared" ca="1" si="1450"/>
        <v>-152.51034356963854</v>
      </c>
      <c r="BS1206" s="81">
        <f t="shared" ca="1" si="1450"/>
        <v>-154.63841750892891</v>
      </c>
      <c r="BT1206" s="81">
        <f t="shared" ca="1" si="1450"/>
        <v>-156.77183542445215</v>
      </c>
      <c r="BU1206" s="81">
        <f t="shared" ca="1" si="1450"/>
        <v>-158.91016712811754</v>
      </c>
      <c r="BV1206" s="81">
        <f t="shared" ca="1" si="1450"/>
        <v>-161.05296631400299</v>
      </c>
      <c r="BW1206" s="81">
        <f t="shared" ca="1" si="1450"/>
        <v>-163.19977013556968</v>
      </c>
      <c r="BX1206" s="81">
        <f t="shared" ca="1" si="1450"/>
        <v>-165.35009877317512</v>
      </c>
      <c r="BY1206" s="81">
        <f t="shared" ca="1" si="1450"/>
        <v>-167.50345499167739</v>
      </c>
      <c r="BZ1206" s="81">
        <f t="shared" ca="1" si="1450"/>
        <v>-169.65932368791883</v>
      </c>
      <c r="CA1206" s="81">
        <f t="shared" ca="1" si="1450"/>
        <v>-171.81717142787323</v>
      </c>
      <c r="CB1206" s="81">
        <f t="shared" ca="1" si="1450"/>
        <v>-173.97644597323605</v>
      </c>
      <c r="CC1206" s="81">
        <f t="shared" ca="1" si="1450"/>
        <v>-176.13657579723287</v>
      </c>
      <c r="CD1206" s="81">
        <f t="shared" ca="1" si="1450"/>
        <v>-178.29696958941653</v>
      </c>
      <c r="CE1206" s="81">
        <f t="shared" ref="CE1206:CL1206" ca="1" si="1451">CD1206+CE1200</f>
        <v>-180.45701574921884</v>
      </c>
      <c r="CF1206" s="81">
        <f t="shared" ca="1" si="1451"/>
        <v>-182.61608186801774</v>
      </c>
      <c r="CG1206" s="81">
        <f t="shared" ca="1" si="1451"/>
        <v>-184.77351419947655</v>
      </c>
      <c r="CH1206" s="81">
        <f t="shared" ca="1" si="1451"/>
        <v>-186.92863711790579</v>
      </c>
      <c r="CI1206" s="81">
        <f t="shared" ca="1" si="1451"/>
        <v>-189.08075256439454</v>
      </c>
      <c r="CJ1206" s="81">
        <f t="shared" ca="1" si="1451"/>
        <v>-191.22913948045175</v>
      </c>
      <c r="CK1206" s="81">
        <f t="shared" ca="1" si="1451"/>
        <v>-193.37305322889344</v>
      </c>
      <c r="CL1206" s="81">
        <f t="shared" ca="1" si="1451"/>
        <v>-195.5117250017062</v>
      </c>
      <c r="CN1206" s="81">
        <f>-H1193/H1192*CN1205</f>
        <v>-20</v>
      </c>
      <c r="CO1206" s="81" t="e">
        <f t="shared" ref="CO1206" ca="1" si="1452">CN1206+CO1200</f>
        <v>#N/A</v>
      </c>
      <c r="CP1206" s="81" t="e">
        <f t="shared" ref="CP1206:DL1206" ca="1" si="1453">CO1206+CP1200</f>
        <v>#N/A</v>
      </c>
      <c r="CQ1206" s="81" t="e">
        <f t="shared" ca="1" si="1453"/>
        <v>#N/A</v>
      </c>
      <c r="CR1206" s="81" t="e">
        <f t="shared" ca="1" si="1453"/>
        <v>#N/A</v>
      </c>
      <c r="CS1206" s="81" t="e">
        <f t="shared" ca="1" si="1453"/>
        <v>#N/A</v>
      </c>
      <c r="CT1206" s="81" t="e">
        <f t="shared" ca="1" si="1453"/>
        <v>#N/A</v>
      </c>
      <c r="CU1206" s="81" t="e">
        <f t="shared" ca="1" si="1453"/>
        <v>#N/A</v>
      </c>
      <c r="CV1206" s="81" t="e">
        <f t="shared" ca="1" si="1453"/>
        <v>#N/A</v>
      </c>
      <c r="CW1206" s="81" t="e">
        <f t="shared" ca="1" si="1453"/>
        <v>#N/A</v>
      </c>
      <c r="CX1206" s="81" t="e">
        <f t="shared" ca="1" si="1453"/>
        <v>#N/A</v>
      </c>
      <c r="CY1206" s="81" t="e">
        <f t="shared" ca="1" si="1453"/>
        <v>#N/A</v>
      </c>
      <c r="CZ1206" s="81" t="e">
        <f t="shared" ca="1" si="1453"/>
        <v>#N/A</v>
      </c>
      <c r="DA1206" s="81" t="e">
        <f t="shared" ca="1" si="1453"/>
        <v>#N/A</v>
      </c>
      <c r="DB1206" s="81" t="e">
        <f t="shared" ca="1" si="1453"/>
        <v>#N/A</v>
      </c>
      <c r="DC1206" s="81" t="e">
        <f t="shared" ca="1" si="1453"/>
        <v>#N/A</v>
      </c>
      <c r="DD1206" s="81" t="e">
        <f t="shared" ca="1" si="1453"/>
        <v>#N/A</v>
      </c>
      <c r="DE1206" s="81" t="e">
        <f t="shared" ca="1" si="1453"/>
        <v>#N/A</v>
      </c>
      <c r="DF1206" s="81" t="e">
        <f t="shared" ca="1" si="1453"/>
        <v>#N/A</v>
      </c>
      <c r="DG1206" s="81" t="e">
        <f t="shared" ca="1" si="1453"/>
        <v>#N/A</v>
      </c>
      <c r="DH1206" s="81" t="e">
        <f t="shared" ca="1" si="1453"/>
        <v>#N/A</v>
      </c>
      <c r="DI1206" s="81" t="e">
        <f t="shared" ca="1" si="1453"/>
        <v>#N/A</v>
      </c>
      <c r="DJ1206" s="81" t="e">
        <f t="shared" ca="1" si="1453"/>
        <v>#N/A</v>
      </c>
      <c r="DK1206" s="81" t="e">
        <f t="shared" ca="1" si="1453"/>
        <v>#N/A</v>
      </c>
      <c r="DL1206" s="81" t="e">
        <f t="shared" ca="1" si="1453"/>
        <v>#N/A</v>
      </c>
    </row>
    <row r="1207" spans="1:116" x14ac:dyDescent="0.35">
      <c r="B1207" t="s">
        <v>332</v>
      </c>
      <c r="D1207" t="s">
        <v>769</v>
      </c>
      <c r="E1207" s="8" t="str">
        <f>ROW()&amp;" "&amp;D1207</f>
        <v>1207 FAPPER-S</v>
      </c>
      <c r="G1207" s="126" t="str">
        <f>"Net PP&amp;E - "&amp;SUBSTITUTE(G1190,":","")</f>
        <v>Net PP&amp;E - Revenue driven PP&amp;E</v>
      </c>
      <c r="H1207" s="27"/>
      <c r="I1207" s="77">
        <f>SUM(I1205:I1206)</f>
        <v>80</v>
      </c>
      <c r="J1207" s="77"/>
      <c r="K1207" s="33">
        <f ca="1">SUMIF($3:$3,K$2,1205:1205)</f>
        <v>1980</v>
      </c>
      <c r="L1207" s="33">
        <f ca="1">SUMIF($3:$3,L$2,1205:1205)</f>
        <v>3420</v>
      </c>
      <c r="M1207" s="33">
        <f ca="1">SUMIF($3:$3,M$2,1205:1205)</f>
        <v>4860</v>
      </c>
      <c r="N1207" s="33">
        <f ca="1">SUMIF($3:$3,N$2,1205:1205)</f>
        <v>6300</v>
      </c>
      <c r="O1207" s="33">
        <f ca="1">SUMIF($3:$3,O$2,1205:1205)</f>
        <v>7740</v>
      </c>
      <c r="P1207" s="33">
        <f ca="1">SUMIF($3:$3,P$2,1205:1205)</f>
        <v>9180</v>
      </c>
      <c r="R1207" s="33">
        <f>$I1207</f>
        <v>80</v>
      </c>
      <c r="S1207" s="77">
        <f t="shared" ref="S1207:AX1207" ca="1" si="1454">SUM(S1205:S1206)</f>
        <v>88.305084745762713</v>
      </c>
      <c r="T1207" s="77">
        <f t="shared" ca="1" si="1454"/>
        <v>96.581442114334962</v>
      </c>
      <c r="U1207" s="77">
        <f t="shared" ca="1" si="1454"/>
        <v>104.8285852010186</v>
      </c>
      <c r="V1207" s="77">
        <f t="shared" ca="1" si="1454"/>
        <v>113.0460188484935</v>
      </c>
      <c r="W1207" s="77">
        <f t="shared" ca="1" si="1454"/>
        <v>121.23323950694254</v>
      </c>
      <c r="X1207" s="77">
        <f t="shared" ca="1" si="1454"/>
        <v>129.38973509180596</v>
      </c>
      <c r="Y1207" s="77">
        <f t="shared" ca="1" si="1454"/>
        <v>137.51498483912471</v>
      </c>
      <c r="Z1207" s="77">
        <f t="shared" ca="1" si="1454"/>
        <v>145.60845915843191</v>
      </c>
      <c r="AA1207" s="77">
        <f t="shared" ca="1" si="1454"/>
        <v>153.66961948315111</v>
      </c>
      <c r="AB1207" s="77">
        <f t="shared" ca="1" si="1454"/>
        <v>161.69791811845874</v>
      </c>
      <c r="AC1207" s="77">
        <f t="shared" ca="1" si="1454"/>
        <v>169.69279808656822</v>
      </c>
      <c r="AD1207" s="77">
        <f t="shared" ca="1" si="1454"/>
        <v>177.65369296939139</v>
      </c>
      <c r="AE1207" s="77">
        <f t="shared" ca="1" si="1454"/>
        <v>185.58002674853361</v>
      </c>
      <c r="AF1207" s="77">
        <f t="shared" ca="1" si="1454"/>
        <v>193.47121364257657</v>
      </c>
      <c r="AG1207" s="77">
        <f t="shared" ca="1" si="1454"/>
        <v>201.32665794160329</v>
      </c>
      <c r="AH1207" s="77">
        <f t="shared" ca="1" si="1454"/>
        <v>209.14575383891861</v>
      </c>
      <c r="AI1207" s="77">
        <f t="shared" ca="1" si="1454"/>
        <v>216.92788525991722</v>
      </c>
      <c r="AJ1207" s="77">
        <f t="shared" ca="1" si="1454"/>
        <v>224.67242568805142</v>
      </c>
      <c r="AK1207" s="77">
        <f t="shared" ca="1" si="1454"/>
        <v>232.37873798784889</v>
      </c>
      <c r="AL1207" s="77">
        <f t="shared" ca="1" si="1454"/>
        <v>240.04617422493106</v>
      </c>
      <c r="AM1207" s="77">
        <f t="shared" ca="1" si="1454"/>
        <v>247.67407548298075</v>
      </c>
      <c r="AN1207" s="77">
        <f t="shared" ca="1" si="1454"/>
        <v>255.26177167760756</v>
      </c>
      <c r="AO1207" s="77">
        <f t="shared" ca="1" si="1454"/>
        <v>262.80858136705854</v>
      </c>
      <c r="AP1207" s="77">
        <f t="shared" ca="1" si="1454"/>
        <v>270.31381155972053</v>
      </c>
      <c r="AQ1207" s="77">
        <f t="shared" ca="1" si="1454"/>
        <v>277.77675751835989</v>
      </c>
      <c r="AR1207" s="77">
        <f t="shared" ca="1" si="1454"/>
        <v>285.19670256104394</v>
      </c>
      <c r="AS1207" s="77">
        <f t="shared" ca="1" si="1454"/>
        <v>292.57291785868875</v>
      </c>
      <c r="AT1207" s="77">
        <f t="shared" ca="1" si="1454"/>
        <v>299.90466222917502</v>
      </c>
      <c r="AU1207" s="77">
        <f t="shared" ca="1" si="1454"/>
        <v>307.19118192797458</v>
      </c>
      <c r="AV1207" s="77">
        <f t="shared" ca="1" si="1454"/>
        <v>314.43171043522841</v>
      </c>
      <c r="AW1207" s="77">
        <f t="shared" ca="1" si="1454"/>
        <v>321.62546823921537</v>
      </c>
      <c r="AX1207" s="77">
        <f t="shared" ca="1" si="1454"/>
        <v>328.77166261615116</v>
      </c>
      <c r="AY1207" s="77">
        <f t="shared" ref="AY1207:CD1207" ca="1" si="1455">SUM(AY1205:AY1206)</f>
        <v>335.86948740625542</v>
      </c>
      <c r="AZ1207" s="77">
        <f t="shared" ca="1" si="1455"/>
        <v>342.91812278602248</v>
      </c>
      <c r="BA1207" s="77">
        <f t="shared" ca="1" si="1455"/>
        <v>349.91673503663304</v>
      </c>
      <c r="BB1207" s="77">
        <f t="shared" ca="1" si="1455"/>
        <v>356.86447630844037</v>
      </c>
      <c r="BC1207" s="77">
        <f t="shared" ca="1" si="1455"/>
        <v>363.76048438146478</v>
      </c>
      <c r="BD1207" s="77">
        <f t="shared" ca="1" si="1455"/>
        <v>370.60388242182859</v>
      </c>
      <c r="BE1207" s="77">
        <f t="shared" ca="1" si="1455"/>
        <v>377.39377873406295</v>
      </c>
      <c r="BF1207" s="77">
        <f t="shared" ca="1" si="1455"/>
        <v>384.12926650921656</v>
      </c>
      <c r="BG1207" s="77">
        <f t="shared" ca="1" si="1455"/>
        <v>390.80942356869485</v>
      </c>
      <c r="BH1207" s="77">
        <f t="shared" ca="1" si="1455"/>
        <v>397.43331210375743</v>
      </c>
      <c r="BI1207" s="77">
        <f t="shared" ca="1" si="1455"/>
        <v>403.99997841060082</v>
      </c>
      <c r="BJ1207" s="77">
        <f t="shared" ca="1" si="1455"/>
        <v>410.50845262094998</v>
      </c>
      <c r="BK1207" s="77">
        <f t="shared" ca="1" si="1455"/>
        <v>416.95774842808476</v>
      </c>
      <c r="BL1207" s="77">
        <f t="shared" ca="1" si="1455"/>
        <v>423.34686280822177</v>
      </c>
      <c r="BM1207" s="77">
        <f t="shared" ca="1" si="1455"/>
        <v>429.67477573717463</v>
      </c>
      <c r="BN1207" s="77">
        <f t="shared" ca="1" si="1455"/>
        <v>435.94044990221153</v>
      </c>
      <c r="BO1207" s="77">
        <f t="shared" ca="1" si="1455"/>
        <v>443.83774566326599</v>
      </c>
      <c r="BP1207" s="77">
        <f t="shared" ca="1" si="1455"/>
        <v>451.72812974661349</v>
      </c>
      <c r="BQ1207" s="77">
        <f t="shared" ca="1" si="1455"/>
        <v>459.61197190987241</v>
      </c>
      <c r="BR1207" s="77">
        <f t="shared" ca="1" si="1455"/>
        <v>467.48965643036149</v>
      </c>
      <c r="BS1207" s="77">
        <f t="shared" ca="1" si="1455"/>
        <v>475.36158249107109</v>
      </c>
      <c r="BT1207" s="77">
        <f t="shared" ca="1" si="1455"/>
        <v>483.22816457554785</v>
      </c>
      <c r="BU1207" s="77">
        <f t="shared" ca="1" si="1455"/>
        <v>491.08983287188244</v>
      </c>
      <c r="BV1207" s="77">
        <f t="shared" ca="1" si="1455"/>
        <v>498.94703368599698</v>
      </c>
      <c r="BW1207" s="77">
        <f t="shared" ca="1" si="1455"/>
        <v>506.80022986443032</v>
      </c>
      <c r="BX1207" s="77">
        <f t="shared" ca="1" si="1455"/>
        <v>514.64990122682491</v>
      </c>
      <c r="BY1207" s="77">
        <f t="shared" ca="1" si="1455"/>
        <v>522.49654500832264</v>
      </c>
      <c r="BZ1207" s="77">
        <f t="shared" ca="1" si="1455"/>
        <v>530.3406763120812</v>
      </c>
      <c r="CA1207" s="77">
        <f t="shared" ca="1" si="1455"/>
        <v>538.18282857212671</v>
      </c>
      <c r="CB1207" s="77">
        <f t="shared" ca="1" si="1455"/>
        <v>546.02355402676392</v>
      </c>
      <c r="CC1207" s="77">
        <f t="shared" ca="1" si="1455"/>
        <v>553.86342420276719</v>
      </c>
      <c r="CD1207" s="77">
        <f t="shared" ca="1" si="1455"/>
        <v>561.70303041058344</v>
      </c>
      <c r="CE1207" s="77">
        <f t="shared" ref="CE1207:CL1207" ca="1" si="1456">SUM(CE1205:CE1206)</f>
        <v>569.54298425078116</v>
      </c>
      <c r="CF1207" s="77">
        <f t="shared" ca="1" si="1456"/>
        <v>577.38391813198223</v>
      </c>
      <c r="CG1207" s="77">
        <f t="shared" ca="1" si="1456"/>
        <v>585.22648580052351</v>
      </c>
      <c r="CH1207" s="77">
        <f t="shared" ca="1" si="1456"/>
        <v>593.07136288209426</v>
      </c>
      <c r="CI1207" s="77">
        <f t="shared" ca="1" si="1456"/>
        <v>600.91924743560548</v>
      </c>
      <c r="CJ1207" s="77">
        <f t="shared" ca="1" si="1456"/>
        <v>608.77086051954825</v>
      </c>
      <c r="CK1207" s="77">
        <f t="shared" ca="1" si="1456"/>
        <v>616.62694677110653</v>
      </c>
      <c r="CL1207" s="77">
        <f t="shared" ca="1" si="1456"/>
        <v>624.48827499829383</v>
      </c>
      <c r="CN1207" s="77">
        <f>SUM(CN1205:CN1206)</f>
        <v>80</v>
      </c>
      <c r="CO1207" s="77" t="e">
        <f t="shared" ref="CO1207" ca="1" si="1457">SUM(CO1205:CO1206)</f>
        <v>#N/A</v>
      </c>
      <c r="CP1207" s="77" t="e">
        <f t="shared" ref="CP1207:DK1207" ca="1" si="1458">SUM(CP1205:CP1206)</f>
        <v>#N/A</v>
      </c>
      <c r="CQ1207" s="77" t="e">
        <f t="shared" ca="1" si="1458"/>
        <v>#N/A</v>
      </c>
      <c r="CR1207" s="77" t="e">
        <f t="shared" ca="1" si="1458"/>
        <v>#N/A</v>
      </c>
      <c r="CS1207" s="77" t="e">
        <f t="shared" ca="1" si="1458"/>
        <v>#N/A</v>
      </c>
      <c r="CT1207" s="77" t="e">
        <f t="shared" ca="1" si="1458"/>
        <v>#N/A</v>
      </c>
      <c r="CU1207" s="77" t="e">
        <f t="shared" ca="1" si="1458"/>
        <v>#N/A</v>
      </c>
      <c r="CV1207" s="77" t="e">
        <f t="shared" ca="1" si="1458"/>
        <v>#N/A</v>
      </c>
      <c r="CW1207" s="77" t="e">
        <f t="shared" ca="1" si="1458"/>
        <v>#N/A</v>
      </c>
      <c r="CX1207" s="77" t="e">
        <f t="shared" ca="1" si="1458"/>
        <v>#N/A</v>
      </c>
      <c r="CY1207" s="77" t="e">
        <f t="shared" ca="1" si="1458"/>
        <v>#N/A</v>
      </c>
      <c r="CZ1207" s="77" t="e">
        <f t="shared" ca="1" si="1458"/>
        <v>#N/A</v>
      </c>
      <c r="DA1207" s="77" t="e">
        <f t="shared" ca="1" si="1458"/>
        <v>#N/A</v>
      </c>
      <c r="DB1207" s="77" t="e">
        <f t="shared" ca="1" si="1458"/>
        <v>#N/A</v>
      </c>
      <c r="DC1207" s="77" t="e">
        <f t="shared" ca="1" si="1458"/>
        <v>#N/A</v>
      </c>
      <c r="DD1207" s="77" t="e">
        <f t="shared" ca="1" si="1458"/>
        <v>#N/A</v>
      </c>
      <c r="DE1207" s="77" t="e">
        <f t="shared" ca="1" si="1458"/>
        <v>#N/A</v>
      </c>
      <c r="DF1207" s="77" t="e">
        <f t="shared" ca="1" si="1458"/>
        <v>#N/A</v>
      </c>
      <c r="DG1207" s="77" t="e">
        <f t="shared" ca="1" si="1458"/>
        <v>#N/A</v>
      </c>
      <c r="DH1207" s="77" t="e">
        <f t="shared" ca="1" si="1458"/>
        <v>#N/A</v>
      </c>
      <c r="DI1207" s="77" t="e">
        <f t="shared" ca="1" si="1458"/>
        <v>#N/A</v>
      </c>
      <c r="DJ1207" s="77" t="e">
        <f t="shared" ca="1" si="1458"/>
        <v>#N/A</v>
      </c>
      <c r="DK1207" s="77" t="e">
        <f t="shared" ca="1" si="1458"/>
        <v>#N/A</v>
      </c>
      <c r="DL1207" s="77" t="e">
        <f t="shared" ref="DL1207" ca="1" si="1459">SUM(DL1205:DL1206)</f>
        <v>#N/A</v>
      </c>
    </row>
    <row r="1208" spans="1:116" x14ac:dyDescent="0.35">
      <c r="B1208" t="s">
        <v>332</v>
      </c>
      <c r="D1208" t="s">
        <v>769</v>
      </c>
      <c r="E1208" s="8" t="str">
        <f>ROW()&amp;" "&amp;D1208</f>
        <v>1208 FAPPER-S</v>
      </c>
      <c r="G1208" s="126"/>
      <c r="H1208" s="27"/>
      <c r="I1208" s="77"/>
      <c r="J1208" s="77"/>
      <c r="K1208" s="33"/>
      <c r="L1208" s="33"/>
      <c r="M1208" s="33"/>
      <c r="N1208" s="33"/>
      <c r="O1208" s="33"/>
      <c r="P1208" s="33"/>
      <c r="R1208" s="33"/>
      <c r="S1208" s="77"/>
      <c r="T1208" s="77"/>
      <c r="U1208" s="77"/>
      <c r="V1208" s="77"/>
      <c r="W1208" s="77"/>
      <c r="X1208" s="77"/>
      <c r="Y1208" s="77"/>
      <c r="Z1208" s="77"/>
      <c r="AA1208" s="77"/>
      <c r="AB1208" s="77"/>
      <c r="AC1208" s="77"/>
      <c r="AD1208" s="77"/>
      <c r="AE1208" s="77"/>
      <c r="AF1208" s="77"/>
      <c r="AG1208" s="77"/>
      <c r="AH1208" s="77"/>
      <c r="AI1208" s="77"/>
      <c r="AJ1208" s="77"/>
      <c r="AK1208" s="77"/>
      <c r="AL1208" s="77"/>
      <c r="AM1208" s="77"/>
      <c r="AN1208" s="77"/>
      <c r="AO1208" s="77"/>
      <c r="AP1208" s="77"/>
      <c r="AQ1208" s="77"/>
      <c r="AR1208" s="77"/>
      <c r="AS1208" s="77"/>
      <c r="AT1208" s="77"/>
      <c r="AU1208" s="77"/>
      <c r="AV1208" s="77"/>
      <c r="AW1208" s="77"/>
      <c r="AX1208" s="77"/>
      <c r="AY1208" s="77"/>
      <c r="AZ1208" s="77"/>
      <c r="BA1208" s="77"/>
      <c r="BB1208" s="77"/>
      <c r="BC1208" s="77"/>
      <c r="BD1208" s="77"/>
      <c r="BE1208" s="77"/>
      <c r="BF1208" s="77"/>
      <c r="BG1208" s="77"/>
      <c r="BH1208" s="77"/>
      <c r="BI1208" s="77"/>
      <c r="BJ1208" s="77"/>
      <c r="BK1208" s="77"/>
      <c r="BL1208" s="77"/>
      <c r="BM1208" s="77"/>
      <c r="BN1208" s="77"/>
      <c r="BO1208" s="77"/>
      <c r="BP1208" s="77"/>
      <c r="BQ1208" s="77"/>
      <c r="BR1208" s="77"/>
      <c r="BS1208" s="77"/>
      <c r="BT1208" s="77"/>
      <c r="BU1208" s="77"/>
      <c r="BV1208" s="77"/>
      <c r="BW1208" s="77"/>
      <c r="BX1208" s="77"/>
      <c r="BY1208" s="77"/>
      <c r="BZ1208" s="77"/>
      <c r="CA1208" s="77"/>
      <c r="CB1208" s="77"/>
      <c r="CC1208" s="77"/>
      <c r="CD1208" s="77"/>
      <c r="CE1208" s="77"/>
      <c r="CF1208" s="77"/>
      <c r="CG1208" s="77"/>
      <c r="CH1208" s="77"/>
      <c r="CI1208" s="77"/>
      <c r="CJ1208" s="77"/>
      <c r="CK1208" s="77"/>
      <c r="CL1208" s="77"/>
      <c r="CN1208" s="77"/>
      <c r="CO1208" s="77"/>
      <c r="CP1208" s="77"/>
      <c r="CQ1208" s="77"/>
      <c r="CR1208" s="77"/>
      <c r="CS1208" s="77"/>
      <c r="CT1208" s="77"/>
      <c r="CU1208" s="77"/>
      <c r="CV1208" s="77"/>
      <c r="CW1208" s="77"/>
      <c r="CX1208" s="77"/>
      <c r="CY1208" s="77"/>
      <c r="CZ1208" s="77"/>
      <c r="DA1208" s="77"/>
      <c r="DB1208" s="77"/>
      <c r="DC1208" s="77"/>
      <c r="DD1208" s="77"/>
      <c r="DE1208" s="77"/>
      <c r="DF1208" s="77"/>
      <c r="DG1208" s="77"/>
      <c r="DH1208" s="77"/>
      <c r="DI1208" s="77"/>
      <c r="DJ1208" s="77"/>
      <c r="DK1208" s="77"/>
      <c r="DL1208" s="77"/>
    </row>
    <row r="1209" spans="1:116" x14ac:dyDescent="0.35">
      <c r="B1209" t="s">
        <v>332</v>
      </c>
      <c r="D1209" t="s">
        <v>769</v>
      </c>
      <c r="E1209" s="8" t="str">
        <f>ROW()&amp;" "&amp;D1209</f>
        <v>1209 FAPPER-S</v>
      </c>
      <c r="G1209" s="136" t="str">
        <f>G1182</f>
        <v>(Primary label)</v>
      </c>
      <c r="H1209" s="27"/>
      <c r="I1209" s="78"/>
      <c r="J1209" s="78"/>
      <c r="K1209" s="33"/>
      <c r="L1209" s="33"/>
      <c r="M1209" s="33"/>
      <c r="N1209" s="33"/>
      <c r="O1209" s="33"/>
      <c r="P1209" s="33"/>
      <c r="R1209" s="33"/>
      <c r="S1209" s="77"/>
      <c r="T1209" s="77"/>
      <c r="U1209" s="77"/>
      <c r="V1209" s="77"/>
      <c r="W1209" s="77"/>
      <c r="X1209" s="77"/>
      <c r="Y1209" s="77"/>
      <c r="Z1209" s="77"/>
      <c r="AA1209" s="77"/>
      <c r="AB1209" s="77"/>
      <c r="AC1209" s="77"/>
      <c r="AD1209" s="77"/>
      <c r="AE1209" s="77"/>
      <c r="AF1209" s="77"/>
      <c r="AG1209" s="77"/>
      <c r="AH1209" s="77"/>
      <c r="AI1209" s="77"/>
      <c r="AJ1209" s="77"/>
      <c r="AK1209" s="77"/>
      <c r="AL1209" s="77"/>
      <c r="AM1209" s="77"/>
      <c r="AN1209" s="77"/>
      <c r="AO1209" s="77"/>
      <c r="AP1209" s="77"/>
      <c r="AQ1209" s="77"/>
      <c r="AR1209" s="77"/>
      <c r="AS1209" s="77"/>
      <c r="AT1209" s="77"/>
      <c r="AU1209" s="77"/>
      <c r="AV1209" s="77"/>
      <c r="AW1209" s="77"/>
      <c r="AX1209" s="77"/>
      <c r="AY1209" s="77"/>
      <c r="AZ1209" s="77"/>
      <c r="BA1209" s="77"/>
      <c r="BB1209" s="77"/>
      <c r="BC1209" s="77"/>
      <c r="BD1209" s="77"/>
      <c r="BE1209" s="77"/>
      <c r="BF1209" s="77"/>
      <c r="BG1209" s="77"/>
      <c r="BH1209" s="77"/>
      <c r="BI1209" s="77"/>
      <c r="BJ1209" s="77"/>
      <c r="BK1209" s="77"/>
      <c r="BL1209" s="77"/>
      <c r="BM1209" s="77"/>
      <c r="BN1209" s="77"/>
      <c r="BO1209" s="77"/>
      <c r="BP1209" s="77"/>
      <c r="BQ1209" s="77"/>
      <c r="BR1209" s="77"/>
      <c r="BS1209" s="77"/>
      <c r="BT1209" s="77"/>
      <c r="BU1209" s="77"/>
      <c r="BV1209" s="77"/>
      <c r="BW1209" s="77"/>
      <c r="BX1209" s="77"/>
      <c r="BY1209" s="77"/>
      <c r="BZ1209" s="77"/>
      <c r="CA1209" s="77"/>
      <c r="CB1209" s="77"/>
      <c r="CC1209" s="77"/>
      <c r="CD1209" s="77"/>
      <c r="CE1209" s="77"/>
      <c r="CF1209" s="77"/>
      <c r="CG1209" s="77"/>
      <c r="CH1209" s="77"/>
      <c r="CI1209" s="77"/>
      <c r="CJ1209" s="77"/>
      <c r="CK1209" s="77"/>
      <c r="CL1209" s="77"/>
      <c r="CN1209" s="78"/>
      <c r="CO1209" s="77"/>
      <c r="CP1209" s="77"/>
      <c r="CQ1209" s="77"/>
      <c r="CR1209" s="77"/>
      <c r="CS1209" s="77"/>
      <c r="CT1209" s="77"/>
      <c r="CU1209" s="77"/>
      <c r="CV1209" s="77"/>
      <c r="CW1209" s="77"/>
      <c r="CX1209" s="77"/>
      <c r="CY1209" s="77"/>
      <c r="CZ1209" s="77"/>
      <c r="DA1209" s="77"/>
      <c r="DB1209" s="77"/>
      <c r="DC1209" s="77"/>
      <c r="DD1209" s="77"/>
      <c r="DE1209" s="77"/>
      <c r="DF1209" s="77"/>
      <c r="DG1209" s="77"/>
      <c r="DH1209" s="77"/>
      <c r="DI1209" s="77"/>
      <c r="DJ1209" s="77"/>
      <c r="DK1209" s="77"/>
      <c r="DL1209" s="77"/>
    </row>
    <row r="1210" spans="1:116" x14ac:dyDescent="0.35">
      <c r="B1210" t="s">
        <v>332</v>
      </c>
      <c r="D1210" t="s">
        <v>769</v>
      </c>
      <c r="E1210" s="8" t="str">
        <f>ROW()&amp;" "&amp;D1210</f>
        <v>1210 FAPPER-S</v>
      </c>
      <c r="G1210" s="136" t="str">
        <f>G1183</f>
        <v>primary unit</v>
      </c>
      <c r="H1210" s="27"/>
      <c r="I1210" s="78"/>
      <c r="J1210" s="78"/>
      <c r="K1210" s="33"/>
      <c r="L1210" s="33"/>
      <c r="M1210" s="33"/>
      <c r="N1210" s="33"/>
      <c r="O1210" s="33"/>
      <c r="P1210" s="33"/>
      <c r="R1210" s="33"/>
      <c r="S1210" s="77"/>
      <c r="T1210" s="77"/>
      <c r="U1210" s="77"/>
      <c r="V1210" s="77"/>
      <c r="W1210" s="77"/>
      <c r="X1210" s="77"/>
      <c r="Y1210" s="77"/>
      <c r="Z1210" s="77"/>
      <c r="AA1210" s="77"/>
      <c r="AB1210" s="77"/>
      <c r="AC1210" s="77"/>
      <c r="AD1210" s="77"/>
      <c r="AE1210" s="77"/>
      <c r="AF1210" s="77"/>
      <c r="AG1210" s="77"/>
      <c r="AH1210" s="77"/>
      <c r="AI1210" s="77"/>
      <c r="AJ1210" s="77"/>
      <c r="AK1210" s="77"/>
      <c r="AL1210" s="77"/>
      <c r="AM1210" s="77"/>
      <c r="AN1210" s="77"/>
      <c r="AO1210" s="77"/>
      <c r="AP1210" s="77"/>
      <c r="AQ1210" s="77"/>
      <c r="AR1210" s="77"/>
      <c r="AS1210" s="77"/>
      <c r="AT1210" s="77"/>
      <c r="AU1210" s="77"/>
      <c r="AV1210" s="77"/>
      <c r="AW1210" s="77"/>
      <c r="AX1210" s="77"/>
      <c r="AY1210" s="77"/>
      <c r="AZ1210" s="77"/>
      <c r="BA1210" s="77"/>
      <c r="BB1210" s="77"/>
      <c r="BC1210" s="77"/>
      <c r="BD1210" s="77"/>
      <c r="BE1210" s="77"/>
      <c r="BF1210" s="77"/>
      <c r="BG1210" s="77"/>
      <c r="BH1210" s="77"/>
      <c r="BI1210" s="77"/>
      <c r="BJ1210" s="77"/>
      <c r="BK1210" s="77"/>
      <c r="BL1210" s="77"/>
      <c r="BM1210" s="77"/>
      <c r="BN1210" s="77"/>
      <c r="BO1210" s="77"/>
      <c r="BP1210" s="77"/>
      <c r="BQ1210" s="77"/>
      <c r="BR1210" s="77"/>
      <c r="BS1210" s="77"/>
      <c r="BT1210" s="77"/>
      <c r="BU1210" s="77"/>
      <c r="BV1210" s="77"/>
      <c r="BW1210" s="77"/>
      <c r="BX1210" s="77"/>
      <c r="BY1210" s="77"/>
      <c r="BZ1210" s="77"/>
      <c r="CA1210" s="77"/>
      <c r="CB1210" s="77"/>
      <c r="CC1210" s="77"/>
      <c r="CD1210" s="77"/>
      <c r="CE1210" s="77"/>
      <c r="CF1210" s="77"/>
      <c r="CG1210" s="77"/>
      <c r="CH1210" s="77"/>
      <c r="CI1210" s="77"/>
      <c r="CJ1210" s="77"/>
      <c r="CK1210" s="77"/>
      <c r="CL1210" s="77"/>
      <c r="CN1210" s="78"/>
      <c r="CO1210" s="77"/>
      <c r="CP1210" s="77"/>
      <c r="CQ1210" s="77"/>
      <c r="CR1210" s="77"/>
      <c r="CS1210" s="77"/>
      <c r="CT1210" s="77"/>
      <c r="CU1210" s="77"/>
      <c r="CV1210" s="77"/>
      <c r="CW1210" s="77"/>
      <c r="CX1210" s="77"/>
      <c r="CY1210" s="77"/>
      <c r="CZ1210" s="77"/>
      <c r="DA1210" s="77"/>
      <c r="DB1210" s="77"/>
      <c r="DC1210" s="77"/>
      <c r="DD1210" s="77"/>
      <c r="DE1210" s="77"/>
      <c r="DF1210" s="77"/>
      <c r="DG1210" s="77"/>
      <c r="DH1210" s="77"/>
      <c r="DI1210" s="77"/>
      <c r="DJ1210" s="77"/>
      <c r="DK1210" s="77"/>
      <c r="DL1210" s="77"/>
    </row>
    <row r="1211" spans="1:116" x14ac:dyDescent="0.35">
      <c r="B1211" t="s">
        <v>332</v>
      </c>
      <c r="D1211" t="s">
        <v>769</v>
      </c>
      <c r="E1211" s="8" t="str">
        <f t="shared" ref="E1211:E1214" si="1460">ROW()&amp;" "&amp;D1211</f>
        <v>1211 FAPPER-S</v>
      </c>
      <c r="G1211" s="136" t="str">
        <f>G1184</f>
        <v>Primary revenue driver</v>
      </c>
      <c r="K1211" s="53"/>
      <c r="L1211" s="53"/>
      <c r="M1211" s="53"/>
      <c r="N1211" s="53"/>
      <c r="O1211" s="53"/>
      <c r="P1211" s="53"/>
      <c r="R1211" s="24"/>
      <c r="S1211" s="179" t="str">
        <f t="shared" ref="S1211:AX1211" si="1461">S1184</f>
        <v>S$16</v>
      </c>
      <c r="T1211" s="179" t="str">
        <f t="shared" si="1461"/>
        <v>T$16</v>
      </c>
      <c r="U1211" s="179" t="str">
        <f t="shared" si="1461"/>
        <v>U$16</v>
      </c>
      <c r="V1211" s="179" t="str">
        <f t="shared" si="1461"/>
        <v>V$16</v>
      </c>
      <c r="W1211" s="179" t="str">
        <f t="shared" si="1461"/>
        <v>W$16</v>
      </c>
      <c r="X1211" s="179" t="str">
        <f t="shared" si="1461"/>
        <v>X$16</v>
      </c>
      <c r="Y1211" s="179" t="str">
        <f t="shared" si="1461"/>
        <v>Y$16</v>
      </c>
      <c r="Z1211" s="179" t="str">
        <f t="shared" si="1461"/>
        <v>Z$16</v>
      </c>
      <c r="AA1211" s="179" t="str">
        <f t="shared" si="1461"/>
        <v>AA$16</v>
      </c>
      <c r="AB1211" s="179" t="str">
        <f t="shared" si="1461"/>
        <v>AB$16</v>
      </c>
      <c r="AC1211" s="179" t="str">
        <f t="shared" si="1461"/>
        <v>AC$16</v>
      </c>
      <c r="AD1211" s="179" t="str">
        <f t="shared" si="1461"/>
        <v>AD$16</v>
      </c>
      <c r="AE1211" s="179" t="str">
        <f t="shared" si="1461"/>
        <v>AE$16</v>
      </c>
      <c r="AF1211" s="179" t="str">
        <f t="shared" si="1461"/>
        <v>AF$16</v>
      </c>
      <c r="AG1211" s="179" t="str">
        <f t="shared" si="1461"/>
        <v>AG$16</v>
      </c>
      <c r="AH1211" s="179" t="str">
        <f t="shared" si="1461"/>
        <v>AH$16</v>
      </c>
      <c r="AI1211" s="179" t="str">
        <f t="shared" si="1461"/>
        <v>AI$16</v>
      </c>
      <c r="AJ1211" s="179" t="str">
        <f t="shared" si="1461"/>
        <v>AJ$16</v>
      </c>
      <c r="AK1211" s="179" t="str">
        <f t="shared" si="1461"/>
        <v>AK$16</v>
      </c>
      <c r="AL1211" s="179" t="str">
        <f t="shared" si="1461"/>
        <v>AL$16</v>
      </c>
      <c r="AM1211" s="179" t="str">
        <f t="shared" si="1461"/>
        <v>AM$16</v>
      </c>
      <c r="AN1211" s="179" t="str">
        <f t="shared" si="1461"/>
        <v>AN$16</v>
      </c>
      <c r="AO1211" s="179" t="str">
        <f t="shared" si="1461"/>
        <v>AO$16</v>
      </c>
      <c r="AP1211" s="179" t="str">
        <f t="shared" si="1461"/>
        <v>AP$16</v>
      </c>
      <c r="AQ1211" s="179" t="str">
        <f t="shared" si="1461"/>
        <v>AQ$16</v>
      </c>
      <c r="AR1211" s="179" t="str">
        <f t="shared" si="1461"/>
        <v>AR$16</v>
      </c>
      <c r="AS1211" s="179" t="str">
        <f t="shared" si="1461"/>
        <v>AS$16</v>
      </c>
      <c r="AT1211" s="179" t="str">
        <f t="shared" si="1461"/>
        <v>AT$16</v>
      </c>
      <c r="AU1211" s="179" t="str">
        <f t="shared" si="1461"/>
        <v>AU$16</v>
      </c>
      <c r="AV1211" s="179" t="str">
        <f t="shared" si="1461"/>
        <v>AV$16</v>
      </c>
      <c r="AW1211" s="179" t="str">
        <f t="shared" si="1461"/>
        <v>AW$16</v>
      </c>
      <c r="AX1211" s="179" t="str">
        <f t="shared" si="1461"/>
        <v>AX$16</v>
      </c>
      <c r="AY1211" s="179" t="str">
        <f t="shared" ref="AY1211:CD1211" si="1462">AY1184</f>
        <v>AY$16</v>
      </c>
      <c r="AZ1211" s="179" t="str">
        <f t="shared" si="1462"/>
        <v>AZ$16</v>
      </c>
      <c r="BA1211" s="179" t="str">
        <f t="shared" si="1462"/>
        <v>BA$16</v>
      </c>
      <c r="BB1211" s="179" t="str">
        <f t="shared" si="1462"/>
        <v>BB$16</v>
      </c>
      <c r="BC1211" s="179" t="str">
        <f t="shared" si="1462"/>
        <v>BC$16</v>
      </c>
      <c r="BD1211" s="179" t="str">
        <f t="shared" si="1462"/>
        <v>BD$16</v>
      </c>
      <c r="BE1211" s="179" t="str">
        <f t="shared" si="1462"/>
        <v>BE$16</v>
      </c>
      <c r="BF1211" s="179" t="str">
        <f t="shared" si="1462"/>
        <v>BF$16</v>
      </c>
      <c r="BG1211" s="179" t="str">
        <f t="shared" si="1462"/>
        <v>BG$16</v>
      </c>
      <c r="BH1211" s="179" t="str">
        <f t="shared" si="1462"/>
        <v>BH$16</v>
      </c>
      <c r="BI1211" s="179" t="str">
        <f t="shared" si="1462"/>
        <v>BI$16</v>
      </c>
      <c r="BJ1211" s="179" t="str">
        <f t="shared" si="1462"/>
        <v>BJ$16</v>
      </c>
      <c r="BK1211" s="179" t="str">
        <f t="shared" si="1462"/>
        <v>BK$16</v>
      </c>
      <c r="BL1211" s="179" t="str">
        <f t="shared" si="1462"/>
        <v>BL$16</v>
      </c>
      <c r="BM1211" s="179" t="str">
        <f t="shared" si="1462"/>
        <v>BM$16</v>
      </c>
      <c r="BN1211" s="179" t="str">
        <f t="shared" si="1462"/>
        <v>BN$16</v>
      </c>
      <c r="BO1211" s="179" t="str">
        <f t="shared" si="1462"/>
        <v>BO$16</v>
      </c>
      <c r="BP1211" s="179" t="str">
        <f t="shared" si="1462"/>
        <v>BP$16</v>
      </c>
      <c r="BQ1211" s="179" t="str">
        <f t="shared" si="1462"/>
        <v>BQ$16</v>
      </c>
      <c r="BR1211" s="179" t="str">
        <f t="shared" si="1462"/>
        <v>BR$16</v>
      </c>
      <c r="BS1211" s="179" t="str">
        <f t="shared" si="1462"/>
        <v>BS$16</v>
      </c>
      <c r="BT1211" s="179" t="str">
        <f t="shared" si="1462"/>
        <v>BT$16</v>
      </c>
      <c r="BU1211" s="179" t="str">
        <f t="shared" si="1462"/>
        <v>BU$16</v>
      </c>
      <c r="BV1211" s="179" t="str">
        <f t="shared" si="1462"/>
        <v>BV$16</v>
      </c>
      <c r="BW1211" s="179" t="str">
        <f t="shared" si="1462"/>
        <v>BW$16</v>
      </c>
      <c r="BX1211" s="179" t="str">
        <f t="shared" si="1462"/>
        <v>BX$16</v>
      </c>
      <c r="BY1211" s="179" t="str">
        <f t="shared" si="1462"/>
        <v>BY$16</v>
      </c>
      <c r="BZ1211" s="179" t="str">
        <f t="shared" si="1462"/>
        <v>BZ$16</v>
      </c>
      <c r="CA1211" s="179" t="str">
        <f t="shared" si="1462"/>
        <v>CA$16</v>
      </c>
      <c r="CB1211" s="179" t="str">
        <f t="shared" si="1462"/>
        <v>CB$16</v>
      </c>
      <c r="CC1211" s="179" t="str">
        <f t="shared" si="1462"/>
        <v>CC$16</v>
      </c>
      <c r="CD1211" s="179" t="str">
        <f t="shared" si="1462"/>
        <v>CD$16</v>
      </c>
      <c r="CE1211" s="179" t="str">
        <f t="shared" ref="CE1211:CL1211" si="1463">CE1184</f>
        <v>CE$16</v>
      </c>
      <c r="CF1211" s="179" t="str">
        <f t="shared" si="1463"/>
        <v>CF$16</v>
      </c>
      <c r="CG1211" s="179" t="str">
        <f t="shared" si="1463"/>
        <v>CG$16</v>
      </c>
      <c r="CH1211" s="179" t="str">
        <f t="shared" si="1463"/>
        <v>CH$16</v>
      </c>
      <c r="CI1211" s="179" t="str">
        <f t="shared" si="1463"/>
        <v>CI$16</v>
      </c>
      <c r="CJ1211" s="179" t="str">
        <f t="shared" si="1463"/>
        <v>CJ$16</v>
      </c>
      <c r="CK1211" s="179" t="str">
        <f t="shared" si="1463"/>
        <v>CK$16</v>
      </c>
      <c r="CL1211" s="179" t="str">
        <f t="shared" si="1463"/>
        <v>CL$16</v>
      </c>
      <c r="CO1211" s="179" t="str">
        <f t="shared" ref="CO1211:DL1211" si="1464">CO1184</f>
        <v>CO$16</v>
      </c>
      <c r="CP1211" s="179" t="str">
        <f t="shared" si="1464"/>
        <v>CP$16</v>
      </c>
      <c r="CQ1211" s="179" t="str">
        <f t="shared" si="1464"/>
        <v>CQ$16</v>
      </c>
      <c r="CR1211" s="179" t="str">
        <f t="shared" si="1464"/>
        <v>CR$16</v>
      </c>
      <c r="CS1211" s="179" t="str">
        <f t="shared" si="1464"/>
        <v>CS$16</v>
      </c>
      <c r="CT1211" s="179" t="str">
        <f t="shared" si="1464"/>
        <v>CT$16</v>
      </c>
      <c r="CU1211" s="179" t="str">
        <f t="shared" si="1464"/>
        <v>CU$16</v>
      </c>
      <c r="CV1211" s="179" t="str">
        <f t="shared" si="1464"/>
        <v>CV$16</v>
      </c>
      <c r="CW1211" s="179" t="str">
        <f t="shared" si="1464"/>
        <v>CW$16</v>
      </c>
      <c r="CX1211" s="179" t="str">
        <f t="shared" si="1464"/>
        <v>CX$16</v>
      </c>
      <c r="CY1211" s="179" t="str">
        <f t="shared" si="1464"/>
        <v>CY$16</v>
      </c>
      <c r="CZ1211" s="179" t="str">
        <f t="shared" si="1464"/>
        <v>CZ$16</v>
      </c>
      <c r="DA1211" s="179" t="str">
        <f t="shared" si="1464"/>
        <v>DA$16</v>
      </c>
      <c r="DB1211" s="179" t="str">
        <f t="shared" si="1464"/>
        <v>DB$16</v>
      </c>
      <c r="DC1211" s="179" t="str">
        <f t="shared" si="1464"/>
        <v>DC$16</v>
      </c>
      <c r="DD1211" s="179" t="str">
        <f t="shared" si="1464"/>
        <v>DD$16</v>
      </c>
      <c r="DE1211" s="179" t="str">
        <f t="shared" si="1464"/>
        <v>DE$16</v>
      </c>
      <c r="DF1211" s="179" t="str">
        <f t="shared" si="1464"/>
        <v>DF$16</v>
      </c>
      <c r="DG1211" s="179" t="str">
        <f t="shared" si="1464"/>
        <v>DG$16</v>
      </c>
      <c r="DH1211" s="179" t="str">
        <f t="shared" si="1464"/>
        <v>DH$16</v>
      </c>
      <c r="DI1211" s="179" t="str">
        <f t="shared" si="1464"/>
        <v>DI$16</v>
      </c>
      <c r="DJ1211" s="179" t="str">
        <f t="shared" si="1464"/>
        <v>DJ$16</v>
      </c>
      <c r="DK1211" s="179" t="str">
        <f t="shared" si="1464"/>
        <v>DK$16</v>
      </c>
      <c r="DL1211" s="179" t="str">
        <f t="shared" si="1464"/>
        <v>DL$16</v>
      </c>
    </row>
    <row r="1212" spans="1:116" x14ac:dyDescent="0.35">
      <c r="B1212" t="s">
        <v>332</v>
      </c>
      <c r="D1212" t="s">
        <v>769</v>
      </c>
      <c r="E1212" s="8" t="str">
        <f t="shared" ref="E1212" si="1465">ROW()&amp;" "&amp;D1212</f>
        <v>1212 FAPPER-S</v>
      </c>
      <c r="G1212" s="136" t="str">
        <f>G1185</f>
        <v>Primary volume driver</v>
      </c>
      <c r="H1212" s="12"/>
      <c r="I1212" s="60"/>
      <c r="J1212" s="60"/>
      <c r="K1212" s="15"/>
      <c r="L1212" s="15"/>
      <c r="M1212" s="15"/>
      <c r="N1212" s="15"/>
      <c r="O1212" s="15"/>
      <c r="P1212" s="15"/>
      <c r="R1212" s="15"/>
      <c r="S1212" s="179" t="str">
        <f t="shared" ref="S1212:AX1212" si="1466">S1185</f>
        <v>S$17</v>
      </c>
      <c r="T1212" s="179" t="str">
        <f t="shared" si="1466"/>
        <v>T$17</v>
      </c>
      <c r="U1212" s="179" t="str">
        <f t="shared" si="1466"/>
        <v>U$17</v>
      </c>
      <c r="V1212" s="179" t="str">
        <f t="shared" si="1466"/>
        <v>V$17</v>
      </c>
      <c r="W1212" s="179" t="str">
        <f t="shared" si="1466"/>
        <v>W$17</v>
      </c>
      <c r="X1212" s="179" t="str">
        <f t="shared" si="1466"/>
        <v>X$17</v>
      </c>
      <c r="Y1212" s="179" t="str">
        <f t="shared" si="1466"/>
        <v>Y$17</v>
      </c>
      <c r="Z1212" s="179" t="str">
        <f t="shared" si="1466"/>
        <v>Z$17</v>
      </c>
      <c r="AA1212" s="179" t="str">
        <f t="shared" si="1466"/>
        <v>AA$17</v>
      </c>
      <c r="AB1212" s="179" t="str">
        <f t="shared" si="1466"/>
        <v>AB$17</v>
      </c>
      <c r="AC1212" s="179" t="str">
        <f t="shared" si="1466"/>
        <v>AC$17</v>
      </c>
      <c r="AD1212" s="179" t="str">
        <f t="shared" si="1466"/>
        <v>AD$17</v>
      </c>
      <c r="AE1212" s="179" t="str">
        <f t="shared" si="1466"/>
        <v>AE$17</v>
      </c>
      <c r="AF1212" s="179" t="str">
        <f t="shared" si="1466"/>
        <v>AF$17</v>
      </c>
      <c r="AG1212" s="179" t="str">
        <f t="shared" si="1466"/>
        <v>AG$17</v>
      </c>
      <c r="AH1212" s="179" t="str">
        <f t="shared" si="1466"/>
        <v>AH$17</v>
      </c>
      <c r="AI1212" s="179" t="str">
        <f t="shared" si="1466"/>
        <v>AI$17</v>
      </c>
      <c r="AJ1212" s="179" t="str">
        <f t="shared" si="1466"/>
        <v>AJ$17</v>
      </c>
      <c r="AK1212" s="179" t="str">
        <f t="shared" si="1466"/>
        <v>AK$17</v>
      </c>
      <c r="AL1212" s="179" t="str">
        <f t="shared" si="1466"/>
        <v>AL$17</v>
      </c>
      <c r="AM1212" s="179" t="str">
        <f t="shared" si="1466"/>
        <v>AM$17</v>
      </c>
      <c r="AN1212" s="179" t="str">
        <f t="shared" si="1466"/>
        <v>AN$17</v>
      </c>
      <c r="AO1212" s="179" t="str">
        <f t="shared" si="1466"/>
        <v>AO$17</v>
      </c>
      <c r="AP1212" s="179" t="str">
        <f t="shared" si="1466"/>
        <v>AP$17</v>
      </c>
      <c r="AQ1212" s="179" t="str">
        <f t="shared" si="1466"/>
        <v>AQ$17</v>
      </c>
      <c r="AR1212" s="179" t="str">
        <f t="shared" si="1466"/>
        <v>AR$17</v>
      </c>
      <c r="AS1212" s="179" t="str">
        <f t="shared" si="1466"/>
        <v>AS$17</v>
      </c>
      <c r="AT1212" s="179" t="str">
        <f t="shared" si="1466"/>
        <v>AT$17</v>
      </c>
      <c r="AU1212" s="179" t="str">
        <f t="shared" si="1466"/>
        <v>AU$17</v>
      </c>
      <c r="AV1212" s="179" t="str">
        <f t="shared" si="1466"/>
        <v>AV$17</v>
      </c>
      <c r="AW1212" s="179" t="str">
        <f t="shared" si="1466"/>
        <v>AW$17</v>
      </c>
      <c r="AX1212" s="179" t="str">
        <f t="shared" si="1466"/>
        <v>AX$17</v>
      </c>
      <c r="AY1212" s="179" t="str">
        <f t="shared" ref="AY1212:CD1212" si="1467">AY1185</f>
        <v>AY$17</v>
      </c>
      <c r="AZ1212" s="179" t="str">
        <f t="shared" si="1467"/>
        <v>AZ$17</v>
      </c>
      <c r="BA1212" s="179" t="str">
        <f t="shared" si="1467"/>
        <v>BA$17</v>
      </c>
      <c r="BB1212" s="179" t="str">
        <f t="shared" si="1467"/>
        <v>BB$17</v>
      </c>
      <c r="BC1212" s="179" t="str">
        <f t="shared" si="1467"/>
        <v>BC$17</v>
      </c>
      <c r="BD1212" s="179" t="str">
        <f t="shared" si="1467"/>
        <v>BD$17</v>
      </c>
      <c r="BE1212" s="179" t="str">
        <f t="shared" si="1467"/>
        <v>BE$17</v>
      </c>
      <c r="BF1212" s="179" t="str">
        <f t="shared" si="1467"/>
        <v>BF$17</v>
      </c>
      <c r="BG1212" s="179" t="str">
        <f t="shared" si="1467"/>
        <v>BG$17</v>
      </c>
      <c r="BH1212" s="179" t="str">
        <f t="shared" si="1467"/>
        <v>BH$17</v>
      </c>
      <c r="BI1212" s="179" t="str">
        <f t="shared" si="1467"/>
        <v>BI$17</v>
      </c>
      <c r="BJ1212" s="179" t="str">
        <f t="shared" si="1467"/>
        <v>BJ$17</v>
      </c>
      <c r="BK1212" s="179" t="str">
        <f t="shared" si="1467"/>
        <v>BK$17</v>
      </c>
      <c r="BL1212" s="179" t="str">
        <f t="shared" si="1467"/>
        <v>BL$17</v>
      </c>
      <c r="BM1212" s="179" t="str">
        <f t="shared" si="1467"/>
        <v>BM$17</v>
      </c>
      <c r="BN1212" s="179" t="str">
        <f t="shared" si="1467"/>
        <v>BN$17</v>
      </c>
      <c r="BO1212" s="179" t="str">
        <f t="shared" si="1467"/>
        <v>BO$17</v>
      </c>
      <c r="BP1212" s="179" t="str">
        <f t="shared" si="1467"/>
        <v>BP$17</v>
      </c>
      <c r="BQ1212" s="179" t="str">
        <f t="shared" si="1467"/>
        <v>BQ$17</v>
      </c>
      <c r="BR1212" s="179" t="str">
        <f t="shared" si="1467"/>
        <v>BR$17</v>
      </c>
      <c r="BS1212" s="179" t="str">
        <f t="shared" si="1467"/>
        <v>BS$17</v>
      </c>
      <c r="BT1212" s="179" t="str">
        <f t="shared" si="1467"/>
        <v>BT$17</v>
      </c>
      <c r="BU1212" s="179" t="str">
        <f t="shared" si="1467"/>
        <v>BU$17</v>
      </c>
      <c r="BV1212" s="179" t="str">
        <f t="shared" si="1467"/>
        <v>BV$17</v>
      </c>
      <c r="BW1212" s="179" t="str">
        <f t="shared" si="1467"/>
        <v>BW$17</v>
      </c>
      <c r="BX1212" s="179" t="str">
        <f t="shared" si="1467"/>
        <v>BX$17</v>
      </c>
      <c r="BY1212" s="179" t="str">
        <f t="shared" si="1467"/>
        <v>BY$17</v>
      </c>
      <c r="BZ1212" s="179" t="str">
        <f t="shared" si="1467"/>
        <v>BZ$17</v>
      </c>
      <c r="CA1212" s="179" t="str">
        <f t="shared" si="1467"/>
        <v>CA$17</v>
      </c>
      <c r="CB1212" s="179" t="str">
        <f t="shared" si="1467"/>
        <v>CB$17</v>
      </c>
      <c r="CC1212" s="179" t="str">
        <f t="shared" si="1467"/>
        <v>CC$17</v>
      </c>
      <c r="CD1212" s="179" t="str">
        <f t="shared" si="1467"/>
        <v>CD$17</v>
      </c>
      <c r="CE1212" s="179" t="str">
        <f t="shared" ref="CE1212:CL1212" si="1468">CE1185</f>
        <v>CE$17</v>
      </c>
      <c r="CF1212" s="179" t="str">
        <f t="shared" si="1468"/>
        <v>CF$17</v>
      </c>
      <c r="CG1212" s="179" t="str">
        <f t="shared" si="1468"/>
        <v>CG$17</v>
      </c>
      <c r="CH1212" s="179" t="str">
        <f t="shared" si="1468"/>
        <v>CH$17</v>
      </c>
      <c r="CI1212" s="179" t="str">
        <f t="shared" si="1468"/>
        <v>CI$17</v>
      </c>
      <c r="CJ1212" s="179" t="str">
        <f t="shared" si="1468"/>
        <v>CJ$17</v>
      </c>
      <c r="CK1212" s="179" t="str">
        <f t="shared" si="1468"/>
        <v>CK$17</v>
      </c>
      <c r="CL1212" s="179" t="str">
        <f t="shared" si="1468"/>
        <v>CL$17</v>
      </c>
      <c r="CN1212" s="60"/>
      <c r="CO1212" s="179" t="str">
        <f t="shared" ref="CO1212:DL1212" si="1469">CO1185</f>
        <v>CO$17</v>
      </c>
      <c r="CP1212" s="179" t="str">
        <f t="shared" si="1469"/>
        <v>CP$17</v>
      </c>
      <c r="CQ1212" s="179" t="str">
        <f t="shared" si="1469"/>
        <v>CQ$17</v>
      </c>
      <c r="CR1212" s="179" t="str">
        <f t="shared" si="1469"/>
        <v>CR$17</v>
      </c>
      <c r="CS1212" s="179" t="str">
        <f t="shared" si="1469"/>
        <v>CS$17</v>
      </c>
      <c r="CT1212" s="179" t="str">
        <f t="shared" si="1469"/>
        <v>CT$17</v>
      </c>
      <c r="CU1212" s="179" t="str">
        <f t="shared" si="1469"/>
        <v>CU$17</v>
      </c>
      <c r="CV1212" s="179" t="str">
        <f t="shared" si="1469"/>
        <v>CV$17</v>
      </c>
      <c r="CW1212" s="179" t="str">
        <f t="shared" si="1469"/>
        <v>CW$17</v>
      </c>
      <c r="CX1212" s="179" t="str">
        <f t="shared" si="1469"/>
        <v>CX$17</v>
      </c>
      <c r="CY1212" s="179" t="str">
        <f t="shared" si="1469"/>
        <v>CY$17</v>
      </c>
      <c r="CZ1212" s="179" t="str">
        <f t="shared" si="1469"/>
        <v>CZ$17</v>
      </c>
      <c r="DA1212" s="179" t="str">
        <f t="shared" si="1469"/>
        <v>DA$17</v>
      </c>
      <c r="DB1212" s="179" t="str">
        <f t="shared" si="1469"/>
        <v>DB$17</v>
      </c>
      <c r="DC1212" s="179" t="str">
        <f t="shared" si="1469"/>
        <v>DC$17</v>
      </c>
      <c r="DD1212" s="179" t="str">
        <f t="shared" si="1469"/>
        <v>DD$17</v>
      </c>
      <c r="DE1212" s="179" t="str">
        <f t="shared" si="1469"/>
        <v>DE$17</v>
      </c>
      <c r="DF1212" s="179" t="str">
        <f t="shared" si="1469"/>
        <v>DF$17</v>
      </c>
      <c r="DG1212" s="179" t="str">
        <f t="shared" si="1469"/>
        <v>DG$17</v>
      </c>
      <c r="DH1212" s="179" t="str">
        <f t="shared" si="1469"/>
        <v>DH$17</v>
      </c>
      <c r="DI1212" s="179" t="str">
        <f t="shared" si="1469"/>
        <v>DI$17</v>
      </c>
      <c r="DJ1212" s="179" t="str">
        <f t="shared" si="1469"/>
        <v>DJ$17</v>
      </c>
      <c r="DK1212" s="179" t="str">
        <f t="shared" si="1469"/>
        <v>DK$17</v>
      </c>
      <c r="DL1212" s="179" t="str">
        <f t="shared" si="1469"/>
        <v>DL$17</v>
      </c>
    </row>
    <row r="1213" spans="1:116" x14ac:dyDescent="0.35">
      <c r="A1213" s="3"/>
      <c r="B1213" t="s">
        <v>332</v>
      </c>
      <c r="D1213" t="s">
        <v>769</v>
      </c>
      <c r="E1213" s="8" t="str">
        <f t="shared" si="1460"/>
        <v>1213 FAPPER-S</v>
      </c>
      <c r="G1213" s="191" t="str">
        <f>G1190</f>
        <v>Revenue driven PP&amp;E:</v>
      </c>
      <c r="H1213" s="12"/>
      <c r="I1213" s="60"/>
      <c r="J1213" s="60"/>
      <c r="K1213" s="15"/>
      <c r="L1213" s="15"/>
      <c r="M1213" s="15"/>
      <c r="N1213" s="15"/>
      <c r="O1213" s="15"/>
      <c r="P1213" s="15"/>
      <c r="R1213" s="15"/>
      <c r="S1213" s="179">
        <f t="shared" ref="S1213:AX1213" si="1470">S1186</f>
        <v>0</v>
      </c>
      <c r="T1213" s="179">
        <f t="shared" si="1470"/>
        <v>0</v>
      </c>
      <c r="U1213" s="179">
        <f t="shared" si="1470"/>
        <v>0</v>
      </c>
      <c r="V1213" s="179">
        <f t="shared" si="1470"/>
        <v>0</v>
      </c>
      <c r="W1213" s="179">
        <f t="shared" si="1470"/>
        <v>0</v>
      </c>
      <c r="X1213" s="179">
        <f t="shared" si="1470"/>
        <v>0</v>
      </c>
      <c r="Y1213" s="179">
        <f t="shared" si="1470"/>
        <v>0</v>
      </c>
      <c r="Z1213" s="179">
        <f t="shared" si="1470"/>
        <v>0</v>
      </c>
      <c r="AA1213" s="179">
        <f t="shared" si="1470"/>
        <v>0</v>
      </c>
      <c r="AB1213" s="179">
        <f t="shared" si="1470"/>
        <v>0</v>
      </c>
      <c r="AC1213" s="179">
        <f t="shared" si="1470"/>
        <v>0</v>
      </c>
      <c r="AD1213" s="179">
        <f t="shared" si="1470"/>
        <v>0</v>
      </c>
      <c r="AE1213" s="179">
        <f t="shared" si="1470"/>
        <v>0</v>
      </c>
      <c r="AF1213" s="179">
        <f t="shared" si="1470"/>
        <v>0</v>
      </c>
      <c r="AG1213" s="179">
        <f t="shared" si="1470"/>
        <v>0</v>
      </c>
      <c r="AH1213" s="179">
        <f t="shared" si="1470"/>
        <v>0</v>
      </c>
      <c r="AI1213" s="179">
        <f t="shared" si="1470"/>
        <v>0</v>
      </c>
      <c r="AJ1213" s="179">
        <f t="shared" si="1470"/>
        <v>0</v>
      </c>
      <c r="AK1213" s="179">
        <f t="shared" si="1470"/>
        <v>0</v>
      </c>
      <c r="AL1213" s="179">
        <f t="shared" si="1470"/>
        <v>0</v>
      </c>
      <c r="AM1213" s="179">
        <f t="shared" si="1470"/>
        <v>0</v>
      </c>
      <c r="AN1213" s="179">
        <f t="shared" si="1470"/>
        <v>0</v>
      </c>
      <c r="AO1213" s="179">
        <f t="shared" si="1470"/>
        <v>0</v>
      </c>
      <c r="AP1213" s="179">
        <f t="shared" si="1470"/>
        <v>0</v>
      </c>
      <c r="AQ1213" s="179">
        <f t="shared" si="1470"/>
        <v>0</v>
      </c>
      <c r="AR1213" s="179">
        <f t="shared" si="1470"/>
        <v>0</v>
      </c>
      <c r="AS1213" s="179">
        <f t="shared" si="1470"/>
        <v>0</v>
      </c>
      <c r="AT1213" s="179">
        <f t="shared" si="1470"/>
        <v>0</v>
      </c>
      <c r="AU1213" s="179">
        <f t="shared" si="1470"/>
        <v>0</v>
      </c>
      <c r="AV1213" s="179">
        <f t="shared" si="1470"/>
        <v>0</v>
      </c>
      <c r="AW1213" s="179">
        <f t="shared" si="1470"/>
        <v>0</v>
      </c>
      <c r="AX1213" s="179">
        <f t="shared" si="1470"/>
        <v>0</v>
      </c>
      <c r="AY1213" s="179">
        <f t="shared" ref="AY1213:CD1213" si="1471">AY1186</f>
        <v>0</v>
      </c>
      <c r="AZ1213" s="179">
        <f t="shared" si="1471"/>
        <v>0</v>
      </c>
      <c r="BA1213" s="179">
        <f t="shared" si="1471"/>
        <v>0</v>
      </c>
      <c r="BB1213" s="179">
        <f t="shared" si="1471"/>
        <v>0</v>
      </c>
      <c r="BC1213" s="179">
        <f t="shared" si="1471"/>
        <v>0</v>
      </c>
      <c r="BD1213" s="179">
        <f t="shared" si="1471"/>
        <v>0</v>
      </c>
      <c r="BE1213" s="179">
        <f t="shared" si="1471"/>
        <v>0</v>
      </c>
      <c r="BF1213" s="179">
        <f t="shared" si="1471"/>
        <v>0</v>
      </c>
      <c r="BG1213" s="179">
        <f t="shared" si="1471"/>
        <v>0</v>
      </c>
      <c r="BH1213" s="179">
        <f t="shared" si="1471"/>
        <v>0</v>
      </c>
      <c r="BI1213" s="179">
        <f t="shared" si="1471"/>
        <v>0</v>
      </c>
      <c r="BJ1213" s="179">
        <f t="shared" si="1471"/>
        <v>0</v>
      </c>
      <c r="BK1213" s="179">
        <f t="shared" si="1471"/>
        <v>0</v>
      </c>
      <c r="BL1213" s="179">
        <f t="shared" si="1471"/>
        <v>0</v>
      </c>
      <c r="BM1213" s="179">
        <f t="shared" si="1471"/>
        <v>0</v>
      </c>
      <c r="BN1213" s="179">
        <f t="shared" si="1471"/>
        <v>0</v>
      </c>
      <c r="BO1213" s="179">
        <f t="shared" si="1471"/>
        <v>0</v>
      </c>
      <c r="BP1213" s="179">
        <f t="shared" si="1471"/>
        <v>0</v>
      </c>
      <c r="BQ1213" s="179">
        <f t="shared" si="1471"/>
        <v>0</v>
      </c>
      <c r="BR1213" s="179">
        <f t="shared" si="1471"/>
        <v>0</v>
      </c>
      <c r="BS1213" s="179">
        <f t="shared" si="1471"/>
        <v>0</v>
      </c>
      <c r="BT1213" s="179">
        <f t="shared" si="1471"/>
        <v>0</v>
      </c>
      <c r="BU1213" s="179">
        <f t="shared" si="1471"/>
        <v>0</v>
      </c>
      <c r="BV1213" s="179">
        <f t="shared" si="1471"/>
        <v>0</v>
      </c>
      <c r="BW1213" s="179">
        <f t="shared" si="1471"/>
        <v>0</v>
      </c>
      <c r="BX1213" s="179">
        <f t="shared" si="1471"/>
        <v>0</v>
      </c>
      <c r="BY1213" s="179">
        <f t="shared" si="1471"/>
        <v>0</v>
      </c>
      <c r="BZ1213" s="179">
        <f t="shared" si="1471"/>
        <v>0</v>
      </c>
      <c r="CA1213" s="179">
        <f t="shared" si="1471"/>
        <v>0</v>
      </c>
      <c r="CB1213" s="179">
        <f t="shared" si="1471"/>
        <v>0</v>
      </c>
      <c r="CC1213" s="179">
        <f t="shared" si="1471"/>
        <v>0</v>
      </c>
      <c r="CD1213" s="179">
        <f t="shared" si="1471"/>
        <v>0</v>
      </c>
      <c r="CE1213" s="179">
        <f t="shared" ref="CE1213:CL1213" si="1472">CE1186</f>
        <v>0</v>
      </c>
      <c r="CF1213" s="179">
        <f t="shared" si="1472"/>
        <v>0</v>
      </c>
      <c r="CG1213" s="179">
        <f t="shared" si="1472"/>
        <v>0</v>
      </c>
      <c r="CH1213" s="179">
        <f t="shared" si="1472"/>
        <v>0</v>
      </c>
      <c r="CI1213" s="179">
        <f t="shared" si="1472"/>
        <v>0</v>
      </c>
      <c r="CJ1213" s="179">
        <f t="shared" si="1472"/>
        <v>0</v>
      </c>
      <c r="CK1213" s="179">
        <f t="shared" si="1472"/>
        <v>0</v>
      </c>
      <c r="CL1213" s="179">
        <f t="shared" si="1472"/>
        <v>0</v>
      </c>
      <c r="CN1213" s="60"/>
      <c r="CO1213" s="179">
        <f t="shared" ref="CO1213:DL1213" si="1473">CO1186</f>
        <v>0</v>
      </c>
      <c r="CP1213" s="179">
        <f t="shared" si="1473"/>
        <v>0</v>
      </c>
      <c r="CQ1213" s="179">
        <f t="shared" si="1473"/>
        <v>0</v>
      </c>
      <c r="CR1213" s="179">
        <f t="shared" si="1473"/>
        <v>0</v>
      </c>
      <c r="CS1213" s="179">
        <f t="shared" si="1473"/>
        <v>0</v>
      </c>
      <c r="CT1213" s="179">
        <f t="shared" si="1473"/>
        <v>0</v>
      </c>
      <c r="CU1213" s="179">
        <f t="shared" si="1473"/>
        <v>0</v>
      </c>
      <c r="CV1213" s="179">
        <f t="shared" si="1473"/>
        <v>0</v>
      </c>
      <c r="CW1213" s="179">
        <f t="shared" si="1473"/>
        <v>0</v>
      </c>
      <c r="CX1213" s="179">
        <f t="shared" si="1473"/>
        <v>0</v>
      </c>
      <c r="CY1213" s="179">
        <f t="shared" si="1473"/>
        <v>0</v>
      </c>
      <c r="CZ1213" s="179">
        <f t="shared" si="1473"/>
        <v>0</v>
      </c>
      <c r="DA1213" s="179">
        <f t="shared" si="1473"/>
        <v>0</v>
      </c>
      <c r="DB1213" s="179">
        <f t="shared" si="1473"/>
        <v>0</v>
      </c>
      <c r="DC1213" s="179">
        <f t="shared" si="1473"/>
        <v>0</v>
      </c>
      <c r="DD1213" s="179">
        <f t="shared" si="1473"/>
        <v>0</v>
      </c>
      <c r="DE1213" s="179">
        <f t="shared" si="1473"/>
        <v>0</v>
      </c>
      <c r="DF1213" s="179">
        <f t="shared" si="1473"/>
        <v>0</v>
      </c>
      <c r="DG1213" s="179">
        <f t="shared" si="1473"/>
        <v>0</v>
      </c>
      <c r="DH1213" s="179">
        <f t="shared" si="1473"/>
        <v>0</v>
      </c>
      <c r="DI1213" s="179">
        <f t="shared" si="1473"/>
        <v>0</v>
      </c>
      <c r="DJ1213" s="179">
        <f t="shared" si="1473"/>
        <v>0</v>
      </c>
      <c r="DK1213" s="179">
        <f t="shared" si="1473"/>
        <v>0</v>
      </c>
      <c r="DL1213" s="179">
        <f t="shared" si="1473"/>
        <v>0</v>
      </c>
    </row>
    <row r="1214" spans="1:116" x14ac:dyDescent="0.35">
      <c r="B1214" t="s">
        <v>332</v>
      </c>
      <c r="D1214" t="s">
        <v>769</v>
      </c>
      <c r="E1214" s="8" t="str">
        <f t="shared" si="1460"/>
        <v>1214 FAPPER-S</v>
      </c>
      <c r="G1214" s="241" t="str">
        <f>IFERROR(SUBSTITUTE(TRIM(MID(G1190, SEARCH("-", G1190) + 1, LEN(G1190))),":",""),"no unit")</f>
        <v>no unit</v>
      </c>
      <c r="H1214" s="12"/>
      <c r="I1214" s="60"/>
      <c r="J1214" s="60"/>
      <c r="K1214" s="15"/>
      <c r="L1214" s="15"/>
      <c r="M1214" s="15"/>
      <c r="N1214" s="15"/>
      <c r="O1214" s="15"/>
      <c r="P1214" s="15"/>
      <c r="R1214" s="15"/>
      <c r="S1214" s="179"/>
      <c r="T1214" s="179"/>
      <c r="U1214" s="179"/>
      <c r="V1214" s="179"/>
      <c r="W1214" s="179"/>
      <c r="X1214" s="179"/>
      <c r="Y1214" s="179"/>
      <c r="Z1214" s="179"/>
      <c r="AA1214" s="179"/>
      <c r="AB1214" s="179"/>
      <c r="AC1214" s="179"/>
      <c r="AD1214" s="179"/>
      <c r="AE1214" s="179"/>
      <c r="AF1214" s="179"/>
      <c r="AG1214" s="179"/>
      <c r="AH1214" s="179"/>
      <c r="AI1214" s="179"/>
      <c r="AJ1214" s="179"/>
      <c r="AK1214" s="179"/>
      <c r="AL1214" s="179"/>
      <c r="AM1214" s="179"/>
      <c r="AN1214" s="179"/>
      <c r="AO1214" s="179"/>
      <c r="AP1214" s="179"/>
      <c r="AQ1214" s="179"/>
      <c r="AR1214" s="179"/>
      <c r="AS1214" s="179"/>
      <c r="AT1214" s="179"/>
      <c r="AU1214" s="179"/>
      <c r="AV1214" s="179"/>
      <c r="AW1214" s="179"/>
      <c r="AX1214" s="179"/>
      <c r="AY1214" s="179"/>
      <c r="AZ1214" s="179"/>
      <c r="BA1214" s="179"/>
      <c r="BB1214" s="179"/>
      <c r="BC1214" s="179"/>
      <c r="BD1214" s="179"/>
      <c r="BE1214" s="179"/>
      <c r="BF1214" s="179"/>
      <c r="BG1214" s="179"/>
      <c r="BH1214" s="179"/>
      <c r="BI1214" s="179"/>
      <c r="BJ1214" s="179"/>
      <c r="BK1214" s="179"/>
      <c r="BL1214" s="179"/>
      <c r="BM1214" s="179"/>
      <c r="BN1214" s="179"/>
      <c r="BO1214" s="179"/>
      <c r="BP1214" s="179"/>
      <c r="BQ1214" s="179"/>
      <c r="BR1214" s="179"/>
      <c r="BS1214" s="179"/>
      <c r="BT1214" s="179"/>
      <c r="BU1214" s="179"/>
      <c r="BV1214" s="179"/>
      <c r="BW1214" s="179"/>
      <c r="BX1214" s="179"/>
      <c r="BY1214" s="179"/>
      <c r="BZ1214" s="179"/>
      <c r="CA1214" s="179"/>
      <c r="CB1214" s="179"/>
      <c r="CC1214" s="179"/>
      <c r="CD1214" s="179"/>
      <c r="CE1214" s="179"/>
      <c r="CF1214" s="179"/>
      <c r="CG1214" s="179"/>
      <c r="CH1214" s="179"/>
      <c r="CI1214" s="179"/>
      <c r="CJ1214" s="179"/>
      <c r="CK1214" s="179"/>
      <c r="CL1214" s="179"/>
      <c r="CN1214" s="60"/>
      <c r="CO1214" s="179"/>
      <c r="CP1214" s="179"/>
      <c r="CQ1214" s="179"/>
      <c r="CR1214" s="179"/>
      <c r="CS1214" s="179"/>
      <c r="CT1214" s="179"/>
      <c r="CU1214" s="179"/>
      <c r="CV1214" s="179"/>
      <c r="CW1214" s="179"/>
      <c r="CX1214" s="179"/>
      <c r="CY1214" s="179"/>
      <c r="CZ1214" s="179"/>
      <c r="DA1214" s="179"/>
      <c r="DB1214" s="179"/>
      <c r="DC1214" s="179"/>
      <c r="DD1214" s="179"/>
      <c r="DE1214" s="179"/>
      <c r="DF1214" s="179"/>
      <c r="DG1214" s="179"/>
      <c r="DH1214" s="179"/>
      <c r="DI1214" s="179"/>
      <c r="DJ1214" s="179"/>
      <c r="DK1214" s="179"/>
      <c r="DL1214" s="179"/>
    </row>
    <row r="1215" spans="1:116" x14ac:dyDescent="0.35">
      <c r="E1215" s="8"/>
      <c r="G1215" s="191" t="str">
        <f>G1188</f>
        <v>Secondary revenue driver</v>
      </c>
      <c r="H1215" s="90"/>
      <c r="I1215" s="213"/>
      <c r="J1215" s="213"/>
      <c r="K1215" s="214"/>
      <c r="L1215" s="214"/>
      <c r="M1215" s="214"/>
      <c r="N1215" s="214"/>
      <c r="O1215" s="214"/>
      <c r="P1215" s="214"/>
      <c r="R1215" s="214"/>
      <c r="S1215" s="4" t="str">
        <f t="shared" ref="S1215:AX1215" si="1474">ADDRESS(ROW(S1207),COLUMN(S1207),2)</f>
        <v>S$1207</v>
      </c>
      <c r="T1215" s="4" t="str">
        <f t="shared" si="1474"/>
        <v>T$1207</v>
      </c>
      <c r="U1215" s="4" t="str">
        <f t="shared" si="1474"/>
        <v>U$1207</v>
      </c>
      <c r="V1215" s="4" t="str">
        <f t="shared" si="1474"/>
        <v>V$1207</v>
      </c>
      <c r="W1215" s="4" t="str">
        <f t="shared" si="1474"/>
        <v>W$1207</v>
      </c>
      <c r="X1215" s="4" t="str">
        <f t="shared" si="1474"/>
        <v>X$1207</v>
      </c>
      <c r="Y1215" s="4" t="str">
        <f t="shared" si="1474"/>
        <v>Y$1207</v>
      </c>
      <c r="Z1215" s="4" t="str">
        <f t="shared" si="1474"/>
        <v>Z$1207</v>
      </c>
      <c r="AA1215" s="4" t="str">
        <f t="shared" si="1474"/>
        <v>AA$1207</v>
      </c>
      <c r="AB1215" s="4" t="str">
        <f t="shared" si="1474"/>
        <v>AB$1207</v>
      </c>
      <c r="AC1215" s="4" t="str">
        <f t="shared" si="1474"/>
        <v>AC$1207</v>
      </c>
      <c r="AD1215" s="4" t="str">
        <f t="shared" si="1474"/>
        <v>AD$1207</v>
      </c>
      <c r="AE1215" s="4" t="str">
        <f t="shared" si="1474"/>
        <v>AE$1207</v>
      </c>
      <c r="AF1215" s="4" t="str">
        <f t="shared" si="1474"/>
        <v>AF$1207</v>
      </c>
      <c r="AG1215" s="4" t="str">
        <f t="shared" si="1474"/>
        <v>AG$1207</v>
      </c>
      <c r="AH1215" s="4" t="str">
        <f t="shared" si="1474"/>
        <v>AH$1207</v>
      </c>
      <c r="AI1215" s="4" t="str">
        <f t="shared" si="1474"/>
        <v>AI$1207</v>
      </c>
      <c r="AJ1215" s="4" t="str">
        <f t="shared" si="1474"/>
        <v>AJ$1207</v>
      </c>
      <c r="AK1215" s="4" t="str">
        <f t="shared" si="1474"/>
        <v>AK$1207</v>
      </c>
      <c r="AL1215" s="4" t="str">
        <f t="shared" si="1474"/>
        <v>AL$1207</v>
      </c>
      <c r="AM1215" s="4" t="str">
        <f t="shared" si="1474"/>
        <v>AM$1207</v>
      </c>
      <c r="AN1215" s="4" t="str">
        <f t="shared" si="1474"/>
        <v>AN$1207</v>
      </c>
      <c r="AO1215" s="4" t="str">
        <f t="shared" si="1474"/>
        <v>AO$1207</v>
      </c>
      <c r="AP1215" s="4" t="str">
        <f t="shared" si="1474"/>
        <v>AP$1207</v>
      </c>
      <c r="AQ1215" s="4" t="str">
        <f t="shared" si="1474"/>
        <v>AQ$1207</v>
      </c>
      <c r="AR1215" s="4" t="str">
        <f t="shared" si="1474"/>
        <v>AR$1207</v>
      </c>
      <c r="AS1215" s="4" t="str">
        <f t="shared" si="1474"/>
        <v>AS$1207</v>
      </c>
      <c r="AT1215" s="4" t="str">
        <f t="shared" si="1474"/>
        <v>AT$1207</v>
      </c>
      <c r="AU1215" s="4" t="str">
        <f t="shared" si="1474"/>
        <v>AU$1207</v>
      </c>
      <c r="AV1215" s="4" t="str">
        <f t="shared" si="1474"/>
        <v>AV$1207</v>
      </c>
      <c r="AW1215" s="4" t="str">
        <f t="shared" si="1474"/>
        <v>AW$1207</v>
      </c>
      <c r="AX1215" s="4" t="str">
        <f t="shared" si="1474"/>
        <v>AX$1207</v>
      </c>
      <c r="AY1215" s="4" t="str">
        <f t="shared" ref="AY1215:CD1215" si="1475">ADDRESS(ROW(AY1207),COLUMN(AY1207),2)</f>
        <v>AY$1207</v>
      </c>
      <c r="AZ1215" s="4" t="str">
        <f t="shared" si="1475"/>
        <v>AZ$1207</v>
      </c>
      <c r="BA1215" s="4" t="str">
        <f t="shared" si="1475"/>
        <v>BA$1207</v>
      </c>
      <c r="BB1215" s="4" t="str">
        <f t="shared" si="1475"/>
        <v>BB$1207</v>
      </c>
      <c r="BC1215" s="4" t="str">
        <f t="shared" si="1475"/>
        <v>BC$1207</v>
      </c>
      <c r="BD1215" s="4" t="str">
        <f t="shared" si="1475"/>
        <v>BD$1207</v>
      </c>
      <c r="BE1215" s="4" t="str">
        <f t="shared" si="1475"/>
        <v>BE$1207</v>
      </c>
      <c r="BF1215" s="4" t="str">
        <f t="shared" si="1475"/>
        <v>BF$1207</v>
      </c>
      <c r="BG1215" s="4" t="str">
        <f t="shared" si="1475"/>
        <v>BG$1207</v>
      </c>
      <c r="BH1215" s="4" t="str">
        <f t="shared" si="1475"/>
        <v>BH$1207</v>
      </c>
      <c r="BI1215" s="4" t="str">
        <f t="shared" si="1475"/>
        <v>BI$1207</v>
      </c>
      <c r="BJ1215" s="4" t="str">
        <f t="shared" si="1475"/>
        <v>BJ$1207</v>
      </c>
      <c r="BK1215" s="4" t="str">
        <f t="shared" si="1475"/>
        <v>BK$1207</v>
      </c>
      <c r="BL1215" s="4" t="str">
        <f t="shared" si="1475"/>
        <v>BL$1207</v>
      </c>
      <c r="BM1215" s="4" t="str">
        <f t="shared" si="1475"/>
        <v>BM$1207</v>
      </c>
      <c r="BN1215" s="4" t="str">
        <f t="shared" si="1475"/>
        <v>BN$1207</v>
      </c>
      <c r="BO1215" s="4" t="str">
        <f t="shared" si="1475"/>
        <v>BO$1207</v>
      </c>
      <c r="BP1215" s="4" t="str">
        <f t="shared" si="1475"/>
        <v>BP$1207</v>
      </c>
      <c r="BQ1215" s="4" t="str">
        <f t="shared" si="1475"/>
        <v>BQ$1207</v>
      </c>
      <c r="BR1215" s="4" t="str">
        <f t="shared" si="1475"/>
        <v>BR$1207</v>
      </c>
      <c r="BS1215" s="4" t="str">
        <f t="shared" si="1475"/>
        <v>BS$1207</v>
      </c>
      <c r="BT1215" s="4" t="str">
        <f t="shared" si="1475"/>
        <v>BT$1207</v>
      </c>
      <c r="BU1215" s="4" t="str">
        <f t="shared" si="1475"/>
        <v>BU$1207</v>
      </c>
      <c r="BV1215" s="4" t="str">
        <f t="shared" si="1475"/>
        <v>BV$1207</v>
      </c>
      <c r="BW1215" s="4" t="str">
        <f t="shared" si="1475"/>
        <v>BW$1207</v>
      </c>
      <c r="BX1215" s="4" t="str">
        <f t="shared" si="1475"/>
        <v>BX$1207</v>
      </c>
      <c r="BY1215" s="4" t="str">
        <f t="shared" si="1475"/>
        <v>BY$1207</v>
      </c>
      <c r="BZ1215" s="4" t="str">
        <f t="shared" si="1475"/>
        <v>BZ$1207</v>
      </c>
      <c r="CA1215" s="4" t="str">
        <f t="shared" si="1475"/>
        <v>CA$1207</v>
      </c>
      <c r="CB1215" s="4" t="str">
        <f t="shared" si="1475"/>
        <v>CB$1207</v>
      </c>
      <c r="CC1215" s="4" t="str">
        <f t="shared" si="1475"/>
        <v>CC$1207</v>
      </c>
      <c r="CD1215" s="4" t="str">
        <f t="shared" si="1475"/>
        <v>CD$1207</v>
      </c>
      <c r="CE1215" s="4" t="str">
        <f t="shared" ref="CE1215:CL1215" si="1476">ADDRESS(ROW(CE1207),COLUMN(CE1207),2)</f>
        <v>CE$1207</v>
      </c>
      <c r="CF1215" s="4" t="str">
        <f t="shared" si="1476"/>
        <v>CF$1207</v>
      </c>
      <c r="CG1215" s="4" t="str">
        <f t="shared" si="1476"/>
        <v>CG$1207</v>
      </c>
      <c r="CH1215" s="4" t="str">
        <f t="shared" si="1476"/>
        <v>CH$1207</v>
      </c>
      <c r="CI1215" s="4" t="str">
        <f t="shared" si="1476"/>
        <v>CI$1207</v>
      </c>
      <c r="CJ1215" s="4" t="str">
        <f t="shared" si="1476"/>
        <v>CJ$1207</v>
      </c>
      <c r="CK1215" s="4" t="str">
        <f t="shared" si="1476"/>
        <v>CK$1207</v>
      </c>
      <c r="CL1215" s="4" t="str">
        <f t="shared" si="1476"/>
        <v>CL$1207</v>
      </c>
      <c r="CN1215" s="213"/>
      <c r="CO1215" s="4" t="str">
        <f t="shared" ref="CO1215:DL1215" si="1477">ADDRESS(ROW(CO1207),COLUMN(CO1207),2)</f>
        <v>CO$1207</v>
      </c>
      <c r="CP1215" s="4" t="str">
        <f t="shared" si="1477"/>
        <v>CP$1207</v>
      </c>
      <c r="CQ1215" s="4" t="str">
        <f t="shared" si="1477"/>
        <v>CQ$1207</v>
      </c>
      <c r="CR1215" s="4" t="str">
        <f t="shared" si="1477"/>
        <v>CR$1207</v>
      </c>
      <c r="CS1215" s="4" t="str">
        <f t="shared" si="1477"/>
        <v>CS$1207</v>
      </c>
      <c r="CT1215" s="4" t="str">
        <f t="shared" si="1477"/>
        <v>CT$1207</v>
      </c>
      <c r="CU1215" s="4" t="str">
        <f t="shared" si="1477"/>
        <v>CU$1207</v>
      </c>
      <c r="CV1215" s="4" t="str">
        <f t="shared" si="1477"/>
        <v>CV$1207</v>
      </c>
      <c r="CW1215" s="4" t="str">
        <f t="shared" si="1477"/>
        <v>CW$1207</v>
      </c>
      <c r="CX1215" s="4" t="str">
        <f t="shared" si="1477"/>
        <v>CX$1207</v>
      </c>
      <c r="CY1215" s="4" t="str">
        <f t="shared" si="1477"/>
        <v>CY$1207</v>
      </c>
      <c r="CZ1215" s="4" t="str">
        <f t="shared" si="1477"/>
        <v>CZ$1207</v>
      </c>
      <c r="DA1215" s="4" t="str">
        <f t="shared" si="1477"/>
        <v>DA$1207</v>
      </c>
      <c r="DB1215" s="4" t="str">
        <f t="shared" si="1477"/>
        <v>DB$1207</v>
      </c>
      <c r="DC1215" s="4" t="str">
        <f t="shared" si="1477"/>
        <v>DC$1207</v>
      </c>
      <c r="DD1215" s="4" t="str">
        <f t="shared" si="1477"/>
        <v>DD$1207</v>
      </c>
      <c r="DE1215" s="4" t="str">
        <f t="shared" si="1477"/>
        <v>DE$1207</v>
      </c>
      <c r="DF1215" s="4" t="str">
        <f t="shared" si="1477"/>
        <v>DF$1207</v>
      </c>
      <c r="DG1215" s="4" t="str">
        <f t="shared" si="1477"/>
        <v>DG$1207</v>
      </c>
      <c r="DH1215" s="4" t="str">
        <f t="shared" si="1477"/>
        <v>DH$1207</v>
      </c>
      <c r="DI1215" s="4" t="str">
        <f t="shared" si="1477"/>
        <v>DI$1207</v>
      </c>
      <c r="DJ1215" s="4" t="str">
        <f t="shared" si="1477"/>
        <v>DJ$1207</v>
      </c>
      <c r="DK1215" s="4" t="str">
        <f t="shared" si="1477"/>
        <v>DK$1207</v>
      </c>
      <c r="DL1215" s="4" t="str">
        <f t="shared" si="1477"/>
        <v>DL$1207</v>
      </c>
    </row>
    <row r="1216" spans="1:116" x14ac:dyDescent="0.35">
      <c r="A1216" s="174"/>
      <c r="E1216" s="8"/>
      <c r="G1216" s="136" t="str">
        <f>G1189</f>
        <v>Secondary volume driver</v>
      </c>
      <c r="H1216" s="12"/>
      <c r="I1216" s="60"/>
      <c r="J1216" s="60"/>
      <c r="K1216" s="15"/>
      <c r="L1216" s="15"/>
      <c r="M1216" s="15"/>
      <c r="N1216" s="15"/>
      <c r="O1216" s="15"/>
      <c r="P1216" s="15"/>
      <c r="R1216" s="15"/>
      <c r="S1216" s="179" t="str">
        <f t="shared" ref="S1216:AX1216" si="1478">S1189</f>
        <v>S$19</v>
      </c>
      <c r="T1216" s="179" t="str">
        <f t="shared" si="1478"/>
        <v>T$19</v>
      </c>
      <c r="U1216" s="179" t="str">
        <f t="shared" si="1478"/>
        <v>U$19</v>
      </c>
      <c r="V1216" s="179" t="str">
        <f t="shared" si="1478"/>
        <v>V$19</v>
      </c>
      <c r="W1216" s="179" t="str">
        <f t="shared" si="1478"/>
        <v>W$19</v>
      </c>
      <c r="X1216" s="179" t="str">
        <f t="shared" si="1478"/>
        <v>X$19</v>
      </c>
      <c r="Y1216" s="179" t="str">
        <f t="shared" si="1478"/>
        <v>Y$19</v>
      </c>
      <c r="Z1216" s="179" t="str">
        <f t="shared" si="1478"/>
        <v>Z$19</v>
      </c>
      <c r="AA1216" s="179" t="str">
        <f t="shared" si="1478"/>
        <v>AA$19</v>
      </c>
      <c r="AB1216" s="179" t="str">
        <f t="shared" si="1478"/>
        <v>AB$19</v>
      </c>
      <c r="AC1216" s="179" t="str">
        <f t="shared" si="1478"/>
        <v>AC$19</v>
      </c>
      <c r="AD1216" s="179" t="str">
        <f t="shared" si="1478"/>
        <v>AD$19</v>
      </c>
      <c r="AE1216" s="179" t="str">
        <f t="shared" si="1478"/>
        <v>AE$19</v>
      </c>
      <c r="AF1216" s="179" t="str">
        <f t="shared" si="1478"/>
        <v>AF$19</v>
      </c>
      <c r="AG1216" s="179" t="str">
        <f t="shared" si="1478"/>
        <v>AG$19</v>
      </c>
      <c r="AH1216" s="179" t="str">
        <f t="shared" si="1478"/>
        <v>AH$19</v>
      </c>
      <c r="AI1216" s="179" t="str">
        <f t="shared" si="1478"/>
        <v>AI$19</v>
      </c>
      <c r="AJ1216" s="179" t="str">
        <f t="shared" si="1478"/>
        <v>AJ$19</v>
      </c>
      <c r="AK1216" s="179" t="str">
        <f t="shared" si="1478"/>
        <v>AK$19</v>
      </c>
      <c r="AL1216" s="179" t="str">
        <f t="shared" si="1478"/>
        <v>AL$19</v>
      </c>
      <c r="AM1216" s="179" t="str">
        <f t="shared" si="1478"/>
        <v>AM$19</v>
      </c>
      <c r="AN1216" s="179" t="str">
        <f t="shared" si="1478"/>
        <v>AN$19</v>
      </c>
      <c r="AO1216" s="179" t="str">
        <f t="shared" si="1478"/>
        <v>AO$19</v>
      </c>
      <c r="AP1216" s="179" t="str">
        <f t="shared" si="1478"/>
        <v>AP$19</v>
      </c>
      <c r="AQ1216" s="179" t="str">
        <f t="shared" si="1478"/>
        <v>AQ$19</v>
      </c>
      <c r="AR1216" s="179" t="str">
        <f t="shared" si="1478"/>
        <v>AR$19</v>
      </c>
      <c r="AS1216" s="179" t="str">
        <f t="shared" si="1478"/>
        <v>AS$19</v>
      </c>
      <c r="AT1216" s="179" t="str">
        <f t="shared" si="1478"/>
        <v>AT$19</v>
      </c>
      <c r="AU1216" s="179" t="str">
        <f t="shared" si="1478"/>
        <v>AU$19</v>
      </c>
      <c r="AV1216" s="179" t="str">
        <f t="shared" si="1478"/>
        <v>AV$19</v>
      </c>
      <c r="AW1216" s="179" t="str">
        <f t="shared" si="1478"/>
        <v>AW$19</v>
      </c>
      <c r="AX1216" s="179" t="str">
        <f t="shared" si="1478"/>
        <v>AX$19</v>
      </c>
      <c r="AY1216" s="179" t="str">
        <f t="shared" ref="AY1216:CD1216" si="1479">AY1189</f>
        <v>AY$19</v>
      </c>
      <c r="AZ1216" s="179" t="str">
        <f t="shared" si="1479"/>
        <v>AZ$19</v>
      </c>
      <c r="BA1216" s="179" t="str">
        <f t="shared" si="1479"/>
        <v>BA$19</v>
      </c>
      <c r="BB1216" s="179" t="str">
        <f t="shared" si="1479"/>
        <v>BB$19</v>
      </c>
      <c r="BC1216" s="179" t="str">
        <f t="shared" si="1479"/>
        <v>BC$19</v>
      </c>
      <c r="BD1216" s="179" t="str">
        <f t="shared" si="1479"/>
        <v>BD$19</v>
      </c>
      <c r="BE1216" s="179" t="str">
        <f t="shared" si="1479"/>
        <v>BE$19</v>
      </c>
      <c r="BF1216" s="179" t="str">
        <f t="shared" si="1479"/>
        <v>BF$19</v>
      </c>
      <c r="BG1216" s="179" t="str">
        <f t="shared" si="1479"/>
        <v>BG$19</v>
      </c>
      <c r="BH1216" s="179" t="str">
        <f t="shared" si="1479"/>
        <v>BH$19</v>
      </c>
      <c r="BI1216" s="179" t="str">
        <f t="shared" si="1479"/>
        <v>BI$19</v>
      </c>
      <c r="BJ1216" s="179" t="str">
        <f t="shared" si="1479"/>
        <v>BJ$19</v>
      </c>
      <c r="BK1216" s="179" t="str">
        <f t="shared" si="1479"/>
        <v>BK$19</v>
      </c>
      <c r="BL1216" s="179" t="str">
        <f t="shared" si="1479"/>
        <v>BL$19</v>
      </c>
      <c r="BM1216" s="179" t="str">
        <f t="shared" si="1479"/>
        <v>BM$19</v>
      </c>
      <c r="BN1216" s="179" t="str">
        <f t="shared" si="1479"/>
        <v>BN$19</v>
      </c>
      <c r="BO1216" s="179" t="str">
        <f t="shared" si="1479"/>
        <v>BO$19</v>
      </c>
      <c r="BP1216" s="179" t="str">
        <f t="shared" si="1479"/>
        <v>BP$19</v>
      </c>
      <c r="BQ1216" s="179" t="str">
        <f t="shared" si="1479"/>
        <v>BQ$19</v>
      </c>
      <c r="BR1216" s="179" t="str">
        <f t="shared" si="1479"/>
        <v>BR$19</v>
      </c>
      <c r="BS1216" s="179" t="str">
        <f t="shared" si="1479"/>
        <v>BS$19</v>
      </c>
      <c r="BT1216" s="179" t="str">
        <f t="shared" si="1479"/>
        <v>BT$19</v>
      </c>
      <c r="BU1216" s="179" t="str">
        <f t="shared" si="1479"/>
        <v>BU$19</v>
      </c>
      <c r="BV1216" s="179" t="str">
        <f t="shared" si="1479"/>
        <v>BV$19</v>
      </c>
      <c r="BW1216" s="179" t="str">
        <f t="shared" si="1479"/>
        <v>BW$19</v>
      </c>
      <c r="BX1216" s="179" t="str">
        <f t="shared" si="1479"/>
        <v>BX$19</v>
      </c>
      <c r="BY1216" s="179" t="str">
        <f t="shared" si="1479"/>
        <v>BY$19</v>
      </c>
      <c r="BZ1216" s="179" t="str">
        <f t="shared" si="1479"/>
        <v>BZ$19</v>
      </c>
      <c r="CA1216" s="179" t="str">
        <f t="shared" si="1479"/>
        <v>CA$19</v>
      </c>
      <c r="CB1216" s="179" t="str">
        <f t="shared" si="1479"/>
        <v>CB$19</v>
      </c>
      <c r="CC1216" s="179" t="str">
        <f t="shared" si="1479"/>
        <v>CC$19</v>
      </c>
      <c r="CD1216" s="179" t="str">
        <f t="shared" si="1479"/>
        <v>CD$19</v>
      </c>
      <c r="CE1216" s="179" t="str">
        <f t="shared" ref="CE1216:CL1216" si="1480">CE1189</f>
        <v>CE$19</v>
      </c>
      <c r="CF1216" s="179" t="str">
        <f t="shared" si="1480"/>
        <v>CF$19</v>
      </c>
      <c r="CG1216" s="179" t="str">
        <f t="shared" si="1480"/>
        <v>CG$19</v>
      </c>
      <c r="CH1216" s="179" t="str">
        <f t="shared" si="1480"/>
        <v>CH$19</v>
      </c>
      <c r="CI1216" s="179" t="str">
        <f t="shared" si="1480"/>
        <v>CI$19</v>
      </c>
      <c r="CJ1216" s="179" t="str">
        <f t="shared" si="1480"/>
        <v>CJ$19</v>
      </c>
      <c r="CK1216" s="179" t="str">
        <f t="shared" si="1480"/>
        <v>CK$19</v>
      </c>
      <c r="CL1216" s="179" t="str">
        <f t="shared" si="1480"/>
        <v>CL$19</v>
      </c>
      <c r="CN1216" s="60"/>
      <c r="CO1216" s="179" t="str">
        <f t="shared" ref="CO1216:DL1216" si="1481">CO1189</f>
        <v>CO$19</v>
      </c>
      <c r="CP1216" s="179" t="str">
        <f t="shared" si="1481"/>
        <v>CP$19</v>
      </c>
      <c r="CQ1216" s="179" t="str">
        <f t="shared" si="1481"/>
        <v>CQ$19</v>
      </c>
      <c r="CR1216" s="179" t="str">
        <f t="shared" si="1481"/>
        <v>CR$19</v>
      </c>
      <c r="CS1216" s="179" t="str">
        <f t="shared" si="1481"/>
        <v>CS$19</v>
      </c>
      <c r="CT1216" s="179" t="str">
        <f t="shared" si="1481"/>
        <v>CT$19</v>
      </c>
      <c r="CU1216" s="179" t="str">
        <f t="shared" si="1481"/>
        <v>CU$19</v>
      </c>
      <c r="CV1216" s="179" t="str">
        <f t="shared" si="1481"/>
        <v>CV$19</v>
      </c>
      <c r="CW1216" s="179" t="str">
        <f t="shared" si="1481"/>
        <v>CW$19</v>
      </c>
      <c r="CX1216" s="179" t="str">
        <f t="shared" si="1481"/>
        <v>CX$19</v>
      </c>
      <c r="CY1216" s="179" t="str">
        <f t="shared" si="1481"/>
        <v>CY$19</v>
      </c>
      <c r="CZ1216" s="179" t="str">
        <f t="shared" si="1481"/>
        <v>CZ$19</v>
      </c>
      <c r="DA1216" s="179" t="str">
        <f t="shared" si="1481"/>
        <v>DA$19</v>
      </c>
      <c r="DB1216" s="179" t="str">
        <f t="shared" si="1481"/>
        <v>DB$19</v>
      </c>
      <c r="DC1216" s="179" t="str">
        <f t="shared" si="1481"/>
        <v>DC$19</v>
      </c>
      <c r="DD1216" s="179" t="str">
        <f t="shared" si="1481"/>
        <v>DD$19</v>
      </c>
      <c r="DE1216" s="179" t="str">
        <f t="shared" si="1481"/>
        <v>DE$19</v>
      </c>
      <c r="DF1216" s="179" t="str">
        <f t="shared" si="1481"/>
        <v>DF$19</v>
      </c>
      <c r="DG1216" s="179" t="str">
        <f t="shared" si="1481"/>
        <v>DG$19</v>
      </c>
      <c r="DH1216" s="179" t="str">
        <f t="shared" si="1481"/>
        <v>DH$19</v>
      </c>
      <c r="DI1216" s="179" t="str">
        <f t="shared" si="1481"/>
        <v>DI$19</v>
      </c>
      <c r="DJ1216" s="179" t="str">
        <f t="shared" si="1481"/>
        <v>DJ$19</v>
      </c>
      <c r="DK1216" s="179" t="str">
        <f t="shared" si="1481"/>
        <v>DK$19</v>
      </c>
      <c r="DL1216" s="179" t="str">
        <f t="shared" si="1481"/>
        <v>DL$19</v>
      </c>
    </row>
    <row r="1217" spans="1:116" x14ac:dyDescent="0.35">
      <c r="A1217" s="174"/>
      <c r="E1217" s="8"/>
      <c r="H1217" s="12"/>
      <c r="I1217" s="60"/>
      <c r="J1217" s="60"/>
      <c r="K1217" s="15"/>
      <c r="L1217" s="15"/>
      <c r="M1217" s="15"/>
      <c r="N1217" s="15"/>
      <c r="O1217" s="15"/>
      <c r="P1217" s="15"/>
      <c r="R1217" s="15"/>
      <c r="S1217" s="76"/>
      <c r="T1217" s="76"/>
      <c r="U1217" s="76"/>
      <c r="V1217" s="76"/>
      <c r="W1217" s="76"/>
      <c r="X1217" s="76"/>
      <c r="Y1217" s="76"/>
      <c r="Z1217" s="76"/>
      <c r="AA1217" s="76"/>
      <c r="AB1217" s="76"/>
      <c r="AC1217" s="76"/>
      <c r="AD1217" s="76"/>
      <c r="AE1217" s="76"/>
      <c r="AF1217" s="76"/>
      <c r="AG1217" s="76"/>
      <c r="AH1217" s="76"/>
      <c r="AI1217" s="76"/>
      <c r="AJ1217" s="76"/>
      <c r="AK1217" s="76"/>
      <c r="AL1217" s="76"/>
      <c r="AM1217" s="76"/>
      <c r="AN1217" s="76"/>
      <c r="AO1217" s="76"/>
      <c r="AP1217" s="76"/>
      <c r="AQ1217" s="76"/>
      <c r="AR1217" s="76"/>
      <c r="AS1217" s="76"/>
      <c r="AT1217" s="76"/>
      <c r="AU1217" s="76"/>
      <c r="AV1217" s="76"/>
      <c r="AW1217" s="76"/>
      <c r="AX1217" s="76"/>
      <c r="AY1217" s="76"/>
      <c r="AZ1217" s="76"/>
      <c r="BA1217" s="76"/>
      <c r="BB1217" s="76"/>
      <c r="BC1217" s="76"/>
      <c r="BD1217" s="76"/>
      <c r="BE1217" s="76"/>
      <c r="BF1217" s="76"/>
      <c r="BG1217" s="76"/>
      <c r="BH1217" s="76"/>
      <c r="BI1217" s="76"/>
      <c r="BJ1217" s="76"/>
      <c r="BK1217" s="76"/>
      <c r="BL1217" s="76"/>
      <c r="BM1217" s="76"/>
      <c r="BN1217" s="76"/>
      <c r="BO1217" s="76"/>
      <c r="BP1217" s="76"/>
      <c r="BQ1217" s="76"/>
      <c r="BR1217" s="76"/>
      <c r="BS1217" s="76"/>
      <c r="BT1217" s="76"/>
      <c r="BU1217" s="76"/>
      <c r="BV1217" s="76"/>
      <c r="BW1217" s="76"/>
      <c r="BX1217" s="76"/>
      <c r="BY1217" s="76"/>
      <c r="BZ1217" s="76"/>
      <c r="CA1217" s="76"/>
      <c r="CB1217" s="76"/>
      <c r="CC1217" s="76"/>
      <c r="CD1217" s="76"/>
      <c r="CE1217" s="76"/>
      <c r="CF1217" s="76"/>
      <c r="CG1217" s="76"/>
      <c r="CH1217" s="76"/>
      <c r="CI1217" s="76"/>
      <c r="CJ1217" s="76"/>
      <c r="CK1217" s="76"/>
      <c r="CL1217" s="76"/>
      <c r="CN1217" s="60"/>
      <c r="CO1217" s="76"/>
      <c r="CP1217" s="76"/>
      <c r="CQ1217" s="76"/>
      <c r="CR1217" s="76"/>
      <c r="CS1217" s="76"/>
      <c r="CT1217" s="76"/>
      <c r="CU1217" s="76"/>
      <c r="CV1217" s="76"/>
      <c r="CW1217" s="76"/>
      <c r="CX1217" s="76"/>
      <c r="CY1217" s="76"/>
      <c r="CZ1217" s="76"/>
      <c r="DA1217" s="76"/>
      <c r="DB1217" s="76"/>
      <c r="DC1217" s="76"/>
      <c r="DD1217" s="76"/>
      <c r="DE1217" s="76"/>
      <c r="DF1217" s="76"/>
      <c r="DG1217" s="76"/>
      <c r="DH1217" s="76"/>
      <c r="DI1217" s="76"/>
      <c r="DJ1217" s="76"/>
      <c r="DK1217" s="76"/>
      <c r="DL1217" s="76"/>
    </row>
    <row r="1218" spans="1:116" x14ac:dyDescent="0.35">
      <c r="A1218" s="174"/>
      <c r="E1218" s="8"/>
      <c r="G1218" s="175" t="s">
        <v>490</v>
      </c>
      <c r="H1218" s="174"/>
      <c r="I1218" s="176"/>
      <c r="J1218" s="176"/>
      <c r="K1218" s="197"/>
      <c r="L1218" s="197"/>
      <c r="M1218" s="197"/>
      <c r="N1218" s="197"/>
      <c r="O1218" s="197"/>
      <c r="P1218" s="197"/>
      <c r="R1218" s="198"/>
      <c r="S1218" s="174"/>
      <c r="T1218" s="174"/>
      <c r="U1218" s="174"/>
      <c r="V1218" s="174"/>
      <c r="W1218" s="174"/>
      <c r="X1218" s="174"/>
      <c r="Y1218" s="174"/>
      <c r="Z1218" s="174"/>
      <c r="AA1218" s="174"/>
      <c r="AB1218" s="174"/>
      <c r="AC1218" s="174"/>
      <c r="AD1218" s="174"/>
      <c r="AE1218" s="174"/>
      <c r="AF1218" s="174"/>
      <c r="AG1218" s="174"/>
      <c r="AH1218" s="174"/>
      <c r="AI1218" s="174"/>
      <c r="AJ1218" s="174"/>
      <c r="AK1218" s="174"/>
      <c r="AL1218" s="174"/>
      <c r="AM1218" s="174"/>
      <c r="AN1218" s="174"/>
      <c r="AO1218" s="174"/>
      <c r="AP1218" s="174"/>
      <c r="AQ1218" s="174"/>
      <c r="AR1218" s="174"/>
      <c r="AS1218" s="174"/>
      <c r="AT1218" s="174"/>
      <c r="AU1218" s="174"/>
      <c r="AV1218" s="174"/>
      <c r="AW1218" s="174"/>
      <c r="AX1218" s="174"/>
      <c r="AY1218" s="174"/>
      <c r="AZ1218" s="174"/>
      <c r="BA1218" s="174"/>
      <c r="BB1218" s="174"/>
      <c r="BC1218" s="174"/>
      <c r="BD1218" s="174"/>
      <c r="BE1218" s="174"/>
      <c r="BF1218" s="174"/>
      <c r="BG1218" s="174"/>
      <c r="BH1218" s="174"/>
      <c r="BI1218" s="174"/>
      <c r="BJ1218" s="174"/>
      <c r="BK1218" s="174"/>
      <c r="BL1218" s="174"/>
      <c r="BM1218" s="174"/>
      <c r="BN1218" s="174"/>
      <c r="BO1218" s="174"/>
      <c r="BP1218" s="174"/>
      <c r="BQ1218" s="174"/>
      <c r="BR1218" s="174"/>
      <c r="BS1218" s="174"/>
      <c r="BT1218" s="174"/>
      <c r="BU1218" s="174"/>
      <c r="BV1218" s="174"/>
      <c r="BW1218" s="174"/>
      <c r="BX1218" s="174"/>
      <c r="BY1218" s="174"/>
      <c r="BZ1218" s="174"/>
      <c r="CA1218" s="174"/>
      <c r="CB1218" s="174"/>
      <c r="CC1218" s="174"/>
      <c r="CD1218" s="174"/>
      <c r="CE1218" s="174"/>
      <c r="CF1218" s="174"/>
      <c r="CG1218" s="174"/>
      <c r="CH1218" s="174"/>
      <c r="CI1218" s="174"/>
      <c r="CJ1218" s="174"/>
      <c r="CK1218" s="174"/>
      <c r="CL1218" s="174"/>
      <c r="CN1218" s="176"/>
      <c r="CO1218" s="174"/>
      <c r="CP1218" s="174"/>
      <c r="CQ1218" s="174"/>
      <c r="CR1218" s="174"/>
      <c r="CS1218" s="174"/>
      <c r="CT1218" s="174"/>
      <c r="CU1218" s="174"/>
      <c r="CV1218" s="174"/>
      <c r="CW1218" s="174"/>
      <c r="CX1218" s="174"/>
      <c r="CY1218" s="174"/>
      <c r="CZ1218" s="174"/>
      <c r="DA1218" s="174"/>
      <c r="DB1218" s="174"/>
      <c r="DC1218" s="174"/>
      <c r="DD1218" s="174"/>
      <c r="DE1218" s="174"/>
      <c r="DF1218" s="174"/>
      <c r="DG1218" s="174"/>
      <c r="DH1218" s="174"/>
      <c r="DI1218" s="174"/>
      <c r="DJ1218" s="174"/>
      <c r="DK1218" s="174"/>
      <c r="DL1218" s="174"/>
    </row>
    <row r="1219" spans="1:116" x14ac:dyDescent="0.35">
      <c r="A1219" s="174"/>
      <c r="E1219" s="8"/>
      <c r="G1219" s="175" t="s">
        <v>492</v>
      </c>
      <c r="H1219" s="174"/>
      <c r="I1219" s="176"/>
      <c r="J1219" s="176"/>
      <c r="K1219" s="197"/>
      <c r="L1219" s="197"/>
      <c r="M1219" s="197"/>
      <c r="N1219" s="197"/>
      <c r="O1219" s="197"/>
      <c r="P1219" s="197"/>
      <c r="R1219" s="198"/>
      <c r="S1219" s="174"/>
      <c r="T1219" s="174"/>
      <c r="U1219" s="174"/>
      <c r="V1219" s="174"/>
      <c r="W1219" s="174"/>
      <c r="X1219" s="174"/>
      <c r="Y1219" s="174"/>
      <c r="Z1219" s="174"/>
      <c r="AA1219" s="174"/>
      <c r="AB1219" s="174"/>
      <c r="AC1219" s="174"/>
      <c r="AD1219" s="174"/>
      <c r="AE1219" s="174"/>
      <c r="AF1219" s="174"/>
      <c r="AG1219" s="174"/>
      <c r="AH1219" s="174"/>
      <c r="AI1219" s="174"/>
      <c r="AJ1219" s="174"/>
      <c r="AK1219" s="174"/>
      <c r="AL1219" s="174"/>
      <c r="AM1219" s="174"/>
      <c r="AN1219" s="174"/>
      <c r="AO1219" s="174"/>
      <c r="AP1219" s="174"/>
      <c r="AQ1219" s="174"/>
      <c r="AR1219" s="174"/>
      <c r="AS1219" s="174"/>
      <c r="AT1219" s="174"/>
      <c r="AU1219" s="174"/>
      <c r="AV1219" s="174"/>
      <c r="AW1219" s="174"/>
      <c r="AX1219" s="174"/>
      <c r="AY1219" s="174"/>
      <c r="AZ1219" s="174"/>
      <c r="BA1219" s="174"/>
      <c r="BB1219" s="174"/>
      <c r="BC1219" s="174"/>
      <c r="BD1219" s="174"/>
      <c r="BE1219" s="174"/>
      <c r="BF1219" s="174"/>
      <c r="BG1219" s="174"/>
      <c r="BH1219" s="174"/>
      <c r="BI1219" s="174"/>
      <c r="BJ1219" s="174"/>
      <c r="BK1219" s="174"/>
      <c r="BL1219" s="174"/>
      <c r="BM1219" s="174"/>
      <c r="BN1219" s="174"/>
      <c r="BO1219" s="174"/>
      <c r="BP1219" s="174"/>
      <c r="BQ1219" s="174"/>
      <c r="BR1219" s="174"/>
      <c r="BS1219" s="174"/>
      <c r="BT1219" s="174"/>
      <c r="BU1219" s="174"/>
      <c r="BV1219" s="174"/>
      <c r="BW1219" s="174"/>
      <c r="BX1219" s="174"/>
      <c r="BY1219" s="174"/>
      <c r="BZ1219" s="174"/>
      <c r="CA1219" s="174"/>
      <c r="CB1219" s="174"/>
      <c r="CC1219" s="174"/>
      <c r="CD1219" s="174"/>
      <c r="CE1219" s="174"/>
      <c r="CF1219" s="174"/>
      <c r="CG1219" s="174"/>
      <c r="CH1219" s="174"/>
      <c r="CI1219" s="174"/>
      <c r="CJ1219" s="174"/>
      <c r="CK1219" s="174"/>
      <c r="CL1219" s="174"/>
      <c r="CN1219" s="176"/>
      <c r="CO1219" s="174"/>
      <c r="CP1219" s="174"/>
      <c r="CQ1219" s="174"/>
      <c r="CR1219" s="174"/>
      <c r="CS1219" s="174"/>
      <c r="CT1219" s="174"/>
      <c r="CU1219" s="174"/>
      <c r="CV1219" s="174"/>
      <c r="CW1219" s="174"/>
      <c r="CX1219" s="174"/>
      <c r="CY1219" s="174"/>
      <c r="CZ1219" s="174"/>
      <c r="DA1219" s="174"/>
      <c r="DB1219" s="174"/>
      <c r="DC1219" s="174"/>
      <c r="DD1219" s="174"/>
      <c r="DE1219" s="174"/>
      <c r="DF1219" s="174"/>
      <c r="DG1219" s="174"/>
      <c r="DH1219" s="174"/>
      <c r="DI1219" s="174"/>
      <c r="DJ1219" s="174"/>
      <c r="DK1219" s="174"/>
      <c r="DL1219" s="174"/>
    </row>
    <row r="1220" spans="1:116" x14ac:dyDescent="0.35">
      <c r="A1220" s="174"/>
      <c r="E1220" s="8"/>
      <c r="G1220" s="175" t="s">
        <v>461</v>
      </c>
      <c r="H1220" s="174"/>
      <c r="I1220" s="176"/>
      <c r="J1220" s="176"/>
      <c r="K1220" s="197"/>
      <c r="L1220" s="197"/>
      <c r="M1220" s="197"/>
      <c r="N1220" s="197"/>
      <c r="O1220" s="197"/>
      <c r="P1220" s="197"/>
      <c r="R1220" s="198"/>
      <c r="S1220" s="199" t="str">
        <f t="shared" ref="S1220:AX1220" si="1482">S$20</f>
        <v>S$16</v>
      </c>
      <c r="T1220" s="199" t="str">
        <f t="shared" si="1482"/>
        <v>T$16</v>
      </c>
      <c r="U1220" s="199" t="str">
        <f t="shared" si="1482"/>
        <v>U$16</v>
      </c>
      <c r="V1220" s="199" t="str">
        <f t="shared" si="1482"/>
        <v>V$16</v>
      </c>
      <c r="W1220" s="199" t="str">
        <f t="shared" si="1482"/>
        <v>W$16</v>
      </c>
      <c r="X1220" s="199" t="str">
        <f t="shared" si="1482"/>
        <v>X$16</v>
      </c>
      <c r="Y1220" s="199" t="str">
        <f t="shared" si="1482"/>
        <v>Y$16</v>
      </c>
      <c r="Z1220" s="199" t="str">
        <f t="shared" si="1482"/>
        <v>Z$16</v>
      </c>
      <c r="AA1220" s="199" t="str">
        <f t="shared" si="1482"/>
        <v>AA$16</v>
      </c>
      <c r="AB1220" s="199" t="str">
        <f t="shared" si="1482"/>
        <v>AB$16</v>
      </c>
      <c r="AC1220" s="199" t="str">
        <f t="shared" si="1482"/>
        <v>AC$16</v>
      </c>
      <c r="AD1220" s="199" t="str">
        <f t="shared" si="1482"/>
        <v>AD$16</v>
      </c>
      <c r="AE1220" s="199" t="str">
        <f t="shared" si="1482"/>
        <v>AE$16</v>
      </c>
      <c r="AF1220" s="199" t="str">
        <f t="shared" si="1482"/>
        <v>AF$16</v>
      </c>
      <c r="AG1220" s="199" t="str">
        <f t="shared" si="1482"/>
        <v>AG$16</v>
      </c>
      <c r="AH1220" s="199" t="str">
        <f t="shared" si="1482"/>
        <v>AH$16</v>
      </c>
      <c r="AI1220" s="199" t="str">
        <f t="shared" si="1482"/>
        <v>AI$16</v>
      </c>
      <c r="AJ1220" s="199" t="str">
        <f t="shared" si="1482"/>
        <v>AJ$16</v>
      </c>
      <c r="AK1220" s="199" t="str">
        <f t="shared" si="1482"/>
        <v>AK$16</v>
      </c>
      <c r="AL1220" s="199" t="str">
        <f t="shared" si="1482"/>
        <v>AL$16</v>
      </c>
      <c r="AM1220" s="199" t="str">
        <f t="shared" si="1482"/>
        <v>AM$16</v>
      </c>
      <c r="AN1220" s="199" t="str">
        <f t="shared" si="1482"/>
        <v>AN$16</v>
      </c>
      <c r="AO1220" s="199" t="str">
        <f t="shared" si="1482"/>
        <v>AO$16</v>
      </c>
      <c r="AP1220" s="199" t="str">
        <f t="shared" si="1482"/>
        <v>AP$16</v>
      </c>
      <c r="AQ1220" s="199" t="str">
        <f t="shared" si="1482"/>
        <v>AQ$16</v>
      </c>
      <c r="AR1220" s="199" t="str">
        <f t="shared" si="1482"/>
        <v>AR$16</v>
      </c>
      <c r="AS1220" s="199" t="str">
        <f t="shared" si="1482"/>
        <v>AS$16</v>
      </c>
      <c r="AT1220" s="199" t="str">
        <f t="shared" si="1482"/>
        <v>AT$16</v>
      </c>
      <c r="AU1220" s="199" t="str">
        <f t="shared" si="1482"/>
        <v>AU$16</v>
      </c>
      <c r="AV1220" s="199" t="str">
        <f t="shared" si="1482"/>
        <v>AV$16</v>
      </c>
      <c r="AW1220" s="199" t="str">
        <f t="shared" si="1482"/>
        <v>AW$16</v>
      </c>
      <c r="AX1220" s="199" t="str">
        <f t="shared" si="1482"/>
        <v>AX$16</v>
      </c>
      <c r="AY1220" s="199" t="str">
        <f t="shared" ref="AY1220:CD1220" si="1483">AY$20</f>
        <v>AY$16</v>
      </c>
      <c r="AZ1220" s="199" t="str">
        <f t="shared" si="1483"/>
        <v>AZ$16</v>
      </c>
      <c r="BA1220" s="199" t="str">
        <f t="shared" si="1483"/>
        <v>BA$16</v>
      </c>
      <c r="BB1220" s="199" t="str">
        <f t="shared" si="1483"/>
        <v>BB$16</v>
      </c>
      <c r="BC1220" s="199" t="str">
        <f t="shared" si="1483"/>
        <v>BC$16</v>
      </c>
      <c r="BD1220" s="199" t="str">
        <f t="shared" si="1483"/>
        <v>BD$16</v>
      </c>
      <c r="BE1220" s="199" t="str">
        <f t="shared" si="1483"/>
        <v>BE$16</v>
      </c>
      <c r="BF1220" s="199" t="str">
        <f t="shared" si="1483"/>
        <v>BF$16</v>
      </c>
      <c r="BG1220" s="199" t="str">
        <f t="shared" si="1483"/>
        <v>BG$16</v>
      </c>
      <c r="BH1220" s="199" t="str">
        <f t="shared" si="1483"/>
        <v>BH$16</v>
      </c>
      <c r="BI1220" s="199" t="str">
        <f t="shared" si="1483"/>
        <v>BI$16</v>
      </c>
      <c r="BJ1220" s="199" t="str">
        <f t="shared" si="1483"/>
        <v>BJ$16</v>
      </c>
      <c r="BK1220" s="199" t="str">
        <f t="shared" si="1483"/>
        <v>BK$16</v>
      </c>
      <c r="BL1220" s="199" t="str">
        <f t="shared" si="1483"/>
        <v>BL$16</v>
      </c>
      <c r="BM1220" s="199" t="str">
        <f t="shared" si="1483"/>
        <v>BM$16</v>
      </c>
      <c r="BN1220" s="199" t="str">
        <f t="shared" si="1483"/>
        <v>BN$16</v>
      </c>
      <c r="BO1220" s="199" t="str">
        <f t="shared" si="1483"/>
        <v>BO$16</v>
      </c>
      <c r="BP1220" s="199" t="str">
        <f t="shared" si="1483"/>
        <v>BP$16</v>
      </c>
      <c r="BQ1220" s="199" t="str">
        <f t="shared" si="1483"/>
        <v>BQ$16</v>
      </c>
      <c r="BR1220" s="199" t="str">
        <f t="shared" si="1483"/>
        <v>BR$16</v>
      </c>
      <c r="BS1220" s="199" t="str">
        <f t="shared" si="1483"/>
        <v>BS$16</v>
      </c>
      <c r="BT1220" s="199" t="str">
        <f t="shared" si="1483"/>
        <v>BT$16</v>
      </c>
      <c r="BU1220" s="199" t="str">
        <f t="shared" si="1483"/>
        <v>BU$16</v>
      </c>
      <c r="BV1220" s="199" t="str">
        <f t="shared" si="1483"/>
        <v>BV$16</v>
      </c>
      <c r="BW1220" s="199" t="str">
        <f t="shared" si="1483"/>
        <v>BW$16</v>
      </c>
      <c r="BX1220" s="199" t="str">
        <f t="shared" si="1483"/>
        <v>BX$16</v>
      </c>
      <c r="BY1220" s="199" t="str">
        <f t="shared" si="1483"/>
        <v>BY$16</v>
      </c>
      <c r="BZ1220" s="199" t="str">
        <f t="shared" si="1483"/>
        <v>BZ$16</v>
      </c>
      <c r="CA1220" s="199" t="str">
        <f t="shared" si="1483"/>
        <v>CA$16</v>
      </c>
      <c r="CB1220" s="199" t="str">
        <f t="shared" si="1483"/>
        <v>CB$16</v>
      </c>
      <c r="CC1220" s="199" t="str">
        <f t="shared" si="1483"/>
        <v>CC$16</v>
      </c>
      <c r="CD1220" s="199" t="str">
        <f t="shared" si="1483"/>
        <v>CD$16</v>
      </c>
      <c r="CE1220" s="199" t="str">
        <f t="shared" ref="CE1220:CL1220" si="1484">CE$20</f>
        <v>CE$16</v>
      </c>
      <c r="CF1220" s="199" t="str">
        <f t="shared" si="1484"/>
        <v>CF$16</v>
      </c>
      <c r="CG1220" s="199" t="str">
        <f t="shared" si="1484"/>
        <v>CG$16</v>
      </c>
      <c r="CH1220" s="199" t="str">
        <f t="shared" si="1484"/>
        <v>CH$16</v>
      </c>
      <c r="CI1220" s="199" t="str">
        <f t="shared" si="1484"/>
        <v>CI$16</v>
      </c>
      <c r="CJ1220" s="199" t="str">
        <f t="shared" si="1484"/>
        <v>CJ$16</v>
      </c>
      <c r="CK1220" s="199" t="str">
        <f t="shared" si="1484"/>
        <v>CK$16</v>
      </c>
      <c r="CL1220" s="199" t="str">
        <f t="shared" si="1484"/>
        <v>CL$16</v>
      </c>
      <c r="CN1220" s="176"/>
      <c r="CO1220" s="199" t="str">
        <f t="shared" ref="CO1220:DL1220" si="1485">CO$20</f>
        <v>CO$16</v>
      </c>
      <c r="CP1220" s="199" t="str">
        <f t="shared" si="1485"/>
        <v>CP$16</v>
      </c>
      <c r="CQ1220" s="199" t="str">
        <f t="shared" si="1485"/>
        <v>CQ$16</v>
      </c>
      <c r="CR1220" s="199" t="str">
        <f t="shared" si="1485"/>
        <v>CR$16</v>
      </c>
      <c r="CS1220" s="199" t="str">
        <f t="shared" si="1485"/>
        <v>CS$16</v>
      </c>
      <c r="CT1220" s="199" t="str">
        <f t="shared" si="1485"/>
        <v>CT$16</v>
      </c>
      <c r="CU1220" s="199" t="str">
        <f t="shared" si="1485"/>
        <v>CU$16</v>
      </c>
      <c r="CV1220" s="199" t="str">
        <f t="shared" si="1485"/>
        <v>CV$16</v>
      </c>
      <c r="CW1220" s="199" t="str">
        <f t="shared" si="1485"/>
        <v>CW$16</v>
      </c>
      <c r="CX1220" s="199" t="str">
        <f t="shared" si="1485"/>
        <v>CX$16</v>
      </c>
      <c r="CY1220" s="199" t="str">
        <f t="shared" si="1485"/>
        <v>CY$16</v>
      </c>
      <c r="CZ1220" s="199" t="str">
        <f t="shared" si="1485"/>
        <v>CZ$16</v>
      </c>
      <c r="DA1220" s="199" t="str">
        <f t="shared" si="1485"/>
        <v>DA$16</v>
      </c>
      <c r="DB1220" s="199" t="str">
        <f t="shared" si="1485"/>
        <v>DB$16</v>
      </c>
      <c r="DC1220" s="199" t="str">
        <f t="shared" si="1485"/>
        <v>DC$16</v>
      </c>
      <c r="DD1220" s="199" t="str">
        <f t="shared" si="1485"/>
        <v>DD$16</v>
      </c>
      <c r="DE1220" s="199" t="str">
        <f t="shared" si="1485"/>
        <v>DE$16</v>
      </c>
      <c r="DF1220" s="199" t="str">
        <f t="shared" si="1485"/>
        <v>DF$16</v>
      </c>
      <c r="DG1220" s="199" t="str">
        <f t="shared" si="1485"/>
        <v>DG$16</v>
      </c>
      <c r="DH1220" s="199" t="str">
        <f t="shared" si="1485"/>
        <v>DH$16</v>
      </c>
      <c r="DI1220" s="199" t="str">
        <f t="shared" si="1485"/>
        <v>DI$16</v>
      </c>
      <c r="DJ1220" s="199" t="str">
        <f t="shared" si="1485"/>
        <v>DJ$16</v>
      </c>
      <c r="DK1220" s="199" t="str">
        <f t="shared" si="1485"/>
        <v>DK$16</v>
      </c>
      <c r="DL1220" s="199" t="str">
        <f t="shared" si="1485"/>
        <v>DL$16</v>
      </c>
    </row>
    <row r="1221" spans="1:116" x14ac:dyDescent="0.35">
      <c r="A1221" s="174"/>
      <c r="E1221" s="8"/>
      <c r="G1221" s="175" t="s">
        <v>462</v>
      </c>
      <c r="H1221" s="200"/>
      <c r="I1221" s="201"/>
      <c r="J1221" s="201"/>
      <c r="K1221" s="202"/>
      <c r="L1221" s="202"/>
      <c r="M1221" s="202"/>
      <c r="N1221" s="202"/>
      <c r="O1221" s="202"/>
      <c r="P1221" s="202"/>
      <c r="R1221" s="202"/>
      <c r="S1221" s="199" t="str">
        <f t="shared" ref="S1221:AX1221" si="1486">S$21</f>
        <v>S$17</v>
      </c>
      <c r="T1221" s="199" t="str">
        <f t="shared" si="1486"/>
        <v>T$17</v>
      </c>
      <c r="U1221" s="199" t="str">
        <f t="shared" si="1486"/>
        <v>U$17</v>
      </c>
      <c r="V1221" s="199" t="str">
        <f t="shared" si="1486"/>
        <v>V$17</v>
      </c>
      <c r="W1221" s="199" t="str">
        <f t="shared" si="1486"/>
        <v>W$17</v>
      </c>
      <c r="X1221" s="199" t="str">
        <f t="shared" si="1486"/>
        <v>X$17</v>
      </c>
      <c r="Y1221" s="199" t="str">
        <f t="shared" si="1486"/>
        <v>Y$17</v>
      </c>
      <c r="Z1221" s="199" t="str">
        <f t="shared" si="1486"/>
        <v>Z$17</v>
      </c>
      <c r="AA1221" s="199" t="str">
        <f t="shared" si="1486"/>
        <v>AA$17</v>
      </c>
      <c r="AB1221" s="199" t="str">
        <f t="shared" si="1486"/>
        <v>AB$17</v>
      </c>
      <c r="AC1221" s="199" t="str">
        <f t="shared" si="1486"/>
        <v>AC$17</v>
      </c>
      <c r="AD1221" s="199" t="str">
        <f t="shared" si="1486"/>
        <v>AD$17</v>
      </c>
      <c r="AE1221" s="199" t="str">
        <f t="shared" si="1486"/>
        <v>AE$17</v>
      </c>
      <c r="AF1221" s="199" t="str">
        <f t="shared" si="1486"/>
        <v>AF$17</v>
      </c>
      <c r="AG1221" s="199" t="str">
        <f t="shared" si="1486"/>
        <v>AG$17</v>
      </c>
      <c r="AH1221" s="199" t="str">
        <f t="shared" si="1486"/>
        <v>AH$17</v>
      </c>
      <c r="AI1221" s="199" t="str">
        <f t="shared" si="1486"/>
        <v>AI$17</v>
      </c>
      <c r="AJ1221" s="199" t="str">
        <f t="shared" si="1486"/>
        <v>AJ$17</v>
      </c>
      <c r="AK1221" s="199" t="str">
        <f t="shared" si="1486"/>
        <v>AK$17</v>
      </c>
      <c r="AL1221" s="199" t="str">
        <f t="shared" si="1486"/>
        <v>AL$17</v>
      </c>
      <c r="AM1221" s="199" t="str">
        <f t="shared" si="1486"/>
        <v>AM$17</v>
      </c>
      <c r="AN1221" s="199" t="str">
        <f t="shared" si="1486"/>
        <v>AN$17</v>
      </c>
      <c r="AO1221" s="199" t="str">
        <f t="shared" si="1486"/>
        <v>AO$17</v>
      </c>
      <c r="AP1221" s="199" t="str">
        <f t="shared" si="1486"/>
        <v>AP$17</v>
      </c>
      <c r="AQ1221" s="199" t="str">
        <f t="shared" si="1486"/>
        <v>AQ$17</v>
      </c>
      <c r="AR1221" s="199" t="str">
        <f t="shared" si="1486"/>
        <v>AR$17</v>
      </c>
      <c r="AS1221" s="199" t="str">
        <f t="shared" si="1486"/>
        <v>AS$17</v>
      </c>
      <c r="AT1221" s="199" t="str">
        <f t="shared" si="1486"/>
        <v>AT$17</v>
      </c>
      <c r="AU1221" s="199" t="str">
        <f t="shared" si="1486"/>
        <v>AU$17</v>
      </c>
      <c r="AV1221" s="199" t="str">
        <f t="shared" si="1486"/>
        <v>AV$17</v>
      </c>
      <c r="AW1221" s="199" t="str">
        <f t="shared" si="1486"/>
        <v>AW$17</v>
      </c>
      <c r="AX1221" s="199" t="str">
        <f t="shared" si="1486"/>
        <v>AX$17</v>
      </c>
      <c r="AY1221" s="199" t="str">
        <f t="shared" ref="AY1221:CD1221" si="1487">AY$21</f>
        <v>AY$17</v>
      </c>
      <c r="AZ1221" s="199" t="str">
        <f t="shared" si="1487"/>
        <v>AZ$17</v>
      </c>
      <c r="BA1221" s="199" t="str">
        <f t="shared" si="1487"/>
        <v>BA$17</v>
      </c>
      <c r="BB1221" s="199" t="str">
        <f t="shared" si="1487"/>
        <v>BB$17</v>
      </c>
      <c r="BC1221" s="199" t="str">
        <f t="shared" si="1487"/>
        <v>BC$17</v>
      </c>
      <c r="BD1221" s="199" t="str">
        <f t="shared" si="1487"/>
        <v>BD$17</v>
      </c>
      <c r="BE1221" s="199" t="str">
        <f t="shared" si="1487"/>
        <v>BE$17</v>
      </c>
      <c r="BF1221" s="199" t="str">
        <f t="shared" si="1487"/>
        <v>BF$17</v>
      </c>
      <c r="BG1221" s="199" t="str">
        <f t="shared" si="1487"/>
        <v>BG$17</v>
      </c>
      <c r="BH1221" s="199" t="str">
        <f t="shared" si="1487"/>
        <v>BH$17</v>
      </c>
      <c r="BI1221" s="199" t="str">
        <f t="shared" si="1487"/>
        <v>BI$17</v>
      </c>
      <c r="BJ1221" s="199" t="str">
        <f t="shared" si="1487"/>
        <v>BJ$17</v>
      </c>
      <c r="BK1221" s="199" t="str">
        <f t="shared" si="1487"/>
        <v>BK$17</v>
      </c>
      <c r="BL1221" s="199" t="str">
        <f t="shared" si="1487"/>
        <v>BL$17</v>
      </c>
      <c r="BM1221" s="199" t="str">
        <f t="shared" si="1487"/>
        <v>BM$17</v>
      </c>
      <c r="BN1221" s="199" t="str">
        <f t="shared" si="1487"/>
        <v>BN$17</v>
      </c>
      <c r="BO1221" s="199" t="str">
        <f t="shared" si="1487"/>
        <v>BO$17</v>
      </c>
      <c r="BP1221" s="199" t="str">
        <f t="shared" si="1487"/>
        <v>BP$17</v>
      </c>
      <c r="BQ1221" s="199" t="str">
        <f t="shared" si="1487"/>
        <v>BQ$17</v>
      </c>
      <c r="BR1221" s="199" t="str">
        <f t="shared" si="1487"/>
        <v>BR$17</v>
      </c>
      <c r="BS1221" s="199" t="str">
        <f t="shared" si="1487"/>
        <v>BS$17</v>
      </c>
      <c r="BT1221" s="199" t="str">
        <f t="shared" si="1487"/>
        <v>BT$17</v>
      </c>
      <c r="BU1221" s="199" t="str">
        <f t="shared" si="1487"/>
        <v>BU$17</v>
      </c>
      <c r="BV1221" s="199" t="str">
        <f t="shared" si="1487"/>
        <v>BV$17</v>
      </c>
      <c r="BW1221" s="199" t="str">
        <f t="shared" si="1487"/>
        <v>BW$17</v>
      </c>
      <c r="BX1221" s="199" t="str">
        <f t="shared" si="1487"/>
        <v>BX$17</v>
      </c>
      <c r="BY1221" s="199" t="str">
        <f t="shared" si="1487"/>
        <v>BY$17</v>
      </c>
      <c r="BZ1221" s="199" t="str">
        <f t="shared" si="1487"/>
        <v>BZ$17</v>
      </c>
      <c r="CA1221" s="199" t="str">
        <f t="shared" si="1487"/>
        <v>CA$17</v>
      </c>
      <c r="CB1221" s="199" t="str">
        <f t="shared" si="1487"/>
        <v>CB$17</v>
      </c>
      <c r="CC1221" s="199" t="str">
        <f t="shared" si="1487"/>
        <v>CC$17</v>
      </c>
      <c r="CD1221" s="199" t="str">
        <f t="shared" si="1487"/>
        <v>CD$17</v>
      </c>
      <c r="CE1221" s="199" t="str">
        <f t="shared" ref="CE1221:CL1221" si="1488">CE$21</f>
        <v>CE$17</v>
      </c>
      <c r="CF1221" s="199" t="str">
        <f t="shared" si="1488"/>
        <v>CF$17</v>
      </c>
      <c r="CG1221" s="199" t="str">
        <f t="shared" si="1488"/>
        <v>CG$17</v>
      </c>
      <c r="CH1221" s="199" t="str">
        <f t="shared" si="1488"/>
        <v>CH$17</v>
      </c>
      <c r="CI1221" s="199" t="str">
        <f t="shared" si="1488"/>
        <v>CI$17</v>
      </c>
      <c r="CJ1221" s="199" t="str">
        <f t="shared" si="1488"/>
        <v>CJ$17</v>
      </c>
      <c r="CK1221" s="199" t="str">
        <f t="shared" si="1488"/>
        <v>CK$17</v>
      </c>
      <c r="CL1221" s="199" t="str">
        <f t="shared" si="1488"/>
        <v>CL$17</v>
      </c>
      <c r="CN1221" s="201"/>
      <c r="CO1221" s="199" t="str">
        <f t="shared" ref="CO1221:DL1221" si="1489">CO$21</f>
        <v>CO$17</v>
      </c>
      <c r="CP1221" s="199" t="str">
        <f t="shared" si="1489"/>
        <v>CP$17</v>
      </c>
      <c r="CQ1221" s="199" t="str">
        <f t="shared" si="1489"/>
        <v>CQ$17</v>
      </c>
      <c r="CR1221" s="199" t="str">
        <f t="shared" si="1489"/>
        <v>CR$17</v>
      </c>
      <c r="CS1221" s="199" t="str">
        <f t="shared" si="1489"/>
        <v>CS$17</v>
      </c>
      <c r="CT1221" s="199" t="str">
        <f t="shared" si="1489"/>
        <v>CT$17</v>
      </c>
      <c r="CU1221" s="199" t="str">
        <f t="shared" si="1489"/>
        <v>CU$17</v>
      </c>
      <c r="CV1221" s="199" t="str">
        <f t="shared" si="1489"/>
        <v>CV$17</v>
      </c>
      <c r="CW1221" s="199" t="str">
        <f t="shared" si="1489"/>
        <v>CW$17</v>
      </c>
      <c r="CX1221" s="199" t="str">
        <f t="shared" si="1489"/>
        <v>CX$17</v>
      </c>
      <c r="CY1221" s="199" t="str">
        <f t="shared" si="1489"/>
        <v>CY$17</v>
      </c>
      <c r="CZ1221" s="199" t="str">
        <f t="shared" si="1489"/>
        <v>CZ$17</v>
      </c>
      <c r="DA1221" s="199" t="str">
        <f t="shared" si="1489"/>
        <v>DA$17</v>
      </c>
      <c r="DB1221" s="199" t="str">
        <f t="shared" si="1489"/>
        <v>DB$17</v>
      </c>
      <c r="DC1221" s="199" t="str">
        <f t="shared" si="1489"/>
        <v>DC$17</v>
      </c>
      <c r="DD1221" s="199" t="str">
        <f t="shared" si="1489"/>
        <v>DD$17</v>
      </c>
      <c r="DE1221" s="199" t="str">
        <f t="shared" si="1489"/>
        <v>DE$17</v>
      </c>
      <c r="DF1221" s="199" t="str">
        <f t="shared" si="1489"/>
        <v>DF$17</v>
      </c>
      <c r="DG1221" s="199" t="str">
        <f t="shared" si="1489"/>
        <v>DG$17</v>
      </c>
      <c r="DH1221" s="199" t="str">
        <f t="shared" si="1489"/>
        <v>DH$17</v>
      </c>
      <c r="DI1221" s="199" t="str">
        <f t="shared" si="1489"/>
        <v>DI$17</v>
      </c>
      <c r="DJ1221" s="199" t="str">
        <f t="shared" si="1489"/>
        <v>DJ$17</v>
      </c>
      <c r="DK1221" s="199" t="str">
        <f t="shared" si="1489"/>
        <v>DK$17</v>
      </c>
      <c r="DL1221" s="199" t="str">
        <f t="shared" si="1489"/>
        <v>DL$17</v>
      </c>
    </row>
    <row r="1222" spans="1:116" x14ac:dyDescent="0.35">
      <c r="A1222" s="174"/>
      <c r="E1222" s="8"/>
      <c r="G1222" s="175" t="s">
        <v>491</v>
      </c>
      <c r="H1222" s="200"/>
      <c r="I1222" s="201"/>
      <c r="J1222" s="201"/>
      <c r="K1222" s="202"/>
      <c r="L1222" s="202"/>
      <c r="M1222" s="202"/>
      <c r="N1222" s="202"/>
      <c r="O1222" s="202"/>
      <c r="P1222" s="202"/>
      <c r="R1222" s="202"/>
      <c r="S1222" s="190"/>
      <c r="T1222" s="190"/>
      <c r="U1222" s="190"/>
      <c r="V1222" s="190"/>
      <c r="W1222" s="190"/>
      <c r="X1222" s="190"/>
      <c r="Y1222" s="190"/>
      <c r="Z1222" s="190"/>
      <c r="AA1222" s="190"/>
      <c r="AB1222" s="190"/>
      <c r="AC1222" s="190"/>
      <c r="AD1222" s="190"/>
      <c r="AE1222" s="190"/>
      <c r="AF1222" s="190"/>
      <c r="AG1222" s="190"/>
      <c r="AH1222" s="190"/>
      <c r="AI1222" s="190"/>
      <c r="AJ1222" s="190"/>
      <c r="AK1222" s="190"/>
      <c r="AL1222" s="190"/>
      <c r="AM1222" s="190"/>
      <c r="AN1222" s="190"/>
      <c r="AO1222" s="190"/>
      <c r="AP1222" s="190"/>
      <c r="AQ1222" s="190"/>
      <c r="AR1222" s="190"/>
      <c r="AS1222" s="190"/>
      <c r="AT1222" s="190"/>
      <c r="AU1222" s="190"/>
      <c r="AV1222" s="190"/>
      <c r="AW1222" s="190"/>
      <c r="AX1222" s="190"/>
      <c r="AY1222" s="190"/>
      <c r="AZ1222" s="190"/>
      <c r="BA1222" s="190"/>
      <c r="BB1222" s="190"/>
      <c r="BC1222" s="190"/>
      <c r="BD1222" s="190"/>
      <c r="BE1222" s="190"/>
      <c r="BF1222" s="190"/>
      <c r="BG1222" s="190"/>
      <c r="BH1222" s="190"/>
      <c r="BI1222" s="190"/>
      <c r="BJ1222" s="190"/>
      <c r="BK1222" s="190"/>
      <c r="BL1222" s="190"/>
      <c r="BM1222" s="190"/>
      <c r="BN1222" s="190"/>
      <c r="BO1222" s="190"/>
      <c r="BP1222" s="190"/>
      <c r="BQ1222" s="190"/>
      <c r="BR1222" s="190"/>
      <c r="BS1222" s="190"/>
      <c r="BT1222" s="190"/>
      <c r="BU1222" s="190"/>
      <c r="BV1222" s="190"/>
      <c r="BW1222" s="190"/>
      <c r="BX1222" s="190"/>
      <c r="BY1222" s="190"/>
      <c r="BZ1222" s="190"/>
      <c r="CA1222" s="190"/>
      <c r="CB1222" s="190"/>
      <c r="CC1222" s="190"/>
      <c r="CD1222" s="190"/>
      <c r="CE1222" s="190"/>
      <c r="CF1222" s="190"/>
      <c r="CG1222" s="190"/>
      <c r="CH1222" s="190"/>
      <c r="CI1222" s="190"/>
      <c r="CJ1222" s="190"/>
      <c r="CK1222" s="190"/>
      <c r="CL1222" s="190"/>
      <c r="CN1222" s="201"/>
      <c r="CO1222" s="190"/>
      <c r="CP1222" s="190"/>
      <c r="CQ1222" s="190"/>
      <c r="CR1222" s="190"/>
      <c r="CS1222" s="190"/>
      <c r="CT1222" s="190"/>
      <c r="CU1222" s="190"/>
      <c r="CV1222" s="190"/>
      <c r="CW1222" s="190"/>
      <c r="CX1222" s="190"/>
      <c r="CY1222" s="190"/>
      <c r="CZ1222" s="190"/>
      <c r="DA1222" s="190"/>
      <c r="DB1222" s="190"/>
      <c r="DC1222" s="190"/>
      <c r="DD1222" s="190"/>
      <c r="DE1222" s="190"/>
      <c r="DF1222" s="190"/>
      <c r="DG1222" s="190"/>
      <c r="DH1222" s="190"/>
      <c r="DI1222" s="190"/>
      <c r="DJ1222" s="190"/>
      <c r="DK1222" s="190"/>
      <c r="DL1222" s="190"/>
    </row>
    <row r="1223" spans="1:116" x14ac:dyDescent="0.35">
      <c r="A1223" s="174"/>
      <c r="E1223" s="8"/>
      <c r="G1223" s="175" t="s">
        <v>505</v>
      </c>
      <c r="H1223" s="200"/>
      <c r="I1223" s="201"/>
      <c r="J1223" s="201"/>
      <c r="K1223" s="202"/>
      <c r="L1223" s="202"/>
      <c r="M1223" s="202"/>
      <c r="N1223" s="202"/>
      <c r="O1223" s="202"/>
      <c r="P1223" s="202"/>
      <c r="R1223" s="202"/>
      <c r="S1223" s="190"/>
      <c r="T1223" s="190"/>
      <c r="U1223" s="190"/>
      <c r="V1223" s="190"/>
      <c r="W1223" s="190"/>
      <c r="X1223" s="190"/>
      <c r="Y1223" s="190"/>
      <c r="Z1223" s="190"/>
      <c r="AA1223" s="190"/>
      <c r="AB1223" s="190"/>
      <c r="AC1223" s="190"/>
      <c r="AD1223" s="190"/>
      <c r="AE1223" s="190"/>
      <c r="AF1223" s="190"/>
      <c r="AG1223" s="190"/>
      <c r="AH1223" s="190"/>
      <c r="AI1223" s="190"/>
      <c r="AJ1223" s="190"/>
      <c r="AK1223" s="190"/>
      <c r="AL1223" s="190"/>
      <c r="AM1223" s="190"/>
      <c r="AN1223" s="190"/>
      <c r="AO1223" s="190"/>
      <c r="AP1223" s="190"/>
      <c r="AQ1223" s="190"/>
      <c r="AR1223" s="190"/>
      <c r="AS1223" s="190"/>
      <c r="AT1223" s="190"/>
      <c r="AU1223" s="190"/>
      <c r="AV1223" s="190"/>
      <c r="AW1223" s="190"/>
      <c r="AX1223" s="190"/>
      <c r="AY1223" s="190"/>
      <c r="AZ1223" s="190"/>
      <c r="BA1223" s="190"/>
      <c r="BB1223" s="190"/>
      <c r="BC1223" s="190"/>
      <c r="BD1223" s="190"/>
      <c r="BE1223" s="190"/>
      <c r="BF1223" s="190"/>
      <c r="BG1223" s="190"/>
      <c r="BH1223" s="190"/>
      <c r="BI1223" s="190"/>
      <c r="BJ1223" s="190"/>
      <c r="BK1223" s="190"/>
      <c r="BL1223" s="190"/>
      <c r="BM1223" s="190"/>
      <c r="BN1223" s="190"/>
      <c r="BO1223" s="190"/>
      <c r="BP1223" s="190"/>
      <c r="BQ1223" s="190"/>
      <c r="BR1223" s="190"/>
      <c r="BS1223" s="190"/>
      <c r="BT1223" s="190"/>
      <c r="BU1223" s="190"/>
      <c r="BV1223" s="190"/>
      <c r="BW1223" s="190"/>
      <c r="BX1223" s="190"/>
      <c r="BY1223" s="190"/>
      <c r="BZ1223" s="190"/>
      <c r="CA1223" s="190"/>
      <c r="CB1223" s="190"/>
      <c r="CC1223" s="190"/>
      <c r="CD1223" s="190"/>
      <c r="CE1223" s="190"/>
      <c r="CF1223" s="190"/>
      <c r="CG1223" s="190"/>
      <c r="CH1223" s="190"/>
      <c r="CI1223" s="190"/>
      <c r="CJ1223" s="190"/>
      <c r="CK1223" s="190"/>
      <c r="CL1223" s="190"/>
      <c r="CN1223" s="201"/>
      <c r="CO1223" s="190"/>
      <c r="CP1223" s="190"/>
      <c r="CQ1223" s="190"/>
      <c r="CR1223" s="190"/>
      <c r="CS1223" s="190"/>
      <c r="CT1223" s="190"/>
      <c r="CU1223" s="190"/>
      <c r="CV1223" s="190"/>
      <c r="CW1223" s="190"/>
      <c r="CX1223" s="190"/>
      <c r="CY1223" s="190"/>
      <c r="CZ1223" s="190"/>
      <c r="DA1223" s="190"/>
      <c r="DB1223" s="190"/>
      <c r="DC1223" s="190"/>
      <c r="DD1223" s="190"/>
      <c r="DE1223" s="190"/>
      <c r="DF1223" s="190"/>
      <c r="DG1223" s="190"/>
      <c r="DH1223" s="190"/>
      <c r="DI1223" s="190"/>
      <c r="DJ1223" s="190"/>
      <c r="DK1223" s="190"/>
      <c r="DL1223" s="190"/>
    </row>
    <row r="1224" spans="1:116" x14ac:dyDescent="0.35">
      <c r="A1224" s="31" t="s">
        <v>218</v>
      </c>
      <c r="C1224" s="31"/>
      <c r="D1224" t="s">
        <v>770</v>
      </c>
      <c r="E1224" s="8" t="str">
        <f t="shared" ref="E1224:E1250" si="1490">ROW()&amp;" "&amp;D1224</f>
        <v>1224 LAMORT-S</v>
      </c>
      <c r="F1224" t="s">
        <v>351</v>
      </c>
      <c r="G1224" s="175" t="s">
        <v>463</v>
      </c>
      <c r="H1224" s="200"/>
      <c r="I1224" s="201"/>
      <c r="J1224" s="201"/>
      <c r="K1224" s="202"/>
      <c r="L1224" s="202"/>
      <c r="M1224" s="202"/>
      <c r="N1224" s="202"/>
      <c r="O1224" s="202"/>
      <c r="P1224" s="202"/>
      <c r="R1224" s="202"/>
      <c r="S1224" s="190" t="str">
        <f t="shared" ref="S1224:AX1224" si="1491">S$22</f>
        <v>S$18</v>
      </c>
      <c r="T1224" s="190" t="str">
        <f t="shared" si="1491"/>
        <v>T$18</v>
      </c>
      <c r="U1224" s="190" t="str">
        <f t="shared" si="1491"/>
        <v>U$18</v>
      </c>
      <c r="V1224" s="190" t="str">
        <f t="shared" si="1491"/>
        <v>V$18</v>
      </c>
      <c r="W1224" s="190" t="str">
        <f t="shared" si="1491"/>
        <v>W$18</v>
      </c>
      <c r="X1224" s="190" t="str">
        <f t="shared" si="1491"/>
        <v>X$18</v>
      </c>
      <c r="Y1224" s="190" t="str">
        <f t="shared" si="1491"/>
        <v>Y$18</v>
      </c>
      <c r="Z1224" s="190" t="str">
        <f t="shared" si="1491"/>
        <v>Z$18</v>
      </c>
      <c r="AA1224" s="190" t="str">
        <f t="shared" si="1491"/>
        <v>AA$18</v>
      </c>
      <c r="AB1224" s="190" t="str">
        <f t="shared" si="1491"/>
        <v>AB$18</v>
      </c>
      <c r="AC1224" s="190" t="str">
        <f t="shared" si="1491"/>
        <v>AC$18</v>
      </c>
      <c r="AD1224" s="190" t="str">
        <f t="shared" si="1491"/>
        <v>AD$18</v>
      </c>
      <c r="AE1224" s="190" t="str">
        <f t="shared" si="1491"/>
        <v>AE$18</v>
      </c>
      <c r="AF1224" s="190" t="str">
        <f t="shared" si="1491"/>
        <v>AF$18</v>
      </c>
      <c r="AG1224" s="190" t="str">
        <f t="shared" si="1491"/>
        <v>AG$18</v>
      </c>
      <c r="AH1224" s="190" t="str">
        <f t="shared" si="1491"/>
        <v>AH$18</v>
      </c>
      <c r="AI1224" s="190" t="str">
        <f t="shared" si="1491"/>
        <v>AI$18</v>
      </c>
      <c r="AJ1224" s="190" t="str">
        <f t="shared" si="1491"/>
        <v>AJ$18</v>
      </c>
      <c r="AK1224" s="190" t="str">
        <f t="shared" si="1491"/>
        <v>AK$18</v>
      </c>
      <c r="AL1224" s="190" t="str">
        <f t="shared" si="1491"/>
        <v>AL$18</v>
      </c>
      <c r="AM1224" s="190" t="str">
        <f t="shared" si="1491"/>
        <v>AM$18</v>
      </c>
      <c r="AN1224" s="190" t="str">
        <f t="shared" si="1491"/>
        <v>AN$18</v>
      </c>
      <c r="AO1224" s="190" t="str">
        <f t="shared" si="1491"/>
        <v>AO$18</v>
      </c>
      <c r="AP1224" s="190" t="str">
        <f t="shared" si="1491"/>
        <v>AP$18</v>
      </c>
      <c r="AQ1224" s="190" t="str">
        <f t="shared" si="1491"/>
        <v>AQ$18</v>
      </c>
      <c r="AR1224" s="190" t="str">
        <f t="shared" si="1491"/>
        <v>AR$18</v>
      </c>
      <c r="AS1224" s="190" t="str">
        <f t="shared" si="1491"/>
        <v>AS$18</v>
      </c>
      <c r="AT1224" s="190" t="str">
        <f t="shared" si="1491"/>
        <v>AT$18</v>
      </c>
      <c r="AU1224" s="190" t="str">
        <f t="shared" si="1491"/>
        <v>AU$18</v>
      </c>
      <c r="AV1224" s="190" t="str">
        <f t="shared" si="1491"/>
        <v>AV$18</v>
      </c>
      <c r="AW1224" s="190" t="str">
        <f t="shared" si="1491"/>
        <v>AW$18</v>
      </c>
      <c r="AX1224" s="190" t="str">
        <f t="shared" si="1491"/>
        <v>AX$18</v>
      </c>
      <c r="AY1224" s="190" t="str">
        <f t="shared" ref="AY1224:CD1224" si="1492">AY$22</f>
        <v>AY$18</v>
      </c>
      <c r="AZ1224" s="190" t="str">
        <f t="shared" si="1492"/>
        <v>AZ$18</v>
      </c>
      <c r="BA1224" s="190" t="str">
        <f t="shared" si="1492"/>
        <v>BA$18</v>
      </c>
      <c r="BB1224" s="190" t="str">
        <f t="shared" si="1492"/>
        <v>BB$18</v>
      </c>
      <c r="BC1224" s="190" t="str">
        <f t="shared" si="1492"/>
        <v>BC$18</v>
      </c>
      <c r="BD1224" s="190" t="str">
        <f t="shared" si="1492"/>
        <v>BD$18</v>
      </c>
      <c r="BE1224" s="190" t="str">
        <f t="shared" si="1492"/>
        <v>BE$18</v>
      </c>
      <c r="BF1224" s="190" t="str">
        <f t="shared" si="1492"/>
        <v>BF$18</v>
      </c>
      <c r="BG1224" s="190" t="str">
        <f t="shared" si="1492"/>
        <v>BG$18</v>
      </c>
      <c r="BH1224" s="190" t="str">
        <f t="shared" si="1492"/>
        <v>BH$18</v>
      </c>
      <c r="BI1224" s="190" t="str">
        <f t="shared" si="1492"/>
        <v>BI$18</v>
      </c>
      <c r="BJ1224" s="190" t="str">
        <f t="shared" si="1492"/>
        <v>BJ$18</v>
      </c>
      <c r="BK1224" s="190" t="str">
        <f t="shared" si="1492"/>
        <v>BK$18</v>
      </c>
      <c r="BL1224" s="190" t="str">
        <f t="shared" si="1492"/>
        <v>BL$18</v>
      </c>
      <c r="BM1224" s="190" t="str">
        <f t="shared" si="1492"/>
        <v>BM$18</v>
      </c>
      <c r="BN1224" s="190" t="str">
        <f t="shared" si="1492"/>
        <v>BN$18</v>
      </c>
      <c r="BO1224" s="190" t="str">
        <f t="shared" si="1492"/>
        <v>BO$18</v>
      </c>
      <c r="BP1224" s="190" t="str">
        <f t="shared" si="1492"/>
        <v>BP$18</v>
      </c>
      <c r="BQ1224" s="190" t="str">
        <f t="shared" si="1492"/>
        <v>BQ$18</v>
      </c>
      <c r="BR1224" s="190" t="str">
        <f t="shared" si="1492"/>
        <v>BR$18</v>
      </c>
      <c r="BS1224" s="190" t="str">
        <f t="shared" si="1492"/>
        <v>BS$18</v>
      </c>
      <c r="BT1224" s="190" t="str">
        <f t="shared" si="1492"/>
        <v>BT$18</v>
      </c>
      <c r="BU1224" s="190" t="str">
        <f t="shared" si="1492"/>
        <v>BU$18</v>
      </c>
      <c r="BV1224" s="190" t="str">
        <f t="shared" si="1492"/>
        <v>BV$18</v>
      </c>
      <c r="BW1224" s="190" t="str">
        <f t="shared" si="1492"/>
        <v>BW$18</v>
      </c>
      <c r="BX1224" s="190" t="str">
        <f t="shared" si="1492"/>
        <v>BX$18</v>
      </c>
      <c r="BY1224" s="190" t="str">
        <f t="shared" si="1492"/>
        <v>BY$18</v>
      </c>
      <c r="BZ1224" s="190" t="str">
        <f t="shared" si="1492"/>
        <v>BZ$18</v>
      </c>
      <c r="CA1224" s="190" t="str">
        <f t="shared" si="1492"/>
        <v>CA$18</v>
      </c>
      <c r="CB1224" s="190" t="str">
        <f t="shared" si="1492"/>
        <v>CB$18</v>
      </c>
      <c r="CC1224" s="190" t="str">
        <f t="shared" si="1492"/>
        <v>CC$18</v>
      </c>
      <c r="CD1224" s="190" t="str">
        <f t="shared" si="1492"/>
        <v>CD$18</v>
      </c>
      <c r="CE1224" s="190" t="str">
        <f t="shared" ref="CE1224:CL1224" si="1493">CE$22</f>
        <v>CE$18</v>
      </c>
      <c r="CF1224" s="190" t="str">
        <f t="shared" si="1493"/>
        <v>CF$18</v>
      </c>
      <c r="CG1224" s="190" t="str">
        <f t="shared" si="1493"/>
        <v>CG$18</v>
      </c>
      <c r="CH1224" s="190" t="str">
        <f t="shared" si="1493"/>
        <v>CH$18</v>
      </c>
      <c r="CI1224" s="190" t="str">
        <f t="shared" si="1493"/>
        <v>CI$18</v>
      </c>
      <c r="CJ1224" s="190" t="str">
        <f t="shared" si="1493"/>
        <v>CJ$18</v>
      </c>
      <c r="CK1224" s="190" t="str">
        <f t="shared" si="1493"/>
        <v>CK$18</v>
      </c>
      <c r="CL1224" s="190" t="str">
        <f t="shared" si="1493"/>
        <v>CL$18</v>
      </c>
      <c r="CN1224" s="201"/>
      <c r="CO1224" s="190" t="str">
        <f t="shared" ref="CO1224:DL1224" si="1494">CO$22</f>
        <v>CO$18</v>
      </c>
      <c r="CP1224" s="190" t="str">
        <f t="shared" si="1494"/>
        <v>CP$18</v>
      </c>
      <c r="CQ1224" s="190" t="str">
        <f t="shared" si="1494"/>
        <v>CQ$18</v>
      </c>
      <c r="CR1224" s="190" t="str">
        <f t="shared" si="1494"/>
        <v>CR$18</v>
      </c>
      <c r="CS1224" s="190" t="str">
        <f t="shared" si="1494"/>
        <v>CS$18</v>
      </c>
      <c r="CT1224" s="190" t="str">
        <f t="shared" si="1494"/>
        <v>CT$18</v>
      </c>
      <c r="CU1224" s="190" t="str">
        <f t="shared" si="1494"/>
        <v>CU$18</v>
      </c>
      <c r="CV1224" s="190" t="str">
        <f t="shared" si="1494"/>
        <v>CV$18</v>
      </c>
      <c r="CW1224" s="190" t="str">
        <f t="shared" si="1494"/>
        <v>CW$18</v>
      </c>
      <c r="CX1224" s="190" t="str">
        <f t="shared" si="1494"/>
        <v>CX$18</v>
      </c>
      <c r="CY1224" s="190" t="str">
        <f t="shared" si="1494"/>
        <v>CY$18</v>
      </c>
      <c r="CZ1224" s="190" t="str">
        <f t="shared" si="1494"/>
        <v>CZ$18</v>
      </c>
      <c r="DA1224" s="190" t="str">
        <f t="shared" si="1494"/>
        <v>DA$18</v>
      </c>
      <c r="DB1224" s="190" t="str">
        <f t="shared" si="1494"/>
        <v>DB$18</v>
      </c>
      <c r="DC1224" s="190" t="str">
        <f t="shared" si="1494"/>
        <v>DC$18</v>
      </c>
      <c r="DD1224" s="190" t="str">
        <f t="shared" si="1494"/>
        <v>DD$18</v>
      </c>
      <c r="DE1224" s="190" t="str">
        <f t="shared" si="1494"/>
        <v>DE$18</v>
      </c>
      <c r="DF1224" s="190" t="str">
        <f t="shared" si="1494"/>
        <v>DF$18</v>
      </c>
      <c r="DG1224" s="190" t="str">
        <f t="shared" si="1494"/>
        <v>DG$18</v>
      </c>
      <c r="DH1224" s="190" t="str">
        <f t="shared" si="1494"/>
        <v>DH$18</v>
      </c>
      <c r="DI1224" s="190" t="str">
        <f t="shared" si="1494"/>
        <v>DI$18</v>
      </c>
      <c r="DJ1224" s="190" t="str">
        <f t="shared" si="1494"/>
        <v>DJ$18</v>
      </c>
      <c r="DK1224" s="190" t="str">
        <f t="shared" si="1494"/>
        <v>DK$18</v>
      </c>
      <c r="DL1224" s="190" t="str">
        <f t="shared" si="1494"/>
        <v>DL$18</v>
      </c>
    </row>
    <row r="1225" spans="1:116" x14ac:dyDescent="0.35">
      <c r="A1225" s="31"/>
      <c r="B1225" t="str">
        <f>E1225</f>
        <v>1225 LAMORT-S</v>
      </c>
      <c r="D1225" t="s">
        <v>770</v>
      </c>
      <c r="E1225" s="12" t="str">
        <f t="shared" ref="E1225" si="1495">ROW()&amp;" "&amp;D1225</f>
        <v>1225 LAMORT-S</v>
      </c>
      <c r="G1225" s="175" t="s">
        <v>464</v>
      </c>
      <c r="H1225" s="200"/>
      <c r="I1225" s="201"/>
      <c r="J1225" s="201"/>
      <c r="K1225" s="202"/>
      <c r="L1225" s="202"/>
      <c r="M1225" s="202"/>
      <c r="N1225" s="202"/>
      <c r="O1225" s="202"/>
      <c r="P1225" s="202"/>
      <c r="R1225" s="202"/>
      <c r="S1225" s="190" t="str">
        <f t="shared" ref="S1225:AX1225" si="1496">S$23</f>
        <v>S$19</v>
      </c>
      <c r="T1225" s="190" t="str">
        <f t="shared" si="1496"/>
        <v>T$19</v>
      </c>
      <c r="U1225" s="190" t="str">
        <f t="shared" si="1496"/>
        <v>U$19</v>
      </c>
      <c r="V1225" s="190" t="str">
        <f t="shared" si="1496"/>
        <v>V$19</v>
      </c>
      <c r="W1225" s="190" t="str">
        <f t="shared" si="1496"/>
        <v>W$19</v>
      </c>
      <c r="X1225" s="190" t="str">
        <f t="shared" si="1496"/>
        <v>X$19</v>
      </c>
      <c r="Y1225" s="190" t="str">
        <f t="shared" si="1496"/>
        <v>Y$19</v>
      </c>
      <c r="Z1225" s="190" t="str">
        <f t="shared" si="1496"/>
        <v>Z$19</v>
      </c>
      <c r="AA1225" s="190" t="str">
        <f t="shared" si="1496"/>
        <v>AA$19</v>
      </c>
      <c r="AB1225" s="190" t="str">
        <f t="shared" si="1496"/>
        <v>AB$19</v>
      </c>
      <c r="AC1225" s="190" t="str">
        <f t="shared" si="1496"/>
        <v>AC$19</v>
      </c>
      <c r="AD1225" s="190" t="str">
        <f t="shared" si="1496"/>
        <v>AD$19</v>
      </c>
      <c r="AE1225" s="190" t="str">
        <f t="shared" si="1496"/>
        <v>AE$19</v>
      </c>
      <c r="AF1225" s="190" t="str">
        <f t="shared" si="1496"/>
        <v>AF$19</v>
      </c>
      <c r="AG1225" s="190" t="str">
        <f t="shared" si="1496"/>
        <v>AG$19</v>
      </c>
      <c r="AH1225" s="190" t="str">
        <f t="shared" si="1496"/>
        <v>AH$19</v>
      </c>
      <c r="AI1225" s="190" t="str">
        <f t="shared" si="1496"/>
        <v>AI$19</v>
      </c>
      <c r="AJ1225" s="190" t="str">
        <f t="shared" si="1496"/>
        <v>AJ$19</v>
      </c>
      <c r="AK1225" s="190" t="str">
        <f t="shared" si="1496"/>
        <v>AK$19</v>
      </c>
      <c r="AL1225" s="190" t="str">
        <f t="shared" si="1496"/>
        <v>AL$19</v>
      </c>
      <c r="AM1225" s="190" t="str">
        <f t="shared" si="1496"/>
        <v>AM$19</v>
      </c>
      <c r="AN1225" s="190" t="str">
        <f t="shared" si="1496"/>
        <v>AN$19</v>
      </c>
      <c r="AO1225" s="190" t="str">
        <f t="shared" si="1496"/>
        <v>AO$19</v>
      </c>
      <c r="AP1225" s="190" t="str">
        <f t="shared" si="1496"/>
        <v>AP$19</v>
      </c>
      <c r="AQ1225" s="190" t="str">
        <f t="shared" si="1496"/>
        <v>AQ$19</v>
      </c>
      <c r="AR1225" s="190" t="str">
        <f t="shared" si="1496"/>
        <v>AR$19</v>
      </c>
      <c r="AS1225" s="190" t="str">
        <f t="shared" si="1496"/>
        <v>AS$19</v>
      </c>
      <c r="AT1225" s="190" t="str">
        <f t="shared" si="1496"/>
        <v>AT$19</v>
      </c>
      <c r="AU1225" s="190" t="str">
        <f t="shared" si="1496"/>
        <v>AU$19</v>
      </c>
      <c r="AV1225" s="190" t="str">
        <f t="shared" si="1496"/>
        <v>AV$19</v>
      </c>
      <c r="AW1225" s="190" t="str">
        <f t="shared" si="1496"/>
        <v>AW$19</v>
      </c>
      <c r="AX1225" s="190" t="str">
        <f t="shared" si="1496"/>
        <v>AX$19</v>
      </c>
      <c r="AY1225" s="190" t="str">
        <f t="shared" ref="AY1225:CD1225" si="1497">AY$23</f>
        <v>AY$19</v>
      </c>
      <c r="AZ1225" s="190" t="str">
        <f t="shared" si="1497"/>
        <v>AZ$19</v>
      </c>
      <c r="BA1225" s="190" t="str">
        <f t="shared" si="1497"/>
        <v>BA$19</v>
      </c>
      <c r="BB1225" s="190" t="str">
        <f t="shared" si="1497"/>
        <v>BB$19</v>
      </c>
      <c r="BC1225" s="190" t="str">
        <f t="shared" si="1497"/>
        <v>BC$19</v>
      </c>
      <c r="BD1225" s="190" t="str">
        <f t="shared" si="1497"/>
        <v>BD$19</v>
      </c>
      <c r="BE1225" s="190" t="str">
        <f t="shared" si="1497"/>
        <v>BE$19</v>
      </c>
      <c r="BF1225" s="190" t="str">
        <f t="shared" si="1497"/>
        <v>BF$19</v>
      </c>
      <c r="BG1225" s="190" t="str">
        <f t="shared" si="1497"/>
        <v>BG$19</v>
      </c>
      <c r="BH1225" s="190" t="str">
        <f t="shared" si="1497"/>
        <v>BH$19</v>
      </c>
      <c r="BI1225" s="190" t="str">
        <f t="shared" si="1497"/>
        <v>BI$19</v>
      </c>
      <c r="BJ1225" s="190" t="str">
        <f t="shared" si="1497"/>
        <v>BJ$19</v>
      </c>
      <c r="BK1225" s="190" t="str">
        <f t="shared" si="1497"/>
        <v>BK$19</v>
      </c>
      <c r="BL1225" s="190" t="str">
        <f t="shared" si="1497"/>
        <v>BL$19</v>
      </c>
      <c r="BM1225" s="190" t="str">
        <f t="shared" si="1497"/>
        <v>BM$19</v>
      </c>
      <c r="BN1225" s="190" t="str">
        <f t="shared" si="1497"/>
        <v>BN$19</v>
      </c>
      <c r="BO1225" s="190" t="str">
        <f t="shared" si="1497"/>
        <v>BO$19</v>
      </c>
      <c r="BP1225" s="190" t="str">
        <f t="shared" si="1497"/>
        <v>BP$19</v>
      </c>
      <c r="BQ1225" s="190" t="str">
        <f t="shared" si="1497"/>
        <v>BQ$19</v>
      </c>
      <c r="BR1225" s="190" t="str">
        <f t="shared" si="1497"/>
        <v>BR$19</v>
      </c>
      <c r="BS1225" s="190" t="str">
        <f t="shared" si="1497"/>
        <v>BS$19</v>
      </c>
      <c r="BT1225" s="190" t="str">
        <f t="shared" si="1497"/>
        <v>BT$19</v>
      </c>
      <c r="BU1225" s="190" t="str">
        <f t="shared" si="1497"/>
        <v>BU$19</v>
      </c>
      <c r="BV1225" s="190" t="str">
        <f t="shared" si="1497"/>
        <v>BV$19</v>
      </c>
      <c r="BW1225" s="190" t="str">
        <f t="shared" si="1497"/>
        <v>BW$19</v>
      </c>
      <c r="BX1225" s="190" t="str">
        <f t="shared" si="1497"/>
        <v>BX$19</v>
      </c>
      <c r="BY1225" s="190" t="str">
        <f t="shared" si="1497"/>
        <v>BY$19</v>
      </c>
      <c r="BZ1225" s="190" t="str">
        <f t="shared" si="1497"/>
        <v>BZ$19</v>
      </c>
      <c r="CA1225" s="190" t="str">
        <f t="shared" si="1497"/>
        <v>CA$19</v>
      </c>
      <c r="CB1225" s="190" t="str">
        <f t="shared" si="1497"/>
        <v>CB$19</v>
      </c>
      <c r="CC1225" s="190" t="str">
        <f t="shared" si="1497"/>
        <v>CC$19</v>
      </c>
      <c r="CD1225" s="190" t="str">
        <f t="shared" si="1497"/>
        <v>CD$19</v>
      </c>
      <c r="CE1225" s="190" t="str">
        <f t="shared" ref="CE1225:CL1225" si="1498">CE$23</f>
        <v>CE$19</v>
      </c>
      <c r="CF1225" s="190" t="str">
        <f t="shared" si="1498"/>
        <v>CF$19</v>
      </c>
      <c r="CG1225" s="190" t="str">
        <f t="shared" si="1498"/>
        <v>CG$19</v>
      </c>
      <c r="CH1225" s="190" t="str">
        <f t="shared" si="1498"/>
        <v>CH$19</v>
      </c>
      <c r="CI1225" s="190" t="str">
        <f t="shared" si="1498"/>
        <v>CI$19</v>
      </c>
      <c r="CJ1225" s="190" t="str">
        <f t="shared" si="1498"/>
        <v>CJ$19</v>
      </c>
      <c r="CK1225" s="190" t="str">
        <f t="shared" si="1498"/>
        <v>CK$19</v>
      </c>
      <c r="CL1225" s="190" t="str">
        <f t="shared" si="1498"/>
        <v>CL$19</v>
      </c>
      <c r="CN1225" s="201"/>
      <c r="CO1225" s="190" t="str">
        <f t="shared" ref="CO1225:DL1225" si="1499">CO$23</f>
        <v>CO$19</v>
      </c>
      <c r="CP1225" s="190" t="str">
        <f t="shared" si="1499"/>
        <v>CP$19</v>
      </c>
      <c r="CQ1225" s="190" t="str">
        <f t="shared" si="1499"/>
        <v>CQ$19</v>
      </c>
      <c r="CR1225" s="190" t="str">
        <f t="shared" si="1499"/>
        <v>CR$19</v>
      </c>
      <c r="CS1225" s="190" t="str">
        <f t="shared" si="1499"/>
        <v>CS$19</v>
      </c>
      <c r="CT1225" s="190" t="str">
        <f t="shared" si="1499"/>
        <v>CT$19</v>
      </c>
      <c r="CU1225" s="190" t="str">
        <f t="shared" si="1499"/>
        <v>CU$19</v>
      </c>
      <c r="CV1225" s="190" t="str">
        <f t="shared" si="1499"/>
        <v>CV$19</v>
      </c>
      <c r="CW1225" s="190" t="str">
        <f t="shared" si="1499"/>
        <v>CW$19</v>
      </c>
      <c r="CX1225" s="190" t="str">
        <f t="shared" si="1499"/>
        <v>CX$19</v>
      </c>
      <c r="CY1225" s="190" t="str">
        <f t="shared" si="1499"/>
        <v>CY$19</v>
      </c>
      <c r="CZ1225" s="190" t="str">
        <f t="shared" si="1499"/>
        <v>CZ$19</v>
      </c>
      <c r="DA1225" s="190" t="str">
        <f t="shared" si="1499"/>
        <v>DA$19</v>
      </c>
      <c r="DB1225" s="190" t="str">
        <f t="shared" si="1499"/>
        <v>DB$19</v>
      </c>
      <c r="DC1225" s="190" t="str">
        <f t="shared" si="1499"/>
        <v>DC$19</v>
      </c>
      <c r="DD1225" s="190" t="str">
        <f t="shared" si="1499"/>
        <v>DD$19</v>
      </c>
      <c r="DE1225" s="190" t="str">
        <f t="shared" si="1499"/>
        <v>DE$19</v>
      </c>
      <c r="DF1225" s="190" t="str">
        <f t="shared" si="1499"/>
        <v>DF$19</v>
      </c>
      <c r="DG1225" s="190" t="str">
        <f t="shared" si="1499"/>
        <v>DG$19</v>
      </c>
      <c r="DH1225" s="190" t="str">
        <f t="shared" si="1499"/>
        <v>DH$19</v>
      </c>
      <c r="DI1225" s="190" t="str">
        <f t="shared" si="1499"/>
        <v>DI$19</v>
      </c>
      <c r="DJ1225" s="190" t="str">
        <f t="shared" si="1499"/>
        <v>DJ$19</v>
      </c>
      <c r="DK1225" s="190" t="str">
        <f t="shared" si="1499"/>
        <v>DK$19</v>
      </c>
      <c r="DL1225" s="190" t="str">
        <f t="shared" si="1499"/>
        <v>DL$19</v>
      </c>
    </row>
    <row r="1226" spans="1:116" x14ac:dyDescent="0.35">
      <c r="A1226" s="31"/>
      <c r="B1226" t="str">
        <f>E1226</f>
        <v>1226 LAMORT-S</v>
      </c>
      <c r="D1226" t="s">
        <v>770</v>
      </c>
      <c r="E1226" s="12" t="str">
        <f t="shared" si="1490"/>
        <v>1226 LAMORT-S</v>
      </c>
      <c r="F1226" s="31"/>
      <c r="G1226" s="66" t="s">
        <v>306</v>
      </c>
      <c r="H1226" s="22"/>
      <c r="I1226" s="306"/>
      <c r="J1226" s="306"/>
      <c r="K1226" s="22"/>
      <c r="L1226" s="22"/>
      <c r="M1226" s="22"/>
      <c r="N1226" s="22"/>
      <c r="O1226" s="22"/>
      <c r="P1226" s="22"/>
      <c r="R1226" s="66"/>
      <c r="S1226" s="308"/>
      <c r="T1226" s="308"/>
      <c r="U1226" s="308"/>
      <c r="V1226" s="308"/>
      <c r="W1226" s="308"/>
      <c r="X1226" s="308"/>
      <c r="Y1226" s="308"/>
      <c r="Z1226" s="308"/>
      <c r="AA1226" s="308"/>
      <c r="AB1226" s="308"/>
      <c r="AC1226" s="308"/>
      <c r="AD1226" s="308"/>
      <c r="AE1226" s="308"/>
      <c r="AF1226" s="308"/>
      <c r="AG1226" s="308"/>
      <c r="AH1226" s="308"/>
      <c r="AI1226" s="308"/>
      <c r="AJ1226" s="308"/>
      <c r="AK1226" s="308"/>
      <c r="AL1226" s="308"/>
      <c r="AM1226" s="308"/>
      <c r="AN1226" s="308"/>
      <c r="AO1226" s="308"/>
      <c r="AP1226" s="308"/>
      <c r="AQ1226" s="308"/>
      <c r="AR1226" s="308"/>
      <c r="AS1226" s="308"/>
      <c r="AT1226" s="308"/>
      <c r="AU1226" s="308"/>
      <c r="AV1226" s="308"/>
      <c r="AW1226" s="308"/>
      <c r="AX1226" s="308"/>
      <c r="AY1226" s="308"/>
      <c r="AZ1226" s="308"/>
      <c r="BA1226" s="308"/>
      <c r="BB1226" s="308"/>
      <c r="BC1226" s="308"/>
      <c r="BD1226" s="308"/>
      <c r="BE1226" s="308"/>
      <c r="BF1226" s="308"/>
      <c r="BG1226" s="308"/>
      <c r="BH1226" s="308"/>
      <c r="BI1226" s="308"/>
      <c r="BJ1226" s="308"/>
      <c r="BK1226" s="308"/>
      <c r="BL1226" s="308"/>
      <c r="BM1226" s="308"/>
      <c r="BN1226" s="308"/>
      <c r="BO1226" s="308"/>
      <c r="BP1226" s="308"/>
      <c r="BQ1226" s="308"/>
      <c r="BR1226" s="308"/>
      <c r="BS1226" s="308"/>
      <c r="BT1226" s="308"/>
      <c r="BU1226" s="308"/>
      <c r="BV1226" s="308"/>
      <c r="BW1226" s="308"/>
      <c r="BX1226" s="308"/>
      <c r="BY1226" s="308"/>
      <c r="BZ1226" s="308"/>
      <c r="CA1226" s="308"/>
      <c r="CB1226" s="308"/>
      <c r="CC1226" s="308"/>
      <c r="CD1226" s="308"/>
      <c r="CE1226" s="308"/>
      <c r="CF1226" s="308"/>
      <c r="CG1226" s="308"/>
      <c r="CH1226" s="308"/>
      <c r="CI1226" s="308"/>
      <c r="CJ1226" s="308"/>
      <c r="CK1226" s="308"/>
      <c r="CL1226" s="308"/>
      <c r="CN1226" s="306"/>
      <c r="CO1226" s="308"/>
      <c r="CP1226" s="308"/>
      <c r="CQ1226" s="308"/>
      <c r="CR1226" s="308"/>
      <c r="CS1226" s="308"/>
      <c r="CT1226" s="308"/>
      <c r="CU1226" s="308"/>
      <c r="CV1226" s="308"/>
      <c r="CW1226" s="308"/>
      <c r="CX1226" s="308"/>
      <c r="CY1226" s="308"/>
      <c r="CZ1226" s="308"/>
      <c r="DA1226" s="308"/>
      <c r="DB1226" s="308"/>
      <c r="DC1226" s="308"/>
      <c r="DD1226" s="308"/>
      <c r="DE1226" s="308"/>
      <c r="DF1226" s="308"/>
      <c r="DG1226" s="308"/>
      <c r="DH1226" s="308"/>
      <c r="DI1226" s="308"/>
      <c r="DJ1226" s="308"/>
      <c r="DK1226" s="308"/>
      <c r="DL1226" s="308"/>
    </row>
    <row r="1227" spans="1:116" x14ac:dyDescent="0.35">
      <c r="A1227" s="31"/>
      <c r="B1227" t="str">
        <f>E1227</f>
        <v>1227 LAMORT-S</v>
      </c>
      <c r="D1227" t="s">
        <v>770</v>
      </c>
      <c r="E1227" s="12" t="str">
        <f t="shared" si="1490"/>
        <v>1227 LAMORT-S</v>
      </c>
      <c r="F1227" s="31"/>
      <c r="G1227" s="129" t="str">
        <f>"Assumptions - "&amp;G1226</f>
        <v>Assumptions - Volume driven amortizing loan - no defaults:</v>
      </c>
      <c r="H1227" s="31"/>
      <c r="I1227" s="73"/>
      <c r="J1227" s="73"/>
      <c r="K1227" s="31"/>
      <c r="L1227" s="31"/>
      <c r="M1227" s="31"/>
      <c r="N1227" s="31"/>
      <c r="O1227" s="31"/>
      <c r="P1227" s="31"/>
      <c r="R1227" s="67"/>
      <c r="S1227" s="239"/>
      <c r="T1227" s="239"/>
      <c r="U1227" s="239"/>
      <c r="V1227" s="239"/>
      <c r="W1227" s="239"/>
      <c r="X1227" s="239"/>
      <c r="Y1227" s="239"/>
      <c r="Z1227" s="239"/>
      <c r="AA1227" s="239"/>
      <c r="AB1227" s="239"/>
      <c r="AC1227" s="239"/>
      <c r="AD1227" s="239"/>
      <c r="AE1227" s="239"/>
      <c r="AF1227" s="239"/>
      <c r="AG1227" s="239"/>
      <c r="AH1227" s="239"/>
      <c r="AI1227" s="239"/>
      <c r="AJ1227" s="239"/>
      <c r="AK1227" s="239"/>
      <c r="AL1227" s="239"/>
      <c r="AM1227" s="239"/>
      <c r="AN1227" s="239"/>
      <c r="AO1227" s="239"/>
      <c r="AP1227" s="239"/>
      <c r="AQ1227" s="239"/>
      <c r="AR1227" s="239"/>
      <c r="AS1227" s="239"/>
      <c r="AT1227" s="239"/>
      <c r="AU1227" s="239"/>
      <c r="AV1227" s="239"/>
      <c r="AW1227" s="239"/>
      <c r="AX1227" s="239"/>
      <c r="AY1227" s="239"/>
      <c r="AZ1227" s="239"/>
      <c r="BA1227" s="239"/>
      <c r="BB1227" s="239"/>
      <c r="BC1227" s="239"/>
      <c r="BD1227" s="239"/>
      <c r="BE1227" s="239"/>
      <c r="BF1227" s="239"/>
      <c r="BG1227" s="239"/>
      <c r="BH1227" s="239"/>
      <c r="BI1227" s="239"/>
      <c r="BJ1227" s="239"/>
      <c r="BK1227" s="239"/>
      <c r="BL1227" s="239"/>
      <c r="BM1227" s="239"/>
      <c r="BN1227" s="239"/>
      <c r="BO1227" s="239"/>
      <c r="BP1227" s="239"/>
      <c r="BQ1227" s="239"/>
      <c r="BR1227" s="239"/>
      <c r="BS1227" s="239"/>
      <c r="BT1227" s="239"/>
      <c r="BU1227" s="239"/>
      <c r="BV1227" s="239"/>
      <c r="BW1227" s="239"/>
      <c r="BX1227" s="239"/>
      <c r="BY1227" s="239"/>
      <c r="BZ1227" s="239"/>
      <c r="CA1227" s="239"/>
      <c r="CB1227" s="239"/>
      <c r="CC1227" s="239"/>
      <c r="CD1227" s="239"/>
      <c r="CE1227" s="239"/>
      <c r="CF1227" s="239"/>
      <c r="CG1227" s="239"/>
      <c r="CH1227" s="239"/>
      <c r="CI1227" s="239"/>
      <c r="CJ1227" s="239"/>
      <c r="CK1227" s="239"/>
      <c r="CL1227" s="239"/>
      <c r="CN1227" s="73"/>
      <c r="CO1227" s="239"/>
      <c r="CP1227" s="239"/>
      <c r="CQ1227" s="239"/>
      <c r="CR1227" s="239"/>
      <c r="CS1227" s="239"/>
      <c r="CT1227" s="239"/>
      <c r="CU1227" s="239"/>
      <c r="CV1227" s="239"/>
      <c r="CW1227" s="239"/>
      <c r="CX1227" s="239"/>
      <c r="CY1227" s="239"/>
      <c r="CZ1227" s="239"/>
      <c r="DA1227" s="239"/>
      <c r="DB1227" s="239"/>
      <c r="DC1227" s="239"/>
      <c r="DD1227" s="239"/>
      <c r="DE1227" s="239"/>
      <c r="DF1227" s="239"/>
      <c r="DG1227" s="239"/>
      <c r="DH1227" s="239"/>
      <c r="DI1227" s="239"/>
      <c r="DJ1227" s="239"/>
      <c r="DK1227" s="239"/>
      <c r="DL1227" s="239"/>
    </row>
    <row r="1228" spans="1:116" x14ac:dyDescent="0.35">
      <c r="A1228" s="31"/>
      <c r="B1228" t="str">
        <f>E1228</f>
        <v>1228 LAMORT-S</v>
      </c>
      <c r="D1228" t="s">
        <v>770</v>
      </c>
      <c r="E1228" s="12" t="str">
        <f t="shared" si="1490"/>
        <v>1228 LAMORT-S</v>
      </c>
      <c r="F1228" s="31"/>
      <c r="G1228" s="159" t="s">
        <v>287</v>
      </c>
      <c r="H1228" s="57">
        <v>12</v>
      </c>
      <c r="I1228" s="31"/>
      <c r="J1228" s="31"/>
      <c r="K1228" s="31"/>
      <c r="L1228" s="31"/>
      <c r="M1228" s="31"/>
      <c r="N1228" s="31"/>
      <c r="O1228" s="31"/>
      <c r="P1228" s="31"/>
      <c r="R1228" s="31"/>
      <c r="S1228" s="73"/>
      <c r="T1228" s="73"/>
      <c r="U1228" s="73"/>
      <c r="V1228" s="73"/>
      <c r="W1228" s="73"/>
      <c r="X1228" s="73"/>
      <c r="Y1228" s="73"/>
      <c r="Z1228" s="73"/>
      <c r="AA1228" s="73"/>
      <c r="AB1228" s="73"/>
      <c r="AC1228" s="73"/>
      <c r="AD1228" s="73"/>
      <c r="AE1228" s="73"/>
      <c r="AF1228" s="73"/>
      <c r="AG1228" s="73"/>
      <c r="AH1228" s="73"/>
      <c r="AI1228" s="73"/>
      <c r="AJ1228" s="73"/>
      <c r="AK1228" s="73"/>
      <c r="AL1228" s="73"/>
      <c r="AM1228" s="73"/>
      <c r="AN1228" s="73"/>
      <c r="AO1228" s="73"/>
      <c r="AP1228" s="73"/>
      <c r="AQ1228" s="73"/>
      <c r="AR1228" s="73"/>
      <c r="AS1228" s="73"/>
      <c r="AT1228" s="73"/>
      <c r="AU1228" s="73"/>
      <c r="AV1228" s="73"/>
      <c r="AW1228" s="73"/>
      <c r="AX1228" s="73"/>
      <c r="AY1228" s="73"/>
      <c r="AZ1228" s="73"/>
      <c r="BA1228" s="73"/>
      <c r="BB1228" s="73"/>
      <c r="BC1228" s="73"/>
      <c r="BD1228" s="73"/>
      <c r="BE1228" s="73"/>
      <c r="BF1228" s="73"/>
      <c r="BG1228" s="73"/>
      <c r="BH1228" s="73"/>
      <c r="BI1228" s="73"/>
      <c r="BJ1228" s="73"/>
      <c r="BK1228" s="73"/>
      <c r="BL1228" s="73"/>
      <c r="BM1228" s="73"/>
      <c r="BN1228" s="73"/>
      <c r="BO1228" s="73"/>
      <c r="BP1228" s="73"/>
      <c r="BQ1228" s="73"/>
      <c r="BR1228" s="73"/>
      <c r="BS1228" s="73"/>
      <c r="BT1228" s="73"/>
      <c r="BU1228" s="73"/>
      <c r="BV1228" s="73"/>
      <c r="BW1228" s="73"/>
      <c r="BX1228" s="73"/>
      <c r="BY1228" s="73"/>
      <c r="BZ1228" s="73"/>
      <c r="CA1228" s="73"/>
      <c r="CB1228" s="73"/>
      <c r="CC1228" s="73"/>
      <c r="CD1228" s="73"/>
      <c r="CE1228" s="73"/>
      <c r="CF1228" s="73"/>
      <c r="CG1228" s="73"/>
      <c r="CH1228" s="73"/>
      <c r="CI1228" s="73"/>
      <c r="CJ1228" s="73"/>
      <c r="CK1228" s="73"/>
      <c r="CL1228" s="73"/>
      <c r="CN1228" s="31"/>
      <c r="CO1228" s="73"/>
      <c r="CP1228" s="73"/>
      <c r="CQ1228" s="73"/>
      <c r="CR1228" s="73"/>
      <c r="CS1228" s="73"/>
      <c r="CT1228" s="73"/>
      <c r="CU1228" s="73"/>
      <c r="CV1228" s="73"/>
      <c r="CW1228" s="73"/>
      <c r="CX1228" s="73"/>
      <c r="CY1228" s="73"/>
      <c r="CZ1228" s="73"/>
      <c r="DA1228" s="73"/>
      <c r="DB1228" s="73"/>
      <c r="DC1228" s="73"/>
      <c r="DD1228" s="73"/>
      <c r="DE1228" s="73"/>
      <c r="DF1228" s="73"/>
      <c r="DG1228" s="73"/>
      <c r="DH1228" s="73"/>
      <c r="DI1228" s="73"/>
      <c r="DJ1228" s="73"/>
      <c r="DK1228" s="73"/>
      <c r="DL1228" s="73"/>
    </row>
    <row r="1229" spans="1:116" x14ac:dyDescent="0.35">
      <c r="A1229" s="31"/>
      <c r="B1229" s="31"/>
      <c r="C1229" s="31"/>
      <c r="D1229" t="s">
        <v>770</v>
      </c>
      <c r="E1229" s="12" t="str">
        <f t="shared" si="1490"/>
        <v>1229 LAMORT-S</v>
      </c>
      <c r="F1229" s="31"/>
      <c r="G1229" s="159" t="s">
        <v>288</v>
      </c>
      <c r="H1229" s="59">
        <v>0.1</v>
      </c>
      <c r="I1229" s="31"/>
      <c r="J1229" s="31"/>
      <c r="K1229" s="31"/>
      <c r="L1229" s="31"/>
      <c r="M1229" s="31"/>
      <c r="N1229" s="31"/>
      <c r="O1229" s="31"/>
      <c r="P1229" s="31"/>
      <c r="R1229" s="31"/>
      <c r="S1229" s="73"/>
      <c r="T1229" s="73"/>
      <c r="U1229" s="73"/>
      <c r="V1229" s="73"/>
      <c r="W1229" s="73"/>
      <c r="X1229" s="73"/>
      <c r="Y1229" s="73"/>
      <c r="Z1229" s="73"/>
      <c r="AA1229" s="73"/>
      <c r="AB1229" s="73"/>
      <c r="AC1229" s="73"/>
      <c r="AD1229" s="73"/>
      <c r="AE1229" s="73"/>
      <c r="AF1229" s="73"/>
      <c r="AG1229" s="73"/>
      <c r="AH1229" s="73"/>
      <c r="AI1229" s="73"/>
      <c r="AJ1229" s="73"/>
      <c r="AK1229" s="73"/>
      <c r="AL1229" s="73"/>
      <c r="AM1229" s="73"/>
      <c r="AN1229" s="73"/>
      <c r="AO1229" s="73"/>
      <c r="AP1229" s="73"/>
      <c r="AQ1229" s="73"/>
      <c r="AR1229" s="73"/>
      <c r="AS1229" s="73"/>
      <c r="AT1229" s="73"/>
      <c r="AU1229" s="73"/>
      <c r="AV1229" s="73"/>
      <c r="AW1229" s="73"/>
      <c r="AX1229" s="73"/>
      <c r="AY1229" s="73"/>
      <c r="AZ1229" s="73"/>
      <c r="BA1229" s="73"/>
      <c r="BB1229" s="73"/>
      <c r="BC1229" s="73"/>
      <c r="BD1229" s="73"/>
      <c r="BE1229" s="73"/>
      <c r="BF1229" s="73"/>
      <c r="BG1229" s="73"/>
      <c r="BH1229" s="73"/>
      <c r="BI1229" s="73"/>
      <c r="BJ1229" s="73"/>
      <c r="BK1229" s="73"/>
      <c r="BL1229" s="73"/>
      <c r="BM1229" s="73"/>
      <c r="BN1229" s="73"/>
      <c r="BO1229" s="73"/>
      <c r="BP1229" s="73"/>
      <c r="BQ1229" s="73"/>
      <c r="BR1229" s="73"/>
      <c r="BS1229" s="73"/>
      <c r="BT1229" s="73"/>
      <c r="BU1229" s="73"/>
      <c r="BV1229" s="73"/>
      <c r="BW1229" s="73"/>
      <c r="BX1229" s="73"/>
      <c r="BY1229" s="73"/>
      <c r="BZ1229" s="73"/>
      <c r="CA1229" s="73"/>
      <c r="CB1229" s="73"/>
      <c r="CC1229" s="73"/>
      <c r="CD1229" s="73"/>
      <c r="CE1229" s="73"/>
      <c r="CF1229" s="73"/>
      <c r="CG1229" s="73"/>
      <c r="CH1229" s="73"/>
      <c r="CI1229" s="73"/>
      <c r="CJ1229" s="73"/>
      <c r="CK1229" s="73"/>
      <c r="CL1229" s="73"/>
      <c r="CN1229" s="31"/>
      <c r="CO1229" s="73"/>
      <c r="CP1229" s="73"/>
      <c r="CQ1229" s="73"/>
      <c r="CR1229" s="73"/>
      <c r="CS1229" s="73"/>
      <c r="CT1229" s="73"/>
      <c r="CU1229" s="73"/>
      <c r="CV1229" s="73"/>
      <c r="CW1229" s="73"/>
      <c r="CX1229" s="73"/>
      <c r="CY1229" s="73"/>
      <c r="CZ1229" s="73"/>
      <c r="DA1229" s="73"/>
      <c r="DB1229" s="73"/>
      <c r="DC1229" s="73"/>
      <c r="DD1229" s="73"/>
      <c r="DE1229" s="73"/>
      <c r="DF1229" s="73"/>
      <c r="DG1229" s="73"/>
      <c r="DH1229" s="73"/>
      <c r="DI1229" s="73"/>
      <c r="DJ1229" s="73"/>
      <c r="DK1229" s="73"/>
      <c r="DL1229" s="73"/>
    </row>
    <row r="1230" spans="1:116" x14ac:dyDescent="0.35">
      <c r="D1230" t="s">
        <v>770</v>
      </c>
      <c r="E1230" t="str">
        <f t="shared" si="1490"/>
        <v>1230 LAMORT-S</v>
      </c>
      <c r="F1230" s="299"/>
      <c r="G1230" s="159" t="s">
        <v>304</v>
      </c>
      <c r="H1230" s="59">
        <v>0.1</v>
      </c>
      <c r="I1230" s="31"/>
      <c r="J1230" s="31"/>
      <c r="K1230" s="31"/>
      <c r="L1230" s="31"/>
      <c r="M1230" s="31"/>
      <c r="N1230" s="31"/>
      <c r="O1230" s="31"/>
      <c r="P1230" s="31"/>
      <c r="R1230" s="31"/>
      <c r="S1230" s="73"/>
      <c r="T1230" s="73"/>
      <c r="U1230" s="73"/>
      <c r="V1230" s="73"/>
      <c r="W1230" s="73"/>
      <c r="X1230" s="73"/>
      <c r="Y1230" s="73"/>
      <c r="Z1230" s="73"/>
      <c r="AA1230" s="73"/>
      <c r="AB1230" s="73"/>
      <c r="AC1230" s="73"/>
      <c r="AD1230" s="73"/>
      <c r="AE1230" s="73"/>
      <c r="AF1230" s="73"/>
      <c r="AG1230" s="73"/>
      <c r="AH1230" s="73"/>
      <c r="AI1230" s="73"/>
      <c r="AJ1230" s="73"/>
      <c r="AK1230" s="73"/>
      <c r="AL1230" s="73"/>
      <c r="AM1230" s="73"/>
      <c r="AN1230" s="73"/>
      <c r="AO1230" s="73"/>
      <c r="AP1230" s="73"/>
      <c r="AQ1230" s="73"/>
      <c r="AR1230" s="73"/>
      <c r="AS1230" s="73"/>
      <c r="AT1230" s="73"/>
      <c r="AU1230" s="73"/>
      <c r="AV1230" s="73"/>
      <c r="AW1230" s="73"/>
      <c r="AX1230" s="73"/>
      <c r="AY1230" s="73"/>
      <c r="AZ1230" s="73"/>
      <c r="BA1230" s="73"/>
      <c r="BB1230" s="73"/>
      <c r="BC1230" s="73"/>
      <c r="BD1230" s="73"/>
      <c r="BE1230" s="73"/>
      <c r="BF1230" s="73"/>
      <c r="BG1230" s="73"/>
      <c r="BH1230" s="73"/>
      <c r="BI1230" s="73"/>
      <c r="BJ1230" s="73"/>
      <c r="BK1230" s="73"/>
      <c r="BL1230" s="73"/>
      <c r="BM1230" s="73"/>
      <c r="BN1230" s="73"/>
      <c r="BO1230" s="73"/>
      <c r="BP1230" s="73"/>
      <c r="BQ1230" s="73"/>
      <c r="BR1230" s="73"/>
      <c r="BS1230" s="73"/>
      <c r="BT1230" s="73"/>
      <c r="BU1230" s="73"/>
      <c r="BV1230" s="73"/>
      <c r="BW1230" s="73"/>
      <c r="BX1230" s="73"/>
      <c r="BY1230" s="73"/>
      <c r="BZ1230" s="73"/>
      <c r="CA1230" s="73"/>
      <c r="CB1230" s="73"/>
      <c r="CC1230" s="73"/>
      <c r="CD1230" s="73"/>
      <c r="CE1230" s="73"/>
      <c r="CF1230" s="73"/>
      <c r="CG1230" s="73"/>
      <c r="CH1230" s="73"/>
      <c r="CI1230" s="73"/>
      <c r="CJ1230" s="73"/>
      <c r="CK1230" s="73"/>
      <c r="CL1230" s="73"/>
      <c r="CN1230" s="31"/>
      <c r="CO1230" s="73"/>
      <c r="CP1230" s="73"/>
      <c r="CQ1230" s="73"/>
      <c r="CR1230" s="73"/>
      <c r="CS1230" s="73"/>
      <c r="CT1230" s="73"/>
      <c r="CU1230" s="73"/>
      <c r="CV1230" s="73"/>
      <c r="CW1230" s="73"/>
      <c r="CX1230" s="73"/>
      <c r="CY1230" s="73"/>
      <c r="CZ1230" s="73"/>
      <c r="DA1230" s="73"/>
      <c r="DB1230" s="73"/>
      <c r="DC1230" s="73"/>
      <c r="DD1230" s="73"/>
      <c r="DE1230" s="73"/>
      <c r="DF1230" s="73"/>
      <c r="DG1230" s="73"/>
      <c r="DH1230" s="73"/>
      <c r="DI1230" s="73"/>
      <c r="DJ1230" s="73"/>
      <c r="DK1230" s="73"/>
      <c r="DL1230" s="73"/>
    </row>
    <row r="1231" spans="1:116" x14ac:dyDescent="0.35">
      <c r="D1231" t="s">
        <v>770</v>
      </c>
      <c r="E1231" t="str">
        <f t="shared" si="1490"/>
        <v>1231 LAMORT-S</v>
      </c>
      <c r="F1231" s="299"/>
      <c r="G1231" s="159" t="s">
        <v>305</v>
      </c>
      <c r="H1231" s="59">
        <v>0.5</v>
      </c>
      <c r="I1231" s="31"/>
      <c r="J1231" s="31"/>
      <c r="K1231" s="31"/>
      <c r="L1231" s="31"/>
      <c r="M1231" s="31"/>
      <c r="N1231" s="31"/>
      <c r="O1231" s="31"/>
      <c r="P1231" s="31"/>
      <c r="R1231" s="31"/>
      <c r="S1231" s="73"/>
      <c r="T1231" s="73"/>
      <c r="U1231" s="73"/>
      <c r="V1231" s="73"/>
      <c r="W1231" s="73"/>
      <c r="X1231" s="73"/>
      <c r="Y1231" s="73"/>
      <c r="Z1231" s="73"/>
      <c r="AA1231" s="73"/>
      <c r="AB1231" s="73"/>
      <c r="AC1231" s="73"/>
      <c r="AD1231" s="73"/>
      <c r="AE1231" s="73"/>
      <c r="AF1231" s="73"/>
      <c r="AG1231" s="73"/>
      <c r="AH1231" s="73"/>
      <c r="AI1231" s="73"/>
      <c r="AJ1231" s="73"/>
      <c r="AK1231" s="73"/>
      <c r="AL1231" s="73"/>
      <c r="AM1231" s="73"/>
      <c r="AN1231" s="73"/>
      <c r="AO1231" s="73"/>
      <c r="AP1231" s="73"/>
      <c r="AQ1231" s="73"/>
      <c r="AR1231" s="73"/>
      <c r="AS1231" s="73"/>
      <c r="AT1231" s="73"/>
      <c r="AU1231" s="73"/>
      <c r="AV1231" s="73"/>
      <c r="AW1231" s="73"/>
      <c r="AX1231" s="73"/>
      <c r="AY1231" s="73"/>
      <c r="AZ1231" s="73"/>
      <c r="BA1231" s="73"/>
      <c r="BB1231" s="73"/>
      <c r="BC1231" s="73"/>
      <c r="BD1231" s="73"/>
      <c r="BE1231" s="73"/>
      <c r="BF1231" s="73"/>
      <c r="BG1231" s="73"/>
      <c r="BH1231" s="73"/>
      <c r="BI1231" s="73"/>
      <c r="BJ1231" s="73"/>
      <c r="BK1231" s="73"/>
      <c r="BL1231" s="73"/>
      <c r="BM1231" s="73"/>
      <c r="BN1231" s="73"/>
      <c r="BO1231" s="73"/>
      <c r="BP1231" s="73"/>
      <c r="BQ1231" s="73"/>
      <c r="BR1231" s="73"/>
      <c r="BS1231" s="73"/>
      <c r="BT1231" s="73"/>
      <c r="BU1231" s="73"/>
      <c r="BV1231" s="73"/>
      <c r="BW1231" s="73"/>
      <c r="BX1231" s="73"/>
      <c r="BY1231" s="73"/>
      <c r="BZ1231" s="73"/>
      <c r="CA1231" s="73"/>
      <c r="CB1231" s="73"/>
      <c r="CC1231" s="73"/>
      <c r="CD1231" s="73"/>
      <c r="CE1231" s="73"/>
      <c r="CF1231" s="73"/>
      <c r="CG1231" s="73"/>
      <c r="CH1231" s="73"/>
      <c r="CI1231" s="73"/>
      <c r="CJ1231" s="73"/>
      <c r="CK1231" s="73"/>
      <c r="CL1231" s="73"/>
      <c r="CN1231" s="31"/>
      <c r="CO1231" s="73"/>
      <c r="CP1231" s="73"/>
      <c r="CQ1231" s="73"/>
      <c r="CR1231" s="73"/>
      <c r="CS1231" s="73"/>
      <c r="CT1231" s="73"/>
      <c r="CU1231" s="73"/>
      <c r="CV1231" s="73"/>
      <c r="CW1231" s="73"/>
      <c r="CX1231" s="73"/>
      <c r="CY1231" s="73"/>
      <c r="CZ1231" s="73"/>
      <c r="DA1231" s="73"/>
      <c r="DB1231" s="73"/>
      <c r="DC1231" s="73"/>
      <c r="DD1231" s="73"/>
      <c r="DE1231" s="73"/>
      <c r="DF1231" s="73"/>
      <c r="DG1231" s="73"/>
      <c r="DH1231" s="73"/>
      <c r="DI1231" s="73"/>
      <c r="DJ1231" s="73"/>
      <c r="DK1231" s="73"/>
      <c r="DL1231" s="73"/>
    </row>
    <row r="1232" spans="1:116" x14ac:dyDescent="0.35">
      <c r="D1232" t="s">
        <v>770</v>
      </c>
      <c r="E1232" t="str">
        <f t="shared" si="1490"/>
        <v>1232 LAMORT-S</v>
      </c>
      <c r="G1232" s="160" t="s">
        <v>289</v>
      </c>
      <c r="H1232" s="91">
        <v>0</v>
      </c>
      <c r="I1232" s="31"/>
      <c r="J1232" s="31"/>
      <c r="K1232" s="31"/>
      <c r="L1232" s="31"/>
      <c r="M1232" s="31"/>
      <c r="N1232" s="31"/>
      <c r="O1232" s="31"/>
      <c r="P1232" s="31"/>
      <c r="R1232" s="31"/>
      <c r="S1232" s="73"/>
      <c r="T1232" s="73"/>
      <c r="U1232" s="73"/>
      <c r="V1232" s="73"/>
      <c r="W1232" s="73"/>
      <c r="X1232" s="73"/>
      <c r="Y1232" s="73"/>
      <c r="Z1232" s="73"/>
      <c r="AA1232" s="73"/>
      <c r="AB1232" s="73"/>
      <c r="AC1232" s="73"/>
      <c r="AD1232" s="73"/>
      <c r="AE1232" s="73"/>
      <c r="AF1232" s="73"/>
      <c r="AG1232" s="73"/>
      <c r="AH1232" s="73"/>
      <c r="AI1232" s="73"/>
      <c r="AJ1232" s="73"/>
      <c r="AK1232" s="73"/>
      <c r="AL1232" s="73"/>
      <c r="AM1232" s="73"/>
      <c r="AN1232" s="73"/>
      <c r="AO1232" s="73"/>
      <c r="AP1232" s="73"/>
      <c r="AQ1232" s="73"/>
      <c r="AR1232" s="73"/>
      <c r="AS1232" s="73"/>
      <c r="AT1232" s="73"/>
      <c r="AU1232" s="73"/>
      <c r="AV1232" s="73"/>
      <c r="AW1232" s="73"/>
      <c r="AX1232" s="73"/>
      <c r="AY1232" s="73"/>
      <c r="AZ1232" s="73"/>
      <c r="BA1232" s="73"/>
      <c r="BB1232" s="73"/>
      <c r="BC1232" s="73"/>
      <c r="BD1232" s="73"/>
      <c r="BE1232" s="73"/>
      <c r="BF1232" s="73"/>
      <c r="BG1232" s="73"/>
      <c r="BH1232" s="73"/>
      <c r="BI1232" s="73"/>
      <c r="BJ1232" s="73"/>
      <c r="BK1232" s="73"/>
      <c r="BL1232" s="73"/>
      <c r="BM1232" s="73"/>
      <c r="BN1232" s="73"/>
      <c r="BO1232" s="73"/>
      <c r="BP1232" s="73"/>
      <c r="BQ1232" s="73"/>
      <c r="BR1232" s="73"/>
      <c r="BS1232" s="73"/>
      <c r="BT1232" s="73"/>
      <c r="BU1232" s="73"/>
      <c r="BV1232" s="73"/>
      <c r="BW1232" s="73"/>
      <c r="BX1232" s="73"/>
      <c r="BY1232" s="73"/>
      <c r="BZ1232" s="73"/>
      <c r="CA1232" s="73"/>
      <c r="CB1232" s="73"/>
      <c r="CC1232" s="73"/>
      <c r="CD1232" s="73"/>
      <c r="CE1232" s="73"/>
      <c r="CF1232" s="73"/>
      <c r="CG1232" s="73"/>
      <c r="CH1232" s="73"/>
      <c r="CI1232" s="73"/>
      <c r="CJ1232" s="73"/>
      <c r="CK1232" s="73"/>
      <c r="CL1232" s="73"/>
      <c r="CN1232" s="31"/>
      <c r="CO1232" s="73"/>
      <c r="CP1232" s="73"/>
      <c r="CQ1232" s="73"/>
      <c r="CR1232" s="73"/>
      <c r="CS1232" s="73"/>
      <c r="CT1232" s="73"/>
      <c r="CU1232" s="73"/>
      <c r="CV1232" s="73"/>
      <c r="CW1232" s="73"/>
      <c r="CX1232" s="73"/>
      <c r="CY1232" s="73"/>
      <c r="CZ1232" s="73"/>
      <c r="DA1232" s="73"/>
      <c r="DB1232" s="73"/>
      <c r="DC1232" s="73"/>
      <c r="DD1232" s="73"/>
      <c r="DE1232" s="73"/>
      <c r="DF1232" s="73"/>
      <c r="DG1232" s="73"/>
      <c r="DH1232" s="73"/>
      <c r="DI1232" s="73"/>
      <c r="DJ1232" s="73"/>
      <c r="DK1232" s="73"/>
      <c r="DL1232" s="73"/>
    </row>
    <row r="1233" spans="1:116" x14ac:dyDescent="0.35">
      <c r="D1233" t="s">
        <v>770</v>
      </c>
      <c r="E1233" t="str">
        <f t="shared" si="1490"/>
        <v>1233 LAMORT-S</v>
      </c>
      <c r="G1233" s="127"/>
      <c r="H1233" s="31"/>
      <c r="I1233" s="31"/>
      <c r="J1233" s="31"/>
      <c r="K1233" s="31"/>
      <c r="L1233" s="31"/>
      <c r="M1233" s="31"/>
      <c r="N1233" s="31"/>
      <c r="O1233" s="31"/>
      <c r="P1233" s="31"/>
      <c r="R1233" s="31"/>
      <c r="S1233" s="73"/>
      <c r="T1233" s="73"/>
      <c r="U1233" s="73"/>
      <c r="V1233" s="73"/>
      <c r="W1233" s="73"/>
      <c r="X1233" s="73"/>
      <c r="Y1233" s="73"/>
      <c r="Z1233" s="73"/>
      <c r="AA1233" s="73"/>
      <c r="AB1233" s="73"/>
      <c r="AC1233" s="73"/>
      <c r="AD1233" s="73"/>
      <c r="AE1233" s="73"/>
      <c r="AF1233" s="73"/>
      <c r="AG1233" s="73"/>
      <c r="AH1233" s="73"/>
      <c r="AI1233" s="73"/>
      <c r="AJ1233" s="73"/>
      <c r="AK1233" s="73"/>
      <c r="AL1233" s="73"/>
      <c r="AM1233" s="73"/>
      <c r="AN1233" s="73"/>
      <c r="AO1233" s="73"/>
      <c r="AP1233" s="73"/>
      <c r="AQ1233" s="73"/>
      <c r="AR1233" s="73"/>
      <c r="AS1233" s="73"/>
      <c r="AT1233" s="73"/>
      <c r="AU1233" s="73"/>
      <c r="AV1233" s="73"/>
      <c r="AW1233" s="73"/>
      <c r="AX1233" s="73"/>
      <c r="AY1233" s="73"/>
      <c r="AZ1233" s="73"/>
      <c r="BA1233" s="73"/>
      <c r="BB1233" s="73"/>
      <c r="BC1233" s="73"/>
      <c r="BD1233" s="73"/>
      <c r="BE1233" s="73"/>
      <c r="BF1233" s="73"/>
      <c r="BG1233" s="73"/>
      <c r="BH1233" s="73"/>
      <c r="BI1233" s="73"/>
      <c r="BJ1233" s="73"/>
      <c r="BK1233" s="73"/>
      <c r="BL1233" s="73"/>
      <c r="BM1233" s="73"/>
      <c r="BN1233" s="73"/>
      <c r="BO1233" s="73"/>
      <c r="BP1233" s="73"/>
      <c r="BQ1233" s="73"/>
      <c r="BR1233" s="73"/>
      <c r="BS1233" s="73"/>
      <c r="BT1233" s="73"/>
      <c r="BU1233" s="73"/>
      <c r="BV1233" s="73"/>
      <c r="BW1233" s="73"/>
      <c r="BX1233" s="73"/>
      <c r="BY1233" s="73"/>
      <c r="BZ1233" s="73"/>
      <c r="CA1233" s="73"/>
      <c r="CB1233" s="73"/>
      <c r="CC1233" s="73"/>
      <c r="CD1233" s="73"/>
      <c r="CE1233" s="73"/>
      <c r="CF1233" s="73"/>
      <c r="CG1233" s="73"/>
      <c r="CH1233" s="73"/>
      <c r="CI1233" s="73"/>
      <c r="CJ1233" s="73"/>
      <c r="CK1233" s="73"/>
      <c r="CL1233" s="73"/>
      <c r="CN1233" s="31"/>
      <c r="CO1233" s="73"/>
      <c r="CP1233" s="73"/>
      <c r="CQ1233" s="73"/>
      <c r="CR1233" s="73"/>
      <c r="CS1233" s="73"/>
      <c r="CT1233" s="73"/>
      <c r="CU1233" s="73"/>
      <c r="CV1233" s="73"/>
      <c r="CW1233" s="73"/>
      <c r="CX1233" s="73"/>
      <c r="CY1233" s="73"/>
      <c r="CZ1233" s="73"/>
      <c r="DA1233" s="73"/>
      <c r="DB1233" s="73"/>
      <c r="DC1233" s="73"/>
      <c r="DD1233" s="73"/>
      <c r="DE1233" s="73"/>
      <c r="DF1233" s="73"/>
      <c r="DG1233" s="73"/>
      <c r="DH1233" s="73"/>
      <c r="DI1233" s="73"/>
      <c r="DJ1233" s="73"/>
      <c r="DK1233" s="73"/>
      <c r="DL1233" s="73"/>
    </row>
    <row r="1234" spans="1:116" x14ac:dyDescent="0.35">
      <c r="D1234" t="s">
        <v>770</v>
      </c>
      <c r="E1234" t="str">
        <f t="shared" si="1490"/>
        <v>1234 LAMORT-S</v>
      </c>
      <c r="G1234" s="95" t="s">
        <v>290</v>
      </c>
      <c r="R1234" s="92"/>
      <c r="S1234" s="154"/>
      <c r="T1234" s="154"/>
      <c r="U1234" s="154"/>
      <c r="V1234" s="154"/>
      <c r="W1234" s="154"/>
      <c r="X1234" s="154"/>
      <c r="Y1234" s="154"/>
      <c r="Z1234" s="154"/>
      <c r="AA1234" s="154"/>
      <c r="AB1234" s="154"/>
      <c r="AC1234" s="154"/>
      <c r="AD1234" s="154"/>
      <c r="AE1234" s="154"/>
      <c r="AF1234" s="154"/>
      <c r="AG1234" s="154"/>
      <c r="AH1234" s="154"/>
      <c r="AI1234" s="154"/>
      <c r="AJ1234" s="154"/>
      <c r="AK1234" s="154"/>
      <c r="AL1234" s="154"/>
      <c r="AM1234" s="154"/>
      <c r="AN1234" s="154"/>
      <c r="AO1234" s="154"/>
      <c r="AP1234" s="154"/>
      <c r="AQ1234" s="154"/>
      <c r="AR1234" s="154"/>
      <c r="AS1234" s="154"/>
      <c r="AT1234" s="154"/>
      <c r="AU1234" s="154"/>
      <c r="AV1234" s="154"/>
      <c r="AW1234" s="154"/>
      <c r="AX1234" s="154"/>
      <c r="AY1234" s="154"/>
      <c r="AZ1234" s="154"/>
      <c r="BA1234" s="154"/>
      <c r="BB1234" s="154"/>
      <c r="BC1234" s="154"/>
      <c r="BD1234" s="154"/>
      <c r="BE1234" s="154"/>
      <c r="BF1234" s="154"/>
      <c r="BG1234" s="154"/>
      <c r="BH1234" s="154"/>
      <c r="BI1234" s="154"/>
      <c r="BJ1234" s="154"/>
      <c r="BK1234" s="154"/>
      <c r="BL1234" s="154"/>
      <c r="BM1234" s="154"/>
      <c r="BN1234" s="154"/>
      <c r="BO1234" s="154"/>
      <c r="BP1234" s="154"/>
      <c r="BQ1234" s="154"/>
      <c r="BR1234" s="154"/>
      <c r="BS1234" s="154"/>
      <c r="BT1234" s="154"/>
      <c r="BU1234" s="154"/>
      <c r="BV1234" s="154"/>
      <c r="BW1234" s="154"/>
      <c r="BX1234" s="154"/>
      <c r="BY1234" s="154"/>
      <c r="BZ1234" s="154"/>
      <c r="CA1234" s="154"/>
      <c r="CB1234" s="154"/>
      <c r="CC1234" s="154"/>
      <c r="CD1234" s="154"/>
      <c r="CE1234" s="154"/>
      <c r="CF1234" s="154"/>
      <c r="CG1234" s="154"/>
      <c r="CH1234" s="154"/>
      <c r="CI1234" s="154"/>
      <c r="CJ1234" s="154"/>
      <c r="CK1234" s="154"/>
      <c r="CL1234" s="154"/>
      <c r="CO1234" s="154"/>
      <c r="CP1234" s="154"/>
      <c r="CQ1234" s="154"/>
      <c r="CR1234" s="154"/>
      <c r="CS1234" s="154"/>
      <c r="CT1234" s="154"/>
      <c r="CU1234" s="154"/>
      <c r="CV1234" s="154"/>
      <c r="CW1234" s="154"/>
      <c r="CX1234" s="154"/>
      <c r="CY1234" s="154"/>
      <c r="CZ1234" s="154"/>
      <c r="DA1234" s="154"/>
      <c r="DB1234" s="154"/>
      <c r="DC1234" s="154"/>
      <c r="DD1234" s="154"/>
      <c r="DE1234" s="154"/>
      <c r="DF1234" s="154"/>
      <c r="DG1234" s="154"/>
      <c r="DH1234" s="154"/>
      <c r="DI1234" s="154"/>
      <c r="DJ1234" s="154"/>
      <c r="DK1234" s="154"/>
      <c r="DL1234" s="154"/>
    </row>
    <row r="1235" spans="1:116" x14ac:dyDescent="0.35">
      <c r="A1235" s="12"/>
      <c r="B1235" t="str">
        <f>E1235</f>
        <v>1235 LAMORT-S</v>
      </c>
      <c r="C1235" s="12"/>
      <c r="D1235" t="s">
        <v>770</v>
      </c>
      <c r="E1235" t="str">
        <f>ROW()&amp;" "&amp;D1235</f>
        <v>1235 LAMORT-S</v>
      </c>
      <c r="F1235" s="12"/>
      <c r="G1235" s="158" t="s">
        <v>289</v>
      </c>
      <c r="K1235" s="24">
        <f>SUMIF($4:$4,K$2,1233:1233)</f>
        <v>0</v>
      </c>
      <c r="L1235" s="24">
        <f>SUMIF($4:$4,L$2,1233:1233)</f>
        <v>0</v>
      </c>
      <c r="M1235" s="24">
        <f>SUMIF($4:$4,M$2,1233:1233)</f>
        <v>0</v>
      </c>
      <c r="N1235" s="24">
        <f>SUMIF($4:$4,N$2,1233:1233)</f>
        <v>0</v>
      </c>
      <c r="O1235" s="24">
        <f>SUMIF($4:$4,O$2,1233:1233)</f>
        <v>0</v>
      </c>
      <c r="P1235" s="24">
        <f>SUMIF($4:$4,P$2,1233:1233)</f>
        <v>0</v>
      </c>
      <c r="R1235"/>
      <c r="S1235" s="80">
        <f>H1232</f>
        <v>0</v>
      </c>
      <c r="T1235" s="62">
        <f t="shared" ref="T1235:AY1235" ca="1" si="1500">S1240</f>
        <v>451875.38971832854</v>
      </c>
      <c r="U1235" s="62">
        <f t="shared" ca="1" si="1500"/>
        <v>856027.20757399953</v>
      </c>
      <c r="V1235" s="62">
        <f t="shared" ca="1" si="1500"/>
        <v>1212853.1499992018</v>
      </c>
      <c r="W1235" s="62">
        <f t="shared" ca="1" si="1500"/>
        <v>1522747.5992891891</v>
      </c>
      <c r="X1235" s="62">
        <f t="shared" ca="1" si="1500"/>
        <v>1786101.6512200886</v>
      </c>
      <c r="Y1235" s="62">
        <f t="shared" ca="1" si="1500"/>
        <v>2003303.1424365591</v>
      </c>
      <c r="Z1235" s="62">
        <f t="shared" ca="1" si="1500"/>
        <v>2174736.6776112206</v>
      </c>
      <c r="AA1235" s="62">
        <f t="shared" ca="1" si="1500"/>
        <v>2300783.6563777551</v>
      </c>
      <c r="AB1235" s="62">
        <f t="shared" ca="1" si="1500"/>
        <v>2381822.3000395643</v>
      </c>
      <c r="AC1235" s="62">
        <f t="shared" ca="1" si="1500"/>
        <v>2418227.6780558536</v>
      </c>
      <c r="AD1235" s="62">
        <f t="shared" ca="1" si="1500"/>
        <v>2410371.7343070023</v>
      </c>
      <c r="AE1235" s="62">
        <f t="shared" ca="1" si="1500"/>
        <v>2358623.3131410531</v>
      </c>
      <c r="AF1235" s="62">
        <f t="shared" ca="1" si="1500"/>
        <v>2307306.1288181534</v>
      </c>
      <c r="AG1235" s="62">
        <f t="shared" ca="1" si="1500"/>
        <v>2256416.5876979446</v>
      </c>
      <c r="AH1235" s="62">
        <f t="shared" ca="1" si="1500"/>
        <v>2205951.1260870709</v>
      </c>
      <c r="AI1235" s="62">
        <f t="shared" ca="1" si="1500"/>
        <v>2155906.2099896213</v>
      </c>
      <c r="AJ1235" s="62">
        <f t="shared" ca="1" si="1500"/>
        <v>2106278.3348596506</v>
      </c>
      <c r="AK1235" s="62">
        <f t="shared" ca="1" si="1500"/>
        <v>2057064.0253557628</v>
      </c>
      <c r="AL1235" s="62">
        <f t="shared" ca="1" si="1500"/>
        <v>2008259.8350977406</v>
      </c>
      <c r="AM1235" s="62">
        <f t="shared" ca="1" si="1500"/>
        <v>1959862.346425202</v>
      </c>
      <c r="AN1235" s="62">
        <f t="shared" ca="1" si="1500"/>
        <v>1911868.170158268</v>
      </c>
      <c r="AO1235" s="62">
        <f t="shared" ca="1" si="1500"/>
        <v>1864273.9453602249</v>
      </c>
      <c r="AP1235" s="62">
        <f t="shared" ca="1" si="1500"/>
        <v>1817076.3391021655</v>
      </c>
      <c r="AQ1235" s="62">
        <f t="shared" ca="1" si="1500"/>
        <v>1770272.0462295902</v>
      </c>
      <c r="AR1235" s="62">
        <f t="shared" ca="1" si="1500"/>
        <v>1723857.7891309527</v>
      </c>
      <c r="AS1235" s="62">
        <f t="shared" ca="1" si="1500"/>
        <v>1677830.3175081373</v>
      </c>
      <c r="AT1235" s="62">
        <f t="shared" ca="1" si="1500"/>
        <v>1632186.4081488454</v>
      </c>
      <c r="AU1235" s="62">
        <f t="shared" ca="1" si="1500"/>
        <v>1586922.8647008808</v>
      </c>
      <c r="AV1235" s="62">
        <f t="shared" ca="1" si="1500"/>
        <v>1542036.5174483159</v>
      </c>
      <c r="AW1235" s="62">
        <f t="shared" ca="1" si="1500"/>
        <v>1497524.2230895224</v>
      </c>
      <c r="AX1235" s="62">
        <f t="shared" ca="1" si="1500"/>
        <v>1453382.8645170522</v>
      </c>
      <c r="AY1235" s="62">
        <f t="shared" ca="1" si="1500"/>
        <v>1409609.3505993527</v>
      </c>
      <c r="AZ1235" s="62">
        <f t="shared" ref="AZ1235:CE1235" ca="1" si="1501">AY1240</f>
        <v>1366200.6159643007</v>
      </c>
      <c r="BA1235" s="62">
        <f t="shared" ca="1" si="1501"/>
        <v>1323153.6207845407</v>
      </c>
      <c r="BB1235" s="62">
        <f t="shared" ca="1" si="1501"/>
        <v>1280465.3505646121</v>
      </c>
      <c r="BC1235" s="62">
        <f t="shared" ca="1" si="1501"/>
        <v>1238132.8159298496</v>
      </c>
      <c r="BD1235" s="62">
        <f t="shared" ca="1" si="1501"/>
        <v>1196153.0524170434</v>
      </c>
      <c r="BE1235" s="62">
        <f t="shared" ca="1" si="1501"/>
        <v>1154523.1202668438</v>
      </c>
      <c r="BF1235" s="62">
        <f t="shared" ca="1" si="1501"/>
        <v>1113240.104217896</v>
      </c>
      <c r="BG1235" s="62">
        <f t="shared" ca="1" si="1501"/>
        <v>1072301.1133026895</v>
      </c>
      <c r="BH1235" s="62">
        <f t="shared" ca="1" si="1501"/>
        <v>1031703.2806451096</v>
      </c>
      <c r="BI1235" s="62">
        <f t="shared" ca="1" si="1501"/>
        <v>991443.76325967617</v>
      </c>
      <c r="BJ1235" s="62">
        <f t="shared" ca="1" si="1501"/>
        <v>951519.74185245472</v>
      </c>
      <c r="BK1235" s="62">
        <f t="shared" ca="1" si="1501"/>
        <v>911928.42062362679</v>
      </c>
      <c r="BL1235" s="62">
        <f t="shared" ca="1" si="1501"/>
        <v>872667.02707170579</v>
      </c>
      <c r="BM1235" s="62">
        <f t="shared" ca="1" si="1501"/>
        <v>833732.81179938407</v>
      </c>
      <c r="BN1235" s="62">
        <f t="shared" ca="1" si="1501"/>
        <v>795123.04832099844</v>
      </c>
      <c r="BO1235" s="62">
        <f t="shared" ca="1" si="1501"/>
        <v>756835.03287159931</v>
      </c>
      <c r="BP1235" s="62">
        <f t="shared" ca="1" si="1501"/>
        <v>718866.08421761182</v>
      </c>
      <c r="BQ1235" s="62">
        <f t="shared" ca="1" si="1501"/>
        <v>681213.5434690743</v>
      </c>
      <c r="BR1235" s="62">
        <f t="shared" ca="1" si="1501"/>
        <v>643874.77389344119</v>
      </c>
      <c r="BS1235" s="62">
        <f t="shared" ca="1" si="1501"/>
        <v>606847.16073093843</v>
      </c>
      <c r="BT1235" s="62">
        <f t="shared" ca="1" si="1501"/>
        <v>570128.11101145647</v>
      </c>
      <c r="BU1235" s="62">
        <f t="shared" ca="1" si="1501"/>
        <v>533715.0533729702</v>
      </c>
      <c r="BV1235" s="62">
        <f t="shared" ca="1" si="1501"/>
        <v>497605.43788147136</v>
      </c>
      <c r="BW1235" s="62">
        <f t="shared" ca="1" si="1501"/>
        <v>461796.73585240159</v>
      </c>
      <c r="BX1235" s="62">
        <f t="shared" ca="1" si="1501"/>
        <v>426286.43967357406</v>
      </c>
      <c r="BY1235" s="62">
        <f t="shared" ca="1" si="1501"/>
        <v>391072.06262957014</v>
      </c>
      <c r="BZ1235" s="62">
        <f t="shared" ca="1" si="1501"/>
        <v>356151.13872759964</v>
      </c>
      <c r="CA1235" s="62">
        <f t="shared" ca="1" si="1501"/>
        <v>321521.22252481221</v>
      </c>
      <c r="CB1235" s="62">
        <f t="shared" ca="1" si="1501"/>
        <v>287179.88895704795</v>
      </c>
      <c r="CC1235" s="62">
        <f t="shared" ca="1" si="1501"/>
        <v>253124.73316901503</v>
      </c>
      <c r="CD1235" s="62">
        <f t="shared" ca="1" si="1501"/>
        <v>219353.37034588249</v>
      </c>
      <c r="CE1235" s="62">
        <f t="shared" ca="1" si="1501"/>
        <v>185863.43554627604</v>
      </c>
      <c r="CF1235" s="62">
        <f t="shared" ref="CF1235:CL1235" ca="1" si="1502">CE1240</f>
        <v>152652.58353666624</v>
      </c>
      <c r="CG1235" s="62">
        <f t="shared" ca="1" si="1502"/>
        <v>119718.48862713657</v>
      </c>
      <c r="CH1235" s="62">
        <f t="shared" ca="1" si="1502"/>
        <v>87058.844508519629</v>
      </c>
      <c r="CI1235" s="62">
        <f t="shared" ca="1" si="1502"/>
        <v>54671.364090891206</v>
      </c>
      <c r="CJ1235" s="62">
        <f t="shared" ca="1" si="1502"/>
        <v>22553.779343409697</v>
      </c>
      <c r="CK1235" s="62">
        <f t="shared" ca="1" si="1502"/>
        <v>-9296.1588645095471</v>
      </c>
      <c r="CL1235" s="62">
        <f t="shared" ca="1" si="1502"/>
        <v>-40880.680920696119</v>
      </c>
      <c r="CO1235" s="62">
        <f t="shared" ref="CO1235:DL1235" si="1503">CN1240</f>
        <v>0</v>
      </c>
      <c r="CP1235" s="62">
        <f t="shared" ca="1" si="1503"/>
        <v>-43957.943615004799</v>
      </c>
      <c r="CQ1235" s="62">
        <f t="shared" ca="1" si="1503"/>
        <v>-45056.892205379918</v>
      </c>
      <c r="CR1235" s="62">
        <f t="shared" ca="1" si="1503"/>
        <v>-46183.314510514414</v>
      </c>
      <c r="CS1235" s="62">
        <f t="shared" ca="1" si="1503"/>
        <v>-47337.897373277272</v>
      </c>
      <c r="CT1235" s="62">
        <f t="shared" ca="1" si="1503"/>
        <v>-48521.344807609203</v>
      </c>
      <c r="CU1235" s="62">
        <f t="shared" ca="1" si="1503"/>
        <v>-49734.378427799435</v>
      </c>
      <c r="CV1235" s="62">
        <f t="shared" ca="1" si="1503"/>
        <v>-50977.737888494419</v>
      </c>
      <c r="CW1235" s="62">
        <f t="shared" ca="1" si="1503"/>
        <v>-52252.18133570678</v>
      </c>
      <c r="CX1235" s="62">
        <f t="shared" ca="1" si="1503"/>
        <v>-53558.485869099452</v>
      </c>
      <c r="CY1235" s="62">
        <f t="shared" ca="1" si="1503"/>
        <v>-54897.448015826936</v>
      </c>
      <c r="CZ1235" s="62">
        <f t="shared" ca="1" si="1503"/>
        <v>-55354.926749292157</v>
      </c>
      <c r="DA1235" s="62">
        <f t="shared" ca="1" si="1503"/>
        <v>-56738.799918024459</v>
      </c>
      <c r="DB1235" s="62">
        <f t="shared" ca="1" si="1503"/>
        <v>-58157.26991597507</v>
      </c>
      <c r="DC1235" s="62">
        <f t="shared" ca="1" si="1503"/>
        <v>-59611.201663874446</v>
      </c>
      <c r="DD1235" s="62">
        <f t="shared" ca="1" si="1503"/>
        <v>-61101.481705471306</v>
      </c>
      <c r="DE1235" s="62">
        <f t="shared" ca="1" si="1503"/>
        <v>-62629.018748108087</v>
      </c>
      <c r="DF1235" s="62">
        <f t="shared" ca="1" si="1503"/>
        <v>-64194.744216810788</v>
      </c>
      <c r="DG1235" s="62">
        <f t="shared" ca="1" si="1503"/>
        <v>-65799.612822231051</v>
      </c>
      <c r="DH1235" s="62">
        <f t="shared" ca="1" si="1503"/>
        <v>-67444.603142786829</v>
      </c>
      <c r="DI1235" s="62">
        <f t="shared" ca="1" si="1503"/>
        <v>-69130.718221356496</v>
      </c>
      <c r="DJ1235" s="62">
        <f t="shared" ca="1" si="1503"/>
        <v>-70858.986176890408</v>
      </c>
      <c r="DK1235" s="62">
        <f t="shared" ca="1" si="1503"/>
        <v>-72630.460831312666</v>
      </c>
      <c r="DL1235" s="62">
        <f t="shared" ca="1" si="1503"/>
        <v>-74446.222352095487</v>
      </c>
    </row>
    <row r="1236" spans="1:116" x14ac:dyDescent="0.35">
      <c r="D1236" t="s">
        <v>770</v>
      </c>
      <c r="E1236" t="str">
        <f>ROW()&amp;" "&amp;D1236</f>
        <v>1236 LAMORT-S</v>
      </c>
      <c r="G1236" s="158" t="str">
        <f>"New loans originated - "&amp;SUBSTITUTE(G1226,":","")</f>
        <v>New loans originated - Volume driven amortizing loan - no defaults</v>
      </c>
      <c r="K1236" s="24">
        <f>SUMIF($3:$3,K$2,1234:1234)</f>
        <v>0</v>
      </c>
      <c r="L1236" s="24">
        <f>SUMIF($3:$3,L$2,1234:1234)</f>
        <v>0</v>
      </c>
      <c r="M1236" s="24">
        <f>SUMIF($3:$3,M$2,1234:1234)</f>
        <v>0</v>
      </c>
      <c r="N1236" s="24">
        <f>SUMIF($3:$3,N$2,1234:1234)</f>
        <v>0</v>
      </c>
      <c r="O1236" s="24">
        <f>SUMIF($3:$3,O$2,1234:1234)</f>
        <v>0</v>
      </c>
      <c r="P1236" s="24">
        <f>SUMIF($3:$3,P$2,1234:1234)</f>
        <v>0</v>
      </c>
      <c r="R1236"/>
      <c r="S1236" s="80" cm="1">
        <f t="array" aca="1" ref="S1236" ca="1">S1237*INDIRECT(S1221)</f>
        <v>500000</v>
      </c>
      <c r="T1236" s="80" cm="1">
        <f t="array" aca="1" ref="T1236" ca="1">T1237*INDIRECT(T1221)</f>
        <v>500000</v>
      </c>
      <c r="U1236" s="80" cm="1">
        <f t="array" aca="1" ref="U1236" ca="1">U1237*INDIRECT(U1221)</f>
        <v>500000</v>
      </c>
      <c r="V1236" s="80" cm="1">
        <f t="array" aca="1" ref="V1236" ca="1">V1237*INDIRECT(V1221)</f>
        <v>500000</v>
      </c>
      <c r="W1236" s="80" cm="1">
        <f t="array" aca="1" ref="W1236" ca="1">W1237*INDIRECT(W1221)</f>
        <v>500000</v>
      </c>
      <c r="X1236" s="80" cm="1">
        <f t="array" aca="1" ref="X1236" ca="1">X1237*INDIRECT(X1221)</f>
        <v>500000</v>
      </c>
      <c r="Y1236" s="80" cm="1">
        <f t="array" aca="1" ref="Y1236" ca="1">Y1237*INDIRECT(Y1221)</f>
        <v>500000</v>
      </c>
      <c r="Z1236" s="80" cm="1">
        <f t="array" aca="1" ref="Z1236" ca="1">Z1237*INDIRECT(Z1221)</f>
        <v>500000</v>
      </c>
      <c r="AA1236" s="80" cm="1">
        <f t="array" aca="1" ref="AA1236" ca="1">AA1237*INDIRECT(AA1221)</f>
        <v>500000</v>
      </c>
      <c r="AB1236" s="80" cm="1">
        <f t="array" aca="1" ref="AB1236" ca="1">AB1237*INDIRECT(AB1221)</f>
        <v>500000</v>
      </c>
      <c r="AC1236" s="80" cm="1">
        <f t="array" aca="1" ref="AC1236" ca="1">AC1237*INDIRECT(AC1221)</f>
        <v>500000</v>
      </c>
      <c r="AD1236" s="80" cm="1">
        <f t="array" aca="1" ref="AD1236" ca="1">AD1237*INDIRECT(AD1221)</f>
        <v>500000</v>
      </c>
      <c r="AE1236" s="80" cm="1">
        <f t="array" aca="1" ref="AE1236" ca="1">AE1237*INDIRECT(AE1221)</f>
        <v>500000</v>
      </c>
      <c r="AF1236" s="80" cm="1">
        <f t="array" aca="1" ref="AF1236" ca="1">AF1237*INDIRECT(AF1221)</f>
        <v>500000</v>
      </c>
      <c r="AG1236" s="80" cm="1">
        <f t="array" aca="1" ref="AG1236" ca="1">AG1237*INDIRECT(AG1221)</f>
        <v>500000</v>
      </c>
      <c r="AH1236" s="80" cm="1">
        <f t="array" aca="1" ref="AH1236" ca="1">AH1237*INDIRECT(AH1221)</f>
        <v>500000</v>
      </c>
      <c r="AI1236" s="80" cm="1">
        <f t="array" aca="1" ref="AI1236" ca="1">AI1237*INDIRECT(AI1221)</f>
        <v>500000</v>
      </c>
      <c r="AJ1236" s="80" cm="1">
        <f t="array" aca="1" ref="AJ1236" ca="1">AJ1237*INDIRECT(AJ1221)</f>
        <v>500000</v>
      </c>
      <c r="AK1236" s="80" cm="1">
        <f t="array" aca="1" ref="AK1236" ca="1">AK1237*INDIRECT(AK1221)</f>
        <v>500000</v>
      </c>
      <c r="AL1236" s="80" cm="1">
        <f t="array" aca="1" ref="AL1236" ca="1">AL1237*INDIRECT(AL1221)</f>
        <v>500000</v>
      </c>
      <c r="AM1236" s="80" cm="1">
        <f t="array" aca="1" ref="AM1236" ca="1">AM1237*INDIRECT(AM1221)</f>
        <v>500000</v>
      </c>
      <c r="AN1236" s="80" cm="1">
        <f t="array" aca="1" ref="AN1236" ca="1">AN1237*INDIRECT(AN1221)</f>
        <v>500000</v>
      </c>
      <c r="AO1236" s="80" cm="1">
        <f t="array" aca="1" ref="AO1236" ca="1">AO1237*INDIRECT(AO1221)</f>
        <v>500000</v>
      </c>
      <c r="AP1236" s="80" cm="1">
        <f t="array" aca="1" ref="AP1236" ca="1">AP1237*INDIRECT(AP1221)</f>
        <v>500000</v>
      </c>
      <c r="AQ1236" s="80" cm="1">
        <f t="array" aca="1" ref="AQ1236" ca="1">AQ1237*INDIRECT(AQ1221)</f>
        <v>500000</v>
      </c>
      <c r="AR1236" s="80" cm="1">
        <f t="array" aca="1" ref="AR1236" ca="1">AR1237*INDIRECT(AR1221)</f>
        <v>500000</v>
      </c>
      <c r="AS1236" s="80" cm="1">
        <f t="array" aca="1" ref="AS1236" ca="1">AS1237*INDIRECT(AS1221)</f>
        <v>500000</v>
      </c>
      <c r="AT1236" s="80" cm="1">
        <f t="array" aca="1" ref="AT1236" ca="1">AT1237*INDIRECT(AT1221)</f>
        <v>500000</v>
      </c>
      <c r="AU1236" s="80" cm="1">
        <f t="array" aca="1" ref="AU1236" ca="1">AU1237*INDIRECT(AU1221)</f>
        <v>500000</v>
      </c>
      <c r="AV1236" s="80" cm="1">
        <f t="array" aca="1" ref="AV1236" ca="1">AV1237*INDIRECT(AV1221)</f>
        <v>500000</v>
      </c>
      <c r="AW1236" s="80" cm="1">
        <f t="array" aca="1" ref="AW1236" ca="1">AW1237*INDIRECT(AW1221)</f>
        <v>500000</v>
      </c>
      <c r="AX1236" s="80" cm="1">
        <f t="array" aca="1" ref="AX1236" ca="1">AX1237*INDIRECT(AX1221)</f>
        <v>500000</v>
      </c>
      <c r="AY1236" s="80" cm="1">
        <f t="array" aca="1" ref="AY1236" ca="1">AY1237*INDIRECT(AY1221)</f>
        <v>500000</v>
      </c>
      <c r="AZ1236" s="80" cm="1">
        <f t="array" aca="1" ref="AZ1236" ca="1">AZ1237*INDIRECT(AZ1221)</f>
        <v>500000</v>
      </c>
      <c r="BA1236" s="80" cm="1">
        <f t="array" aca="1" ref="BA1236" ca="1">BA1237*INDIRECT(BA1221)</f>
        <v>500000</v>
      </c>
      <c r="BB1236" s="80" cm="1">
        <f t="array" aca="1" ref="BB1236" ca="1">BB1237*INDIRECT(BB1221)</f>
        <v>500000</v>
      </c>
      <c r="BC1236" s="80" cm="1">
        <f t="array" aca="1" ref="BC1236" ca="1">BC1237*INDIRECT(BC1221)</f>
        <v>500000</v>
      </c>
      <c r="BD1236" s="80" cm="1">
        <f t="array" aca="1" ref="BD1236" ca="1">BD1237*INDIRECT(BD1221)</f>
        <v>500000</v>
      </c>
      <c r="BE1236" s="80" cm="1">
        <f t="array" aca="1" ref="BE1236" ca="1">BE1237*INDIRECT(BE1221)</f>
        <v>500000</v>
      </c>
      <c r="BF1236" s="80" cm="1">
        <f t="array" aca="1" ref="BF1236" ca="1">BF1237*INDIRECT(BF1221)</f>
        <v>500000</v>
      </c>
      <c r="BG1236" s="80" cm="1">
        <f t="array" aca="1" ref="BG1236" ca="1">BG1237*INDIRECT(BG1221)</f>
        <v>500000</v>
      </c>
      <c r="BH1236" s="80" cm="1">
        <f t="array" aca="1" ref="BH1236" ca="1">BH1237*INDIRECT(BH1221)</f>
        <v>500000</v>
      </c>
      <c r="BI1236" s="80" cm="1">
        <f t="array" aca="1" ref="BI1236" ca="1">BI1237*INDIRECT(BI1221)</f>
        <v>500000</v>
      </c>
      <c r="BJ1236" s="80" cm="1">
        <f t="array" aca="1" ref="BJ1236" ca="1">BJ1237*INDIRECT(BJ1221)</f>
        <v>500000</v>
      </c>
      <c r="BK1236" s="80" cm="1">
        <f t="array" aca="1" ref="BK1236" ca="1">BK1237*INDIRECT(BK1221)</f>
        <v>500000</v>
      </c>
      <c r="BL1236" s="80" cm="1">
        <f t="array" aca="1" ref="BL1236" ca="1">BL1237*INDIRECT(BL1221)</f>
        <v>500000</v>
      </c>
      <c r="BM1236" s="80" cm="1">
        <f t="array" aca="1" ref="BM1236" ca="1">BM1237*INDIRECT(BM1221)</f>
        <v>500000</v>
      </c>
      <c r="BN1236" s="80" cm="1">
        <f t="array" aca="1" ref="BN1236" ca="1">BN1237*INDIRECT(BN1221)</f>
        <v>500000</v>
      </c>
      <c r="BO1236" s="80" cm="1">
        <f t="array" aca="1" ref="BO1236" ca="1">BO1237*INDIRECT(BO1221)</f>
        <v>500000</v>
      </c>
      <c r="BP1236" s="80" cm="1">
        <f t="array" aca="1" ref="BP1236" ca="1">BP1237*INDIRECT(BP1221)</f>
        <v>500000</v>
      </c>
      <c r="BQ1236" s="80" cm="1">
        <f t="array" aca="1" ref="BQ1236" ca="1">BQ1237*INDIRECT(BQ1221)</f>
        <v>500000</v>
      </c>
      <c r="BR1236" s="80" cm="1">
        <f t="array" aca="1" ref="BR1236" ca="1">BR1237*INDIRECT(BR1221)</f>
        <v>500000</v>
      </c>
      <c r="BS1236" s="80" cm="1">
        <f t="array" aca="1" ref="BS1236" ca="1">BS1237*INDIRECT(BS1221)</f>
        <v>500000</v>
      </c>
      <c r="BT1236" s="80" cm="1">
        <f t="array" aca="1" ref="BT1236" ca="1">BT1237*INDIRECT(BT1221)</f>
        <v>500000</v>
      </c>
      <c r="BU1236" s="80" cm="1">
        <f t="array" aca="1" ref="BU1236" ca="1">BU1237*INDIRECT(BU1221)</f>
        <v>500000</v>
      </c>
      <c r="BV1236" s="80" cm="1">
        <f t="array" aca="1" ref="BV1236" ca="1">BV1237*INDIRECT(BV1221)</f>
        <v>500000</v>
      </c>
      <c r="BW1236" s="80" cm="1">
        <f t="array" aca="1" ref="BW1236" ca="1">BW1237*INDIRECT(BW1221)</f>
        <v>500000</v>
      </c>
      <c r="BX1236" s="80" cm="1">
        <f t="array" aca="1" ref="BX1236" ca="1">BX1237*INDIRECT(BX1221)</f>
        <v>500000</v>
      </c>
      <c r="BY1236" s="80" cm="1">
        <f t="array" aca="1" ref="BY1236" ca="1">BY1237*INDIRECT(BY1221)</f>
        <v>500000</v>
      </c>
      <c r="BZ1236" s="80" cm="1">
        <f t="array" aca="1" ref="BZ1236" ca="1">BZ1237*INDIRECT(BZ1221)</f>
        <v>500000</v>
      </c>
      <c r="CA1236" s="80" cm="1">
        <f t="array" aca="1" ref="CA1236" ca="1">CA1237*INDIRECT(CA1221)</f>
        <v>500000</v>
      </c>
      <c r="CB1236" s="80" cm="1">
        <f t="array" aca="1" ref="CB1236" ca="1">CB1237*INDIRECT(CB1221)</f>
        <v>500000</v>
      </c>
      <c r="CC1236" s="80" cm="1">
        <f t="array" aca="1" ref="CC1236" ca="1">CC1237*INDIRECT(CC1221)</f>
        <v>500000</v>
      </c>
      <c r="CD1236" s="80" cm="1">
        <f t="array" aca="1" ref="CD1236" ca="1">CD1237*INDIRECT(CD1221)</f>
        <v>500000</v>
      </c>
      <c r="CE1236" s="80" cm="1">
        <f t="array" aca="1" ref="CE1236" ca="1">CE1237*INDIRECT(CE1221)</f>
        <v>500000</v>
      </c>
      <c r="CF1236" s="80" cm="1">
        <f t="array" aca="1" ref="CF1236" ca="1">CF1237*INDIRECT(CF1221)</f>
        <v>500000</v>
      </c>
      <c r="CG1236" s="80" cm="1">
        <f t="array" aca="1" ref="CG1236" ca="1">CG1237*INDIRECT(CG1221)</f>
        <v>500000</v>
      </c>
      <c r="CH1236" s="80" cm="1">
        <f t="array" aca="1" ref="CH1236" ca="1">CH1237*INDIRECT(CH1221)</f>
        <v>500000</v>
      </c>
      <c r="CI1236" s="80" cm="1">
        <f t="array" aca="1" ref="CI1236" ca="1">CI1237*INDIRECT(CI1221)</f>
        <v>500000</v>
      </c>
      <c r="CJ1236" s="80" cm="1">
        <f t="array" aca="1" ref="CJ1236" ca="1">CJ1237*INDIRECT(CJ1221)</f>
        <v>500000</v>
      </c>
      <c r="CK1236" s="80" cm="1">
        <f t="array" aca="1" ref="CK1236" ca="1">CK1237*INDIRECT(CK1221)</f>
        <v>500000</v>
      </c>
      <c r="CL1236" s="80" cm="1">
        <f t="array" aca="1" ref="CL1236" ca="1">CL1237*INDIRECT(CL1221)</f>
        <v>500000</v>
      </c>
      <c r="CO1236" s="80" cm="1">
        <f t="array" aca="1" ref="CO1236" ca="1">CO1237*INDIRECT(CO1221)</f>
        <v>0</v>
      </c>
      <c r="CP1236" s="80" cm="1">
        <f t="array" aca="1" ref="CP1236" ca="1">CP1237*INDIRECT(CP1221)</f>
        <v>0</v>
      </c>
      <c r="CQ1236" s="80" cm="1">
        <f t="array" aca="1" ref="CQ1236" ca="1">CQ1237*INDIRECT(CQ1221)</f>
        <v>0</v>
      </c>
      <c r="CR1236" s="80" cm="1">
        <f t="array" aca="1" ref="CR1236" ca="1">CR1237*INDIRECT(CR1221)</f>
        <v>0</v>
      </c>
      <c r="CS1236" s="80" cm="1">
        <f t="array" aca="1" ref="CS1236" ca="1">CS1237*INDIRECT(CS1221)</f>
        <v>0</v>
      </c>
      <c r="CT1236" s="80" cm="1">
        <f t="array" aca="1" ref="CT1236" ca="1">CT1237*INDIRECT(CT1221)</f>
        <v>0</v>
      </c>
      <c r="CU1236" s="80" cm="1">
        <f t="array" aca="1" ref="CU1236" ca="1">CU1237*INDIRECT(CU1221)</f>
        <v>0</v>
      </c>
      <c r="CV1236" s="80" cm="1">
        <f t="array" aca="1" ref="CV1236" ca="1">CV1237*INDIRECT(CV1221)</f>
        <v>0</v>
      </c>
      <c r="CW1236" s="80" cm="1">
        <f t="array" aca="1" ref="CW1236" ca="1">CW1237*INDIRECT(CW1221)</f>
        <v>0</v>
      </c>
      <c r="CX1236" s="80" cm="1">
        <f t="array" aca="1" ref="CX1236" ca="1">CX1237*INDIRECT(CX1221)</f>
        <v>0</v>
      </c>
      <c r="CY1236" s="80" cm="1">
        <f t="array" aca="1" ref="CY1236" ca="1">CY1237*INDIRECT(CY1221)</f>
        <v>0</v>
      </c>
      <c r="CZ1236" s="80" cm="1">
        <f t="array" aca="1" ref="CZ1236" ca="1">CZ1237*INDIRECT(CZ1221)</f>
        <v>0</v>
      </c>
      <c r="DA1236" s="80" cm="1">
        <f t="array" aca="1" ref="DA1236" ca="1">DA1237*INDIRECT(DA1221)</f>
        <v>0</v>
      </c>
      <c r="DB1236" s="80" cm="1">
        <f t="array" aca="1" ref="DB1236" ca="1">DB1237*INDIRECT(DB1221)</f>
        <v>0</v>
      </c>
      <c r="DC1236" s="80" cm="1">
        <f t="array" aca="1" ref="DC1236" ca="1">DC1237*INDIRECT(DC1221)</f>
        <v>0</v>
      </c>
      <c r="DD1236" s="80" cm="1">
        <f t="array" aca="1" ref="DD1236" ca="1">DD1237*INDIRECT(DD1221)</f>
        <v>0</v>
      </c>
      <c r="DE1236" s="80" cm="1">
        <f t="array" aca="1" ref="DE1236" ca="1">DE1237*INDIRECT(DE1221)</f>
        <v>0</v>
      </c>
      <c r="DF1236" s="80" cm="1">
        <f t="array" aca="1" ref="DF1236" ca="1">DF1237*INDIRECT(DF1221)</f>
        <v>0</v>
      </c>
      <c r="DG1236" s="80" cm="1">
        <f t="array" aca="1" ref="DG1236" ca="1">DG1237*INDIRECT(DG1221)</f>
        <v>0</v>
      </c>
      <c r="DH1236" s="80" cm="1">
        <f t="array" aca="1" ref="DH1236" ca="1">DH1237*INDIRECT(DH1221)</f>
        <v>0</v>
      </c>
      <c r="DI1236" s="80" cm="1">
        <f t="array" aca="1" ref="DI1236" ca="1">DI1237*INDIRECT(DI1221)</f>
        <v>0</v>
      </c>
      <c r="DJ1236" s="80" cm="1">
        <f t="array" aca="1" ref="DJ1236" ca="1">DJ1237*INDIRECT(DJ1221)</f>
        <v>0</v>
      </c>
      <c r="DK1236" s="80" cm="1">
        <f t="array" aca="1" ref="DK1236" ca="1">DK1237*INDIRECT(DK1221)</f>
        <v>0</v>
      </c>
      <c r="DL1236" s="80" cm="1">
        <f t="array" aca="1" ref="DL1236" ca="1">DL1237*INDIRECT(DL1221)</f>
        <v>0</v>
      </c>
    </row>
    <row r="1237" spans="1:116" x14ac:dyDescent="0.35">
      <c r="A1237" s="98"/>
      <c r="D1237" t="s">
        <v>770</v>
      </c>
      <c r="E1237" t="str">
        <f>ROW()&amp;" "&amp;D1237</f>
        <v>1237 LAMORT-S</v>
      </c>
      <c r="G1237" s="145" t="s">
        <v>308</v>
      </c>
      <c r="H1237" s="12"/>
      <c r="I1237" s="60"/>
      <c r="J1237" s="60"/>
      <c r="K1237" s="18">
        <v>100</v>
      </c>
      <c r="L1237" s="18">
        <v>100</v>
      </c>
      <c r="M1237" s="18">
        <v>100</v>
      </c>
      <c r="N1237" s="18">
        <v>100</v>
      </c>
      <c r="O1237" s="18">
        <v>100</v>
      </c>
      <c r="P1237" s="18">
        <v>100</v>
      </c>
      <c r="R1237" s="12"/>
      <c r="S1237" s="147" cm="1">
        <f t="array" ref="S1237">IFERROR(INDEX($K:$Q,ROW(),MATCH(S$3,$K$2:$Q$2,0)),0)</f>
        <v>100</v>
      </c>
      <c r="T1237" s="147" cm="1">
        <f t="array" ref="T1237">IFERROR(INDEX($K:$Q,ROW(),MATCH(T$3,$K$2:$Q$2,0)),0)</f>
        <v>100</v>
      </c>
      <c r="U1237" s="147" cm="1">
        <f t="array" ref="U1237">IFERROR(INDEX($K:$Q,ROW(),MATCH(U$3,$K$2:$Q$2,0)),0)</f>
        <v>100</v>
      </c>
      <c r="V1237" s="147" cm="1">
        <f t="array" ref="V1237">IFERROR(INDEX($K:$Q,ROW(),MATCH(V$3,$K$2:$Q$2,0)),0)</f>
        <v>100</v>
      </c>
      <c r="W1237" s="147" cm="1">
        <f t="array" ref="W1237">IFERROR(INDEX($K:$Q,ROW(),MATCH(W$3,$K$2:$Q$2,0)),0)</f>
        <v>100</v>
      </c>
      <c r="X1237" s="147" cm="1">
        <f t="array" ref="X1237">IFERROR(INDEX($K:$Q,ROW(),MATCH(X$3,$K$2:$Q$2,0)),0)</f>
        <v>100</v>
      </c>
      <c r="Y1237" s="147" cm="1">
        <f t="array" ref="Y1237">IFERROR(INDEX($K:$Q,ROW(),MATCH(Y$3,$K$2:$Q$2,0)),0)</f>
        <v>100</v>
      </c>
      <c r="Z1237" s="147" cm="1">
        <f t="array" ref="Z1237">IFERROR(INDEX($K:$Q,ROW(),MATCH(Z$3,$K$2:$Q$2,0)),0)</f>
        <v>100</v>
      </c>
      <c r="AA1237" s="147" cm="1">
        <f t="array" ref="AA1237">IFERROR(INDEX($K:$Q,ROW(),MATCH(AA$3,$K$2:$Q$2,0)),0)</f>
        <v>100</v>
      </c>
      <c r="AB1237" s="147" cm="1">
        <f t="array" ref="AB1237">IFERROR(INDEX($K:$Q,ROW(),MATCH(AB$3,$K$2:$Q$2,0)),0)</f>
        <v>100</v>
      </c>
      <c r="AC1237" s="147" cm="1">
        <f t="array" ref="AC1237">IFERROR(INDEX($K:$Q,ROW(),MATCH(AC$3,$K$2:$Q$2,0)),0)</f>
        <v>100</v>
      </c>
      <c r="AD1237" s="147" cm="1">
        <f t="array" ref="AD1237">IFERROR(INDEX($K:$Q,ROW(),MATCH(AD$3,$K$2:$Q$2,0)),0)</f>
        <v>100</v>
      </c>
      <c r="AE1237" s="147" cm="1">
        <f t="array" ref="AE1237">IFERROR(INDEX($K:$Q,ROW(),MATCH(AE$3,$K$2:$Q$2,0)),0)</f>
        <v>100</v>
      </c>
      <c r="AF1237" s="147" cm="1">
        <f t="array" ref="AF1237">IFERROR(INDEX($K:$Q,ROW(),MATCH(AF$3,$K$2:$Q$2,0)),0)</f>
        <v>100</v>
      </c>
      <c r="AG1237" s="147" cm="1">
        <f t="array" ref="AG1237">IFERROR(INDEX($K:$Q,ROW(),MATCH(AG$3,$K$2:$Q$2,0)),0)</f>
        <v>100</v>
      </c>
      <c r="AH1237" s="147" cm="1">
        <f t="array" ref="AH1237">IFERROR(INDEX($K:$Q,ROW(),MATCH(AH$3,$K$2:$Q$2,0)),0)</f>
        <v>100</v>
      </c>
      <c r="AI1237" s="147" cm="1">
        <f t="array" ref="AI1237">IFERROR(INDEX($K:$Q,ROW(),MATCH(AI$3,$K$2:$Q$2,0)),0)</f>
        <v>100</v>
      </c>
      <c r="AJ1237" s="147" cm="1">
        <f t="array" ref="AJ1237">IFERROR(INDEX($K:$Q,ROW(),MATCH(AJ$3,$K$2:$Q$2,0)),0)</f>
        <v>100</v>
      </c>
      <c r="AK1237" s="147" cm="1">
        <f t="array" ref="AK1237">IFERROR(INDEX($K:$Q,ROW(),MATCH(AK$3,$K$2:$Q$2,0)),0)</f>
        <v>100</v>
      </c>
      <c r="AL1237" s="147" cm="1">
        <f t="array" ref="AL1237">IFERROR(INDEX($K:$Q,ROW(),MATCH(AL$3,$K$2:$Q$2,0)),0)</f>
        <v>100</v>
      </c>
      <c r="AM1237" s="147" cm="1">
        <f t="array" ref="AM1237">IFERROR(INDEX($K:$Q,ROW(),MATCH(AM$3,$K$2:$Q$2,0)),0)</f>
        <v>100</v>
      </c>
      <c r="AN1237" s="147" cm="1">
        <f t="array" ref="AN1237">IFERROR(INDEX($K:$Q,ROW(),MATCH(AN$3,$K$2:$Q$2,0)),0)</f>
        <v>100</v>
      </c>
      <c r="AO1237" s="147" cm="1">
        <f t="array" ref="AO1237">IFERROR(INDEX($K:$Q,ROW(),MATCH(AO$3,$K$2:$Q$2,0)),0)</f>
        <v>100</v>
      </c>
      <c r="AP1237" s="147" cm="1">
        <f t="array" ref="AP1237">IFERROR(INDEX($K:$Q,ROW(),MATCH(AP$3,$K$2:$Q$2,0)),0)</f>
        <v>100</v>
      </c>
      <c r="AQ1237" s="147" cm="1">
        <f t="array" ref="AQ1237">IFERROR(INDEX($K:$Q,ROW(),MATCH(AQ$3,$K$2:$Q$2,0)),0)</f>
        <v>100</v>
      </c>
      <c r="AR1237" s="147" cm="1">
        <f t="array" ref="AR1237">IFERROR(INDEX($K:$Q,ROW(),MATCH(AR$3,$K$2:$Q$2,0)),0)</f>
        <v>100</v>
      </c>
      <c r="AS1237" s="147" cm="1">
        <f t="array" ref="AS1237">IFERROR(INDEX($K:$Q,ROW(),MATCH(AS$3,$K$2:$Q$2,0)),0)</f>
        <v>100</v>
      </c>
      <c r="AT1237" s="147" cm="1">
        <f t="array" ref="AT1237">IFERROR(INDEX($K:$Q,ROW(),MATCH(AT$3,$K$2:$Q$2,0)),0)</f>
        <v>100</v>
      </c>
      <c r="AU1237" s="147" cm="1">
        <f t="array" ref="AU1237">IFERROR(INDEX($K:$Q,ROW(),MATCH(AU$3,$K$2:$Q$2,0)),0)</f>
        <v>100</v>
      </c>
      <c r="AV1237" s="147" cm="1">
        <f t="array" ref="AV1237">IFERROR(INDEX($K:$Q,ROW(),MATCH(AV$3,$K$2:$Q$2,0)),0)</f>
        <v>100</v>
      </c>
      <c r="AW1237" s="147" cm="1">
        <f t="array" ref="AW1237">IFERROR(INDEX($K:$Q,ROW(),MATCH(AW$3,$K$2:$Q$2,0)),0)</f>
        <v>100</v>
      </c>
      <c r="AX1237" s="147" cm="1">
        <f t="array" ref="AX1237">IFERROR(INDEX($K:$Q,ROW(),MATCH(AX$3,$K$2:$Q$2,0)),0)</f>
        <v>100</v>
      </c>
      <c r="AY1237" s="147" cm="1">
        <f t="array" ref="AY1237">IFERROR(INDEX($K:$Q,ROW(),MATCH(AY$3,$K$2:$Q$2,0)),0)</f>
        <v>100</v>
      </c>
      <c r="AZ1237" s="147" cm="1">
        <f t="array" ref="AZ1237">IFERROR(INDEX($K:$Q,ROW(),MATCH(AZ$3,$K$2:$Q$2,0)),0)</f>
        <v>100</v>
      </c>
      <c r="BA1237" s="147" cm="1">
        <f t="array" ref="BA1237">IFERROR(INDEX($K:$Q,ROW(),MATCH(BA$3,$K$2:$Q$2,0)),0)</f>
        <v>100</v>
      </c>
      <c r="BB1237" s="147" cm="1">
        <f t="array" ref="BB1237">IFERROR(INDEX($K:$Q,ROW(),MATCH(BB$3,$K$2:$Q$2,0)),0)</f>
        <v>100</v>
      </c>
      <c r="BC1237" s="147" cm="1">
        <f t="array" ref="BC1237">IFERROR(INDEX($K:$Q,ROW(),MATCH(BC$3,$K$2:$Q$2,0)),0)</f>
        <v>100</v>
      </c>
      <c r="BD1237" s="147" cm="1">
        <f t="array" ref="BD1237">IFERROR(INDEX($K:$Q,ROW(),MATCH(BD$3,$K$2:$Q$2,0)),0)</f>
        <v>100</v>
      </c>
      <c r="BE1237" s="147" cm="1">
        <f t="array" ref="BE1237">IFERROR(INDEX($K:$Q,ROW(),MATCH(BE$3,$K$2:$Q$2,0)),0)</f>
        <v>100</v>
      </c>
      <c r="BF1237" s="147" cm="1">
        <f t="array" ref="BF1237">IFERROR(INDEX($K:$Q,ROW(),MATCH(BF$3,$K$2:$Q$2,0)),0)</f>
        <v>100</v>
      </c>
      <c r="BG1237" s="147" cm="1">
        <f t="array" ref="BG1237">IFERROR(INDEX($K:$Q,ROW(),MATCH(BG$3,$K$2:$Q$2,0)),0)</f>
        <v>100</v>
      </c>
      <c r="BH1237" s="147" cm="1">
        <f t="array" ref="BH1237">IFERROR(INDEX($K:$Q,ROW(),MATCH(BH$3,$K$2:$Q$2,0)),0)</f>
        <v>100</v>
      </c>
      <c r="BI1237" s="147" cm="1">
        <f t="array" ref="BI1237">IFERROR(INDEX($K:$Q,ROW(),MATCH(BI$3,$K$2:$Q$2,0)),0)</f>
        <v>100</v>
      </c>
      <c r="BJ1237" s="147" cm="1">
        <f t="array" ref="BJ1237">IFERROR(INDEX($K:$Q,ROW(),MATCH(BJ$3,$K$2:$Q$2,0)),0)</f>
        <v>100</v>
      </c>
      <c r="BK1237" s="147" cm="1">
        <f t="array" ref="BK1237">IFERROR(INDEX($K:$Q,ROW(),MATCH(BK$3,$K$2:$Q$2,0)),0)</f>
        <v>100</v>
      </c>
      <c r="BL1237" s="147" cm="1">
        <f t="array" ref="BL1237">IFERROR(INDEX($K:$Q,ROW(),MATCH(BL$3,$K$2:$Q$2,0)),0)</f>
        <v>100</v>
      </c>
      <c r="BM1237" s="147" cm="1">
        <f t="array" ref="BM1237">IFERROR(INDEX($K:$Q,ROW(),MATCH(BM$3,$K$2:$Q$2,0)),0)</f>
        <v>100</v>
      </c>
      <c r="BN1237" s="147" cm="1">
        <f t="array" ref="BN1237">IFERROR(INDEX($K:$Q,ROW(),MATCH(BN$3,$K$2:$Q$2,0)),0)</f>
        <v>100</v>
      </c>
      <c r="BO1237" s="147" cm="1">
        <f t="array" ref="BO1237">IFERROR(INDEX($K:$Q,ROW(),MATCH(BO$3,$K$2:$Q$2,0)),0)</f>
        <v>100</v>
      </c>
      <c r="BP1237" s="147" cm="1">
        <f t="array" ref="BP1237">IFERROR(INDEX($K:$Q,ROW(),MATCH(BP$3,$K$2:$Q$2,0)),0)</f>
        <v>100</v>
      </c>
      <c r="BQ1237" s="147" cm="1">
        <f t="array" ref="BQ1237">IFERROR(INDEX($K:$Q,ROW(),MATCH(BQ$3,$K$2:$Q$2,0)),0)</f>
        <v>100</v>
      </c>
      <c r="BR1237" s="147" cm="1">
        <f t="array" ref="BR1237">IFERROR(INDEX($K:$Q,ROW(),MATCH(BR$3,$K$2:$Q$2,0)),0)</f>
        <v>100</v>
      </c>
      <c r="BS1237" s="147" cm="1">
        <f t="array" ref="BS1237">IFERROR(INDEX($K:$Q,ROW(),MATCH(BS$3,$K$2:$Q$2,0)),0)</f>
        <v>100</v>
      </c>
      <c r="BT1237" s="147" cm="1">
        <f t="array" ref="BT1237">IFERROR(INDEX($K:$Q,ROW(),MATCH(BT$3,$K$2:$Q$2,0)),0)</f>
        <v>100</v>
      </c>
      <c r="BU1237" s="147" cm="1">
        <f t="array" ref="BU1237">IFERROR(INDEX($K:$Q,ROW(),MATCH(BU$3,$K$2:$Q$2,0)),0)</f>
        <v>100</v>
      </c>
      <c r="BV1237" s="147" cm="1">
        <f t="array" ref="BV1237">IFERROR(INDEX($K:$Q,ROW(),MATCH(BV$3,$K$2:$Q$2,0)),0)</f>
        <v>100</v>
      </c>
      <c r="BW1237" s="147" cm="1">
        <f t="array" ref="BW1237">IFERROR(INDEX($K:$Q,ROW(),MATCH(BW$3,$K$2:$Q$2,0)),0)</f>
        <v>100</v>
      </c>
      <c r="BX1237" s="147" cm="1">
        <f t="array" ref="BX1237">IFERROR(INDEX($K:$Q,ROW(),MATCH(BX$3,$K$2:$Q$2,0)),0)</f>
        <v>100</v>
      </c>
      <c r="BY1237" s="147" cm="1">
        <f t="array" ref="BY1237">IFERROR(INDEX($K:$Q,ROW(),MATCH(BY$3,$K$2:$Q$2,0)),0)</f>
        <v>100</v>
      </c>
      <c r="BZ1237" s="147" cm="1">
        <f t="array" ref="BZ1237">IFERROR(INDEX($K:$Q,ROW(),MATCH(BZ$3,$K$2:$Q$2,0)),0)</f>
        <v>100</v>
      </c>
      <c r="CA1237" s="147" cm="1">
        <f t="array" ref="CA1237">IFERROR(INDEX($K:$Q,ROW(),MATCH(CA$3,$K$2:$Q$2,0)),0)</f>
        <v>100</v>
      </c>
      <c r="CB1237" s="147" cm="1">
        <f t="array" ref="CB1237">IFERROR(INDEX($K:$Q,ROW(),MATCH(CB$3,$K$2:$Q$2,0)),0)</f>
        <v>100</v>
      </c>
      <c r="CC1237" s="147" cm="1">
        <f t="array" ref="CC1237">IFERROR(INDEX($K:$Q,ROW(),MATCH(CC$3,$K$2:$Q$2,0)),0)</f>
        <v>100</v>
      </c>
      <c r="CD1237" s="147" cm="1">
        <f t="array" ref="CD1237">IFERROR(INDEX($K:$Q,ROW(),MATCH(CD$3,$K$2:$Q$2,0)),0)</f>
        <v>100</v>
      </c>
      <c r="CE1237" s="147" cm="1">
        <f t="array" ref="CE1237">IFERROR(INDEX($K:$Q,ROW(),MATCH(CE$3,$K$2:$Q$2,0)),0)</f>
        <v>100</v>
      </c>
      <c r="CF1237" s="147" cm="1">
        <f t="array" ref="CF1237">IFERROR(INDEX($K:$Q,ROW(),MATCH(CF$3,$K$2:$Q$2,0)),0)</f>
        <v>100</v>
      </c>
      <c r="CG1237" s="147" cm="1">
        <f t="array" ref="CG1237">IFERROR(INDEX($K:$Q,ROW(),MATCH(CG$3,$K$2:$Q$2,0)),0)</f>
        <v>100</v>
      </c>
      <c r="CH1237" s="147" cm="1">
        <f t="array" ref="CH1237">IFERROR(INDEX($K:$Q,ROW(),MATCH(CH$3,$K$2:$Q$2,0)),0)</f>
        <v>100</v>
      </c>
      <c r="CI1237" s="147" cm="1">
        <f t="array" ref="CI1237">IFERROR(INDEX($K:$Q,ROW(),MATCH(CI$3,$K$2:$Q$2,0)),0)</f>
        <v>100</v>
      </c>
      <c r="CJ1237" s="147" cm="1">
        <f t="array" ref="CJ1237">IFERROR(INDEX($K:$Q,ROW(),MATCH(CJ$3,$K$2:$Q$2,0)),0)</f>
        <v>100</v>
      </c>
      <c r="CK1237" s="147" cm="1">
        <f t="array" ref="CK1237">IFERROR(INDEX($K:$Q,ROW(),MATCH(CK$3,$K$2:$Q$2,0)),0)</f>
        <v>100</v>
      </c>
      <c r="CL1237" s="147" cm="1">
        <f t="array" ref="CL1237">IFERROR(INDEX($K:$Q,ROW(),MATCH(CL$3,$K$2:$Q$2,0)),0)</f>
        <v>100</v>
      </c>
      <c r="CN1237" s="60"/>
      <c r="CO1237" s="147" cm="1">
        <f t="array" ref="CO1237">IFERROR(INDEX($K:$Q,ROW(),MATCH(CO$3,$K$2:$Q$2,0)),0)</f>
        <v>0</v>
      </c>
      <c r="CP1237" s="147" cm="1">
        <f t="array" ref="CP1237">IFERROR(INDEX($K:$Q,ROW(),MATCH(CP$3,$K$2:$Q$2,0)),0)</f>
        <v>0</v>
      </c>
      <c r="CQ1237" s="147" cm="1">
        <f t="array" ref="CQ1237">IFERROR(INDEX($K:$Q,ROW(),MATCH(CQ$3,$K$2:$Q$2,0)),0)</f>
        <v>0</v>
      </c>
      <c r="CR1237" s="147" cm="1">
        <f t="array" ref="CR1237">IFERROR(INDEX($K:$Q,ROW(),MATCH(CR$3,$K$2:$Q$2,0)),0)</f>
        <v>0</v>
      </c>
      <c r="CS1237" s="147" cm="1">
        <f t="array" ref="CS1237">IFERROR(INDEX($K:$Q,ROW(),MATCH(CS$3,$K$2:$Q$2,0)),0)</f>
        <v>0</v>
      </c>
      <c r="CT1237" s="147" cm="1">
        <f t="array" ref="CT1237">IFERROR(INDEX($K:$Q,ROW(),MATCH(CT$3,$K$2:$Q$2,0)),0)</f>
        <v>0</v>
      </c>
      <c r="CU1237" s="147" cm="1">
        <f t="array" ref="CU1237">IFERROR(INDEX($K:$Q,ROW(),MATCH(CU$3,$K$2:$Q$2,0)),0)</f>
        <v>0</v>
      </c>
      <c r="CV1237" s="147" cm="1">
        <f t="array" ref="CV1237">IFERROR(INDEX($K:$Q,ROW(),MATCH(CV$3,$K$2:$Q$2,0)),0)</f>
        <v>0</v>
      </c>
      <c r="CW1237" s="147" cm="1">
        <f t="array" ref="CW1237">IFERROR(INDEX($K:$Q,ROW(),MATCH(CW$3,$K$2:$Q$2,0)),0)</f>
        <v>0</v>
      </c>
      <c r="CX1237" s="147" cm="1">
        <f t="array" ref="CX1237">IFERROR(INDEX($K:$Q,ROW(),MATCH(CX$3,$K$2:$Q$2,0)),0)</f>
        <v>0</v>
      </c>
      <c r="CY1237" s="147" cm="1">
        <f t="array" ref="CY1237">IFERROR(INDEX($K:$Q,ROW(),MATCH(CY$3,$K$2:$Q$2,0)),0)</f>
        <v>0</v>
      </c>
      <c r="CZ1237" s="147" cm="1">
        <f t="array" ref="CZ1237">IFERROR(INDEX($K:$Q,ROW(),MATCH(CZ$3,$K$2:$Q$2,0)),0)</f>
        <v>0</v>
      </c>
      <c r="DA1237" s="147" cm="1">
        <f t="array" ref="DA1237">IFERROR(INDEX($K:$Q,ROW(),MATCH(DA$3,$K$2:$Q$2,0)),0)</f>
        <v>0</v>
      </c>
      <c r="DB1237" s="147" cm="1">
        <f t="array" ref="DB1237">IFERROR(INDEX($K:$Q,ROW(),MATCH(DB$3,$K$2:$Q$2,0)),0)</f>
        <v>0</v>
      </c>
      <c r="DC1237" s="147" cm="1">
        <f t="array" ref="DC1237">IFERROR(INDEX($K:$Q,ROW(),MATCH(DC$3,$K$2:$Q$2,0)),0)</f>
        <v>0</v>
      </c>
      <c r="DD1237" s="147" cm="1">
        <f t="array" ref="DD1237">IFERROR(INDEX($K:$Q,ROW(),MATCH(DD$3,$K$2:$Q$2,0)),0)</f>
        <v>0</v>
      </c>
      <c r="DE1237" s="147" cm="1">
        <f t="array" ref="DE1237">IFERROR(INDEX($K:$Q,ROW(),MATCH(DE$3,$K$2:$Q$2,0)),0)</f>
        <v>0</v>
      </c>
      <c r="DF1237" s="147" cm="1">
        <f t="array" ref="DF1237">IFERROR(INDEX($K:$Q,ROW(),MATCH(DF$3,$K$2:$Q$2,0)),0)</f>
        <v>0</v>
      </c>
      <c r="DG1237" s="147" cm="1">
        <f t="array" ref="DG1237">IFERROR(INDEX($K:$Q,ROW(),MATCH(DG$3,$K$2:$Q$2,0)),0)</f>
        <v>0</v>
      </c>
      <c r="DH1237" s="147" cm="1">
        <f t="array" ref="DH1237">IFERROR(INDEX($K:$Q,ROW(),MATCH(DH$3,$K$2:$Q$2,0)),0)</f>
        <v>0</v>
      </c>
      <c r="DI1237" s="147" cm="1">
        <f t="array" ref="DI1237">IFERROR(INDEX($K:$Q,ROW(),MATCH(DI$3,$K$2:$Q$2,0)),0)</f>
        <v>0</v>
      </c>
      <c r="DJ1237" s="147" cm="1">
        <f t="array" ref="DJ1237">IFERROR(INDEX($K:$Q,ROW(),MATCH(DJ$3,$K$2:$Q$2,0)),0)</f>
        <v>0</v>
      </c>
      <c r="DK1237" s="147" cm="1">
        <f t="array" ref="DK1237">IFERROR(INDEX($K:$Q,ROW(),MATCH(DK$3,$K$2:$Q$2,0)),0)</f>
        <v>0</v>
      </c>
      <c r="DL1237" s="147" cm="1">
        <f t="array" ref="DL1237">IFERROR(INDEX($K:$Q,ROW(),MATCH(DL$3,$K$2:$Q$2,0)),0)</f>
        <v>0</v>
      </c>
    </row>
    <row r="1238" spans="1:116" x14ac:dyDescent="0.35">
      <c r="A1238" s="98"/>
      <c r="B1238" s="57"/>
      <c r="C1238" t="s">
        <v>240</v>
      </c>
      <c r="D1238" t="s">
        <v>770</v>
      </c>
      <c r="E1238" t="str">
        <f t="shared" si="1490"/>
        <v>1238 LAMORT-S</v>
      </c>
      <c r="F1238" s="27"/>
      <c r="G1238" s="158" t="str">
        <f>"Prepayment - "&amp;SUBSTITUTE(G1226,":","")</f>
        <v>Prepayment - Volume driven amortizing loan - no defaults</v>
      </c>
      <c r="K1238" s="24">
        <f ca="1">SUMIF($3:$3,K$2,1236:1236)</f>
        <v>6000000</v>
      </c>
      <c r="L1238" s="24">
        <f ca="1">SUMIF($3:$3,L$2,1236:1236)</f>
        <v>6000000</v>
      </c>
      <c r="M1238" s="24">
        <f ca="1">SUMIF($3:$3,M$2,1236:1236)</f>
        <v>6000000</v>
      </c>
      <c r="N1238" s="24">
        <f ca="1">SUMIF($3:$3,N$2,1236:1236)</f>
        <v>6000000</v>
      </c>
      <c r="O1238" s="24">
        <f ca="1">SUMIF($3:$3,O$2,1236:1236)</f>
        <v>6000000</v>
      </c>
      <c r="P1238" s="24">
        <f ca="1">SUMIF($3:$3,P$2,1236:1236)</f>
        <v>6000000</v>
      </c>
      <c r="R1238"/>
      <c r="S1238" s="74">
        <v>0</v>
      </c>
      <c r="T1238" s="133">
        <v>0</v>
      </c>
      <c r="U1238" s="133">
        <v>0</v>
      </c>
      <c r="V1238" s="74">
        <v>0</v>
      </c>
      <c r="W1238" s="74">
        <v>0</v>
      </c>
      <c r="X1238" s="74">
        <v>0</v>
      </c>
      <c r="Y1238" s="74">
        <v>0</v>
      </c>
      <c r="Z1238" s="74">
        <v>0</v>
      </c>
      <c r="AA1238" s="74">
        <v>0</v>
      </c>
      <c r="AB1238" s="74">
        <v>0</v>
      </c>
      <c r="AC1238" s="74">
        <v>0</v>
      </c>
      <c r="AD1238" s="74">
        <v>0</v>
      </c>
      <c r="AE1238" s="74">
        <v>0</v>
      </c>
      <c r="AF1238" s="74">
        <v>0</v>
      </c>
      <c r="AG1238" s="74">
        <v>0</v>
      </c>
      <c r="AH1238" s="74">
        <v>0</v>
      </c>
      <c r="AI1238" s="74">
        <v>0</v>
      </c>
      <c r="AJ1238" s="74">
        <v>0</v>
      </c>
      <c r="AK1238" s="74">
        <v>0</v>
      </c>
      <c r="AL1238" s="74">
        <v>0</v>
      </c>
      <c r="AM1238" s="74">
        <v>0</v>
      </c>
      <c r="AN1238" s="74">
        <v>0</v>
      </c>
      <c r="AO1238" s="74">
        <v>0</v>
      </c>
      <c r="AP1238" s="74">
        <v>0</v>
      </c>
      <c r="AQ1238" s="74">
        <v>0</v>
      </c>
      <c r="AR1238" s="74">
        <v>0</v>
      </c>
      <c r="AS1238" s="74">
        <v>0</v>
      </c>
      <c r="AT1238" s="74">
        <v>0</v>
      </c>
      <c r="AU1238" s="74">
        <v>0</v>
      </c>
      <c r="AV1238" s="74">
        <v>0</v>
      </c>
      <c r="AW1238" s="74">
        <v>0</v>
      </c>
      <c r="AX1238" s="74">
        <v>0</v>
      </c>
      <c r="AY1238" s="74">
        <v>0</v>
      </c>
      <c r="AZ1238" s="74">
        <v>0</v>
      </c>
      <c r="BA1238" s="74">
        <v>0</v>
      </c>
      <c r="BB1238" s="74">
        <v>0</v>
      </c>
      <c r="BC1238" s="74">
        <v>0</v>
      </c>
      <c r="BD1238" s="74">
        <v>0</v>
      </c>
      <c r="BE1238" s="74">
        <v>0</v>
      </c>
      <c r="BF1238" s="74">
        <v>0</v>
      </c>
      <c r="BG1238" s="74">
        <v>0</v>
      </c>
      <c r="BH1238" s="74">
        <v>0</v>
      </c>
      <c r="BI1238" s="74">
        <v>0</v>
      </c>
      <c r="BJ1238" s="74">
        <v>0</v>
      </c>
      <c r="BK1238" s="74">
        <v>0</v>
      </c>
      <c r="BL1238" s="74">
        <v>0</v>
      </c>
      <c r="BM1238" s="74">
        <v>0</v>
      </c>
      <c r="BN1238" s="74">
        <v>0</v>
      </c>
      <c r="BO1238" s="74">
        <v>0</v>
      </c>
      <c r="BP1238" s="74">
        <v>0</v>
      </c>
      <c r="BQ1238" s="74">
        <v>0</v>
      </c>
      <c r="BR1238" s="74">
        <v>0</v>
      </c>
      <c r="BS1238" s="74">
        <v>0</v>
      </c>
      <c r="BT1238" s="74">
        <v>0</v>
      </c>
      <c r="BU1238" s="74">
        <v>0</v>
      </c>
      <c r="BV1238" s="74">
        <v>0</v>
      </c>
      <c r="BW1238" s="74">
        <v>0</v>
      </c>
      <c r="BX1238" s="74">
        <v>0</v>
      </c>
      <c r="BY1238" s="74">
        <v>0</v>
      </c>
      <c r="BZ1238" s="74">
        <v>0</v>
      </c>
      <c r="CA1238" s="74">
        <v>0</v>
      </c>
      <c r="CB1238" s="74">
        <v>0</v>
      </c>
      <c r="CC1238" s="74">
        <v>0</v>
      </c>
      <c r="CD1238" s="74">
        <v>0</v>
      </c>
      <c r="CE1238" s="74">
        <v>0</v>
      </c>
      <c r="CF1238" s="74">
        <v>0</v>
      </c>
      <c r="CG1238" s="74">
        <v>0</v>
      </c>
      <c r="CH1238" s="74">
        <v>0</v>
      </c>
      <c r="CI1238" s="74">
        <v>0</v>
      </c>
      <c r="CJ1238" s="74">
        <v>0</v>
      </c>
      <c r="CK1238" s="74">
        <v>0</v>
      </c>
      <c r="CL1238" s="74">
        <v>0</v>
      </c>
      <c r="CO1238" s="74">
        <v>0</v>
      </c>
      <c r="CP1238" s="74">
        <v>0</v>
      </c>
      <c r="CQ1238" s="74">
        <v>0</v>
      </c>
      <c r="CR1238" s="74">
        <v>0</v>
      </c>
      <c r="CS1238" s="74">
        <v>0</v>
      </c>
      <c r="CT1238" s="74">
        <v>0</v>
      </c>
      <c r="CU1238" s="74">
        <v>0</v>
      </c>
      <c r="CV1238" s="74">
        <v>0</v>
      </c>
      <c r="CW1238" s="74">
        <v>0</v>
      </c>
      <c r="CX1238" s="74">
        <v>0</v>
      </c>
      <c r="CY1238" s="74">
        <v>0</v>
      </c>
      <c r="CZ1238" s="74">
        <v>0</v>
      </c>
      <c r="DA1238" s="74">
        <v>0</v>
      </c>
      <c r="DB1238" s="74">
        <v>0</v>
      </c>
      <c r="DC1238" s="74">
        <v>0</v>
      </c>
      <c r="DD1238" s="74">
        <v>0</v>
      </c>
      <c r="DE1238" s="74">
        <v>0</v>
      </c>
      <c r="DF1238" s="74">
        <v>0</v>
      </c>
      <c r="DG1238" s="74">
        <v>0</v>
      </c>
      <c r="DH1238" s="74">
        <v>0</v>
      </c>
      <c r="DI1238" s="74">
        <v>0</v>
      </c>
      <c r="DJ1238" s="74">
        <v>0</v>
      </c>
      <c r="DK1238" s="74">
        <v>0</v>
      </c>
      <c r="DL1238" s="74">
        <v>0</v>
      </c>
    </row>
    <row r="1239" spans="1:116" x14ac:dyDescent="0.35">
      <c r="A1239" s="99"/>
      <c r="B1239" s="57" t="s">
        <v>244</v>
      </c>
      <c r="C1239" s="57"/>
      <c r="D1239" t="s">
        <v>770</v>
      </c>
      <c r="E1239" t="str">
        <f t="shared" si="1490"/>
        <v>1239 LAMORT-S</v>
      </c>
      <c r="G1239" s="158" t="str">
        <f>"Principal payments - "&amp;SUBSTITUTE(G1226,":","")</f>
        <v>Principal payments - Volume driven amortizing loan - no defaults</v>
      </c>
      <c r="K1239" s="138">
        <f>SUMIF($3:$3,K$2,1237:1237)</f>
        <v>1200</v>
      </c>
      <c r="L1239" s="138">
        <f>SUMIF($3:$3,L$2,1237:1237)</f>
        <v>1200</v>
      </c>
      <c r="M1239" s="138">
        <f>SUMIF($3:$3,M$2,1237:1237)</f>
        <v>1200</v>
      </c>
      <c r="N1239" s="138">
        <f>SUMIF($3:$3,N$2,1237:1237)</f>
        <v>1200</v>
      </c>
      <c r="O1239" s="138">
        <f>SUMIF($3:$3,O$2,1237:1237)</f>
        <v>1200</v>
      </c>
      <c r="P1239" s="138">
        <f>SUMIF($3:$3,P$2,1237:1237)</f>
        <v>1200</v>
      </c>
      <c r="R1239"/>
      <c r="S1239" s="226">
        <f t="shared" ref="S1239:AX1239" ca="1" si="1504">S1251-S1242</f>
        <v>-48124.610281671463</v>
      </c>
      <c r="T1239" s="226">
        <f t="shared" ca="1" si="1504"/>
        <v>-95848.18214432901</v>
      </c>
      <c r="U1239" s="226">
        <f t="shared" ca="1" si="1504"/>
        <v>-143174.05757479771</v>
      </c>
      <c r="V1239" s="226">
        <f t="shared" ca="1" si="1504"/>
        <v>-190105.55071001255</v>
      </c>
      <c r="W1239" s="226">
        <f t="shared" ca="1" si="1504"/>
        <v>-236645.94806910056</v>
      </c>
      <c r="X1239" s="226">
        <f t="shared" ca="1" si="1504"/>
        <v>-282798.50878352951</v>
      </c>
      <c r="Y1239" s="226">
        <f t="shared" ca="1" si="1504"/>
        <v>-328566.46482533828</v>
      </c>
      <c r="Z1239" s="226">
        <f t="shared" ca="1" si="1504"/>
        <v>-373953.02123346523</v>
      </c>
      <c r="AA1239" s="226">
        <f t="shared" ca="1" si="1504"/>
        <v>-418961.35633819114</v>
      </c>
      <c r="AB1239" s="226">
        <f t="shared" ca="1" si="1504"/>
        <v>-463594.62198371097</v>
      </c>
      <c r="AC1239" s="226">
        <f t="shared" ca="1" si="1504"/>
        <v>-507855.94374885148</v>
      </c>
      <c r="AD1239" s="226">
        <f t="shared" ca="1" si="1504"/>
        <v>-551748.4211659492</v>
      </c>
      <c r="AE1239" s="226">
        <f t="shared" ca="1" si="1504"/>
        <v>-551317.18432289956</v>
      </c>
      <c r="AF1239" s="226">
        <f t="shared" ca="1" si="1504"/>
        <v>-550889.5411202088</v>
      </c>
      <c r="AG1239" s="226">
        <f t="shared" ca="1" si="1504"/>
        <v>-550465.4616108737</v>
      </c>
      <c r="AH1239" s="226">
        <f t="shared" ca="1" si="1504"/>
        <v>-550044.91609744972</v>
      </c>
      <c r="AI1239" s="226">
        <f t="shared" ca="1" si="1504"/>
        <v>-549627.87512997095</v>
      </c>
      <c r="AJ1239" s="226">
        <f t="shared" ca="1" si="1504"/>
        <v>-549214.3095038879</v>
      </c>
      <c r="AK1239" s="226">
        <f t="shared" ca="1" si="1504"/>
        <v>-548804.19025802216</v>
      </c>
      <c r="AL1239" s="226">
        <f t="shared" ca="1" si="1504"/>
        <v>-548397.48867253866</v>
      </c>
      <c r="AM1239" s="226">
        <f t="shared" ca="1" si="1504"/>
        <v>-547994.17626693414</v>
      </c>
      <c r="AN1239" s="226">
        <f t="shared" ca="1" si="1504"/>
        <v>-547594.22479804303</v>
      </c>
      <c r="AO1239" s="226">
        <f t="shared" ca="1" si="1504"/>
        <v>-547197.60625805939</v>
      </c>
      <c r="AP1239" s="226">
        <f t="shared" ca="1" si="1504"/>
        <v>-546804.29287257546</v>
      </c>
      <c r="AQ1239" s="226">
        <f t="shared" ca="1" si="1504"/>
        <v>-546414.2570986374</v>
      </c>
      <c r="AR1239" s="226">
        <f t="shared" ca="1" si="1504"/>
        <v>-546027.47162281536</v>
      </c>
      <c r="AS1239" s="226">
        <f t="shared" ca="1" si="1504"/>
        <v>-545643.90935929189</v>
      </c>
      <c r="AT1239" s="226">
        <f t="shared" ca="1" si="1504"/>
        <v>-545263.54344796448</v>
      </c>
      <c r="AU1239" s="226">
        <f t="shared" ca="1" si="1504"/>
        <v>-544886.34725256485</v>
      </c>
      <c r="AV1239" s="226">
        <f t="shared" ca="1" si="1504"/>
        <v>-544512.29435879341</v>
      </c>
      <c r="AW1239" s="226">
        <f t="shared" ca="1" si="1504"/>
        <v>-544141.35857247014</v>
      </c>
      <c r="AX1239" s="226">
        <f t="shared" ca="1" si="1504"/>
        <v>-543773.51391769957</v>
      </c>
      <c r="AY1239" s="226">
        <f t="shared" ref="AY1239:CD1239" ca="1" si="1505">AY1251-AY1242</f>
        <v>-543408.73463505204</v>
      </c>
      <c r="AZ1239" s="226">
        <f t="shared" ca="1" si="1505"/>
        <v>-543046.99517975992</v>
      </c>
      <c r="BA1239" s="226">
        <f t="shared" ca="1" si="1505"/>
        <v>-542688.27021992858</v>
      </c>
      <c r="BB1239" s="226">
        <f t="shared" ca="1" si="1505"/>
        <v>-542332.53463476256</v>
      </c>
      <c r="BC1239" s="226">
        <f t="shared" ca="1" si="1505"/>
        <v>-541979.76351280627</v>
      </c>
      <c r="BD1239" s="226">
        <f t="shared" ca="1" si="1505"/>
        <v>-541629.93215019954</v>
      </c>
      <c r="BE1239" s="226">
        <f t="shared" ca="1" si="1505"/>
        <v>-541283.01604894781</v>
      </c>
      <c r="BF1239" s="226">
        <f t="shared" ca="1" si="1505"/>
        <v>-540938.99091520661</v>
      </c>
      <c r="BG1239" s="226">
        <f t="shared" ca="1" si="1505"/>
        <v>-540597.83265757991</v>
      </c>
      <c r="BH1239" s="226">
        <f t="shared" ca="1" si="1505"/>
        <v>-540259.51738543343</v>
      </c>
      <c r="BI1239" s="226">
        <f t="shared" ca="1" si="1505"/>
        <v>-539924.02140722144</v>
      </c>
      <c r="BJ1239" s="226">
        <f t="shared" ca="1" si="1505"/>
        <v>-539591.32122882793</v>
      </c>
      <c r="BK1239" s="226">
        <f t="shared" ca="1" si="1505"/>
        <v>-539261.39355192101</v>
      </c>
      <c r="BL1239" s="226">
        <f t="shared" ca="1" si="1505"/>
        <v>-538934.21527232172</v>
      </c>
      <c r="BM1239" s="226">
        <f t="shared" ca="1" si="1505"/>
        <v>-538609.76347838563</v>
      </c>
      <c r="BN1239" s="226">
        <f t="shared" ca="1" si="1505"/>
        <v>-538288.01544939913</v>
      </c>
      <c r="BO1239" s="226">
        <f t="shared" ca="1" si="1505"/>
        <v>-537968.94865398749</v>
      </c>
      <c r="BP1239" s="226">
        <f t="shared" ca="1" si="1505"/>
        <v>-537652.54074853752</v>
      </c>
      <c r="BQ1239" s="226">
        <f t="shared" ca="1" si="1505"/>
        <v>-537338.76957563311</v>
      </c>
      <c r="BR1239" s="226">
        <f t="shared" ca="1" si="1505"/>
        <v>-537027.61316250276</v>
      </c>
      <c r="BS1239" s="226">
        <f t="shared" ca="1" si="1505"/>
        <v>-536719.04971948196</v>
      </c>
      <c r="BT1239" s="226">
        <f t="shared" ca="1" si="1505"/>
        <v>-536413.05763848627</v>
      </c>
      <c r="BU1239" s="226">
        <f t="shared" ca="1" si="1505"/>
        <v>-536109.61549149884</v>
      </c>
      <c r="BV1239" s="226">
        <f t="shared" ca="1" si="1505"/>
        <v>-535808.70202906977</v>
      </c>
      <c r="BW1239" s="226">
        <f t="shared" ca="1" si="1505"/>
        <v>-535510.29617882753</v>
      </c>
      <c r="BX1239" s="226">
        <f t="shared" ca="1" si="1505"/>
        <v>-535214.37704400392</v>
      </c>
      <c r="BY1239" s="226">
        <f t="shared" ca="1" si="1505"/>
        <v>-534920.9239019705</v>
      </c>
      <c r="BZ1239" s="226">
        <f t="shared" ca="1" si="1505"/>
        <v>-534629.91620278743</v>
      </c>
      <c r="CA1239" s="226">
        <f t="shared" ca="1" si="1505"/>
        <v>-534341.33356776426</v>
      </c>
      <c r="CB1239" s="226">
        <f t="shared" ca="1" si="1505"/>
        <v>-534055.15578803292</v>
      </c>
      <c r="CC1239" s="226">
        <f t="shared" ca="1" si="1505"/>
        <v>-533771.36282313254</v>
      </c>
      <c r="CD1239" s="226">
        <f t="shared" ca="1" si="1505"/>
        <v>-533489.93479960645</v>
      </c>
      <c r="CE1239" s="226">
        <f t="shared" ref="CE1239:CL1239" ca="1" si="1506">CE1251-CE1242</f>
        <v>-533210.85200960981</v>
      </c>
      <c r="CF1239" s="226">
        <f t="shared" ca="1" si="1506"/>
        <v>-532934.09490952967</v>
      </c>
      <c r="CG1239" s="226">
        <f t="shared" ca="1" si="1506"/>
        <v>-532659.64411861694</v>
      </c>
      <c r="CH1239" s="226">
        <f t="shared" ca="1" si="1506"/>
        <v>-532387.48041762842</v>
      </c>
      <c r="CI1239" s="226">
        <f t="shared" ca="1" si="1506"/>
        <v>-532117.58474748151</v>
      </c>
      <c r="CJ1239" s="226">
        <f t="shared" ca="1" si="1506"/>
        <v>-531849.93820791924</v>
      </c>
      <c r="CK1239" s="226">
        <f t="shared" ca="1" si="1506"/>
        <v>-531584.52205618657</v>
      </c>
      <c r="CL1239" s="226">
        <f t="shared" ca="1" si="1506"/>
        <v>-531321.31770571833</v>
      </c>
      <c r="CO1239" s="226">
        <f ca="1">CO1251+CO1242</f>
        <v>-43957.943615004799</v>
      </c>
      <c r="CP1239" s="226">
        <f t="shared" ref="CP1239:DK1239" ca="1" si="1507">CP1251+CP1242</f>
        <v>-1098.9485903751199</v>
      </c>
      <c r="CQ1239" s="226">
        <f t="shared" ca="1" si="1507"/>
        <v>-1126.4223051344979</v>
      </c>
      <c r="CR1239" s="226">
        <f t="shared" ca="1" si="1507"/>
        <v>-1154.5828627628605</v>
      </c>
      <c r="CS1239" s="226">
        <f t="shared" ca="1" si="1507"/>
        <v>-1183.4474343319318</v>
      </c>
      <c r="CT1239" s="226">
        <f t="shared" ca="1" si="1507"/>
        <v>-1213.0336201902301</v>
      </c>
      <c r="CU1239" s="226">
        <f t="shared" ca="1" si="1507"/>
        <v>-1243.359460694986</v>
      </c>
      <c r="CV1239" s="226">
        <f t="shared" ca="1" si="1507"/>
        <v>-1274.4434472123605</v>
      </c>
      <c r="CW1239" s="226">
        <f t="shared" ca="1" si="1507"/>
        <v>-1306.3045333926696</v>
      </c>
      <c r="CX1239" s="226">
        <f t="shared" ca="1" si="1507"/>
        <v>-1338.9621467274865</v>
      </c>
      <c r="CY1239" s="226">
        <f t="shared" ca="1" si="1507"/>
        <v>-457.47873346522448</v>
      </c>
      <c r="CZ1239" s="226">
        <f t="shared" ca="1" si="1507"/>
        <v>-1383.8731687323041</v>
      </c>
      <c r="DA1239" s="226">
        <f t="shared" ca="1" si="1507"/>
        <v>-1418.4699979506115</v>
      </c>
      <c r="DB1239" s="226">
        <f t="shared" ca="1" si="1507"/>
        <v>-1453.9317478993769</v>
      </c>
      <c r="DC1239" s="226">
        <f t="shared" ca="1" si="1507"/>
        <v>-1490.2800415968613</v>
      </c>
      <c r="DD1239" s="226">
        <f t="shared" ca="1" si="1507"/>
        <v>-1527.5370426367826</v>
      </c>
      <c r="DE1239" s="226">
        <f t="shared" ca="1" si="1507"/>
        <v>-1565.7254687027023</v>
      </c>
      <c r="DF1239" s="226">
        <f t="shared" ca="1" si="1507"/>
        <v>-1604.8686054202699</v>
      </c>
      <c r="DG1239" s="226">
        <f t="shared" ca="1" si="1507"/>
        <v>-1644.9903205557764</v>
      </c>
      <c r="DH1239" s="226">
        <f t="shared" ca="1" si="1507"/>
        <v>-1686.1150785696709</v>
      </c>
      <c r="DI1239" s="226">
        <f t="shared" ca="1" si="1507"/>
        <v>-1728.2679555339125</v>
      </c>
      <c r="DJ1239" s="226">
        <f t="shared" ca="1" si="1507"/>
        <v>-1771.4746544222603</v>
      </c>
      <c r="DK1239" s="226">
        <f t="shared" ca="1" si="1507"/>
        <v>-1815.7615207828167</v>
      </c>
      <c r="DL1239" s="226">
        <f t="shared" ref="DL1239" ca="1" si="1508">DL1251+DL1242</f>
        <v>-1861.1555588023873</v>
      </c>
    </row>
    <row r="1240" spans="1:116" x14ac:dyDescent="0.35">
      <c r="A1240" s="99"/>
      <c r="B1240" s="57"/>
      <c r="C1240" t="s">
        <v>198</v>
      </c>
      <c r="D1240" t="s">
        <v>770</v>
      </c>
      <c r="E1240" t="str">
        <f t="shared" si="1490"/>
        <v>1240 LAMORT-S</v>
      </c>
      <c r="G1240" s="126" t="str">
        <f>"Loan - "&amp;SUBSTITUTE(G1226,":","")</f>
        <v>Loan - Volume driven amortizing loan - no defaults</v>
      </c>
      <c r="I1240" s="74"/>
      <c r="J1240" s="74"/>
      <c r="K1240" s="33">
        <f>SUMIF($4:$4,K$2,1238:1238)</f>
        <v>0</v>
      </c>
      <c r="L1240" s="33">
        <f>SUMIF($4:$4,L$2,1238:1238)</f>
        <v>0</v>
      </c>
      <c r="M1240" s="33">
        <f>SUMIF($4:$4,M$2,1238:1238)</f>
        <v>0</v>
      </c>
      <c r="N1240" s="33">
        <f>SUMIF($4:$4,N$2,1238:1238)</f>
        <v>0</v>
      </c>
      <c r="O1240" s="33">
        <f>SUMIF($4:$4,O$2,1238:1238)</f>
        <v>0</v>
      </c>
      <c r="P1240" s="33">
        <f>SUMIF($4:$4,P$2,1238:1238)</f>
        <v>0</v>
      </c>
      <c r="R1240" s="53">
        <f>S1235</f>
        <v>0</v>
      </c>
      <c r="S1240" s="93">
        <f t="shared" ref="S1240:AX1240" ca="1" si="1509">SUM(S1238:S1239,S1235:S1236)</f>
        <v>451875.38971832854</v>
      </c>
      <c r="T1240" s="93">
        <f t="shared" ca="1" si="1509"/>
        <v>856027.20757399953</v>
      </c>
      <c r="U1240" s="93">
        <f t="shared" ca="1" si="1509"/>
        <v>1212853.1499992018</v>
      </c>
      <c r="V1240" s="93">
        <f t="shared" ca="1" si="1509"/>
        <v>1522747.5992891891</v>
      </c>
      <c r="W1240" s="93">
        <f t="shared" ca="1" si="1509"/>
        <v>1786101.6512200886</v>
      </c>
      <c r="X1240" s="93">
        <f t="shared" ca="1" si="1509"/>
        <v>2003303.1424365591</v>
      </c>
      <c r="Y1240" s="93">
        <f t="shared" ca="1" si="1509"/>
        <v>2174736.6776112206</v>
      </c>
      <c r="Z1240" s="93">
        <f t="shared" ca="1" si="1509"/>
        <v>2300783.6563777551</v>
      </c>
      <c r="AA1240" s="93">
        <f t="shared" ca="1" si="1509"/>
        <v>2381822.3000395643</v>
      </c>
      <c r="AB1240" s="93">
        <f t="shared" ca="1" si="1509"/>
        <v>2418227.6780558536</v>
      </c>
      <c r="AC1240" s="93">
        <f t="shared" ca="1" si="1509"/>
        <v>2410371.7343070023</v>
      </c>
      <c r="AD1240" s="93">
        <f t="shared" ca="1" si="1509"/>
        <v>2358623.3131410531</v>
      </c>
      <c r="AE1240" s="93">
        <f t="shared" ca="1" si="1509"/>
        <v>2307306.1288181534</v>
      </c>
      <c r="AF1240" s="93">
        <f t="shared" ca="1" si="1509"/>
        <v>2256416.5876979446</v>
      </c>
      <c r="AG1240" s="93">
        <f t="shared" ca="1" si="1509"/>
        <v>2205951.1260870709</v>
      </c>
      <c r="AH1240" s="93">
        <f t="shared" ca="1" si="1509"/>
        <v>2155906.2099896213</v>
      </c>
      <c r="AI1240" s="93">
        <f t="shared" ca="1" si="1509"/>
        <v>2106278.3348596506</v>
      </c>
      <c r="AJ1240" s="93">
        <f t="shared" ca="1" si="1509"/>
        <v>2057064.0253557628</v>
      </c>
      <c r="AK1240" s="93">
        <f t="shared" ca="1" si="1509"/>
        <v>2008259.8350977406</v>
      </c>
      <c r="AL1240" s="93">
        <f t="shared" ca="1" si="1509"/>
        <v>1959862.346425202</v>
      </c>
      <c r="AM1240" s="93">
        <f t="shared" ca="1" si="1509"/>
        <v>1911868.170158268</v>
      </c>
      <c r="AN1240" s="93">
        <f t="shared" ca="1" si="1509"/>
        <v>1864273.9453602249</v>
      </c>
      <c r="AO1240" s="93">
        <f t="shared" ca="1" si="1509"/>
        <v>1817076.3391021655</v>
      </c>
      <c r="AP1240" s="93">
        <f t="shared" ca="1" si="1509"/>
        <v>1770272.0462295902</v>
      </c>
      <c r="AQ1240" s="93">
        <f t="shared" ca="1" si="1509"/>
        <v>1723857.7891309527</v>
      </c>
      <c r="AR1240" s="93">
        <f t="shared" ca="1" si="1509"/>
        <v>1677830.3175081373</v>
      </c>
      <c r="AS1240" s="93">
        <f t="shared" ca="1" si="1509"/>
        <v>1632186.4081488454</v>
      </c>
      <c r="AT1240" s="93">
        <f t="shared" ca="1" si="1509"/>
        <v>1586922.8647008808</v>
      </c>
      <c r="AU1240" s="93">
        <f t="shared" ca="1" si="1509"/>
        <v>1542036.5174483159</v>
      </c>
      <c r="AV1240" s="93">
        <f t="shared" ca="1" si="1509"/>
        <v>1497524.2230895224</v>
      </c>
      <c r="AW1240" s="93">
        <f t="shared" ca="1" si="1509"/>
        <v>1453382.8645170522</v>
      </c>
      <c r="AX1240" s="93">
        <f t="shared" ca="1" si="1509"/>
        <v>1409609.3505993527</v>
      </c>
      <c r="AY1240" s="93">
        <f t="shared" ref="AY1240:CD1240" ca="1" si="1510">SUM(AY1238:AY1239,AY1235:AY1236)</f>
        <v>1366200.6159643007</v>
      </c>
      <c r="AZ1240" s="93">
        <f t="shared" ca="1" si="1510"/>
        <v>1323153.6207845407</v>
      </c>
      <c r="BA1240" s="93">
        <f t="shared" ca="1" si="1510"/>
        <v>1280465.3505646121</v>
      </c>
      <c r="BB1240" s="93">
        <f t="shared" ca="1" si="1510"/>
        <v>1238132.8159298496</v>
      </c>
      <c r="BC1240" s="93">
        <f t="shared" ca="1" si="1510"/>
        <v>1196153.0524170434</v>
      </c>
      <c r="BD1240" s="93">
        <f t="shared" ca="1" si="1510"/>
        <v>1154523.1202668438</v>
      </c>
      <c r="BE1240" s="93">
        <f t="shared" ca="1" si="1510"/>
        <v>1113240.104217896</v>
      </c>
      <c r="BF1240" s="93">
        <f t="shared" ca="1" si="1510"/>
        <v>1072301.1133026895</v>
      </c>
      <c r="BG1240" s="93">
        <f t="shared" ca="1" si="1510"/>
        <v>1031703.2806451096</v>
      </c>
      <c r="BH1240" s="93">
        <f t="shared" ca="1" si="1510"/>
        <v>991443.76325967617</v>
      </c>
      <c r="BI1240" s="93">
        <f t="shared" ca="1" si="1510"/>
        <v>951519.74185245472</v>
      </c>
      <c r="BJ1240" s="93">
        <f t="shared" ca="1" si="1510"/>
        <v>911928.42062362679</v>
      </c>
      <c r="BK1240" s="93">
        <f t="shared" ca="1" si="1510"/>
        <v>872667.02707170579</v>
      </c>
      <c r="BL1240" s="93">
        <f t="shared" ca="1" si="1510"/>
        <v>833732.81179938407</v>
      </c>
      <c r="BM1240" s="93">
        <f t="shared" ca="1" si="1510"/>
        <v>795123.04832099844</v>
      </c>
      <c r="BN1240" s="93">
        <f t="shared" ca="1" si="1510"/>
        <v>756835.03287159931</v>
      </c>
      <c r="BO1240" s="93">
        <f t="shared" ca="1" si="1510"/>
        <v>718866.08421761182</v>
      </c>
      <c r="BP1240" s="93">
        <f t="shared" ca="1" si="1510"/>
        <v>681213.5434690743</v>
      </c>
      <c r="BQ1240" s="93">
        <f t="shared" ca="1" si="1510"/>
        <v>643874.77389344119</v>
      </c>
      <c r="BR1240" s="93">
        <f t="shared" ca="1" si="1510"/>
        <v>606847.16073093843</v>
      </c>
      <c r="BS1240" s="93">
        <f t="shared" ca="1" si="1510"/>
        <v>570128.11101145647</v>
      </c>
      <c r="BT1240" s="93">
        <f t="shared" ca="1" si="1510"/>
        <v>533715.0533729702</v>
      </c>
      <c r="BU1240" s="93">
        <f t="shared" ca="1" si="1510"/>
        <v>497605.43788147136</v>
      </c>
      <c r="BV1240" s="93">
        <f t="shared" ca="1" si="1510"/>
        <v>461796.73585240159</v>
      </c>
      <c r="BW1240" s="93">
        <f t="shared" ca="1" si="1510"/>
        <v>426286.43967357406</v>
      </c>
      <c r="BX1240" s="93">
        <f t="shared" ca="1" si="1510"/>
        <v>391072.06262957014</v>
      </c>
      <c r="BY1240" s="93">
        <f t="shared" ca="1" si="1510"/>
        <v>356151.13872759964</v>
      </c>
      <c r="BZ1240" s="93">
        <f t="shared" ca="1" si="1510"/>
        <v>321521.22252481221</v>
      </c>
      <c r="CA1240" s="93">
        <f t="shared" ca="1" si="1510"/>
        <v>287179.88895704795</v>
      </c>
      <c r="CB1240" s="93">
        <f t="shared" ca="1" si="1510"/>
        <v>253124.73316901503</v>
      </c>
      <c r="CC1240" s="93">
        <f t="shared" ca="1" si="1510"/>
        <v>219353.37034588249</v>
      </c>
      <c r="CD1240" s="93">
        <f t="shared" ca="1" si="1510"/>
        <v>185863.43554627604</v>
      </c>
      <c r="CE1240" s="93">
        <f t="shared" ref="CE1240:CL1240" ca="1" si="1511">SUM(CE1238:CE1239,CE1235:CE1236)</f>
        <v>152652.58353666624</v>
      </c>
      <c r="CF1240" s="93">
        <f t="shared" ca="1" si="1511"/>
        <v>119718.48862713657</v>
      </c>
      <c r="CG1240" s="93">
        <f t="shared" ca="1" si="1511"/>
        <v>87058.844508519629</v>
      </c>
      <c r="CH1240" s="93">
        <f t="shared" ca="1" si="1511"/>
        <v>54671.364090891206</v>
      </c>
      <c r="CI1240" s="93">
        <f t="shared" ca="1" si="1511"/>
        <v>22553.779343409697</v>
      </c>
      <c r="CJ1240" s="93">
        <f t="shared" ca="1" si="1511"/>
        <v>-9296.1588645095471</v>
      </c>
      <c r="CK1240" s="93">
        <f t="shared" ca="1" si="1511"/>
        <v>-40880.680920696119</v>
      </c>
      <c r="CL1240" s="93">
        <f t="shared" ca="1" si="1511"/>
        <v>-72201.998626414454</v>
      </c>
      <c r="CN1240" s="74"/>
      <c r="CO1240" s="93">
        <f t="shared" ref="CO1240:DL1240" ca="1" si="1512">SUM(CO1238:CO1239,CO1235:CO1236)</f>
        <v>-43957.943615004799</v>
      </c>
      <c r="CP1240" s="93">
        <f t="shared" ca="1" si="1512"/>
        <v>-45056.892205379918</v>
      </c>
      <c r="CQ1240" s="93">
        <f t="shared" ca="1" si="1512"/>
        <v>-46183.314510514414</v>
      </c>
      <c r="CR1240" s="93">
        <f t="shared" ca="1" si="1512"/>
        <v>-47337.897373277272</v>
      </c>
      <c r="CS1240" s="93">
        <f t="shared" ca="1" si="1512"/>
        <v>-48521.344807609203</v>
      </c>
      <c r="CT1240" s="93">
        <f t="shared" ca="1" si="1512"/>
        <v>-49734.378427799435</v>
      </c>
      <c r="CU1240" s="93">
        <f t="shared" ca="1" si="1512"/>
        <v>-50977.737888494419</v>
      </c>
      <c r="CV1240" s="93">
        <f t="shared" ca="1" si="1512"/>
        <v>-52252.18133570678</v>
      </c>
      <c r="CW1240" s="93">
        <f t="shared" ca="1" si="1512"/>
        <v>-53558.485869099452</v>
      </c>
      <c r="CX1240" s="93">
        <f t="shared" ca="1" si="1512"/>
        <v>-54897.448015826936</v>
      </c>
      <c r="CY1240" s="93">
        <f t="shared" ca="1" si="1512"/>
        <v>-55354.926749292157</v>
      </c>
      <c r="CZ1240" s="93">
        <f t="shared" ca="1" si="1512"/>
        <v>-56738.799918024459</v>
      </c>
      <c r="DA1240" s="93">
        <f t="shared" ca="1" si="1512"/>
        <v>-58157.26991597507</v>
      </c>
      <c r="DB1240" s="93">
        <f t="shared" ca="1" si="1512"/>
        <v>-59611.201663874446</v>
      </c>
      <c r="DC1240" s="93">
        <f t="shared" ca="1" si="1512"/>
        <v>-61101.481705471306</v>
      </c>
      <c r="DD1240" s="93">
        <f t="shared" ca="1" si="1512"/>
        <v>-62629.018748108087</v>
      </c>
      <c r="DE1240" s="93">
        <f t="shared" ca="1" si="1512"/>
        <v>-64194.744216810788</v>
      </c>
      <c r="DF1240" s="93">
        <f t="shared" ca="1" si="1512"/>
        <v>-65799.612822231051</v>
      </c>
      <c r="DG1240" s="93">
        <f t="shared" ca="1" si="1512"/>
        <v>-67444.603142786829</v>
      </c>
      <c r="DH1240" s="93">
        <f t="shared" ca="1" si="1512"/>
        <v>-69130.718221356496</v>
      </c>
      <c r="DI1240" s="93">
        <f t="shared" ca="1" si="1512"/>
        <v>-70858.986176890408</v>
      </c>
      <c r="DJ1240" s="93">
        <f t="shared" ca="1" si="1512"/>
        <v>-72630.460831312666</v>
      </c>
      <c r="DK1240" s="93">
        <f t="shared" ca="1" si="1512"/>
        <v>-74446.222352095487</v>
      </c>
      <c r="DL1240" s="93">
        <f t="shared" ca="1" si="1512"/>
        <v>-76307.377910897878</v>
      </c>
    </row>
    <row r="1241" spans="1:116" x14ac:dyDescent="0.35">
      <c r="A1241" s="99"/>
      <c r="B1241" s="57"/>
      <c r="C1241" s="57"/>
      <c r="D1241" t="s">
        <v>770</v>
      </c>
      <c r="E1241" t="str">
        <f t="shared" si="1490"/>
        <v>1241 LAMORT-S</v>
      </c>
      <c r="G1241" s="125"/>
      <c r="R1241"/>
      <c r="S1241" s="62"/>
      <c r="T1241" s="62"/>
      <c r="U1241" s="62"/>
      <c r="V1241" s="62"/>
      <c r="W1241" s="62"/>
      <c r="X1241" s="62"/>
      <c r="Y1241" s="62"/>
      <c r="Z1241" s="62"/>
      <c r="AA1241" s="62"/>
      <c r="AB1241" s="62"/>
      <c r="AC1241" s="62"/>
      <c r="AD1241" s="62"/>
      <c r="AE1241" s="62"/>
      <c r="AF1241" s="62"/>
      <c r="AG1241" s="62"/>
      <c r="AH1241" s="62"/>
      <c r="AI1241" s="62"/>
      <c r="AJ1241" s="62"/>
      <c r="AK1241" s="62"/>
      <c r="AL1241" s="62"/>
      <c r="AM1241" s="62"/>
      <c r="AN1241" s="62"/>
      <c r="AO1241" s="62"/>
      <c r="AP1241" s="62"/>
      <c r="AQ1241" s="62"/>
      <c r="AR1241" s="62"/>
      <c r="AS1241" s="62"/>
      <c r="AT1241" s="62"/>
      <c r="AU1241" s="62"/>
      <c r="AV1241" s="62"/>
      <c r="AW1241" s="62"/>
      <c r="AX1241" s="62"/>
      <c r="AY1241" s="62"/>
      <c r="AZ1241" s="62"/>
      <c r="BA1241" s="62"/>
      <c r="BB1241" s="62"/>
      <c r="BC1241" s="62"/>
      <c r="BD1241" s="62"/>
      <c r="BE1241" s="62"/>
      <c r="BF1241" s="62"/>
      <c r="BG1241" s="62"/>
      <c r="BH1241" s="62"/>
      <c r="BI1241" s="62"/>
      <c r="BJ1241" s="62"/>
      <c r="BK1241" s="62"/>
      <c r="BL1241" s="62"/>
      <c r="BM1241" s="62"/>
      <c r="BN1241" s="62"/>
      <c r="BO1241" s="62"/>
      <c r="BP1241" s="62"/>
      <c r="BQ1241" s="62"/>
      <c r="BR1241" s="62"/>
      <c r="BS1241" s="62"/>
      <c r="BT1241" s="62"/>
      <c r="BU1241" s="62"/>
      <c r="BV1241" s="62"/>
      <c r="BW1241" s="62"/>
      <c r="BX1241" s="62"/>
      <c r="BY1241" s="62"/>
      <c r="BZ1241" s="62"/>
      <c r="CA1241" s="62"/>
      <c r="CB1241" s="62"/>
      <c r="CC1241" s="62"/>
      <c r="CD1241" s="62"/>
      <c r="CE1241" s="62"/>
      <c r="CF1241" s="62"/>
      <c r="CG1241" s="62"/>
      <c r="CH1241" s="62"/>
      <c r="CI1241" s="62"/>
      <c r="CJ1241" s="62"/>
      <c r="CK1241" s="62"/>
      <c r="CL1241" s="62"/>
      <c r="CO1241" s="62"/>
      <c r="CP1241" s="62"/>
      <c r="CQ1241" s="62"/>
      <c r="CR1241" s="62"/>
      <c r="CS1241" s="62"/>
      <c r="CT1241" s="62"/>
      <c r="CU1241" s="62"/>
      <c r="CV1241" s="62"/>
      <c r="CW1241" s="62"/>
      <c r="CX1241" s="62"/>
      <c r="CY1241" s="62"/>
      <c r="CZ1241" s="62"/>
      <c r="DA1241" s="62"/>
      <c r="DB1241" s="62"/>
      <c r="DC1241" s="62"/>
      <c r="DD1241" s="62"/>
      <c r="DE1241" s="62"/>
      <c r="DF1241" s="62"/>
      <c r="DG1241" s="62"/>
      <c r="DH1241" s="62"/>
      <c r="DI1241" s="62"/>
      <c r="DJ1241" s="62"/>
      <c r="DK1241" s="62"/>
      <c r="DL1241" s="62"/>
    </row>
    <row r="1242" spans="1:116" x14ac:dyDescent="0.35">
      <c r="A1242" s="99"/>
      <c r="B1242" s="57"/>
      <c r="C1242" s="57"/>
      <c r="D1242" t="s">
        <v>770</v>
      </c>
      <c r="E1242" t="str">
        <f>ROW()&amp;" "&amp;D1242</f>
        <v>1242 LAMORT-S</v>
      </c>
      <c r="G1242" s="126" t="str">
        <f>"Interest income - "&amp;SUBSTITUTE(G1226,":","")</f>
        <v>Interest income - Volume driven amortizing loan - no defaults</v>
      </c>
      <c r="I1242" s="93"/>
      <c r="J1242" s="93"/>
      <c r="K1242" s="28">
        <f ca="1">SUMIF($3:$3,K$2,1240:1240)</f>
        <v>21877473.499769814</v>
      </c>
      <c r="L1242" s="28">
        <f ca="1">SUMIF($3:$3,L$2,1240:1240)</f>
        <v>24420535.095181394</v>
      </c>
      <c r="M1242" s="28">
        <f ca="1">SUMIF($3:$3,M$2,1240:1240)</f>
        <v>17731302.738386363</v>
      </c>
      <c r="N1242" s="28">
        <f ca="1">SUMIF($3:$3,N$2,1240:1240)</f>
        <v>11681170.51664903</v>
      </c>
      <c r="O1242" s="28">
        <f ca="1">SUMIF($3:$3,O$2,1240:1240)</f>
        <v>6209077.7639849214</v>
      </c>
      <c r="P1242" s="28">
        <f ca="1">SUMIF($3:$3,P$2,1240:1240)</f>
        <v>1259797.6497132247</v>
      </c>
      <c r="R1242" s="27"/>
      <c r="S1242" s="93">
        <f t="shared" ref="S1242:AX1242" ca="1" si="1513">SUM(S1235:S1236,S1238)*$H1229/12</f>
        <v>4166.666666666667</v>
      </c>
      <c r="T1242" s="93">
        <f t="shared" ca="1" si="1513"/>
        <v>7932.2949143194055</v>
      </c>
      <c r="U1242" s="93">
        <f t="shared" ca="1" si="1513"/>
        <v>11300.226729783331</v>
      </c>
      <c r="V1242" s="93">
        <f t="shared" ca="1" si="1513"/>
        <v>14273.776249993351</v>
      </c>
      <c r="W1242" s="93">
        <f t="shared" ca="1" si="1513"/>
        <v>16856.229994076577</v>
      </c>
      <c r="X1242" s="93">
        <f t="shared" ca="1" si="1513"/>
        <v>19050.847093500739</v>
      </c>
      <c r="Y1242" s="93">
        <f t="shared" ca="1" si="1513"/>
        <v>20860.859520304661</v>
      </c>
      <c r="Z1242" s="93">
        <f t="shared" ca="1" si="1513"/>
        <v>22289.472313426839</v>
      </c>
      <c r="AA1242" s="93">
        <f t="shared" ca="1" si="1513"/>
        <v>23339.86380314796</v>
      </c>
      <c r="AB1242" s="93">
        <f t="shared" ca="1" si="1513"/>
        <v>24015.185833663036</v>
      </c>
      <c r="AC1242" s="93">
        <f t="shared" ca="1" si="1513"/>
        <v>24318.56398379878</v>
      </c>
      <c r="AD1242" s="93">
        <f t="shared" ca="1" si="1513"/>
        <v>24253.097785891689</v>
      </c>
      <c r="AE1242" s="93">
        <f t="shared" ca="1" si="1513"/>
        <v>23821.860942842108</v>
      </c>
      <c r="AF1242" s="93">
        <f t="shared" ca="1" si="1513"/>
        <v>23394.217740151278</v>
      </c>
      <c r="AG1242" s="93">
        <f t="shared" ca="1" si="1513"/>
        <v>22970.138230816203</v>
      </c>
      <c r="AH1242" s="93">
        <f t="shared" ca="1" si="1513"/>
        <v>22549.592717392257</v>
      </c>
      <c r="AI1242" s="93">
        <f t="shared" ca="1" si="1513"/>
        <v>22132.551749913513</v>
      </c>
      <c r="AJ1242" s="93">
        <f t="shared" ca="1" si="1513"/>
        <v>21718.986123830422</v>
      </c>
      <c r="AK1242" s="93">
        <f t="shared" ca="1" si="1513"/>
        <v>21308.866877964691</v>
      </c>
      <c r="AL1242" s="93">
        <f t="shared" ca="1" si="1513"/>
        <v>20902.165292481171</v>
      </c>
      <c r="AM1242" s="93">
        <f t="shared" ca="1" si="1513"/>
        <v>20498.852886876684</v>
      </c>
      <c r="AN1242" s="93">
        <f t="shared" ca="1" si="1513"/>
        <v>20098.901417985569</v>
      </c>
      <c r="AO1242" s="93">
        <f t="shared" ca="1" si="1513"/>
        <v>19702.282878001872</v>
      </c>
      <c r="AP1242" s="93">
        <f t="shared" ca="1" si="1513"/>
        <v>19308.969492518048</v>
      </c>
      <c r="AQ1242" s="93">
        <f t="shared" ca="1" si="1513"/>
        <v>18918.93371857992</v>
      </c>
      <c r="AR1242" s="93">
        <f t="shared" ca="1" si="1513"/>
        <v>18532.148242757939</v>
      </c>
      <c r="AS1242" s="93">
        <f t="shared" ca="1" si="1513"/>
        <v>18148.585979234478</v>
      </c>
      <c r="AT1242" s="93">
        <f t="shared" ca="1" si="1513"/>
        <v>17768.220067907048</v>
      </c>
      <c r="AU1242" s="93">
        <f t="shared" ca="1" si="1513"/>
        <v>17391.02387250734</v>
      </c>
      <c r="AV1242" s="93">
        <f t="shared" ca="1" si="1513"/>
        <v>17016.970978735964</v>
      </c>
      <c r="AW1242" s="93">
        <f t="shared" ca="1" si="1513"/>
        <v>16646.035192412688</v>
      </c>
      <c r="AX1242" s="93">
        <f t="shared" ca="1" si="1513"/>
        <v>16278.190537642104</v>
      </c>
      <c r="AY1242" s="93">
        <f t="shared" ref="AY1242:CD1242" ca="1" si="1514">SUM(AY1235:AY1236,AY1238)*$H1229/12</f>
        <v>15913.411254994608</v>
      </c>
      <c r="AZ1242" s="93">
        <f t="shared" ca="1" si="1514"/>
        <v>15551.671799702506</v>
      </c>
      <c r="BA1242" s="93">
        <f t="shared" ca="1" si="1514"/>
        <v>15192.946839871174</v>
      </c>
      <c r="BB1242" s="93">
        <f t="shared" ca="1" si="1514"/>
        <v>14837.211254705102</v>
      </c>
      <c r="BC1242" s="93">
        <f t="shared" ca="1" si="1514"/>
        <v>14484.440132748749</v>
      </c>
      <c r="BD1242" s="93">
        <f t="shared" ca="1" si="1514"/>
        <v>14134.608770142027</v>
      </c>
      <c r="BE1242" s="93">
        <f t="shared" ca="1" si="1514"/>
        <v>13787.692668890368</v>
      </c>
      <c r="BF1242" s="93">
        <f t="shared" ca="1" si="1514"/>
        <v>13443.667535149134</v>
      </c>
      <c r="BG1242" s="93">
        <f t="shared" ca="1" si="1514"/>
        <v>13102.509277522413</v>
      </c>
      <c r="BH1242" s="93">
        <f t="shared" ca="1" si="1514"/>
        <v>12764.194005375915</v>
      </c>
      <c r="BI1242" s="93">
        <f t="shared" ca="1" si="1514"/>
        <v>12428.69802716397</v>
      </c>
      <c r="BJ1242" s="93">
        <f t="shared" ca="1" si="1514"/>
        <v>12095.997848770457</v>
      </c>
      <c r="BK1242" s="93">
        <f t="shared" ca="1" si="1514"/>
        <v>11766.070171863556</v>
      </c>
      <c r="BL1242" s="93">
        <f t="shared" ca="1" si="1514"/>
        <v>11438.891892264217</v>
      </c>
      <c r="BM1242" s="93">
        <f t="shared" ca="1" si="1514"/>
        <v>11114.440098328203</v>
      </c>
      <c r="BN1242" s="93">
        <f t="shared" ca="1" si="1514"/>
        <v>10792.692069341654</v>
      </c>
      <c r="BO1242" s="93">
        <f t="shared" ca="1" si="1514"/>
        <v>10473.625273929994</v>
      </c>
      <c r="BP1242" s="93">
        <f t="shared" ca="1" si="1514"/>
        <v>10157.217368480098</v>
      </c>
      <c r="BQ1242" s="93">
        <f t="shared" ca="1" si="1514"/>
        <v>9843.4461955756178</v>
      </c>
      <c r="BR1242" s="93">
        <f t="shared" ca="1" si="1514"/>
        <v>9532.289782445343</v>
      </c>
      <c r="BS1242" s="93">
        <f t="shared" ca="1" si="1514"/>
        <v>9223.7263394244874</v>
      </c>
      <c r="BT1242" s="93">
        <f t="shared" ca="1" si="1514"/>
        <v>8917.7342584288035</v>
      </c>
      <c r="BU1242" s="93">
        <f t="shared" ca="1" si="1514"/>
        <v>8614.2921114414185</v>
      </c>
      <c r="BV1242" s="93">
        <f t="shared" ca="1" si="1514"/>
        <v>8313.378649012262</v>
      </c>
      <c r="BW1242" s="93">
        <f t="shared" ca="1" si="1514"/>
        <v>8014.9727987700135</v>
      </c>
      <c r="BX1242" s="93">
        <f t="shared" ca="1" si="1514"/>
        <v>7719.0536639464508</v>
      </c>
      <c r="BY1242" s="93">
        <f t="shared" ca="1" si="1514"/>
        <v>7425.6005219130848</v>
      </c>
      <c r="BZ1242" s="93">
        <f t="shared" ca="1" si="1514"/>
        <v>7134.5928227299983</v>
      </c>
      <c r="CA1242" s="93">
        <f t="shared" ca="1" si="1514"/>
        <v>6846.0101877067691</v>
      </c>
      <c r="CB1242" s="93">
        <f t="shared" ca="1" si="1514"/>
        <v>6559.8324079753993</v>
      </c>
      <c r="CC1242" s="93">
        <f t="shared" ca="1" si="1514"/>
        <v>6276.0394430751257</v>
      </c>
      <c r="CD1242" s="93">
        <f t="shared" ca="1" si="1514"/>
        <v>5994.6114195490218</v>
      </c>
      <c r="CE1242" s="93">
        <f t="shared" ref="CE1242:CL1242" ca="1" si="1515">SUM(CE1235:CE1236,CE1238)*$H1229/12</f>
        <v>5715.5286295523001</v>
      </c>
      <c r="CF1242" s="93">
        <f t="shared" ca="1" si="1515"/>
        <v>5438.7715294722193</v>
      </c>
      <c r="CG1242" s="93">
        <f t="shared" ca="1" si="1515"/>
        <v>5164.3207385594715</v>
      </c>
      <c r="CH1242" s="93">
        <f t="shared" ca="1" si="1515"/>
        <v>4892.1570375709971</v>
      </c>
      <c r="CI1242" s="93">
        <f t="shared" ca="1" si="1515"/>
        <v>4622.2613674240938</v>
      </c>
      <c r="CJ1242" s="93">
        <f t="shared" ca="1" si="1515"/>
        <v>4354.6148278617475</v>
      </c>
      <c r="CK1242" s="93">
        <f t="shared" ca="1" si="1515"/>
        <v>4089.1986761290877</v>
      </c>
      <c r="CL1242" s="93">
        <f t="shared" ca="1" si="1515"/>
        <v>3825.9943256608658</v>
      </c>
      <c r="CN1242" s="93"/>
      <c r="CO1242" s="93">
        <f t="shared" ref="CO1242:CX1242" ca="1" si="1516">SUM(CO1235:CO1236,CO1238)*$H1229/CO$5</f>
        <v>0</v>
      </c>
      <c r="CP1242" s="93">
        <f t="shared" ca="1" si="1516"/>
        <v>-1098.9485903751199</v>
      </c>
      <c r="CQ1242" s="93">
        <f t="shared" ca="1" si="1516"/>
        <v>-1126.4223051344979</v>
      </c>
      <c r="CR1242" s="93">
        <f t="shared" ca="1" si="1516"/>
        <v>-1154.5828627628605</v>
      </c>
      <c r="CS1242" s="93">
        <f t="shared" ca="1" si="1516"/>
        <v>-1183.4474343319318</v>
      </c>
      <c r="CT1242" s="93">
        <f t="shared" ca="1" si="1516"/>
        <v>-1213.0336201902301</v>
      </c>
      <c r="CU1242" s="93">
        <f t="shared" ca="1" si="1516"/>
        <v>-1243.359460694986</v>
      </c>
      <c r="CV1242" s="93">
        <f t="shared" ca="1" si="1516"/>
        <v>-1274.4434472123605</v>
      </c>
      <c r="CW1242" s="93">
        <f t="shared" ca="1" si="1516"/>
        <v>-1306.3045333926696</v>
      </c>
      <c r="CX1242" s="93">
        <f t="shared" ca="1" si="1516"/>
        <v>-1338.9621467274865</v>
      </c>
      <c r="CY1242" s="93">
        <f ca="1">SUM(CY1235:CY1236,CY1238)*$H1229/CL$5</f>
        <v>-457.47873346522448</v>
      </c>
      <c r="CZ1242" s="93">
        <f t="shared" ref="CZ1242:DL1242" ca="1" si="1517">SUM(CZ1235:CZ1236,CZ1238)*$H1229/CZ$5</f>
        <v>-1383.8731687323041</v>
      </c>
      <c r="DA1242" s="93">
        <f t="shared" ca="1" si="1517"/>
        <v>-1418.4699979506115</v>
      </c>
      <c r="DB1242" s="93">
        <f t="shared" ca="1" si="1517"/>
        <v>-1453.9317478993769</v>
      </c>
      <c r="DC1242" s="93">
        <f t="shared" ca="1" si="1517"/>
        <v>-1490.2800415968613</v>
      </c>
      <c r="DD1242" s="93">
        <f t="shared" ca="1" si="1517"/>
        <v>-1527.5370426367826</v>
      </c>
      <c r="DE1242" s="93">
        <f t="shared" ca="1" si="1517"/>
        <v>-1565.7254687027023</v>
      </c>
      <c r="DF1242" s="93">
        <f t="shared" ca="1" si="1517"/>
        <v>-1604.8686054202699</v>
      </c>
      <c r="DG1242" s="93">
        <f t="shared" ca="1" si="1517"/>
        <v>-1644.9903205557764</v>
      </c>
      <c r="DH1242" s="93">
        <f t="shared" ca="1" si="1517"/>
        <v>-1686.1150785696709</v>
      </c>
      <c r="DI1242" s="93">
        <f t="shared" ca="1" si="1517"/>
        <v>-1728.2679555339125</v>
      </c>
      <c r="DJ1242" s="93">
        <f t="shared" ca="1" si="1517"/>
        <v>-1771.4746544222603</v>
      </c>
      <c r="DK1242" s="93">
        <f t="shared" ca="1" si="1517"/>
        <v>-1815.7615207828167</v>
      </c>
      <c r="DL1242" s="93">
        <f t="shared" ca="1" si="1517"/>
        <v>-1861.1555588023873</v>
      </c>
    </row>
    <row r="1243" spans="1:116" x14ac:dyDescent="0.35">
      <c r="A1243" s="99"/>
      <c r="B1243" s="57"/>
      <c r="C1243" t="s">
        <v>235</v>
      </c>
      <c r="D1243" t="s">
        <v>770</v>
      </c>
      <c r="E1243" t="str">
        <f>ROW()&amp;" "&amp;D1243</f>
        <v>1243 LAMORT-S</v>
      </c>
      <c r="G1243" s="125"/>
      <c r="R1243"/>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c r="BP1243" s="1"/>
      <c r="BQ1243" s="1"/>
      <c r="BR1243" s="1"/>
      <c r="BS1243" s="1"/>
      <c r="BT1243" s="1"/>
      <c r="BU1243" s="1"/>
      <c r="BV1243" s="1"/>
      <c r="BW1243" s="1"/>
      <c r="BX1243" s="1"/>
      <c r="BY1243" s="1"/>
      <c r="BZ1243" s="1"/>
      <c r="CA1243" s="1"/>
      <c r="CB1243" s="1"/>
      <c r="CC1243" s="1"/>
      <c r="CD1243" s="1"/>
      <c r="CE1243" s="1"/>
      <c r="CF1243" s="1"/>
      <c r="CG1243" s="1"/>
      <c r="CH1243" s="1"/>
      <c r="CI1243" s="1"/>
      <c r="CJ1243" s="1"/>
      <c r="CK1243" s="1"/>
      <c r="CL1243" s="1"/>
      <c r="CO1243" s="1"/>
      <c r="CP1243" s="1"/>
      <c r="CQ1243" s="1"/>
      <c r="CR1243" s="1"/>
      <c r="CS1243" s="1"/>
      <c r="CT1243" s="1"/>
      <c r="CU1243" s="1"/>
      <c r="CV1243" s="1"/>
      <c r="CW1243" s="1"/>
      <c r="CX1243" s="1"/>
      <c r="CY1243" s="1"/>
      <c r="CZ1243" s="1"/>
      <c r="DA1243" s="1"/>
      <c r="DB1243" s="1"/>
      <c r="DC1243" s="1"/>
      <c r="DD1243" s="1"/>
      <c r="DE1243" s="1"/>
      <c r="DF1243" s="1"/>
      <c r="DG1243" s="1"/>
      <c r="DH1243" s="1"/>
      <c r="DI1243" s="1"/>
      <c r="DJ1243" s="1"/>
      <c r="DK1243" s="1"/>
      <c r="DL1243" s="1"/>
    </row>
    <row r="1244" spans="1:116" x14ac:dyDescent="0.35">
      <c r="A1244" s="99"/>
      <c r="B1244" s="57"/>
      <c r="C1244" t="s">
        <v>235</v>
      </c>
      <c r="D1244" t="s">
        <v>770</v>
      </c>
      <c r="E1244" t="str">
        <f>ROW()&amp;" "&amp;D1244</f>
        <v>1244 LAMORT-S</v>
      </c>
      <c r="G1244" s="95" t="s">
        <v>309</v>
      </c>
      <c r="R1244"/>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c r="BP1244" s="1"/>
      <c r="BQ1244" s="1"/>
      <c r="BR1244" s="1"/>
      <c r="BS1244" s="1"/>
      <c r="BT1244" s="1"/>
      <c r="BU1244" s="1"/>
      <c r="BV1244" s="1"/>
      <c r="BW1244" s="1"/>
      <c r="BX1244" s="1"/>
      <c r="BY1244" s="1"/>
      <c r="BZ1244" s="1"/>
      <c r="CA1244" s="1"/>
      <c r="CB1244" s="1"/>
      <c r="CC1244" s="1"/>
      <c r="CD1244" s="1"/>
      <c r="CE1244" s="1"/>
      <c r="CF1244" s="1"/>
      <c r="CG1244" s="1"/>
      <c r="CH1244" s="1"/>
      <c r="CI1244" s="1"/>
      <c r="CJ1244" s="1"/>
      <c r="CK1244" s="1"/>
      <c r="CL1244" s="1"/>
      <c r="CO1244" s="1"/>
      <c r="CP1244" s="1"/>
      <c r="CQ1244" s="1"/>
      <c r="CR1244" s="1"/>
      <c r="CS1244" s="1"/>
      <c r="CT1244" s="1"/>
      <c r="CU1244" s="1"/>
      <c r="CV1244" s="1"/>
      <c r="CW1244" s="1"/>
      <c r="CX1244" s="1"/>
      <c r="CY1244" s="1"/>
      <c r="CZ1244" s="1"/>
      <c r="DA1244" s="1"/>
      <c r="DB1244" s="1"/>
      <c r="DC1244" s="1"/>
      <c r="DD1244" s="1"/>
      <c r="DE1244" s="1"/>
      <c r="DF1244" s="1"/>
      <c r="DG1244" s="1"/>
      <c r="DH1244" s="1"/>
      <c r="DI1244" s="1"/>
      <c r="DJ1244" s="1"/>
      <c r="DK1244" s="1"/>
      <c r="DL1244" s="1"/>
    </row>
    <row r="1245" spans="1:116" x14ac:dyDescent="0.35">
      <c r="A1245" s="99"/>
      <c r="B1245" s="57"/>
      <c r="C1245" t="s">
        <v>235</v>
      </c>
      <c r="D1245" t="s">
        <v>770</v>
      </c>
      <c r="E1245" t="str">
        <f>ROW()&amp;" "&amp;D1245</f>
        <v>1245 LAMORT-S</v>
      </c>
      <c r="G1245" s="158" t="str">
        <f>G1236</f>
        <v>New loans originated - Volume driven amortizing loan - no defaults</v>
      </c>
      <c r="K1245" s="53">
        <f>SUMIF($3:$3,K$2,1243:1243)</f>
        <v>0</v>
      </c>
      <c r="L1245" s="53">
        <f>SUMIF($3:$3,L$2,1243:1243)</f>
        <v>0</v>
      </c>
      <c r="M1245" s="53">
        <f>SUMIF($3:$3,M$2,1243:1243)</f>
        <v>0</v>
      </c>
      <c r="N1245" s="53">
        <f>SUMIF($3:$3,N$2,1243:1243)</f>
        <v>0</v>
      </c>
      <c r="O1245" s="53">
        <f>SUMIF($3:$3,O$2,1243:1243)</f>
        <v>0</v>
      </c>
      <c r="P1245" s="53">
        <f>SUMIF($3:$3,P$2,1243:1243)</f>
        <v>0</v>
      </c>
      <c r="R1245"/>
      <c r="S1245" s="62">
        <f t="shared" ref="S1245:AX1245" ca="1" si="1518">-S1236</f>
        <v>-500000</v>
      </c>
      <c r="T1245" s="62">
        <f t="shared" ca="1" si="1518"/>
        <v>-500000</v>
      </c>
      <c r="U1245" s="62">
        <f t="shared" ca="1" si="1518"/>
        <v>-500000</v>
      </c>
      <c r="V1245" s="62">
        <f t="shared" ca="1" si="1518"/>
        <v>-500000</v>
      </c>
      <c r="W1245" s="62">
        <f t="shared" ca="1" si="1518"/>
        <v>-500000</v>
      </c>
      <c r="X1245" s="62">
        <f t="shared" ca="1" si="1518"/>
        <v>-500000</v>
      </c>
      <c r="Y1245" s="62">
        <f t="shared" ca="1" si="1518"/>
        <v>-500000</v>
      </c>
      <c r="Z1245" s="62">
        <f t="shared" ca="1" si="1518"/>
        <v>-500000</v>
      </c>
      <c r="AA1245" s="62">
        <f t="shared" ca="1" si="1518"/>
        <v>-500000</v>
      </c>
      <c r="AB1245" s="62">
        <f t="shared" ca="1" si="1518"/>
        <v>-500000</v>
      </c>
      <c r="AC1245" s="62">
        <f t="shared" ca="1" si="1518"/>
        <v>-500000</v>
      </c>
      <c r="AD1245" s="62">
        <f t="shared" ca="1" si="1518"/>
        <v>-500000</v>
      </c>
      <c r="AE1245" s="62">
        <f t="shared" ca="1" si="1518"/>
        <v>-500000</v>
      </c>
      <c r="AF1245" s="62">
        <f t="shared" ca="1" si="1518"/>
        <v>-500000</v>
      </c>
      <c r="AG1245" s="62">
        <f t="shared" ca="1" si="1518"/>
        <v>-500000</v>
      </c>
      <c r="AH1245" s="62">
        <f t="shared" ca="1" si="1518"/>
        <v>-500000</v>
      </c>
      <c r="AI1245" s="62">
        <f t="shared" ca="1" si="1518"/>
        <v>-500000</v>
      </c>
      <c r="AJ1245" s="62">
        <f t="shared" ca="1" si="1518"/>
        <v>-500000</v>
      </c>
      <c r="AK1245" s="62">
        <f t="shared" ca="1" si="1518"/>
        <v>-500000</v>
      </c>
      <c r="AL1245" s="62">
        <f t="shared" ca="1" si="1518"/>
        <v>-500000</v>
      </c>
      <c r="AM1245" s="62">
        <f t="shared" ca="1" si="1518"/>
        <v>-500000</v>
      </c>
      <c r="AN1245" s="62">
        <f t="shared" ca="1" si="1518"/>
        <v>-500000</v>
      </c>
      <c r="AO1245" s="62">
        <f t="shared" ca="1" si="1518"/>
        <v>-500000</v>
      </c>
      <c r="AP1245" s="62">
        <f t="shared" ca="1" si="1518"/>
        <v>-500000</v>
      </c>
      <c r="AQ1245" s="62">
        <f t="shared" ca="1" si="1518"/>
        <v>-500000</v>
      </c>
      <c r="AR1245" s="62">
        <f t="shared" ca="1" si="1518"/>
        <v>-500000</v>
      </c>
      <c r="AS1245" s="62">
        <f t="shared" ca="1" si="1518"/>
        <v>-500000</v>
      </c>
      <c r="AT1245" s="62">
        <f t="shared" ca="1" si="1518"/>
        <v>-500000</v>
      </c>
      <c r="AU1245" s="62">
        <f t="shared" ca="1" si="1518"/>
        <v>-500000</v>
      </c>
      <c r="AV1245" s="62">
        <f t="shared" ca="1" si="1518"/>
        <v>-500000</v>
      </c>
      <c r="AW1245" s="62">
        <f t="shared" ca="1" si="1518"/>
        <v>-500000</v>
      </c>
      <c r="AX1245" s="62">
        <f t="shared" ca="1" si="1518"/>
        <v>-500000</v>
      </c>
      <c r="AY1245" s="62">
        <f t="shared" ref="AY1245:CD1245" ca="1" si="1519">-AY1236</f>
        <v>-500000</v>
      </c>
      <c r="AZ1245" s="62">
        <f t="shared" ca="1" si="1519"/>
        <v>-500000</v>
      </c>
      <c r="BA1245" s="62">
        <f t="shared" ca="1" si="1519"/>
        <v>-500000</v>
      </c>
      <c r="BB1245" s="62">
        <f t="shared" ca="1" si="1519"/>
        <v>-500000</v>
      </c>
      <c r="BC1245" s="62">
        <f t="shared" ca="1" si="1519"/>
        <v>-500000</v>
      </c>
      <c r="BD1245" s="62">
        <f t="shared" ca="1" si="1519"/>
        <v>-500000</v>
      </c>
      <c r="BE1245" s="62">
        <f t="shared" ca="1" si="1519"/>
        <v>-500000</v>
      </c>
      <c r="BF1245" s="62">
        <f t="shared" ca="1" si="1519"/>
        <v>-500000</v>
      </c>
      <c r="BG1245" s="62">
        <f t="shared" ca="1" si="1519"/>
        <v>-500000</v>
      </c>
      <c r="BH1245" s="62">
        <f t="shared" ca="1" si="1519"/>
        <v>-500000</v>
      </c>
      <c r="BI1245" s="62">
        <f t="shared" ca="1" si="1519"/>
        <v>-500000</v>
      </c>
      <c r="BJ1245" s="62">
        <f t="shared" ca="1" si="1519"/>
        <v>-500000</v>
      </c>
      <c r="BK1245" s="62">
        <f t="shared" ca="1" si="1519"/>
        <v>-500000</v>
      </c>
      <c r="BL1245" s="62">
        <f t="shared" ca="1" si="1519"/>
        <v>-500000</v>
      </c>
      <c r="BM1245" s="62">
        <f t="shared" ca="1" si="1519"/>
        <v>-500000</v>
      </c>
      <c r="BN1245" s="62">
        <f t="shared" ca="1" si="1519"/>
        <v>-500000</v>
      </c>
      <c r="BO1245" s="62">
        <f t="shared" ca="1" si="1519"/>
        <v>-500000</v>
      </c>
      <c r="BP1245" s="62">
        <f t="shared" ca="1" si="1519"/>
        <v>-500000</v>
      </c>
      <c r="BQ1245" s="62">
        <f t="shared" ca="1" si="1519"/>
        <v>-500000</v>
      </c>
      <c r="BR1245" s="62">
        <f t="shared" ca="1" si="1519"/>
        <v>-500000</v>
      </c>
      <c r="BS1245" s="62">
        <f t="shared" ca="1" si="1519"/>
        <v>-500000</v>
      </c>
      <c r="BT1245" s="62">
        <f t="shared" ca="1" si="1519"/>
        <v>-500000</v>
      </c>
      <c r="BU1245" s="62">
        <f t="shared" ca="1" si="1519"/>
        <v>-500000</v>
      </c>
      <c r="BV1245" s="62">
        <f t="shared" ca="1" si="1519"/>
        <v>-500000</v>
      </c>
      <c r="BW1245" s="62">
        <f t="shared" ca="1" si="1519"/>
        <v>-500000</v>
      </c>
      <c r="BX1245" s="62">
        <f t="shared" ca="1" si="1519"/>
        <v>-500000</v>
      </c>
      <c r="BY1245" s="62">
        <f t="shared" ca="1" si="1519"/>
        <v>-500000</v>
      </c>
      <c r="BZ1245" s="62">
        <f t="shared" ca="1" si="1519"/>
        <v>-500000</v>
      </c>
      <c r="CA1245" s="62">
        <f t="shared" ca="1" si="1519"/>
        <v>-500000</v>
      </c>
      <c r="CB1245" s="62">
        <f t="shared" ca="1" si="1519"/>
        <v>-500000</v>
      </c>
      <c r="CC1245" s="62">
        <f t="shared" ca="1" si="1519"/>
        <v>-500000</v>
      </c>
      <c r="CD1245" s="62">
        <f t="shared" ca="1" si="1519"/>
        <v>-500000</v>
      </c>
      <c r="CE1245" s="62">
        <f t="shared" ref="CE1245:CL1245" ca="1" si="1520">-CE1236</f>
        <v>-500000</v>
      </c>
      <c r="CF1245" s="62">
        <f t="shared" ca="1" si="1520"/>
        <v>-500000</v>
      </c>
      <c r="CG1245" s="62">
        <f t="shared" ca="1" si="1520"/>
        <v>-500000</v>
      </c>
      <c r="CH1245" s="62">
        <f t="shared" ca="1" si="1520"/>
        <v>-500000</v>
      </c>
      <c r="CI1245" s="62">
        <f t="shared" ca="1" si="1520"/>
        <v>-500000</v>
      </c>
      <c r="CJ1245" s="62">
        <f t="shared" ca="1" si="1520"/>
        <v>-500000</v>
      </c>
      <c r="CK1245" s="62">
        <f t="shared" ca="1" si="1520"/>
        <v>-500000</v>
      </c>
      <c r="CL1245" s="62">
        <f t="shared" ca="1" si="1520"/>
        <v>-500000</v>
      </c>
      <c r="CO1245" s="62">
        <f t="shared" ref="CO1245:DK1245" ca="1" si="1521">-CO1236</f>
        <v>0</v>
      </c>
      <c r="CP1245" s="62">
        <f t="shared" ca="1" si="1521"/>
        <v>0</v>
      </c>
      <c r="CQ1245" s="62">
        <f t="shared" ca="1" si="1521"/>
        <v>0</v>
      </c>
      <c r="CR1245" s="62">
        <f t="shared" ca="1" si="1521"/>
        <v>0</v>
      </c>
      <c r="CS1245" s="62">
        <f t="shared" ca="1" si="1521"/>
        <v>0</v>
      </c>
      <c r="CT1245" s="62">
        <f t="shared" ca="1" si="1521"/>
        <v>0</v>
      </c>
      <c r="CU1245" s="62">
        <f t="shared" ca="1" si="1521"/>
        <v>0</v>
      </c>
      <c r="CV1245" s="62">
        <f t="shared" ca="1" si="1521"/>
        <v>0</v>
      </c>
      <c r="CW1245" s="62">
        <f t="shared" ca="1" si="1521"/>
        <v>0</v>
      </c>
      <c r="CX1245" s="62">
        <f t="shared" ca="1" si="1521"/>
        <v>0</v>
      </c>
      <c r="CY1245" s="62">
        <f t="shared" ca="1" si="1521"/>
        <v>0</v>
      </c>
      <c r="CZ1245" s="62">
        <f t="shared" ca="1" si="1521"/>
        <v>0</v>
      </c>
      <c r="DA1245" s="62">
        <f t="shared" ca="1" si="1521"/>
        <v>0</v>
      </c>
      <c r="DB1245" s="62">
        <f t="shared" ca="1" si="1521"/>
        <v>0</v>
      </c>
      <c r="DC1245" s="62">
        <f t="shared" ca="1" si="1521"/>
        <v>0</v>
      </c>
      <c r="DD1245" s="62">
        <f t="shared" ca="1" si="1521"/>
        <v>0</v>
      </c>
      <c r="DE1245" s="62">
        <f t="shared" ca="1" si="1521"/>
        <v>0</v>
      </c>
      <c r="DF1245" s="62">
        <f t="shared" ca="1" si="1521"/>
        <v>0</v>
      </c>
      <c r="DG1245" s="62">
        <f t="shared" ca="1" si="1521"/>
        <v>0</v>
      </c>
      <c r="DH1245" s="62">
        <f t="shared" ca="1" si="1521"/>
        <v>0</v>
      </c>
      <c r="DI1245" s="62">
        <f t="shared" ca="1" si="1521"/>
        <v>0</v>
      </c>
      <c r="DJ1245" s="62">
        <f t="shared" ca="1" si="1521"/>
        <v>0</v>
      </c>
      <c r="DK1245" s="62">
        <f t="shared" ca="1" si="1521"/>
        <v>0</v>
      </c>
      <c r="DL1245" s="62">
        <f t="shared" ref="DL1245" ca="1" si="1522">-DL1236</f>
        <v>0</v>
      </c>
    </row>
    <row r="1246" spans="1:116" x14ac:dyDescent="0.35">
      <c r="A1246" s="99"/>
      <c r="B1246" s="57"/>
      <c r="C1246" s="57"/>
      <c r="D1246" t="s">
        <v>770</v>
      </c>
      <c r="E1246" t="str">
        <f>ROW()&amp;" "&amp;D1246</f>
        <v>1246 LAMORT-S</v>
      </c>
      <c r="G1246" s="158" t="str">
        <f>G1238</f>
        <v>Prepayment - Volume driven amortizing loan - no defaults</v>
      </c>
      <c r="K1246" s="53">
        <f>SUMIF($3:$3,K$2,1244:1244)</f>
        <v>0</v>
      </c>
      <c r="L1246" s="53">
        <f>SUMIF($3:$3,L$2,1244:1244)</f>
        <v>0</v>
      </c>
      <c r="M1246" s="53">
        <f>SUMIF($3:$3,M$2,1244:1244)</f>
        <v>0</v>
      </c>
      <c r="N1246" s="53">
        <f>SUMIF($3:$3,N$2,1244:1244)</f>
        <v>0</v>
      </c>
      <c r="O1246" s="53">
        <f>SUMIF($3:$3,O$2,1244:1244)</f>
        <v>0</v>
      </c>
      <c r="P1246" s="53">
        <f>SUMIF($3:$3,P$2,1244:1244)</f>
        <v>0</v>
      </c>
      <c r="R1246"/>
      <c r="S1246" s="62">
        <f t="shared" ref="S1246:AX1246" si="1523">-S1238</f>
        <v>0</v>
      </c>
      <c r="T1246" s="62">
        <f t="shared" si="1523"/>
        <v>0</v>
      </c>
      <c r="U1246" s="62">
        <f t="shared" si="1523"/>
        <v>0</v>
      </c>
      <c r="V1246" s="62">
        <f t="shared" si="1523"/>
        <v>0</v>
      </c>
      <c r="W1246" s="62">
        <f t="shared" si="1523"/>
        <v>0</v>
      </c>
      <c r="X1246" s="62">
        <f t="shared" si="1523"/>
        <v>0</v>
      </c>
      <c r="Y1246" s="62">
        <f t="shared" si="1523"/>
        <v>0</v>
      </c>
      <c r="Z1246" s="62">
        <f t="shared" si="1523"/>
        <v>0</v>
      </c>
      <c r="AA1246" s="62">
        <f t="shared" si="1523"/>
        <v>0</v>
      </c>
      <c r="AB1246" s="62">
        <f t="shared" si="1523"/>
        <v>0</v>
      </c>
      <c r="AC1246" s="62">
        <f t="shared" si="1523"/>
        <v>0</v>
      </c>
      <c r="AD1246" s="62">
        <f t="shared" si="1523"/>
        <v>0</v>
      </c>
      <c r="AE1246" s="62">
        <f t="shared" si="1523"/>
        <v>0</v>
      </c>
      <c r="AF1246" s="62">
        <f t="shared" si="1523"/>
        <v>0</v>
      </c>
      <c r="AG1246" s="62">
        <f t="shared" si="1523"/>
        <v>0</v>
      </c>
      <c r="AH1246" s="62">
        <f t="shared" si="1523"/>
        <v>0</v>
      </c>
      <c r="AI1246" s="62">
        <f t="shared" si="1523"/>
        <v>0</v>
      </c>
      <c r="AJ1246" s="62">
        <f t="shared" si="1523"/>
        <v>0</v>
      </c>
      <c r="AK1246" s="62">
        <f t="shared" si="1523"/>
        <v>0</v>
      </c>
      <c r="AL1246" s="62">
        <f t="shared" si="1523"/>
        <v>0</v>
      </c>
      <c r="AM1246" s="62">
        <f t="shared" si="1523"/>
        <v>0</v>
      </c>
      <c r="AN1246" s="62">
        <f t="shared" si="1523"/>
        <v>0</v>
      </c>
      <c r="AO1246" s="62">
        <f t="shared" si="1523"/>
        <v>0</v>
      </c>
      <c r="AP1246" s="62">
        <f t="shared" si="1523"/>
        <v>0</v>
      </c>
      <c r="AQ1246" s="62">
        <f t="shared" si="1523"/>
        <v>0</v>
      </c>
      <c r="AR1246" s="62">
        <f t="shared" si="1523"/>
        <v>0</v>
      </c>
      <c r="AS1246" s="62">
        <f t="shared" si="1523"/>
        <v>0</v>
      </c>
      <c r="AT1246" s="62">
        <f t="shared" si="1523"/>
        <v>0</v>
      </c>
      <c r="AU1246" s="62">
        <f t="shared" si="1523"/>
        <v>0</v>
      </c>
      <c r="AV1246" s="62">
        <f t="shared" si="1523"/>
        <v>0</v>
      </c>
      <c r="AW1246" s="62">
        <f t="shared" si="1523"/>
        <v>0</v>
      </c>
      <c r="AX1246" s="62">
        <f t="shared" si="1523"/>
        <v>0</v>
      </c>
      <c r="AY1246" s="62">
        <f t="shared" ref="AY1246:CD1246" si="1524">-AY1238</f>
        <v>0</v>
      </c>
      <c r="AZ1246" s="62">
        <f t="shared" si="1524"/>
        <v>0</v>
      </c>
      <c r="BA1246" s="62">
        <f t="shared" si="1524"/>
        <v>0</v>
      </c>
      <c r="BB1246" s="62">
        <f t="shared" si="1524"/>
        <v>0</v>
      </c>
      <c r="BC1246" s="62">
        <f t="shared" si="1524"/>
        <v>0</v>
      </c>
      <c r="BD1246" s="62">
        <f t="shared" si="1524"/>
        <v>0</v>
      </c>
      <c r="BE1246" s="62">
        <f t="shared" si="1524"/>
        <v>0</v>
      </c>
      <c r="BF1246" s="62">
        <f t="shared" si="1524"/>
        <v>0</v>
      </c>
      <c r="BG1246" s="62">
        <f t="shared" si="1524"/>
        <v>0</v>
      </c>
      <c r="BH1246" s="62">
        <f t="shared" si="1524"/>
        <v>0</v>
      </c>
      <c r="BI1246" s="62">
        <f t="shared" si="1524"/>
        <v>0</v>
      </c>
      <c r="BJ1246" s="62">
        <f t="shared" si="1524"/>
        <v>0</v>
      </c>
      <c r="BK1246" s="62">
        <f t="shared" si="1524"/>
        <v>0</v>
      </c>
      <c r="BL1246" s="62">
        <f t="shared" si="1524"/>
        <v>0</v>
      </c>
      <c r="BM1246" s="62">
        <f t="shared" si="1524"/>
        <v>0</v>
      </c>
      <c r="BN1246" s="62">
        <f t="shared" si="1524"/>
        <v>0</v>
      </c>
      <c r="BO1246" s="62">
        <f t="shared" si="1524"/>
        <v>0</v>
      </c>
      <c r="BP1246" s="62">
        <f t="shared" si="1524"/>
        <v>0</v>
      </c>
      <c r="BQ1246" s="62">
        <f t="shared" si="1524"/>
        <v>0</v>
      </c>
      <c r="BR1246" s="62">
        <f t="shared" si="1524"/>
        <v>0</v>
      </c>
      <c r="BS1246" s="62">
        <f t="shared" si="1524"/>
        <v>0</v>
      </c>
      <c r="BT1246" s="62">
        <f t="shared" si="1524"/>
        <v>0</v>
      </c>
      <c r="BU1246" s="62">
        <f t="shared" si="1524"/>
        <v>0</v>
      </c>
      <c r="BV1246" s="62">
        <f t="shared" si="1524"/>
        <v>0</v>
      </c>
      <c r="BW1246" s="62">
        <f t="shared" si="1524"/>
        <v>0</v>
      </c>
      <c r="BX1246" s="62">
        <f t="shared" si="1524"/>
        <v>0</v>
      </c>
      <c r="BY1246" s="62">
        <f t="shared" si="1524"/>
        <v>0</v>
      </c>
      <c r="BZ1246" s="62">
        <f t="shared" si="1524"/>
        <v>0</v>
      </c>
      <c r="CA1246" s="62">
        <f t="shared" si="1524"/>
        <v>0</v>
      </c>
      <c r="CB1246" s="62">
        <f t="shared" si="1524"/>
        <v>0</v>
      </c>
      <c r="CC1246" s="62">
        <f t="shared" si="1524"/>
        <v>0</v>
      </c>
      <c r="CD1246" s="62">
        <f t="shared" si="1524"/>
        <v>0</v>
      </c>
      <c r="CE1246" s="62">
        <f t="shared" ref="CE1246:CL1246" si="1525">-CE1238</f>
        <v>0</v>
      </c>
      <c r="CF1246" s="62">
        <f t="shared" si="1525"/>
        <v>0</v>
      </c>
      <c r="CG1246" s="62">
        <f t="shared" si="1525"/>
        <v>0</v>
      </c>
      <c r="CH1246" s="62">
        <f t="shared" si="1525"/>
        <v>0</v>
      </c>
      <c r="CI1246" s="62">
        <f t="shared" si="1525"/>
        <v>0</v>
      </c>
      <c r="CJ1246" s="62">
        <f t="shared" si="1525"/>
        <v>0</v>
      </c>
      <c r="CK1246" s="62">
        <f t="shared" si="1525"/>
        <v>0</v>
      </c>
      <c r="CL1246" s="62">
        <f t="shared" si="1525"/>
        <v>0</v>
      </c>
      <c r="CO1246" s="62">
        <f t="shared" ref="CO1246:DK1246" si="1526">-CO1238</f>
        <v>0</v>
      </c>
      <c r="CP1246" s="62">
        <f t="shared" si="1526"/>
        <v>0</v>
      </c>
      <c r="CQ1246" s="62">
        <f t="shared" si="1526"/>
        <v>0</v>
      </c>
      <c r="CR1246" s="62">
        <f t="shared" si="1526"/>
        <v>0</v>
      </c>
      <c r="CS1246" s="62">
        <f t="shared" si="1526"/>
        <v>0</v>
      </c>
      <c r="CT1246" s="62">
        <f t="shared" si="1526"/>
        <v>0</v>
      </c>
      <c r="CU1246" s="62">
        <f t="shared" si="1526"/>
        <v>0</v>
      </c>
      <c r="CV1246" s="62">
        <f t="shared" si="1526"/>
        <v>0</v>
      </c>
      <c r="CW1246" s="62">
        <f t="shared" si="1526"/>
        <v>0</v>
      </c>
      <c r="CX1246" s="62">
        <f t="shared" si="1526"/>
        <v>0</v>
      </c>
      <c r="CY1246" s="62">
        <f t="shared" si="1526"/>
        <v>0</v>
      </c>
      <c r="CZ1246" s="62">
        <f t="shared" si="1526"/>
        <v>0</v>
      </c>
      <c r="DA1246" s="62">
        <f t="shared" si="1526"/>
        <v>0</v>
      </c>
      <c r="DB1246" s="62">
        <f t="shared" si="1526"/>
        <v>0</v>
      </c>
      <c r="DC1246" s="62">
        <f t="shared" si="1526"/>
        <v>0</v>
      </c>
      <c r="DD1246" s="62">
        <f t="shared" si="1526"/>
        <v>0</v>
      </c>
      <c r="DE1246" s="62">
        <f t="shared" si="1526"/>
        <v>0</v>
      </c>
      <c r="DF1246" s="62">
        <f t="shared" si="1526"/>
        <v>0</v>
      </c>
      <c r="DG1246" s="62">
        <f t="shared" si="1526"/>
        <v>0</v>
      </c>
      <c r="DH1246" s="62">
        <f t="shared" si="1526"/>
        <v>0</v>
      </c>
      <c r="DI1246" s="62">
        <f t="shared" si="1526"/>
        <v>0</v>
      </c>
      <c r="DJ1246" s="62">
        <f t="shared" si="1526"/>
        <v>0</v>
      </c>
      <c r="DK1246" s="62">
        <f t="shared" si="1526"/>
        <v>0</v>
      </c>
      <c r="DL1246" s="62">
        <f t="shared" ref="DL1246" si="1527">-DL1238</f>
        <v>0</v>
      </c>
    </row>
    <row r="1247" spans="1:116" x14ac:dyDescent="0.35">
      <c r="A1247" s="100"/>
      <c r="B1247" s="300"/>
      <c r="C1247" s="300"/>
      <c r="D1247" t="s">
        <v>770</v>
      </c>
      <c r="E1247" t="str">
        <f t="shared" si="1490"/>
        <v>1247 LAMORT-S</v>
      </c>
      <c r="F1247" s="27"/>
      <c r="G1247" s="158" t="str">
        <f>G1239</f>
        <v>Principal payments - Volume driven amortizing loan - no defaults</v>
      </c>
      <c r="K1247" s="53">
        <f ca="1">SUMIF($3:$3,K$2,1245:1245)</f>
        <v>-6000000</v>
      </c>
      <c r="L1247" s="53">
        <f ca="1">SUMIF($3:$3,L$2,1245:1245)</f>
        <v>-6000000</v>
      </c>
      <c r="M1247" s="53">
        <f ca="1">SUMIF($3:$3,M$2,1245:1245)</f>
        <v>-6000000</v>
      </c>
      <c r="N1247" s="53">
        <f ca="1">SUMIF($3:$3,N$2,1245:1245)</f>
        <v>-6000000</v>
      </c>
      <c r="O1247" s="53">
        <f ca="1">SUMIF($3:$3,O$2,1245:1245)</f>
        <v>-6000000</v>
      </c>
      <c r="P1247" s="53">
        <f ca="1">SUMIF($3:$3,P$2,1245:1245)</f>
        <v>-6000000</v>
      </c>
      <c r="R1247"/>
      <c r="S1247" s="62">
        <f t="shared" ref="S1247:AX1247" ca="1" si="1528">-S1239</f>
        <v>48124.610281671463</v>
      </c>
      <c r="T1247" s="62">
        <f t="shared" ca="1" si="1528"/>
        <v>95848.18214432901</v>
      </c>
      <c r="U1247" s="62">
        <f t="shared" ca="1" si="1528"/>
        <v>143174.05757479771</v>
      </c>
      <c r="V1247" s="62">
        <f t="shared" ca="1" si="1528"/>
        <v>190105.55071001255</v>
      </c>
      <c r="W1247" s="62">
        <f t="shared" ca="1" si="1528"/>
        <v>236645.94806910056</v>
      </c>
      <c r="X1247" s="62">
        <f t="shared" ca="1" si="1528"/>
        <v>282798.50878352951</v>
      </c>
      <c r="Y1247" s="62">
        <f t="shared" ca="1" si="1528"/>
        <v>328566.46482533828</v>
      </c>
      <c r="Z1247" s="62">
        <f t="shared" ca="1" si="1528"/>
        <v>373953.02123346523</v>
      </c>
      <c r="AA1247" s="62">
        <f t="shared" ca="1" si="1528"/>
        <v>418961.35633819114</v>
      </c>
      <c r="AB1247" s="62">
        <f t="shared" ca="1" si="1528"/>
        <v>463594.62198371097</v>
      </c>
      <c r="AC1247" s="62">
        <f t="shared" ca="1" si="1528"/>
        <v>507855.94374885148</v>
      </c>
      <c r="AD1247" s="62">
        <f t="shared" ca="1" si="1528"/>
        <v>551748.4211659492</v>
      </c>
      <c r="AE1247" s="62">
        <f t="shared" ca="1" si="1528"/>
        <v>551317.18432289956</v>
      </c>
      <c r="AF1247" s="62">
        <f t="shared" ca="1" si="1528"/>
        <v>550889.5411202088</v>
      </c>
      <c r="AG1247" s="62">
        <f t="shared" ca="1" si="1528"/>
        <v>550465.4616108737</v>
      </c>
      <c r="AH1247" s="62">
        <f t="shared" ca="1" si="1528"/>
        <v>550044.91609744972</v>
      </c>
      <c r="AI1247" s="62">
        <f t="shared" ca="1" si="1528"/>
        <v>549627.87512997095</v>
      </c>
      <c r="AJ1247" s="62">
        <f t="shared" ca="1" si="1528"/>
        <v>549214.3095038879</v>
      </c>
      <c r="AK1247" s="62">
        <f t="shared" ca="1" si="1528"/>
        <v>548804.19025802216</v>
      </c>
      <c r="AL1247" s="62">
        <f t="shared" ca="1" si="1528"/>
        <v>548397.48867253866</v>
      </c>
      <c r="AM1247" s="62">
        <f t="shared" ca="1" si="1528"/>
        <v>547994.17626693414</v>
      </c>
      <c r="AN1247" s="62">
        <f t="shared" ca="1" si="1528"/>
        <v>547594.22479804303</v>
      </c>
      <c r="AO1247" s="62">
        <f t="shared" ca="1" si="1528"/>
        <v>547197.60625805939</v>
      </c>
      <c r="AP1247" s="62">
        <f t="shared" ca="1" si="1528"/>
        <v>546804.29287257546</v>
      </c>
      <c r="AQ1247" s="62">
        <f t="shared" ca="1" si="1528"/>
        <v>546414.2570986374</v>
      </c>
      <c r="AR1247" s="62">
        <f t="shared" ca="1" si="1528"/>
        <v>546027.47162281536</v>
      </c>
      <c r="AS1247" s="62">
        <f t="shared" ca="1" si="1528"/>
        <v>545643.90935929189</v>
      </c>
      <c r="AT1247" s="62">
        <f t="shared" ca="1" si="1528"/>
        <v>545263.54344796448</v>
      </c>
      <c r="AU1247" s="62">
        <f t="shared" ca="1" si="1528"/>
        <v>544886.34725256485</v>
      </c>
      <c r="AV1247" s="62">
        <f t="shared" ca="1" si="1528"/>
        <v>544512.29435879341</v>
      </c>
      <c r="AW1247" s="62">
        <f t="shared" ca="1" si="1528"/>
        <v>544141.35857247014</v>
      </c>
      <c r="AX1247" s="62">
        <f t="shared" ca="1" si="1528"/>
        <v>543773.51391769957</v>
      </c>
      <c r="AY1247" s="62">
        <f t="shared" ref="AY1247:CD1247" ca="1" si="1529">-AY1239</f>
        <v>543408.73463505204</v>
      </c>
      <c r="AZ1247" s="62">
        <f t="shared" ca="1" si="1529"/>
        <v>543046.99517975992</v>
      </c>
      <c r="BA1247" s="62">
        <f t="shared" ca="1" si="1529"/>
        <v>542688.27021992858</v>
      </c>
      <c r="BB1247" s="62">
        <f t="shared" ca="1" si="1529"/>
        <v>542332.53463476256</v>
      </c>
      <c r="BC1247" s="62">
        <f t="shared" ca="1" si="1529"/>
        <v>541979.76351280627</v>
      </c>
      <c r="BD1247" s="62">
        <f t="shared" ca="1" si="1529"/>
        <v>541629.93215019954</v>
      </c>
      <c r="BE1247" s="62">
        <f t="shared" ca="1" si="1529"/>
        <v>541283.01604894781</v>
      </c>
      <c r="BF1247" s="62">
        <f t="shared" ca="1" si="1529"/>
        <v>540938.99091520661</v>
      </c>
      <c r="BG1247" s="62">
        <f t="shared" ca="1" si="1529"/>
        <v>540597.83265757991</v>
      </c>
      <c r="BH1247" s="62">
        <f t="shared" ca="1" si="1529"/>
        <v>540259.51738543343</v>
      </c>
      <c r="BI1247" s="62">
        <f t="shared" ca="1" si="1529"/>
        <v>539924.02140722144</v>
      </c>
      <c r="BJ1247" s="62">
        <f t="shared" ca="1" si="1529"/>
        <v>539591.32122882793</v>
      </c>
      <c r="BK1247" s="62">
        <f t="shared" ca="1" si="1529"/>
        <v>539261.39355192101</v>
      </c>
      <c r="BL1247" s="62">
        <f t="shared" ca="1" si="1529"/>
        <v>538934.21527232172</v>
      </c>
      <c r="BM1247" s="62">
        <f t="shared" ca="1" si="1529"/>
        <v>538609.76347838563</v>
      </c>
      <c r="BN1247" s="62">
        <f t="shared" ca="1" si="1529"/>
        <v>538288.01544939913</v>
      </c>
      <c r="BO1247" s="62">
        <f t="shared" ca="1" si="1529"/>
        <v>537968.94865398749</v>
      </c>
      <c r="BP1247" s="62">
        <f t="shared" ca="1" si="1529"/>
        <v>537652.54074853752</v>
      </c>
      <c r="BQ1247" s="62">
        <f t="shared" ca="1" si="1529"/>
        <v>537338.76957563311</v>
      </c>
      <c r="BR1247" s="62">
        <f t="shared" ca="1" si="1529"/>
        <v>537027.61316250276</v>
      </c>
      <c r="BS1247" s="62">
        <f t="shared" ca="1" si="1529"/>
        <v>536719.04971948196</v>
      </c>
      <c r="BT1247" s="62">
        <f t="shared" ca="1" si="1529"/>
        <v>536413.05763848627</v>
      </c>
      <c r="BU1247" s="62">
        <f t="shared" ca="1" si="1529"/>
        <v>536109.61549149884</v>
      </c>
      <c r="BV1247" s="62">
        <f t="shared" ca="1" si="1529"/>
        <v>535808.70202906977</v>
      </c>
      <c r="BW1247" s="62">
        <f t="shared" ca="1" si="1529"/>
        <v>535510.29617882753</v>
      </c>
      <c r="BX1247" s="62">
        <f t="shared" ca="1" si="1529"/>
        <v>535214.37704400392</v>
      </c>
      <c r="BY1247" s="62">
        <f t="shared" ca="1" si="1529"/>
        <v>534920.9239019705</v>
      </c>
      <c r="BZ1247" s="62">
        <f t="shared" ca="1" si="1529"/>
        <v>534629.91620278743</v>
      </c>
      <c r="CA1247" s="62">
        <f t="shared" ca="1" si="1529"/>
        <v>534341.33356776426</v>
      </c>
      <c r="CB1247" s="62">
        <f t="shared" ca="1" si="1529"/>
        <v>534055.15578803292</v>
      </c>
      <c r="CC1247" s="62">
        <f t="shared" ca="1" si="1529"/>
        <v>533771.36282313254</v>
      </c>
      <c r="CD1247" s="62">
        <f t="shared" ca="1" si="1529"/>
        <v>533489.93479960645</v>
      </c>
      <c r="CE1247" s="62">
        <f t="shared" ref="CE1247:CL1247" ca="1" si="1530">-CE1239</f>
        <v>533210.85200960981</v>
      </c>
      <c r="CF1247" s="62">
        <f t="shared" ca="1" si="1530"/>
        <v>532934.09490952967</v>
      </c>
      <c r="CG1247" s="62">
        <f t="shared" ca="1" si="1530"/>
        <v>532659.64411861694</v>
      </c>
      <c r="CH1247" s="62">
        <f t="shared" ca="1" si="1530"/>
        <v>532387.48041762842</v>
      </c>
      <c r="CI1247" s="62">
        <f t="shared" ca="1" si="1530"/>
        <v>532117.58474748151</v>
      </c>
      <c r="CJ1247" s="62">
        <f t="shared" ca="1" si="1530"/>
        <v>531849.93820791924</v>
      </c>
      <c r="CK1247" s="62">
        <f t="shared" ca="1" si="1530"/>
        <v>531584.52205618657</v>
      </c>
      <c r="CL1247" s="62">
        <f t="shared" ca="1" si="1530"/>
        <v>531321.31770571833</v>
      </c>
      <c r="CO1247" s="62">
        <f t="shared" ref="CO1247:DK1247" ca="1" si="1531">-CO1239</f>
        <v>43957.943615004799</v>
      </c>
      <c r="CP1247" s="62">
        <f t="shared" ca="1" si="1531"/>
        <v>1098.9485903751199</v>
      </c>
      <c r="CQ1247" s="62">
        <f t="shared" ca="1" si="1531"/>
        <v>1126.4223051344979</v>
      </c>
      <c r="CR1247" s="62">
        <f t="shared" ca="1" si="1531"/>
        <v>1154.5828627628605</v>
      </c>
      <c r="CS1247" s="62">
        <f t="shared" ca="1" si="1531"/>
        <v>1183.4474343319318</v>
      </c>
      <c r="CT1247" s="62">
        <f t="shared" ca="1" si="1531"/>
        <v>1213.0336201902301</v>
      </c>
      <c r="CU1247" s="62">
        <f t="shared" ca="1" si="1531"/>
        <v>1243.359460694986</v>
      </c>
      <c r="CV1247" s="62">
        <f t="shared" ca="1" si="1531"/>
        <v>1274.4434472123605</v>
      </c>
      <c r="CW1247" s="62">
        <f t="shared" ca="1" si="1531"/>
        <v>1306.3045333926696</v>
      </c>
      <c r="CX1247" s="62">
        <f t="shared" ca="1" si="1531"/>
        <v>1338.9621467274865</v>
      </c>
      <c r="CY1247" s="62">
        <f t="shared" ca="1" si="1531"/>
        <v>457.47873346522448</v>
      </c>
      <c r="CZ1247" s="62">
        <f t="shared" ca="1" si="1531"/>
        <v>1383.8731687323041</v>
      </c>
      <c r="DA1247" s="62">
        <f t="shared" ca="1" si="1531"/>
        <v>1418.4699979506115</v>
      </c>
      <c r="DB1247" s="62">
        <f t="shared" ca="1" si="1531"/>
        <v>1453.9317478993769</v>
      </c>
      <c r="DC1247" s="62">
        <f t="shared" ca="1" si="1531"/>
        <v>1490.2800415968613</v>
      </c>
      <c r="DD1247" s="62">
        <f t="shared" ca="1" si="1531"/>
        <v>1527.5370426367826</v>
      </c>
      <c r="DE1247" s="62">
        <f t="shared" ca="1" si="1531"/>
        <v>1565.7254687027023</v>
      </c>
      <c r="DF1247" s="62">
        <f t="shared" ca="1" si="1531"/>
        <v>1604.8686054202699</v>
      </c>
      <c r="DG1247" s="62">
        <f t="shared" ca="1" si="1531"/>
        <v>1644.9903205557764</v>
      </c>
      <c r="DH1247" s="62">
        <f t="shared" ca="1" si="1531"/>
        <v>1686.1150785696709</v>
      </c>
      <c r="DI1247" s="62">
        <f t="shared" ca="1" si="1531"/>
        <v>1728.2679555339125</v>
      </c>
      <c r="DJ1247" s="62">
        <f t="shared" ca="1" si="1531"/>
        <v>1771.4746544222603</v>
      </c>
      <c r="DK1247" s="62">
        <f t="shared" ca="1" si="1531"/>
        <v>1815.7615207828167</v>
      </c>
      <c r="DL1247" s="62">
        <f t="shared" ref="DL1247" ca="1" si="1532">-DL1239</f>
        <v>1861.1555588023873</v>
      </c>
    </row>
    <row r="1248" spans="1:116" x14ac:dyDescent="0.35">
      <c r="A1248" s="99"/>
      <c r="B1248" s="57"/>
      <c r="D1248" t="s">
        <v>770</v>
      </c>
      <c r="E1248" t="str">
        <f t="shared" si="1490"/>
        <v>1248 LAMORT-S</v>
      </c>
      <c r="G1248" s="125"/>
      <c r="R1248"/>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c r="BP1248" s="1"/>
      <c r="BQ1248" s="1"/>
      <c r="BR1248" s="1"/>
      <c r="BS1248" s="1"/>
      <c r="BT1248" s="1"/>
      <c r="BU1248" s="1"/>
      <c r="BV1248" s="1"/>
      <c r="BW1248" s="1"/>
      <c r="BX1248" s="1"/>
      <c r="BY1248" s="1"/>
      <c r="BZ1248" s="1"/>
      <c r="CA1248" s="1"/>
      <c r="CB1248" s="1"/>
      <c r="CC1248" s="1"/>
      <c r="CD1248" s="1"/>
      <c r="CE1248" s="1"/>
      <c r="CF1248" s="1"/>
      <c r="CG1248" s="1"/>
      <c r="CH1248" s="1"/>
      <c r="CI1248" s="1"/>
      <c r="CJ1248" s="1"/>
      <c r="CK1248" s="1"/>
      <c r="CL1248" s="1"/>
      <c r="CO1248" s="1"/>
      <c r="CP1248" s="1"/>
      <c r="CQ1248" s="1"/>
      <c r="CR1248" s="1"/>
      <c r="CS1248" s="1"/>
      <c r="CT1248" s="1"/>
      <c r="CU1248" s="1"/>
      <c r="CV1248" s="1"/>
      <c r="CW1248" s="1"/>
      <c r="CX1248" s="1"/>
      <c r="CY1248" s="1"/>
      <c r="CZ1248" s="1"/>
      <c r="DA1248" s="1"/>
      <c r="DB1248" s="1"/>
      <c r="DC1248" s="1"/>
      <c r="DD1248" s="1"/>
      <c r="DE1248" s="1"/>
      <c r="DF1248" s="1"/>
      <c r="DG1248" s="1"/>
      <c r="DH1248" s="1"/>
      <c r="DI1248" s="1"/>
      <c r="DJ1248" s="1"/>
      <c r="DK1248" s="1"/>
      <c r="DL1248" s="1"/>
    </row>
    <row r="1249" spans="1:116" x14ac:dyDescent="0.35">
      <c r="D1249" t="s">
        <v>770</v>
      </c>
      <c r="E1249" s="8" t="str">
        <f t="shared" si="1490"/>
        <v>1249 LAMORT-S</v>
      </c>
      <c r="G1249" s="95" t="s">
        <v>291</v>
      </c>
      <c r="R1249"/>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c r="BP1249" s="1"/>
      <c r="BQ1249" s="1"/>
      <c r="BR1249" s="1"/>
      <c r="BS1249" s="1"/>
      <c r="BT1249" s="1"/>
      <c r="BU1249" s="1"/>
      <c r="BV1249" s="1"/>
      <c r="BW1249" s="1"/>
      <c r="BX1249" s="1"/>
      <c r="BY1249" s="1"/>
      <c r="BZ1249" s="1"/>
      <c r="CA1249" s="1"/>
      <c r="CB1249" s="1"/>
      <c r="CC1249" s="1"/>
      <c r="CD1249" s="1"/>
      <c r="CE1249" s="1"/>
      <c r="CF1249" s="1"/>
      <c r="CG1249" s="1"/>
      <c r="CH1249" s="1"/>
      <c r="CI1249" s="1"/>
      <c r="CJ1249" s="1"/>
      <c r="CK1249" s="1"/>
      <c r="CL1249" s="1"/>
      <c r="CO1249" s="1"/>
      <c r="CP1249" s="1"/>
      <c r="CQ1249" s="1"/>
      <c r="CR1249" s="1"/>
      <c r="CS1249" s="1"/>
      <c r="CT1249" s="1"/>
      <c r="CU1249" s="1"/>
      <c r="CV1249" s="1"/>
      <c r="CW1249" s="1"/>
      <c r="CX1249" s="1"/>
      <c r="CY1249" s="1"/>
      <c r="CZ1249" s="1"/>
      <c r="DA1249" s="1"/>
      <c r="DB1249" s="1"/>
      <c r="DC1249" s="1"/>
      <c r="DD1249" s="1"/>
      <c r="DE1249" s="1"/>
      <c r="DF1249" s="1"/>
      <c r="DG1249" s="1"/>
      <c r="DH1249" s="1"/>
      <c r="DI1249" s="1"/>
      <c r="DJ1249" s="1"/>
      <c r="DK1249" s="1"/>
      <c r="DL1249" s="1"/>
    </row>
    <row r="1250" spans="1:116" x14ac:dyDescent="0.35">
      <c r="B1250" t="s">
        <v>244</v>
      </c>
      <c r="D1250" t="s">
        <v>770</v>
      </c>
      <c r="E1250" s="8" t="str">
        <f t="shared" si="1490"/>
        <v>1250 LAMORT-S</v>
      </c>
      <c r="G1250" s="158" t="s">
        <v>292</v>
      </c>
      <c r="I1250" s="80"/>
      <c r="J1250" s="80"/>
      <c r="K1250" s="81">
        <f>SUMIF($3:$3,K$2,1248:1248)</f>
        <v>0</v>
      </c>
      <c r="L1250" s="81">
        <f>SUMIF($3:$3,L$2,1248:1248)</f>
        <v>0</v>
      </c>
      <c r="M1250" s="81">
        <f>SUMIF($3:$3,M$2,1248:1248)</f>
        <v>0</v>
      </c>
      <c r="N1250" s="81">
        <f>SUMIF($3:$3,N$2,1248:1248)</f>
        <v>0</v>
      </c>
      <c r="O1250" s="81">
        <f>SUMIF($3:$3,O$2,1248:1248)</f>
        <v>0</v>
      </c>
      <c r="P1250" s="81">
        <f>SUMIF($3:$3,P$2,1248:1248)</f>
        <v>0</v>
      </c>
      <c r="R1250" s="53"/>
      <c r="S1250" s="94">
        <f ca="1">+PMT($H1229/12,$H1228,S1236+S1238+S1235,0)</f>
        <v>-43957.943615004799</v>
      </c>
      <c r="T1250" s="94">
        <f t="shared" ref="T1250:AY1250" ca="1" si="1533">+PMT($H1229/12,$H1228,T1236+T1238,0)</f>
        <v>-43957.943615004799</v>
      </c>
      <c r="U1250" s="94">
        <f t="shared" ca="1" si="1533"/>
        <v>-43957.943615004799</v>
      </c>
      <c r="V1250" s="94">
        <f t="shared" ca="1" si="1533"/>
        <v>-43957.943615004799</v>
      </c>
      <c r="W1250" s="94">
        <f t="shared" ca="1" si="1533"/>
        <v>-43957.943615004799</v>
      </c>
      <c r="X1250" s="94">
        <f t="shared" ca="1" si="1533"/>
        <v>-43957.943615004799</v>
      </c>
      <c r="Y1250" s="94">
        <f t="shared" ca="1" si="1533"/>
        <v>-43957.943615004799</v>
      </c>
      <c r="Z1250" s="94">
        <f t="shared" ca="1" si="1533"/>
        <v>-43957.943615004799</v>
      </c>
      <c r="AA1250" s="94">
        <f t="shared" ca="1" si="1533"/>
        <v>-43957.943615004799</v>
      </c>
      <c r="AB1250" s="94">
        <f t="shared" ca="1" si="1533"/>
        <v>-43957.943615004799</v>
      </c>
      <c r="AC1250" s="94">
        <f t="shared" ca="1" si="1533"/>
        <v>-43957.943615004799</v>
      </c>
      <c r="AD1250" s="94">
        <f t="shared" ca="1" si="1533"/>
        <v>-43957.943615004799</v>
      </c>
      <c r="AE1250" s="94">
        <f t="shared" ca="1" si="1533"/>
        <v>-43957.943615004799</v>
      </c>
      <c r="AF1250" s="94">
        <f t="shared" ca="1" si="1533"/>
        <v>-43957.943615004799</v>
      </c>
      <c r="AG1250" s="94">
        <f t="shared" ca="1" si="1533"/>
        <v>-43957.943615004799</v>
      </c>
      <c r="AH1250" s="94">
        <f t="shared" ca="1" si="1533"/>
        <v>-43957.943615004799</v>
      </c>
      <c r="AI1250" s="94">
        <f t="shared" ca="1" si="1533"/>
        <v>-43957.943615004799</v>
      </c>
      <c r="AJ1250" s="94">
        <f t="shared" ca="1" si="1533"/>
        <v>-43957.943615004799</v>
      </c>
      <c r="AK1250" s="94">
        <f t="shared" ca="1" si="1533"/>
        <v>-43957.943615004799</v>
      </c>
      <c r="AL1250" s="94">
        <f t="shared" ca="1" si="1533"/>
        <v>-43957.943615004799</v>
      </c>
      <c r="AM1250" s="94">
        <f t="shared" ca="1" si="1533"/>
        <v>-43957.943615004799</v>
      </c>
      <c r="AN1250" s="94">
        <f t="shared" ca="1" si="1533"/>
        <v>-43957.943615004799</v>
      </c>
      <c r="AO1250" s="94">
        <f t="shared" ca="1" si="1533"/>
        <v>-43957.943615004799</v>
      </c>
      <c r="AP1250" s="94">
        <f t="shared" ca="1" si="1533"/>
        <v>-43957.943615004799</v>
      </c>
      <c r="AQ1250" s="94">
        <f t="shared" ca="1" si="1533"/>
        <v>-43957.943615004799</v>
      </c>
      <c r="AR1250" s="94">
        <f t="shared" ca="1" si="1533"/>
        <v>-43957.943615004799</v>
      </c>
      <c r="AS1250" s="94">
        <f t="shared" ca="1" si="1533"/>
        <v>-43957.943615004799</v>
      </c>
      <c r="AT1250" s="94">
        <f t="shared" ca="1" si="1533"/>
        <v>-43957.943615004799</v>
      </c>
      <c r="AU1250" s="94">
        <f t="shared" ca="1" si="1533"/>
        <v>-43957.943615004799</v>
      </c>
      <c r="AV1250" s="94">
        <f t="shared" ca="1" si="1533"/>
        <v>-43957.943615004799</v>
      </c>
      <c r="AW1250" s="94">
        <f t="shared" ca="1" si="1533"/>
        <v>-43957.943615004799</v>
      </c>
      <c r="AX1250" s="94">
        <f t="shared" ca="1" si="1533"/>
        <v>-43957.943615004799</v>
      </c>
      <c r="AY1250" s="94">
        <f t="shared" ca="1" si="1533"/>
        <v>-43957.943615004799</v>
      </c>
      <c r="AZ1250" s="94">
        <f t="shared" ref="AZ1250:CE1250" ca="1" si="1534">+PMT($H1229/12,$H1228,AZ1236+AZ1238,0)</f>
        <v>-43957.943615004799</v>
      </c>
      <c r="BA1250" s="94">
        <f t="shared" ca="1" si="1534"/>
        <v>-43957.943615004799</v>
      </c>
      <c r="BB1250" s="94">
        <f t="shared" ca="1" si="1534"/>
        <v>-43957.943615004799</v>
      </c>
      <c r="BC1250" s="94">
        <f t="shared" ca="1" si="1534"/>
        <v>-43957.943615004799</v>
      </c>
      <c r="BD1250" s="94">
        <f t="shared" ca="1" si="1534"/>
        <v>-43957.943615004799</v>
      </c>
      <c r="BE1250" s="94">
        <f t="shared" ca="1" si="1534"/>
        <v>-43957.943615004799</v>
      </c>
      <c r="BF1250" s="94">
        <f t="shared" ca="1" si="1534"/>
        <v>-43957.943615004799</v>
      </c>
      <c r="BG1250" s="94">
        <f t="shared" ca="1" si="1534"/>
        <v>-43957.943615004799</v>
      </c>
      <c r="BH1250" s="94">
        <f t="shared" ca="1" si="1534"/>
        <v>-43957.943615004799</v>
      </c>
      <c r="BI1250" s="94">
        <f t="shared" ca="1" si="1534"/>
        <v>-43957.943615004799</v>
      </c>
      <c r="BJ1250" s="94">
        <f t="shared" ca="1" si="1534"/>
        <v>-43957.943615004799</v>
      </c>
      <c r="BK1250" s="94">
        <f t="shared" ca="1" si="1534"/>
        <v>-43957.943615004799</v>
      </c>
      <c r="BL1250" s="94">
        <f t="shared" ca="1" si="1534"/>
        <v>-43957.943615004799</v>
      </c>
      <c r="BM1250" s="94">
        <f t="shared" ca="1" si="1534"/>
        <v>-43957.943615004799</v>
      </c>
      <c r="BN1250" s="94">
        <f t="shared" ca="1" si="1534"/>
        <v>-43957.943615004799</v>
      </c>
      <c r="BO1250" s="94">
        <f t="shared" ca="1" si="1534"/>
        <v>-43957.943615004799</v>
      </c>
      <c r="BP1250" s="94">
        <f t="shared" ca="1" si="1534"/>
        <v>-43957.943615004799</v>
      </c>
      <c r="BQ1250" s="94">
        <f t="shared" ca="1" si="1534"/>
        <v>-43957.943615004799</v>
      </c>
      <c r="BR1250" s="94">
        <f t="shared" ca="1" si="1534"/>
        <v>-43957.943615004799</v>
      </c>
      <c r="BS1250" s="94">
        <f t="shared" ca="1" si="1534"/>
        <v>-43957.943615004799</v>
      </c>
      <c r="BT1250" s="94">
        <f t="shared" ca="1" si="1534"/>
        <v>-43957.943615004799</v>
      </c>
      <c r="BU1250" s="94">
        <f t="shared" ca="1" si="1534"/>
        <v>-43957.943615004799</v>
      </c>
      <c r="BV1250" s="94">
        <f t="shared" ca="1" si="1534"/>
        <v>-43957.943615004799</v>
      </c>
      <c r="BW1250" s="94">
        <f t="shared" ca="1" si="1534"/>
        <v>-43957.943615004799</v>
      </c>
      <c r="BX1250" s="94">
        <f t="shared" ca="1" si="1534"/>
        <v>-43957.943615004799</v>
      </c>
      <c r="BY1250" s="94">
        <f t="shared" ca="1" si="1534"/>
        <v>-43957.943615004799</v>
      </c>
      <c r="BZ1250" s="94">
        <f t="shared" ca="1" si="1534"/>
        <v>-43957.943615004799</v>
      </c>
      <c r="CA1250" s="94">
        <f t="shared" ca="1" si="1534"/>
        <v>-43957.943615004799</v>
      </c>
      <c r="CB1250" s="94">
        <f t="shared" ca="1" si="1534"/>
        <v>-43957.943615004799</v>
      </c>
      <c r="CC1250" s="94">
        <f t="shared" ca="1" si="1534"/>
        <v>-43957.943615004799</v>
      </c>
      <c r="CD1250" s="94">
        <f t="shared" ca="1" si="1534"/>
        <v>-43957.943615004799</v>
      </c>
      <c r="CE1250" s="94">
        <f t="shared" ca="1" si="1534"/>
        <v>-43957.943615004799</v>
      </c>
      <c r="CF1250" s="94">
        <f t="shared" ref="CF1250:CL1250" ca="1" si="1535">+PMT($H1229/12,$H1228,CF1236+CF1238,0)</f>
        <v>-43957.943615004799</v>
      </c>
      <c r="CG1250" s="94">
        <f t="shared" ca="1" si="1535"/>
        <v>-43957.943615004799</v>
      </c>
      <c r="CH1250" s="94">
        <f t="shared" ca="1" si="1535"/>
        <v>-43957.943615004799</v>
      </c>
      <c r="CI1250" s="94">
        <f t="shared" ca="1" si="1535"/>
        <v>-43957.943615004799</v>
      </c>
      <c r="CJ1250" s="94">
        <f t="shared" ca="1" si="1535"/>
        <v>-43957.943615004799</v>
      </c>
      <c r="CK1250" s="94">
        <f t="shared" ca="1" si="1535"/>
        <v>-43957.943615004799</v>
      </c>
      <c r="CL1250" s="94">
        <f t="shared" ca="1" si="1535"/>
        <v>-43957.943615004799</v>
      </c>
      <c r="CN1250" s="80"/>
      <c r="CO1250" s="94">
        <f t="shared" ref="CO1250:CX1250" ca="1" si="1536">+PMT($H1229/CO$5,$H1228/12*4,CO1236+CO1238,0)</f>
        <v>0</v>
      </c>
      <c r="CP1250" s="94">
        <f t="shared" ca="1" si="1536"/>
        <v>0</v>
      </c>
      <c r="CQ1250" s="94">
        <f t="shared" ca="1" si="1536"/>
        <v>0</v>
      </c>
      <c r="CR1250" s="94">
        <f t="shared" ca="1" si="1536"/>
        <v>0</v>
      </c>
      <c r="CS1250" s="94">
        <f t="shared" ca="1" si="1536"/>
        <v>0</v>
      </c>
      <c r="CT1250" s="94">
        <f t="shared" ca="1" si="1536"/>
        <v>0</v>
      </c>
      <c r="CU1250" s="94">
        <f t="shared" ca="1" si="1536"/>
        <v>0</v>
      </c>
      <c r="CV1250" s="94">
        <f t="shared" ca="1" si="1536"/>
        <v>0</v>
      </c>
      <c r="CW1250" s="94">
        <f t="shared" ca="1" si="1536"/>
        <v>0</v>
      </c>
      <c r="CX1250" s="94">
        <f t="shared" ca="1" si="1536"/>
        <v>0</v>
      </c>
      <c r="CY1250" s="94">
        <f ca="1">+PMT($H1229/CL$5,$H1228/12*4,CY1236+CY1238,0)</f>
        <v>0</v>
      </c>
      <c r="CZ1250" s="94">
        <f t="shared" ref="CZ1250:DL1250" ca="1" si="1537">+PMT($H1229/CZ$5,$H1228/12*4,CZ1236+CZ1238,0)</f>
        <v>0</v>
      </c>
      <c r="DA1250" s="94">
        <f t="shared" ca="1" si="1537"/>
        <v>0</v>
      </c>
      <c r="DB1250" s="94">
        <f t="shared" ca="1" si="1537"/>
        <v>0</v>
      </c>
      <c r="DC1250" s="94">
        <f t="shared" ca="1" si="1537"/>
        <v>0</v>
      </c>
      <c r="DD1250" s="94">
        <f t="shared" ca="1" si="1537"/>
        <v>0</v>
      </c>
      <c r="DE1250" s="94">
        <f t="shared" ca="1" si="1537"/>
        <v>0</v>
      </c>
      <c r="DF1250" s="94">
        <f t="shared" ca="1" si="1537"/>
        <v>0</v>
      </c>
      <c r="DG1250" s="94">
        <f t="shared" ca="1" si="1537"/>
        <v>0</v>
      </c>
      <c r="DH1250" s="94">
        <f t="shared" ca="1" si="1537"/>
        <v>0</v>
      </c>
      <c r="DI1250" s="94">
        <f t="shared" ca="1" si="1537"/>
        <v>0</v>
      </c>
      <c r="DJ1250" s="94">
        <f t="shared" ca="1" si="1537"/>
        <v>0</v>
      </c>
      <c r="DK1250" s="94">
        <f t="shared" ca="1" si="1537"/>
        <v>0</v>
      </c>
      <c r="DL1250" s="94">
        <f t="shared" ca="1" si="1537"/>
        <v>0</v>
      </c>
    </row>
    <row r="1251" spans="1:116" x14ac:dyDescent="0.35">
      <c r="B1251" t="s">
        <v>332</v>
      </c>
      <c r="D1251" t="s">
        <v>770</v>
      </c>
      <c r="E1251" s="8" t="str">
        <f>ROW()&amp;" "&amp;D1251</f>
        <v>1251 LAMORT-S</v>
      </c>
      <c r="G1251" s="126" t="s">
        <v>293</v>
      </c>
      <c r="H1251" s="27"/>
      <c r="I1251" s="77"/>
      <c r="J1251" s="77"/>
      <c r="K1251" s="77">
        <f>SUMIF($3:$3,K$2,1249:1249)</f>
        <v>0</v>
      </c>
      <c r="L1251" s="77">
        <f>SUMIF($3:$3,L$2,1249:1249)</f>
        <v>0</v>
      </c>
      <c r="M1251" s="77">
        <f>SUMIF($3:$3,M$2,1249:1249)</f>
        <v>0</v>
      </c>
      <c r="N1251" s="77">
        <f>SUMIF($3:$3,N$2,1249:1249)</f>
        <v>0</v>
      </c>
      <c r="O1251" s="77">
        <f>SUMIF($3:$3,O$2,1249:1249)</f>
        <v>0</v>
      </c>
      <c r="P1251" s="77">
        <f>SUMIF($3:$3,P$2,1249:1249)</f>
        <v>0</v>
      </c>
      <c r="R1251" s="28"/>
      <c r="S1251" s="93" cm="1">
        <f t="array" aca="1" ref="S1251" ca="1">SUM(INDEX(1248:1248,1,MAX(COLUMN($R:$R),COLUMN()-($H1228-1))):S1250)</f>
        <v>-43957.943615004799</v>
      </c>
      <c r="T1251" s="93" cm="1">
        <f t="array" aca="1" ref="T1251" ca="1">SUM(INDEX(1248:1248,1,MAX(COLUMN($R:$R),COLUMN()-($H1228-1))):T1250)</f>
        <v>-87915.887230009597</v>
      </c>
      <c r="U1251" s="93" cm="1">
        <f t="array" aca="1" ref="U1251" ca="1">SUM(INDEX(1248:1248,1,MAX(COLUMN($R:$R),COLUMN()-($H1228-1))):U1250)</f>
        <v>-131873.8308450144</v>
      </c>
      <c r="V1251" s="93" cm="1">
        <f t="array" aca="1" ref="V1251" ca="1">SUM(INDEX(1248:1248,1,MAX(COLUMN($R:$R),COLUMN()-($H1228-1))):V1250)</f>
        <v>-175831.77446001919</v>
      </c>
      <c r="W1251" s="93" cm="1">
        <f t="array" aca="1" ref="W1251" ca="1">SUM(INDEX(1248:1248,1,MAX(COLUMN($R:$R),COLUMN()-($H1228-1))):W1250)</f>
        <v>-219789.71807502399</v>
      </c>
      <c r="X1251" s="93" cm="1">
        <f t="array" aca="1" ref="X1251" ca="1">SUM(INDEX(1248:1248,1,MAX(COLUMN($R:$R),COLUMN()-($H1228-1))):X1250)</f>
        <v>-263747.66169002879</v>
      </c>
      <c r="Y1251" s="93" cm="1">
        <f t="array" aca="1" ref="Y1251" ca="1">SUM(INDEX(1248:1248,1,MAX(COLUMN($R:$R),COLUMN()-($H1228-1))):Y1250)</f>
        <v>-307705.60530503362</v>
      </c>
      <c r="Z1251" s="93" cm="1">
        <f t="array" aca="1" ref="Z1251" ca="1">SUM(INDEX(1248:1248,1,MAX(COLUMN($R:$R),COLUMN()-($H1228-1))):Z1250)</f>
        <v>-351663.54892003839</v>
      </c>
      <c r="AA1251" s="93" cm="1">
        <f t="array" aca="1" ref="AA1251" ca="1">SUM(INDEX(1248:1248,1,MAX(COLUMN($R:$R),COLUMN()-($H1228-1))):AA1250)</f>
        <v>-395621.49253504316</v>
      </c>
      <c r="AB1251" s="93" cm="1">
        <f t="array" aca="1" ref="AB1251" ca="1">SUM(INDEX(1248:1248,1,MAX(COLUMN($R:$R),COLUMN()-($H1228-1))):AB1250)</f>
        <v>-439579.43615004793</v>
      </c>
      <c r="AC1251" s="93" cm="1">
        <f t="array" aca="1" ref="AC1251" ca="1">SUM(INDEX(1248:1248,1,MAX(COLUMN($R:$R),COLUMN()-($H1228-1))):AC1250)</f>
        <v>-483537.3797650527</v>
      </c>
      <c r="AD1251" s="93" cm="1">
        <f t="array" aca="1" ref="AD1251" ca="1">SUM(INDEX(1248:1248,1,MAX(COLUMN($R:$R),COLUMN()-($H1228-1))):AD1250)</f>
        <v>-527495.32338005747</v>
      </c>
      <c r="AE1251" s="93" cm="1">
        <f t="array" aca="1" ref="AE1251" ca="1">SUM(INDEX(1248:1248,1,MAX(COLUMN($R:$R),COLUMN()-($H1228-1))):AE1250)</f>
        <v>-527495.32338005747</v>
      </c>
      <c r="AF1251" s="93" cm="1">
        <f t="array" aca="1" ref="AF1251" ca="1">SUM(INDEX(1248:1248,1,MAX(COLUMN($R:$R),COLUMN()-($H1228-1))):AF1250)</f>
        <v>-527495.32338005747</v>
      </c>
      <c r="AG1251" s="93" cm="1">
        <f t="array" aca="1" ref="AG1251" ca="1">SUM(INDEX(1248:1248,1,MAX(COLUMN($R:$R),COLUMN()-($H1228-1))):AG1250)</f>
        <v>-527495.32338005747</v>
      </c>
      <c r="AH1251" s="93" cm="1">
        <f t="array" aca="1" ref="AH1251" ca="1">SUM(INDEX(1248:1248,1,MAX(COLUMN($R:$R),COLUMN()-($H1228-1))):AH1250)</f>
        <v>-527495.32338005747</v>
      </c>
      <c r="AI1251" s="93" cm="1">
        <f t="array" aca="1" ref="AI1251" ca="1">SUM(INDEX(1248:1248,1,MAX(COLUMN($R:$R),COLUMN()-($H1228-1))):AI1250)</f>
        <v>-527495.32338005747</v>
      </c>
      <c r="AJ1251" s="93" cm="1">
        <f t="array" aca="1" ref="AJ1251" ca="1">SUM(INDEX(1248:1248,1,MAX(COLUMN($R:$R),COLUMN()-($H1228-1))):AJ1250)</f>
        <v>-527495.32338005747</v>
      </c>
      <c r="AK1251" s="93" cm="1">
        <f t="array" aca="1" ref="AK1251" ca="1">SUM(INDEX(1248:1248,1,MAX(COLUMN($R:$R),COLUMN()-($H1228-1))):AK1250)</f>
        <v>-527495.32338005747</v>
      </c>
      <c r="AL1251" s="93" cm="1">
        <f t="array" aca="1" ref="AL1251" ca="1">SUM(INDEX(1248:1248,1,MAX(COLUMN($R:$R),COLUMN()-($H1228-1))):AL1250)</f>
        <v>-527495.32338005747</v>
      </c>
      <c r="AM1251" s="93" cm="1">
        <f t="array" aca="1" ref="AM1251" ca="1">SUM(INDEX(1248:1248,1,MAX(COLUMN($R:$R),COLUMN()-($H1228-1))):AM1250)</f>
        <v>-527495.32338005747</v>
      </c>
      <c r="AN1251" s="93" cm="1">
        <f t="array" aca="1" ref="AN1251" ca="1">SUM(INDEX(1248:1248,1,MAX(COLUMN($R:$R),COLUMN()-($H1228-1))):AN1250)</f>
        <v>-527495.32338005747</v>
      </c>
      <c r="AO1251" s="93" cm="1">
        <f t="array" aca="1" ref="AO1251" ca="1">SUM(INDEX(1248:1248,1,MAX(COLUMN($R:$R),COLUMN()-($H1228-1))):AO1250)</f>
        <v>-527495.32338005747</v>
      </c>
      <c r="AP1251" s="93" cm="1">
        <f t="array" aca="1" ref="AP1251" ca="1">SUM(INDEX(1248:1248,1,MAX(COLUMN($R:$R),COLUMN()-($H1228-1))):AP1250)</f>
        <v>-527495.32338005747</v>
      </c>
      <c r="AQ1251" s="93" cm="1">
        <f t="array" aca="1" ref="AQ1251" ca="1">SUM(INDEX(1248:1248,1,MAX(COLUMN($R:$R),COLUMN()-($H1228-1))):AQ1250)</f>
        <v>-527495.32338005747</v>
      </c>
      <c r="AR1251" s="93" cm="1">
        <f t="array" aca="1" ref="AR1251" ca="1">SUM(INDEX(1248:1248,1,MAX(COLUMN($R:$R),COLUMN()-($H1228-1))):AR1250)</f>
        <v>-527495.32338005747</v>
      </c>
      <c r="AS1251" s="93" cm="1">
        <f t="array" aca="1" ref="AS1251" ca="1">SUM(INDEX(1248:1248,1,MAX(COLUMN($R:$R),COLUMN()-($H1228-1))):AS1250)</f>
        <v>-527495.32338005747</v>
      </c>
      <c r="AT1251" s="93" cm="1">
        <f t="array" aca="1" ref="AT1251" ca="1">SUM(INDEX(1248:1248,1,MAX(COLUMN($R:$R),COLUMN()-($H1228-1))):AT1250)</f>
        <v>-527495.32338005747</v>
      </c>
      <c r="AU1251" s="93" cm="1">
        <f t="array" aca="1" ref="AU1251" ca="1">SUM(INDEX(1248:1248,1,MAX(COLUMN($R:$R),COLUMN()-($H1228-1))):AU1250)</f>
        <v>-527495.32338005747</v>
      </c>
      <c r="AV1251" s="93" cm="1">
        <f t="array" aca="1" ref="AV1251" ca="1">SUM(INDEX(1248:1248,1,MAX(COLUMN($R:$R),COLUMN()-($H1228-1))):AV1250)</f>
        <v>-527495.32338005747</v>
      </c>
      <c r="AW1251" s="93" cm="1">
        <f t="array" aca="1" ref="AW1251" ca="1">SUM(INDEX(1248:1248,1,MAX(COLUMN($R:$R),COLUMN()-($H1228-1))):AW1250)</f>
        <v>-527495.32338005747</v>
      </c>
      <c r="AX1251" s="93" cm="1">
        <f t="array" aca="1" ref="AX1251" ca="1">SUM(INDEX(1248:1248,1,MAX(COLUMN($R:$R),COLUMN()-($H1228-1))):AX1250)</f>
        <v>-527495.32338005747</v>
      </c>
      <c r="AY1251" s="93" cm="1">
        <f t="array" aca="1" ref="AY1251" ca="1">SUM(INDEX(1248:1248,1,MAX(COLUMN($R:$R),COLUMN()-($H1228-1))):AY1250)</f>
        <v>-527495.32338005747</v>
      </c>
      <c r="AZ1251" s="93" cm="1">
        <f t="array" aca="1" ref="AZ1251" ca="1">SUM(INDEX(1248:1248,1,MAX(COLUMN($R:$R),COLUMN()-($H1228-1))):AZ1250)</f>
        <v>-527495.32338005747</v>
      </c>
      <c r="BA1251" s="93" cm="1">
        <f t="array" aca="1" ref="BA1251" ca="1">SUM(INDEX(1248:1248,1,MAX(COLUMN($R:$R),COLUMN()-($H1228-1))):BA1250)</f>
        <v>-527495.32338005747</v>
      </c>
      <c r="BB1251" s="93" cm="1">
        <f t="array" aca="1" ref="BB1251" ca="1">SUM(INDEX(1248:1248,1,MAX(COLUMN($R:$R),COLUMN()-($H1228-1))):BB1250)</f>
        <v>-527495.32338005747</v>
      </c>
      <c r="BC1251" s="93" cm="1">
        <f t="array" aca="1" ref="BC1251" ca="1">SUM(INDEX(1248:1248,1,MAX(COLUMN($R:$R),COLUMN()-($H1228-1))):BC1250)</f>
        <v>-527495.32338005747</v>
      </c>
      <c r="BD1251" s="93" cm="1">
        <f t="array" aca="1" ref="BD1251" ca="1">SUM(INDEX(1248:1248,1,MAX(COLUMN($R:$R),COLUMN()-($H1228-1))):BD1250)</f>
        <v>-527495.32338005747</v>
      </c>
      <c r="BE1251" s="93" cm="1">
        <f t="array" aca="1" ref="BE1251" ca="1">SUM(INDEX(1248:1248,1,MAX(COLUMN($R:$R),COLUMN()-($H1228-1))):BE1250)</f>
        <v>-527495.32338005747</v>
      </c>
      <c r="BF1251" s="93" cm="1">
        <f t="array" aca="1" ref="BF1251" ca="1">SUM(INDEX(1248:1248,1,MAX(COLUMN($R:$R),COLUMN()-($H1228-1))):BF1250)</f>
        <v>-527495.32338005747</v>
      </c>
      <c r="BG1251" s="93" cm="1">
        <f t="array" aca="1" ref="BG1251" ca="1">SUM(INDEX(1248:1248,1,MAX(COLUMN($R:$R),COLUMN()-($H1228-1))):BG1250)</f>
        <v>-527495.32338005747</v>
      </c>
      <c r="BH1251" s="93" cm="1">
        <f t="array" aca="1" ref="BH1251" ca="1">SUM(INDEX(1248:1248,1,MAX(COLUMN($R:$R),COLUMN()-($H1228-1))):BH1250)</f>
        <v>-527495.32338005747</v>
      </c>
      <c r="BI1251" s="93" cm="1">
        <f t="array" aca="1" ref="BI1251" ca="1">SUM(INDEX(1248:1248,1,MAX(COLUMN($R:$R),COLUMN()-($H1228-1))):BI1250)</f>
        <v>-527495.32338005747</v>
      </c>
      <c r="BJ1251" s="93" cm="1">
        <f t="array" aca="1" ref="BJ1251" ca="1">SUM(INDEX(1248:1248,1,MAX(COLUMN($R:$R),COLUMN()-($H1228-1))):BJ1250)</f>
        <v>-527495.32338005747</v>
      </c>
      <c r="BK1251" s="93" cm="1">
        <f t="array" aca="1" ref="BK1251" ca="1">SUM(INDEX(1248:1248,1,MAX(COLUMN($R:$R),COLUMN()-($H1228-1))):BK1250)</f>
        <v>-527495.32338005747</v>
      </c>
      <c r="BL1251" s="93" cm="1">
        <f t="array" aca="1" ref="BL1251" ca="1">SUM(INDEX(1248:1248,1,MAX(COLUMN($R:$R),COLUMN()-($H1228-1))):BL1250)</f>
        <v>-527495.32338005747</v>
      </c>
      <c r="BM1251" s="93" cm="1">
        <f t="array" aca="1" ref="BM1251" ca="1">SUM(INDEX(1248:1248,1,MAX(COLUMN($R:$R),COLUMN()-($H1228-1))):BM1250)</f>
        <v>-527495.32338005747</v>
      </c>
      <c r="BN1251" s="93" cm="1">
        <f t="array" aca="1" ref="BN1251" ca="1">SUM(INDEX(1248:1248,1,MAX(COLUMN($R:$R),COLUMN()-($H1228-1))):BN1250)</f>
        <v>-527495.32338005747</v>
      </c>
      <c r="BO1251" s="93" cm="1">
        <f t="array" aca="1" ref="BO1251" ca="1">SUM(INDEX(1248:1248,1,MAX(COLUMN($R:$R),COLUMN()-($H1228-1))):BO1250)</f>
        <v>-527495.32338005747</v>
      </c>
      <c r="BP1251" s="93" cm="1">
        <f t="array" aca="1" ref="BP1251" ca="1">SUM(INDEX(1248:1248,1,MAX(COLUMN($R:$R),COLUMN()-($H1228-1))):BP1250)</f>
        <v>-527495.32338005747</v>
      </c>
      <c r="BQ1251" s="93" cm="1">
        <f t="array" aca="1" ref="BQ1251" ca="1">SUM(INDEX(1248:1248,1,MAX(COLUMN($R:$R),COLUMN()-($H1228-1))):BQ1250)</f>
        <v>-527495.32338005747</v>
      </c>
      <c r="BR1251" s="93" cm="1">
        <f t="array" aca="1" ref="BR1251" ca="1">SUM(INDEX(1248:1248,1,MAX(COLUMN($R:$R),COLUMN()-($H1228-1))):BR1250)</f>
        <v>-527495.32338005747</v>
      </c>
      <c r="BS1251" s="93" cm="1">
        <f t="array" aca="1" ref="BS1251" ca="1">SUM(INDEX(1248:1248,1,MAX(COLUMN($R:$R),COLUMN()-($H1228-1))):BS1250)</f>
        <v>-527495.32338005747</v>
      </c>
      <c r="BT1251" s="93" cm="1">
        <f t="array" aca="1" ref="BT1251" ca="1">SUM(INDEX(1248:1248,1,MAX(COLUMN($R:$R),COLUMN()-($H1228-1))):BT1250)</f>
        <v>-527495.32338005747</v>
      </c>
      <c r="BU1251" s="93" cm="1">
        <f t="array" aca="1" ref="BU1251" ca="1">SUM(INDEX(1248:1248,1,MAX(COLUMN($R:$R),COLUMN()-($H1228-1))):BU1250)</f>
        <v>-527495.32338005747</v>
      </c>
      <c r="BV1251" s="93" cm="1">
        <f t="array" aca="1" ref="BV1251" ca="1">SUM(INDEX(1248:1248,1,MAX(COLUMN($R:$R),COLUMN()-($H1228-1))):BV1250)</f>
        <v>-527495.32338005747</v>
      </c>
      <c r="BW1251" s="93" cm="1">
        <f t="array" aca="1" ref="BW1251" ca="1">SUM(INDEX(1248:1248,1,MAX(COLUMN($R:$R),COLUMN()-($H1228-1))):BW1250)</f>
        <v>-527495.32338005747</v>
      </c>
      <c r="BX1251" s="93" cm="1">
        <f t="array" aca="1" ref="BX1251" ca="1">SUM(INDEX(1248:1248,1,MAX(COLUMN($R:$R),COLUMN()-($H1228-1))):BX1250)</f>
        <v>-527495.32338005747</v>
      </c>
      <c r="BY1251" s="93" cm="1">
        <f t="array" aca="1" ref="BY1251" ca="1">SUM(INDEX(1248:1248,1,MAX(COLUMN($R:$R),COLUMN()-($H1228-1))):BY1250)</f>
        <v>-527495.32338005747</v>
      </c>
      <c r="BZ1251" s="93" cm="1">
        <f t="array" aca="1" ref="BZ1251" ca="1">SUM(INDEX(1248:1248,1,MAX(COLUMN($R:$R),COLUMN()-($H1228-1))):BZ1250)</f>
        <v>-527495.32338005747</v>
      </c>
      <c r="CA1251" s="93" cm="1">
        <f t="array" aca="1" ref="CA1251" ca="1">SUM(INDEX(1248:1248,1,MAX(COLUMN($R:$R),COLUMN()-($H1228-1))):CA1250)</f>
        <v>-527495.32338005747</v>
      </c>
      <c r="CB1251" s="93" cm="1">
        <f t="array" aca="1" ref="CB1251" ca="1">SUM(INDEX(1248:1248,1,MAX(COLUMN($R:$R),COLUMN()-($H1228-1))):CB1250)</f>
        <v>-527495.32338005747</v>
      </c>
      <c r="CC1251" s="93" cm="1">
        <f t="array" aca="1" ref="CC1251" ca="1">SUM(INDEX(1248:1248,1,MAX(COLUMN($R:$R),COLUMN()-($H1228-1))):CC1250)</f>
        <v>-527495.32338005747</v>
      </c>
      <c r="CD1251" s="93" cm="1">
        <f t="array" aca="1" ref="CD1251" ca="1">SUM(INDEX(1248:1248,1,MAX(COLUMN($R:$R),COLUMN()-($H1228-1))):CD1250)</f>
        <v>-527495.32338005747</v>
      </c>
      <c r="CE1251" s="93" cm="1">
        <f t="array" aca="1" ref="CE1251" ca="1">SUM(INDEX(1248:1248,1,MAX(COLUMN($R:$R),COLUMN()-($H1228-1))):CE1250)</f>
        <v>-527495.32338005747</v>
      </c>
      <c r="CF1251" s="93" cm="1">
        <f t="array" aca="1" ref="CF1251" ca="1">SUM(INDEX(1248:1248,1,MAX(COLUMN($R:$R),COLUMN()-($H1228-1))):CF1250)</f>
        <v>-527495.32338005747</v>
      </c>
      <c r="CG1251" s="93" cm="1">
        <f t="array" aca="1" ref="CG1251" ca="1">SUM(INDEX(1248:1248,1,MAX(COLUMN($R:$R),COLUMN()-($H1228-1))):CG1250)</f>
        <v>-527495.32338005747</v>
      </c>
      <c r="CH1251" s="93" cm="1">
        <f t="array" aca="1" ref="CH1251" ca="1">SUM(INDEX(1248:1248,1,MAX(COLUMN($R:$R),COLUMN()-($H1228-1))):CH1250)</f>
        <v>-527495.32338005747</v>
      </c>
      <c r="CI1251" s="93" cm="1">
        <f t="array" aca="1" ref="CI1251" ca="1">SUM(INDEX(1248:1248,1,MAX(COLUMN($R:$R),COLUMN()-($H1228-1))):CI1250)</f>
        <v>-527495.32338005747</v>
      </c>
      <c r="CJ1251" s="93" cm="1">
        <f t="array" aca="1" ref="CJ1251" ca="1">SUM(INDEX(1248:1248,1,MAX(COLUMN($R:$R),COLUMN()-($H1228-1))):CJ1250)</f>
        <v>-527495.32338005747</v>
      </c>
      <c r="CK1251" s="93" cm="1">
        <f t="array" aca="1" ref="CK1251" ca="1">SUM(INDEX(1248:1248,1,MAX(COLUMN($R:$R),COLUMN()-($H1228-1))):CK1250)</f>
        <v>-527495.32338005747</v>
      </c>
      <c r="CL1251" s="93" cm="1">
        <f t="array" aca="1" ref="CL1251" ca="1">SUM(INDEX(1248:1248,1,MAX(COLUMN($R:$R),COLUMN()-($H1228-1))):CL1250)</f>
        <v>-527495.32338005747</v>
      </c>
      <c r="CN1251" s="77"/>
      <c r="CO1251" s="93" cm="1">
        <f t="array" aca="1" ref="CO1251" ca="1">SUM(INDEX(1248:1248,1,MAX(COLUMN($R:$R),COLUMN()-($H1228/CO$5))):CO1250)</f>
        <v>-43957.943615004799</v>
      </c>
      <c r="CP1251" s="93" cm="1">
        <f t="array" aca="1" ref="CP1251" ca="1">SUM(INDEX(1248:1248,1,MAX(COLUMN($R:$R),COLUMN()-($H1228/CP$5))):CP1250)</f>
        <v>0</v>
      </c>
      <c r="CQ1251" s="93" cm="1">
        <f t="array" aca="1" ref="CQ1251" ca="1">SUM(INDEX(1248:1248,1,MAX(COLUMN($R:$R),COLUMN()-($H1228/CQ$5))):CQ1250)</f>
        <v>0</v>
      </c>
      <c r="CR1251" s="93" cm="1">
        <f t="array" aca="1" ref="CR1251" ca="1">SUM(INDEX(1248:1248,1,MAX(COLUMN($R:$R),COLUMN()-($H1228/CR$5))):CR1250)</f>
        <v>0</v>
      </c>
      <c r="CS1251" s="93" cm="1">
        <f t="array" aca="1" ref="CS1251" ca="1">SUM(INDEX(1248:1248,1,MAX(COLUMN($R:$R),COLUMN()-($H1228/CS$5))):CS1250)</f>
        <v>0</v>
      </c>
      <c r="CT1251" s="93" cm="1">
        <f t="array" aca="1" ref="CT1251" ca="1">SUM(INDEX(1248:1248,1,MAX(COLUMN($R:$R),COLUMN()-($H1228/CT$5))):CT1250)</f>
        <v>0</v>
      </c>
      <c r="CU1251" s="93" cm="1">
        <f t="array" aca="1" ref="CU1251" ca="1">SUM(INDEX(1248:1248,1,MAX(COLUMN($R:$R),COLUMN()-($H1228/CU$5))):CU1250)</f>
        <v>0</v>
      </c>
      <c r="CV1251" s="93" cm="1">
        <f t="array" aca="1" ref="CV1251" ca="1">SUM(INDEX(1248:1248,1,MAX(COLUMN($R:$R),COLUMN()-($H1228/CV$5))):CV1250)</f>
        <v>0</v>
      </c>
      <c r="CW1251" s="93" cm="1">
        <f t="array" aca="1" ref="CW1251" ca="1">SUM(INDEX(1248:1248,1,MAX(COLUMN($R:$R),COLUMN()-($H1228/CW$5))):CW1250)</f>
        <v>0</v>
      </c>
      <c r="CX1251" s="93" cm="1">
        <f t="array" aca="1" ref="CX1251" ca="1">SUM(INDEX(1248:1248,1,MAX(COLUMN($R:$R),COLUMN()-($H1228/CX$5))):CX1250)</f>
        <v>0</v>
      </c>
      <c r="CY1251" s="93" cm="1">
        <f t="array" aca="1" ref="CY1251" ca="1">SUM(INDEX(1248:1248,1,MAX(COLUMN($R:$R),COLUMN()-($H1228/CL$5))):CY1250)</f>
        <v>0</v>
      </c>
      <c r="CZ1251" s="93" cm="1">
        <f t="array" aca="1" ref="CZ1251" ca="1">SUM(INDEX(1248:1248,1,MAX(COLUMN($R:$R),COLUMN()-($H1228/CZ$5))):CZ1250)</f>
        <v>0</v>
      </c>
      <c r="DA1251" s="93" cm="1">
        <f t="array" aca="1" ref="DA1251" ca="1">SUM(INDEX(1248:1248,1,MAX(COLUMN($R:$R),COLUMN()-($H1228/DA$5))):DA1250)</f>
        <v>0</v>
      </c>
      <c r="DB1251" s="93" cm="1">
        <f t="array" aca="1" ref="DB1251" ca="1">SUM(INDEX(1248:1248,1,MAX(COLUMN($R:$R),COLUMN()-($H1228/DB$5))):DB1250)</f>
        <v>0</v>
      </c>
      <c r="DC1251" s="93" cm="1">
        <f t="array" aca="1" ref="DC1251" ca="1">SUM(INDEX(1248:1248,1,MAX(COLUMN($R:$R),COLUMN()-($H1228/DC$5))):DC1250)</f>
        <v>0</v>
      </c>
      <c r="DD1251" s="93" cm="1">
        <f t="array" aca="1" ref="DD1251" ca="1">SUM(INDEX(1248:1248,1,MAX(COLUMN($R:$R),COLUMN()-($H1228/DD$5))):DD1250)</f>
        <v>0</v>
      </c>
      <c r="DE1251" s="93" cm="1">
        <f t="array" aca="1" ref="DE1251" ca="1">SUM(INDEX(1248:1248,1,MAX(COLUMN($R:$R),COLUMN()-($H1228/DE$5))):DE1250)</f>
        <v>0</v>
      </c>
      <c r="DF1251" s="93" cm="1">
        <f t="array" aca="1" ref="DF1251" ca="1">SUM(INDEX(1248:1248,1,MAX(COLUMN($R:$R),COLUMN()-($H1228/DF$5))):DF1250)</f>
        <v>0</v>
      </c>
      <c r="DG1251" s="93" cm="1">
        <f t="array" aca="1" ref="DG1251" ca="1">SUM(INDEX(1248:1248,1,MAX(COLUMN($R:$R),COLUMN()-($H1228/DG$5))):DG1250)</f>
        <v>0</v>
      </c>
      <c r="DH1251" s="93" cm="1">
        <f t="array" aca="1" ref="DH1251" ca="1">SUM(INDEX(1248:1248,1,MAX(COLUMN($R:$R),COLUMN()-($H1228/DH$5))):DH1250)</f>
        <v>0</v>
      </c>
      <c r="DI1251" s="93" cm="1">
        <f t="array" aca="1" ref="DI1251" ca="1">SUM(INDEX(1248:1248,1,MAX(COLUMN($R:$R),COLUMN()-($H1228/DI$5))):DI1250)</f>
        <v>0</v>
      </c>
      <c r="DJ1251" s="93" cm="1">
        <f t="array" aca="1" ref="DJ1251" ca="1">SUM(INDEX(1248:1248,1,MAX(COLUMN($R:$R),COLUMN()-($H1228/DJ$5))):DJ1250)</f>
        <v>0</v>
      </c>
      <c r="DK1251" s="93" cm="1">
        <f t="array" aca="1" ref="DK1251" ca="1">SUM(INDEX(1248:1248,1,MAX(COLUMN($R:$R),COLUMN()-($H1228/DK$5))):DK1250)</f>
        <v>0</v>
      </c>
      <c r="DL1251" s="93" cm="1">
        <f t="array" aca="1" ref="DL1251" ca="1">SUM(INDEX(1248:1248,1,MAX(COLUMN($R:$R),COLUMN()-($H1228/DL$5))):DL1250)</f>
        <v>0</v>
      </c>
    </row>
    <row r="1252" spans="1:116" x14ac:dyDescent="0.35">
      <c r="B1252" t="s">
        <v>332</v>
      </c>
      <c r="D1252" t="s">
        <v>770</v>
      </c>
      <c r="E1252" s="8" t="str">
        <f>ROW()&amp;" "&amp;D1252</f>
        <v>1252 LAMORT-S</v>
      </c>
      <c r="G1252" s="125"/>
      <c r="I1252" s="53"/>
      <c r="J1252" s="53"/>
      <c r="R1252"/>
      <c r="S1252" s="1"/>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c r="BP1252" s="1"/>
      <c r="BQ1252" s="1"/>
      <c r="BR1252" s="1"/>
      <c r="BS1252" s="1"/>
      <c r="BT1252" s="1"/>
      <c r="BU1252" s="1"/>
      <c r="BV1252" s="1"/>
      <c r="BW1252" s="1"/>
      <c r="BX1252" s="1"/>
      <c r="BY1252" s="1"/>
      <c r="BZ1252" s="1"/>
      <c r="CA1252" s="1"/>
      <c r="CB1252" s="1"/>
      <c r="CC1252" s="1"/>
      <c r="CD1252" s="1"/>
      <c r="CE1252" s="1"/>
      <c r="CF1252" s="1"/>
      <c r="CG1252" s="1"/>
      <c r="CH1252" s="1"/>
      <c r="CI1252" s="1"/>
      <c r="CJ1252" s="1"/>
      <c r="CK1252" s="1"/>
      <c r="CL1252" s="1"/>
      <c r="CN1252" s="53"/>
      <c r="CO1252" s="1"/>
      <c r="CP1252" s="1"/>
      <c r="CQ1252" s="1"/>
      <c r="CR1252" s="1"/>
      <c r="CS1252" s="1"/>
      <c r="CT1252" s="1"/>
      <c r="CU1252" s="1"/>
      <c r="CV1252" s="1"/>
      <c r="CW1252" s="1"/>
      <c r="CX1252" s="1"/>
      <c r="CY1252" s="1"/>
      <c r="CZ1252" s="1"/>
      <c r="DA1252" s="1"/>
      <c r="DB1252" s="1"/>
      <c r="DC1252" s="1"/>
      <c r="DD1252" s="1"/>
      <c r="DE1252" s="1"/>
      <c r="DF1252" s="1"/>
      <c r="DG1252" s="1"/>
      <c r="DH1252" s="1"/>
      <c r="DI1252" s="1"/>
      <c r="DJ1252" s="1"/>
      <c r="DK1252" s="1"/>
      <c r="DL1252" s="1"/>
    </row>
    <row r="1253" spans="1:116" x14ac:dyDescent="0.35">
      <c r="B1253" t="s">
        <v>332</v>
      </c>
      <c r="D1253" t="s">
        <v>770</v>
      </c>
      <c r="E1253" s="8" t="str">
        <f>ROW()&amp;" "&amp;D1253</f>
        <v>1253 LAMORT-S</v>
      </c>
      <c r="G1253" s="136" t="str">
        <f>G1218</f>
        <v>(Primary label)</v>
      </c>
      <c r="H1253" s="27"/>
      <c r="I1253" s="78"/>
      <c r="J1253" s="78"/>
      <c r="K1253" s="33"/>
      <c r="L1253" s="33"/>
      <c r="M1253" s="33"/>
      <c r="N1253" s="33"/>
      <c r="O1253" s="33"/>
      <c r="P1253" s="33"/>
      <c r="R1253" s="33"/>
      <c r="S1253" s="77"/>
      <c r="T1253" s="77"/>
      <c r="U1253" s="77"/>
      <c r="V1253" s="77"/>
      <c r="W1253" s="77"/>
      <c r="X1253" s="77"/>
      <c r="Y1253" s="77"/>
      <c r="Z1253" s="77"/>
      <c r="AA1253" s="77"/>
      <c r="AB1253" s="77"/>
      <c r="AC1253" s="77"/>
      <c r="AD1253" s="77"/>
      <c r="AE1253" s="77"/>
      <c r="AF1253" s="77"/>
      <c r="AG1253" s="77"/>
      <c r="AH1253" s="77"/>
      <c r="AI1253" s="77"/>
      <c r="AJ1253" s="77"/>
      <c r="AK1253" s="77"/>
      <c r="AL1253" s="77"/>
      <c r="AM1253" s="77"/>
      <c r="AN1253" s="77"/>
      <c r="AO1253" s="77"/>
      <c r="AP1253" s="77"/>
      <c r="AQ1253" s="77"/>
      <c r="AR1253" s="77"/>
      <c r="AS1253" s="77"/>
      <c r="AT1253" s="77"/>
      <c r="AU1253" s="77"/>
      <c r="AV1253" s="77"/>
      <c r="AW1253" s="77"/>
      <c r="AX1253" s="77"/>
      <c r="AY1253" s="77"/>
      <c r="AZ1253" s="77"/>
      <c r="BA1253" s="77"/>
      <c r="BB1253" s="77"/>
      <c r="BC1253" s="77"/>
      <c r="BD1253" s="77"/>
      <c r="BE1253" s="77"/>
      <c r="BF1253" s="77"/>
      <c r="BG1253" s="77"/>
      <c r="BH1253" s="77"/>
      <c r="BI1253" s="77"/>
      <c r="BJ1253" s="77"/>
      <c r="BK1253" s="77"/>
      <c r="BL1253" s="77"/>
      <c r="BM1253" s="77"/>
      <c r="BN1253" s="77"/>
      <c r="BO1253" s="77"/>
      <c r="BP1253" s="77"/>
      <c r="BQ1253" s="77"/>
      <c r="BR1253" s="77"/>
      <c r="BS1253" s="77"/>
      <c r="BT1253" s="77"/>
      <c r="BU1253" s="77"/>
      <c r="BV1253" s="77"/>
      <c r="BW1253" s="77"/>
      <c r="BX1253" s="77"/>
      <c r="BY1253" s="77"/>
      <c r="BZ1253" s="77"/>
      <c r="CA1253" s="77"/>
      <c r="CB1253" s="77"/>
      <c r="CC1253" s="77"/>
      <c r="CD1253" s="77"/>
      <c r="CE1253" s="77"/>
      <c r="CF1253" s="77"/>
      <c r="CG1253" s="77"/>
      <c r="CH1253" s="77"/>
      <c r="CI1253" s="77"/>
      <c r="CJ1253" s="77"/>
      <c r="CK1253" s="77"/>
      <c r="CL1253" s="77"/>
      <c r="CN1253" s="78"/>
      <c r="CO1253" s="77"/>
      <c r="CP1253" s="77"/>
      <c r="CQ1253" s="77"/>
      <c r="CR1253" s="77"/>
      <c r="CS1253" s="77"/>
      <c r="CT1253" s="77"/>
      <c r="CU1253" s="77"/>
      <c r="CV1253" s="77"/>
      <c r="CW1253" s="77"/>
      <c r="CX1253" s="77"/>
      <c r="CY1253" s="77"/>
      <c r="CZ1253" s="77"/>
      <c r="DA1253" s="77"/>
      <c r="DB1253" s="77"/>
      <c r="DC1253" s="77"/>
      <c r="DD1253" s="77"/>
      <c r="DE1253" s="77"/>
      <c r="DF1253" s="77"/>
      <c r="DG1253" s="77"/>
      <c r="DH1253" s="77"/>
      <c r="DI1253" s="77"/>
      <c r="DJ1253" s="77"/>
      <c r="DK1253" s="77"/>
      <c r="DL1253" s="77"/>
    </row>
    <row r="1254" spans="1:116" x14ac:dyDescent="0.35">
      <c r="B1254" t="s">
        <v>332</v>
      </c>
      <c r="D1254" t="s">
        <v>770</v>
      </c>
      <c r="E1254" s="8" t="str">
        <f>ROW()&amp;" "&amp;D1254</f>
        <v>1254 LAMORT-S</v>
      </c>
      <c r="G1254" s="136" t="str">
        <f>G1219</f>
        <v>primary unit</v>
      </c>
      <c r="H1254" s="27"/>
      <c r="I1254" s="78"/>
      <c r="J1254" s="78"/>
      <c r="K1254" s="33"/>
      <c r="L1254" s="33"/>
      <c r="M1254" s="33"/>
      <c r="N1254" s="33"/>
      <c r="O1254" s="33"/>
      <c r="P1254" s="33"/>
      <c r="R1254" s="33"/>
      <c r="S1254" s="77"/>
      <c r="T1254" s="77"/>
      <c r="U1254" s="77"/>
      <c r="V1254" s="77"/>
      <c r="W1254" s="77"/>
      <c r="X1254" s="77"/>
      <c r="Y1254" s="77"/>
      <c r="Z1254" s="77"/>
      <c r="AA1254" s="77"/>
      <c r="AB1254" s="77"/>
      <c r="AC1254" s="77"/>
      <c r="AD1254" s="77"/>
      <c r="AE1254" s="77"/>
      <c r="AF1254" s="77"/>
      <c r="AG1254" s="77"/>
      <c r="AH1254" s="77"/>
      <c r="AI1254" s="77"/>
      <c r="AJ1254" s="77"/>
      <c r="AK1254" s="77"/>
      <c r="AL1254" s="77"/>
      <c r="AM1254" s="77"/>
      <c r="AN1254" s="77"/>
      <c r="AO1254" s="77"/>
      <c r="AP1254" s="77"/>
      <c r="AQ1254" s="77"/>
      <c r="AR1254" s="77"/>
      <c r="AS1254" s="77"/>
      <c r="AT1254" s="77"/>
      <c r="AU1254" s="77"/>
      <c r="AV1254" s="77"/>
      <c r="AW1254" s="77"/>
      <c r="AX1254" s="77"/>
      <c r="AY1254" s="77"/>
      <c r="AZ1254" s="77"/>
      <c r="BA1254" s="77"/>
      <c r="BB1254" s="77"/>
      <c r="BC1254" s="77"/>
      <c r="BD1254" s="77"/>
      <c r="BE1254" s="77"/>
      <c r="BF1254" s="77"/>
      <c r="BG1254" s="77"/>
      <c r="BH1254" s="77"/>
      <c r="BI1254" s="77"/>
      <c r="BJ1254" s="77"/>
      <c r="BK1254" s="77"/>
      <c r="BL1254" s="77"/>
      <c r="BM1254" s="77"/>
      <c r="BN1254" s="77"/>
      <c r="BO1254" s="77"/>
      <c r="BP1254" s="77"/>
      <c r="BQ1254" s="77"/>
      <c r="BR1254" s="77"/>
      <c r="BS1254" s="77"/>
      <c r="BT1254" s="77"/>
      <c r="BU1254" s="77"/>
      <c r="BV1254" s="77"/>
      <c r="BW1254" s="77"/>
      <c r="BX1254" s="77"/>
      <c r="BY1254" s="77"/>
      <c r="BZ1254" s="77"/>
      <c r="CA1254" s="77"/>
      <c r="CB1254" s="77"/>
      <c r="CC1254" s="77"/>
      <c r="CD1254" s="77"/>
      <c r="CE1254" s="77"/>
      <c r="CF1254" s="77"/>
      <c r="CG1254" s="77"/>
      <c r="CH1254" s="77"/>
      <c r="CI1254" s="77"/>
      <c r="CJ1254" s="77"/>
      <c r="CK1254" s="77"/>
      <c r="CL1254" s="77"/>
      <c r="CN1254" s="78"/>
      <c r="CO1254" s="77"/>
      <c r="CP1254" s="77"/>
      <c r="CQ1254" s="77"/>
      <c r="CR1254" s="77"/>
      <c r="CS1254" s="77"/>
      <c r="CT1254" s="77"/>
      <c r="CU1254" s="77"/>
      <c r="CV1254" s="77"/>
      <c r="CW1254" s="77"/>
      <c r="CX1254" s="77"/>
      <c r="CY1254" s="77"/>
      <c r="CZ1254" s="77"/>
      <c r="DA1254" s="77"/>
      <c r="DB1254" s="77"/>
      <c r="DC1254" s="77"/>
      <c r="DD1254" s="77"/>
      <c r="DE1254" s="77"/>
      <c r="DF1254" s="77"/>
      <c r="DG1254" s="77"/>
      <c r="DH1254" s="77"/>
      <c r="DI1254" s="77"/>
      <c r="DJ1254" s="77"/>
      <c r="DK1254" s="77"/>
      <c r="DL1254" s="77"/>
    </row>
    <row r="1255" spans="1:116" x14ac:dyDescent="0.35">
      <c r="B1255" t="s">
        <v>332</v>
      </c>
      <c r="D1255" t="s">
        <v>770</v>
      </c>
      <c r="E1255" s="8" t="str">
        <f t="shared" ref="E1255:E1258" si="1538">ROW()&amp;" "&amp;D1255</f>
        <v>1255 LAMORT-S</v>
      </c>
      <c r="G1255" s="136" t="str">
        <f>G1220</f>
        <v>Primary revenue driver</v>
      </c>
      <c r="K1255" s="53"/>
      <c r="L1255" s="53"/>
      <c r="M1255" s="53"/>
      <c r="N1255" s="53"/>
      <c r="O1255" s="53"/>
      <c r="P1255" s="53"/>
      <c r="R1255" s="24"/>
      <c r="S1255" s="179" t="str">
        <f t="shared" ref="S1255:AX1255" si="1539">S1220</f>
        <v>S$16</v>
      </c>
      <c r="T1255" s="179" t="str">
        <f t="shared" si="1539"/>
        <v>T$16</v>
      </c>
      <c r="U1255" s="179" t="str">
        <f t="shared" si="1539"/>
        <v>U$16</v>
      </c>
      <c r="V1255" s="179" t="str">
        <f t="shared" si="1539"/>
        <v>V$16</v>
      </c>
      <c r="W1255" s="179" t="str">
        <f t="shared" si="1539"/>
        <v>W$16</v>
      </c>
      <c r="X1255" s="179" t="str">
        <f t="shared" si="1539"/>
        <v>X$16</v>
      </c>
      <c r="Y1255" s="179" t="str">
        <f t="shared" si="1539"/>
        <v>Y$16</v>
      </c>
      <c r="Z1255" s="179" t="str">
        <f t="shared" si="1539"/>
        <v>Z$16</v>
      </c>
      <c r="AA1255" s="179" t="str">
        <f t="shared" si="1539"/>
        <v>AA$16</v>
      </c>
      <c r="AB1255" s="179" t="str">
        <f t="shared" si="1539"/>
        <v>AB$16</v>
      </c>
      <c r="AC1255" s="179" t="str">
        <f t="shared" si="1539"/>
        <v>AC$16</v>
      </c>
      <c r="AD1255" s="179" t="str">
        <f t="shared" si="1539"/>
        <v>AD$16</v>
      </c>
      <c r="AE1255" s="179" t="str">
        <f t="shared" si="1539"/>
        <v>AE$16</v>
      </c>
      <c r="AF1255" s="179" t="str">
        <f t="shared" si="1539"/>
        <v>AF$16</v>
      </c>
      <c r="AG1255" s="179" t="str">
        <f t="shared" si="1539"/>
        <v>AG$16</v>
      </c>
      <c r="AH1255" s="179" t="str">
        <f t="shared" si="1539"/>
        <v>AH$16</v>
      </c>
      <c r="AI1255" s="179" t="str">
        <f t="shared" si="1539"/>
        <v>AI$16</v>
      </c>
      <c r="AJ1255" s="179" t="str">
        <f t="shared" si="1539"/>
        <v>AJ$16</v>
      </c>
      <c r="AK1255" s="179" t="str">
        <f t="shared" si="1539"/>
        <v>AK$16</v>
      </c>
      <c r="AL1255" s="179" t="str">
        <f t="shared" si="1539"/>
        <v>AL$16</v>
      </c>
      <c r="AM1255" s="179" t="str">
        <f t="shared" si="1539"/>
        <v>AM$16</v>
      </c>
      <c r="AN1255" s="179" t="str">
        <f t="shared" si="1539"/>
        <v>AN$16</v>
      </c>
      <c r="AO1255" s="179" t="str">
        <f t="shared" si="1539"/>
        <v>AO$16</v>
      </c>
      <c r="AP1255" s="179" t="str">
        <f t="shared" si="1539"/>
        <v>AP$16</v>
      </c>
      <c r="AQ1255" s="179" t="str">
        <f t="shared" si="1539"/>
        <v>AQ$16</v>
      </c>
      <c r="AR1255" s="179" t="str">
        <f t="shared" si="1539"/>
        <v>AR$16</v>
      </c>
      <c r="AS1255" s="179" t="str">
        <f t="shared" si="1539"/>
        <v>AS$16</v>
      </c>
      <c r="AT1255" s="179" t="str">
        <f t="shared" si="1539"/>
        <v>AT$16</v>
      </c>
      <c r="AU1255" s="179" t="str">
        <f t="shared" si="1539"/>
        <v>AU$16</v>
      </c>
      <c r="AV1255" s="179" t="str">
        <f t="shared" si="1539"/>
        <v>AV$16</v>
      </c>
      <c r="AW1255" s="179" t="str">
        <f t="shared" si="1539"/>
        <v>AW$16</v>
      </c>
      <c r="AX1255" s="179" t="str">
        <f t="shared" si="1539"/>
        <v>AX$16</v>
      </c>
      <c r="AY1255" s="179" t="str">
        <f t="shared" ref="AY1255:CD1255" si="1540">AY1220</f>
        <v>AY$16</v>
      </c>
      <c r="AZ1255" s="179" t="str">
        <f t="shared" si="1540"/>
        <v>AZ$16</v>
      </c>
      <c r="BA1255" s="179" t="str">
        <f t="shared" si="1540"/>
        <v>BA$16</v>
      </c>
      <c r="BB1255" s="179" t="str">
        <f t="shared" si="1540"/>
        <v>BB$16</v>
      </c>
      <c r="BC1255" s="179" t="str">
        <f t="shared" si="1540"/>
        <v>BC$16</v>
      </c>
      <c r="BD1255" s="179" t="str">
        <f t="shared" si="1540"/>
        <v>BD$16</v>
      </c>
      <c r="BE1255" s="179" t="str">
        <f t="shared" si="1540"/>
        <v>BE$16</v>
      </c>
      <c r="BF1255" s="179" t="str">
        <f t="shared" si="1540"/>
        <v>BF$16</v>
      </c>
      <c r="BG1255" s="179" t="str">
        <f t="shared" si="1540"/>
        <v>BG$16</v>
      </c>
      <c r="BH1255" s="179" t="str">
        <f t="shared" si="1540"/>
        <v>BH$16</v>
      </c>
      <c r="BI1255" s="179" t="str">
        <f t="shared" si="1540"/>
        <v>BI$16</v>
      </c>
      <c r="BJ1255" s="179" t="str">
        <f t="shared" si="1540"/>
        <v>BJ$16</v>
      </c>
      <c r="BK1255" s="179" t="str">
        <f t="shared" si="1540"/>
        <v>BK$16</v>
      </c>
      <c r="BL1255" s="179" t="str">
        <f t="shared" si="1540"/>
        <v>BL$16</v>
      </c>
      <c r="BM1255" s="179" t="str">
        <f t="shared" si="1540"/>
        <v>BM$16</v>
      </c>
      <c r="BN1255" s="179" t="str">
        <f t="shared" si="1540"/>
        <v>BN$16</v>
      </c>
      <c r="BO1255" s="179" t="str">
        <f t="shared" si="1540"/>
        <v>BO$16</v>
      </c>
      <c r="BP1255" s="179" t="str">
        <f t="shared" si="1540"/>
        <v>BP$16</v>
      </c>
      <c r="BQ1255" s="179" t="str">
        <f t="shared" si="1540"/>
        <v>BQ$16</v>
      </c>
      <c r="BR1255" s="179" t="str">
        <f t="shared" si="1540"/>
        <v>BR$16</v>
      </c>
      <c r="BS1255" s="179" t="str">
        <f t="shared" si="1540"/>
        <v>BS$16</v>
      </c>
      <c r="BT1255" s="179" t="str">
        <f t="shared" si="1540"/>
        <v>BT$16</v>
      </c>
      <c r="BU1255" s="179" t="str">
        <f t="shared" si="1540"/>
        <v>BU$16</v>
      </c>
      <c r="BV1255" s="179" t="str">
        <f t="shared" si="1540"/>
        <v>BV$16</v>
      </c>
      <c r="BW1255" s="179" t="str">
        <f t="shared" si="1540"/>
        <v>BW$16</v>
      </c>
      <c r="BX1255" s="179" t="str">
        <f t="shared" si="1540"/>
        <v>BX$16</v>
      </c>
      <c r="BY1255" s="179" t="str">
        <f t="shared" si="1540"/>
        <v>BY$16</v>
      </c>
      <c r="BZ1255" s="179" t="str">
        <f t="shared" si="1540"/>
        <v>BZ$16</v>
      </c>
      <c r="CA1255" s="179" t="str">
        <f t="shared" si="1540"/>
        <v>CA$16</v>
      </c>
      <c r="CB1255" s="179" t="str">
        <f t="shared" si="1540"/>
        <v>CB$16</v>
      </c>
      <c r="CC1255" s="179" t="str">
        <f t="shared" si="1540"/>
        <v>CC$16</v>
      </c>
      <c r="CD1255" s="179" t="str">
        <f t="shared" si="1540"/>
        <v>CD$16</v>
      </c>
      <c r="CE1255" s="179" t="str">
        <f t="shared" ref="CE1255:CL1255" si="1541">CE1220</f>
        <v>CE$16</v>
      </c>
      <c r="CF1255" s="179" t="str">
        <f t="shared" si="1541"/>
        <v>CF$16</v>
      </c>
      <c r="CG1255" s="179" t="str">
        <f t="shared" si="1541"/>
        <v>CG$16</v>
      </c>
      <c r="CH1255" s="179" t="str">
        <f t="shared" si="1541"/>
        <v>CH$16</v>
      </c>
      <c r="CI1255" s="179" t="str">
        <f t="shared" si="1541"/>
        <v>CI$16</v>
      </c>
      <c r="CJ1255" s="179" t="str">
        <f t="shared" si="1541"/>
        <v>CJ$16</v>
      </c>
      <c r="CK1255" s="179" t="str">
        <f t="shared" si="1541"/>
        <v>CK$16</v>
      </c>
      <c r="CL1255" s="179" t="str">
        <f t="shared" si="1541"/>
        <v>CL$16</v>
      </c>
      <c r="CO1255" s="179" t="str">
        <f t="shared" ref="CO1255:DK1255" si="1542">CO1220</f>
        <v>CO$16</v>
      </c>
      <c r="CP1255" s="179" t="str">
        <f t="shared" si="1542"/>
        <v>CP$16</v>
      </c>
      <c r="CQ1255" s="179" t="str">
        <f t="shared" si="1542"/>
        <v>CQ$16</v>
      </c>
      <c r="CR1255" s="179" t="str">
        <f t="shared" si="1542"/>
        <v>CR$16</v>
      </c>
      <c r="CS1255" s="179" t="str">
        <f t="shared" si="1542"/>
        <v>CS$16</v>
      </c>
      <c r="CT1255" s="179" t="str">
        <f t="shared" si="1542"/>
        <v>CT$16</v>
      </c>
      <c r="CU1255" s="179" t="str">
        <f t="shared" si="1542"/>
        <v>CU$16</v>
      </c>
      <c r="CV1255" s="179" t="str">
        <f t="shared" si="1542"/>
        <v>CV$16</v>
      </c>
      <c r="CW1255" s="179" t="str">
        <f t="shared" si="1542"/>
        <v>CW$16</v>
      </c>
      <c r="CX1255" s="179" t="str">
        <f t="shared" si="1542"/>
        <v>CX$16</v>
      </c>
      <c r="CY1255" s="179" t="str">
        <f t="shared" si="1542"/>
        <v>CY$16</v>
      </c>
      <c r="CZ1255" s="179" t="str">
        <f t="shared" si="1542"/>
        <v>CZ$16</v>
      </c>
      <c r="DA1255" s="179" t="str">
        <f t="shared" si="1542"/>
        <v>DA$16</v>
      </c>
      <c r="DB1255" s="179" t="str">
        <f t="shared" si="1542"/>
        <v>DB$16</v>
      </c>
      <c r="DC1255" s="179" t="str">
        <f t="shared" si="1542"/>
        <v>DC$16</v>
      </c>
      <c r="DD1255" s="179" t="str">
        <f t="shared" si="1542"/>
        <v>DD$16</v>
      </c>
      <c r="DE1255" s="179" t="str">
        <f t="shared" si="1542"/>
        <v>DE$16</v>
      </c>
      <c r="DF1255" s="179" t="str">
        <f t="shared" si="1542"/>
        <v>DF$16</v>
      </c>
      <c r="DG1255" s="179" t="str">
        <f t="shared" si="1542"/>
        <v>DG$16</v>
      </c>
      <c r="DH1255" s="179" t="str">
        <f t="shared" si="1542"/>
        <v>DH$16</v>
      </c>
      <c r="DI1255" s="179" t="str">
        <f t="shared" si="1542"/>
        <v>DI$16</v>
      </c>
      <c r="DJ1255" s="179" t="str">
        <f t="shared" si="1542"/>
        <v>DJ$16</v>
      </c>
      <c r="DK1255" s="179" t="str">
        <f t="shared" si="1542"/>
        <v>DK$16</v>
      </c>
      <c r="DL1255" s="179" t="str">
        <f t="shared" ref="DL1255" si="1543">DL1220</f>
        <v>DL$16</v>
      </c>
    </row>
    <row r="1256" spans="1:116" x14ac:dyDescent="0.35">
      <c r="B1256" t="s">
        <v>332</v>
      </c>
      <c r="D1256" t="s">
        <v>770</v>
      </c>
      <c r="E1256" s="8" t="str">
        <f t="shared" ref="E1256" si="1544">ROW()&amp;" "&amp;D1256</f>
        <v>1256 LAMORT-S</v>
      </c>
      <c r="G1256" s="136" t="str">
        <f>G1221</f>
        <v>Primary volume driver</v>
      </c>
      <c r="H1256" s="12"/>
      <c r="I1256" s="60"/>
      <c r="J1256" s="60"/>
      <c r="K1256" s="15"/>
      <c r="L1256" s="15"/>
      <c r="M1256" s="15"/>
      <c r="N1256" s="15"/>
      <c r="O1256" s="15"/>
      <c r="P1256" s="15"/>
      <c r="R1256" s="15"/>
      <c r="S1256" s="179" t="str">
        <f t="shared" ref="S1256:AX1256" si="1545">S1221</f>
        <v>S$17</v>
      </c>
      <c r="T1256" s="179" t="str">
        <f t="shared" si="1545"/>
        <v>T$17</v>
      </c>
      <c r="U1256" s="179" t="str">
        <f t="shared" si="1545"/>
        <v>U$17</v>
      </c>
      <c r="V1256" s="179" t="str">
        <f t="shared" si="1545"/>
        <v>V$17</v>
      </c>
      <c r="W1256" s="179" t="str">
        <f t="shared" si="1545"/>
        <v>W$17</v>
      </c>
      <c r="X1256" s="179" t="str">
        <f t="shared" si="1545"/>
        <v>X$17</v>
      </c>
      <c r="Y1256" s="179" t="str">
        <f t="shared" si="1545"/>
        <v>Y$17</v>
      </c>
      <c r="Z1256" s="179" t="str">
        <f t="shared" si="1545"/>
        <v>Z$17</v>
      </c>
      <c r="AA1256" s="179" t="str">
        <f t="shared" si="1545"/>
        <v>AA$17</v>
      </c>
      <c r="AB1256" s="179" t="str">
        <f t="shared" si="1545"/>
        <v>AB$17</v>
      </c>
      <c r="AC1256" s="179" t="str">
        <f t="shared" si="1545"/>
        <v>AC$17</v>
      </c>
      <c r="AD1256" s="179" t="str">
        <f t="shared" si="1545"/>
        <v>AD$17</v>
      </c>
      <c r="AE1256" s="179" t="str">
        <f t="shared" si="1545"/>
        <v>AE$17</v>
      </c>
      <c r="AF1256" s="179" t="str">
        <f t="shared" si="1545"/>
        <v>AF$17</v>
      </c>
      <c r="AG1256" s="179" t="str">
        <f t="shared" si="1545"/>
        <v>AG$17</v>
      </c>
      <c r="AH1256" s="179" t="str">
        <f t="shared" si="1545"/>
        <v>AH$17</v>
      </c>
      <c r="AI1256" s="179" t="str">
        <f t="shared" si="1545"/>
        <v>AI$17</v>
      </c>
      <c r="AJ1256" s="179" t="str">
        <f t="shared" si="1545"/>
        <v>AJ$17</v>
      </c>
      <c r="AK1256" s="179" t="str">
        <f t="shared" si="1545"/>
        <v>AK$17</v>
      </c>
      <c r="AL1256" s="179" t="str">
        <f t="shared" si="1545"/>
        <v>AL$17</v>
      </c>
      <c r="AM1256" s="179" t="str">
        <f t="shared" si="1545"/>
        <v>AM$17</v>
      </c>
      <c r="AN1256" s="179" t="str">
        <f t="shared" si="1545"/>
        <v>AN$17</v>
      </c>
      <c r="AO1256" s="179" t="str">
        <f t="shared" si="1545"/>
        <v>AO$17</v>
      </c>
      <c r="AP1256" s="179" t="str">
        <f t="shared" si="1545"/>
        <v>AP$17</v>
      </c>
      <c r="AQ1256" s="179" t="str">
        <f t="shared" si="1545"/>
        <v>AQ$17</v>
      </c>
      <c r="AR1256" s="179" t="str">
        <f t="shared" si="1545"/>
        <v>AR$17</v>
      </c>
      <c r="AS1256" s="179" t="str">
        <f t="shared" si="1545"/>
        <v>AS$17</v>
      </c>
      <c r="AT1256" s="179" t="str">
        <f t="shared" si="1545"/>
        <v>AT$17</v>
      </c>
      <c r="AU1256" s="179" t="str">
        <f t="shared" si="1545"/>
        <v>AU$17</v>
      </c>
      <c r="AV1256" s="179" t="str">
        <f t="shared" si="1545"/>
        <v>AV$17</v>
      </c>
      <c r="AW1256" s="179" t="str">
        <f t="shared" si="1545"/>
        <v>AW$17</v>
      </c>
      <c r="AX1256" s="179" t="str">
        <f t="shared" si="1545"/>
        <v>AX$17</v>
      </c>
      <c r="AY1256" s="179" t="str">
        <f t="shared" ref="AY1256:CD1256" si="1546">AY1221</f>
        <v>AY$17</v>
      </c>
      <c r="AZ1256" s="179" t="str">
        <f t="shared" si="1546"/>
        <v>AZ$17</v>
      </c>
      <c r="BA1256" s="179" t="str">
        <f t="shared" si="1546"/>
        <v>BA$17</v>
      </c>
      <c r="BB1256" s="179" t="str">
        <f t="shared" si="1546"/>
        <v>BB$17</v>
      </c>
      <c r="BC1256" s="179" t="str">
        <f t="shared" si="1546"/>
        <v>BC$17</v>
      </c>
      <c r="BD1256" s="179" t="str">
        <f t="shared" si="1546"/>
        <v>BD$17</v>
      </c>
      <c r="BE1256" s="179" t="str">
        <f t="shared" si="1546"/>
        <v>BE$17</v>
      </c>
      <c r="BF1256" s="179" t="str">
        <f t="shared" si="1546"/>
        <v>BF$17</v>
      </c>
      <c r="BG1256" s="179" t="str">
        <f t="shared" si="1546"/>
        <v>BG$17</v>
      </c>
      <c r="BH1256" s="179" t="str">
        <f t="shared" si="1546"/>
        <v>BH$17</v>
      </c>
      <c r="BI1256" s="179" t="str">
        <f t="shared" si="1546"/>
        <v>BI$17</v>
      </c>
      <c r="BJ1256" s="179" t="str">
        <f t="shared" si="1546"/>
        <v>BJ$17</v>
      </c>
      <c r="BK1256" s="179" t="str">
        <f t="shared" si="1546"/>
        <v>BK$17</v>
      </c>
      <c r="BL1256" s="179" t="str">
        <f t="shared" si="1546"/>
        <v>BL$17</v>
      </c>
      <c r="BM1256" s="179" t="str">
        <f t="shared" si="1546"/>
        <v>BM$17</v>
      </c>
      <c r="BN1256" s="179" t="str">
        <f t="shared" si="1546"/>
        <v>BN$17</v>
      </c>
      <c r="BO1256" s="179" t="str">
        <f t="shared" si="1546"/>
        <v>BO$17</v>
      </c>
      <c r="BP1256" s="179" t="str">
        <f t="shared" si="1546"/>
        <v>BP$17</v>
      </c>
      <c r="BQ1256" s="179" t="str">
        <f t="shared" si="1546"/>
        <v>BQ$17</v>
      </c>
      <c r="BR1256" s="179" t="str">
        <f t="shared" si="1546"/>
        <v>BR$17</v>
      </c>
      <c r="BS1256" s="179" t="str">
        <f t="shared" si="1546"/>
        <v>BS$17</v>
      </c>
      <c r="BT1256" s="179" t="str">
        <f t="shared" si="1546"/>
        <v>BT$17</v>
      </c>
      <c r="BU1256" s="179" t="str">
        <f t="shared" si="1546"/>
        <v>BU$17</v>
      </c>
      <c r="BV1256" s="179" t="str">
        <f t="shared" si="1546"/>
        <v>BV$17</v>
      </c>
      <c r="BW1256" s="179" t="str">
        <f t="shared" si="1546"/>
        <v>BW$17</v>
      </c>
      <c r="BX1256" s="179" t="str">
        <f t="shared" si="1546"/>
        <v>BX$17</v>
      </c>
      <c r="BY1256" s="179" t="str">
        <f t="shared" si="1546"/>
        <v>BY$17</v>
      </c>
      <c r="BZ1256" s="179" t="str">
        <f t="shared" si="1546"/>
        <v>BZ$17</v>
      </c>
      <c r="CA1256" s="179" t="str">
        <f t="shared" si="1546"/>
        <v>CA$17</v>
      </c>
      <c r="CB1256" s="179" t="str">
        <f t="shared" si="1546"/>
        <v>CB$17</v>
      </c>
      <c r="CC1256" s="179" t="str">
        <f t="shared" si="1546"/>
        <v>CC$17</v>
      </c>
      <c r="CD1256" s="179" t="str">
        <f t="shared" si="1546"/>
        <v>CD$17</v>
      </c>
      <c r="CE1256" s="179" t="str">
        <f t="shared" ref="CE1256:CL1256" si="1547">CE1221</f>
        <v>CE$17</v>
      </c>
      <c r="CF1256" s="179" t="str">
        <f t="shared" si="1547"/>
        <v>CF$17</v>
      </c>
      <c r="CG1256" s="179" t="str">
        <f t="shared" si="1547"/>
        <v>CG$17</v>
      </c>
      <c r="CH1256" s="179" t="str">
        <f t="shared" si="1547"/>
        <v>CH$17</v>
      </c>
      <c r="CI1256" s="179" t="str">
        <f t="shared" si="1547"/>
        <v>CI$17</v>
      </c>
      <c r="CJ1256" s="179" t="str">
        <f t="shared" si="1547"/>
        <v>CJ$17</v>
      </c>
      <c r="CK1256" s="179" t="str">
        <f t="shared" si="1547"/>
        <v>CK$17</v>
      </c>
      <c r="CL1256" s="179" t="str">
        <f t="shared" si="1547"/>
        <v>CL$17</v>
      </c>
      <c r="CN1256" s="60"/>
      <c r="CO1256" s="179" t="str">
        <f t="shared" ref="CO1256:DK1256" si="1548">CO1221</f>
        <v>CO$17</v>
      </c>
      <c r="CP1256" s="179" t="str">
        <f t="shared" si="1548"/>
        <v>CP$17</v>
      </c>
      <c r="CQ1256" s="179" t="str">
        <f t="shared" si="1548"/>
        <v>CQ$17</v>
      </c>
      <c r="CR1256" s="179" t="str">
        <f t="shared" si="1548"/>
        <v>CR$17</v>
      </c>
      <c r="CS1256" s="179" t="str">
        <f t="shared" si="1548"/>
        <v>CS$17</v>
      </c>
      <c r="CT1256" s="179" t="str">
        <f t="shared" si="1548"/>
        <v>CT$17</v>
      </c>
      <c r="CU1256" s="179" t="str">
        <f t="shared" si="1548"/>
        <v>CU$17</v>
      </c>
      <c r="CV1256" s="179" t="str">
        <f t="shared" si="1548"/>
        <v>CV$17</v>
      </c>
      <c r="CW1256" s="179" t="str">
        <f t="shared" si="1548"/>
        <v>CW$17</v>
      </c>
      <c r="CX1256" s="179" t="str">
        <f t="shared" si="1548"/>
        <v>CX$17</v>
      </c>
      <c r="CY1256" s="179" t="str">
        <f t="shared" si="1548"/>
        <v>CY$17</v>
      </c>
      <c r="CZ1256" s="179" t="str">
        <f t="shared" si="1548"/>
        <v>CZ$17</v>
      </c>
      <c r="DA1256" s="179" t="str">
        <f t="shared" si="1548"/>
        <v>DA$17</v>
      </c>
      <c r="DB1256" s="179" t="str">
        <f t="shared" si="1548"/>
        <v>DB$17</v>
      </c>
      <c r="DC1256" s="179" t="str">
        <f t="shared" si="1548"/>
        <v>DC$17</v>
      </c>
      <c r="DD1256" s="179" t="str">
        <f t="shared" si="1548"/>
        <v>DD$17</v>
      </c>
      <c r="DE1256" s="179" t="str">
        <f t="shared" si="1548"/>
        <v>DE$17</v>
      </c>
      <c r="DF1256" s="179" t="str">
        <f t="shared" si="1548"/>
        <v>DF$17</v>
      </c>
      <c r="DG1256" s="179" t="str">
        <f t="shared" si="1548"/>
        <v>DG$17</v>
      </c>
      <c r="DH1256" s="179" t="str">
        <f t="shared" si="1548"/>
        <v>DH$17</v>
      </c>
      <c r="DI1256" s="179" t="str">
        <f t="shared" si="1548"/>
        <v>DI$17</v>
      </c>
      <c r="DJ1256" s="179" t="str">
        <f t="shared" si="1548"/>
        <v>DJ$17</v>
      </c>
      <c r="DK1256" s="179" t="str">
        <f t="shared" si="1548"/>
        <v>DK$17</v>
      </c>
      <c r="DL1256" s="179" t="str">
        <f t="shared" ref="DL1256" si="1549">DL1221</f>
        <v>DL$17</v>
      </c>
    </row>
    <row r="1257" spans="1:116" x14ac:dyDescent="0.35">
      <c r="B1257" t="s">
        <v>332</v>
      </c>
      <c r="D1257" t="s">
        <v>770</v>
      </c>
      <c r="E1257" s="8" t="str">
        <f t="shared" si="1538"/>
        <v>1257 LAMORT-S</v>
      </c>
      <c r="G1257" s="191" t="str">
        <f>G1226</f>
        <v>Volume driven amortizing loan - no defaults:</v>
      </c>
      <c r="H1257" s="12"/>
      <c r="I1257" s="60"/>
      <c r="J1257" s="60"/>
      <c r="K1257" s="15"/>
      <c r="L1257" s="15"/>
      <c r="M1257" s="15"/>
      <c r="N1257" s="15"/>
      <c r="O1257" s="15"/>
      <c r="P1257" s="15"/>
      <c r="R1257" s="15"/>
      <c r="S1257" s="179">
        <f t="shared" ref="S1257:AX1257" si="1550">S1222</f>
        <v>0</v>
      </c>
      <c r="T1257" s="179">
        <f t="shared" si="1550"/>
        <v>0</v>
      </c>
      <c r="U1257" s="179">
        <f t="shared" si="1550"/>
        <v>0</v>
      </c>
      <c r="V1257" s="179">
        <f t="shared" si="1550"/>
        <v>0</v>
      </c>
      <c r="W1257" s="179">
        <f t="shared" si="1550"/>
        <v>0</v>
      </c>
      <c r="X1257" s="179">
        <f t="shared" si="1550"/>
        <v>0</v>
      </c>
      <c r="Y1257" s="179">
        <f t="shared" si="1550"/>
        <v>0</v>
      </c>
      <c r="Z1257" s="179">
        <f t="shared" si="1550"/>
        <v>0</v>
      </c>
      <c r="AA1257" s="179">
        <f t="shared" si="1550"/>
        <v>0</v>
      </c>
      <c r="AB1257" s="179">
        <f t="shared" si="1550"/>
        <v>0</v>
      </c>
      <c r="AC1257" s="179">
        <f t="shared" si="1550"/>
        <v>0</v>
      </c>
      <c r="AD1257" s="179">
        <f t="shared" si="1550"/>
        <v>0</v>
      </c>
      <c r="AE1257" s="179">
        <f t="shared" si="1550"/>
        <v>0</v>
      </c>
      <c r="AF1257" s="179">
        <f t="shared" si="1550"/>
        <v>0</v>
      </c>
      <c r="AG1257" s="179">
        <f t="shared" si="1550"/>
        <v>0</v>
      </c>
      <c r="AH1257" s="179">
        <f t="shared" si="1550"/>
        <v>0</v>
      </c>
      <c r="AI1257" s="179">
        <f t="shared" si="1550"/>
        <v>0</v>
      </c>
      <c r="AJ1257" s="179">
        <f t="shared" si="1550"/>
        <v>0</v>
      </c>
      <c r="AK1257" s="179">
        <f t="shared" si="1550"/>
        <v>0</v>
      </c>
      <c r="AL1257" s="179">
        <f t="shared" si="1550"/>
        <v>0</v>
      </c>
      <c r="AM1257" s="179">
        <f t="shared" si="1550"/>
        <v>0</v>
      </c>
      <c r="AN1257" s="179">
        <f t="shared" si="1550"/>
        <v>0</v>
      </c>
      <c r="AO1257" s="179">
        <f t="shared" si="1550"/>
        <v>0</v>
      </c>
      <c r="AP1257" s="179">
        <f t="shared" si="1550"/>
        <v>0</v>
      </c>
      <c r="AQ1257" s="179">
        <f t="shared" si="1550"/>
        <v>0</v>
      </c>
      <c r="AR1257" s="179">
        <f t="shared" si="1550"/>
        <v>0</v>
      </c>
      <c r="AS1257" s="179">
        <f t="shared" si="1550"/>
        <v>0</v>
      </c>
      <c r="AT1257" s="179">
        <f t="shared" si="1550"/>
        <v>0</v>
      </c>
      <c r="AU1257" s="179">
        <f t="shared" si="1550"/>
        <v>0</v>
      </c>
      <c r="AV1257" s="179">
        <f t="shared" si="1550"/>
        <v>0</v>
      </c>
      <c r="AW1257" s="179">
        <f t="shared" si="1550"/>
        <v>0</v>
      </c>
      <c r="AX1257" s="179">
        <f t="shared" si="1550"/>
        <v>0</v>
      </c>
      <c r="AY1257" s="179">
        <f t="shared" ref="AY1257:CD1257" si="1551">AY1222</f>
        <v>0</v>
      </c>
      <c r="AZ1257" s="179">
        <f t="shared" si="1551"/>
        <v>0</v>
      </c>
      <c r="BA1257" s="179">
        <f t="shared" si="1551"/>
        <v>0</v>
      </c>
      <c r="BB1257" s="179">
        <f t="shared" si="1551"/>
        <v>0</v>
      </c>
      <c r="BC1257" s="179">
        <f t="shared" si="1551"/>
        <v>0</v>
      </c>
      <c r="BD1257" s="179">
        <f t="shared" si="1551"/>
        <v>0</v>
      </c>
      <c r="BE1257" s="179">
        <f t="shared" si="1551"/>
        <v>0</v>
      </c>
      <c r="BF1257" s="179">
        <f t="shared" si="1551"/>
        <v>0</v>
      </c>
      <c r="BG1257" s="179">
        <f t="shared" si="1551"/>
        <v>0</v>
      </c>
      <c r="BH1257" s="179">
        <f t="shared" si="1551"/>
        <v>0</v>
      </c>
      <c r="BI1257" s="179">
        <f t="shared" si="1551"/>
        <v>0</v>
      </c>
      <c r="BJ1257" s="179">
        <f t="shared" si="1551"/>
        <v>0</v>
      </c>
      <c r="BK1257" s="179">
        <f t="shared" si="1551"/>
        <v>0</v>
      </c>
      <c r="BL1257" s="179">
        <f t="shared" si="1551"/>
        <v>0</v>
      </c>
      <c r="BM1257" s="179">
        <f t="shared" si="1551"/>
        <v>0</v>
      </c>
      <c r="BN1257" s="179">
        <f t="shared" si="1551"/>
        <v>0</v>
      </c>
      <c r="BO1257" s="179">
        <f t="shared" si="1551"/>
        <v>0</v>
      </c>
      <c r="BP1257" s="179">
        <f t="shared" si="1551"/>
        <v>0</v>
      </c>
      <c r="BQ1257" s="179">
        <f t="shared" si="1551"/>
        <v>0</v>
      </c>
      <c r="BR1257" s="179">
        <f t="shared" si="1551"/>
        <v>0</v>
      </c>
      <c r="BS1257" s="179">
        <f t="shared" si="1551"/>
        <v>0</v>
      </c>
      <c r="BT1257" s="179">
        <f t="shared" si="1551"/>
        <v>0</v>
      </c>
      <c r="BU1257" s="179">
        <f t="shared" si="1551"/>
        <v>0</v>
      </c>
      <c r="BV1257" s="179">
        <f t="shared" si="1551"/>
        <v>0</v>
      </c>
      <c r="BW1257" s="179">
        <f t="shared" si="1551"/>
        <v>0</v>
      </c>
      <c r="BX1257" s="179">
        <f t="shared" si="1551"/>
        <v>0</v>
      </c>
      <c r="BY1257" s="179">
        <f t="shared" si="1551"/>
        <v>0</v>
      </c>
      <c r="BZ1257" s="179">
        <f t="shared" si="1551"/>
        <v>0</v>
      </c>
      <c r="CA1257" s="179">
        <f t="shared" si="1551"/>
        <v>0</v>
      </c>
      <c r="CB1257" s="179">
        <f t="shared" si="1551"/>
        <v>0</v>
      </c>
      <c r="CC1257" s="179">
        <f t="shared" si="1551"/>
        <v>0</v>
      </c>
      <c r="CD1257" s="179">
        <f t="shared" si="1551"/>
        <v>0</v>
      </c>
      <c r="CE1257" s="179">
        <f t="shared" ref="CE1257:CL1257" si="1552">CE1222</f>
        <v>0</v>
      </c>
      <c r="CF1257" s="179">
        <f t="shared" si="1552"/>
        <v>0</v>
      </c>
      <c r="CG1257" s="179">
        <f t="shared" si="1552"/>
        <v>0</v>
      </c>
      <c r="CH1257" s="179">
        <f t="shared" si="1552"/>
        <v>0</v>
      </c>
      <c r="CI1257" s="179">
        <f t="shared" si="1552"/>
        <v>0</v>
      </c>
      <c r="CJ1257" s="179">
        <f t="shared" si="1552"/>
        <v>0</v>
      </c>
      <c r="CK1257" s="179">
        <f t="shared" si="1552"/>
        <v>0</v>
      </c>
      <c r="CL1257" s="179">
        <f t="shared" si="1552"/>
        <v>0</v>
      </c>
      <c r="CN1257" s="60"/>
      <c r="CO1257" s="179">
        <f t="shared" ref="CO1257:DK1257" si="1553">CO1222</f>
        <v>0</v>
      </c>
      <c r="CP1257" s="179">
        <f t="shared" si="1553"/>
        <v>0</v>
      </c>
      <c r="CQ1257" s="179">
        <f t="shared" si="1553"/>
        <v>0</v>
      </c>
      <c r="CR1257" s="179">
        <f t="shared" si="1553"/>
        <v>0</v>
      </c>
      <c r="CS1257" s="179">
        <f t="shared" si="1553"/>
        <v>0</v>
      </c>
      <c r="CT1257" s="179">
        <f t="shared" si="1553"/>
        <v>0</v>
      </c>
      <c r="CU1257" s="179">
        <f t="shared" si="1553"/>
        <v>0</v>
      </c>
      <c r="CV1257" s="179">
        <f t="shared" si="1553"/>
        <v>0</v>
      </c>
      <c r="CW1257" s="179">
        <f t="shared" si="1553"/>
        <v>0</v>
      </c>
      <c r="CX1257" s="179">
        <f t="shared" si="1553"/>
        <v>0</v>
      </c>
      <c r="CY1257" s="179">
        <f t="shared" si="1553"/>
        <v>0</v>
      </c>
      <c r="CZ1257" s="179">
        <f t="shared" si="1553"/>
        <v>0</v>
      </c>
      <c r="DA1257" s="179">
        <f t="shared" si="1553"/>
        <v>0</v>
      </c>
      <c r="DB1257" s="179">
        <f t="shared" si="1553"/>
        <v>0</v>
      </c>
      <c r="DC1257" s="179">
        <f t="shared" si="1553"/>
        <v>0</v>
      </c>
      <c r="DD1257" s="179">
        <f t="shared" si="1553"/>
        <v>0</v>
      </c>
      <c r="DE1257" s="179">
        <f t="shared" si="1553"/>
        <v>0</v>
      </c>
      <c r="DF1257" s="179">
        <f t="shared" si="1553"/>
        <v>0</v>
      </c>
      <c r="DG1257" s="179">
        <f t="shared" si="1553"/>
        <v>0</v>
      </c>
      <c r="DH1257" s="179">
        <f t="shared" si="1553"/>
        <v>0</v>
      </c>
      <c r="DI1257" s="179">
        <f t="shared" si="1553"/>
        <v>0</v>
      </c>
      <c r="DJ1257" s="179">
        <f t="shared" si="1553"/>
        <v>0</v>
      </c>
      <c r="DK1257" s="179">
        <f t="shared" si="1553"/>
        <v>0</v>
      </c>
      <c r="DL1257" s="179">
        <f t="shared" ref="DL1257" si="1554">DL1222</f>
        <v>0</v>
      </c>
    </row>
    <row r="1258" spans="1:116" x14ac:dyDescent="0.35">
      <c r="B1258" t="s">
        <v>332</v>
      </c>
      <c r="D1258" t="s">
        <v>770</v>
      </c>
      <c r="E1258" s="8" t="str">
        <f t="shared" si="1538"/>
        <v>1258 LAMORT-S</v>
      </c>
      <c r="G1258" s="241" t="str">
        <f>IFERROR(SUBSTITUTE(TRIM(MID(G1226, SEARCH("-", G1226) + 1, LEN(G1226))),":",""),"no unit")</f>
        <v>no defaults</v>
      </c>
      <c r="H1258" s="12"/>
      <c r="I1258" s="60"/>
      <c r="J1258" s="60"/>
      <c r="K1258" s="15"/>
      <c r="L1258" s="15"/>
      <c r="M1258" s="15"/>
      <c r="N1258" s="15"/>
      <c r="O1258" s="15"/>
      <c r="P1258" s="15"/>
      <c r="R1258" s="15"/>
      <c r="S1258" s="179"/>
      <c r="T1258" s="179"/>
      <c r="U1258" s="179"/>
      <c r="V1258" s="179"/>
      <c r="W1258" s="179"/>
      <c r="X1258" s="179"/>
      <c r="Y1258" s="179"/>
      <c r="Z1258" s="179"/>
      <c r="AA1258" s="179"/>
      <c r="AB1258" s="179"/>
      <c r="AC1258" s="179"/>
      <c r="AD1258" s="179"/>
      <c r="AE1258" s="179"/>
      <c r="AF1258" s="179"/>
      <c r="AG1258" s="179"/>
      <c r="AH1258" s="179"/>
      <c r="AI1258" s="179"/>
      <c r="AJ1258" s="179"/>
      <c r="AK1258" s="179"/>
      <c r="AL1258" s="179"/>
      <c r="AM1258" s="179"/>
      <c r="AN1258" s="179"/>
      <c r="AO1258" s="179"/>
      <c r="AP1258" s="179"/>
      <c r="AQ1258" s="179"/>
      <c r="AR1258" s="179"/>
      <c r="AS1258" s="179"/>
      <c r="AT1258" s="179"/>
      <c r="AU1258" s="179"/>
      <c r="AV1258" s="179"/>
      <c r="AW1258" s="179"/>
      <c r="AX1258" s="179"/>
      <c r="AY1258" s="179"/>
      <c r="AZ1258" s="179"/>
      <c r="BA1258" s="179"/>
      <c r="BB1258" s="179"/>
      <c r="BC1258" s="179"/>
      <c r="BD1258" s="179"/>
      <c r="BE1258" s="179"/>
      <c r="BF1258" s="179"/>
      <c r="BG1258" s="179"/>
      <c r="BH1258" s="179"/>
      <c r="BI1258" s="179"/>
      <c r="BJ1258" s="179"/>
      <c r="BK1258" s="179"/>
      <c r="BL1258" s="179"/>
      <c r="BM1258" s="179"/>
      <c r="BN1258" s="179"/>
      <c r="BO1258" s="179"/>
      <c r="BP1258" s="179"/>
      <c r="BQ1258" s="179"/>
      <c r="BR1258" s="179"/>
      <c r="BS1258" s="179"/>
      <c r="BT1258" s="179"/>
      <c r="BU1258" s="179"/>
      <c r="BV1258" s="179"/>
      <c r="BW1258" s="179"/>
      <c r="BX1258" s="179"/>
      <c r="BY1258" s="179"/>
      <c r="BZ1258" s="179"/>
      <c r="CA1258" s="179"/>
      <c r="CB1258" s="179"/>
      <c r="CC1258" s="179"/>
      <c r="CD1258" s="179"/>
      <c r="CE1258" s="179"/>
      <c r="CF1258" s="179"/>
      <c r="CG1258" s="179"/>
      <c r="CH1258" s="179"/>
      <c r="CI1258" s="179"/>
      <c r="CJ1258" s="179"/>
      <c r="CK1258" s="179"/>
      <c r="CL1258" s="179"/>
      <c r="CN1258" s="60"/>
      <c r="CO1258" s="179"/>
      <c r="CP1258" s="179"/>
      <c r="CQ1258" s="179"/>
      <c r="CR1258" s="179"/>
      <c r="CS1258" s="179"/>
      <c r="CT1258" s="179"/>
      <c r="CU1258" s="179"/>
      <c r="CV1258" s="179"/>
      <c r="CW1258" s="179"/>
      <c r="CX1258" s="179"/>
      <c r="CY1258" s="179"/>
      <c r="CZ1258" s="179"/>
      <c r="DA1258" s="179"/>
      <c r="DB1258" s="179"/>
      <c r="DC1258" s="179"/>
      <c r="DD1258" s="179"/>
      <c r="DE1258" s="179"/>
      <c r="DF1258" s="179"/>
      <c r="DG1258" s="179"/>
      <c r="DH1258" s="179"/>
      <c r="DI1258" s="179"/>
      <c r="DJ1258" s="179"/>
      <c r="DK1258" s="179"/>
      <c r="DL1258" s="179"/>
    </row>
    <row r="1259" spans="1:116" x14ac:dyDescent="0.35">
      <c r="E1259" s="8"/>
      <c r="G1259" s="136" t="str">
        <f>G1224</f>
        <v>Secondary revenue driver</v>
      </c>
      <c r="H1259" s="90"/>
      <c r="I1259" s="213"/>
      <c r="J1259" s="213"/>
      <c r="K1259" s="214"/>
      <c r="L1259" s="214"/>
      <c r="M1259" s="214"/>
      <c r="N1259" s="214"/>
      <c r="O1259" s="214"/>
      <c r="P1259" s="214"/>
      <c r="R1259" s="214"/>
      <c r="S1259" s="4" t="str">
        <f>ADDRESS(ROW(S1240),COLUMN(S1240),2)</f>
        <v>S$1240</v>
      </c>
      <c r="T1259" s="4" t="str">
        <f t="shared" ref="T1259:CE1259" si="1555">ADDRESS(ROW(T1240),COLUMN(T1240),2)</f>
        <v>T$1240</v>
      </c>
      <c r="U1259" s="4" t="str">
        <f t="shared" si="1555"/>
        <v>U$1240</v>
      </c>
      <c r="V1259" s="4" t="str">
        <f t="shared" si="1555"/>
        <v>V$1240</v>
      </c>
      <c r="W1259" s="4" t="str">
        <f t="shared" si="1555"/>
        <v>W$1240</v>
      </c>
      <c r="X1259" s="4" t="str">
        <f t="shared" si="1555"/>
        <v>X$1240</v>
      </c>
      <c r="Y1259" s="4" t="str">
        <f t="shared" si="1555"/>
        <v>Y$1240</v>
      </c>
      <c r="Z1259" s="4" t="str">
        <f t="shared" si="1555"/>
        <v>Z$1240</v>
      </c>
      <c r="AA1259" s="4" t="str">
        <f t="shared" si="1555"/>
        <v>AA$1240</v>
      </c>
      <c r="AB1259" s="4" t="str">
        <f t="shared" si="1555"/>
        <v>AB$1240</v>
      </c>
      <c r="AC1259" s="4" t="str">
        <f t="shared" si="1555"/>
        <v>AC$1240</v>
      </c>
      <c r="AD1259" s="4" t="str">
        <f t="shared" si="1555"/>
        <v>AD$1240</v>
      </c>
      <c r="AE1259" s="4" t="str">
        <f t="shared" si="1555"/>
        <v>AE$1240</v>
      </c>
      <c r="AF1259" s="4" t="str">
        <f t="shared" si="1555"/>
        <v>AF$1240</v>
      </c>
      <c r="AG1259" s="4" t="str">
        <f t="shared" si="1555"/>
        <v>AG$1240</v>
      </c>
      <c r="AH1259" s="4" t="str">
        <f t="shared" si="1555"/>
        <v>AH$1240</v>
      </c>
      <c r="AI1259" s="4" t="str">
        <f t="shared" si="1555"/>
        <v>AI$1240</v>
      </c>
      <c r="AJ1259" s="4" t="str">
        <f t="shared" si="1555"/>
        <v>AJ$1240</v>
      </c>
      <c r="AK1259" s="4" t="str">
        <f t="shared" si="1555"/>
        <v>AK$1240</v>
      </c>
      <c r="AL1259" s="4" t="str">
        <f t="shared" si="1555"/>
        <v>AL$1240</v>
      </c>
      <c r="AM1259" s="4" t="str">
        <f t="shared" si="1555"/>
        <v>AM$1240</v>
      </c>
      <c r="AN1259" s="4" t="str">
        <f t="shared" si="1555"/>
        <v>AN$1240</v>
      </c>
      <c r="AO1259" s="4" t="str">
        <f t="shared" si="1555"/>
        <v>AO$1240</v>
      </c>
      <c r="AP1259" s="4" t="str">
        <f t="shared" si="1555"/>
        <v>AP$1240</v>
      </c>
      <c r="AQ1259" s="4" t="str">
        <f t="shared" si="1555"/>
        <v>AQ$1240</v>
      </c>
      <c r="AR1259" s="4" t="str">
        <f t="shared" si="1555"/>
        <v>AR$1240</v>
      </c>
      <c r="AS1259" s="4" t="str">
        <f t="shared" si="1555"/>
        <v>AS$1240</v>
      </c>
      <c r="AT1259" s="4" t="str">
        <f t="shared" si="1555"/>
        <v>AT$1240</v>
      </c>
      <c r="AU1259" s="4" t="str">
        <f t="shared" si="1555"/>
        <v>AU$1240</v>
      </c>
      <c r="AV1259" s="4" t="str">
        <f t="shared" si="1555"/>
        <v>AV$1240</v>
      </c>
      <c r="AW1259" s="4" t="str">
        <f t="shared" si="1555"/>
        <v>AW$1240</v>
      </c>
      <c r="AX1259" s="4" t="str">
        <f t="shared" si="1555"/>
        <v>AX$1240</v>
      </c>
      <c r="AY1259" s="4" t="str">
        <f t="shared" si="1555"/>
        <v>AY$1240</v>
      </c>
      <c r="AZ1259" s="4" t="str">
        <f t="shared" si="1555"/>
        <v>AZ$1240</v>
      </c>
      <c r="BA1259" s="4" t="str">
        <f t="shared" si="1555"/>
        <v>BA$1240</v>
      </c>
      <c r="BB1259" s="4" t="str">
        <f t="shared" si="1555"/>
        <v>BB$1240</v>
      </c>
      <c r="BC1259" s="4" t="str">
        <f t="shared" si="1555"/>
        <v>BC$1240</v>
      </c>
      <c r="BD1259" s="4" t="str">
        <f t="shared" si="1555"/>
        <v>BD$1240</v>
      </c>
      <c r="BE1259" s="4" t="str">
        <f t="shared" si="1555"/>
        <v>BE$1240</v>
      </c>
      <c r="BF1259" s="4" t="str">
        <f t="shared" si="1555"/>
        <v>BF$1240</v>
      </c>
      <c r="BG1259" s="4" t="str">
        <f t="shared" si="1555"/>
        <v>BG$1240</v>
      </c>
      <c r="BH1259" s="4" t="str">
        <f t="shared" si="1555"/>
        <v>BH$1240</v>
      </c>
      <c r="BI1259" s="4" t="str">
        <f t="shared" si="1555"/>
        <v>BI$1240</v>
      </c>
      <c r="BJ1259" s="4" t="str">
        <f t="shared" si="1555"/>
        <v>BJ$1240</v>
      </c>
      <c r="BK1259" s="4" t="str">
        <f t="shared" si="1555"/>
        <v>BK$1240</v>
      </c>
      <c r="BL1259" s="4" t="str">
        <f t="shared" si="1555"/>
        <v>BL$1240</v>
      </c>
      <c r="BM1259" s="4" t="str">
        <f t="shared" si="1555"/>
        <v>BM$1240</v>
      </c>
      <c r="BN1259" s="4" t="str">
        <f t="shared" si="1555"/>
        <v>BN$1240</v>
      </c>
      <c r="BO1259" s="4" t="str">
        <f t="shared" si="1555"/>
        <v>BO$1240</v>
      </c>
      <c r="BP1259" s="4" t="str">
        <f t="shared" si="1555"/>
        <v>BP$1240</v>
      </c>
      <c r="BQ1259" s="4" t="str">
        <f t="shared" si="1555"/>
        <v>BQ$1240</v>
      </c>
      <c r="BR1259" s="4" t="str">
        <f t="shared" si="1555"/>
        <v>BR$1240</v>
      </c>
      <c r="BS1259" s="4" t="str">
        <f t="shared" si="1555"/>
        <v>BS$1240</v>
      </c>
      <c r="BT1259" s="4" t="str">
        <f t="shared" si="1555"/>
        <v>BT$1240</v>
      </c>
      <c r="BU1259" s="4" t="str">
        <f t="shared" si="1555"/>
        <v>BU$1240</v>
      </c>
      <c r="BV1259" s="4" t="str">
        <f t="shared" si="1555"/>
        <v>BV$1240</v>
      </c>
      <c r="BW1259" s="4" t="str">
        <f t="shared" si="1555"/>
        <v>BW$1240</v>
      </c>
      <c r="BX1259" s="4" t="str">
        <f t="shared" si="1555"/>
        <v>BX$1240</v>
      </c>
      <c r="BY1259" s="4" t="str">
        <f t="shared" si="1555"/>
        <v>BY$1240</v>
      </c>
      <c r="BZ1259" s="4" t="str">
        <f t="shared" si="1555"/>
        <v>BZ$1240</v>
      </c>
      <c r="CA1259" s="4" t="str">
        <f t="shared" si="1555"/>
        <v>CA$1240</v>
      </c>
      <c r="CB1259" s="4" t="str">
        <f t="shared" si="1555"/>
        <v>CB$1240</v>
      </c>
      <c r="CC1259" s="4" t="str">
        <f t="shared" si="1555"/>
        <v>CC$1240</v>
      </c>
      <c r="CD1259" s="4" t="str">
        <f t="shared" si="1555"/>
        <v>CD$1240</v>
      </c>
      <c r="CE1259" s="4" t="str">
        <f t="shared" si="1555"/>
        <v>CE$1240</v>
      </c>
      <c r="CF1259" s="4" t="str">
        <f t="shared" ref="CF1259:CL1259" si="1556">ADDRESS(ROW(CF1240),COLUMN(CF1240),2)</f>
        <v>CF$1240</v>
      </c>
      <c r="CG1259" s="4" t="str">
        <f t="shared" si="1556"/>
        <v>CG$1240</v>
      </c>
      <c r="CH1259" s="4" t="str">
        <f t="shared" si="1556"/>
        <v>CH$1240</v>
      </c>
      <c r="CI1259" s="4" t="str">
        <f t="shared" si="1556"/>
        <v>CI$1240</v>
      </c>
      <c r="CJ1259" s="4" t="str">
        <f t="shared" si="1556"/>
        <v>CJ$1240</v>
      </c>
      <c r="CK1259" s="4" t="str">
        <f t="shared" si="1556"/>
        <v>CK$1240</v>
      </c>
      <c r="CL1259" s="4" t="str">
        <f t="shared" si="1556"/>
        <v>CL$1240</v>
      </c>
      <c r="CN1259" s="213"/>
      <c r="CO1259" s="4" t="str">
        <f t="shared" ref="CO1259:DK1259" si="1557">ADDRESS(ROW(CO1240),COLUMN(CO1240),2)</f>
        <v>CO$1240</v>
      </c>
      <c r="CP1259" s="4" t="str">
        <f t="shared" si="1557"/>
        <v>CP$1240</v>
      </c>
      <c r="CQ1259" s="4" t="str">
        <f t="shared" si="1557"/>
        <v>CQ$1240</v>
      </c>
      <c r="CR1259" s="4" t="str">
        <f t="shared" si="1557"/>
        <v>CR$1240</v>
      </c>
      <c r="CS1259" s="4" t="str">
        <f t="shared" si="1557"/>
        <v>CS$1240</v>
      </c>
      <c r="CT1259" s="4" t="str">
        <f t="shared" si="1557"/>
        <v>CT$1240</v>
      </c>
      <c r="CU1259" s="4" t="str">
        <f t="shared" si="1557"/>
        <v>CU$1240</v>
      </c>
      <c r="CV1259" s="4" t="str">
        <f t="shared" si="1557"/>
        <v>CV$1240</v>
      </c>
      <c r="CW1259" s="4" t="str">
        <f t="shared" si="1557"/>
        <v>CW$1240</v>
      </c>
      <c r="CX1259" s="4" t="str">
        <f t="shared" si="1557"/>
        <v>CX$1240</v>
      </c>
      <c r="CY1259" s="4" t="str">
        <f t="shared" si="1557"/>
        <v>CY$1240</v>
      </c>
      <c r="CZ1259" s="4" t="str">
        <f t="shared" si="1557"/>
        <v>CZ$1240</v>
      </c>
      <c r="DA1259" s="4" t="str">
        <f t="shared" si="1557"/>
        <v>DA$1240</v>
      </c>
      <c r="DB1259" s="4" t="str">
        <f t="shared" si="1557"/>
        <v>DB$1240</v>
      </c>
      <c r="DC1259" s="4" t="str">
        <f t="shared" si="1557"/>
        <v>DC$1240</v>
      </c>
      <c r="DD1259" s="4" t="str">
        <f t="shared" si="1557"/>
        <v>DD$1240</v>
      </c>
      <c r="DE1259" s="4" t="str">
        <f t="shared" si="1557"/>
        <v>DE$1240</v>
      </c>
      <c r="DF1259" s="4" t="str">
        <f t="shared" si="1557"/>
        <v>DF$1240</v>
      </c>
      <c r="DG1259" s="4" t="str">
        <f t="shared" si="1557"/>
        <v>DG$1240</v>
      </c>
      <c r="DH1259" s="4" t="str">
        <f t="shared" si="1557"/>
        <v>DH$1240</v>
      </c>
      <c r="DI1259" s="4" t="str">
        <f t="shared" si="1557"/>
        <v>DI$1240</v>
      </c>
      <c r="DJ1259" s="4" t="str">
        <f t="shared" si="1557"/>
        <v>DJ$1240</v>
      </c>
      <c r="DK1259" s="4" t="str">
        <f t="shared" si="1557"/>
        <v>DK$1240</v>
      </c>
      <c r="DL1259" s="4" t="str">
        <f t="shared" ref="DL1259" si="1558">ADDRESS(ROW(DL1240),COLUMN(DL1240),2)</f>
        <v>DL$1240</v>
      </c>
    </row>
    <row r="1260" spans="1:116" x14ac:dyDescent="0.35">
      <c r="A1260" s="174"/>
      <c r="E1260" s="8"/>
      <c r="G1260" s="136" t="str">
        <f>G1225</f>
        <v>Secondary volume driver</v>
      </c>
      <c r="H1260" s="12"/>
      <c r="I1260" s="60"/>
      <c r="J1260" s="60"/>
      <c r="K1260" s="15"/>
      <c r="L1260" s="15"/>
      <c r="M1260" s="15"/>
      <c r="N1260" s="15"/>
      <c r="O1260" s="15"/>
      <c r="P1260" s="15"/>
      <c r="R1260" s="15"/>
      <c r="S1260" s="179" t="str">
        <f t="shared" ref="S1260:AX1260" si="1559">S1225</f>
        <v>S$19</v>
      </c>
      <c r="T1260" s="179" t="str">
        <f t="shared" si="1559"/>
        <v>T$19</v>
      </c>
      <c r="U1260" s="179" t="str">
        <f t="shared" si="1559"/>
        <v>U$19</v>
      </c>
      <c r="V1260" s="179" t="str">
        <f t="shared" si="1559"/>
        <v>V$19</v>
      </c>
      <c r="W1260" s="179" t="str">
        <f t="shared" si="1559"/>
        <v>W$19</v>
      </c>
      <c r="X1260" s="179" t="str">
        <f t="shared" si="1559"/>
        <v>X$19</v>
      </c>
      <c r="Y1260" s="179" t="str">
        <f t="shared" si="1559"/>
        <v>Y$19</v>
      </c>
      <c r="Z1260" s="179" t="str">
        <f t="shared" si="1559"/>
        <v>Z$19</v>
      </c>
      <c r="AA1260" s="179" t="str">
        <f t="shared" si="1559"/>
        <v>AA$19</v>
      </c>
      <c r="AB1260" s="179" t="str">
        <f t="shared" si="1559"/>
        <v>AB$19</v>
      </c>
      <c r="AC1260" s="179" t="str">
        <f t="shared" si="1559"/>
        <v>AC$19</v>
      </c>
      <c r="AD1260" s="179" t="str">
        <f t="shared" si="1559"/>
        <v>AD$19</v>
      </c>
      <c r="AE1260" s="179" t="str">
        <f t="shared" si="1559"/>
        <v>AE$19</v>
      </c>
      <c r="AF1260" s="179" t="str">
        <f t="shared" si="1559"/>
        <v>AF$19</v>
      </c>
      <c r="AG1260" s="179" t="str">
        <f t="shared" si="1559"/>
        <v>AG$19</v>
      </c>
      <c r="AH1260" s="179" t="str">
        <f t="shared" si="1559"/>
        <v>AH$19</v>
      </c>
      <c r="AI1260" s="179" t="str">
        <f t="shared" si="1559"/>
        <v>AI$19</v>
      </c>
      <c r="AJ1260" s="179" t="str">
        <f t="shared" si="1559"/>
        <v>AJ$19</v>
      </c>
      <c r="AK1260" s="179" t="str">
        <f t="shared" si="1559"/>
        <v>AK$19</v>
      </c>
      <c r="AL1260" s="179" t="str">
        <f t="shared" si="1559"/>
        <v>AL$19</v>
      </c>
      <c r="AM1260" s="179" t="str">
        <f t="shared" si="1559"/>
        <v>AM$19</v>
      </c>
      <c r="AN1260" s="179" t="str">
        <f t="shared" si="1559"/>
        <v>AN$19</v>
      </c>
      <c r="AO1260" s="179" t="str">
        <f t="shared" si="1559"/>
        <v>AO$19</v>
      </c>
      <c r="AP1260" s="179" t="str">
        <f t="shared" si="1559"/>
        <v>AP$19</v>
      </c>
      <c r="AQ1260" s="179" t="str">
        <f t="shared" si="1559"/>
        <v>AQ$19</v>
      </c>
      <c r="AR1260" s="179" t="str">
        <f t="shared" si="1559"/>
        <v>AR$19</v>
      </c>
      <c r="AS1260" s="179" t="str">
        <f t="shared" si="1559"/>
        <v>AS$19</v>
      </c>
      <c r="AT1260" s="179" t="str">
        <f t="shared" si="1559"/>
        <v>AT$19</v>
      </c>
      <c r="AU1260" s="179" t="str">
        <f t="shared" si="1559"/>
        <v>AU$19</v>
      </c>
      <c r="AV1260" s="179" t="str">
        <f t="shared" si="1559"/>
        <v>AV$19</v>
      </c>
      <c r="AW1260" s="179" t="str">
        <f t="shared" si="1559"/>
        <v>AW$19</v>
      </c>
      <c r="AX1260" s="179" t="str">
        <f t="shared" si="1559"/>
        <v>AX$19</v>
      </c>
      <c r="AY1260" s="179" t="str">
        <f t="shared" ref="AY1260:CD1260" si="1560">AY1225</f>
        <v>AY$19</v>
      </c>
      <c r="AZ1260" s="179" t="str">
        <f t="shared" si="1560"/>
        <v>AZ$19</v>
      </c>
      <c r="BA1260" s="179" t="str">
        <f t="shared" si="1560"/>
        <v>BA$19</v>
      </c>
      <c r="BB1260" s="179" t="str">
        <f t="shared" si="1560"/>
        <v>BB$19</v>
      </c>
      <c r="BC1260" s="179" t="str">
        <f t="shared" si="1560"/>
        <v>BC$19</v>
      </c>
      <c r="BD1260" s="179" t="str">
        <f t="shared" si="1560"/>
        <v>BD$19</v>
      </c>
      <c r="BE1260" s="179" t="str">
        <f t="shared" si="1560"/>
        <v>BE$19</v>
      </c>
      <c r="BF1260" s="179" t="str">
        <f t="shared" si="1560"/>
        <v>BF$19</v>
      </c>
      <c r="BG1260" s="179" t="str">
        <f t="shared" si="1560"/>
        <v>BG$19</v>
      </c>
      <c r="BH1260" s="179" t="str">
        <f t="shared" si="1560"/>
        <v>BH$19</v>
      </c>
      <c r="BI1260" s="179" t="str">
        <f t="shared" si="1560"/>
        <v>BI$19</v>
      </c>
      <c r="BJ1260" s="179" t="str">
        <f t="shared" si="1560"/>
        <v>BJ$19</v>
      </c>
      <c r="BK1260" s="179" t="str">
        <f t="shared" si="1560"/>
        <v>BK$19</v>
      </c>
      <c r="BL1260" s="179" t="str">
        <f t="shared" si="1560"/>
        <v>BL$19</v>
      </c>
      <c r="BM1260" s="179" t="str">
        <f t="shared" si="1560"/>
        <v>BM$19</v>
      </c>
      <c r="BN1260" s="179" t="str">
        <f t="shared" si="1560"/>
        <v>BN$19</v>
      </c>
      <c r="BO1260" s="179" t="str">
        <f t="shared" si="1560"/>
        <v>BO$19</v>
      </c>
      <c r="BP1260" s="179" t="str">
        <f t="shared" si="1560"/>
        <v>BP$19</v>
      </c>
      <c r="BQ1260" s="179" t="str">
        <f t="shared" si="1560"/>
        <v>BQ$19</v>
      </c>
      <c r="BR1260" s="179" t="str">
        <f t="shared" si="1560"/>
        <v>BR$19</v>
      </c>
      <c r="BS1260" s="179" t="str">
        <f t="shared" si="1560"/>
        <v>BS$19</v>
      </c>
      <c r="BT1260" s="179" t="str">
        <f t="shared" si="1560"/>
        <v>BT$19</v>
      </c>
      <c r="BU1260" s="179" t="str">
        <f t="shared" si="1560"/>
        <v>BU$19</v>
      </c>
      <c r="BV1260" s="179" t="str">
        <f t="shared" si="1560"/>
        <v>BV$19</v>
      </c>
      <c r="BW1260" s="179" t="str">
        <f t="shared" si="1560"/>
        <v>BW$19</v>
      </c>
      <c r="BX1260" s="179" t="str">
        <f t="shared" si="1560"/>
        <v>BX$19</v>
      </c>
      <c r="BY1260" s="179" t="str">
        <f t="shared" si="1560"/>
        <v>BY$19</v>
      </c>
      <c r="BZ1260" s="179" t="str">
        <f t="shared" si="1560"/>
        <v>BZ$19</v>
      </c>
      <c r="CA1260" s="179" t="str">
        <f t="shared" si="1560"/>
        <v>CA$19</v>
      </c>
      <c r="CB1260" s="179" t="str">
        <f t="shared" si="1560"/>
        <v>CB$19</v>
      </c>
      <c r="CC1260" s="179" t="str">
        <f t="shared" si="1560"/>
        <v>CC$19</v>
      </c>
      <c r="CD1260" s="179" t="str">
        <f t="shared" si="1560"/>
        <v>CD$19</v>
      </c>
      <c r="CE1260" s="179" t="str">
        <f t="shared" ref="CE1260:CL1260" si="1561">CE1225</f>
        <v>CE$19</v>
      </c>
      <c r="CF1260" s="179" t="str">
        <f t="shared" si="1561"/>
        <v>CF$19</v>
      </c>
      <c r="CG1260" s="179" t="str">
        <f t="shared" si="1561"/>
        <v>CG$19</v>
      </c>
      <c r="CH1260" s="179" t="str">
        <f t="shared" si="1561"/>
        <v>CH$19</v>
      </c>
      <c r="CI1260" s="179" t="str">
        <f t="shared" si="1561"/>
        <v>CI$19</v>
      </c>
      <c r="CJ1260" s="179" t="str">
        <f t="shared" si="1561"/>
        <v>CJ$19</v>
      </c>
      <c r="CK1260" s="179" t="str">
        <f t="shared" si="1561"/>
        <v>CK$19</v>
      </c>
      <c r="CL1260" s="179" t="str">
        <f t="shared" si="1561"/>
        <v>CL$19</v>
      </c>
      <c r="CN1260" s="60"/>
      <c r="CO1260" s="179" t="str">
        <f t="shared" ref="CO1260:DK1260" si="1562">CO1225</f>
        <v>CO$19</v>
      </c>
      <c r="CP1260" s="179" t="str">
        <f t="shared" si="1562"/>
        <v>CP$19</v>
      </c>
      <c r="CQ1260" s="179" t="str">
        <f t="shared" si="1562"/>
        <v>CQ$19</v>
      </c>
      <c r="CR1260" s="179" t="str">
        <f t="shared" si="1562"/>
        <v>CR$19</v>
      </c>
      <c r="CS1260" s="179" t="str">
        <f t="shared" si="1562"/>
        <v>CS$19</v>
      </c>
      <c r="CT1260" s="179" t="str">
        <f t="shared" si="1562"/>
        <v>CT$19</v>
      </c>
      <c r="CU1260" s="179" t="str">
        <f t="shared" si="1562"/>
        <v>CU$19</v>
      </c>
      <c r="CV1260" s="179" t="str">
        <f t="shared" si="1562"/>
        <v>CV$19</v>
      </c>
      <c r="CW1260" s="179" t="str">
        <f t="shared" si="1562"/>
        <v>CW$19</v>
      </c>
      <c r="CX1260" s="179" t="str">
        <f t="shared" si="1562"/>
        <v>CX$19</v>
      </c>
      <c r="CY1260" s="179" t="str">
        <f t="shared" si="1562"/>
        <v>CY$19</v>
      </c>
      <c r="CZ1260" s="179" t="str">
        <f t="shared" si="1562"/>
        <v>CZ$19</v>
      </c>
      <c r="DA1260" s="179" t="str">
        <f t="shared" si="1562"/>
        <v>DA$19</v>
      </c>
      <c r="DB1260" s="179" t="str">
        <f t="shared" si="1562"/>
        <v>DB$19</v>
      </c>
      <c r="DC1260" s="179" t="str">
        <f t="shared" si="1562"/>
        <v>DC$19</v>
      </c>
      <c r="DD1260" s="179" t="str">
        <f t="shared" si="1562"/>
        <v>DD$19</v>
      </c>
      <c r="DE1260" s="179" t="str">
        <f t="shared" si="1562"/>
        <v>DE$19</v>
      </c>
      <c r="DF1260" s="179" t="str">
        <f t="shared" si="1562"/>
        <v>DF$19</v>
      </c>
      <c r="DG1260" s="179" t="str">
        <f t="shared" si="1562"/>
        <v>DG$19</v>
      </c>
      <c r="DH1260" s="179" t="str">
        <f t="shared" si="1562"/>
        <v>DH$19</v>
      </c>
      <c r="DI1260" s="179" t="str">
        <f t="shared" si="1562"/>
        <v>DI$19</v>
      </c>
      <c r="DJ1260" s="179" t="str">
        <f t="shared" si="1562"/>
        <v>DJ$19</v>
      </c>
      <c r="DK1260" s="179" t="str">
        <f t="shared" si="1562"/>
        <v>DK$19</v>
      </c>
      <c r="DL1260" s="179" t="str">
        <f t="shared" ref="DL1260" si="1563">DL1225</f>
        <v>DL$19</v>
      </c>
    </row>
    <row r="1261" spans="1:116" x14ac:dyDescent="0.35">
      <c r="A1261" s="174"/>
      <c r="E1261" s="8"/>
      <c r="H1261" s="12"/>
      <c r="I1261" s="60"/>
      <c r="J1261" s="60"/>
      <c r="K1261" s="15"/>
      <c r="L1261" s="15"/>
      <c r="M1261" s="15"/>
      <c r="N1261" s="15"/>
      <c r="O1261" s="15"/>
      <c r="P1261" s="15"/>
      <c r="R1261" s="15"/>
      <c r="S1261" s="76"/>
      <c r="T1261" s="76"/>
      <c r="U1261" s="76"/>
      <c r="V1261" s="76"/>
      <c r="W1261" s="76"/>
      <c r="X1261" s="76"/>
      <c r="Y1261" s="76"/>
      <c r="Z1261" s="76"/>
      <c r="AA1261" s="76"/>
      <c r="AB1261" s="76"/>
      <c r="AC1261" s="76"/>
      <c r="AD1261" s="76"/>
      <c r="AE1261" s="76"/>
      <c r="AF1261" s="76"/>
      <c r="AG1261" s="76"/>
      <c r="AH1261" s="76"/>
      <c r="AI1261" s="76"/>
      <c r="AJ1261" s="76"/>
      <c r="AK1261" s="76"/>
      <c r="AL1261" s="76"/>
      <c r="AM1261" s="76"/>
      <c r="AN1261" s="76"/>
      <c r="AO1261" s="76"/>
      <c r="AP1261" s="76"/>
      <c r="AQ1261" s="76"/>
      <c r="AR1261" s="76"/>
      <c r="AS1261" s="76"/>
      <c r="AT1261" s="76"/>
      <c r="AU1261" s="76"/>
      <c r="AV1261" s="76"/>
      <c r="AW1261" s="76"/>
      <c r="AX1261" s="76"/>
      <c r="AY1261" s="76"/>
      <c r="AZ1261" s="76"/>
      <c r="BA1261" s="76"/>
      <c r="BB1261" s="76"/>
      <c r="BC1261" s="76"/>
      <c r="BD1261" s="76"/>
      <c r="BE1261" s="76"/>
      <c r="BF1261" s="76"/>
      <c r="BG1261" s="76"/>
      <c r="BH1261" s="76"/>
      <c r="BI1261" s="76"/>
      <c r="BJ1261" s="76"/>
      <c r="BK1261" s="76"/>
      <c r="BL1261" s="76"/>
      <c r="BM1261" s="76"/>
      <c r="BN1261" s="76"/>
      <c r="BO1261" s="76"/>
      <c r="BP1261" s="76"/>
      <c r="BQ1261" s="76"/>
      <c r="BR1261" s="76"/>
      <c r="BS1261" s="76"/>
      <c r="BT1261" s="76"/>
      <c r="BU1261" s="76"/>
      <c r="BV1261" s="76"/>
      <c r="BW1261" s="76"/>
      <c r="BX1261" s="76"/>
      <c r="BY1261" s="76"/>
      <c r="BZ1261" s="76"/>
      <c r="CA1261" s="76"/>
      <c r="CB1261" s="76"/>
      <c r="CC1261" s="76"/>
      <c r="CD1261" s="76"/>
      <c r="CE1261" s="76"/>
      <c r="CF1261" s="76"/>
      <c r="CG1261" s="76"/>
      <c r="CH1261" s="76"/>
      <c r="CI1261" s="76"/>
      <c r="CJ1261" s="76"/>
      <c r="CK1261" s="76"/>
      <c r="CL1261" s="76"/>
      <c r="CN1261" s="60"/>
      <c r="CO1261" s="76"/>
      <c r="CP1261" s="76"/>
      <c r="CQ1261" s="76"/>
      <c r="CR1261" s="76"/>
      <c r="CS1261" s="76"/>
      <c r="CT1261" s="76"/>
      <c r="CU1261" s="76"/>
      <c r="CV1261" s="76"/>
      <c r="CW1261" s="76"/>
      <c r="CX1261" s="76"/>
      <c r="CY1261" s="76"/>
      <c r="CZ1261" s="76"/>
      <c r="DA1261" s="76"/>
      <c r="DB1261" s="76"/>
      <c r="DC1261" s="76"/>
      <c r="DD1261" s="76"/>
      <c r="DE1261" s="76"/>
      <c r="DF1261" s="76"/>
      <c r="DG1261" s="76"/>
      <c r="DH1261" s="76"/>
      <c r="DI1261" s="76"/>
      <c r="DJ1261" s="76"/>
      <c r="DK1261" s="76"/>
      <c r="DL1261" s="76"/>
    </row>
    <row r="1262" spans="1:116" x14ac:dyDescent="0.35">
      <c r="A1262" s="174"/>
      <c r="E1262" s="8"/>
      <c r="G1262" s="175" t="s">
        <v>490</v>
      </c>
      <c r="H1262" s="174"/>
      <c r="I1262" s="176"/>
      <c r="J1262" s="176"/>
      <c r="K1262" s="197"/>
      <c r="L1262" s="197"/>
      <c r="M1262" s="197"/>
      <c r="N1262" s="197"/>
      <c r="O1262" s="197"/>
      <c r="P1262" s="197"/>
      <c r="R1262" s="198"/>
      <c r="S1262" s="174"/>
      <c r="T1262" s="174"/>
      <c r="U1262" s="174"/>
      <c r="V1262" s="174"/>
      <c r="W1262" s="174"/>
      <c r="X1262" s="174"/>
      <c r="Y1262" s="174"/>
      <c r="Z1262" s="174"/>
      <c r="AA1262" s="174"/>
      <c r="AB1262" s="174"/>
      <c r="AC1262" s="174"/>
      <c r="AD1262" s="174"/>
      <c r="AE1262" s="174"/>
      <c r="AF1262" s="174"/>
      <c r="AG1262" s="174"/>
      <c r="AH1262" s="174"/>
      <c r="AI1262" s="174"/>
      <c r="AJ1262" s="174"/>
      <c r="AK1262" s="174"/>
      <c r="AL1262" s="174"/>
      <c r="AM1262" s="174"/>
      <c r="AN1262" s="174"/>
      <c r="AO1262" s="174"/>
      <c r="AP1262" s="174"/>
      <c r="AQ1262" s="174"/>
      <c r="AR1262" s="174"/>
      <c r="AS1262" s="174"/>
      <c r="AT1262" s="174"/>
      <c r="AU1262" s="174"/>
      <c r="AV1262" s="174"/>
      <c r="AW1262" s="174"/>
      <c r="AX1262" s="174"/>
      <c r="AY1262" s="174"/>
      <c r="AZ1262" s="174"/>
      <c r="BA1262" s="174"/>
      <c r="BB1262" s="174"/>
      <c r="BC1262" s="174"/>
      <c r="BD1262" s="174"/>
      <c r="BE1262" s="174"/>
      <c r="BF1262" s="174"/>
      <c r="BG1262" s="174"/>
      <c r="BH1262" s="174"/>
      <c r="BI1262" s="174"/>
      <c r="BJ1262" s="174"/>
      <c r="BK1262" s="174"/>
      <c r="BL1262" s="174"/>
      <c r="BM1262" s="174"/>
      <c r="BN1262" s="174"/>
      <c r="BO1262" s="174"/>
      <c r="BP1262" s="174"/>
      <c r="BQ1262" s="174"/>
      <c r="BR1262" s="174"/>
      <c r="BS1262" s="174"/>
      <c r="BT1262" s="174"/>
      <c r="BU1262" s="174"/>
      <c r="BV1262" s="174"/>
      <c r="BW1262" s="174"/>
      <c r="BX1262" s="174"/>
      <c r="BY1262" s="174"/>
      <c r="BZ1262" s="174"/>
      <c r="CA1262" s="174"/>
      <c r="CB1262" s="174"/>
      <c r="CC1262" s="174"/>
      <c r="CD1262" s="174"/>
      <c r="CE1262" s="174"/>
      <c r="CF1262" s="174"/>
      <c r="CG1262" s="174"/>
      <c r="CH1262" s="174"/>
      <c r="CI1262" s="174"/>
      <c r="CJ1262" s="174"/>
      <c r="CK1262" s="174"/>
      <c r="CL1262" s="174"/>
      <c r="CN1262" s="176"/>
      <c r="CO1262" s="174"/>
      <c r="CP1262" s="174"/>
      <c r="CQ1262" s="174"/>
      <c r="CR1262" s="174"/>
      <c r="CS1262" s="174"/>
      <c r="CT1262" s="174"/>
      <c r="CU1262" s="174"/>
      <c r="CV1262" s="174"/>
      <c r="CW1262" s="174"/>
      <c r="CX1262" s="174"/>
      <c r="CY1262" s="174"/>
      <c r="CZ1262" s="174"/>
      <c r="DA1262" s="174"/>
      <c r="DB1262" s="174"/>
      <c r="DC1262" s="174"/>
      <c r="DD1262" s="174"/>
      <c r="DE1262" s="174"/>
      <c r="DF1262" s="174"/>
      <c r="DG1262" s="174"/>
      <c r="DH1262" s="174"/>
      <c r="DI1262" s="174"/>
      <c r="DJ1262" s="174"/>
      <c r="DK1262" s="174"/>
      <c r="DL1262" s="174"/>
    </row>
    <row r="1263" spans="1:116" x14ac:dyDescent="0.35">
      <c r="A1263" s="174"/>
      <c r="E1263" s="8"/>
      <c r="G1263" s="175" t="s">
        <v>492</v>
      </c>
      <c r="H1263" s="174"/>
      <c r="I1263" s="176"/>
      <c r="J1263" s="176"/>
      <c r="K1263" s="197"/>
      <c r="L1263" s="197"/>
      <c r="M1263" s="197"/>
      <c r="N1263" s="197"/>
      <c r="O1263" s="197"/>
      <c r="P1263" s="197"/>
      <c r="R1263" s="198"/>
      <c r="S1263" s="174"/>
      <c r="T1263" s="174"/>
      <c r="U1263" s="174"/>
      <c r="V1263" s="174"/>
      <c r="W1263" s="174"/>
      <c r="X1263" s="174"/>
      <c r="Y1263" s="174"/>
      <c r="Z1263" s="174"/>
      <c r="AA1263" s="174"/>
      <c r="AB1263" s="174"/>
      <c r="AC1263" s="174"/>
      <c r="AD1263" s="174"/>
      <c r="AE1263" s="174"/>
      <c r="AF1263" s="174"/>
      <c r="AG1263" s="174"/>
      <c r="AH1263" s="174"/>
      <c r="AI1263" s="174"/>
      <c r="AJ1263" s="174"/>
      <c r="AK1263" s="174"/>
      <c r="AL1263" s="174"/>
      <c r="AM1263" s="174"/>
      <c r="AN1263" s="174"/>
      <c r="AO1263" s="174"/>
      <c r="AP1263" s="174"/>
      <c r="AQ1263" s="174"/>
      <c r="AR1263" s="174"/>
      <c r="AS1263" s="174"/>
      <c r="AT1263" s="174"/>
      <c r="AU1263" s="174"/>
      <c r="AV1263" s="174"/>
      <c r="AW1263" s="174"/>
      <c r="AX1263" s="174"/>
      <c r="AY1263" s="174"/>
      <c r="AZ1263" s="174"/>
      <c r="BA1263" s="174"/>
      <c r="BB1263" s="174"/>
      <c r="BC1263" s="174"/>
      <c r="BD1263" s="174"/>
      <c r="BE1263" s="174"/>
      <c r="BF1263" s="174"/>
      <c r="BG1263" s="174"/>
      <c r="BH1263" s="174"/>
      <c r="BI1263" s="174"/>
      <c r="BJ1263" s="174"/>
      <c r="BK1263" s="174"/>
      <c r="BL1263" s="174"/>
      <c r="BM1263" s="174"/>
      <c r="BN1263" s="174"/>
      <c r="BO1263" s="174"/>
      <c r="BP1263" s="174"/>
      <c r="BQ1263" s="174"/>
      <c r="BR1263" s="174"/>
      <c r="BS1263" s="174"/>
      <c r="BT1263" s="174"/>
      <c r="BU1263" s="174"/>
      <c r="BV1263" s="174"/>
      <c r="BW1263" s="174"/>
      <c r="BX1263" s="174"/>
      <c r="BY1263" s="174"/>
      <c r="BZ1263" s="174"/>
      <c r="CA1263" s="174"/>
      <c r="CB1263" s="174"/>
      <c r="CC1263" s="174"/>
      <c r="CD1263" s="174"/>
      <c r="CE1263" s="174"/>
      <c r="CF1263" s="174"/>
      <c r="CG1263" s="174"/>
      <c r="CH1263" s="174"/>
      <c r="CI1263" s="174"/>
      <c r="CJ1263" s="174"/>
      <c r="CK1263" s="174"/>
      <c r="CL1263" s="174"/>
      <c r="CN1263" s="176"/>
      <c r="CO1263" s="174"/>
      <c r="CP1263" s="174"/>
      <c r="CQ1263" s="174"/>
      <c r="CR1263" s="174"/>
      <c r="CS1263" s="174"/>
      <c r="CT1263" s="174"/>
      <c r="CU1263" s="174"/>
      <c r="CV1263" s="174"/>
      <c r="CW1263" s="174"/>
      <c r="CX1263" s="174"/>
      <c r="CY1263" s="174"/>
      <c r="CZ1263" s="174"/>
      <c r="DA1263" s="174"/>
      <c r="DB1263" s="174"/>
      <c r="DC1263" s="174"/>
      <c r="DD1263" s="174"/>
      <c r="DE1263" s="174"/>
      <c r="DF1263" s="174"/>
      <c r="DG1263" s="174"/>
      <c r="DH1263" s="174"/>
      <c r="DI1263" s="174"/>
      <c r="DJ1263" s="174"/>
      <c r="DK1263" s="174"/>
      <c r="DL1263" s="174"/>
    </row>
    <row r="1264" spans="1:116" x14ac:dyDescent="0.35">
      <c r="A1264" s="174"/>
      <c r="E1264" s="8"/>
      <c r="G1264" s="175" t="s">
        <v>461</v>
      </c>
      <c r="H1264" s="174"/>
      <c r="I1264" s="176"/>
      <c r="J1264" s="176"/>
      <c r="K1264" s="197"/>
      <c r="L1264" s="197"/>
      <c r="M1264" s="197"/>
      <c r="N1264" s="197"/>
      <c r="O1264" s="197"/>
      <c r="P1264" s="197"/>
      <c r="R1264" s="198"/>
      <c r="S1264" s="199" t="str">
        <f t="shared" ref="S1264:AX1264" si="1564">S$20</f>
        <v>S$16</v>
      </c>
      <c r="T1264" s="199" t="str">
        <f t="shared" si="1564"/>
        <v>T$16</v>
      </c>
      <c r="U1264" s="199" t="str">
        <f t="shared" si="1564"/>
        <v>U$16</v>
      </c>
      <c r="V1264" s="199" t="str">
        <f t="shared" si="1564"/>
        <v>V$16</v>
      </c>
      <c r="W1264" s="199" t="str">
        <f t="shared" si="1564"/>
        <v>W$16</v>
      </c>
      <c r="X1264" s="199" t="str">
        <f t="shared" si="1564"/>
        <v>X$16</v>
      </c>
      <c r="Y1264" s="199" t="str">
        <f t="shared" si="1564"/>
        <v>Y$16</v>
      </c>
      <c r="Z1264" s="199" t="str">
        <f t="shared" si="1564"/>
        <v>Z$16</v>
      </c>
      <c r="AA1264" s="199" t="str">
        <f t="shared" si="1564"/>
        <v>AA$16</v>
      </c>
      <c r="AB1264" s="199" t="str">
        <f t="shared" si="1564"/>
        <v>AB$16</v>
      </c>
      <c r="AC1264" s="199" t="str">
        <f t="shared" si="1564"/>
        <v>AC$16</v>
      </c>
      <c r="AD1264" s="199" t="str">
        <f t="shared" si="1564"/>
        <v>AD$16</v>
      </c>
      <c r="AE1264" s="199" t="str">
        <f t="shared" si="1564"/>
        <v>AE$16</v>
      </c>
      <c r="AF1264" s="199" t="str">
        <f t="shared" si="1564"/>
        <v>AF$16</v>
      </c>
      <c r="AG1264" s="199" t="str">
        <f t="shared" si="1564"/>
        <v>AG$16</v>
      </c>
      <c r="AH1264" s="199" t="str">
        <f t="shared" si="1564"/>
        <v>AH$16</v>
      </c>
      <c r="AI1264" s="199" t="str">
        <f t="shared" si="1564"/>
        <v>AI$16</v>
      </c>
      <c r="AJ1264" s="199" t="str">
        <f t="shared" si="1564"/>
        <v>AJ$16</v>
      </c>
      <c r="AK1264" s="199" t="str">
        <f t="shared" si="1564"/>
        <v>AK$16</v>
      </c>
      <c r="AL1264" s="199" t="str">
        <f t="shared" si="1564"/>
        <v>AL$16</v>
      </c>
      <c r="AM1264" s="199" t="str">
        <f t="shared" si="1564"/>
        <v>AM$16</v>
      </c>
      <c r="AN1264" s="199" t="str">
        <f t="shared" si="1564"/>
        <v>AN$16</v>
      </c>
      <c r="AO1264" s="199" t="str">
        <f t="shared" si="1564"/>
        <v>AO$16</v>
      </c>
      <c r="AP1264" s="199" t="str">
        <f t="shared" si="1564"/>
        <v>AP$16</v>
      </c>
      <c r="AQ1264" s="199" t="str">
        <f t="shared" si="1564"/>
        <v>AQ$16</v>
      </c>
      <c r="AR1264" s="199" t="str">
        <f t="shared" si="1564"/>
        <v>AR$16</v>
      </c>
      <c r="AS1264" s="199" t="str">
        <f t="shared" si="1564"/>
        <v>AS$16</v>
      </c>
      <c r="AT1264" s="199" t="str">
        <f t="shared" si="1564"/>
        <v>AT$16</v>
      </c>
      <c r="AU1264" s="199" t="str">
        <f t="shared" si="1564"/>
        <v>AU$16</v>
      </c>
      <c r="AV1264" s="199" t="str">
        <f t="shared" si="1564"/>
        <v>AV$16</v>
      </c>
      <c r="AW1264" s="199" t="str">
        <f t="shared" si="1564"/>
        <v>AW$16</v>
      </c>
      <c r="AX1264" s="199" t="str">
        <f t="shared" si="1564"/>
        <v>AX$16</v>
      </c>
      <c r="AY1264" s="199" t="str">
        <f t="shared" ref="AY1264:CD1264" si="1565">AY$20</f>
        <v>AY$16</v>
      </c>
      <c r="AZ1264" s="199" t="str">
        <f t="shared" si="1565"/>
        <v>AZ$16</v>
      </c>
      <c r="BA1264" s="199" t="str">
        <f t="shared" si="1565"/>
        <v>BA$16</v>
      </c>
      <c r="BB1264" s="199" t="str">
        <f t="shared" si="1565"/>
        <v>BB$16</v>
      </c>
      <c r="BC1264" s="199" t="str">
        <f t="shared" si="1565"/>
        <v>BC$16</v>
      </c>
      <c r="BD1264" s="199" t="str">
        <f t="shared" si="1565"/>
        <v>BD$16</v>
      </c>
      <c r="BE1264" s="199" t="str">
        <f t="shared" si="1565"/>
        <v>BE$16</v>
      </c>
      <c r="BF1264" s="199" t="str">
        <f t="shared" si="1565"/>
        <v>BF$16</v>
      </c>
      <c r="BG1264" s="199" t="str">
        <f t="shared" si="1565"/>
        <v>BG$16</v>
      </c>
      <c r="BH1264" s="199" t="str">
        <f t="shared" si="1565"/>
        <v>BH$16</v>
      </c>
      <c r="BI1264" s="199" t="str">
        <f t="shared" si="1565"/>
        <v>BI$16</v>
      </c>
      <c r="BJ1264" s="199" t="str">
        <f t="shared" si="1565"/>
        <v>BJ$16</v>
      </c>
      <c r="BK1264" s="199" t="str">
        <f t="shared" si="1565"/>
        <v>BK$16</v>
      </c>
      <c r="BL1264" s="199" t="str">
        <f t="shared" si="1565"/>
        <v>BL$16</v>
      </c>
      <c r="BM1264" s="199" t="str">
        <f t="shared" si="1565"/>
        <v>BM$16</v>
      </c>
      <c r="BN1264" s="199" t="str">
        <f t="shared" si="1565"/>
        <v>BN$16</v>
      </c>
      <c r="BO1264" s="199" t="str">
        <f t="shared" si="1565"/>
        <v>BO$16</v>
      </c>
      <c r="BP1264" s="199" t="str">
        <f t="shared" si="1565"/>
        <v>BP$16</v>
      </c>
      <c r="BQ1264" s="199" t="str">
        <f t="shared" si="1565"/>
        <v>BQ$16</v>
      </c>
      <c r="BR1264" s="199" t="str">
        <f t="shared" si="1565"/>
        <v>BR$16</v>
      </c>
      <c r="BS1264" s="199" t="str">
        <f t="shared" si="1565"/>
        <v>BS$16</v>
      </c>
      <c r="BT1264" s="199" t="str">
        <f t="shared" si="1565"/>
        <v>BT$16</v>
      </c>
      <c r="BU1264" s="199" t="str">
        <f t="shared" si="1565"/>
        <v>BU$16</v>
      </c>
      <c r="BV1264" s="199" t="str">
        <f t="shared" si="1565"/>
        <v>BV$16</v>
      </c>
      <c r="BW1264" s="199" t="str">
        <f t="shared" si="1565"/>
        <v>BW$16</v>
      </c>
      <c r="BX1264" s="199" t="str">
        <f t="shared" si="1565"/>
        <v>BX$16</v>
      </c>
      <c r="BY1264" s="199" t="str">
        <f t="shared" si="1565"/>
        <v>BY$16</v>
      </c>
      <c r="BZ1264" s="199" t="str">
        <f t="shared" si="1565"/>
        <v>BZ$16</v>
      </c>
      <c r="CA1264" s="199" t="str">
        <f t="shared" si="1565"/>
        <v>CA$16</v>
      </c>
      <c r="CB1264" s="199" t="str">
        <f t="shared" si="1565"/>
        <v>CB$16</v>
      </c>
      <c r="CC1264" s="199" t="str">
        <f t="shared" si="1565"/>
        <v>CC$16</v>
      </c>
      <c r="CD1264" s="199" t="str">
        <f t="shared" si="1565"/>
        <v>CD$16</v>
      </c>
      <c r="CE1264" s="199" t="str">
        <f t="shared" ref="CE1264:CL1264" si="1566">CE$20</f>
        <v>CE$16</v>
      </c>
      <c r="CF1264" s="199" t="str">
        <f t="shared" si="1566"/>
        <v>CF$16</v>
      </c>
      <c r="CG1264" s="199" t="str">
        <f t="shared" si="1566"/>
        <v>CG$16</v>
      </c>
      <c r="CH1264" s="199" t="str">
        <f t="shared" si="1566"/>
        <v>CH$16</v>
      </c>
      <c r="CI1264" s="199" t="str">
        <f t="shared" si="1566"/>
        <v>CI$16</v>
      </c>
      <c r="CJ1264" s="199" t="str">
        <f t="shared" si="1566"/>
        <v>CJ$16</v>
      </c>
      <c r="CK1264" s="199" t="str">
        <f t="shared" si="1566"/>
        <v>CK$16</v>
      </c>
      <c r="CL1264" s="199" t="str">
        <f t="shared" si="1566"/>
        <v>CL$16</v>
      </c>
      <c r="CN1264" s="176"/>
      <c r="CO1264" s="199" t="str">
        <f t="shared" ref="CO1264:DL1264" si="1567">CO$20</f>
        <v>CO$16</v>
      </c>
      <c r="CP1264" s="199" t="str">
        <f t="shared" si="1567"/>
        <v>CP$16</v>
      </c>
      <c r="CQ1264" s="199" t="str">
        <f t="shared" si="1567"/>
        <v>CQ$16</v>
      </c>
      <c r="CR1264" s="199" t="str">
        <f t="shared" si="1567"/>
        <v>CR$16</v>
      </c>
      <c r="CS1264" s="199" t="str">
        <f t="shared" si="1567"/>
        <v>CS$16</v>
      </c>
      <c r="CT1264" s="199" t="str">
        <f t="shared" si="1567"/>
        <v>CT$16</v>
      </c>
      <c r="CU1264" s="199" t="str">
        <f t="shared" si="1567"/>
        <v>CU$16</v>
      </c>
      <c r="CV1264" s="199" t="str">
        <f t="shared" si="1567"/>
        <v>CV$16</v>
      </c>
      <c r="CW1264" s="199" t="str">
        <f t="shared" si="1567"/>
        <v>CW$16</v>
      </c>
      <c r="CX1264" s="199" t="str">
        <f t="shared" si="1567"/>
        <v>CX$16</v>
      </c>
      <c r="CY1264" s="199" t="str">
        <f t="shared" si="1567"/>
        <v>CY$16</v>
      </c>
      <c r="CZ1264" s="199" t="str">
        <f t="shared" si="1567"/>
        <v>CZ$16</v>
      </c>
      <c r="DA1264" s="199" t="str">
        <f t="shared" si="1567"/>
        <v>DA$16</v>
      </c>
      <c r="DB1264" s="199" t="str">
        <f t="shared" si="1567"/>
        <v>DB$16</v>
      </c>
      <c r="DC1264" s="199" t="str">
        <f t="shared" si="1567"/>
        <v>DC$16</v>
      </c>
      <c r="DD1264" s="199" t="str">
        <f t="shared" si="1567"/>
        <v>DD$16</v>
      </c>
      <c r="DE1264" s="199" t="str">
        <f t="shared" si="1567"/>
        <v>DE$16</v>
      </c>
      <c r="DF1264" s="199" t="str">
        <f t="shared" si="1567"/>
        <v>DF$16</v>
      </c>
      <c r="DG1264" s="199" t="str">
        <f t="shared" si="1567"/>
        <v>DG$16</v>
      </c>
      <c r="DH1264" s="199" t="str">
        <f t="shared" si="1567"/>
        <v>DH$16</v>
      </c>
      <c r="DI1264" s="199" t="str">
        <f t="shared" si="1567"/>
        <v>DI$16</v>
      </c>
      <c r="DJ1264" s="199" t="str">
        <f t="shared" si="1567"/>
        <v>DJ$16</v>
      </c>
      <c r="DK1264" s="199" t="str">
        <f t="shared" si="1567"/>
        <v>DK$16</v>
      </c>
      <c r="DL1264" s="199" t="str">
        <f t="shared" si="1567"/>
        <v>DL$16</v>
      </c>
    </row>
    <row r="1265" spans="1:116" x14ac:dyDescent="0.35">
      <c r="A1265" s="174"/>
      <c r="E1265" s="8"/>
      <c r="G1265" s="175" t="s">
        <v>462</v>
      </c>
      <c r="H1265" s="200"/>
      <c r="I1265" s="201"/>
      <c r="J1265" s="201"/>
      <c r="K1265" s="202"/>
      <c r="L1265" s="202"/>
      <c r="M1265" s="202"/>
      <c r="N1265" s="202"/>
      <c r="O1265" s="202"/>
      <c r="P1265" s="202"/>
      <c r="R1265" s="202"/>
      <c r="S1265" s="199" t="str">
        <f t="shared" ref="S1265:AX1265" si="1568">S$21</f>
        <v>S$17</v>
      </c>
      <c r="T1265" s="199" t="str">
        <f t="shared" si="1568"/>
        <v>T$17</v>
      </c>
      <c r="U1265" s="199" t="str">
        <f t="shared" si="1568"/>
        <v>U$17</v>
      </c>
      <c r="V1265" s="199" t="str">
        <f t="shared" si="1568"/>
        <v>V$17</v>
      </c>
      <c r="W1265" s="199" t="str">
        <f t="shared" si="1568"/>
        <v>W$17</v>
      </c>
      <c r="X1265" s="199" t="str">
        <f t="shared" si="1568"/>
        <v>X$17</v>
      </c>
      <c r="Y1265" s="199" t="str">
        <f t="shared" si="1568"/>
        <v>Y$17</v>
      </c>
      <c r="Z1265" s="199" t="str">
        <f t="shared" si="1568"/>
        <v>Z$17</v>
      </c>
      <c r="AA1265" s="199" t="str">
        <f t="shared" si="1568"/>
        <v>AA$17</v>
      </c>
      <c r="AB1265" s="199" t="str">
        <f t="shared" si="1568"/>
        <v>AB$17</v>
      </c>
      <c r="AC1265" s="199" t="str">
        <f t="shared" si="1568"/>
        <v>AC$17</v>
      </c>
      <c r="AD1265" s="199" t="str">
        <f t="shared" si="1568"/>
        <v>AD$17</v>
      </c>
      <c r="AE1265" s="199" t="str">
        <f t="shared" si="1568"/>
        <v>AE$17</v>
      </c>
      <c r="AF1265" s="199" t="str">
        <f t="shared" si="1568"/>
        <v>AF$17</v>
      </c>
      <c r="AG1265" s="199" t="str">
        <f t="shared" si="1568"/>
        <v>AG$17</v>
      </c>
      <c r="AH1265" s="199" t="str">
        <f t="shared" si="1568"/>
        <v>AH$17</v>
      </c>
      <c r="AI1265" s="199" t="str">
        <f t="shared" si="1568"/>
        <v>AI$17</v>
      </c>
      <c r="AJ1265" s="199" t="str">
        <f t="shared" si="1568"/>
        <v>AJ$17</v>
      </c>
      <c r="AK1265" s="199" t="str">
        <f t="shared" si="1568"/>
        <v>AK$17</v>
      </c>
      <c r="AL1265" s="199" t="str">
        <f t="shared" si="1568"/>
        <v>AL$17</v>
      </c>
      <c r="AM1265" s="199" t="str">
        <f t="shared" si="1568"/>
        <v>AM$17</v>
      </c>
      <c r="AN1265" s="199" t="str">
        <f t="shared" si="1568"/>
        <v>AN$17</v>
      </c>
      <c r="AO1265" s="199" t="str">
        <f t="shared" si="1568"/>
        <v>AO$17</v>
      </c>
      <c r="AP1265" s="199" t="str">
        <f t="shared" si="1568"/>
        <v>AP$17</v>
      </c>
      <c r="AQ1265" s="199" t="str">
        <f t="shared" si="1568"/>
        <v>AQ$17</v>
      </c>
      <c r="AR1265" s="199" t="str">
        <f t="shared" si="1568"/>
        <v>AR$17</v>
      </c>
      <c r="AS1265" s="199" t="str">
        <f t="shared" si="1568"/>
        <v>AS$17</v>
      </c>
      <c r="AT1265" s="199" t="str">
        <f t="shared" si="1568"/>
        <v>AT$17</v>
      </c>
      <c r="AU1265" s="199" t="str">
        <f t="shared" si="1568"/>
        <v>AU$17</v>
      </c>
      <c r="AV1265" s="199" t="str">
        <f t="shared" si="1568"/>
        <v>AV$17</v>
      </c>
      <c r="AW1265" s="199" t="str">
        <f t="shared" si="1568"/>
        <v>AW$17</v>
      </c>
      <c r="AX1265" s="199" t="str">
        <f t="shared" si="1568"/>
        <v>AX$17</v>
      </c>
      <c r="AY1265" s="199" t="str">
        <f t="shared" ref="AY1265:CD1265" si="1569">AY$21</f>
        <v>AY$17</v>
      </c>
      <c r="AZ1265" s="199" t="str">
        <f t="shared" si="1569"/>
        <v>AZ$17</v>
      </c>
      <c r="BA1265" s="199" t="str">
        <f t="shared" si="1569"/>
        <v>BA$17</v>
      </c>
      <c r="BB1265" s="199" t="str">
        <f t="shared" si="1569"/>
        <v>BB$17</v>
      </c>
      <c r="BC1265" s="199" t="str">
        <f t="shared" si="1569"/>
        <v>BC$17</v>
      </c>
      <c r="BD1265" s="199" t="str">
        <f t="shared" si="1569"/>
        <v>BD$17</v>
      </c>
      <c r="BE1265" s="199" t="str">
        <f t="shared" si="1569"/>
        <v>BE$17</v>
      </c>
      <c r="BF1265" s="199" t="str">
        <f t="shared" si="1569"/>
        <v>BF$17</v>
      </c>
      <c r="BG1265" s="199" t="str">
        <f t="shared" si="1569"/>
        <v>BG$17</v>
      </c>
      <c r="BH1265" s="199" t="str">
        <f t="shared" si="1569"/>
        <v>BH$17</v>
      </c>
      <c r="BI1265" s="199" t="str">
        <f t="shared" si="1569"/>
        <v>BI$17</v>
      </c>
      <c r="BJ1265" s="199" t="str">
        <f t="shared" si="1569"/>
        <v>BJ$17</v>
      </c>
      <c r="BK1265" s="199" t="str">
        <f t="shared" si="1569"/>
        <v>BK$17</v>
      </c>
      <c r="BL1265" s="199" t="str">
        <f t="shared" si="1569"/>
        <v>BL$17</v>
      </c>
      <c r="BM1265" s="199" t="str">
        <f t="shared" si="1569"/>
        <v>BM$17</v>
      </c>
      <c r="BN1265" s="199" t="str">
        <f t="shared" si="1569"/>
        <v>BN$17</v>
      </c>
      <c r="BO1265" s="199" t="str">
        <f t="shared" si="1569"/>
        <v>BO$17</v>
      </c>
      <c r="BP1265" s="199" t="str">
        <f t="shared" si="1569"/>
        <v>BP$17</v>
      </c>
      <c r="BQ1265" s="199" t="str">
        <f t="shared" si="1569"/>
        <v>BQ$17</v>
      </c>
      <c r="BR1265" s="199" t="str">
        <f t="shared" si="1569"/>
        <v>BR$17</v>
      </c>
      <c r="BS1265" s="199" t="str">
        <f t="shared" si="1569"/>
        <v>BS$17</v>
      </c>
      <c r="BT1265" s="199" t="str">
        <f t="shared" si="1569"/>
        <v>BT$17</v>
      </c>
      <c r="BU1265" s="199" t="str">
        <f t="shared" si="1569"/>
        <v>BU$17</v>
      </c>
      <c r="BV1265" s="199" t="str">
        <f t="shared" si="1569"/>
        <v>BV$17</v>
      </c>
      <c r="BW1265" s="199" t="str">
        <f t="shared" si="1569"/>
        <v>BW$17</v>
      </c>
      <c r="BX1265" s="199" t="str">
        <f t="shared" si="1569"/>
        <v>BX$17</v>
      </c>
      <c r="BY1265" s="199" t="str">
        <f t="shared" si="1569"/>
        <v>BY$17</v>
      </c>
      <c r="BZ1265" s="199" t="str">
        <f t="shared" si="1569"/>
        <v>BZ$17</v>
      </c>
      <c r="CA1265" s="199" t="str">
        <f t="shared" si="1569"/>
        <v>CA$17</v>
      </c>
      <c r="CB1265" s="199" t="str">
        <f t="shared" si="1569"/>
        <v>CB$17</v>
      </c>
      <c r="CC1265" s="199" t="str">
        <f t="shared" si="1569"/>
        <v>CC$17</v>
      </c>
      <c r="CD1265" s="199" t="str">
        <f t="shared" si="1569"/>
        <v>CD$17</v>
      </c>
      <c r="CE1265" s="199" t="str">
        <f t="shared" ref="CE1265:CL1265" si="1570">CE$21</f>
        <v>CE$17</v>
      </c>
      <c r="CF1265" s="199" t="str">
        <f t="shared" si="1570"/>
        <v>CF$17</v>
      </c>
      <c r="CG1265" s="199" t="str">
        <f t="shared" si="1570"/>
        <v>CG$17</v>
      </c>
      <c r="CH1265" s="199" t="str">
        <f t="shared" si="1570"/>
        <v>CH$17</v>
      </c>
      <c r="CI1265" s="199" t="str">
        <f t="shared" si="1570"/>
        <v>CI$17</v>
      </c>
      <c r="CJ1265" s="199" t="str">
        <f t="shared" si="1570"/>
        <v>CJ$17</v>
      </c>
      <c r="CK1265" s="199" t="str">
        <f t="shared" si="1570"/>
        <v>CK$17</v>
      </c>
      <c r="CL1265" s="199" t="str">
        <f t="shared" si="1570"/>
        <v>CL$17</v>
      </c>
      <c r="CN1265" s="201"/>
      <c r="CO1265" s="199" t="str">
        <f t="shared" ref="CO1265:DL1265" si="1571">CO$21</f>
        <v>CO$17</v>
      </c>
      <c r="CP1265" s="199" t="str">
        <f t="shared" si="1571"/>
        <v>CP$17</v>
      </c>
      <c r="CQ1265" s="199" t="str">
        <f t="shared" si="1571"/>
        <v>CQ$17</v>
      </c>
      <c r="CR1265" s="199" t="str">
        <f t="shared" si="1571"/>
        <v>CR$17</v>
      </c>
      <c r="CS1265" s="199" t="str">
        <f t="shared" si="1571"/>
        <v>CS$17</v>
      </c>
      <c r="CT1265" s="199" t="str">
        <f t="shared" si="1571"/>
        <v>CT$17</v>
      </c>
      <c r="CU1265" s="199" t="str">
        <f t="shared" si="1571"/>
        <v>CU$17</v>
      </c>
      <c r="CV1265" s="199" t="str">
        <f t="shared" si="1571"/>
        <v>CV$17</v>
      </c>
      <c r="CW1265" s="199" t="str">
        <f t="shared" si="1571"/>
        <v>CW$17</v>
      </c>
      <c r="CX1265" s="199" t="str">
        <f t="shared" si="1571"/>
        <v>CX$17</v>
      </c>
      <c r="CY1265" s="199" t="str">
        <f t="shared" si="1571"/>
        <v>CY$17</v>
      </c>
      <c r="CZ1265" s="199" t="str">
        <f t="shared" si="1571"/>
        <v>CZ$17</v>
      </c>
      <c r="DA1265" s="199" t="str">
        <f t="shared" si="1571"/>
        <v>DA$17</v>
      </c>
      <c r="DB1265" s="199" t="str">
        <f t="shared" si="1571"/>
        <v>DB$17</v>
      </c>
      <c r="DC1265" s="199" t="str">
        <f t="shared" si="1571"/>
        <v>DC$17</v>
      </c>
      <c r="DD1265" s="199" t="str">
        <f t="shared" si="1571"/>
        <v>DD$17</v>
      </c>
      <c r="DE1265" s="199" t="str">
        <f t="shared" si="1571"/>
        <v>DE$17</v>
      </c>
      <c r="DF1265" s="199" t="str">
        <f t="shared" si="1571"/>
        <v>DF$17</v>
      </c>
      <c r="DG1265" s="199" t="str">
        <f t="shared" si="1571"/>
        <v>DG$17</v>
      </c>
      <c r="DH1265" s="199" t="str">
        <f t="shared" si="1571"/>
        <v>DH$17</v>
      </c>
      <c r="DI1265" s="199" t="str">
        <f t="shared" si="1571"/>
        <v>DI$17</v>
      </c>
      <c r="DJ1265" s="199" t="str">
        <f t="shared" si="1571"/>
        <v>DJ$17</v>
      </c>
      <c r="DK1265" s="199" t="str">
        <f t="shared" si="1571"/>
        <v>DK$17</v>
      </c>
      <c r="DL1265" s="199" t="str">
        <f t="shared" si="1571"/>
        <v>DL$17</v>
      </c>
    </row>
    <row r="1266" spans="1:116" x14ac:dyDescent="0.35">
      <c r="A1266" s="174"/>
      <c r="E1266" s="8"/>
      <c r="G1266" s="175" t="s">
        <v>491</v>
      </c>
      <c r="H1266" s="200"/>
      <c r="I1266" s="201"/>
      <c r="J1266" s="201"/>
      <c r="K1266" s="202"/>
      <c r="L1266" s="202"/>
      <c r="M1266" s="202"/>
      <c r="N1266" s="202"/>
      <c r="O1266" s="202"/>
      <c r="P1266" s="202"/>
      <c r="R1266" s="202"/>
      <c r="S1266" s="190"/>
      <c r="T1266" s="190"/>
      <c r="U1266" s="190"/>
      <c r="V1266" s="190"/>
      <c r="W1266" s="190"/>
      <c r="X1266" s="190"/>
      <c r="Y1266" s="190"/>
      <c r="Z1266" s="190"/>
      <c r="AA1266" s="190"/>
      <c r="AB1266" s="190"/>
      <c r="AC1266" s="190"/>
      <c r="AD1266" s="190"/>
      <c r="AE1266" s="190"/>
      <c r="AF1266" s="190"/>
      <c r="AG1266" s="190"/>
      <c r="AH1266" s="190"/>
      <c r="AI1266" s="190"/>
      <c r="AJ1266" s="190"/>
      <c r="AK1266" s="190"/>
      <c r="AL1266" s="190"/>
      <c r="AM1266" s="190"/>
      <c r="AN1266" s="190"/>
      <c r="AO1266" s="190"/>
      <c r="AP1266" s="190"/>
      <c r="AQ1266" s="190"/>
      <c r="AR1266" s="190"/>
      <c r="AS1266" s="190"/>
      <c r="AT1266" s="190"/>
      <c r="AU1266" s="190"/>
      <c r="AV1266" s="190"/>
      <c r="AW1266" s="190"/>
      <c r="AX1266" s="190"/>
      <c r="AY1266" s="190"/>
      <c r="AZ1266" s="190"/>
      <c r="BA1266" s="190"/>
      <c r="BB1266" s="190"/>
      <c r="BC1266" s="190"/>
      <c r="BD1266" s="190"/>
      <c r="BE1266" s="190"/>
      <c r="BF1266" s="190"/>
      <c r="BG1266" s="190"/>
      <c r="BH1266" s="190"/>
      <c r="BI1266" s="190"/>
      <c r="BJ1266" s="190"/>
      <c r="BK1266" s="190"/>
      <c r="BL1266" s="190"/>
      <c r="BM1266" s="190"/>
      <c r="BN1266" s="190"/>
      <c r="BO1266" s="190"/>
      <c r="BP1266" s="190"/>
      <c r="BQ1266" s="190"/>
      <c r="BR1266" s="190"/>
      <c r="BS1266" s="190"/>
      <c r="BT1266" s="190"/>
      <c r="BU1266" s="190"/>
      <c r="BV1266" s="190"/>
      <c r="BW1266" s="190"/>
      <c r="BX1266" s="190"/>
      <c r="BY1266" s="190"/>
      <c r="BZ1266" s="190"/>
      <c r="CA1266" s="190"/>
      <c r="CB1266" s="190"/>
      <c r="CC1266" s="190"/>
      <c r="CD1266" s="190"/>
      <c r="CE1266" s="190"/>
      <c r="CF1266" s="190"/>
      <c r="CG1266" s="190"/>
      <c r="CH1266" s="190"/>
      <c r="CI1266" s="190"/>
      <c r="CJ1266" s="190"/>
      <c r="CK1266" s="190"/>
      <c r="CL1266" s="190"/>
      <c r="CN1266" s="201"/>
      <c r="CO1266" s="190"/>
      <c r="CP1266" s="190"/>
      <c r="CQ1266" s="190"/>
      <c r="CR1266" s="190"/>
      <c r="CS1266" s="190"/>
      <c r="CT1266" s="190"/>
      <c r="CU1266" s="190"/>
      <c r="CV1266" s="190"/>
      <c r="CW1266" s="190"/>
      <c r="CX1266" s="190"/>
      <c r="CY1266" s="190"/>
      <c r="CZ1266" s="190"/>
      <c r="DA1266" s="190"/>
      <c r="DB1266" s="190"/>
      <c r="DC1266" s="190"/>
      <c r="DD1266" s="190"/>
      <c r="DE1266" s="190"/>
      <c r="DF1266" s="190"/>
      <c r="DG1266" s="190"/>
      <c r="DH1266" s="190"/>
      <c r="DI1266" s="190"/>
      <c r="DJ1266" s="190"/>
      <c r="DK1266" s="190"/>
      <c r="DL1266" s="190"/>
    </row>
    <row r="1267" spans="1:116" x14ac:dyDescent="0.35">
      <c r="A1267" s="174"/>
      <c r="E1267" s="8"/>
      <c r="G1267" s="175" t="s">
        <v>505</v>
      </c>
      <c r="H1267" s="200"/>
      <c r="I1267" s="201"/>
      <c r="J1267" s="201"/>
      <c r="K1267" s="202"/>
      <c r="L1267" s="202"/>
      <c r="M1267" s="202"/>
      <c r="N1267" s="202"/>
      <c r="O1267" s="202"/>
      <c r="P1267" s="202"/>
      <c r="R1267" s="202"/>
      <c r="S1267" s="190"/>
      <c r="T1267" s="190"/>
      <c r="U1267" s="190"/>
      <c r="V1267" s="190"/>
      <c r="W1267" s="190"/>
      <c r="X1267" s="190"/>
      <c r="Y1267" s="190"/>
      <c r="Z1267" s="190"/>
      <c r="AA1267" s="190"/>
      <c r="AB1267" s="190"/>
      <c r="AC1267" s="190"/>
      <c r="AD1267" s="190"/>
      <c r="AE1267" s="190"/>
      <c r="AF1267" s="190"/>
      <c r="AG1267" s="190"/>
      <c r="AH1267" s="190"/>
      <c r="AI1267" s="190"/>
      <c r="AJ1267" s="190"/>
      <c r="AK1267" s="190"/>
      <c r="AL1267" s="190"/>
      <c r="AM1267" s="190"/>
      <c r="AN1267" s="190"/>
      <c r="AO1267" s="190"/>
      <c r="AP1267" s="190"/>
      <c r="AQ1267" s="190"/>
      <c r="AR1267" s="190"/>
      <c r="AS1267" s="190"/>
      <c r="AT1267" s="190"/>
      <c r="AU1267" s="190"/>
      <c r="AV1267" s="190"/>
      <c r="AW1267" s="190"/>
      <c r="AX1267" s="190"/>
      <c r="AY1267" s="190"/>
      <c r="AZ1267" s="190"/>
      <c r="BA1267" s="190"/>
      <c r="BB1267" s="190"/>
      <c r="BC1267" s="190"/>
      <c r="BD1267" s="190"/>
      <c r="BE1267" s="190"/>
      <c r="BF1267" s="190"/>
      <c r="BG1267" s="190"/>
      <c r="BH1267" s="190"/>
      <c r="BI1267" s="190"/>
      <c r="BJ1267" s="190"/>
      <c r="BK1267" s="190"/>
      <c r="BL1267" s="190"/>
      <c r="BM1267" s="190"/>
      <c r="BN1267" s="190"/>
      <c r="BO1267" s="190"/>
      <c r="BP1267" s="190"/>
      <c r="BQ1267" s="190"/>
      <c r="BR1267" s="190"/>
      <c r="BS1267" s="190"/>
      <c r="BT1267" s="190"/>
      <c r="BU1267" s="190"/>
      <c r="BV1267" s="190"/>
      <c r="BW1267" s="190"/>
      <c r="BX1267" s="190"/>
      <c r="BY1267" s="190"/>
      <c r="BZ1267" s="190"/>
      <c r="CA1267" s="190"/>
      <c r="CB1267" s="190"/>
      <c r="CC1267" s="190"/>
      <c r="CD1267" s="190"/>
      <c r="CE1267" s="190"/>
      <c r="CF1267" s="190"/>
      <c r="CG1267" s="190"/>
      <c r="CH1267" s="190"/>
      <c r="CI1267" s="190"/>
      <c r="CJ1267" s="190"/>
      <c r="CK1267" s="190"/>
      <c r="CL1267" s="190"/>
      <c r="CN1267" s="201"/>
      <c r="CO1267" s="190"/>
      <c r="CP1267" s="190"/>
      <c r="CQ1267" s="190"/>
      <c r="CR1267" s="190"/>
      <c r="CS1267" s="190"/>
      <c r="CT1267" s="190"/>
      <c r="CU1267" s="190"/>
      <c r="CV1267" s="190"/>
      <c r="CW1267" s="190"/>
      <c r="CX1267" s="190"/>
      <c r="CY1267" s="190"/>
      <c r="CZ1267" s="190"/>
      <c r="DA1267" s="190"/>
      <c r="DB1267" s="190"/>
      <c r="DC1267" s="190"/>
      <c r="DD1267" s="190"/>
      <c r="DE1267" s="190"/>
      <c r="DF1267" s="190"/>
      <c r="DG1267" s="190"/>
      <c r="DH1267" s="190"/>
      <c r="DI1267" s="190"/>
      <c r="DJ1267" s="190"/>
      <c r="DK1267" s="190"/>
      <c r="DL1267" s="190"/>
    </row>
    <row r="1268" spans="1:116" x14ac:dyDescent="0.35">
      <c r="A1268" s="31" t="s">
        <v>218</v>
      </c>
      <c r="B1268" s="31" t="s">
        <v>81</v>
      </c>
      <c r="C1268" s="31"/>
      <c r="D1268" t="s">
        <v>771</v>
      </c>
      <c r="E1268" s="8" t="str">
        <f t="shared" ref="E1268:E1302" si="1572">ROW()&amp;" "&amp;D1268</f>
        <v>1268 LAMORTR-S</v>
      </c>
      <c r="F1268" t="s">
        <v>352</v>
      </c>
      <c r="G1268" s="175" t="s">
        <v>463</v>
      </c>
      <c r="H1268" s="200"/>
      <c r="I1268" s="201"/>
      <c r="J1268" s="201"/>
      <c r="K1268" s="202"/>
      <c r="L1268" s="202"/>
      <c r="M1268" s="202"/>
      <c r="N1268" s="202"/>
      <c r="O1268" s="202"/>
      <c r="P1268" s="202"/>
      <c r="R1268" s="202"/>
      <c r="S1268" s="190" t="str">
        <f t="shared" ref="S1268:AX1268" si="1573">S$22</f>
        <v>S$18</v>
      </c>
      <c r="T1268" s="190" t="str">
        <f t="shared" si="1573"/>
        <v>T$18</v>
      </c>
      <c r="U1268" s="190" t="str">
        <f t="shared" si="1573"/>
        <v>U$18</v>
      </c>
      <c r="V1268" s="190" t="str">
        <f t="shared" si="1573"/>
        <v>V$18</v>
      </c>
      <c r="W1268" s="190" t="str">
        <f t="shared" si="1573"/>
        <v>W$18</v>
      </c>
      <c r="X1268" s="190" t="str">
        <f t="shared" si="1573"/>
        <v>X$18</v>
      </c>
      <c r="Y1268" s="190" t="str">
        <f t="shared" si="1573"/>
        <v>Y$18</v>
      </c>
      <c r="Z1268" s="190" t="str">
        <f t="shared" si="1573"/>
        <v>Z$18</v>
      </c>
      <c r="AA1268" s="190" t="str">
        <f t="shared" si="1573"/>
        <v>AA$18</v>
      </c>
      <c r="AB1268" s="190" t="str">
        <f t="shared" si="1573"/>
        <v>AB$18</v>
      </c>
      <c r="AC1268" s="190" t="str">
        <f t="shared" si="1573"/>
        <v>AC$18</v>
      </c>
      <c r="AD1268" s="190" t="str">
        <f t="shared" si="1573"/>
        <v>AD$18</v>
      </c>
      <c r="AE1268" s="190" t="str">
        <f t="shared" si="1573"/>
        <v>AE$18</v>
      </c>
      <c r="AF1268" s="190" t="str">
        <f t="shared" si="1573"/>
        <v>AF$18</v>
      </c>
      <c r="AG1268" s="190" t="str">
        <f t="shared" si="1573"/>
        <v>AG$18</v>
      </c>
      <c r="AH1268" s="190" t="str">
        <f t="shared" si="1573"/>
        <v>AH$18</v>
      </c>
      <c r="AI1268" s="190" t="str">
        <f t="shared" si="1573"/>
        <v>AI$18</v>
      </c>
      <c r="AJ1268" s="190" t="str">
        <f t="shared" si="1573"/>
        <v>AJ$18</v>
      </c>
      <c r="AK1268" s="190" t="str">
        <f t="shared" si="1573"/>
        <v>AK$18</v>
      </c>
      <c r="AL1268" s="190" t="str">
        <f t="shared" si="1573"/>
        <v>AL$18</v>
      </c>
      <c r="AM1268" s="190" t="str">
        <f t="shared" si="1573"/>
        <v>AM$18</v>
      </c>
      <c r="AN1268" s="190" t="str">
        <f t="shared" si="1573"/>
        <v>AN$18</v>
      </c>
      <c r="AO1268" s="190" t="str">
        <f t="shared" si="1573"/>
        <v>AO$18</v>
      </c>
      <c r="AP1268" s="190" t="str">
        <f t="shared" si="1573"/>
        <v>AP$18</v>
      </c>
      <c r="AQ1268" s="190" t="str">
        <f t="shared" si="1573"/>
        <v>AQ$18</v>
      </c>
      <c r="AR1268" s="190" t="str">
        <f t="shared" si="1573"/>
        <v>AR$18</v>
      </c>
      <c r="AS1268" s="190" t="str">
        <f t="shared" si="1573"/>
        <v>AS$18</v>
      </c>
      <c r="AT1268" s="190" t="str">
        <f t="shared" si="1573"/>
        <v>AT$18</v>
      </c>
      <c r="AU1268" s="190" t="str">
        <f t="shared" si="1573"/>
        <v>AU$18</v>
      </c>
      <c r="AV1268" s="190" t="str">
        <f t="shared" si="1573"/>
        <v>AV$18</v>
      </c>
      <c r="AW1268" s="190" t="str">
        <f t="shared" si="1573"/>
        <v>AW$18</v>
      </c>
      <c r="AX1268" s="190" t="str">
        <f t="shared" si="1573"/>
        <v>AX$18</v>
      </c>
      <c r="AY1268" s="190" t="str">
        <f t="shared" ref="AY1268:CD1268" si="1574">AY$22</f>
        <v>AY$18</v>
      </c>
      <c r="AZ1268" s="190" t="str">
        <f t="shared" si="1574"/>
        <v>AZ$18</v>
      </c>
      <c r="BA1268" s="190" t="str">
        <f t="shared" si="1574"/>
        <v>BA$18</v>
      </c>
      <c r="BB1268" s="190" t="str">
        <f t="shared" si="1574"/>
        <v>BB$18</v>
      </c>
      <c r="BC1268" s="190" t="str">
        <f t="shared" si="1574"/>
        <v>BC$18</v>
      </c>
      <c r="BD1268" s="190" t="str">
        <f t="shared" si="1574"/>
        <v>BD$18</v>
      </c>
      <c r="BE1268" s="190" t="str">
        <f t="shared" si="1574"/>
        <v>BE$18</v>
      </c>
      <c r="BF1268" s="190" t="str">
        <f t="shared" si="1574"/>
        <v>BF$18</v>
      </c>
      <c r="BG1268" s="190" t="str">
        <f t="shared" si="1574"/>
        <v>BG$18</v>
      </c>
      <c r="BH1268" s="190" t="str">
        <f t="shared" si="1574"/>
        <v>BH$18</v>
      </c>
      <c r="BI1268" s="190" t="str">
        <f t="shared" si="1574"/>
        <v>BI$18</v>
      </c>
      <c r="BJ1268" s="190" t="str">
        <f t="shared" si="1574"/>
        <v>BJ$18</v>
      </c>
      <c r="BK1268" s="190" t="str">
        <f t="shared" si="1574"/>
        <v>BK$18</v>
      </c>
      <c r="BL1268" s="190" t="str">
        <f t="shared" si="1574"/>
        <v>BL$18</v>
      </c>
      <c r="BM1268" s="190" t="str">
        <f t="shared" si="1574"/>
        <v>BM$18</v>
      </c>
      <c r="BN1268" s="190" t="str">
        <f t="shared" si="1574"/>
        <v>BN$18</v>
      </c>
      <c r="BO1268" s="190" t="str">
        <f t="shared" si="1574"/>
        <v>BO$18</v>
      </c>
      <c r="BP1268" s="190" t="str">
        <f t="shared" si="1574"/>
        <v>BP$18</v>
      </c>
      <c r="BQ1268" s="190" t="str">
        <f t="shared" si="1574"/>
        <v>BQ$18</v>
      </c>
      <c r="BR1268" s="190" t="str">
        <f t="shared" si="1574"/>
        <v>BR$18</v>
      </c>
      <c r="BS1268" s="190" t="str">
        <f t="shared" si="1574"/>
        <v>BS$18</v>
      </c>
      <c r="BT1268" s="190" t="str">
        <f t="shared" si="1574"/>
        <v>BT$18</v>
      </c>
      <c r="BU1268" s="190" t="str">
        <f t="shared" si="1574"/>
        <v>BU$18</v>
      </c>
      <c r="BV1268" s="190" t="str">
        <f t="shared" si="1574"/>
        <v>BV$18</v>
      </c>
      <c r="BW1268" s="190" t="str">
        <f t="shared" si="1574"/>
        <v>BW$18</v>
      </c>
      <c r="BX1268" s="190" t="str">
        <f t="shared" si="1574"/>
        <v>BX$18</v>
      </c>
      <c r="BY1268" s="190" t="str">
        <f t="shared" si="1574"/>
        <v>BY$18</v>
      </c>
      <c r="BZ1268" s="190" t="str">
        <f t="shared" si="1574"/>
        <v>BZ$18</v>
      </c>
      <c r="CA1268" s="190" t="str">
        <f t="shared" si="1574"/>
        <v>CA$18</v>
      </c>
      <c r="CB1268" s="190" t="str">
        <f t="shared" si="1574"/>
        <v>CB$18</v>
      </c>
      <c r="CC1268" s="190" t="str">
        <f t="shared" si="1574"/>
        <v>CC$18</v>
      </c>
      <c r="CD1268" s="190" t="str">
        <f t="shared" si="1574"/>
        <v>CD$18</v>
      </c>
      <c r="CE1268" s="190" t="str">
        <f t="shared" ref="CE1268:CL1268" si="1575">CE$22</f>
        <v>CE$18</v>
      </c>
      <c r="CF1268" s="190" t="str">
        <f t="shared" si="1575"/>
        <v>CF$18</v>
      </c>
      <c r="CG1268" s="190" t="str">
        <f t="shared" si="1575"/>
        <v>CG$18</v>
      </c>
      <c r="CH1268" s="190" t="str">
        <f t="shared" si="1575"/>
        <v>CH$18</v>
      </c>
      <c r="CI1268" s="190" t="str">
        <f t="shared" si="1575"/>
        <v>CI$18</v>
      </c>
      <c r="CJ1268" s="190" t="str">
        <f t="shared" si="1575"/>
        <v>CJ$18</v>
      </c>
      <c r="CK1268" s="190" t="str">
        <f t="shared" si="1575"/>
        <v>CK$18</v>
      </c>
      <c r="CL1268" s="190" t="str">
        <f t="shared" si="1575"/>
        <v>CL$18</v>
      </c>
      <c r="CN1268" s="201"/>
      <c r="CO1268" s="190" t="str">
        <f t="shared" ref="CO1268:DL1268" si="1576">CO$22</f>
        <v>CO$18</v>
      </c>
      <c r="CP1268" s="190" t="str">
        <f t="shared" si="1576"/>
        <v>CP$18</v>
      </c>
      <c r="CQ1268" s="190" t="str">
        <f t="shared" si="1576"/>
        <v>CQ$18</v>
      </c>
      <c r="CR1268" s="190" t="str">
        <f t="shared" si="1576"/>
        <v>CR$18</v>
      </c>
      <c r="CS1268" s="190" t="str">
        <f t="shared" si="1576"/>
        <v>CS$18</v>
      </c>
      <c r="CT1268" s="190" t="str">
        <f t="shared" si="1576"/>
        <v>CT$18</v>
      </c>
      <c r="CU1268" s="190" t="str">
        <f t="shared" si="1576"/>
        <v>CU$18</v>
      </c>
      <c r="CV1268" s="190" t="str">
        <f t="shared" si="1576"/>
        <v>CV$18</v>
      </c>
      <c r="CW1268" s="190" t="str">
        <f t="shared" si="1576"/>
        <v>CW$18</v>
      </c>
      <c r="CX1268" s="190" t="str">
        <f t="shared" si="1576"/>
        <v>CX$18</v>
      </c>
      <c r="CY1268" s="190" t="str">
        <f t="shared" si="1576"/>
        <v>CY$18</v>
      </c>
      <c r="CZ1268" s="190" t="str">
        <f t="shared" si="1576"/>
        <v>CZ$18</v>
      </c>
      <c r="DA1268" s="190" t="str">
        <f t="shared" si="1576"/>
        <v>DA$18</v>
      </c>
      <c r="DB1268" s="190" t="str">
        <f t="shared" si="1576"/>
        <v>DB$18</v>
      </c>
      <c r="DC1268" s="190" t="str">
        <f t="shared" si="1576"/>
        <v>DC$18</v>
      </c>
      <c r="DD1268" s="190" t="str">
        <f t="shared" si="1576"/>
        <v>DD$18</v>
      </c>
      <c r="DE1268" s="190" t="str">
        <f t="shared" si="1576"/>
        <v>DE$18</v>
      </c>
      <c r="DF1268" s="190" t="str">
        <f t="shared" si="1576"/>
        <v>DF$18</v>
      </c>
      <c r="DG1268" s="190" t="str">
        <f t="shared" si="1576"/>
        <v>DG$18</v>
      </c>
      <c r="DH1268" s="190" t="str">
        <f t="shared" si="1576"/>
        <v>DH$18</v>
      </c>
      <c r="DI1268" s="190" t="str">
        <f t="shared" si="1576"/>
        <v>DI$18</v>
      </c>
      <c r="DJ1268" s="190" t="str">
        <f t="shared" si="1576"/>
        <v>DJ$18</v>
      </c>
      <c r="DK1268" s="190" t="str">
        <f t="shared" si="1576"/>
        <v>DK$18</v>
      </c>
      <c r="DL1268" s="190" t="str">
        <f t="shared" si="1576"/>
        <v>DL$18</v>
      </c>
    </row>
    <row r="1269" spans="1:116" x14ac:dyDescent="0.35">
      <c r="A1269" s="31"/>
      <c r="B1269" t="str">
        <f>E1269</f>
        <v>1269 LAMORTR-S</v>
      </c>
      <c r="D1269" t="s">
        <v>771</v>
      </c>
      <c r="E1269" s="12" t="str">
        <f t="shared" si="1572"/>
        <v>1269 LAMORTR-S</v>
      </c>
      <c r="G1269" s="175" t="s">
        <v>464</v>
      </c>
      <c r="H1269" s="200"/>
      <c r="I1269" s="201"/>
      <c r="J1269" s="201"/>
      <c r="K1269" s="202"/>
      <c r="L1269" s="202"/>
      <c r="M1269" s="202"/>
      <c r="N1269" s="202"/>
      <c r="O1269" s="202"/>
      <c r="P1269" s="202"/>
      <c r="R1269" s="202"/>
      <c r="S1269" s="190" t="str">
        <f t="shared" ref="S1269:AX1269" si="1577">S$23</f>
        <v>S$19</v>
      </c>
      <c r="T1269" s="190" t="str">
        <f t="shared" si="1577"/>
        <v>T$19</v>
      </c>
      <c r="U1269" s="190" t="str">
        <f t="shared" si="1577"/>
        <v>U$19</v>
      </c>
      <c r="V1269" s="190" t="str">
        <f t="shared" si="1577"/>
        <v>V$19</v>
      </c>
      <c r="W1269" s="190" t="str">
        <f t="shared" si="1577"/>
        <v>W$19</v>
      </c>
      <c r="X1269" s="190" t="str">
        <f t="shared" si="1577"/>
        <v>X$19</v>
      </c>
      <c r="Y1269" s="190" t="str">
        <f t="shared" si="1577"/>
        <v>Y$19</v>
      </c>
      <c r="Z1269" s="190" t="str">
        <f t="shared" si="1577"/>
        <v>Z$19</v>
      </c>
      <c r="AA1269" s="190" t="str">
        <f t="shared" si="1577"/>
        <v>AA$19</v>
      </c>
      <c r="AB1269" s="190" t="str">
        <f t="shared" si="1577"/>
        <v>AB$19</v>
      </c>
      <c r="AC1269" s="190" t="str">
        <f t="shared" si="1577"/>
        <v>AC$19</v>
      </c>
      <c r="AD1269" s="190" t="str">
        <f t="shared" si="1577"/>
        <v>AD$19</v>
      </c>
      <c r="AE1269" s="190" t="str">
        <f t="shared" si="1577"/>
        <v>AE$19</v>
      </c>
      <c r="AF1269" s="190" t="str">
        <f t="shared" si="1577"/>
        <v>AF$19</v>
      </c>
      <c r="AG1269" s="190" t="str">
        <f t="shared" si="1577"/>
        <v>AG$19</v>
      </c>
      <c r="AH1269" s="190" t="str">
        <f t="shared" si="1577"/>
        <v>AH$19</v>
      </c>
      <c r="AI1269" s="190" t="str">
        <f t="shared" si="1577"/>
        <v>AI$19</v>
      </c>
      <c r="AJ1269" s="190" t="str">
        <f t="shared" si="1577"/>
        <v>AJ$19</v>
      </c>
      <c r="AK1269" s="190" t="str">
        <f t="shared" si="1577"/>
        <v>AK$19</v>
      </c>
      <c r="AL1269" s="190" t="str">
        <f t="shared" si="1577"/>
        <v>AL$19</v>
      </c>
      <c r="AM1269" s="190" t="str">
        <f t="shared" si="1577"/>
        <v>AM$19</v>
      </c>
      <c r="AN1269" s="190" t="str">
        <f t="shared" si="1577"/>
        <v>AN$19</v>
      </c>
      <c r="AO1269" s="190" t="str">
        <f t="shared" si="1577"/>
        <v>AO$19</v>
      </c>
      <c r="AP1269" s="190" t="str">
        <f t="shared" si="1577"/>
        <v>AP$19</v>
      </c>
      <c r="AQ1269" s="190" t="str">
        <f t="shared" si="1577"/>
        <v>AQ$19</v>
      </c>
      <c r="AR1269" s="190" t="str">
        <f t="shared" si="1577"/>
        <v>AR$19</v>
      </c>
      <c r="AS1269" s="190" t="str">
        <f t="shared" si="1577"/>
        <v>AS$19</v>
      </c>
      <c r="AT1269" s="190" t="str">
        <f t="shared" si="1577"/>
        <v>AT$19</v>
      </c>
      <c r="AU1269" s="190" t="str">
        <f t="shared" si="1577"/>
        <v>AU$19</v>
      </c>
      <c r="AV1269" s="190" t="str">
        <f t="shared" si="1577"/>
        <v>AV$19</v>
      </c>
      <c r="AW1269" s="190" t="str">
        <f t="shared" si="1577"/>
        <v>AW$19</v>
      </c>
      <c r="AX1269" s="190" t="str">
        <f t="shared" si="1577"/>
        <v>AX$19</v>
      </c>
      <c r="AY1269" s="190" t="str">
        <f t="shared" ref="AY1269:CD1269" si="1578">AY$23</f>
        <v>AY$19</v>
      </c>
      <c r="AZ1269" s="190" t="str">
        <f t="shared" si="1578"/>
        <v>AZ$19</v>
      </c>
      <c r="BA1269" s="190" t="str">
        <f t="shared" si="1578"/>
        <v>BA$19</v>
      </c>
      <c r="BB1269" s="190" t="str">
        <f t="shared" si="1578"/>
        <v>BB$19</v>
      </c>
      <c r="BC1269" s="190" t="str">
        <f t="shared" si="1578"/>
        <v>BC$19</v>
      </c>
      <c r="BD1269" s="190" t="str">
        <f t="shared" si="1578"/>
        <v>BD$19</v>
      </c>
      <c r="BE1269" s="190" t="str">
        <f t="shared" si="1578"/>
        <v>BE$19</v>
      </c>
      <c r="BF1269" s="190" t="str">
        <f t="shared" si="1578"/>
        <v>BF$19</v>
      </c>
      <c r="BG1269" s="190" t="str">
        <f t="shared" si="1578"/>
        <v>BG$19</v>
      </c>
      <c r="BH1269" s="190" t="str">
        <f t="shared" si="1578"/>
        <v>BH$19</v>
      </c>
      <c r="BI1269" s="190" t="str">
        <f t="shared" si="1578"/>
        <v>BI$19</v>
      </c>
      <c r="BJ1269" s="190" t="str">
        <f t="shared" si="1578"/>
        <v>BJ$19</v>
      </c>
      <c r="BK1269" s="190" t="str">
        <f t="shared" si="1578"/>
        <v>BK$19</v>
      </c>
      <c r="BL1269" s="190" t="str">
        <f t="shared" si="1578"/>
        <v>BL$19</v>
      </c>
      <c r="BM1269" s="190" t="str">
        <f t="shared" si="1578"/>
        <v>BM$19</v>
      </c>
      <c r="BN1269" s="190" t="str">
        <f t="shared" si="1578"/>
        <v>BN$19</v>
      </c>
      <c r="BO1269" s="190" t="str">
        <f t="shared" si="1578"/>
        <v>BO$19</v>
      </c>
      <c r="BP1269" s="190" t="str">
        <f t="shared" si="1578"/>
        <v>BP$19</v>
      </c>
      <c r="BQ1269" s="190" t="str">
        <f t="shared" si="1578"/>
        <v>BQ$19</v>
      </c>
      <c r="BR1269" s="190" t="str">
        <f t="shared" si="1578"/>
        <v>BR$19</v>
      </c>
      <c r="BS1269" s="190" t="str">
        <f t="shared" si="1578"/>
        <v>BS$19</v>
      </c>
      <c r="BT1269" s="190" t="str">
        <f t="shared" si="1578"/>
        <v>BT$19</v>
      </c>
      <c r="BU1269" s="190" t="str">
        <f t="shared" si="1578"/>
        <v>BU$19</v>
      </c>
      <c r="BV1269" s="190" t="str">
        <f t="shared" si="1578"/>
        <v>BV$19</v>
      </c>
      <c r="BW1269" s="190" t="str">
        <f t="shared" si="1578"/>
        <v>BW$19</v>
      </c>
      <c r="BX1269" s="190" t="str">
        <f t="shared" si="1578"/>
        <v>BX$19</v>
      </c>
      <c r="BY1269" s="190" t="str">
        <f t="shared" si="1578"/>
        <v>BY$19</v>
      </c>
      <c r="BZ1269" s="190" t="str">
        <f t="shared" si="1578"/>
        <v>BZ$19</v>
      </c>
      <c r="CA1269" s="190" t="str">
        <f t="shared" si="1578"/>
        <v>CA$19</v>
      </c>
      <c r="CB1269" s="190" t="str">
        <f t="shared" si="1578"/>
        <v>CB$19</v>
      </c>
      <c r="CC1269" s="190" t="str">
        <f t="shared" si="1578"/>
        <v>CC$19</v>
      </c>
      <c r="CD1269" s="190" t="str">
        <f t="shared" si="1578"/>
        <v>CD$19</v>
      </c>
      <c r="CE1269" s="190" t="str">
        <f t="shared" ref="CE1269:CL1269" si="1579">CE$23</f>
        <v>CE$19</v>
      </c>
      <c r="CF1269" s="190" t="str">
        <f t="shared" si="1579"/>
        <v>CF$19</v>
      </c>
      <c r="CG1269" s="190" t="str">
        <f t="shared" si="1579"/>
        <v>CG$19</v>
      </c>
      <c r="CH1269" s="190" t="str">
        <f t="shared" si="1579"/>
        <v>CH$19</v>
      </c>
      <c r="CI1269" s="190" t="str">
        <f t="shared" si="1579"/>
        <v>CI$19</v>
      </c>
      <c r="CJ1269" s="190" t="str">
        <f t="shared" si="1579"/>
        <v>CJ$19</v>
      </c>
      <c r="CK1269" s="190" t="str">
        <f t="shared" si="1579"/>
        <v>CK$19</v>
      </c>
      <c r="CL1269" s="190" t="str">
        <f t="shared" si="1579"/>
        <v>CL$19</v>
      </c>
      <c r="CN1269" s="201"/>
      <c r="CO1269" s="190" t="str">
        <f t="shared" ref="CO1269:DL1269" si="1580">CO$23</f>
        <v>CO$19</v>
      </c>
      <c r="CP1269" s="190" t="str">
        <f t="shared" si="1580"/>
        <v>CP$19</v>
      </c>
      <c r="CQ1269" s="190" t="str">
        <f t="shared" si="1580"/>
        <v>CQ$19</v>
      </c>
      <c r="CR1269" s="190" t="str">
        <f t="shared" si="1580"/>
        <v>CR$19</v>
      </c>
      <c r="CS1269" s="190" t="str">
        <f t="shared" si="1580"/>
        <v>CS$19</v>
      </c>
      <c r="CT1269" s="190" t="str">
        <f t="shared" si="1580"/>
        <v>CT$19</v>
      </c>
      <c r="CU1269" s="190" t="str">
        <f t="shared" si="1580"/>
        <v>CU$19</v>
      </c>
      <c r="CV1269" s="190" t="str">
        <f t="shared" si="1580"/>
        <v>CV$19</v>
      </c>
      <c r="CW1269" s="190" t="str">
        <f t="shared" si="1580"/>
        <v>CW$19</v>
      </c>
      <c r="CX1269" s="190" t="str">
        <f t="shared" si="1580"/>
        <v>CX$19</v>
      </c>
      <c r="CY1269" s="190" t="str">
        <f t="shared" si="1580"/>
        <v>CY$19</v>
      </c>
      <c r="CZ1269" s="190" t="str">
        <f t="shared" si="1580"/>
        <v>CZ$19</v>
      </c>
      <c r="DA1269" s="190" t="str">
        <f t="shared" si="1580"/>
        <v>DA$19</v>
      </c>
      <c r="DB1269" s="190" t="str">
        <f t="shared" si="1580"/>
        <v>DB$19</v>
      </c>
      <c r="DC1269" s="190" t="str">
        <f t="shared" si="1580"/>
        <v>DC$19</v>
      </c>
      <c r="DD1269" s="190" t="str">
        <f t="shared" si="1580"/>
        <v>DD$19</v>
      </c>
      <c r="DE1269" s="190" t="str">
        <f t="shared" si="1580"/>
        <v>DE$19</v>
      </c>
      <c r="DF1269" s="190" t="str">
        <f t="shared" si="1580"/>
        <v>DF$19</v>
      </c>
      <c r="DG1269" s="190" t="str">
        <f t="shared" si="1580"/>
        <v>DG$19</v>
      </c>
      <c r="DH1269" s="190" t="str">
        <f t="shared" si="1580"/>
        <v>DH$19</v>
      </c>
      <c r="DI1269" s="190" t="str">
        <f t="shared" si="1580"/>
        <v>DI$19</v>
      </c>
      <c r="DJ1269" s="190" t="str">
        <f t="shared" si="1580"/>
        <v>DJ$19</v>
      </c>
      <c r="DK1269" s="190" t="str">
        <f t="shared" si="1580"/>
        <v>DK$19</v>
      </c>
      <c r="DL1269" s="190" t="str">
        <f t="shared" si="1580"/>
        <v>DL$19</v>
      </c>
    </row>
    <row r="1270" spans="1:116" x14ac:dyDescent="0.35">
      <c r="A1270" s="31"/>
      <c r="B1270" t="str">
        <f>E1270</f>
        <v>1270 LAMORTR-S</v>
      </c>
      <c r="D1270" t="s">
        <v>771</v>
      </c>
      <c r="E1270" s="12" t="str">
        <f t="shared" si="1572"/>
        <v>1270 LAMORTR-S</v>
      </c>
      <c r="F1270" s="31"/>
      <c r="G1270" s="66" t="s">
        <v>312</v>
      </c>
      <c r="H1270" s="22"/>
      <c r="I1270" s="306"/>
      <c r="J1270" s="306"/>
      <c r="K1270" s="22"/>
      <c r="L1270" s="22"/>
      <c r="M1270" s="22"/>
      <c r="N1270" s="22"/>
      <c r="O1270" s="22"/>
      <c r="P1270" s="22"/>
      <c r="R1270" s="66"/>
      <c r="S1270" s="307"/>
      <c r="T1270" s="307"/>
      <c r="U1270" s="307"/>
      <c r="V1270" s="307"/>
      <c r="W1270" s="307"/>
      <c r="X1270" s="307"/>
      <c r="Y1270" s="307"/>
      <c r="Z1270" s="307"/>
      <c r="AA1270" s="307"/>
      <c r="AB1270" s="307"/>
      <c r="AC1270" s="307"/>
      <c r="AD1270" s="307"/>
      <c r="AE1270" s="307"/>
      <c r="AF1270" s="307"/>
      <c r="AG1270" s="307"/>
      <c r="AH1270" s="307"/>
      <c r="AI1270" s="307"/>
      <c r="AJ1270" s="307"/>
      <c r="AK1270" s="307"/>
      <c r="AL1270" s="307"/>
      <c r="AM1270" s="307"/>
      <c r="AN1270" s="307"/>
      <c r="AO1270" s="307"/>
      <c r="AP1270" s="307"/>
      <c r="AQ1270" s="307"/>
      <c r="AR1270" s="307"/>
      <c r="AS1270" s="307"/>
      <c r="AT1270" s="307"/>
      <c r="AU1270" s="307"/>
      <c r="AV1270" s="307"/>
      <c r="AW1270" s="307"/>
      <c r="AX1270" s="307"/>
      <c r="AY1270" s="307"/>
      <c r="AZ1270" s="307"/>
      <c r="BA1270" s="307"/>
      <c r="BB1270" s="307"/>
      <c r="BC1270" s="307"/>
      <c r="BD1270" s="307"/>
      <c r="BE1270" s="307"/>
      <c r="BF1270" s="307"/>
      <c r="BG1270" s="307"/>
      <c r="BH1270" s="307"/>
      <c r="BI1270" s="307"/>
      <c r="BJ1270" s="307"/>
      <c r="BK1270" s="307"/>
      <c r="BL1270" s="307"/>
      <c r="BM1270" s="307"/>
      <c r="BN1270" s="307"/>
      <c r="BO1270" s="307"/>
      <c r="BP1270" s="307"/>
      <c r="BQ1270" s="307"/>
      <c r="BR1270" s="307"/>
      <c r="BS1270" s="307"/>
      <c r="BT1270" s="307"/>
      <c r="BU1270" s="307"/>
      <c r="BV1270" s="307"/>
      <c r="BW1270" s="307"/>
      <c r="BX1270" s="307"/>
      <c r="BY1270" s="307"/>
      <c r="BZ1270" s="307"/>
      <c r="CA1270" s="307"/>
      <c r="CB1270" s="307"/>
      <c r="CC1270" s="307"/>
      <c r="CD1270" s="307"/>
      <c r="CE1270" s="307"/>
      <c r="CF1270" s="307"/>
      <c r="CG1270" s="307"/>
      <c r="CH1270" s="307"/>
      <c r="CI1270" s="307"/>
      <c r="CJ1270" s="307"/>
      <c r="CK1270" s="307"/>
      <c r="CL1270" s="307"/>
      <c r="CN1270" s="306"/>
      <c r="CO1270" s="307"/>
      <c r="CP1270" s="307"/>
      <c r="CQ1270" s="307"/>
      <c r="CR1270" s="307"/>
      <c r="CS1270" s="307"/>
      <c r="CT1270" s="307"/>
      <c r="CU1270" s="307"/>
      <c r="CV1270" s="307"/>
      <c r="CW1270" s="307"/>
      <c r="CX1270" s="307"/>
      <c r="CY1270" s="307"/>
      <c r="CZ1270" s="307"/>
      <c r="DA1270" s="307"/>
      <c r="DB1270" s="307"/>
      <c r="DC1270" s="307"/>
      <c r="DD1270" s="307"/>
      <c r="DE1270" s="307"/>
      <c r="DF1270" s="307"/>
      <c r="DG1270" s="307"/>
      <c r="DH1270" s="307"/>
      <c r="DI1270" s="307"/>
      <c r="DJ1270" s="307"/>
      <c r="DK1270" s="307"/>
      <c r="DL1270" s="307"/>
    </row>
    <row r="1271" spans="1:116" x14ac:dyDescent="0.35">
      <c r="A1271" s="31"/>
      <c r="B1271" t="str">
        <f>E1271</f>
        <v>1271 LAMORTR-S</v>
      </c>
      <c r="D1271" t="s">
        <v>771</v>
      </c>
      <c r="E1271" s="12" t="str">
        <f t="shared" si="1572"/>
        <v>1271 LAMORTR-S</v>
      </c>
      <c r="F1271" s="31"/>
      <c r="G1271" s="129" t="str">
        <f>"Assumptions - "&amp;G1270</f>
        <v>Assumptions - Revenue driven amortizing loan - no defaults:</v>
      </c>
      <c r="H1271" s="31"/>
      <c r="I1271" s="73"/>
      <c r="J1271" s="73"/>
      <c r="K1271" s="31"/>
      <c r="L1271" s="31"/>
      <c r="M1271" s="31"/>
      <c r="N1271" s="31"/>
      <c r="O1271" s="31"/>
      <c r="P1271" s="31"/>
      <c r="R1271" s="67"/>
      <c r="S1271" s="239"/>
      <c r="T1271" s="239"/>
      <c r="U1271" s="239"/>
      <c r="V1271" s="239"/>
      <c r="W1271" s="239"/>
      <c r="X1271" s="239"/>
      <c r="Y1271" s="239"/>
      <c r="Z1271" s="239"/>
      <c r="AA1271" s="239"/>
      <c r="AB1271" s="239"/>
      <c r="AC1271" s="239"/>
      <c r="AD1271" s="239"/>
      <c r="AE1271" s="239"/>
      <c r="AF1271" s="239"/>
      <c r="AG1271" s="239"/>
      <c r="AH1271" s="239"/>
      <c r="AI1271" s="239"/>
      <c r="AJ1271" s="239"/>
      <c r="AK1271" s="239"/>
      <c r="AL1271" s="239"/>
      <c r="AM1271" s="239"/>
      <c r="AN1271" s="239"/>
      <c r="AO1271" s="239"/>
      <c r="AP1271" s="239"/>
      <c r="AQ1271" s="239"/>
      <c r="AR1271" s="239"/>
      <c r="AS1271" s="239"/>
      <c r="AT1271" s="239"/>
      <c r="AU1271" s="239"/>
      <c r="AV1271" s="239"/>
      <c r="AW1271" s="239"/>
      <c r="AX1271" s="239"/>
      <c r="AY1271" s="239"/>
      <c r="AZ1271" s="239"/>
      <c r="BA1271" s="239"/>
      <c r="BB1271" s="239"/>
      <c r="BC1271" s="239"/>
      <c r="BD1271" s="239"/>
      <c r="BE1271" s="239"/>
      <c r="BF1271" s="239"/>
      <c r="BG1271" s="239"/>
      <c r="BH1271" s="239"/>
      <c r="BI1271" s="239"/>
      <c r="BJ1271" s="239"/>
      <c r="BK1271" s="239"/>
      <c r="BL1271" s="239"/>
      <c r="BM1271" s="239"/>
      <c r="BN1271" s="239"/>
      <c r="BO1271" s="239"/>
      <c r="BP1271" s="239"/>
      <c r="BQ1271" s="239"/>
      <c r="BR1271" s="239"/>
      <c r="BS1271" s="239"/>
      <c r="BT1271" s="239"/>
      <c r="BU1271" s="239"/>
      <c r="BV1271" s="239"/>
      <c r="BW1271" s="239"/>
      <c r="BX1271" s="239"/>
      <c r="BY1271" s="239"/>
      <c r="BZ1271" s="239"/>
      <c r="CA1271" s="239"/>
      <c r="CB1271" s="239"/>
      <c r="CC1271" s="239"/>
      <c r="CD1271" s="239"/>
      <c r="CE1271" s="239"/>
      <c r="CF1271" s="239"/>
      <c r="CG1271" s="239"/>
      <c r="CH1271" s="239"/>
      <c r="CI1271" s="239"/>
      <c r="CJ1271" s="239"/>
      <c r="CK1271" s="239"/>
      <c r="CL1271" s="239"/>
      <c r="CN1271" s="73"/>
      <c r="CO1271" s="239"/>
      <c r="CP1271" s="239"/>
      <c r="CQ1271" s="239"/>
      <c r="CR1271" s="239"/>
      <c r="CS1271" s="239"/>
      <c r="CT1271" s="239"/>
      <c r="CU1271" s="239"/>
      <c r="CV1271" s="239"/>
      <c r="CW1271" s="239"/>
      <c r="CX1271" s="239"/>
      <c r="CY1271" s="239"/>
      <c r="CZ1271" s="239"/>
      <c r="DA1271" s="239"/>
      <c r="DB1271" s="239"/>
      <c r="DC1271" s="239"/>
      <c r="DD1271" s="239"/>
      <c r="DE1271" s="239"/>
      <c r="DF1271" s="239"/>
      <c r="DG1271" s="239"/>
      <c r="DH1271" s="239"/>
      <c r="DI1271" s="239"/>
      <c r="DJ1271" s="239"/>
      <c r="DK1271" s="239"/>
      <c r="DL1271" s="239"/>
    </row>
    <row r="1272" spans="1:116" x14ac:dyDescent="0.35">
      <c r="A1272" s="31"/>
      <c r="B1272" t="str">
        <f>E1272</f>
        <v>1272 LAMORTR-S</v>
      </c>
      <c r="D1272" t="s">
        <v>771</v>
      </c>
      <c r="E1272" s="12" t="str">
        <f t="shared" si="1572"/>
        <v>1272 LAMORTR-S</v>
      </c>
      <c r="F1272" s="31"/>
      <c r="G1272" s="159" t="s">
        <v>287</v>
      </c>
      <c r="H1272" s="57">
        <v>12</v>
      </c>
      <c r="I1272" s="31"/>
      <c r="J1272" s="31"/>
      <c r="K1272" s="31"/>
      <c r="L1272" s="31"/>
      <c r="M1272" s="31"/>
      <c r="N1272" s="31"/>
      <c r="O1272" s="31"/>
      <c r="P1272" s="31"/>
      <c r="R1272" s="31"/>
      <c r="S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c r="CN1272" s="31"/>
      <c r="CO1272" s="73"/>
      <c r="CP1272" s="73"/>
      <c r="CQ1272" s="73"/>
      <c r="CR1272" s="73"/>
      <c r="CS1272" s="73"/>
      <c r="CT1272" s="73"/>
      <c r="CU1272" s="73"/>
      <c r="CV1272" s="73"/>
      <c r="CW1272" s="73"/>
      <c r="CX1272" s="73"/>
      <c r="CY1272" s="73"/>
      <c r="CZ1272" s="73"/>
      <c r="DA1272" s="73"/>
      <c r="DB1272" s="73"/>
      <c r="DC1272" s="73"/>
      <c r="DD1272" s="73"/>
      <c r="DE1272" s="73"/>
      <c r="DF1272" s="73"/>
      <c r="DG1272" s="73"/>
      <c r="DH1272" s="73"/>
      <c r="DI1272" s="73"/>
      <c r="DJ1272" s="73"/>
      <c r="DK1272" s="73"/>
      <c r="DL1272" s="73"/>
    </row>
    <row r="1273" spans="1:116" x14ac:dyDescent="0.35">
      <c r="A1273" s="31"/>
      <c r="B1273" s="31"/>
      <c r="C1273" s="31"/>
      <c r="D1273" t="s">
        <v>771</v>
      </c>
      <c r="E1273" s="12" t="str">
        <f t="shared" si="1572"/>
        <v>1273 LAMORTR-S</v>
      </c>
      <c r="F1273" s="31"/>
      <c r="G1273" s="159" t="s">
        <v>288</v>
      </c>
      <c r="H1273" s="59">
        <v>0.1</v>
      </c>
      <c r="I1273" s="31"/>
      <c r="J1273" s="31"/>
      <c r="K1273" s="31"/>
      <c r="L1273" s="31"/>
      <c r="M1273" s="31"/>
      <c r="N1273" s="31"/>
      <c r="O1273" s="31"/>
      <c r="P1273" s="31"/>
      <c r="R1273" s="31"/>
      <c r="S1273" s="73"/>
      <c r="T1273" s="73"/>
      <c r="U1273" s="73"/>
      <c r="V1273" s="73"/>
      <c r="W1273" s="73"/>
      <c r="X1273" s="73"/>
      <c r="Y1273" s="73"/>
      <c r="Z1273" s="73"/>
      <c r="AA1273" s="73"/>
      <c r="AB1273" s="73"/>
      <c r="AC1273" s="73"/>
      <c r="AD1273" s="73"/>
      <c r="AE1273" s="73"/>
      <c r="AF1273" s="73"/>
      <c r="AG1273" s="73"/>
      <c r="AH1273" s="73"/>
      <c r="AI1273" s="73"/>
      <c r="AJ1273" s="73"/>
      <c r="AK1273" s="73"/>
      <c r="AL1273" s="73"/>
      <c r="AM1273" s="73"/>
      <c r="AN1273" s="73"/>
      <c r="AO1273" s="73"/>
      <c r="AP1273" s="73"/>
      <c r="AQ1273" s="73"/>
      <c r="AR1273" s="73"/>
      <c r="AS1273" s="73"/>
      <c r="AT1273" s="73"/>
      <c r="AU1273" s="73"/>
      <c r="AV1273" s="73"/>
      <c r="AW1273" s="73"/>
      <c r="AX1273" s="73"/>
      <c r="AY1273" s="73"/>
      <c r="AZ1273" s="73"/>
      <c r="BA1273" s="73"/>
      <c r="BB1273" s="73"/>
      <c r="BC1273" s="73"/>
      <c r="BD1273" s="73"/>
      <c r="BE1273" s="73"/>
      <c r="BF1273" s="73"/>
      <c r="BG1273" s="73"/>
      <c r="BH1273" s="73"/>
      <c r="BI1273" s="73"/>
      <c r="BJ1273" s="73"/>
      <c r="BK1273" s="73"/>
      <c r="BL1273" s="73"/>
      <c r="BM1273" s="73"/>
      <c r="BN1273" s="73"/>
      <c r="BO1273" s="73"/>
      <c r="BP1273" s="73"/>
      <c r="BQ1273" s="73"/>
      <c r="BR1273" s="73"/>
      <c r="BS1273" s="73"/>
      <c r="BT1273" s="73"/>
      <c r="BU1273" s="73"/>
      <c r="BV1273" s="73"/>
      <c r="BW1273" s="73"/>
      <c r="BX1273" s="73"/>
      <c r="BY1273" s="73"/>
      <c r="BZ1273" s="73"/>
      <c r="CA1273" s="73"/>
      <c r="CB1273" s="73"/>
      <c r="CC1273" s="73"/>
      <c r="CD1273" s="73"/>
      <c r="CE1273" s="73"/>
      <c r="CF1273" s="73"/>
      <c r="CG1273" s="73"/>
      <c r="CH1273" s="73"/>
      <c r="CI1273" s="73"/>
      <c r="CJ1273" s="73"/>
      <c r="CK1273" s="73"/>
      <c r="CL1273" s="73"/>
      <c r="CN1273" s="31"/>
      <c r="CO1273" s="73"/>
      <c r="CP1273" s="73"/>
      <c r="CQ1273" s="73"/>
      <c r="CR1273" s="73"/>
      <c r="CS1273" s="73"/>
      <c r="CT1273" s="73"/>
      <c r="CU1273" s="73"/>
      <c r="CV1273" s="73"/>
      <c r="CW1273" s="73"/>
      <c r="CX1273" s="73"/>
      <c r="CY1273" s="73"/>
      <c r="CZ1273" s="73"/>
      <c r="DA1273" s="73"/>
      <c r="DB1273" s="73"/>
      <c r="DC1273" s="73"/>
      <c r="DD1273" s="73"/>
      <c r="DE1273" s="73"/>
      <c r="DF1273" s="73"/>
      <c r="DG1273" s="73"/>
      <c r="DH1273" s="73"/>
      <c r="DI1273" s="73"/>
      <c r="DJ1273" s="73"/>
      <c r="DK1273" s="73"/>
      <c r="DL1273" s="73"/>
    </row>
    <row r="1274" spans="1:116" x14ac:dyDescent="0.35">
      <c r="D1274" t="s">
        <v>771</v>
      </c>
      <c r="E1274" t="str">
        <f t="shared" si="1572"/>
        <v>1274 LAMORTR-S</v>
      </c>
      <c r="F1274" s="299"/>
      <c r="G1274" s="159" t="s">
        <v>311</v>
      </c>
      <c r="H1274" s="59">
        <v>0.2</v>
      </c>
      <c r="I1274" s="31"/>
      <c r="J1274" s="31"/>
      <c r="K1274" s="31"/>
      <c r="L1274" s="31"/>
      <c r="M1274" s="31"/>
      <c r="N1274" s="31"/>
      <c r="O1274" s="31"/>
      <c r="P1274" s="31"/>
      <c r="R1274" s="31"/>
      <c r="S1274" s="73"/>
      <c r="T1274" s="73"/>
      <c r="U1274" s="73"/>
      <c r="V1274" s="73"/>
      <c r="W1274" s="73"/>
      <c r="X1274" s="73"/>
      <c r="Y1274" s="73"/>
      <c r="Z1274" s="73"/>
      <c r="AA1274" s="73"/>
      <c r="AB1274" s="73"/>
      <c r="AC1274" s="73"/>
      <c r="AD1274" s="73"/>
      <c r="AE1274" s="73"/>
      <c r="AF1274" s="73"/>
      <c r="AG1274" s="73"/>
      <c r="AH1274" s="73"/>
      <c r="AI1274" s="73"/>
      <c r="AJ1274" s="73"/>
      <c r="AK1274" s="73"/>
      <c r="AL1274" s="73"/>
      <c r="AM1274" s="73"/>
      <c r="AN1274" s="73"/>
      <c r="AO1274" s="73"/>
      <c r="AP1274" s="73"/>
      <c r="AQ1274" s="73"/>
      <c r="AR1274" s="73"/>
      <c r="AS1274" s="73"/>
      <c r="AT1274" s="73"/>
      <c r="AU1274" s="73"/>
      <c r="AV1274" s="73"/>
      <c r="AW1274" s="73"/>
      <c r="AX1274" s="73"/>
      <c r="AY1274" s="73"/>
      <c r="AZ1274" s="73"/>
      <c r="BA1274" s="73"/>
      <c r="BB1274" s="73"/>
      <c r="BC1274" s="73"/>
      <c r="BD1274" s="73"/>
      <c r="BE1274" s="73"/>
      <c r="BF1274" s="73"/>
      <c r="BG1274" s="73"/>
      <c r="BH1274" s="73"/>
      <c r="BI1274" s="73"/>
      <c r="BJ1274" s="73"/>
      <c r="BK1274" s="73"/>
      <c r="BL1274" s="73"/>
      <c r="BM1274" s="73"/>
      <c r="BN1274" s="73"/>
      <c r="BO1274" s="73"/>
      <c r="BP1274" s="73"/>
      <c r="BQ1274" s="73"/>
      <c r="BR1274" s="73"/>
      <c r="BS1274" s="73"/>
      <c r="BT1274" s="73"/>
      <c r="BU1274" s="73"/>
      <c r="BV1274" s="73"/>
      <c r="BW1274" s="73"/>
      <c r="BX1274" s="73"/>
      <c r="BY1274" s="73"/>
      <c r="BZ1274" s="73"/>
      <c r="CA1274" s="73"/>
      <c r="CB1274" s="73"/>
      <c r="CC1274" s="73"/>
      <c r="CD1274" s="73"/>
      <c r="CE1274" s="73"/>
      <c r="CF1274" s="73"/>
      <c r="CG1274" s="73"/>
      <c r="CH1274" s="73"/>
      <c r="CI1274" s="73"/>
      <c r="CJ1274" s="73"/>
      <c r="CK1274" s="73"/>
      <c r="CL1274" s="73"/>
      <c r="CN1274" s="31"/>
      <c r="CO1274" s="73"/>
      <c r="CP1274" s="73"/>
      <c r="CQ1274" s="73"/>
      <c r="CR1274" s="73"/>
      <c r="CS1274" s="73"/>
      <c r="CT1274" s="73"/>
      <c r="CU1274" s="73"/>
      <c r="CV1274" s="73"/>
      <c r="CW1274" s="73"/>
      <c r="CX1274" s="73"/>
      <c r="CY1274" s="73"/>
      <c r="CZ1274" s="73"/>
      <c r="DA1274" s="73"/>
      <c r="DB1274" s="73"/>
      <c r="DC1274" s="73"/>
      <c r="DD1274" s="73"/>
      <c r="DE1274" s="73"/>
      <c r="DF1274" s="73"/>
      <c r="DG1274" s="73"/>
      <c r="DH1274" s="73"/>
      <c r="DI1274" s="73"/>
      <c r="DJ1274" s="73"/>
      <c r="DK1274" s="73"/>
      <c r="DL1274" s="73"/>
    </row>
    <row r="1275" spans="1:116" x14ac:dyDescent="0.35">
      <c r="D1275" t="s">
        <v>771</v>
      </c>
      <c r="E1275" t="str">
        <f t="shared" si="1572"/>
        <v>1275 LAMORTR-S</v>
      </c>
      <c r="F1275" s="299"/>
      <c r="G1275" s="159" t="s">
        <v>304</v>
      </c>
      <c r="H1275" s="59">
        <v>0.1</v>
      </c>
      <c r="I1275" s="31"/>
      <c r="J1275" s="31"/>
      <c r="K1275" s="31"/>
      <c r="L1275" s="31"/>
      <c r="M1275" s="31"/>
      <c r="N1275" s="31"/>
      <c r="O1275" s="31"/>
      <c r="P1275" s="31"/>
      <c r="R1275" s="31"/>
      <c r="S1275" s="73"/>
      <c r="T1275" s="73"/>
      <c r="U1275" s="73"/>
      <c r="V1275" s="73"/>
      <c r="W1275" s="73"/>
      <c r="X1275" s="73"/>
      <c r="Y1275" s="73"/>
      <c r="Z1275" s="73"/>
      <c r="AA1275" s="73"/>
      <c r="AB1275" s="73"/>
      <c r="AC1275" s="73"/>
      <c r="AD1275" s="73"/>
      <c r="AE1275" s="73"/>
      <c r="AF1275" s="73"/>
      <c r="AG1275" s="73"/>
      <c r="AH1275" s="73"/>
      <c r="AI1275" s="73"/>
      <c r="AJ1275" s="73"/>
      <c r="AK1275" s="73"/>
      <c r="AL1275" s="73"/>
      <c r="AM1275" s="73"/>
      <c r="AN1275" s="73"/>
      <c r="AO1275" s="73"/>
      <c r="AP1275" s="73"/>
      <c r="AQ1275" s="73"/>
      <c r="AR1275" s="73"/>
      <c r="AS1275" s="73"/>
      <c r="AT1275" s="73"/>
      <c r="AU1275" s="73"/>
      <c r="AV1275" s="73"/>
      <c r="AW1275" s="73"/>
      <c r="AX1275" s="73"/>
      <c r="AY1275" s="73"/>
      <c r="AZ1275" s="73"/>
      <c r="BA1275" s="73"/>
      <c r="BB1275" s="73"/>
      <c r="BC1275" s="73"/>
      <c r="BD1275" s="73"/>
      <c r="BE1275" s="73"/>
      <c r="BF1275" s="73"/>
      <c r="BG1275" s="73"/>
      <c r="BH1275" s="73"/>
      <c r="BI1275" s="73"/>
      <c r="BJ1275" s="73"/>
      <c r="BK1275" s="73"/>
      <c r="BL1275" s="73"/>
      <c r="BM1275" s="73"/>
      <c r="BN1275" s="73"/>
      <c r="BO1275" s="73"/>
      <c r="BP1275" s="73"/>
      <c r="BQ1275" s="73"/>
      <c r="BR1275" s="73"/>
      <c r="BS1275" s="73"/>
      <c r="BT1275" s="73"/>
      <c r="BU1275" s="73"/>
      <c r="BV1275" s="73"/>
      <c r="BW1275" s="73"/>
      <c r="BX1275" s="73"/>
      <c r="BY1275" s="73"/>
      <c r="BZ1275" s="73"/>
      <c r="CA1275" s="73"/>
      <c r="CB1275" s="73"/>
      <c r="CC1275" s="73"/>
      <c r="CD1275" s="73"/>
      <c r="CE1275" s="73"/>
      <c r="CF1275" s="73"/>
      <c r="CG1275" s="73"/>
      <c r="CH1275" s="73"/>
      <c r="CI1275" s="73"/>
      <c r="CJ1275" s="73"/>
      <c r="CK1275" s="73"/>
      <c r="CL1275" s="73"/>
      <c r="CN1275" s="31"/>
      <c r="CO1275" s="73"/>
      <c r="CP1275" s="73"/>
      <c r="CQ1275" s="73"/>
      <c r="CR1275" s="73"/>
      <c r="CS1275" s="73"/>
      <c r="CT1275" s="73"/>
      <c r="CU1275" s="73"/>
      <c r="CV1275" s="73"/>
      <c r="CW1275" s="73"/>
      <c r="CX1275" s="73"/>
      <c r="CY1275" s="73"/>
      <c r="CZ1275" s="73"/>
      <c r="DA1275" s="73"/>
      <c r="DB1275" s="73"/>
      <c r="DC1275" s="73"/>
      <c r="DD1275" s="73"/>
      <c r="DE1275" s="73"/>
      <c r="DF1275" s="73"/>
      <c r="DG1275" s="73"/>
      <c r="DH1275" s="73"/>
      <c r="DI1275" s="73"/>
      <c r="DJ1275" s="73"/>
      <c r="DK1275" s="73"/>
      <c r="DL1275" s="73"/>
    </row>
    <row r="1276" spans="1:116" x14ac:dyDescent="0.35">
      <c r="D1276" t="s">
        <v>771</v>
      </c>
      <c r="E1276" t="str">
        <f t="shared" si="1572"/>
        <v>1276 LAMORTR-S</v>
      </c>
      <c r="G1276" s="159" t="s">
        <v>305</v>
      </c>
      <c r="H1276" s="59">
        <v>0.5</v>
      </c>
      <c r="I1276" s="31"/>
      <c r="J1276" s="31"/>
      <c r="K1276" s="31"/>
      <c r="L1276" s="31"/>
      <c r="M1276" s="31"/>
      <c r="N1276" s="31"/>
      <c r="O1276" s="31"/>
      <c r="P1276" s="31"/>
      <c r="R1276" s="31"/>
      <c r="S1276" s="73"/>
      <c r="T1276" s="73"/>
      <c r="U1276" s="73"/>
      <c r="V1276" s="73"/>
      <c r="W1276" s="73"/>
      <c r="X1276" s="73"/>
      <c r="Y1276" s="73"/>
      <c r="Z1276" s="73"/>
      <c r="AA1276" s="73"/>
      <c r="AB1276" s="73"/>
      <c r="AC1276" s="73"/>
      <c r="AD1276" s="73"/>
      <c r="AE1276" s="73"/>
      <c r="AF1276" s="73"/>
      <c r="AG1276" s="73"/>
      <c r="AH1276" s="73"/>
      <c r="AI1276" s="73"/>
      <c r="AJ1276" s="73"/>
      <c r="AK1276" s="73"/>
      <c r="AL1276" s="73"/>
      <c r="AM1276" s="73"/>
      <c r="AN1276" s="73"/>
      <c r="AO1276" s="73"/>
      <c r="AP1276" s="73"/>
      <c r="AQ1276" s="73"/>
      <c r="AR1276" s="73"/>
      <c r="AS1276" s="73"/>
      <c r="AT1276" s="73"/>
      <c r="AU1276" s="73"/>
      <c r="AV1276" s="73"/>
      <c r="AW1276" s="73"/>
      <c r="AX1276" s="73"/>
      <c r="AY1276" s="73"/>
      <c r="AZ1276" s="73"/>
      <c r="BA1276" s="73"/>
      <c r="BB1276" s="73"/>
      <c r="BC1276" s="73"/>
      <c r="BD1276" s="73"/>
      <c r="BE1276" s="73"/>
      <c r="BF1276" s="73"/>
      <c r="BG1276" s="73"/>
      <c r="BH1276" s="73"/>
      <c r="BI1276" s="73"/>
      <c r="BJ1276" s="73"/>
      <c r="BK1276" s="73"/>
      <c r="BL1276" s="73"/>
      <c r="BM1276" s="73"/>
      <c r="BN1276" s="73"/>
      <c r="BO1276" s="73"/>
      <c r="BP1276" s="73"/>
      <c r="BQ1276" s="73"/>
      <c r="BR1276" s="73"/>
      <c r="BS1276" s="73"/>
      <c r="BT1276" s="73"/>
      <c r="BU1276" s="73"/>
      <c r="BV1276" s="73"/>
      <c r="BW1276" s="73"/>
      <c r="BX1276" s="73"/>
      <c r="BY1276" s="73"/>
      <c r="BZ1276" s="73"/>
      <c r="CA1276" s="73"/>
      <c r="CB1276" s="73"/>
      <c r="CC1276" s="73"/>
      <c r="CD1276" s="73"/>
      <c r="CE1276" s="73"/>
      <c r="CF1276" s="73"/>
      <c r="CG1276" s="73"/>
      <c r="CH1276" s="73"/>
      <c r="CI1276" s="73"/>
      <c r="CJ1276" s="73"/>
      <c r="CK1276" s="73"/>
      <c r="CL1276" s="73"/>
      <c r="CN1276" s="31"/>
      <c r="CO1276" s="73"/>
      <c r="CP1276" s="73"/>
      <c r="CQ1276" s="73"/>
      <c r="CR1276" s="73"/>
      <c r="CS1276" s="73"/>
      <c r="CT1276" s="73"/>
      <c r="CU1276" s="73"/>
      <c r="CV1276" s="73"/>
      <c r="CW1276" s="73"/>
      <c r="CX1276" s="73"/>
      <c r="CY1276" s="73"/>
      <c r="CZ1276" s="73"/>
      <c r="DA1276" s="73"/>
      <c r="DB1276" s="73"/>
      <c r="DC1276" s="73"/>
      <c r="DD1276" s="73"/>
      <c r="DE1276" s="73"/>
      <c r="DF1276" s="73"/>
      <c r="DG1276" s="73"/>
      <c r="DH1276" s="73"/>
      <c r="DI1276" s="73"/>
      <c r="DJ1276" s="73"/>
      <c r="DK1276" s="73"/>
      <c r="DL1276" s="73"/>
    </row>
    <row r="1277" spans="1:116" x14ac:dyDescent="0.35">
      <c r="D1277" t="s">
        <v>771</v>
      </c>
      <c r="E1277" t="str">
        <f t="shared" si="1572"/>
        <v>1277 LAMORTR-S</v>
      </c>
      <c r="G1277" s="160" t="s">
        <v>289</v>
      </c>
      <c r="H1277" s="91">
        <v>0</v>
      </c>
      <c r="I1277" s="31"/>
      <c r="J1277" s="31"/>
      <c r="K1277" s="31"/>
      <c r="L1277" s="31"/>
      <c r="M1277" s="31"/>
      <c r="N1277" s="31"/>
      <c r="O1277" s="31"/>
      <c r="P1277" s="31"/>
      <c r="R1277" s="31"/>
      <c r="S1277" s="73"/>
      <c r="T1277" s="73"/>
      <c r="U1277" s="73"/>
      <c r="V1277" s="73"/>
      <c r="W1277" s="73"/>
      <c r="X1277" s="73"/>
      <c r="Y1277" s="73"/>
      <c r="Z1277" s="73"/>
      <c r="AA1277" s="73"/>
      <c r="AB1277" s="73"/>
      <c r="AC1277" s="73"/>
      <c r="AD1277" s="73"/>
      <c r="AE1277" s="73"/>
      <c r="AF1277" s="73"/>
      <c r="AG1277" s="73"/>
      <c r="AH1277" s="73"/>
      <c r="AI1277" s="73"/>
      <c r="AJ1277" s="73"/>
      <c r="AK1277" s="73"/>
      <c r="AL1277" s="73"/>
      <c r="AM1277" s="73"/>
      <c r="AN1277" s="73"/>
      <c r="AO1277" s="73"/>
      <c r="AP1277" s="73"/>
      <c r="AQ1277" s="73"/>
      <c r="AR1277" s="73"/>
      <c r="AS1277" s="73"/>
      <c r="AT1277" s="73"/>
      <c r="AU1277" s="73"/>
      <c r="AV1277" s="73"/>
      <c r="AW1277" s="73"/>
      <c r="AX1277" s="73"/>
      <c r="AY1277" s="73"/>
      <c r="AZ1277" s="73"/>
      <c r="BA1277" s="73"/>
      <c r="BB1277" s="73"/>
      <c r="BC1277" s="73"/>
      <c r="BD1277" s="73"/>
      <c r="BE1277" s="73"/>
      <c r="BF1277" s="73"/>
      <c r="BG1277" s="73"/>
      <c r="BH1277" s="73"/>
      <c r="BI1277" s="73"/>
      <c r="BJ1277" s="73"/>
      <c r="BK1277" s="73"/>
      <c r="BL1277" s="73"/>
      <c r="BM1277" s="73"/>
      <c r="BN1277" s="73"/>
      <c r="BO1277" s="73"/>
      <c r="BP1277" s="73"/>
      <c r="BQ1277" s="73"/>
      <c r="BR1277" s="73"/>
      <c r="BS1277" s="73"/>
      <c r="BT1277" s="73"/>
      <c r="BU1277" s="73"/>
      <c r="BV1277" s="73"/>
      <c r="BW1277" s="73"/>
      <c r="BX1277" s="73"/>
      <c r="BY1277" s="73"/>
      <c r="BZ1277" s="73"/>
      <c r="CA1277" s="73"/>
      <c r="CB1277" s="73"/>
      <c r="CC1277" s="73"/>
      <c r="CD1277" s="73"/>
      <c r="CE1277" s="73"/>
      <c r="CF1277" s="73"/>
      <c r="CG1277" s="73"/>
      <c r="CH1277" s="73"/>
      <c r="CI1277" s="73"/>
      <c r="CJ1277" s="73"/>
      <c r="CK1277" s="73"/>
      <c r="CL1277" s="73"/>
      <c r="CN1277" s="31"/>
      <c r="CO1277" s="73"/>
      <c r="CP1277" s="73"/>
      <c r="CQ1277" s="73"/>
      <c r="CR1277" s="73"/>
      <c r="CS1277" s="73"/>
      <c r="CT1277" s="73"/>
      <c r="CU1277" s="73"/>
      <c r="CV1277" s="73"/>
      <c r="CW1277" s="73"/>
      <c r="CX1277" s="73"/>
      <c r="CY1277" s="73"/>
      <c r="CZ1277" s="73"/>
      <c r="DA1277" s="73"/>
      <c r="DB1277" s="73"/>
      <c r="DC1277" s="73"/>
      <c r="DD1277" s="73"/>
      <c r="DE1277" s="73"/>
      <c r="DF1277" s="73"/>
      <c r="DG1277" s="73"/>
      <c r="DH1277" s="73"/>
      <c r="DI1277" s="73"/>
      <c r="DJ1277" s="73"/>
      <c r="DK1277" s="73"/>
      <c r="DL1277" s="73"/>
    </row>
    <row r="1278" spans="1:116" x14ac:dyDescent="0.35">
      <c r="D1278" t="s">
        <v>771</v>
      </c>
      <c r="E1278" t="str">
        <f t="shared" si="1572"/>
        <v>1278 LAMORTR-S</v>
      </c>
      <c r="G1278" s="127"/>
      <c r="H1278" s="31"/>
      <c r="I1278" s="31"/>
      <c r="J1278" s="31"/>
      <c r="K1278" s="31"/>
      <c r="L1278" s="31"/>
      <c r="M1278" s="31"/>
      <c r="N1278" s="31"/>
      <c r="O1278" s="31"/>
      <c r="P1278" s="31"/>
      <c r="R1278" s="31"/>
      <c r="S1278" s="73"/>
      <c r="T1278" s="73"/>
      <c r="U1278" s="73"/>
      <c r="V1278" s="73"/>
      <c r="W1278" s="73"/>
      <c r="X1278" s="73"/>
      <c r="Y1278" s="73"/>
      <c r="Z1278" s="73"/>
      <c r="AA1278" s="73"/>
      <c r="AB1278" s="73"/>
      <c r="AC1278" s="73"/>
      <c r="AD1278" s="73"/>
      <c r="AE1278" s="73"/>
      <c r="AF1278" s="73"/>
      <c r="AG1278" s="73"/>
      <c r="AH1278" s="73"/>
      <c r="AI1278" s="73"/>
      <c r="AJ1278" s="73"/>
      <c r="AK1278" s="73"/>
      <c r="AL1278" s="73"/>
      <c r="AM1278" s="73"/>
      <c r="AN1278" s="73"/>
      <c r="AO1278" s="73"/>
      <c r="AP1278" s="73"/>
      <c r="AQ1278" s="73"/>
      <c r="AR1278" s="73"/>
      <c r="AS1278" s="73"/>
      <c r="AT1278" s="73"/>
      <c r="AU1278" s="73"/>
      <c r="AV1278" s="73"/>
      <c r="AW1278" s="73"/>
      <c r="AX1278" s="73"/>
      <c r="AY1278" s="73"/>
      <c r="AZ1278" s="73"/>
      <c r="BA1278" s="73"/>
      <c r="BB1278" s="73"/>
      <c r="BC1278" s="73"/>
      <c r="BD1278" s="73"/>
      <c r="BE1278" s="73"/>
      <c r="BF1278" s="73"/>
      <c r="BG1278" s="73"/>
      <c r="BH1278" s="73"/>
      <c r="BI1278" s="73"/>
      <c r="BJ1278" s="73"/>
      <c r="BK1278" s="73"/>
      <c r="BL1278" s="73"/>
      <c r="BM1278" s="73"/>
      <c r="BN1278" s="73"/>
      <c r="BO1278" s="73"/>
      <c r="BP1278" s="73"/>
      <c r="BQ1278" s="73"/>
      <c r="BR1278" s="73"/>
      <c r="BS1278" s="73"/>
      <c r="BT1278" s="73"/>
      <c r="BU1278" s="73"/>
      <c r="BV1278" s="73"/>
      <c r="BW1278" s="73"/>
      <c r="BX1278" s="73"/>
      <c r="BY1278" s="73"/>
      <c r="BZ1278" s="73"/>
      <c r="CA1278" s="73"/>
      <c r="CB1278" s="73"/>
      <c r="CC1278" s="73"/>
      <c r="CD1278" s="73"/>
      <c r="CE1278" s="73"/>
      <c r="CF1278" s="73"/>
      <c r="CG1278" s="73"/>
      <c r="CH1278" s="73"/>
      <c r="CI1278" s="73"/>
      <c r="CJ1278" s="73"/>
      <c r="CK1278" s="73"/>
      <c r="CL1278" s="73"/>
      <c r="CN1278" s="31"/>
      <c r="CO1278" s="73"/>
      <c r="CP1278" s="73"/>
      <c r="CQ1278" s="73"/>
      <c r="CR1278" s="73"/>
      <c r="CS1278" s="73"/>
      <c r="CT1278" s="73"/>
      <c r="CU1278" s="73"/>
      <c r="CV1278" s="73"/>
      <c r="CW1278" s="73"/>
      <c r="CX1278" s="73"/>
      <c r="CY1278" s="73"/>
      <c r="CZ1278" s="73"/>
      <c r="DA1278" s="73"/>
      <c r="DB1278" s="73"/>
      <c r="DC1278" s="73"/>
      <c r="DD1278" s="73"/>
      <c r="DE1278" s="73"/>
      <c r="DF1278" s="73"/>
      <c r="DG1278" s="73"/>
      <c r="DH1278" s="73"/>
      <c r="DI1278" s="73"/>
      <c r="DJ1278" s="73"/>
      <c r="DK1278" s="73"/>
      <c r="DL1278" s="73"/>
    </row>
    <row r="1279" spans="1:116" ht="16.5" customHeight="1" x14ac:dyDescent="0.35">
      <c r="A1279" s="12"/>
      <c r="B1279" t="str">
        <f>E1279</f>
        <v>1279 LAMORTR-S</v>
      </c>
      <c r="C1279" s="12"/>
      <c r="D1279" t="s">
        <v>771</v>
      </c>
      <c r="E1279" t="str">
        <f t="shared" si="1572"/>
        <v>1279 LAMORTR-S</v>
      </c>
      <c r="F1279" s="12"/>
      <c r="G1279" s="95" t="s">
        <v>290</v>
      </c>
      <c r="R1279" s="92"/>
      <c r="S1279" s="154"/>
      <c r="T1279" s="154"/>
      <c r="U1279" s="154"/>
      <c r="V1279" s="154"/>
      <c r="W1279" s="154"/>
      <c r="X1279" s="154"/>
      <c r="Y1279" s="154"/>
      <c r="Z1279" s="154"/>
      <c r="AA1279" s="154"/>
      <c r="AB1279" s="154"/>
      <c r="AC1279" s="154"/>
      <c r="AD1279" s="154"/>
      <c r="AE1279" s="154"/>
      <c r="AF1279" s="154"/>
      <c r="AG1279" s="154"/>
      <c r="AH1279" s="154"/>
      <c r="AI1279" s="154"/>
      <c r="AJ1279" s="154"/>
      <c r="AK1279" s="154"/>
      <c r="AL1279" s="154"/>
      <c r="AM1279" s="154"/>
      <c r="AN1279" s="154"/>
      <c r="AO1279" s="154"/>
      <c r="AP1279" s="154"/>
      <c r="AQ1279" s="154"/>
      <c r="AR1279" s="154"/>
      <c r="AS1279" s="154"/>
      <c r="AT1279" s="154"/>
      <c r="AU1279" s="154"/>
      <c r="AV1279" s="154"/>
      <c r="AW1279" s="154"/>
      <c r="AX1279" s="154"/>
      <c r="AY1279" s="154"/>
      <c r="AZ1279" s="154"/>
      <c r="BA1279" s="154"/>
      <c r="BB1279" s="154"/>
      <c r="BC1279" s="154"/>
      <c r="BD1279" s="154"/>
      <c r="BE1279" s="154"/>
      <c r="BF1279" s="154"/>
      <c r="BG1279" s="154"/>
      <c r="BH1279" s="154"/>
      <c r="BI1279" s="154"/>
      <c r="BJ1279" s="154"/>
      <c r="BK1279" s="154"/>
      <c r="BL1279" s="154"/>
      <c r="BM1279" s="154"/>
      <c r="BN1279" s="154"/>
      <c r="BO1279" s="154"/>
      <c r="BP1279" s="154"/>
      <c r="BQ1279" s="154"/>
      <c r="BR1279" s="154"/>
      <c r="BS1279" s="154"/>
      <c r="BT1279" s="154"/>
      <c r="BU1279" s="154"/>
      <c r="BV1279" s="154"/>
      <c r="BW1279" s="154"/>
      <c r="BX1279" s="154"/>
      <c r="BY1279" s="154"/>
      <c r="BZ1279" s="154"/>
      <c r="CA1279" s="154"/>
      <c r="CB1279" s="154"/>
      <c r="CC1279" s="154"/>
      <c r="CD1279" s="154"/>
      <c r="CE1279" s="154"/>
      <c r="CF1279" s="154"/>
      <c r="CG1279" s="154"/>
      <c r="CH1279" s="154"/>
      <c r="CI1279" s="154"/>
      <c r="CJ1279" s="154"/>
      <c r="CK1279" s="154"/>
      <c r="CL1279" s="154"/>
      <c r="CO1279" s="154"/>
      <c r="CP1279" s="154"/>
      <c r="CQ1279" s="154"/>
      <c r="CR1279" s="154"/>
      <c r="CS1279" s="154"/>
      <c r="CT1279" s="154"/>
      <c r="CU1279" s="154"/>
      <c r="CV1279" s="154"/>
      <c r="CW1279" s="154"/>
      <c r="CX1279" s="154"/>
      <c r="CY1279" s="154"/>
      <c r="CZ1279" s="154"/>
      <c r="DA1279" s="154"/>
      <c r="DB1279" s="154"/>
      <c r="DC1279" s="154"/>
      <c r="DD1279" s="154"/>
      <c r="DE1279" s="154"/>
      <c r="DF1279" s="154"/>
      <c r="DG1279" s="154"/>
      <c r="DH1279" s="154"/>
      <c r="DI1279" s="154"/>
      <c r="DJ1279" s="154"/>
      <c r="DK1279" s="154"/>
      <c r="DL1279" s="154"/>
    </row>
    <row r="1280" spans="1:116" ht="16.5" customHeight="1" x14ac:dyDescent="0.35">
      <c r="A1280" s="98"/>
      <c r="D1280" t="s">
        <v>771</v>
      </c>
      <c r="E1280" t="str">
        <f t="shared" si="1572"/>
        <v>1280 LAMORTR-S</v>
      </c>
      <c r="G1280" s="158" t="s">
        <v>289</v>
      </c>
      <c r="K1280" s="24">
        <f>I1284</f>
        <v>0</v>
      </c>
      <c r="L1280" s="24">
        <f>K1284</f>
        <v>0</v>
      </c>
      <c r="M1280" s="24">
        <f>L1284</f>
        <v>0</v>
      </c>
      <c r="N1280" s="24">
        <f>M1284</f>
        <v>0</v>
      </c>
      <c r="O1280" s="24">
        <f>N1284</f>
        <v>0</v>
      </c>
      <c r="P1280" s="24">
        <f>O1284</f>
        <v>0</v>
      </c>
      <c r="R1280"/>
      <c r="S1280" s="80">
        <f>H1277</f>
        <v>0</v>
      </c>
      <c r="T1280" s="62">
        <f t="shared" ref="T1280:AY1280" ca="1" si="1581">S1284</f>
        <v>7363.33956882659</v>
      </c>
      <c r="U1280" s="62">
        <f t="shared" ca="1" si="1581"/>
        <v>-48827.948404232855</v>
      </c>
      <c r="V1280" s="62">
        <f t="shared" ca="1" si="1581"/>
        <v>-6447908.1681128526</v>
      </c>
      <c r="W1280" s="62">
        <f t="shared" ca="1" si="1581"/>
        <v>-437963366.33330369</v>
      </c>
      <c r="X1280" s="62">
        <f t="shared" ca="1" si="1581"/>
        <v>-22341547820.512112</v>
      </c>
      <c r="Y1280" s="62">
        <f t="shared" ca="1" si="1581"/>
        <v>-916015369943.5907</v>
      </c>
      <c r="Z1280" s="62">
        <f t="shared" ca="1" si="1581"/>
        <v>-31445329734003.594</v>
      </c>
      <c r="AA1280" s="62">
        <f t="shared" ca="1" si="1581"/>
        <v>-929612311673109.25</v>
      </c>
      <c r="AB1280" s="62">
        <f t="shared" ca="1" si="1581"/>
        <v>-2.4159501844324956E+16</v>
      </c>
      <c r="AC1280" s="62">
        <f t="shared" ca="1" si="1581"/>
        <v>-5.6072126496129843E+17</v>
      </c>
      <c r="AD1280" s="62">
        <f t="shared" ca="1" si="1581"/>
        <v>-1.1767036475890262E+19</v>
      </c>
      <c r="AE1280" s="62">
        <f t="shared" ca="1" si="1581"/>
        <v>-2.2553086087162731E+20</v>
      </c>
      <c r="AF1280" s="62">
        <f t="shared" ca="1" si="1581"/>
        <v>-3.9807115031493576E+21</v>
      </c>
      <c r="AG1280" s="62">
        <f t="shared" ca="1" si="1581"/>
        <v>-6.5155427777613069E+22</v>
      </c>
      <c r="AH1280" s="62">
        <f t="shared" ca="1" si="1581"/>
        <v>-9.9482322222730578E+23</v>
      </c>
      <c r="AI1280" s="62">
        <f t="shared" ca="1" si="1581"/>
        <v>-1.424166915795308E+25</v>
      </c>
      <c r="AJ1280" s="62">
        <f t="shared" ca="1" si="1581"/>
        <v>-1.9200953280470051E+26</v>
      </c>
      <c r="AK1280" s="62">
        <f t="shared" ca="1" si="1581"/>
        <v>-2.4475080300712804E+27</v>
      </c>
      <c r="AL1280" s="62">
        <f t="shared" ca="1" si="1581"/>
        <v>-2.9598040676716297E+28</v>
      </c>
      <c r="AM1280" s="62">
        <f t="shared" ca="1" si="1581"/>
        <v>-3.406234064391435E+29</v>
      </c>
      <c r="AN1280" s="62">
        <f t="shared" ca="1" si="1581"/>
        <v>-3.7407276421912991E+30</v>
      </c>
      <c r="AO1280" s="62">
        <f t="shared" ca="1" si="1581"/>
        <v>-3.9299546845339717E+31</v>
      </c>
      <c r="AP1280" s="62">
        <f t="shared" ca="1" si="1581"/>
        <v>-3.9586530577384911E+32</v>
      </c>
      <c r="AQ1280" s="62">
        <f t="shared" ca="1" si="1581"/>
        <v>-3.8311282995540068E+33</v>
      </c>
      <c r="AR1280" s="62">
        <f t="shared" ca="1" si="1581"/>
        <v>-3.5689440755773069E+34</v>
      </c>
      <c r="AS1280" s="62">
        <f t="shared" ca="1" si="1581"/>
        <v>-3.2057814613616528E+35</v>
      </c>
      <c r="AT1280" s="62">
        <f t="shared" ca="1" si="1581"/>
        <v>-2.7809766298934458E+36</v>
      </c>
      <c r="AU1280" s="62">
        <f t="shared" ca="1" si="1581"/>
        <v>-2.3332735714929749E+37</v>
      </c>
      <c r="AV1280" s="62">
        <f t="shared" ca="1" si="1581"/>
        <v>-1.8959538565831924E+38</v>
      </c>
      <c r="AW1280" s="62">
        <f t="shared" ca="1" si="1581"/>
        <v>-1.4939315370416664E+39</v>
      </c>
      <c r="AX1280" s="62">
        <f t="shared" ca="1" si="1581"/>
        <v>-1.1428360692195288E+40</v>
      </c>
      <c r="AY1280" s="62">
        <f t="shared" ca="1" si="1581"/>
        <v>-8.496950809649874E+40</v>
      </c>
      <c r="AZ1280" s="62">
        <f t="shared" ref="AZ1280:CE1280" ca="1" si="1582">AY1284</f>
        <v>-6.1462916193398418E+41</v>
      </c>
      <c r="BA1280" s="62">
        <f t="shared" ca="1" si="1582"/>
        <v>-4.3296349145177369E+42</v>
      </c>
      <c r="BB1280" s="62">
        <f t="shared" ca="1" si="1582"/>
        <v>-2.972824702893353E+43</v>
      </c>
      <c r="BC1280" s="62">
        <f t="shared" ca="1" si="1582"/>
        <v>-1.9912967247122343E+44</v>
      </c>
      <c r="BD1280" s="62">
        <f t="shared" ca="1" si="1582"/>
        <v>-1.3022636167689523E+45</v>
      </c>
      <c r="BE1280" s="62">
        <f t="shared" ca="1" si="1582"/>
        <v>-8.3212059702308993E+45</v>
      </c>
      <c r="BF1280" s="62">
        <f t="shared" ca="1" si="1582"/>
        <v>-5.1988634405601918E+46</v>
      </c>
      <c r="BG1280" s="62">
        <f t="shared" ca="1" si="1582"/>
        <v>-3.1780388383296954E+47</v>
      </c>
      <c r="BH1280" s="62">
        <f t="shared" ca="1" si="1582"/>
        <v>-1.9020298111835757E+48</v>
      </c>
      <c r="BI1280" s="62">
        <f t="shared" ca="1" si="1582"/>
        <v>-1.1151861569246635E+49</v>
      </c>
      <c r="BJ1280" s="62">
        <f t="shared" ca="1" si="1582"/>
        <v>-6.4091568566772544E+49</v>
      </c>
      <c r="BK1280" s="62">
        <f t="shared" ca="1" si="1582"/>
        <v>-3.6125788313645527E+50</v>
      </c>
      <c r="BL1280" s="62">
        <f t="shared" ca="1" si="1582"/>
        <v>-1.9981348675904569E+51</v>
      </c>
      <c r="BM1280" s="62">
        <f t="shared" ca="1" si="1582"/>
        <v>-1.0850278969305798E+52</v>
      </c>
      <c r="BN1280" s="62">
        <f t="shared" ca="1" si="1582"/>
        <v>-5.7872658085615766E+52</v>
      </c>
      <c r="BO1280" s="62">
        <f t="shared" ca="1" si="1582"/>
        <v>-3.0333390971178961E+53</v>
      </c>
      <c r="BP1280" s="62">
        <f t="shared" ca="1" si="1582"/>
        <v>-1.5630522034040457E+54</v>
      </c>
      <c r="BQ1280" s="62">
        <f t="shared" ca="1" si="1582"/>
        <v>-7.9215997899525158E+54</v>
      </c>
      <c r="BR1280" s="62">
        <f t="shared" ca="1" si="1582"/>
        <v>-3.9501494976073565E+55</v>
      </c>
      <c r="BS1280" s="62">
        <f t="shared" ca="1" si="1582"/>
        <v>-1.93884274193161E+56</v>
      </c>
      <c r="BT1280" s="62">
        <f t="shared" ca="1" si="1582"/>
        <v>-9.3704520690437959E+56</v>
      </c>
      <c r="BU1280" s="62">
        <f t="shared" ca="1" si="1582"/>
        <v>-4.4608905706520694E+57</v>
      </c>
      <c r="BV1280" s="62">
        <f t="shared" ca="1" si="1582"/>
        <v>-2.0925404339129951E+58</v>
      </c>
      <c r="BW1280" s="62">
        <f t="shared" ca="1" si="1582"/>
        <v>-9.6752003614610299E+58</v>
      </c>
      <c r="BX1280" s="62">
        <f t="shared" ca="1" si="1582"/>
        <v>-4.4107975410729399E+59</v>
      </c>
      <c r="BY1280" s="62">
        <f t="shared" ca="1" si="1582"/>
        <v>-1.9832502128257517E+60</v>
      </c>
      <c r="BZ1280" s="62">
        <f t="shared" ca="1" si="1582"/>
        <v>-8.7976874079689899E+60</v>
      </c>
      <c r="CA1280" s="62">
        <f t="shared" ca="1" si="1582"/>
        <v>-3.851350507711242E+61</v>
      </c>
      <c r="CB1280" s="62">
        <f t="shared" ca="1" si="1582"/>
        <v>-1.6642924040582976E+62</v>
      </c>
      <c r="CC1280" s="62">
        <f t="shared" ca="1" si="1582"/>
        <v>-7.101216674516376E+62</v>
      </c>
      <c r="CD1280" s="62">
        <f t="shared" ca="1" si="1582"/>
        <v>-2.9924922756180806E+63</v>
      </c>
      <c r="CE1280" s="62">
        <f t="shared" ca="1" si="1582"/>
        <v>-1.2457685087484502E+64</v>
      </c>
      <c r="CF1280" s="62">
        <f t="shared" ref="CF1280:CL1280" ca="1" si="1583">CE1284</f>
        <v>-5.1244713478206175E+64</v>
      </c>
      <c r="CG1280" s="62">
        <f t="shared" ca="1" si="1583"/>
        <v>-2.0833786962724299E+65</v>
      </c>
      <c r="CH1280" s="62">
        <f t="shared" ca="1" si="1583"/>
        <v>-8.373202895364103E+65</v>
      </c>
      <c r="CI1280" s="62">
        <f t="shared" ca="1" si="1583"/>
        <v>-3.3274613521679828E+66</v>
      </c>
      <c r="CJ1280" s="62">
        <f t="shared" ca="1" si="1583"/>
        <v>-1.3077456347668582E+67</v>
      </c>
      <c r="CK1280" s="62">
        <f t="shared" ca="1" si="1583"/>
        <v>-5.0840574460754259E+67</v>
      </c>
      <c r="CL1280" s="62">
        <f t="shared" ca="1" si="1583"/>
        <v>-1.9555094565890178E+68</v>
      </c>
      <c r="CO1280" s="62">
        <f t="shared" ref="CO1280:DL1280" si="1584">CN1284</f>
        <v>0</v>
      </c>
      <c r="CP1280" s="62">
        <f t="shared" ca="1" si="1584"/>
        <v>7296.6729021599231</v>
      </c>
      <c r="CQ1280" s="62">
        <f t="shared" ca="1" si="1584"/>
        <v>5539.5036194651893</v>
      </c>
      <c r="CR1280" s="62">
        <f t="shared" ca="1" si="1584"/>
        <v>2265.9060089701193</v>
      </c>
      <c r="CS1280" s="62">
        <f t="shared" ca="1" si="1584"/>
        <v>-1691.8498681984088</v>
      </c>
      <c r="CT1280" s="62">
        <f t="shared" ca="1" si="1584"/>
        <v>-5298.8257009155295</v>
      </c>
      <c r="CU1280" s="62">
        <f t="shared" ca="1" si="1584"/>
        <v>-5647.8672219911414</v>
      </c>
      <c r="CV1280" s="62">
        <f t="shared" ca="1" si="1584"/>
        <v>-3031.831606782469</v>
      </c>
      <c r="CW1280" s="62">
        <f t="shared" ca="1" si="1584"/>
        <v>1057.8382685283368</v>
      </c>
      <c r="CX1280" s="62">
        <f t="shared" ca="1" si="1584"/>
        <v>4518.8336258330546</v>
      </c>
      <c r="CY1280" s="62">
        <f t="shared" ca="1" si="1584"/>
        <v>5456.6445006836366</v>
      </c>
      <c r="CZ1280" s="62">
        <f t="shared" ca="1" si="1584"/>
        <v>2908.2307016171062</v>
      </c>
      <c r="DA1280" s="62">
        <f t="shared" ca="1" si="1584"/>
        <v>-667.2014039387841</v>
      </c>
      <c r="DB1280" s="62">
        <f t="shared" ca="1" si="1584"/>
        <v>-3873.4729274203928</v>
      </c>
      <c r="DC1280" s="62">
        <f t="shared" ca="1" si="1584"/>
        <v>-4929.0761218510852</v>
      </c>
      <c r="DD1280" s="62">
        <f t="shared" ca="1" si="1584"/>
        <v>-3308.1337699293999</v>
      </c>
      <c r="DE1280" s="62">
        <f t="shared" ca="1" si="1584"/>
        <v>5.7529517334041884</v>
      </c>
      <c r="DF1280" s="62">
        <f t="shared" ca="1" si="1584"/>
        <v>3223.6035428124537</v>
      </c>
      <c r="DG1280" s="62">
        <f t="shared" ca="1" si="1584"/>
        <v>4635.370593354528</v>
      </c>
      <c r="DH1280" s="62">
        <f t="shared" ca="1" si="1584"/>
        <v>3540.0308927849824</v>
      </c>
      <c r="DI1280" s="62">
        <f t="shared" ca="1" si="1584"/>
        <v>596.94310280055697</v>
      </c>
      <c r="DJ1280" s="62">
        <f t="shared" ca="1" si="1584"/>
        <v>-2576.8707932174589</v>
      </c>
      <c r="DK1280" s="62">
        <f t="shared" ca="1" si="1584"/>
        <v>-4288.1602588793867</v>
      </c>
      <c r="DL1280" s="62">
        <f t="shared" ca="1" si="1584"/>
        <v>-3670.1979282981124</v>
      </c>
    </row>
    <row r="1281" spans="1:116" ht="16.5" customHeight="1" x14ac:dyDescent="0.35">
      <c r="A1281" s="98"/>
      <c r="B1281" s="59"/>
      <c r="C1281" s="59"/>
      <c r="D1281" t="s">
        <v>771</v>
      </c>
      <c r="E1281" t="str">
        <f t="shared" si="1572"/>
        <v>1281 LAMORTR-S</v>
      </c>
      <c r="G1281" s="158" t="str">
        <f>"New loans originated - "&amp;SUBSTITUTE(G1270,":","")</f>
        <v>New loans originated - Revenue driven amortizing loan - no defaults</v>
      </c>
      <c r="K1281" s="24">
        <f>SUMIF($3:$3,K$2,1279:1279)</f>
        <v>0</v>
      </c>
      <c r="L1281" s="24">
        <f>SUMIF($3:$3,L$2,1279:1279)</f>
        <v>0</v>
      </c>
      <c r="M1281" s="24">
        <f>SUMIF($3:$3,M$2,1279:1279)</f>
        <v>0</v>
      </c>
      <c r="N1281" s="24">
        <f>SUMIF($3:$3,N$2,1279:1279)</f>
        <v>0</v>
      </c>
      <c r="O1281" s="24">
        <f>SUMIF($3:$3,O$2,1279:1279)</f>
        <v>0</v>
      </c>
      <c r="P1281" s="24">
        <f>SUMIF($3:$3,P$2,1279:1279)</f>
        <v>0</v>
      </c>
      <c r="R1281"/>
      <c r="S1281" s="80" cm="1">
        <f t="array" aca="1" ref="S1281" ca="1">INDIRECT(S1264)*(1-$H1274)</f>
        <v>8000</v>
      </c>
      <c r="T1281" s="80" cm="1">
        <f t="array" aca="1" ref="T1281" ca="1">INDIRECT(T1264)*(1-$H1274)</f>
        <v>8000</v>
      </c>
      <c r="U1281" s="80" cm="1">
        <f t="array" aca="1" ref="U1281" ca="1">INDIRECT(U1264)*(1-$H1274)</f>
        <v>8000</v>
      </c>
      <c r="V1281" s="80" cm="1">
        <f t="array" aca="1" ref="V1281" ca="1">INDIRECT(V1264)*(1-$H1274)</f>
        <v>8000</v>
      </c>
      <c r="W1281" s="80" cm="1">
        <f t="array" aca="1" ref="W1281" ca="1">INDIRECT(W1264)*(1-$H1274)</f>
        <v>8000</v>
      </c>
      <c r="X1281" s="80" cm="1">
        <f t="array" aca="1" ref="X1281" ca="1">INDIRECT(X1264)*(1-$H1274)</f>
        <v>8000</v>
      </c>
      <c r="Y1281" s="80" cm="1">
        <f t="array" aca="1" ref="Y1281" ca="1">INDIRECT(Y1264)*(1-$H1274)</f>
        <v>8000</v>
      </c>
      <c r="Z1281" s="80" cm="1">
        <f t="array" aca="1" ref="Z1281" ca="1">INDIRECT(Z1264)*(1-$H1274)</f>
        <v>8000</v>
      </c>
      <c r="AA1281" s="80" cm="1">
        <f t="array" aca="1" ref="AA1281" ca="1">INDIRECT(AA1264)*(1-$H1274)</f>
        <v>8000</v>
      </c>
      <c r="AB1281" s="80" cm="1">
        <f t="array" aca="1" ref="AB1281" ca="1">INDIRECT(AB1264)*(1-$H1274)</f>
        <v>8000</v>
      </c>
      <c r="AC1281" s="80" cm="1">
        <f t="array" aca="1" ref="AC1281" ca="1">INDIRECT(AC1264)*(1-$H1274)</f>
        <v>8000</v>
      </c>
      <c r="AD1281" s="80" cm="1">
        <f t="array" aca="1" ref="AD1281" ca="1">INDIRECT(AD1264)*(1-$H1274)</f>
        <v>8000</v>
      </c>
      <c r="AE1281" s="80" cm="1">
        <f t="array" aca="1" ref="AE1281" ca="1">INDIRECT(AE1264)*(1-$H1274)</f>
        <v>8000</v>
      </c>
      <c r="AF1281" s="80" cm="1">
        <f t="array" aca="1" ref="AF1281" ca="1">INDIRECT(AF1264)*(1-$H1274)</f>
        <v>8000</v>
      </c>
      <c r="AG1281" s="80" cm="1">
        <f t="array" aca="1" ref="AG1281" ca="1">INDIRECT(AG1264)*(1-$H1274)</f>
        <v>8000</v>
      </c>
      <c r="AH1281" s="80" cm="1">
        <f t="array" aca="1" ref="AH1281" ca="1">INDIRECT(AH1264)*(1-$H1274)</f>
        <v>8000</v>
      </c>
      <c r="AI1281" s="80" cm="1">
        <f t="array" aca="1" ref="AI1281" ca="1">INDIRECT(AI1264)*(1-$H1274)</f>
        <v>8000</v>
      </c>
      <c r="AJ1281" s="80" cm="1">
        <f t="array" aca="1" ref="AJ1281" ca="1">INDIRECT(AJ1264)*(1-$H1274)</f>
        <v>8000</v>
      </c>
      <c r="AK1281" s="80" cm="1">
        <f t="array" aca="1" ref="AK1281" ca="1">INDIRECT(AK1264)*(1-$H1274)</f>
        <v>8000</v>
      </c>
      <c r="AL1281" s="80" cm="1">
        <f t="array" aca="1" ref="AL1281" ca="1">INDIRECT(AL1264)*(1-$H1274)</f>
        <v>8000</v>
      </c>
      <c r="AM1281" s="80" cm="1">
        <f t="array" aca="1" ref="AM1281" ca="1">INDIRECT(AM1264)*(1-$H1274)</f>
        <v>8000</v>
      </c>
      <c r="AN1281" s="80" cm="1">
        <f t="array" aca="1" ref="AN1281" ca="1">INDIRECT(AN1264)*(1-$H1274)</f>
        <v>8000</v>
      </c>
      <c r="AO1281" s="80" cm="1">
        <f t="array" aca="1" ref="AO1281" ca="1">INDIRECT(AO1264)*(1-$H1274)</f>
        <v>8000</v>
      </c>
      <c r="AP1281" s="80" cm="1">
        <f t="array" aca="1" ref="AP1281" ca="1">INDIRECT(AP1264)*(1-$H1274)</f>
        <v>8000</v>
      </c>
      <c r="AQ1281" s="80" cm="1">
        <f t="array" aca="1" ref="AQ1281" ca="1">INDIRECT(AQ1264)*(1-$H1274)</f>
        <v>8000</v>
      </c>
      <c r="AR1281" s="80" cm="1">
        <f t="array" aca="1" ref="AR1281" ca="1">INDIRECT(AR1264)*(1-$H1274)</f>
        <v>8000</v>
      </c>
      <c r="AS1281" s="80" cm="1">
        <f t="array" aca="1" ref="AS1281" ca="1">INDIRECT(AS1264)*(1-$H1274)</f>
        <v>8000</v>
      </c>
      <c r="AT1281" s="80" cm="1">
        <f t="array" aca="1" ref="AT1281" ca="1">INDIRECT(AT1264)*(1-$H1274)</f>
        <v>8000</v>
      </c>
      <c r="AU1281" s="80" cm="1">
        <f t="array" aca="1" ref="AU1281" ca="1">INDIRECT(AU1264)*(1-$H1274)</f>
        <v>8000</v>
      </c>
      <c r="AV1281" s="80" cm="1">
        <f t="array" aca="1" ref="AV1281" ca="1">INDIRECT(AV1264)*(1-$H1274)</f>
        <v>8000</v>
      </c>
      <c r="AW1281" s="80" cm="1">
        <f t="array" aca="1" ref="AW1281" ca="1">INDIRECT(AW1264)*(1-$H1274)</f>
        <v>8000</v>
      </c>
      <c r="AX1281" s="80" cm="1">
        <f t="array" aca="1" ref="AX1281" ca="1">INDIRECT(AX1264)*(1-$H1274)</f>
        <v>8000</v>
      </c>
      <c r="AY1281" s="80" cm="1">
        <f t="array" aca="1" ref="AY1281" ca="1">INDIRECT(AY1264)*(1-$H1274)</f>
        <v>8000</v>
      </c>
      <c r="AZ1281" s="80" cm="1">
        <f t="array" aca="1" ref="AZ1281" ca="1">INDIRECT(AZ1264)*(1-$H1274)</f>
        <v>8000</v>
      </c>
      <c r="BA1281" s="80" cm="1">
        <f t="array" aca="1" ref="BA1281" ca="1">INDIRECT(BA1264)*(1-$H1274)</f>
        <v>8000</v>
      </c>
      <c r="BB1281" s="80" cm="1">
        <f t="array" aca="1" ref="BB1281" ca="1">INDIRECT(BB1264)*(1-$H1274)</f>
        <v>8000</v>
      </c>
      <c r="BC1281" s="80" cm="1">
        <f t="array" aca="1" ref="BC1281" ca="1">INDIRECT(BC1264)*(1-$H1274)</f>
        <v>8000</v>
      </c>
      <c r="BD1281" s="80" cm="1">
        <f t="array" aca="1" ref="BD1281" ca="1">INDIRECT(BD1264)*(1-$H1274)</f>
        <v>8000</v>
      </c>
      <c r="BE1281" s="80" cm="1">
        <f t="array" aca="1" ref="BE1281" ca="1">INDIRECT(BE1264)*(1-$H1274)</f>
        <v>8000</v>
      </c>
      <c r="BF1281" s="80" cm="1">
        <f t="array" aca="1" ref="BF1281" ca="1">INDIRECT(BF1264)*(1-$H1274)</f>
        <v>8000</v>
      </c>
      <c r="BG1281" s="80" cm="1">
        <f t="array" aca="1" ref="BG1281" ca="1">INDIRECT(BG1264)*(1-$H1274)</f>
        <v>8000</v>
      </c>
      <c r="BH1281" s="80" cm="1">
        <f t="array" aca="1" ref="BH1281" ca="1">INDIRECT(BH1264)*(1-$H1274)</f>
        <v>8000</v>
      </c>
      <c r="BI1281" s="80" cm="1">
        <f t="array" aca="1" ref="BI1281" ca="1">INDIRECT(BI1264)*(1-$H1274)</f>
        <v>8000</v>
      </c>
      <c r="BJ1281" s="80" cm="1">
        <f t="array" aca="1" ref="BJ1281" ca="1">INDIRECT(BJ1264)*(1-$H1274)</f>
        <v>8000</v>
      </c>
      <c r="BK1281" s="80" cm="1">
        <f t="array" aca="1" ref="BK1281" ca="1">INDIRECT(BK1264)*(1-$H1274)</f>
        <v>8000</v>
      </c>
      <c r="BL1281" s="80" cm="1">
        <f t="array" aca="1" ref="BL1281" ca="1">INDIRECT(BL1264)*(1-$H1274)</f>
        <v>8000</v>
      </c>
      <c r="BM1281" s="80" cm="1">
        <f t="array" aca="1" ref="BM1281" ca="1">INDIRECT(BM1264)*(1-$H1274)</f>
        <v>8000</v>
      </c>
      <c r="BN1281" s="80" cm="1">
        <f t="array" aca="1" ref="BN1281" ca="1">INDIRECT(BN1264)*(1-$H1274)</f>
        <v>8000</v>
      </c>
      <c r="BO1281" s="80" cm="1">
        <f t="array" aca="1" ref="BO1281" ca="1">INDIRECT(BO1264)*(1-$H1274)</f>
        <v>8000</v>
      </c>
      <c r="BP1281" s="80" cm="1">
        <f t="array" aca="1" ref="BP1281" ca="1">INDIRECT(BP1264)*(1-$H1274)</f>
        <v>8000</v>
      </c>
      <c r="BQ1281" s="80" cm="1">
        <f t="array" aca="1" ref="BQ1281" ca="1">INDIRECT(BQ1264)*(1-$H1274)</f>
        <v>8000</v>
      </c>
      <c r="BR1281" s="80" cm="1">
        <f t="array" aca="1" ref="BR1281" ca="1">INDIRECT(BR1264)*(1-$H1274)</f>
        <v>8000</v>
      </c>
      <c r="BS1281" s="80" cm="1">
        <f t="array" aca="1" ref="BS1281" ca="1">INDIRECT(BS1264)*(1-$H1274)</f>
        <v>8000</v>
      </c>
      <c r="BT1281" s="80" cm="1">
        <f t="array" aca="1" ref="BT1281" ca="1">INDIRECT(BT1264)*(1-$H1274)</f>
        <v>8000</v>
      </c>
      <c r="BU1281" s="80" cm="1">
        <f t="array" aca="1" ref="BU1281" ca="1">INDIRECT(BU1264)*(1-$H1274)</f>
        <v>8000</v>
      </c>
      <c r="BV1281" s="80" cm="1">
        <f t="array" aca="1" ref="BV1281" ca="1">INDIRECT(BV1264)*(1-$H1274)</f>
        <v>8000</v>
      </c>
      <c r="BW1281" s="80" cm="1">
        <f t="array" aca="1" ref="BW1281" ca="1">INDIRECT(BW1264)*(1-$H1274)</f>
        <v>8000</v>
      </c>
      <c r="BX1281" s="80" cm="1">
        <f t="array" aca="1" ref="BX1281" ca="1">INDIRECT(BX1264)*(1-$H1274)</f>
        <v>8000</v>
      </c>
      <c r="BY1281" s="80" cm="1">
        <f t="array" aca="1" ref="BY1281" ca="1">INDIRECT(BY1264)*(1-$H1274)</f>
        <v>8000</v>
      </c>
      <c r="BZ1281" s="80" cm="1">
        <f t="array" aca="1" ref="BZ1281" ca="1">INDIRECT(BZ1264)*(1-$H1274)</f>
        <v>8000</v>
      </c>
      <c r="CA1281" s="80" cm="1">
        <f t="array" aca="1" ref="CA1281" ca="1">INDIRECT(CA1264)*(1-$H1274)</f>
        <v>8000</v>
      </c>
      <c r="CB1281" s="80" cm="1">
        <f t="array" aca="1" ref="CB1281" ca="1">INDIRECT(CB1264)*(1-$H1274)</f>
        <v>8000</v>
      </c>
      <c r="CC1281" s="80" cm="1">
        <f t="array" aca="1" ref="CC1281" ca="1">INDIRECT(CC1264)*(1-$H1274)</f>
        <v>8000</v>
      </c>
      <c r="CD1281" s="80" cm="1">
        <f t="array" aca="1" ref="CD1281" ca="1">INDIRECT(CD1264)*(1-$H1274)</f>
        <v>8000</v>
      </c>
      <c r="CE1281" s="80" cm="1">
        <f t="array" aca="1" ref="CE1281" ca="1">INDIRECT(CE1264)*(1-$H1274)</f>
        <v>8000</v>
      </c>
      <c r="CF1281" s="80" cm="1">
        <f t="array" aca="1" ref="CF1281" ca="1">INDIRECT(CF1264)*(1-$H1274)</f>
        <v>8000</v>
      </c>
      <c r="CG1281" s="80" cm="1">
        <f t="array" aca="1" ref="CG1281" ca="1">INDIRECT(CG1264)*(1-$H1274)</f>
        <v>8000</v>
      </c>
      <c r="CH1281" s="80" cm="1">
        <f t="array" aca="1" ref="CH1281" ca="1">INDIRECT(CH1264)*(1-$H1274)</f>
        <v>8000</v>
      </c>
      <c r="CI1281" s="80" cm="1">
        <f t="array" aca="1" ref="CI1281" ca="1">INDIRECT(CI1264)*(1-$H1274)</f>
        <v>8000</v>
      </c>
      <c r="CJ1281" s="80" cm="1">
        <f t="array" aca="1" ref="CJ1281" ca="1">INDIRECT(CJ1264)*(1-$H1274)</f>
        <v>8000</v>
      </c>
      <c r="CK1281" s="80" cm="1">
        <f t="array" aca="1" ref="CK1281" ca="1">INDIRECT(CK1264)*(1-$H1274)</f>
        <v>8000</v>
      </c>
      <c r="CL1281" s="80" cm="1">
        <f t="array" aca="1" ref="CL1281" ca="1">INDIRECT(CL1264)*(1-$H1274)</f>
        <v>8000</v>
      </c>
      <c r="CO1281" s="80" cm="1">
        <f t="array" aca="1" ref="CO1281" ca="1">INDIRECT(CO1264)*(1-$H1274)</f>
        <v>8000</v>
      </c>
      <c r="CP1281" s="80"/>
      <c r="CQ1281" s="80"/>
      <c r="CR1281" s="80"/>
      <c r="CS1281" s="80"/>
      <c r="CT1281" s="80"/>
      <c r="CU1281" s="80"/>
      <c r="CV1281" s="80"/>
      <c r="CW1281" s="80"/>
      <c r="CX1281" s="80"/>
      <c r="CY1281" s="80"/>
      <c r="CZ1281" s="80"/>
      <c r="DA1281" s="80"/>
      <c r="DB1281" s="80"/>
      <c r="DC1281" s="80"/>
      <c r="DD1281" s="80"/>
      <c r="DE1281" s="80"/>
      <c r="DF1281" s="80"/>
      <c r="DG1281" s="80"/>
      <c r="DH1281" s="80"/>
      <c r="DI1281" s="80"/>
      <c r="DJ1281" s="80"/>
      <c r="DK1281" s="80"/>
      <c r="DL1281" s="80"/>
    </row>
    <row r="1282" spans="1:116" x14ac:dyDescent="0.35">
      <c r="A1282" s="99"/>
      <c r="B1282" s="57" t="s">
        <v>244</v>
      </c>
      <c r="C1282" t="s">
        <v>240</v>
      </c>
      <c r="D1282" t="s">
        <v>771</v>
      </c>
      <c r="E1282" t="str">
        <f t="shared" si="1572"/>
        <v>1282 LAMORTR-S</v>
      </c>
      <c r="G1282" s="158" t="str">
        <f>"Prepayment - "&amp;SUBSTITUTE(G1270,":","")</f>
        <v>Prepayment - Revenue driven amortizing loan - no defaults</v>
      </c>
      <c r="K1282" s="24">
        <f ca="1">SUMIF($3:$3,K$2,1280:1280)</f>
        <v>-1.2352879239138662E+19</v>
      </c>
      <c r="L1282" s="24">
        <f ca="1">SUMIF($3:$3,L$2,1280:1280)</f>
        <v>-4.3927845653191292E+32</v>
      </c>
      <c r="M1282" s="24">
        <f ca="1">SUMIF($3:$3,M$2,1280:1280)</f>
        <v>-3.4770618974907705E+43</v>
      </c>
      <c r="N1282" s="24">
        <f ca="1">SUMIF($3:$3,N$2,1280:1280)</f>
        <v>-7.1159854880713178E+52</v>
      </c>
      <c r="O1282" s="24">
        <f ca="1">SUMIF($3:$3,O$2,1280:1280)</f>
        <v>-1.1345335892388405E+61</v>
      </c>
      <c r="P1282" s="24">
        <f ca="1">SUMIF($3:$3,P$2,1280:1280)</f>
        <v>-2.6390970593391049E+68</v>
      </c>
      <c r="R1282"/>
      <c r="S1282" s="74">
        <v>0</v>
      </c>
      <c r="T1282" s="133">
        <v>0</v>
      </c>
      <c r="U1282" s="133">
        <v>0</v>
      </c>
      <c r="V1282" s="74">
        <v>0</v>
      </c>
      <c r="W1282" s="74">
        <v>0</v>
      </c>
      <c r="X1282" s="74">
        <v>0</v>
      </c>
      <c r="Y1282" s="74">
        <v>0</v>
      </c>
      <c r="Z1282" s="74">
        <v>0</v>
      </c>
      <c r="AA1282" s="74">
        <v>0</v>
      </c>
      <c r="AB1282" s="74">
        <v>0</v>
      </c>
      <c r="AC1282" s="74">
        <v>0</v>
      </c>
      <c r="AD1282" s="74">
        <v>0</v>
      </c>
      <c r="AE1282" s="74">
        <v>0</v>
      </c>
      <c r="AF1282" s="74">
        <v>0</v>
      </c>
      <c r="AG1282" s="74">
        <v>0</v>
      </c>
      <c r="AH1282" s="74">
        <v>0</v>
      </c>
      <c r="AI1282" s="74">
        <v>0</v>
      </c>
      <c r="AJ1282" s="74">
        <v>0</v>
      </c>
      <c r="AK1282" s="74">
        <v>0</v>
      </c>
      <c r="AL1282" s="74">
        <v>0</v>
      </c>
      <c r="AM1282" s="74">
        <v>0</v>
      </c>
      <c r="AN1282" s="74">
        <v>0</v>
      </c>
      <c r="AO1282" s="74">
        <v>0</v>
      </c>
      <c r="AP1282" s="74">
        <v>0</v>
      </c>
      <c r="AQ1282" s="74">
        <v>0</v>
      </c>
      <c r="AR1282" s="74">
        <v>0</v>
      </c>
      <c r="AS1282" s="74">
        <v>0</v>
      </c>
      <c r="AT1282" s="74">
        <v>0</v>
      </c>
      <c r="AU1282" s="74">
        <v>0</v>
      </c>
      <c r="AV1282" s="74">
        <v>0</v>
      </c>
      <c r="AW1282" s="74">
        <v>0</v>
      </c>
      <c r="AX1282" s="74">
        <v>0</v>
      </c>
      <c r="AY1282" s="74">
        <v>0</v>
      </c>
      <c r="AZ1282" s="74">
        <v>0</v>
      </c>
      <c r="BA1282" s="74">
        <v>0</v>
      </c>
      <c r="BB1282" s="74">
        <v>0</v>
      </c>
      <c r="BC1282" s="74">
        <v>0</v>
      </c>
      <c r="BD1282" s="74">
        <v>0</v>
      </c>
      <c r="BE1282" s="74">
        <v>0</v>
      </c>
      <c r="BF1282" s="74">
        <v>0</v>
      </c>
      <c r="BG1282" s="74">
        <v>0</v>
      </c>
      <c r="BH1282" s="74">
        <v>0</v>
      </c>
      <c r="BI1282" s="74">
        <v>0</v>
      </c>
      <c r="BJ1282" s="74">
        <v>0</v>
      </c>
      <c r="BK1282" s="74">
        <v>0</v>
      </c>
      <c r="BL1282" s="74">
        <v>0</v>
      </c>
      <c r="BM1282" s="74">
        <v>0</v>
      </c>
      <c r="BN1282" s="74">
        <v>0</v>
      </c>
      <c r="BO1282" s="74">
        <v>0</v>
      </c>
      <c r="BP1282" s="74">
        <v>0</v>
      </c>
      <c r="BQ1282" s="74">
        <v>0</v>
      </c>
      <c r="BR1282" s="74">
        <v>0</v>
      </c>
      <c r="BS1282" s="74">
        <v>0</v>
      </c>
      <c r="BT1282" s="74">
        <v>0</v>
      </c>
      <c r="BU1282" s="74">
        <v>0</v>
      </c>
      <c r="BV1282" s="74">
        <v>0</v>
      </c>
      <c r="BW1282" s="74">
        <v>0</v>
      </c>
      <c r="BX1282" s="74">
        <v>0</v>
      </c>
      <c r="BY1282" s="74">
        <v>0</v>
      </c>
      <c r="BZ1282" s="74">
        <v>0</v>
      </c>
      <c r="CA1282" s="74">
        <v>0</v>
      </c>
      <c r="CB1282" s="74">
        <v>0</v>
      </c>
      <c r="CC1282" s="74">
        <v>0</v>
      </c>
      <c r="CD1282" s="74">
        <v>0</v>
      </c>
      <c r="CE1282" s="74">
        <v>0</v>
      </c>
      <c r="CF1282" s="74">
        <v>0</v>
      </c>
      <c r="CG1282" s="74">
        <v>0</v>
      </c>
      <c r="CH1282" s="74">
        <v>0</v>
      </c>
      <c r="CI1282" s="74">
        <v>0</v>
      </c>
      <c r="CJ1282" s="74">
        <v>0</v>
      </c>
      <c r="CK1282" s="74">
        <v>0</v>
      </c>
      <c r="CL1282" s="74">
        <v>0</v>
      </c>
      <c r="CO1282" s="74">
        <v>0</v>
      </c>
      <c r="CP1282" s="74">
        <v>0</v>
      </c>
      <c r="CQ1282" s="74">
        <v>0</v>
      </c>
      <c r="CR1282" s="74">
        <v>0</v>
      </c>
      <c r="CS1282" s="74">
        <v>0</v>
      </c>
      <c r="CT1282" s="74">
        <v>0</v>
      </c>
      <c r="CU1282" s="74">
        <v>0</v>
      </c>
      <c r="CV1282" s="74">
        <v>0</v>
      </c>
      <c r="CW1282" s="74">
        <v>0</v>
      </c>
      <c r="CX1282" s="74">
        <v>0</v>
      </c>
      <c r="CY1282" s="74">
        <v>0</v>
      </c>
      <c r="CZ1282" s="74">
        <v>0</v>
      </c>
      <c r="DA1282" s="74">
        <v>0</v>
      </c>
      <c r="DB1282" s="74">
        <v>0</v>
      </c>
      <c r="DC1282" s="74">
        <v>0</v>
      </c>
      <c r="DD1282" s="74">
        <v>0</v>
      </c>
      <c r="DE1282" s="74">
        <v>0</v>
      </c>
      <c r="DF1282" s="74">
        <v>0</v>
      </c>
      <c r="DG1282" s="74">
        <v>0</v>
      </c>
      <c r="DH1282" s="74">
        <v>0</v>
      </c>
      <c r="DI1282" s="74">
        <v>0</v>
      </c>
      <c r="DJ1282" s="74">
        <v>0</v>
      </c>
      <c r="DK1282" s="74">
        <v>0</v>
      </c>
      <c r="DL1282" s="74">
        <v>0</v>
      </c>
    </row>
    <row r="1283" spans="1:116" x14ac:dyDescent="0.35">
      <c r="A1283" s="99"/>
      <c r="B1283" s="57"/>
      <c r="D1283" t="s">
        <v>771</v>
      </c>
      <c r="E1283" t="str">
        <f t="shared" si="1572"/>
        <v>1283 LAMORTR-S</v>
      </c>
      <c r="G1283" s="158" t="str">
        <f>"Principal payments - "&amp;SUBSTITUTE(G1270,":","")</f>
        <v>Principal payments - Revenue driven amortizing loan - no defaults</v>
      </c>
      <c r="K1283" s="138">
        <f ca="1">SUMIF($3:$3,K$2,1281:1281)</f>
        <v>96000</v>
      </c>
      <c r="L1283" s="138">
        <f ca="1">SUMIF($3:$3,L$2,1281:1281)</f>
        <v>96000</v>
      </c>
      <c r="M1283" s="138">
        <f ca="1">SUMIF($3:$3,M$2,1281:1281)</f>
        <v>96000</v>
      </c>
      <c r="N1283" s="138">
        <f ca="1">SUMIF($3:$3,N$2,1281:1281)</f>
        <v>96000</v>
      </c>
      <c r="O1283" s="138">
        <f ca="1">SUMIF($3:$3,O$2,1281:1281)</f>
        <v>96000</v>
      </c>
      <c r="P1283" s="138">
        <f ca="1">SUMIF($3:$3,P$2,1281:1281)</f>
        <v>96000</v>
      </c>
      <c r="R1283"/>
      <c r="S1283" s="178">
        <f t="shared" ref="S1283:AX1283" ca="1" si="1585">S1295+S1286</f>
        <v>0</v>
      </c>
      <c r="T1283" s="178">
        <f t="shared" ca="1" si="1585"/>
        <v>64191.28797305945</v>
      </c>
      <c r="U1283" s="178">
        <f t="shared" ca="1" si="1585"/>
        <v>6598899.7294419184</v>
      </c>
      <c r="V1283" s="178">
        <f t="shared" ca="1" si="1585"/>
        <v>451051117.79637194</v>
      </c>
      <c r="W1283" s="178">
        <f t="shared" ca="1" si="1585"/>
        <v>23227649606.135242</v>
      </c>
      <c r="X1283" s="178">
        <f t="shared" ca="1" si="1585"/>
        <v>961322124193.92236</v>
      </c>
      <c r="Y1283" s="178">
        <f t="shared" ca="1" si="1585"/>
        <v>33307417137294.371</v>
      </c>
      <c r="Z1283" s="178">
        <f t="shared" ca="1" si="1585"/>
        <v>993689036143395.88</v>
      </c>
      <c r="AA1283" s="178">
        <f t="shared" ca="1" si="1585"/>
        <v>2.6058353445546836E+16</v>
      </c>
      <c r="AB1283" s="178">
        <f t="shared" ca="1" si="1585"/>
        <v>6.101887974700128E+17</v>
      </c>
      <c r="AC1283" s="178">
        <f t="shared" ca="1" si="1585"/>
        <v>1.2917891179789289E+19</v>
      </c>
      <c r="AD1283" s="178">
        <f t="shared" ca="1" si="1585"/>
        <v>2.4974002703490918E+20</v>
      </c>
      <c r="AE1283" s="178">
        <f t="shared" ca="1" si="1585"/>
        <v>4.4458218659802063E+21</v>
      </c>
      <c r="AF1283" s="178">
        <f t="shared" ca="1" si="1585"/>
        <v>7.3384409121889733E+22</v>
      </c>
      <c r="AG1283" s="178">
        <f t="shared" ca="1" si="1585"/>
        <v>1.12983427522748E+24</v>
      </c>
      <c r="AH1283" s="178">
        <f t="shared" ca="1" si="1585"/>
        <v>1.6307981594198845E+25</v>
      </c>
      <c r="AI1283" s="178">
        <f t="shared" ca="1" si="1585"/>
        <v>2.2166059854511464E+26</v>
      </c>
      <c r="AJ1283" s="178">
        <f t="shared" ca="1" si="1585"/>
        <v>2.8482174243465205E+27</v>
      </c>
      <c r="AK1283" s="178">
        <f t="shared" ca="1" si="1585"/>
        <v>3.4717877805596701E+28</v>
      </c>
      <c r="AL1283" s="178">
        <f t="shared" ca="1" si="1585"/>
        <v>4.0268432936636797E+29</v>
      </c>
      <c r="AM1283" s="178">
        <f t="shared" ca="1" si="1585"/>
        <v>4.4566253214434105E+30</v>
      </c>
      <c r="AN1283" s="178">
        <f t="shared" ca="1" si="1585"/>
        <v>4.7180009246217532E+31</v>
      </c>
      <c r="AO1283" s="178">
        <f t="shared" ca="1" si="1585"/>
        <v>4.7885042859323069E+32</v>
      </c>
      <c r="AP1283" s="178">
        <f t="shared" ca="1" si="1585"/>
        <v>4.6689954452401027E+33</v>
      </c>
      <c r="AQ1283" s="178">
        <f t="shared" ca="1" si="1585"/>
        <v>4.3817135221416082E+34</v>
      </c>
      <c r="AR1283" s="178">
        <f t="shared" ca="1" si="1585"/>
        <v>3.9646932466207882E+35</v>
      </c>
      <c r="AS1283" s="178">
        <f t="shared" ca="1" si="1585"/>
        <v>3.4642496527156088E+36</v>
      </c>
      <c r="AT1283" s="178">
        <f t="shared" ca="1" si="1585"/>
        <v>2.9273802443517643E+37</v>
      </c>
      <c r="AU1283" s="178">
        <f t="shared" ca="1" si="1585"/>
        <v>2.3955710838547156E+38</v>
      </c>
      <c r="AV1283" s="178">
        <f t="shared" ca="1" si="1585"/>
        <v>1.9008450189049234E+39</v>
      </c>
      <c r="AW1283" s="178">
        <f t="shared" ca="1" si="1585"/>
        <v>1.4642061963449151E+40</v>
      </c>
      <c r="AX1283" s="178">
        <f t="shared" ca="1" si="1585"/>
        <v>1.0961044189937074E+41</v>
      </c>
      <c r="AY1283" s="178">
        <f t="shared" ref="AY1283:CD1283" ca="1" si="1586">AY1295+AY1286</f>
        <v>7.9825452287127405E+41</v>
      </c>
      <c r="AZ1283" s="178">
        <f t="shared" ca="1" si="1586"/>
        <v>5.6609381201414486E+42</v>
      </c>
      <c r="BA1283" s="178">
        <f t="shared" ca="1" si="1586"/>
        <v>3.9127801594443029E+43</v>
      </c>
      <c r="BB1283" s="178">
        <f t="shared" ca="1" si="1586"/>
        <v>2.638164330839351E+44</v>
      </c>
      <c r="BC1283" s="178">
        <f t="shared" ca="1" si="1586"/>
        <v>1.7365439017744475E+45</v>
      </c>
      <c r="BD1283" s="178">
        <f t="shared" ca="1" si="1586"/>
        <v>1.1167757200002346E+46</v>
      </c>
      <c r="BE1283" s="178">
        <f t="shared" ca="1" si="1586"/>
        <v>7.0218785304656733E+46</v>
      </c>
      <c r="BF1283" s="178">
        <f t="shared" ca="1" si="1586"/>
        <v>4.3195869788974255E+47</v>
      </c>
      <c r="BG1283" s="178">
        <f t="shared" ca="1" si="1586"/>
        <v>2.6014284605514277E+48</v>
      </c>
      <c r="BH1283" s="178">
        <f t="shared" ca="1" si="1586"/>
        <v>1.5347138346720057E+49</v>
      </c>
      <c r="BI1283" s="178">
        <f t="shared" ca="1" si="1586"/>
        <v>8.8744372597215975E+49</v>
      </c>
      <c r="BJ1283" s="178">
        <f t="shared" ca="1" si="1586"/>
        <v>5.0325955534748677E+50</v>
      </c>
      <c r="BK1283" s="178">
        <f t="shared" ca="1" si="1586"/>
        <v>2.8003326346331E+51</v>
      </c>
      <c r="BL1283" s="178">
        <f t="shared" ca="1" si="1586"/>
        <v>1.5297189891575536E+52</v>
      </c>
      <c r="BM1283" s="178">
        <f t="shared" ca="1" si="1586"/>
        <v>8.2074143025933053E+52</v>
      </c>
      <c r="BN1283" s="178">
        <f t="shared" ca="1" si="1586"/>
        <v>4.3270581803008718E+53</v>
      </c>
      <c r="BO1283" s="178">
        <f t="shared" ca="1" si="1586"/>
        <v>2.2426483906763079E+54</v>
      </c>
      <c r="BP1283" s="178">
        <f t="shared" ca="1" si="1586"/>
        <v>1.1431258181174792E+55</v>
      </c>
      <c r="BQ1283" s="178">
        <f t="shared" ca="1" si="1586"/>
        <v>5.7327894521695701E+55</v>
      </c>
      <c r="BR1283" s="178">
        <f t="shared" ca="1" si="1586"/>
        <v>2.8297277131568649E+56</v>
      </c>
      <c r="BS1283" s="178">
        <f t="shared" ca="1" si="1586"/>
        <v>1.3752791772349596E+57</v>
      </c>
      <c r="BT1283" s="178">
        <f t="shared" ca="1" si="1586"/>
        <v>6.5835354841979981E+57</v>
      </c>
      <c r="BU1283" s="178">
        <f t="shared" ca="1" si="1586"/>
        <v>3.1052612346430968E+58</v>
      </c>
      <c r="BV1283" s="178">
        <f t="shared" ca="1" si="1586"/>
        <v>1.4436125827749917E+59</v>
      </c>
      <c r="BW1283" s="178">
        <f t="shared" ca="1" si="1586"/>
        <v>6.6168958891313807E+59</v>
      </c>
      <c r="BX1283" s="178">
        <f t="shared" ca="1" si="1586"/>
        <v>2.9911733716817489E+60</v>
      </c>
      <c r="BY1283" s="178">
        <f t="shared" ca="1" si="1586"/>
        <v>1.3339521169122163E+61</v>
      </c>
      <c r="BZ1283" s="178">
        <f t="shared" ca="1" si="1586"/>
        <v>5.8704778422464693E+61</v>
      </c>
      <c r="CA1283" s="178">
        <f t="shared" ca="1" si="1586"/>
        <v>2.5501169721783527E+62</v>
      </c>
      <c r="CB1283" s="178">
        <f t="shared" ca="1" si="1586"/>
        <v>1.0937422018553872E+63</v>
      </c>
      <c r="CC1283" s="178">
        <f t="shared" ca="1" si="1586"/>
        <v>4.6328575555733735E+63</v>
      </c>
      <c r="CD1283" s="178">
        <f t="shared" ca="1" si="1586"/>
        <v>1.9385152445802754E+64</v>
      </c>
      <c r="CE1283" s="178">
        <f t="shared" ref="CE1283:CL1283" ca="1" si="1587">CE1295+CE1286</f>
        <v>8.0145556224492572E+64</v>
      </c>
      <c r="CF1283" s="178">
        <f t="shared" ca="1" si="1587"/>
        <v>3.2747633603948231E+65</v>
      </c>
      <c r="CG1283" s="178">
        <f t="shared" ca="1" si="1587"/>
        <v>1.3227194357349232E+66</v>
      </c>
      <c r="CH1283" s="178">
        <f t="shared" ca="1" si="1587"/>
        <v>5.2824684512335691E+66</v>
      </c>
      <c r="CI1283" s="178">
        <f t="shared" ca="1" si="1587"/>
        <v>2.0863086451703225E+67</v>
      </c>
      <c r="CJ1283" s="178">
        <f t="shared" ca="1" si="1587"/>
        <v>8.1504386412738825E+67</v>
      </c>
      <c r="CK1283" s="178">
        <f t="shared" ca="1" si="1587"/>
        <v>3.150139771749311E+68</v>
      </c>
      <c r="CL1283" s="178">
        <f t="shared" ca="1" si="1587"/>
        <v>1.2047811486331677E+69</v>
      </c>
      <c r="CO1283" s="178">
        <f t="shared" ref="CO1283:DK1283" ca="1" si="1588">CO1295+CO1286</f>
        <v>-703.3270978400767</v>
      </c>
      <c r="CP1283" s="178">
        <f t="shared" ca="1" si="1588"/>
        <v>-1757.1692826947335</v>
      </c>
      <c r="CQ1283" s="178">
        <f t="shared" ca="1" si="1588"/>
        <v>-3273.5976104950701</v>
      </c>
      <c r="CR1283" s="178">
        <f t="shared" ca="1" si="1588"/>
        <v>-3957.7558771685281</v>
      </c>
      <c r="CS1283" s="178">
        <f t="shared" ca="1" si="1588"/>
        <v>-3606.9758327171207</v>
      </c>
      <c r="CT1283" s="178">
        <f t="shared" ca="1" si="1588"/>
        <v>-349.04152107561163</v>
      </c>
      <c r="CU1283" s="178">
        <f t="shared" ca="1" si="1588"/>
        <v>2616.0356152086724</v>
      </c>
      <c r="CV1283" s="178">
        <f t="shared" ca="1" si="1588"/>
        <v>4089.6698753108058</v>
      </c>
      <c r="CW1283" s="178">
        <f t="shared" ca="1" si="1588"/>
        <v>3460.9953573047183</v>
      </c>
      <c r="CX1283" s="178">
        <f t="shared" ca="1" si="1588"/>
        <v>937.81087485058231</v>
      </c>
      <c r="CY1283" s="178">
        <f t="shared" ca="1" si="1588"/>
        <v>-2548.4137990665304</v>
      </c>
      <c r="CZ1283" s="178">
        <f t="shared" ca="1" si="1588"/>
        <v>-3575.4321055558903</v>
      </c>
      <c r="DA1283" s="178">
        <f t="shared" ca="1" si="1588"/>
        <v>-3206.2715234816087</v>
      </c>
      <c r="DB1283" s="178">
        <f t="shared" ca="1" si="1588"/>
        <v>-1055.6031944306928</v>
      </c>
      <c r="DC1283" s="178">
        <f t="shared" ca="1" si="1588"/>
        <v>1620.9423519216853</v>
      </c>
      <c r="DD1283" s="178">
        <f t="shared" ca="1" si="1588"/>
        <v>3313.8867216628041</v>
      </c>
      <c r="DE1283" s="178">
        <f t="shared" ca="1" si="1588"/>
        <v>3217.8505910790495</v>
      </c>
      <c r="DF1283" s="178">
        <f t="shared" ca="1" si="1588"/>
        <v>1411.7670505420747</v>
      </c>
      <c r="DG1283" s="178">
        <f t="shared" ca="1" si="1588"/>
        <v>-1095.3397005695456</v>
      </c>
      <c r="DH1283" s="178">
        <f t="shared" ca="1" si="1588"/>
        <v>-2943.0877899844254</v>
      </c>
      <c r="DI1283" s="178">
        <f t="shared" ca="1" si="1588"/>
        <v>-3173.8138960180158</v>
      </c>
      <c r="DJ1283" s="178">
        <f t="shared" ca="1" si="1588"/>
        <v>-1711.2894656619274</v>
      </c>
      <c r="DK1283" s="178">
        <f t="shared" ca="1" si="1588"/>
        <v>617.96233058127416</v>
      </c>
      <c r="DL1283" s="178">
        <f t="shared" ref="DL1283" ca="1" si="1589">DL1295+DL1286</f>
        <v>2550.0191119214819</v>
      </c>
    </row>
    <row r="1284" spans="1:116" x14ac:dyDescent="0.35">
      <c r="A1284" s="99"/>
      <c r="B1284" s="57"/>
      <c r="C1284" t="s">
        <v>198</v>
      </c>
      <c r="D1284" t="s">
        <v>771</v>
      </c>
      <c r="E1284" t="str">
        <f t="shared" si="1572"/>
        <v>1284 LAMORTR-S</v>
      </c>
      <c r="G1284" s="126" t="str">
        <f>"Loan - "&amp;SUBSTITUTE(G1270,":","")</f>
        <v>Loan - Revenue driven amortizing loan - no defaults</v>
      </c>
      <c r="I1284" s="74"/>
      <c r="J1284" s="74"/>
      <c r="K1284" s="33">
        <f>SUMIF($4:$4,K$2,1282:1282)</f>
        <v>0</v>
      </c>
      <c r="L1284" s="33">
        <f>SUMIF($4:$4,L$2,1282:1282)</f>
        <v>0</v>
      </c>
      <c r="M1284" s="33">
        <f>SUMIF($4:$4,M$2,1282:1282)</f>
        <v>0</v>
      </c>
      <c r="N1284" s="33">
        <f>SUMIF($4:$4,N$2,1282:1282)</f>
        <v>0</v>
      </c>
      <c r="O1284" s="33">
        <f>SUMIF($4:$4,O$2,1282:1282)</f>
        <v>0</v>
      </c>
      <c r="P1284" s="33">
        <f>SUMIF($4:$4,P$2,1282:1282)</f>
        <v>0</v>
      </c>
      <c r="R1284" s="53">
        <f>S1280</f>
        <v>0</v>
      </c>
      <c r="S1284" s="93">
        <f t="shared" ref="S1284:AX1284" ca="1" si="1590">SUM(S1280:S1283)</f>
        <v>8000</v>
      </c>
      <c r="T1284" s="93">
        <f t="shared" ca="1" si="1590"/>
        <v>79554.627541886046</v>
      </c>
      <c r="U1284" s="93">
        <f t="shared" ca="1" si="1590"/>
        <v>6558071.7810376855</v>
      </c>
      <c r="V1284" s="93">
        <f t="shared" ca="1" si="1590"/>
        <v>444611209.62825906</v>
      </c>
      <c r="W1284" s="93">
        <f t="shared" ca="1" si="1590"/>
        <v>22789694239.801937</v>
      </c>
      <c r="X1284" s="93">
        <f t="shared" ca="1" si="1590"/>
        <v>938980584373.41028</v>
      </c>
      <c r="Y1284" s="93">
        <f t="shared" ca="1" si="1590"/>
        <v>32391401775350.781</v>
      </c>
      <c r="Z1284" s="93">
        <f t="shared" ca="1" si="1590"/>
        <v>962243706417392.25</v>
      </c>
      <c r="AA1284" s="93">
        <f t="shared" ca="1" si="1590"/>
        <v>2.5128741133881728E+16</v>
      </c>
      <c r="AB1284" s="93">
        <f t="shared" ca="1" si="1590"/>
        <v>5.8602929562569587E+17</v>
      </c>
      <c r="AC1284" s="93">
        <f t="shared" ca="1" si="1590"/>
        <v>1.2357169914827999E+19</v>
      </c>
      <c r="AD1284" s="93">
        <f t="shared" ca="1" si="1590"/>
        <v>2.3797299055901894E+20</v>
      </c>
      <c r="AE1284" s="93">
        <f t="shared" ca="1" si="1590"/>
        <v>4.2202910051085792E+21</v>
      </c>
      <c r="AF1284" s="93">
        <f t="shared" ca="1" si="1590"/>
        <v>6.9403697618740379E+22</v>
      </c>
      <c r="AG1284" s="93">
        <f t="shared" ca="1" si="1590"/>
        <v>1.0646788474498669E+24</v>
      </c>
      <c r="AH1284" s="93">
        <f t="shared" ca="1" si="1590"/>
        <v>1.531315837197154E+25</v>
      </c>
      <c r="AI1284" s="93">
        <f t="shared" ca="1" si="1590"/>
        <v>2.0741892938716156E+26</v>
      </c>
      <c r="AJ1284" s="93">
        <f t="shared" ca="1" si="1590"/>
        <v>2.6562078915418199E+27</v>
      </c>
      <c r="AK1284" s="93">
        <f t="shared" ca="1" si="1590"/>
        <v>3.2270369775525419E+28</v>
      </c>
      <c r="AL1284" s="93">
        <f t="shared" ca="1" si="1590"/>
        <v>3.7308628868965164E+29</v>
      </c>
      <c r="AM1284" s="93">
        <f t="shared" ca="1" si="1590"/>
        <v>4.116001915004267E+30</v>
      </c>
      <c r="AN1284" s="93">
        <f t="shared" ca="1" si="1590"/>
        <v>4.3439281604026237E+31</v>
      </c>
      <c r="AO1284" s="93">
        <f t="shared" ca="1" si="1590"/>
        <v>4.3955088174789095E+32</v>
      </c>
      <c r="AP1284" s="93">
        <f t="shared" ca="1" si="1590"/>
        <v>4.2731301394662536E+33</v>
      </c>
      <c r="AQ1284" s="93">
        <f t="shared" ca="1" si="1590"/>
        <v>3.9986006921862075E+34</v>
      </c>
      <c r="AR1284" s="93">
        <f t="shared" ca="1" si="1590"/>
        <v>3.6077988390630578E+35</v>
      </c>
      <c r="AS1284" s="93">
        <f t="shared" ca="1" si="1590"/>
        <v>3.1436715065794433E+36</v>
      </c>
      <c r="AT1284" s="93">
        <f t="shared" ca="1" si="1590"/>
        <v>2.6492825813624198E+37</v>
      </c>
      <c r="AU1284" s="93">
        <f t="shared" ca="1" si="1590"/>
        <v>2.162243726705418E+38</v>
      </c>
      <c r="AV1284" s="93">
        <f t="shared" ca="1" si="1590"/>
        <v>1.7112496332466042E+39</v>
      </c>
      <c r="AW1284" s="93">
        <f t="shared" ca="1" si="1590"/>
        <v>1.3148130426407485E+40</v>
      </c>
      <c r="AX1284" s="93">
        <f t="shared" ca="1" si="1590"/>
        <v>9.818208120717545E+40</v>
      </c>
      <c r="AY1284" s="93">
        <f t="shared" ref="AY1284:CD1284" ca="1" si="1591">SUM(AY1280:AY1283)</f>
        <v>7.1328501477477529E+41</v>
      </c>
      <c r="AZ1284" s="93">
        <f t="shared" ca="1" si="1591"/>
        <v>5.0463089582074644E+42</v>
      </c>
      <c r="BA1284" s="93">
        <f t="shared" ca="1" si="1591"/>
        <v>3.479816667992529E+43</v>
      </c>
      <c r="BB1284" s="93">
        <f t="shared" ca="1" si="1591"/>
        <v>2.3408818605500159E+44</v>
      </c>
      <c r="BC1284" s="93">
        <f t="shared" ca="1" si="1591"/>
        <v>1.537414229303224E+45</v>
      </c>
      <c r="BD1284" s="93">
        <f t="shared" ca="1" si="1591"/>
        <v>9.8654935832333933E+45</v>
      </c>
      <c r="BE1284" s="93">
        <f t="shared" ca="1" si="1591"/>
        <v>6.1897579334425838E+46</v>
      </c>
      <c r="BF1284" s="93">
        <f t="shared" ca="1" si="1591"/>
        <v>3.7997006348414064E+47</v>
      </c>
      <c r="BG1284" s="93">
        <f t="shared" ca="1" si="1591"/>
        <v>2.2836245767184581E+48</v>
      </c>
      <c r="BH1284" s="93">
        <f t="shared" ca="1" si="1591"/>
        <v>1.3445108535536481E+49</v>
      </c>
      <c r="BI1284" s="93">
        <f t="shared" ca="1" si="1591"/>
        <v>7.7592511027969342E+49</v>
      </c>
      <c r="BJ1284" s="93">
        <f t="shared" ca="1" si="1591"/>
        <v>4.3916798678071418E+50</v>
      </c>
      <c r="BK1284" s="93">
        <f t="shared" ca="1" si="1591"/>
        <v>2.4390747514966446E+51</v>
      </c>
      <c r="BL1284" s="93">
        <f t="shared" ca="1" si="1591"/>
        <v>1.3299055023985079E+52</v>
      </c>
      <c r="BM1284" s="93">
        <f t="shared" ca="1" si="1591"/>
        <v>7.1223864056627255E+52</v>
      </c>
      <c r="BN1284" s="93">
        <f t="shared" ca="1" si="1591"/>
        <v>3.7483315994447143E+53</v>
      </c>
      <c r="BO1284" s="93">
        <f t="shared" ca="1" si="1591"/>
        <v>1.9393144809645184E+54</v>
      </c>
      <c r="BP1284" s="93">
        <f t="shared" ca="1" si="1591"/>
        <v>9.868205977770746E+54</v>
      </c>
      <c r="BQ1284" s="93">
        <f t="shared" ca="1" si="1591"/>
        <v>4.9406294731743188E+55</v>
      </c>
      <c r="BR1284" s="93">
        <f t="shared" ca="1" si="1591"/>
        <v>2.4347127633961293E+56</v>
      </c>
      <c r="BS1284" s="93">
        <f t="shared" ca="1" si="1591"/>
        <v>1.1813949030417987E+57</v>
      </c>
      <c r="BT1284" s="93">
        <f t="shared" ca="1" si="1591"/>
        <v>5.6464902772936188E+57</v>
      </c>
      <c r="BU1284" s="93">
        <f t="shared" ca="1" si="1591"/>
        <v>2.6591721775778897E+58</v>
      </c>
      <c r="BV1284" s="93">
        <f t="shared" ca="1" si="1591"/>
        <v>1.2343585393836923E+59</v>
      </c>
      <c r="BW1284" s="93">
        <f t="shared" ca="1" si="1591"/>
        <v>5.6493758529852772E+59</v>
      </c>
      <c r="BX1284" s="93">
        <f t="shared" ca="1" si="1591"/>
        <v>2.5500936175744549E+60</v>
      </c>
      <c r="BY1284" s="93">
        <f t="shared" ca="1" si="1591"/>
        <v>1.1356270956296412E+61</v>
      </c>
      <c r="BZ1284" s="93">
        <f t="shared" ca="1" si="1591"/>
        <v>4.9907091014495702E+61</v>
      </c>
      <c r="CA1284" s="93">
        <f t="shared" ca="1" si="1591"/>
        <v>2.1649819214072287E+62</v>
      </c>
      <c r="CB1284" s="93">
        <f t="shared" ca="1" si="1591"/>
        <v>9.2731296144955749E+62</v>
      </c>
      <c r="CC1284" s="93">
        <f t="shared" ca="1" si="1591"/>
        <v>3.922735888121736E+63</v>
      </c>
      <c r="CD1284" s="93">
        <f t="shared" ca="1" si="1591"/>
        <v>1.6392660170184674E+64</v>
      </c>
      <c r="CE1284" s="93">
        <f t="shared" ref="CE1284:CL1284" ca="1" si="1592">SUM(CE1280:CE1283)</f>
        <v>6.7687871137008074E+64</v>
      </c>
      <c r="CF1284" s="93">
        <f t="shared" ca="1" si="1592"/>
        <v>2.7623162256127613E+65</v>
      </c>
      <c r="CG1284" s="93">
        <f t="shared" ca="1" si="1592"/>
        <v>1.1143815661076803E+66</v>
      </c>
      <c r="CH1284" s="93">
        <f t="shared" ca="1" si="1592"/>
        <v>4.4451481616971592E+66</v>
      </c>
      <c r="CI1284" s="93">
        <f t="shared" ca="1" si="1592"/>
        <v>1.753562509953524E+67</v>
      </c>
      <c r="CJ1284" s="93">
        <f t="shared" ca="1" si="1592"/>
        <v>6.842693006507025E+67</v>
      </c>
      <c r="CK1284" s="93">
        <f t="shared" ca="1" si="1592"/>
        <v>2.6417340271417682E+68</v>
      </c>
      <c r="CL1284" s="93">
        <f t="shared" ca="1" si="1592"/>
        <v>1.0092302029742659E+69</v>
      </c>
      <c r="CN1284" s="74"/>
      <c r="CO1284" s="93">
        <f t="shared" ref="CO1284:DK1284" ca="1" si="1593">SUM(CO1280:CO1283)</f>
        <v>7296.6729021599231</v>
      </c>
      <c r="CP1284" s="93">
        <f t="shared" ca="1" si="1593"/>
        <v>5539.5036194651893</v>
      </c>
      <c r="CQ1284" s="93">
        <f t="shared" ca="1" si="1593"/>
        <v>2265.9060089701193</v>
      </c>
      <c r="CR1284" s="93">
        <f t="shared" ca="1" si="1593"/>
        <v>-1691.8498681984088</v>
      </c>
      <c r="CS1284" s="93">
        <f t="shared" ca="1" si="1593"/>
        <v>-5298.8257009155295</v>
      </c>
      <c r="CT1284" s="93">
        <f t="shared" ca="1" si="1593"/>
        <v>-5647.8672219911414</v>
      </c>
      <c r="CU1284" s="93">
        <f t="shared" ca="1" si="1593"/>
        <v>-3031.831606782469</v>
      </c>
      <c r="CV1284" s="93">
        <f t="shared" ca="1" si="1593"/>
        <v>1057.8382685283368</v>
      </c>
      <c r="CW1284" s="93">
        <f t="shared" ca="1" si="1593"/>
        <v>4518.8336258330546</v>
      </c>
      <c r="CX1284" s="93">
        <f t="shared" ca="1" si="1593"/>
        <v>5456.6445006836366</v>
      </c>
      <c r="CY1284" s="93">
        <f t="shared" ca="1" si="1593"/>
        <v>2908.2307016171062</v>
      </c>
      <c r="CZ1284" s="93">
        <f t="shared" ca="1" si="1593"/>
        <v>-667.2014039387841</v>
      </c>
      <c r="DA1284" s="93">
        <f t="shared" ca="1" si="1593"/>
        <v>-3873.4729274203928</v>
      </c>
      <c r="DB1284" s="93">
        <f t="shared" ca="1" si="1593"/>
        <v>-4929.0761218510852</v>
      </c>
      <c r="DC1284" s="93">
        <f t="shared" ca="1" si="1593"/>
        <v>-3308.1337699293999</v>
      </c>
      <c r="DD1284" s="93">
        <f t="shared" ca="1" si="1593"/>
        <v>5.7529517334041884</v>
      </c>
      <c r="DE1284" s="93">
        <f t="shared" ca="1" si="1593"/>
        <v>3223.6035428124537</v>
      </c>
      <c r="DF1284" s="93">
        <f t="shared" ca="1" si="1593"/>
        <v>4635.370593354528</v>
      </c>
      <c r="DG1284" s="93">
        <f t="shared" ca="1" si="1593"/>
        <v>3540.0308927849824</v>
      </c>
      <c r="DH1284" s="93">
        <f t="shared" ca="1" si="1593"/>
        <v>596.94310280055697</v>
      </c>
      <c r="DI1284" s="93">
        <f t="shared" ca="1" si="1593"/>
        <v>-2576.8707932174589</v>
      </c>
      <c r="DJ1284" s="93">
        <f t="shared" ca="1" si="1593"/>
        <v>-4288.1602588793867</v>
      </c>
      <c r="DK1284" s="93">
        <f t="shared" ca="1" si="1593"/>
        <v>-3670.1979282981124</v>
      </c>
      <c r="DL1284" s="93">
        <f t="shared" ref="DL1284" ca="1" si="1594">SUM(DL1280:DL1283)</f>
        <v>-1120.1788163766305</v>
      </c>
    </row>
    <row r="1285" spans="1:116" x14ac:dyDescent="0.35">
      <c r="A1285" s="99"/>
      <c r="B1285" s="57"/>
      <c r="C1285" s="57"/>
      <c r="D1285" t="s">
        <v>771</v>
      </c>
      <c r="E1285" t="str">
        <f t="shared" si="1572"/>
        <v>1285 LAMORTR-S</v>
      </c>
      <c r="G1285" s="125"/>
      <c r="R1285"/>
      <c r="S1285" s="62"/>
      <c r="T1285" s="62"/>
      <c r="U1285" s="62"/>
      <c r="V1285" s="62"/>
      <c r="W1285" s="62"/>
      <c r="X1285" s="62"/>
      <c r="Y1285" s="62"/>
      <c r="Z1285" s="62"/>
      <c r="AA1285" s="62"/>
      <c r="AB1285" s="62"/>
      <c r="AC1285" s="62"/>
      <c r="AD1285" s="62"/>
      <c r="AE1285" s="62"/>
      <c r="AF1285" s="62"/>
      <c r="AG1285" s="62"/>
      <c r="AH1285" s="62"/>
      <c r="AI1285" s="62"/>
      <c r="AJ1285" s="62"/>
      <c r="AK1285" s="62"/>
      <c r="AL1285" s="62"/>
      <c r="AM1285" s="62"/>
      <c r="AN1285" s="62"/>
      <c r="AO1285" s="62"/>
      <c r="AP1285" s="62"/>
      <c r="AQ1285" s="62"/>
      <c r="AR1285" s="62"/>
      <c r="AS1285" s="62"/>
      <c r="AT1285" s="62"/>
      <c r="AU1285" s="62"/>
      <c r="AV1285" s="62"/>
      <c r="AW1285" s="62"/>
      <c r="AX1285" s="62"/>
      <c r="AY1285" s="62"/>
      <c r="AZ1285" s="62"/>
      <c r="BA1285" s="62"/>
      <c r="BB1285" s="62"/>
      <c r="BC1285" s="62"/>
      <c r="BD1285" s="62"/>
      <c r="BE1285" s="62"/>
      <c r="BF1285" s="62"/>
      <c r="BG1285" s="62"/>
      <c r="BH1285" s="62"/>
      <c r="BI1285" s="62"/>
      <c r="BJ1285" s="62"/>
      <c r="BK1285" s="62"/>
      <c r="BL1285" s="62"/>
      <c r="BM1285" s="62"/>
      <c r="BN1285" s="62"/>
      <c r="BO1285" s="62"/>
      <c r="BP1285" s="62"/>
      <c r="BQ1285" s="62"/>
      <c r="BR1285" s="62"/>
      <c r="BS1285" s="62"/>
      <c r="BT1285" s="62"/>
      <c r="BU1285" s="62"/>
      <c r="BV1285" s="62"/>
      <c r="BW1285" s="62"/>
      <c r="BX1285" s="62"/>
      <c r="BY1285" s="62"/>
      <c r="BZ1285" s="62"/>
      <c r="CA1285" s="62"/>
      <c r="CB1285" s="62"/>
      <c r="CC1285" s="62"/>
      <c r="CD1285" s="62"/>
      <c r="CE1285" s="62"/>
      <c r="CF1285" s="62"/>
      <c r="CG1285" s="62"/>
      <c r="CH1285" s="62"/>
      <c r="CI1285" s="62"/>
      <c r="CJ1285" s="62"/>
      <c r="CK1285" s="62"/>
      <c r="CL1285" s="62"/>
      <c r="CO1285" s="62"/>
      <c r="CP1285" s="62"/>
      <c r="CQ1285" s="62"/>
      <c r="CR1285" s="62"/>
      <c r="CS1285" s="62"/>
      <c r="CT1285" s="62"/>
      <c r="CU1285" s="62"/>
      <c r="CV1285" s="62"/>
      <c r="CW1285" s="62"/>
      <c r="CX1285" s="62"/>
      <c r="CY1285" s="62"/>
      <c r="CZ1285" s="62"/>
      <c r="DA1285" s="62"/>
      <c r="DB1285" s="62"/>
      <c r="DC1285" s="62"/>
      <c r="DD1285" s="62"/>
      <c r="DE1285" s="62"/>
      <c r="DF1285" s="62"/>
      <c r="DG1285" s="62"/>
      <c r="DH1285" s="62"/>
      <c r="DI1285" s="62"/>
      <c r="DJ1285" s="62"/>
      <c r="DK1285" s="62"/>
      <c r="DL1285" s="62"/>
    </row>
    <row r="1286" spans="1:116" x14ac:dyDescent="0.35">
      <c r="A1286" s="99"/>
      <c r="B1286" s="57"/>
      <c r="D1286" t="s">
        <v>771</v>
      </c>
      <c r="E1286" t="str">
        <f t="shared" si="1572"/>
        <v>1286 LAMORTR-S</v>
      </c>
      <c r="G1286" s="126" t="str">
        <f>"Interest income - "&amp;SUBSTITUTE(G1270,":","")</f>
        <v>Interest income - Revenue driven amortizing loan - no defaults</v>
      </c>
      <c r="I1286" s="93"/>
      <c r="J1286" s="93"/>
      <c r="K1286" s="28">
        <f ca="1">SUMIF($3:$3,K$2,1284:1284)</f>
        <v>2.5094231410793624E+20</v>
      </c>
      <c r="L1286" s="28">
        <f ca="1">SUMIF($3:$3,L$2,1284:1284)</f>
        <v>4.7606445414699225E+33</v>
      </c>
      <c r="M1286" s="28">
        <f ca="1">SUMIF($3:$3,M$2,1284:1284)</f>
        <v>2.7475923443081182E+44</v>
      </c>
      <c r="N1286" s="28">
        <f ca="1">SUMIF($3:$3,N$2,1284:1284)</f>
        <v>4.6232809627805202E+53</v>
      </c>
      <c r="O1286" s="28">
        <f ca="1">SUMIF($3:$3,O$2,1284:1284)</f>
        <v>6.4535553319651114E+61</v>
      </c>
      <c r="P1286" s="28">
        <f ca="1">SUMIF($3:$3,P$2,1284:1284)</f>
        <v>1.3652910692817632E+69</v>
      </c>
      <c r="R1286" s="27"/>
      <c r="S1286" s="93">
        <f t="shared" ref="S1286:AX1286" ca="1" si="1595">SUM(S1280:S1281,S1282)*$H1273/12</f>
        <v>66.666666666666671</v>
      </c>
      <c r="T1286" s="93">
        <f t="shared" ca="1" si="1595"/>
        <v>128.02782974022159</v>
      </c>
      <c r="U1286" s="93">
        <f t="shared" ca="1" si="1595"/>
        <v>-340.23290336860714</v>
      </c>
      <c r="V1286" s="93">
        <f t="shared" ca="1" si="1595"/>
        <v>-53665.901400940442</v>
      </c>
      <c r="W1286" s="93">
        <f t="shared" ca="1" si="1595"/>
        <v>-3649628.0527775311</v>
      </c>
      <c r="X1286" s="93">
        <f t="shared" ca="1" si="1595"/>
        <v>-186179498.5042676</v>
      </c>
      <c r="Y1286" s="93">
        <f t="shared" ca="1" si="1595"/>
        <v>-7633461349.5299225</v>
      </c>
      <c r="Z1286" s="93">
        <f t="shared" ca="1" si="1595"/>
        <v>-262044414383.36328</v>
      </c>
      <c r="AA1286" s="93">
        <f t="shared" ca="1" si="1595"/>
        <v>-7746769263875.9111</v>
      </c>
      <c r="AB1286" s="93">
        <f t="shared" ca="1" si="1595"/>
        <v>-201329182035974.63</v>
      </c>
      <c r="AC1286" s="93">
        <f t="shared" ca="1" si="1595"/>
        <v>-4672677208010754</v>
      </c>
      <c r="AD1286" s="93">
        <f t="shared" ca="1" si="1595"/>
        <v>-9.8058637299085456E+16</v>
      </c>
      <c r="AE1286" s="93">
        <f t="shared" ca="1" si="1595"/>
        <v>-1.8794238405968945E+18</v>
      </c>
      <c r="AF1286" s="93">
        <f t="shared" ca="1" si="1595"/>
        <v>-3.3172595859577983E+19</v>
      </c>
      <c r="AG1286" s="93">
        <f t="shared" ca="1" si="1595"/>
        <v>-5.4296189814677563E+20</v>
      </c>
      <c r="AH1286" s="93">
        <f t="shared" ca="1" si="1595"/>
        <v>-8.2901935185608814E+21</v>
      </c>
      <c r="AI1286" s="93">
        <f t="shared" ca="1" si="1595"/>
        <v>-1.1868057631627567E+23</v>
      </c>
      <c r="AJ1286" s="93">
        <f t="shared" ca="1" si="1595"/>
        <v>-1.6000794400391711E+24</v>
      </c>
      <c r="AK1286" s="93">
        <f t="shared" ca="1" si="1595"/>
        <v>-2.0395900250594005E+25</v>
      </c>
      <c r="AL1286" s="93">
        <f t="shared" ca="1" si="1595"/>
        <v>-2.4665033897263584E+26</v>
      </c>
      <c r="AM1286" s="93">
        <f t="shared" ca="1" si="1595"/>
        <v>-2.8385283869928625E+27</v>
      </c>
      <c r="AN1286" s="93">
        <f t="shared" ca="1" si="1595"/>
        <v>-3.1172730351594161E+28</v>
      </c>
      <c r="AO1286" s="93">
        <f t="shared" ca="1" si="1595"/>
        <v>-3.2749622371116434E+29</v>
      </c>
      <c r="AP1286" s="93">
        <f t="shared" ca="1" si="1595"/>
        <v>-3.2988775481154092E+30</v>
      </c>
      <c r="AQ1286" s="93">
        <f t="shared" ca="1" si="1595"/>
        <v>-3.192606916295006E+31</v>
      </c>
      <c r="AR1286" s="93">
        <f t="shared" ca="1" si="1595"/>
        <v>-2.9741200629810893E+32</v>
      </c>
      <c r="AS1286" s="93">
        <f t="shared" ca="1" si="1595"/>
        <v>-2.6714845511347109E+33</v>
      </c>
      <c r="AT1286" s="93">
        <f t="shared" ca="1" si="1595"/>
        <v>-2.3174805249112049E+34</v>
      </c>
      <c r="AU1286" s="93">
        <f t="shared" ca="1" si="1595"/>
        <v>-1.9443946429108126E+35</v>
      </c>
      <c r="AV1286" s="93">
        <f t="shared" ca="1" si="1595"/>
        <v>-1.5799615471526605E+36</v>
      </c>
      <c r="AW1286" s="93">
        <f t="shared" ca="1" si="1595"/>
        <v>-1.244942947534722E+37</v>
      </c>
      <c r="AX1286" s="93">
        <f t="shared" ca="1" si="1595"/>
        <v>-9.5236339101627402E+37</v>
      </c>
      <c r="AY1286" s="93">
        <f t="shared" ref="AY1286:CD1286" ca="1" si="1596">SUM(AY1280:AY1281,AY1282)*$H1273/12</f>
        <v>-7.0807923413748963E+38</v>
      </c>
      <c r="AZ1286" s="93">
        <f t="shared" ca="1" si="1596"/>
        <v>-5.1219096827832018E+39</v>
      </c>
      <c r="BA1286" s="93">
        <f t="shared" ca="1" si="1596"/>
        <v>-3.6080290954314476E+40</v>
      </c>
      <c r="BB1286" s="93">
        <f t="shared" ca="1" si="1596"/>
        <v>-2.4773539190777941E+41</v>
      </c>
      <c r="BC1286" s="93">
        <f t="shared" ca="1" si="1596"/>
        <v>-1.6594139372601953E+42</v>
      </c>
      <c r="BD1286" s="93">
        <f t="shared" ca="1" si="1596"/>
        <v>-1.0852196806407936E+43</v>
      </c>
      <c r="BE1286" s="93">
        <f t="shared" ca="1" si="1596"/>
        <v>-6.9343383085257494E+43</v>
      </c>
      <c r="BF1286" s="93">
        <f t="shared" ca="1" si="1596"/>
        <v>-4.3323862004668264E+44</v>
      </c>
      <c r="BG1286" s="93">
        <f t="shared" ca="1" si="1596"/>
        <v>-2.6483656986080796E+45</v>
      </c>
      <c r="BH1286" s="93">
        <f t="shared" ca="1" si="1596"/>
        <v>-1.58502484265298E+46</v>
      </c>
      <c r="BI1286" s="93">
        <f t="shared" ca="1" si="1596"/>
        <v>-9.2932179743721967E+46</v>
      </c>
      <c r="BJ1286" s="93">
        <f t="shared" ca="1" si="1596"/>
        <v>-5.3409640472310457E+47</v>
      </c>
      <c r="BK1286" s="93">
        <f t="shared" ca="1" si="1596"/>
        <v>-3.0104823594704606E+48</v>
      </c>
      <c r="BL1286" s="93">
        <f t="shared" ca="1" si="1596"/>
        <v>-1.665112389658714E+49</v>
      </c>
      <c r="BM1286" s="93">
        <f t="shared" ca="1" si="1596"/>
        <v>-9.0418991410881654E+49</v>
      </c>
      <c r="BN1286" s="93">
        <f t="shared" ca="1" si="1596"/>
        <v>-4.8227215071346477E+50</v>
      </c>
      <c r="BO1286" s="93">
        <f t="shared" ca="1" si="1596"/>
        <v>-2.5277825809315802E+51</v>
      </c>
      <c r="BP1286" s="93">
        <f t="shared" ca="1" si="1596"/>
        <v>-1.302543502836705E+52</v>
      </c>
      <c r="BQ1286" s="93">
        <f t="shared" ca="1" si="1596"/>
        <v>-6.6013331582937638E+52</v>
      </c>
      <c r="BR1286" s="93">
        <f t="shared" ca="1" si="1596"/>
        <v>-3.2917912480061305E+53</v>
      </c>
      <c r="BS1286" s="93">
        <f t="shared" ca="1" si="1596"/>
        <v>-1.6157022849430085E+54</v>
      </c>
      <c r="BT1286" s="93">
        <f t="shared" ca="1" si="1596"/>
        <v>-7.8087100575364978E+54</v>
      </c>
      <c r="BU1286" s="93">
        <f t="shared" ca="1" si="1596"/>
        <v>-3.7174088088767248E+55</v>
      </c>
      <c r="BV1286" s="93">
        <f t="shared" ca="1" si="1596"/>
        <v>-1.743783694927496E+56</v>
      </c>
      <c r="BW1286" s="93">
        <f t="shared" ca="1" si="1596"/>
        <v>-8.0626669678841919E+56</v>
      </c>
      <c r="BX1286" s="93">
        <f t="shared" ca="1" si="1596"/>
        <v>-3.6756646175607837E+57</v>
      </c>
      <c r="BY1286" s="93">
        <f t="shared" ca="1" si="1596"/>
        <v>-1.6527085106881263E+58</v>
      </c>
      <c r="BZ1286" s="93">
        <f t="shared" ca="1" si="1596"/>
        <v>-7.3314061733074929E+58</v>
      </c>
      <c r="CA1286" s="93">
        <f t="shared" ca="1" si="1596"/>
        <v>-3.209458756426035E+59</v>
      </c>
      <c r="CB1286" s="93">
        <f t="shared" ca="1" si="1596"/>
        <v>-1.386910336715248E+60</v>
      </c>
      <c r="CC1286" s="93">
        <f t="shared" ca="1" si="1596"/>
        <v>-5.9176805620969805E+60</v>
      </c>
      <c r="CD1286" s="93">
        <f t="shared" ca="1" si="1596"/>
        <v>-2.4937435630150674E+61</v>
      </c>
      <c r="CE1286" s="93">
        <f t="shared" ref="CE1286:CL1286" ca="1" si="1597">SUM(CE1280:CE1281,CE1282)*$H1273/12</f>
        <v>-1.038140423957042E+62</v>
      </c>
      <c r="CF1286" s="93">
        <f t="shared" ca="1" si="1597"/>
        <v>-4.270392789850515E+62</v>
      </c>
      <c r="CG1286" s="93">
        <f t="shared" ca="1" si="1597"/>
        <v>-1.7361489135603582E+63</v>
      </c>
      <c r="CH1286" s="93">
        <f t="shared" ca="1" si="1597"/>
        <v>-6.9776690794700869E+63</v>
      </c>
      <c r="CI1286" s="93">
        <f t="shared" ca="1" si="1597"/>
        <v>-2.7728844601399862E+64</v>
      </c>
      <c r="CJ1286" s="93">
        <f t="shared" ca="1" si="1597"/>
        <v>-1.0897880289723817E+65</v>
      </c>
      <c r="CK1286" s="93">
        <f t="shared" ca="1" si="1597"/>
        <v>-4.2367145383961888E+65</v>
      </c>
      <c r="CL1286" s="93">
        <f t="shared" ca="1" si="1597"/>
        <v>-1.6295912138241816E+66</v>
      </c>
      <c r="CN1286" s="93"/>
      <c r="CO1286" s="93">
        <f t="shared" ref="CO1286:CX1286" si="1598">SUM(CO1279:CO1280,CO1282)*$H1273/CO$5</f>
        <v>0</v>
      </c>
      <c r="CP1286" s="93">
        <f t="shared" ca="1" si="1598"/>
        <v>182.41682255399809</v>
      </c>
      <c r="CQ1286" s="93">
        <f t="shared" ca="1" si="1598"/>
        <v>138.48759048662973</v>
      </c>
      <c r="CR1286" s="93">
        <f t="shared" ca="1" si="1598"/>
        <v>56.647650224252985</v>
      </c>
      <c r="CS1286" s="93">
        <f t="shared" ca="1" si="1598"/>
        <v>-42.296246704960225</v>
      </c>
      <c r="CT1286" s="93">
        <f t="shared" ca="1" si="1598"/>
        <v>-132.47064252288826</v>
      </c>
      <c r="CU1286" s="93">
        <f t="shared" ca="1" si="1598"/>
        <v>-141.19668054977853</v>
      </c>
      <c r="CV1286" s="93">
        <f t="shared" ca="1" si="1598"/>
        <v>-75.795790169561727</v>
      </c>
      <c r="CW1286" s="93">
        <f t="shared" ca="1" si="1598"/>
        <v>26.445956713208421</v>
      </c>
      <c r="CX1286" s="93">
        <f t="shared" ca="1" si="1598"/>
        <v>112.97084064582637</v>
      </c>
      <c r="CY1286" s="93">
        <f ca="1">SUM(CY1279:CY1280,CY1282)*$H1273/CL$5</f>
        <v>45.472037505696967</v>
      </c>
      <c r="CZ1286" s="93">
        <f t="shared" ref="CZ1286:DL1286" ca="1" si="1599">SUM(CZ1279:CZ1280,CZ1282)*$H1273/CZ$5</f>
        <v>72.705767540427658</v>
      </c>
      <c r="DA1286" s="93">
        <f t="shared" ca="1" si="1599"/>
        <v>-16.680035098469602</v>
      </c>
      <c r="DB1286" s="93">
        <f t="shared" ca="1" si="1599"/>
        <v>-96.836823185509829</v>
      </c>
      <c r="DC1286" s="93">
        <f t="shared" ca="1" si="1599"/>
        <v>-123.22690304627713</v>
      </c>
      <c r="DD1286" s="93">
        <f t="shared" ca="1" si="1599"/>
        <v>-82.703344248234998</v>
      </c>
      <c r="DE1286" s="93">
        <f t="shared" ca="1" si="1599"/>
        <v>0.14382379333510473</v>
      </c>
      <c r="DF1286" s="93">
        <f t="shared" ca="1" si="1599"/>
        <v>80.590088570311352</v>
      </c>
      <c r="DG1286" s="93">
        <f t="shared" ca="1" si="1599"/>
        <v>115.8842648338632</v>
      </c>
      <c r="DH1286" s="93">
        <f t="shared" ca="1" si="1599"/>
        <v>88.500772319624559</v>
      </c>
      <c r="DI1286" s="93">
        <f t="shared" ca="1" si="1599"/>
        <v>14.923577570013926</v>
      </c>
      <c r="DJ1286" s="93">
        <f t="shared" ca="1" si="1599"/>
        <v>-64.421769830436475</v>
      </c>
      <c r="DK1286" s="93">
        <f t="shared" ca="1" si="1599"/>
        <v>-107.20400647198467</v>
      </c>
      <c r="DL1286" s="93">
        <f t="shared" ca="1" si="1599"/>
        <v>-91.754948207452813</v>
      </c>
    </row>
    <row r="1287" spans="1:116" x14ac:dyDescent="0.35">
      <c r="A1287" s="99"/>
      <c r="B1287" s="57"/>
      <c r="C1287" t="s">
        <v>235</v>
      </c>
      <c r="D1287" t="s">
        <v>771</v>
      </c>
      <c r="E1287" t="str">
        <f t="shared" si="1572"/>
        <v>1287 LAMORTR-S</v>
      </c>
      <c r="G1287" s="125"/>
      <c r="R1287"/>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c r="BP1287" s="1"/>
      <c r="BQ1287" s="1"/>
      <c r="BR1287" s="1"/>
      <c r="BS1287" s="1"/>
      <c r="BT1287" s="1"/>
      <c r="BU1287" s="1"/>
      <c r="BV1287" s="1"/>
      <c r="BW1287" s="1"/>
      <c r="BX1287" s="1"/>
      <c r="BY1287" s="1"/>
      <c r="BZ1287" s="1"/>
      <c r="CA1287" s="1"/>
      <c r="CB1287" s="1"/>
      <c r="CC1287" s="1"/>
      <c r="CD1287" s="1"/>
      <c r="CE1287" s="1"/>
      <c r="CF1287" s="1"/>
      <c r="CG1287" s="1"/>
      <c r="CH1287" s="1"/>
      <c r="CI1287" s="1"/>
      <c r="CJ1287" s="1"/>
      <c r="CK1287" s="1"/>
      <c r="CL1287" s="1"/>
      <c r="CO1287" s="1"/>
      <c r="CP1287" s="1"/>
      <c r="CQ1287" s="1"/>
      <c r="CR1287" s="1"/>
      <c r="CS1287" s="1"/>
      <c r="CT1287" s="1"/>
      <c r="CU1287" s="1"/>
      <c r="CV1287" s="1"/>
      <c r="CW1287" s="1"/>
      <c r="CX1287" s="1"/>
      <c r="CY1287" s="1"/>
      <c r="CZ1287" s="1"/>
      <c r="DA1287" s="1"/>
      <c r="DB1287" s="1"/>
      <c r="DC1287" s="1"/>
      <c r="DD1287" s="1"/>
      <c r="DE1287" s="1"/>
      <c r="DF1287" s="1"/>
      <c r="DG1287" s="1"/>
      <c r="DH1287" s="1"/>
      <c r="DI1287" s="1"/>
      <c r="DJ1287" s="1"/>
      <c r="DK1287" s="1"/>
      <c r="DL1287" s="1"/>
    </row>
    <row r="1288" spans="1:116" x14ac:dyDescent="0.35">
      <c r="A1288" s="99"/>
      <c r="B1288" s="57"/>
      <c r="C1288" t="s">
        <v>235</v>
      </c>
      <c r="D1288" t="s">
        <v>771</v>
      </c>
      <c r="E1288" t="str">
        <f t="shared" si="1572"/>
        <v>1288 LAMORTR-S</v>
      </c>
      <c r="G1288" s="95" t="s">
        <v>309</v>
      </c>
      <c r="R1288"/>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c r="BP1288" s="1"/>
      <c r="BQ1288" s="1"/>
      <c r="BR1288" s="1"/>
      <c r="BS1288" s="1"/>
      <c r="BT1288" s="1"/>
      <c r="BU1288" s="1"/>
      <c r="BV1288" s="1"/>
      <c r="BW1288" s="1"/>
      <c r="BX1288" s="1"/>
      <c r="BY1288" s="1"/>
      <c r="BZ1288" s="1"/>
      <c r="CA1288" s="1"/>
      <c r="CB1288" s="1"/>
      <c r="CC1288" s="1"/>
      <c r="CD1288" s="1"/>
      <c r="CE1288" s="1"/>
      <c r="CF1288" s="1"/>
      <c r="CG1288" s="1"/>
      <c r="CH1288" s="1"/>
      <c r="CI1288" s="1"/>
      <c r="CJ1288" s="1"/>
      <c r="CK1288" s="1"/>
      <c r="CL1288" s="1"/>
      <c r="CO1288" s="1"/>
      <c r="CP1288" s="1"/>
      <c r="CQ1288" s="1"/>
      <c r="CR1288" s="1"/>
      <c r="CS1288" s="1"/>
      <c r="CT1288" s="1"/>
      <c r="CU1288" s="1"/>
      <c r="CV1288" s="1"/>
      <c r="CW1288" s="1"/>
      <c r="CX1288" s="1"/>
      <c r="CY1288" s="1"/>
      <c r="CZ1288" s="1"/>
      <c r="DA1288" s="1"/>
      <c r="DB1288" s="1"/>
      <c r="DC1288" s="1"/>
      <c r="DD1288" s="1"/>
      <c r="DE1288" s="1"/>
      <c r="DF1288" s="1"/>
      <c r="DG1288" s="1"/>
      <c r="DH1288" s="1"/>
      <c r="DI1288" s="1"/>
      <c r="DJ1288" s="1"/>
      <c r="DK1288" s="1"/>
      <c r="DL1288" s="1"/>
    </row>
    <row r="1289" spans="1:116" x14ac:dyDescent="0.35">
      <c r="A1289" s="99"/>
      <c r="B1289" s="57"/>
      <c r="C1289" t="s">
        <v>235</v>
      </c>
      <c r="D1289" t="s">
        <v>771</v>
      </c>
      <c r="E1289" t="str">
        <f t="shared" si="1572"/>
        <v>1289 LAMORTR-S</v>
      </c>
      <c r="G1289" s="158" t="str">
        <f>G1281</f>
        <v>New loans originated - Revenue driven amortizing loan - no defaults</v>
      </c>
      <c r="K1289" s="53">
        <f>SUMIF($3:$3,K$2,1287:1287)</f>
        <v>0</v>
      </c>
      <c r="L1289" s="53">
        <f>SUMIF($3:$3,L$2,1287:1287)</f>
        <v>0</v>
      </c>
      <c r="M1289" s="53">
        <f>SUMIF($3:$3,M$2,1287:1287)</f>
        <v>0</v>
      </c>
      <c r="N1289" s="53">
        <f>SUMIF($3:$3,N$2,1287:1287)</f>
        <v>0</v>
      </c>
      <c r="O1289" s="53">
        <f>SUMIF($3:$3,O$2,1287:1287)</f>
        <v>0</v>
      </c>
      <c r="P1289" s="53">
        <f>SUMIF($3:$3,P$2,1287:1287)</f>
        <v>0</v>
      </c>
      <c r="R1289"/>
      <c r="S1289" s="62">
        <f t="shared" ref="S1289:AX1289" ca="1" si="1600">-S1281</f>
        <v>-8000</v>
      </c>
      <c r="T1289" s="62">
        <f t="shared" ca="1" si="1600"/>
        <v>-8000</v>
      </c>
      <c r="U1289" s="62">
        <f t="shared" ca="1" si="1600"/>
        <v>-8000</v>
      </c>
      <c r="V1289" s="62">
        <f t="shared" ca="1" si="1600"/>
        <v>-8000</v>
      </c>
      <c r="W1289" s="62">
        <f t="shared" ca="1" si="1600"/>
        <v>-8000</v>
      </c>
      <c r="X1289" s="62">
        <f t="shared" ca="1" si="1600"/>
        <v>-8000</v>
      </c>
      <c r="Y1289" s="62">
        <f t="shared" ca="1" si="1600"/>
        <v>-8000</v>
      </c>
      <c r="Z1289" s="62">
        <f t="shared" ca="1" si="1600"/>
        <v>-8000</v>
      </c>
      <c r="AA1289" s="62">
        <f t="shared" ca="1" si="1600"/>
        <v>-8000</v>
      </c>
      <c r="AB1289" s="62">
        <f t="shared" ca="1" si="1600"/>
        <v>-8000</v>
      </c>
      <c r="AC1289" s="62">
        <f t="shared" ca="1" si="1600"/>
        <v>-8000</v>
      </c>
      <c r="AD1289" s="62">
        <f t="shared" ca="1" si="1600"/>
        <v>-8000</v>
      </c>
      <c r="AE1289" s="62">
        <f t="shared" ca="1" si="1600"/>
        <v>-8000</v>
      </c>
      <c r="AF1289" s="62">
        <f t="shared" ca="1" si="1600"/>
        <v>-8000</v>
      </c>
      <c r="AG1289" s="62">
        <f t="shared" ca="1" si="1600"/>
        <v>-8000</v>
      </c>
      <c r="AH1289" s="62">
        <f t="shared" ca="1" si="1600"/>
        <v>-8000</v>
      </c>
      <c r="AI1289" s="62">
        <f t="shared" ca="1" si="1600"/>
        <v>-8000</v>
      </c>
      <c r="AJ1289" s="62">
        <f t="shared" ca="1" si="1600"/>
        <v>-8000</v>
      </c>
      <c r="AK1289" s="62">
        <f t="shared" ca="1" si="1600"/>
        <v>-8000</v>
      </c>
      <c r="AL1289" s="62">
        <f t="shared" ca="1" si="1600"/>
        <v>-8000</v>
      </c>
      <c r="AM1289" s="62">
        <f t="shared" ca="1" si="1600"/>
        <v>-8000</v>
      </c>
      <c r="AN1289" s="62">
        <f t="shared" ca="1" si="1600"/>
        <v>-8000</v>
      </c>
      <c r="AO1289" s="62">
        <f t="shared" ca="1" si="1600"/>
        <v>-8000</v>
      </c>
      <c r="AP1289" s="62">
        <f t="shared" ca="1" si="1600"/>
        <v>-8000</v>
      </c>
      <c r="AQ1289" s="62">
        <f t="shared" ca="1" si="1600"/>
        <v>-8000</v>
      </c>
      <c r="AR1289" s="62">
        <f t="shared" ca="1" si="1600"/>
        <v>-8000</v>
      </c>
      <c r="AS1289" s="62">
        <f t="shared" ca="1" si="1600"/>
        <v>-8000</v>
      </c>
      <c r="AT1289" s="62">
        <f t="shared" ca="1" si="1600"/>
        <v>-8000</v>
      </c>
      <c r="AU1289" s="62">
        <f t="shared" ca="1" si="1600"/>
        <v>-8000</v>
      </c>
      <c r="AV1289" s="62">
        <f t="shared" ca="1" si="1600"/>
        <v>-8000</v>
      </c>
      <c r="AW1289" s="62">
        <f t="shared" ca="1" si="1600"/>
        <v>-8000</v>
      </c>
      <c r="AX1289" s="62">
        <f t="shared" ca="1" si="1600"/>
        <v>-8000</v>
      </c>
      <c r="AY1289" s="62">
        <f t="shared" ref="AY1289:CD1289" ca="1" si="1601">-AY1281</f>
        <v>-8000</v>
      </c>
      <c r="AZ1289" s="62">
        <f t="shared" ca="1" si="1601"/>
        <v>-8000</v>
      </c>
      <c r="BA1289" s="62">
        <f t="shared" ca="1" si="1601"/>
        <v>-8000</v>
      </c>
      <c r="BB1289" s="62">
        <f t="shared" ca="1" si="1601"/>
        <v>-8000</v>
      </c>
      <c r="BC1289" s="62">
        <f t="shared" ca="1" si="1601"/>
        <v>-8000</v>
      </c>
      <c r="BD1289" s="62">
        <f t="shared" ca="1" si="1601"/>
        <v>-8000</v>
      </c>
      <c r="BE1289" s="62">
        <f t="shared" ca="1" si="1601"/>
        <v>-8000</v>
      </c>
      <c r="BF1289" s="62">
        <f t="shared" ca="1" si="1601"/>
        <v>-8000</v>
      </c>
      <c r="BG1289" s="62">
        <f t="shared" ca="1" si="1601"/>
        <v>-8000</v>
      </c>
      <c r="BH1289" s="62">
        <f t="shared" ca="1" si="1601"/>
        <v>-8000</v>
      </c>
      <c r="BI1289" s="62">
        <f t="shared" ca="1" si="1601"/>
        <v>-8000</v>
      </c>
      <c r="BJ1289" s="62">
        <f t="shared" ca="1" si="1601"/>
        <v>-8000</v>
      </c>
      <c r="BK1289" s="62">
        <f t="shared" ca="1" si="1601"/>
        <v>-8000</v>
      </c>
      <c r="BL1289" s="62">
        <f t="shared" ca="1" si="1601"/>
        <v>-8000</v>
      </c>
      <c r="BM1289" s="62">
        <f t="shared" ca="1" si="1601"/>
        <v>-8000</v>
      </c>
      <c r="BN1289" s="62">
        <f t="shared" ca="1" si="1601"/>
        <v>-8000</v>
      </c>
      <c r="BO1289" s="62">
        <f t="shared" ca="1" si="1601"/>
        <v>-8000</v>
      </c>
      <c r="BP1289" s="62">
        <f t="shared" ca="1" si="1601"/>
        <v>-8000</v>
      </c>
      <c r="BQ1289" s="62">
        <f t="shared" ca="1" si="1601"/>
        <v>-8000</v>
      </c>
      <c r="BR1289" s="62">
        <f t="shared" ca="1" si="1601"/>
        <v>-8000</v>
      </c>
      <c r="BS1289" s="62">
        <f t="shared" ca="1" si="1601"/>
        <v>-8000</v>
      </c>
      <c r="BT1289" s="62">
        <f t="shared" ca="1" si="1601"/>
        <v>-8000</v>
      </c>
      <c r="BU1289" s="62">
        <f t="shared" ca="1" si="1601"/>
        <v>-8000</v>
      </c>
      <c r="BV1289" s="62">
        <f t="shared" ca="1" si="1601"/>
        <v>-8000</v>
      </c>
      <c r="BW1289" s="62">
        <f t="shared" ca="1" si="1601"/>
        <v>-8000</v>
      </c>
      <c r="BX1289" s="62">
        <f t="shared" ca="1" si="1601"/>
        <v>-8000</v>
      </c>
      <c r="BY1289" s="62">
        <f t="shared" ca="1" si="1601"/>
        <v>-8000</v>
      </c>
      <c r="BZ1289" s="62">
        <f t="shared" ca="1" si="1601"/>
        <v>-8000</v>
      </c>
      <c r="CA1289" s="62">
        <f t="shared" ca="1" si="1601"/>
        <v>-8000</v>
      </c>
      <c r="CB1289" s="62">
        <f t="shared" ca="1" si="1601"/>
        <v>-8000</v>
      </c>
      <c r="CC1289" s="62">
        <f t="shared" ca="1" si="1601"/>
        <v>-8000</v>
      </c>
      <c r="CD1289" s="62">
        <f t="shared" ca="1" si="1601"/>
        <v>-8000</v>
      </c>
      <c r="CE1289" s="62">
        <f t="shared" ref="CE1289:CL1289" ca="1" si="1602">-CE1281</f>
        <v>-8000</v>
      </c>
      <c r="CF1289" s="62">
        <f t="shared" ca="1" si="1602"/>
        <v>-8000</v>
      </c>
      <c r="CG1289" s="62">
        <f t="shared" ca="1" si="1602"/>
        <v>-8000</v>
      </c>
      <c r="CH1289" s="62">
        <f t="shared" ca="1" si="1602"/>
        <v>-8000</v>
      </c>
      <c r="CI1289" s="62">
        <f t="shared" ca="1" si="1602"/>
        <v>-8000</v>
      </c>
      <c r="CJ1289" s="62">
        <f t="shared" ca="1" si="1602"/>
        <v>-8000</v>
      </c>
      <c r="CK1289" s="62">
        <f t="shared" ca="1" si="1602"/>
        <v>-8000</v>
      </c>
      <c r="CL1289" s="62">
        <f t="shared" ca="1" si="1602"/>
        <v>-8000</v>
      </c>
      <c r="CO1289" s="62">
        <f>-CO1280</f>
        <v>0</v>
      </c>
      <c r="CP1289" s="62">
        <f t="shared" ref="CP1289:DK1289" ca="1" si="1603">-CP1280</f>
        <v>-7296.6729021599231</v>
      </c>
      <c r="CQ1289" s="62">
        <f t="shared" ca="1" si="1603"/>
        <v>-5539.5036194651893</v>
      </c>
      <c r="CR1289" s="62">
        <f t="shared" ca="1" si="1603"/>
        <v>-2265.9060089701193</v>
      </c>
      <c r="CS1289" s="62">
        <f t="shared" ca="1" si="1603"/>
        <v>1691.8498681984088</v>
      </c>
      <c r="CT1289" s="62">
        <f t="shared" ca="1" si="1603"/>
        <v>5298.8257009155295</v>
      </c>
      <c r="CU1289" s="62">
        <f t="shared" ca="1" si="1603"/>
        <v>5647.8672219911414</v>
      </c>
      <c r="CV1289" s="62">
        <f t="shared" ca="1" si="1603"/>
        <v>3031.831606782469</v>
      </c>
      <c r="CW1289" s="62">
        <f t="shared" ca="1" si="1603"/>
        <v>-1057.8382685283368</v>
      </c>
      <c r="CX1289" s="62">
        <f t="shared" ca="1" si="1603"/>
        <v>-4518.8336258330546</v>
      </c>
      <c r="CY1289" s="62">
        <f t="shared" ca="1" si="1603"/>
        <v>-5456.6445006836366</v>
      </c>
      <c r="CZ1289" s="62">
        <f t="shared" ca="1" si="1603"/>
        <v>-2908.2307016171062</v>
      </c>
      <c r="DA1289" s="62">
        <f t="shared" ca="1" si="1603"/>
        <v>667.2014039387841</v>
      </c>
      <c r="DB1289" s="62">
        <f t="shared" ca="1" si="1603"/>
        <v>3873.4729274203928</v>
      </c>
      <c r="DC1289" s="62">
        <f t="shared" ca="1" si="1603"/>
        <v>4929.0761218510852</v>
      </c>
      <c r="DD1289" s="62">
        <f t="shared" ca="1" si="1603"/>
        <v>3308.1337699293999</v>
      </c>
      <c r="DE1289" s="62">
        <f t="shared" ca="1" si="1603"/>
        <v>-5.7529517334041884</v>
      </c>
      <c r="DF1289" s="62">
        <f t="shared" ca="1" si="1603"/>
        <v>-3223.6035428124537</v>
      </c>
      <c r="DG1289" s="62">
        <f t="shared" ca="1" si="1603"/>
        <v>-4635.370593354528</v>
      </c>
      <c r="DH1289" s="62">
        <f t="shared" ca="1" si="1603"/>
        <v>-3540.0308927849824</v>
      </c>
      <c r="DI1289" s="62">
        <f t="shared" ca="1" si="1603"/>
        <v>-596.94310280055697</v>
      </c>
      <c r="DJ1289" s="62">
        <f t="shared" ca="1" si="1603"/>
        <v>2576.8707932174589</v>
      </c>
      <c r="DK1289" s="62">
        <f t="shared" ca="1" si="1603"/>
        <v>4288.1602588793867</v>
      </c>
      <c r="DL1289" s="62">
        <f t="shared" ref="DL1289" ca="1" si="1604">-DL1280</f>
        <v>3670.1979282981124</v>
      </c>
    </row>
    <row r="1290" spans="1:116" x14ac:dyDescent="0.35">
      <c r="A1290" s="100"/>
      <c r="B1290" s="300"/>
      <c r="C1290" s="300"/>
      <c r="D1290" t="s">
        <v>771</v>
      </c>
      <c r="E1290" t="str">
        <f t="shared" si="1572"/>
        <v>1290 LAMORTR-S</v>
      </c>
      <c r="F1290" s="27"/>
      <c r="G1290" s="158" t="str">
        <f>G1282</f>
        <v>Prepayment - Revenue driven amortizing loan - no defaults</v>
      </c>
      <c r="K1290" s="53">
        <f>SUMIF($3:$3,K$2,1288:1288)</f>
        <v>0</v>
      </c>
      <c r="L1290" s="53">
        <f>SUMIF($3:$3,L$2,1288:1288)</f>
        <v>0</v>
      </c>
      <c r="M1290" s="53">
        <f>SUMIF($3:$3,M$2,1288:1288)</f>
        <v>0</v>
      </c>
      <c r="N1290" s="53">
        <f>SUMIF($3:$3,N$2,1288:1288)</f>
        <v>0</v>
      </c>
      <c r="O1290" s="53">
        <f>SUMIF($3:$3,O$2,1288:1288)</f>
        <v>0</v>
      </c>
      <c r="P1290" s="53">
        <f>SUMIF($3:$3,P$2,1288:1288)</f>
        <v>0</v>
      </c>
      <c r="R1290"/>
      <c r="S1290" s="62">
        <f t="shared" ref="S1290:AX1290" si="1605">-S1282</f>
        <v>0</v>
      </c>
      <c r="T1290" s="62">
        <f t="shared" si="1605"/>
        <v>0</v>
      </c>
      <c r="U1290" s="62">
        <f t="shared" si="1605"/>
        <v>0</v>
      </c>
      <c r="V1290" s="62">
        <f t="shared" si="1605"/>
        <v>0</v>
      </c>
      <c r="W1290" s="62">
        <f t="shared" si="1605"/>
        <v>0</v>
      </c>
      <c r="X1290" s="62">
        <f t="shared" si="1605"/>
        <v>0</v>
      </c>
      <c r="Y1290" s="62">
        <f t="shared" si="1605"/>
        <v>0</v>
      </c>
      <c r="Z1290" s="62">
        <f t="shared" si="1605"/>
        <v>0</v>
      </c>
      <c r="AA1290" s="62">
        <f t="shared" si="1605"/>
        <v>0</v>
      </c>
      <c r="AB1290" s="62">
        <f t="shared" si="1605"/>
        <v>0</v>
      </c>
      <c r="AC1290" s="62">
        <f t="shared" si="1605"/>
        <v>0</v>
      </c>
      <c r="AD1290" s="62">
        <f t="shared" si="1605"/>
        <v>0</v>
      </c>
      <c r="AE1290" s="62">
        <f t="shared" si="1605"/>
        <v>0</v>
      </c>
      <c r="AF1290" s="62">
        <f t="shared" si="1605"/>
        <v>0</v>
      </c>
      <c r="AG1290" s="62">
        <f t="shared" si="1605"/>
        <v>0</v>
      </c>
      <c r="AH1290" s="62">
        <f t="shared" si="1605"/>
        <v>0</v>
      </c>
      <c r="AI1290" s="62">
        <f t="shared" si="1605"/>
        <v>0</v>
      </c>
      <c r="AJ1290" s="62">
        <f t="shared" si="1605"/>
        <v>0</v>
      </c>
      <c r="AK1290" s="62">
        <f t="shared" si="1605"/>
        <v>0</v>
      </c>
      <c r="AL1290" s="62">
        <f t="shared" si="1605"/>
        <v>0</v>
      </c>
      <c r="AM1290" s="62">
        <f t="shared" si="1605"/>
        <v>0</v>
      </c>
      <c r="AN1290" s="62">
        <f t="shared" si="1605"/>
        <v>0</v>
      </c>
      <c r="AO1290" s="62">
        <f t="shared" si="1605"/>
        <v>0</v>
      </c>
      <c r="AP1290" s="62">
        <f t="shared" si="1605"/>
        <v>0</v>
      </c>
      <c r="AQ1290" s="62">
        <f t="shared" si="1605"/>
        <v>0</v>
      </c>
      <c r="AR1290" s="62">
        <f t="shared" si="1605"/>
        <v>0</v>
      </c>
      <c r="AS1290" s="62">
        <f t="shared" si="1605"/>
        <v>0</v>
      </c>
      <c r="AT1290" s="62">
        <f t="shared" si="1605"/>
        <v>0</v>
      </c>
      <c r="AU1290" s="62">
        <f t="shared" si="1605"/>
        <v>0</v>
      </c>
      <c r="AV1290" s="62">
        <f t="shared" si="1605"/>
        <v>0</v>
      </c>
      <c r="AW1290" s="62">
        <f t="shared" si="1605"/>
        <v>0</v>
      </c>
      <c r="AX1290" s="62">
        <f t="shared" si="1605"/>
        <v>0</v>
      </c>
      <c r="AY1290" s="62">
        <f t="shared" ref="AY1290:CD1290" si="1606">-AY1282</f>
        <v>0</v>
      </c>
      <c r="AZ1290" s="62">
        <f t="shared" si="1606"/>
        <v>0</v>
      </c>
      <c r="BA1290" s="62">
        <f t="shared" si="1606"/>
        <v>0</v>
      </c>
      <c r="BB1290" s="62">
        <f t="shared" si="1606"/>
        <v>0</v>
      </c>
      <c r="BC1290" s="62">
        <f t="shared" si="1606"/>
        <v>0</v>
      </c>
      <c r="BD1290" s="62">
        <f t="shared" si="1606"/>
        <v>0</v>
      </c>
      <c r="BE1290" s="62">
        <f t="shared" si="1606"/>
        <v>0</v>
      </c>
      <c r="BF1290" s="62">
        <f t="shared" si="1606"/>
        <v>0</v>
      </c>
      <c r="BG1290" s="62">
        <f t="shared" si="1606"/>
        <v>0</v>
      </c>
      <c r="BH1290" s="62">
        <f t="shared" si="1606"/>
        <v>0</v>
      </c>
      <c r="BI1290" s="62">
        <f t="shared" si="1606"/>
        <v>0</v>
      </c>
      <c r="BJ1290" s="62">
        <f t="shared" si="1606"/>
        <v>0</v>
      </c>
      <c r="BK1290" s="62">
        <f t="shared" si="1606"/>
        <v>0</v>
      </c>
      <c r="BL1290" s="62">
        <f t="shared" si="1606"/>
        <v>0</v>
      </c>
      <c r="BM1290" s="62">
        <f t="shared" si="1606"/>
        <v>0</v>
      </c>
      <c r="BN1290" s="62">
        <f t="shared" si="1606"/>
        <v>0</v>
      </c>
      <c r="BO1290" s="62">
        <f t="shared" si="1606"/>
        <v>0</v>
      </c>
      <c r="BP1290" s="62">
        <f t="shared" si="1606"/>
        <v>0</v>
      </c>
      <c r="BQ1290" s="62">
        <f t="shared" si="1606"/>
        <v>0</v>
      </c>
      <c r="BR1290" s="62">
        <f t="shared" si="1606"/>
        <v>0</v>
      </c>
      <c r="BS1290" s="62">
        <f t="shared" si="1606"/>
        <v>0</v>
      </c>
      <c r="BT1290" s="62">
        <f t="shared" si="1606"/>
        <v>0</v>
      </c>
      <c r="BU1290" s="62">
        <f t="shared" si="1606"/>
        <v>0</v>
      </c>
      <c r="BV1290" s="62">
        <f t="shared" si="1606"/>
        <v>0</v>
      </c>
      <c r="BW1290" s="62">
        <f t="shared" si="1606"/>
        <v>0</v>
      </c>
      <c r="BX1290" s="62">
        <f t="shared" si="1606"/>
        <v>0</v>
      </c>
      <c r="BY1290" s="62">
        <f t="shared" si="1606"/>
        <v>0</v>
      </c>
      <c r="BZ1290" s="62">
        <f t="shared" si="1606"/>
        <v>0</v>
      </c>
      <c r="CA1290" s="62">
        <f t="shared" si="1606"/>
        <v>0</v>
      </c>
      <c r="CB1290" s="62">
        <f t="shared" si="1606"/>
        <v>0</v>
      </c>
      <c r="CC1290" s="62">
        <f t="shared" si="1606"/>
        <v>0</v>
      </c>
      <c r="CD1290" s="62">
        <f t="shared" si="1606"/>
        <v>0</v>
      </c>
      <c r="CE1290" s="62">
        <f t="shared" ref="CE1290:CL1290" si="1607">-CE1282</f>
        <v>0</v>
      </c>
      <c r="CF1290" s="62">
        <f t="shared" si="1607"/>
        <v>0</v>
      </c>
      <c r="CG1290" s="62">
        <f t="shared" si="1607"/>
        <v>0</v>
      </c>
      <c r="CH1290" s="62">
        <f t="shared" si="1607"/>
        <v>0</v>
      </c>
      <c r="CI1290" s="62">
        <f t="shared" si="1607"/>
        <v>0</v>
      </c>
      <c r="CJ1290" s="62">
        <f t="shared" si="1607"/>
        <v>0</v>
      </c>
      <c r="CK1290" s="62">
        <f t="shared" si="1607"/>
        <v>0</v>
      </c>
      <c r="CL1290" s="62">
        <f t="shared" si="1607"/>
        <v>0</v>
      </c>
      <c r="CO1290" s="62">
        <f>-CO1282</f>
        <v>0</v>
      </c>
      <c r="CP1290" s="62">
        <f t="shared" ref="CP1290:DK1290" si="1608">-CP1282</f>
        <v>0</v>
      </c>
      <c r="CQ1290" s="62">
        <f t="shared" si="1608"/>
        <v>0</v>
      </c>
      <c r="CR1290" s="62">
        <f t="shared" si="1608"/>
        <v>0</v>
      </c>
      <c r="CS1290" s="62">
        <f t="shared" si="1608"/>
        <v>0</v>
      </c>
      <c r="CT1290" s="62">
        <f t="shared" si="1608"/>
        <v>0</v>
      </c>
      <c r="CU1290" s="62">
        <f t="shared" si="1608"/>
        <v>0</v>
      </c>
      <c r="CV1290" s="62">
        <f t="shared" si="1608"/>
        <v>0</v>
      </c>
      <c r="CW1290" s="62">
        <f t="shared" si="1608"/>
        <v>0</v>
      </c>
      <c r="CX1290" s="62">
        <f t="shared" si="1608"/>
        <v>0</v>
      </c>
      <c r="CY1290" s="62">
        <f t="shared" si="1608"/>
        <v>0</v>
      </c>
      <c r="CZ1290" s="62">
        <f t="shared" si="1608"/>
        <v>0</v>
      </c>
      <c r="DA1290" s="62">
        <f t="shared" si="1608"/>
        <v>0</v>
      </c>
      <c r="DB1290" s="62">
        <f t="shared" si="1608"/>
        <v>0</v>
      </c>
      <c r="DC1290" s="62">
        <f t="shared" si="1608"/>
        <v>0</v>
      </c>
      <c r="DD1290" s="62">
        <f t="shared" si="1608"/>
        <v>0</v>
      </c>
      <c r="DE1290" s="62">
        <f t="shared" si="1608"/>
        <v>0</v>
      </c>
      <c r="DF1290" s="62">
        <f t="shared" si="1608"/>
        <v>0</v>
      </c>
      <c r="DG1290" s="62">
        <f t="shared" si="1608"/>
        <v>0</v>
      </c>
      <c r="DH1290" s="62">
        <f t="shared" si="1608"/>
        <v>0</v>
      </c>
      <c r="DI1290" s="62">
        <f t="shared" si="1608"/>
        <v>0</v>
      </c>
      <c r="DJ1290" s="62">
        <f t="shared" si="1608"/>
        <v>0</v>
      </c>
      <c r="DK1290" s="62">
        <f t="shared" si="1608"/>
        <v>0</v>
      </c>
      <c r="DL1290" s="62">
        <f t="shared" ref="DL1290" si="1609">-DL1282</f>
        <v>0</v>
      </c>
    </row>
    <row r="1291" spans="1:116" x14ac:dyDescent="0.35">
      <c r="A1291" s="99"/>
      <c r="B1291" s="57"/>
      <c r="D1291" t="s">
        <v>771</v>
      </c>
      <c r="E1291" t="str">
        <f t="shared" si="1572"/>
        <v>1291 LAMORTR-S</v>
      </c>
      <c r="G1291" s="158" t="str">
        <f>G1283</f>
        <v>Principal payments - Revenue driven amortizing loan - no defaults</v>
      </c>
      <c r="K1291" s="53">
        <f ca="1">SUMIF($3:$3,K$2,1289:1289)</f>
        <v>-96000</v>
      </c>
      <c r="L1291" s="53">
        <f ca="1">SUMIF($3:$3,L$2,1289:1289)</f>
        <v>-96000</v>
      </c>
      <c r="M1291" s="53">
        <f ca="1">SUMIF($3:$3,M$2,1289:1289)</f>
        <v>-96000</v>
      </c>
      <c r="N1291" s="53">
        <f ca="1">SUMIF($3:$3,N$2,1289:1289)</f>
        <v>-96000</v>
      </c>
      <c r="O1291" s="53">
        <f ca="1">SUMIF($3:$3,O$2,1289:1289)</f>
        <v>-96000</v>
      </c>
      <c r="P1291" s="53">
        <f ca="1">SUMIF($3:$3,P$2,1289:1289)</f>
        <v>-96000</v>
      </c>
      <c r="R1291"/>
      <c r="S1291" s="62">
        <f t="shared" ref="S1291:AX1291" ca="1" si="1610">-S1283</f>
        <v>0</v>
      </c>
      <c r="T1291" s="62">
        <f t="shared" ca="1" si="1610"/>
        <v>-64191.28797305945</v>
      </c>
      <c r="U1291" s="62">
        <f t="shared" ca="1" si="1610"/>
        <v>-6598899.7294419184</v>
      </c>
      <c r="V1291" s="62">
        <f t="shared" ca="1" si="1610"/>
        <v>-451051117.79637194</v>
      </c>
      <c r="W1291" s="62">
        <f t="shared" ca="1" si="1610"/>
        <v>-23227649606.135242</v>
      </c>
      <c r="X1291" s="62">
        <f t="shared" ca="1" si="1610"/>
        <v>-961322124193.92236</v>
      </c>
      <c r="Y1291" s="62">
        <f t="shared" ca="1" si="1610"/>
        <v>-33307417137294.371</v>
      </c>
      <c r="Z1291" s="62">
        <f t="shared" ca="1" si="1610"/>
        <v>-993689036143395.88</v>
      </c>
      <c r="AA1291" s="62">
        <f t="shared" ca="1" si="1610"/>
        <v>-2.6058353445546836E+16</v>
      </c>
      <c r="AB1291" s="62">
        <f t="shared" ca="1" si="1610"/>
        <v>-6.101887974700128E+17</v>
      </c>
      <c r="AC1291" s="62">
        <f t="shared" ca="1" si="1610"/>
        <v>-1.2917891179789289E+19</v>
      </c>
      <c r="AD1291" s="62">
        <f t="shared" ca="1" si="1610"/>
        <v>-2.4974002703490918E+20</v>
      </c>
      <c r="AE1291" s="62">
        <f t="shared" ca="1" si="1610"/>
        <v>-4.4458218659802063E+21</v>
      </c>
      <c r="AF1291" s="62">
        <f t="shared" ca="1" si="1610"/>
        <v>-7.3384409121889733E+22</v>
      </c>
      <c r="AG1291" s="62">
        <f t="shared" ca="1" si="1610"/>
        <v>-1.12983427522748E+24</v>
      </c>
      <c r="AH1291" s="62">
        <f t="shared" ca="1" si="1610"/>
        <v>-1.6307981594198845E+25</v>
      </c>
      <c r="AI1291" s="62">
        <f t="shared" ca="1" si="1610"/>
        <v>-2.2166059854511464E+26</v>
      </c>
      <c r="AJ1291" s="62">
        <f t="shared" ca="1" si="1610"/>
        <v>-2.8482174243465205E+27</v>
      </c>
      <c r="AK1291" s="62">
        <f t="shared" ca="1" si="1610"/>
        <v>-3.4717877805596701E+28</v>
      </c>
      <c r="AL1291" s="62">
        <f t="shared" ca="1" si="1610"/>
        <v>-4.0268432936636797E+29</v>
      </c>
      <c r="AM1291" s="62">
        <f t="shared" ca="1" si="1610"/>
        <v>-4.4566253214434105E+30</v>
      </c>
      <c r="AN1291" s="62">
        <f t="shared" ca="1" si="1610"/>
        <v>-4.7180009246217532E+31</v>
      </c>
      <c r="AO1291" s="62">
        <f t="shared" ca="1" si="1610"/>
        <v>-4.7885042859323069E+32</v>
      </c>
      <c r="AP1291" s="62">
        <f t="shared" ca="1" si="1610"/>
        <v>-4.6689954452401027E+33</v>
      </c>
      <c r="AQ1291" s="62">
        <f t="shared" ca="1" si="1610"/>
        <v>-4.3817135221416082E+34</v>
      </c>
      <c r="AR1291" s="62">
        <f t="shared" ca="1" si="1610"/>
        <v>-3.9646932466207882E+35</v>
      </c>
      <c r="AS1291" s="62">
        <f t="shared" ca="1" si="1610"/>
        <v>-3.4642496527156088E+36</v>
      </c>
      <c r="AT1291" s="62">
        <f t="shared" ca="1" si="1610"/>
        <v>-2.9273802443517643E+37</v>
      </c>
      <c r="AU1291" s="62">
        <f t="shared" ca="1" si="1610"/>
        <v>-2.3955710838547156E+38</v>
      </c>
      <c r="AV1291" s="62">
        <f t="shared" ca="1" si="1610"/>
        <v>-1.9008450189049234E+39</v>
      </c>
      <c r="AW1291" s="62">
        <f t="shared" ca="1" si="1610"/>
        <v>-1.4642061963449151E+40</v>
      </c>
      <c r="AX1291" s="62">
        <f t="shared" ca="1" si="1610"/>
        <v>-1.0961044189937074E+41</v>
      </c>
      <c r="AY1291" s="62">
        <f t="shared" ref="AY1291:CD1291" ca="1" si="1611">-AY1283</f>
        <v>-7.9825452287127405E+41</v>
      </c>
      <c r="AZ1291" s="62">
        <f t="shared" ca="1" si="1611"/>
        <v>-5.6609381201414486E+42</v>
      </c>
      <c r="BA1291" s="62">
        <f t="shared" ca="1" si="1611"/>
        <v>-3.9127801594443029E+43</v>
      </c>
      <c r="BB1291" s="62">
        <f t="shared" ca="1" si="1611"/>
        <v>-2.638164330839351E+44</v>
      </c>
      <c r="BC1291" s="62">
        <f t="shared" ca="1" si="1611"/>
        <v>-1.7365439017744475E+45</v>
      </c>
      <c r="BD1291" s="62">
        <f t="shared" ca="1" si="1611"/>
        <v>-1.1167757200002346E+46</v>
      </c>
      <c r="BE1291" s="62">
        <f t="shared" ca="1" si="1611"/>
        <v>-7.0218785304656733E+46</v>
      </c>
      <c r="BF1291" s="62">
        <f t="shared" ca="1" si="1611"/>
        <v>-4.3195869788974255E+47</v>
      </c>
      <c r="BG1291" s="62">
        <f t="shared" ca="1" si="1611"/>
        <v>-2.6014284605514277E+48</v>
      </c>
      <c r="BH1291" s="62">
        <f t="shared" ca="1" si="1611"/>
        <v>-1.5347138346720057E+49</v>
      </c>
      <c r="BI1291" s="62">
        <f t="shared" ca="1" si="1611"/>
        <v>-8.8744372597215975E+49</v>
      </c>
      <c r="BJ1291" s="62">
        <f t="shared" ca="1" si="1611"/>
        <v>-5.0325955534748677E+50</v>
      </c>
      <c r="BK1291" s="62">
        <f t="shared" ca="1" si="1611"/>
        <v>-2.8003326346331E+51</v>
      </c>
      <c r="BL1291" s="62">
        <f t="shared" ca="1" si="1611"/>
        <v>-1.5297189891575536E+52</v>
      </c>
      <c r="BM1291" s="62">
        <f t="shared" ca="1" si="1611"/>
        <v>-8.2074143025933053E+52</v>
      </c>
      <c r="BN1291" s="62">
        <f t="shared" ca="1" si="1611"/>
        <v>-4.3270581803008718E+53</v>
      </c>
      <c r="BO1291" s="62">
        <f t="shared" ca="1" si="1611"/>
        <v>-2.2426483906763079E+54</v>
      </c>
      <c r="BP1291" s="62">
        <f t="shared" ca="1" si="1611"/>
        <v>-1.1431258181174792E+55</v>
      </c>
      <c r="BQ1291" s="62">
        <f t="shared" ca="1" si="1611"/>
        <v>-5.7327894521695701E+55</v>
      </c>
      <c r="BR1291" s="62">
        <f t="shared" ca="1" si="1611"/>
        <v>-2.8297277131568649E+56</v>
      </c>
      <c r="BS1291" s="62">
        <f t="shared" ca="1" si="1611"/>
        <v>-1.3752791772349596E+57</v>
      </c>
      <c r="BT1291" s="62">
        <f t="shared" ca="1" si="1611"/>
        <v>-6.5835354841979981E+57</v>
      </c>
      <c r="BU1291" s="62">
        <f t="shared" ca="1" si="1611"/>
        <v>-3.1052612346430968E+58</v>
      </c>
      <c r="BV1291" s="62">
        <f t="shared" ca="1" si="1611"/>
        <v>-1.4436125827749917E+59</v>
      </c>
      <c r="BW1291" s="62">
        <f t="shared" ca="1" si="1611"/>
        <v>-6.6168958891313807E+59</v>
      </c>
      <c r="BX1291" s="62">
        <f t="shared" ca="1" si="1611"/>
        <v>-2.9911733716817489E+60</v>
      </c>
      <c r="BY1291" s="62">
        <f t="shared" ca="1" si="1611"/>
        <v>-1.3339521169122163E+61</v>
      </c>
      <c r="BZ1291" s="62">
        <f t="shared" ca="1" si="1611"/>
        <v>-5.8704778422464693E+61</v>
      </c>
      <c r="CA1291" s="62">
        <f t="shared" ca="1" si="1611"/>
        <v>-2.5501169721783527E+62</v>
      </c>
      <c r="CB1291" s="62">
        <f t="shared" ca="1" si="1611"/>
        <v>-1.0937422018553872E+63</v>
      </c>
      <c r="CC1291" s="62">
        <f t="shared" ca="1" si="1611"/>
        <v>-4.6328575555733735E+63</v>
      </c>
      <c r="CD1291" s="62">
        <f t="shared" ca="1" si="1611"/>
        <v>-1.9385152445802754E+64</v>
      </c>
      <c r="CE1291" s="62">
        <f t="shared" ref="CE1291:CL1291" ca="1" si="1612">-CE1283</f>
        <v>-8.0145556224492572E+64</v>
      </c>
      <c r="CF1291" s="62">
        <f t="shared" ca="1" si="1612"/>
        <v>-3.2747633603948231E+65</v>
      </c>
      <c r="CG1291" s="62">
        <f t="shared" ca="1" si="1612"/>
        <v>-1.3227194357349232E+66</v>
      </c>
      <c r="CH1291" s="62">
        <f t="shared" ca="1" si="1612"/>
        <v>-5.2824684512335691E+66</v>
      </c>
      <c r="CI1291" s="62">
        <f t="shared" ca="1" si="1612"/>
        <v>-2.0863086451703225E+67</v>
      </c>
      <c r="CJ1291" s="62">
        <f t="shared" ca="1" si="1612"/>
        <v>-8.1504386412738825E+67</v>
      </c>
      <c r="CK1291" s="62">
        <f t="shared" ca="1" si="1612"/>
        <v>-3.150139771749311E+68</v>
      </c>
      <c r="CL1291" s="62">
        <f t="shared" ca="1" si="1612"/>
        <v>-1.2047811486331677E+69</v>
      </c>
      <c r="CO1291" s="62">
        <f ca="1">-CO1283</f>
        <v>703.3270978400767</v>
      </c>
      <c r="CP1291" s="62">
        <f t="shared" ref="CP1291:DK1291" ca="1" si="1613">-CP1283</f>
        <v>1757.1692826947335</v>
      </c>
      <c r="CQ1291" s="62">
        <f t="shared" ca="1" si="1613"/>
        <v>3273.5976104950701</v>
      </c>
      <c r="CR1291" s="62">
        <f t="shared" ca="1" si="1613"/>
        <v>3957.7558771685281</v>
      </c>
      <c r="CS1291" s="62">
        <f t="shared" ca="1" si="1613"/>
        <v>3606.9758327171207</v>
      </c>
      <c r="CT1291" s="62">
        <f t="shared" ca="1" si="1613"/>
        <v>349.04152107561163</v>
      </c>
      <c r="CU1291" s="62">
        <f t="shared" ca="1" si="1613"/>
        <v>-2616.0356152086724</v>
      </c>
      <c r="CV1291" s="62">
        <f t="shared" ca="1" si="1613"/>
        <v>-4089.6698753108058</v>
      </c>
      <c r="CW1291" s="62">
        <f t="shared" ca="1" si="1613"/>
        <v>-3460.9953573047183</v>
      </c>
      <c r="CX1291" s="62">
        <f t="shared" ca="1" si="1613"/>
        <v>-937.81087485058231</v>
      </c>
      <c r="CY1291" s="62">
        <f t="shared" ca="1" si="1613"/>
        <v>2548.4137990665304</v>
      </c>
      <c r="CZ1291" s="62">
        <f t="shared" ca="1" si="1613"/>
        <v>3575.4321055558903</v>
      </c>
      <c r="DA1291" s="62">
        <f t="shared" ca="1" si="1613"/>
        <v>3206.2715234816087</v>
      </c>
      <c r="DB1291" s="62">
        <f t="shared" ca="1" si="1613"/>
        <v>1055.6031944306928</v>
      </c>
      <c r="DC1291" s="62">
        <f t="shared" ca="1" si="1613"/>
        <v>-1620.9423519216853</v>
      </c>
      <c r="DD1291" s="62">
        <f t="shared" ca="1" si="1613"/>
        <v>-3313.8867216628041</v>
      </c>
      <c r="DE1291" s="62">
        <f t="shared" ca="1" si="1613"/>
        <v>-3217.8505910790495</v>
      </c>
      <c r="DF1291" s="62">
        <f t="shared" ca="1" si="1613"/>
        <v>-1411.7670505420747</v>
      </c>
      <c r="DG1291" s="62">
        <f t="shared" ca="1" si="1613"/>
        <v>1095.3397005695456</v>
      </c>
      <c r="DH1291" s="62">
        <f t="shared" ca="1" si="1613"/>
        <v>2943.0877899844254</v>
      </c>
      <c r="DI1291" s="62">
        <f t="shared" ca="1" si="1613"/>
        <v>3173.8138960180158</v>
      </c>
      <c r="DJ1291" s="62">
        <f t="shared" ca="1" si="1613"/>
        <v>1711.2894656619274</v>
      </c>
      <c r="DK1291" s="62">
        <f t="shared" ca="1" si="1613"/>
        <v>-617.96233058127416</v>
      </c>
      <c r="DL1291" s="62">
        <f t="shared" ref="DL1291" ca="1" si="1614">-DL1283</f>
        <v>-2550.0191119214819</v>
      </c>
    </row>
    <row r="1292" spans="1:116" x14ac:dyDescent="0.35">
      <c r="D1292" t="s">
        <v>771</v>
      </c>
      <c r="E1292" s="8" t="str">
        <f t="shared" si="1572"/>
        <v>1292 LAMORTR-S</v>
      </c>
      <c r="G1292" s="125"/>
      <c r="R1292"/>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c r="BP1292" s="1"/>
      <c r="BQ1292" s="1"/>
      <c r="BR1292" s="1"/>
      <c r="BS1292" s="1"/>
      <c r="BT1292" s="1"/>
      <c r="BU1292" s="1"/>
      <c r="BV1292" s="1"/>
      <c r="BW1292" s="1"/>
      <c r="BX1292" s="1"/>
      <c r="BY1292" s="1"/>
      <c r="BZ1292" s="1"/>
      <c r="CA1292" s="1"/>
      <c r="CB1292" s="1"/>
      <c r="CC1292" s="1"/>
      <c r="CD1292" s="1"/>
      <c r="CE1292" s="1"/>
      <c r="CF1292" s="1"/>
      <c r="CG1292" s="1"/>
      <c r="CH1292" s="1"/>
      <c r="CI1292" s="1"/>
      <c r="CJ1292" s="1"/>
      <c r="CK1292" s="1"/>
      <c r="CL1292" s="1"/>
      <c r="CO1292" s="1"/>
      <c r="CP1292" s="1"/>
      <c r="CQ1292" s="1"/>
      <c r="CR1292" s="1"/>
      <c r="CS1292" s="1"/>
      <c r="CT1292" s="1"/>
      <c r="CU1292" s="1"/>
      <c r="CV1292" s="1"/>
      <c r="CW1292" s="1"/>
      <c r="CX1292" s="1"/>
      <c r="CY1292" s="1"/>
      <c r="CZ1292" s="1"/>
      <c r="DA1292" s="1"/>
      <c r="DB1292" s="1"/>
      <c r="DC1292" s="1"/>
      <c r="DD1292" s="1"/>
      <c r="DE1292" s="1"/>
      <c r="DF1292" s="1"/>
      <c r="DG1292" s="1"/>
      <c r="DH1292" s="1"/>
      <c r="DI1292" s="1"/>
      <c r="DJ1292" s="1"/>
      <c r="DK1292" s="1"/>
      <c r="DL1292" s="1"/>
    </row>
    <row r="1293" spans="1:116" x14ac:dyDescent="0.35">
      <c r="D1293" t="s">
        <v>771</v>
      </c>
      <c r="E1293" s="8" t="str">
        <f t="shared" si="1572"/>
        <v>1293 LAMORTR-S</v>
      </c>
      <c r="G1293" s="95" t="s">
        <v>291</v>
      </c>
      <c r="R1293"/>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c r="BP1293" s="1"/>
      <c r="BQ1293" s="1"/>
      <c r="BR1293" s="1"/>
      <c r="BS1293" s="1"/>
      <c r="BT1293" s="1"/>
      <c r="BU1293" s="1"/>
      <c r="BV1293" s="1"/>
      <c r="BW1293" s="1"/>
      <c r="BX1293" s="1"/>
      <c r="BY1293" s="1"/>
      <c r="BZ1293" s="1"/>
      <c r="CA1293" s="1"/>
      <c r="CB1293" s="1"/>
      <c r="CC1293" s="1"/>
      <c r="CD1293" s="1"/>
      <c r="CE1293" s="1"/>
      <c r="CF1293" s="1"/>
      <c r="CG1293" s="1"/>
      <c r="CH1293" s="1"/>
      <c r="CI1293" s="1"/>
      <c r="CJ1293" s="1"/>
      <c r="CK1293" s="1"/>
      <c r="CL1293" s="1"/>
      <c r="CO1293" s="1"/>
      <c r="CP1293" s="1"/>
      <c r="CQ1293" s="1"/>
      <c r="CR1293" s="1"/>
      <c r="CS1293" s="1"/>
      <c r="CT1293" s="1"/>
      <c r="CU1293" s="1"/>
      <c r="CV1293" s="1"/>
      <c r="CW1293" s="1"/>
      <c r="CX1293" s="1"/>
      <c r="CY1293" s="1"/>
      <c r="CZ1293" s="1"/>
      <c r="DA1293" s="1"/>
      <c r="DB1293" s="1"/>
      <c r="DC1293" s="1"/>
      <c r="DD1293" s="1"/>
      <c r="DE1293" s="1"/>
      <c r="DF1293" s="1"/>
      <c r="DG1293" s="1"/>
      <c r="DH1293" s="1"/>
      <c r="DI1293" s="1"/>
      <c r="DJ1293" s="1"/>
      <c r="DK1293" s="1"/>
      <c r="DL1293" s="1"/>
    </row>
    <row r="1294" spans="1:116" x14ac:dyDescent="0.35">
      <c r="D1294" t="s">
        <v>771</v>
      </c>
      <c r="E1294" s="8" t="str">
        <f t="shared" ref="E1294" si="1615">ROW()&amp;" "&amp;D1294</f>
        <v>1294 LAMORTR-S</v>
      </c>
      <c r="G1294" s="158" t="s">
        <v>292</v>
      </c>
      <c r="J1294"/>
      <c r="K1294" s="81">
        <f>SUMIF($3:$3,K$2,1292:1292)</f>
        <v>0</v>
      </c>
      <c r="L1294" s="81">
        <f>SUMIF($3:$3,L$2,1292:1292)</f>
        <v>0</v>
      </c>
      <c r="M1294" s="81">
        <f>SUMIF($3:$3,M$2,1292:1292)</f>
        <v>0</v>
      </c>
      <c r="N1294" s="81">
        <f>SUMIF($3:$3,N$2,1292:1292)</f>
        <v>0</v>
      </c>
      <c r="O1294" s="81">
        <f>SUMIF($3:$3,O$2,1292:1292)</f>
        <v>0</v>
      </c>
      <c r="P1294" s="81">
        <f>SUMIF($3:$3,P$2,1292:1292)</f>
        <v>0</v>
      </c>
      <c r="R1294" s="53"/>
      <c r="S1294" s="94">
        <f ca="1">+PMT($H1273/12,$H1272,S1281+S1282+S1280,0)</f>
        <v>-703.3270978400767</v>
      </c>
      <c r="T1294" s="94">
        <f t="shared" ref="T1294:AY1294" ca="1" si="1616">+PMT($H1273/12,$H1272,T1281+T1282,0)</f>
        <v>-703.3270978400767</v>
      </c>
      <c r="U1294" s="94">
        <f t="shared" ca="1" si="1616"/>
        <v>-703.3270978400767</v>
      </c>
      <c r="V1294" s="94">
        <f t="shared" ca="1" si="1616"/>
        <v>-703.3270978400767</v>
      </c>
      <c r="W1294" s="94">
        <f t="shared" ca="1" si="1616"/>
        <v>-703.3270978400767</v>
      </c>
      <c r="X1294" s="94">
        <f t="shared" ca="1" si="1616"/>
        <v>-703.3270978400767</v>
      </c>
      <c r="Y1294" s="94">
        <f t="shared" ca="1" si="1616"/>
        <v>-703.3270978400767</v>
      </c>
      <c r="Z1294" s="94">
        <f t="shared" ca="1" si="1616"/>
        <v>-703.3270978400767</v>
      </c>
      <c r="AA1294" s="94">
        <f t="shared" ca="1" si="1616"/>
        <v>-703.3270978400767</v>
      </c>
      <c r="AB1294" s="94">
        <f t="shared" ca="1" si="1616"/>
        <v>-703.3270978400767</v>
      </c>
      <c r="AC1294" s="94">
        <f t="shared" ca="1" si="1616"/>
        <v>-703.3270978400767</v>
      </c>
      <c r="AD1294" s="94">
        <f t="shared" ca="1" si="1616"/>
        <v>-703.3270978400767</v>
      </c>
      <c r="AE1294" s="94">
        <f t="shared" ca="1" si="1616"/>
        <v>-703.3270978400767</v>
      </c>
      <c r="AF1294" s="94">
        <f t="shared" ca="1" si="1616"/>
        <v>-703.3270978400767</v>
      </c>
      <c r="AG1294" s="94">
        <f t="shared" ca="1" si="1616"/>
        <v>-703.3270978400767</v>
      </c>
      <c r="AH1294" s="94">
        <f t="shared" ca="1" si="1616"/>
        <v>-703.3270978400767</v>
      </c>
      <c r="AI1294" s="94">
        <f t="shared" ca="1" si="1616"/>
        <v>-703.3270978400767</v>
      </c>
      <c r="AJ1294" s="94">
        <f t="shared" ca="1" si="1616"/>
        <v>-703.3270978400767</v>
      </c>
      <c r="AK1294" s="94">
        <f t="shared" ca="1" si="1616"/>
        <v>-703.3270978400767</v>
      </c>
      <c r="AL1294" s="94">
        <f t="shared" ca="1" si="1616"/>
        <v>-703.3270978400767</v>
      </c>
      <c r="AM1294" s="94">
        <f t="shared" ca="1" si="1616"/>
        <v>-703.3270978400767</v>
      </c>
      <c r="AN1294" s="94">
        <f t="shared" ca="1" si="1616"/>
        <v>-703.3270978400767</v>
      </c>
      <c r="AO1294" s="94">
        <f t="shared" ca="1" si="1616"/>
        <v>-703.3270978400767</v>
      </c>
      <c r="AP1294" s="94">
        <f t="shared" ca="1" si="1616"/>
        <v>-703.3270978400767</v>
      </c>
      <c r="AQ1294" s="94">
        <f t="shared" ca="1" si="1616"/>
        <v>-703.3270978400767</v>
      </c>
      <c r="AR1294" s="94">
        <f t="shared" ca="1" si="1616"/>
        <v>-703.3270978400767</v>
      </c>
      <c r="AS1294" s="94">
        <f t="shared" ca="1" si="1616"/>
        <v>-703.3270978400767</v>
      </c>
      <c r="AT1294" s="94">
        <f t="shared" ca="1" si="1616"/>
        <v>-703.3270978400767</v>
      </c>
      <c r="AU1294" s="94">
        <f t="shared" ca="1" si="1616"/>
        <v>-703.3270978400767</v>
      </c>
      <c r="AV1294" s="94">
        <f t="shared" ca="1" si="1616"/>
        <v>-703.3270978400767</v>
      </c>
      <c r="AW1294" s="94">
        <f t="shared" ca="1" si="1616"/>
        <v>-703.3270978400767</v>
      </c>
      <c r="AX1294" s="94">
        <f t="shared" ca="1" si="1616"/>
        <v>-703.3270978400767</v>
      </c>
      <c r="AY1294" s="94">
        <f t="shared" ca="1" si="1616"/>
        <v>-703.3270978400767</v>
      </c>
      <c r="AZ1294" s="94">
        <f t="shared" ref="AZ1294:CE1294" ca="1" si="1617">+PMT($H1273/12,$H1272,AZ1281+AZ1282,0)</f>
        <v>-703.3270978400767</v>
      </c>
      <c r="BA1294" s="94">
        <f t="shared" ca="1" si="1617"/>
        <v>-703.3270978400767</v>
      </c>
      <c r="BB1294" s="94">
        <f t="shared" ca="1" si="1617"/>
        <v>-703.3270978400767</v>
      </c>
      <c r="BC1294" s="94">
        <f t="shared" ca="1" si="1617"/>
        <v>-703.3270978400767</v>
      </c>
      <c r="BD1294" s="94">
        <f t="shared" ca="1" si="1617"/>
        <v>-703.3270978400767</v>
      </c>
      <c r="BE1294" s="94">
        <f t="shared" ca="1" si="1617"/>
        <v>-703.3270978400767</v>
      </c>
      <c r="BF1294" s="94">
        <f t="shared" ca="1" si="1617"/>
        <v>-703.3270978400767</v>
      </c>
      <c r="BG1294" s="94">
        <f t="shared" ca="1" si="1617"/>
        <v>-703.3270978400767</v>
      </c>
      <c r="BH1294" s="94">
        <f t="shared" ca="1" si="1617"/>
        <v>-703.3270978400767</v>
      </c>
      <c r="BI1294" s="94">
        <f t="shared" ca="1" si="1617"/>
        <v>-703.3270978400767</v>
      </c>
      <c r="BJ1294" s="94">
        <f t="shared" ca="1" si="1617"/>
        <v>-703.3270978400767</v>
      </c>
      <c r="BK1294" s="94">
        <f t="shared" ca="1" si="1617"/>
        <v>-703.3270978400767</v>
      </c>
      <c r="BL1294" s="94">
        <f t="shared" ca="1" si="1617"/>
        <v>-703.3270978400767</v>
      </c>
      <c r="BM1294" s="94">
        <f t="shared" ca="1" si="1617"/>
        <v>-703.3270978400767</v>
      </c>
      <c r="BN1294" s="94">
        <f t="shared" ca="1" si="1617"/>
        <v>-703.3270978400767</v>
      </c>
      <c r="BO1294" s="94">
        <f t="shared" ca="1" si="1617"/>
        <v>-703.3270978400767</v>
      </c>
      <c r="BP1294" s="94">
        <f t="shared" ca="1" si="1617"/>
        <v>-703.3270978400767</v>
      </c>
      <c r="BQ1294" s="94">
        <f t="shared" ca="1" si="1617"/>
        <v>-703.3270978400767</v>
      </c>
      <c r="BR1294" s="94">
        <f t="shared" ca="1" si="1617"/>
        <v>-703.3270978400767</v>
      </c>
      <c r="BS1294" s="94">
        <f t="shared" ca="1" si="1617"/>
        <v>-703.3270978400767</v>
      </c>
      <c r="BT1294" s="94">
        <f t="shared" ca="1" si="1617"/>
        <v>-703.3270978400767</v>
      </c>
      <c r="BU1294" s="94">
        <f t="shared" ca="1" si="1617"/>
        <v>-703.3270978400767</v>
      </c>
      <c r="BV1294" s="94">
        <f t="shared" ca="1" si="1617"/>
        <v>-703.3270978400767</v>
      </c>
      <c r="BW1294" s="94">
        <f t="shared" ca="1" si="1617"/>
        <v>-703.3270978400767</v>
      </c>
      <c r="BX1294" s="94">
        <f t="shared" ca="1" si="1617"/>
        <v>-703.3270978400767</v>
      </c>
      <c r="BY1294" s="94">
        <f t="shared" ca="1" si="1617"/>
        <v>-703.3270978400767</v>
      </c>
      <c r="BZ1294" s="94">
        <f t="shared" ca="1" si="1617"/>
        <v>-703.3270978400767</v>
      </c>
      <c r="CA1294" s="94">
        <f t="shared" ca="1" si="1617"/>
        <v>-703.3270978400767</v>
      </c>
      <c r="CB1294" s="94">
        <f t="shared" ca="1" si="1617"/>
        <v>-703.3270978400767</v>
      </c>
      <c r="CC1294" s="94">
        <f t="shared" ca="1" si="1617"/>
        <v>-703.3270978400767</v>
      </c>
      <c r="CD1294" s="94">
        <f t="shared" ca="1" si="1617"/>
        <v>-703.3270978400767</v>
      </c>
      <c r="CE1294" s="94">
        <f t="shared" ca="1" si="1617"/>
        <v>-703.3270978400767</v>
      </c>
      <c r="CF1294" s="94">
        <f t="shared" ref="CF1294:CL1294" ca="1" si="1618">+PMT($H1273/12,$H1272,CF1281+CF1282,0)</f>
        <v>-703.3270978400767</v>
      </c>
      <c r="CG1294" s="94">
        <f t="shared" ca="1" si="1618"/>
        <v>-703.3270978400767</v>
      </c>
      <c r="CH1294" s="94">
        <f t="shared" ca="1" si="1618"/>
        <v>-703.3270978400767</v>
      </c>
      <c r="CI1294" s="94">
        <f t="shared" ca="1" si="1618"/>
        <v>-703.3270978400767</v>
      </c>
      <c r="CJ1294" s="94">
        <f t="shared" ca="1" si="1618"/>
        <v>-703.3270978400767</v>
      </c>
      <c r="CK1294" s="94">
        <f t="shared" ca="1" si="1618"/>
        <v>-703.3270978400767</v>
      </c>
      <c r="CL1294" s="94">
        <f t="shared" ca="1" si="1618"/>
        <v>-703.3270978400767</v>
      </c>
      <c r="CN1294" s="80"/>
      <c r="CO1294" s="94">
        <f t="shared" ref="CO1294:CX1294" si="1619">+PMT($H1273/CO$5,$H1272/12*4,CO1280+CO1282,0)</f>
        <v>0</v>
      </c>
      <c r="CP1294" s="94">
        <f t="shared" ca="1" si="1619"/>
        <v>-1939.5861052487317</v>
      </c>
      <c r="CQ1294" s="94">
        <f t="shared" ca="1" si="1619"/>
        <v>-1472.499095732968</v>
      </c>
      <c r="CR1294" s="94">
        <f t="shared" ca="1" si="1619"/>
        <v>-602.3183264110811</v>
      </c>
      <c r="CS1294" s="94">
        <f t="shared" ca="1" si="1619"/>
        <v>449.72394138062049</v>
      </c>
      <c r="CT1294" s="94">
        <f t="shared" ca="1" si="1619"/>
        <v>1408.5226022107051</v>
      </c>
      <c r="CU1294" s="94">
        <f t="shared" ca="1" si="1619"/>
        <v>1501.3040785782064</v>
      </c>
      <c r="CV1294" s="94">
        <f t="shared" ca="1" si="1619"/>
        <v>805.91504331083524</v>
      </c>
      <c r="CW1294" s="94">
        <f t="shared" ca="1" si="1619"/>
        <v>-281.19232350823688</v>
      </c>
      <c r="CX1294" s="94">
        <f t="shared" ca="1" si="1619"/>
        <v>-1201.1867641760489</v>
      </c>
      <c r="CY1294" s="94">
        <f ca="1">+PMT($H1273/CL$5,$H1272/12*4,CY1280+CY1282,0)</f>
        <v>-1392.6990723961781</v>
      </c>
      <c r="CZ1294" s="94">
        <f t="shared" ref="CZ1294:DL1294" ca="1" si="1620">+PMT($H1273/CZ$5,$H1272/12*4,CZ1280+CZ1282,0)</f>
        <v>-773.05971301585396</v>
      </c>
      <c r="DA1294" s="94">
        <f t="shared" ca="1" si="1620"/>
        <v>177.3540612049419</v>
      </c>
      <c r="DB1294" s="94">
        <f t="shared" ca="1" si="1620"/>
        <v>1029.638352961907</v>
      </c>
      <c r="DC1294" s="94">
        <f t="shared" ca="1" si="1620"/>
        <v>1310.2365538169674</v>
      </c>
      <c r="DD1294" s="94">
        <f t="shared" ca="1" si="1620"/>
        <v>879.36109792722311</v>
      </c>
      <c r="DE1294" s="94">
        <f t="shared" ca="1" si="1620"/>
        <v>-1.5292374203829713</v>
      </c>
      <c r="DF1294" s="94">
        <f t="shared" ca="1" si="1620"/>
        <v>-856.89145235204387</v>
      </c>
      <c r="DG1294" s="94">
        <f t="shared" ca="1" si="1620"/>
        <v>-1232.1643735582049</v>
      </c>
      <c r="DH1294" s="94">
        <f t="shared" ca="1" si="1620"/>
        <v>-941.00349897341823</v>
      </c>
      <c r="DI1294" s="94">
        <f t="shared" ca="1" si="1620"/>
        <v>-158.67814870436263</v>
      </c>
      <c r="DJ1294" s="94">
        <f t="shared" ca="1" si="1620"/>
        <v>684.97832540449497</v>
      </c>
      <c r="DK1294" s="94">
        <f t="shared" ca="1" si="1620"/>
        <v>1139.8696593265447</v>
      </c>
      <c r="DL1294" s="94">
        <f t="shared" ca="1" si="1620"/>
        <v>975.60422410225749</v>
      </c>
    </row>
    <row r="1295" spans="1:116" x14ac:dyDescent="0.35">
      <c r="B1295" t="s">
        <v>332</v>
      </c>
      <c r="D1295" t="s">
        <v>771</v>
      </c>
      <c r="E1295" s="8" t="str">
        <f t="shared" si="1572"/>
        <v>1295 LAMORTR-S</v>
      </c>
      <c r="G1295" s="126" t="s">
        <v>293</v>
      </c>
      <c r="H1295" s="27"/>
      <c r="J1295"/>
      <c r="K1295" s="340">
        <f>SUMIF($3:$3,K$2,1293:1293)</f>
        <v>0</v>
      </c>
      <c r="L1295" s="340">
        <f>SUMIF($3:$3,L$2,1293:1293)</f>
        <v>0</v>
      </c>
      <c r="M1295" s="340">
        <f>SUMIF($3:$3,M$2,1293:1293)</f>
        <v>0</v>
      </c>
      <c r="N1295" s="340">
        <f>SUMIF($3:$3,N$2,1293:1293)</f>
        <v>0</v>
      </c>
      <c r="O1295" s="340">
        <f>SUMIF($3:$3,O$2,1293:1293)</f>
        <v>0</v>
      </c>
      <c r="P1295" s="340">
        <f>SUMIF($3:$3,P$2,1293:1293)</f>
        <v>0</v>
      </c>
      <c r="R1295" s="28"/>
      <c r="S1295" s="93" cm="1">
        <f t="array" aca="1" ref="S1295" ca="1">SUM(INDEX(1291:1291,1,MAX(COLUMN($R:$R),COLUMN()-($H1272-1))):S1294)</f>
        <v>-703.3270978400767</v>
      </c>
      <c r="T1295" s="93" cm="1">
        <f t="array" aca="1" ref="T1295" ca="1">SUM(INDEX(1291:1291,1,MAX(COLUMN($R:$R),COLUMN()-($H1272-1))):T1294)</f>
        <v>-65597.94216873961</v>
      </c>
      <c r="U1295" s="93" cm="1">
        <f t="array" aca="1" ref="U1295" ca="1">SUM(INDEX(1291:1291,1,MAX(COLUMN($R:$R),COLUMN()-($H1272-1))):U1294)</f>
        <v>-6665200.9987084968</v>
      </c>
      <c r="V1295" s="93" cm="1">
        <f t="array" aca="1" ref="V1295" ca="1">SUM(INDEX(1291:1291,1,MAX(COLUMN($R:$R),COLUMN()-($H1272-1))):V1294)</f>
        <v>-457717022.12217826</v>
      </c>
      <c r="W1295" s="93" cm="1">
        <f t="array" aca="1" ref="W1295" ca="1">SUM(INDEX(1291:1291,1,MAX(COLUMN($R:$R),COLUMN()-($H1272-1))):W1294)</f>
        <v>-23685367331.584522</v>
      </c>
      <c r="X1295" s="93" cm="1">
        <f t="array" aca="1" ref="X1295" ca="1">SUM(INDEX(1291:1291,1,MAX(COLUMN($R:$R),COLUMN()-($H1272-1))):X1294)</f>
        <v>-985007492228.83423</v>
      </c>
      <c r="Y1295" s="93" cm="1">
        <f t="array" aca="1" ref="Y1295" ca="1">SUM(INDEX(1291:1291,1,MAX(COLUMN($R:$R),COLUMN()-($H1272-1))):Y1294)</f>
        <v>-34292424630226.539</v>
      </c>
      <c r="Z1295" s="93" cm="1">
        <f t="array" aca="1" ref="Z1295" ca="1">SUM(INDEX(1291:1291,1,MAX(COLUMN($R:$R),COLUMN()-($H1272-1))):Z1294)</f>
        <v>-1027981460774326.1</v>
      </c>
      <c r="AA1295" s="93" cm="1">
        <f t="array" aca="1" ref="AA1295" ca="1">SUM(INDEX(1291:1291,1,MAX(COLUMN($R:$R),COLUMN()-($H1272-1))):AA1294)</f>
        <v>-2.7086334906321872E+16</v>
      </c>
      <c r="AB1295" s="93" cm="1">
        <f t="array" aca="1" ref="AB1295" ca="1">SUM(INDEX(1291:1291,1,MAX(COLUMN($R:$R),COLUMN()-($H1272-1))):AB1294)</f>
        <v>-6.3727513237633472E+17</v>
      </c>
      <c r="AC1295" s="93" cm="1">
        <f t="array" aca="1" ref="AC1295" ca="1">SUM(INDEX(1291:1291,1,MAX(COLUMN($R:$R),COLUMN()-($H1272-1))):AC1294)</f>
        <v>-1.3555166312165618E+19</v>
      </c>
      <c r="AD1295" s="93" cm="1">
        <f t="array" aca="1" ref="AD1295" ca="1">SUM(INDEX(1291:1291,1,MAX(COLUMN($R:$R),COLUMN()-($H1272-1))):AD1294)</f>
        <v>-2.6329519334707479E+20</v>
      </c>
      <c r="AE1295" s="93" cm="1">
        <f t="array" aca="1" ref="AE1295" ca="1">SUM(INDEX(1291:1291,1,MAX(COLUMN($R:$R),COLUMN()-($H1272-1))):AE1294)</f>
        <v>-4.7091170593272811E+21</v>
      </c>
      <c r="AF1295" s="93" cm="1">
        <f t="array" aca="1" ref="AF1295" ca="1">SUM(INDEX(1291:1291,1,MAX(COLUMN($R:$R),COLUMN()-($H1272-1))):AF1294)</f>
        <v>-7.8093526181217019E+22</v>
      </c>
      <c r="AG1295" s="93" cm="1">
        <f t="array" aca="1" ref="AG1295" ca="1">SUM(INDEX(1291:1291,1,MAX(COLUMN($R:$R),COLUMN()-($H1272-1))):AG1294)</f>
        <v>-1.207927801408697E+24</v>
      </c>
      <c r="AH1295" s="93" cm="1">
        <f t="array" aca="1" ref="AH1295" ca="1">SUM(INDEX(1291:1291,1,MAX(COLUMN($R:$R),COLUMN()-($H1272-1))):AH1294)</f>
        <v>-1.7515909395607542E+25</v>
      </c>
      <c r="AI1295" s="93" cm="1">
        <f t="array" aca="1" ref="AI1295" ca="1">SUM(INDEX(1291:1291,1,MAX(COLUMN($R:$R),COLUMN()-($H1272-1))):AI1294)</f>
        <v>-2.3917650794072216E+26</v>
      </c>
      <c r="AJ1295" s="93" cm="1">
        <f t="array" aca="1" ref="AJ1295" ca="1">SUM(INDEX(1291:1291,1,MAX(COLUMN($R:$R),COLUMN()-($H1272-1))):AJ1294)</f>
        <v>-3.0873939322872416E+27</v>
      </c>
      <c r="AK1295" s="93" cm="1">
        <f t="array" aca="1" ref="AK1295" ca="1">SUM(INDEX(1291:1291,1,MAX(COLUMN($R:$R),COLUMN()-($H1272-1))):AK1294)</f>
        <v>-3.7805271737883911E+28</v>
      </c>
      <c r="AL1295" s="93" cm="1">
        <f t="array" aca="1" ref="AL1295" ca="1">SUM(INDEX(1291:1291,1,MAX(COLUMN($R:$R),COLUMN()-($H1272-1))):AL1294)</f>
        <v>-4.4048960110425092E+29</v>
      </c>
      <c r="AM1295" s="93" cm="1">
        <f t="array" aca="1" ref="AM1295" ca="1">SUM(INDEX(1291:1291,1,MAX(COLUMN($R:$R),COLUMN()-($H1272-1))):AM1294)</f>
        <v>-4.8971149225476354E+30</v>
      </c>
      <c r="AN1295" s="93" cm="1">
        <f t="array" aca="1" ref="AN1295" ca="1">SUM(INDEX(1291:1291,1,MAX(COLUMN($R:$R),COLUMN()-($H1272-1))):AN1294)</f>
        <v>-5.2077124168764559E+31</v>
      </c>
      <c r="AO1295" s="93" cm="1">
        <f t="array" aca="1" ref="AO1295" ca="1">SUM(INDEX(1291:1291,1,MAX(COLUMN($R:$R),COLUMN()-($H1272-1))):AO1294)</f>
        <v>-5.3092755276198232E+32</v>
      </c>
      <c r="AP1295" s="93" cm="1">
        <f t="array" aca="1" ref="AP1295" ca="1">SUM(INDEX(1291:1291,1,MAX(COLUMN($R:$R),COLUMN()-($H1272-1))):AP1294)</f>
        <v>-5.1999229980018356E+33</v>
      </c>
      <c r="AQ1295" s="93" cm="1">
        <f t="array" aca="1" ref="AQ1295" ca="1">SUM(INDEX(1291:1291,1,MAX(COLUMN($R:$R),COLUMN()-($H1272-1))):AQ1294)</f>
        <v>-4.9017058219413474E+34</v>
      </c>
      <c r="AR1295" s="93" cm="1">
        <f t="array" aca="1" ref="AR1295" ca="1">SUM(INDEX(1291:1291,1,MAX(COLUMN($R:$R),COLUMN()-($H1272-1))):AR1294)</f>
        <v>-4.454863828814189E+35</v>
      </c>
      <c r="AS1295" s="93" cm="1">
        <f t="array" aca="1" ref="AS1295" ca="1">SUM(INDEX(1291:1291,1,MAX(COLUMN($R:$R),COLUMN()-($H1272-1))):AS1294)</f>
        <v>-3.9097360355958979E+36</v>
      </c>
      <c r="AT1295" s="93" cm="1">
        <f t="array" aca="1" ref="AT1295" ca="1">SUM(INDEX(1291:1291,1,MAX(COLUMN($R:$R),COLUMN()-($H1272-1))):AT1294)</f>
        <v>-3.3183538479097233E+37</v>
      </c>
      <c r="AU1295" s="93" cm="1">
        <f t="array" aca="1" ref="AU1295" ca="1">SUM(INDEX(1291:1291,1,MAX(COLUMN($R:$R),COLUMN()-($H1272-1))):AU1294)</f>
        <v>-2.7274064686434712E+38</v>
      </c>
      <c r="AV1295" s="93" cm="1">
        <f t="array" aca="1" ref="AV1295" ca="1">SUM(INDEX(1291:1291,1,MAX(COLUMN($R:$R),COLUMN()-($H1272-1))):AV1294)</f>
        <v>-2.1735856657664224E+39</v>
      </c>
      <c r="AW1295" s="93" cm="1">
        <f t="array" aca="1" ref="AW1295" ca="1">SUM(INDEX(1291:1291,1,MAX(COLUMN($R:$R),COLUMN()-($H1272-1))):AW1294)</f>
        <v>-1.6815647629180856E+40</v>
      </c>
      <c r="AX1295" s="93" cm="1">
        <f t="array" aca="1" ref="AX1295" ca="1">SUM(INDEX(1291:1291,1,MAX(COLUMN($R:$R),COLUMN()-($H1272-1))):AX1294)</f>
        <v>-1.264260895281489E+41</v>
      </c>
      <c r="AY1295" s="93" cm="1">
        <f t="array" aca="1" ref="AY1295" ca="1">SUM(INDEX(1291:1291,1,MAX(COLUMN($R:$R),COLUMN()-($H1272-1))):AY1294)</f>
        <v>-9.2468061239496628E+41</v>
      </c>
      <c r="AZ1295" s="93" cm="1">
        <f t="array" aca="1" ref="AZ1295" ca="1">SUM(INDEX(1291:1291,1,MAX(COLUMN($R:$R),COLUMN()-($H1272-1))):AZ1294)</f>
        <v>-6.5856187324892348E+42</v>
      </c>
      <c r="BA1295" s="93" cm="1">
        <f t="array" aca="1" ref="BA1295" ca="1">SUM(INDEX(1291:1291,1,MAX(COLUMN($R:$R),COLUMN()-($H1272-1))):BA1294)</f>
        <v>-4.5713420326453413E+43</v>
      </c>
      <c r="BB1295" s="93" cm="1">
        <f t="array" aca="1" ref="BB1295" ca="1">SUM(INDEX(1291:1291,1,MAX(COLUMN($R:$R),COLUMN()-($H1272-1))):BB1294)</f>
        <v>-3.0952985340571954E+44</v>
      </c>
      <c r="BC1295" s="93" cm="1">
        <f t="array" aca="1" ref="BC1295" ca="1">SUM(INDEX(1291:1291,1,MAX(COLUMN($R:$R),COLUMN()-($H1272-1))):BC1294)</f>
        <v>-2.0460737551363501E+45</v>
      </c>
      <c r="BD1295" s="93" cm="1">
        <f t="array" aca="1" ref="BD1295" ca="1">SUM(INDEX(1291:1291,1,MAX(COLUMN($R:$R),COLUMN()-($H1272-1))):BD1294)</f>
        <v>-1.3213830954742227E+46</v>
      </c>
      <c r="BE1295" s="93" cm="1">
        <f t="array" aca="1" ref="BE1295" ca="1">SUM(INDEX(1291:1291,1,MAX(COLUMN($R:$R),COLUMN()-($H1272-1))):BE1294)</f>
        <v>-8.343261625593471E+46</v>
      </c>
      <c r="BF1295" s="93" cm="1">
        <f t="array" aca="1" ref="BF1295" ca="1">SUM(INDEX(1291:1291,1,MAX(COLUMN($R:$R),COLUMN()-($H1272-1))):BF1294)</f>
        <v>-5.1539131411640349E+47</v>
      </c>
      <c r="BG1295" s="93" cm="1">
        <f t="array" aca="1" ref="BG1295" ca="1">SUM(INDEX(1291:1291,1,MAX(COLUMN($R:$R),COLUMN()-($H1272-1))):BG1294)</f>
        <v>-3.1168197744282739E+48</v>
      </c>
      <c r="BH1295" s="93" cm="1">
        <f t="array" aca="1" ref="BH1295" ca="1">SUM(INDEX(1291:1291,1,MAX(COLUMN($R:$R),COLUMN()-($H1272-1))):BH1294)</f>
        <v>-1.8463958119247487E+49</v>
      </c>
      <c r="BI1295" s="93" cm="1">
        <f t="array" aca="1" ref="BI1295" ca="1">SUM(INDEX(1291:1291,1,MAX(COLUMN($R:$R),COLUMN()-($H1272-1))):BI1294)</f>
        <v>-1.072083307018214E+50</v>
      </c>
      <c r="BJ1295" s="93" cm="1">
        <f t="array" aca="1" ref="BJ1295" ca="1">SUM(INDEX(1291:1291,1,MAX(COLUMN($R:$R),COLUMN()-($H1272-1))):BJ1294)</f>
        <v>-6.1046788593969775E+50</v>
      </c>
      <c r="BK1295" s="93" cm="1">
        <f t="array" aca="1" ref="BK1295" ca="1">SUM(INDEX(1291:1291,1,MAX(COLUMN($R:$R),COLUMN()-($H1272-1))):BK1294)</f>
        <v>-3.4108005197745434E+51</v>
      </c>
      <c r="BL1295" s="93" cm="1">
        <f t="array" aca="1" ref="BL1295" ca="1">SUM(INDEX(1291:1291,1,MAX(COLUMN($R:$R),COLUMN()-($H1272-1))):BL1294)</f>
        <v>-1.8707990405689142E+52</v>
      </c>
      <c r="BM1295" s="93" cm="1">
        <f t="array" aca="1" ref="BM1295" ca="1">SUM(INDEX(1291:1291,1,MAX(COLUMN($R:$R),COLUMN()-($H1272-1))):BM1294)</f>
        <v>-1.0078213339249439E+53</v>
      </c>
      <c r="BN1295" s="93" cm="1">
        <f t="array" aca="1" ref="BN1295" ca="1">SUM(INDEX(1291:1291,1,MAX(COLUMN($R:$R),COLUMN()-($H1272-1))):BN1294)</f>
        <v>-5.3348795115876509E+53</v>
      </c>
      <c r="BO1295" s="93" cm="1">
        <f t="array" aca="1" ref="BO1295" ca="1">SUM(INDEX(1291:1291,1,MAX(COLUMN($R:$R),COLUMN()-($H1272-1))):BO1294)</f>
        <v>-2.7761363400985291E+54</v>
      </c>
      <c r="BP1295" s="93" cm="1">
        <f t="array" aca="1" ref="BP1295" ca="1">SUM(INDEX(1291:1291,1,MAX(COLUMN($R:$R),COLUMN()-($H1272-1))):BP1294)</f>
        <v>-1.4207394510105565E+55</v>
      </c>
      <c r="BQ1295" s="93" cm="1">
        <f t="array" aca="1" ref="BQ1295" ca="1">SUM(INDEX(1291:1291,1,MAX(COLUMN($R:$R),COLUMN()-($H1272-1))):BQ1294)</f>
        <v>-7.153528896158248E+55</v>
      </c>
      <c r="BR1295" s="93" cm="1">
        <f t="array" aca="1" ref="BR1295" ca="1">SUM(INDEX(1291:1291,1,MAX(COLUMN($R:$R),COLUMN()-($H1272-1))):BR1294)</f>
        <v>-3.5450805984531029E+56</v>
      </c>
      <c r="BS1295" s="93" cm="1">
        <f t="array" aca="1" ref="BS1295" ca="1">SUM(INDEX(1291:1291,1,MAX(COLUMN($R:$R),COLUMN()-($H1272-1))):BS1294)</f>
        <v>-1.7297872344788413E+57</v>
      </c>
      <c r="BT1295" s="93" cm="1">
        <f t="array" aca="1" ref="BT1295" ca="1">SUM(INDEX(1291:1291,1,MAX(COLUMN($R:$R),COLUMN()-($H1272-1))):BT1294)</f>
        <v>-8.313322703329701E+57</v>
      </c>
      <c r="BU1295" s="93" cm="1">
        <f t="array" aca="1" ref="BU1295" ca="1">SUM(INDEX(1291:1291,1,MAX(COLUMN($R:$R),COLUMN()-($H1272-1))):BU1294)</f>
        <v>-3.9365934961016298E+58</v>
      </c>
      <c r="BV1295" s="93" cm="1">
        <f t="array" aca="1" ref="BV1295" ca="1">SUM(INDEX(1291:1291,1,MAX(COLUMN($R:$R),COLUMN()-($H1272-1))):BV1294)</f>
        <v>-1.8372719273525592E+59</v>
      </c>
      <c r="BW1295" s="93" cm="1">
        <f t="array" aca="1" ref="BW1295" ca="1">SUM(INDEX(1291:1291,1,MAX(COLUMN($R:$R),COLUMN()-($H1272-1))):BW1294)</f>
        <v>-8.4541677884806127E+59</v>
      </c>
      <c r="BX1295" s="93" cm="1">
        <f t="array" aca="1" ref="BX1295" ca="1">SUM(INDEX(1291:1291,1,MAX(COLUMN($R:$R),COLUMN()-($H1272-1))):BX1294)</f>
        <v>-3.8365901352326202E+60</v>
      </c>
      <c r="BY1295" s="93" cm="1">
        <f t="array" aca="1" ref="BY1295" ca="1">SUM(INDEX(1291:1291,1,MAX(COLUMN($R:$R),COLUMN()-($H1272-1))):BY1294)</f>
        <v>-1.7176111222280642E+61</v>
      </c>
      <c r="BZ1295" s="93" cm="1">
        <f t="array" aca="1" ref="BZ1295" ca="1">SUM(INDEX(1291:1291,1,MAX(COLUMN($R:$R),COLUMN()-($H1272-1))):BZ1294)</f>
        <v>-7.588088921203951E+61</v>
      </c>
      <c r="CA1295" s="93" cm="1">
        <f t="array" aca="1" ref="CA1295" ca="1">SUM(INDEX(1291:1291,1,MAX(COLUMN($R:$R),COLUMN()-($H1272-1))):CA1294)</f>
        <v>-3.3089258418722639E+62</v>
      </c>
      <c r="CB1295" s="93" cm="1">
        <f t="array" aca="1" ref="CB1295" ca="1">SUM(INDEX(1291:1291,1,MAX(COLUMN($R:$R),COLUMN()-($H1272-1))):CB1294)</f>
        <v>-1.4246347746113554E+63</v>
      </c>
      <c r="CC1295" s="93" cm="1">
        <f t="array" aca="1" ref="CC1295" ca="1">SUM(INDEX(1291:1291,1,MAX(COLUMN($R:$R),COLUMN()-($H1272-1))):CC1294)</f>
        <v>-6.0574922728568343E+63</v>
      </c>
      <c r="CD1295" s="93" cm="1">
        <f t="array" aca="1" ref="CD1295" ca="1">SUM(INDEX(1291:1291,1,MAX(COLUMN($R:$R),COLUMN()-($H1272-1))):CD1294)</f>
        <v>-2.5442644435686817E+64</v>
      </c>
      <c r="CE1295" s="93" cm="1">
        <f t="array" aca="1" ref="CE1295" ca="1">SUM(INDEX(1291:1291,1,MAX(COLUMN($R:$R),COLUMN()-($H1272-1))):CE1294)</f>
        <v>-1.0558819928490022E+65</v>
      </c>
      <c r="CF1295" s="93" cm="1">
        <f t="array" aca="1" ref="CF1295" ca="1">SUM(INDEX(1291:1291,1,MAX(COLUMN($R:$R),COLUMN()-($H1272-1))):CF1294)</f>
        <v>-4.3306452874084709E+65</v>
      </c>
      <c r="CG1295" s="93" cm="1">
        <f t="array" aca="1" ref="CG1295" ca="1">SUM(INDEX(1291:1291,1,MAX(COLUMN($R:$R),COLUMN()-($H1272-1))):CG1294)</f>
        <v>-1.7557839334231581E+66</v>
      </c>
      <c r="CH1295" s="93" cm="1">
        <f t="array" aca="1" ref="CH1295" ca="1">SUM(INDEX(1291:1291,1,MAX(COLUMN($R:$R),COLUMN()-($H1272-1))):CH1294)</f>
        <v>-7.0382522402954684E+66</v>
      </c>
      <c r="CI1295" s="93" cm="1">
        <f t="array" aca="1" ref="CI1295" ca="1">SUM(INDEX(1291:1291,1,MAX(COLUMN($R:$R),COLUMN()-($H1272-1))):CI1294)</f>
        <v>-2.79013380303091E+67</v>
      </c>
      <c r="CJ1295" s="93" cm="1">
        <f t="array" aca="1" ref="CJ1295" ca="1">SUM(INDEX(1291:1291,1,MAX(COLUMN($R:$R),COLUMN()-($H1272-1))):CJ1294)</f>
        <v>-1.0940572145187456E+68</v>
      </c>
      <c r="CK1295" s="93" cm="1">
        <f t="array" aca="1" ref="CK1295" ca="1">SUM(INDEX(1291:1291,1,MAX(COLUMN($R:$R),COLUMN()-($H1272-1))):CK1294)</f>
        <v>-4.2441968528728447E+68</v>
      </c>
      <c r="CL1295" s="93" cm="1">
        <f t="array" aca="1" ref="CL1295" ca="1">SUM(INDEX(1291:1291,1,MAX(COLUMN($R:$R),COLUMN()-($H1272-1))):CL1294)</f>
        <v>-1.6292007752156738E+69</v>
      </c>
      <c r="CN1295" s="77"/>
      <c r="CO1295" s="93" cm="1">
        <f t="array" aca="1" ref="CO1295" ca="1">SUM(INDEX(1292:1292,1,MAX(COLUMN($R:$R),COLUMN()-($H1272/CO$5))):CO1294)</f>
        <v>-703.3270978400767</v>
      </c>
      <c r="CP1295" s="93" cm="1">
        <f t="array" aca="1" ref="CP1295" ca="1">SUM(INDEX(1292:1292,1,MAX(COLUMN($R:$R),COLUMN()-($H1272/CP$5))):CP1294)</f>
        <v>-1939.5861052487317</v>
      </c>
      <c r="CQ1295" s="93" cm="1">
        <f t="array" aca="1" ref="CQ1295" ca="1">SUM(INDEX(1292:1292,1,MAX(COLUMN($R:$R),COLUMN()-($H1272/CQ$5))):CQ1294)</f>
        <v>-3412.0852009816999</v>
      </c>
      <c r="CR1295" s="93" cm="1">
        <f t="array" aca="1" ref="CR1295" ca="1">SUM(INDEX(1292:1292,1,MAX(COLUMN($R:$R),COLUMN()-($H1272/CR$5))):CR1294)</f>
        <v>-4014.4035273927811</v>
      </c>
      <c r="CS1295" s="93" cm="1">
        <f t="array" aca="1" ref="CS1295" ca="1">SUM(INDEX(1292:1292,1,MAX(COLUMN($R:$R),COLUMN()-($H1272/CS$5))):CS1294)</f>
        <v>-3564.6795860121606</v>
      </c>
      <c r="CT1295" s="93" cm="1">
        <f t="array" aca="1" ref="CT1295" ca="1">SUM(INDEX(1292:1292,1,MAX(COLUMN($R:$R),COLUMN()-($H1272/CT$5))):CT1294)</f>
        <v>-216.57087855272334</v>
      </c>
      <c r="CU1295" s="93" cm="1">
        <f t="array" aca="1" ref="CU1295" ca="1">SUM(INDEX(1292:1292,1,MAX(COLUMN($R:$R),COLUMN()-($H1272/CU$5))):CU1294)</f>
        <v>2757.2322957584511</v>
      </c>
      <c r="CV1295" s="93" cm="1">
        <f t="array" aca="1" ref="CV1295" ca="1">SUM(INDEX(1292:1292,1,MAX(COLUMN($R:$R),COLUMN()-($H1272/CV$5))):CV1294)</f>
        <v>4165.4656654803675</v>
      </c>
      <c r="CW1295" s="93" cm="1">
        <f t="array" aca="1" ref="CW1295" ca="1">SUM(INDEX(1292:1292,1,MAX(COLUMN($R:$R),COLUMN()-($H1272/CW$5))):CW1294)</f>
        <v>3434.5494005915098</v>
      </c>
      <c r="CX1295" s="93" cm="1">
        <f t="array" aca="1" ref="CX1295" ca="1">SUM(INDEX(1292:1292,1,MAX(COLUMN($R:$R),COLUMN()-($H1272/CX$5))):CX1294)</f>
        <v>824.84003420475597</v>
      </c>
      <c r="CY1295" s="93" cm="1">
        <f t="array" aca="1" ref="CY1295" ca="1">SUM(INDEX(1292:1292,1,MAX(COLUMN($R:$R),COLUMN()-($H1272/CL$5))):CY1294)</f>
        <v>-2593.8858365722272</v>
      </c>
      <c r="CZ1295" s="93" cm="1">
        <f t="array" aca="1" ref="CZ1295" ca="1">SUM(INDEX(1292:1292,1,MAX(COLUMN($R:$R),COLUMN()-($H1272/CZ$5))):CZ1294)</f>
        <v>-3648.1378730963179</v>
      </c>
      <c r="DA1295" s="93" cm="1">
        <f t="array" aca="1" ref="DA1295" ca="1">SUM(INDEX(1292:1292,1,MAX(COLUMN($R:$R),COLUMN()-($H1272/DA$5))):DA1294)</f>
        <v>-3189.5914883831392</v>
      </c>
      <c r="DB1295" s="93" cm="1">
        <f t="array" aca="1" ref="DB1295" ca="1">SUM(INDEX(1292:1292,1,MAX(COLUMN($R:$R),COLUMN()-($H1272/DB$5))):DB1294)</f>
        <v>-958.76637124518311</v>
      </c>
      <c r="DC1295" s="93" cm="1">
        <f t="array" aca="1" ref="DC1295" ca="1">SUM(INDEX(1292:1292,1,MAX(COLUMN($R:$R),COLUMN()-($H1272/DC$5))):DC1294)</f>
        <v>1744.1692549679624</v>
      </c>
      <c r="DD1295" s="93" cm="1">
        <f t="array" aca="1" ref="DD1295" ca="1">SUM(INDEX(1292:1292,1,MAX(COLUMN($R:$R),COLUMN()-($H1272/DD$5))):DD1294)</f>
        <v>3396.5900659110393</v>
      </c>
      <c r="DE1295" s="93" cm="1">
        <f t="array" aca="1" ref="DE1295" ca="1">SUM(INDEX(1292:1292,1,MAX(COLUMN($R:$R),COLUMN()-($H1272/DE$5))):DE1294)</f>
        <v>3217.7067672857142</v>
      </c>
      <c r="DF1295" s="93" cm="1">
        <f t="array" aca="1" ref="DF1295" ca="1">SUM(INDEX(1292:1292,1,MAX(COLUMN($R:$R),COLUMN()-($H1272/DF$5))):DF1294)</f>
        <v>1331.1769619717634</v>
      </c>
      <c r="DG1295" s="93" cm="1">
        <f t="array" aca="1" ref="DG1295" ca="1">SUM(INDEX(1292:1292,1,MAX(COLUMN($R:$R),COLUMN()-($H1272/DG$5))):DG1294)</f>
        <v>-1211.2239654034088</v>
      </c>
      <c r="DH1295" s="93" cm="1">
        <f t="array" aca="1" ref="DH1295" ca="1">SUM(INDEX(1292:1292,1,MAX(COLUMN($R:$R),COLUMN()-($H1272/DH$5))):DH1294)</f>
        <v>-3031.5885623040499</v>
      </c>
      <c r="DI1295" s="93" cm="1">
        <f t="array" aca="1" ref="DI1295" ca="1">SUM(INDEX(1292:1292,1,MAX(COLUMN($R:$R),COLUMN()-($H1272/DI$5))):DI1294)</f>
        <v>-3188.7374735880298</v>
      </c>
      <c r="DJ1295" s="93" cm="1">
        <f t="array" aca="1" ref="DJ1295" ca="1">SUM(INDEX(1292:1292,1,MAX(COLUMN($R:$R),COLUMN()-($H1272/DJ$5))):DJ1294)</f>
        <v>-1646.8676958314909</v>
      </c>
      <c r="DK1295" s="93" cm="1">
        <f t="array" aca="1" ref="DK1295" ca="1">SUM(INDEX(1292:1292,1,MAX(COLUMN($R:$R),COLUMN()-($H1272/DK$5))):DK1294)</f>
        <v>725.16633705325887</v>
      </c>
      <c r="DL1295" s="93" cm="1">
        <f t="array" aca="1" ref="DL1295" ca="1">SUM(INDEX(1292:1292,1,MAX(COLUMN($R:$R),COLUMN()-($H1272/DL$5))):DL1294)</f>
        <v>2641.7740601289347</v>
      </c>
    </row>
    <row r="1296" spans="1:116" x14ac:dyDescent="0.35">
      <c r="B1296" t="s">
        <v>332</v>
      </c>
      <c r="D1296" t="s">
        <v>771</v>
      </c>
      <c r="E1296" s="8" t="str">
        <f>ROW()&amp;" "&amp;D1296</f>
        <v>1296 LAMORTR-S</v>
      </c>
      <c r="G1296" s="126"/>
      <c r="H1296" s="27"/>
      <c r="J1296"/>
      <c r="K1296" s="340"/>
      <c r="L1296" s="340"/>
      <c r="M1296" s="340"/>
      <c r="N1296" s="340"/>
      <c r="O1296" s="340"/>
      <c r="P1296" s="340"/>
      <c r="R1296" s="28"/>
      <c r="S1296" s="93"/>
      <c r="T1296" s="93"/>
      <c r="U1296" s="93"/>
      <c r="V1296" s="93"/>
      <c r="W1296" s="93"/>
      <c r="X1296" s="93"/>
      <c r="Y1296" s="93"/>
      <c r="Z1296" s="93"/>
      <c r="AA1296" s="93"/>
      <c r="AB1296" s="93"/>
      <c r="AC1296" s="93"/>
      <c r="AD1296" s="93"/>
      <c r="AE1296" s="93"/>
      <c r="AF1296" s="93"/>
      <c r="AG1296" s="93"/>
      <c r="AH1296" s="93"/>
      <c r="AI1296" s="93"/>
      <c r="AJ1296" s="93"/>
      <c r="AK1296" s="93"/>
      <c r="AL1296" s="93"/>
      <c r="AM1296" s="93"/>
      <c r="AN1296" s="93"/>
      <c r="AO1296" s="93"/>
      <c r="AP1296" s="93"/>
      <c r="AQ1296" s="93"/>
      <c r="AR1296" s="93"/>
      <c r="AS1296" s="93"/>
      <c r="AT1296" s="93"/>
      <c r="AU1296" s="93"/>
      <c r="AV1296" s="93"/>
      <c r="AW1296" s="93"/>
      <c r="AX1296" s="93"/>
      <c r="AY1296" s="93"/>
      <c r="AZ1296" s="93"/>
      <c r="BA1296" s="93"/>
      <c r="BB1296" s="93"/>
      <c r="BC1296" s="93"/>
      <c r="BD1296" s="93"/>
      <c r="BE1296" s="93"/>
      <c r="BF1296" s="93"/>
      <c r="BG1296" s="93"/>
      <c r="BH1296" s="93"/>
      <c r="BI1296" s="93"/>
      <c r="BJ1296" s="93"/>
      <c r="BK1296" s="93"/>
      <c r="BL1296" s="93"/>
      <c r="BM1296" s="93"/>
      <c r="BN1296" s="93"/>
      <c r="BO1296" s="93"/>
      <c r="BP1296" s="93"/>
      <c r="BQ1296" s="93"/>
      <c r="BR1296" s="93"/>
      <c r="BS1296" s="93"/>
      <c r="BT1296" s="93"/>
      <c r="BU1296" s="93"/>
      <c r="BV1296" s="93"/>
      <c r="BW1296" s="93"/>
      <c r="BX1296" s="93"/>
      <c r="BY1296" s="93"/>
      <c r="BZ1296" s="93"/>
      <c r="CA1296" s="93"/>
      <c r="CB1296" s="93"/>
      <c r="CC1296" s="93"/>
      <c r="CD1296" s="93"/>
      <c r="CE1296" s="93"/>
      <c r="CF1296" s="93"/>
      <c r="CG1296" s="93"/>
      <c r="CH1296" s="93"/>
      <c r="CI1296" s="93"/>
      <c r="CJ1296" s="93"/>
      <c r="CK1296" s="93"/>
      <c r="CL1296" s="93"/>
      <c r="CN1296" s="77"/>
      <c r="CO1296" s="93"/>
      <c r="CP1296" s="93"/>
      <c r="CQ1296" s="93"/>
      <c r="CR1296" s="93"/>
      <c r="CS1296" s="93"/>
      <c r="CT1296" s="93"/>
      <c r="CU1296" s="93"/>
      <c r="CV1296" s="93"/>
      <c r="CW1296" s="93"/>
      <c r="CX1296" s="93"/>
      <c r="CY1296" s="93"/>
      <c r="CZ1296" s="93"/>
      <c r="DA1296" s="93"/>
      <c r="DB1296" s="93"/>
      <c r="DC1296" s="93"/>
      <c r="DD1296" s="93"/>
      <c r="DE1296" s="93"/>
      <c r="DF1296" s="93"/>
      <c r="DG1296" s="93"/>
      <c r="DH1296" s="93"/>
      <c r="DI1296" s="93"/>
      <c r="DJ1296" s="93"/>
      <c r="DK1296" s="93"/>
      <c r="DL1296" s="93"/>
    </row>
    <row r="1297" spans="1:116" x14ac:dyDescent="0.35">
      <c r="B1297" t="s">
        <v>332</v>
      </c>
      <c r="D1297" t="s">
        <v>771</v>
      </c>
      <c r="E1297" s="8" t="str">
        <f t="shared" si="1572"/>
        <v>1297 LAMORTR-S</v>
      </c>
      <c r="G1297" s="136" t="str">
        <f>G1262</f>
        <v>(Primary label)</v>
      </c>
      <c r="H1297" s="27"/>
      <c r="I1297" s="78"/>
      <c r="J1297" s="78"/>
      <c r="K1297" s="33"/>
      <c r="L1297" s="33"/>
      <c r="M1297" s="33"/>
      <c r="N1297" s="33"/>
      <c r="O1297" s="33"/>
      <c r="P1297" s="33"/>
      <c r="R1297" s="33"/>
      <c r="S1297" s="77"/>
      <c r="T1297" s="77"/>
      <c r="U1297" s="77"/>
      <c r="V1297" s="77"/>
      <c r="W1297" s="77"/>
      <c r="X1297" s="77"/>
      <c r="Y1297" s="77"/>
      <c r="Z1297" s="77"/>
      <c r="AA1297" s="77"/>
      <c r="AB1297" s="77"/>
      <c r="AC1297" s="77"/>
      <c r="AD1297" s="77"/>
      <c r="AE1297" s="77"/>
      <c r="AF1297" s="77"/>
      <c r="AG1297" s="77"/>
      <c r="AH1297" s="77"/>
      <c r="AI1297" s="77"/>
      <c r="AJ1297" s="77"/>
      <c r="AK1297" s="77"/>
      <c r="AL1297" s="77"/>
      <c r="AM1297" s="77"/>
      <c r="AN1297" s="77"/>
      <c r="AO1297" s="77"/>
      <c r="AP1297" s="77"/>
      <c r="AQ1297" s="77"/>
      <c r="AR1297" s="77"/>
      <c r="AS1297" s="77"/>
      <c r="AT1297" s="77"/>
      <c r="AU1297" s="77"/>
      <c r="AV1297" s="77"/>
      <c r="AW1297" s="77"/>
      <c r="AX1297" s="77"/>
      <c r="AY1297" s="77"/>
      <c r="AZ1297" s="77"/>
      <c r="BA1297" s="77"/>
      <c r="BB1297" s="77"/>
      <c r="BC1297" s="77"/>
      <c r="BD1297" s="77"/>
      <c r="BE1297" s="77"/>
      <c r="BF1297" s="77"/>
      <c r="BG1297" s="77"/>
      <c r="BH1297" s="77"/>
      <c r="BI1297" s="77"/>
      <c r="BJ1297" s="77"/>
      <c r="BK1297" s="77"/>
      <c r="BL1297" s="77"/>
      <c r="BM1297" s="77"/>
      <c r="BN1297" s="77"/>
      <c r="BO1297" s="77"/>
      <c r="BP1297" s="77"/>
      <c r="BQ1297" s="77"/>
      <c r="BR1297" s="77"/>
      <c r="BS1297" s="77"/>
      <c r="BT1297" s="77"/>
      <c r="BU1297" s="77"/>
      <c r="BV1297" s="77"/>
      <c r="BW1297" s="77"/>
      <c r="BX1297" s="77"/>
      <c r="BY1297" s="77"/>
      <c r="BZ1297" s="77"/>
      <c r="CA1297" s="77"/>
      <c r="CB1297" s="77"/>
      <c r="CC1297" s="77"/>
      <c r="CD1297" s="77"/>
      <c r="CE1297" s="77"/>
      <c r="CF1297" s="77"/>
      <c r="CG1297" s="77"/>
      <c r="CH1297" s="77"/>
      <c r="CI1297" s="77"/>
      <c r="CJ1297" s="77"/>
      <c r="CK1297" s="77"/>
      <c r="CL1297" s="77"/>
      <c r="CN1297" s="78"/>
      <c r="CO1297" s="77"/>
      <c r="CP1297" s="77"/>
      <c r="CQ1297" s="77"/>
      <c r="CR1297" s="77"/>
      <c r="CS1297" s="77"/>
      <c r="CT1297" s="77"/>
      <c r="CU1297" s="77"/>
      <c r="CV1297" s="77"/>
      <c r="CW1297" s="77"/>
      <c r="CX1297" s="77"/>
      <c r="CY1297" s="77"/>
      <c r="CZ1297" s="77"/>
      <c r="DA1297" s="77"/>
      <c r="DB1297" s="77"/>
      <c r="DC1297" s="77"/>
      <c r="DD1297" s="77"/>
      <c r="DE1297" s="77"/>
      <c r="DF1297" s="77"/>
      <c r="DG1297" s="77"/>
      <c r="DH1297" s="77"/>
      <c r="DI1297" s="77"/>
      <c r="DJ1297" s="77"/>
      <c r="DK1297" s="77"/>
      <c r="DL1297" s="77"/>
    </row>
    <row r="1298" spans="1:116" x14ac:dyDescent="0.35">
      <c r="B1298" t="s">
        <v>332</v>
      </c>
      <c r="D1298" t="s">
        <v>771</v>
      </c>
      <c r="E1298" s="8" t="str">
        <f t="shared" si="1572"/>
        <v>1298 LAMORTR-S</v>
      </c>
      <c r="G1298" s="136" t="str">
        <f>G1263</f>
        <v>primary unit</v>
      </c>
      <c r="H1298" s="27"/>
      <c r="I1298" s="78"/>
      <c r="J1298" s="78"/>
      <c r="K1298" s="33"/>
      <c r="L1298" s="33"/>
      <c r="M1298" s="33"/>
      <c r="N1298" s="33"/>
      <c r="O1298" s="33"/>
      <c r="P1298" s="33"/>
      <c r="R1298" s="33"/>
      <c r="S1298" s="77"/>
      <c r="T1298" s="77"/>
      <c r="U1298" s="77"/>
      <c r="V1298" s="77"/>
      <c r="W1298" s="77"/>
      <c r="X1298" s="77"/>
      <c r="Y1298" s="77"/>
      <c r="Z1298" s="77"/>
      <c r="AA1298" s="77"/>
      <c r="AB1298" s="77"/>
      <c r="AC1298" s="77"/>
      <c r="AD1298" s="77"/>
      <c r="AE1298" s="77"/>
      <c r="AF1298" s="77"/>
      <c r="AG1298" s="77"/>
      <c r="AH1298" s="77"/>
      <c r="AI1298" s="77"/>
      <c r="AJ1298" s="77"/>
      <c r="AK1298" s="77"/>
      <c r="AL1298" s="77"/>
      <c r="AM1298" s="77"/>
      <c r="AN1298" s="77"/>
      <c r="AO1298" s="77"/>
      <c r="AP1298" s="77"/>
      <c r="AQ1298" s="77"/>
      <c r="AR1298" s="77"/>
      <c r="AS1298" s="77"/>
      <c r="AT1298" s="77"/>
      <c r="AU1298" s="77"/>
      <c r="AV1298" s="77"/>
      <c r="AW1298" s="77"/>
      <c r="AX1298" s="77"/>
      <c r="AY1298" s="77"/>
      <c r="AZ1298" s="77"/>
      <c r="BA1298" s="77"/>
      <c r="BB1298" s="77"/>
      <c r="BC1298" s="77"/>
      <c r="BD1298" s="77"/>
      <c r="BE1298" s="77"/>
      <c r="BF1298" s="77"/>
      <c r="BG1298" s="77"/>
      <c r="BH1298" s="77"/>
      <c r="BI1298" s="77"/>
      <c r="BJ1298" s="77"/>
      <c r="BK1298" s="77"/>
      <c r="BL1298" s="77"/>
      <c r="BM1298" s="77"/>
      <c r="BN1298" s="77"/>
      <c r="BO1298" s="77"/>
      <c r="BP1298" s="77"/>
      <c r="BQ1298" s="77"/>
      <c r="BR1298" s="77"/>
      <c r="BS1298" s="77"/>
      <c r="BT1298" s="77"/>
      <c r="BU1298" s="77"/>
      <c r="BV1298" s="77"/>
      <c r="BW1298" s="77"/>
      <c r="BX1298" s="77"/>
      <c r="BY1298" s="77"/>
      <c r="BZ1298" s="77"/>
      <c r="CA1298" s="77"/>
      <c r="CB1298" s="77"/>
      <c r="CC1298" s="77"/>
      <c r="CD1298" s="77"/>
      <c r="CE1298" s="77"/>
      <c r="CF1298" s="77"/>
      <c r="CG1298" s="77"/>
      <c r="CH1298" s="77"/>
      <c r="CI1298" s="77"/>
      <c r="CJ1298" s="77"/>
      <c r="CK1298" s="77"/>
      <c r="CL1298" s="77"/>
      <c r="CN1298" s="78"/>
      <c r="CO1298" s="77"/>
      <c r="CP1298" s="77"/>
      <c r="CQ1298" s="77"/>
      <c r="CR1298" s="77"/>
      <c r="CS1298" s="77"/>
      <c r="CT1298" s="77"/>
      <c r="CU1298" s="77"/>
      <c r="CV1298" s="77"/>
      <c r="CW1298" s="77"/>
      <c r="CX1298" s="77"/>
      <c r="CY1298" s="77"/>
      <c r="CZ1298" s="77"/>
      <c r="DA1298" s="77"/>
      <c r="DB1298" s="77"/>
      <c r="DC1298" s="77"/>
      <c r="DD1298" s="77"/>
      <c r="DE1298" s="77"/>
      <c r="DF1298" s="77"/>
      <c r="DG1298" s="77"/>
      <c r="DH1298" s="77"/>
      <c r="DI1298" s="77"/>
      <c r="DJ1298" s="77"/>
      <c r="DK1298" s="77"/>
      <c r="DL1298" s="77"/>
    </row>
    <row r="1299" spans="1:116" x14ac:dyDescent="0.35">
      <c r="B1299" t="s">
        <v>332</v>
      </c>
      <c r="D1299" t="s">
        <v>771</v>
      </c>
      <c r="E1299" s="8" t="str">
        <f t="shared" si="1572"/>
        <v>1299 LAMORTR-S</v>
      </c>
      <c r="G1299" s="136" t="str">
        <f>G1264</f>
        <v>Primary revenue driver</v>
      </c>
      <c r="K1299" s="53"/>
      <c r="L1299" s="53"/>
      <c r="M1299" s="53"/>
      <c r="N1299" s="53"/>
      <c r="O1299" s="53"/>
      <c r="P1299" s="53"/>
      <c r="R1299" s="24"/>
      <c r="S1299" s="179" t="str">
        <f t="shared" ref="S1299:AX1299" si="1621">S1264</f>
        <v>S$16</v>
      </c>
      <c r="T1299" s="179" t="str">
        <f t="shared" si="1621"/>
        <v>T$16</v>
      </c>
      <c r="U1299" s="179" t="str">
        <f t="shared" si="1621"/>
        <v>U$16</v>
      </c>
      <c r="V1299" s="179" t="str">
        <f t="shared" si="1621"/>
        <v>V$16</v>
      </c>
      <c r="W1299" s="179" t="str">
        <f t="shared" si="1621"/>
        <v>W$16</v>
      </c>
      <c r="X1299" s="179" t="str">
        <f t="shared" si="1621"/>
        <v>X$16</v>
      </c>
      <c r="Y1299" s="179" t="str">
        <f t="shared" si="1621"/>
        <v>Y$16</v>
      </c>
      <c r="Z1299" s="179" t="str">
        <f t="shared" si="1621"/>
        <v>Z$16</v>
      </c>
      <c r="AA1299" s="179" t="str">
        <f t="shared" si="1621"/>
        <v>AA$16</v>
      </c>
      <c r="AB1299" s="179" t="str">
        <f t="shared" si="1621"/>
        <v>AB$16</v>
      </c>
      <c r="AC1299" s="179" t="str">
        <f t="shared" si="1621"/>
        <v>AC$16</v>
      </c>
      <c r="AD1299" s="179" t="str">
        <f t="shared" si="1621"/>
        <v>AD$16</v>
      </c>
      <c r="AE1299" s="179" t="str">
        <f t="shared" si="1621"/>
        <v>AE$16</v>
      </c>
      <c r="AF1299" s="179" t="str">
        <f t="shared" si="1621"/>
        <v>AF$16</v>
      </c>
      <c r="AG1299" s="179" t="str">
        <f t="shared" si="1621"/>
        <v>AG$16</v>
      </c>
      <c r="AH1299" s="179" t="str">
        <f t="shared" si="1621"/>
        <v>AH$16</v>
      </c>
      <c r="AI1299" s="179" t="str">
        <f t="shared" si="1621"/>
        <v>AI$16</v>
      </c>
      <c r="AJ1299" s="179" t="str">
        <f t="shared" si="1621"/>
        <v>AJ$16</v>
      </c>
      <c r="AK1299" s="179" t="str">
        <f t="shared" si="1621"/>
        <v>AK$16</v>
      </c>
      <c r="AL1299" s="179" t="str">
        <f t="shared" si="1621"/>
        <v>AL$16</v>
      </c>
      <c r="AM1299" s="179" t="str">
        <f t="shared" si="1621"/>
        <v>AM$16</v>
      </c>
      <c r="AN1299" s="179" t="str">
        <f t="shared" si="1621"/>
        <v>AN$16</v>
      </c>
      <c r="AO1299" s="179" t="str">
        <f t="shared" si="1621"/>
        <v>AO$16</v>
      </c>
      <c r="AP1299" s="179" t="str">
        <f t="shared" si="1621"/>
        <v>AP$16</v>
      </c>
      <c r="AQ1299" s="179" t="str">
        <f t="shared" si="1621"/>
        <v>AQ$16</v>
      </c>
      <c r="AR1299" s="179" t="str">
        <f t="shared" si="1621"/>
        <v>AR$16</v>
      </c>
      <c r="AS1299" s="179" t="str">
        <f t="shared" si="1621"/>
        <v>AS$16</v>
      </c>
      <c r="AT1299" s="179" t="str">
        <f t="shared" si="1621"/>
        <v>AT$16</v>
      </c>
      <c r="AU1299" s="179" t="str">
        <f t="shared" si="1621"/>
        <v>AU$16</v>
      </c>
      <c r="AV1299" s="179" t="str">
        <f t="shared" si="1621"/>
        <v>AV$16</v>
      </c>
      <c r="AW1299" s="179" t="str">
        <f t="shared" si="1621"/>
        <v>AW$16</v>
      </c>
      <c r="AX1299" s="179" t="str">
        <f t="shared" si="1621"/>
        <v>AX$16</v>
      </c>
      <c r="AY1299" s="179" t="str">
        <f t="shared" ref="AY1299:CD1299" si="1622">AY1264</f>
        <v>AY$16</v>
      </c>
      <c r="AZ1299" s="179" t="str">
        <f t="shared" si="1622"/>
        <v>AZ$16</v>
      </c>
      <c r="BA1299" s="179" t="str">
        <f t="shared" si="1622"/>
        <v>BA$16</v>
      </c>
      <c r="BB1299" s="179" t="str">
        <f t="shared" si="1622"/>
        <v>BB$16</v>
      </c>
      <c r="BC1299" s="179" t="str">
        <f t="shared" si="1622"/>
        <v>BC$16</v>
      </c>
      <c r="BD1299" s="179" t="str">
        <f t="shared" si="1622"/>
        <v>BD$16</v>
      </c>
      <c r="BE1299" s="179" t="str">
        <f t="shared" si="1622"/>
        <v>BE$16</v>
      </c>
      <c r="BF1299" s="179" t="str">
        <f t="shared" si="1622"/>
        <v>BF$16</v>
      </c>
      <c r="BG1299" s="179" t="str">
        <f t="shared" si="1622"/>
        <v>BG$16</v>
      </c>
      <c r="BH1299" s="179" t="str">
        <f t="shared" si="1622"/>
        <v>BH$16</v>
      </c>
      <c r="BI1299" s="179" t="str">
        <f t="shared" si="1622"/>
        <v>BI$16</v>
      </c>
      <c r="BJ1299" s="179" t="str">
        <f t="shared" si="1622"/>
        <v>BJ$16</v>
      </c>
      <c r="BK1299" s="179" t="str">
        <f t="shared" si="1622"/>
        <v>BK$16</v>
      </c>
      <c r="BL1299" s="179" t="str">
        <f t="shared" si="1622"/>
        <v>BL$16</v>
      </c>
      <c r="BM1299" s="179" t="str">
        <f t="shared" si="1622"/>
        <v>BM$16</v>
      </c>
      <c r="BN1299" s="179" t="str">
        <f t="shared" si="1622"/>
        <v>BN$16</v>
      </c>
      <c r="BO1299" s="179" t="str">
        <f t="shared" si="1622"/>
        <v>BO$16</v>
      </c>
      <c r="BP1299" s="179" t="str">
        <f t="shared" si="1622"/>
        <v>BP$16</v>
      </c>
      <c r="BQ1299" s="179" t="str">
        <f t="shared" si="1622"/>
        <v>BQ$16</v>
      </c>
      <c r="BR1299" s="179" t="str">
        <f t="shared" si="1622"/>
        <v>BR$16</v>
      </c>
      <c r="BS1299" s="179" t="str">
        <f t="shared" si="1622"/>
        <v>BS$16</v>
      </c>
      <c r="BT1299" s="179" t="str">
        <f t="shared" si="1622"/>
        <v>BT$16</v>
      </c>
      <c r="BU1299" s="179" t="str">
        <f t="shared" si="1622"/>
        <v>BU$16</v>
      </c>
      <c r="BV1299" s="179" t="str">
        <f t="shared" si="1622"/>
        <v>BV$16</v>
      </c>
      <c r="BW1299" s="179" t="str">
        <f t="shared" si="1622"/>
        <v>BW$16</v>
      </c>
      <c r="BX1299" s="179" t="str">
        <f t="shared" si="1622"/>
        <v>BX$16</v>
      </c>
      <c r="BY1299" s="179" t="str">
        <f t="shared" si="1622"/>
        <v>BY$16</v>
      </c>
      <c r="BZ1299" s="179" t="str">
        <f t="shared" si="1622"/>
        <v>BZ$16</v>
      </c>
      <c r="CA1299" s="179" t="str">
        <f t="shared" si="1622"/>
        <v>CA$16</v>
      </c>
      <c r="CB1299" s="179" t="str">
        <f t="shared" si="1622"/>
        <v>CB$16</v>
      </c>
      <c r="CC1299" s="179" t="str">
        <f t="shared" si="1622"/>
        <v>CC$16</v>
      </c>
      <c r="CD1299" s="179" t="str">
        <f t="shared" si="1622"/>
        <v>CD$16</v>
      </c>
      <c r="CE1299" s="179" t="str">
        <f t="shared" ref="CE1299:CL1299" si="1623">CE1264</f>
        <v>CE$16</v>
      </c>
      <c r="CF1299" s="179" t="str">
        <f t="shared" si="1623"/>
        <v>CF$16</v>
      </c>
      <c r="CG1299" s="179" t="str">
        <f t="shared" si="1623"/>
        <v>CG$16</v>
      </c>
      <c r="CH1299" s="179" t="str">
        <f t="shared" si="1623"/>
        <v>CH$16</v>
      </c>
      <c r="CI1299" s="179" t="str">
        <f t="shared" si="1623"/>
        <v>CI$16</v>
      </c>
      <c r="CJ1299" s="179" t="str">
        <f t="shared" si="1623"/>
        <v>CJ$16</v>
      </c>
      <c r="CK1299" s="179" t="str">
        <f t="shared" si="1623"/>
        <v>CK$16</v>
      </c>
      <c r="CL1299" s="179" t="str">
        <f t="shared" si="1623"/>
        <v>CL$16</v>
      </c>
      <c r="CO1299" s="179" t="str">
        <f t="shared" ref="CO1299:DL1299" si="1624">CO1264</f>
        <v>CO$16</v>
      </c>
      <c r="CP1299" s="179" t="str">
        <f t="shared" si="1624"/>
        <v>CP$16</v>
      </c>
      <c r="CQ1299" s="179" t="str">
        <f t="shared" si="1624"/>
        <v>CQ$16</v>
      </c>
      <c r="CR1299" s="179" t="str">
        <f t="shared" si="1624"/>
        <v>CR$16</v>
      </c>
      <c r="CS1299" s="179" t="str">
        <f t="shared" si="1624"/>
        <v>CS$16</v>
      </c>
      <c r="CT1299" s="179" t="str">
        <f t="shared" si="1624"/>
        <v>CT$16</v>
      </c>
      <c r="CU1299" s="179" t="str">
        <f t="shared" si="1624"/>
        <v>CU$16</v>
      </c>
      <c r="CV1299" s="179" t="str">
        <f t="shared" si="1624"/>
        <v>CV$16</v>
      </c>
      <c r="CW1299" s="179" t="str">
        <f t="shared" si="1624"/>
        <v>CW$16</v>
      </c>
      <c r="CX1299" s="179" t="str">
        <f t="shared" si="1624"/>
        <v>CX$16</v>
      </c>
      <c r="CY1299" s="179" t="str">
        <f t="shared" si="1624"/>
        <v>CY$16</v>
      </c>
      <c r="CZ1299" s="179" t="str">
        <f t="shared" si="1624"/>
        <v>CZ$16</v>
      </c>
      <c r="DA1299" s="179" t="str">
        <f t="shared" si="1624"/>
        <v>DA$16</v>
      </c>
      <c r="DB1299" s="179" t="str">
        <f t="shared" si="1624"/>
        <v>DB$16</v>
      </c>
      <c r="DC1299" s="179" t="str">
        <f t="shared" si="1624"/>
        <v>DC$16</v>
      </c>
      <c r="DD1299" s="179" t="str">
        <f t="shared" si="1624"/>
        <v>DD$16</v>
      </c>
      <c r="DE1299" s="179" t="str">
        <f t="shared" si="1624"/>
        <v>DE$16</v>
      </c>
      <c r="DF1299" s="179" t="str">
        <f t="shared" si="1624"/>
        <v>DF$16</v>
      </c>
      <c r="DG1299" s="179" t="str">
        <f t="shared" si="1624"/>
        <v>DG$16</v>
      </c>
      <c r="DH1299" s="179" t="str">
        <f t="shared" si="1624"/>
        <v>DH$16</v>
      </c>
      <c r="DI1299" s="179" t="str">
        <f t="shared" si="1624"/>
        <v>DI$16</v>
      </c>
      <c r="DJ1299" s="179" t="str">
        <f t="shared" si="1624"/>
        <v>DJ$16</v>
      </c>
      <c r="DK1299" s="179" t="str">
        <f t="shared" si="1624"/>
        <v>DK$16</v>
      </c>
      <c r="DL1299" s="179" t="str">
        <f t="shared" si="1624"/>
        <v>DL$16</v>
      </c>
    </row>
    <row r="1300" spans="1:116" x14ac:dyDescent="0.35">
      <c r="B1300" t="s">
        <v>332</v>
      </c>
      <c r="D1300" t="s">
        <v>771</v>
      </c>
      <c r="E1300" s="8" t="str">
        <f t="shared" ref="E1300" si="1625">ROW()&amp;" "&amp;D1300</f>
        <v>1300 LAMORTR-S</v>
      </c>
      <c r="G1300" s="136" t="str">
        <f>G1265</f>
        <v>Primary volume driver</v>
      </c>
      <c r="H1300" s="12"/>
      <c r="I1300" s="60"/>
      <c r="J1300" s="60"/>
      <c r="K1300" s="15"/>
      <c r="L1300" s="15"/>
      <c r="M1300" s="15"/>
      <c r="N1300" s="15"/>
      <c r="O1300" s="15"/>
      <c r="P1300" s="15"/>
      <c r="R1300" s="15"/>
      <c r="S1300" s="179" t="str">
        <f t="shared" ref="S1300:AX1300" si="1626">S1265</f>
        <v>S$17</v>
      </c>
      <c r="T1300" s="179" t="str">
        <f t="shared" si="1626"/>
        <v>T$17</v>
      </c>
      <c r="U1300" s="179" t="str">
        <f t="shared" si="1626"/>
        <v>U$17</v>
      </c>
      <c r="V1300" s="179" t="str">
        <f t="shared" si="1626"/>
        <v>V$17</v>
      </c>
      <c r="W1300" s="179" t="str">
        <f t="shared" si="1626"/>
        <v>W$17</v>
      </c>
      <c r="X1300" s="179" t="str">
        <f t="shared" si="1626"/>
        <v>X$17</v>
      </c>
      <c r="Y1300" s="179" t="str">
        <f t="shared" si="1626"/>
        <v>Y$17</v>
      </c>
      <c r="Z1300" s="179" t="str">
        <f t="shared" si="1626"/>
        <v>Z$17</v>
      </c>
      <c r="AA1300" s="179" t="str">
        <f t="shared" si="1626"/>
        <v>AA$17</v>
      </c>
      <c r="AB1300" s="179" t="str">
        <f t="shared" si="1626"/>
        <v>AB$17</v>
      </c>
      <c r="AC1300" s="179" t="str">
        <f t="shared" si="1626"/>
        <v>AC$17</v>
      </c>
      <c r="AD1300" s="179" t="str">
        <f t="shared" si="1626"/>
        <v>AD$17</v>
      </c>
      <c r="AE1300" s="179" t="str">
        <f t="shared" si="1626"/>
        <v>AE$17</v>
      </c>
      <c r="AF1300" s="179" t="str">
        <f t="shared" si="1626"/>
        <v>AF$17</v>
      </c>
      <c r="AG1300" s="179" t="str">
        <f t="shared" si="1626"/>
        <v>AG$17</v>
      </c>
      <c r="AH1300" s="179" t="str">
        <f t="shared" si="1626"/>
        <v>AH$17</v>
      </c>
      <c r="AI1300" s="179" t="str">
        <f t="shared" si="1626"/>
        <v>AI$17</v>
      </c>
      <c r="AJ1300" s="179" t="str">
        <f t="shared" si="1626"/>
        <v>AJ$17</v>
      </c>
      <c r="AK1300" s="179" t="str">
        <f t="shared" si="1626"/>
        <v>AK$17</v>
      </c>
      <c r="AL1300" s="179" t="str">
        <f t="shared" si="1626"/>
        <v>AL$17</v>
      </c>
      <c r="AM1300" s="179" t="str">
        <f t="shared" si="1626"/>
        <v>AM$17</v>
      </c>
      <c r="AN1300" s="179" t="str">
        <f t="shared" si="1626"/>
        <v>AN$17</v>
      </c>
      <c r="AO1300" s="179" t="str">
        <f t="shared" si="1626"/>
        <v>AO$17</v>
      </c>
      <c r="AP1300" s="179" t="str">
        <f t="shared" si="1626"/>
        <v>AP$17</v>
      </c>
      <c r="AQ1300" s="179" t="str">
        <f t="shared" si="1626"/>
        <v>AQ$17</v>
      </c>
      <c r="AR1300" s="179" t="str">
        <f t="shared" si="1626"/>
        <v>AR$17</v>
      </c>
      <c r="AS1300" s="179" t="str">
        <f t="shared" si="1626"/>
        <v>AS$17</v>
      </c>
      <c r="AT1300" s="179" t="str">
        <f t="shared" si="1626"/>
        <v>AT$17</v>
      </c>
      <c r="AU1300" s="179" t="str">
        <f t="shared" si="1626"/>
        <v>AU$17</v>
      </c>
      <c r="AV1300" s="179" t="str">
        <f t="shared" si="1626"/>
        <v>AV$17</v>
      </c>
      <c r="AW1300" s="179" t="str">
        <f t="shared" si="1626"/>
        <v>AW$17</v>
      </c>
      <c r="AX1300" s="179" t="str">
        <f t="shared" si="1626"/>
        <v>AX$17</v>
      </c>
      <c r="AY1300" s="179" t="str">
        <f t="shared" ref="AY1300:CD1300" si="1627">AY1265</f>
        <v>AY$17</v>
      </c>
      <c r="AZ1300" s="179" t="str">
        <f t="shared" si="1627"/>
        <v>AZ$17</v>
      </c>
      <c r="BA1300" s="179" t="str">
        <f t="shared" si="1627"/>
        <v>BA$17</v>
      </c>
      <c r="BB1300" s="179" t="str">
        <f t="shared" si="1627"/>
        <v>BB$17</v>
      </c>
      <c r="BC1300" s="179" t="str">
        <f t="shared" si="1627"/>
        <v>BC$17</v>
      </c>
      <c r="BD1300" s="179" t="str">
        <f t="shared" si="1627"/>
        <v>BD$17</v>
      </c>
      <c r="BE1300" s="179" t="str">
        <f t="shared" si="1627"/>
        <v>BE$17</v>
      </c>
      <c r="BF1300" s="179" t="str">
        <f t="shared" si="1627"/>
        <v>BF$17</v>
      </c>
      <c r="BG1300" s="179" t="str">
        <f t="shared" si="1627"/>
        <v>BG$17</v>
      </c>
      <c r="BH1300" s="179" t="str">
        <f t="shared" si="1627"/>
        <v>BH$17</v>
      </c>
      <c r="BI1300" s="179" t="str">
        <f t="shared" si="1627"/>
        <v>BI$17</v>
      </c>
      <c r="BJ1300" s="179" t="str">
        <f t="shared" si="1627"/>
        <v>BJ$17</v>
      </c>
      <c r="BK1300" s="179" t="str">
        <f t="shared" si="1627"/>
        <v>BK$17</v>
      </c>
      <c r="BL1300" s="179" t="str">
        <f t="shared" si="1627"/>
        <v>BL$17</v>
      </c>
      <c r="BM1300" s="179" t="str">
        <f t="shared" si="1627"/>
        <v>BM$17</v>
      </c>
      <c r="BN1300" s="179" t="str">
        <f t="shared" si="1627"/>
        <v>BN$17</v>
      </c>
      <c r="BO1300" s="179" t="str">
        <f t="shared" si="1627"/>
        <v>BO$17</v>
      </c>
      <c r="BP1300" s="179" t="str">
        <f t="shared" si="1627"/>
        <v>BP$17</v>
      </c>
      <c r="BQ1300" s="179" t="str">
        <f t="shared" si="1627"/>
        <v>BQ$17</v>
      </c>
      <c r="BR1300" s="179" t="str">
        <f t="shared" si="1627"/>
        <v>BR$17</v>
      </c>
      <c r="BS1300" s="179" t="str">
        <f t="shared" si="1627"/>
        <v>BS$17</v>
      </c>
      <c r="BT1300" s="179" t="str">
        <f t="shared" si="1627"/>
        <v>BT$17</v>
      </c>
      <c r="BU1300" s="179" t="str">
        <f t="shared" si="1627"/>
        <v>BU$17</v>
      </c>
      <c r="BV1300" s="179" t="str">
        <f t="shared" si="1627"/>
        <v>BV$17</v>
      </c>
      <c r="BW1300" s="179" t="str">
        <f t="shared" si="1627"/>
        <v>BW$17</v>
      </c>
      <c r="BX1300" s="179" t="str">
        <f t="shared" si="1627"/>
        <v>BX$17</v>
      </c>
      <c r="BY1300" s="179" t="str">
        <f t="shared" si="1627"/>
        <v>BY$17</v>
      </c>
      <c r="BZ1300" s="179" t="str">
        <f t="shared" si="1627"/>
        <v>BZ$17</v>
      </c>
      <c r="CA1300" s="179" t="str">
        <f t="shared" si="1627"/>
        <v>CA$17</v>
      </c>
      <c r="CB1300" s="179" t="str">
        <f t="shared" si="1627"/>
        <v>CB$17</v>
      </c>
      <c r="CC1300" s="179" t="str">
        <f t="shared" si="1627"/>
        <v>CC$17</v>
      </c>
      <c r="CD1300" s="179" t="str">
        <f t="shared" si="1627"/>
        <v>CD$17</v>
      </c>
      <c r="CE1300" s="179" t="str">
        <f t="shared" ref="CE1300:CL1300" si="1628">CE1265</f>
        <v>CE$17</v>
      </c>
      <c r="CF1300" s="179" t="str">
        <f t="shared" si="1628"/>
        <v>CF$17</v>
      </c>
      <c r="CG1300" s="179" t="str">
        <f t="shared" si="1628"/>
        <v>CG$17</v>
      </c>
      <c r="CH1300" s="179" t="str">
        <f t="shared" si="1628"/>
        <v>CH$17</v>
      </c>
      <c r="CI1300" s="179" t="str">
        <f t="shared" si="1628"/>
        <v>CI$17</v>
      </c>
      <c r="CJ1300" s="179" t="str">
        <f t="shared" si="1628"/>
        <v>CJ$17</v>
      </c>
      <c r="CK1300" s="179" t="str">
        <f t="shared" si="1628"/>
        <v>CK$17</v>
      </c>
      <c r="CL1300" s="179" t="str">
        <f t="shared" si="1628"/>
        <v>CL$17</v>
      </c>
      <c r="CN1300" s="60"/>
      <c r="CO1300" s="179" t="str">
        <f t="shared" ref="CO1300:DL1300" si="1629">CO1265</f>
        <v>CO$17</v>
      </c>
      <c r="CP1300" s="179" t="str">
        <f t="shared" si="1629"/>
        <v>CP$17</v>
      </c>
      <c r="CQ1300" s="179" t="str">
        <f t="shared" si="1629"/>
        <v>CQ$17</v>
      </c>
      <c r="CR1300" s="179" t="str">
        <f t="shared" si="1629"/>
        <v>CR$17</v>
      </c>
      <c r="CS1300" s="179" t="str">
        <f t="shared" si="1629"/>
        <v>CS$17</v>
      </c>
      <c r="CT1300" s="179" t="str">
        <f t="shared" si="1629"/>
        <v>CT$17</v>
      </c>
      <c r="CU1300" s="179" t="str">
        <f t="shared" si="1629"/>
        <v>CU$17</v>
      </c>
      <c r="CV1300" s="179" t="str">
        <f t="shared" si="1629"/>
        <v>CV$17</v>
      </c>
      <c r="CW1300" s="179" t="str">
        <f t="shared" si="1629"/>
        <v>CW$17</v>
      </c>
      <c r="CX1300" s="179" t="str">
        <f t="shared" si="1629"/>
        <v>CX$17</v>
      </c>
      <c r="CY1300" s="179" t="str">
        <f t="shared" si="1629"/>
        <v>CY$17</v>
      </c>
      <c r="CZ1300" s="179" t="str">
        <f t="shared" si="1629"/>
        <v>CZ$17</v>
      </c>
      <c r="DA1300" s="179" t="str">
        <f t="shared" si="1629"/>
        <v>DA$17</v>
      </c>
      <c r="DB1300" s="179" t="str">
        <f t="shared" si="1629"/>
        <v>DB$17</v>
      </c>
      <c r="DC1300" s="179" t="str">
        <f t="shared" si="1629"/>
        <v>DC$17</v>
      </c>
      <c r="DD1300" s="179" t="str">
        <f t="shared" si="1629"/>
        <v>DD$17</v>
      </c>
      <c r="DE1300" s="179" t="str">
        <f t="shared" si="1629"/>
        <v>DE$17</v>
      </c>
      <c r="DF1300" s="179" t="str">
        <f t="shared" si="1629"/>
        <v>DF$17</v>
      </c>
      <c r="DG1300" s="179" t="str">
        <f t="shared" si="1629"/>
        <v>DG$17</v>
      </c>
      <c r="DH1300" s="179" t="str">
        <f t="shared" si="1629"/>
        <v>DH$17</v>
      </c>
      <c r="DI1300" s="179" t="str">
        <f t="shared" si="1629"/>
        <v>DI$17</v>
      </c>
      <c r="DJ1300" s="179" t="str">
        <f t="shared" si="1629"/>
        <v>DJ$17</v>
      </c>
      <c r="DK1300" s="179" t="str">
        <f t="shared" si="1629"/>
        <v>DK$17</v>
      </c>
      <c r="DL1300" s="179" t="str">
        <f t="shared" si="1629"/>
        <v>DL$17</v>
      </c>
    </row>
    <row r="1301" spans="1:116" x14ac:dyDescent="0.35">
      <c r="B1301" t="s">
        <v>332</v>
      </c>
      <c r="D1301" t="s">
        <v>771</v>
      </c>
      <c r="E1301" s="8" t="str">
        <f t="shared" si="1572"/>
        <v>1301 LAMORTR-S</v>
      </c>
      <c r="G1301" s="191" t="str">
        <f>G1270</f>
        <v>Revenue driven amortizing loan - no defaults:</v>
      </c>
      <c r="H1301" s="12"/>
      <c r="I1301" s="60"/>
      <c r="J1301" s="60"/>
      <c r="K1301" s="15"/>
      <c r="L1301" s="15"/>
      <c r="M1301" s="15"/>
      <c r="N1301" s="15"/>
      <c r="O1301" s="15"/>
      <c r="P1301" s="15"/>
      <c r="R1301" s="15"/>
      <c r="S1301" s="179">
        <f t="shared" ref="S1301:AX1301" si="1630">S1266</f>
        <v>0</v>
      </c>
      <c r="T1301" s="179">
        <f t="shared" si="1630"/>
        <v>0</v>
      </c>
      <c r="U1301" s="179">
        <f t="shared" si="1630"/>
        <v>0</v>
      </c>
      <c r="V1301" s="179">
        <f t="shared" si="1630"/>
        <v>0</v>
      </c>
      <c r="W1301" s="179">
        <f t="shared" si="1630"/>
        <v>0</v>
      </c>
      <c r="X1301" s="179">
        <f t="shared" si="1630"/>
        <v>0</v>
      </c>
      <c r="Y1301" s="179">
        <f t="shared" si="1630"/>
        <v>0</v>
      </c>
      <c r="Z1301" s="179">
        <f t="shared" si="1630"/>
        <v>0</v>
      </c>
      <c r="AA1301" s="179">
        <f t="shared" si="1630"/>
        <v>0</v>
      </c>
      <c r="AB1301" s="179">
        <f t="shared" si="1630"/>
        <v>0</v>
      </c>
      <c r="AC1301" s="179">
        <f t="shared" si="1630"/>
        <v>0</v>
      </c>
      <c r="AD1301" s="179">
        <f t="shared" si="1630"/>
        <v>0</v>
      </c>
      <c r="AE1301" s="179">
        <f t="shared" si="1630"/>
        <v>0</v>
      </c>
      <c r="AF1301" s="179">
        <f t="shared" si="1630"/>
        <v>0</v>
      </c>
      <c r="AG1301" s="179">
        <f t="shared" si="1630"/>
        <v>0</v>
      </c>
      <c r="AH1301" s="179">
        <f t="shared" si="1630"/>
        <v>0</v>
      </c>
      <c r="AI1301" s="179">
        <f t="shared" si="1630"/>
        <v>0</v>
      </c>
      <c r="AJ1301" s="179">
        <f t="shared" si="1630"/>
        <v>0</v>
      </c>
      <c r="AK1301" s="179">
        <f t="shared" si="1630"/>
        <v>0</v>
      </c>
      <c r="AL1301" s="179">
        <f t="shared" si="1630"/>
        <v>0</v>
      </c>
      <c r="AM1301" s="179">
        <f t="shared" si="1630"/>
        <v>0</v>
      </c>
      <c r="AN1301" s="179">
        <f t="shared" si="1630"/>
        <v>0</v>
      </c>
      <c r="AO1301" s="179">
        <f t="shared" si="1630"/>
        <v>0</v>
      </c>
      <c r="AP1301" s="179">
        <f t="shared" si="1630"/>
        <v>0</v>
      </c>
      <c r="AQ1301" s="179">
        <f t="shared" si="1630"/>
        <v>0</v>
      </c>
      <c r="AR1301" s="179">
        <f t="shared" si="1630"/>
        <v>0</v>
      </c>
      <c r="AS1301" s="179">
        <f t="shared" si="1630"/>
        <v>0</v>
      </c>
      <c r="AT1301" s="179">
        <f t="shared" si="1630"/>
        <v>0</v>
      </c>
      <c r="AU1301" s="179">
        <f t="shared" si="1630"/>
        <v>0</v>
      </c>
      <c r="AV1301" s="179">
        <f t="shared" si="1630"/>
        <v>0</v>
      </c>
      <c r="AW1301" s="179">
        <f t="shared" si="1630"/>
        <v>0</v>
      </c>
      <c r="AX1301" s="179">
        <f t="shared" si="1630"/>
        <v>0</v>
      </c>
      <c r="AY1301" s="179">
        <f t="shared" ref="AY1301:CD1301" si="1631">AY1266</f>
        <v>0</v>
      </c>
      <c r="AZ1301" s="179">
        <f t="shared" si="1631"/>
        <v>0</v>
      </c>
      <c r="BA1301" s="179">
        <f t="shared" si="1631"/>
        <v>0</v>
      </c>
      <c r="BB1301" s="179">
        <f t="shared" si="1631"/>
        <v>0</v>
      </c>
      <c r="BC1301" s="179">
        <f t="shared" si="1631"/>
        <v>0</v>
      </c>
      <c r="BD1301" s="179">
        <f t="shared" si="1631"/>
        <v>0</v>
      </c>
      <c r="BE1301" s="179">
        <f t="shared" si="1631"/>
        <v>0</v>
      </c>
      <c r="BF1301" s="179">
        <f t="shared" si="1631"/>
        <v>0</v>
      </c>
      <c r="BG1301" s="179">
        <f t="shared" si="1631"/>
        <v>0</v>
      </c>
      <c r="BH1301" s="179">
        <f t="shared" si="1631"/>
        <v>0</v>
      </c>
      <c r="BI1301" s="179">
        <f t="shared" si="1631"/>
        <v>0</v>
      </c>
      <c r="BJ1301" s="179">
        <f t="shared" si="1631"/>
        <v>0</v>
      </c>
      <c r="BK1301" s="179">
        <f t="shared" si="1631"/>
        <v>0</v>
      </c>
      <c r="BL1301" s="179">
        <f t="shared" si="1631"/>
        <v>0</v>
      </c>
      <c r="BM1301" s="179">
        <f t="shared" si="1631"/>
        <v>0</v>
      </c>
      <c r="BN1301" s="179">
        <f t="shared" si="1631"/>
        <v>0</v>
      </c>
      <c r="BO1301" s="179">
        <f t="shared" si="1631"/>
        <v>0</v>
      </c>
      <c r="BP1301" s="179">
        <f t="shared" si="1631"/>
        <v>0</v>
      </c>
      <c r="BQ1301" s="179">
        <f t="shared" si="1631"/>
        <v>0</v>
      </c>
      <c r="BR1301" s="179">
        <f t="shared" si="1631"/>
        <v>0</v>
      </c>
      <c r="BS1301" s="179">
        <f t="shared" si="1631"/>
        <v>0</v>
      </c>
      <c r="BT1301" s="179">
        <f t="shared" si="1631"/>
        <v>0</v>
      </c>
      <c r="BU1301" s="179">
        <f t="shared" si="1631"/>
        <v>0</v>
      </c>
      <c r="BV1301" s="179">
        <f t="shared" si="1631"/>
        <v>0</v>
      </c>
      <c r="BW1301" s="179">
        <f t="shared" si="1631"/>
        <v>0</v>
      </c>
      <c r="BX1301" s="179">
        <f t="shared" si="1631"/>
        <v>0</v>
      </c>
      <c r="BY1301" s="179">
        <f t="shared" si="1631"/>
        <v>0</v>
      </c>
      <c r="BZ1301" s="179">
        <f t="shared" si="1631"/>
        <v>0</v>
      </c>
      <c r="CA1301" s="179">
        <f t="shared" si="1631"/>
        <v>0</v>
      </c>
      <c r="CB1301" s="179">
        <f t="shared" si="1631"/>
        <v>0</v>
      </c>
      <c r="CC1301" s="179">
        <f t="shared" si="1631"/>
        <v>0</v>
      </c>
      <c r="CD1301" s="179">
        <f t="shared" si="1631"/>
        <v>0</v>
      </c>
      <c r="CE1301" s="179">
        <f t="shared" ref="CE1301:CL1301" si="1632">CE1266</f>
        <v>0</v>
      </c>
      <c r="CF1301" s="179">
        <f t="shared" si="1632"/>
        <v>0</v>
      </c>
      <c r="CG1301" s="179">
        <f t="shared" si="1632"/>
        <v>0</v>
      </c>
      <c r="CH1301" s="179">
        <f t="shared" si="1632"/>
        <v>0</v>
      </c>
      <c r="CI1301" s="179">
        <f t="shared" si="1632"/>
        <v>0</v>
      </c>
      <c r="CJ1301" s="179">
        <f t="shared" si="1632"/>
        <v>0</v>
      </c>
      <c r="CK1301" s="179">
        <f t="shared" si="1632"/>
        <v>0</v>
      </c>
      <c r="CL1301" s="179">
        <f t="shared" si="1632"/>
        <v>0</v>
      </c>
      <c r="CN1301" s="60"/>
      <c r="CO1301" s="179">
        <f t="shared" ref="CO1301:DL1301" si="1633">CO1266</f>
        <v>0</v>
      </c>
      <c r="CP1301" s="179">
        <f t="shared" si="1633"/>
        <v>0</v>
      </c>
      <c r="CQ1301" s="179">
        <f t="shared" si="1633"/>
        <v>0</v>
      </c>
      <c r="CR1301" s="179">
        <f t="shared" si="1633"/>
        <v>0</v>
      </c>
      <c r="CS1301" s="179">
        <f t="shared" si="1633"/>
        <v>0</v>
      </c>
      <c r="CT1301" s="179">
        <f t="shared" si="1633"/>
        <v>0</v>
      </c>
      <c r="CU1301" s="179">
        <f t="shared" si="1633"/>
        <v>0</v>
      </c>
      <c r="CV1301" s="179">
        <f t="shared" si="1633"/>
        <v>0</v>
      </c>
      <c r="CW1301" s="179">
        <f t="shared" si="1633"/>
        <v>0</v>
      </c>
      <c r="CX1301" s="179">
        <f t="shared" si="1633"/>
        <v>0</v>
      </c>
      <c r="CY1301" s="179">
        <f t="shared" si="1633"/>
        <v>0</v>
      </c>
      <c r="CZ1301" s="179">
        <f t="shared" si="1633"/>
        <v>0</v>
      </c>
      <c r="DA1301" s="179">
        <f t="shared" si="1633"/>
        <v>0</v>
      </c>
      <c r="DB1301" s="179">
        <f t="shared" si="1633"/>
        <v>0</v>
      </c>
      <c r="DC1301" s="179">
        <f t="shared" si="1633"/>
        <v>0</v>
      </c>
      <c r="DD1301" s="179">
        <f t="shared" si="1633"/>
        <v>0</v>
      </c>
      <c r="DE1301" s="179">
        <f t="shared" si="1633"/>
        <v>0</v>
      </c>
      <c r="DF1301" s="179">
        <f t="shared" si="1633"/>
        <v>0</v>
      </c>
      <c r="DG1301" s="179">
        <f t="shared" si="1633"/>
        <v>0</v>
      </c>
      <c r="DH1301" s="179">
        <f t="shared" si="1633"/>
        <v>0</v>
      </c>
      <c r="DI1301" s="179">
        <f t="shared" si="1633"/>
        <v>0</v>
      </c>
      <c r="DJ1301" s="179">
        <f t="shared" si="1633"/>
        <v>0</v>
      </c>
      <c r="DK1301" s="179">
        <f t="shared" si="1633"/>
        <v>0</v>
      </c>
      <c r="DL1301" s="179">
        <f t="shared" si="1633"/>
        <v>0</v>
      </c>
    </row>
    <row r="1302" spans="1:116" x14ac:dyDescent="0.35">
      <c r="B1302" t="s">
        <v>332</v>
      </c>
      <c r="D1302" t="s">
        <v>771</v>
      </c>
      <c r="E1302" s="8" t="str">
        <f t="shared" si="1572"/>
        <v>1302 LAMORTR-S</v>
      </c>
      <c r="G1302" s="241" t="str">
        <f>IFERROR(SUBSTITUTE(TRIM(MID(G1270, SEARCH("-", G1270) + 1, LEN(G1270))),":",""),"no unit")</f>
        <v>no defaults</v>
      </c>
      <c r="H1302" s="12"/>
      <c r="I1302" s="60"/>
      <c r="J1302" s="60"/>
      <c r="K1302" s="15"/>
      <c r="L1302" s="15"/>
      <c r="M1302" s="15"/>
      <c r="N1302" s="15"/>
      <c r="O1302" s="15"/>
      <c r="P1302" s="15"/>
      <c r="R1302" s="15"/>
      <c r="S1302" s="179"/>
      <c r="T1302" s="179"/>
      <c r="U1302" s="179"/>
      <c r="V1302" s="179"/>
      <c r="W1302" s="179"/>
      <c r="X1302" s="179"/>
      <c r="Y1302" s="179"/>
      <c r="Z1302" s="179"/>
      <c r="AA1302" s="179"/>
      <c r="AB1302" s="179"/>
      <c r="AC1302" s="179"/>
      <c r="AD1302" s="179"/>
      <c r="AE1302" s="179"/>
      <c r="AF1302" s="179"/>
      <c r="AG1302" s="179"/>
      <c r="AH1302" s="179"/>
      <c r="AI1302" s="179"/>
      <c r="AJ1302" s="179"/>
      <c r="AK1302" s="179"/>
      <c r="AL1302" s="179"/>
      <c r="AM1302" s="179"/>
      <c r="AN1302" s="179"/>
      <c r="AO1302" s="179"/>
      <c r="AP1302" s="179"/>
      <c r="AQ1302" s="179"/>
      <c r="AR1302" s="179"/>
      <c r="AS1302" s="179"/>
      <c r="AT1302" s="179"/>
      <c r="AU1302" s="179"/>
      <c r="AV1302" s="179"/>
      <c r="AW1302" s="179"/>
      <c r="AX1302" s="179"/>
      <c r="AY1302" s="179"/>
      <c r="AZ1302" s="179"/>
      <c r="BA1302" s="179"/>
      <c r="BB1302" s="179"/>
      <c r="BC1302" s="179"/>
      <c r="BD1302" s="179"/>
      <c r="BE1302" s="179"/>
      <c r="BF1302" s="179"/>
      <c r="BG1302" s="179"/>
      <c r="BH1302" s="179"/>
      <c r="BI1302" s="179"/>
      <c r="BJ1302" s="179"/>
      <c r="BK1302" s="179"/>
      <c r="BL1302" s="179"/>
      <c r="BM1302" s="179"/>
      <c r="BN1302" s="179"/>
      <c r="BO1302" s="179"/>
      <c r="BP1302" s="179"/>
      <c r="BQ1302" s="179"/>
      <c r="BR1302" s="179"/>
      <c r="BS1302" s="179"/>
      <c r="BT1302" s="179"/>
      <c r="BU1302" s="179"/>
      <c r="BV1302" s="179"/>
      <c r="BW1302" s="179"/>
      <c r="BX1302" s="179"/>
      <c r="BY1302" s="179"/>
      <c r="BZ1302" s="179"/>
      <c r="CA1302" s="179"/>
      <c r="CB1302" s="179"/>
      <c r="CC1302" s="179"/>
      <c r="CD1302" s="179"/>
      <c r="CE1302" s="179"/>
      <c r="CF1302" s="179"/>
      <c r="CG1302" s="179"/>
      <c r="CH1302" s="179"/>
      <c r="CI1302" s="179"/>
      <c r="CJ1302" s="179"/>
      <c r="CK1302" s="179"/>
      <c r="CL1302" s="179"/>
      <c r="CN1302" s="60"/>
      <c r="CO1302" s="179"/>
      <c r="CP1302" s="179"/>
      <c r="CQ1302" s="179"/>
      <c r="CR1302" s="179"/>
      <c r="CS1302" s="179"/>
      <c r="CT1302" s="179"/>
      <c r="CU1302" s="179"/>
      <c r="CV1302" s="179"/>
      <c r="CW1302" s="179"/>
      <c r="CX1302" s="179"/>
      <c r="CY1302" s="179"/>
      <c r="CZ1302" s="179"/>
      <c r="DA1302" s="179"/>
      <c r="DB1302" s="179"/>
      <c r="DC1302" s="179"/>
      <c r="DD1302" s="179"/>
      <c r="DE1302" s="179"/>
      <c r="DF1302" s="179"/>
      <c r="DG1302" s="179"/>
      <c r="DH1302" s="179"/>
      <c r="DI1302" s="179"/>
      <c r="DJ1302" s="179"/>
      <c r="DK1302" s="179"/>
      <c r="DL1302" s="179"/>
    </row>
    <row r="1303" spans="1:116" x14ac:dyDescent="0.35">
      <c r="E1303" s="8"/>
      <c r="G1303" s="136" t="str">
        <f>G1268</f>
        <v>Secondary revenue driver</v>
      </c>
      <c r="H1303" s="12"/>
      <c r="I1303" s="60"/>
      <c r="J1303" s="60"/>
      <c r="K1303" s="15"/>
      <c r="L1303" s="15"/>
      <c r="M1303" s="15"/>
      <c r="N1303" s="15"/>
      <c r="O1303" s="15"/>
      <c r="P1303" s="15"/>
      <c r="R1303" s="15"/>
      <c r="S1303" s="4" t="str">
        <f t="shared" ref="S1303:AX1303" si="1634">ADDRESS(ROW(S1284),COLUMN(S1284),2)</f>
        <v>S$1284</v>
      </c>
      <c r="T1303" s="4" t="str">
        <f t="shared" si="1634"/>
        <v>T$1284</v>
      </c>
      <c r="U1303" s="4" t="str">
        <f t="shared" si="1634"/>
        <v>U$1284</v>
      </c>
      <c r="V1303" s="4" t="str">
        <f t="shared" si="1634"/>
        <v>V$1284</v>
      </c>
      <c r="W1303" s="4" t="str">
        <f t="shared" si="1634"/>
        <v>W$1284</v>
      </c>
      <c r="X1303" s="4" t="str">
        <f t="shared" si="1634"/>
        <v>X$1284</v>
      </c>
      <c r="Y1303" s="4" t="str">
        <f t="shared" si="1634"/>
        <v>Y$1284</v>
      </c>
      <c r="Z1303" s="4" t="str">
        <f t="shared" si="1634"/>
        <v>Z$1284</v>
      </c>
      <c r="AA1303" s="4" t="str">
        <f t="shared" si="1634"/>
        <v>AA$1284</v>
      </c>
      <c r="AB1303" s="4" t="str">
        <f t="shared" si="1634"/>
        <v>AB$1284</v>
      </c>
      <c r="AC1303" s="4" t="str">
        <f t="shared" si="1634"/>
        <v>AC$1284</v>
      </c>
      <c r="AD1303" s="4" t="str">
        <f t="shared" si="1634"/>
        <v>AD$1284</v>
      </c>
      <c r="AE1303" s="4" t="str">
        <f t="shared" si="1634"/>
        <v>AE$1284</v>
      </c>
      <c r="AF1303" s="4" t="str">
        <f t="shared" si="1634"/>
        <v>AF$1284</v>
      </c>
      <c r="AG1303" s="4" t="str">
        <f t="shared" si="1634"/>
        <v>AG$1284</v>
      </c>
      <c r="AH1303" s="4" t="str">
        <f t="shared" si="1634"/>
        <v>AH$1284</v>
      </c>
      <c r="AI1303" s="4" t="str">
        <f t="shared" si="1634"/>
        <v>AI$1284</v>
      </c>
      <c r="AJ1303" s="4" t="str">
        <f t="shared" si="1634"/>
        <v>AJ$1284</v>
      </c>
      <c r="AK1303" s="4" t="str">
        <f t="shared" si="1634"/>
        <v>AK$1284</v>
      </c>
      <c r="AL1303" s="4" t="str">
        <f t="shared" si="1634"/>
        <v>AL$1284</v>
      </c>
      <c r="AM1303" s="4" t="str">
        <f t="shared" si="1634"/>
        <v>AM$1284</v>
      </c>
      <c r="AN1303" s="4" t="str">
        <f t="shared" si="1634"/>
        <v>AN$1284</v>
      </c>
      <c r="AO1303" s="4" t="str">
        <f t="shared" si="1634"/>
        <v>AO$1284</v>
      </c>
      <c r="AP1303" s="4" t="str">
        <f t="shared" si="1634"/>
        <v>AP$1284</v>
      </c>
      <c r="AQ1303" s="4" t="str">
        <f t="shared" si="1634"/>
        <v>AQ$1284</v>
      </c>
      <c r="AR1303" s="4" t="str">
        <f t="shared" si="1634"/>
        <v>AR$1284</v>
      </c>
      <c r="AS1303" s="4" t="str">
        <f t="shared" si="1634"/>
        <v>AS$1284</v>
      </c>
      <c r="AT1303" s="4" t="str">
        <f t="shared" si="1634"/>
        <v>AT$1284</v>
      </c>
      <c r="AU1303" s="4" t="str">
        <f t="shared" si="1634"/>
        <v>AU$1284</v>
      </c>
      <c r="AV1303" s="4" t="str">
        <f t="shared" si="1634"/>
        <v>AV$1284</v>
      </c>
      <c r="AW1303" s="4" t="str">
        <f t="shared" si="1634"/>
        <v>AW$1284</v>
      </c>
      <c r="AX1303" s="4" t="str">
        <f t="shared" si="1634"/>
        <v>AX$1284</v>
      </c>
      <c r="AY1303" s="4" t="str">
        <f t="shared" ref="AY1303:CD1303" si="1635">ADDRESS(ROW(AY1284),COLUMN(AY1284),2)</f>
        <v>AY$1284</v>
      </c>
      <c r="AZ1303" s="4" t="str">
        <f t="shared" si="1635"/>
        <v>AZ$1284</v>
      </c>
      <c r="BA1303" s="4" t="str">
        <f t="shared" si="1635"/>
        <v>BA$1284</v>
      </c>
      <c r="BB1303" s="4" t="str">
        <f t="shared" si="1635"/>
        <v>BB$1284</v>
      </c>
      <c r="BC1303" s="4" t="str">
        <f t="shared" si="1635"/>
        <v>BC$1284</v>
      </c>
      <c r="BD1303" s="4" t="str">
        <f t="shared" si="1635"/>
        <v>BD$1284</v>
      </c>
      <c r="BE1303" s="4" t="str">
        <f t="shared" si="1635"/>
        <v>BE$1284</v>
      </c>
      <c r="BF1303" s="4" t="str">
        <f t="shared" si="1635"/>
        <v>BF$1284</v>
      </c>
      <c r="BG1303" s="4" t="str">
        <f t="shared" si="1635"/>
        <v>BG$1284</v>
      </c>
      <c r="BH1303" s="4" t="str">
        <f t="shared" si="1635"/>
        <v>BH$1284</v>
      </c>
      <c r="BI1303" s="4" t="str">
        <f t="shared" si="1635"/>
        <v>BI$1284</v>
      </c>
      <c r="BJ1303" s="4" t="str">
        <f t="shared" si="1635"/>
        <v>BJ$1284</v>
      </c>
      <c r="BK1303" s="4" t="str">
        <f t="shared" si="1635"/>
        <v>BK$1284</v>
      </c>
      <c r="BL1303" s="4" t="str">
        <f t="shared" si="1635"/>
        <v>BL$1284</v>
      </c>
      <c r="BM1303" s="4" t="str">
        <f t="shared" si="1635"/>
        <v>BM$1284</v>
      </c>
      <c r="BN1303" s="4" t="str">
        <f t="shared" si="1635"/>
        <v>BN$1284</v>
      </c>
      <c r="BO1303" s="4" t="str">
        <f t="shared" si="1635"/>
        <v>BO$1284</v>
      </c>
      <c r="BP1303" s="4" t="str">
        <f t="shared" si="1635"/>
        <v>BP$1284</v>
      </c>
      <c r="BQ1303" s="4" t="str">
        <f t="shared" si="1635"/>
        <v>BQ$1284</v>
      </c>
      <c r="BR1303" s="4" t="str">
        <f t="shared" si="1635"/>
        <v>BR$1284</v>
      </c>
      <c r="BS1303" s="4" t="str">
        <f t="shared" si="1635"/>
        <v>BS$1284</v>
      </c>
      <c r="BT1303" s="4" t="str">
        <f t="shared" si="1635"/>
        <v>BT$1284</v>
      </c>
      <c r="BU1303" s="4" t="str">
        <f t="shared" si="1635"/>
        <v>BU$1284</v>
      </c>
      <c r="BV1303" s="4" t="str">
        <f t="shared" si="1635"/>
        <v>BV$1284</v>
      </c>
      <c r="BW1303" s="4" t="str">
        <f t="shared" si="1635"/>
        <v>BW$1284</v>
      </c>
      <c r="BX1303" s="4" t="str">
        <f t="shared" si="1635"/>
        <v>BX$1284</v>
      </c>
      <c r="BY1303" s="4" t="str">
        <f t="shared" si="1635"/>
        <v>BY$1284</v>
      </c>
      <c r="BZ1303" s="4" t="str">
        <f t="shared" si="1635"/>
        <v>BZ$1284</v>
      </c>
      <c r="CA1303" s="4" t="str">
        <f t="shared" si="1635"/>
        <v>CA$1284</v>
      </c>
      <c r="CB1303" s="4" t="str">
        <f t="shared" si="1635"/>
        <v>CB$1284</v>
      </c>
      <c r="CC1303" s="4" t="str">
        <f t="shared" si="1635"/>
        <v>CC$1284</v>
      </c>
      <c r="CD1303" s="4" t="str">
        <f t="shared" si="1635"/>
        <v>CD$1284</v>
      </c>
      <c r="CE1303" s="4" t="str">
        <f t="shared" ref="CE1303:CL1303" si="1636">ADDRESS(ROW(CE1284),COLUMN(CE1284),2)</f>
        <v>CE$1284</v>
      </c>
      <c r="CF1303" s="4" t="str">
        <f t="shared" si="1636"/>
        <v>CF$1284</v>
      </c>
      <c r="CG1303" s="4" t="str">
        <f t="shared" si="1636"/>
        <v>CG$1284</v>
      </c>
      <c r="CH1303" s="4" t="str">
        <f t="shared" si="1636"/>
        <v>CH$1284</v>
      </c>
      <c r="CI1303" s="4" t="str">
        <f t="shared" si="1636"/>
        <v>CI$1284</v>
      </c>
      <c r="CJ1303" s="4" t="str">
        <f t="shared" si="1636"/>
        <v>CJ$1284</v>
      </c>
      <c r="CK1303" s="4" t="str">
        <f t="shared" si="1636"/>
        <v>CK$1284</v>
      </c>
      <c r="CL1303" s="4" t="str">
        <f t="shared" si="1636"/>
        <v>CL$1284</v>
      </c>
      <c r="CN1303" s="60"/>
      <c r="CO1303" s="4" t="str">
        <f t="shared" ref="CO1303:DL1303" si="1637">ADDRESS(ROW(CO1284),COLUMN(CO1284),2)</f>
        <v>CO$1284</v>
      </c>
      <c r="CP1303" s="4" t="str">
        <f t="shared" si="1637"/>
        <v>CP$1284</v>
      </c>
      <c r="CQ1303" s="4" t="str">
        <f t="shared" si="1637"/>
        <v>CQ$1284</v>
      </c>
      <c r="CR1303" s="4" t="str">
        <f t="shared" si="1637"/>
        <v>CR$1284</v>
      </c>
      <c r="CS1303" s="4" t="str">
        <f t="shared" si="1637"/>
        <v>CS$1284</v>
      </c>
      <c r="CT1303" s="4" t="str">
        <f t="shared" si="1637"/>
        <v>CT$1284</v>
      </c>
      <c r="CU1303" s="4" t="str">
        <f t="shared" si="1637"/>
        <v>CU$1284</v>
      </c>
      <c r="CV1303" s="4" t="str">
        <f t="shared" si="1637"/>
        <v>CV$1284</v>
      </c>
      <c r="CW1303" s="4" t="str">
        <f t="shared" si="1637"/>
        <v>CW$1284</v>
      </c>
      <c r="CX1303" s="4" t="str">
        <f t="shared" si="1637"/>
        <v>CX$1284</v>
      </c>
      <c r="CY1303" s="4" t="str">
        <f t="shared" si="1637"/>
        <v>CY$1284</v>
      </c>
      <c r="CZ1303" s="4" t="str">
        <f t="shared" si="1637"/>
        <v>CZ$1284</v>
      </c>
      <c r="DA1303" s="4" t="str">
        <f t="shared" si="1637"/>
        <v>DA$1284</v>
      </c>
      <c r="DB1303" s="4" t="str">
        <f t="shared" si="1637"/>
        <v>DB$1284</v>
      </c>
      <c r="DC1303" s="4" t="str">
        <f t="shared" si="1637"/>
        <v>DC$1284</v>
      </c>
      <c r="DD1303" s="4" t="str">
        <f t="shared" si="1637"/>
        <v>DD$1284</v>
      </c>
      <c r="DE1303" s="4" t="str">
        <f t="shared" si="1637"/>
        <v>DE$1284</v>
      </c>
      <c r="DF1303" s="4" t="str">
        <f t="shared" si="1637"/>
        <v>DF$1284</v>
      </c>
      <c r="DG1303" s="4" t="str">
        <f t="shared" si="1637"/>
        <v>DG$1284</v>
      </c>
      <c r="DH1303" s="4" t="str">
        <f t="shared" si="1637"/>
        <v>DH$1284</v>
      </c>
      <c r="DI1303" s="4" t="str">
        <f t="shared" si="1637"/>
        <v>DI$1284</v>
      </c>
      <c r="DJ1303" s="4" t="str">
        <f t="shared" si="1637"/>
        <v>DJ$1284</v>
      </c>
      <c r="DK1303" s="4" t="str">
        <f t="shared" si="1637"/>
        <v>DK$1284</v>
      </c>
      <c r="DL1303" s="4" t="str">
        <f t="shared" si="1637"/>
        <v>DL$1284</v>
      </c>
    </row>
    <row r="1304" spans="1:116" x14ac:dyDescent="0.35">
      <c r="E1304" s="8"/>
      <c r="G1304" s="136" t="str">
        <f>G1269</f>
        <v>Secondary volume driver</v>
      </c>
      <c r="H1304" s="12"/>
      <c r="I1304" s="60"/>
      <c r="J1304" s="60"/>
      <c r="K1304" s="15"/>
      <c r="L1304" s="15"/>
      <c r="M1304" s="15"/>
      <c r="N1304" s="15"/>
      <c r="O1304" s="15"/>
      <c r="P1304" s="15"/>
      <c r="R1304" s="15"/>
      <c r="S1304" s="179" t="str">
        <f t="shared" ref="S1304:AX1304" si="1638">S1269</f>
        <v>S$19</v>
      </c>
      <c r="T1304" s="179" t="str">
        <f t="shared" si="1638"/>
        <v>T$19</v>
      </c>
      <c r="U1304" s="179" t="str">
        <f t="shared" si="1638"/>
        <v>U$19</v>
      </c>
      <c r="V1304" s="179" t="str">
        <f t="shared" si="1638"/>
        <v>V$19</v>
      </c>
      <c r="W1304" s="179" t="str">
        <f t="shared" si="1638"/>
        <v>W$19</v>
      </c>
      <c r="X1304" s="179" t="str">
        <f t="shared" si="1638"/>
        <v>X$19</v>
      </c>
      <c r="Y1304" s="179" t="str">
        <f t="shared" si="1638"/>
        <v>Y$19</v>
      </c>
      <c r="Z1304" s="179" t="str">
        <f t="shared" si="1638"/>
        <v>Z$19</v>
      </c>
      <c r="AA1304" s="179" t="str">
        <f t="shared" si="1638"/>
        <v>AA$19</v>
      </c>
      <c r="AB1304" s="179" t="str">
        <f t="shared" si="1638"/>
        <v>AB$19</v>
      </c>
      <c r="AC1304" s="179" t="str">
        <f t="shared" si="1638"/>
        <v>AC$19</v>
      </c>
      <c r="AD1304" s="179" t="str">
        <f t="shared" si="1638"/>
        <v>AD$19</v>
      </c>
      <c r="AE1304" s="179" t="str">
        <f t="shared" si="1638"/>
        <v>AE$19</v>
      </c>
      <c r="AF1304" s="179" t="str">
        <f t="shared" si="1638"/>
        <v>AF$19</v>
      </c>
      <c r="AG1304" s="179" t="str">
        <f t="shared" si="1638"/>
        <v>AG$19</v>
      </c>
      <c r="AH1304" s="179" t="str">
        <f t="shared" si="1638"/>
        <v>AH$19</v>
      </c>
      <c r="AI1304" s="179" t="str">
        <f t="shared" si="1638"/>
        <v>AI$19</v>
      </c>
      <c r="AJ1304" s="179" t="str">
        <f t="shared" si="1638"/>
        <v>AJ$19</v>
      </c>
      <c r="AK1304" s="179" t="str">
        <f t="shared" si="1638"/>
        <v>AK$19</v>
      </c>
      <c r="AL1304" s="179" t="str">
        <f t="shared" si="1638"/>
        <v>AL$19</v>
      </c>
      <c r="AM1304" s="179" t="str">
        <f t="shared" si="1638"/>
        <v>AM$19</v>
      </c>
      <c r="AN1304" s="179" t="str">
        <f t="shared" si="1638"/>
        <v>AN$19</v>
      </c>
      <c r="AO1304" s="179" t="str">
        <f t="shared" si="1638"/>
        <v>AO$19</v>
      </c>
      <c r="AP1304" s="179" t="str">
        <f t="shared" si="1638"/>
        <v>AP$19</v>
      </c>
      <c r="AQ1304" s="179" t="str">
        <f t="shared" si="1638"/>
        <v>AQ$19</v>
      </c>
      <c r="AR1304" s="179" t="str">
        <f t="shared" si="1638"/>
        <v>AR$19</v>
      </c>
      <c r="AS1304" s="179" t="str">
        <f t="shared" si="1638"/>
        <v>AS$19</v>
      </c>
      <c r="AT1304" s="179" t="str">
        <f t="shared" si="1638"/>
        <v>AT$19</v>
      </c>
      <c r="AU1304" s="179" t="str">
        <f t="shared" si="1638"/>
        <v>AU$19</v>
      </c>
      <c r="AV1304" s="179" t="str">
        <f t="shared" si="1638"/>
        <v>AV$19</v>
      </c>
      <c r="AW1304" s="179" t="str">
        <f t="shared" si="1638"/>
        <v>AW$19</v>
      </c>
      <c r="AX1304" s="179" t="str">
        <f t="shared" si="1638"/>
        <v>AX$19</v>
      </c>
      <c r="AY1304" s="179" t="str">
        <f t="shared" ref="AY1304:CD1304" si="1639">AY1269</f>
        <v>AY$19</v>
      </c>
      <c r="AZ1304" s="179" t="str">
        <f t="shared" si="1639"/>
        <v>AZ$19</v>
      </c>
      <c r="BA1304" s="179" t="str">
        <f t="shared" si="1639"/>
        <v>BA$19</v>
      </c>
      <c r="BB1304" s="179" t="str">
        <f t="shared" si="1639"/>
        <v>BB$19</v>
      </c>
      <c r="BC1304" s="179" t="str">
        <f t="shared" si="1639"/>
        <v>BC$19</v>
      </c>
      <c r="BD1304" s="179" t="str">
        <f t="shared" si="1639"/>
        <v>BD$19</v>
      </c>
      <c r="BE1304" s="179" t="str">
        <f t="shared" si="1639"/>
        <v>BE$19</v>
      </c>
      <c r="BF1304" s="179" t="str">
        <f t="shared" si="1639"/>
        <v>BF$19</v>
      </c>
      <c r="BG1304" s="179" t="str">
        <f t="shared" si="1639"/>
        <v>BG$19</v>
      </c>
      <c r="BH1304" s="179" t="str">
        <f t="shared" si="1639"/>
        <v>BH$19</v>
      </c>
      <c r="BI1304" s="179" t="str">
        <f t="shared" si="1639"/>
        <v>BI$19</v>
      </c>
      <c r="BJ1304" s="179" t="str">
        <f t="shared" si="1639"/>
        <v>BJ$19</v>
      </c>
      <c r="BK1304" s="179" t="str">
        <f t="shared" si="1639"/>
        <v>BK$19</v>
      </c>
      <c r="BL1304" s="179" t="str">
        <f t="shared" si="1639"/>
        <v>BL$19</v>
      </c>
      <c r="BM1304" s="179" t="str">
        <f t="shared" si="1639"/>
        <v>BM$19</v>
      </c>
      <c r="BN1304" s="179" t="str">
        <f t="shared" si="1639"/>
        <v>BN$19</v>
      </c>
      <c r="BO1304" s="179" t="str">
        <f t="shared" si="1639"/>
        <v>BO$19</v>
      </c>
      <c r="BP1304" s="179" t="str">
        <f t="shared" si="1639"/>
        <v>BP$19</v>
      </c>
      <c r="BQ1304" s="179" t="str">
        <f t="shared" si="1639"/>
        <v>BQ$19</v>
      </c>
      <c r="BR1304" s="179" t="str">
        <f t="shared" si="1639"/>
        <v>BR$19</v>
      </c>
      <c r="BS1304" s="179" t="str">
        <f t="shared" si="1639"/>
        <v>BS$19</v>
      </c>
      <c r="BT1304" s="179" t="str">
        <f t="shared" si="1639"/>
        <v>BT$19</v>
      </c>
      <c r="BU1304" s="179" t="str">
        <f t="shared" si="1639"/>
        <v>BU$19</v>
      </c>
      <c r="BV1304" s="179" t="str">
        <f t="shared" si="1639"/>
        <v>BV$19</v>
      </c>
      <c r="BW1304" s="179" t="str">
        <f t="shared" si="1639"/>
        <v>BW$19</v>
      </c>
      <c r="BX1304" s="179" t="str">
        <f t="shared" si="1639"/>
        <v>BX$19</v>
      </c>
      <c r="BY1304" s="179" t="str">
        <f t="shared" si="1639"/>
        <v>BY$19</v>
      </c>
      <c r="BZ1304" s="179" t="str">
        <f t="shared" si="1639"/>
        <v>BZ$19</v>
      </c>
      <c r="CA1304" s="179" t="str">
        <f t="shared" si="1639"/>
        <v>CA$19</v>
      </c>
      <c r="CB1304" s="179" t="str">
        <f t="shared" si="1639"/>
        <v>CB$19</v>
      </c>
      <c r="CC1304" s="179" t="str">
        <f t="shared" si="1639"/>
        <v>CC$19</v>
      </c>
      <c r="CD1304" s="179" t="str">
        <f t="shared" si="1639"/>
        <v>CD$19</v>
      </c>
      <c r="CE1304" s="179" t="str">
        <f t="shared" ref="CE1304:CL1304" si="1640">CE1269</f>
        <v>CE$19</v>
      </c>
      <c r="CF1304" s="179" t="str">
        <f t="shared" si="1640"/>
        <v>CF$19</v>
      </c>
      <c r="CG1304" s="179" t="str">
        <f t="shared" si="1640"/>
        <v>CG$19</v>
      </c>
      <c r="CH1304" s="179" t="str">
        <f t="shared" si="1640"/>
        <v>CH$19</v>
      </c>
      <c r="CI1304" s="179" t="str">
        <f t="shared" si="1640"/>
        <v>CI$19</v>
      </c>
      <c r="CJ1304" s="179" t="str">
        <f t="shared" si="1640"/>
        <v>CJ$19</v>
      </c>
      <c r="CK1304" s="179" t="str">
        <f t="shared" si="1640"/>
        <v>CK$19</v>
      </c>
      <c r="CL1304" s="179" t="str">
        <f t="shared" si="1640"/>
        <v>CL$19</v>
      </c>
      <c r="CN1304" s="60"/>
      <c r="CO1304" s="179" t="str">
        <f t="shared" ref="CO1304:DL1304" si="1641">CO1269</f>
        <v>CO$19</v>
      </c>
      <c r="CP1304" s="179" t="str">
        <f t="shared" si="1641"/>
        <v>CP$19</v>
      </c>
      <c r="CQ1304" s="179" t="str">
        <f t="shared" si="1641"/>
        <v>CQ$19</v>
      </c>
      <c r="CR1304" s="179" t="str">
        <f t="shared" si="1641"/>
        <v>CR$19</v>
      </c>
      <c r="CS1304" s="179" t="str">
        <f t="shared" si="1641"/>
        <v>CS$19</v>
      </c>
      <c r="CT1304" s="179" t="str">
        <f t="shared" si="1641"/>
        <v>CT$19</v>
      </c>
      <c r="CU1304" s="179" t="str">
        <f t="shared" si="1641"/>
        <v>CU$19</v>
      </c>
      <c r="CV1304" s="179" t="str">
        <f t="shared" si="1641"/>
        <v>CV$19</v>
      </c>
      <c r="CW1304" s="179" t="str">
        <f t="shared" si="1641"/>
        <v>CW$19</v>
      </c>
      <c r="CX1304" s="179" t="str">
        <f t="shared" si="1641"/>
        <v>CX$19</v>
      </c>
      <c r="CY1304" s="179" t="str">
        <f t="shared" si="1641"/>
        <v>CY$19</v>
      </c>
      <c r="CZ1304" s="179" t="str">
        <f t="shared" si="1641"/>
        <v>CZ$19</v>
      </c>
      <c r="DA1304" s="179" t="str">
        <f t="shared" si="1641"/>
        <v>DA$19</v>
      </c>
      <c r="DB1304" s="179" t="str">
        <f t="shared" si="1641"/>
        <v>DB$19</v>
      </c>
      <c r="DC1304" s="179" t="str">
        <f t="shared" si="1641"/>
        <v>DC$19</v>
      </c>
      <c r="DD1304" s="179" t="str">
        <f t="shared" si="1641"/>
        <v>DD$19</v>
      </c>
      <c r="DE1304" s="179" t="str">
        <f t="shared" si="1641"/>
        <v>DE$19</v>
      </c>
      <c r="DF1304" s="179" t="str">
        <f t="shared" si="1641"/>
        <v>DF$19</v>
      </c>
      <c r="DG1304" s="179" t="str">
        <f t="shared" si="1641"/>
        <v>DG$19</v>
      </c>
      <c r="DH1304" s="179" t="str">
        <f t="shared" si="1641"/>
        <v>DH$19</v>
      </c>
      <c r="DI1304" s="179" t="str">
        <f t="shared" si="1641"/>
        <v>DI$19</v>
      </c>
      <c r="DJ1304" s="179" t="str">
        <f t="shared" si="1641"/>
        <v>DJ$19</v>
      </c>
      <c r="DK1304" s="179" t="str">
        <f t="shared" si="1641"/>
        <v>DK$19</v>
      </c>
      <c r="DL1304" s="179" t="str">
        <f t="shared" si="1641"/>
        <v>DL$19</v>
      </c>
    </row>
    <row r="1305" spans="1:116" x14ac:dyDescent="0.35">
      <c r="A1305" s="174"/>
      <c r="E1305" s="8"/>
      <c r="H1305" s="12"/>
      <c r="I1305" s="60"/>
      <c r="J1305" s="60"/>
      <c r="K1305" s="15"/>
      <c r="L1305" s="15"/>
      <c r="M1305" s="15"/>
      <c r="N1305" s="15"/>
      <c r="O1305" s="15"/>
      <c r="P1305" s="15"/>
      <c r="R1305" s="15"/>
      <c r="S1305" s="76"/>
      <c r="T1305" s="76"/>
      <c r="U1305" s="76"/>
      <c r="V1305" s="76"/>
      <c r="W1305" s="76"/>
      <c r="X1305" s="76"/>
      <c r="Y1305" s="76"/>
      <c r="Z1305" s="76"/>
      <c r="AA1305" s="76"/>
      <c r="AB1305" s="76"/>
      <c r="AC1305" s="76"/>
      <c r="AD1305" s="76"/>
      <c r="AE1305" s="76"/>
      <c r="AF1305" s="76"/>
      <c r="AG1305" s="76"/>
      <c r="AH1305" s="76"/>
      <c r="AI1305" s="76"/>
      <c r="AJ1305" s="76"/>
      <c r="AK1305" s="76"/>
      <c r="AL1305" s="76"/>
      <c r="AM1305" s="76"/>
      <c r="AN1305" s="76"/>
      <c r="AO1305" s="76"/>
      <c r="AP1305" s="76"/>
      <c r="AQ1305" s="76"/>
      <c r="AR1305" s="76"/>
      <c r="AS1305" s="76"/>
      <c r="AT1305" s="76"/>
      <c r="AU1305" s="76"/>
      <c r="AV1305" s="76"/>
      <c r="AW1305" s="76"/>
      <c r="AX1305" s="76"/>
      <c r="AY1305" s="76"/>
      <c r="AZ1305" s="76"/>
      <c r="BA1305" s="76"/>
      <c r="BB1305" s="76"/>
      <c r="BC1305" s="76"/>
      <c r="BD1305" s="76"/>
      <c r="BE1305" s="76"/>
      <c r="BF1305" s="76"/>
      <c r="BG1305" s="76"/>
      <c r="BH1305" s="76"/>
      <c r="BI1305" s="76"/>
      <c r="BJ1305" s="76"/>
      <c r="BK1305" s="76"/>
      <c r="BL1305" s="76"/>
      <c r="BM1305" s="76"/>
      <c r="BN1305" s="76"/>
      <c r="BO1305" s="76"/>
      <c r="BP1305" s="76"/>
      <c r="BQ1305" s="76"/>
      <c r="BR1305" s="76"/>
      <c r="BS1305" s="76"/>
      <c r="BT1305" s="76"/>
      <c r="BU1305" s="76"/>
      <c r="BV1305" s="76"/>
      <c r="BW1305" s="76"/>
      <c r="BX1305" s="76"/>
      <c r="BY1305" s="76"/>
      <c r="BZ1305" s="76"/>
      <c r="CA1305" s="76"/>
      <c r="CB1305" s="76"/>
      <c r="CC1305" s="76"/>
      <c r="CD1305" s="76"/>
      <c r="CE1305" s="76"/>
      <c r="CF1305" s="76"/>
      <c r="CG1305" s="76"/>
      <c r="CH1305" s="76"/>
      <c r="CI1305" s="76"/>
      <c r="CJ1305" s="76"/>
      <c r="CK1305" s="76"/>
      <c r="CL1305" s="76"/>
      <c r="CN1305" s="60"/>
      <c r="CO1305" s="76"/>
      <c r="CP1305" s="76"/>
      <c r="CQ1305" s="76"/>
      <c r="CR1305" s="76"/>
      <c r="CS1305" s="76"/>
      <c r="CT1305" s="76"/>
      <c r="CU1305" s="76"/>
      <c r="CV1305" s="76"/>
      <c r="CW1305" s="76"/>
      <c r="CX1305" s="76"/>
      <c r="CY1305" s="76"/>
      <c r="CZ1305" s="76"/>
      <c r="DA1305" s="76"/>
      <c r="DB1305" s="76"/>
      <c r="DC1305" s="76"/>
      <c r="DD1305" s="76"/>
      <c r="DE1305" s="76"/>
      <c r="DF1305" s="76"/>
      <c r="DG1305" s="76"/>
      <c r="DH1305" s="76"/>
      <c r="DI1305" s="76"/>
      <c r="DJ1305" s="76"/>
      <c r="DK1305" s="76"/>
      <c r="DL1305" s="76"/>
    </row>
    <row r="1306" spans="1:116" x14ac:dyDescent="0.35">
      <c r="A1306" s="174"/>
      <c r="E1306" s="8"/>
      <c r="H1306" s="12"/>
      <c r="I1306" s="60"/>
      <c r="J1306" s="60"/>
      <c r="K1306" s="15"/>
      <c r="L1306" s="15"/>
      <c r="M1306" s="15"/>
      <c r="N1306" s="15"/>
      <c r="O1306" s="15"/>
      <c r="P1306" s="15"/>
      <c r="R1306" s="15"/>
      <c r="S1306" s="76"/>
      <c r="T1306" s="76"/>
      <c r="U1306" s="76"/>
      <c r="V1306" s="76"/>
      <c r="W1306" s="76"/>
      <c r="X1306" s="76"/>
      <c r="Y1306" s="76"/>
      <c r="Z1306" s="76"/>
      <c r="AA1306" s="76"/>
      <c r="AB1306" s="76"/>
      <c r="AC1306" s="76"/>
      <c r="AD1306" s="76"/>
      <c r="AE1306" s="76"/>
      <c r="AF1306" s="76"/>
      <c r="AG1306" s="76"/>
      <c r="AH1306" s="76"/>
      <c r="AI1306" s="76"/>
      <c r="AJ1306" s="76"/>
      <c r="AK1306" s="76"/>
      <c r="AL1306" s="76"/>
      <c r="AM1306" s="76"/>
      <c r="AN1306" s="76"/>
      <c r="AO1306" s="76"/>
      <c r="AP1306" s="76"/>
      <c r="AQ1306" s="76"/>
      <c r="AR1306" s="76"/>
      <c r="AS1306" s="76"/>
      <c r="AT1306" s="76"/>
      <c r="AU1306" s="76"/>
      <c r="AV1306" s="76"/>
      <c r="AW1306" s="76"/>
      <c r="AX1306" s="76"/>
      <c r="AY1306" s="76"/>
      <c r="AZ1306" s="76"/>
      <c r="BA1306" s="76"/>
      <c r="BB1306" s="76"/>
      <c r="BC1306" s="76"/>
      <c r="BD1306" s="76"/>
      <c r="BE1306" s="76"/>
      <c r="BF1306" s="76"/>
      <c r="BG1306" s="76"/>
      <c r="BH1306" s="76"/>
      <c r="BI1306" s="76"/>
      <c r="BJ1306" s="76"/>
      <c r="BK1306" s="76"/>
      <c r="BL1306" s="76"/>
      <c r="BM1306" s="76"/>
      <c r="BN1306" s="76"/>
      <c r="BO1306" s="76"/>
      <c r="BP1306" s="76"/>
      <c r="BQ1306" s="76"/>
      <c r="BR1306" s="76"/>
      <c r="BS1306" s="76"/>
      <c r="BT1306" s="76"/>
      <c r="BU1306" s="76"/>
      <c r="BV1306" s="76"/>
      <c r="BW1306" s="76"/>
      <c r="BX1306" s="76"/>
      <c r="BY1306" s="76"/>
      <c r="BZ1306" s="76"/>
      <c r="CA1306" s="76"/>
      <c r="CB1306" s="76"/>
      <c r="CC1306" s="76"/>
      <c r="CD1306" s="76"/>
      <c r="CE1306" s="76"/>
      <c r="CF1306" s="76"/>
      <c r="CG1306" s="76"/>
      <c r="CH1306" s="76"/>
      <c r="CI1306" s="76"/>
      <c r="CJ1306" s="76"/>
      <c r="CK1306" s="76"/>
      <c r="CL1306" s="76"/>
      <c r="CN1306" s="60"/>
      <c r="CO1306" s="76"/>
      <c r="CP1306" s="76"/>
      <c r="CQ1306" s="76"/>
      <c r="CR1306" s="76"/>
      <c r="CS1306" s="76"/>
      <c r="CT1306" s="76"/>
      <c r="CU1306" s="76"/>
      <c r="CV1306" s="76"/>
      <c r="CW1306" s="76"/>
      <c r="CX1306" s="76"/>
      <c r="CY1306" s="76"/>
      <c r="CZ1306" s="76"/>
      <c r="DA1306" s="76"/>
      <c r="DB1306" s="76"/>
      <c r="DC1306" s="76"/>
      <c r="DD1306" s="76"/>
      <c r="DE1306" s="76"/>
      <c r="DF1306" s="76"/>
      <c r="DG1306" s="76"/>
      <c r="DH1306" s="76"/>
      <c r="DI1306" s="76"/>
      <c r="DJ1306" s="76"/>
      <c r="DK1306" s="76"/>
      <c r="DL1306" s="76"/>
    </row>
    <row r="1307" spans="1:116" x14ac:dyDescent="0.35">
      <c r="A1307" s="174"/>
      <c r="E1307" s="8"/>
      <c r="G1307" s="175" t="s">
        <v>490</v>
      </c>
      <c r="H1307" s="174"/>
      <c r="I1307" s="176"/>
      <c r="J1307" s="176"/>
      <c r="K1307" s="197"/>
      <c r="L1307" s="197"/>
      <c r="M1307" s="197"/>
      <c r="N1307" s="197"/>
      <c r="O1307" s="197"/>
      <c r="P1307" s="197"/>
      <c r="R1307" s="198"/>
      <c r="S1307" s="174"/>
      <c r="T1307" s="174"/>
      <c r="U1307" s="174"/>
      <c r="V1307" s="174"/>
      <c r="W1307" s="174"/>
      <c r="X1307" s="174"/>
      <c r="Y1307" s="174"/>
      <c r="Z1307" s="174"/>
      <c r="AA1307" s="174"/>
      <c r="AB1307" s="174"/>
      <c r="AC1307" s="174"/>
      <c r="AD1307" s="174"/>
      <c r="AE1307" s="174"/>
      <c r="AF1307" s="174"/>
      <c r="AG1307" s="174"/>
      <c r="AH1307" s="174"/>
      <c r="AI1307" s="174"/>
      <c r="AJ1307" s="174"/>
      <c r="AK1307" s="174"/>
      <c r="AL1307" s="174"/>
      <c r="AM1307" s="174"/>
      <c r="AN1307" s="174"/>
      <c r="AO1307" s="174"/>
      <c r="AP1307" s="174"/>
      <c r="AQ1307" s="174"/>
      <c r="AR1307" s="174"/>
      <c r="AS1307" s="174"/>
      <c r="AT1307" s="174"/>
      <c r="AU1307" s="174"/>
      <c r="AV1307" s="174"/>
      <c r="AW1307" s="174"/>
      <c r="AX1307" s="174"/>
      <c r="AY1307" s="174"/>
      <c r="AZ1307" s="174"/>
      <c r="BA1307" s="174"/>
      <c r="BB1307" s="174"/>
      <c r="BC1307" s="174"/>
      <c r="BD1307" s="174"/>
      <c r="BE1307" s="174"/>
      <c r="BF1307" s="174"/>
      <c r="BG1307" s="174"/>
      <c r="BH1307" s="174"/>
      <c r="BI1307" s="174"/>
      <c r="BJ1307" s="174"/>
      <c r="BK1307" s="174"/>
      <c r="BL1307" s="174"/>
      <c r="BM1307" s="174"/>
      <c r="BN1307" s="174"/>
      <c r="BO1307" s="174"/>
      <c r="BP1307" s="174"/>
      <c r="BQ1307" s="174"/>
      <c r="BR1307" s="174"/>
      <c r="BS1307" s="174"/>
      <c r="BT1307" s="174"/>
      <c r="BU1307" s="174"/>
      <c r="BV1307" s="174"/>
      <c r="BW1307" s="174"/>
      <c r="BX1307" s="174"/>
      <c r="BY1307" s="174"/>
      <c r="BZ1307" s="174"/>
      <c r="CA1307" s="174"/>
      <c r="CB1307" s="174"/>
      <c r="CC1307" s="174"/>
      <c r="CD1307" s="174"/>
      <c r="CE1307" s="174"/>
      <c r="CF1307" s="174"/>
      <c r="CG1307" s="174"/>
      <c r="CH1307" s="174"/>
      <c r="CI1307" s="174"/>
      <c r="CJ1307" s="174"/>
      <c r="CK1307" s="174"/>
      <c r="CL1307" s="174"/>
      <c r="CN1307" s="176"/>
      <c r="CO1307" s="174"/>
      <c r="CP1307" s="174"/>
      <c r="CQ1307" s="174"/>
      <c r="CR1307" s="174"/>
      <c r="CS1307" s="174"/>
      <c r="CT1307" s="174"/>
      <c r="CU1307" s="174"/>
      <c r="CV1307" s="174"/>
      <c r="CW1307" s="174"/>
      <c r="CX1307" s="174"/>
      <c r="CY1307" s="174"/>
      <c r="CZ1307" s="174"/>
      <c r="DA1307" s="174"/>
      <c r="DB1307" s="174"/>
      <c r="DC1307" s="174"/>
      <c r="DD1307" s="174"/>
      <c r="DE1307" s="174"/>
      <c r="DF1307" s="174"/>
      <c r="DG1307" s="174"/>
      <c r="DH1307" s="174"/>
      <c r="DI1307" s="174"/>
      <c r="DJ1307" s="174"/>
      <c r="DK1307" s="174"/>
      <c r="DL1307" s="174"/>
    </row>
    <row r="1308" spans="1:116" x14ac:dyDescent="0.35">
      <c r="A1308" s="174"/>
      <c r="E1308" s="8"/>
      <c r="G1308" s="175" t="s">
        <v>492</v>
      </c>
      <c r="H1308" s="174"/>
      <c r="I1308" s="176"/>
      <c r="J1308" s="176"/>
      <c r="K1308" s="197"/>
      <c r="L1308" s="197"/>
      <c r="M1308" s="197"/>
      <c r="N1308" s="197"/>
      <c r="O1308" s="197"/>
      <c r="P1308" s="197"/>
      <c r="R1308" s="198"/>
      <c r="S1308" s="174"/>
      <c r="T1308" s="174"/>
      <c r="U1308" s="174"/>
      <c r="V1308" s="174"/>
      <c r="W1308" s="174"/>
      <c r="X1308" s="174"/>
      <c r="Y1308" s="174"/>
      <c r="Z1308" s="174"/>
      <c r="AA1308" s="174"/>
      <c r="AB1308" s="174"/>
      <c r="AC1308" s="174"/>
      <c r="AD1308" s="174"/>
      <c r="AE1308" s="174"/>
      <c r="AF1308" s="174"/>
      <c r="AG1308" s="174"/>
      <c r="AH1308" s="174"/>
      <c r="AI1308" s="174"/>
      <c r="AJ1308" s="174"/>
      <c r="AK1308" s="174"/>
      <c r="AL1308" s="174"/>
      <c r="AM1308" s="174"/>
      <c r="AN1308" s="174"/>
      <c r="AO1308" s="174"/>
      <c r="AP1308" s="174"/>
      <c r="AQ1308" s="174"/>
      <c r="AR1308" s="174"/>
      <c r="AS1308" s="174"/>
      <c r="AT1308" s="174"/>
      <c r="AU1308" s="174"/>
      <c r="AV1308" s="174"/>
      <c r="AW1308" s="174"/>
      <c r="AX1308" s="174"/>
      <c r="AY1308" s="174"/>
      <c r="AZ1308" s="174"/>
      <c r="BA1308" s="174"/>
      <c r="BB1308" s="174"/>
      <c r="BC1308" s="174"/>
      <c r="BD1308" s="174"/>
      <c r="BE1308" s="174"/>
      <c r="BF1308" s="174"/>
      <c r="BG1308" s="174"/>
      <c r="BH1308" s="174"/>
      <c r="BI1308" s="174"/>
      <c r="BJ1308" s="174"/>
      <c r="BK1308" s="174"/>
      <c r="BL1308" s="174"/>
      <c r="BM1308" s="174"/>
      <c r="BN1308" s="174"/>
      <c r="BO1308" s="174"/>
      <c r="BP1308" s="174"/>
      <c r="BQ1308" s="174"/>
      <c r="BR1308" s="174"/>
      <c r="BS1308" s="174"/>
      <c r="BT1308" s="174"/>
      <c r="BU1308" s="174"/>
      <c r="BV1308" s="174"/>
      <c r="BW1308" s="174"/>
      <c r="BX1308" s="174"/>
      <c r="BY1308" s="174"/>
      <c r="BZ1308" s="174"/>
      <c r="CA1308" s="174"/>
      <c r="CB1308" s="174"/>
      <c r="CC1308" s="174"/>
      <c r="CD1308" s="174"/>
      <c r="CE1308" s="174"/>
      <c r="CF1308" s="174"/>
      <c r="CG1308" s="174"/>
      <c r="CH1308" s="174"/>
      <c r="CI1308" s="174"/>
      <c r="CJ1308" s="174"/>
      <c r="CK1308" s="174"/>
      <c r="CL1308" s="174"/>
      <c r="CN1308" s="176"/>
      <c r="CO1308" s="174"/>
      <c r="CP1308" s="174"/>
      <c r="CQ1308" s="174"/>
      <c r="CR1308" s="174"/>
      <c r="CS1308" s="174"/>
      <c r="CT1308" s="174"/>
      <c r="CU1308" s="174"/>
      <c r="CV1308" s="174"/>
      <c r="CW1308" s="174"/>
      <c r="CX1308" s="174"/>
      <c r="CY1308" s="174"/>
      <c r="CZ1308" s="174"/>
      <c r="DA1308" s="174"/>
      <c r="DB1308" s="174"/>
      <c r="DC1308" s="174"/>
      <c r="DD1308" s="174"/>
      <c r="DE1308" s="174"/>
      <c r="DF1308" s="174"/>
      <c r="DG1308" s="174"/>
      <c r="DH1308" s="174"/>
      <c r="DI1308" s="174"/>
      <c r="DJ1308" s="174"/>
      <c r="DK1308" s="174"/>
      <c r="DL1308" s="174"/>
    </row>
    <row r="1309" spans="1:116" x14ac:dyDescent="0.35">
      <c r="A1309" s="174"/>
      <c r="E1309" s="8"/>
      <c r="G1309" s="175" t="s">
        <v>461</v>
      </c>
      <c r="H1309" s="174"/>
      <c r="I1309" s="176"/>
      <c r="J1309" s="176"/>
      <c r="K1309" s="197"/>
      <c r="L1309" s="197"/>
      <c r="M1309" s="197"/>
      <c r="N1309" s="197"/>
      <c r="O1309" s="197"/>
      <c r="P1309" s="197"/>
      <c r="R1309" s="198"/>
      <c r="S1309" s="199" t="str">
        <f t="shared" ref="S1309:AX1309" si="1642">S$20</f>
        <v>S$16</v>
      </c>
      <c r="T1309" s="199" t="str">
        <f t="shared" si="1642"/>
        <v>T$16</v>
      </c>
      <c r="U1309" s="199" t="str">
        <f t="shared" si="1642"/>
        <v>U$16</v>
      </c>
      <c r="V1309" s="199" t="str">
        <f t="shared" si="1642"/>
        <v>V$16</v>
      </c>
      <c r="W1309" s="199" t="str">
        <f t="shared" si="1642"/>
        <v>W$16</v>
      </c>
      <c r="X1309" s="199" t="str">
        <f t="shared" si="1642"/>
        <v>X$16</v>
      </c>
      <c r="Y1309" s="199" t="str">
        <f t="shared" si="1642"/>
        <v>Y$16</v>
      </c>
      <c r="Z1309" s="199" t="str">
        <f t="shared" si="1642"/>
        <v>Z$16</v>
      </c>
      <c r="AA1309" s="199" t="str">
        <f t="shared" si="1642"/>
        <v>AA$16</v>
      </c>
      <c r="AB1309" s="199" t="str">
        <f t="shared" si="1642"/>
        <v>AB$16</v>
      </c>
      <c r="AC1309" s="199" t="str">
        <f t="shared" si="1642"/>
        <v>AC$16</v>
      </c>
      <c r="AD1309" s="199" t="str">
        <f t="shared" si="1642"/>
        <v>AD$16</v>
      </c>
      <c r="AE1309" s="199" t="str">
        <f t="shared" si="1642"/>
        <v>AE$16</v>
      </c>
      <c r="AF1309" s="199" t="str">
        <f t="shared" si="1642"/>
        <v>AF$16</v>
      </c>
      <c r="AG1309" s="199" t="str">
        <f t="shared" si="1642"/>
        <v>AG$16</v>
      </c>
      <c r="AH1309" s="199" t="str">
        <f t="shared" si="1642"/>
        <v>AH$16</v>
      </c>
      <c r="AI1309" s="199" t="str">
        <f t="shared" si="1642"/>
        <v>AI$16</v>
      </c>
      <c r="AJ1309" s="199" t="str">
        <f t="shared" si="1642"/>
        <v>AJ$16</v>
      </c>
      <c r="AK1309" s="199" t="str">
        <f t="shared" si="1642"/>
        <v>AK$16</v>
      </c>
      <c r="AL1309" s="199" t="str">
        <f t="shared" si="1642"/>
        <v>AL$16</v>
      </c>
      <c r="AM1309" s="199" t="str">
        <f t="shared" si="1642"/>
        <v>AM$16</v>
      </c>
      <c r="AN1309" s="199" t="str">
        <f t="shared" si="1642"/>
        <v>AN$16</v>
      </c>
      <c r="AO1309" s="199" t="str">
        <f t="shared" si="1642"/>
        <v>AO$16</v>
      </c>
      <c r="AP1309" s="199" t="str">
        <f t="shared" si="1642"/>
        <v>AP$16</v>
      </c>
      <c r="AQ1309" s="199" t="str">
        <f t="shared" si="1642"/>
        <v>AQ$16</v>
      </c>
      <c r="AR1309" s="199" t="str">
        <f t="shared" si="1642"/>
        <v>AR$16</v>
      </c>
      <c r="AS1309" s="199" t="str">
        <f t="shared" si="1642"/>
        <v>AS$16</v>
      </c>
      <c r="AT1309" s="199" t="str">
        <f t="shared" si="1642"/>
        <v>AT$16</v>
      </c>
      <c r="AU1309" s="199" t="str">
        <f t="shared" si="1642"/>
        <v>AU$16</v>
      </c>
      <c r="AV1309" s="199" t="str">
        <f t="shared" si="1642"/>
        <v>AV$16</v>
      </c>
      <c r="AW1309" s="199" t="str">
        <f t="shared" si="1642"/>
        <v>AW$16</v>
      </c>
      <c r="AX1309" s="199" t="str">
        <f t="shared" si="1642"/>
        <v>AX$16</v>
      </c>
      <c r="AY1309" s="199" t="str">
        <f t="shared" ref="AY1309:CD1309" si="1643">AY$20</f>
        <v>AY$16</v>
      </c>
      <c r="AZ1309" s="199" t="str">
        <f t="shared" si="1643"/>
        <v>AZ$16</v>
      </c>
      <c r="BA1309" s="199" t="str">
        <f t="shared" si="1643"/>
        <v>BA$16</v>
      </c>
      <c r="BB1309" s="199" t="str">
        <f t="shared" si="1643"/>
        <v>BB$16</v>
      </c>
      <c r="BC1309" s="199" t="str">
        <f t="shared" si="1643"/>
        <v>BC$16</v>
      </c>
      <c r="BD1309" s="199" t="str">
        <f t="shared" si="1643"/>
        <v>BD$16</v>
      </c>
      <c r="BE1309" s="199" t="str">
        <f t="shared" si="1643"/>
        <v>BE$16</v>
      </c>
      <c r="BF1309" s="199" t="str">
        <f t="shared" si="1643"/>
        <v>BF$16</v>
      </c>
      <c r="BG1309" s="199" t="str">
        <f t="shared" si="1643"/>
        <v>BG$16</v>
      </c>
      <c r="BH1309" s="199" t="str">
        <f t="shared" si="1643"/>
        <v>BH$16</v>
      </c>
      <c r="BI1309" s="199" t="str">
        <f t="shared" si="1643"/>
        <v>BI$16</v>
      </c>
      <c r="BJ1309" s="199" t="str">
        <f t="shared" si="1643"/>
        <v>BJ$16</v>
      </c>
      <c r="BK1309" s="199" t="str">
        <f t="shared" si="1643"/>
        <v>BK$16</v>
      </c>
      <c r="BL1309" s="199" t="str">
        <f t="shared" si="1643"/>
        <v>BL$16</v>
      </c>
      <c r="BM1309" s="199" t="str">
        <f t="shared" si="1643"/>
        <v>BM$16</v>
      </c>
      <c r="BN1309" s="199" t="str">
        <f t="shared" si="1643"/>
        <v>BN$16</v>
      </c>
      <c r="BO1309" s="199" t="str">
        <f t="shared" si="1643"/>
        <v>BO$16</v>
      </c>
      <c r="BP1309" s="199" t="str">
        <f t="shared" si="1643"/>
        <v>BP$16</v>
      </c>
      <c r="BQ1309" s="199" t="str">
        <f t="shared" si="1643"/>
        <v>BQ$16</v>
      </c>
      <c r="BR1309" s="199" t="str">
        <f t="shared" si="1643"/>
        <v>BR$16</v>
      </c>
      <c r="BS1309" s="199" t="str">
        <f t="shared" si="1643"/>
        <v>BS$16</v>
      </c>
      <c r="BT1309" s="199" t="str">
        <f t="shared" si="1643"/>
        <v>BT$16</v>
      </c>
      <c r="BU1309" s="199" t="str">
        <f t="shared" si="1643"/>
        <v>BU$16</v>
      </c>
      <c r="BV1309" s="199" t="str">
        <f t="shared" si="1643"/>
        <v>BV$16</v>
      </c>
      <c r="BW1309" s="199" t="str">
        <f t="shared" si="1643"/>
        <v>BW$16</v>
      </c>
      <c r="BX1309" s="199" t="str">
        <f t="shared" si="1643"/>
        <v>BX$16</v>
      </c>
      <c r="BY1309" s="199" t="str">
        <f t="shared" si="1643"/>
        <v>BY$16</v>
      </c>
      <c r="BZ1309" s="199" t="str">
        <f t="shared" si="1643"/>
        <v>BZ$16</v>
      </c>
      <c r="CA1309" s="199" t="str">
        <f t="shared" si="1643"/>
        <v>CA$16</v>
      </c>
      <c r="CB1309" s="199" t="str">
        <f t="shared" si="1643"/>
        <v>CB$16</v>
      </c>
      <c r="CC1309" s="199" t="str">
        <f t="shared" si="1643"/>
        <v>CC$16</v>
      </c>
      <c r="CD1309" s="199" t="str">
        <f t="shared" si="1643"/>
        <v>CD$16</v>
      </c>
      <c r="CE1309" s="199" t="str">
        <f t="shared" ref="CE1309:CL1309" si="1644">CE$20</f>
        <v>CE$16</v>
      </c>
      <c r="CF1309" s="199" t="str">
        <f t="shared" si="1644"/>
        <v>CF$16</v>
      </c>
      <c r="CG1309" s="199" t="str">
        <f t="shared" si="1644"/>
        <v>CG$16</v>
      </c>
      <c r="CH1309" s="199" t="str">
        <f t="shared" si="1644"/>
        <v>CH$16</v>
      </c>
      <c r="CI1309" s="199" t="str">
        <f t="shared" si="1644"/>
        <v>CI$16</v>
      </c>
      <c r="CJ1309" s="199" t="str">
        <f t="shared" si="1644"/>
        <v>CJ$16</v>
      </c>
      <c r="CK1309" s="199" t="str">
        <f t="shared" si="1644"/>
        <v>CK$16</v>
      </c>
      <c r="CL1309" s="199" t="str">
        <f t="shared" si="1644"/>
        <v>CL$16</v>
      </c>
      <c r="CN1309" s="176"/>
      <c r="CO1309" s="199" t="str">
        <f t="shared" ref="CO1309:DL1309" si="1645">CO$20</f>
        <v>CO$16</v>
      </c>
      <c r="CP1309" s="199" t="str">
        <f t="shared" si="1645"/>
        <v>CP$16</v>
      </c>
      <c r="CQ1309" s="199" t="str">
        <f t="shared" si="1645"/>
        <v>CQ$16</v>
      </c>
      <c r="CR1309" s="199" t="str">
        <f t="shared" si="1645"/>
        <v>CR$16</v>
      </c>
      <c r="CS1309" s="199" t="str">
        <f t="shared" si="1645"/>
        <v>CS$16</v>
      </c>
      <c r="CT1309" s="199" t="str">
        <f t="shared" si="1645"/>
        <v>CT$16</v>
      </c>
      <c r="CU1309" s="199" t="str">
        <f t="shared" si="1645"/>
        <v>CU$16</v>
      </c>
      <c r="CV1309" s="199" t="str">
        <f t="shared" si="1645"/>
        <v>CV$16</v>
      </c>
      <c r="CW1309" s="199" t="str">
        <f t="shared" si="1645"/>
        <v>CW$16</v>
      </c>
      <c r="CX1309" s="199" t="str">
        <f t="shared" si="1645"/>
        <v>CX$16</v>
      </c>
      <c r="CY1309" s="199" t="str">
        <f t="shared" si="1645"/>
        <v>CY$16</v>
      </c>
      <c r="CZ1309" s="199" t="str">
        <f t="shared" si="1645"/>
        <v>CZ$16</v>
      </c>
      <c r="DA1309" s="199" t="str">
        <f t="shared" si="1645"/>
        <v>DA$16</v>
      </c>
      <c r="DB1309" s="199" t="str">
        <f t="shared" si="1645"/>
        <v>DB$16</v>
      </c>
      <c r="DC1309" s="199" t="str">
        <f t="shared" si="1645"/>
        <v>DC$16</v>
      </c>
      <c r="DD1309" s="199" t="str">
        <f t="shared" si="1645"/>
        <v>DD$16</v>
      </c>
      <c r="DE1309" s="199" t="str">
        <f t="shared" si="1645"/>
        <v>DE$16</v>
      </c>
      <c r="DF1309" s="199" t="str">
        <f t="shared" si="1645"/>
        <v>DF$16</v>
      </c>
      <c r="DG1309" s="199" t="str">
        <f t="shared" si="1645"/>
        <v>DG$16</v>
      </c>
      <c r="DH1309" s="199" t="str">
        <f t="shared" si="1645"/>
        <v>DH$16</v>
      </c>
      <c r="DI1309" s="199" t="str">
        <f t="shared" si="1645"/>
        <v>DI$16</v>
      </c>
      <c r="DJ1309" s="199" t="str">
        <f t="shared" si="1645"/>
        <v>DJ$16</v>
      </c>
      <c r="DK1309" s="199" t="str">
        <f t="shared" si="1645"/>
        <v>DK$16</v>
      </c>
      <c r="DL1309" s="199" t="str">
        <f t="shared" si="1645"/>
        <v>DL$16</v>
      </c>
    </row>
    <row r="1310" spans="1:116" x14ac:dyDescent="0.35">
      <c r="A1310" s="174"/>
      <c r="E1310" s="8"/>
      <c r="G1310" s="175" t="s">
        <v>462</v>
      </c>
      <c r="H1310" s="200"/>
      <c r="I1310" s="201"/>
      <c r="J1310" s="201"/>
      <c r="K1310" s="202"/>
      <c r="L1310" s="202"/>
      <c r="M1310" s="202"/>
      <c r="N1310" s="202"/>
      <c r="O1310" s="202"/>
      <c r="P1310" s="202"/>
      <c r="R1310" s="202"/>
      <c r="S1310" s="199" t="str">
        <f t="shared" ref="S1310:AX1310" si="1646">S$21</f>
        <v>S$17</v>
      </c>
      <c r="T1310" s="199" t="str">
        <f t="shared" si="1646"/>
        <v>T$17</v>
      </c>
      <c r="U1310" s="199" t="str">
        <f t="shared" si="1646"/>
        <v>U$17</v>
      </c>
      <c r="V1310" s="199" t="str">
        <f t="shared" si="1646"/>
        <v>V$17</v>
      </c>
      <c r="W1310" s="199" t="str">
        <f t="shared" si="1646"/>
        <v>W$17</v>
      </c>
      <c r="X1310" s="199" t="str">
        <f t="shared" si="1646"/>
        <v>X$17</v>
      </c>
      <c r="Y1310" s="199" t="str">
        <f t="shared" si="1646"/>
        <v>Y$17</v>
      </c>
      <c r="Z1310" s="199" t="str">
        <f t="shared" si="1646"/>
        <v>Z$17</v>
      </c>
      <c r="AA1310" s="199" t="str">
        <f t="shared" si="1646"/>
        <v>AA$17</v>
      </c>
      <c r="AB1310" s="199" t="str">
        <f t="shared" si="1646"/>
        <v>AB$17</v>
      </c>
      <c r="AC1310" s="199" t="str">
        <f t="shared" si="1646"/>
        <v>AC$17</v>
      </c>
      <c r="AD1310" s="199" t="str">
        <f t="shared" si="1646"/>
        <v>AD$17</v>
      </c>
      <c r="AE1310" s="199" t="str">
        <f t="shared" si="1646"/>
        <v>AE$17</v>
      </c>
      <c r="AF1310" s="199" t="str">
        <f t="shared" si="1646"/>
        <v>AF$17</v>
      </c>
      <c r="AG1310" s="199" t="str">
        <f t="shared" si="1646"/>
        <v>AG$17</v>
      </c>
      <c r="AH1310" s="199" t="str">
        <f t="shared" si="1646"/>
        <v>AH$17</v>
      </c>
      <c r="AI1310" s="199" t="str">
        <f t="shared" si="1646"/>
        <v>AI$17</v>
      </c>
      <c r="AJ1310" s="199" t="str">
        <f t="shared" si="1646"/>
        <v>AJ$17</v>
      </c>
      <c r="AK1310" s="199" t="str">
        <f t="shared" si="1646"/>
        <v>AK$17</v>
      </c>
      <c r="AL1310" s="199" t="str">
        <f t="shared" si="1646"/>
        <v>AL$17</v>
      </c>
      <c r="AM1310" s="199" t="str">
        <f t="shared" si="1646"/>
        <v>AM$17</v>
      </c>
      <c r="AN1310" s="199" t="str">
        <f t="shared" si="1646"/>
        <v>AN$17</v>
      </c>
      <c r="AO1310" s="199" t="str">
        <f t="shared" si="1646"/>
        <v>AO$17</v>
      </c>
      <c r="AP1310" s="199" t="str">
        <f t="shared" si="1646"/>
        <v>AP$17</v>
      </c>
      <c r="AQ1310" s="199" t="str">
        <f t="shared" si="1646"/>
        <v>AQ$17</v>
      </c>
      <c r="AR1310" s="199" t="str">
        <f t="shared" si="1646"/>
        <v>AR$17</v>
      </c>
      <c r="AS1310" s="199" t="str">
        <f t="shared" si="1646"/>
        <v>AS$17</v>
      </c>
      <c r="AT1310" s="199" t="str">
        <f t="shared" si="1646"/>
        <v>AT$17</v>
      </c>
      <c r="AU1310" s="199" t="str">
        <f t="shared" si="1646"/>
        <v>AU$17</v>
      </c>
      <c r="AV1310" s="199" t="str">
        <f t="shared" si="1646"/>
        <v>AV$17</v>
      </c>
      <c r="AW1310" s="199" t="str">
        <f t="shared" si="1646"/>
        <v>AW$17</v>
      </c>
      <c r="AX1310" s="199" t="str">
        <f t="shared" si="1646"/>
        <v>AX$17</v>
      </c>
      <c r="AY1310" s="199" t="str">
        <f t="shared" ref="AY1310:CD1310" si="1647">AY$21</f>
        <v>AY$17</v>
      </c>
      <c r="AZ1310" s="199" t="str">
        <f t="shared" si="1647"/>
        <v>AZ$17</v>
      </c>
      <c r="BA1310" s="199" t="str">
        <f t="shared" si="1647"/>
        <v>BA$17</v>
      </c>
      <c r="BB1310" s="199" t="str">
        <f t="shared" si="1647"/>
        <v>BB$17</v>
      </c>
      <c r="BC1310" s="199" t="str">
        <f t="shared" si="1647"/>
        <v>BC$17</v>
      </c>
      <c r="BD1310" s="199" t="str">
        <f t="shared" si="1647"/>
        <v>BD$17</v>
      </c>
      <c r="BE1310" s="199" t="str">
        <f t="shared" si="1647"/>
        <v>BE$17</v>
      </c>
      <c r="BF1310" s="199" t="str">
        <f t="shared" si="1647"/>
        <v>BF$17</v>
      </c>
      <c r="BG1310" s="199" t="str">
        <f t="shared" si="1647"/>
        <v>BG$17</v>
      </c>
      <c r="BH1310" s="199" t="str">
        <f t="shared" si="1647"/>
        <v>BH$17</v>
      </c>
      <c r="BI1310" s="199" t="str">
        <f t="shared" si="1647"/>
        <v>BI$17</v>
      </c>
      <c r="BJ1310" s="199" t="str">
        <f t="shared" si="1647"/>
        <v>BJ$17</v>
      </c>
      <c r="BK1310" s="199" t="str">
        <f t="shared" si="1647"/>
        <v>BK$17</v>
      </c>
      <c r="BL1310" s="199" t="str">
        <f t="shared" si="1647"/>
        <v>BL$17</v>
      </c>
      <c r="BM1310" s="199" t="str">
        <f t="shared" si="1647"/>
        <v>BM$17</v>
      </c>
      <c r="BN1310" s="199" t="str">
        <f t="shared" si="1647"/>
        <v>BN$17</v>
      </c>
      <c r="BO1310" s="199" t="str">
        <f t="shared" si="1647"/>
        <v>BO$17</v>
      </c>
      <c r="BP1310" s="199" t="str">
        <f t="shared" si="1647"/>
        <v>BP$17</v>
      </c>
      <c r="BQ1310" s="199" t="str">
        <f t="shared" si="1647"/>
        <v>BQ$17</v>
      </c>
      <c r="BR1310" s="199" t="str">
        <f t="shared" si="1647"/>
        <v>BR$17</v>
      </c>
      <c r="BS1310" s="199" t="str">
        <f t="shared" si="1647"/>
        <v>BS$17</v>
      </c>
      <c r="BT1310" s="199" t="str">
        <f t="shared" si="1647"/>
        <v>BT$17</v>
      </c>
      <c r="BU1310" s="199" t="str">
        <f t="shared" si="1647"/>
        <v>BU$17</v>
      </c>
      <c r="BV1310" s="199" t="str">
        <f t="shared" si="1647"/>
        <v>BV$17</v>
      </c>
      <c r="BW1310" s="199" t="str">
        <f t="shared" si="1647"/>
        <v>BW$17</v>
      </c>
      <c r="BX1310" s="199" t="str">
        <f t="shared" si="1647"/>
        <v>BX$17</v>
      </c>
      <c r="BY1310" s="199" t="str">
        <f t="shared" si="1647"/>
        <v>BY$17</v>
      </c>
      <c r="BZ1310" s="199" t="str">
        <f t="shared" si="1647"/>
        <v>BZ$17</v>
      </c>
      <c r="CA1310" s="199" t="str">
        <f t="shared" si="1647"/>
        <v>CA$17</v>
      </c>
      <c r="CB1310" s="199" t="str">
        <f t="shared" si="1647"/>
        <v>CB$17</v>
      </c>
      <c r="CC1310" s="199" t="str">
        <f t="shared" si="1647"/>
        <v>CC$17</v>
      </c>
      <c r="CD1310" s="199" t="str">
        <f t="shared" si="1647"/>
        <v>CD$17</v>
      </c>
      <c r="CE1310" s="199" t="str">
        <f t="shared" ref="CE1310:CL1310" si="1648">CE$21</f>
        <v>CE$17</v>
      </c>
      <c r="CF1310" s="199" t="str">
        <f t="shared" si="1648"/>
        <v>CF$17</v>
      </c>
      <c r="CG1310" s="199" t="str">
        <f t="shared" si="1648"/>
        <v>CG$17</v>
      </c>
      <c r="CH1310" s="199" t="str">
        <f t="shared" si="1648"/>
        <v>CH$17</v>
      </c>
      <c r="CI1310" s="199" t="str">
        <f t="shared" si="1648"/>
        <v>CI$17</v>
      </c>
      <c r="CJ1310" s="199" t="str">
        <f t="shared" si="1648"/>
        <v>CJ$17</v>
      </c>
      <c r="CK1310" s="199" t="str">
        <f t="shared" si="1648"/>
        <v>CK$17</v>
      </c>
      <c r="CL1310" s="199" t="str">
        <f t="shared" si="1648"/>
        <v>CL$17</v>
      </c>
      <c r="CN1310" s="201"/>
      <c r="CO1310" s="199" t="str">
        <f t="shared" ref="CO1310:DL1310" si="1649">CO$21</f>
        <v>CO$17</v>
      </c>
      <c r="CP1310" s="199" t="str">
        <f t="shared" si="1649"/>
        <v>CP$17</v>
      </c>
      <c r="CQ1310" s="199" t="str">
        <f t="shared" si="1649"/>
        <v>CQ$17</v>
      </c>
      <c r="CR1310" s="199" t="str">
        <f t="shared" si="1649"/>
        <v>CR$17</v>
      </c>
      <c r="CS1310" s="199" t="str">
        <f t="shared" si="1649"/>
        <v>CS$17</v>
      </c>
      <c r="CT1310" s="199" t="str">
        <f t="shared" si="1649"/>
        <v>CT$17</v>
      </c>
      <c r="CU1310" s="199" t="str">
        <f t="shared" si="1649"/>
        <v>CU$17</v>
      </c>
      <c r="CV1310" s="199" t="str">
        <f t="shared" si="1649"/>
        <v>CV$17</v>
      </c>
      <c r="CW1310" s="199" t="str">
        <f t="shared" si="1649"/>
        <v>CW$17</v>
      </c>
      <c r="CX1310" s="199" t="str">
        <f t="shared" si="1649"/>
        <v>CX$17</v>
      </c>
      <c r="CY1310" s="199" t="str">
        <f t="shared" si="1649"/>
        <v>CY$17</v>
      </c>
      <c r="CZ1310" s="199" t="str">
        <f t="shared" si="1649"/>
        <v>CZ$17</v>
      </c>
      <c r="DA1310" s="199" t="str">
        <f t="shared" si="1649"/>
        <v>DA$17</v>
      </c>
      <c r="DB1310" s="199" t="str">
        <f t="shared" si="1649"/>
        <v>DB$17</v>
      </c>
      <c r="DC1310" s="199" t="str">
        <f t="shared" si="1649"/>
        <v>DC$17</v>
      </c>
      <c r="DD1310" s="199" t="str">
        <f t="shared" si="1649"/>
        <v>DD$17</v>
      </c>
      <c r="DE1310" s="199" t="str">
        <f t="shared" si="1649"/>
        <v>DE$17</v>
      </c>
      <c r="DF1310" s="199" t="str">
        <f t="shared" si="1649"/>
        <v>DF$17</v>
      </c>
      <c r="DG1310" s="199" t="str">
        <f t="shared" si="1649"/>
        <v>DG$17</v>
      </c>
      <c r="DH1310" s="199" t="str">
        <f t="shared" si="1649"/>
        <v>DH$17</v>
      </c>
      <c r="DI1310" s="199" t="str">
        <f t="shared" si="1649"/>
        <v>DI$17</v>
      </c>
      <c r="DJ1310" s="199" t="str">
        <f t="shared" si="1649"/>
        <v>DJ$17</v>
      </c>
      <c r="DK1310" s="199" t="str">
        <f t="shared" si="1649"/>
        <v>DK$17</v>
      </c>
      <c r="DL1310" s="199" t="str">
        <f t="shared" si="1649"/>
        <v>DL$17</v>
      </c>
    </row>
    <row r="1311" spans="1:116" x14ac:dyDescent="0.35">
      <c r="A1311" s="174"/>
      <c r="E1311" s="8"/>
      <c r="G1311" s="175" t="s">
        <v>491</v>
      </c>
      <c r="H1311" s="200"/>
      <c r="I1311" s="201"/>
      <c r="J1311" s="201"/>
      <c r="K1311" s="202"/>
      <c r="L1311" s="202"/>
      <c r="M1311" s="202"/>
      <c r="N1311" s="202"/>
      <c r="O1311" s="202"/>
      <c r="P1311" s="202"/>
      <c r="R1311" s="202"/>
      <c r="S1311" s="190"/>
      <c r="T1311" s="190"/>
      <c r="U1311" s="190"/>
      <c r="V1311" s="190"/>
      <c r="W1311" s="190"/>
      <c r="X1311" s="190"/>
      <c r="Y1311" s="190"/>
      <c r="Z1311" s="190"/>
      <c r="AA1311" s="190"/>
      <c r="AB1311" s="190"/>
      <c r="AC1311" s="190"/>
      <c r="AD1311" s="190"/>
      <c r="AE1311" s="190"/>
      <c r="AF1311" s="190"/>
      <c r="AG1311" s="190"/>
      <c r="AH1311" s="190"/>
      <c r="AI1311" s="190"/>
      <c r="AJ1311" s="190"/>
      <c r="AK1311" s="190"/>
      <c r="AL1311" s="190"/>
      <c r="AM1311" s="190"/>
      <c r="AN1311" s="190"/>
      <c r="AO1311" s="190"/>
      <c r="AP1311" s="190"/>
      <c r="AQ1311" s="190"/>
      <c r="AR1311" s="190"/>
      <c r="AS1311" s="190"/>
      <c r="AT1311" s="190"/>
      <c r="AU1311" s="190"/>
      <c r="AV1311" s="190"/>
      <c r="AW1311" s="190"/>
      <c r="AX1311" s="190"/>
      <c r="AY1311" s="190"/>
      <c r="AZ1311" s="190"/>
      <c r="BA1311" s="190"/>
      <c r="BB1311" s="190"/>
      <c r="BC1311" s="190"/>
      <c r="BD1311" s="190"/>
      <c r="BE1311" s="190"/>
      <c r="BF1311" s="190"/>
      <c r="BG1311" s="190"/>
      <c r="BH1311" s="190"/>
      <c r="BI1311" s="190"/>
      <c r="BJ1311" s="190"/>
      <c r="BK1311" s="190"/>
      <c r="BL1311" s="190"/>
      <c r="BM1311" s="190"/>
      <c r="BN1311" s="190"/>
      <c r="BO1311" s="190"/>
      <c r="BP1311" s="190"/>
      <c r="BQ1311" s="190"/>
      <c r="BR1311" s="190"/>
      <c r="BS1311" s="190"/>
      <c r="BT1311" s="190"/>
      <c r="BU1311" s="190"/>
      <c r="BV1311" s="190"/>
      <c r="BW1311" s="190"/>
      <c r="BX1311" s="190"/>
      <c r="BY1311" s="190"/>
      <c r="BZ1311" s="190"/>
      <c r="CA1311" s="190"/>
      <c r="CB1311" s="190"/>
      <c r="CC1311" s="190"/>
      <c r="CD1311" s="190"/>
      <c r="CE1311" s="190"/>
      <c r="CF1311" s="190"/>
      <c r="CG1311" s="190"/>
      <c r="CH1311" s="190"/>
      <c r="CI1311" s="190"/>
      <c r="CJ1311" s="190"/>
      <c r="CK1311" s="190"/>
      <c r="CL1311" s="190"/>
      <c r="CN1311" s="201"/>
      <c r="CO1311" s="190"/>
      <c r="CP1311" s="190"/>
      <c r="CQ1311" s="190"/>
      <c r="CR1311" s="190"/>
      <c r="CS1311" s="190"/>
      <c r="CT1311" s="190"/>
      <c r="CU1311" s="190"/>
      <c r="CV1311" s="190"/>
      <c r="CW1311" s="190"/>
      <c r="CX1311" s="190"/>
      <c r="CY1311" s="190"/>
      <c r="CZ1311" s="190"/>
      <c r="DA1311" s="190"/>
      <c r="DB1311" s="190"/>
      <c r="DC1311" s="190"/>
      <c r="DD1311" s="190"/>
      <c r="DE1311" s="190"/>
      <c r="DF1311" s="190"/>
      <c r="DG1311" s="190"/>
      <c r="DH1311" s="190"/>
      <c r="DI1311" s="190"/>
      <c r="DJ1311" s="190"/>
      <c r="DK1311" s="190"/>
      <c r="DL1311" s="190"/>
    </row>
    <row r="1312" spans="1:116" x14ac:dyDescent="0.35">
      <c r="A1312" s="174"/>
      <c r="E1312" s="8"/>
      <c r="G1312" s="175" t="s">
        <v>505</v>
      </c>
      <c r="H1312" s="200"/>
      <c r="I1312" s="201"/>
      <c r="J1312" s="201"/>
      <c r="K1312" s="202"/>
      <c r="L1312" s="202"/>
      <c r="M1312" s="202"/>
      <c r="N1312" s="202"/>
      <c r="O1312" s="202"/>
      <c r="P1312" s="202"/>
      <c r="R1312" s="202"/>
      <c r="S1312" s="190"/>
      <c r="T1312" s="190"/>
      <c r="U1312" s="190"/>
      <c r="V1312" s="190"/>
      <c r="W1312" s="190"/>
      <c r="X1312" s="190"/>
      <c r="Y1312" s="190"/>
      <c r="Z1312" s="190"/>
      <c r="AA1312" s="190"/>
      <c r="AB1312" s="190"/>
      <c r="AC1312" s="190"/>
      <c r="AD1312" s="190"/>
      <c r="AE1312" s="190"/>
      <c r="AF1312" s="190"/>
      <c r="AG1312" s="190"/>
      <c r="AH1312" s="190"/>
      <c r="AI1312" s="190"/>
      <c r="AJ1312" s="190"/>
      <c r="AK1312" s="190"/>
      <c r="AL1312" s="190"/>
      <c r="AM1312" s="190"/>
      <c r="AN1312" s="190"/>
      <c r="AO1312" s="190"/>
      <c r="AP1312" s="190"/>
      <c r="AQ1312" s="190"/>
      <c r="AR1312" s="190"/>
      <c r="AS1312" s="190"/>
      <c r="AT1312" s="190"/>
      <c r="AU1312" s="190"/>
      <c r="AV1312" s="190"/>
      <c r="AW1312" s="190"/>
      <c r="AX1312" s="190"/>
      <c r="AY1312" s="190"/>
      <c r="AZ1312" s="190"/>
      <c r="BA1312" s="190"/>
      <c r="BB1312" s="190"/>
      <c r="BC1312" s="190"/>
      <c r="BD1312" s="190"/>
      <c r="BE1312" s="190"/>
      <c r="BF1312" s="190"/>
      <c r="BG1312" s="190"/>
      <c r="BH1312" s="190"/>
      <c r="BI1312" s="190"/>
      <c r="BJ1312" s="190"/>
      <c r="BK1312" s="190"/>
      <c r="BL1312" s="190"/>
      <c r="BM1312" s="190"/>
      <c r="BN1312" s="190"/>
      <c r="BO1312" s="190"/>
      <c r="BP1312" s="190"/>
      <c r="BQ1312" s="190"/>
      <c r="BR1312" s="190"/>
      <c r="BS1312" s="190"/>
      <c r="BT1312" s="190"/>
      <c r="BU1312" s="190"/>
      <c r="BV1312" s="190"/>
      <c r="BW1312" s="190"/>
      <c r="BX1312" s="190"/>
      <c r="BY1312" s="190"/>
      <c r="BZ1312" s="190"/>
      <c r="CA1312" s="190"/>
      <c r="CB1312" s="190"/>
      <c r="CC1312" s="190"/>
      <c r="CD1312" s="190"/>
      <c r="CE1312" s="190"/>
      <c r="CF1312" s="190"/>
      <c r="CG1312" s="190"/>
      <c r="CH1312" s="190"/>
      <c r="CI1312" s="190"/>
      <c r="CJ1312" s="190"/>
      <c r="CK1312" s="190"/>
      <c r="CL1312" s="190"/>
      <c r="CN1312" s="201"/>
      <c r="CO1312" s="190"/>
      <c r="CP1312" s="190"/>
      <c r="CQ1312" s="190"/>
      <c r="CR1312" s="190"/>
      <c r="CS1312" s="190"/>
      <c r="CT1312" s="190"/>
      <c r="CU1312" s="190"/>
      <c r="CV1312" s="190"/>
      <c r="CW1312" s="190"/>
      <c r="CX1312" s="190"/>
      <c r="CY1312" s="190"/>
      <c r="CZ1312" s="190"/>
      <c r="DA1312" s="190"/>
      <c r="DB1312" s="190"/>
      <c r="DC1312" s="190"/>
      <c r="DD1312" s="190"/>
      <c r="DE1312" s="190"/>
      <c r="DF1312" s="190"/>
      <c r="DG1312" s="190"/>
      <c r="DH1312" s="190"/>
      <c r="DI1312" s="190"/>
      <c r="DJ1312" s="190"/>
      <c r="DK1312" s="190"/>
      <c r="DL1312" s="190"/>
    </row>
    <row r="1313" spans="1:116" x14ac:dyDescent="0.35">
      <c r="A1313" s="31" t="s">
        <v>218</v>
      </c>
      <c r="B1313" s="31" t="s">
        <v>81</v>
      </c>
      <c r="C1313" s="31"/>
      <c r="D1313" t="s">
        <v>772</v>
      </c>
      <c r="E1313" s="8" t="str">
        <f t="shared" ref="E1313:E1325" si="1650">ROW()&amp;" "&amp;D1313</f>
        <v>1313 PDC-S</v>
      </c>
      <c r="F1313" t="s">
        <v>330</v>
      </c>
      <c r="G1313" s="175" t="s">
        <v>463</v>
      </c>
      <c r="H1313" s="200"/>
      <c r="I1313" s="201"/>
      <c r="J1313" s="201"/>
      <c r="K1313" s="202"/>
      <c r="L1313" s="202"/>
      <c r="M1313" s="202"/>
      <c r="N1313" s="202"/>
      <c r="O1313" s="202"/>
      <c r="P1313" s="202"/>
      <c r="R1313" s="202"/>
      <c r="S1313" s="190" t="str">
        <f t="shared" ref="S1313:AX1313" si="1651">S$22</f>
        <v>S$18</v>
      </c>
      <c r="T1313" s="190" t="str">
        <f t="shared" si="1651"/>
        <v>T$18</v>
      </c>
      <c r="U1313" s="190" t="str">
        <f t="shared" si="1651"/>
        <v>U$18</v>
      </c>
      <c r="V1313" s="190" t="str">
        <f t="shared" si="1651"/>
        <v>V$18</v>
      </c>
      <c r="W1313" s="190" t="str">
        <f t="shared" si="1651"/>
        <v>W$18</v>
      </c>
      <c r="X1313" s="190" t="str">
        <f t="shared" si="1651"/>
        <v>X$18</v>
      </c>
      <c r="Y1313" s="190" t="str">
        <f t="shared" si="1651"/>
        <v>Y$18</v>
      </c>
      <c r="Z1313" s="190" t="str">
        <f t="shared" si="1651"/>
        <v>Z$18</v>
      </c>
      <c r="AA1313" s="190" t="str">
        <f t="shared" si="1651"/>
        <v>AA$18</v>
      </c>
      <c r="AB1313" s="190" t="str">
        <f t="shared" si="1651"/>
        <v>AB$18</v>
      </c>
      <c r="AC1313" s="190" t="str">
        <f t="shared" si="1651"/>
        <v>AC$18</v>
      </c>
      <c r="AD1313" s="190" t="str">
        <f t="shared" si="1651"/>
        <v>AD$18</v>
      </c>
      <c r="AE1313" s="190" t="str">
        <f t="shared" si="1651"/>
        <v>AE$18</v>
      </c>
      <c r="AF1313" s="190" t="str">
        <f t="shared" si="1651"/>
        <v>AF$18</v>
      </c>
      <c r="AG1313" s="190" t="str">
        <f t="shared" si="1651"/>
        <v>AG$18</v>
      </c>
      <c r="AH1313" s="190" t="str">
        <f t="shared" si="1651"/>
        <v>AH$18</v>
      </c>
      <c r="AI1313" s="190" t="str">
        <f t="shared" si="1651"/>
        <v>AI$18</v>
      </c>
      <c r="AJ1313" s="190" t="str">
        <f t="shared" si="1651"/>
        <v>AJ$18</v>
      </c>
      <c r="AK1313" s="190" t="str">
        <f t="shared" si="1651"/>
        <v>AK$18</v>
      </c>
      <c r="AL1313" s="190" t="str">
        <f t="shared" si="1651"/>
        <v>AL$18</v>
      </c>
      <c r="AM1313" s="190" t="str">
        <f t="shared" si="1651"/>
        <v>AM$18</v>
      </c>
      <c r="AN1313" s="190" t="str">
        <f t="shared" si="1651"/>
        <v>AN$18</v>
      </c>
      <c r="AO1313" s="190" t="str">
        <f t="shared" si="1651"/>
        <v>AO$18</v>
      </c>
      <c r="AP1313" s="190" t="str">
        <f t="shared" si="1651"/>
        <v>AP$18</v>
      </c>
      <c r="AQ1313" s="190" t="str">
        <f t="shared" si="1651"/>
        <v>AQ$18</v>
      </c>
      <c r="AR1313" s="190" t="str">
        <f t="shared" si="1651"/>
        <v>AR$18</v>
      </c>
      <c r="AS1313" s="190" t="str">
        <f t="shared" si="1651"/>
        <v>AS$18</v>
      </c>
      <c r="AT1313" s="190" t="str">
        <f t="shared" si="1651"/>
        <v>AT$18</v>
      </c>
      <c r="AU1313" s="190" t="str">
        <f t="shared" si="1651"/>
        <v>AU$18</v>
      </c>
      <c r="AV1313" s="190" t="str">
        <f t="shared" si="1651"/>
        <v>AV$18</v>
      </c>
      <c r="AW1313" s="190" t="str">
        <f t="shared" si="1651"/>
        <v>AW$18</v>
      </c>
      <c r="AX1313" s="190" t="str">
        <f t="shared" si="1651"/>
        <v>AX$18</v>
      </c>
      <c r="AY1313" s="190" t="str">
        <f t="shared" ref="AY1313:CD1313" si="1652">AY$22</f>
        <v>AY$18</v>
      </c>
      <c r="AZ1313" s="190" t="str">
        <f t="shared" si="1652"/>
        <v>AZ$18</v>
      </c>
      <c r="BA1313" s="190" t="str">
        <f t="shared" si="1652"/>
        <v>BA$18</v>
      </c>
      <c r="BB1313" s="190" t="str">
        <f t="shared" si="1652"/>
        <v>BB$18</v>
      </c>
      <c r="BC1313" s="190" t="str">
        <f t="shared" si="1652"/>
        <v>BC$18</v>
      </c>
      <c r="BD1313" s="190" t="str">
        <f t="shared" si="1652"/>
        <v>BD$18</v>
      </c>
      <c r="BE1313" s="190" t="str">
        <f t="shared" si="1652"/>
        <v>BE$18</v>
      </c>
      <c r="BF1313" s="190" t="str">
        <f t="shared" si="1652"/>
        <v>BF$18</v>
      </c>
      <c r="BG1313" s="190" t="str">
        <f t="shared" si="1652"/>
        <v>BG$18</v>
      </c>
      <c r="BH1313" s="190" t="str">
        <f t="shared" si="1652"/>
        <v>BH$18</v>
      </c>
      <c r="BI1313" s="190" t="str">
        <f t="shared" si="1652"/>
        <v>BI$18</v>
      </c>
      <c r="BJ1313" s="190" t="str">
        <f t="shared" si="1652"/>
        <v>BJ$18</v>
      </c>
      <c r="BK1313" s="190" t="str">
        <f t="shared" si="1652"/>
        <v>BK$18</v>
      </c>
      <c r="BL1313" s="190" t="str">
        <f t="shared" si="1652"/>
        <v>BL$18</v>
      </c>
      <c r="BM1313" s="190" t="str">
        <f t="shared" si="1652"/>
        <v>BM$18</v>
      </c>
      <c r="BN1313" s="190" t="str">
        <f t="shared" si="1652"/>
        <v>BN$18</v>
      </c>
      <c r="BO1313" s="190" t="str">
        <f t="shared" si="1652"/>
        <v>BO$18</v>
      </c>
      <c r="BP1313" s="190" t="str">
        <f t="shared" si="1652"/>
        <v>BP$18</v>
      </c>
      <c r="BQ1313" s="190" t="str">
        <f t="shared" si="1652"/>
        <v>BQ$18</v>
      </c>
      <c r="BR1313" s="190" t="str">
        <f t="shared" si="1652"/>
        <v>BR$18</v>
      </c>
      <c r="BS1313" s="190" t="str">
        <f t="shared" si="1652"/>
        <v>BS$18</v>
      </c>
      <c r="BT1313" s="190" t="str">
        <f t="shared" si="1652"/>
        <v>BT$18</v>
      </c>
      <c r="BU1313" s="190" t="str">
        <f t="shared" si="1652"/>
        <v>BU$18</v>
      </c>
      <c r="BV1313" s="190" t="str">
        <f t="shared" si="1652"/>
        <v>BV$18</v>
      </c>
      <c r="BW1313" s="190" t="str">
        <f t="shared" si="1652"/>
        <v>BW$18</v>
      </c>
      <c r="BX1313" s="190" t="str">
        <f t="shared" si="1652"/>
        <v>BX$18</v>
      </c>
      <c r="BY1313" s="190" t="str">
        <f t="shared" si="1652"/>
        <v>BY$18</v>
      </c>
      <c r="BZ1313" s="190" t="str">
        <f t="shared" si="1652"/>
        <v>BZ$18</v>
      </c>
      <c r="CA1313" s="190" t="str">
        <f t="shared" si="1652"/>
        <v>CA$18</v>
      </c>
      <c r="CB1313" s="190" t="str">
        <f t="shared" si="1652"/>
        <v>CB$18</v>
      </c>
      <c r="CC1313" s="190" t="str">
        <f t="shared" si="1652"/>
        <v>CC$18</v>
      </c>
      <c r="CD1313" s="190" t="str">
        <f t="shared" si="1652"/>
        <v>CD$18</v>
      </c>
      <c r="CE1313" s="190" t="str">
        <f t="shared" ref="CE1313:CL1313" si="1653">CE$22</f>
        <v>CE$18</v>
      </c>
      <c r="CF1313" s="190" t="str">
        <f t="shared" si="1653"/>
        <v>CF$18</v>
      </c>
      <c r="CG1313" s="190" t="str">
        <f t="shared" si="1653"/>
        <v>CG$18</v>
      </c>
      <c r="CH1313" s="190" t="str">
        <f t="shared" si="1653"/>
        <v>CH$18</v>
      </c>
      <c r="CI1313" s="190" t="str">
        <f t="shared" si="1653"/>
        <v>CI$18</v>
      </c>
      <c r="CJ1313" s="190" t="str">
        <f t="shared" si="1653"/>
        <v>CJ$18</v>
      </c>
      <c r="CK1313" s="190" t="str">
        <f t="shared" si="1653"/>
        <v>CK$18</v>
      </c>
      <c r="CL1313" s="190" t="str">
        <f t="shared" si="1653"/>
        <v>CL$18</v>
      </c>
      <c r="CN1313" s="201"/>
      <c r="CO1313" s="190" t="str">
        <f t="shared" ref="CO1313:DL1313" si="1654">CO$22</f>
        <v>CO$18</v>
      </c>
      <c r="CP1313" s="190" t="str">
        <f t="shared" si="1654"/>
        <v>CP$18</v>
      </c>
      <c r="CQ1313" s="190" t="str">
        <f t="shared" si="1654"/>
        <v>CQ$18</v>
      </c>
      <c r="CR1313" s="190" t="str">
        <f t="shared" si="1654"/>
        <v>CR$18</v>
      </c>
      <c r="CS1313" s="190" t="str">
        <f t="shared" si="1654"/>
        <v>CS$18</v>
      </c>
      <c r="CT1313" s="190" t="str">
        <f t="shared" si="1654"/>
        <v>CT$18</v>
      </c>
      <c r="CU1313" s="190" t="str">
        <f t="shared" si="1654"/>
        <v>CU$18</v>
      </c>
      <c r="CV1313" s="190" t="str">
        <f t="shared" si="1654"/>
        <v>CV$18</v>
      </c>
      <c r="CW1313" s="190" t="str">
        <f t="shared" si="1654"/>
        <v>CW$18</v>
      </c>
      <c r="CX1313" s="190" t="str">
        <f t="shared" si="1654"/>
        <v>CX$18</v>
      </c>
      <c r="CY1313" s="190" t="str">
        <f t="shared" si="1654"/>
        <v>CY$18</v>
      </c>
      <c r="CZ1313" s="190" t="str">
        <f t="shared" si="1654"/>
        <v>CZ$18</v>
      </c>
      <c r="DA1313" s="190" t="str">
        <f t="shared" si="1654"/>
        <v>DA$18</v>
      </c>
      <c r="DB1313" s="190" t="str">
        <f t="shared" si="1654"/>
        <v>DB$18</v>
      </c>
      <c r="DC1313" s="190" t="str">
        <f t="shared" si="1654"/>
        <v>DC$18</v>
      </c>
      <c r="DD1313" s="190" t="str">
        <f t="shared" si="1654"/>
        <v>DD$18</v>
      </c>
      <c r="DE1313" s="190" t="str">
        <f t="shared" si="1654"/>
        <v>DE$18</v>
      </c>
      <c r="DF1313" s="190" t="str">
        <f t="shared" si="1654"/>
        <v>DF$18</v>
      </c>
      <c r="DG1313" s="190" t="str">
        <f t="shared" si="1654"/>
        <v>DG$18</v>
      </c>
      <c r="DH1313" s="190" t="str">
        <f t="shared" si="1654"/>
        <v>DH$18</v>
      </c>
      <c r="DI1313" s="190" t="str">
        <f t="shared" si="1654"/>
        <v>DI$18</v>
      </c>
      <c r="DJ1313" s="190" t="str">
        <f t="shared" si="1654"/>
        <v>DJ$18</v>
      </c>
      <c r="DK1313" s="190" t="str">
        <f t="shared" si="1654"/>
        <v>DK$18</v>
      </c>
      <c r="DL1313" s="190" t="str">
        <f t="shared" si="1654"/>
        <v>DL$18</v>
      </c>
    </row>
    <row r="1314" spans="1:116" x14ac:dyDescent="0.35">
      <c r="A1314" s="31"/>
      <c r="B1314" s="31"/>
      <c r="C1314" s="31"/>
      <c r="D1314" t="s">
        <v>772</v>
      </c>
      <c r="E1314" s="8" t="str">
        <f t="shared" si="1650"/>
        <v>1314 PDC-S</v>
      </c>
      <c r="F1314" s="342"/>
      <c r="G1314" s="175" t="s">
        <v>464</v>
      </c>
      <c r="H1314" s="200"/>
      <c r="I1314" s="201"/>
      <c r="J1314" s="201"/>
      <c r="K1314" s="202"/>
      <c r="L1314" s="202"/>
      <c r="M1314" s="202"/>
      <c r="N1314" s="202"/>
      <c r="O1314" s="202"/>
      <c r="P1314" s="202"/>
      <c r="R1314" s="202"/>
      <c r="S1314" s="190" t="str">
        <f t="shared" ref="S1314:AX1314" si="1655">S$23</f>
        <v>S$19</v>
      </c>
      <c r="T1314" s="190" t="str">
        <f t="shared" si="1655"/>
        <v>T$19</v>
      </c>
      <c r="U1314" s="190" t="str">
        <f t="shared" si="1655"/>
        <v>U$19</v>
      </c>
      <c r="V1314" s="190" t="str">
        <f t="shared" si="1655"/>
        <v>V$19</v>
      </c>
      <c r="W1314" s="190" t="str">
        <f t="shared" si="1655"/>
        <v>W$19</v>
      </c>
      <c r="X1314" s="190" t="str">
        <f t="shared" si="1655"/>
        <v>X$19</v>
      </c>
      <c r="Y1314" s="190" t="str">
        <f t="shared" si="1655"/>
        <v>Y$19</v>
      </c>
      <c r="Z1314" s="190" t="str">
        <f t="shared" si="1655"/>
        <v>Z$19</v>
      </c>
      <c r="AA1314" s="190" t="str">
        <f t="shared" si="1655"/>
        <v>AA$19</v>
      </c>
      <c r="AB1314" s="190" t="str">
        <f t="shared" si="1655"/>
        <v>AB$19</v>
      </c>
      <c r="AC1314" s="190" t="str">
        <f t="shared" si="1655"/>
        <v>AC$19</v>
      </c>
      <c r="AD1314" s="190" t="str">
        <f t="shared" si="1655"/>
        <v>AD$19</v>
      </c>
      <c r="AE1314" s="190" t="str">
        <f t="shared" si="1655"/>
        <v>AE$19</v>
      </c>
      <c r="AF1314" s="190" t="str">
        <f t="shared" si="1655"/>
        <v>AF$19</v>
      </c>
      <c r="AG1314" s="190" t="str">
        <f t="shared" si="1655"/>
        <v>AG$19</v>
      </c>
      <c r="AH1314" s="190" t="str">
        <f t="shared" si="1655"/>
        <v>AH$19</v>
      </c>
      <c r="AI1314" s="190" t="str">
        <f t="shared" si="1655"/>
        <v>AI$19</v>
      </c>
      <c r="AJ1314" s="190" t="str">
        <f t="shared" si="1655"/>
        <v>AJ$19</v>
      </c>
      <c r="AK1314" s="190" t="str">
        <f t="shared" si="1655"/>
        <v>AK$19</v>
      </c>
      <c r="AL1314" s="190" t="str">
        <f t="shared" si="1655"/>
        <v>AL$19</v>
      </c>
      <c r="AM1314" s="190" t="str">
        <f t="shared" si="1655"/>
        <v>AM$19</v>
      </c>
      <c r="AN1314" s="190" t="str">
        <f t="shared" si="1655"/>
        <v>AN$19</v>
      </c>
      <c r="AO1314" s="190" t="str">
        <f t="shared" si="1655"/>
        <v>AO$19</v>
      </c>
      <c r="AP1314" s="190" t="str">
        <f t="shared" si="1655"/>
        <v>AP$19</v>
      </c>
      <c r="AQ1314" s="190" t="str">
        <f t="shared" si="1655"/>
        <v>AQ$19</v>
      </c>
      <c r="AR1314" s="190" t="str">
        <f t="shared" si="1655"/>
        <v>AR$19</v>
      </c>
      <c r="AS1314" s="190" t="str">
        <f t="shared" si="1655"/>
        <v>AS$19</v>
      </c>
      <c r="AT1314" s="190" t="str">
        <f t="shared" si="1655"/>
        <v>AT$19</v>
      </c>
      <c r="AU1314" s="190" t="str">
        <f t="shared" si="1655"/>
        <v>AU$19</v>
      </c>
      <c r="AV1314" s="190" t="str">
        <f t="shared" si="1655"/>
        <v>AV$19</v>
      </c>
      <c r="AW1314" s="190" t="str">
        <f t="shared" si="1655"/>
        <v>AW$19</v>
      </c>
      <c r="AX1314" s="190" t="str">
        <f t="shared" si="1655"/>
        <v>AX$19</v>
      </c>
      <c r="AY1314" s="190" t="str">
        <f t="shared" ref="AY1314:CD1314" si="1656">AY$23</f>
        <v>AY$19</v>
      </c>
      <c r="AZ1314" s="190" t="str">
        <f t="shared" si="1656"/>
        <v>AZ$19</v>
      </c>
      <c r="BA1314" s="190" t="str">
        <f t="shared" si="1656"/>
        <v>BA$19</v>
      </c>
      <c r="BB1314" s="190" t="str">
        <f t="shared" si="1656"/>
        <v>BB$19</v>
      </c>
      <c r="BC1314" s="190" t="str">
        <f t="shared" si="1656"/>
        <v>BC$19</v>
      </c>
      <c r="BD1314" s="190" t="str">
        <f t="shared" si="1656"/>
        <v>BD$19</v>
      </c>
      <c r="BE1314" s="190" t="str">
        <f t="shared" si="1656"/>
        <v>BE$19</v>
      </c>
      <c r="BF1314" s="190" t="str">
        <f t="shared" si="1656"/>
        <v>BF$19</v>
      </c>
      <c r="BG1314" s="190" t="str">
        <f t="shared" si="1656"/>
        <v>BG$19</v>
      </c>
      <c r="BH1314" s="190" t="str">
        <f t="shared" si="1656"/>
        <v>BH$19</v>
      </c>
      <c r="BI1314" s="190" t="str">
        <f t="shared" si="1656"/>
        <v>BI$19</v>
      </c>
      <c r="BJ1314" s="190" t="str">
        <f t="shared" si="1656"/>
        <v>BJ$19</v>
      </c>
      <c r="BK1314" s="190" t="str">
        <f t="shared" si="1656"/>
        <v>BK$19</v>
      </c>
      <c r="BL1314" s="190" t="str">
        <f t="shared" si="1656"/>
        <v>BL$19</v>
      </c>
      <c r="BM1314" s="190" t="str">
        <f t="shared" si="1656"/>
        <v>BM$19</v>
      </c>
      <c r="BN1314" s="190" t="str">
        <f t="shared" si="1656"/>
        <v>BN$19</v>
      </c>
      <c r="BO1314" s="190" t="str">
        <f t="shared" si="1656"/>
        <v>BO$19</v>
      </c>
      <c r="BP1314" s="190" t="str">
        <f t="shared" si="1656"/>
        <v>BP$19</v>
      </c>
      <c r="BQ1314" s="190" t="str">
        <f t="shared" si="1656"/>
        <v>BQ$19</v>
      </c>
      <c r="BR1314" s="190" t="str">
        <f t="shared" si="1656"/>
        <v>BR$19</v>
      </c>
      <c r="BS1314" s="190" t="str">
        <f t="shared" si="1656"/>
        <v>BS$19</v>
      </c>
      <c r="BT1314" s="190" t="str">
        <f t="shared" si="1656"/>
        <v>BT$19</v>
      </c>
      <c r="BU1314" s="190" t="str">
        <f t="shared" si="1656"/>
        <v>BU$19</v>
      </c>
      <c r="BV1314" s="190" t="str">
        <f t="shared" si="1656"/>
        <v>BV$19</v>
      </c>
      <c r="BW1314" s="190" t="str">
        <f t="shared" si="1656"/>
        <v>BW$19</v>
      </c>
      <c r="BX1314" s="190" t="str">
        <f t="shared" si="1656"/>
        <v>BX$19</v>
      </c>
      <c r="BY1314" s="190" t="str">
        <f t="shared" si="1656"/>
        <v>BY$19</v>
      </c>
      <c r="BZ1314" s="190" t="str">
        <f t="shared" si="1656"/>
        <v>BZ$19</v>
      </c>
      <c r="CA1314" s="190" t="str">
        <f t="shared" si="1656"/>
        <v>CA$19</v>
      </c>
      <c r="CB1314" s="190" t="str">
        <f t="shared" si="1656"/>
        <v>CB$19</v>
      </c>
      <c r="CC1314" s="190" t="str">
        <f t="shared" si="1656"/>
        <v>CC$19</v>
      </c>
      <c r="CD1314" s="190" t="str">
        <f t="shared" si="1656"/>
        <v>CD$19</v>
      </c>
      <c r="CE1314" s="190" t="str">
        <f t="shared" ref="CE1314:CL1314" si="1657">CE$23</f>
        <v>CE$19</v>
      </c>
      <c r="CF1314" s="190" t="str">
        <f t="shared" si="1657"/>
        <v>CF$19</v>
      </c>
      <c r="CG1314" s="190" t="str">
        <f t="shared" si="1657"/>
        <v>CG$19</v>
      </c>
      <c r="CH1314" s="190" t="str">
        <f t="shared" si="1657"/>
        <v>CH$19</v>
      </c>
      <c r="CI1314" s="190" t="str">
        <f t="shared" si="1657"/>
        <v>CI$19</v>
      </c>
      <c r="CJ1314" s="190" t="str">
        <f t="shared" si="1657"/>
        <v>CJ$19</v>
      </c>
      <c r="CK1314" s="190" t="str">
        <f t="shared" si="1657"/>
        <v>CK$19</v>
      </c>
      <c r="CL1314" s="190" t="str">
        <f t="shared" si="1657"/>
        <v>CL$19</v>
      </c>
      <c r="CN1314" s="201"/>
      <c r="CO1314" s="190" t="str">
        <f t="shared" ref="CO1314:DL1314" si="1658">CO$23</f>
        <v>CO$19</v>
      </c>
      <c r="CP1314" s="190" t="str">
        <f t="shared" si="1658"/>
        <v>CP$19</v>
      </c>
      <c r="CQ1314" s="190" t="str">
        <f t="shared" si="1658"/>
        <v>CQ$19</v>
      </c>
      <c r="CR1314" s="190" t="str">
        <f t="shared" si="1658"/>
        <v>CR$19</v>
      </c>
      <c r="CS1314" s="190" t="str">
        <f t="shared" si="1658"/>
        <v>CS$19</v>
      </c>
      <c r="CT1314" s="190" t="str">
        <f t="shared" si="1658"/>
        <v>CT$19</v>
      </c>
      <c r="CU1314" s="190" t="str">
        <f t="shared" si="1658"/>
        <v>CU$19</v>
      </c>
      <c r="CV1314" s="190" t="str">
        <f t="shared" si="1658"/>
        <v>CV$19</v>
      </c>
      <c r="CW1314" s="190" t="str">
        <f t="shared" si="1658"/>
        <v>CW$19</v>
      </c>
      <c r="CX1314" s="190" t="str">
        <f t="shared" si="1658"/>
        <v>CX$19</v>
      </c>
      <c r="CY1314" s="190" t="str">
        <f t="shared" si="1658"/>
        <v>CY$19</v>
      </c>
      <c r="CZ1314" s="190" t="str">
        <f t="shared" si="1658"/>
        <v>CZ$19</v>
      </c>
      <c r="DA1314" s="190" t="str">
        <f t="shared" si="1658"/>
        <v>DA$19</v>
      </c>
      <c r="DB1314" s="190" t="str">
        <f t="shared" si="1658"/>
        <v>DB$19</v>
      </c>
      <c r="DC1314" s="190" t="str">
        <f t="shared" si="1658"/>
        <v>DC$19</v>
      </c>
      <c r="DD1314" s="190" t="str">
        <f t="shared" si="1658"/>
        <v>DD$19</v>
      </c>
      <c r="DE1314" s="190" t="str">
        <f t="shared" si="1658"/>
        <v>DE$19</v>
      </c>
      <c r="DF1314" s="190" t="str">
        <f t="shared" si="1658"/>
        <v>DF$19</v>
      </c>
      <c r="DG1314" s="190" t="str">
        <f t="shared" si="1658"/>
        <v>DG$19</v>
      </c>
      <c r="DH1314" s="190" t="str">
        <f t="shared" si="1658"/>
        <v>DH$19</v>
      </c>
      <c r="DI1314" s="190" t="str">
        <f t="shared" si="1658"/>
        <v>DI$19</v>
      </c>
      <c r="DJ1314" s="190" t="str">
        <f t="shared" si="1658"/>
        <v>DJ$19</v>
      </c>
      <c r="DK1314" s="190" t="str">
        <f t="shared" si="1658"/>
        <v>DK$19</v>
      </c>
      <c r="DL1314" s="190" t="str">
        <f t="shared" si="1658"/>
        <v>DL$19</v>
      </c>
    </row>
    <row r="1315" spans="1:116" x14ac:dyDescent="0.35">
      <c r="B1315" t="str">
        <f>E1315</f>
        <v>1315 PDC-S</v>
      </c>
      <c r="D1315" t="s">
        <v>772</v>
      </c>
      <c r="E1315" s="8" t="str">
        <f t="shared" si="1650"/>
        <v>1315 PDC-S</v>
      </c>
      <c r="G1315" s="66" t="s">
        <v>329</v>
      </c>
      <c r="H1315" s="22"/>
      <c r="I1315" s="306"/>
      <c r="J1315" s="306"/>
      <c r="K1315" s="22"/>
      <c r="L1315" s="22"/>
      <c r="M1315" s="22"/>
      <c r="N1315" s="22"/>
      <c r="O1315" s="22"/>
      <c r="P1315" s="22"/>
      <c r="R1315" s="66"/>
      <c r="S1315" s="307"/>
      <c r="T1315" s="307"/>
      <c r="U1315" s="307"/>
      <c r="V1315" s="307"/>
      <c r="W1315" s="307"/>
      <c r="X1315" s="307"/>
      <c r="Y1315" s="307"/>
      <c r="Z1315" s="307"/>
      <c r="AA1315" s="307"/>
      <c r="AB1315" s="307"/>
      <c r="AC1315" s="307"/>
      <c r="AD1315" s="307"/>
      <c r="AE1315" s="307"/>
      <c r="AF1315" s="307"/>
      <c r="AG1315" s="307"/>
      <c r="AH1315" s="307"/>
      <c r="AI1315" s="307"/>
      <c r="AJ1315" s="307"/>
      <c r="AK1315" s="307"/>
      <c r="AL1315" s="307"/>
      <c r="AM1315" s="307"/>
      <c r="AN1315" s="307"/>
      <c r="AO1315" s="307"/>
      <c r="AP1315" s="307"/>
      <c r="AQ1315" s="307"/>
      <c r="AR1315" s="307"/>
      <c r="AS1315" s="307"/>
      <c r="AT1315" s="307"/>
      <c r="AU1315" s="307"/>
      <c r="AV1315" s="307"/>
      <c r="AW1315" s="307"/>
      <c r="AX1315" s="307"/>
      <c r="AY1315" s="307"/>
      <c r="AZ1315" s="307"/>
      <c r="BA1315" s="307"/>
      <c r="BB1315" s="307"/>
      <c r="BC1315" s="307"/>
      <c r="BD1315" s="307"/>
      <c r="BE1315" s="307"/>
      <c r="BF1315" s="307"/>
      <c r="BG1315" s="307"/>
      <c r="BH1315" s="307"/>
      <c r="BI1315" s="307"/>
      <c r="BJ1315" s="307"/>
      <c r="BK1315" s="307"/>
      <c r="BL1315" s="307"/>
      <c r="BM1315" s="307"/>
      <c r="BN1315" s="307"/>
      <c r="BO1315" s="307"/>
      <c r="BP1315" s="307"/>
      <c r="BQ1315" s="307"/>
      <c r="BR1315" s="307"/>
      <c r="BS1315" s="307"/>
      <c r="BT1315" s="307"/>
      <c r="BU1315" s="307"/>
      <c r="BV1315" s="307"/>
      <c r="BW1315" s="307"/>
      <c r="BX1315" s="307"/>
      <c r="BY1315" s="307"/>
      <c r="BZ1315" s="307"/>
      <c r="CA1315" s="307"/>
      <c r="CB1315" s="307"/>
      <c r="CC1315" s="307"/>
      <c r="CD1315" s="307"/>
      <c r="CE1315" s="307"/>
      <c r="CF1315" s="307"/>
      <c r="CG1315" s="307"/>
      <c r="CH1315" s="307"/>
      <c r="CI1315" s="307"/>
      <c r="CJ1315" s="307"/>
      <c r="CK1315" s="307"/>
      <c r="CL1315" s="307"/>
      <c r="CN1315" s="306"/>
      <c r="CO1315" s="307"/>
      <c r="CP1315" s="307"/>
      <c r="CQ1315" s="307"/>
      <c r="CR1315" s="307"/>
      <c r="CS1315" s="307"/>
      <c r="CT1315" s="307"/>
      <c r="CU1315" s="307"/>
      <c r="CV1315" s="307"/>
      <c r="CW1315" s="307"/>
      <c r="CX1315" s="307"/>
      <c r="CY1315" s="307"/>
      <c r="CZ1315" s="307"/>
      <c r="DA1315" s="307"/>
      <c r="DB1315" s="307"/>
      <c r="DC1315" s="307"/>
      <c r="DD1315" s="307"/>
      <c r="DE1315" s="307"/>
      <c r="DF1315" s="307"/>
      <c r="DG1315" s="307"/>
      <c r="DH1315" s="307"/>
      <c r="DI1315" s="307"/>
      <c r="DJ1315" s="307"/>
      <c r="DK1315" s="307"/>
      <c r="DL1315" s="307"/>
    </row>
    <row r="1316" spans="1:116" x14ac:dyDescent="0.35">
      <c r="C1316" t="s">
        <v>203</v>
      </c>
      <c r="D1316" t="s">
        <v>772</v>
      </c>
      <c r="E1316" s="8" t="str">
        <f t="shared" si="1650"/>
        <v>1316 PDC-S</v>
      </c>
      <c r="G1316" s="95" t="str">
        <f>G1315</f>
        <v>Passthrough direct cost:</v>
      </c>
      <c r="H1316" s="31"/>
      <c r="I1316" s="73"/>
      <c r="J1316" s="73"/>
      <c r="K1316" s="31"/>
      <c r="L1316" s="31"/>
      <c r="M1316" s="31"/>
      <c r="N1316" s="31"/>
      <c r="O1316" s="31"/>
      <c r="P1316" s="31"/>
      <c r="R1316" s="67"/>
      <c r="S1316" s="156"/>
      <c r="T1316" s="156"/>
      <c r="U1316" s="156"/>
      <c r="V1316" s="156"/>
      <c r="W1316" s="156"/>
      <c r="X1316" s="156"/>
      <c r="Y1316" s="156"/>
      <c r="Z1316" s="156"/>
      <c r="AA1316" s="156"/>
      <c r="AB1316" s="156"/>
      <c r="AC1316" s="156"/>
      <c r="AD1316" s="156"/>
      <c r="AE1316" s="156"/>
      <c r="AF1316" s="156"/>
      <c r="AG1316" s="156"/>
      <c r="AH1316" s="156"/>
      <c r="AI1316" s="156"/>
      <c r="AJ1316" s="156"/>
      <c r="AK1316" s="156"/>
      <c r="AL1316" s="156"/>
      <c r="AM1316" s="156"/>
      <c r="AN1316" s="156"/>
      <c r="AO1316" s="156"/>
      <c r="AP1316" s="156"/>
      <c r="AQ1316" s="156"/>
      <c r="AR1316" s="156"/>
      <c r="AS1316" s="156"/>
      <c r="AT1316" s="156"/>
      <c r="AU1316" s="156"/>
      <c r="AV1316" s="156"/>
      <c r="AW1316" s="156"/>
      <c r="AX1316" s="156"/>
      <c r="AY1316" s="156"/>
      <c r="AZ1316" s="156"/>
      <c r="BA1316" s="156"/>
      <c r="BB1316" s="156"/>
      <c r="BC1316" s="156"/>
      <c r="BD1316" s="156"/>
      <c r="BE1316" s="156"/>
      <c r="BF1316" s="156"/>
      <c r="BG1316" s="156"/>
      <c r="BH1316" s="156"/>
      <c r="BI1316" s="156"/>
      <c r="BJ1316" s="156"/>
      <c r="BK1316" s="156"/>
      <c r="BL1316" s="156"/>
      <c r="BM1316" s="156"/>
      <c r="BN1316" s="156"/>
      <c r="BO1316" s="156"/>
      <c r="BP1316" s="156"/>
      <c r="BQ1316" s="156"/>
      <c r="BR1316" s="156"/>
      <c r="BS1316" s="156"/>
      <c r="BT1316" s="156"/>
      <c r="BU1316" s="156"/>
      <c r="BV1316" s="156"/>
      <c r="BW1316" s="156"/>
      <c r="BX1316" s="156"/>
      <c r="BY1316" s="156"/>
      <c r="BZ1316" s="156"/>
      <c r="CA1316" s="156"/>
      <c r="CB1316" s="156"/>
      <c r="CC1316" s="156"/>
      <c r="CD1316" s="156"/>
      <c r="CE1316" s="156"/>
      <c r="CF1316" s="156"/>
      <c r="CG1316" s="156"/>
      <c r="CH1316" s="156"/>
      <c r="CI1316" s="156"/>
      <c r="CJ1316" s="156"/>
      <c r="CK1316" s="156"/>
      <c r="CL1316" s="156"/>
      <c r="CN1316" s="73"/>
      <c r="CO1316" s="156"/>
      <c r="CP1316" s="156"/>
      <c r="CQ1316" s="156"/>
      <c r="CR1316" s="156"/>
      <c r="CS1316" s="156"/>
      <c r="CT1316" s="156"/>
      <c r="CU1316" s="156"/>
      <c r="CV1316" s="156"/>
      <c r="CW1316" s="156"/>
      <c r="CX1316" s="156"/>
      <c r="CY1316" s="156"/>
      <c r="CZ1316" s="156"/>
      <c r="DA1316" s="156"/>
      <c r="DB1316" s="156"/>
      <c r="DC1316" s="156"/>
      <c r="DD1316" s="156"/>
      <c r="DE1316" s="156"/>
      <c r="DF1316" s="156"/>
      <c r="DG1316" s="156"/>
      <c r="DH1316" s="156"/>
      <c r="DI1316" s="156"/>
      <c r="DJ1316" s="156"/>
      <c r="DK1316" s="156"/>
      <c r="DL1316" s="156"/>
    </row>
    <row r="1317" spans="1:116" x14ac:dyDescent="0.35">
      <c r="B1317" t="s">
        <v>244</v>
      </c>
      <c r="D1317" t="s">
        <v>772</v>
      </c>
      <c r="E1317" s="8" t="str">
        <f t="shared" si="1650"/>
        <v>1317 PDC-S</v>
      </c>
      <c r="G1317" s="145" t="str">
        <f>(SUBSTITUTE(G1315,":",""))&amp;" per month"</f>
        <v>Passthrough direct cost per month</v>
      </c>
      <c r="I1317" s="74"/>
      <c r="J1317" s="74"/>
      <c r="K1317" s="139">
        <v>-3000</v>
      </c>
      <c r="L1317" s="139">
        <v>-3000</v>
      </c>
      <c r="M1317" s="139">
        <v>-3000</v>
      </c>
      <c r="N1317" s="139">
        <v>-3000</v>
      </c>
      <c r="O1317" s="139">
        <v>-3000</v>
      </c>
      <c r="P1317" s="139">
        <v>-3000</v>
      </c>
      <c r="R1317" s="19"/>
      <c r="S1317" s="157" cm="1">
        <f t="array" ref="S1317">INDEX($K:$P,ROW(),MATCH(S$3,$K$2:$P$2,0))</f>
        <v>-3000</v>
      </c>
      <c r="T1317" s="157" cm="1">
        <f t="array" ref="T1317">INDEX($K:$P,ROW(),MATCH(T$3,$K$2:$P$2,0))</f>
        <v>-3000</v>
      </c>
      <c r="U1317" s="157" cm="1">
        <f t="array" ref="U1317">INDEX($K:$P,ROW(),MATCH(U$3,$K$2:$P$2,0))</f>
        <v>-3000</v>
      </c>
      <c r="V1317" s="157" cm="1">
        <f t="array" ref="V1317">INDEX($K:$P,ROW(),MATCH(V$3,$K$2:$P$2,0))</f>
        <v>-3000</v>
      </c>
      <c r="W1317" s="157" cm="1">
        <f t="array" ref="W1317">INDEX($K:$P,ROW(),MATCH(W$3,$K$2:$P$2,0))</f>
        <v>-3000</v>
      </c>
      <c r="X1317" s="157" cm="1">
        <f t="array" ref="X1317">INDEX($K:$P,ROW(),MATCH(X$3,$K$2:$P$2,0))</f>
        <v>-3000</v>
      </c>
      <c r="Y1317" s="157" cm="1">
        <f t="array" ref="Y1317">INDEX($K:$P,ROW(),MATCH(Y$3,$K$2:$P$2,0))</f>
        <v>-3000</v>
      </c>
      <c r="Z1317" s="157" cm="1">
        <f t="array" ref="Z1317">INDEX($K:$P,ROW(),MATCH(Z$3,$K$2:$P$2,0))</f>
        <v>-3000</v>
      </c>
      <c r="AA1317" s="157" cm="1">
        <f t="array" ref="AA1317">INDEX($K:$P,ROW(),MATCH(AA$3,$K$2:$P$2,0))</f>
        <v>-3000</v>
      </c>
      <c r="AB1317" s="157" cm="1">
        <f t="array" ref="AB1317">INDEX($K:$P,ROW(),MATCH(AB$3,$K$2:$P$2,0))</f>
        <v>-3000</v>
      </c>
      <c r="AC1317" s="157" cm="1">
        <f t="array" ref="AC1317">INDEX($K:$P,ROW(),MATCH(AC$3,$K$2:$P$2,0))</f>
        <v>-3000</v>
      </c>
      <c r="AD1317" s="157" cm="1">
        <f t="array" ref="AD1317">INDEX($K:$P,ROW(),MATCH(AD$3,$K$2:$P$2,0))</f>
        <v>-3000</v>
      </c>
      <c r="AE1317" s="157" cm="1">
        <f t="array" ref="AE1317">INDEX($K:$P,ROW(),MATCH(AE$3,$K$2:$P$2,0))</f>
        <v>-3000</v>
      </c>
      <c r="AF1317" s="157" cm="1">
        <f t="array" ref="AF1317">INDEX($K:$P,ROW(),MATCH(AF$3,$K$2:$P$2,0))</f>
        <v>-3000</v>
      </c>
      <c r="AG1317" s="157" cm="1">
        <f t="array" ref="AG1317">INDEX($K:$P,ROW(),MATCH(AG$3,$K$2:$P$2,0))</f>
        <v>-3000</v>
      </c>
      <c r="AH1317" s="157" cm="1">
        <f t="array" ref="AH1317">INDEX($K:$P,ROW(),MATCH(AH$3,$K$2:$P$2,0))</f>
        <v>-3000</v>
      </c>
      <c r="AI1317" s="157" cm="1">
        <f t="array" ref="AI1317">INDEX($K:$P,ROW(),MATCH(AI$3,$K$2:$P$2,0))</f>
        <v>-3000</v>
      </c>
      <c r="AJ1317" s="157" cm="1">
        <f t="array" ref="AJ1317">INDEX($K:$P,ROW(),MATCH(AJ$3,$K$2:$P$2,0))</f>
        <v>-3000</v>
      </c>
      <c r="AK1317" s="157" cm="1">
        <f t="array" ref="AK1317">INDEX($K:$P,ROW(),MATCH(AK$3,$K$2:$P$2,0))</f>
        <v>-3000</v>
      </c>
      <c r="AL1317" s="157" cm="1">
        <f t="array" ref="AL1317">INDEX($K:$P,ROW(),MATCH(AL$3,$K$2:$P$2,0))</f>
        <v>-3000</v>
      </c>
      <c r="AM1317" s="157" cm="1">
        <f t="array" ref="AM1317">INDEX($K:$P,ROW(),MATCH(AM$3,$K$2:$P$2,0))</f>
        <v>-3000</v>
      </c>
      <c r="AN1317" s="157" cm="1">
        <f t="array" ref="AN1317">INDEX($K:$P,ROW(),MATCH(AN$3,$K$2:$P$2,0))</f>
        <v>-3000</v>
      </c>
      <c r="AO1317" s="157" cm="1">
        <f t="array" ref="AO1317">INDEX($K:$P,ROW(),MATCH(AO$3,$K$2:$P$2,0))</f>
        <v>-3000</v>
      </c>
      <c r="AP1317" s="157" cm="1">
        <f t="array" ref="AP1317">INDEX($K:$P,ROW(),MATCH(AP$3,$K$2:$P$2,0))</f>
        <v>-3000</v>
      </c>
      <c r="AQ1317" s="157" cm="1">
        <f t="array" ref="AQ1317">INDEX($K:$P,ROW(),MATCH(AQ$3,$K$2:$P$2,0))</f>
        <v>-3000</v>
      </c>
      <c r="AR1317" s="157" cm="1">
        <f t="array" ref="AR1317">INDEX($K:$P,ROW(),MATCH(AR$3,$K$2:$P$2,0))</f>
        <v>-3000</v>
      </c>
      <c r="AS1317" s="157" cm="1">
        <f t="array" ref="AS1317">INDEX($K:$P,ROW(),MATCH(AS$3,$K$2:$P$2,0))</f>
        <v>-3000</v>
      </c>
      <c r="AT1317" s="157" cm="1">
        <f t="array" ref="AT1317">INDEX($K:$P,ROW(),MATCH(AT$3,$K$2:$P$2,0))</f>
        <v>-3000</v>
      </c>
      <c r="AU1317" s="157" cm="1">
        <f t="array" ref="AU1317">INDEX($K:$P,ROW(),MATCH(AU$3,$K$2:$P$2,0))</f>
        <v>-3000</v>
      </c>
      <c r="AV1317" s="157" cm="1">
        <f t="array" ref="AV1317">INDEX($K:$P,ROW(),MATCH(AV$3,$K$2:$P$2,0))</f>
        <v>-3000</v>
      </c>
      <c r="AW1317" s="157" cm="1">
        <f t="array" ref="AW1317">INDEX($K:$P,ROW(),MATCH(AW$3,$K$2:$P$2,0))</f>
        <v>-3000</v>
      </c>
      <c r="AX1317" s="157" cm="1">
        <f t="array" ref="AX1317">INDEX($K:$P,ROW(),MATCH(AX$3,$K$2:$P$2,0))</f>
        <v>-3000</v>
      </c>
      <c r="AY1317" s="157" cm="1">
        <f t="array" ref="AY1317">INDEX($K:$P,ROW(),MATCH(AY$3,$K$2:$P$2,0))</f>
        <v>-3000</v>
      </c>
      <c r="AZ1317" s="157" cm="1">
        <f t="array" ref="AZ1317">INDEX($K:$P,ROW(),MATCH(AZ$3,$K$2:$P$2,0))</f>
        <v>-3000</v>
      </c>
      <c r="BA1317" s="157" cm="1">
        <f t="array" ref="BA1317">INDEX($K:$P,ROW(),MATCH(BA$3,$K$2:$P$2,0))</f>
        <v>-3000</v>
      </c>
      <c r="BB1317" s="157" cm="1">
        <f t="array" ref="BB1317">INDEX($K:$P,ROW(),MATCH(BB$3,$K$2:$P$2,0))</f>
        <v>-3000</v>
      </c>
      <c r="BC1317" s="157" cm="1">
        <f t="array" ref="BC1317">INDEX($K:$P,ROW(),MATCH(BC$3,$K$2:$P$2,0))</f>
        <v>-3000</v>
      </c>
      <c r="BD1317" s="157" cm="1">
        <f t="array" ref="BD1317">INDEX($K:$P,ROW(),MATCH(BD$3,$K$2:$P$2,0))</f>
        <v>-3000</v>
      </c>
      <c r="BE1317" s="157" cm="1">
        <f t="array" ref="BE1317">INDEX($K:$P,ROW(),MATCH(BE$3,$K$2:$P$2,0))</f>
        <v>-3000</v>
      </c>
      <c r="BF1317" s="157" cm="1">
        <f t="array" ref="BF1317">INDEX($K:$P,ROW(),MATCH(BF$3,$K$2:$P$2,0))</f>
        <v>-3000</v>
      </c>
      <c r="BG1317" s="157" cm="1">
        <f t="array" ref="BG1317">INDEX($K:$P,ROW(),MATCH(BG$3,$K$2:$P$2,0))</f>
        <v>-3000</v>
      </c>
      <c r="BH1317" s="157" cm="1">
        <f t="array" ref="BH1317">INDEX($K:$P,ROW(),MATCH(BH$3,$K$2:$P$2,0))</f>
        <v>-3000</v>
      </c>
      <c r="BI1317" s="157" cm="1">
        <f t="array" ref="BI1317">INDEX($K:$P,ROW(),MATCH(BI$3,$K$2:$P$2,0))</f>
        <v>-3000</v>
      </c>
      <c r="BJ1317" s="157" cm="1">
        <f t="array" ref="BJ1317">INDEX($K:$P,ROW(),MATCH(BJ$3,$K$2:$P$2,0))</f>
        <v>-3000</v>
      </c>
      <c r="BK1317" s="157" cm="1">
        <f t="array" ref="BK1317">INDEX($K:$P,ROW(),MATCH(BK$3,$K$2:$P$2,0))</f>
        <v>-3000</v>
      </c>
      <c r="BL1317" s="157" cm="1">
        <f t="array" ref="BL1317">INDEX($K:$P,ROW(),MATCH(BL$3,$K$2:$P$2,0))</f>
        <v>-3000</v>
      </c>
      <c r="BM1317" s="157" cm="1">
        <f t="array" ref="BM1317">INDEX($K:$P,ROW(),MATCH(BM$3,$K$2:$P$2,0))</f>
        <v>-3000</v>
      </c>
      <c r="BN1317" s="157" cm="1">
        <f t="array" ref="BN1317">INDEX($K:$P,ROW(),MATCH(BN$3,$K$2:$P$2,0))</f>
        <v>-3000</v>
      </c>
      <c r="BO1317" s="157" cm="1">
        <f t="array" ref="BO1317">INDEX($K:$P,ROW(),MATCH(BO$3,$K$2:$P$2,0))</f>
        <v>-3000</v>
      </c>
      <c r="BP1317" s="157" cm="1">
        <f t="array" ref="BP1317">INDEX($K:$P,ROW(),MATCH(BP$3,$K$2:$P$2,0))</f>
        <v>-3000</v>
      </c>
      <c r="BQ1317" s="157" cm="1">
        <f t="array" ref="BQ1317">INDEX($K:$P,ROW(),MATCH(BQ$3,$K$2:$P$2,0))</f>
        <v>-3000</v>
      </c>
      <c r="BR1317" s="157" cm="1">
        <f t="array" ref="BR1317">INDEX($K:$P,ROW(),MATCH(BR$3,$K$2:$P$2,0))</f>
        <v>-3000</v>
      </c>
      <c r="BS1317" s="157" cm="1">
        <f t="array" ref="BS1317">INDEX($K:$P,ROW(),MATCH(BS$3,$K$2:$P$2,0))</f>
        <v>-3000</v>
      </c>
      <c r="BT1317" s="157" cm="1">
        <f t="array" ref="BT1317">INDEX($K:$P,ROW(),MATCH(BT$3,$K$2:$P$2,0))</f>
        <v>-3000</v>
      </c>
      <c r="BU1317" s="157" cm="1">
        <f t="array" ref="BU1317">INDEX($K:$P,ROW(),MATCH(BU$3,$K$2:$P$2,0))</f>
        <v>-3000</v>
      </c>
      <c r="BV1317" s="157" cm="1">
        <f t="array" ref="BV1317">INDEX($K:$P,ROW(),MATCH(BV$3,$K$2:$P$2,0))</f>
        <v>-3000</v>
      </c>
      <c r="BW1317" s="157" cm="1">
        <f t="array" ref="BW1317">INDEX($K:$P,ROW(),MATCH(BW$3,$K$2:$P$2,0))</f>
        <v>-3000</v>
      </c>
      <c r="BX1317" s="157" cm="1">
        <f t="array" ref="BX1317">INDEX($K:$P,ROW(),MATCH(BX$3,$K$2:$P$2,0))</f>
        <v>-3000</v>
      </c>
      <c r="BY1317" s="157" cm="1">
        <f t="array" ref="BY1317">INDEX($K:$P,ROW(),MATCH(BY$3,$K$2:$P$2,0))</f>
        <v>-3000</v>
      </c>
      <c r="BZ1317" s="157" cm="1">
        <f t="array" ref="BZ1317">INDEX($K:$P,ROW(),MATCH(BZ$3,$K$2:$P$2,0))</f>
        <v>-3000</v>
      </c>
      <c r="CA1317" s="157" cm="1">
        <f t="array" ref="CA1317">INDEX($K:$P,ROW(),MATCH(CA$3,$K$2:$P$2,0))</f>
        <v>-3000</v>
      </c>
      <c r="CB1317" s="157" cm="1">
        <f t="array" ref="CB1317">INDEX($K:$P,ROW(),MATCH(CB$3,$K$2:$P$2,0))</f>
        <v>-3000</v>
      </c>
      <c r="CC1317" s="157" cm="1">
        <f t="array" ref="CC1317">INDEX($K:$P,ROW(),MATCH(CC$3,$K$2:$P$2,0))</f>
        <v>-3000</v>
      </c>
      <c r="CD1317" s="157" cm="1">
        <f t="array" ref="CD1317">INDEX($K:$P,ROW(),MATCH(CD$3,$K$2:$P$2,0))</f>
        <v>-3000</v>
      </c>
      <c r="CE1317" s="157" cm="1">
        <f t="array" ref="CE1317">INDEX($K:$P,ROW(),MATCH(CE$3,$K$2:$P$2,0))</f>
        <v>-3000</v>
      </c>
      <c r="CF1317" s="157" cm="1">
        <f t="array" ref="CF1317">INDEX($K:$P,ROW(),MATCH(CF$3,$K$2:$P$2,0))</f>
        <v>-3000</v>
      </c>
      <c r="CG1317" s="157" cm="1">
        <f t="array" ref="CG1317">INDEX($K:$P,ROW(),MATCH(CG$3,$K$2:$P$2,0))</f>
        <v>-3000</v>
      </c>
      <c r="CH1317" s="157" cm="1">
        <f t="array" ref="CH1317">INDEX($K:$P,ROW(),MATCH(CH$3,$K$2:$P$2,0))</f>
        <v>-3000</v>
      </c>
      <c r="CI1317" s="157" cm="1">
        <f t="array" ref="CI1317">INDEX($K:$P,ROW(),MATCH(CI$3,$K$2:$P$2,0))</f>
        <v>-3000</v>
      </c>
      <c r="CJ1317" s="157" cm="1">
        <f t="array" ref="CJ1317">INDEX($K:$P,ROW(),MATCH(CJ$3,$K$2:$P$2,0))</f>
        <v>-3000</v>
      </c>
      <c r="CK1317" s="157" cm="1">
        <f t="array" ref="CK1317">INDEX($K:$P,ROW(),MATCH(CK$3,$K$2:$P$2,0))</f>
        <v>-3000</v>
      </c>
      <c r="CL1317" s="157" cm="1">
        <f t="array" ref="CL1317">INDEX($K:$P,ROW(),MATCH(CL$3,$K$2:$P$2,0))</f>
        <v>-3000</v>
      </c>
      <c r="CN1317" s="74"/>
      <c r="CO1317" s="157" t="e" cm="1">
        <f t="array" ref="CO1317">INDEX($K:$P,ROW(),MATCH(CO$3,$K$2:$P$2,0))</f>
        <v>#N/A</v>
      </c>
      <c r="CP1317" s="157" t="e" cm="1">
        <f t="array" ref="CP1317">INDEX($K:$P,ROW(),MATCH(CP$3,$K$2:$P$2,0))</f>
        <v>#N/A</v>
      </c>
      <c r="CQ1317" s="157" t="e" cm="1">
        <f t="array" ref="CQ1317">INDEX($K:$P,ROW(),MATCH(CQ$3,$K$2:$P$2,0))</f>
        <v>#N/A</v>
      </c>
      <c r="CR1317" s="157" t="e" cm="1">
        <f t="array" ref="CR1317">INDEX($K:$P,ROW(),MATCH(CR$3,$K$2:$P$2,0))</f>
        <v>#N/A</v>
      </c>
      <c r="CS1317" s="157" t="e" cm="1">
        <f t="array" ref="CS1317">INDEX($K:$P,ROW(),MATCH(CS$3,$K$2:$P$2,0))</f>
        <v>#N/A</v>
      </c>
      <c r="CT1317" s="157" t="e" cm="1">
        <f t="array" ref="CT1317">INDEX($K:$P,ROW(),MATCH(CT$3,$K$2:$P$2,0))</f>
        <v>#N/A</v>
      </c>
      <c r="CU1317" s="157" t="e" cm="1">
        <f t="array" ref="CU1317">INDEX($K:$P,ROW(),MATCH(CU$3,$K$2:$P$2,0))</f>
        <v>#N/A</v>
      </c>
      <c r="CV1317" s="157" t="e" cm="1">
        <f t="array" ref="CV1317">INDEX($K:$P,ROW(),MATCH(CV$3,$K$2:$P$2,0))</f>
        <v>#N/A</v>
      </c>
      <c r="CW1317" s="157" t="e" cm="1">
        <f t="array" ref="CW1317">INDEX($K:$P,ROW(),MATCH(CW$3,$K$2:$P$2,0))</f>
        <v>#N/A</v>
      </c>
      <c r="CX1317" s="157" t="e" cm="1">
        <f t="array" ref="CX1317">INDEX($K:$P,ROW(),MATCH(CX$3,$K$2:$P$2,0))</f>
        <v>#N/A</v>
      </c>
      <c r="CY1317" s="157" t="e" cm="1">
        <f t="array" ref="CY1317">INDEX($K:$P,ROW(),MATCH(CY$3,$K$2:$P$2,0))</f>
        <v>#N/A</v>
      </c>
      <c r="CZ1317" s="157" t="e" cm="1">
        <f t="array" ref="CZ1317">INDEX($K:$P,ROW(),MATCH(CZ$3,$K$2:$P$2,0))</f>
        <v>#N/A</v>
      </c>
      <c r="DA1317" s="157" t="e" cm="1">
        <f t="array" ref="DA1317">INDEX($K:$P,ROW(),MATCH(DA$3,$K$2:$P$2,0))</f>
        <v>#N/A</v>
      </c>
      <c r="DB1317" s="157" t="e" cm="1">
        <f t="array" ref="DB1317">INDEX($K:$P,ROW(),MATCH(DB$3,$K$2:$P$2,0))</f>
        <v>#N/A</v>
      </c>
      <c r="DC1317" s="157" t="e" cm="1">
        <f t="array" ref="DC1317">INDEX($K:$P,ROW(),MATCH(DC$3,$K$2:$P$2,0))</f>
        <v>#N/A</v>
      </c>
      <c r="DD1317" s="157" t="e" cm="1">
        <f t="array" ref="DD1317">INDEX($K:$P,ROW(),MATCH(DD$3,$K$2:$P$2,0))</f>
        <v>#N/A</v>
      </c>
      <c r="DE1317" s="157" t="e" cm="1">
        <f t="array" ref="DE1317">INDEX($K:$P,ROW(),MATCH(DE$3,$K$2:$P$2,0))</f>
        <v>#N/A</v>
      </c>
      <c r="DF1317" s="157" t="e" cm="1">
        <f t="array" ref="DF1317">INDEX($K:$P,ROW(),MATCH(DF$3,$K$2:$P$2,0))</f>
        <v>#N/A</v>
      </c>
      <c r="DG1317" s="157" t="e" cm="1">
        <f t="array" ref="DG1317">INDEX($K:$P,ROW(),MATCH(DG$3,$K$2:$P$2,0))</f>
        <v>#N/A</v>
      </c>
      <c r="DH1317" s="157" t="e" cm="1">
        <f t="array" ref="DH1317">INDEX($K:$P,ROW(),MATCH(DH$3,$K$2:$P$2,0))</f>
        <v>#N/A</v>
      </c>
      <c r="DI1317" s="157" t="e" cm="1">
        <f t="array" ref="DI1317">INDEX($K:$P,ROW(),MATCH(DI$3,$K$2:$P$2,0))</f>
        <v>#N/A</v>
      </c>
      <c r="DJ1317" s="157" t="e" cm="1">
        <f t="array" ref="DJ1317">INDEX($K:$P,ROW(),MATCH(DJ$3,$K$2:$P$2,0))</f>
        <v>#N/A</v>
      </c>
      <c r="DK1317" s="157" t="e" cm="1">
        <f t="array" ref="DK1317">INDEX($K:$P,ROW(),MATCH(DK$3,$K$2:$P$2,0))</f>
        <v>#N/A</v>
      </c>
      <c r="DL1317" s="157" t="e" cm="1">
        <f t="array" ref="DL1317">INDEX($K:$P,ROW(),MATCH(DL$3,$K$2:$P$2,0))</f>
        <v>#N/A</v>
      </c>
    </row>
    <row r="1318" spans="1:116" x14ac:dyDescent="0.35">
      <c r="B1318" t="s">
        <v>332</v>
      </c>
      <c r="D1318" t="s">
        <v>772</v>
      </c>
      <c r="E1318" s="8" t="str">
        <f t="shared" si="1650"/>
        <v>1318 PDC-S</v>
      </c>
      <c r="G1318" s="126" t="str">
        <f>"Expense - "&amp;(SUBSTITUTE(G1315,":",""))</f>
        <v>Expense - Passthrough direct cost</v>
      </c>
      <c r="H1318" s="27"/>
      <c r="I1318" s="77"/>
      <c r="J1318" s="77"/>
      <c r="K1318" s="28">
        <f>SUMIF($3:$3,K$2,1316:1316)</f>
        <v>0</v>
      </c>
      <c r="L1318" s="28">
        <f>SUMIF($3:$3,L$2,1316:1316)</f>
        <v>0</v>
      </c>
      <c r="M1318" s="28">
        <f>SUMIF($3:$3,M$2,1316:1316)</f>
        <v>0</v>
      </c>
      <c r="N1318" s="28">
        <f>SUMIF($3:$3,N$2,1316:1316)</f>
        <v>0</v>
      </c>
      <c r="O1318" s="28">
        <f>SUMIF($3:$3,O$2,1316:1316)</f>
        <v>0</v>
      </c>
      <c r="P1318" s="28">
        <f>SUMIF($3:$3,P$2,1316:1316)</f>
        <v>0</v>
      </c>
      <c r="R1318" s="33"/>
      <c r="S1318" s="77">
        <f>S1317</f>
        <v>-3000</v>
      </c>
      <c r="T1318" s="77">
        <f t="shared" ref="T1318:CE1318" si="1659">T1317</f>
        <v>-3000</v>
      </c>
      <c r="U1318" s="77">
        <f t="shared" si="1659"/>
        <v>-3000</v>
      </c>
      <c r="V1318" s="77">
        <f t="shared" si="1659"/>
        <v>-3000</v>
      </c>
      <c r="W1318" s="77">
        <f t="shared" si="1659"/>
        <v>-3000</v>
      </c>
      <c r="X1318" s="77">
        <f t="shared" si="1659"/>
        <v>-3000</v>
      </c>
      <c r="Y1318" s="77">
        <f t="shared" si="1659"/>
        <v>-3000</v>
      </c>
      <c r="Z1318" s="77">
        <f t="shared" si="1659"/>
        <v>-3000</v>
      </c>
      <c r="AA1318" s="77">
        <f t="shared" si="1659"/>
        <v>-3000</v>
      </c>
      <c r="AB1318" s="77">
        <f t="shared" si="1659"/>
        <v>-3000</v>
      </c>
      <c r="AC1318" s="77">
        <f t="shared" si="1659"/>
        <v>-3000</v>
      </c>
      <c r="AD1318" s="77">
        <f t="shared" si="1659"/>
        <v>-3000</v>
      </c>
      <c r="AE1318" s="77">
        <f t="shared" si="1659"/>
        <v>-3000</v>
      </c>
      <c r="AF1318" s="77">
        <f t="shared" si="1659"/>
        <v>-3000</v>
      </c>
      <c r="AG1318" s="77">
        <f t="shared" si="1659"/>
        <v>-3000</v>
      </c>
      <c r="AH1318" s="77">
        <f t="shared" si="1659"/>
        <v>-3000</v>
      </c>
      <c r="AI1318" s="77">
        <f t="shared" si="1659"/>
        <v>-3000</v>
      </c>
      <c r="AJ1318" s="77">
        <f t="shared" si="1659"/>
        <v>-3000</v>
      </c>
      <c r="AK1318" s="77">
        <f t="shared" si="1659"/>
        <v>-3000</v>
      </c>
      <c r="AL1318" s="77">
        <f t="shared" si="1659"/>
        <v>-3000</v>
      </c>
      <c r="AM1318" s="77">
        <f t="shared" si="1659"/>
        <v>-3000</v>
      </c>
      <c r="AN1318" s="77">
        <f t="shared" si="1659"/>
        <v>-3000</v>
      </c>
      <c r="AO1318" s="77">
        <f t="shared" si="1659"/>
        <v>-3000</v>
      </c>
      <c r="AP1318" s="77">
        <f t="shared" si="1659"/>
        <v>-3000</v>
      </c>
      <c r="AQ1318" s="77">
        <f t="shared" si="1659"/>
        <v>-3000</v>
      </c>
      <c r="AR1318" s="77">
        <f t="shared" si="1659"/>
        <v>-3000</v>
      </c>
      <c r="AS1318" s="77">
        <f t="shared" si="1659"/>
        <v>-3000</v>
      </c>
      <c r="AT1318" s="77">
        <f t="shared" si="1659"/>
        <v>-3000</v>
      </c>
      <c r="AU1318" s="77">
        <f t="shared" si="1659"/>
        <v>-3000</v>
      </c>
      <c r="AV1318" s="77">
        <f t="shared" si="1659"/>
        <v>-3000</v>
      </c>
      <c r="AW1318" s="77">
        <f t="shared" si="1659"/>
        <v>-3000</v>
      </c>
      <c r="AX1318" s="77">
        <f t="shared" si="1659"/>
        <v>-3000</v>
      </c>
      <c r="AY1318" s="77">
        <f t="shared" si="1659"/>
        <v>-3000</v>
      </c>
      <c r="AZ1318" s="77">
        <f t="shared" si="1659"/>
        <v>-3000</v>
      </c>
      <c r="BA1318" s="77">
        <f t="shared" si="1659"/>
        <v>-3000</v>
      </c>
      <c r="BB1318" s="77">
        <f t="shared" si="1659"/>
        <v>-3000</v>
      </c>
      <c r="BC1318" s="77">
        <f t="shared" si="1659"/>
        <v>-3000</v>
      </c>
      <c r="BD1318" s="77">
        <f t="shared" si="1659"/>
        <v>-3000</v>
      </c>
      <c r="BE1318" s="77">
        <f t="shared" si="1659"/>
        <v>-3000</v>
      </c>
      <c r="BF1318" s="77">
        <f t="shared" si="1659"/>
        <v>-3000</v>
      </c>
      <c r="BG1318" s="77">
        <f t="shared" si="1659"/>
        <v>-3000</v>
      </c>
      <c r="BH1318" s="77">
        <f t="shared" si="1659"/>
        <v>-3000</v>
      </c>
      <c r="BI1318" s="77">
        <f t="shared" si="1659"/>
        <v>-3000</v>
      </c>
      <c r="BJ1318" s="77">
        <f t="shared" si="1659"/>
        <v>-3000</v>
      </c>
      <c r="BK1318" s="77">
        <f t="shared" si="1659"/>
        <v>-3000</v>
      </c>
      <c r="BL1318" s="77">
        <f t="shared" si="1659"/>
        <v>-3000</v>
      </c>
      <c r="BM1318" s="77">
        <f t="shared" si="1659"/>
        <v>-3000</v>
      </c>
      <c r="BN1318" s="77">
        <f t="shared" si="1659"/>
        <v>-3000</v>
      </c>
      <c r="BO1318" s="77">
        <f t="shared" si="1659"/>
        <v>-3000</v>
      </c>
      <c r="BP1318" s="77">
        <f t="shared" si="1659"/>
        <v>-3000</v>
      </c>
      <c r="BQ1318" s="77">
        <f t="shared" si="1659"/>
        <v>-3000</v>
      </c>
      <c r="BR1318" s="77">
        <f t="shared" si="1659"/>
        <v>-3000</v>
      </c>
      <c r="BS1318" s="77">
        <f t="shared" si="1659"/>
        <v>-3000</v>
      </c>
      <c r="BT1318" s="77">
        <f t="shared" si="1659"/>
        <v>-3000</v>
      </c>
      <c r="BU1318" s="77">
        <f t="shared" si="1659"/>
        <v>-3000</v>
      </c>
      <c r="BV1318" s="77">
        <f t="shared" si="1659"/>
        <v>-3000</v>
      </c>
      <c r="BW1318" s="77">
        <f t="shared" si="1659"/>
        <v>-3000</v>
      </c>
      <c r="BX1318" s="77">
        <f t="shared" si="1659"/>
        <v>-3000</v>
      </c>
      <c r="BY1318" s="77">
        <f t="shared" si="1659"/>
        <v>-3000</v>
      </c>
      <c r="BZ1318" s="77">
        <f t="shared" si="1659"/>
        <v>-3000</v>
      </c>
      <c r="CA1318" s="77">
        <f t="shared" si="1659"/>
        <v>-3000</v>
      </c>
      <c r="CB1318" s="77">
        <f t="shared" si="1659"/>
        <v>-3000</v>
      </c>
      <c r="CC1318" s="77">
        <f t="shared" si="1659"/>
        <v>-3000</v>
      </c>
      <c r="CD1318" s="77">
        <f t="shared" si="1659"/>
        <v>-3000</v>
      </c>
      <c r="CE1318" s="77">
        <f t="shared" si="1659"/>
        <v>-3000</v>
      </c>
      <c r="CF1318" s="77">
        <f t="shared" ref="CF1318:CL1318" si="1660">CF1317</f>
        <v>-3000</v>
      </c>
      <c r="CG1318" s="77">
        <f t="shared" si="1660"/>
        <v>-3000</v>
      </c>
      <c r="CH1318" s="77">
        <f t="shared" si="1660"/>
        <v>-3000</v>
      </c>
      <c r="CI1318" s="77">
        <f t="shared" si="1660"/>
        <v>-3000</v>
      </c>
      <c r="CJ1318" s="77">
        <f t="shared" si="1660"/>
        <v>-3000</v>
      </c>
      <c r="CK1318" s="77">
        <f t="shared" si="1660"/>
        <v>-3000</v>
      </c>
      <c r="CL1318" s="77">
        <f t="shared" si="1660"/>
        <v>-3000</v>
      </c>
      <c r="CN1318" s="77"/>
      <c r="CO1318" s="77" t="e">
        <f t="shared" ref="CO1318:DK1318" si="1661">CO1317</f>
        <v>#N/A</v>
      </c>
      <c r="CP1318" s="77" t="e">
        <f t="shared" si="1661"/>
        <v>#N/A</v>
      </c>
      <c r="CQ1318" s="77" t="e">
        <f t="shared" si="1661"/>
        <v>#N/A</v>
      </c>
      <c r="CR1318" s="77" t="e">
        <f t="shared" si="1661"/>
        <v>#N/A</v>
      </c>
      <c r="CS1318" s="77" t="e">
        <f t="shared" si="1661"/>
        <v>#N/A</v>
      </c>
      <c r="CT1318" s="77" t="e">
        <f t="shared" si="1661"/>
        <v>#N/A</v>
      </c>
      <c r="CU1318" s="77" t="e">
        <f t="shared" si="1661"/>
        <v>#N/A</v>
      </c>
      <c r="CV1318" s="77" t="e">
        <f t="shared" si="1661"/>
        <v>#N/A</v>
      </c>
      <c r="CW1318" s="77" t="e">
        <f t="shared" si="1661"/>
        <v>#N/A</v>
      </c>
      <c r="CX1318" s="77" t="e">
        <f t="shared" si="1661"/>
        <v>#N/A</v>
      </c>
      <c r="CY1318" s="77" t="e">
        <f t="shared" si="1661"/>
        <v>#N/A</v>
      </c>
      <c r="CZ1318" s="77" t="e">
        <f t="shared" si="1661"/>
        <v>#N/A</v>
      </c>
      <c r="DA1318" s="77" t="e">
        <f t="shared" si="1661"/>
        <v>#N/A</v>
      </c>
      <c r="DB1318" s="77" t="e">
        <f t="shared" si="1661"/>
        <v>#N/A</v>
      </c>
      <c r="DC1318" s="77" t="e">
        <f t="shared" si="1661"/>
        <v>#N/A</v>
      </c>
      <c r="DD1318" s="77" t="e">
        <f t="shared" si="1661"/>
        <v>#N/A</v>
      </c>
      <c r="DE1318" s="77" t="e">
        <f t="shared" si="1661"/>
        <v>#N/A</v>
      </c>
      <c r="DF1318" s="77" t="e">
        <f t="shared" si="1661"/>
        <v>#N/A</v>
      </c>
      <c r="DG1318" s="77" t="e">
        <f t="shared" si="1661"/>
        <v>#N/A</v>
      </c>
      <c r="DH1318" s="77" t="e">
        <f t="shared" si="1661"/>
        <v>#N/A</v>
      </c>
      <c r="DI1318" s="77" t="e">
        <f t="shared" si="1661"/>
        <v>#N/A</v>
      </c>
      <c r="DJ1318" s="77" t="e">
        <f t="shared" si="1661"/>
        <v>#N/A</v>
      </c>
      <c r="DK1318" s="77" t="e">
        <f t="shared" si="1661"/>
        <v>#N/A</v>
      </c>
      <c r="DL1318" s="77" t="e">
        <f t="shared" ref="DL1318" si="1662">DL1317</f>
        <v>#N/A</v>
      </c>
    </row>
    <row r="1319" spans="1:116" x14ac:dyDescent="0.35">
      <c r="B1319" t="s">
        <v>332</v>
      </c>
      <c r="D1319" t="s">
        <v>772</v>
      </c>
      <c r="E1319" s="8" t="str">
        <f>ROW()&amp;" "&amp;D1319</f>
        <v>1319 PDC-S</v>
      </c>
      <c r="G1319" s="126"/>
      <c r="H1319" s="27"/>
      <c r="I1319" s="77"/>
      <c r="J1319" s="77"/>
      <c r="K1319" s="28"/>
      <c r="L1319" s="28"/>
      <c r="M1319" s="28"/>
      <c r="N1319" s="28"/>
      <c r="O1319" s="28"/>
      <c r="P1319" s="28"/>
      <c r="R1319" s="33"/>
      <c r="S1319" s="77"/>
      <c r="T1319" s="77"/>
      <c r="U1319" s="77"/>
      <c r="V1319" s="77"/>
      <c r="W1319" s="77"/>
      <c r="X1319" s="77"/>
      <c r="Y1319" s="77"/>
      <c r="Z1319" s="77"/>
      <c r="AA1319" s="77"/>
      <c r="AB1319" s="77"/>
      <c r="AC1319" s="77"/>
      <c r="AD1319" s="77"/>
      <c r="AE1319" s="77"/>
      <c r="AF1319" s="77"/>
      <c r="AG1319" s="77"/>
      <c r="AH1319" s="77"/>
      <c r="AI1319" s="77"/>
      <c r="AJ1319" s="77"/>
      <c r="AK1319" s="77"/>
      <c r="AL1319" s="77"/>
      <c r="AM1319" s="77"/>
      <c r="AN1319" s="77"/>
      <c r="AO1319" s="77"/>
      <c r="AP1319" s="77"/>
      <c r="AQ1319" s="77"/>
      <c r="AR1319" s="77"/>
      <c r="AS1319" s="77"/>
      <c r="AT1319" s="77"/>
      <c r="AU1319" s="77"/>
      <c r="AV1319" s="77"/>
      <c r="AW1319" s="77"/>
      <c r="AX1319" s="77"/>
      <c r="AY1319" s="77"/>
      <c r="AZ1319" s="77"/>
      <c r="BA1319" s="77"/>
      <c r="BB1319" s="77"/>
      <c r="BC1319" s="77"/>
      <c r="BD1319" s="77"/>
      <c r="BE1319" s="77"/>
      <c r="BF1319" s="77"/>
      <c r="BG1319" s="77"/>
      <c r="BH1319" s="77"/>
      <c r="BI1319" s="77"/>
      <c r="BJ1319" s="77"/>
      <c r="BK1319" s="77"/>
      <c r="BL1319" s="77"/>
      <c r="BM1319" s="77"/>
      <c r="BN1319" s="77"/>
      <c r="BO1319" s="77"/>
      <c r="BP1319" s="77"/>
      <c r="BQ1319" s="77"/>
      <c r="BR1319" s="77"/>
      <c r="BS1319" s="77"/>
      <c r="BT1319" s="77"/>
      <c r="BU1319" s="77"/>
      <c r="BV1319" s="77"/>
      <c r="BW1319" s="77"/>
      <c r="BX1319" s="77"/>
      <c r="BY1319" s="77"/>
      <c r="BZ1319" s="77"/>
      <c r="CA1319" s="77"/>
      <c r="CB1319" s="77"/>
      <c r="CC1319" s="77"/>
      <c r="CD1319" s="77"/>
      <c r="CE1319" s="77"/>
      <c r="CF1319" s="77"/>
      <c r="CG1319" s="77"/>
      <c r="CH1319" s="77"/>
      <c r="CI1319" s="77"/>
      <c r="CJ1319" s="77"/>
      <c r="CK1319" s="77"/>
      <c r="CL1319" s="77"/>
      <c r="CN1319" s="77"/>
      <c r="CO1319" s="77"/>
      <c r="CP1319" s="77"/>
      <c r="CQ1319" s="77"/>
      <c r="CR1319" s="77"/>
      <c r="CS1319" s="77"/>
      <c r="CT1319" s="77"/>
      <c r="CU1319" s="77"/>
      <c r="CV1319" s="77"/>
      <c r="CW1319" s="77"/>
      <c r="CX1319" s="77"/>
      <c r="CY1319" s="77"/>
      <c r="CZ1319" s="77"/>
      <c r="DA1319" s="77"/>
      <c r="DB1319" s="77"/>
      <c r="DC1319" s="77"/>
      <c r="DD1319" s="77"/>
      <c r="DE1319" s="77"/>
      <c r="DF1319" s="77"/>
      <c r="DG1319" s="77"/>
      <c r="DH1319" s="77"/>
      <c r="DI1319" s="77"/>
      <c r="DJ1319" s="77"/>
      <c r="DK1319" s="77"/>
      <c r="DL1319" s="77"/>
    </row>
    <row r="1320" spans="1:116" x14ac:dyDescent="0.35">
      <c r="B1320" t="s">
        <v>332</v>
      </c>
      <c r="D1320" t="s">
        <v>772</v>
      </c>
      <c r="E1320" s="8" t="str">
        <f t="shared" si="1650"/>
        <v>1320 PDC-S</v>
      </c>
      <c r="G1320" s="136" t="str">
        <f>G1307</f>
        <v>(Primary label)</v>
      </c>
      <c r="H1320" s="27"/>
      <c r="I1320" s="78"/>
      <c r="J1320" s="78"/>
      <c r="K1320" s="33"/>
      <c r="L1320" s="33"/>
      <c r="M1320" s="33"/>
      <c r="N1320" s="33"/>
      <c r="O1320" s="33"/>
      <c r="P1320" s="33"/>
      <c r="R1320" s="33"/>
      <c r="S1320" s="77"/>
      <c r="T1320" s="77"/>
      <c r="U1320" s="77"/>
      <c r="V1320" s="77"/>
      <c r="W1320" s="77"/>
      <c r="X1320" s="77"/>
      <c r="Y1320" s="77"/>
      <c r="Z1320" s="77"/>
      <c r="AA1320" s="77"/>
      <c r="AB1320" s="77"/>
      <c r="AC1320" s="77"/>
      <c r="AD1320" s="77"/>
      <c r="AE1320" s="77"/>
      <c r="AF1320" s="77"/>
      <c r="AG1320" s="77"/>
      <c r="AH1320" s="77"/>
      <c r="AI1320" s="77"/>
      <c r="AJ1320" s="77"/>
      <c r="AK1320" s="77"/>
      <c r="AL1320" s="77"/>
      <c r="AM1320" s="77"/>
      <c r="AN1320" s="77"/>
      <c r="AO1320" s="77"/>
      <c r="AP1320" s="77"/>
      <c r="AQ1320" s="77"/>
      <c r="AR1320" s="77"/>
      <c r="AS1320" s="77"/>
      <c r="AT1320" s="77"/>
      <c r="AU1320" s="77"/>
      <c r="AV1320" s="77"/>
      <c r="AW1320" s="77"/>
      <c r="AX1320" s="77"/>
      <c r="AY1320" s="77"/>
      <c r="AZ1320" s="77"/>
      <c r="BA1320" s="77"/>
      <c r="BB1320" s="77"/>
      <c r="BC1320" s="77"/>
      <c r="BD1320" s="77"/>
      <c r="BE1320" s="77"/>
      <c r="BF1320" s="77"/>
      <c r="BG1320" s="77"/>
      <c r="BH1320" s="77"/>
      <c r="BI1320" s="77"/>
      <c r="BJ1320" s="77"/>
      <c r="BK1320" s="77"/>
      <c r="BL1320" s="77"/>
      <c r="BM1320" s="77"/>
      <c r="BN1320" s="77"/>
      <c r="BO1320" s="77"/>
      <c r="BP1320" s="77"/>
      <c r="BQ1320" s="77"/>
      <c r="BR1320" s="77"/>
      <c r="BS1320" s="77"/>
      <c r="BT1320" s="77"/>
      <c r="BU1320" s="77"/>
      <c r="BV1320" s="77"/>
      <c r="BW1320" s="77"/>
      <c r="BX1320" s="77"/>
      <c r="BY1320" s="77"/>
      <c r="BZ1320" s="77"/>
      <c r="CA1320" s="77"/>
      <c r="CB1320" s="77"/>
      <c r="CC1320" s="77"/>
      <c r="CD1320" s="77"/>
      <c r="CE1320" s="77"/>
      <c r="CF1320" s="77"/>
      <c r="CG1320" s="77"/>
      <c r="CH1320" s="77"/>
      <c r="CI1320" s="77"/>
      <c r="CJ1320" s="77"/>
      <c r="CK1320" s="77"/>
      <c r="CL1320" s="77"/>
      <c r="CN1320" s="78"/>
      <c r="CO1320" s="77"/>
      <c r="CP1320" s="77"/>
      <c r="CQ1320" s="77"/>
      <c r="CR1320" s="77"/>
      <c r="CS1320" s="77"/>
      <c r="CT1320" s="77"/>
      <c r="CU1320" s="77"/>
      <c r="CV1320" s="77"/>
      <c r="CW1320" s="77"/>
      <c r="CX1320" s="77"/>
      <c r="CY1320" s="77"/>
      <c r="CZ1320" s="77"/>
      <c r="DA1320" s="77"/>
      <c r="DB1320" s="77"/>
      <c r="DC1320" s="77"/>
      <c r="DD1320" s="77"/>
      <c r="DE1320" s="77"/>
      <c r="DF1320" s="77"/>
      <c r="DG1320" s="77"/>
      <c r="DH1320" s="77"/>
      <c r="DI1320" s="77"/>
      <c r="DJ1320" s="77"/>
      <c r="DK1320" s="77"/>
      <c r="DL1320" s="77"/>
    </row>
    <row r="1321" spans="1:116" x14ac:dyDescent="0.35">
      <c r="B1321" t="s">
        <v>332</v>
      </c>
      <c r="D1321" t="s">
        <v>772</v>
      </c>
      <c r="E1321" s="8" t="str">
        <f t="shared" si="1650"/>
        <v>1321 PDC-S</v>
      </c>
      <c r="G1321" s="136" t="str">
        <f t="shared" ref="G1321:G1327" si="1663">G1308</f>
        <v>primary unit</v>
      </c>
      <c r="H1321" s="27"/>
      <c r="I1321" s="78"/>
      <c r="J1321" s="78"/>
      <c r="K1321" s="33"/>
      <c r="L1321" s="33"/>
      <c r="M1321" s="33"/>
      <c r="N1321" s="33"/>
      <c r="O1321" s="33"/>
      <c r="P1321" s="33"/>
      <c r="R1321" s="33"/>
      <c r="S1321" s="77"/>
      <c r="T1321" s="77"/>
      <c r="U1321" s="77"/>
      <c r="V1321" s="77"/>
      <c r="W1321" s="77"/>
      <c r="X1321" s="77"/>
      <c r="Y1321" s="77"/>
      <c r="Z1321" s="77"/>
      <c r="AA1321" s="77"/>
      <c r="AB1321" s="77"/>
      <c r="AC1321" s="77"/>
      <c r="AD1321" s="77"/>
      <c r="AE1321" s="77"/>
      <c r="AF1321" s="77"/>
      <c r="AG1321" s="77"/>
      <c r="AH1321" s="77"/>
      <c r="AI1321" s="77"/>
      <c r="AJ1321" s="77"/>
      <c r="AK1321" s="77"/>
      <c r="AL1321" s="77"/>
      <c r="AM1321" s="77"/>
      <c r="AN1321" s="77"/>
      <c r="AO1321" s="77"/>
      <c r="AP1321" s="77"/>
      <c r="AQ1321" s="77"/>
      <c r="AR1321" s="77"/>
      <c r="AS1321" s="77"/>
      <c r="AT1321" s="77"/>
      <c r="AU1321" s="77"/>
      <c r="AV1321" s="77"/>
      <c r="AW1321" s="77"/>
      <c r="AX1321" s="77"/>
      <c r="AY1321" s="77"/>
      <c r="AZ1321" s="77"/>
      <c r="BA1321" s="77"/>
      <c r="BB1321" s="77"/>
      <c r="BC1321" s="77"/>
      <c r="BD1321" s="77"/>
      <c r="BE1321" s="77"/>
      <c r="BF1321" s="77"/>
      <c r="BG1321" s="77"/>
      <c r="BH1321" s="77"/>
      <c r="BI1321" s="77"/>
      <c r="BJ1321" s="77"/>
      <c r="BK1321" s="77"/>
      <c r="BL1321" s="77"/>
      <c r="BM1321" s="77"/>
      <c r="BN1321" s="77"/>
      <c r="BO1321" s="77"/>
      <c r="BP1321" s="77"/>
      <c r="BQ1321" s="77"/>
      <c r="BR1321" s="77"/>
      <c r="BS1321" s="77"/>
      <c r="BT1321" s="77"/>
      <c r="BU1321" s="77"/>
      <c r="BV1321" s="77"/>
      <c r="BW1321" s="77"/>
      <c r="BX1321" s="77"/>
      <c r="BY1321" s="77"/>
      <c r="BZ1321" s="77"/>
      <c r="CA1321" s="77"/>
      <c r="CB1321" s="77"/>
      <c r="CC1321" s="77"/>
      <c r="CD1321" s="77"/>
      <c r="CE1321" s="77"/>
      <c r="CF1321" s="77"/>
      <c r="CG1321" s="77"/>
      <c r="CH1321" s="77"/>
      <c r="CI1321" s="77"/>
      <c r="CJ1321" s="77"/>
      <c r="CK1321" s="77"/>
      <c r="CL1321" s="77"/>
      <c r="CN1321" s="78"/>
      <c r="CO1321" s="77"/>
      <c r="CP1321" s="77"/>
      <c r="CQ1321" s="77"/>
      <c r="CR1321" s="77"/>
      <c r="CS1321" s="77"/>
      <c r="CT1321" s="77"/>
      <c r="CU1321" s="77"/>
      <c r="CV1321" s="77"/>
      <c r="CW1321" s="77"/>
      <c r="CX1321" s="77"/>
      <c r="CY1321" s="77"/>
      <c r="CZ1321" s="77"/>
      <c r="DA1321" s="77"/>
      <c r="DB1321" s="77"/>
      <c r="DC1321" s="77"/>
      <c r="DD1321" s="77"/>
      <c r="DE1321" s="77"/>
      <c r="DF1321" s="77"/>
      <c r="DG1321" s="77"/>
      <c r="DH1321" s="77"/>
      <c r="DI1321" s="77"/>
      <c r="DJ1321" s="77"/>
      <c r="DK1321" s="77"/>
      <c r="DL1321" s="77"/>
    </row>
    <row r="1322" spans="1:116" x14ac:dyDescent="0.35">
      <c r="B1322" t="s">
        <v>332</v>
      </c>
      <c r="D1322" t="s">
        <v>772</v>
      </c>
      <c r="E1322" s="8" t="str">
        <f t="shared" si="1650"/>
        <v>1322 PDC-S</v>
      </c>
      <c r="G1322" s="136" t="str">
        <f t="shared" si="1663"/>
        <v>Primary revenue driver</v>
      </c>
      <c r="K1322" s="53"/>
      <c r="L1322" s="53"/>
      <c r="M1322" s="53"/>
      <c r="N1322" s="53"/>
      <c r="O1322" s="53"/>
      <c r="P1322" s="53"/>
      <c r="R1322" s="24"/>
      <c r="S1322" s="179" t="str">
        <f t="shared" ref="S1322:AX1322" si="1664">S1309</f>
        <v>S$16</v>
      </c>
      <c r="T1322" s="179" t="str">
        <f t="shared" si="1664"/>
        <v>T$16</v>
      </c>
      <c r="U1322" s="179" t="str">
        <f t="shared" si="1664"/>
        <v>U$16</v>
      </c>
      <c r="V1322" s="179" t="str">
        <f t="shared" si="1664"/>
        <v>V$16</v>
      </c>
      <c r="W1322" s="179" t="str">
        <f t="shared" si="1664"/>
        <v>W$16</v>
      </c>
      <c r="X1322" s="179" t="str">
        <f t="shared" si="1664"/>
        <v>X$16</v>
      </c>
      <c r="Y1322" s="179" t="str">
        <f t="shared" si="1664"/>
        <v>Y$16</v>
      </c>
      <c r="Z1322" s="179" t="str">
        <f t="shared" si="1664"/>
        <v>Z$16</v>
      </c>
      <c r="AA1322" s="179" t="str">
        <f t="shared" si="1664"/>
        <v>AA$16</v>
      </c>
      <c r="AB1322" s="179" t="str">
        <f t="shared" si="1664"/>
        <v>AB$16</v>
      </c>
      <c r="AC1322" s="179" t="str">
        <f t="shared" si="1664"/>
        <v>AC$16</v>
      </c>
      <c r="AD1322" s="179" t="str">
        <f t="shared" si="1664"/>
        <v>AD$16</v>
      </c>
      <c r="AE1322" s="179" t="str">
        <f t="shared" si="1664"/>
        <v>AE$16</v>
      </c>
      <c r="AF1322" s="179" t="str">
        <f t="shared" si="1664"/>
        <v>AF$16</v>
      </c>
      <c r="AG1322" s="179" t="str">
        <f t="shared" si="1664"/>
        <v>AG$16</v>
      </c>
      <c r="AH1322" s="179" t="str">
        <f t="shared" si="1664"/>
        <v>AH$16</v>
      </c>
      <c r="AI1322" s="179" t="str">
        <f t="shared" si="1664"/>
        <v>AI$16</v>
      </c>
      <c r="AJ1322" s="179" t="str">
        <f t="shared" si="1664"/>
        <v>AJ$16</v>
      </c>
      <c r="AK1322" s="179" t="str">
        <f t="shared" si="1664"/>
        <v>AK$16</v>
      </c>
      <c r="AL1322" s="179" t="str">
        <f t="shared" si="1664"/>
        <v>AL$16</v>
      </c>
      <c r="AM1322" s="179" t="str">
        <f t="shared" si="1664"/>
        <v>AM$16</v>
      </c>
      <c r="AN1322" s="179" t="str">
        <f t="shared" si="1664"/>
        <v>AN$16</v>
      </c>
      <c r="AO1322" s="179" t="str">
        <f t="shared" si="1664"/>
        <v>AO$16</v>
      </c>
      <c r="AP1322" s="179" t="str">
        <f t="shared" si="1664"/>
        <v>AP$16</v>
      </c>
      <c r="AQ1322" s="179" t="str">
        <f t="shared" si="1664"/>
        <v>AQ$16</v>
      </c>
      <c r="AR1322" s="179" t="str">
        <f t="shared" si="1664"/>
        <v>AR$16</v>
      </c>
      <c r="AS1322" s="179" t="str">
        <f t="shared" si="1664"/>
        <v>AS$16</v>
      </c>
      <c r="AT1322" s="179" t="str">
        <f t="shared" si="1664"/>
        <v>AT$16</v>
      </c>
      <c r="AU1322" s="179" t="str">
        <f t="shared" si="1664"/>
        <v>AU$16</v>
      </c>
      <c r="AV1322" s="179" t="str">
        <f t="shared" si="1664"/>
        <v>AV$16</v>
      </c>
      <c r="AW1322" s="179" t="str">
        <f t="shared" si="1664"/>
        <v>AW$16</v>
      </c>
      <c r="AX1322" s="179" t="str">
        <f t="shared" si="1664"/>
        <v>AX$16</v>
      </c>
      <c r="AY1322" s="179" t="str">
        <f t="shared" ref="AY1322:CD1322" si="1665">AY1309</f>
        <v>AY$16</v>
      </c>
      <c r="AZ1322" s="179" t="str">
        <f t="shared" si="1665"/>
        <v>AZ$16</v>
      </c>
      <c r="BA1322" s="179" t="str">
        <f t="shared" si="1665"/>
        <v>BA$16</v>
      </c>
      <c r="BB1322" s="179" t="str">
        <f t="shared" si="1665"/>
        <v>BB$16</v>
      </c>
      <c r="BC1322" s="179" t="str">
        <f t="shared" si="1665"/>
        <v>BC$16</v>
      </c>
      <c r="BD1322" s="179" t="str">
        <f t="shared" si="1665"/>
        <v>BD$16</v>
      </c>
      <c r="BE1322" s="179" t="str">
        <f t="shared" si="1665"/>
        <v>BE$16</v>
      </c>
      <c r="BF1322" s="179" t="str">
        <f t="shared" si="1665"/>
        <v>BF$16</v>
      </c>
      <c r="BG1322" s="179" t="str">
        <f t="shared" si="1665"/>
        <v>BG$16</v>
      </c>
      <c r="BH1322" s="179" t="str">
        <f t="shared" si="1665"/>
        <v>BH$16</v>
      </c>
      <c r="BI1322" s="179" t="str">
        <f t="shared" si="1665"/>
        <v>BI$16</v>
      </c>
      <c r="BJ1322" s="179" t="str">
        <f t="shared" si="1665"/>
        <v>BJ$16</v>
      </c>
      <c r="BK1322" s="179" t="str">
        <f t="shared" si="1665"/>
        <v>BK$16</v>
      </c>
      <c r="BL1322" s="179" t="str">
        <f t="shared" si="1665"/>
        <v>BL$16</v>
      </c>
      <c r="BM1322" s="179" t="str">
        <f t="shared" si="1665"/>
        <v>BM$16</v>
      </c>
      <c r="BN1322" s="179" t="str">
        <f t="shared" si="1665"/>
        <v>BN$16</v>
      </c>
      <c r="BO1322" s="179" t="str">
        <f t="shared" si="1665"/>
        <v>BO$16</v>
      </c>
      <c r="BP1322" s="179" t="str">
        <f t="shared" si="1665"/>
        <v>BP$16</v>
      </c>
      <c r="BQ1322" s="179" t="str">
        <f t="shared" si="1665"/>
        <v>BQ$16</v>
      </c>
      <c r="BR1322" s="179" t="str">
        <f t="shared" si="1665"/>
        <v>BR$16</v>
      </c>
      <c r="BS1322" s="179" t="str">
        <f t="shared" si="1665"/>
        <v>BS$16</v>
      </c>
      <c r="BT1322" s="179" t="str">
        <f t="shared" si="1665"/>
        <v>BT$16</v>
      </c>
      <c r="BU1322" s="179" t="str">
        <f t="shared" si="1665"/>
        <v>BU$16</v>
      </c>
      <c r="BV1322" s="179" t="str">
        <f t="shared" si="1665"/>
        <v>BV$16</v>
      </c>
      <c r="BW1322" s="179" t="str">
        <f t="shared" si="1665"/>
        <v>BW$16</v>
      </c>
      <c r="BX1322" s="179" t="str">
        <f t="shared" si="1665"/>
        <v>BX$16</v>
      </c>
      <c r="BY1322" s="179" t="str">
        <f t="shared" si="1665"/>
        <v>BY$16</v>
      </c>
      <c r="BZ1322" s="179" t="str">
        <f t="shared" si="1665"/>
        <v>BZ$16</v>
      </c>
      <c r="CA1322" s="179" t="str">
        <f t="shared" si="1665"/>
        <v>CA$16</v>
      </c>
      <c r="CB1322" s="179" t="str">
        <f t="shared" si="1665"/>
        <v>CB$16</v>
      </c>
      <c r="CC1322" s="179" t="str">
        <f t="shared" si="1665"/>
        <v>CC$16</v>
      </c>
      <c r="CD1322" s="179" t="str">
        <f t="shared" si="1665"/>
        <v>CD$16</v>
      </c>
      <c r="CE1322" s="179" t="str">
        <f t="shared" ref="CE1322:CL1322" si="1666">CE1309</f>
        <v>CE$16</v>
      </c>
      <c r="CF1322" s="179" t="str">
        <f t="shared" si="1666"/>
        <v>CF$16</v>
      </c>
      <c r="CG1322" s="179" t="str">
        <f t="shared" si="1666"/>
        <v>CG$16</v>
      </c>
      <c r="CH1322" s="179" t="str">
        <f t="shared" si="1666"/>
        <v>CH$16</v>
      </c>
      <c r="CI1322" s="179" t="str">
        <f t="shared" si="1666"/>
        <v>CI$16</v>
      </c>
      <c r="CJ1322" s="179" t="str">
        <f t="shared" si="1666"/>
        <v>CJ$16</v>
      </c>
      <c r="CK1322" s="179" t="str">
        <f t="shared" si="1666"/>
        <v>CK$16</v>
      </c>
      <c r="CL1322" s="179" t="str">
        <f t="shared" si="1666"/>
        <v>CL$16</v>
      </c>
      <c r="CO1322" s="179" t="str">
        <f t="shared" ref="CO1322:DK1322" si="1667">CO1309</f>
        <v>CO$16</v>
      </c>
      <c r="CP1322" s="179" t="str">
        <f t="shared" si="1667"/>
        <v>CP$16</v>
      </c>
      <c r="CQ1322" s="179" t="str">
        <f t="shared" si="1667"/>
        <v>CQ$16</v>
      </c>
      <c r="CR1322" s="179" t="str">
        <f t="shared" si="1667"/>
        <v>CR$16</v>
      </c>
      <c r="CS1322" s="179" t="str">
        <f t="shared" si="1667"/>
        <v>CS$16</v>
      </c>
      <c r="CT1322" s="179" t="str">
        <f t="shared" si="1667"/>
        <v>CT$16</v>
      </c>
      <c r="CU1322" s="179" t="str">
        <f t="shared" si="1667"/>
        <v>CU$16</v>
      </c>
      <c r="CV1322" s="179" t="str">
        <f t="shared" si="1667"/>
        <v>CV$16</v>
      </c>
      <c r="CW1322" s="179" t="str">
        <f t="shared" si="1667"/>
        <v>CW$16</v>
      </c>
      <c r="CX1322" s="179" t="str">
        <f t="shared" si="1667"/>
        <v>CX$16</v>
      </c>
      <c r="CY1322" s="179" t="str">
        <f t="shared" si="1667"/>
        <v>CY$16</v>
      </c>
      <c r="CZ1322" s="179" t="str">
        <f t="shared" si="1667"/>
        <v>CZ$16</v>
      </c>
      <c r="DA1322" s="179" t="str">
        <f t="shared" si="1667"/>
        <v>DA$16</v>
      </c>
      <c r="DB1322" s="179" t="str">
        <f t="shared" si="1667"/>
        <v>DB$16</v>
      </c>
      <c r="DC1322" s="179" t="str">
        <f t="shared" si="1667"/>
        <v>DC$16</v>
      </c>
      <c r="DD1322" s="179" t="str">
        <f t="shared" si="1667"/>
        <v>DD$16</v>
      </c>
      <c r="DE1322" s="179" t="str">
        <f t="shared" si="1667"/>
        <v>DE$16</v>
      </c>
      <c r="DF1322" s="179" t="str">
        <f t="shared" si="1667"/>
        <v>DF$16</v>
      </c>
      <c r="DG1322" s="179" t="str">
        <f t="shared" si="1667"/>
        <v>DG$16</v>
      </c>
      <c r="DH1322" s="179" t="str">
        <f t="shared" si="1667"/>
        <v>DH$16</v>
      </c>
      <c r="DI1322" s="179" t="str">
        <f t="shared" si="1667"/>
        <v>DI$16</v>
      </c>
      <c r="DJ1322" s="179" t="str">
        <f t="shared" si="1667"/>
        <v>DJ$16</v>
      </c>
      <c r="DK1322" s="179" t="str">
        <f t="shared" si="1667"/>
        <v>DK$16</v>
      </c>
      <c r="DL1322" s="179" t="str">
        <f t="shared" ref="DL1322" si="1668">DL1309</f>
        <v>DL$16</v>
      </c>
    </row>
    <row r="1323" spans="1:116" x14ac:dyDescent="0.35">
      <c r="B1323" t="s">
        <v>332</v>
      </c>
      <c r="D1323" t="s">
        <v>772</v>
      </c>
      <c r="E1323" s="8" t="str">
        <f t="shared" ref="E1323" si="1669">ROW()&amp;" "&amp;D1323</f>
        <v>1323 PDC-S</v>
      </c>
      <c r="G1323" s="136" t="str">
        <f t="shared" si="1663"/>
        <v>Primary volume driver</v>
      </c>
      <c r="H1323" s="12"/>
      <c r="I1323" s="60"/>
      <c r="J1323" s="60"/>
      <c r="K1323" s="15"/>
      <c r="L1323" s="15"/>
      <c r="M1323" s="15"/>
      <c r="N1323" s="15"/>
      <c r="O1323" s="15"/>
      <c r="P1323" s="15"/>
      <c r="R1323" s="15"/>
      <c r="S1323" s="179" t="str">
        <f t="shared" ref="S1323:AX1323" si="1670">S1310</f>
        <v>S$17</v>
      </c>
      <c r="T1323" s="179" t="str">
        <f t="shared" si="1670"/>
        <v>T$17</v>
      </c>
      <c r="U1323" s="179" t="str">
        <f t="shared" si="1670"/>
        <v>U$17</v>
      </c>
      <c r="V1323" s="179" t="str">
        <f t="shared" si="1670"/>
        <v>V$17</v>
      </c>
      <c r="W1323" s="179" t="str">
        <f t="shared" si="1670"/>
        <v>W$17</v>
      </c>
      <c r="X1323" s="179" t="str">
        <f t="shared" si="1670"/>
        <v>X$17</v>
      </c>
      <c r="Y1323" s="179" t="str">
        <f t="shared" si="1670"/>
        <v>Y$17</v>
      </c>
      <c r="Z1323" s="179" t="str">
        <f t="shared" si="1670"/>
        <v>Z$17</v>
      </c>
      <c r="AA1323" s="179" t="str">
        <f t="shared" si="1670"/>
        <v>AA$17</v>
      </c>
      <c r="AB1323" s="179" t="str">
        <f t="shared" si="1670"/>
        <v>AB$17</v>
      </c>
      <c r="AC1323" s="179" t="str">
        <f t="shared" si="1670"/>
        <v>AC$17</v>
      </c>
      <c r="AD1323" s="179" t="str">
        <f t="shared" si="1670"/>
        <v>AD$17</v>
      </c>
      <c r="AE1323" s="179" t="str">
        <f t="shared" si="1670"/>
        <v>AE$17</v>
      </c>
      <c r="AF1323" s="179" t="str">
        <f t="shared" si="1670"/>
        <v>AF$17</v>
      </c>
      <c r="AG1323" s="179" t="str">
        <f t="shared" si="1670"/>
        <v>AG$17</v>
      </c>
      <c r="AH1323" s="179" t="str">
        <f t="shared" si="1670"/>
        <v>AH$17</v>
      </c>
      <c r="AI1323" s="179" t="str">
        <f t="shared" si="1670"/>
        <v>AI$17</v>
      </c>
      <c r="AJ1323" s="179" t="str">
        <f t="shared" si="1670"/>
        <v>AJ$17</v>
      </c>
      <c r="AK1323" s="179" t="str">
        <f t="shared" si="1670"/>
        <v>AK$17</v>
      </c>
      <c r="AL1323" s="179" t="str">
        <f t="shared" si="1670"/>
        <v>AL$17</v>
      </c>
      <c r="AM1323" s="179" t="str">
        <f t="shared" si="1670"/>
        <v>AM$17</v>
      </c>
      <c r="AN1323" s="179" t="str">
        <f t="shared" si="1670"/>
        <v>AN$17</v>
      </c>
      <c r="AO1323" s="179" t="str">
        <f t="shared" si="1670"/>
        <v>AO$17</v>
      </c>
      <c r="AP1323" s="179" t="str">
        <f t="shared" si="1670"/>
        <v>AP$17</v>
      </c>
      <c r="AQ1323" s="179" t="str">
        <f t="shared" si="1670"/>
        <v>AQ$17</v>
      </c>
      <c r="AR1323" s="179" t="str">
        <f t="shared" si="1670"/>
        <v>AR$17</v>
      </c>
      <c r="AS1323" s="179" t="str">
        <f t="shared" si="1670"/>
        <v>AS$17</v>
      </c>
      <c r="AT1323" s="179" t="str">
        <f t="shared" si="1670"/>
        <v>AT$17</v>
      </c>
      <c r="AU1323" s="179" t="str">
        <f t="shared" si="1670"/>
        <v>AU$17</v>
      </c>
      <c r="AV1323" s="179" t="str">
        <f t="shared" si="1670"/>
        <v>AV$17</v>
      </c>
      <c r="AW1323" s="179" t="str">
        <f t="shared" si="1670"/>
        <v>AW$17</v>
      </c>
      <c r="AX1323" s="179" t="str">
        <f t="shared" si="1670"/>
        <v>AX$17</v>
      </c>
      <c r="AY1323" s="179" t="str">
        <f t="shared" ref="AY1323:CD1323" si="1671">AY1310</f>
        <v>AY$17</v>
      </c>
      <c r="AZ1323" s="179" t="str">
        <f t="shared" si="1671"/>
        <v>AZ$17</v>
      </c>
      <c r="BA1323" s="179" t="str">
        <f t="shared" si="1671"/>
        <v>BA$17</v>
      </c>
      <c r="BB1323" s="179" t="str">
        <f t="shared" si="1671"/>
        <v>BB$17</v>
      </c>
      <c r="BC1323" s="179" t="str">
        <f t="shared" si="1671"/>
        <v>BC$17</v>
      </c>
      <c r="BD1323" s="179" t="str">
        <f t="shared" si="1671"/>
        <v>BD$17</v>
      </c>
      <c r="BE1323" s="179" t="str">
        <f t="shared" si="1671"/>
        <v>BE$17</v>
      </c>
      <c r="BF1323" s="179" t="str">
        <f t="shared" si="1671"/>
        <v>BF$17</v>
      </c>
      <c r="BG1323" s="179" t="str">
        <f t="shared" si="1671"/>
        <v>BG$17</v>
      </c>
      <c r="BH1323" s="179" t="str">
        <f t="shared" si="1671"/>
        <v>BH$17</v>
      </c>
      <c r="BI1323" s="179" t="str">
        <f t="shared" si="1671"/>
        <v>BI$17</v>
      </c>
      <c r="BJ1323" s="179" t="str">
        <f t="shared" si="1671"/>
        <v>BJ$17</v>
      </c>
      <c r="BK1323" s="179" t="str">
        <f t="shared" si="1671"/>
        <v>BK$17</v>
      </c>
      <c r="BL1323" s="179" t="str">
        <f t="shared" si="1671"/>
        <v>BL$17</v>
      </c>
      <c r="BM1323" s="179" t="str">
        <f t="shared" si="1671"/>
        <v>BM$17</v>
      </c>
      <c r="BN1323" s="179" t="str">
        <f t="shared" si="1671"/>
        <v>BN$17</v>
      </c>
      <c r="BO1323" s="179" t="str">
        <f t="shared" si="1671"/>
        <v>BO$17</v>
      </c>
      <c r="BP1323" s="179" t="str">
        <f t="shared" si="1671"/>
        <v>BP$17</v>
      </c>
      <c r="BQ1323" s="179" t="str">
        <f t="shared" si="1671"/>
        <v>BQ$17</v>
      </c>
      <c r="BR1323" s="179" t="str">
        <f t="shared" si="1671"/>
        <v>BR$17</v>
      </c>
      <c r="BS1323" s="179" t="str">
        <f t="shared" si="1671"/>
        <v>BS$17</v>
      </c>
      <c r="BT1323" s="179" t="str">
        <f t="shared" si="1671"/>
        <v>BT$17</v>
      </c>
      <c r="BU1323" s="179" t="str">
        <f t="shared" si="1671"/>
        <v>BU$17</v>
      </c>
      <c r="BV1323" s="179" t="str">
        <f t="shared" si="1671"/>
        <v>BV$17</v>
      </c>
      <c r="BW1323" s="179" t="str">
        <f t="shared" si="1671"/>
        <v>BW$17</v>
      </c>
      <c r="BX1323" s="179" t="str">
        <f t="shared" si="1671"/>
        <v>BX$17</v>
      </c>
      <c r="BY1323" s="179" t="str">
        <f t="shared" si="1671"/>
        <v>BY$17</v>
      </c>
      <c r="BZ1323" s="179" t="str">
        <f t="shared" si="1671"/>
        <v>BZ$17</v>
      </c>
      <c r="CA1323" s="179" t="str">
        <f t="shared" si="1671"/>
        <v>CA$17</v>
      </c>
      <c r="CB1323" s="179" t="str">
        <f t="shared" si="1671"/>
        <v>CB$17</v>
      </c>
      <c r="CC1323" s="179" t="str">
        <f t="shared" si="1671"/>
        <v>CC$17</v>
      </c>
      <c r="CD1323" s="179" t="str">
        <f t="shared" si="1671"/>
        <v>CD$17</v>
      </c>
      <c r="CE1323" s="179" t="str">
        <f t="shared" ref="CE1323:CL1323" si="1672">CE1310</f>
        <v>CE$17</v>
      </c>
      <c r="CF1323" s="179" t="str">
        <f t="shared" si="1672"/>
        <v>CF$17</v>
      </c>
      <c r="CG1323" s="179" t="str">
        <f t="shared" si="1672"/>
        <v>CG$17</v>
      </c>
      <c r="CH1323" s="179" t="str">
        <f t="shared" si="1672"/>
        <v>CH$17</v>
      </c>
      <c r="CI1323" s="179" t="str">
        <f t="shared" si="1672"/>
        <v>CI$17</v>
      </c>
      <c r="CJ1323" s="179" t="str">
        <f t="shared" si="1672"/>
        <v>CJ$17</v>
      </c>
      <c r="CK1323" s="179" t="str">
        <f t="shared" si="1672"/>
        <v>CK$17</v>
      </c>
      <c r="CL1323" s="179" t="str">
        <f t="shared" si="1672"/>
        <v>CL$17</v>
      </c>
      <c r="CN1323" s="60"/>
      <c r="CO1323" s="179" t="str">
        <f t="shared" ref="CO1323:DK1323" si="1673">CO1310</f>
        <v>CO$17</v>
      </c>
      <c r="CP1323" s="179" t="str">
        <f t="shared" si="1673"/>
        <v>CP$17</v>
      </c>
      <c r="CQ1323" s="179" t="str">
        <f t="shared" si="1673"/>
        <v>CQ$17</v>
      </c>
      <c r="CR1323" s="179" t="str">
        <f t="shared" si="1673"/>
        <v>CR$17</v>
      </c>
      <c r="CS1323" s="179" t="str">
        <f t="shared" si="1673"/>
        <v>CS$17</v>
      </c>
      <c r="CT1323" s="179" t="str">
        <f t="shared" si="1673"/>
        <v>CT$17</v>
      </c>
      <c r="CU1323" s="179" t="str">
        <f t="shared" si="1673"/>
        <v>CU$17</v>
      </c>
      <c r="CV1323" s="179" t="str">
        <f t="shared" si="1673"/>
        <v>CV$17</v>
      </c>
      <c r="CW1323" s="179" t="str">
        <f t="shared" si="1673"/>
        <v>CW$17</v>
      </c>
      <c r="CX1323" s="179" t="str">
        <f t="shared" si="1673"/>
        <v>CX$17</v>
      </c>
      <c r="CY1323" s="179" t="str">
        <f t="shared" si="1673"/>
        <v>CY$17</v>
      </c>
      <c r="CZ1323" s="179" t="str">
        <f t="shared" si="1673"/>
        <v>CZ$17</v>
      </c>
      <c r="DA1323" s="179" t="str">
        <f t="shared" si="1673"/>
        <v>DA$17</v>
      </c>
      <c r="DB1323" s="179" t="str">
        <f t="shared" si="1673"/>
        <v>DB$17</v>
      </c>
      <c r="DC1323" s="179" t="str">
        <f t="shared" si="1673"/>
        <v>DC$17</v>
      </c>
      <c r="DD1323" s="179" t="str">
        <f t="shared" si="1673"/>
        <v>DD$17</v>
      </c>
      <c r="DE1323" s="179" t="str">
        <f t="shared" si="1673"/>
        <v>DE$17</v>
      </c>
      <c r="DF1323" s="179" t="str">
        <f t="shared" si="1673"/>
        <v>DF$17</v>
      </c>
      <c r="DG1323" s="179" t="str">
        <f t="shared" si="1673"/>
        <v>DG$17</v>
      </c>
      <c r="DH1323" s="179" t="str">
        <f t="shared" si="1673"/>
        <v>DH$17</v>
      </c>
      <c r="DI1323" s="179" t="str">
        <f t="shared" si="1673"/>
        <v>DI$17</v>
      </c>
      <c r="DJ1323" s="179" t="str">
        <f t="shared" si="1673"/>
        <v>DJ$17</v>
      </c>
      <c r="DK1323" s="179" t="str">
        <f t="shared" si="1673"/>
        <v>DK$17</v>
      </c>
      <c r="DL1323" s="179" t="str">
        <f t="shared" ref="DL1323" si="1674">DL1310</f>
        <v>DL$17</v>
      </c>
    </row>
    <row r="1324" spans="1:116" x14ac:dyDescent="0.35">
      <c r="B1324" t="s">
        <v>332</v>
      </c>
      <c r="D1324" t="s">
        <v>772</v>
      </c>
      <c r="E1324" s="8" t="str">
        <f t="shared" si="1650"/>
        <v>1324 PDC-S</v>
      </c>
      <c r="G1324" s="191" t="str">
        <f>G1315</f>
        <v>Passthrough direct cost:</v>
      </c>
      <c r="H1324" s="12"/>
      <c r="I1324" s="60"/>
      <c r="J1324" s="60"/>
      <c r="K1324" s="15"/>
      <c r="L1324" s="15"/>
      <c r="M1324" s="15"/>
      <c r="N1324" s="15"/>
      <c r="O1324" s="15"/>
      <c r="P1324" s="15"/>
      <c r="R1324" s="15"/>
      <c r="S1324" s="179">
        <f t="shared" ref="S1324:AX1324" si="1675">S1311</f>
        <v>0</v>
      </c>
      <c r="T1324" s="179">
        <f t="shared" si="1675"/>
        <v>0</v>
      </c>
      <c r="U1324" s="179">
        <f t="shared" si="1675"/>
        <v>0</v>
      </c>
      <c r="V1324" s="179">
        <f t="shared" si="1675"/>
        <v>0</v>
      </c>
      <c r="W1324" s="179">
        <f t="shared" si="1675"/>
        <v>0</v>
      </c>
      <c r="X1324" s="179">
        <f t="shared" si="1675"/>
        <v>0</v>
      </c>
      <c r="Y1324" s="179">
        <f t="shared" si="1675"/>
        <v>0</v>
      </c>
      <c r="Z1324" s="179">
        <f t="shared" si="1675"/>
        <v>0</v>
      </c>
      <c r="AA1324" s="179">
        <f t="shared" si="1675"/>
        <v>0</v>
      </c>
      <c r="AB1324" s="179">
        <f t="shared" si="1675"/>
        <v>0</v>
      </c>
      <c r="AC1324" s="179">
        <f t="shared" si="1675"/>
        <v>0</v>
      </c>
      <c r="AD1324" s="179">
        <f t="shared" si="1675"/>
        <v>0</v>
      </c>
      <c r="AE1324" s="179">
        <f t="shared" si="1675"/>
        <v>0</v>
      </c>
      <c r="AF1324" s="179">
        <f t="shared" si="1675"/>
        <v>0</v>
      </c>
      <c r="AG1324" s="179">
        <f t="shared" si="1675"/>
        <v>0</v>
      </c>
      <c r="AH1324" s="179">
        <f t="shared" si="1675"/>
        <v>0</v>
      </c>
      <c r="AI1324" s="179">
        <f t="shared" si="1675"/>
        <v>0</v>
      </c>
      <c r="AJ1324" s="179">
        <f t="shared" si="1675"/>
        <v>0</v>
      </c>
      <c r="AK1324" s="179">
        <f t="shared" si="1675"/>
        <v>0</v>
      </c>
      <c r="AL1324" s="179">
        <f t="shared" si="1675"/>
        <v>0</v>
      </c>
      <c r="AM1324" s="179">
        <f t="shared" si="1675"/>
        <v>0</v>
      </c>
      <c r="AN1324" s="179">
        <f t="shared" si="1675"/>
        <v>0</v>
      </c>
      <c r="AO1324" s="179">
        <f t="shared" si="1675"/>
        <v>0</v>
      </c>
      <c r="AP1324" s="179">
        <f t="shared" si="1675"/>
        <v>0</v>
      </c>
      <c r="AQ1324" s="179">
        <f t="shared" si="1675"/>
        <v>0</v>
      </c>
      <c r="AR1324" s="179">
        <f t="shared" si="1675"/>
        <v>0</v>
      </c>
      <c r="AS1324" s="179">
        <f t="shared" si="1675"/>
        <v>0</v>
      </c>
      <c r="AT1324" s="179">
        <f t="shared" si="1675"/>
        <v>0</v>
      </c>
      <c r="AU1324" s="179">
        <f t="shared" si="1675"/>
        <v>0</v>
      </c>
      <c r="AV1324" s="179">
        <f t="shared" si="1675"/>
        <v>0</v>
      </c>
      <c r="AW1324" s="179">
        <f t="shared" si="1675"/>
        <v>0</v>
      </c>
      <c r="AX1324" s="179">
        <f t="shared" si="1675"/>
        <v>0</v>
      </c>
      <c r="AY1324" s="179">
        <f t="shared" ref="AY1324:CD1324" si="1676">AY1311</f>
        <v>0</v>
      </c>
      <c r="AZ1324" s="179">
        <f t="shared" si="1676"/>
        <v>0</v>
      </c>
      <c r="BA1324" s="179">
        <f t="shared" si="1676"/>
        <v>0</v>
      </c>
      <c r="BB1324" s="179">
        <f t="shared" si="1676"/>
        <v>0</v>
      </c>
      <c r="BC1324" s="179">
        <f t="shared" si="1676"/>
        <v>0</v>
      </c>
      <c r="BD1324" s="179">
        <f t="shared" si="1676"/>
        <v>0</v>
      </c>
      <c r="BE1324" s="179">
        <f t="shared" si="1676"/>
        <v>0</v>
      </c>
      <c r="BF1324" s="179">
        <f t="shared" si="1676"/>
        <v>0</v>
      </c>
      <c r="BG1324" s="179">
        <f t="shared" si="1676"/>
        <v>0</v>
      </c>
      <c r="BH1324" s="179">
        <f t="shared" si="1676"/>
        <v>0</v>
      </c>
      <c r="BI1324" s="179">
        <f t="shared" si="1676"/>
        <v>0</v>
      </c>
      <c r="BJ1324" s="179">
        <f t="shared" si="1676"/>
        <v>0</v>
      </c>
      <c r="BK1324" s="179">
        <f t="shared" si="1676"/>
        <v>0</v>
      </c>
      <c r="BL1324" s="179">
        <f t="shared" si="1676"/>
        <v>0</v>
      </c>
      <c r="BM1324" s="179">
        <f t="shared" si="1676"/>
        <v>0</v>
      </c>
      <c r="BN1324" s="179">
        <f t="shared" si="1676"/>
        <v>0</v>
      </c>
      <c r="BO1324" s="179">
        <f t="shared" si="1676"/>
        <v>0</v>
      </c>
      <c r="BP1324" s="179">
        <f t="shared" si="1676"/>
        <v>0</v>
      </c>
      <c r="BQ1324" s="179">
        <f t="shared" si="1676"/>
        <v>0</v>
      </c>
      <c r="BR1324" s="179">
        <f t="shared" si="1676"/>
        <v>0</v>
      </c>
      <c r="BS1324" s="179">
        <f t="shared" si="1676"/>
        <v>0</v>
      </c>
      <c r="BT1324" s="179">
        <f t="shared" si="1676"/>
        <v>0</v>
      </c>
      <c r="BU1324" s="179">
        <f t="shared" si="1676"/>
        <v>0</v>
      </c>
      <c r="BV1324" s="179">
        <f t="shared" si="1676"/>
        <v>0</v>
      </c>
      <c r="BW1324" s="179">
        <f t="shared" si="1676"/>
        <v>0</v>
      </c>
      <c r="BX1324" s="179">
        <f t="shared" si="1676"/>
        <v>0</v>
      </c>
      <c r="BY1324" s="179">
        <f t="shared" si="1676"/>
        <v>0</v>
      </c>
      <c r="BZ1324" s="179">
        <f t="shared" si="1676"/>
        <v>0</v>
      </c>
      <c r="CA1324" s="179">
        <f t="shared" si="1676"/>
        <v>0</v>
      </c>
      <c r="CB1324" s="179">
        <f t="shared" si="1676"/>
        <v>0</v>
      </c>
      <c r="CC1324" s="179">
        <f t="shared" si="1676"/>
        <v>0</v>
      </c>
      <c r="CD1324" s="179">
        <f t="shared" si="1676"/>
        <v>0</v>
      </c>
      <c r="CE1324" s="179">
        <f t="shared" ref="CE1324:CL1324" si="1677">CE1311</f>
        <v>0</v>
      </c>
      <c r="CF1324" s="179">
        <f t="shared" si="1677"/>
        <v>0</v>
      </c>
      <c r="CG1324" s="179">
        <f t="shared" si="1677"/>
        <v>0</v>
      </c>
      <c r="CH1324" s="179">
        <f t="shared" si="1677"/>
        <v>0</v>
      </c>
      <c r="CI1324" s="179">
        <f t="shared" si="1677"/>
        <v>0</v>
      </c>
      <c r="CJ1324" s="179">
        <f t="shared" si="1677"/>
        <v>0</v>
      </c>
      <c r="CK1324" s="179">
        <f t="shared" si="1677"/>
        <v>0</v>
      </c>
      <c r="CL1324" s="179">
        <f t="shared" si="1677"/>
        <v>0</v>
      </c>
      <c r="CN1324" s="60"/>
      <c r="CO1324" s="179">
        <f t="shared" ref="CO1324:DK1324" si="1678">CO1311</f>
        <v>0</v>
      </c>
      <c r="CP1324" s="179">
        <f t="shared" si="1678"/>
        <v>0</v>
      </c>
      <c r="CQ1324" s="179">
        <f t="shared" si="1678"/>
        <v>0</v>
      </c>
      <c r="CR1324" s="179">
        <f t="shared" si="1678"/>
        <v>0</v>
      </c>
      <c r="CS1324" s="179">
        <f t="shared" si="1678"/>
        <v>0</v>
      </c>
      <c r="CT1324" s="179">
        <f t="shared" si="1678"/>
        <v>0</v>
      </c>
      <c r="CU1324" s="179">
        <f t="shared" si="1678"/>
        <v>0</v>
      </c>
      <c r="CV1324" s="179">
        <f t="shared" si="1678"/>
        <v>0</v>
      </c>
      <c r="CW1324" s="179">
        <f t="shared" si="1678"/>
        <v>0</v>
      </c>
      <c r="CX1324" s="179">
        <f t="shared" si="1678"/>
        <v>0</v>
      </c>
      <c r="CY1324" s="179">
        <f t="shared" si="1678"/>
        <v>0</v>
      </c>
      <c r="CZ1324" s="179">
        <f t="shared" si="1678"/>
        <v>0</v>
      </c>
      <c r="DA1324" s="179">
        <f t="shared" si="1678"/>
        <v>0</v>
      </c>
      <c r="DB1324" s="179">
        <f t="shared" si="1678"/>
        <v>0</v>
      </c>
      <c r="DC1324" s="179">
        <f t="shared" si="1678"/>
        <v>0</v>
      </c>
      <c r="DD1324" s="179">
        <f t="shared" si="1678"/>
        <v>0</v>
      </c>
      <c r="DE1324" s="179">
        <f t="shared" si="1678"/>
        <v>0</v>
      </c>
      <c r="DF1324" s="179">
        <f t="shared" si="1678"/>
        <v>0</v>
      </c>
      <c r="DG1324" s="179">
        <f t="shared" si="1678"/>
        <v>0</v>
      </c>
      <c r="DH1324" s="179">
        <f t="shared" si="1678"/>
        <v>0</v>
      </c>
      <c r="DI1324" s="179">
        <f t="shared" si="1678"/>
        <v>0</v>
      </c>
      <c r="DJ1324" s="179">
        <f t="shared" si="1678"/>
        <v>0</v>
      </c>
      <c r="DK1324" s="179">
        <f t="shared" si="1678"/>
        <v>0</v>
      </c>
      <c r="DL1324" s="179">
        <f t="shared" ref="DL1324" si="1679">DL1311</f>
        <v>0</v>
      </c>
    </row>
    <row r="1325" spans="1:116" x14ac:dyDescent="0.35">
      <c r="B1325" t="s">
        <v>332</v>
      </c>
      <c r="D1325" t="s">
        <v>772</v>
      </c>
      <c r="E1325" s="8" t="str">
        <f t="shared" si="1650"/>
        <v>1325 PDC-S</v>
      </c>
      <c r="G1325" s="241" t="str">
        <f>IFERROR(SUBSTITUTE(TRIM(MID(G1315, SEARCH("-", G1315) + 1, LEN(G1315))),":",""),"no unit")</f>
        <v>no unit</v>
      </c>
      <c r="H1325" s="12"/>
      <c r="I1325" s="60"/>
      <c r="J1325" s="60"/>
      <c r="K1325" s="15"/>
      <c r="L1325" s="15"/>
      <c r="M1325" s="15"/>
      <c r="N1325" s="15"/>
      <c r="O1325" s="15"/>
      <c r="P1325" s="15"/>
      <c r="R1325" s="15"/>
      <c r="S1325" s="179"/>
      <c r="T1325" s="179"/>
      <c r="U1325" s="179"/>
      <c r="V1325" s="179"/>
      <c r="W1325" s="179"/>
      <c r="X1325" s="179"/>
      <c r="Y1325" s="179"/>
      <c r="Z1325" s="179"/>
      <c r="AA1325" s="179"/>
      <c r="AB1325" s="179"/>
      <c r="AC1325" s="179"/>
      <c r="AD1325" s="179"/>
      <c r="AE1325" s="179"/>
      <c r="AF1325" s="179"/>
      <c r="AG1325" s="179"/>
      <c r="AH1325" s="179"/>
      <c r="AI1325" s="179"/>
      <c r="AJ1325" s="179"/>
      <c r="AK1325" s="179"/>
      <c r="AL1325" s="179"/>
      <c r="AM1325" s="179"/>
      <c r="AN1325" s="179"/>
      <c r="AO1325" s="179"/>
      <c r="AP1325" s="179"/>
      <c r="AQ1325" s="179"/>
      <c r="AR1325" s="179"/>
      <c r="AS1325" s="179"/>
      <c r="AT1325" s="179"/>
      <c r="AU1325" s="179"/>
      <c r="AV1325" s="179"/>
      <c r="AW1325" s="179"/>
      <c r="AX1325" s="179"/>
      <c r="AY1325" s="179"/>
      <c r="AZ1325" s="179"/>
      <c r="BA1325" s="179"/>
      <c r="BB1325" s="179"/>
      <c r="BC1325" s="179"/>
      <c r="BD1325" s="179"/>
      <c r="BE1325" s="179"/>
      <c r="BF1325" s="179"/>
      <c r="BG1325" s="179"/>
      <c r="BH1325" s="179"/>
      <c r="BI1325" s="179"/>
      <c r="BJ1325" s="179"/>
      <c r="BK1325" s="179"/>
      <c r="BL1325" s="179"/>
      <c r="BM1325" s="179"/>
      <c r="BN1325" s="179"/>
      <c r="BO1325" s="179"/>
      <c r="BP1325" s="179"/>
      <c r="BQ1325" s="179"/>
      <c r="BR1325" s="179"/>
      <c r="BS1325" s="179"/>
      <c r="BT1325" s="179"/>
      <c r="BU1325" s="179"/>
      <c r="BV1325" s="179"/>
      <c r="BW1325" s="179"/>
      <c r="BX1325" s="179"/>
      <c r="BY1325" s="179"/>
      <c r="BZ1325" s="179"/>
      <c r="CA1325" s="179"/>
      <c r="CB1325" s="179"/>
      <c r="CC1325" s="179"/>
      <c r="CD1325" s="179"/>
      <c r="CE1325" s="179"/>
      <c r="CF1325" s="179"/>
      <c r="CG1325" s="179"/>
      <c r="CH1325" s="179"/>
      <c r="CI1325" s="179"/>
      <c r="CJ1325" s="179"/>
      <c r="CK1325" s="179"/>
      <c r="CL1325" s="179"/>
      <c r="CN1325" s="60"/>
      <c r="CO1325" s="179"/>
      <c r="CP1325" s="179"/>
      <c r="CQ1325" s="179"/>
      <c r="CR1325" s="179"/>
      <c r="CS1325" s="179"/>
      <c r="CT1325" s="179"/>
      <c r="CU1325" s="179"/>
      <c r="CV1325" s="179"/>
      <c r="CW1325" s="179"/>
      <c r="CX1325" s="179"/>
      <c r="CY1325" s="179"/>
      <c r="CZ1325" s="179"/>
      <c r="DA1325" s="179"/>
      <c r="DB1325" s="179"/>
      <c r="DC1325" s="179"/>
      <c r="DD1325" s="179"/>
      <c r="DE1325" s="179"/>
      <c r="DF1325" s="179"/>
      <c r="DG1325" s="179"/>
      <c r="DH1325" s="179"/>
      <c r="DI1325" s="179"/>
      <c r="DJ1325" s="179"/>
      <c r="DK1325" s="179"/>
      <c r="DL1325" s="179"/>
    </row>
    <row r="1326" spans="1:116" x14ac:dyDescent="0.35">
      <c r="E1326" s="8"/>
      <c r="G1326" s="136" t="str">
        <f t="shared" si="1663"/>
        <v>Secondary revenue driver</v>
      </c>
      <c r="H1326" s="12"/>
      <c r="I1326" s="60"/>
      <c r="J1326" s="60"/>
      <c r="K1326" s="15"/>
      <c r="L1326" s="15"/>
      <c r="M1326" s="15"/>
      <c r="N1326" s="15"/>
      <c r="O1326" s="15"/>
      <c r="P1326" s="15"/>
      <c r="R1326" s="15"/>
      <c r="S1326" s="4" t="str">
        <f>ADDRESS(ROW(S1318),COLUMN(S1318),2)</f>
        <v>S$1318</v>
      </c>
      <c r="T1326" s="4" t="str">
        <f t="shared" ref="T1326:CE1326" si="1680">ADDRESS(ROW(T1318),COLUMN(T1318),2)</f>
        <v>T$1318</v>
      </c>
      <c r="U1326" s="4" t="str">
        <f t="shared" si="1680"/>
        <v>U$1318</v>
      </c>
      <c r="V1326" s="4" t="str">
        <f t="shared" si="1680"/>
        <v>V$1318</v>
      </c>
      <c r="W1326" s="4" t="str">
        <f t="shared" si="1680"/>
        <v>W$1318</v>
      </c>
      <c r="X1326" s="4" t="str">
        <f t="shared" si="1680"/>
        <v>X$1318</v>
      </c>
      <c r="Y1326" s="4" t="str">
        <f t="shared" si="1680"/>
        <v>Y$1318</v>
      </c>
      <c r="Z1326" s="4" t="str">
        <f t="shared" si="1680"/>
        <v>Z$1318</v>
      </c>
      <c r="AA1326" s="4" t="str">
        <f t="shared" si="1680"/>
        <v>AA$1318</v>
      </c>
      <c r="AB1326" s="4" t="str">
        <f t="shared" si="1680"/>
        <v>AB$1318</v>
      </c>
      <c r="AC1326" s="4" t="str">
        <f t="shared" si="1680"/>
        <v>AC$1318</v>
      </c>
      <c r="AD1326" s="4" t="str">
        <f t="shared" si="1680"/>
        <v>AD$1318</v>
      </c>
      <c r="AE1326" s="4" t="str">
        <f t="shared" si="1680"/>
        <v>AE$1318</v>
      </c>
      <c r="AF1326" s="4" t="str">
        <f t="shared" si="1680"/>
        <v>AF$1318</v>
      </c>
      <c r="AG1326" s="4" t="str">
        <f t="shared" si="1680"/>
        <v>AG$1318</v>
      </c>
      <c r="AH1326" s="4" t="str">
        <f t="shared" si="1680"/>
        <v>AH$1318</v>
      </c>
      <c r="AI1326" s="4" t="str">
        <f t="shared" si="1680"/>
        <v>AI$1318</v>
      </c>
      <c r="AJ1326" s="4" t="str">
        <f t="shared" si="1680"/>
        <v>AJ$1318</v>
      </c>
      <c r="AK1326" s="4" t="str">
        <f t="shared" si="1680"/>
        <v>AK$1318</v>
      </c>
      <c r="AL1326" s="4" t="str">
        <f t="shared" si="1680"/>
        <v>AL$1318</v>
      </c>
      <c r="AM1326" s="4" t="str">
        <f t="shared" si="1680"/>
        <v>AM$1318</v>
      </c>
      <c r="AN1326" s="4" t="str">
        <f t="shared" si="1680"/>
        <v>AN$1318</v>
      </c>
      <c r="AO1326" s="4" t="str">
        <f t="shared" si="1680"/>
        <v>AO$1318</v>
      </c>
      <c r="AP1326" s="4" t="str">
        <f t="shared" si="1680"/>
        <v>AP$1318</v>
      </c>
      <c r="AQ1326" s="4" t="str">
        <f t="shared" si="1680"/>
        <v>AQ$1318</v>
      </c>
      <c r="AR1326" s="4" t="str">
        <f t="shared" si="1680"/>
        <v>AR$1318</v>
      </c>
      <c r="AS1326" s="4" t="str">
        <f t="shared" si="1680"/>
        <v>AS$1318</v>
      </c>
      <c r="AT1326" s="4" t="str">
        <f t="shared" si="1680"/>
        <v>AT$1318</v>
      </c>
      <c r="AU1326" s="4" t="str">
        <f t="shared" si="1680"/>
        <v>AU$1318</v>
      </c>
      <c r="AV1326" s="4" t="str">
        <f t="shared" si="1680"/>
        <v>AV$1318</v>
      </c>
      <c r="AW1326" s="4" t="str">
        <f t="shared" si="1680"/>
        <v>AW$1318</v>
      </c>
      <c r="AX1326" s="4" t="str">
        <f t="shared" si="1680"/>
        <v>AX$1318</v>
      </c>
      <c r="AY1326" s="4" t="str">
        <f t="shared" si="1680"/>
        <v>AY$1318</v>
      </c>
      <c r="AZ1326" s="4" t="str">
        <f t="shared" si="1680"/>
        <v>AZ$1318</v>
      </c>
      <c r="BA1326" s="4" t="str">
        <f t="shared" si="1680"/>
        <v>BA$1318</v>
      </c>
      <c r="BB1326" s="4" t="str">
        <f t="shared" si="1680"/>
        <v>BB$1318</v>
      </c>
      <c r="BC1326" s="4" t="str">
        <f t="shared" si="1680"/>
        <v>BC$1318</v>
      </c>
      <c r="BD1326" s="4" t="str">
        <f t="shared" si="1680"/>
        <v>BD$1318</v>
      </c>
      <c r="BE1326" s="4" t="str">
        <f t="shared" si="1680"/>
        <v>BE$1318</v>
      </c>
      <c r="BF1326" s="4" t="str">
        <f t="shared" si="1680"/>
        <v>BF$1318</v>
      </c>
      <c r="BG1326" s="4" t="str">
        <f t="shared" si="1680"/>
        <v>BG$1318</v>
      </c>
      <c r="BH1326" s="4" t="str">
        <f t="shared" si="1680"/>
        <v>BH$1318</v>
      </c>
      <c r="BI1326" s="4" t="str">
        <f t="shared" si="1680"/>
        <v>BI$1318</v>
      </c>
      <c r="BJ1326" s="4" t="str">
        <f t="shared" si="1680"/>
        <v>BJ$1318</v>
      </c>
      <c r="BK1326" s="4" t="str">
        <f t="shared" si="1680"/>
        <v>BK$1318</v>
      </c>
      <c r="BL1326" s="4" t="str">
        <f t="shared" si="1680"/>
        <v>BL$1318</v>
      </c>
      <c r="BM1326" s="4" t="str">
        <f t="shared" si="1680"/>
        <v>BM$1318</v>
      </c>
      <c r="BN1326" s="4" t="str">
        <f t="shared" si="1680"/>
        <v>BN$1318</v>
      </c>
      <c r="BO1326" s="4" t="str">
        <f t="shared" si="1680"/>
        <v>BO$1318</v>
      </c>
      <c r="BP1326" s="4" t="str">
        <f t="shared" si="1680"/>
        <v>BP$1318</v>
      </c>
      <c r="BQ1326" s="4" t="str">
        <f t="shared" si="1680"/>
        <v>BQ$1318</v>
      </c>
      <c r="BR1326" s="4" t="str">
        <f t="shared" si="1680"/>
        <v>BR$1318</v>
      </c>
      <c r="BS1326" s="4" t="str">
        <f t="shared" si="1680"/>
        <v>BS$1318</v>
      </c>
      <c r="BT1326" s="4" t="str">
        <f t="shared" si="1680"/>
        <v>BT$1318</v>
      </c>
      <c r="BU1326" s="4" t="str">
        <f t="shared" si="1680"/>
        <v>BU$1318</v>
      </c>
      <c r="BV1326" s="4" t="str">
        <f t="shared" si="1680"/>
        <v>BV$1318</v>
      </c>
      <c r="BW1326" s="4" t="str">
        <f t="shared" si="1680"/>
        <v>BW$1318</v>
      </c>
      <c r="BX1326" s="4" t="str">
        <f t="shared" si="1680"/>
        <v>BX$1318</v>
      </c>
      <c r="BY1326" s="4" t="str">
        <f t="shared" si="1680"/>
        <v>BY$1318</v>
      </c>
      <c r="BZ1326" s="4" t="str">
        <f t="shared" si="1680"/>
        <v>BZ$1318</v>
      </c>
      <c r="CA1326" s="4" t="str">
        <f t="shared" si="1680"/>
        <v>CA$1318</v>
      </c>
      <c r="CB1326" s="4" t="str">
        <f t="shared" si="1680"/>
        <v>CB$1318</v>
      </c>
      <c r="CC1326" s="4" t="str">
        <f t="shared" si="1680"/>
        <v>CC$1318</v>
      </c>
      <c r="CD1326" s="4" t="str">
        <f t="shared" si="1680"/>
        <v>CD$1318</v>
      </c>
      <c r="CE1326" s="4" t="str">
        <f t="shared" si="1680"/>
        <v>CE$1318</v>
      </c>
      <c r="CF1326" s="4" t="str">
        <f t="shared" ref="CF1326:CL1326" si="1681">ADDRESS(ROW(CF1318),COLUMN(CF1318),2)</f>
        <v>CF$1318</v>
      </c>
      <c r="CG1326" s="4" t="str">
        <f t="shared" si="1681"/>
        <v>CG$1318</v>
      </c>
      <c r="CH1326" s="4" t="str">
        <f t="shared" si="1681"/>
        <v>CH$1318</v>
      </c>
      <c r="CI1326" s="4" t="str">
        <f t="shared" si="1681"/>
        <v>CI$1318</v>
      </c>
      <c r="CJ1326" s="4" t="str">
        <f t="shared" si="1681"/>
        <v>CJ$1318</v>
      </c>
      <c r="CK1326" s="4" t="str">
        <f t="shared" si="1681"/>
        <v>CK$1318</v>
      </c>
      <c r="CL1326" s="4" t="str">
        <f t="shared" si="1681"/>
        <v>CL$1318</v>
      </c>
      <c r="CN1326" s="60"/>
      <c r="CO1326" s="4" t="str">
        <f>ADDRESS(ROW(CO104),COLUMN(CO104),2)</f>
        <v>CO$104</v>
      </c>
      <c r="CP1326" s="4" t="str">
        <f>ADDRESS(ROW(CP104),COLUMN(CP104),2)</f>
        <v>CP$104</v>
      </c>
      <c r="CQ1326" s="4" t="str">
        <f>ADDRESS(ROW(CQ104),COLUMN(CQ104),2)</f>
        <v>CQ$104</v>
      </c>
      <c r="CR1326" s="4" t="str">
        <f>ADDRESS(ROW(CR104),COLUMN(CR104),2)</f>
        <v>CR$104</v>
      </c>
      <c r="CS1326" s="4" t="str">
        <f>ADDRESS(ROW(CS104),COLUMN(CS104),2)</f>
        <v>CS$104</v>
      </c>
      <c r="CT1326" s="4" t="str">
        <f>ADDRESS(ROW(CT104),COLUMN(CT104),2)</f>
        <v>CT$104</v>
      </c>
      <c r="CU1326" s="4" t="str">
        <f>ADDRESS(ROW(CU104),COLUMN(CU104),2)</f>
        <v>CU$104</v>
      </c>
      <c r="CV1326" s="4" t="str">
        <f>ADDRESS(ROW(CV104),COLUMN(CV104),2)</f>
        <v>CV$104</v>
      </c>
      <c r="CW1326" s="4" t="str">
        <f>ADDRESS(ROW(CW104),COLUMN(CW104),2)</f>
        <v>CW$104</v>
      </c>
      <c r="CX1326" s="4" t="str">
        <f>ADDRESS(ROW(CX104),COLUMN(CX104),2)</f>
        <v>CX$104</v>
      </c>
      <c r="CY1326" s="4" t="str">
        <f>ADDRESS(ROW(CY104),COLUMN(CY104),2)</f>
        <v>CY$104</v>
      </c>
      <c r="CZ1326" s="4" t="str">
        <f>ADDRESS(ROW(CZ104),COLUMN(CZ104),2)</f>
        <v>CZ$104</v>
      </c>
      <c r="DA1326" s="4" t="str">
        <f>ADDRESS(ROW(DA104),COLUMN(DA104),2)</f>
        <v>DA$104</v>
      </c>
      <c r="DB1326" s="4" t="str">
        <f>ADDRESS(ROW(DB104),COLUMN(DB104),2)</f>
        <v>DB$104</v>
      </c>
      <c r="DC1326" s="4" t="str">
        <f>ADDRESS(ROW(DC104),COLUMN(DC104),2)</f>
        <v>DC$104</v>
      </c>
      <c r="DD1326" s="4" t="str">
        <f>ADDRESS(ROW(DD104),COLUMN(DD104),2)</f>
        <v>DD$104</v>
      </c>
      <c r="DE1326" s="4" t="str">
        <f>ADDRESS(ROW(DE104),COLUMN(DE104),2)</f>
        <v>DE$104</v>
      </c>
      <c r="DF1326" s="4" t="str">
        <f>ADDRESS(ROW(DF104),COLUMN(DF104),2)</f>
        <v>DF$104</v>
      </c>
      <c r="DG1326" s="4" t="str">
        <f>ADDRESS(ROW(DG104),COLUMN(DG104),2)</f>
        <v>DG$104</v>
      </c>
      <c r="DH1326" s="4" t="str">
        <f>ADDRESS(ROW(DH104),COLUMN(DH104),2)</f>
        <v>DH$104</v>
      </c>
      <c r="DI1326" s="4" t="str">
        <f>ADDRESS(ROW(DI104),COLUMN(DI104),2)</f>
        <v>DI$104</v>
      </c>
      <c r="DJ1326" s="4" t="str">
        <f>ADDRESS(ROW(DJ104),COLUMN(DJ104),2)</f>
        <v>DJ$104</v>
      </c>
      <c r="DK1326" s="4" t="str">
        <f>ADDRESS(ROW(DK104),COLUMN(DK104),2)</f>
        <v>DK$104</v>
      </c>
      <c r="DL1326" s="4" t="str">
        <f>ADDRESS(ROW(DL104),COLUMN(DL104),2)</f>
        <v>DL$104</v>
      </c>
    </row>
    <row r="1327" spans="1:116" x14ac:dyDescent="0.35">
      <c r="A1327" s="174"/>
      <c r="E1327" s="8"/>
      <c r="G1327" s="136" t="str">
        <f t="shared" si="1663"/>
        <v>Secondary volume driver</v>
      </c>
      <c r="H1327" s="12"/>
      <c r="I1327" s="60"/>
      <c r="J1327" s="60"/>
      <c r="K1327" s="15"/>
      <c r="L1327" s="15"/>
      <c r="M1327" s="15"/>
      <c r="N1327" s="15"/>
      <c r="O1327" s="15"/>
      <c r="P1327" s="15"/>
      <c r="R1327" s="15"/>
      <c r="S1327" s="179" t="str">
        <f t="shared" ref="S1327:AX1327" si="1682">S1314</f>
        <v>S$19</v>
      </c>
      <c r="T1327" s="179" t="str">
        <f t="shared" si="1682"/>
        <v>T$19</v>
      </c>
      <c r="U1327" s="179" t="str">
        <f t="shared" si="1682"/>
        <v>U$19</v>
      </c>
      <c r="V1327" s="179" t="str">
        <f t="shared" si="1682"/>
        <v>V$19</v>
      </c>
      <c r="W1327" s="179" t="str">
        <f t="shared" si="1682"/>
        <v>W$19</v>
      </c>
      <c r="X1327" s="179" t="str">
        <f t="shared" si="1682"/>
        <v>X$19</v>
      </c>
      <c r="Y1327" s="179" t="str">
        <f t="shared" si="1682"/>
        <v>Y$19</v>
      </c>
      <c r="Z1327" s="179" t="str">
        <f t="shared" si="1682"/>
        <v>Z$19</v>
      </c>
      <c r="AA1327" s="179" t="str">
        <f t="shared" si="1682"/>
        <v>AA$19</v>
      </c>
      <c r="AB1327" s="179" t="str">
        <f t="shared" si="1682"/>
        <v>AB$19</v>
      </c>
      <c r="AC1327" s="179" t="str">
        <f t="shared" si="1682"/>
        <v>AC$19</v>
      </c>
      <c r="AD1327" s="179" t="str">
        <f t="shared" si="1682"/>
        <v>AD$19</v>
      </c>
      <c r="AE1327" s="179" t="str">
        <f t="shared" si="1682"/>
        <v>AE$19</v>
      </c>
      <c r="AF1327" s="179" t="str">
        <f t="shared" si="1682"/>
        <v>AF$19</v>
      </c>
      <c r="AG1327" s="179" t="str">
        <f t="shared" si="1682"/>
        <v>AG$19</v>
      </c>
      <c r="AH1327" s="179" t="str">
        <f t="shared" si="1682"/>
        <v>AH$19</v>
      </c>
      <c r="AI1327" s="179" t="str">
        <f t="shared" si="1682"/>
        <v>AI$19</v>
      </c>
      <c r="AJ1327" s="179" t="str">
        <f t="shared" si="1682"/>
        <v>AJ$19</v>
      </c>
      <c r="AK1327" s="179" t="str">
        <f t="shared" si="1682"/>
        <v>AK$19</v>
      </c>
      <c r="AL1327" s="179" t="str">
        <f t="shared" si="1682"/>
        <v>AL$19</v>
      </c>
      <c r="AM1327" s="179" t="str">
        <f t="shared" si="1682"/>
        <v>AM$19</v>
      </c>
      <c r="AN1327" s="179" t="str">
        <f t="shared" si="1682"/>
        <v>AN$19</v>
      </c>
      <c r="AO1327" s="179" t="str">
        <f t="shared" si="1682"/>
        <v>AO$19</v>
      </c>
      <c r="AP1327" s="179" t="str">
        <f t="shared" si="1682"/>
        <v>AP$19</v>
      </c>
      <c r="AQ1327" s="179" t="str">
        <f t="shared" si="1682"/>
        <v>AQ$19</v>
      </c>
      <c r="AR1327" s="179" t="str">
        <f t="shared" si="1682"/>
        <v>AR$19</v>
      </c>
      <c r="AS1327" s="179" t="str">
        <f t="shared" si="1682"/>
        <v>AS$19</v>
      </c>
      <c r="AT1327" s="179" t="str">
        <f t="shared" si="1682"/>
        <v>AT$19</v>
      </c>
      <c r="AU1327" s="179" t="str">
        <f t="shared" si="1682"/>
        <v>AU$19</v>
      </c>
      <c r="AV1327" s="179" t="str">
        <f t="shared" si="1682"/>
        <v>AV$19</v>
      </c>
      <c r="AW1327" s="179" t="str">
        <f t="shared" si="1682"/>
        <v>AW$19</v>
      </c>
      <c r="AX1327" s="179" t="str">
        <f t="shared" si="1682"/>
        <v>AX$19</v>
      </c>
      <c r="AY1327" s="179" t="str">
        <f t="shared" ref="AY1327:CD1327" si="1683">AY1314</f>
        <v>AY$19</v>
      </c>
      <c r="AZ1327" s="179" t="str">
        <f t="shared" si="1683"/>
        <v>AZ$19</v>
      </c>
      <c r="BA1327" s="179" t="str">
        <f t="shared" si="1683"/>
        <v>BA$19</v>
      </c>
      <c r="BB1327" s="179" t="str">
        <f t="shared" si="1683"/>
        <v>BB$19</v>
      </c>
      <c r="BC1327" s="179" t="str">
        <f t="shared" si="1683"/>
        <v>BC$19</v>
      </c>
      <c r="BD1327" s="179" t="str">
        <f t="shared" si="1683"/>
        <v>BD$19</v>
      </c>
      <c r="BE1327" s="179" t="str">
        <f t="shared" si="1683"/>
        <v>BE$19</v>
      </c>
      <c r="BF1327" s="179" t="str">
        <f t="shared" si="1683"/>
        <v>BF$19</v>
      </c>
      <c r="BG1327" s="179" t="str">
        <f t="shared" si="1683"/>
        <v>BG$19</v>
      </c>
      <c r="BH1327" s="179" t="str">
        <f t="shared" si="1683"/>
        <v>BH$19</v>
      </c>
      <c r="BI1327" s="179" t="str">
        <f t="shared" si="1683"/>
        <v>BI$19</v>
      </c>
      <c r="BJ1327" s="179" t="str">
        <f t="shared" si="1683"/>
        <v>BJ$19</v>
      </c>
      <c r="BK1327" s="179" t="str">
        <f t="shared" si="1683"/>
        <v>BK$19</v>
      </c>
      <c r="BL1327" s="179" t="str">
        <f t="shared" si="1683"/>
        <v>BL$19</v>
      </c>
      <c r="BM1327" s="179" t="str">
        <f t="shared" si="1683"/>
        <v>BM$19</v>
      </c>
      <c r="BN1327" s="179" t="str">
        <f t="shared" si="1683"/>
        <v>BN$19</v>
      </c>
      <c r="BO1327" s="179" t="str">
        <f t="shared" si="1683"/>
        <v>BO$19</v>
      </c>
      <c r="BP1327" s="179" t="str">
        <f t="shared" si="1683"/>
        <v>BP$19</v>
      </c>
      <c r="BQ1327" s="179" t="str">
        <f t="shared" si="1683"/>
        <v>BQ$19</v>
      </c>
      <c r="BR1327" s="179" t="str">
        <f t="shared" si="1683"/>
        <v>BR$19</v>
      </c>
      <c r="BS1327" s="179" t="str">
        <f t="shared" si="1683"/>
        <v>BS$19</v>
      </c>
      <c r="BT1327" s="179" t="str">
        <f t="shared" si="1683"/>
        <v>BT$19</v>
      </c>
      <c r="BU1327" s="179" t="str">
        <f t="shared" si="1683"/>
        <v>BU$19</v>
      </c>
      <c r="BV1327" s="179" t="str">
        <f t="shared" si="1683"/>
        <v>BV$19</v>
      </c>
      <c r="BW1327" s="179" t="str">
        <f t="shared" si="1683"/>
        <v>BW$19</v>
      </c>
      <c r="BX1327" s="179" t="str">
        <f t="shared" si="1683"/>
        <v>BX$19</v>
      </c>
      <c r="BY1327" s="179" t="str">
        <f t="shared" si="1683"/>
        <v>BY$19</v>
      </c>
      <c r="BZ1327" s="179" t="str">
        <f t="shared" si="1683"/>
        <v>BZ$19</v>
      </c>
      <c r="CA1327" s="179" t="str">
        <f t="shared" si="1683"/>
        <v>CA$19</v>
      </c>
      <c r="CB1327" s="179" t="str">
        <f t="shared" si="1683"/>
        <v>CB$19</v>
      </c>
      <c r="CC1327" s="179" t="str">
        <f t="shared" si="1683"/>
        <v>CC$19</v>
      </c>
      <c r="CD1327" s="179" t="str">
        <f t="shared" si="1683"/>
        <v>CD$19</v>
      </c>
      <c r="CE1327" s="179" t="str">
        <f t="shared" ref="CE1327:CL1327" si="1684">CE1314</f>
        <v>CE$19</v>
      </c>
      <c r="CF1327" s="179" t="str">
        <f t="shared" si="1684"/>
        <v>CF$19</v>
      </c>
      <c r="CG1327" s="179" t="str">
        <f t="shared" si="1684"/>
        <v>CG$19</v>
      </c>
      <c r="CH1327" s="179" t="str">
        <f t="shared" si="1684"/>
        <v>CH$19</v>
      </c>
      <c r="CI1327" s="179" t="str">
        <f t="shared" si="1684"/>
        <v>CI$19</v>
      </c>
      <c r="CJ1327" s="179" t="str">
        <f t="shared" si="1684"/>
        <v>CJ$19</v>
      </c>
      <c r="CK1327" s="179" t="str">
        <f t="shared" si="1684"/>
        <v>CK$19</v>
      </c>
      <c r="CL1327" s="179" t="str">
        <f t="shared" si="1684"/>
        <v>CL$19</v>
      </c>
      <c r="CN1327" s="60"/>
      <c r="CO1327" s="179" t="str">
        <f t="shared" ref="CO1327:DK1327" si="1685">CO1314</f>
        <v>CO$19</v>
      </c>
      <c r="CP1327" s="179" t="str">
        <f t="shared" si="1685"/>
        <v>CP$19</v>
      </c>
      <c r="CQ1327" s="179" t="str">
        <f t="shared" si="1685"/>
        <v>CQ$19</v>
      </c>
      <c r="CR1327" s="179" t="str">
        <f t="shared" si="1685"/>
        <v>CR$19</v>
      </c>
      <c r="CS1327" s="179" t="str">
        <f t="shared" si="1685"/>
        <v>CS$19</v>
      </c>
      <c r="CT1327" s="179" t="str">
        <f t="shared" si="1685"/>
        <v>CT$19</v>
      </c>
      <c r="CU1327" s="179" t="str">
        <f t="shared" si="1685"/>
        <v>CU$19</v>
      </c>
      <c r="CV1327" s="179" t="str">
        <f t="shared" si="1685"/>
        <v>CV$19</v>
      </c>
      <c r="CW1327" s="179" t="str">
        <f t="shared" si="1685"/>
        <v>CW$19</v>
      </c>
      <c r="CX1327" s="179" t="str">
        <f t="shared" si="1685"/>
        <v>CX$19</v>
      </c>
      <c r="CY1327" s="179" t="str">
        <f t="shared" si="1685"/>
        <v>CY$19</v>
      </c>
      <c r="CZ1327" s="179" t="str">
        <f t="shared" si="1685"/>
        <v>CZ$19</v>
      </c>
      <c r="DA1327" s="179" t="str">
        <f t="shared" si="1685"/>
        <v>DA$19</v>
      </c>
      <c r="DB1327" s="179" t="str">
        <f t="shared" si="1685"/>
        <v>DB$19</v>
      </c>
      <c r="DC1327" s="179" t="str">
        <f t="shared" si="1685"/>
        <v>DC$19</v>
      </c>
      <c r="DD1327" s="179" t="str">
        <f t="shared" si="1685"/>
        <v>DD$19</v>
      </c>
      <c r="DE1327" s="179" t="str">
        <f t="shared" si="1685"/>
        <v>DE$19</v>
      </c>
      <c r="DF1327" s="179" t="str">
        <f t="shared" si="1685"/>
        <v>DF$19</v>
      </c>
      <c r="DG1327" s="179" t="str">
        <f t="shared" si="1685"/>
        <v>DG$19</v>
      </c>
      <c r="DH1327" s="179" t="str">
        <f t="shared" si="1685"/>
        <v>DH$19</v>
      </c>
      <c r="DI1327" s="179" t="str">
        <f t="shared" si="1685"/>
        <v>DI$19</v>
      </c>
      <c r="DJ1327" s="179" t="str">
        <f t="shared" si="1685"/>
        <v>DJ$19</v>
      </c>
      <c r="DK1327" s="179" t="str">
        <f t="shared" si="1685"/>
        <v>DK$19</v>
      </c>
      <c r="DL1327" s="179" t="str">
        <f t="shared" ref="DL1327" si="1686">DL1314</f>
        <v>DL$19</v>
      </c>
    </row>
    <row r="1328" spans="1:116" x14ac:dyDescent="0.35">
      <c r="A1328" s="174"/>
      <c r="E1328" s="8"/>
      <c r="H1328" s="12"/>
      <c r="I1328" s="60"/>
      <c r="J1328" s="60"/>
      <c r="K1328" s="15"/>
      <c r="L1328" s="15"/>
      <c r="M1328" s="15"/>
      <c r="N1328" s="15"/>
      <c r="O1328" s="15"/>
      <c r="P1328" s="15"/>
      <c r="R1328" s="15"/>
      <c r="S1328" s="76"/>
      <c r="T1328" s="76"/>
      <c r="U1328" s="76"/>
      <c r="V1328" s="76"/>
      <c r="W1328" s="76"/>
      <c r="X1328" s="76"/>
      <c r="Y1328" s="76"/>
      <c r="Z1328" s="76"/>
      <c r="AA1328" s="76"/>
      <c r="AB1328" s="76"/>
      <c r="AC1328" s="76"/>
      <c r="AD1328" s="76"/>
      <c r="AE1328" s="76"/>
      <c r="AF1328" s="76"/>
      <c r="AG1328" s="76"/>
      <c r="AH1328" s="76"/>
      <c r="AI1328" s="76"/>
      <c r="AJ1328" s="76"/>
      <c r="AK1328" s="76"/>
      <c r="AL1328" s="76"/>
      <c r="AM1328" s="76"/>
      <c r="AN1328" s="76"/>
      <c r="AO1328" s="76"/>
      <c r="AP1328" s="76"/>
      <c r="AQ1328" s="76"/>
      <c r="AR1328" s="76"/>
      <c r="AS1328" s="76"/>
      <c r="AT1328" s="76"/>
      <c r="AU1328" s="76"/>
      <c r="AV1328" s="76"/>
      <c r="AW1328" s="76"/>
      <c r="AX1328" s="76"/>
      <c r="AY1328" s="76"/>
      <c r="AZ1328" s="76"/>
      <c r="BA1328" s="76"/>
      <c r="BB1328" s="76"/>
      <c r="BC1328" s="76"/>
      <c r="BD1328" s="76"/>
      <c r="BE1328" s="76"/>
      <c r="BF1328" s="76"/>
      <c r="BG1328" s="76"/>
      <c r="BH1328" s="76"/>
      <c r="BI1328" s="76"/>
      <c r="BJ1328" s="76"/>
      <c r="BK1328" s="76"/>
      <c r="BL1328" s="76"/>
      <c r="BM1328" s="76"/>
      <c r="BN1328" s="76"/>
      <c r="BO1328" s="76"/>
      <c r="BP1328" s="76"/>
      <c r="BQ1328" s="76"/>
      <c r="BR1328" s="76"/>
      <c r="BS1328" s="76"/>
      <c r="BT1328" s="76"/>
      <c r="BU1328" s="76"/>
      <c r="BV1328" s="76"/>
      <c r="BW1328" s="76"/>
      <c r="BX1328" s="76"/>
      <c r="BY1328" s="76"/>
      <c r="BZ1328" s="76"/>
      <c r="CA1328" s="76"/>
      <c r="CB1328" s="76"/>
      <c r="CC1328" s="76"/>
      <c r="CD1328" s="76"/>
      <c r="CE1328" s="76"/>
      <c r="CF1328" s="76"/>
      <c r="CG1328" s="76"/>
      <c r="CH1328" s="76"/>
      <c r="CI1328" s="76"/>
      <c r="CJ1328" s="76"/>
      <c r="CK1328" s="76"/>
      <c r="CL1328" s="76"/>
      <c r="CN1328" s="60"/>
      <c r="CO1328" s="76"/>
      <c r="CP1328" s="76"/>
      <c r="CQ1328" s="76"/>
      <c r="CR1328" s="76"/>
      <c r="CS1328" s="76"/>
      <c r="CT1328" s="76"/>
      <c r="CU1328" s="76"/>
      <c r="CV1328" s="76"/>
      <c r="CW1328" s="76"/>
      <c r="CX1328" s="76"/>
      <c r="CY1328" s="76"/>
      <c r="CZ1328" s="76"/>
      <c r="DA1328" s="76"/>
      <c r="DB1328" s="76"/>
      <c r="DC1328" s="76"/>
      <c r="DD1328" s="76"/>
      <c r="DE1328" s="76"/>
      <c r="DF1328" s="76"/>
      <c r="DG1328" s="76"/>
      <c r="DH1328" s="76"/>
      <c r="DI1328" s="76"/>
      <c r="DJ1328" s="76"/>
      <c r="DK1328" s="76"/>
      <c r="DL1328" s="76"/>
    </row>
    <row r="1329" spans="1:116" x14ac:dyDescent="0.35">
      <c r="A1329" s="174"/>
      <c r="E1329" s="8"/>
      <c r="G1329" s="175" t="s">
        <v>490</v>
      </c>
      <c r="H1329" s="174"/>
      <c r="I1329" s="176"/>
      <c r="J1329" s="176"/>
      <c r="K1329" s="197"/>
      <c r="L1329" s="197"/>
      <c r="M1329" s="197"/>
      <c r="N1329" s="197"/>
      <c r="O1329" s="197"/>
      <c r="P1329" s="197"/>
      <c r="R1329" s="198"/>
      <c r="S1329" s="174"/>
      <c r="T1329" s="174"/>
      <c r="U1329" s="174"/>
      <c r="V1329" s="174"/>
      <c r="W1329" s="174"/>
      <c r="X1329" s="174"/>
      <c r="Y1329" s="174"/>
      <c r="Z1329" s="174"/>
      <c r="AA1329" s="174"/>
      <c r="AB1329" s="174"/>
      <c r="AC1329" s="174"/>
      <c r="AD1329" s="174"/>
      <c r="AE1329" s="174"/>
      <c r="AF1329" s="174"/>
      <c r="AG1329" s="174"/>
      <c r="AH1329" s="174"/>
      <c r="AI1329" s="174"/>
      <c r="AJ1329" s="174"/>
      <c r="AK1329" s="174"/>
      <c r="AL1329" s="174"/>
      <c r="AM1329" s="174"/>
      <c r="AN1329" s="174"/>
      <c r="AO1329" s="174"/>
      <c r="AP1329" s="174"/>
      <c r="AQ1329" s="174"/>
      <c r="AR1329" s="174"/>
      <c r="AS1329" s="174"/>
      <c r="AT1329" s="174"/>
      <c r="AU1329" s="174"/>
      <c r="AV1329" s="174"/>
      <c r="AW1329" s="174"/>
      <c r="AX1329" s="174"/>
      <c r="AY1329" s="174"/>
      <c r="AZ1329" s="174"/>
      <c r="BA1329" s="174"/>
      <c r="BB1329" s="174"/>
      <c r="BC1329" s="174"/>
      <c r="BD1329" s="174"/>
      <c r="BE1329" s="174"/>
      <c r="BF1329" s="174"/>
      <c r="BG1329" s="174"/>
      <c r="BH1329" s="174"/>
      <c r="BI1329" s="174"/>
      <c r="BJ1329" s="174"/>
      <c r="BK1329" s="174"/>
      <c r="BL1329" s="174"/>
      <c r="BM1329" s="174"/>
      <c r="BN1329" s="174"/>
      <c r="BO1329" s="174"/>
      <c r="BP1329" s="174"/>
      <c r="BQ1329" s="174"/>
      <c r="BR1329" s="174"/>
      <c r="BS1329" s="174"/>
      <c r="BT1329" s="174"/>
      <c r="BU1329" s="174"/>
      <c r="BV1329" s="174"/>
      <c r="BW1329" s="174"/>
      <c r="BX1329" s="174"/>
      <c r="BY1329" s="174"/>
      <c r="BZ1329" s="174"/>
      <c r="CA1329" s="174"/>
      <c r="CB1329" s="174"/>
      <c r="CC1329" s="174"/>
      <c r="CD1329" s="174"/>
      <c r="CE1329" s="174"/>
      <c r="CF1329" s="174"/>
      <c r="CG1329" s="174"/>
      <c r="CH1329" s="174"/>
      <c r="CI1329" s="174"/>
      <c r="CJ1329" s="174"/>
      <c r="CK1329" s="174"/>
      <c r="CL1329" s="174"/>
      <c r="CN1329" s="176"/>
      <c r="CO1329" s="174"/>
      <c r="CP1329" s="174"/>
      <c r="CQ1329" s="174"/>
      <c r="CR1329" s="174"/>
      <c r="CS1329" s="174"/>
      <c r="CT1329" s="174"/>
      <c r="CU1329" s="174"/>
      <c r="CV1329" s="174"/>
      <c r="CW1329" s="174"/>
      <c r="CX1329" s="174"/>
      <c r="CY1329" s="174"/>
      <c r="CZ1329" s="174"/>
      <c r="DA1329" s="174"/>
      <c r="DB1329" s="174"/>
      <c r="DC1329" s="174"/>
      <c r="DD1329" s="174"/>
      <c r="DE1329" s="174"/>
      <c r="DF1329" s="174"/>
      <c r="DG1329" s="174"/>
      <c r="DH1329" s="174"/>
      <c r="DI1329" s="174"/>
      <c r="DJ1329" s="174"/>
      <c r="DK1329" s="174"/>
      <c r="DL1329" s="174"/>
    </row>
    <row r="1330" spans="1:116" x14ac:dyDescent="0.35">
      <c r="A1330" s="174"/>
      <c r="E1330" s="8"/>
      <c r="G1330" s="175" t="s">
        <v>492</v>
      </c>
      <c r="H1330" s="174"/>
      <c r="I1330" s="176"/>
      <c r="J1330" s="176"/>
      <c r="K1330" s="197"/>
      <c r="L1330" s="197"/>
      <c r="M1330" s="197"/>
      <c r="N1330" s="197"/>
      <c r="O1330" s="197"/>
      <c r="P1330" s="197"/>
      <c r="R1330" s="198"/>
      <c r="S1330" s="174"/>
      <c r="T1330" s="174"/>
      <c r="U1330" s="174"/>
      <c r="V1330" s="174"/>
      <c r="W1330" s="174"/>
      <c r="X1330" s="174"/>
      <c r="Y1330" s="174"/>
      <c r="Z1330" s="174"/>
      <c r="AA1330" s="174"/>
      <c r="AB1330" s="174"/>
      <c r="AC1330" s="174"/>
      <c r="AD1330" s="174"/>
      <c r="AE1330" s="174"/>
      <c r="AF1330" s="174"/>
      <c r="AG1330" s="174"/>
      <c r="AH1330" s="174"/>
      <c r="AI1330" s="174"/>
      <c r="AJ1330" s="174"/>
      <c r="AK1330" s="174"/>
      <c r="AL1330" s="174"/>
      <c r="AM1330" s="174"/>
      <c r="AN1330" s="174"/>
      <c r="AO1330" s="174"/>
      <c r="AP1330" s="174"/>
      <c r="AQ1330" s="174"/>
      <c r="AR1330" s="174"/>
      <c r="AS1330" s="174"/>
      <c r="AT1330" s="174"/>
      <c r="AU1330" s="174"/>
      <c r="AV1330" s="174"/>
      <c r="AW1330" s="174"/>
      <c r="AX1330" s="174"/>
      <c r="AY1330" s="174"/>
      <c r="AZ1330" s="174"/>
      <c r="BA1330" s="174"/>
      <c r="BB1330" s="174"/>
      <c r="BC1330" s="174"/>
      <c r="BD1330" s="174"/>
      <c r="BE1330" s="174"/>
      <c r="BF1330" s="174"/>
      <c r="BG1330" s="174"/>
      <c r="BH1330" s="174"/>
      <c r="BI1330" s="174"/>
      <c r="BJ1330" s="174"/>
      <c r="BK1330" s="174"/>
      <c r="BL1330" s="174"/>
      <c r="BM1330" s="174"/>
      <c r="BN1330" s="174"/>
      <c r="BO1330" s="174"/>
      <c r="BP1330" s="174"/>
      <c r="BQ1330" s="174"/>
      <c r="BR1330" s="174"/>
      <c r="BS1330" s="174"/>
      <c r="BT1330" s="174"/>
      <c r="BU1330" s="174"/>
      <c r="BV1330" s="174"/>
      <c r="BW1330" s="174"/>
      <c r="BX1330" s="174"/>
      <c r="BY1330" s="174"/>
      <c r="BZ1330" s="174"/>
      <c r="CA1330" s="174"/>
      <c r="CB1330" s="174"/>
      <c r="CC1330" s="174"/>
      <c r="CD1330" s="174"/>
      <c r="CE1330" s="174"/>
      <c r="CF1330" s="174"/>
      <c r="CG1330" s="174"/>
      <c r="CH1330" s="174"/>
      <c r="CI1330" s="174"/>
      <c r="CJ1330" s="174"/>
      <c r="CK1330" s="174"/>
      <c r="CL1330" s="174"/>
      <c r="CN1330" s="176"/>
      <c r="CO1330" s="174"/>
      <c r="CP1330" s="174"/>
      <c r="CQ1330" s="174"/>
      <c r="CR1330" s="174"/>
      <c r="CS1330" s="174"/>
      <c r="CT1330" s="174"/>
      <c r="CU1330" s="174"/>
      <c r="CV1330" s="174"/>
      <c r="CW1330" s="174"/>
      <c r="CX1330" s="174"/>
      <c r="CY1330" s="174"/>
      <c r="CZ1330" s="174"/>
      <c r="DA1330" s="174"/>
      <c r="DB1330" s="174"/>
      <c r="DC1330" s="174"/>
      <c r="DD1330" s="174"/>
      <c r="DE1330" s="174"/>
      <c r="DF1330" s="174"/>
      <c r="DG1330" s="174"/>
      <c r="DH1330" s="174"/>
      <c r="DI1330" s="174"/>
      <c r="DJ1330" s="174"/>
      <c r="DK1330" s="174"/>
      <c r="DL1330" s="174"/>
    </row>
    <row r="1331" spans="1:116" x14ac:dyDescent="0.35">
      <c r="A1331" s="174"/>
      <c r="E1331" s="8"/>
      <c r="G1331" s="175" t="s">
        <v>461</v>
      </c>
      <c r="H1331" s="174"/>
      <c r="I1331" s="176"/>
      <c r="J1331" s="176"/>
      <c r="K1331" s="197"/>
      <c r="L1331" s="197"/>
      <c r="M1331" s="197"/>
      <c r="N1331" s="197"/>
      <c r="O1331" s="197"/>
      <c r="P1331" s="197"/>
      <c r="R1331" s="198"/>
      <c r="S1331" s="199" t="str">
        <f t="shared" ref="S1331:AX1331" si="1687">S$20</f>
        <v>S$16</v>
      </c>
      <c r="T1331" s="199" t="str">
        <f t="shared" si="1687"/>
        <v>T$16</v>
      </c>
      <c r="U1331" s="199" t="str">
        <f t="shared" si="1687"/>
        <v>U$16</v>
      </c>
      <c r="V1331" s="199" t="str">
        <f t="shared" si="1687"/>
        <v>V$16</v>
      </c>
      <c r="W1331" s="199" t="str">
        <f t="shared" si="1687"/>
        <v>W$16</v>
      </c>
      <c r="X1331" s="199" t="str">
        <f t="shared" si="1687"/>
        <v>X$16</v>
      </c>
      <c r="Y1331" s="199" t="str">
        <f t="shared" si="1687"/>
        <v>Y$16</v>
      </c>
      <c r="Z1331" s="199" t="str">
        <f t="shared" si="1687"/>
        <v>Z$16</v>
      </c>
      <c r="AA1331" s="199" t="str">
        <f t="shared" si="1687"/>
        <v>AA$16</v>
      </c>
      <c r="AB1331" s="199" t="str">
        <f t="shared" si="1687"/>
        <v>AB$16</v>
      </c>
      <c r="AC1331" s="199" t="str">
        <f t="shared" si="1687"/>
        <v>AC$16</v>
      </c>
      <c r="AD1331" s="199" t="str">
        <f t="shared" si="1687"/>
        <v>AD$16</v>
      </c>
      <c r="AE1331" s="199" t="str">
        <f t="shared" si="1687"/>
        <v>AE$16</v>
      </c>
      <c r="AF1331" s="199" t="str">
        <f t="shared" si="1687"/>
        <v>AF$16</v>
      </c>
      <c r="AG1331" s="199" t="str">
        <f t="shared" si="1687"/>
        <v>AG$16</v>
      </c>
      <c r="AH1331" s="199" t="str">
        <f t="shared" si="1687"/>
        <v>AH$16</v>
      </c>
      <c r="AI1331" s="199" t="str">
        <f t="shared" si="1687"/>
        <v>AI$16</v>
      </c>
      <c r="AJ1331" s="199" t="str">
        <f t="shared" si="1687"/>
        <v>AJ$16</v>
      </c>
      <c r="AK1331" s="199" t="str">
        <f t="shared" si="1687"/>
        <v>AK$16</v>
      </c>
      <c r="AL1331" s="199" t="str">
        <f t="shared" si="1687"/>
        <v>AL$16</v>
      </c>
      <c r="AM1331" s="199" t="str">
        <f t="shared" si="1687"/>
        <v>AM$16</v>
      </c>
      <c r="AN1331" s="199" t="str">
        <f t="shared" si="1687"/>
        <v>AN$16</v>
      </c>
      <c r="AO1331" s="199" t="str">
        <f t="shared" si="1687"/>
        <v>AO$16</v>
      </c>
      <c r="AP1331" s="199" t="str">
        <f t="shared" si="1687"/>
        <v>AP$16</v>
      </c>
      <c r="AQ1331" s="199" t="str">
        <f t="shared" si="1687"/>
        <v>AQ$16</v>
      </c>
      <c r="AR1331" s="199" t="str">
        <f t="shared" si="1687"/>
        <v>AR$16</v>
      </c>
      <c r="AS1331" s="199" t="str">
        <f t="shared" si="1687"/>
        <v>AS$16</v>
      </c>
      <c r="AT1331" s="199" t="str">
        <f t="shared" si="1687"/>
        <v>AT$16</v>
      </c>
      <c r="AU1331" s="199" t="str">
        <f t="shared" si="1687"/>
        <v>AU$16</v>
      </c>
      <c r="AV1331" s="199" t="str">
        <f t="shared" si="1687"/>
        <v>AV$16</v>
      </c>
      <c r="AW1331" s="199" t="str">
        <f t="shared" si="1687"/>
        <v>AW$16</v>
      </c>
      <c r="AX1331" s="199" t="str">
        <f t="shared" si="1687"/>
        <v>AX$16</v>
      </c>
      <c r="AY1331" s="199" t="str">
        <f t="shared" ref="AY1331:CD1331" si="1688">AY$20</f>
        <v>AY$16</v>
      </c>
      <c r="AZ1331" s="199" t="str">
        <f t="shared" si="1688"/>
        <v>AZ$16</v>
      </c>
      <c r="BA1331" s="199" t="str">
        <f t="shared" si="1688"/>
        <v>BA$16</v>
      </c>
      <c r="BB1331" s="199" t="str">
        <f t="shared" si="1688"/>
        <v>BB$16</v>
      </c>
      <c r="BC1331" s="199" t="str">
        <f t="shared" si="1688"/>
        <v>BC$16</v>
      </c>
      <c r="BD1331" s="199" t="str">
        <f t="shared" si="1688"/>
        <v>BD$16</v>
      </c>
      <c r="BE1331" s="199" t="str">
        <f t="shared" si="1688"/>
        <v>BE$16</v>
      </c>
      <c r="BF1331" s="199" t="str">
        <f t="shared" si="1688"/>
        <v>BF$16</v>
      </c>
      <c r="BG1331" s="199" t="str">
        <f t="shared" si="1688"/>
        <v>BG$16</v>
      </c>
      <c r="BH1331" s="199" t="str">
        <f t="shared" si="1688"/>
        <v>BH$16</v>
      </c>
      <c r="BI1331" s="199" t="str">
        <f t="shared" si="1688"/>
        <v>BI$16</v>
      </c>
      <c r="BJ1331" s="199" t="str">
        <f t="shared" si="1688"/>
        <v>BJ$16</v>
      </c>
      <c r="BK1331" s="199" t="str">
        <f t="shared" si="1688"/>
        <v>BK$16</v>
      </c>
      <c r="BL1331" s="199" t="str">
        <f t="shared" si="1688"/>
        <v>BL$16</v>
      </c>
      <c r="BM1331" s="199" t="str">
        <f t="shared" si="1688"/>
        <v>BM$16</v>
      </c>
      <c r="BN1331" s="199" t="str">
        <f t="shared" si="1688"/>
        <v>BN$16</v>
      </c>
      <c r="BO1331" s="199" t="str">
        <f t="shared" si="1688"/>
        <v>BO$16</v>
      </c>
      <c r="BP1331" s="199" t="str">
        <f t="shared" si="1688"/>
        <v>BP$16</v>
      </c>
      <c r="BQ1331" s="199" t="str">
        <f t="shared" si="1688"/>
        <v>BQ$16</v>
      </c>
      <c r="BR1331" s="199" t="str">
        <f t="shared" si="1688"/>
        <v>BR$16</v>
      </c>
      <c r="BS1331" s="199" t="str">
        <f t="shared" si="1688"/>
        <v>BS$16</v>
      </c>
      <c r="BT1331" s="199" t="str">
        <f t="shared" si="1688"/>
        <v>BT$16</v>
      </c>
      <c r="BU1331" s="199" t="str">
        <f t="shared" si="1688"/>
        <v>BU$16</v>
      </c>
      <c r="BV1331" s="199" t="str">
        <f t="shared" si="1688"/>
        <v>BV$16</v>
      </c>
      <c r="BW1331" s="199" t="str">
        <f t="shared" si="1688"/>
        <v>BW$16</v>
      </c>
      <c r="BX1331" s="199" t="str">
        <f t="shared" si="1688"/>
        <v>BX$16</v>
      </c>
      <c r="BY1331" s="199" t="str">
        <f t="shared" si="1688"/>
        <v>BY$16</v>
      </c>
      <c r="BZ1331" s="199" t="str">
        <f t="shared" si="1688"/>
        <v>BZ$16</v>
      </c>
      <c r="CA1331" s="199" t="str">
        <f t="shared" si="1688"/>
        <v>CA$16</v>
      </c>
      <c r="CB1331" s="199" t="str">
        <f t="shared" si="1688"/>
        <v>CB$16</v>
      </c>
      <c r="CC1331" s="199" t="str">
        <f t="shared" si="1688"/>
        <v>CC$16</v>
      </c>
      <c r="CD1331" s="199" t="str">
        <f t="shared" si="1688"/>
        <v>CD$16</v>
      </c>
      <c r="CE1331" s="199" t="str">
        <f t="shared" ref="CE1331:CL1331" si="1689">CE$20</f>
        <v>CE$16</v>
      </c>
      <c r="CF1331" s="199" t="str">
        <f t="shared" si="1689"/>
        <v>CF$16</v>
      </c>
      <c r="CG1331" s="199" t="str">
        <f t="shared" si="1689"/>
        <v>CG$16</v>
      </c>
      <c r="CH1331" s="199" t="str">
        <f t="shared" si="1689"/>
        <v>CH$16</v>
      </c>
      <c r="CI1331" s="199" t="str">
        <f t="shared" si="1689"/>
        <v>CI$16</v>
      </c>
      <c r="CJ1331" s="199" t="str">
        <f t="shared" si="1689"/>
        <v>CJ$16</v>
      </c>
      <c r="CK1331" s="199" t="str">
        <f t="shared" si="1689"/>
        <v>CK$16</v>
      </c>
      <c r="CL1331" s="199" t="str">
        <f t="shared" si="1689"/>
        <v>CL$16</v>
      </c>
      <c r="CN1331" s="176"/>
      <c r="CO1331" s="199" t="str">
        <f t="shared" ref="CO1331:DL1331" si="1690">CO$20</f>
        <v>CO$16</v>
      </c>
      <c r="CP1331" s="199" t="str">
        <f t="shared" si="1690"/>
        <v>CP$16</v>
      </c>
      <c r="CQ1331" s="199" t="str">
        <f t="shared" si="1690"/>
        <v>CQ$16</v>
      </c>
      <c r="CR1331" s="199" t="str">
        <f t="shared" si="1690"/>
        <v>CR$16</v>
      </c>
      <c r="CS1331" s="199" t="str">
        <f t="shared" si="1690"/>
        <v>CS$16</v>
      </c>
      <c r="CT1331" s="199" t="str">
        <f t="shared" si="1690"/>
        <v>CT$16</v>
      </c>
      <c r="CU1331" s="199" t="str">
        <f t="shared" si="1690"/>
        <v>CU$16</v>
      </c>
      <c r="CV1331" s="199" t="str">
        <f t="shared" si="1690"/>
        <v>CV$16</v>
      </c>
      <c r="CW1331" s="199" t="str">
        <f t="shared" si="1690"/>
        <v>CW$16</v>
      </c>
      <c r="CX1331" s="199" t="str">
        <f t="shared" si="1690"/>
        <v>CX$16</v>
      </c>
      <c r="CY1331" s="199" t="str">
        <f t="shared" si="1690"/>
        <v>CY$16</v>
      </c>
      <c r="CZ1331" s="199" t="str">
        <f t="shared" si="1690"/>
        <v>CZ$16</v>
      </c>
      <c r="DA1331" s="199" t="str">
        <f t="shared" si="1690"/>
        <v>DA$16</v>
      </c>
      <c r="DB1331" s="199" t="str">
        <f t="shared" si="1690"/>
        <v>DB$16</v>
      </c>
      <c r="DC1331" s="199" t="str">
        <f t="shared" si="1690"/>
        <v>DC$16</v>
      </c>
      <c r="DD1331" s="199" t="str">
        <f t="shared" si="1690"/>
        <v>DD$16</v>
      </c>
      <c r="DE1331" s="199" t="str">
        <f t="shared" si="1690"/>
        <v>DE$16</v>
      </c>
      <c r="DF1331" s="199" t="str">
        <f t="shared" si="1690"/>
        <v>DF$16</v>
      </c>
      <c r="DG1331" s="199" t="str">
        <f t="shared" si="1690"/>
        <v>DG$16</v>
      </c>
      <c r="DH1331" s="199" t="str">
        <f t="shared" si="1690"/>
        <v>DH$16</v>
      </c>
      <c r="DI1331" s="199" t="str">
        <f t="shared" si="1690"/>
        <v>DI$16</v>
      </c>
      <c r="DJ1331" s="199" t="str">
        <f t="shared" si="1690"/>
        <v>DJ$16</v>
      </c>
      <c r="DK1331" s="199" t="str">
        <f t="shared" si="1690"/>
        <v>DK$16</v>
      </c>
      <c r="DL1331" s="199" t="str">
        <f t="shared" si="1690"/>
        <v>DL$16</v>
      </c>
    </row>
    <row r="1332" spans="1:116" x14ac:dyDescent="0.35">
      <c r="A1332" s="174"/>
      <c r="E1332" s="8"/>
      <c r="G1332" s="175" t="s">
        <v>462</v>
      </c>
      <c r="H1332" s="200"/>
      <c r="I1332" s="201"/>
      <c r="J1332" s="201"/>
      <c r="K1332" s="202"/>
      <c r="L1332" s="202"/>
      <c r="M1332" s="202"/>
      <c r="N1332" s="202"/>
      <c r="O1332" s="202"/>
      <c r="P1332" s="202"/>
      <c r="R1332" s="202"/>
      <c r="S1332" s="199" t="str">
        <f t="shared" ref="S1332:AX1332" si="1691">S$21</f>
        <v>S$17</v>
      </c>
      <c r="T1332" s="199" t="str">
        <f t="shared" si="1691"/>
        <v>T$17</v>
      </c>
      <c r="U1332" s="199" t="str">
        <f t="shared" si="1691"/>
        <v>U$17</v>
      </c>
      <c r="V1332" s="199" t="str">
        <f t="shared" si="1691"/>
        <v>V$17</v>
      </c>
      <c r="W1332" s="199" t="str">
        <f t="shared" si="1691"/>
        <v>W$17</v>
      </c>
      <c r="X1332" s="199" t="str">
        <f t="shared" si="1691"/>
        <v>X$17</v>
      </c>
      <c r="Y1332" s="199" t="str">
        <f t="shared" si="1691"/>
        <v>Y$17</v>
      </c>
      <c r="Z1332" s="199" t="str">
        <f t="shared" si="1691"/>
        <v>Z$17</v>
      </c>
      <c r="AA1332" s="199" t="str">
        <f t="shared" si="1691"/>
        <v>AA$17</v>
      </c>
      <c r="AB1332" s="199" t="str">
        <f t="shared" si="1691"/>
        <v>AB$17</v>
      </c>
      <c r="AC1332" s="199" t="str">
        <f t="shared" si="1691"/>
        <v>AC$17</v>
      </c>
      <c r="AD1332" s="199" t="str">
        <f t="shared" si="1691"/>
        <v>AD$17</v>
      </c>
      <c r="AE1332" s="199" t="str">
        <f t="shared" si="1691"/>
        <v>AE$17</v>
      </c>
      <c r="AF1332" s="199" t="str">
        <f t="shared" si="1691"/>
        <v>AF$17</v>
      </c>
      <c r="AG1332" s="199" t="str">
        <f t="shared" si="1691"/>
        <v>AG$17</v>
      </c>
      <c r="AH1332" s="199" t="str">
        <f t="shared" si="1691"/>
        <v>AH$17</v>
      </c>
      <c r="AI1332" s="199" t="str">
        <f t="shared" si="1691"/>
        <v>AI$17</v>
      </c>
      <c r="AJ1332" s="199" t="str">
        <f t="shared" si="1691"/>
        <v>AJ$17</v>
      </c>
      <c r="AK1332" s="199" t="str">
        <f t="shared" si="1691"/>
        <v>AK$17</v>
      </c>
      <c r="AL1332" s="199" t="str">
        <f t="shared" si="1691"/>
        <v>AL$17</v>
      </c>
      <c r="AM1332" s="199" t="str">
        <f t="shared" si="1691"/>
        <v>AM$17</v>
      </c>
      <c r="AN1332" s="199" t="str">
        <f t="shared" si="1691"/>
        <v>AN$17</v>
      </c>
      <c r="AO1332" s="199" t="str">
        <f t="shared" si="1691"/>
        <v>AO$17</v>
      </c>
      <c r="AP1332" s="199" t="str">
        <f t="shared" si="1691"/>
        <v>AP$17</v>
      </c>
      <c r="AQ1332" s="199" t="str">
        <f t="shared" si="1691"/>
        <v>AQ$17</v>
      </c>
      <c r="AR1332" s="199" t="str">
        <f t="shared" si="1691"/>
        <v>AR$17</v>
      </c>
      <c r="AS1332" s="199" t="str">
        <f t="shared" si="1691"/>
        <v>AS$17</v>
      </c>
      <c r="AT1332" s="199" t="str">
        <f t="shared" si="1691"/>
        <v>AT$17</v>
      </c>
      <c r="AU1332" s="199" t="str">
        <f t="shared" si="1691"/>
        <v>AU$17</v>
      </c>
      <c r="AV1332" s="199" t="str">
        <f t="shared" si="1691"/>
        <v>AV$17</v>
      </c>
      <c r="AW1332" s="199" t="str">
        <f t="shared" si="1691"/>
        <v>AW$17</v>
      </c>
      <c r="AX1332" s="199" t="str">
        <f t="shared" si="1691"/>
        <v>AX$17</v>
      </c>
      <c r="AY1332" s="199" t="str">
        <f t="shared" ref="AY1332:CD1332" si="1692">AY$21</f>
        <v>AY$17</v>
      </c>
      <c r="AZ1332" s="199" t="str">
        <f t="shared" si="1692"/>
        <v>AZ$17</v>
      </c>
      <c r="BA1332" s="199" t="str">
        <f t="shared" si="1692"/>
        <v>BA$17</v>
      </c>
      <c r="BB1332" s="199" t="str">
        <f t="shared" si="1692"/>
        <v>BB$17</v>
      </c>
      <c r="BC1332" s="199" t="str">
        <f t="shared" si="1692"/>
        <v>BC$17</v>
      </c>
      <c r="BD1332" s="199" t="str">
        <f t="shared" si="1692"/>
        <v>BD$17</v>
      </c>
      <c r="BE1332" s="199" t="str">
        <f t="shared" si="1692"/>
        <v>BE$17</v>
      </c>
      <c r="BF1332" s="199" t="str">
        <f t="shared" si="1692"/>
        <v>BF$17</v>
      </c>
      <c r="BG1332" s="199" t="str">
        <f t="shared" si="1692"/>
        <v>BG$17</v>
      </c>
      <c r="BH1332" s="199" t="str">
        <f t="shared" si="1692"/>
        <v>BH$17</v>
      </c>
      <c r="BI1332" s="199" t="str">
        <f t="shared" si="1692"/>
        <v>BI$17</v>
      </c>
      <c r="BJ1332" s="199" t="str">
        <f t="shared" si="1692"/>
        <v>BJ$17</v>
      </c>
      <c r="BK1332" s="199" t="str">
        <f t="shared" si="1692"/>
        <v>BK$17</v>
      </c>
      <c r="BL1332" s="199" t="str">
        <f t="shared" si="1692"/>
        <v>BL$17</v>
      </c>
      <c r="BM1332" s="199" t="str">
        <f t="shared" si="1692"/>
        <v>BM$17</v>
      </c>
      <c r="BN1332" s="199" t="str">
        <f t="shared" si="1692"/>
        <v>BN$17</v>
      </c>
      <c r="BO1332" s="199" t="str">
        <f t="shared" si="1692"/>
        <v>BO$17</v>
      </c>
      <c r="BP1332" s="199" t="str">
        <f t="shared" si="1692"/>
        <v>BP$17</v>
      </c>
      <c r="BQ1332" s="199" t="str">
        <f t="shared" si="1692"/>
        <v>BQ$17</v>
      </c>
      <c r="BR1332" s="199" t="str">
        <f t="shared" si="1692"/>
        <v>BR$17</v>
      </c>
      <c r="BS1332" s="199" t="str">
        <f t="shared" si="1692"/>
        <v>BS$17</v>
      </c>
      <c r="BT1332" s="199" t="str">
        <f t="shared" si="1692"/>
        <v>BT$17</v>
      </c>
      <c r="BU1332" s="199" t="str">
        <f t="shared" si="1692"/>
        <v>BU$17</v>
      </c>
      <c r="BV1332" s="199" t="str">
        <f t="shared" si="1692"/>
        <v>BV$17</v>
      </c>
      <c r="BW1332" s="199" t="str">
        <f t="shared" si="1692"/>
        <v>BW$17</v>
      </c>
      <c r="BX1332" s="199" t="str">
        <f t="shared" si="1692"/>
        <v>BX$17</v>
      </c>
      <c r="BY1332" s="199" t="str">
        <f t="shared" si="1692"/>
        <v>BY$17</v>
      </c>
      <c r="BZ1332" s="199" t="str">
        <f t="shared" si="1692"/>
        <v>BZ$17</v>
      </c>
      <c r="CA1332" s="199" t="str">
        <f t="shared" si="1692"/>
        <v>CA$17</v>
      </c>
      <c r="CB1332" s="199" t="str">
        <f t="shared" si="1692"/>
        <v>CB$17</v>
      </c>
      <c r="CC1332" s="199" t="str">
        <f t="shared" si="1692"/>
        <v>CC$17</v>
      </c>
      <c r="CD1332" s="199" t="str">
        <f t="shared" si="1692"/>
        <v>CD$17</v>
      </c>
      <c r="CE1332" s="199" t="str">
        <f t="shared" ref="CE1332:CL1332" si="1693">CE$21</f>
        <v>CE$17</v>
      </c>
      <c r="CF1332" s="199" t="str">
        <f t="shared" si="1693"/>
        <v>CF$17</v>
      </c>
      <c r="CG1332" s="199" t="str">
        <f t="shared" si="1693"/>
        <v>CG$17</v>
      </c>
      <c r="CH1332" s="199" t="str">
        <f t="shared" si="1693"/>
        <v>CH$17</v>
      </c>
      <c r="CI1332" s="199" t="str">
        <f t="shared" si="1693"/>
        <v>CI$17</v>
      </c>
      <c r="CJ1332" s="199" t="str">
        <f t="shared" si="1693"/>
        <v>CJ$17</v>
      </c>
      <c r="CK1332" s="199" t="str">
        <f t="shared" si="1693"/>
        <v>CK$17</v>
      </c>
      <c r="CL1332" s="199" t="str">
        <f t="shared" si="1693"/>
        <v>CL$17</v>
      </c>
      <c r="CN1332" s="201"/>
      <c r="CO1332" s="199" t="str">
        <f t="shared" ref="CO1332:DL1332" si="1694">CO$21</f>
        <v>CO$17</v>
      </c>
      <c r="CP1332" s="199" t="str">
        <f t="shared" si="1694"/>
        <v>CP$17</v>
      </c>
      <c r="CQ1332" s="199" t="str">
        <f t="shared" si="1694"/>
        <v>CQ$17</v>
      </c>
      <c r="CR1332" s="199" t="str">
        <f t="shared" si="1694"/>
        <v>CR$17</v>
      </c>
      <c r="CS1332" s="199" t="str">
        <f t="shared" si="1694"/>
        <v>CS$17</v>
      </c>
      <c r="CT1332" s="199" t="str">
        <f t="shared" si="1694"/>
        <v>CT$17</v>
      </c>
      <c r="CU1332" s="199" t="str">
        <f t="shared" si="1694"/>
        <v>CU$17</v>
      </c>
      <c r="CV1332" s="199" t="str">
        <f t="shared" si="1694"/>
        <v>CV$17</v>
      </c>
      <c r="CW1332" s="199" t="str">
        <f t="shared" si="1694"/>
        <v>CW$17</v>
      </c>
      <c r="CX1332" s="199" t="str">
        <f t="shared" si="1694"/>
        <v>CX$17</v>
      </c>
      <c r="CY1332" s="199" t="str">
        <f t="shared" si="1694"/>
        <v>CY$17</v>
      </c>
      <c r="CZ1332" s="199" t="str">
        <f t="shared" si="1694"/>
        <v>CZ$17</v>
      </c>
      <c r="DA1332" s="199" t="str">
        <f t="shared" si="1694"/>
        <v>DA$17</v>
      </c>
      <c r="DB1332" s="199" t="str">
        <f t="shared" si="1694"/>
        <v>DB$17</v>
      </c>
      <c r="DC1332" s="199" t="str">
        <f t="shared" si="1694"/>
        <v>DC$17</v>
      </c>
      <c r="DD1332" s="199" t="str">
        <f t="shared" si="1694"/>
        <v>DD$17</v>
      </c>
      <c r="DE1332" s="199" t="str">
        <f t="shared" si="1694"/>
        <v>DE$17</v>
      </c>
      <c r="DF1332" s="199" t="str">
        <f t="shared" si="1694"/>
        <v>DF$17</v>
      </c>
      <c r="DG1332" s="199" t="str">
        <f t="shared" si="1694"/>
        <v>DG$17</v>
      </c>
      <c r="DH1332" s="199" t="str">
        <f t="shared" si="1694"/>
        <v>DH$17</v>
      </c>
      <c r="DI1332" s="199" t="str">
        <f t="shared" si="1694"/>
        <v>DI$17</v>
      </c>
      <c r="DJ1332" s="199" t="str">
        <f t="shared" si="1694"/>
        <v>DJ$17</v>
      </c>
      <c r="DK1332" s="199" t="str">
        <f t="shared" si="1694"/>
        <v>DK$17</v>
      </c>
      <c r="DL1332" s="199" t="str">
        <f t="shared" si="1694"/>
        <v>DL$17</v>
      </c>
    </row>
    <row r="1333" spans="1:116" x14ac:dyDescent="0.35">
      <c r="A1333" s="174"/>
      <c r="E1333" s="8"/>
      <c r="G1333" s="175" t="s">
        <v>491</v>
      </c>
      <c r="H1333" s="200"/>
      <c r="I1333" s="201"/>
      <c r="J1333" s="201"/>
      <c r="K1333" s="202"/>
      <c r="L1333" s="202"/>
      <c r="M1333" s="202"/>
      <c r="N1333" s="202"/>
      <c r="O1333" s="202"/>
      <c r="P1333" s="202"/>
      <c r="R1333" s="202"/>
      <c r="S1333" s="190"/>
      <c r="T1333" s="190"/>
      <c r="U1333" s="190"/>
      <c r="V1333" s="190"/>
      <c r="W1333" s="190"/>
      <c r="X1333" s="190"/>
      <c r="Y1333" s="190"/>
      <c r="Z1333" s="190"/>
      <c r="AA1333" s="190"/>
      <c r="AB1333" s="190"/>
      <c r="AC1333" s="190"/>
      <c r="AD1333" s="190"/>
      <c r="AE1333" s="190"/>
      <c r="AF1333" s="190"/>
      <c r="AG1333" s="190"/>
      <c r="AH1333" s="190"/>
      <c r="AI1333" s="190"/>
      <c r="AJ1333" s="190"/>
      <c r="AK1333" s="190"/>
      <c r="AL1333" s="190"/>
      <c r="AM1333" s="190"/>
      <c r="AN1333" s="190"/>
      <c r="AO1333" s="190"/>
      <c r="AP1333" s="190"/>
      <c r="AQ1333" s="190"/>
      <c r="AR1333" s="190"/>
      <c r="AS1333" s="190"/>
      <c r="AT1333" s="190"/>
      <c r="AU1333" s="190"/>
      <c r="AV1333" s="190"/>
      <c r="AW1333" s="190"/>
      <c r="AX1333" s="190"/>
      <c r="AY1333" s="190"/>
      <c r="AZ1333" s="190"/>
      <c r="BA1333" s="190"/>
      <c r="BB1333" s="190"/>
      <c r="BC1333" s="190"/>
      <c r="BD1333" s="190"/>
      <c r="BE1333" s="190"/>
      <c r="BF1333" s="190"/>
      <c r="BG1333" s="190"/>
      <c r="BH1333" s="190"/>
      <c r="BI1333" s="190"/>
      <c r="BJ1333" s="190"/>
      <c r="BK1333" s="190"/>
      <c r="BL1333" s="190"/>
      <c r="BM1333" s="190"/>
      <c r="BN1333" s="190"/>
      <c r="BO1333" s="190"/>
      <c r="BP1333" s="190"/>
      <c r="BQ1333" s="190"/>
      <c r="BR1333" s="190"/>
      <c r="BS1333" s="190"/>
      <c r="BT1333" s="190"/>
      <c r="BU1333" s="190"/>
      <c r="BV1333" s="190"/>
      <c r="BW1333" s="190"/>
      <c r="BX1333" s="190"/>
      <c r="BY1333" s="190"/>
      <c r="BZ1333" s="190"/>
      <c r="CA1333" s="190"/>
      <c r="CB1333" s="190"/>
      <c r="CC1333" s="190"/>
      <c r="CD1333" s="190"/>
      <c r="CE1333" s="190"/>
      <c r="CF1333" s="190"/>
      <c r="CG1333" s="190"/>
      <c r="CH1333" s="190"/>
      <c r="CI1333" s="190"/>
      <c r="CJ1333" s="190"/>
      <c r="CK1333" s="190"/>
      <c r="CL1333" s="190"/>
      <c r="CN1333" s="201"/>
      <c r="CO1333" s="190"/>
      <c r="CP1333" s="190"/>
      <c r="CQ1333" s="190"/>
      <c r="CR1333" s="190"/>
      <c r="CS1333" s="190"/>
      <c r="CT1333" s="190"/>
      <c r="CU1333" s="190"/>
      <c r="CV1333" s="190"/>
      <c r="CW1333" s="190"/>
      <c r="CX1333" s="190"/>
      <c r="CY1333" s="190"/>
      <c r="CZ1333" s="190"/>
      <c r="DA1333" s="190"/>
      <c r="DB1333" s="190"/>
      <c r="DC1333" s="190"/>
      <c r="DD1333" s="190"/>
      <c r="DE1333" s="190"/>
      <c r="DF1333" s="190"/>
      <c r="DG1333" s="190"/>
      <c r="DH1333" s="190"/>
      <c r="DI1333" s="190"/>
      <c r="DJ1333" s="190"/>
      <c r="DK1333" s="190"/>
      <c r="DL1333" s="190"/>
    </row>
    <row r="1334" spans="1:116" x14ac:dyDescent="0.35">
      <c r="A1334" s="174"/>
      <c r="E1334" s="8"/>
      <c r="G1334" s="175" t="s">
        <v>505</v>
      </c>
      <c r="H1334" s="200"/>
      <c r="I1334" s="201"/>
      <c r="J1334" s="201"/>
      <c r="K1334" s="202"/>
      <c r="L1334" s="202"/>
      <c r="M1334" s="202"/>
      <c r="N1334" s="202"/>
      <c r="O1334" s="202"/>
      <c r="P1334" s="202"/>
      <c r="R1334" s="202"/>
      <c r="S1334" s="190"/>
      <c r="T1334" s="190"/>
      <c r="U1334" s="190"/>
      <c r="V1334" s="190"/>
      <c r="W1334" s="190"/>
      <c r="X1334" s="190"/>
      <c r="Y1334" s="190"/>
      <c r="Z1334" s="190"/>
      <c r="AA1334" s="190"/>
      <c r="AB1334" s="190"/>
      <c r="AC1334" s="190"/>
      <c r="AD1334" s="190"/>
      <c r="AE1334" s="190"/>
      <c r="AF1334" s="190"/>
      <c r="AG1334" s="190"/>
      <c r="AH1334" s="190"/>
      <c r="AI1334" s="190"/>
      <c r="AJ1334" s="190"/>
      <c r="AK1334" s="190"/>
      <c r="AL1334" s="190"/>
      <c r="AM1334" s="190"/>
      <c r="AN1334" s="190"/>
      <c r="AO1334" s="190"/>
      <c r="AP1334" s="190"/>
      <c r="AQ1334" s="190"/>
      <c r="AR1334" s="190"/>
      <c r="AS1334" s="190"/>
      <c r="AT1334" s="190"/>
      <c r="AU1334" s="190"/>
      <c r="AV1334" s="190"/>
      <c r="AW1334" s="190"/>
      <c r="AX1334" s="190"/>
      <c r="AY1334" s="190"/>
      <c r="AZ1334" s="190"/>
      <c r="BA1334" s="190"/>
      <c r="BB1334" s="190"/>
      <c r="BC1334" s="190"/>
      <c r="BD1334" s="190"/>
      <c r="BE1334" s="190"/>
      <c r="BF1334" s="190"/>
      <c r="BG1334" s="190"/>
      <c r="BH1334" s="190"/>
      <c r="BI1334" s="190"/>
      <c r="BJ1334" s="190"/>
      <c r="BK1334" s="190"/>
      <c r="BL1334" s="190"/>
      <c r="BM1334" s="190"/>
      <c r="BN1334" s="190"/>
      <c r="BO1334" s="190"/>
      <c r="BP1334" s="190"/>
      <c r="BQ1334" s="190"/>
      <c r="BR1334" s="190"/>
      <c r="BS1334" s="190"/>
      <c r="BT1334" s="190"/>
      <c r="BU1334" s="190"/>
      <c r="BV1334" s="190"/>
      <c r="BW1334" s="190"/>
      <c r="BX1334" s="190"/>
      <c r="BY1334" s="190"/>
      <c r="BZ1334" s="190"/>
      <c r="CA1334" s="190"/>
      <c r="CB1334" s="190"/>
      <c r="CC1334" s="190"/>
      <c r="CD1334" s="190"/>
      <c r="CE1334" s="190"/>
      <c r="CF1334" s="190"/>
      <c r="CG1334" s="190"/>
      <c r="CH1334" s="190"/>
      <c r="CI1334" s="190"/>
      <c r="CJ1334" s="190"/>
      <c r="CK1334" s="190"/>
      <c r="CL1334" s="190"/>
      <c r="CN1334" s="201"/>
      <c r="CO1334" s="190"/>
      <c r="CP1334" s="190"/>
      <c r="CQ1334" s="190"/>
      <c r="CR1334" s="190"/>
      <c r="CS1334" s="190"/>
      <c r="CT1334" s="190"/>
      <c r="CU1334" s="190"/>
      <c r="CV1334" s="190"/>
      <c r="CW1334" s="190"/>
      <c r="CX1334" s="190"/>
      <c r="CY1334" s="190"/>
      <c r="CZ1334" s="190"/>
      <c r="DA1334" s="190"/>
      <c r="DB1334" s="190"/>
      <c r="DC1334" s="190"/>
      <c r="DD1334" s="190"/>
      <c r="DE1334" s="190"/>
      <c r="DF1334" s="190"/>
      <c r="DG1334" s="190"/>
      <c r="DH1334" s="190"/>
      <c r="DI1334" s="190"/>
      <c r="DJ1334" s="190"/>
      <c r="DK1334" s="190"/>
      <c r="DL1334" s="190"/>
    </row>
    <row r="1335" spans="1:116" x14ac:dyDescent="0.35">
      <c r="A1335" s="31" t="s">
        <v>218</v>
      </c>
      <c r="B1335" s="31" t="s">
        <v>81</v>
      </c>
      <c r="C1335" s="31"/>
      <c r="D1335" t="s">
        <v>773</v>
      </c>
      <c r="E1335" s="8" t="str">
        <f t="shared" ref="E1335:E1357" si="1695">ROW()&amp;" "&amp;D1335</f>
        <v>1335 SUB-S</v>
      </c>
      <c r="F1335" t="s">
        <v>447</v>
      </c>
      <c r="G1335" s="175" t="s">
        <v>463</v>
      </c>
      <c r="H1335" s="200"/>
      <c r="I1335" s="201"/>
      <c r="J1335" s="201"/>
      <c r="K1335" s="202"/>
      <c r="L1335" s="202"/>
      <c r="M1335" s="202"/>
      <c r="N1335" s="202"/>
      <c r="O1335" s="202"/>
      <c r="P1335" s="202"/>
      <c r="R1335" s="202"/>
      <c r="S1335" s="190" t="str">
        <f t="shared" ref="S1335:AX1335" si="1696">S$22</f>
        <v>S$18</v>
      </c>
      <c r="T1335" s="190" t="str">
        <f t="shared" si="1696"/>
        <v>T$18</v>
      </c>
      <c r="U1335" s="190" t="str">
        <f t="shared" si="1696"/>
        <v>U$18</v>
      </c>
      <c r="V1335" s="190" t="str">
        <f t="shared" si="1696"/>
        <v>V$18</v>
      </c>
      <c r="W1335" s="190" t="str">
        <f t="shared" si="1696"/>
        <v>W$18</v>
      </c>
      <c r="X1335" s="190" t="str">
        <f t="shared" si="1696"/>
        <v>X$18</v>
      </c>
      <c r="Y1335" s="190" t="str">
        <f t="shared" si="1696"/>
        <v>Y$18</v>
      </c>
      <c r="Z1335" s="190" t="str">
        <f t="shared" si="1696"/>
        <v>Z$18</v>
      </c>
      <c r="AA1335" s="190" t="str">
        <f t="shared" si="1696"/>
        <v>AA$18</v>
      </c>
      <c r="AB1335" s="190" t="str">
        <f t="shared" si="1696"/>
        <v>AB$18</v>
      </c>
      <c r="AC1335" s="190" t="str">
        <f t="shared" si="1696"/>
        <v>AC$18</v>
      </c>
      <c r="AD1335" s="190" t="str">
        <f t="shared" si="1696"/>
        <v>AD$18</v>
      </c>
      <c r="AE1335" s="190" t="str">
        <f t="shared" si="1696"/>
        <v>AE$18</v>
      </c>
      <c r="AF1335" s="190" t="str">
        <f t="shared" si="1696"/>
        <v>AF$18</v>
      </c>
      <c r="AG1335" s="190" t="str">
        <f t="shared" si="1696"/>
        <v>AG$18</v>
      </c>
      <c r="AH1335" s="190" t="str">
        <f t="shared" si="1696"/>
        <v>AH$18</v>
      </c>
      <c r="AI1335" s="190" t="str">
        <f t="shared" si="1696"/>
        <v>AI$18</v>
      </c>
      <c r="AJ1335" s="190" t="str">
        <f t="shared" si="1696"/>
        <v>AJ$18</v>
      </c>
      <c r="AK1335" s="190" t="str">
        <f t="shared" si="1696"/>
        <v>AK$18</v>
      </c>
      <c r="AL1335" s="190" t="str">
        <f t="shared" si="1696"/>
        <v>AL$18</v>
      </c>
      <c r="AM1335" s="190" t="str">
        <f t="shared" si="1696"/>
        <v>AM$18</v>
      </c>
      <c r="AN1335" s="190" t="str">
        <f t="shared" si="1696"/>
        <v>AN$18</v>
      </c>
      <c r="AO1335" s="190" t="str">
        <f t="shared" si="1696"/>
        <v>AO$18</v>
      </c>
      <c r="AP1335" s="190" t="str">
        <f t="shared" si="1696"/>
        <v>AP$18</v>
      </c>
      <c r="AQ1335" s="190" t="str">
        <f t="shared" si="1696"/>
        <v>AQ$18</v>
      </c>
      <c r="AR1335" s="190" t="str">
        <f t="shared" si="1696"/>
        <v>AR$18</v>
      </c>
      <c r="AS1335" s="190" t="str">
        <f t="shared" si="1696"/>
        <v>AS$18</v>
      </c>
      <c r="AT1335" s="190" t="str">
        <f t="shared" si="1696"/>
        <v>AT$18</v>
      </c>
      <c r="AU1335" s="190" t="str">
        <f t="shared" si="1696"/>
        <v>AU$18</v>
      </c>
      <c r="AV1335" s="190" t="str">
        <f t="shared" si="1696"/>
        <v>AV$18</v>
      </c>
      <c r="AW1335" s="190" t="str">
        <f t="shared" si="1696"/>
        <v>AW$18</v>
      </c>
      <c r="AX1335" s="190" t="str">
        <f t="shared" si="1696"/>
        <v>AX$18</v>
      </c>
      <c r="AY1335" s="190" t="str">
        <f t="shared" ref="AY1335:CD1335" si="1697">AY$22</f>
        <v>AY$18</v>
      </c>
      <c r="AZ1335" s="190" t="str">
        <f t="shared" si="1697"/>
        <v>AZ$18</v>
      </c>
      <c r="BA1335" s="190" t="str">
        <f t="shared" si="1697"/>
        <v>BA$18</v>
      </c>
      <c r="BB1335" s="190" t="str">
        <f t="shared" si="1697"/>
        <v>BB$18</v>
      </c>
      <c r="BC1335" s="190" t="str">
        <f t="shared" si="1697"/>
        <v>BC$18</v>
      </c>
      <c r="BD1335" s="190" t="str">
        <f t="shared" si="1697"/>
        <v>BD$18</v>
      </c>
      <c r="BE1335" s="190" t="str">
        <f t="shared" si="1697"/>
        <v>BE$18</v>
      </c>
      <c r="BF1335" s="190" t="str">
        <f t="shared" si="1697"/>
        <v>BF$18</v>
      </c>
      <c r="BG1335" s="190" t="str">
        <f t="shared" si="1697"/>
        <v>BG$18</v>
      </c>
      <c r="BH1335" s="190" t="str">
        <f t="shared" si="1697"/>
        <v>BH$18</v>
      </c>
      <c r="BI1335" s="190" t="str">
        <f t="shared" si="1697"/>
        <v>BI$18</v>
      </c>
      <c r="BJ1335" s="190" t="str">
        <f t="shared" si="1697"/>
        <v>BJ$18</v>
      </c>
      <c r="BK1335" s="190" t="str">
        <f t="shared" si="1697"/>
        <v>BK$18</v>
      </c>
      <c r="BL1335" s="190" t="str">
        <f t="shared" si="1697"/>
        <v>BL$18</v>
      </c>
      <c r="BM1335" s="190" t="str">
        <f t="shared" si="1697"/>
        <v>BM$18</v>
      </c>
      <c r="BN1335" s="190" t="str">
        <f t="shared" si="1697"/>
        <v>BN$18</v>
      </c>
      <c r="BO1335" s="190" t="str">
        <f t="shared" si="1697"/>
        <v>BO$18</v>
      </c>
      <c r="BP1335" s="190" t="str">
        <f t="shared" si="1697"/>
        <v>BP$18</v>
      </c>
      <c r="BQ1335" s="190" t="str">
        <f t="shared" si="1697"/>
        <v>BQ$18</v>
      </c>
      <c r="BR1335" s="190" t="str">
        <f t="shared" si="1697"/>
        <v>BR$18</v>
      </c>
      <c r="BS1335" s="190" t="str">
        <f t="shared" si="1697"/>
        <v>BS$18</v>
      </c>
      <c r="BT1335" s="190" t="str">
        <f t="shared" si="1697"/>
        <v>BT$18</v>
      </c>
      <c r="BU1335" s="190" t="str">
        <f t="shared" si="1697"/>
        <v>BU$18</v>
      </c>
      <c r="BV1335" s="190" t="str">
        <f t="shared" si="1697"/>
        <v>BV$18</v>
      </c>
      <c r="BW1335" s="190" t="str">
        <f t="shared" si="1697"/>
        <v>BW$18</v>
      </c>
      <c r="BX1335" s="190" t="str">
        <f t="shared" si="1697"/>
        <v>BX$18</v>
      </c>
      <c r="BY1335" s="190" t="str">
        <f t="shared" si="1697"/>
        <v>BY$18</v>
      </c>
      <c r="BZ1335" s="190" t="str">
        <f t="shared" si="1697"/>
        <v>BZ$18</v>
      </c>
      <c r="CA1335" s="190" t="str">
        <f t="shared" si="1697"/>
        <v>CA$18</v>
      </c>
      <c r="CB1335" s="190" t="str">
        <f t="shared" si="1697"/>
        <v>CB$18</v>
      </c>
      <c r="CC1335" s="190" t="str">
        <f t="shared" si="1697"/>
        <v>CC$18</v>
      </c>
      <c r="CD1335" s="190" t="str">
        <f t="shared" si="1697"/>
        <v>CD$18</v>
      </c>
      <c r="CE1335" s="190" t="str">
        <f t="shared" ref="CE1335:CL1335" si="1698">CE$22</f>
        <v>CE$18</v>
      </c>
      <c r="CF1335" s="190" t="str">
        <f t="shared" si="1698"/>
        <v>CF$18</v>
      </c>
      <c r="CG1335" s="190" t="str">
        <f t="shared" si="1698"/>
        <v>CG$18</v>
      </c>
      <c r="CH1335" s="190" t="str">
        <f t="shared" si="1698"/>
        <v>CH$18</v>
      </c>
      <c r="CI1335" s="190" t="str">
        <f t="shared" si="1698"/>
        <v>CI$18</v>
      </c>
      <c r="CJ1335" s="190" t="str">
        <f t="shared" si="1698"/>
        <v>CJ$18</v>
      </c>
      <c r="CK1335" s="190" t="str">
        <f t="shared" si="1698"/>
        <v>CK$18</v>
      </c>
      <c r="CL1335" s="190" t="str">
        <f t="shared" si="1698"/>
        <v>CL$18</v>
      </c>
      <c r="CN1335" s="201"/>
      <c r="CO1335" s="190" t="str">
        <f t="shared" ref="CO1335:DL1335" si="1699">CO$22</f>
        <v>CO$18</v>
      </c>
      <c r="CP1335" s="190" t="str">
        <f t="shared" si="1699"/>
        <v>CP$18</v>
      </c>
      <c r="CQ1335" s="190" t="str">
        <f t="shared" si="1699"/>
        <v>CQ$18</v>
      </c>
      <c r="CR1335" s="190" t="str">
        <f t="shared" si="1699"/>
        <v>CR$18</v>
      </c>
      <c r="CS1335" s="190" t="str">
        <f t="shared" si="1699"/>
        <v>CS$18</v>
      </c>
      <c r="CT1335" s="190" t="str">
        <f t="shared" si="1699"/>
        <v>CT$18</v>
      </c>
      <c r="CU1335" s="190" t="str">
        <f t="shared" si="1699"/>
        <v>CU$18</v>
      </c>
      <c r="CV1335" s="190" t="str">
        <f t="shared" si="1699"/>
        <v>CV$18</v>
      </c>
      <c r="CW1335" s="190" t="str">
        <f t="shared" si="1699"/>
        <v>CW$18</v>
      </c>
      <c r="CX1335" s="190" t="str">
        <f t="shared" si="1699"/>
        <v>CX$18</v>
      </c>
      <c r="CY1335" s="190" t="str">
        <f t="shared" si="1699"/>
        <v>CY$18</v>
      </c>
      <c r="CZ1335" s="190" t="str">
        <f t="shared" si="1699"/>
        <v>CZ$18</v>
      </c>
      <c r="DA1335" s="190" t="str">
        <f t="shared" si="1699"/>
        <v>DA$18</v>
      </c>
      <c r="DB1335" s="190" t="str">
        <f t="shared" si="1699"/>
        <v>DB$18</v>
      </c>
      <c r="DC1335" s="190" t="str">
        <f t="shared" si="1699"/>
        <v>DC$18</v>
      </c>
      <c r="DD1335" s="190" t="str">
        <f t="shared" si="1699"/>
        <v>DD$18</v>
      </c>
      <c r="DE1335" s="190" t="str">
        <f t="shared" si="1699"/>
        <v>DE$18</v>
      </c>
      <c r="DF1335" s="190" t="str">
        <f t="shared" si="1699"/>
        <v>DF$18</v>
      </c>
      <c r="DG1335" s="190" t="str">
        <f t="shared" si="1699"/>
        <v>DG$18</v>
      </c>
      <c r="DH1335" s="190" t="str">
        <f t="shared" si="1699"/>
        <v>DH$18</v>
      </c>
      <c r="DI1335" s="190" t="str">
        <f t="shared" si="1699"/>
        <v>DI$18</v>
      </c>
      <c r="DJ1335" s="190" t="str">
        <f t="shared" si="1699"/>
        <v>DJ$18</v>
      </c>
      <c r="DK1335" s="190" t="str">
        <f t="shared" si="1699"/>
        <v>DK$18</v>
      </c>
      <c r="DL1335" s="190" t="str">
        <f t="shared" si="1699"/>
        <v>DL$18</v>
      </c>
    </row>
    <row r="1336" spans="1:116" x14ac:dyDescent="0.35">
      <c r="B1336" t="str">
        <f>E1336</f>
        <v>1336 SUB-S</v>
      </c>
      <c r="D1336" t="s">
        <v>773</v>
      </c>
      <c r="E1336" s="8" t="str">
        <f t="shared" si="1695"/>
        <v>1336 SUB-S</v>
      </c>
      <c r="G1336" s="175" t="s">
        <v>464</v>
      </c>
      <c r="H1336" s="200"/>
      <c r="I1336" s="201"/>
      <c r="J1336" s="201"/>
      <c r="K1336" s="202"/>
      <c r="L1336" s="202"/>
      <c r="M1336" s="202"/>
      <c r="N1336" s="202"/>
      <c r="O1336" s="202"/>
      <c r="P1336" s="202"/>
      <c r="R1336" s="202"/>
      <c r="S1336" s="190" t="str">
        <f t="shared" ref="S1336:AX1336" si="1700">S$23</f>
        <v>S$19</v>
      </c>
      <c r="T1336" s="190" t="str">
        <f t="shared" si="1700"/>
        <v>T$19</v>
      </c>
      <c r="U1336" s="190" t="str">
        <f t="shared" si="1700"/>
        <v>U$19</v>
      </c>
      <c r="V1336" s="190" t="str">
        <f t="shared" si="1700"/>
        <v>V$19</v>
      </c>
      <c r="W1336" s="190" t="str">
        <f t="shared" si="1700"/>
        <v>W$19</v>
      </c>
      <c r="X1336" s="190" t="str">
        <f t="shared" si="1700"/>
        <v>X$19</v>
      </c>
      <c r="Y1336" s="190" t="str">
        <f t="shared" si="1700"/>
        <v>Y$19</v>
      </c>
      <c r="Z1336" s="190" t="str">
        <f t="shared" si="1700"/>
        <v>Z$19</v>
      </c>
      <c r="AA1336" s="190" t="str">
        <f t="shared" si="1700"/>
        <v>AA$19</v>
      </c>
      <c r="AB1336" s="190" t="str">
        <f t="shared" si="1700"/>
        <v>AB$19</v>
      </c>
      <c r="AC1336" s="190" t="str">
        <f t="shared" si="1700"/>
        <v>AC$19</v>
      </c>
      <c r="AD1336" s="190" t="str">
        <f t="shared" si="1700"/>
        <v>AD$19</v>
      </c>
      <c r="AE1336" s="190" t="str">
        <f t="shared" si="1700"/>
        <v>AE$19</v>
      </c>
      <c r="AF1336" s="190" t="str">
        <f t="shared" si="1700"/>
        <v>AF$19</v>
      </c>
      <c r="AG1336" s="190" t="str">
        <f t="shared" si="1700"/>
        <v>AG$19</v>
      </c>
      <c r="AH1336" s="190" t="str">
        <f t="shared" si="1700"/>
        <v>AH$19</v>
      </c>
      <c r="AI1336" s="190" t="str">
        <f t="shared" si="1700"/>
        <v>AI$19</v>
      </c>
      <c r="AJ1336" s="190" t="str">
        <f t="shared" si="1700"/>
        <v>AJ$19</v>
      </c>
      <c r="AK1336" s="190" t="str">
        <f t="shared" si="1700"/>
        <v>AK$19</v>
      </c>
      <c r="AL1336" s="190" t="str">
        <f t="shared" si="1700"/>
        <v>AL$19</v>
      </c>
      <c r="AM1336" s="190" t="str">
        <f t="shared" si="1700"/>
        <v>AM$19</v>
      </c>
      <c r="AN1336" s="190" t="str">
        <f t="shared" si="1700"/>
        <v>AN$19</v>
      </c>
      <c r="AO1336" s="190" t="str">
        <f t="shared" si="1700"/>
        <v>AO$19</v>
      </c>
      <c r="AP1336" s="190" t="str">
        <f t="shared" si="1700"/>
        <v>AP$19</v>
      </c>
      <c r="AQ1336" s="190" t="str">
        <f t="shared" si="1700"/>
        <v>AQ$19</v>
      </c>
      <c r="AR1336" s="190" t="str">
        <f t="shared" si="1700"/>
        <v>AR$19</v>
      </c>
      <c r="AS1336" s="190" t="str">
        <f t="shared" si="1700"/>
        <v>AS$19</v>
      </c>
      <c r="AT1336" s="190" t="str">
        <f t="shared" si="1700"/>
        <v>AT$19</v>
      </c>
      <c r="AU1336" s="190" t="str">
        <f t="shared" si="1700"/>
        <v>AU$19</v>
      </c>
      <c r="AV1336" s="190" t="str">
        <f t="shared" si="1700"/>
        <v>AV$19</v>
      </c>
      <c r="AW1336" s="190" t="str">
        <f t="shared" si="1700"/>
        <v>AW$19</v>
      </c>
      <c r="AX1336" s="190" t="str">
        <f t="shared" si="1700"/>
        <v>AX$19</v>
      </c>
      <c r="AY1336" s="190" t="str">
        <f t="shared" ref="AY1336:CD1336" si="1701">AY$23</f>
        <v>AY$19</v>
      </c>
      <c r="AZ1336" s="190" t="str">
        <f t="shared" si="1701"/>
        <v>AZ$19</v>
      </c>
      <c r="BA1336" s="190" t="str">
        <f t="shared" si="1701"/>
        <v>BA$19</v>
      </c>
      <c r="BB1336" s="190" t="str">
        <f t="shared" si="1701"/>
        <v>BB$19</v>
      </c>
      <c r="BC1336" s="190" t="str">
        <f t="shared" si="1701"/>
        <v>BC$19</v>
      </c>
      <c r="BD1336" s="190" t="str">
        <f t="shared" si="1701"/>
        <v>BD$19</v>
      </c>
      <c r="BE1336" s="190" t="str">
        <f t="shared" si="1701"/>
        <v>BE$19</v>
      </c>
      <c r="BF1336" s="190" t="str">
        <f t="shared" si="1701"/>
        <v>BF$19</v>
      </c>
      <c r="BG1336" s="190" t="str">
        <f t="shared" si="1701"/>
        <v>BG$19</v>
      </c>
      <c r="BH1336" s="190" t="str">
        <f t="shared" si="1701"/>
        <v>BH$19</v>
      </c>
      <c r="BI1336" s="190" t="str">
        <f t="shared" si="1701"/>
        <v>BI$19</v>
      </c>
      <c r="BJ1336" s="190" t="str">
        <f t="shared" si="1701"/>
        <v>BJ$19</v>
      </c>
      <c r="BK1336" s="190" t="str">
        <f t="shared" si="1701"/>
        <v>BK$19</v>
      </c>
      <c r="BL1336" s="190" t="str">
        <f t="shared" si="1701"/>
        <v>BL$19</v>
      </c>
      <c r="BM1336" s="190" t="str">
        <f t="shared" si="1701"/>
        <v>BM$19</v>
      </c>
      <c r="BN1336" s="190" t="str">
        <f t="shared" si="1701"/>
        <v>BN$19</v>
      </c>
      <c r="BO1336" s="190" t="str">
        <f t="shared" si="1701"/>
        <v>BO$19</v>
      </c>
      <c r="BP1336" s="190" t="str">
        <f t="shared" si="1701"/>
        <v>BP$19</v>
      </c>
      <c r="BQ1336" s="190" t="str">
        <f t="shared" si="1701"/>
        <v>BQ$19</v>
      </c>
      <c r="BR1336" s="190" t="str">
        <f t="shared" si="1701"/>
        <v>BR$19</v>
      </c>
      <c r="BS1336" s="190" t="str">
        <f t="shared" si="1701"/>
        <v>BS$19</v>
      </c>
      <c r="BT1336" s="190" t="str">
        <f t="shared" si="1701"/>
        <v>BT$19</v>
      </c>
      <c r="BU1336" s="190" t="str">
        <f t="shared" si="1701"/>
        <v>BU$19</v>
      </c>
      <c r="BV1336" s="190" t="str">
        <f t="shared" si="1701"/>
        <v>BV$19</v>
      </c>
      <c r="BW1336" s="190" t="str">
        <f t="shared" si="1701"/>
        <v>BW$19</v>
      </c>
      <c r="BX1336" s="190" t="str">
        <f t="shared" si="1701"/>
        <v>BX$19</v>
      </c>
      <c r="BY1336" s="190" t="str">
        <f t="shared" si="1701"/>
        <v>BY$19</v>
      </c>
      <c r="BZ1336" s="190" t="str">
        <f t="shared" si="1701"/>
        <v>BZ$19</v>
      </c>
      <c r="CA1336" s="190" t="str">
        <f t="shared" si="1701"/>
        <v>CA$19</v>
      </c>
      <c r="CB1336" s="190" t="str">
        <f t="shared" si="1701"/>
        <v>CB$19</v>
      </c>
      <c r="CC1336" s="190" t="str">
        <f t="shared" si="1701"/>
        <v>CC$19</v>
      </c>
      <c r="CD1336" s="190" t="str">
        <f t="shared" si="1701"/>
        <v>CD$19</v>
      </c>
      <c r="CE1336" s="190" t="str">
        <f t="shared" ref="CE1336:CL1336" si="1702">CE$23</f>
        <v>CE$19</v>
      </c>
      <c r="CF1336" s="190" t="str">
        <f t="shared" si="1702"/>
        <v>CF$19</v>
      </c>
      <c r="CG1336" s="190" t="str">
        <f t="shared" si="1702"/>
        <v>CG$19</v>
      </c>
      <c r="CH1336" s="190" t="str">
        <f t="shared" si="1702"/>
        <v>CH$19</v>
      </c>
      <c r="CI1336" s="190" t="str">
        <f t="shared" si="1702"/>
        <v>CI$19</v>
      </c>
      <c r="CJ1336" s="190" t="str">
        <f t="shared" si="1702"/>
        <v>CJ$19</v>
      </c>
      <c r="CK1336" s="190" t="str">
        <f t="shared" si="1702"/>
        <v>CK$19</v>
      </c>
      <c r="CL1336" s="190" t="str">
        <f t="shared" si="1702"/>
        <v>CL$19</v>
      </c>
      <c r="CN1336" s="201"/>
      <c r="CO1336" s="190" t="str">
        <f t="shared" ref="CO1336:DL1336" si="1703">CO$23</f>
        <v>CO$19</v>
      </c>
      <c r="CP1336" s="190" t="str">
        <f t="shared" si="1703"/>
        <v>CP$19</v>
      </c>
      <c r="CQ1336" s="190" t="str">
        <f t="shared" si="1703"/>
        <v>CQ$19</v>
      </c>
      <c r="CR1336" s="190" t="str">
        <f t="shared" si="1703"/>
        <v>CR$19</v>
      </c>
      <c r="CS1336" s="190" t="str">
        <f t="shared" si="1703"/>
        <v>CS$19</v>
      </c>
      <c r="CT1336" s="190" t="str">
        <f t="shared" si="1703"/>
        <v>CT$19</v>
      </c>
      <c r="CU1336" s="190" t="str">
        <f t="shared" si="1703"/>
        <v>CU$19</v>
      </c>
      <c r="CV1336" s="190" t="str">
        <f t="shared" si="1703"/>
        <v>CV$19</v>
      </c>
      <c r="CW1336" s="190" t="str">
        <f t="shared" si="1703"/>
        <v>CW$19</v>
      </c>
      <c r="CX1336" s="190" t="str">
        <f t="shared" si="1703"/>
        <v>CX$19</v>
      </c>
      <c r="CY1336" s="190" t="str">
        <f t="shared" si="1703"/>
        <v>CY$19</v>
      </c>
      <c r="CZ1336" s="190" t="str">
        <f t="shared" si="1703"/>
        <v>CZ$19</v>
      </c>
      <c r="DA1336" s="190" t="str">
        <f t="shared" si="1703"/>
        <v>DA$19</v>
      </c>
      <c r="DB1336" s="190" t="str">
        <f t="shared" si="1703"/>
        <v>DB$19</v>
      </c>
      <c r="DC1336" s="190" t="str">
        <f t="shared" si="1703"/>
        <v>DC$19</v>
      </c>
      <c r="DD1336" s="190" t="str">
        <f t="shared" si="1703"/>
        <v>DD$19</v>
      </c>
      <c r="DE1336" s="190" t="str">
        <f t="shared" si="1703"/>
        <v>DE$19</v>
      </c>
      <c r="DF1336" s="190" t="str">
        <f t="shared" si="1703"/>
        <v>DF$19</v>
      </c>
      <c r="DG1336" s="190" t="str">
        <f t="shared" si="1703"/>
        <v>DG$19</v>
      </c>
      <c r="DH1336" s="190" t="str">
        <f t="shared" si="1703"/>
        <v>DH$19</v>
      </c>
      <c r="DI1336" s="190" t="str">
        <f t="shared" si="1703"/>
        <v>DI$19</v>
      </c>
      <c r="DJ1336" s="190" t="str">
        <f t="shared" si="1703"/>
        <v>DJ$19</v>
      </c>
      <c r="DK1336" s="190" t="str">
        <f t="shared" si="1703"/>
        <v>DK$19</v>
      </c>
      <c r="DL1336" s="190" t="str">
        <f t="shared" si="1703"/>
        <v>DL$19</v>
      </c>
    </row>
    <row r="1337" spans="1:116" x14ac:dyDescent="0.35">
      <c r="D1337" t="s">
        <v>773</v>
      </c>
      <c r="E1337" s="8" t="str">
        <f t="shared" si="1695"/>
        <v>1337 SUB-S</v>
      </c>
      <c r="G1337" s="66" t="s">
        <v>164</v>
      </c>
      <c r="H1337" s="22"/>
      <c r="I1337" s="306"/>
      <c r="J1337" s="306"/>
      <c r="K1337" s="22"/>
      <c r="L1337" s="22"/>
      <c r="M1337" s="22"/>
      <c r="N1337" s="22"/>
      <c r="O1337" s="22"/>
      <c r="P1337" s="22"/>
      <c r="R1337" s="66"/>
      <c r="S1337" s="307"/>
      <c r="T1337" s="307"/>
      <c r="U1337" s="307"/>
      <c r="V1337" s="307"/>
      <c r="W1337" s="307"/>
      <c r="X1337" s="307"/>
      <c r="Y1337" s="307"/>
      <c r="Z1337" s="307"/>
      <c r="AA1337" s="307"/>
      <c r="AB1337" s="307"/>
      <c r="AC1337" s="307"/>
      <c r="AD1337" s="307"/>
      <c r="AE1337" s="307"/>
      <c r="AF1337" s="307"/>
      <c r="AG1337" s="307"/>
      <c r="AH1337" s="307"/>
      <c r="AI1337" s="307"/>
      <c r="AJ1337" s="307"/>
      <c r="AK1337" s="307"/>
      <c r="AL1337" s="307"/>
      <c r="AM1337" s="307"/>
      <c r="AN1337" s="307"/>
      <c r="AO1337" s="307"/>
      <c r="AP1337" s="307"/>
      <c r="AQ1337" s="307"/>
      <c r="AR1337" s="307"/>
      <c r="AS1337" s="307"/>
      <c r="AT1337" s="307"/>
      <c r="AU1337" s="307"/>
      <c r="AV1337" s="307"/>
      <c r="AW1337" s="307"/>
      <c r="AX1337" s="307"/>
      <c r="AY1337" s="307"/>
      <c r="AZ1337" s="307"/>
      <c r="BA1337" s="307"/>
      <c r="BB1337" s="307"/>
      <c r="BC1337" s="307"/>
      <c r="BD1337" s="307"/>
      <c r="BE1337" s="307"/>
      <c r="BF1337" s="307"/>
      <c r="BG1337" s="307"/>
      <c r="BH1337" s="307"/>
      <c r="BI1337" s="307"/>
      <c r="BJ1337" s="307"/>
      <c r="BK1337" s="307"/>
      <c r="BL1337" s="307"/>
      <c r="BM1337" s="307"/>
      <c r="BN1337" s="307"/>
      <c r="BO1337" s="307"/>
      <c r="BP1337" s="307"/>
      <c r="BQ1337" s="307"/>
      <c r="BR1337" s="307"/>
      <c r="BS1337" s="307"/>
      <c r="BT1337" s="307"/>
      <c r="BU1337" s="307"/>
      <c r="BV1337" s="307"/>
      <c r="BW1337" s="307"/>
      <c r="BX1337" s="307"/>
      <c r="BY1337" s="307"/>
      <c r="BZ1337" s="307"/>
      <c r="CA1337" s="307"/>
      <c r="CB1337" s="307"/>
      <c r="CC1337" s="307"/>
      <c r="CD1337" s="307"/>
      <c r="CE1337" s="307"/>
      <c r="CF1337" s="307"/>
      <c r="CG1337" s="307"/>
      <c r="CH1337" s="307"/>
      <c r="CI1337" s="307"/>
      <c r="CJ1337" s="307"/>
      <c r="CK1337" s="307"/>
      <c r="CL1337" s="307"/>
      <c r="CN1337" s="306"/>
      <c r="CO1337" s="307"/>
      <c r="CP1337" s="307"/>
      <c r="CQ1337" s="307"/>
      <c r="CR1337" s="307"/>
      <c r="CS1337" s="307"/>
      <c r="CT1337" s="307"/>
      <c r="CU1337" s="307"/>
      <c r="CV1337" s="307"/>
      <c r="CW1337" s="307"/>
      <c r="CX1337" s="307"/>
      <c r="CY1337" s="307"/>
      <c r="CZ1337" s="307"/>
      <c r="DA1337" s="307"/>
      <c r="DB1337" s="307"/>
      <c r="DC1337" s="307"/>
      <c r="DD1337" s="307"/>
      <c r="DE1337" s="307"/>
      <c r="DF1337" s="307"/>
      <c r="DG1337" s="307"/>
      <c r="DH1337" s="307"/>
      <c r="DI1337" s="307"/>
      <c r="DJ1337" s="307"/>
      <c r="DK1337" s="307"/>
      <c r="DL1337" s="307"/>
    </row>
    <row r="1338" spans="1:116" x14ac:dyDescent="0.35">
      <c r="B1338" s="6"/>
      <c r="C1338" s="6"/>
      <c r="D1338" t="s">
        <v>773</v>
      </c>
      <c r="E1338" s="8" t="str">
        <f t="shared" si="1695"/>
        <v>1338 SUB-S</v>
      </c>
      <c r="G1338" s="145" t="str">
        <f>"% of "&amp;G1353&amp;"s "&amp;"- conversion to new subscriber"</f>
        <v>% of primary units - conversion to new subscriber</v>
      </c>
      <c r="H1338" s="12"/>
      <c r="I1338" s="60"/>
      <c r="J1338" s="60"/>
      <c r="K1338" s="16">
        <v>0.1</v>
      </c>
      <c r="L1338" s="16">
        <v>0.1</v>
      </c>
      <c r="M1338" s="16">
        <v>0.1</v>
      </c>
      <c r="N1338" s="16">
        <v>0.1</v>
      </c>
      <c r="O1338" s="16">
        <v>0.1</v>
      </c>
      <c r="P1338" s="16">
        <v>0.1</v>
      </c>
      <c r="R1338" s="20"/>
      <c r="S1338" s="150" cm="1">
        <f t="array" ref="S1338">INDEX($K:$P,ROW(),MATCH(S$3,$K$2:$P$2,0))</f>
        <v>0.1</v>
      </c>
      <c r="T1338" s="150" cm="1">
        <f t="array" ref="T1338">INDEX($K:$P,ROW(),MATCH(T$3,$K$2:$P$2,0))</f>
        <v>0.1</v>
      </c>
      <c r="U1338" s="150" cm="1">
        <f t="array" ref="U1338">INDEX($K:$P,ROW(),MATCH(U$3,$K$2:$P$2,0))</f>
        <v>0.1</v>
      </c>
      <c r="V1338" s="150" cm="1">
        <f t="array" ref="V1338">INDEX($K:$P,ROW(),MATCH(V$3,$K$2:$P$2,0))</f>
        <v>0.1</v>
      </c>
      <c r="W1338" s="150" cm="1">
        <f t="array" ref="W1338">INDEX($K:$P,ROW(),MATCH(W$3,$K$2:$P$2,0))</f>
        <v>0.1</v>
      </c>
      <c r="X1338" s="150" cm="1">
        <f t="array" ref="X1338">INDEX($K:$P,ROW(),MATCH(X$3,$K$2:$P$2,0))</f>
        <v>0.1</v>
      </c>
      <c r="Y1338" s="150" cm="1">
        <f t="array" ref="Y1338">INDEX($K:$P,ROW(),MATCH(Y$3,$K$2:$P$2,0))</f>
        <v>0.1</v>
      </c>
      <c r="Z1338" s="150" cm="1">
        <f t="array" ref="Z1338">INDEX($K:$P,ROW(),MATCH(Z$3,$K$2:$P$2,0))</f>
        <v>0.1</v>
      </c>
      <c r="AA1338" s="150" cm="1">
        <f t="array" ref="AA1338">INDEX($K:$P,ROW(),MATCH(AA$3,$K$2:$P$2,0))</f>
        <v>0.1</v>
      </c>
      <c r="AB1338" s="150" cm="1">
        <f t="array" ref="AB1338">INDEX($K:$P,ROW(),MATCH(AB$3,$K$2:$P$2,0))</f>
        <v>0.1</v>
      </c>
      <c r="AC1338" s="150" cm="1">
        <f t="array" ref="AC1338">INDEX($K:$P,ROW(),MATCH(AC$3,$K$2:$P$2,0))</f>
        <v>0.1</v>
      </c>
      <c r="AD1338" s="150" cm="1">
        <f t="array" ref="AD1338">INDEX($K:$P,ROW(),MATCH(AD$3,$K$2:$P$2,0))</f>
        <v>0.1</v>
      </c>
      <c r="AE1338" s="150" cm="1">
        <f t="array" ref="AE1338">INDEX($K:$P,ROW(),MATCH(AE$3,$K$2:$P$2,0))</f>
        <v>0.1</v>
      </c>
      <c r="AF1338" s="150" cm="1">
        <f t="array" ref="AF1338">INDEX($K:$P,ROW(),MATCH(AF$3,$K$2:$P$2,0))</f>
        <v>0.1</v>
      </c>
      <c r="AG1338" s="150" cm="1">
        <f t="array" ref="AG1338">INDEX($K:$P,ROW(),MATCH(AG$3,$K$2:$P$2,0))</f>
        <v>0.1</v>
      </c>
      <c r="AH1338" s="150" cm="1">
        <f t="array" ref="AH1338">INDEX($K:$P,ROW(),MATCH(AH$3,$K$2:$P$2,0))</f>
        <v>0.1</v>
      </c>
      <c r="AI1338" s="150" cm="1">
        <f t="array" ref="AI1338">INDEX($K:$P,ROW(),MATCH(AI$3,$K$2:$P$2,0))</f>
        <v>0.1</v>
      </c>
      <c r="AJ1338" s="150" cm="1">
        <f t="array" ref="AJ1338">INDEX($K:$P,ROW(),MATCH(AJ$3,$K$2:$P$2,0))</f>
        <v>0.1</v>
      </c>
      <c r="AK1338" s="150" cm="1">
        <f t="array" ref="AK1338">INDEX($K:$P,ROW(),MATCH(AK$3,$K$2:$P$2,0))</f>
        <v>0.1</v>
      </c>
      <c r="AL1338" s="150" cm="1">
        <f t="array" ref="AL1338">INDEX($K:$P,ROW(),MATCH(AL$3,$K$2:$P$2,0))</f>
        <v>0.1</v>
      </c>
      <c r="AM1338" s="150" cm="1">
        <f t="array" ref="AM1338">INDEX($K:$P,ROW(),MATCH(AM$3,$K$2:$P$2,0))</f>
        <v>0.1</v>
      </c>
      <c r="AN1338" s="150" cm="1">
        <f t="array" ref="AN1338">INDEX($K:$P,ROW(),MATCH(AN$3,$K$2:$P$2,0))</f>
        <v>0.1</v>
      </c>
      <c r="AO1338" s="150" cm="1">
        <f t="array" ref="AO1338">INDEX($K:$P,ROW(),MATCH(AO$3,$K$2:$P$2,0))</f>
        <v>0.1</v>
      </c>
      <c r="AP1338" s="150" cm="1">
        <f t="array" ref="AP1338">INDEX($K:$P,ROW(),MATCH(AP$3,$K$2:$P$2,0))</f>
        <v>0.1</v>
      </c>
      <c r="AQ1338" s="150" cm="1">
        <f t="array" ref="AQ1338">INDEX($K:$P,ROW(),MATCH(AQ$3,$K$2:$P$2,0))</f>
        <v>0.1</v>
      </c>
      <c r="AR1338" s="150" cm="1">
        <f t="array" ref="AR1338">INDEX($K:$P,ROW(),MATCH(AR$3,$K$2:$P$2,0))</f>
        <v>0.1</v>
      </c>
      <c r="AS1338" s="150" cm="1">
        <f t="array" ref="AS1338">INDEX($K:$P,ROW(),MATCH(AS$3,$K$2:$P$2,0))</f>
        <v>0.1</v>
      </c>
      <c r="AT1338" s="150" cm="1">
        <f t="array" ref="AT1338">INDEX($K:$P,ROW(),MATCH(AT$3,$K$2:$P$2,0))</f>
        <v>0.1</v>
      </c>
      <c r="AU1338" s="150" cm="1">
        <f t="array" ref="AU1338">INDEX($K:$P,ROW(),MATCH(AU$3,$K$2:$P$2,0))</f>
        <v>0.1</v>
      </c>
      <c r="AV1338" s="150" cm="1">
        <f t="array" ref="AV1338">INDEX($K:$P,ROW(),MATCH(AV$3,$K$2:$P$2,0))</f>
        <v>0.1</v>
      </c>
      <c r="AW1338" s="150" cm="1">
        <f t="array" ref="AW1338">INDEX($K:$P,ROW(),MATCH(AW$3,$K$2:$P$2,0))</f>
        <v>0.1</v>
      </c>
      <c r="AX1338" s="150" cm="1">
        <f t="array" ref="AX1338">INDEX($K:$P,ROW(),MATCH(AX$3,$K$2:$P$2,0))</f>
        <v>0.1</v>
      </c>
      <c r="AY1338" s="150" cm="1">
        <f t="array" ref="AY1338">INDEX($K:$P,ROW(),MATCH(AY$3,$K$2:$P$2,0))</f>
        <v>0.1</v>
      </c>
      <c r="AZ1338" s="150" cm="1">
        <f t="array" ref="AZ1338">INDEX($K:$P,ROW(),MATCH(AZ$3,$K$2:$P$2,0))</f>
        <v>0.1</v>
      </c>
      <c r="BA1338" s="150" cm="1">
        <f t="array" ref="BA1338">INDEX($K:$P,ROW(),MATCH(BA$3,$K$2:$P$2,0))</f>
        <v>0.1</v>
      </c>
      <c r="BB1338" s="150" cm="1">
        <f t="array" ref="BB1338">INDEX($K:$P,ROW(),MATCH(BB$3,$K$2:$P$2,0))</f>
        <v>0.1</v>
      </c>
      <c r="BC1338" s="150" cm="1">
        <f t="array" ref="BC1338">INDEX($K:$P,ROW(),MATCH(BC$3,$K$2:$P$2,0))</f>
        <v>0.1</v>
      </c>
      <c r="BD1338" s="150" cm="1">
        <f t="array" ref="BD1338">INDEX($K:$P,ROW(),MATCH(BD$3,$K$2:$P$2,0))</f>
        <v>0.1</v>
      </c>
      <c r="BE1338" s="150" cm="1">
        <f t="array" ref="BE1338">INDEX($K:$P,ROW(),MATCH(BE$3,$K$2:$P$2,0))</f>
        <v>0.1</v>
      </c>
      <c r="BF1338" s="150" cm="1">
        <f t="array" ref="BF1338">INDEX($K:$P,ROW(),MATCH(BF$3,$K$2:$P$2,0))</f>
        <v>0.1</v>
      </c>
      <c r="BG1338" s="150" cm="1">
        <f t="array" ref="BG1338">INDEX($K:$P,ROW(),MATCH(BG$3,$K$2:$P$2,0))</f>
        <v>0.1</v>
      </c>
      <c r="BH1338" s="150" cm="1">
        <f t="array" ref="BH1338">INDEX($K:$P,ROW(),MATCH(BH$3,$K$2:$P$2,0))</f>
        <v>0.1</v>
      </c>
      <c r="BI1338" s="150" cm="1">
        <f t="array" ref="BI1338">INDEX($K:$P,ROW(),MATCH(BI$3,$K$2:$P$2,0))</f>
        <v>0.1</v>
      </c>
      <c r="BJ1338" s="150" cm="1">
        <f t="array" ref="BJ1338">INDEX($K:$P,ROW(),MATCH(BJ$3,$K$2:$P$2,0))</f>
        <v>0.1</v>
      </c>
      <c r="BK1338" s="150" cm="1">
        <f t="array" ref="BK1338">INDEX($K:$P,ROW(),MATCH(BK$3,$K$2:$P$2,0))</f>
        <v>0.1</v>
      </c>
      <c r="BL1338" s="150" cm="1">
        <f t="array" ref="BL1338">INDEX($K:$P,ROW(),MATCH(BL$3,$K$2:$P$2,0))</f>
        <v>0.1</v>
      </c>
      <c r="BM1338" s="150" cm="1">
        <f t="array" ref="BM1338">INDEX($K:$P,ROW(),MATCH(BM$3,$K$2:$P$2,0))</f>
        <v>0.1</v>
      </c>
      <c r="BN1338" s="150" cm="1">
        <f t="array" ref="BN1338">INDEX($K:$P,ROW(),MATCH(BN$3,$K$2:$P$2,0))</f>
        <v>0.1</v>
      </c>
      <c r="BO1338" s="150" cm="1">
        <f t="array" ref="BO1338">INDEX($K:$P,ROW(),MATCH(BO$3,$K$2:$P$2,0))</f>
        <v>0.1</v>
      </c>
      <c r="BP1338" s="150" cm="1">
        <f t="array" ref="BP1338">INDEX($K:$P,ROW(),MATCH(BP$3,$K$2:$P$2,0))</f>
        <v>0.1</v>
      </c>
      <c r="BQ1338" s="150" cm="1">
        <f t="array" ref="BQ1338">INDEX($K:$P,ROW(),MATCH(BQ$3,$K$2:$P$2,0))</f>
        <v>0.1</v>
      </c>
      <c r="BR1338" s="150" cm="1">
        <f t="array" ref="BR1338">INDEX($K:$P,ROW(),MATCH(BR$3,$K$2:$P$2,0))</f>
        <v>0.1</v>
      </c>
      <c r="BS1338" s="150" cm="1">
        <f t="array" ref="BS1338">INDEX($K:$P,ROW(),MATCH(BS$3,$K$2:$P$2,0))</f>
        <v>0.1</v>
      </c>
      <c r="BT1338" s="150" cm="1">
        <f t="array" ref="BT1338">INDEX($K:$P,ROW(),MATCH(BT$3,$K$2:$P$2,0))</f>
        <v>0.1</v>
      </c>
      <c r="BU1338" s="150" cm="1">
        <f t="array" ref="BU1338">INDEX($K:$P,ROW(),MATCH(BU$3,$K$2:$P$2,0))</f>
        <v>0.1</v>
      </c>
      <c r="BV1338" s="150" cm="1">
        <f t="array" ref="BV1338">INDEX($K:$P,ROW(),MATCH(BV$3,$K$2:$P$2,0))</f>
        <v>0.1</v>
      </c>
      <c r="BW1338" s="150" cm="1">
        <f t="array" ref="BW1338">INDEX($K:$P,ROW(),MATCH(BW$3,$K$2:$P$2,0))</f>
        <v>0.1</v>
      </c>
      <c r="BX1338" s="150" cm="1">
        <f t="array" ref="BX1338">INDEX($K:$P,ROW(),MATCH(BX$3,$K$2:$P$2,0))</f>
        <v>0.1</v>
      </c>
      <c r="BY1338" s="150" cm="1">
        <f t="array" ref="BY1338">INDEX($K:$P,ROW(),MATCH(BY$3,$K$2:$P$2,0))</f>
        <v>0.1</v>
      </c>
      <c r="BZ1338" s="150" cm="1">
        <f t="array" ref="BZ1338">INDEX($K:$P,ROW(),MATCH(BZ$3,$K$2:$P$2,0))</f>
        <v>0.1</v>
      </c>
      <c r="CA1338" s="150" cm="1">
        <f t="array" ref="CA1338">INDEX($K:$P,ROW(),MATCH(CA$3,$K$2:$P$2,0))</f>
        <v>0.1</v>
      </c>
      <c r="CB1338" s="150" cm="1">
        <f t="array" ref="CB1338">INDEX($K:$P,ROW(),MATCH(CB$3,$K$2:$P$2,0))</f>
        <v>0.1</v>
      </c>
      <c r="CC1338" s="150" cm="1">
        <f t="array" ref="CC1338">INDEX($K:$P,ROW(),MATCH(CC$3,$K$2:$P$2,0))</f>
        <v>0.1</v>
      </c>
      <c r="CD1338" s="150" cm="1">
        <f t="array" ref="CD1338">INDEX($K:$P,ROW(),MATCH(CD$3,$K$2:$P$2,0))</f>
        <v>0.1</v>
      </c>
      <c r="CE1338" s="150" cm="1">
        <f t="array" ref="CE1338">INDEX($K:$P,ROW(),MATCH(CE$3,$K$2:$P$2,0))</f>
        <v>0.1</v>
      </c>
      <c r="CF1338" s="150" cm="1">
        <f t="array" ref="CF1338">INDEX($K:$P,ROW(),MATCH(CF$3,$K$2:$P$2,0))</f>
        <v>0.1</v>
      </c>
      <c r="CG1338" s="150" cm="1">
        <f t="array" ref="CG1338">INDEX($K:$P,ROW(),MATCH(CG$3,$K$2:$P$2,0))</f>
        <v>0.1</v>
      </c>
      <c r="CH1338" s="150" cm="1">
        <f t="array" ref="CH1338">INDEX($K:$P,ROW(),MATCH(CH$3,$K$2:$P$2,0))</f>
        <v>0.1</v>
      </c>
      <c r="CI1338" s="150" cm="1">
        <f t="array" ref="CI1338">INDEX($K:$P,ROW(),MATCH(CI$3,$K$2:$P$2,0))</f>
        <v>0.1</v>
      </c>
      <c r="CJ1338" s="150" cm="1">
        <f t="array" ref="CJ1338">INDEX($K:$P,ROW(),MATCH(CJ$3,$K$2:$P$2,0))</f>
        <v>0.1</v>
      </c>
      <c r="CK1338" s="150" cm="1">
        <f t="array" ref="CK1338">INDEX($K:$P,ROW(),MATCH(CK$3,$K$2:$P$2,0))</f>
        <v>0.1</v>
      </c>
      <c r="CL1338" s="150" cm="1">
        <f t="array" ref="CL1338">INDEX($K:$P,ROW(),MATCH(CL$3,$K$2:$P$2,0))</f>
        <v>0.1</v>
      </c>
      <c r="CN1338" s="60"/>
      <c r="CO1338" s="150" t="e" cm="1">
        <f t="array" ref="CO1338">INDEX($K:$P,ROW(),MATCH(CO$3,$K$2:$P$2,0))</f>
        <v>#N/A</v>
      </c>
      <c r="CP1338" s="150" t="e" cm="1">
        <f t="array" ref="CP1338">INDEX($K:$P,ROW(),MATCH(CP$3,$K$2:$P$2,0))</f>
        <v>#N/A</v>
      </c>
      <c r="CQ1338" s="150" t="e" cm="1">
        <f t="array" ref="CQ1338">INDEX($K:$P,ROW(),MATCH(CQ$3,$K$2:$P$2,0))</f>
        <v>#N/A</v>
      </c>
      <c r="CR1338" s="150" t="e" cm="1">
        <f t="array" ref="CR1338">INDEX($K:$P,ROW(),MATCH(CR$3,$K$2:$P$2,0))</f>
        <v>#N/A</v>
      </c>
      <c r="CS1338" s="150" t="e" cm="1">
        <f t="array" ref="CS1338">INDEX($K:$P,ROW(),MATCH(CS$3,$K$2:$P$2,0))</f>
        <v>#N/A</v>
      </c>
      <c r="CT1338" s="150" t="e" cm="1">
        <f t="array" ref="CT1338">INDEX($K:$P,ROW(),MATCH(CT$3,$K$2:$P$2,0))</f>
        <v>#N/A</v>
      </c>
      <c r="CU1338" s="150" t="e" cm="1">
        <f t="array" ref="CU1338">INDEX($K:$P,ROW(),MATCH(CU$3,$K$2:$P$2,0))</f>
        <v>#N/A</v>
      </c>
      <c r="CV1338" s="150" t="e" cm="1">
        <f t="array" ref="CV1338">INDEX($K:$P,ROW(),MATCH(CV$3,$K$2:$P$2,0))</f>
        <v>#N/A</v>
      </c>
      <c r="CW1338" s="150" t="e" cm="1">
        <f t="array" ref="CW1338">INDEX($K:$P,ROW(),MATCH(CW$3,$K$2:$P$2,0))</f>
        <v>#N/A</v>
      </c>
      <c r="CX1338" s="150" t="e" cm="1">
        <f t="array" ref="CX1338">INDEX($K:$P,ROW(),MATCH(CX$3,$K$2:$P$2,0))</f>
        <v>#N/A</v>
      </c>
      <c r="CY1338" s="150" t="e" cm="1">
        <f t="array" ref="CY1338">INDEX($K:$P,ROW(),MATCH(CY$3,$K$2:$P$2,0))</f>
        <v>#N/A</v>
      </c>
      <c r="CZ1338" s="150" t="e" cm="1">
        <f t="array" ref="CZ1338">INDEX($K:$P,ROW(),MATCH(CZ$3,$K$2:$P$2,0))</f>
        <v>#N/A</v>
      </c>
      <c r="DA1338" s="150" t="e" cm="1">
        <f t="array" ref="DA1338">INDEX($K:$P,ROW(),MATCH(DA$3,$K$2:$P$2,0))</f>
        <v>#N/A</v>
      </c>
      <c r="DB1338" s="150" t="e" cm="1">
        <f t="array" ref="DB1338">INDEX($K:$P,ROW(),MATCH(DB$3,$K$2:$P$2,0))</f>
        <v>#N/A</v>
      </c>
      <c r="DC1338" s="150" t="e" cm="1">
        <f t="array" ref="DC1338">INDEX($K:$P,ROW(),MATCH(DC$3,$K$2:$P$2,0))</f>
        <v>#N/A</v>
      </c>
      <c r="DD1338" s="150" t="e" cm="1">
        <f t="array" ref="DD1338">INDEX($K:$P,ROW(),MATCH(DD$3,$K$2:$P$2,0))</f>
        <v>#N/A</v>
      </c>
      <c r="DE1338" s="150" t="e" cm="1">
        <f t="array" ref="DE1338">INDEX($K:$P,ROW(),MATCH(DE$3,$K$2:$P$2,0))</f>
        <v>#N/A</v>
      </c>
      <c r="DF1338" s="150" t="e" cm="1">
        <f t="array" ref="DF1338">INDEX($K:$P,ROW(),MATCH(DF$3,$K$2:$P$2,0))</f>
        <v>#N/A</v>
      </c>
      <c r="DG1338" s="150" t="e" cm="1">
        <f t="array" ref="DG1338">INDEX($K:$P,ROW(),MATCH(DG$3,$K$2:$P$2,0))</f>
        <v>#N/A</v>
      </c>
      <c r="DH1338" s="150" t="e" cm="1">
        <f t="array" ref="DH1338">INDEX($K:$P,ROW(),MATCH(DH$3,$K$2:$P$2,0))</f>
        <v>#N/A</v>
      </c>
      <c r="DI1338" s="150" t="e" cm="1">
        <f t="array" ref="DI1338">INDEX($K:$P,ROW(),MATCH(DI$3,$K$2:$P$2,0))</f>
        <v>#N/A</v>
      </c>
      <c r="DJ1338" s="150" t="e" cm="1">
        <f t="array" ref="DJ1338">INDEX($K:$P,ROW(),MATCH(DJ$3,$K$2:$P$2,0))</f>
        <v>#N/A</v>
      </c>
      <c r="DK1338" s="150" t="e" cm="1">
        <f t="array" ref="DK1338">INDEX($K:$P,ROW(),MATCH(DK$3,$K$2:$P$2,0))</f>
        <v>#N/A</v>
      </c>
      <c r="DL1338" s="150" t="e" cm="1">
        <f t="array" ref="DL1338">INDEX($K:$P,ROW(),MATCH(DL$3,$K$2:$P$2,0))</f>
        <v>#N/A</v>
      </c>
    </row>
    <row r="1339" spans="1:116" x14ac:dyDescent="0.35">
      <c r="B1339" s="6"/>
      <c r="C1339" s="6"/>
      <c r="D1339" t="s">
        <v>773</v>
      </c>
      <c r="E1339" s="8" t="str">
        <f t="shared" si="1695"/>
        <v>1339 SUB-S</v>
      </c>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c r="CO1339" s="72"/>
      <c r="CP1339" s="72"/>
      <c r="CQ1339" s="72"/>
      <c r="CR1339" s="72"/>
      <c r="CS1339" s="72"/>
      <c r="CT1339" s="72"/>
      <c r="CU1339" s="72"/>
      <c r="CV1339" s="72"/>
      <c r="CW1339" s="72"/>
      <c r="CX1339" s="72"/>
      <c r="CY1339" s="72"/>
      <c r="CZ1339" s="72"/>
      <c r="DA1339" s="72"/>
      <c r="DB1339" s="72"/>
      <c r="DC1339" s="72"/>
      <c r="DD1339" s="72"/>
      <c r="DE1339" s="72"/>
      <c r="DF1339" s="72"/>
      <c r="DG1339" s="72"/>
      <c r="DH1339" s="72"/>
      <c r="DI1339" s="72"/>
      <c r="DJ1339" s="72"/>
      <c r="DK1339" s="72"/>
      <c r="DL1339" s="72"/>
    </row>
    <row r="1340" spans="1:116" x14ac:dyDescent="0.35">
      <c r="B1340" s="6"/>
      <c r="C1340" s="6"/>
      <c r="D1340" t="s">
        <v>773</v>
      </c>
      <c r="E1340" s="8" t="str">
        <f t="shared" si="1695"/>
        <v>1340 SUB-S</v>
      </c>
      <c r="G1340" s="95" t="s">
        <v>444</v>
      </c>
      <c r="H1340" s="12"/>
      <c r="I1340" s="60"/>
      <c r="J1340" s="60"/>
      <c r="S1340" s="72"/>
      <c r="T1340" s="72"/>
      <c r="U1340" s="72"/>
      <c r="V1340" s="72"/>
      <c r="W1340" s="72"/>
      <c r="X1340" s="72"/>
      <c r="Y1340" s="72"/>
      <c r="Z1340" s="72"/>
      <c r="AA1340" s="72"/>
      <c r="AB1340" s="72"/>
      <c r="AC1340" s="72"/>
      <c r="AD1340" s="72"/>
      <c r="AE1340" s="72"/>
      <c r="AF1340" s="72"/>
      <c r="AG1340" s="72"/>
      <c r="AH1340" s="72"/>
      <c r="AI1340" s="72"/>
      <c r="AJ1340" s="72"/>
      <c r="AK1340" s="72"/>
      <c r="AL1340" s="72"/>
      <c r="AM1340" s="72"/>
      <c r="AN1340" s="72"/>
      <c r="AO1340" s="72"/>
      <c r="AP1340" s="72"/>
      <c r="AQ1340" s="72"/>
      <c r="AR1340" s="72"/>
      <c r="AS1340" s="72"/>
      <c r="AT1340" s="72"/>
      <c r="AU1340" s="72"/>
      <c r="AV1340" s="72"/>
      <c r="AW1340" s="72"/>
      <c r="AX1340" s="72"/>
      <c r="AY1340" s="72"/>
      <c r="AZ1340" s="72"/>
      <c r="BA1340" s="72"/>
      <c r="BB1340" s="72"/>
      <c r="BC1340" s="72"/>
      <c r="BD1340" s="72"/>
      <c r="BE1340" s="72"/>
      <c r="BF1340" s="72"/>
      <c r="BG1340" s="72"/>
      <c r="BH1340" s="72"/>
      <c r="BI1340" s="72"/>
      <c r="BJ1340" s="72"/>
      <c r="BK1340" s="72"/>
      <c r="BL1340" s="72"/>
      <c r="BM1340" s="72"/>
      <c r="BN1340" s="72"/>
      <c r="BO1340" s="72"/>
      <c r="BP1340" s="72"/>
      <c r="BQ1340" s="72"/>
      <c r="BR1340" s="72"/>
      <c r="BS1340" s="72"/>
      <c r="BT1340" s="72"/>
      <c r="BU1340" s="72"/>
      <c r="BV1340" s="72"/>
      <c r="BW1340" s="72"/>
      <c r="BX1340" s="72"/>
      <c r="BY1340" s="72"/>
      <c r="BZ1340" s="72"/>
      <c r="CA1340" s="72"/>
      <c r="CB1340" s="72"/>
      <c r="CC1340" s="72"/>
      <c r="CD1340" s="72"/>
      <c r="CE1340" s="72"/>
      <c r="CF1340" s="72"/>
      <c r="CG1340" s="72"/>
      <c r="CH1340" s="72"/>
      <c r="CI1340" s="72"/>
      <c r="CJ1340" s="72"/>
      <c r="CK1340" s="72"/>
      <c r="CL1340" s="72"/>
      <c r="CN1340" s="60"/>
      <c r="CO1340" s="72"/>
      <c r="CP1340" s="72"/>
      <c r="CQ1340" s="72"/>
      <c r="CR1340" s="72"/>
      <c r="CS1340" s="72"/>
      <c r="CT1340" s="72"/>
      <c r="CU1340" s="72"/>
      <c r="CV1340" s="72"/>
      <c r="CW1340" s="72"/>
      <c r="CX1340" s="72"/>
      <c r="CY1340" s="72"/>
      <c r="CZ1340" s="72"/>
      <c r="DA1340" s="72"/>
      <c r="DB1340" s="72"/>
      <c r="DC1340" s="72"/>
      <c r="DD1340" s="72"/>
      <c r="DE1340" s="72"/>
      <c r="DF1340" s="72"/>
      <c r="DG1340" s="72"/>
      <c r="DH1340" s="72"/>
      <c r="DI1340" s="72"/>
      <c r="DJ1340" s="72"/>
      <c r="DK1340" s="72"/>
      <c r="DL1340" s="72"/>
    </row>
    <row r="1341" spans="1:116" x14ac:dyDescent="0.35">
      <c r="B1341" t="str">
        <f>E1341</f>
        <v>1341 SUB-S</v>
      </c>
      <c r="D1341" t="s">
        <v>773</v>
      </c>
      <c r="E1341" s="8" t="str">
        <f t="shared" si="1695"/>
        <v>1341 SUB-S</v>
      </c>
      <c r="G1341" s="158" t="s">
        <v>71</v>
      </c>
      <c r="K1341" s="15">
        <f>SUMIF($4:$4,K$2-1,1339:1339)</f>
        <v>0</v>
      </c>
      <c r="L1341" s="15">
        <f>K1345</f>
        <v>0.05</v>
      </c>
      <c r="M1341" s="15">
        <f>L1345</f>
        <v>0.05</v>
      </c>
      <c r="N1341" s="15">
        <f>M1345</f>
        <v>0.05</v>
      </c>
      <c r="O1341" s="15">
        <f>N1345</f>
        <v>0.05</v>
      </c>
      <c r="P1341" s="15">
        <f>O1345</f>
        <v>0.05</v>
      </c>
      <c r="R1341" s="15"/>
      <c r="S1341" s="76">
        <f t="shared" ref="S1341" si="1704">R1345</f>
        <v>0</v>
      </c>
      <c r="T1341" s="76">
        <f t="shared" ref="T1341:AY1341" ca="1" si="1705">S1345</f>
        <v>950</v>
      </c>
      <c r="U1341" s="76">
        <f t="shared" ca="1" si="1705"/>
        <v>1900</v>
      </c>
      <c r="V1341" s="76">
        <f t="shared" ca="1" si="1705"/>
        <v>2850</v>
      </c>
      <c r="W1341" s="76">
        <f t="shared" ca="1" si="1705"/>
        <v>3800</v>
      </c>
      <c r="X1341" s="76">
        <f t="shared" ca="1" si="1705"/>
        <v>4750</v>
      </c>
      <c r="Y1341" s="76">
        <f t="shared" ca="1" si="1705"/>
        <v>5700</v>
      </c>
      <c r="Z1341" s="76">
        <f t="shared" ca="1" si="1705"/>
        <v>6650</v>
      </c>
      <c r="AA1341" s="76">
        <f t="shared" ca="1" si="1705"/>
        <v>7600</v>
      </c>
      <c r="AB1341" s="76">
        <f t="shared" ca="1" si="1705"/>
        <v>8550</v>
      </c>
      <c r="AC1341" s="76">
        <f t="shared" ca="1" si="1705"/>
        <v>9500</v>
      </c>
      <c r="AD1341" s="76">
        <f t="shared" ca="1" si="1705"/>
        <v>10450</v>
      </c>
      <c r="AE1341" s="76">
        <f t="shared" ca="1" si="1705"/>
        <v>11400</v>
      </c>
      <c r="AF1341" s="76">
        <f t="shared" ca="1" si="1705"/>
        <v>12350</v>
      </c>
      <c r="AG1341" s="76">
        <f t="shared" ca="1" si="1705"/>
        <v>13300</v>
      </c>
      <c r="AH1341" s="76">
        <f t="shared" ca="1" si="1705"/>
        <v>14250</v>
      </c>
      <c r="AI1341" s="76">
        <f t="shared" ca="1" si="1705"/>
        <v>15200</v>
      </c>
      <c r="AJ1341" s="76">
        <f t="shared" ca="1" si="1705"/>
        <v>16150</v>
      </c>
      <c r="AK1341" s="76">
        <f t="shared" ca="1" si="1705"/>
        <v>17100</v>
      </c>
      <c r="AL1341" s="76">
        <f t="shared" ca="1" si="1705"/>
        <v>18050</v>
      </c>
      <c r="AM1341" s="76">
        <f t="shared" ca="1" si="1705"/>
        <v>19000</v>
      </c>
      <c r="AN1341" s="76">
        <f t="shared" ca="1" si="1705"/>
        <v>19950</v>
      </c>
      <c r="AO1341" s="76">
        <f t="shared" ca="1" si="1705"/>
        <v>20900</v>
      </c>
      <c r="AP1341" s="76">
        <f t="shared" ca="1" si="1705"/>
        <v>21850</v>
      </c>
      <c r="AQ1341" s="76">
        <f t="shared" ca="1" si="1705"/>
        <v>22800</v>
      </c>
      <c r="AR1341" s="76">
        <f t="shared" ca="1" si="1705"/>
        <v>23750</v>
      </c>
      <c r="AS1341" s="76">
        <f t="shared" ca="1" si="1705"/>
        <v>24700</v>
      </c>
      <c r="AT1341" s="76">
        <f t="shared" ca="1" si="1705"/>
        <v>25650</v>
      </c>
      <c r="AU1341" s="76">
        <f t="shared" ca="1" si="1705"/>
        <v>26600</v>
      </c>
      <c r="AV1341" s="76">
        <f t="shared" ca="1" si="1705"/>
        <v>27550</v>
      </c>
      <c r="AW1341" s="76">
        <f t="shared" ca="1" si="1705"/>
        <v>28500</v>
      </c>
      <c r="AX1341" s="76">
        <f t="shared" ca="1" si="1705"/>
        <v>29450</v>
      </c>
      <c r="AY1341" s="76">
        <f t="shared" ca="1" si="1705"/>
        <v>30400</v>
      </c>
      <c r="AZ1341" s="76">
        <f t="shared" ref="AZ1341:CE1341" ca="1" si="1706">AY1345</f>
        <v>31350</v>
      </c>
      <c r="BA1341" s="76">
        <f t="shared" ca="1" si="1706"/>
        <v>32300</v>
      </c>
      <c r="BB1341" s="76">
        <f t="shared" ca="1" si="1706"/>
        <v>33250</v>
      </c>
      <c r="BC1341" s="76">
        <f t="shared" ca="1" si="1706"/>
        <v>34200</v>
      </c>
      <c r="BD1341" s="76">
        <f t="shared" ca="1" si="1706"/>
        <v>35150</v>
      </c>
      <c r="BE1341" s="76">
        <f t="shared" ca="1" si="1706"/>
        <v>36100</v>
      </c>
      <c r="BF1341" s="76">
        <f t="shared" ca="1" si="1706"/>
        <v>37050</v>
      </c>
      <c r="BG1341" s="76">
        <f t="shared" ca="1" si="1706"/>
        <v>38000</v>
      </c>
      <c r="BH1341" s="76">
        <f t="shared" ca="1" si="1706"/>
        <v>38950</v>
      </c>
      <c r="BI1341" s="76">
        <f t="shared" ca="1" si="1706"/>
        <v>39900</v>
      </c>
      <c r="BJ1341" s="76">
        <f t="shared" ca="1" si="1706"/>
        <v>40850</v>
      </c>
      <c r="BK1341" s="76">
        <f t="shared" ca="1" si="1706"/>
        <v>41800</v>
      </c>
      <c r="BL1341" s="76">
        <f t="shared" ca="1" si="1706"/>
        <v>42750</v>
      </c>
      <c r="BM1341" s="76">
        <f t="shared" ca="1" si="1706"/>
        <v>43700</v>
      </c>
      <c r="BN1341" s="76">
        <f t="shared" ca="1" si="1706"/>
        <v>44650</v>
      </c>
      <c r="BO1341" s="76">
        <f t="shared" ca="1" si="1706"/>
        <v>45600</v>
      </c>
      <c r="BP1341" s="76">
        <f t="shared" ca="1" si="1706"/>
        <v>46550</v>
      </c>
      <c r="BQ1341" s="76">
        <f t="shared" ca="1" si="1706"/>
        <v>47500</v>
      </c>
      <c r="BR1341" s="76">
        <f t="shared" ca="1" si="1706"/>
        <v>48450</v>
      </c>
      <c r="BS1341" s="76">
        <f t="shared" ca="1" si="1706"/>
        <v>49400</v>
      </c>
      <c r="BT1341" s="76">
        <f t="shared" ca="1" si="1706"/>
        <v>50350</v>
      </c>
      <c r="BU1341" s="76">
        <f t="shared" ca="1" si="1706"/>
        <v>51300</v>
      </c>
      <c r="BV1341" s="76">
        <f t="shared" ca="1" si="1706"/>
        <v>52250</v>
      </c>
      <c r="BW1341" s="76">
        <f t="shared" ca="1" si="1706"/>
        <v>53200</v>
      </c>
      <c r="BX1341" s="76">
        <f t="shared" ca="1" si="1706"/>
        <v>54150</v>
      </c>
      <c r="BY1341" s="76">
        <f t="shared" ca="1" si="1706"/>
        <v>55100</v>
      </c>
      <c r="BZ1341" s="76">
        <f t="shared" ca="1" si="1706"/>
        <v>56050</v>
      </c>
      <c r="CA1341" s="76">
        <f t="shared" ca="1" si="1706"/>
        <v>57000</v>
      </c>
      <c r="CB1341" s="76">
        <f t="shared" ca="1" si="1706"/>
        <v>57950</v>
      </c>
      <c r="CC1341" s="76">
        <f t="shared" ca="1" si="1706"/>
        <v>58900</v>
      </c>
      <c r="CD1341" s="76">
        <f t="shared" ca="1" si="1706"/>
        <v>59850</v>
      </c>
      <c r="CE1341" s="76">
        <f t="shared" ca="1" si="1706"/>
        <v>60800</v>
      </c>
      <c r="CF1341" s="76">
        <f t="shared" ref="CF1341:CL1341" ca="1" si="1707">CE1345</f>
        <v>61750</v>
      </c>
      <c r="CG1341" s="76">
        <f t="shared" ca="1" si="1707"/>
        <v>62700</v>
      </c>
      <c r="CH1341" s="76">
        <f t="shared" ca="1" si="1707"/>
        <v>63650</v>
      </c>
      <c r="CI1341" s="76">
        <f t="shared" ca="1" si="1707"/>
        <v>64600</v>
      </c>
      <c r="CJ1341" s="76">
        <f t="shared" ca="1" si="1707"/>
        <v>65550</v>
      </c>
      <c r="CK1341" s="76">
        <f t="shared" ca="1" si="1707"/>
        <v>66500</v>
      </c>
      <c r="CL1341" s="76">
        <f t="shared" ca="1" si="1707"/>
        <v>67450</v>
      </c>
      <c r="CO1341" s="76">
        <f t="shared" ref="CO1341:DL1341" si="1708">CN1345</f>
        <v>0</v>
      </c>
      <c r="CP1341" s="76" t="e">
        <f t="shared" ca="1" si="1708"/>
        <v>#N/A</v>
      </c>
      <c r="CQ1341" s="76" t="e">
        <f t="shared" ca="1" si="1708"/>
        <v>#N/A</v>
      </c>
      <c r="CR1341" s="76" t="e">
        <f t="shared" ca="1" si="1708"/>
        <v>#N/A</v>
      </c>
      <c r="CS1341" s="76" t="e">
        <f t="shared" ca="1" si="1708"/>
        <v>#N/A</v>
      </c>
      <c r="CT1341" s="76" t="e">
        <f t="shared" ca="1" si="1708"/>
        <v>#N/A</v>
      </c>
      <c r="CU1341" s="76" t="e">
        <f t="shared" ca="1" si="1708"/>
        <v>#N/A</v>
      </c>
      <c r="CV1341" s="76" t="e">
        <f t="shared" ca="1" si="1708"/>
        <v>#N/A</v>
      </c>
      <c r="CW1341" s="76" t="e">
        <f t="shared" ca="1" si="1708"/>
        <v>#N/A</v>
      </c>
      <c r="CX1341" s="76" t="e">
        <f t="shared" ca="1" si="1708"/>
        <v>#N/A</v>
      </c>
      <c r="CY1341" s="76" t="e">
        <f t="shared" ca="1" si="1708"/>
        <v>#N/A</v>
      </c>
      <c r="CZ1341" s="76" t="e">
        <f t="shared" ca="1" si="1708"/>
        <v>#N/A</v>
      </c>
      <c r="DA1341" s="76" t="e">
        <f t="shared" ca="1" si="1708"/>
        <v>#N/A</v>
      </c>
      <c r="DB1341" s="76" t="e">
        <f t="shared" ca="1" si="1708"/>
        <v>#N/A</v>
      </c>
      <c r="DC1341" s="76" t="e">
        <f t="shared" ca="1" si="1708"/>
        <v>#N/A</v>
      </c>
      <c r="DD1341" s="76" t="e">
        <f t="shared" ca="1" si="1708"/>
        <v>#N/A</v>
      </c>
      <c r="DE1341" s="76" t="e">
        <f t="shared" ca="1" si="1708"/>
        <v>#N/A</v>
      </c>
      <c r="DF1341" s="76" t="e">
        <f t="shared" ca="1" si="1708"/>
        <v>#N/A</v>
      </c>
      <c r="DG1341" s="76" t="e">
        <f t="shared" ca="1" si="1708"/>
        <v>#N/A</v>
      </c>
      <c r="DH1341" s="76" t="e">
        <f t="shared" ca="1" si="1708"/>
        <v>#N/A</v>
      </c>
      <c r="DI1341" s="76" t="e">
        <f t="shared" ca="1" si="1708"/>
        <v>#N/A</v>
      </c>
      <c r="DJ1341" s="76" t="e">
        <f t="shared" ca="1" si="1708"/>
        <v>#N/A</v>
      </c>
      <c r="DK1341" s="76" t="e">
        <f t="shared" ca="1" si="1708"/>
        <v>#N/A</v>
      </c>
      <c r="DL1341" s="76" t="e">
        <f t="shared" ca="1" si="1708"/>
        <v>#N/A</v>
      </c>
    </row>
    <row r="1342" spans="1:116" x14ac:dyDescent="0.35">
      <c r="D1342" t="s">
        <v>773</v>
      </c>
      <c r="E1342" s="8" t="str">
        <f t="shared" si="1695"/>
        <v>1342 SUB-S</v>
      </c>
      <c r="G1342" s="158" t="s">
        <v>72</v>
      </c>
      <c r="K1342" s="34">
        <f>SUMIF($3:$3,K$2,1340:1340)</f>
        <v>0</v>
      </c>
      <c r="L1342" s="34">
        <f>SUMIF($3:$3,L$2,1340:1340)</f>
        <v>0</v>
      </c>
      <c r="M1342" s="34">
        <f>SUMIF($3:$3,M$2,1340:1340)</f>
        <v>0</v>
      </c>
      <c r="N1342" s="34">
        <f>SUMIF($3:$3,N$2,1340:1340)</f>
        <v>0</v>
      </c>
      <c r="O1342" s="34">
        <f>SUMIF($3:$3,O$2,1340:1340)</f>
        <v>0</v>
      </c>
      <c r="P1342" s="34">
        <f>SUMIF($3:$3,P$2,1340:1340)</f>
        <v>0</v>
      </c>
      <c r="R1342" s="15"/>
      <c r="S1342" s="76" cm="1">
        <f t="array" aca="1" ref="S1342" ca="1">INDIRECT(S1331)*S1338</f>
        <v>1000</v>
      </c>
      <c r="T1342" s="76" cm="1">
        <f t="array" aca="1" ref="T1342" ca="1">INDIRECT(T1331)*T1338</f>
        <v>1000</v>
      </c>
      <c r="U1342" s="76" cm="1">
        <f t="array" aca="1" ref="U1342" ca="1">INDIRECT(U1331)*U1338</f>
        <v>1000</v>
      </c>
      <c r="V1342" s="76" cm="1">
        <f t="array" aca="1" ref="V1342" ca="1">INDIRECT(V1331)*V1338</f>
        <v>1000</v>
      </c>
      <c r="W1342" s="76" cm="1">
        <f t="array" aca="1" ref="W1342" ca="1">INDIRECT(W1331)*W1338</f>
        <v>1000</v>
      </c>
      <c r="X1342" s="76" cm="1">
        <f t="array" aca="1" ref="X1342" ca="1">INDIRECT(X1331)*X1338</f>
        <v>1000</v>
      </c>
      <c r="Y1342" s="76" cm="1">
        <f t="array" aca="1" ref="Y1342" ca="1">INDIRECT(Y1331)*Y1338</f>
        <v>1000</v>
      </c>
      <c r="Z1342" s="76" cm="1">
        <f t="array" aca="1" ref="Z1342" ca="1">INDIRECT(Z1331)*Z1338</f>
        <v>1000</v>
      </c>
      <c r="AA1342" s="76" cm="1">
        <f t="array" aca="1" ref="AA1342" ca="1">INDIRECT(AA1331)*AA1338</f>
        <v>1000</v>
      </c>
      <c r="AB1342" s="76" cm="1">
        <f t="array" aca="1" ref="AB1342" ca="1">INDIRECT(AB1331)*AB1338</f>
        <v>1000</v>
      </c>
      <c r="AC1342" s="76" cm="1">
        <f t="array" aca="1" ref="AC1342" ca="1">INDIRECT(AC1331)*AC1338</f>
        <v>1000</v>
      </c>
      <c r="AD1342" s="76" cm="1">
        <f t="array" aca="1" ref="AD1342" ca="1">INDIRECT(AD1331)*AD1338</f>
        <v>1000</v>
      </c>
      <c r="AE1342" s="76" cm="1">
        <f t="array" aca="1" ref="AE1342" ca="1">INDIRECT(AE1331)*AE1338</f>
        <v>1000</v>
      </c>
      <c r="AF1342" s="76" cm="1">
        <f t="array" aca="1" ref="AF1342" ca="1">INDIRECT(AF1331)*AF1338</f>
        <v>1000</v>
      </c>
      <c r="AG1342" s="76" cm="1">
        <f t="array" aca="1" ref="AG1342" ca="1">INDIRECT(AG1331)*AG1338</f>
        <v>1000</v>
      </c>
      <c r="AH1342" s="76" cm="1">
        <f t="array" aca="1" ref="AH1342" ca="1">INDIRECT(AH1331)*AH1338</f>
        <v>1000</v>
      </c>
      <c r="AI1342" s="76" cm="1">
        <f t="array" aca="1" ref="AI1342" ca="1">INDIRECT(AI1331)*AI1338</f>
        <v>1000</v>
      </c>
      <c r="AJ1342" s="76" cm="1">
        <f t="array" aca="1" ref="AJ1342" ca="1">INDIRECT(AJ1331)*AJ1338</f>
        <v>1000</v>
      </c>
      <c r="AK1342" s="76" cm="1">
        <f t="array" aca="1" ref="AK1342" ca="1">INDIRECT(AK1331)*AK1338</f>
        <v>1000</v>
      </c>
      <c r="AL1342" s="76" cm="1">
        <f t="array" aca="1" ref="AL1342" ca="1">INDIRECT(AL1331)*AL1338</f>
        <v>1000</v>
      </c>
      <c r="AM1342" s="76" cm="1">
        <f t="array" aca="1" ref="AM1342" ca="1">INDIRECT(AM1331)*AM1338</f>
        <v>1000</v>
      </c>
      <c r="AN1342" s="76" cm="1">
        <f t="array" aca="1" ref="AN1342" ca="1">INDIRECT(AN1331)*AN1338</f>
        <v>1000</v>
      </c>
      <c r="AO1342" s="76" cm="1">
        <f t="array" aca="1" ref="AO1342" ca="1">INDIRECT(AO1331)*AO1338</f>
        <v>1000</v>
      </c>
      <c r="AP1342" s="76" cm="1">
        <f t="array" aca="1" ref="AP1342" ca="1">INDIRECT(AP1331)*AP1338</f>
        <v>1000</v>
      </c>
      <c r="AQ1342" s="76" cm="1">
        <f t="array" aca="1" ref="AQ1342" ca="1">INDIRECT(AQ1331)*AQ1338</f>
        <v>1000</v>
      </c>
      <c r="AR1342" s="76" cm="1">
        <f t="array" aca="1" ref="AR1342" ca="1">INDIRECT(AR1331)*AR1338</f>
        <v>1000</v>
      </c>
      <c r="AS1342" s="76" cm="1">
        <f t="array" aca="1" ref="AS1342" ca="1">INDIRECT(AS1331)*AS1338</f>
        <v>1000</v>
      </c>
      <c r="AT1342" s="76" cm="1">
        <f t="array" aca="1" ref="AT1342" ca="1">INDIRECT(AT1331)*AT1338</f>
        <v>1000</v>
      </c>
      <c r="AU1342" s="76" cm="1">
        <f t="array" aca="1" ref="AU1342" ca="1">INDIRECT(AU1331)*AU1338</f>
        <v>1000</v>
      </c>
      <c r="AV1342" s="76" cm="1">
        <f t="array" aca="1" ref="AV1342" ca="1">INDIRECT(AV1331)*AV1338</f>
        <v>1000</v>
      </c>
      <c r="AW1342" s="76" cm="1">
        <f t="array" aca="1" ref="AW1342" ca="1">INDIRECT(AW1331)*AW1338</f>
        <v>1000</v>
      </c>
      <c r="AX1342" s="76" cm="1">
        <f t="array" aca="1" ref="AX1342" ca="1">INDIRECT(AX1331)*AX1338</f>
        <v>1000</v>
      </c>
      <c r="AY1342" s="76" cm="1">
        <f t="array" aca="1" ref="AY1342" ca="1">INDIRECT(AY1331)*AY1338</f>
        <v>1000</v>
      </c>
      <c r="AZ1342" s="76" cm="1">
        <f t="array" aca="1" ref="AZ1342" ca="1">INDIRECT(AZ1331)*AZ1338</f>
        <v>1000</v>
      </c>
      <c r="BA1342" s="76" cm="1">
        <f t="array" aca="1" ref="BA1342" ca="1">INDIRECT(BA1331)*BA1338</f>
        <v>1000</v>
      </c>
      <c r="BB1342" s="76" cm="1">
        <f t="array" aca="1" ref="BB1342" ca="1">INDIRECT(BB1331)*BB1338</f>
        <v>1000</v>
      </c>
      <c r="BC1342" s="76" cm="1">
        <f t="array" aca="1" ref="BC1342" ca="1">INDIRECT(BC1331)*BC1338</f>
        <v>1000</v>
      </c>
      <c r="BD1342" s="76" cm="1">
        <f t="array" aca="1" ref="BD1342" ca="1">INDIRECT(BD1331)*BD1338</f>
        <v>1000</v>
      </c>
      <c r="BE1342" s="76" cm="1">
        <f t="array" aca="1" ref="BE1342" ca="1">INDIRECT(BE1331)*BE1338</f>
        <v>1000</v>
      </c>
      <c r="BF1342" s="76" cm="1">
        <f t="array" aca="1" ref="BF1342" ca="1">INDIRECT(BF1331)*BF1338</f>
        <v>1000</v>
      </c>
      <c r="BG1342" s="76" cm="1">
        <f t="array" aca="1" ref="BG1342" ca="1">INDIRECT(BG1331)*BG1338</f>
        <v>1000</v>
      </c>
      <c r="BH1342" s="76" cm="1">
        <f t="array" aca="1" ref="BH1342" ca="1">INDIRECT(BH1331)*BH1338</f>
        <v>1000</v>
      </c>
      <c r="BI1342" s="76" cm="1">
        <f t="array" aca="1" ref="BI1342" ca="1">INDIRECT(BI1331)*BI1338</f>
        <v>1000</v>
      </c>
      <c r="BJ1342" s="76" cm="1">
        <f t="array" aca="1" ref="BJ1342" ca="1">INDIRECT(BJ1331)*BJ1338</f>
        <v>1000</v>
      </c>
      <c r="BK1342" s="76" cm="1">
        <f t="array" aca="1" ref="BK1342" ca="1">INDIRECT(BK1331)*BK1338</f>
        <v>1000</v>
      </c>
      <c r="BL1342" s="76" cm="1">
        <f t="array" aca="1" ref="BL1342" ca="1">INDIRECT(BL1331)*BL1338</f>
        <v>1000</v>
      </c>
      <c r="BM1342" s="76" cm="1">
        <f t="array" aca="1" ref="BM1342" ca="1">INDIRECT(BM1331)*BM1338</f>
        <v>1000</v>
      </c>
      <c r="BN1342" s="76" cm="1">
        <f t="array" aca="1" ref="BN1342" ca="1">INDIRECT(BN1331)*BN1338</f>
        <v>1000</v>
      </c>
      <c r="BO1342" s="76" cm="1">
        <f t="array" aca="1" ref="BO1342" ca="1">INDIRECT(BO1331)*BO1338</f>
        <v>1000</v>
      </c>
      <c r="BP1342" s="76" cm="1">
        <f t="array" aca="1" ref="BP1342" ca="1">INDIRECT(BP1331)*BP1338</f>
        <v>1000</v>
      </c>
      <c r="BQ1342" s="76" cm="1">
        <f t="array" aca="1" ref="BQ1342" ca="1">INDIRECT(BQ1331)*BQ1338</f>
        <v>1000</v>
      </c>
      <c r="BR1342" s="76" cm="1">
        <f t="array" aca="1" ref="BR1342" ca="1">INDIRECT(BR1331)*BR1338</f>
        <v>1000</v>
      </c>
      <c r="BS1342" s="76" cm="1">
        <f t="array" aca="1" ref="BS1342" ca="1">INDIRECT(BS1331)*BS1338</f>
        <v>1000</v>
      </c>
      <c r="BT1342" s="76" cm="1">
        <f t="array" aca="1" ref="BT1342" ca="1">INDIRECT(BT1331)*BT1338</f>
        <v>1000</v>
      </c>
      <c r="BU1342" s="76" cm="1">
        <f t="array" aca="1" ref="BU1342" ca="1">INDIRECT(BU1331)*BU1338</f>
        <v>1000</v>
      </c>
      <c r="BV1342" s="76" cm="1">
        <f t="array" aca="1" ref="BV1342" ca="1">INDIRECT(BV1331)*BV1338</f>
        <v>1000</v>
      </c>
      <c r="BW1342" s="76" cm="1">
        <f t="array" aca="1" ref="BW1342" ca="1">INDIRECT(BW1331)*BW1338</f>
        <v>1000</v>
      </c>
      <c r="BX1342" s="76" cm="1">
        <f t="array" aca="1" ref="BX1342" ca="1">INDIRECT(BX1331)*BX1338</f>
        <v>1000</v>
      </c>
      <c r="BY1342" s="76" cm="1">
        <f t="array" aca="1" ref="BY1342" ca="1">INDIRECT(BY1331)*BY1338</f>
        <v>1000</v>
      </c>
      <c r="BZ1342" s="76" cm="1">
        <f t="array" aca="1" ref="BZ1342" ca="1">INDIRECT(BZ1331)*BZ1338</f>
        <v>1000</v>
      </c>
      <c r="CA1342" s="76" cm="1">
        <f t="array" aca="1" ref="CA1342" ca="1">INDIRECT(CA1331)*CA1338</f>
        <v>1000</v>
      </c>
      <c r="CB1342" s="76" cm="1">
        <f t="array" aca="1" ref="CB1342" ca="1">INDIRECT(CB1331)*CB1338</f>
        <v>1000</v>
      </c>
      <c r="CC1342" s="76" cm="1">
        <f t="array" aca="1" ref="CC1342" ca="1">INDIRECT(CC1331)*CC1338</f>
        <v>1000</v>
      </c>
      <c r="CD1342" s="76" cm="1">
        <f t="array" aca="1" ref="CD1342" ca="1">INDIRECT(CD1331)*CD1338</f>
        <v>1000</v>
      </c>
      <c r="CE1342" s="76" cm="1">
        <f t="array" aca="1" ref="CE1342" ca="1">INDIRECT(CE1331)*CE1338</f>
        <v>1000</v>
      </c>
      <c r="CF1342" s="76" cm="1">
        <f t="array" aca="1" ref="CF1342" ca="1">INDIRECT(CF1331)*CF1338</f>
        <v>1000</v>
      </c>
      <c r="CG1342" s="76" cm="1">
        <f t="array" aca="1" ref="CG1342" ca="1">INDIRECT(CG1331)*CG1338</f>
        <v>1000</v>
      </c>
      <c r="CH1342" s="76" cm="1">
        <f t="array" aca="1" ref="CH1342" ca="1">INDIRECT(CH1331)*CH1338</f>
        <v>1000</v>
      </c>
      <c r="CI1342" s="76" cm="1">
        <f t="array" aca="1" ref="CI1342" ca="1">INDIRECT(CI1331)*CI1338</f>
        <v>1000</v>
      </c>
      <c r="CJ1342" s="76" cm="1">
        <f t="array" aca="1" ref="CJ1342" ca="1">INDIRECT(CJ1331)*CJ1338</f>
        <v>1000</v>
      </c>
      <c r="CK1342" s="76" cm="1">
        <f t="array" aca="1" ref="CK1342" ca="1">INDIRECT(CK1331)*CK1338</f>
        <v>1000</v>
      </c>
      <c r="CL1342" s="76" cm="1">
        <f t="array" aca="1" ref="CL1342" ca="1">INDIRECT(CL1331)*CL1338</f>
        <v>1000</v>
      </c>
      <c r="CO1342" s="76" t="e" cm="1">
        <f t="array" aca="1" ref="CO1342" ca="1">INDIRECT(CO1331)*CO1338</f>
        <v>#N/A</v>
      </c>
      <c r="CP1342" s="76" t="e" cm="1">
        <f t="array" aca="1" ref="CP1342" ca="1">INDIRECT(CP1331)*CP1338</f>
        <v>#N/A</v>
      </c>
      <c r="CQ1342" s="76" t="e" cm="1">
        <f t="array" aca="1" ref="CQ1342" ca="1">INDIRECT(CQ1331)*CQ1338</f>
        <v>#N/A</v>
      </c>
      <c r="CR1342" s="76" t="e" cm="1">
        <f t="array" aca="1" ref="CR1342" ca="1">INDIRECT(CR1331)*CR1338</f>
        <v>#N/A</v>
      </c>
      <c r="CS1342" s="76" t="e" cm="1">
        <f t="array" aca="1" ref="CS1342" ca="1">INDIRECT(CS1331)*CS1338</f>
        <v>#N/A</v>
      </c>
      <c r="CT1342" s="76" t="e" cm="1">
        <f t="array" aca="1" ref="CT1342" ca="1">INDIRECT(CT1331)*CT1338</f>
        <v>#N/A</v>
      </c>
      <c r="CU1342" s="76" t="e" cm="1">
        <f t="array" aca="1" ref="CU1342" ca="1">INDIRECT(CU1331)*CU1338</f>
        <v>#N/A</v>
      </c>
      <c r="CV1342" s="76" t="e" cm="1">
        <f t="array" aca="1" ref="CV1342" ca="1">INDIRECT(CV1331)*CV1338</f>
        <v>#N/A</v>
      </c>
      <c r="CW1342" s="76" t="e" cm="1">
        <f t="array" aca="1" ref="CW1342" ca="1">INDIRECT(CW1331)*CW1338</f>
        <v>#N/A</v>
      </c>
      <c r="CX1342" s="76" t="e" cm="1">
        <f t="array" aca="1" ref="CX1342" ca="1">INDIRECT(CX1331)*CX1338</f>
        <v>#N/A</v>
      </c>
      <c r="CY1342" s="76" t="e" cm="1">
        <f t="array" aca="1" ref="CY1342" ca="1">INDIRECT(CY1331)*CY1338</f>
        <v>#N/A</v>
      </c>
      <c r="CZ1342" s="76" t="e" cm="1">
        <f t="array" aca="1" ref="CZ1342" ca="1">INDIRECT(CZ1331)*CZ1338</f>
        <v>#N/A</v>
      </c>
      <c r="DA1342" s="76" t="e" cm="1">
        <f t="array" aca="1" ref="DA1342" ca="1">INDIRECT(DA1331)*DA1338</f>
        <v>#N/A</v>
      </c>
      <c r="DB1342" s="76" t="e" cm="1">
        <f t="array" aca="1" ref="DB1342" ca="1">INDIRECT(DB1331)*DB1338</f>
        <v>#N/A</v>
      </c>
      <c r="DC1342" s="76" t="e" cm="1">
        <f t="array" aca="1" ref="DC1342" ca="1">INDIRECT(DC1331)*DC1338</f>
        <v>#N/A</v>
      </c>
      <c r="DD1342" s="76" t="e" cm="1">
        <f t="array" aca="1" ref="DD1342" ca="1">INDIRECT(DD1331)*DD1338</f>
        <v>#N/A</v>
      </c>
      <c r="DE1342" s="76" t="e" cm="1">
        <f t="array" aca="1" ref="DE1342" ca="1">INDIRECT(DE1331)*DE1338</f>
        <v>#N/A</v>
      </c>
      <c r="DF1342" s="76" t="e" cm="1">
        <f t="array" aca="1" ref="DF1342" ca="1">INDIRECT(DF1331)*DF1338</f>
        <v>#N/A</v>
      </c>
      <c r="DG1342" s="76" t="e" cm="1">
        <f t="array" aca="1" ref="DG1342" ca="1">INDIRECT(DG1331)*DG1338</f>
        <v>#N/A</v>
      </c>
      <c r="DH1342" s="76" t="e" cm="1">
        <f t="array" aca="1" ref="DH1342" ca="1">INDIRECT(DH1331)*DH1338</f>
        <v>#N/A</v>
      </c>
      <c r="DI1342" s="76" t="e" cm="1">
        <f t="array" aca="1" ref="DI1342" ca="1">INDIRECT(DI1331)*DI1338</f>
        <v>#N/A</v>
      </c>
      <c r="DJ1342" s="76" t="e" cm="1">
        <f t="array" aca="1" ref="DJ1342" ca="1">INDIRECT(DJ1331)*DJ1338</f>
        <v>#N/A</v>
      </c>
      <c r="DK1342" s="76" t="e" cm="1">
        <f t="array" aca="1" ref="DK1342" ca="1">INDIRECT(DK1331)*DK1338</f>
        <v>#N/A</v>
      </c>
      <c r="DL1342" s="76" t="e" cm="1">
        <f t="array" aca="1" ref="DL1342" ca="1">INDIRECT(DL1331)*DL1338</f>
        <v>#N/A</v>
      </c>
    </row>
    <row r="1343" spans="1:116" x14ac:dyDescent="0.35">
      <c r="C1343" t="s">
        <v>80</v>
      </c>
      <c r="D1343" t="s">
        <v>773</v>
      </c>
      <c r="E1343" s="8" t="str">
        <f t="shared" si="1695"/>
        <v>1343 SUB-S</v>
      </c>
      <c r="G1343" s="158" t="s">
        <v>73</v>
      </c>
      <c r="H1343" s="12"/>
      <c r="I1343" s="60"/>
      <c r="J1343" s="60"/>
      <c r="K1343" s="16">
        <v>0.05</v>
      </c>
      <c r="L1343" s="16">
        <v>0.05</v>
      </c>
      <c r="M1343" s="16">
        <v>0.05</v>
      </c>
      <c r="N1343" s="16">
        <v>0.05</v>
      </c>
      <c r="O1343" s="16">
        <v>0.05</v>
      </c>
      <c r="P1343" s="16">
        <v>0.05</v>
      </c>
      <c r="R1343" s="20"/>
      <c r="S1343" s="150" cm="1">
        <f t="array" ref="S1343">INDEX($K:$P,ROW(),MATCH(S$3,$K$2:$P$2,0))</f>
        <v>0.05</v>
      </c>
      <c r="T1343" s="150" cm="1">
        <f t="array" ref="T1343">INDEX($K:$P,ROW(),MATCH(T$3,$K$2:$P$2,0))</f>
        <v>0.05</v>
      </c>
      <c r="U1343" s="150" cm="1">
        <f t="array" ref="U1343">INDEX($K:$P,ROW(),MATCH(U$3,$K$2:$P$2,0))</f>
        <v>0.05</v>
      </c>
      <c r="V1343" s="150" cm="1">
        <f t="array" ref="V1343">INDEX($K:$P,ROW(),MATCH(V$3,$K$2:$P$2,0))</f>
        <v>0.05</v>
      </c>
      <c r="W1343" s="150" cm="1">
        <f t="array" ref="W1343">INDEX($K:$P,ROW(),MATCH(W$3,$K$2:$P$2,0))</f>
        <v>0.05</v>
      </c>
      <c r="X1343" s="150" cm="1">
        <f t="array" ref="X1343">INDEX($K:$P,ROW(),MATCH(X$3,$K$2:$P$2,0))</f>
        <v>0.05</v>
      </c>
      <c r="Y1343" s="150" cm="1">
        <f t="array" ref="Y1343">INDEX($K:$P,ROW(),MATCH(Y$3,$K$2:$P$2,0))</f>
        <v>0.05</v>
      </c>
      <c r="Z1343" s="150" cm="1">
        <f t="array" ref="Z1343">INDEX($K:$P,ROW(),MATCH(Z$3,$K$2:$P$2,0))</f>
        <v>0.05</v>
      </c>
      <c r="AA1343" s="150" cm="1">
        <f t="array" ref="AA1343">INDEX($K:$P,ROW(),MATCH(AA$3,$K$2:$P$2,0))</f>
        <v>0.05</v>
      </c>
      <c r="AB1343" s="150" cm="1">
        <f t="array" ref="AB1343">INDEX($K:$P,ROW(),MATCH(AB$3,$K$2:$P$2,0))</f>
        <v>0.05</v>
      </c>
      <c r="AC1343" s="150" cm="1">
        <f t="array" ref="AC1343">INDEX($K:$P,ROW(),MATCH(AC$3,$K$2:$P$2,0))</f>
        <v>0.05</v>
      </c>
      <c r="AD1343" s="150" cm="1">
        <f t="array" ref="AD1343">INDEX($K:$P,ROW(),MATCH(AD$3,$K$2:$P$2,0))</f>
        <v>0.05</v>
      </c>
      <c r="AE1343" s="150" cm="1">
        <f t="array" ref="AE1343">INDEX($K:$P,ROW(),MATCH(AE$3,$K$2:$P$2,0))</f>
        <v>0.05</v>
      </c>
      <c r="AF1343" s="150" cm="1">
        <f t="array" ref="AF1343">INDEX($K:$P,ROW(),MATCH(AF$3,$K$2:$P$2,0))</f>
        <v>0.05</v>
      </c>
      <c r="AG1343" s="150" cm="1">
        <f t="array" ref="AG1343">INDEX($K:$P,ROW(),MATCH(AG$3,$K$2:$P$2,0))</f>
        <v>0.05</v>
      </c>
      <c r="AH1343" s="150" cm="1">
        <f t="array" ref="AH1343">INDEX($K:$P,ROW(),MATCH(AH$3,$K$2:$P$2,0))</f>
        <v>0.05</v>
      </c>
      <c r="AI1343" s="150" cm="1">
        <f t="array" ref="AI1343">INDEX($K:$P,ROW(),MATCH(AI$3,$K$2:$P$2,0))</f>
        <v>0.05</v>
      </c>
      <c r="AJ1343" s="150" cm="1">
        <f t="array" ref="AJ1343">INDEX($K:$P,ROW(),MATCH(AJ$3,$K$2:$P$2,0))</f>
        <v>0.05</v>
      </c>
      <c r="AK1343" s="150" cm="1">
        <f t="array" ref="AK1343">INDEX($K:$P,ROW(),MATCH(AK$3,$K$2:$P$2,0))</f>
        <v>0.05</v>
      </c>
      <c r="AL1343" s="150" cm="1">
        <f t="array" ref="AL1343">INDEX($K:$P,ROW(),MATCH(AL$3,$K$2:$P$2,0))</f>
        <v>0.05</v>
      </c>
      <c r="AM1343" s="150" cm="1">
        <f t="array" ref="AM1343">INDEX($K:$P,ROW(),MATCH(AM$3,$K$2:$P$2,0))</f>
        <v>0.05</v>
      </c>
      <c r="AN1343" s="150" cm="1">
        <f t="array" ref="AN1343">INDEX($K:$P,ROW(),MATCH(AN$3,$K$2:$P$2,0))</f>
        <v>0.05</v>
      </c>
      <c r="AO1343" s="150" cm="1">
        <f t="array" ref="AO1343">INDEX($K:$P,ROW(),MATCH(AO$3,$K$2:$P$2,0))</f>
        <v>0.05</v>
      </c>
      <c r="AP1343" s="150" cm="1">
        <f t="array" ref="AP1343">INDEX($K:$P,ROW(),MATCH(AP$3,$K$2:$P$2,0))</f>
        <v>0.05</v>
      </c>
      <c r="AQ1343" s="150" cm="1">
        <f t="array" ref="AQ1343">INDEX($K:$P,ROW(),MATCH(AQ$3,$K$2:$P$2,0))</f>
        <v>0.05</v>
      </c>
      <c r="AR1343" s="150" cm="1">
        <f t="array" ref="AR1343">INDEX($K:$P,ROW(),MATCH(AR$3,$K$2:$P$2,0))</f>
        <v>0.05</v>
      </c>
      <c r="AS1343" s="150" cm="1">
        <f t="array" ref="AS1343">INDEX($K:$P,ROW(),MATCH(AS$3,$K$2:$P$2,0))</f>
        <v>0.05</v>
      </c>
      <c r="AT1343" s="150" cm="1">
        <f t="array" ref="AT1343">INDEX($K:$P,ROW(),MATCH(AT$3,$K$2:$P$2,0))</f>
        <v>0.05</v>
      </c>
      <c r="AU1343" s="150" cm="1">
        <f t="array" ref="AU1343">INDEX($K:$P,ROW(),MATCH(AU$3,$K$2:$P$2,0))</f>
        <v>0.05</v>
      </c>
      <c r="AV1343" s="150" cm="1">
        <f t="array" ref="AV1343">INDEX($K:$P,ROW(),MATCH(AV$3,$K$2:$P$2,0))</f>
        <v>0.05</v>
      </c>
      <c r="AW1343" s="150" cm="1">
        <f t="array" ref="AW1343">INDEX($K:$P,ROW(),MATCH(AW$3,$K$2:$P$2,0))</f>
        <v>0.05</v>
      </c>
      <c r="AX1343" s="150" cm="1">
        <f t="array" ref="AX1343">INDEX($K:$P,ROW(),MATCH(AX$3,$K$2:$P$2,0))</f>
        <v>0.05</v>
      </c>
      <c r="AY1343" s="150" cm="1">
        <f t="array" ref="AY1343">INDEX($K:$P,ROW(),MATCH(AY$3,$K$2:$P$2,0))</f>
        <v>0.05</v>
      </c>
      <c r="AZ1343" s="150" cm="1">
        <f t="array" ref="AZ1343">INDEX($K:$P,ROW(),MATCH(AZ$3,$K$2:$P$2,0))</f>
        <v>0.05</v>
      </c>
      <c r="BA1343" s="150" cm="1">
        <f t="array" ref="BA1343">INDEX($K:$P,ROW(),MATCH(BA$3,$K$2:$P$2,0))</f>
        <v>0.05</v>
      </c>
      <c r="BB1343" s="150" cm="1">
        <f t="array" ref="BB1343">INDEX($K:$P,ROW(),MATCH(BB$3,$K$2:$P$2,0))</f>
        <v>0.05</v>
      </c>
      <c r="BC1343" s="150" cm="1">
        <f t="array" ref="BC1343">INDEX($K:$P,ROW(),MATCH(BC$3,$K$2:$P$2,0))</f>
        <v>0.05</v>
      </c>
      <c r="BD1343" s="150" cm="1">
        <f t="array" ref="BD1343">INDEX($K:$P,ROW(),MATCH(BD$3,$K$2:$P$2,0))</f>
        <v>0.05</v>
      </c>
      <c r="BE1343" s="150" cm="1">
        <f t="array" ref="BE1343">INDEX($K:$P,ROW(),MATCH(BE$3,$K$2:$P$2,0))</f>
        <v>0.05</v>
      </c>
      <c r="BF1343" s="150" cm="1">
        <f t="array" ref="BF1343">INDEX($K:$P,ROW(),MATCH(BF$3,$K$2:$P$2,0))</f>
        <v>0.05</v>
      </c>
      <c r="BG1343" s="150" cm="1">
        <f t="array" ref="BG1343">INDEX($K:$P,ROW(),MATCH(BG$3,$K$2:$P$2,0))</f>
        <v>0.05</v>
      </c>
      <c r="BH1343" s="150" cm="1">
        <f t="array" ref="BH1343">INDEX($K:$P,ROW(),MATCH(BH$3,$K$2:$P$2,0))</f>
        <v>0.05</v>
      </c>
      <c r="BI1343" s="150" cm="1">
        <f t="array" ref="BI1343">INDEX($K:$P,ROW(),MATCH(BI$3,$K$2:$P$2,0))</f>
        <v>0.05</v>
      </c>
      <c r="BJ1343" s="150" cm="1">
        <f t="array" ref="BJ1343">INDEX($K:$P,ROW(),MATCH(BJ$3,$K$2:$P$2,0))</f>
        <v>0.05</v>
      </c>
      <c r="BK1343" s="150" cm="1">
        <f t="array" ref="BK1343">INDEX($K:$P,ROW(),MATCH(BK$3,$K$2:$P$2,0))</f>
        <v>0.05</v>
      </c>
      <c r="BL1343" s="150" cm="1">
        <f t="array" ref="BL1343">INDEX($K:$P,ROW(),MATCH(BL$3,$K$2:$P$2,0))</f>
        <v>0.05</v>
      </c>
      <c r="BM1343" s="150" cm="1">
        <f t="array" ref="BM1343">INDEX($K:$P,ROW(),MATCH(BM$3,$K$2:$P$2,0))</f>
        <v>0.05</v>
      </c>
      <c r="BN1343" s="150" cm="1">
        <f t="array" ref="BN1343">INDEX($K:$P,ROW(),MATCH(BN$3,$K$2:$P$2,0))</f>
        <v>0.05</v>
      </c>
      <c r="BO1343" s="150" cm="1">
        <f t="array" ref="BO1343">INDEX($K:$P,ROW(),MATCH(BO$3,$K$2:$P$2,0))</f>
        <v>0.05</v>
      </c>
      <c r="BP1343" s="150" cm="1">
        <f t="array" ref="BP1343">INDEX($K:$P,ROW(),MATCH(BP$3,$K$2:$P$2,0))</f>
        <v>0.05</v>
      </c>
      <c r="BQ1343" s="150" cm="1">
        <f t="array" ref="BQ1343">INDEX($K:$P,ROW(),MATCH(BQ$3,$K$2:$P$2,0))</f>
        <v>0.05</v>
      </c>
      <c r="BR1343" s="150" cm="1">
        <f t="array" ref="BR1343">INDEX($K:$P,ROW(),MATCH(BR$3,$K$2:$P$2,0))</f>
        <v>0.05</v>
      </c>
      <c r="BS1343" s="150" cm="1">
        <f t="array" ref="BS1343">INDEX($K:$P,ROW(),MATCH(BS$3,$K$2:$P$2,0))</f>
        <v>0.05</v>
      </c>
      <c r="BT1343" s="150" cm="1">
        <f t="array" ref="BT1343">INDEX($K:$P,ROW(),MATCH(BT$3,$K$2:$P$2,0))</f>
        <v>0.05</v>
      </c>
      <c r="BU1343" s="150" cm="1">
        <f t="array" ref="BU1343">INDEX($K:$P,ROW(),MATCH(BU$3,$K$2:$P$2,0))</f>
        <v>0.05</v>
      </c>
      <c r="BV1343" s="150" cm="1">
        <f t="array" ref="BV1343">INDEX($K:$P,ROW(),MATCH(BV$3,$K$2:$P$2,0))</f>
        <v>0.05</v>
      </c>
      <c r="BW1343" s="150" cm="1">
        <f t="array" ref="BW1343">INDEX($K:$P,ROW(),MATCH(BW$3,$K$2:$P$2,0))</f>
        <v>0.05</v>
      </c>
      <c r="BX1343" s="150" cm="1">
        <f t="array" ref="BX1343">INDEX($K:$P,ROW(),MATCH(BX$3,$K$2:$P$2,0))</f>
        <v>0.05</v>
      </c>
      <c r="BY1343" s="150" cm="1">
        <f t="array" ref="BY1343">INDEX($K:$P,ROW(),MATCH(BY$3,$K$2:$P$2,0))</f>
        <v>0.05</v>
      </c>
      <c r="BZ1343" s="150" cm="1">
        <f t="array" ref="BZ1343">INDEX($K:$P,ROW(),MATCH(BZ$3,$K$2:$P$2,0))</f>
        <v>0.05</v>
      </c>
      <c r="CA1343" s="150" cm="1">
        <f t="array" ref="CA1343">INDEX($K:$P,ROW(),MATCH(CA$3,$K$2:$P$2,0))</f>
        <v>0.05</v>
      </c>
      <c r="CB1343" s="150" cm="1">
        <f t="array" ref="CB1343">INDEX($K:$P,ROW(),MATCH(CB$3,$K$2:$P$2,0))</f>
        <v>0.05</v>
      </c>
      <c r="CC1343" s="150" cm="1">
        <f t="array" ref="CC1343">INDEX($K:$P,ROW(),MATCH(CC$3,$K$2:$P$2,0))</f>
        <v>0.05</v>
      </c>
      <c r="CD1343" s="150" cm="1">
        <f t="array" ref="CD1343">INDEX($K:$P,ROW(),MATCH(CD$3,$K$2:$P$2,0))</f>
        <v>0.05</v>
      </c>
      <c r="CE1343" s="150" cm="1">
        <f t="array" ref="CE1343">INDEX($K:$P,ROW(),MATCH(CE$3,$K$2:$P$2,0))</f>
        <v>0.05</v>
      </c>
      <c r="CF1343" s="150" cm="1">
        <f t="array" ref="CF1343">INDEX($K:$P,ROW(),MATCH(CF$3,$K$2:$P$2,0))</f>
        <v>0.05</v>
      </c>
      <c r="CG1343" s="150" cm="1">
        <f t="array" ref="CG1343">INDEX($K:$P,ROW(),MATCH(CG$3,$K$2:$P$2,0))</f>
        <v>0.05</v>
      </c>
      <c r="CH1343" s="150" cm="1">
        <f t="array" ref="CH1343">INDEX($K:$P,ROW(),MATCH(CH$3,$K$2:$P$2,0))</f>
        <v>0.05</v>
      </c>
      <c r="CI1343" s="150" cm="1">
        <f t="array" ref="CI1343">INDEX($K:$P,ROW(),MATCH(CI$3,$K$2:$P$2,0))</f>
        <v>0.05</v>
      </c>
      <c r="CJ1343" s="150" cm="1">
        <f t="array" ref="CJ1343">INDEX($K:$P,ROW(),MATCH(CJ$3,$K$2:$P$2,0))</f>
        <v>0.05</v>
      </c>
      <c r="CK1343" s="150" cm="1">
        <f t="array" ref="CK1343">INDEX($K:$P,ROW(),MATCH(CK$3,$K$2:$P$2,0))</f>
        <v>0.05</v>
      </c>
      <c r="CL1343" s="150" cm="1">
        <f t="array" ref="CL1343">INDEX($K:$P,ROW(),MATCH(CL$3,$K$2:$P$2,0))</f>
        <v>0.05</v>
      </c>
      <c r="CN1343" s="60"/>
      <c r="CO1343" s="150" t="e" cm="1">
        <f t="array" ref="CO1343">INDEX($K:$P,ROW(),MATCH(CO$3,$K$2:$P$2,0))</f>
        <v>#N/A</v>
      </c>
      <c r="CP1343" s="150" t="e" cm="1">
        <f t="array" ref="CP1343">INDEX($K:$P,ROW(),MATCH(CP$3,$K$2:$P$2,0))</f>
        <v>#N/A</v>
      </c>
      <c r="CQ1343" s="150" t="e" cm="1">
        <f t="array" ref="CQ1343">INDEX($K:$P,ROW(),MATCH(CQ$3,$K$2:$P$2,0))</f>
        <v>#N/A</v>
      </c>
      <c r="CR1343" s="150" t="e" cm="1">
        <f t="array" ref="CR1343">INDEX($K:$P,ROW(),MATCH(CR$3,$K$2:$P$2,0))</f>
        <v>#N/A</v>
      </c>
      <c r="CS1343" s="150" t="e" cm="1">
        <f t="array" ref="CS1343">INDEX($K:$P,ROW(),MATCH(CS$3,$K$2:$P$2,0))</f>
        <v>#N/A</v>
      </c>
      <c r="CT1343" s="150" t="e" cm="1">
        <f t="array" ref="CT1343">INDEX($K:$P,ROW(),MATCH(CT$3,$K$2:$P$2,0))</f>
        <v>#N/A</v>
      </c>
      <c r="CU1343" s="150" t="e" cm="1">
        <f t="array" ref="CU1343">INDEX($K:$P,ROW(),MATCH(CU$3,$K$2:$P$2,0))</f>
        <v>#N/A</v>
      </c>
      <c r="CV1343" s="150" t="e" cm="1">
        <f t="array" ref="CV1343">INDEX($K:$P,ROW(),MATCH(CV$3,$K$2:$P$2,0))</f>
        <v>#N/A</v>
      </c>
      <c r="CW1343" s="150" t="e" cm="1">
        <f t="array" ref="CW1343">INDEX($K:$P,ROW(),MATCH(CW$3,$K$2:$P$2,0))</f>
        <v>#N/A</v>
      </c>
      <c r="CX1343" s="150" t="e" cm="1">
        <f t="array" ref="CX1343">INDEX($K:$P,ROW(),MATCH(CX$3,$K$2:$P$2,0))</f>
        <v>#N/A</v>
      </c>
      <c r="CY1343" s="150" t="e" cm="1">
        <f t="array" ref="CY1343">INDEX($K:$P,ROW(),MATCH(CY$3,$K$2:$P$2,0))</f>
        <v>#N/A</v>
      </c>
      <c r="CZ1343" s="150" t="e" cm="1">
        <f t="array" ref="CZ1343">INDEX($K:$P,ROW(),MATCH(CZ$3,$K$2:$P$2,0))</f>
        <v>#N/A</v>
      </c>
      <c r="DA1343" s="150" t="e" cm="1">
        <f t="array" ref="DA1343">INDEX($K:$P,ROW(),MATCH(DA$3,$K$2:$P$2,0))</f>
        <v>#N/A</v>
      </c>
      <c r="DB1343" s="150" t="e" cm="1">
        <f t="array" ref="DB1343">INDEX($K:$P,ROW(),MATCH(DB$3,$K$2:$P$2,0))</f>
        <v>#N/A</v>
      </c>
      <c r="DC1343" s="150" t="e" cm="1">
        <f t="array" ref="DC1343">INDEX($K:$P,ROW(),MATCH(DC$3,$K$2:$P$2,0))</f>
        <v>#N/A</v>
      </c>
      <c r="DD1343" s="150" t="e" cm="1">
        <f t="array" ref="DD1343">INDEX($K:$P,ROW(),MATCH(DD$3,$K$2:$P$2,0))</f>
        <v>#N/A</v>
      </c>
      <c r="DE1343" s="150" t="e" cm="1">
        <f t="array" ref="DE1343">INDEX($K:$P,ROW(),MATCH(DE$3,$K$2:$P$2,0))</f>
        <v>#N/A</v>
      </c>
      <c r="DF1343" s="150" t="e" cm="1">
        <f t="array" ref="DF1343">INDEX($K:$P,ROW(),MATCH(DF$3,$K$2:$P$2,0))</f>
        <v>#N/A</v>
      </c>
      <c r="DG1343" s="150" t="e" cm="1">
        <f t="array" ref="DG1343">INDEX($K:$P,ROW(),MATCH(DG$3,$K$2:$P$2,0))</f>
        <v>#N/A</v>
      </c>
      <c r="DH1343" s="150" t="e" cm="1">
        <f t="array" ref="DH1343">INDEX($K:$P,ROW(),MATCH(DH$3,$K$2:$P$2,0))</f>
        <v>#N/A</v>
      </c>
      <c r="DI1343" s="150" t="e" cm="1">
        <f t="array" ref="DI1343">INDEX($K:$P,ROW(),MATCH(DI$3,$K$2:$P$2,0))</f>
        <v>#N/A</v>
      </c>
      <c r="DJ1343" s="150" t="e" cm="1">
        <f t="array" ref="DJ1343">INDEX($K:$P,ROW(),MATCH(DJ$3,$K$2:$P$2,0))</f>
        <v>#N/A</v>
      </c>
      <c r="DK1343" s="150" t="e" cm="1">
        <f t="array" ref="DK1343">INDEX($K:$P,ROW(),MATCH(DK$3,$K$2:$P$2,0))</f>
        <v>#N/A</v>
      </c>
      <c r="DL1343" s="150" t="e" cm="1">
        <f t="array" ref="DL1343">INDEX($K:$P,ROW(),MATCH(DL$3,$K$2:$P$2,0))</f>
        <v>#N/A</v>
      </c>
    </row>
    <row r="1344" spans="1:116" x14ac:dyDescent="0.35">
      <c r="D1344" t="s">
        <v>773</v>
      </c>
      <c r="E1344" s="8" t="str">
        <f t="shared" si="1695"/>
        <v>1344 SUB-S</v>
      </c>
      <c r="G1344" s="158" t="s">
        <v>74</v>
      </c>
      <c r="K1344" s="34">
        <f ca="1">SUMIF($3:$3,K$2,1342:1342)</f>
        <v>12000</v>
      </c>
      <c r="L1344" s="34">
        <f ca="1">SUMIF($3:$3,L$2,1342:1342)</f>
        <v>12000</v>
      </c>
      <c r="M1344" s="34">
        <f ca="1">SUMIF($3:$3,M$2,1342:1342)</f>
        <v>12000</v>
      </c>
      <c r="N1344" s="34">
        <f ca="1">SUMIF($3:$3,N$2,1342:1342)</f>
        <v>12000</v>
      </c>
      <c r="O1344" s="34">
        <f ca="1">SUMIF($3:$3,O$2,1342:1342)</f>
        <v>12000</v>
      </c>
      <c r="P1344" s="34">
        <f ca="1">SUMIF($3:$3,P$2,1342:1342)</f>
        <v>12000</v>
      </c>
      <c r="R1344" s="15"/>
      <c r="S1344" s="76">
        <f t="shared" ref="S1344:AX1344" ca="1" si="1709">-S1342*S1343</f>
        <v>-50</v>
      </c>
      <c r="T1344" s="76">
        <f t="shared" ca="1" si="1709"/>
        <v>-50</v>
      </c>
      <c r="U1344" s="76">
        <f t="shared" ca="1" si="1709"/>
        <v>-50</v>
      </c>
      <c r="V1344" s="76">
        <f t="shared" ca="1" si="1709"/>
        <v>-50</v>
      </c>
      <c r="W1344" s="76">
        <f t="shared" ca="1" si="1709"/>
        <v>-50</v>
      </c>
      <c r="X1344" s="76">
        <f t="shared" ca="1" si="1709"/>
        <v>-50</v>
      </c>
      <c r="Y1344" s="76">
        <f t="shared" ca="1" si="1709"/>
        <v>-50</v>
      </c>
      <c r="Z1344" s="76">
        <f t="shared" ca="1" si="1709"/>
        <v>-50</v>
      </c>
      <c r="AA1344" s="76">
        <f t="shared" ca="1" si="1709"/>
        <v>-50</v>
      </c>
      <c r="AB1344" s="76">
        <f t="shared" ca="1" si="1709"/>
        <v>-50</v>
      </c>
      <c r="AC1344" s="76">
        <f t="shared" ca="1" si="1709"/>
        <v>-50</v>
      </c>
      <c r="AD1344" s="76">
        <f t="shared" ca="1" si="1709"/>
        <v>-50</v>
      </c>
      <c r="AE1344" s="76">
        <f t="shared" ca="1" si="1709"/>
        <v>-50</v>
      </c>
      <c r="AF1344" s="76">
        <f t="shared" ca="1" si="1709"/>
        <v>-50</v>
      </c>
      <c r="AG1344" s="76">
        <f t="shared" ca="1" si="1709"/>
        <v>-50</v>
      </c>
      <c r="AH1344" s="76">
        <f t="shared" ca="1" si="1709"/>
        <v>-50</v>
      </c>
      <c r="AI1344" s="76">
        <f t="shared" ca="1" si="1709"/>
        <v>-50</v>
      </c>
      <c r="AJ1344" s="76">
        <f t="shared" ca="1" si="1709"/>
        <v>-50</v>
      </c>
      <c r="AK1344" s="76">
        <f t="shared" ca="1" si="1709"/>
        <v>-50</v>
      </c>
      <c r="AL1344" s="76">
        <f t="shared" ca="1" si="1709"/>
        <v>-50</v>
      </c>
      <c r="AM1344" s="76">
        <f t="shared" ca="1" si="1709"/>
        <v>-50</v>
      </c>
      <c r="AN1344" s="76">
        <f t="shared" ca="1" si="1709"/>
        <v>-50</v>
      </c>
      <c r="AO1344" s="76">
        <f t="shared" ca="1" si="1709"/>
        <v>-50</v>
      </c>
      <c r="AP1344" s="76">
        <f t="shared" ca="1" si="1709"/>
        <v>-50</v>
      </c>
      <c r="AQ1344" s="76">
        <f t="shared" ca="1" si="1709"/>
        <v>-50</v>
      </c>
      <c r="AR1344" s="76">
        <f t="shared" ca="1" si="1709"/>
        <v>-50</v>
      </c>
      <c r="AS1344" s="76">
        <f t="shared" ca="1" si="1709"/>
        <v>-50</v>
      </c>
      <c r="AT1344" s="76">
        <f t="shared" ca="1" si="1709"/>
        <v>-50</v>
      </c>
      <c r="AU1344" s="76">
        <f t="shared" ca="1" si="1709"/>
        <v>-50</v>
      </c>
      <c r="AV1344" s="76">
        <f t="shared" ca="1" si="1709"/>
        <v>-50</v>
      </c>
      <c r="AW1344" s="76">
        <f t="shared" ca="1" si="1709"/>
        <v>-50</v>
      </c>
      <c r="AX1344" s="76">
        <f t="shared" ca="1" si="1709"/>
        <v>-50</v>
      </c>
      <c r="AY1344" s="76">
        <f t="shared" ref="AY1344:CD1344" ca="1" si="1710">-AY1342*AY1343</f>
        <v>-50</v>
      </c>
      <c r="AZ1344" s="76">
        <f t="shared" ca="1" si="1710"/>
        <v>-50</v>
      </c>
      <c r="BA1344" s="76">
        <f t="shared" ca="1" si="1710"/>
        <v>-50</v>
      </c>
      <c r="BB1344" s="76">
        <f t="shared" ca="1" si="1710"/>
        <v>-50</v>
      </c>
      <c r="BC1344" s="76">
        <f t="shared" ca="1" si="1710"/>
        <v>-50</v>
      </c>
      <c r="BD1344" s="76">
        <f t="shared" ca="1" si="1710"/>
        <v>-50</v>
      </c>
      <c r="BE1344" s="76">
        <f t="shared" ca="1" si="1710"/>
        <v>-50</v>
      </c>
      <c r="BF1344" s="76">
        <f t="shared" ca="1" si="1710"/>
        <v>-50</v>
      </c>
      <c r="BG1344" s="76">
        <f t="shared" ca="1" si="1710"/>
        <v>-50</v>
      </c>
      <c r="BH1344" s="76">
        <f t="shared" ca="1" si="1710"/>
        <v>-50</v>
      </c>
      <c r="BI1344" s="76">
        <f t="shared" ca="1" si="1710"/>
        <v>-50</v>
      </c>
      <c r="BJ1344" s="76">
        <f t="shared" ca="1" si="1710"/>
        <v>-50</v>
      </c>
      <c r="BK1344" s="76">
        <f t="shared" ca="1" si="1710"/>
        <v>-50</v>
      </c>
      <c r="BL1344" s="76">
        <f t="shared" ca="1" si="1710"/>
        <v>-50</v>
      </c>
      <c r="BM1344" s="76">
        <f t="shared" ca="1" si="1710"/>
        <v>-50</v>
      </c>
      <c r="BN1344" s="76">
        <f t="shared" ca="1" si="1710"/>
        <v>-50</v>
      </c>
      <c r="BO1344" s="76">
        <f t="shared" ca="1" si="1710"/>
        <v>-50</v>
      </c>
      <c r="BP1344" s="76">
        <f t="shared" ca="1" si="1710"/>
        <v>-50</v>
      </c>
      <c r="BQ1344" s="76">
        <f t="shared" ca="1" si="1710"/>
        <v>-50</v>
      </c>
      <c r="BR1344" s="76">
        <f t="shared" ca="1" si="1710"/>
        <v>-50</v>
      </c>
      <c r="BS1344" s="76">
        <f t="shared" ca="1" si="1710"/>
        <v>-50</v>
      </c>
      <c r="BT1344" s="76">
        <f t="shared" ca="1" si="1710"/>
        <v>-50</v>
      </c>
      <c r="BU1344" s="76">
        <f t="shared" ca="1" si="1710"/>
        <v>-50</v>
      </c>
      <c r="BV1344" s="76">
        <f t="shared" ca="1" si="1710"/>
        <v>-50</v>
      </c>
      <c r="BW1344" s="76">
        <f t="shared" ca="1" si="1710"/>
        <v>-50</v>
      </c>
      <c r="BX1344" s="76">
        <f t="shared" ca="1" si="1710"/>
        <v>-50</v>
      </c>
      <c r="BY1344" s="76">
        <f t="shared" ca="1" si="1710"/>
        <v>-50</v>
      </c>
      <c r="BZ1344" s="76">
        <f t="shared" ca="1" si="1710"/>
        <v>-50</v>
      </c>
      <c r="CA1344" s="76">
        <f t="shared" ca="1" si="1710"/>
        <v>-50</v>
      </c>
      <c r="CB1344" s="76">
        <f t="shared" ca="1" si="1710"/>
        <v>-50</v>
      </c>
      <c r="CC1344" s="76">
        <f t="shared" ca="1" si="1710"/>
        <v>-50</v>
      </c>
      <c r="CD1344" s="76">
        <f t="shared" ca="1" si="1710"/>
        <v>-50</v>
      </c>
      <c r="CE1344" s="76">
        <f t="shared" ref="CE1344:CL1344" ca="1" si="1711">-CE1342*CE1343</f>
        <v>-50</v>
      </c>
      <c r="CF1344" s="76">
        <f t="shared" ca="1" si="1711"/>
        <v>-50</v>
      </c>
      <c r="CG1344" s="76">
        <f t="shared" ca="1" si="1711"/>
        <v>-50</v>
      </c>
      <c r="CH1344" s="76">
        <f t="shared" ca="1" si="1711"/>
        <v>-50</v>
      </c>
      <c r="CI1344" s="76">
        <f t="shared" ca="1" si="1711"/>
        <v>-50</v>
      </c>
      <c r="CJ1344" s="76">
        <f t="shared" ca="1" si="1711"/>
        <v>-50</v>
      </c>
      <c r="CK1344" s="76">
        <f t="shared" ca="1" si="1711"/>
        <v>-50</v>
      </c>
      <c r="CL1344" s="76">
        <f t="shared" ca="1" si="1711"/>
        <v>-50</v>
      </c>
      <c r="CO1344" s="76" t="e">
        <f t="shared" ref="CO1344:DK1344" ca="1" si="1712">-CO1342*CO1343</f>
        <v>#N/A</v>
      </c>
      <c r="CP1344" s="76" t="e">
        <f t="shared" ca="1" si="1712"/>
        <v>#N/A</v>
      </c>
      <c r="CQ1344" s="76" t="e">
        <f t="shared" ca="1" si="1712"/>
        <v>#N/A</v>
      </c>
      <c r="CR1344" s="76" t="e">
        <f t="shared" ca="1" si="1712"/>
        <v>#N/A</v>
      </c>
      <c r="CS1344" s="76" t="e">
        <f t="shared" ca="1" si="1712"/>
        <v>#N/A</v>
      </c>
      <c r="CT1344" s="76" t="e">
        <f t="shared" ca="1" si="1712"/>
        <v>#N/A</v>
      </c>
      <c r="CU1344" s="76" t="e">
        <f t="shared" ca="1" si="1712"/>
        <v>#N/A</v>
      </c>
      <c r="CV1344" s="76" t="e">
        <f t="shared" ca="1" si="1712"/>
        <v>#N/A</v>
      </c>
      <c r="CW1344" s="76" t="e">
        <f t="shared" ca="1" si="1712"/>
        <v>#N/A</v>
      </c>
      <c r="CX1344" s="76" t="e">
        <f t="shared" ca="1" si="1712"/>
        <v>#N/A</v>
      </c>
      <c r="CY1344" s="76" t="e">
        <f t="shared" ca="1" si="1712"/>
        <v>#N/A</v>
      </c>
      <c r="CZ1344" s="76" t="e">
        <f t="shared" ca="1" si="1712"/>
        <v>#N/A</v>
      </c>
      <c r="DA1344" s="76" t="e">
        <f t="shared" ca="1" si="1712"/>
        <v>#N/A</v>
      </c>
      <c r="DB1344" s="76" t="e">
        <f t="shared" ca="1" si="1712"/>
        <v>#N/A</v>
      </c>
      <c r="DC1344" s="76" t="e">
        <f t="shared" ca="1" si="1712"/>
        <v>#N/A</v>
      </c>
      <c r="DD1344" s="76" t="e">
        <f t="shared" ca="1" si="1712"/>
        <v>#N/A</v>
      </c>
      <c r="DE1344" s="76" t="e">
        <f t="shared" ca="1" si="1712"/>
        <v>#N/A</v>
      </c>
      <c r="DF1344" s="76" t="e">
        <f t="shared" ca="1" si="1712"/>
        <v>#N/A</v>
      </c>
      <c r="DG1344" s="76" t="e">
        <f t="shared" ca="1" si="1712"/>
        <v>#N/A</v>
      </c>
      <c r="DH1344" s="76" t="e">
        <f t="shared" ca="1" si="1712"/>
        <v>#N/A</v>
      </c>
      <c r="DI1344" s="76" t="e">
        <f t="shared" ca="1" si="1712"/>
        <v>#N/A</v>
      </c>
      <c r="DJ1344" s="76" t="e">
        <f t="shared" ca="1" si="1712"/>
        <v>#N/A</v>
      </c>
      <c r="DK1344" s="76" t="e">
        <f t="shared" ca="1" si="1712"/>
        <v>#N/A</v>
      </c>
      <c r="DL1344" s="76" t="e">
        <f t="shared" ref="DL1344" ca="1" si="1713">-DL1342*DL1343</f>
        <v>#N/A</v>
      </c>
    </row>
    <row r="1345" spans="1:116" x14ac:dyDescent="0.35">
      <c r="D1345" t="s">
        <v>773</v>
      </c>
      <c r="E1345" s="8" t="str">
        <f t="shared" si="1695"/>
        <v>1345 SUB-S</v>
      </c>
      <c r="G1345" s="127" t="str">
        <f>"# of subscriber - "&amp;SUBSTITUTE(G1337,":","")</f>
        <v># of subscriber - Subscription revenue - secondary volume driven</v>
      </c>
      <c r="H1345" s="31"/>
      <c r="I1345" s="73"/>
      <c r="J1345" s="73"/>
      <c r="K1345" s="119">
        <f>SUMIF($4:$4,K$2,1343:1343)</f>
        <v>0.05</v>
      </c>
      <c r="L1345" s="119">
        <f>SUMIF($4:$4,L$2,1343:1343)</f>
        <v>0.05</v>
      </c>
      <c r="M1345" s="119">
        <f>SUMIF($4:$4,M$2,1343:1343)</f>
        <v>0.05</v>
      </c>
      <c r="N1345" s="119">
        <f>SUMIF($4:$4,N$2,1343:1343)</f>
        <v>0.05</v>
      </c>
      <c r="O1345" s="119">
        <f>SUMIF($4:$4,O$2,1343:1343)</f>
        <v>0.05</v>
      </c>
      <c r="P1345" s="119">
        <f>SUMIF($4:$4,P$2,1343:1343)</f>
        <v>0.05</v>
      </c>
      <c r="R1345" s="38"/>
      <c r="S1345" s="151">
        <f t="shared" ref="S1345:AX1345" ca="1" si="1714">S1341+S1342+S1344</f>
        <v>950</v>
      </c>
      <c r="T1345" s="151">
        <f t="shared" ca="1" si="1714"/>
        <v>1900</v>
      </c>
      <c r="U1345" s="151">
        <f t="shared" ca="1" si="1714"/>
        <v>2850</v>
      </c>
      <c r="V1345" s="151">
        <f t="shared" ca="1" si="1714"/>
        <v>3800</v>
      </c>
      <c r="W1345" s="151">
        <f t="shared" ca="1" si="1714"/>
        <v>4750</v>
      </c>
      <c r="X1345" s="151">
        <f t="shared" ca="1" si="1714"/>
        <v>5700</v>
      </c>
      <c r="Y1345" s="151">
        <f t="shared" ca="1" si="1714"/>
        <v>6650</v>
      </c>
      <c r="Z1345" s="151">
        <f t="shared" ca="1" si="1714"/>
        <v>7600</v>
      </c>
      <c r="AA1345" s="151">
        <f t="shared" ca="1" si="1714"/>
        <v>8550</v>
      </c>
      <c r="AB1345" s="151">
        <f t="shared" ca="1" si="1714"/>
        <v>9500</v>
      </c>
      <c r="AC1345" s="151">
        <f t="shared" ca="1" si="1714"/>
        <v>10450</v>
      </c>
      <c r="AD1345" s="151">
        <f t="shared" ca="1" si="1714"/>
        <v>11400</v>
      </c>
      <c r="AE1345" s="151">
        <f t="shared" ca="1" si="1714"/>
        <v>12350</v>
      </c>
      <c r="AF1345" s="151">
        <f t="shared" ca="1" si="1714"/>
        <v>13300</v>
      </c>
      <c r="AG1345" s="151">
        <f t="shared" ca="1" si="1714"/>
        <v>14250</v>
      </c>
      <c r="AH1345" s="151">
        <f t="shared" ca="1" si="1714"/>
        <v>15200</v>
      </c>
      <c r="AI1345" s="151">
        <f t="shared" ca="1" si="1714"/>
        <v>16150</v>
      </c>
      <c r="AJ1345" s="151">
        <f t="shared" ca="1" si="1714"/>
        <v>17100</v>
      </c>
      <c r="AK1345" s="151">
        <f t="shared" ca="1" si="1714"/>
        <v>18050</v>
      </c>
      <c r="AL1345" s="151">
        <f t="shared" ca="1" si="1714"/>
        <v>19000</v>
      </c>
      <c r="AM1345" s="151">
        <f t="shared" ca="1" si="1714"/>
        <v>19950</v>
      </c>
      <c r="AN1345" s="151">
        <f t="shared" ca="1" si="1714"/>
        <v>20900</v>
      </c>
      <c r="AO1345" s="151">
        <f t="shared" ca="1" si="1714"/>
        <v>21850</v>
      </c>
      <c r="AP1345" s="151">
        <f t="shared" ca="1" si="1714"/>
        <v>22800</v>
      </c>
      <c r="AQ1345" s="151">
        <f t="shared" ca="1" si="1714"/>
        <v>23750</v>
      </c>
      <c r="AR1345" s="151">
        <f t="shared" ca="1" si="1714"/>
        <v>24700</v>
      </c>
      <c r="AS1345" s="151">
        <f t="shared" ca="1" si="1714"/>
        <v>25650</v>
      </c>
      <c r="AT1345" s="151">
        <f t="shared" ca="1" si="1714"/>
        <v>26600</v>
      </c>
      <c r="AU1345" s="151">
        <f t="shared" ca="1" si="1714"/>
        <v>27550</v>
      </c>
      <c r="AV1345" s="151">
        <f t="shared" ca="1" si="1714"/>
        <v>28500</v>
      </c>
      <c r="AW1345" s="151">
        <f t="shared" ca="1" si="1714"/>
        <v>29450</v>
      </c>
      <c r="AX1345" s="151">
        <f t="shared" ca="1" si="1714"/>
        <v>30400</v>
      </c>
      <c r="AY1345" s="151">
        <f t="shared" ref="AY1345:CD1345" ca="1" si="1715">AY1341+AY1342+AY1344</f>
        <v>31350</v>
      </c>
      <c r="AZ1345" s="151">
        <f t="shared" ca="1" si="1715"/>
        <v>32300</v>
      </c>
      <c r="BA1345" s="151">
        <f t="shared" ca="1" si="1715"/>
        <v>33250</v>
      </c>
      <c r="BB1345" s="151">
        <f t="shared" ca="1" si="1715"/>
        <v>34200</v>
      </c>
      <c r="BC1345" s="151">
        <f t="shared" ca="1" si="1715"/>
        <v>35150</v>
      </c>
      <c r="BD1345" s="151">
        <f t="shared" ca="1" si="1715"/>
        <v>36100</v>
      </c>
      <c r="BE1345" s="151">
        <f t="shared" ca="1" si="1715"/>
        <v>37050</v>
      </c>
      <c r="BF1345" s="151">
        <f t="shared" ca="1" si="1715"/>
        <v>38000</v>
      </c>
      <c r="BG1345" s="151">
        <f t="shared" ca="1" si="1715"/>
        <v>38950</v>
      </c>
      <c r="BH1345" s="151">
        <f t="shared" ca="1" si="1715"/>
        <v>39900</v>
      </c>
      <c r="BI1345" s="151">
        <f t="shared" ca="1" si="1715"/>
        <v>40850</v>
      </c>
      <c r="BJ1345" s="151">
        <f t="shared" ca="1" si="1715"/>
        <v>41800</v>
      </c>
      <c r="BK1345" s="151">
        <f t="shared" ca="1" si="1715"/>
        <v>42750</v>
      </c>
      <c r="BL1345" s="151">
        <f t="shared" ca="1" si="1715"/>
        <v>43700</v>
      </c>
      <c r="BM1345" s="151">
        <f t="shared" ca="1" si="1715"/>
        <v>44650</v>
      </c>
      <c r="BN1345" s="151">
        <f t="shared" ca="1" si="1715"/>
        <v>45600</v>
      </c>
      <c r="BO1345" s="151">
        <f t="shared" ca="1" si="1715"/>
        <v>46550</v>
      </c>
      <c r="BP1345" s="151">
        <f t="shared" ca="1" si="1715"/>
        <v>47500</v>
      </c>
      <c r="BQ1345" s="151">
        <f t="shared" ca="1" si="1715"/>
        <v>48450</v>
      </c>
      <c r="BR1345" s="151">
        <f t="shared" ca="1" si="1715"/>
        <v>49400</v>
      </c>
      <c r="BS1345" s="151">
        <f t="shared" ca="1" si="1715"/>
        <v>50350</v>
      </c>
      <c r="BT1345" s="151">
        <f t="shared" ca="1" si="1715"/>
        <v>51300</v>
      </c>
      <c r="BU1345" s="151">
        <f t="shared" ca="1" si="1715"/>
        <v>52250</v>
      </c>
      <c r="BV1345" s="151">
        <f t="shared" ca="1" si="1715"/>
        <v>53200</v>
      </c>
      <c r="BW1345" s="151">
        <f t="shared" ca="1" si="1715"/>
        <v>54150</v>
      </c>
      <c r="BX1345" s="151">
        <f t="shared" ca="1" si="1715"/>
        <v>55100</v>
      </c>
      <c r="BY1345" s="151">
        <f t="shared" ca="1" si="1715"/>
        <v>56050</v>
      </c>
      <c r="BZ1345" s="151">
        <f t="shared" ca="1" si="1715"/>
        <v>57000</v>
      </c>
      <c r="CA1345" s="151">
        <f t="shared" ca="1" si="1715"/>
        <v>57950</v>
      </c>
      <c r="CB1345" s="151">
        <f t="shared" ca="1" si="1715"/>
        <v>58900</v>
      </c>
      <c r="CC1345" s="151">
        <f t="shared" ca="1" si="1715"/>
        <v>59850</v>
      </c>
      <c r="CD1345" s="151">
        <f t="shared" ca="1" si="1715"/>
        <v>60800</v>
      </c>
      <c r="CE1345" s="151">
        <f t="shared" ref="CE1345:CL1345" ca="1" si="1716">CE1341+CE1342+CE1344</f>
        <v>61750</v>
      </c>
      <c r="CF1345" s="151">
        <f t="shared" ca="1" si="1716"/>
        <v>62700</v>
      </c>
      <c r="CG1345" s="151">
        <f t="shared" ca="1" si="1716"/>
        <v>63650</v>
      </c>
      <c r="CH1345" s="151">
        <f t="shared" ca="1" si="1716"/>
        <v>64600</v>
      </c>
      <c r="CI1345" s="151">
        <f t="shared" ca="1" si="1716"/>
        <v>65550</v>
      </c>
      <c r="CJ1345" s="151">
        <f t="shared" ca="1" si="1716"/>
        <v>66500</v>
      </c>
      <c r="CK1345" s="151">
        <f t="shared" ca="1" si="1716"/>
        <v>67450</v>
      </c>
      <c r="CL1345" s="151">
        <f t="shared" ca="1" si="1716"/>
        <v>68400</v>
      </c>
      <c r="CN1345" s="73"/>
      <c r="CO1345" s="151" t="e">
        <f t="shared" ref="CO1345:DK1345" ca="1" si="1717">CO1341+CO1342+CO1344</f>
        <v>#N/A</v>
      </c>
      <c r="CP1345" s="151" t="e">
        <f t="shared" ca="1" si="1717"/>
        <v>#N/A</v>
      </c>
      <c r="CQ1345" s="151" t="e">
        <f t="shared" ca="1" si="1717"/>
        <v>#N/A</v>
      </c>
      <c r="CR1345" s="151" t="e">
        <f t="shared" ca="1" si="1717"/>
        <v>#N/A</v>
      </c>
      <c r="CS1345" s="151" t="e">
        <f t="shared" ca="1" si="1717"/>
        <v>#N/A</v>
      </c>
      <c r="CT1345" s="151" t="e">
        <f t="shared" ca="1" si="1717"/>
        <v>#N/A</v>
      </c>
      <c r="CU1345" s="151" t="e">
        <f t="shared" ca="1" si="1717"/>
        <v>#N/A</v>
      </c>
      <c r="CV1345" s="151" t="e">
        <f t="shared" ca="1" si="1717"/>
        <v>#N/A</v>
      </c>
      <c r="CW1345" s="151" t="e">
        <f t="shared" ca="1" si="1717"/>
        <v>#N/A</v>
      </c>
      <c r="CX1345" s="151" t="e">
        <f t="shared" ca="1" si="1717"/>
        <v>#N/A</v>
      </c>
      <c r="CY1345" s="151" t="e">
        <f t="shared" ca="1" si="1717"/>
        <v>#N/A</v>
      </c>
      <c r="CZ1345" s="151" t="e">
        <f t="shared" ca="1" si="1717"/>
        <v>#N/A</v>
      </c>
      <c r="DA1345" s="151" t="e">
        <f t="shared" ca="1" si="1717"/>
        <v>#N/A</v>
      </c>
      <c r="DB1345" s="151" t="e">
        <f t="shared" ca="1" si="1717"/>
        <v>#N/A</v>
      </c>
      <c r="DC1345" s="151" t="e">
        <f t="shared" ca="1" si="1717"/>
        <v>#N/A</v>
      </c>
      <c r="DD1345" s="151" t="e">
        <f t="shared" ca="1" si="1717"/>
        <v>#N/A</v>
      </c>
      <c r="DE1345" s="151" t="e">
        <f t="shared" ca="1" si="1717"/>
        <v>#N/A</v>
      </c>
      <c r="DF1345" s="151" t="e">
        <f t="shared" ca="1" si="1717"/>
        <v>#N/A</v>
      </c>
      <c r="DG1345" s="151" t="e">
        <f t="shared" ca="1" si="1717"/>
        <v>#N/A</v>
      </c>
      <c r="DH1345" s="151" t="e">
        <f t="shared" ca="1" si="1717"/>
        <v>#N/A</v>
      </c>
      <c r="DI1345" s="151" t="e">
        <f t="shared" ca="1" si="1717"/>
        <v>#N/A</v>
      </c>
      <c r="DJ1345" s="151" t="e">
        <f t="shared" ca="1" si="1717"/>
        <v>#N/A</v>
      </c>
      <c r="DK1345" s="151" t="e">
        <f t="shared" ca="1" si="1717"/>
        <v>#N/A</v>
      </c>
      <c r="DL1345" s="151" t="e">
        <f t="shared" ref="DL1345" ca="1" si="1718">DL1341+DL1342+DL1344</f>
        <v>#N/A</v>
      </c>
    </row>
    <row r="1346" spans="1:116" x14ac:dyDescent="0.35">
      <c r="D1346" t="s">
        <v>773</v>
      </c>
      <c r="E1346" s="8" t="str">
        <f t="shared" si="1695"/>
        <v>1346 SUB-S</v>
      </c>
      <c r="G1346" s="145" t="s">
        <v>62</v>
      </c>
      <c r="H1346" s="12"/>
      <c r="I1346" s="60"/>
      <c r="J1346" s="60"/>
      <c r="K1346" s="34">
        <f t="shared" ref="K1346:P1346" ca="1" si="1719">K1345-SUM(K1344,K1341:K1342)</f>
        <v>-11999.95</v>
      </c>
      <c r="L1346" s="34">
        <f t="shared" ca="1" si="1719"/>
        <v>-12000</v>
      </c>
      <c r="M1346" s="34">
        <f t="shared" ca="1" si="1719"/>
        <v>-12000</v>
      </c>
      <c r="N1346" s="34">
        <f t="shared" ca="1" si="1719"/>
        <v>-12000</v>
      </c>
      <c r="O1346" s="34">
        <f t="shared" ca="1" si="1719"/>
        <v>-12000</v>
      </c>
      <c r="P1346" s="34">
        <f t="shared" ca="1" si="1719"/>
        <v>-12000</v>
      </c>
      <c r="R1346" s="15"/>
      <c r="S1346" s="76">
        <f t="shared" ref="S1346:AX1346" ca="1" si="1720">S1345-SUM(S1344,S1341:S1342)</f>
        <v>0</v>
      </c>
      <c r="T1346" s="76">
        <f t="shared" ca="1" si="1720"/>
        <v>0</v>
      </c>
      <c r="U1346" s="76">
        <f t="shared" ca="1" si="1720"/>
        <v>0</v>
      </c>
      <c r="V1346" s="76">
        <f t="shared" ca="1" si="1720"/>
        <v>0</v>
      </c>
      <c r="W1346" s="76">
        <f t="shared" ca="1" si="1720"/>
        <v>0</v>
      </c>
      <c r="X1346" s="76">
        <f t="shared" ca="1" si="1720"/>
        <v>0</v>
      </c>
      <c r="Y1346" s="76">
        <f t="shared" ca="1" si="1720"/>
        <v>0</v>
      </c>
      <c r="Z1346" s="76">
        <f t="shared" ca="1" si="1720"/>
        <v>0</v>
      </c>
      <c r="AA1346" s="76">
        <f t="shared" ca="1" si="1720"/>
        <v>0</v>
      </c>
      <c r="AB1346" s="76">
        <f t="shared" ca="1" si="1720"/>
        <v>0</v>
      </c>
      <c r="AC1346" s="76">
        <f t="shared" ca="1" si="1720"/>
        <v>0</v>
      </c>
      <c r="AD1346" s="76">
        <f t="shared" ca="1" si="1720"/>
        <v>0</v>
      </c>
      <c r="AE1346" s="76">
        <f t="shared" ca="1" si="1720"/>
        <v>0</v>
      </c>
      <c r="AF1346" s="76">
        <f t="shared" ca="1" si="1720"/>
        <v>0</v>
      </c>
      <c r="AG1346" s="76">
        <f t="shared" ca="1" si="1720"/>
        <v>0</v>
      </c>
      <c r="AH1346" s="76">
        <f t="shared" ca="1" si="1720"/>
        <v>0</v>
      </c>
      <c r="AI1346" s="76">
        <f t="shared" ca="1" si="1720"/>
        <v>0</v>
      </c>
      <c r="AJ1346" s="76">
        <f t="shared" ca="1" si="1720"/>
        <v>0</v>
      </c>
      <c r="AK1346" s="76">
        <f t="shared" ca="1" si="1720"/>
        <v>0</v>
      </c>
      <c r="AL1346" s="76">
        <f t="shared" ca="1" si="1720"/>
        <v>0</v>
      </c>
      <c r="AM1346" s="76">
        <f t="shared" ca="1" si="1720"/>
        <v>0</v>
      </c>
      <c r="AN1346" s="76">
        <f t="shared" ca="1" si="1720"/>
        <v>0</v>
      </c>
      <c r="AO1346" s="76">
        <f t="shared" ca="1" si="1720"/>
        <v>0</v>
      </c>
      <c r="AP1346" s="76">
        <f t="shared" ca="1" si="1720"/>
        <v>0</v>
      </c>
      <c r="AQ1346" s="76">
        <f t="shared" ca="1" si="1720"/>
        <v>0</v>
      </c>
      <c r="AR1346" s="76">
        <f t="shared" ca="1" si="1720"/>
        <v>0</v>
      </c>
      <c r="AS1346" s="76">
        <f t="shared" ca="1" si="1720"/>
        <v>0</v>
      </c>
      <c r="AT1346" s="76">
        <f t="shared" ca="1" si="1720"/>
        <v>0</v>
      </c>
      <c r="AU1346" s="76">
        <f t="shared" ca="1" si="1720"/>
        <v>0</v>
      </c>
      <c r="AV1346" s="76">
        <f t="shared" ca="1" si="1720"/>
        <v>0</v>
      </c>
      <c r="AW1346" s="76">
        <f t="shared" ca="1" si="1720"/>
        <v>0</v>
      </c>
      <c r="AX1346" s="76">
        <f t="shared" ca="1" si="1720"/>
        <v>0</v>
      </c>
      <c r="AY1346" s="76">
        <f t="shared" ref="AY1346:CD1346" ca="1" si="1721">AY1345-SUM(AY1344,AY1341:AY1342)</f>
        <v>0</v>
      </c>
      <c r="AZ1346" s="76">
        <f t="shared" ca="1" si="1721"/>
        <v>0</v>
      </c>
      <c r="BA1346" s="76">
        <f t="shared" ca="1" si="1721"/>
        <v>0</v>
      </c>
      <c r="BB1346" s="76">
        <f t="shared" ca="1" si="1721"/>
        <v>0</v>
      </c>
      <c r="BC1346" s="76">
        <f t="shared" ca="1" si="1721"/>
        <v>0</v>
      </c>
      <c r="BD1346" s="76">
        <f t="shared" ca="1" si="1721"/>
        <v>0</v>
      </c>
      <c r="BE1346" s="76">
        <f t="shared" ca="1" si="1721"/>
        <v>0</v>
      </c>
      <c r="BF1346" s="76">
        <f t="shared" ca="1" si="1721"/>
        <v>0</v>
      </c>
      <c r="BG1346" s="76">
        <f t="shared" ca="1" si="1721"/>
        <v>0</v>
      </c>
      <c r="BH1346" s="76">
        <f t="shared" ca="1" si="1721"/>
        <v>0</v>
      </c>
      <c r="BI1346" s="76">
        <f t="shared" ca="1" si="1721"/>
        <v>0</v>
      </c>
      <c r="BJ1346" s="76">
        <f t="shared" ca="1" si="1721"/>
        <v>0</v>
      </c>
      <c r="BK1346" s="76">
        <f t="shared" ca="1" si="1721"/>
        <v>0</v>
      </c>
      <c r="BL1346" s="76">
        <f t="shared" ca="1" si="1721"/>
        <v>0</v>
      </c>
      <c r="BM1346" s="76">
        <f t="shared" ca="1" si="1721"/>
        <v>0</v>
      </c>
      <c r="BN1346" s="76">
        <f t="shared" ca="1" si="1721"/>
        <v>0</v>
      </c>
      <c r="BO1346" s="76">
        <f t="shared" ca="1" si="1721"/>
        <v>0</v>
      </c>
      <c r="BP1346" s="76">
        <f t="shared" ca="1" si="1721"/>
        <v>0</v>
      </c>
      <c r="BQ1346" s="76">
        <f t="shared" ca="1" si="1721"/>
        <v>0</v>
      </c>
      <c r="BR1346" s="76">
        <f t="shared" ca="1" si="1721"/>
        <v>0</v>
      </c>
      <c r="BS1346" s="76">
        <f t="shared" ca="1" si="1721"/>
        <v>0</v>
      </c>
      <c r="BT1346" s="76">
        <f t="shared" ca="1" si="1721"/>
        <v>0</v>
      </c>
      <c r="BU1346" s="76">
        <f t="shared" ca="1" si="1721"/>
        <v>0</v>
      </c>
      <c r="BV1346" s="76">
        <f t="shared" ca="1" si="1721"/>
        <v>0</v>
      </c>
      <c r="BW1346" s="76">
        <f t="shared" ca="1" si="1721"/>
        <v>0</v>
      </c>
      <c r="BX1346" s="76">
        <f t="shared" ca="1" si="1721"/>
        <v>0</v>
      </c>
      <c r="BY1346" s="76">
        <f t="shared" ca="1" si="1721"/>
        <v>0</v>
      </c>
      <c r="BZ1346" s="76">
        <f t="shared" ca="1" si="1721"/>
        <v>0</v>
      </c>
      <c r="CA1346" s="76">
        <f t="shared" ca="1" si="1721"/>
        <v>0</v>
      </c>
      <c r="CB1346" s="76">
        <f t="shared" ca="1" si="1721"/>
        <v>0</v>
      </c>
      <c r="CC1346" s="76">
        <f t="shared" ca="1" si="1721"/>
        <v>0</v>
      </c>
      <c r="CD1346" s="76">
        <f t="shared" ca="1" si="1721"/>
        <v>0</v>
      </c>
      <c r="CE1346" s="76">
        <f t="shared" ref="CE1346:CL1346" ca="1" si="1722">CE1345-SUM(CE1344,CE1341:CE1342)</f>
        <v>0</v>
      </c>
      <c r="CF1346" s="76">
        <f t="shared" ca="1" si="1722"/>
        <v>0</v>
      </c>
      <c r="CG1346" s="76">
        <f t="shared" ca="1" si="1722"/>
        <v>0</v>
      </c>
      <c r="CH1346" s="76">
        <f t="shared" ca="1" si="1722"/>
        <v>0</v>
      </c>
      <c r="CI1346" s="76">
        <f t="shared" ca="1" si="1722"/>
        <v>0</v>
      </c>
      <c r="CJ1346" s="76">
        <f t="shared" ca="1" si="1722"/>
        <v>0</v>
      </c>
      <c r="CK1346" s="76">
        <f t="shared" ca="1" si="1722"/>
        <v>0</v>
      </c>
      <c r="CL1346" s="76">
        <f t="shared" ca="1" si="1722"/>
        <v>0</v>
      </c>
      <c r="CN1346" s="60"/>
      <c r="CO1346" s="76" t="e">
        <f t="shared" ref="CO1346:DK1346" ca="1" si="1723">CO1345-SUM(CO1344,CO1341:CO1342)</f>
        <v>#N/A</v>
      </c>
      <c r="CP1346" s="76" t="e">
        <f t="shared" ca="1" si="1723"/>
        <v>#N/A</v>
      </c>
      <c r="CQ1346" s="76" t="e">
        <f t="shared" ca="1" si="1723"/>
        <v>#N/A</v>
      </c>
      <c r="CR1346" s="76" t="e">
        <f t="shared" ca="1" si="1723"/>
        <v>#N/A</v>
      </c>
      <c r="CS1346" s="76" t="e">
        <f t="shared" ca="1" si="1723"/>
        <v>#N/A</v>
      </c>
      <c r="CT1346" s="76" t="e">
        <f t="shared" ca="1" si="1723"/>
        <v>#N/A</v>
      </c>
      <c r="CU1346" s="76" t="e">
        <f t="shared" ca="1" si="1723"/>
        <v>#N/A</v>
      </c>
      <c r="CV1346" s="76" t="e">
        <f t="shared" ca="1" si="1723"/>
        <v>#N/A</v>
      </c>
      <c r="CW1346" s="76" t="e">
        <f t="shared" ca="1" si="1723"/>
        <v>#N/A</v>
      </c>
      <c r="CX1346" s="76" t="e">
        <f t="shared" ca="1" si="1723"/>
        <v>#N/A</v>
      </c>
      <c r="CY1346" s="76" t="e">
        <f t="shared" ca="1" si="1723"/>
        <v>#N/A</v>
      </c>
      <c r="CZ1346" s="76" t="e">
        <f t="shared" ca="1" si="1723"/>
        <v>#N/A</v>
      </c>
      <c r="DA1346" s="76" t="e">
        <f t="shared" ca="1" si="1723"/>
        <v>#N/A</v>
      </c>
      <c r="DB1346" s="76" t="e">
        <f t="shared" ca="1" si="1723"/>
        <v>#N/A</v>
      </c>
      <c r="DC1346" s="76" t="e">
        <f t="shared" ca="1" si="1723"/>
        <v>#N/A</v>
      </c>
      <c r="DD1346" s="76" t="e">
        <f t="shared" ca="1" si="1723"/>
        <v>#N/A</v>
      </c>
      <c r="DE1346" s="76" t="e">
        <f t="shared" ca="1" si="1723"/>
        <v>#N/A</v>
      </c>
      <c r="DF1346" s="76" t="e">
        <f t="shared" ca="1" si="1723"/>
        <v>#N/A</v>
      </c>
      <c r="DG1346" s="76" t="e">
        <f t="shared" ca="1" si="1723"/>
        <v>#N/A</v>
      </c>
      <c r="DH1346" s="76" t="e">
        <f t="shared" ca="1" si="1723"/>
        <v>#N/A</v>
      </c>
      <c r="DI1346" s="76" t="e">
        <f t="shared" ca="1" si="1723"/>
        <v>#N/A</v>
      </c>
      <c r="DJ1346" s="76" t="e">
        <f t="shared" ca="1" si="1723"/>
        <v>#N/A</v>
      </c>
      <c r="DK1346" s="76" t="e">
        <f t="shared" ca="1" si="1723"/>
        <v>#N/A</v>
      </c>
      <c r="DL1346" s="76" t="e">
        <f t="shared" ref="DL1346" ca="1" si="1724">DL1345-SUM(DL1344,DL1341:DL1342)</f>
        <v>#N/A</v>
      </c>
    </row>
    <row r="1347" spans="1:116" x14ac:dyDescent="0.35">
      <c r="B1347" t="str">
        <f>E1347</f>
        <v>1347 SUB-S</v>
      </c>
      <c r="D1347" t="s">
        <v>773</v>
      </c>
      <c r="E1347" s="8" t="str">
        <f t="shared" si="1695"/>
        <v>1347 SUB-S</v>
      </c>
      <c r="G1347" s="13"/>
      <c r="H1347" s="12"/>
      <c r="K1347" s="34"/>
      <c r="L1347" s="34"/>
      <c r="M1347" s="34"/>
      <c r="N1347" s="34"/>
      <c r="O1347" s="34"/>
      <c r="P1347" s="34"/>
      <c r="R1347" s="15"/>
      <c r="S1347" s="76"/>
      <c r="T1347" s="76"/>
      <c r="U1347" s="76"/>
      <c r="V1347" s="76"/>
      <c r="W1347" s="76"/>
      <c r="X1347" s="76"/>
      <c r="Y1347" s="76"/>
      <c r="Z1347" s="76"/>
      <c r="AA1347" s="76"/>
      <c r="AB1347" s="76"/>
      <c r="AC1347" s="76"/>
      <c r="AD1347" s="76"/>
      <c r="AE1347" s="76"/>
      <c r="AF1347" s="76"/>
      <c r="AG1347" s="76"/>
      <c r="AH1347" s="76"/>
      <c r="AI1347" s="76"/>
      <c r="AJ1347" s="76"/>
      <c r="AK1347" s="76"/>
      <c r="AL1347" s="76"/>
      <c r="AM1347" s="76"/>
      <c r="AN1347" s="76"/>
      <c r="AO1347" s="76"/>
      <c r="AP1347" s="76"/>
      <c r="AQ1347" s="76"/>
      <c r="AR1347" s="76"/>
      <c r="AS1347" s="76"/>
      <c r="AT1347" s="76"/>
      <c r="AU1347" s="76"/>
      <c r="AV1347" s="76"/>
      <c r="AW1347" s="76"/>
      <c r="AX1347" s="76"/>
      <c r="AY1347" s="76"/>
      <c r="AZ1347" s="76"/>
      <c r="BA1347" s="76"/>
      <c r="BB1347" s="76"/>
      <c r="BC1347" s="76"/>
      <c r="BD1347" s="76"/>
      <c r="BE1347" s="76"/>
      <c r="BF1347" s="76"/>
      <c r="BG1347" s="76"/>
      <c r="BH1347" s="76"/>
      <c r="BI1347" s="76"/>
      <c r="BJ1347" s="76"/>
      <c r="BK1347" s="76"/>
      <c r="BL1347" s="76"/>
      <c r="BM1347" s="76"/>
      <c r="BN1347" s="76"/>
      <c r="BO1347" s="76"/>
      <c r="BP1347" s="76"/>
      <c r="BQ1347" s="76"/>
      <c r="BR1347" s="76"/>
      <c r="BS1347" s="76"/>
      <c r="BT1347" s="76"/>
      <c r="BU1347" s="76"/>
      <c r="BV1347" s="76"/>
      <c r="BW1347" s="76"/>
      <c r="BX1347" s="76"/>
      <c r="BY1347" s="76"/>
      <c r="BZ1347" s="76"/>
      <c r="CA1347" s="76"/>
      <c r="CB1347" s="76"/>
      <c r="CC1347" s="76"/>
      <c r="CD1347" s="76"/>
      <c r="CE1347" s="76"/>
      <c r="CF1347" s="76"/>
      <c r="CG1347" s="76"/>
      <c r="CH1347" s="76"/>
      <c r="CI1347" s="76"/>
      <c r="CJ1347" s="76"/>
      <c r="CK1347" s="76"/>
      <c r="CL1347" s="76"/>
      <c r="CO1347" s="76"/>
      <c r="CP1347" s="76"/>
      <c r="CQ1347" s="76"/>
      <c r="CR1347" s="76"/>
      <c r="CS1347" s="76"/>
      <c r="CT1347" s="76"/>
      <c r="CU1347" s="76"/>
      <c r="CV1347" s="76"/>
      <c r="CW1347" s="76"/>
      <c r="CX1347" s="76"/>
      <c r="CY1347" s="76"/>
      <c r="CZ1347" s="76"/>
      <c r="DA1347" s="76"/>
      <c r="DB1347" s="76"/>
      <c r="DC1347" s="76"/>
      <c r="DD1347" s="76"/>
      <c r="DE1347" s="76"/>
      <c r="DF1347" s="76"/>
      <c r="DG1347" s="76"/>
      <c r="DH1347" s="76"/>
      <c r="DI1347" s="76"/>
      <c r="DJ1347" s="76"/>
      <c r="DK1347" s="76"/>
      <c r="DL1347" s="76"/>
    </row>
    <row r="1348" spans="1:116" x14ac:dyDescent="0.35">
      <c r="C1348" t="s">
        <v>198</v>
      </c>
      <c r="D1348" t="s">
        <v>773</v>
      </c>
      <c r="E1348" s="8" t="str">
        <f t="shared" si="1695"/>
        <v>1348 SUB-S</v>
      </c>
      <c r="G1348" s="95" t="s">
        <v>75</v>
      </c>
      <c r="H1348" s="12"/>
      <c r="I1348" s="60"/>
      <c r="J1348" s="60"/>
      <c r="K1348" s="34"/>
      <c r="L1348" s="34"/>
      <c r="M1348" s="34"/>
      <c r="N1348" s="34"/>
      <c r="O1348" s="34"/>
      <c r="P1348" s="34"/>
      <c r="R1348" s="15"/>
      <c r="S1348" s="76"/>
      <c r="T1348" s="76"/>
      <c r="U1348" s="76"/>
      <c r="V1348" s="76"/>
      <c r="W1348" s="76"/>
      <c r="X1348" s="76"/>
      <c r="Y1348" s="76"/>
      <c r="Z1348" s="76"/>
      <c r="AA1348" s="76"/>
      <c r="AB1348" s="76"/>
      <c r="AC1348" s="76"/>
      <c r="AD1348" s="76"/>
      <c r="AE1348" s="76"/>
      <c r="AF1348" s="76"/>
      <c r="AG1348" s="76"/>
      <c r="AH1348" s="76"/>
      <c r="AI1348" s="76"/>
      <c r="AJ1348" s="76"/>
      <c r="AK1348" s="76"/>
      <c r="AL1348" s="76"/>
      <c r="AM1348" s="76"/>
      <c r="AN1348" s="76"/>
      <c r="AO1348" s="76"/>
      <c r="AP1348" s="76"/>
      <c r="AQ1348" s="76"/>
      <c r="AR1348" s="76"/>
      <c r="AS1348" s="76"/>
      <c r="AT1348" s="76"/>
      <c r="AU1348" s="76"/>
      <c r="AV1348" s="76"/>
      <c r="AW1348" s="76"/>
      <c r="AX1348" s="76"/>
      <c r="AY1348" s="76"/>
      <c r="AZ1348" s="76"/>
      <c r="BA1348" s="76"/>
      <c r="BB1348" s="76"/>
      <c r="BC1348" s="76"/>
      <c r="BD1348" s="76"/>
      <c r="BE1348" s="76"/>
      <c r="BF1348" s="76"/>
      <c r="BG1348" s="76"/>
      <c r="BH1348" s="76"/>
      <c r="BI1348" s="76"/>
      <c r="BJ1348" s="76"/>
      <c r="BK1348" s="76"/>
      <c r="BL1348" s="76"/>
      <c r="BM1348" s="76"/>
      <c r="BN1348" s="76"/>
      <c r="BO1348" s="76"/>
      <c r="BP1348" s="76"/>
      <c r="BQ1348" s="76"/>
      <c r="BR1348" s="76"/>
      <c r="BS1348" s="76"/>
      <c r="BT1348" s="76"/>
      <c r="BU1348" s="76"/>
      <c r="BV1348" s="76"/>
      <c r="BW1348" s="76"/>
      <c r="BX1348" s="76"/>
      <c r="BY1348" s="76"/>
      <c r="BZ1348" s="76"/>
      <c r="CA1348" s="76"/>
      <c r="CB1348" s="76"/>
      <c r="CC1348" s="76"/>
      <c r="CD1348" s="76"/>
      <c r="CE1348" s="76"/>
      <c r="CF1348" s="76"/>
      <c r="CG1348" s="76"/>
      <c r="CH1348" s="76"/>
      <c r="CI1348" s="76"/>
      <c r="CJ1348" s="76"/>
      <c r="CK1348" s="76"/>
      <c r="CL1348" s="76"/>
      <c r="CN1348" s="60"/>
      <c r="CO1348" s="76"/>
      <c r="CP1348" s="76"/>
      <c r="CQ1348" s="76"/>
      <c r="CR1348" s="76"/>
      <c r="CS1348" s="76"/>
      <c r="CT1348" s="76"/>
      <c r="CU1348" s="76"/>
      <c r="CV1348" s="76"/>
      <c r="CW1348" s="76"/>
      <c r="CX1348" s="76"/>
      <c r="CY1348" s="76"/>
      <c r="CZ1348" s="76"/>
      <c r="DA1348" s="76"/>
      <c r="DB1348" s="76"/>
      <c r="DC1348" s="76"/>
      <c r="DD1348" s="76"/>
      <c r="DE1348" s="76"/>
      <c r="DF1348" s="76"/>
      <c r="DG1348" s="76"/>
      <c r="DH1348" s="76"/>
      <c r="DI1348" s="76"/>
      <c r="DJ1348" s="76"/>
      <c r="DK1348" s="76"/>
      <c r="DL1348" s="76"/>
    </row>
    <row r="1349" spans="1:116" x14ac:dyDescent="0.35">
      <c r="B1349" t="s">
        <v>244</v>
      </c>
      <c r="D1349" t="s">
        <v>773</v>
      </c>
      <c r="E1349" s="8" t="str">
        <f t="shared" si="1695"/>
        <v>1349 SUB-S</v>
      </c>
      <c r="G1349" s="145" t="s">
        <v>77</v>
      </c>
      <c r="H1349" s="12"/>
      <c r="I1349" s="60"/>
      <c r="J1349" s="60"/>
      <c r="K1349" s="18">
        <v>20</v>
      </c>
      <c r="L1349" s="18">
        <v>20</v>
      </c>
      <c r="M1349" s="18">
        <v>20</v>
      </c>
      <c r="N1349" s="18">
        <v>20</v>
      </c>
      <c r="O1349" s="18">
        <v>20</v>
      </c>
      <c r="P1349" s="18">
        <v>20</v>
      </c>
      <c r="R1349" s="19"/>
      <c r="S1349" s="147" cm="1">
        <f t="array" ref="S1349">INDEX($K:$P,ROW(),MATCH(S$3,$K$2:$P$2,0))</f>
        <v>20</v>
      </c>
      <c r="T1349" s="147" cm="1">
        <f t="array" ref="T1349">INDEX($K:$P,ROW(),MATCH(T$3,$K$2:$P$2,0))</f>
        <v>20</v>
      </c>
      <c r="U1349" s="147" cm="1">
        <f t="array" ref="U1349">INDEX($K:$P,ROW(),MATCH(U$3,$K$2:$P$2,0))</f>
        <v>20</v>
      </c>
      <c r="V1349" s="147" cm="1">
        <f t="array" ref="V1349">INDEX($K:$P,ROW(),MATCH(V$3,$K$2:$P$2,0))</f>
        <v>20</v>
      </c>
      <c r="W1349" s="147" cm="1">
        <f t="array" ref="W1349">INDEX($K:$P,ROW(),MATCH(W$3,$K$2:$P$2,0))</f>
        <v>20</v>
      </c>
      <c r="X1349" s="147" cm="1">
        <f t="array" ref="X1349">INDEX($K:$P,ROW(),MATCH(X$3,$K$2:$P$2,0))</f>
        <v>20</v>
      </c>
      <c r="Y1349" s="147" cm="1">
        <f t="array" ref="Y1349">INDEX($K:$P,ROW(),MATCH(Y$3,$K$2:$P$2,0))</f>
        <v>20</v>
      </c>
      <c r="Z1349" s="147" cm="1">
        <f t="array" ref="Z1349">INDEX($K:$P,ROW(),MATCH(Z$3,$K$2:$P$2,0))</f>
        <v>20</v>
      </c>
      <c r="AA1349" s="147" cm="1">
        <f t="array" ref="AA1349">INDEX($K:$P,ROW(),MATCH(AA$3,$K$2:$P$2,0))</f>
        <v>20</v>
      </c>
      <c r="AB1349" s="147" cm="1">
        <f t="array" ref="AB1349">INDEX($K:$P,ROW(),MATCH(AB$3,$K$2:$P$2,0))</f>
        <v>20</v>
      </c>
      <c r="AC1349" s="147" cm="1">
        <f t="array" ref="AC1349">INDEX($K:$P,ROW(),MATCH(AC$3,$K$2:$P$2,0))</f>
        <v>20</v>
      </c>
      <c r="AD1349" s="147" cm="1">
        <f t="array" ref="AD1349">INDEX($K:$P,ROW(),MATCH(AD$3,$K$2:$P$2,0))</f>
        <v>20</v>
      </c>
      <c r="AE1349" s="147" cm="1">
        <f t="array" ref="AE1349">INDEX($K:$P,ROW(),MATCH(AE$3,$K$2:$P$2,0))</f>
        <v>20</v>
      </c>
      <c r="AF1349" s="147" cm="1">
        <f t="array" ref="AF1349">INDEX($K:$P,ROW(),MATCH(AF$3,$K$2:$P$2,0))</f>
        <v>20</v>
      </c>
      <c r="AG1349" s="147" cm="1">
        <f t="array" ref="AG1349">INDEX($K:$P,ROW(),MATCH(AG$3,$K$2:$P$2,0))</f>
        <v>20</v>
      </c>
      <c r="AH1349" s="147" cm="1">
        <f t="array" ref="AH1349">INDEX($K:$P,ROW(),MATCH(AH$3,$K$2:$P$2,0))</f>
        <v>20</v>
      </c>
      <c r="AI1349" s="147" cm="1">
        <f t="array" ref="AI1349">INDEX($K:$P,ROW(),MATCH(AI$3,$K$2:$P$2,0))</f>
        <v>20</v>
      </c>
      <c r="AJ1349" s="147" cm="1">
        <f t="array" ref="AJ1349">INDEX($K:$P,ROW(),MATCH(AJ$3,$K$2:$P$2,0))</f>
        <v>20</v>
      </c>
      <c r="AK1349" s="147" cm="1">
        <f t="array" ref="AK1349">INDEX($K:$P,ROW(),MATCH(AK$3,$K$2:$P$2,0))</f>
        <v>20</v>
      </c>
      <c r="AL1349" s="147" cm="1">
        <f t="array" ref="AL1349">INDEX($K:$P,ROW(),MATCH(AL$3,$K$2:$P$2,0))</f>
        <v>20</v>
      </c>
      <c r="AM1349" s="147" cm="1">
        <f t="array" ref="AM1349">INDEX($K:$P,ROW(),MATCH(AM$3,$K$2:$P$2,0))</f>
        <v>20</v>
      </c>
      <c r="AN1349" s="147" cm="1">
        <f t="array" ref="AN1349">INDEX($K:$P,ROW(),MATCH(AN$3,$K$2:$P$2,0))</f>
        <v>20</v>
      </c>
      <c r="AO1349" s="147" cm="1">
        <f t="array" ref="AO1349">INDEX($K:$P,ROW(),MATCH(AO$3,$K$2:$P$2,0))</f>
        <v>20</v>
      </c>
      <c r="AP1349" s="147" cm="1">
        <f t="array" ref="AP1349">INDEX($K:$P,ROW(),MATCH(AP$3,$K$2:$P$2,0))</f>
        <v>20</v>
      </c>
      <c r="AQ1349" s="147" cm="1">
        <f t="array" ref="AQ1349">INDEX($K:$P,ROW(),MATCH(AQ$3,$K$2:$P$2,0))</f>
        <v>20</v>
      </c>
      <c r="AR1349" s="147" cm="1">
        <f t="array" ref="AR1349">INDEX($K:$P,ROW(),MATCH(AR$3,$K$2:$P$2,0))</f>
        <v>20</v>
      </c>
      <c r="AS1349" s="147" cm="1">
        <f t="array" ref="AS1349">INDEX($K:$P,ROW(),MATCH(AS$3,$K$2:$P$2,0))</f>
        <v>20</v>
      </c>
      <c r="AT1349" s="147" cm="1">
        <f t="array" ref="AT1349">INDEX($K:$P,ROW(),MATCH(AT$3,$K$2:$P$2,0))</f>
        <v>20</v>
      </c>
      <c r="AU1349" s="147" cm="1">
        <f t="array" ref="AU1349">INDEX($K:$P,ROW(),MATCH(AU$3,$K$2:$P$2,0))</f>
        <v>20</v>
      </c>
      <c r="AV1349" s="147" cm="1">
        <f t="array" ref="AV1349">INDEX($K:$P,ROW(),MATCH(AV$3,$K$2:$P$2,0))</f>
        <v>20</v>
      </c>
      <c r="AW1349" s="147" cm="1">
        <f t="array" ref="AW1349">INDEX($K:$P,ROW(),MATCH(AW$3,$K$2:$P$2,0))</f>
        <v>20</v>
      </c>
      <c r="AX1349" s="147" cm="1">
        <f t="array" ref="AX1349">INDEX($K:$P,ROW(),MATCH(AX$3,$K$2:$P$2,0))</f>
        <v>20</v>
      </c>
      <c r="AY1349" s="147" cm="1">
        <f t="array" ref="AY1349">INDEX($K:$P,ROW(),MATCH(AY$3,$K$2:$P$2,0))</f>
        <v>20</v>
      </c>
      <c r="AZ1349" s="147" cm="1">
        <f t="array" ref="AZ1349">INDEX($K:$P,ROW(),MATCH(AZ$3,$K$2:$P$2,0))</f>
        <v>20</v>
      </c>
      <c r="BA1349" s="147" cm="1">
        <f t="array" ref="BA1349">INDEX($K:$P,ROW(),MATCH(BA$3,$K$2:$P$2,0))</f>
        <v>20</v>
      </c>
      <c r="BB1349" s="147" cm="1">
        <f t="array" ref="BB1349">INDEX($K:$P,ROW(),MATCH(BB$3,$K$2:$P$2,0))</f>
        <v>20</v>
      </c>
      <c r="BC1349" s="147" cm="1">
        <f t="array" ref="BC1349">INDEX($K:$P,ROW(),MATCH(BC$3,$K$2:$P$2,0))</f>
        <v>20</v>
      </c>
      <c r="BD1349" s="147" cm="1">
        <f t="array" ref="BD1349">INDEX($K:$P,ROW(),MATCH(BD$3,$K$2:$P$2,0))</f>
        <v>20</v>
      </c>
      <c r="BE1349" s="147" cm="1">
        <f t="array" ref="BE1349">INDEX($K:$P,ROW(),MATCH(BE$3,$K$2:$P$2,0))</f>
        <v>20</v>
      </c>
      <c r="BF1349" s="147" cm="1">
        <f t="array" ref="BF1349">INDEX($K:$P,ROW(),MATCH(BF$3,$K$2:$P$2,0))</f>
        <v>20</v>
      </c>
      <c r="BG1349" s="147" cm="1">
        <f t="array" ref="BG1349">INDEX($K:$P,ROW(),MATCH(BG$3,$K$2:$P$2,0))</f>
        <v>20</v>
      </c>
      <c r="BH1349" s="147" cm="1">
        <f t="array" ref="BH1349">INDEX($K:$P,ROW(),MATCH(BH$3,$K$2:$P$2,0))</f>
        <v>20</v>
      </c>
      <c r="BI1349" s="147" cm="1">
        <f t="array" ref="BI1349">INDEX($K:$P,ROW(),MATCH(BI$3,$K$2:$P$2,0))</f>
        <v>20</v>
      </c>
      <c r="BJ1349" s="147" cm="1">
        <f t="array" ref="BJ1349">INDEX($K:$P,ROW(),MATCH(BJ$3,$K$2:$P$2,0))</f>
        <v>20</v>
      </c>
      <c r="BK1349" s="147" cm="1">
        <f t="array" ref="BK1349">INDEX($K:$P,ROW(),MATCH(BK$3,$K$2:$P$2,0))</f>
        <v>20</v>
      </c>
      <c r="BL1349" s="147" cm="1">
        <f t="array" ref="BL1349">INDEX($K:$P,ROW(),MATCH(BL$3,$K$2:$P$2,0))</f>
        <v>20</v>
      </c>
      <c r="BM1349" s="147" cm="1">
        <f t="array" ref="BM1349">INDEX($K:$P,ROW(),MATCH(BM$3,$K$2:$P$2,0))</f>
        <v>20</v>
      </c>
      <c r="BN1349" s="147" cm="1">
        <f t="array" ref="BN1349">INDEX($K:$P,ROW(),MATCH(BN$3,$K$2:$P$2,0))</f>
        <v>20</v>
      </c>
      <c r="BO1349" s="147" cm="1">
        <f t="array" ref="BO1349">INDEX($K:$P,ROW(),MATCH(BO$3,$K$2:$P$2,0))</f>
        <v>20</v>
      </c>
      <c r="BP1349" s="147" cm="1">
        <f t="array" ref="BP1349">INDEX($K:$P,ROW(),MATCH(BP$3,$K$2:$P$2,0))</f>
        <v>20</v>
      </c>
      <c r="BQ1349" s="147" cm="1">
        <f t="array" ref="BQ1349">INDEX($K:$P,ROW(),MATCH(BQ$3,$K$2:$P$2,0))</f>
        <v>20</v>
      </c>
      <c r="BR1349" s="147" cm="1">
        <f t="array" ref="BR1349">INDEX($K:$P,ROW(),MATCH(BR$3,$K$2:$P$2,0))</f>
        <v>20</v>
      </c>
      <c r="BS1349" s="147" cm="1">
        <f t="array" ref="BS1349">INDEX($K:$P,ROW(),MATCH(BS$3,$K$2:$P$2,0))</f>
        <v>20</v>
      </c>
      <c r="BT1349" s="147" cm="1">
        <f t="array" ref="BT1349">INDEX($K:$P,ROW(),MATCH(BT$3,$K$2:$P$2,0))</f>
        <v>20</v>
      </c>
      <c r="BU1349" s="147" cm="1">
        <f t="array" ref="BU1349">INDEX($K:$P,ROW(),MATCH(BU$3,$K$2:$P$2,0))</f>
        <v>20</v>
      </c>
      <c r="BV1349" s="147" cm="1">
        <f t="array" ref="BV1349">INDEX($K:$P,ROW(),MATCH(BV$3,$K$2:$P$2,0))</f>
        <v>20</v>
      </c>
      <c r="BW1349" s="147" cm="1">
        <f t="array" ref="BW1349">INDEX($K:$P,ROW(),MATCH(BW$3,$K$2:$P$2,0))</f>
        <v>20</v>
      </c>
      <c r="BX1349" s="147" cm="1">
        <f t="array" ref="BX1349">INDEX($K:$P,ROW(),MATCH(BX$3,$K$2:$P$2,0))</f>
        <v>20</v>
      </c>
      <c r="BY1349" s="147" cm="1">
        <f t="array" ref="BY1349">INDEX($K:$P,ROW(),MATCH(BY$3,$K$2:$P$2,0))</f>
        <v>20</v>
      </c>
      <c r="BZ1349" s="147" cm="1">
        <f t="array" ref="BZ1349">INDEX($K:$P,ROW(),MATCH(BZ$3,$K$2:$P$2,0))</f>
        <v>20</v>
      </c>
      <c r="CA1349" s="147" cm="1">
        <f t="array" ref="CA1349">INDEX($K:$P,ROW(),MATCH(CA$3,$K$2:$P$2,0))</f>
        <v>20</v>
      </c>
      <c r="CB1349" s="147" cm="1">
        <f t="array" ref="CB1349">INDEX($K:$P,ROW(),MATCH(CB$3,$K$2:$P$2,0))</f>
        <v>20</v>
      </c>
      <c r="CC1349" s="147" cm="1">
        <f t="array" ref="CC1349">INDEX($K:$P,ROW(),MATCH(CC$3,$K$2:$P$2,0))</f>
        <v>20</v>
      </c>
      <c r="CD1349" s="147" cm="1">
        <f t="array" ref="CD1349">INDEX($K:$P,ROW(),MATCH(CD$3,$K$2:$P$2,0))</f>
        <v>20</v>
      </c>
      <c r="CE1349" s="147" cm="1">
        <f t="array" ref="CE1349">INDEX($K:$P,ROW(),MATCH(CE$3,$K$2:$P$2,0))</f>
        <v>20</v>
      </c>
      <c r="CF1349" s="147" cm="1">
        <f t="array" ref="CF1349">INDEX($K:$P,ROW(),MATCH(CF$3,$K$2:$P$2,0))</f>
        <v>20</v>
      </c>
      <c r="CG1349" s="147" cm="1">
        <f t="array" ref="CG1349">INDEX($K:$P,ROW(),MATCH(CG$3,$K$2:$P$2,0))</f>
        <v>20</v>
      </c>
      <c r="CH1349" s="147" cm="1">
        <f t="array" ref="CH1349">INDEX($K:$P,ROW(),MATCH(CH$3,$K$2:$P$2,0))</f>
        <v>20</v>
      </c>
      <c r="CI1349" s="147" cm="1">
        <f t="array" ref="CI1349">INDEX($K:$P,ROW(),MATCH(CI$3,$K$2:$P$2,0))</f>
        <v>20</v>
      </c>
      <c r="CJ1349" s="147" cm="1">
        <f t="array" ref="CJ1349">INDEX($K:$P,ROW(),MATCH(CJ$3,$K$2:$P$2,0))</f>
        <v>20</v>
      </c>
      <c r="CK1349" s="147" cm="1">
        <f t="array" ref="CK1349">INDEX($K:$P,ROW(),MATCH(CK$3,$K$2:$P$2,0))</f>
        <v>20</v>
      </c>
      <c r="CL1349" s="147" cm="1">
        <f t="array" ref="CL1349">INDEX($K:$P,ROW(),MATCH(CL$3,$K$2:$P$2,0))</f>
        <v>20</v>
      </c>
      <c r="CN1349" s="60"/>
      <c r="CO1349" s="147" t="e" cm="1">
        <f t="array" ref="CO1349">INDEX($K:$P,ROW(),MATCH(CO$3,$K$2:$P$2,0))</f>
        <v>#N/A</v>
      </c>
      <c r="CP1349" s="147" t="e" cm="1">
        <f t="array" ref="CP1349">INDEX($K:$P,ROW(),MATCH(CP$3,$K$2:$P$2,0))</f>
        <v>#N/A</v>
      </c>
      <c r="CQ1349" s="147" t="e" cm="1">
        <f t="array" ref="CQ1349">INDEX($K:$P,ROW(),MATCH(CQ$3,$K$2:$P$2,0))</f>
        <v>#N/A</v>
      </c>
      <c r="CR1349" s="147" t="e" cm="1">
        <f t="array" ref="CR1349">INDEX($K:$P,ROW(),MATCH(CR$3,$K$2:$P$2,0))</f>
        <v>#N/A</v>
      </c>
      <c r="CS1349" s="147" t="e" cm="1">
        <f t="array" ref="CS1349">INDEX($K:$P,ROW(),MATCH(CS$3,$K$2:$P$2,0))</f>
        <v>#N/A</v>
      </c>
      <c r="CT1349" s="147" t="e" cm="1">
        <f t="array" ref="CT1349">INDEX($K:$P,ROW(),MATCH(CT$3,$K$2:$P$2,0))</f>
        <v>#N/A</v>
      </c>
      <c r="CU1349" s="147" t="e" cm="1">
        <f t="array" ref="CU1349">INDEX($K:$P,ROW(),MATCH(CU$3,$K$2:$P$2,0))</f>
        <v>#N/A</v>
      </c>
      <c r="CV1349" s="147" t="e" cm="1">
        <f t="array" ref="CV1349">INDEX($K:$P,ROW(),MATCH(CV$3,$K$2:$P$2,0))</f>
        <v>#N/A</v>
      </c>
      <c r="CW1349" s="147" t="e" cm="1">
        <f t="array" ref="CW1349">INDEX($K:$P,ROW(),MATCH(CW$3,$K$2:$P$2,0))</f>
        <v>#N/A</v>
      </c>
      <c r="CX1349" s="147" t="e" cm="1">
        <f t="array" ref="CX1349">INDEX($K:$P,ROW(),MATCH(CX$3,$K$2:$P$2,0))</f>
        <v>#N/A</v>
      </c>
      <c r="CY1349" s="147" t="e" cm="1">
        <f t="array" ref="CY1349">INDEX($K:$P,ROW(),MATCH(CY$3,$K$2:$P$2,0))</f>
        <v>#N/A</v>
      </c>
      <c r="CZ1349" s="147" t="e" cm="1">
        <f t="array" ref="CZ1349">INDEX($K:$P,ROW(),MATCH(CZ$3,$K$2:$P$2,0))</f>
        <v>#N/A</v>
      </c>
      <c r="DA1349" s="147" t="e" cm="1">
        <f t="array" ref="DA1349">INDEX($K:$P,ROW(),MATCH(DA$3,$K$2:$P$2,0))</f>
        <v>#N/A</v>
      </c>
      <c r="DB1349" s="147" t="e" cm="1">
        <f t="array" ref="DB1349">INDEX($K:$P,ROW(),MATCH(DB$3,$K$2:$P$2,0))</f>
        <v>#N/A</v>
      </c>
      <c r="DC1349" s="147" t="e" cm="1">
        <f t="array" ref="DC1349">INDEX($K:$P,ROW(),MATCH(DC$3,$K$2:$P$2,0))</f>
        <v>#N/A</v>
      </c>
      <c r="DD1349" s="147" t="e" cm="1">
        <f t="array" ref="DD1349">INDEX($K:$P,ROW(),MATCH(DD$3,$K$2:$P$2,0))</f>
        <v>#N/A</v>
      </c>
      <c r="DE1349" s="147" t="e" cm="1">
        <f t="array" ref="DE1349">INDEX($K:$P,ROW(),MATCH(DE$3,$K$2:$P$2,0))</f>
        <v>#N/A</v>
      </c>
      <c r="DF1349" s="147" t="e" cm="1">
        <f t="array" ref="DF1349">INDEX($K:$P,ROW(),MATCH(DF$3,$K$2:$P$2,0))</f>
        <v>#N/A</v>
      </c>
      <c r="DG1349" s="147" t="e" cm="1">
        <f t="array" ref="DG1349">INDEX($K:$P,ROW(),MATCH(DG$3,$K$2:$P$2,0))</f>
        <v>#N/A</v>
      </c>
      <c r="DH1349" s="147" t="e" cm="1">
        <f t="array" ref="DH1349">INDEX($K:$P,ROW(),MATCH(DH$3,$K$2:$P$2,0))</f>
        <v>#N/A</v>
      </c>
      <c r="DI1349" s="147" t="e" cm="1">
        <f t="array" ref="DI1349">INDEX($K:$P,ROW(),MATCH(DI$3,$K$2:$P$2,0))</f>
        <v>#N/A</v>
      </c>
      <c r="DJ1349" s="147" t="e" cm="1">
        <f t="array" ref="DJ1349">INDEX($K:$P,ROW(),MATCH(DJ$3,$K$2:$P$2,0))</f>
        <v>#N/A</v>
      </c>
      <c r="DK1349" s="147" t="e" cm="1">
        <f t="array" ref="DK1349">INDEX($K:$P,ROW(),MATCH(DK$3,$K$2:$P$2,0))</f>
        <v>#N/A</v>
      </c>
      <c r="DL1349" s="147" t="e" cm="1">
        <f t="array" ref="DL1349">INDEX($K:$P,ROW(),MATCH(DL$3,$K$2:$P$2,0))</f>
        <v>#N/A</v>
      </c>
    </row>
    <row r="1350" spans="1:116" x14ac:dyDescent="0.35">
      <c r="B1350" t="s">
        <v>332</v>
      </c>
      <c r="D1350" t="s">
        <v>773</v>
      </c>
      <c r="E1350" s="8" t="str">
        <f t="shared" si="1695"/>
        <v>1350 SUB-S</v>
      </c>
      <c r="G1350" s="126" t="str">
        <f>"Revenue - "&amp;SUBSTITUTE(G1337,":","")</f>
        <v>Revenue - Subscription revenue - secondary volume driven</v>
      </c>
      <c r="H1350" s="27"/>
      <c r="I1350" s="78"/>
      <c r="J1350" s="78"/>
      <c r="K1350" s="63">
        <f>SUMIF($3:$3,K$2,1348:1348)</f>
        <v>0</v>
      </c>
      <c r="L1350" s="63">
        <f>SUMIF($3:$3,L$2,1348:1348)</f>
        <v>0</v>
      </c>
      <c r="M1350" s="63">
        <f>SUMIF($3:$3,M$2,1348:1348)</f>
        <v>0</v>
      </c>
      <c r="N1350" s="63">
        <f>SUMIF($3:$3,N$2,1348:1348)</f>
        <v>0</v>
      </c>
      <c r="O1350" s="63">
        <f>SUMIF($3:$3,O$2,1348:1348)</f>
        <v>0</v>
      </c>
      <c r="P1350" s="63">
        <f>SUMIF($3:$3,P$2,1348:1348)</f>
        <v>0</v>
      </c>
      <c r="R1350" s="33"/>
      <c r="S1350" s="148">
        <f t="shared" ref="S1350:AX1350" ca="1" si="1725">S1349*AVERAGE(S1345,S1341)</f>
        <v>9500</v>
      </c>
      <c r="T1350" s="148">
        <f t="shared" ca="1" si="1725"/>
        <v>28500</v>
      </c>
      <c r="U1350" s="148">
        <f t="shared" ca="1" si="1725"/>
        <v>47500</v>
      </c>
      <c r="V1350" s="148">
        <f t="shared" ca="1" si="1725"/>
        <v>66500</v>
      </c>
      <c r="W1350" s="148">
        <f t="shared" ca="1" si="1725"/>
        <v>85500</v>
      </c>
      <c r="X1350" s="148">
        <f t="shared" ca="1" si="1725"/>
        <v>104500</v>
      </c>
      <c r="Y1350" s="148">
        <f t="shared" ca="1" si="1725"/>
        <v>123500</v>
      </c>
      <c r="Z1350" s="148">
        <f t="shared" ca="1" si="1725"/>
        <v>142500</v>
      </c>
      <c r="AA1350" s="148">
        <f t="shared" ca="1" si="1725"/>
        <v>161500</v>
      </c>
      <c r="AB1350" s="148">
        <f t="shared" ca="1" si="1725"/>
        <v>180500</v>
      </c>
      <c r="AC1350" s="148">
        <f t="shared" ca="1" si="1725"/>
        <v>199500</v>
      </c>
      <c r="AD1350" s="148">
        <f t="shared" ca="1" si="1725"/>
        <v>218500</v>
      </c>
      <c r="AE1350" s="148">
        <f t="shared" ca="1" si="1725"/>
        <v>237500</v>
      </c>
      <c r="AF1350" s="148">
        <f t="shared" ca="1" si="1725"/>
        <v>256500</v>
      </c>
      <c r="AG1350" s="148">
        <f t="shared" ca="1" si="1725"/>
        <v>275500</v>
      </c>
      <c r="AH1350" s="148">
        <f t="shared" ca="1" si="1725"/>
        <v>294500</v>
      </c>
      <c r="AI1350" s="148">
        <f t="shared" ca="1" si="1725"/>
        <v>313500</v>
      </c>
      <c r="AJ1350" s="148">
        <f t="shared" ca="1" si="1725"/>
        <v>332500</v>
      </c>
      <c r="AK1350" s="148">
        <f t="shared" ca="1" si="1725"/>
        <v>351500</v>
      </c>
      <c r="AL1350" s="148">
        <f t="shared" ca="1" si="1725"/>
        <v>370500</v>
      </c>
      <c r="AM1350" s="148">
        <f t="shared" ca="1" si="1725"/>
        <v>389500</v>
      </c>
      <c r="AN1350" s="148">
        <f t="shared" ca="1" si="1725"/>
        <v>408500</v>
      </c>
      <c r="AO1350" s="148">
        <f t="shared" ca="1" si="1725"/>
        <v>427500</v>
      </c>
      <c r="AP1350" s="148">
        <f t="shared" ca="1" si="1725"/>
        <v>446500</v>
      </c>
      <c r="AQ1350" s="148">
        <f t="shared" ca="1" si="1725"/>
        <v>465500</v>
      </c>
      <c r="AR1350" s="148">
        <f t="shared" ca="1" si="1725"/>
        <v>484500</v>
      </c>
      <c r="AS1350" s="148">
        <f t="shared" ca="1" si="1725"/>
        <v>503500</v>
      </c>
      <c r="AT1350" s="148">
        <f t="shared" ca="1" si="1725"/>
        <v>522500</v>
      </c>
      <c r="AU1350" s="148">
        <f t="shared" ca="1" si="1725"/>
        <v>541500</v>
      </c>
      <c r="AV1350" s="148">
        <f t="shared" ca="1" si="1725"/>
        <v>560500</v>
      </c>
      <c r="AW1350" s="148">
        <f t="shared" ca="1" si="1725"/>
        <v>579500</v>
      </c>
      <c r="AX1350" s="148">
        <f t="shared" ca="1" si="1725"/>
        <v>598500</v>
      </c>
      <c r="AY1350" s="148">
        <f t="shared" ref="AY1350:CD1350" ca="1" si="1726">AY1349*AVERAGE(AY1345,AY1341)</f>
        <v>617500</v>
      </c>
      <c r="AZ1350" s="148">
        <f t="shared" ca="1" si="1726"/>
        <v>636500</v>
      </c>
      <c r="BA1350" s="148">
        <f t="shared" ca="1" si="1726"/>
        <v>655500</v>
      </c>
      <c r="BB1350" s="148">
        <f t="shared" ca="1" si="1726"/>
        <v>674500</v>
      </c>
      <c r="BC1350" s="148">
        <f t="shared" ca="1" si="1726"/>
        <v>693500</v>
      </c>
      <c r="BD1350" s="148">
        <f t="shared" ca="1" si="1726"/>
        <v>712500</v>
      </c>
      <c r="BE1350" s="148">
        <f t="shared" ca="1" si="1726"/>
        <v>731500</v>
      </c>
      <c r="BF1350" s="148">
        <f t="shared" ca="1" si="1726"/>
        <v>750500</v>
      </c>
      <c r="BG1350" s="148">
        <f t="shared" ca="1" si="1726"/>
        <v>769500</v>
      </c>
      <c r="BH1350" s="148">
        <f t="shared" ca="1" si="1726"/>
        <v>788500</v>
      </c>
      <c r="BI1350" s="148">
        <f t="shared" ca="1" si="1726"/>
        <v>807500</v>
      </c>
      <c r="BJ1350" s="148">
        <f t="shared" ca="1" si="1726"/>
        <v>826500</v>
      </c>
      <c r="BK1350" s="148">
        <f t="shared" ca="1" si="1726"/>
        <v>845500</v>
      </c>
      <c r="BL1350" s="148">
        <f t="shared" ca="1" si="1726"/>
        <v>864500</v>
      </c>
      <c r="BM1350" s="148">
        <f t="shared" ca="1" si="1726"/>
        <v>883500</v>
      </c>
      <c r="BN1350" s="148">
        <f t="shared" ca="1" si="1726"/>
        <v>902500</v>
      </c>
      <c r="BO1350" s="148">
        <f t="shared" ca="1" si="1726"/>
        <v>921500</v>
      </c>
      <c r="BP1350" s="148">
        <f t="shared" ca="1" si="1726"/>
        <v>940500</v>
      </c>
      <c r="BQ1350" s="148">
        <f t="shared" ca="1" si="1726"/>
        <v>959500</v>
      </c>
      <c r="BR1350" s="148">
        <f t="shared" ca="1" si="1726"/>
        <v>978500</v>
      </c>
      <c r="BS1350" s="148">
        <f t="shared" ca="1" si="1726"/>
        <v>997500</v>
      </c>
      <c r="BT1350" s="148">
        <f t="shared" ca="1" si="1726"/>
        <v>1016500</v>
      </c>
      <c r="BU1350" s="148">
        <f t="shared" ca="1" si="1726"/>
        <v>1035500</v>
      </c>
      <c r="BV1350" s="148">
        <f t="shared" ca="1" si="1726"/>
        <v>1054500</v>
      </c>
      <c r="BW1350" s="148">
        <f t="shared" ca="1" si="1726"/>
        <v>1073500</v>
      </c>
      <c r="BX1350" s="148">
        <f t="shared" ca="1" si="1726"/>
        <v>1092500</v>
      </c>
      <c r="BY1350" s="148">
        <f t="shared" ca="1" si="1726"/>
        <v>1111500</v>
      </c>
      <c r="BZ1350" s="148">
        <f t="shared" ca="1" si="1726"/>
        <v>1130500</v>
      </c>
      <c r="CA1350" s="148">
        <f t="shared" ca="1" si="1726"/>
        <v>1149500</v>
      </c>
      <c r="CB1350" s="148">
        <f t="shared" ca="1" si="1726"/>
        <v>1168500</v>
      </c>
      <c r="CC1350" s="148">
        <f t="shared" ca="1" si="1726"/>
        <v>1187500</v>
      </c>
      <c r="CD1350" s="148">
        <f t="shared" ca="1" si="1726"/>
        <v>1206500</v>
      </c>
      <c r="CE1350" s="148">
        <f t="shared" ref="CE1350:CL1350" ca="1" si="1727">CE1349*AVERAGE(CE1345,CE1341)</f>
        <v>1225500</v>
      </c>
      <c r="CF1350" s="148">
        <f t="shared" ca="1" si="1727"/>
        <v>1244500</v>
      </c>
      <c r="CG1350" s="148">
        <f t="shared" ca="1" si="1727"/>
        <v>1263500</v>
      </c>
      <c r="CH1350" s="148">
        <f t="shared" ca="1" si="1727"/>
        <v>1282500</v>
      </c>
      <c r="CI1350" s="148">
        <f t="shared" ca="1" si="1727"/>
        <v>1301500</v>
      </c>
      <c r="CJ1350" s="148">
        <f t="shared" ca="1" si="1727"/>
        <v>1320500</v>
      </c>
      <c r="CK1350" s="148">
        <f t="shared" ca="1" si="1727"/>
        <v>1339500</v>
      </c>
      <c r="CL1350" s="148">
        <f t="shared" ca="1" si="1727"/>
        <v>1358500</v>
      </c>
      <c r="CN1350" s="78"/>
      <c r="CO1350" s="148" t="e">
        <f t="shared" ref="CO1350:DK1350" ca="1" si="1728">CO1349*AVERAGE(CO1345,CO1341)</f>
        <v>#N/A</v>
      </c>
      <c r="CP1350" s="148" t="e">
        <f t="shared" ca="1" si="1728"/>
        <v>#N/A</v>
      </c>
      <c r="CQ1350" s="148" t="e">
        <f t="shared" ca="1" si="1728"/>
        <v>#N/A</v>
      </c>
      <c r="CR1350" s="148" t="e">
        <f t="shared" ca="1" si="1728"/>
        <v>#N/A</v>
      </c>
      <c r="CS1350" s="148" t="e">
        <f t="shared" ca="1" si="1728"/>
        <v>#N/A</v>
      </c>
      <c r="CT1350" s="148" t="e">
        <f t="shared" ca="1" si="1728"/>
        <v>#N/A</v>
      </c>
      <c r="CU1350" s="148" t="e">
        <f t="shared" ca="1" si="1728"/>
        <v>#N/A</v>
      </c>
      <c r="CV1350" s="148" t="e">
        <f t="shared" ca="1" si="1728"/>
        <v>#N/A</v>
      </c>
      <c r="CW1350" s="148" t="e">
        <f t="shared" ca="1" si="1728"/>
        <v>#N/A</v>
      </c>
      <c r="CX1350" s="148" t="e">
        <f t="shared" ca="1" si="1728"/>
        <v>#N/A</v>
      </c>
      <c r="CY1350" s="148" t="e">
        <f t="shared" ca="1" si="1728"/>
        <v>#N/A</v>
      </c>
      <c r="CZ1350" s="148" t="e">
        <f t="shared" ca="1" si="1728"/>
        <v>#N/A</v>
      </c>
      <c r="DA1350" s="148" t="e">
        <f t="shared" ca="1" si="1728"/>
        <v>#N/A</v>
      </c>
      <c r="DB1350" s="148" t="e">
        <f t="shared" ca="1" si="1728"/>
        <v>#N/A</v>
      </c>
      <c r="DC1350" s="148" t="e">
        <f t="shared" ca="1" si="1728"/>
        <v>#N/A</v>
      </c>
      <c r="DD1350" s="148" t="e">
        <f t="shared" ca="1" si="1728"/>
        <v>#N/A</v>
      </c>
      <c r="DE1350" s="148" t="e">
        <f t="shared" ca="1" si="1728"/>
        <v>#N/A</v>
      </c>
      <c r="DF1350" s="148" t="e">
        <f t="shared" ca="1" si="1728"/>
        <v>#N/A</v>
      </c>
      <c r="DG1350" s="148" t="e">
        <f t="shared" ca="1" si="1728"/>
        <v>#N/A</v>
      </c>
      <c r="DH1350" s="148" t="e">
        <f t="shared" ca="1" si="1728"/>
        <v>#N/A</v>
      </c>
      <c r="DI1350" s="148" t="e">
        <f t="shared" ca="1" si="1728"/>
        <v>#N/A</v>
      </c>
      <c r="DJ1350" s="148" t="e">
        <f t="shared" ca="1" si="1728"/>
        <v>#N/A</v>
      </c>
      <c r="DK1350" s="148" t="e">
        <f t="shared" ca="1" si="1728"/>
        <v>#N/A</v>
      </c>
      <c r="DL1350" s="148" t="e">
        <f t="shared" ref="DL1350" ca="1" si="1729">DL1349*AVERAGE(DL1345,DL1341)</f>
        <v>#N/A</v>
      </c>
    </row>
    <row r="1351" spans="1:116" x14ac:dyDescent="0.35">
      <c r="B1351" t="s">
        <v>332</v>
      </c>
      <c r="D1351" t="s">
        <v>773</v>
      </c>
      <c r="E1351" s="8" t="str">
        <f>ROW()&amp;" "&amp;D1351</f>
        <v>1351 SUB-S</v>
      </c>
      <c r="S1351" s="72"/>
      <c r="T1351" s="72"/>
      <c r="U1351" s="72"/>
      <c r="V1351" s="72"/>
      <c r="W1351" s="72"/>
      <c r="X1351" s="72"/>
      <c r="Y1351" s="72"/>
      <c r="Z1351" s="72"/>
      <c r="AA1351" s="72"/>
      <c r="AB1351" s="72"/>
      <c r="AC1351" s="72"/>
      <c r="AD1351" s="72"/>
      <c r="AE1351" s="72"/>
      <c r="AF1351" s="72"/>
      <c r="AG1351" s="72"/>
      <c r="AH1351" s="72"/>
      <c r="AI1351" s="72"/>
      <c r="AJ1351" s="72"/>
      <c r="AK1351" s="72"/>
      <c r="AL1351" s="72"/>
      <c r="AM1351" s="72"/>
      <c r="AN1351" s="72"/>
      <c r="AO1351" s="72"/>
      <c r="AP1351" s="72"/>
      <c r="AQ1351" s="72"/>
      <c r="AR1351" s="72"/>
      <c r="AS1351" s="72"/>
      <c r="AT1351" s="72"/>
      <c r="AU1351" s="72"/>
      <c r="AV1351" s="72"/>
      <c r="AW1351" s="72"/>
      <c r="AX1351" s="72"/>
      <c r="AY1351" s="72"/>
      <c r="AZ1351" s="72"/>
      <c r="BA1351" s="72"/>
      <c r="BB1351" s="72"/>
      <c r="BC1351" s="72"/>
      <c r="BD1351" s="72"/>
      <c r="BE1351" s="72"/>
      <c r="BF1351" s="72"/>
      <c r="BG1351" s="72"/>
      <c r="BH1351" s="72"/>
      <c r="BI1351" s="72"/>
      <c r="BJ1351" s="72"/>
      <c r="BK1351" s="72"/>
      <c r="BL1351" s="72"/>
      <c r="BM1351" s="72"/>
      <c r="BN1351" s="72"/>
      <c r="BO1351" s="72"/>
      <c r="BP1351" s="72"/>
      <c r="BQ1351" s="72"/>
      <c r="BR1351" s="72"/>
      <c r="BS1351" s="72"/>
      <c r="BT1351" s="72"/>
      <c r="BU1351" s="72"/>
      <c r="BV1351" s="72"/>
      <c r="BW1351" s="72"/>
      <c r="BX1351" s="72"/>
      <c r="BY1351" s="72"/>
      <c r="BZ1351" s="72"/>
      <c r="CA1351" s="72"/>
      <c r="CB1351" s="72"/>
      <c r="CC1351" s="72"/>
      <c r="CD1351" s="72"/>
      <c r="CE1351" s="72"/>
      <c r="CF1351" s="72"/>
      <c r="CG1351" s="72"/>
      <c r="CH1351" s="72"/>
      <c r="CI1351" s="72"/>
      <c r="CJ1351" s="72"/>
      <c r="CK1351" s="72"/>
      <c r="CL1351" s="72"/>
      <c r="CO1351" s="72"/>
      <c r="CP1351" s="72"/>
      <c r="CQ1351" s="72"/>
      <c r="CR1351" s="72"/>
      <c r="CS1351" s="72"/>
      <c r="CT1351" s="72"/>
      <c r="CU1351" s="72"/>
      <c r="CV1351" s="72"/>
      <c r="CW1351" s="72"/>
      <c r="CX1351" s="72"/>
      <c r="CY1351" s="72"/>
      <c r="CZ1351" s="72"/>
      <c r="DA1351" s="72"/>
      <c r="DB1351" s="72"/>
      <c r="DC1351" s="72"/>
      <c r="DD1351" s="72"/>
      <c r="DE1351" s="72"/>
      <c r="DF1351" s="72"/>
      <c r="DG1351" s="72"/>
      <c r="DH1351" s="72"/>
      <c r="DI1351" s="72"/>
      <c r="DJ1351" s="72"/>
      <c r="DK1351" s="72"/>
      <c r="DL1351" s="72"/>
    </row>
    <row r="1352" spans="1:116" x14ac:dyDescent="0.35">
      <c r="B1352" t="s">
        <v>332</v>
      </c>
      <c r="D1352" t="s">
        <v>773</v>
      </c>
      <c r="E1352" s="8" t="str">
        <f t="shared" si="1695"/>
        <v>1352 SUB-S</v>
      </c>
      <c r="G1352" s="8" t="str">
        <f>G1329</f>
        <v>(Primary label)</v>
      </c>
      <c r="S1352" s="72"/>
      <c r="T1352" s="72"/>
      <c r="U1352" s="72"/>
      <c r="V1352" s="72"/>
      <c r="W1352" s="72"/>
      <c r="X1352" s="72"/>
      <c r="Y1352" s="72"/>
      <c r="Z1352" s="72"/>
      <c r="AA1352" s="72"/>
      <c r="AB1352" s="72"/>
      <c r="AC1352" s="72"/>
      <c r="AD1352" s="72"/>
      <c r="AE1352" s="72"/>
      <c r="AF1352" s="72"/>
      <c r="AG1352" s="72"/>
      <c r="AH1352" s="72"/>
      <c r="AI1352" s="72"/>
      <c r="AJ1352" s="72"/>
      <c r="AK1352" s="72"/>
      <c r="AL1352" s="72"/>
      <c r="AM1352" s="72"/>
      <c r="AN1352" s="72"/>
      <c r="AO1352" s="72"/>
      <c r="AP1352" s="72"/>
      <c r="AQ1352" s="72"/>
      <c r="AR1352" s="72"/>
      <c r="AS1352" s="72"/>
      <c r="AT1352" s="72"/>
      <c r="AU1352" s="72"/>
      <c r="AV1352" s="72"/>
      <c r="AW1352" s="72"/>
      <c r="AX1352" s="72"/>
      <c r="AY1352" s="72"/>
      <c r="AZ1352" s="72"/>
      <c r="BA1352" s="72"/>
      <c r="BB1352" s="72"/>
      <c r="BC1352" s="72"/>
      <c r="BD1352" s="72"/>
      <c r="BE1352" s="72"/>
      <c r="BF1352" s="72"/>
      <c r="BG1352" s="72"/>
      <c r="BH1352" s="72"/>
      <c r="BI1352" s="72"/>
      <c r="BJ1352" s="72"/>
      <c r="BK1352" s="72"/>
      <c r="BL1352" s="72"/>
      <c r="BM1352" s="72"/>
      <c r="BN1352" s="72"/>
      <c r="BO1352" s="72"/>
      <c r="BP1352" s="72"/>
      <c r="BQ1352" s="72"/>
      <c r="BR1352" s="72"/>
      <c r="BS1352" s="72"/>
      <c r="BT1352" s="72"/>
      <c r="BU1352" s="72"/>
      <c r="BV1352" s="72"/>
      <c r="BW1352" s="72"/>
      <c r="BX1352" s="72"/>
      <c r="BY1352" s="72"/>
      <c r="BZ1352" s="72"/>
      <c r="CA1352" s="72"/>
      <c r="CB1352" s="72"/>
      <c r="CC1352" s="72"/>
      <c r="CD1352" s="72"/>
      <c r="CE1352" s="72"/>
      <c r="CF1352" s="72"/>
      <c r="CG1352" s="72"/>
      <c r="CH1352" s="72"/>
      <c r="CI1352" s="72"/>
      <c r="CJ1352" s="72"/>
      <c r="CK1352" s="72"/>
      <c r="CL1352" s="72"/>
      <c r="CO1352" s="72"/>
      <c r="CP1352" s="72"/>
      <c r="CQ1352" s="72"/>
      <c r="CR1352" s="72"/>
      <c r="CS1352" s="72"/>
      <c r="CT1352" s="72"/>
      <c r="CU1352" s="72"/>
      <c r="CV1352" s="72"/>
      <c r="CW1352" s="72"/>
      <c r="CX1352" s="72"/>
      <c r="CY1352" s="72"/>
      <c r="CZ1352" s="72"/>
      <c r="DA1352" s="72"/>
      <c r="DB1352" s="72"/>
      <c r="DC1352" s="72"/>
      <c r="DD1352" s="72"/>
      <c r="DE1352" s="72"/>
      <c r="DF1352" s="72"/>
      <c r="DG1352" s="72"/>
      <c r="DH1352" s="72"/>
      <c r="DI1352" s="72"/>
      <c r="DJ1352" s="72"/>
      <c r="DK1352" s="72"/>
      <c r="DL1352" s="72"/>
    </row>
    <row r="1353" spans="1:116" x14ac:dyDescent="0.35">
      <c r="B1353" t="s">
        <v>332</v>
      </c>
      <c r="D1353" t="s">
        <v>773</v>
      </c>
      <c r="E1353" s="8" t="str">
        <f t="shared" si="1695"/>
        <v>1353 SUB-S</v>
      </c>
      <c r="G1353" s="8" t="str">
        <f>G1330</f>
        <v>primary unit</v>
      </c>
      <c r="S1353" s="72"/>
      <c r="T1353" s="72"/>
      <c r="U1353" s="72"/>
      <c r="V1353" s="72"/>
      <c r="W1353" s="72"/>
      <c r="X1353" s="72"/>
      <c r="Y1353" s="72"/>
      <c r="Z1353" s="72"/>
      <c r="AA1353" s="72"/>
      <c r="AB1353" s="72"/>
      <c r="AC1353" s="72"/>
      <c r="AD1353" s="72"/>
      <c r="AE1353" s="72"/>
      <c r="AF1353" s="72"/>
      <c r="AG1353" s="72"/>
      <c r="AH1353" s="72"/>
      <c r="AI1353" s="72"/>
      <c r="AJ1353" s="72"/>
      <c r="AK1353" s="72"/>
      <c r="AL1353" s="72"/>
      <c r="AM1353" s="72"/>
      <c r="AN1353" s="72"/>
      <c r="AO1353" s="72"/>
      <c r="AP1353" s="72"/>
      <c r="AQ1353" s="72"/>
      <c r="AR1353" s="72"/>
      <c r="AS1353" s="72"/>
      <c r="AT1353" s="72"/>
      <c r="AU1353" s="72"/>
      <c r="AV1353" s="72"/>
      <c r="AW1353" s="72"/>
      <c r="AX1353" s="72"/>
      <c r="AY1353" s="72"/>
      <c r="AZ1353" s="72"/>
      <c r="BA1353" s="72"/>
      <c r="BB1353" s="72"/>
      <c r="BC1353" s="72"/>
      <c r="BD1353" s="72"/>
      <c r="BE1353" s="72"/>
      <c r="BF1353" s="72"/>
      <c r="BG1353" s="72"/>
      <c r="BH1353" s="72"/>
      <c r="BI1353" s="72"/>
      <c r="BJ1353" s="72"/>
      <c r="BK1353" s="72"/>
      <c r="BL1353" s="72"/>
      <c r="BM1353" s="72"/>
      <c r="BN1353" s="72"/>
      <c r="BO1353" s="72"/>
      <c r="BP1353" s="72"/>
      <c r="BQ1353" s="72"/>
      <c r="BR1353" s="72"/>
      <c r="BS1353" s="72"/>
      <c r="BT1353" s="72"/>
      <c r="BU1353" s="72"/>
      <c r="BV1353" s="72"/>
      <c r="BW1353" s="72"/>
      <c r="BX1353" s="72"/>
      <c r="BY1353" s="72"/>
      <c r="BZ1353" s="72"/>
      <c r="CA1353" s="72"/>
      <c r="CB1353" s="72"/>
      <c r="CC1353" s="72"/>
      <c r="CD1353" s="72"/>
      <c r="CE1353" s="72"/>
      <c r="CF1353" s="72"/>
      <c r="CG1353" s="72"/>
      <c r="CH1353" s="72"/>
      <c r="CI1353" s="72"/>
      <c r="CJ1353" s="72"/>
      <c r="CK1353" s="72"/>
      <c r="CL1353" s="72"/>
      <c r="CO1353" s="72"/>
      <c r="CP1353" s="72"/>
      <c r="CQ1353" s="72"/>
      <c r="CR1353" s="72"/>
      <c r="CS1353" s="72"/>
      <c r="CT1353" s="72"/>
      <c r="CU1353" s="72"/>
      <c r="CV1353" s="72"/>
      <c r="CW1353" s="72"/>
      <c r="CX1353" s="72"/>
      <c r="CY1353" s="72"/>
      <c r="CZ1353" s="72"/>
      <c r="DA1353" s="72"/>
      <c r="DB1353" s="72"/>
      <c r="DC1353" s="72"/>
      <c r="DD1353" s="72"/>
      <c r="DE1353" s="72"/>
      <c r="DF1353" s="72"/>
      <c r="DG1353" s="72"/>
      <c r="DH1353" s="72"/>
      <c r="DI1353" s="72"/>
      <c r="DJ1353" s="72"/>
      <c r="DK1353" s="72"/>
      <c r="DL1353" s="72"/>
    </row>
    <row r="1354" spans="1:116" x14ac:dyDescent="0.35">
      <c r="B1354" t="s">
        <v>332</v>
      </c>
      <c r="D1354" t="s">
        <v>773</v>
      </c>
      <c r="E1354" s="8" t="str">
        <f t="shared" si="1695"/>
        <v>1354 SUB-S</v>
      </c>
      <c r="G1354" s="8" t="str">
        <f>G1331</f>
        <v>Primary revenue driver</v>
      </c>
      <c r="S1354" s="76" t="str">
        <f t="shared" ref="S1354:AX1354" si="1730">S1331</f>
        <v>S$16</v>
      </c>
      <c r="T1354" s="76" t="str">
        <f t="shared" si="1730"/>
        <v>T$16</v>
      </c>
      <c r="U1354" s="76" t="str">
        <f t="shared" si="1730"/>
        <v>U$16</v>
      </c>
      <c r="V1354" s="76" t="str">
        <f t="shared" si="1730"/>
        <v>V$16</v>
      </c>
      <c r="W1354" s="76" t="str">
        <f t="shared" si="1730"/>
        <v>W$16</v>
      </c>
      <c r="X1354" s="76" t="str">
        <f t="shared" si="1730"/>
        <v>X$16</v>
      </c>
      <c r="Y1354" s="76" t="str">
        <f t="shared" si="1730"/>
        <v>Y$16</v>
      </c>
      <c r="Z1354" s="76" t="str">
        <f t="shared" si="1730"/>
        <v>Z$16</v>
      </c>
      <c r="AA1354" s="76" t="str">
        <f t="shared" si="1730"/>
        <v>AA$16</v>
      </c>
      <c r="AB1354" s="76" t="str">
        <f t="shared" si="1730"/>
        <v>AB$16</v>
      </c>
      <c r="AC1354" s="76" t="str">
        <f t="shared" si="1730"/>
        <v>AC$16</v>
      </c>
      <c r="AD1354" s="76" t="str">
        <f t="shared" si="1730"/>
        <v>AD$16</v>
      </c>
      <c r="AE1354" s="76" t="str">
        <f t="shared" si="1730"/>
        <v>AE$16</v>
      </c>
      <c r="AF1354" s="76" t="str">
        <f t="shared" si="1730"/>
        <v>AF$16</v>
      </c>
      <c r="AG1354" s="76" t="str">
        <f t="shared" si="1730"/>
        <v>AG$16</v>
      </c>
      <c r="AH1354" s="76" t="str">
        <f t="shared" si="1730"/>
        <v>AH$16</v>
      </c>
      <c r="AI1354" s="76" t="str">
        <f t="shared" si="1730"/>
        <v>AI$16</v>
      </c>
      <c r="AJ1354" s="76" t="str">
        <f t="shared" si="1730"/>
        <v>AJ$16</v>
      </c>
      <c r="AK1354" s="76" t="str">
        <f t="shared" si="1730"/>
        <v>AK$16</v>
      </c>
      <c r="AL1354" s="76" t="str">
        <f t="shared" si="1730"/>
        <v>AL$16</v>
      </c>
      <c r="AM1354" s="76" t="str">
        <f t="shared" si="1730"/>
        <v>AM$16</v>
      </c>
      <c r="AN1354" s="76" t="str">
        <f t="shared" si="1730"/>
        <v>AN$16</v>
      </c>
      <c r="AO1354" s="76" t="str">
        <f t="shared" si="1730"/>
        <v>AO$16</v>
      </c>
      <c r="AP1354" s="76" t="str">
        <f t="shared" si="1730"/>
        <v>AP$16</v>
      </c>
      <c r="AQ1354" s="76" t="str">
        <f t="shared" si="1730"/>
        <v>AQ$16</v>
      </c>
      <c r="AR1354" s="76" t="str">
        <f t="shared" si="1730"/>
        <v>AR$16</v>
      </c>
      <c r="AS1354" s="76" t="str">
        <f t="shared" si="1730"/>
        <v>AS$16</v>
      </c>
      <c r="AT1354" s="76" t="str">
        <f t="shared" si="1730"/>
        <v>AT$16</v>
      </c>
      <c r="AU1354" s="76" t="str">
        <f t="shared" si="1730"/>
        <v>AU$16</v>
      </c>
      <c r="AV1354" s="76" t="str">
        <f t="shared" si="1730"/>
        <v>AV$16</v>
      </c>
      <c r="AW1354" s="76" t="str">
        <f t="shared" si="1730"/>
        <v>AW$16</v>
      </c>
      <c r="AX1354" s="76" t="str">
        <f t="shared" si="1730"/>
        <v>AX$16</v>
      </c>
      <c r="AY1354" s="76" t="str">
        <f t="shared" ref="AY1354:CD1354" si="1731">AY1331</f>
        <v>AY$16</v>
      </c>
      <c r="AZ1354" s="76" t="str">
        <f t="shared" si="1731"/>
        <v>AZ$16</v>
      </c>
      <c r="BA1354" s="76" t="str">
        <f t="shared" si="1731"/>
        <v>BA$16</v>
      </c>
      <c r="BB1354" s="76" t="str">
        <f t="shared" si="1731"/>
        <v>BB$16</v>
      </c>
      <c r="BC1354" s="76" t="str">
        <f t="shared" si="1731"/>
        <v>BC$16</v>
      </c>
      <c r="BD1354" s="76" t="str">
        <f t="shared" si="1731"/>
        <v>BD$16</v>
      </c>
      <c r="BE1354" s="76" t="str">
        <f t="shared" si="1731"/>
        <v>BE$16</v>
      </c>
      <c r="BF1354" s="76" t="str">
        <f t="shared" si="1731"/>
        <v>BF$16</v>
      </c>
      <c r="BG1354" s="76" t="str">
        <f t="shared" si="1731"/>
        <v>BG$16</v>
      </c>
      <c r="BH1354" s="76" t="str">
        <f t="shared" si="1731"/>
        <v>BH$16</v>
      </c>
      <c r="BI1354" s="76" t="str">
        <f t="shared" si="1731"/>
        <v>BI$16</v>
      </c>
      <c r="BJ1354" s="76" t="str">
        <f t="shared" si="1731"/>
        <v>BJ$16</v>
      </c>
      <c r="BK1354" s="76" t="str">
        <f t="shared" si="1731"/>
        <v>BK$16</v>
      </c>
      <c r="BL1354" s="76" t="str">
        <f t="shared" si="1731"/>
        <v>BL$16</v>
      </c>
      <c r="BM1354" s="76" t="str">
        <f t="shared" si="1731"/>
        <v>BM$16</v>
      </c>
      <c r="BN1354" s="76" t="str">
        <f t="shared" si="1731"/>
        <v>BN$16</v>
      </c>
      <c r="BO1354" s="76" t="str">
        <f t="shared" si="1731"/>
        <v>BO$16</v>
      </c>
      <c r="BP1354" s="76" t="str">
        <f t="shared" si="1731"/>
        <v>BP$16</v>
      </c>
      <c r="BQ1354" s="76" t="str">
        <f t="shared" si="1731"/>
        <v>BQ$16</v>
      </c>
      <c r="BR1354" s="76" t="str">
        <f t="shared" si="1731"/>
        <v>BR$16</v>
      </c>
      <c r="BS1354" s="76" t="str">
        <f t="shared" si="1731"/>
        <v>BS$16</v>
      </c>
      <c r="BT1354" s="76" t="str">
        <f t="shared" si="1731"/>
        <v>BT$16</v>
      </c>
      <c r="BU1354" s="76" t="str">
        <f t="shared" si="1731"/>
        <v>BU$16</v>
      </c>
      <c r="BV1354" s="76" t="str">
        <f t="shared" si="1731"/>
        <v>BV$16</v>
      </c>
      <c r="BW1354" s="76" t="str">
        <f t="shared" si="1731"/>
        <v>BW$16</v>
      </c>
      <c r="BX1354" s="76" t="str">
        <f t="shared" si="1731"/>
        <v>BX$16</v>
      </c>
      <c r="BY1354" s="76" t="str">
        <f t="shared" si="1731"/>
        <v>BY$16</v>
      </c>
      <c r="BZ1354" s="76" t="str">
        <f t="shared" si="1731"/>
        <v>BZ$16</v>
      </c>
      <c r="CA1354" s="76" t="str">
        <f t="shared" si="1731"/>
        <v>CA$16</v>
      </c>
      <c r="CB1354" s="76" t="str">
        <f t="shared" si="1731"/>
        <v>CB$16</v>
      </c>
      <c r="CC1354" s="76" t="str">
        <f t="shared" si="1731"/>
        <v>CC$16</v>
      </c>
      <c r="CD1354" s="76" t="str">
        <f t="shared" si="1731"/>
        <v>CD$16</v>
      </c>
      <c r="CE1354" s="76" t="str">
        <f t="shared" ref="CE1354:CL1354" si="1732">CE1331</f>
        <v>CE$16</v>
      </c>
      <c r="CF1354" s="76" t="str">
        <f t="shared" si="1732"/>
        <v>CF$16</v>
      </c>
      <c r="CG1354" s="76" t="str">
        <f t="shared" si="1732"/>
        <v>CG$16</v>
      </c>
      <c r="CH1354" s="76" t="str">
        <f t="shared" si="1732"/>
        <v>CH$16</v>
      </c>
      <c r="CI1354" s="76" t="str">
        <f t="shared" si="1732"/>
        <v>CI$16</v>
      </c>
      <c r="CJ1354" s="76" t="str">
        <f t="shared" si="1732"/>
        <v>CJ$16</v>
      </c>
      <c r="CK1354" s="76" t="str">
        <f t="shared" si="1732"/>
        <v>CK$16</v>
      </c>
      <c r="CL1354" s="76" t="str">
        <f t="shared" si="1732"/>
        <v>CL$16</v>
      </c>
      <c r="CO1354" s="76" t="str">
        <f t="shared" ref="CO1354:DL1354" si="1733">CO1331</f>
        <v>CO$16</v>
      </c>
      <c r="CP1354" s="76" t="str">
        <f t="shared" si="1733"/>
        <v>CP$16</v>
      </c>
      <c r="CQ1354" s="76" t="str">
        <f t="shared" si="1733"/>
        <v>CQ$16</v>
      </c>
      <c r="CR1354" s="76" t="str">
        <f t="shared" si="1733"/>
        <v>CR$16</v>
      </c>
      <c r="CS1354" s="76" t="str">
        <f t="shared" si="1733"/>
        <v>CS$16</v>
      </c>
      <c r="CT1354" s="76" t="str">
        <f t="shared" si="1733"/>
        <v>CT$16</v>
      </c>
      <c r="CU1354" s="76" t="str">
        <f t="shared" si="1733"/>
        <v>CU$16</v>
      </c>
      <c r="CV1354" s="76" t="str">
        <f t="shared" si="1733"/>
        <v>CV$16</v>
      </c>
      <c r="CW1354" s="76" t="str">
        <f t="shared" si="1733"/>
        <v>CW$16</v>
      </c>
      <c r="CX1354" s="76" t="str">
        <f t="shared" si="1733"/>
        <v>CX$16</v>
      </c>
      <c r="CY1354" s="76" t="str">
        <f t="shared" si="1733"/>
        <v>CY$16</v>
      </c>
      <c r="CZ1354" s="76" t="str">
        <f t="shared" si="1733"/>
        <v>CZ$16</v>
      </c>
      <c r="DA1354" s="76" t="str">
        <f t="shared" si="1733"/>
        <v>DA$16</v>
      </c>
      <c r="DB1354" s="76" t="str">
        <f t="shared" si="1733"/>
        <v>DB$16</v>
      </c>
      <c r="DC1354" s="76" t="str">
        <f t="shared" si="1733"/>
        <v>DC$16</v>
      </c>
      <c r="DD1354" s="76" t="str">
        <f t="shared" si="1733"/>
        <v>DD$16</v>
      </c>
      <c r="DE1354" s="76" t="str">
        <f t="shared" si="1733"/>
        <v>DE$16</v>
      </c>
      <c r="DF1354" s="76" t="str">
        <f t="shared" si="1733"/>
        <v>DF$16</v>
      </c>
      <c r="DG1354" s="76" t="str">
        <f t="shared" si="1733"/>
        <v>DG$16</v>
      </c>
      <c r="DH1354" s="76" t="str">
        <f t="shared" si="1733"/>
        <v>DH$16</v>
      </c>
      <c r="DI1354" s="76" t="str">
        <f t="shared" si="1733"/>
        <v>DI$16</v>
      </c>
      <c r="DJ1354" s="76" t="str">
        <f t="shared" si="1733"/>
        <v>DJ$16</v>
      </c>
      <c r="DK1354" s="76" t="str">
        <f t="shared" si="1733"/>
        <v>DK$16</v>
      </c>
      <c r="DL1354" s="76" t="str">
        <f t="shared" si="1733"/>
        <v>DL$16</v>
      </c>
    </row>
    <row r="1355" spans="1:116" x14ac:dyDescent="0.35">
      <c r="B1355" t="s">
        <v>332</v>
      </c>
      <c r="D1355" t="s">
        <v>773</v>
      </c>
      <c r="E1355" s="8" t="str">
        <f t="shared" ref="E1355" si="1734">ROW()&amp;" "&amp;D1355</f>
        <v>1355 SUB-S</v>
      </c>
      <c r="G1355" s="8" t="str">
        <f>G1332</f>
        <v>Primary volume driver</v>
      </c>
      <c r="H1355" s="12"/>
      <c r="I1355" s="60"/>
      <c r="J1355" s="60"/>
      <c r="K1355" s="34"/>
      <c r="L1355" s="34"/>
      <c r="M1355" s="34"/>
      <c r="N1355" s="34"/>
      <c r="O1355" s="34"/>
      <c r="P1355" s="34"/>
      <c r="R1355" s="15"/>
      <c r="S1355" s="76" t="str">
        <f t="shared" ref="S1355:AX1355" si="1735">S1332</f>
        <v>S$17</v>
      </c>
      <c r="T1355" s="76" t="str">
        <f t="shared" si="1735"/>
        <v>T$17</v>
      </c>
      <c r="U1355" s="76" t="str">
        <f t="shared" si="1735"/>
        <v>U$17</v>
      </c>
      <c r="V1355" s="76" t="str">
        <f t="shared" si="1735"/>
        <v>V$17</v>
      </c>
      <c r="W1355" s="76" t="str">
        <f t="shared" si="1735"/>
        <v>W$17</v>
      </c>
      <c r="X1355" s="76" t="str">
        <f t="shared" si="1735"/>
        <v>X$17</v>
      </c>
      <c r="Y1355" s="76" t="str">
        <f t="shared" si="1735"/>
        <v>Y$17</v>
      </c>
      <c r="Z1355" s="76" t="str">
        <f t="shared" si="1735"/>
        <v>Z$17</v>
      </c>
      <c r="AA1355" s="76" t="str">
        <f t="shared" si="1735"/>
        <v>AA$17</v>
      </c>
      <c r="AB1355" s="76" t="str">
        <f t="shared" si="1735"/>
        <v>AB$17</v>
      </c>
      <c r="AC1355" s="76" t="str">
        <f t="shared" si="1735"/>
        <v>AC$17</v>
      </c>
      <c r="AD1355" s="76" t="str">
        <f t="shared" si="1735"/>
        <v>AD$17</v>
      </c>
      <c r="AE1355" s="76" t="str">
        <f t="shared" si="1735"/>
        <v>AE$17</v>
      </c>
      <c r="AF1355" s="76" t="str">
        <f t="shared" si="1735"/>
        <v>AF$17</v>
      </c>
      <c r="AG1355" s="76" t="str">
        <f t="shared" si="1735"/>
        <v>AG$17</v>
      </c>
      <c r="AH1355" s="76" t="str">
        <f t="shared" si="1735"/>
        <v>AH$17</v>
      </c>
      <c r="AI1355" s="76" t="str">
        <f t="shared" si="1735"/>
        <v>AI$17</v>
      </c>
      <c r="AJ1355" s="76" t="str">
        <f t="shared" si="1735"/>
        <v>AJ$17</v>
      </c>
      <c r="AK1355" s="76" t="str">
        <f t="shared" si="1735"/>
        <v>AK$17</v>
      </c>
      <c r="AL1355" s="76" t="str">
        <f t="shared" si="1735"/>
        <v>AL$17</v>
      </c>
      <c r="AM1355" s="76" t="str">
        <f t="shared" si="1735"/>
        <v>AM$17</v>
      </c>
      <c r="AN1355" s="76" t="str">
        <f t="shared" si="1735"/>
        <v>AN$17</v>
      </c>
      <c r="AO1355" s="76" t="str">
        <f t="shared" si="1735"/>
        <v>AO$17</v>
      </c>
      <c r="AP1355" s="76" t="str">
        <f t="shared" si="1735"/>
        <v>AP$17</v>
      </c>
      <c r="AQ1355" s="76" t="str">
        <f t="shared" si="1735"/>
        <v>AQ$17</v>
      </c>
      <c r="AR1355" s="76" t="str">
        <f t="shared" si="1735"/>
        <v>AR$17</v>
      </c>
      <c r="AS1355" s="76" t="str">
        <f t="shared" si="1735"/>
        <v>AS$17</v>
      </c>
      <c r="AT1355" s="76" t="str">
        <f t="shared" si="1735"/>
        <v>AT$17</v>
      </c>
      <c r="AU1355" s="76" t="str">
        <f t="shared" si="1735"/>
        <v>AU$17</v>
      </c>
      <c r="AV1355" s="76" t="str">
        <f t="shared" si="1735"/>
        <v>AV$17</v>
      </c>
      <c r="AW1355" s="76" t="str">
        <f t="shared" si="1735"/>
        <v>AW$17</v>
      </c>
      <c r="AX1355" s="76" t="str">
        <f t="shared" si="1735"/>
        <v>AX$17</v>
      </c>
      <c r="AY1355" s="76" t="str">
        <f t="shared" ref="AY1355:CD1355" si="1736">AY1332</f>
        <v>AY$17</v>
      </c>
      <c r="AZ1355" s="76" t="str">
        <f t="shared" si="1736"/>
        <v>AZ$17</v>
      </c>
      <c r="BA1355" s="76" t="str">
        <f t="shared" si="1736"/>
        <v>BA$17</v>
      </c>
      <c r="BB1355" s="76" t="str">
        <f t="shared" si="1736"/>
        <v>BB$17</v>
      </c>
      <c r="BC1355" s="76" t="str">
        <f t="shared" si="1736"/>
        <v>BC$17</v>
      </c>
      <c r="BD1355" s="76" t="str">
        <f t="shared" si="1736"/>
        <v>BD$17</v>
      </c>
      <c r="BE1355" s="76" t="str">
        <f t="shared" si="1736"/>
        <v>BE$17</v>
      </c>
      <c r="BF1355" s="76" t="str">
        <f t="shared" si="1736"/>
        <v>BF$17</v>
      </c>
      <c r="BG1355" s="76" t="str">
        <f t="shared" si="1736"/>
        <v>BG$17</v>
      </c>
      <c r="BH1355" s="76" t="str">
        <f t="shared" si="1736"/>
        <v>BH$17</v>
      </c>
      <c r="BI1355" s="76" t="str">
        <f t="shared" si="1736"/>
        <v>BI$17</v>
      </c>
      <c r="BJ1355" s="76" t="str">
        <f t="shared" si="1736"/>
        <v>BJ$17</v>
      </c>
      <c r="BK1355" s="76" t="str">
        <f t="shared" si="1736"/>
        <v>BK$17</v>
      </c>
      <c r="BL1355" s="76" t="str">
        <f t="shared" si="1736"/>
        <v>BL$17</v>
      </c>
      <c r="BM1355" s="76" t="str">
        <f t="shared" si="1736"/>
        <v>BM$17</v>
      </c>
      <c r="BN1355" s="76" t="str">
        <f t="shared" si="1736"/>
        <v>BN$17</v>
      </c>
      <c r="BO1355" s="76" t="str">
        <f t="shared" si="1736"/>
        <v>BO$17</v>
      </c>
      <c r="BP1355" s="76" t="str">
        <f t="shared" si="1736"/>
        <v>BP$17</v>
      </c>
      <c r="BQ1355" s="76" t="str">
        <f t="shared" si="1736"/>
        <v>BQ$17</v>
      </c>
      <c r="BR1355" s="76" t="str">
        <f t="shared" si="1736"/>
        <v>BR$17</v>
      </c>
      <c r="BS1355" s="76" t="str">
        <f t="shared" si="1736"/>
        <v>BS$17</v>
      </c>
      <c r="BT1355" s="76" t="str">
        <f t="shared" si="1736"/>
        <v>BT$17</v>
      </c>
      <c r="BU1355" s="76" t="str">
        <f t="shared" si="1736"/>
        <v>BU$17</v>
      </c>
      <c r="BV1355" s="76" t="str">
        <f t="shared" si="1736"/>
        <v>BV$17</v>
      </c>
      <c r="BW1355" s="76" t="str">
        <f t="shared" si="1736"/>
        <v>BW$17</v>
      </c>
      <c r="BX1355" s="76" t="str">
        <f t="shared" si="1736"/>
        <v>BX$17</v>
      </c>
      <c r="BY1355" s="76" t="str">
        <f t="shared" si="1736"/>
        <v>BY$17</v>
      </c>
      <c r="BZ1355" s="76" t="str">
        <f t="shared" si="1736"/>
        <v>BZ$17</v>
      </c>
      <c r="CA1355" s="76" t="str">
        <f t="shared" si="1736"/>
        <v>CA$17</v>
      </c>
      <c r="CB1355" s="76" t="str">
        <f t="shared" si="1736"/>
        <v>CB$17</v>
      </c>
      <c r="CC1355" s="76" t="str">
        <f t="shared" si="1736"/>
        <v>CC$17</v>
      </c>
      <c r="CD1355" s="76" t="str">
        <f t="shared" si="1736"/>
        <v>CD$17</v>
      </c>
      <c r="CE1355" s="76" t="str">
        <f t="shared" ref="CE1355:CL1355" si="1737">CE1332</f>
        <v>CE$17</v>
      </c>
      <c r="CF1355" s="76" t="str">
        <f t="shared" si="1737"/>
        <v>CF$17</v>
      </c>
      <c r="CG1355" s="76" t="str">
        <f t="shared" si="1737"/>
        <v>CG$17</v>
      </c>
      <c r="CH1355" s="76" t="str">
        <f t="shared" si="1737"/>
        <v>CH$17</v>
      </c>
      <c r="CI1355" s="76" t="str">
        <f t="shared" si="1737"/>
        <v>CI$17</v>
      </c>
      <c r="CJ1355" s="76" t="str">
        <f t="shared" si="1737"/>
        <v>CJ$17</v>
      </c>
      <c r="CK1355" s="76" t="str">
        <f t="shared" si="1737"/>
        <v>CK$17</v>
      </c>
      <c r="CL1355" s="76" t="str">
        <f t="shared" si="1737"/>
        <v>CL$17</v>
      </c>
      <c r="CN1355" s="60"/>
      <c r="CO1355" s="76" t="str">
        <f t="shared" ref="CO1355:DL1355" si="1738">CO1332</f>
        <v>CO$17</v>
      </c>
      <c r="CP1355" s="76" t="str">
        <f t="shared" si="1738"/>
        <v>CP$17</v>
      </c>
      <c r="CQ1355" s="76" t="str">
        <f t="shared" si="1738"/>
        <v>CQ$17</v>
      </c>
      <c r="CR1355" s="76" t="str">
        <f t="shared" si="1738"/>
        <v>CR$17</v>
      </c>
      <c r="CS1355" s="76" t="str">
        <f t="shared" si="1738"/>
        <v>CS$17</v>
      </c>
      <c r="CT1355" s="76" t="str">
        <f t="shared" si="1738"/>
        <v>CT$17</v>
      </c>
      <c r="CU1355" s="76" t="str">
        <f t="shared" si="1738"/>
        <v>CU$17</v>
      </c>
      <c r="CV1355" s="76" t="str">
        <f t="shared" si="1738"/>
        <v>CV$17</v>
      </c>
      <c r="CW1355" s="76" t="str">
        <f t="shared" si="1738"/>
        <v>CW$17</v>
      </c>
      <c r="CX1355" s="76" t="str">
        <f t="shared" si="1738"/>
        <v>CX$17</v>
      </c>
      <c r="CY1355" s="76" t="str">
        <f t="shared" si="1738"/>
        <v>CY$17</v>
      </c>
      <c r="CZ1355" s="76" t="str">
        <f t="shared" si="1738"/>
        <v>CZ$17</v>
      </c>
      <c r="DA1355" s="76" t="str">
        <f t="shared" si="1738"/>
        <v>DA$17</v>
      </c>
      <c r="DB1355" s="76" t="str">
        <f t="shared" si="1738"/>
        <v>DB$17</v>
      </c>
      <c r="DC1355" s="76" t="str">
        <f t="shared" si="1738"/>
        <v>DC$17</v>
      </c>
      <c r="DD1355" s="76" t="str">
        <f t="shared" si="1738"/>
        <v>DD$17</v>
      </c>
      <c r="DE1355" s="76" t="str">
        <f t="shared" si="1738"/>
        <v>DE$17</v>
      </c>
      <c r="DF1355" s="76" t="str">
        <f t="shared" si="1738"/>
        <v>DF$17</v>
      </c>
      <c r="DG1355" s="76" t="str">
        <f t="shared" si="1738"/>
        <v>DG$17</v>
      </c>
      <c r="DH1355" s="76" t="str">
        <f t="shared" si="1738"/>
        <v>DH$17</v>
      </c>
      <c r="DI1355" s="76" t="str">
        <f t="shared" si="1738"/>
        <v>DI$17</v>
      </c>
      <c r="DJ1355" s="76" t="str">
        <f t="shared" si="1738"/>
        <v>DJ$17</v>
      </c>
      <c r="DK1355" s="76" t="str">
        <f t="shared" si="1738"/>
        <v>DK$17</v>
      </c>
      <c r="DL1355" s="76" t="str">
        <f t="shared" si="1738"/>
        <v>DL$17</v>
      </c>
    </row>
    <row r="1356" spans="1:116" x14ac:dyDescent="0.35">
      <c r="B1356" t="s">
        <v>332</v>
      </c>
      <c r="D1356" t="s">
        <v>773</v>
      </c>
      <c r="E1356" s="8" t="str">
        <f t="shared" si="1695"/>
        <v>1356 SUB-S</v>
      </c>
      <c r="G1356" s="89" t="str">
        <f>G1337</f>
        <v>Subscription revenue - secondary volume driven:</v>
      </c>
      <c r="H1356" s="12"/>
      <c r="I1356" s="60"/>
      <c r="J1356" s="60"/>
      <c r="K1356" s="15"/>
      <c r="L1356" s="15"/>
      <c r="M1356" s="15"/>
      <c r="N1356" s="15"/>
      <c r="O1356" s="15"/>
      <c r="P1356" s="15"/>
      <c r="R1356" s="15"/>
      <c r="S1356" s="76">
        <f t="shared" ref="S1356:AX1356" si="1739">S1333</f>
        <v>0</v>
      </c>
      <c r="T1356" s="76">
        <f t="shared" si="1739"/>
        <v>0</v>
      </c>
      <c r="U1356" s="76">
        <f t="shared" si="1739"/>
        <v>0</v>
      </c>
      <c r="V1356" s="76">
        <f t="shared" si="1739"/>
        <v>0</v>
      </c>
      <c r="W1356" s="76">
        <f t="shared" si="1739"/>
        <v>0</v>
      </c>
      <c r="X1356" s="76">
        <f t="shared" si="1739"/>
        <v>0</v>
      </c>
      <c r="Y1356" s="76">
        <f t="shared" si="1739"/>
        <v>0</v>
      </c>
      <c r="Z1356" s="76">
        <f t="shared" si="1739"/>
        <v>0</v>
      </c>
      <c r="AA1356" s="76">
        <f t="shared" si="1739"/>
        <v>0</v>
      </c>
      <c r="AB1356" s="76">
        <f t="shared" si="1739"/>
        <v>0</v>
      </c>
      <c r="AC1356" s="76">
        <f t="shared" si="1739"/>
        <v>0</v>
      </c>
      <c r="AD1356" s="76">
        <f t="shared" si="1739"/>
        <v>0</v>
      </c>
      <c r="AE1356" s="76">
        <f t="shared" si="1739"/>
        <v>0</v>
      </c>
      <c r="AF1356" s="76">
        <f t="shared" si="1739"/>
        <v>0</v>
      </c>
      <c r="AG1356" s="76">
        <f t="shared" si="1739"/>
        <v>0</v>
      </c>
      <c r="AH1356" s="76">
        <f t="shared" si="1739"/>
        <v>0</v>
      </c>
      <c r="AI1356" s="76">
        <f t="shared" si="1739"/>
        <v>0</v>
      </c>
      <c r="AJ1356" s="76">
        <f t="shared" si="1739"/>
        <v>0</v>
      </c>
      <c r="AK1356" s="76">
        <f t="shared" si="1739"/>
        <v>0</v>
      </c>
      <c r="AL1356" s="76">
        <f t="shared" si="1739"/>
        <v>0</v>
      </c>
      <c r="AM1356" s="76">
        <f t="shared" si="1739"/>
        <v>0</v>
      </c>
      <c r="AN1356" s="76">
        <f t="shared" si="1739"/>
        <v>0</v>
      </c>
      <c r="AO1356" s="76">
        <f t="shared" si="1739"/>
        <v>0</v>
      </c>
      <c r="AP1356" s="76">
        <f t="shared" si="1739"/>
        <v>0</v>
      </c>
      <c r="AQ1356" s="76">
        <f t="shared" si="1739"/>
        <v>0</v>
      </c>
      <c r="AR1356" s="76">
        <f t="shared" si="1739"/>
        <v>0</v>
      </c>
      <c r="AS1356" s="76">
        <f t="shared" si="1739"/>
        <v>0</v>
      </c>
      <c r="AT1356" s="76">
        <f t="shared" si="1739"/>
        <v>0</v>
      </c>
      <c r="AU1356" s="76">
        <f t="shared" si="1739"/>
        <v>0</v>
      </c>
      <c r="AV1356" s="76">
        <f t="shared" si="1739"/>
        <v>0</v>
      </c>
      <c r="AW1356" s="76">
        <f t="shared" si="1739"/>
        <v>0</v>
      </c>
      <c r="AX1356" s="76">
        <f t="shared" si="1739"/>
        <v>0</v>
      </c>
      <c r="AY1356" s="76">
        <f t="shared" ref="AY1356:CD1356" si="1740">AY1333</f>
        <v>0</v>
      </c>
      <c r="AZ1356" s="76">
        <f t="shared" si="1740"/>
        <v>0</v>
      </c>
      <c r="BA1356" s="76">
        <f t="shared" si="1740"/>
        <v>0</v>
      </c>
      <c r="BB1356" s="76">
        <f t="shared" si="1740"/>
        <v>0</v>
      </c>
      <c r="BC1356" s="76">
        <f t="shared" si="1740"/>
        <v>0</v>
      </c>
      <c r="BD1356" s="76">
        <f t="shared" si="1740"/>
        <v>0</v>
      </c>
      <c r="BE1356" s="76">
        <f t="shared" si="1740"/>
        <v>0</v>
      </c>
      <c r="BF1356" s="76">
        <f t="shared" si="1740"/>
        <v>0</v>
      </c>
      <c r="BG1356" s="76">
        <f t="shared" si="1740"/>
        <v>0</v>
      </c>
      <c r="BH1356" s="76">
        <f t="shared" si="1740"/>
        <v>0</v>
      </c>
      <c r="BI1356" s="76">
        <f t="shared" si="1740"/>
        <v>0</v>
      </c>
      <c r="BJ1356" s="76">
        <f t="shared" si="1740"/>
        <v>0</v>
      </c>
      <c r="BK1356" s="76">
        <f t="shared" si="1740"/>
        <v>0</v>
      </c>
      <c r="BL1356" s="76">
        <f t="shared" si="1740"/>
        <v>0</v>
      </c>
      <c r="BM1356" s="76">
        <f t="shared" si="1740"/>
        <v>0</v>
      </c>
      <c r="BN1356" s="76">
        <f t="shared" si="1740"/>
        <v>0</v>
      </c>
      <c r="BO1356" s="76">
        <f t="shared" si="1740"/>
        <v>0</v>
      </c>
      <c r="BP1356" s="76">
        <f t="shared" si="1740"/>
        <v>0</v>
      </c>
      <c r="BQ1356" s="76">
        <f t="shared" si="1740"/>
        <v>0</v>
      </c>
      <c r="BR1356" s="76">
        <f t="shared" si="1740"/>
        <v>0</v>
      </c>
      <c r="BS1356" s="76">
        <f t="shared" si="1740"/>
        <v>0</v>
      </c>
      <c r="BT1356" s="76">
        <f t="shared" si="1740"/>
        <v>0</v>
      </c>
      <c r="BU1356" s="76">
        <f t="shared" si="1740"/>
        <v>0</v>
      </c>
      <c r="BV1356" s="76">
        <f t="shared" si="1740"/>
        <v>0</v>
      </c>
      <c r="BW1356" s="76">
        <f t="shared" si="1740"/>
        <v>0</v>
      </c>
      <c r="BX1356" s="76">
        <f t="shared" si="1740"/>
        <v>0</v>
      </c>
      <c r="BY1356" s="76">
        <f t="shared" si="1740"/>
        <v>0</v>
      </c>
      <c r="BZ1356" s="76">
        <f t="shared" si="1740"/>
        <v>0</v>
      </c>
      <c r="CA1356" s="76">
        <f t="shared" si="1740"/>
        <v>0</v>
      </c>
      <c r="CB1356" s="76">
        <f t="shared" si="1740"/>
        <v>0</v>
      </c>
      <c r="CC1356" s="76">
        <f t="shared" si="1740"/>
        <v>0</v>
      </c>
      <c r="CD1356" s="76">
        <f t="shared" si="1740"/>
        <v>0</v>
      </c>
      <c r="CE1356" s="76">
        <f t="shared" ref="CE1356:CL1356" si="1741">CE1333</f>
        <v>0</v>
      </c>
      <c r="CF1356" s="76">
        <f t="shared" si="1741"/>
        <v>0</v>
      </c>
      <c r="CG1356" s="76">
        <f t="shared" si="1741"/>
        <v>0</v>
      </c>
      <c r="CH1356" s="76">
        <f t="shared" si="1741"/>
        <v>0</v>
      </c>
      <c r="CI1356" s="76">
        <f t="shared" si="1741"/>
        <v>0</v>
      </c>
      <c r="CJ1356" s="76">
        <f t="shared" si="1741"/>
        <v>0</v>
      </c>
      <c r="CK1356" s="76">
        <f t="shared" si="1741"/>
        <v>0</v>
      </c>
      <c r="CL1356" s="76">
        <f t="shared" si="1741"/>
        <v>0</v>
      </c>
      <c r="CN1356" s="60"/>
      <c r="CO1356" s="76">
        <f t="shared" ref="CO1356:DL1356" si="1742">CO1333</f>
        <v>0</v>
      </c>
      <c r="CP1356" s="76">
        <f t="shared" si="1742"/>
        <v>0</v>
      </c>
      <c r="CQ1356" s="76">
        <f t="shared" si="1742"/>
        <v>0</v>
      </c>
      <c r="CR1356" s="76">
        <f t="shared" si="1742"/>
        <v>0</v>
      </c>
      <c r="CS1356" s="76">
        <f t="shared" si="1742"/>
        <v>0</v>
      </c>
      <c r="CT1356" s="76">
        <f t="shared" si="1742"/>
        <v>0</v>
      </c>
      <c r="CU1356" s="76">
        <f t="shared" si="1742"/>
        <v>0</v>
      </c>
      <c r="CV1356" s="76">
        <f t="shared" si="1742"/>
        <v>0</v>
      </c>
      <c r="CW1356" s="76">
        <f t="shared" si="1742"/>
        <v>0</v>
      </c>
      <c r="CX1356" s="76">
        <f t="shared" si="1742"/>
        <v>0</v>
      </c>
      <c r="CY1356" s="76">
        <f t="shared" si="1742"/>
        <v>0</v>
      </c>
      <c r="CZ1356" s="76">
        <f t="shared" si="1742"/>
        <v>0</v>
      </c>
      <c r="DA1356" s="76">
        <f t="shared" si="1742"/>
        <v>0</v>
      </c>
      <c r="DB1356" s="76">
        <f t="shared" si="1742"/>
        <v>0</v>
      </c>
      <c r="DC1356" s="76">
        <f t="shared" si="1742"/>
        <v>0</v>
      </c>
      <c r="DD1356" s="76">
        <f t="shared" si="1742"/>
        <v>0</v>
      </c>
      <c r="DE1356" s="76">
        <f t="shared" si="1742"/>
        <v>0</v>
      </c>
      <c r="DF1356" s="76">
        <f t="shared" si="1742"/>
        <v>0</v>
      </c>
      <c r="DG1356" s="76">
        <f t="shared" si="1742"/>
        <v>0</v>
      </c>
      <c r="DH1356" s="76">
        <f t="shared" si="1742"/>
        <v>0</v>
      </c>
      <c r="DI1356" s="76">
        <f t="shared" si="1742"/>
        <v>0</v>
      </c>
      <c r="DJ1356" s="76">
        <f t="shared" si="1742"/>
        <v>0</v>
      </c>
      <c r="DK1356" s="76">
        <f t="shared" si="1742"/>
        <v>0</v>
      </c>
      <c r="DL1356" s="76">
        <f t="shared" si="1742"/>
        <v>0</v>
      </c>
    </row>
    <row r="1357" spans="1:116" x14ac:dyDescent="0.35">
      <c r="B1357" t="s">
        <v>332</v>
      </c>
      <c r="D1357" t="s">
        <v>773</v>
      </c>
      <c r="E1357" s="8" t="str">
        <f t="shared" si="1695"/>
        <v>1357 SUB-S</v>
      </c>
      <c r="G1357" s="241" t="str">
        <f>IFERROR(SUBSTITUTE(TRIM(MID(G1337, SEARCH("-", G1337) + 1, LEN(G1337))),":",""),"no unit")</f>
        <v>secondary volume driven</v>
      </c>
      <c r="H1357" s="12"/>
      <c r="I1357" s="60"/>
      <c r="J1357" s="60"/>
      <c r="K1357" s="15"/>
      <c r="L1357" s="15"/>
      <c r="M1357" s="15"/>
      <c r="N1357" s="15"/>
      <c r="O1357" s="15"/>
      <c r="P1357" s="15"/>
      <c r="R1357" s="15"/>
      <c r="S1357" s="76"/>
      <c r="T1357" s="76"/>
      <c r="U1357" s="76"/>
      <c r="V1357" s="76"/>
      <c r="W1357" s="76"/>
      <c r="X1357" s="76"/>
      <c r="Y1357" s="76"/>
      <c r="Z1357" s="76"/>
      <c r="AA1357" s="76"/>
      <c r="AB1357" s="76"/>
      <c r="AC1357" s="76"/>
      <c r="AD1357" s="76"/>
      <c r="AE1357" s="76"/>
      <c r="AF1357" s="76"/>
      <c r="AG1357" s="76"/>
      <c r="AH1357" s="76"/>
      <c r="AI1357" s="76"/>
      <c r="AJ1357" s="76"/>
      <c r="AK1357" s="76"/>
      <c r="AL1357" s="76"/>
      <c r="AM1357" s="76"/>
      <c r="AN1357" s="76"/>
      <c r="AO1357" s="76"/>
      <c r="AP1357" s="76"/>
      <c r="AQ1357" s="76"/>
      <c r="AR1357" s="76"/>
      <c r="AS1357" s="76"/>
      <c r="AT1357" s="76"/>
      <c r="AU1357" s="76"/>
      <c r="AV1357" s="76"/>
      <c r="AW1357" s="76"/>
      <c r="AX1357" s="76"/>
      <c r="AY1357" s="76"/>
      <c r="AZ1357" s="76"/>
      <c r="BA1357" s="76"/>
      <c r="BB1357" s="76"/>
      <c r="BC1357" s="76"/>
      <c r="BD1357" s="76"/>
      <c r="BE1357" s="76"/>
      <c r="BF1357" s="76"/>
      <c r="BG1357" s="76"/>
      <c r="BH1357" s="76"/>
      <c r="BI1357" s="76"/>
      <c r="BJ1357" s="76"/>
      <c r="BK1357" s="76"/>
      <c r="BL1357" s="76"/>
      <c r="BM1357" s="76"/>
      <c r="BN1357" s="76"/>
      <c r="BO1357" s="76"/>
      <c r="BP1357" s="76"/>
      <c r="BQ1357" s="76"/>
      <c r="BR1357" s="76"/>
      <c r="BS1357" s="76"/>
      <c r="BT1357" s="76"/>
      <c r="BU1357" s="76"/>
      <c r="BV1357" s="76"/>
      <c r="BW1357" s="76"/>
      <c r="BX1357" s="76"/>
      <c r="BY1357" s="76"/>
      <c r="BZ1357" s="76"/>
      <c r="CA1357" s="76"/>
      <c r="CB1357" s="76"/>
      <c r="CC1357" s="76"/>
      <c r="CD1357" s="76"/>
      <c r="CE1357" s="76"/>
      <c r="CF1357" s="76"/>
      <c r="CG1357" s="76"/>
      <c r="CH1357" s="76"/>
      <c r="CI1357" s="76"/>
      <c r="CJ1357" s="76"/>
      <c r="CK1357" s="76"/>
      <c r="CL1357" s="76"/>
      <c r="CN1357" s="60"/>
      <c r="CO1357" s="76"/>
      <c r="CP1357" s="76"/>
      <c r="CQ1357" s="76"/>
      <c r="CR1357" s="76"/>
      <c r="CS1357" s="76"/>
      <c r="CT1357" s="76"/>
      <c r="CU1357" s="76"/>
      <c r="CV1357" s="76"/>
      <c r="CW1357" s="76"/>
      <c r="CX1357" s="76"/>
      <c r="CY1357" s="76"/>
      <c r="CZ1357" s="76"/>
      <c r="DA1357" s="76"/>
      <c r="DB1357" s="76"/>
      <c r="DC1357" s="76"/>
      <c r="DD1357" s="76"/>
      <c r="DE1357" s="76"/>
      <c r="DF1357" s="76"/>
      <c r="DG1357" s="76"/>
      <c r="DH1357" s="76"/>
      <c r="DI1357" s="76"/>
      <c r="DJ1357" s="76"/>
      <c r="DK1357" s="76"/>
      <c r="DL1357" s="76"/>
    </row>
    <row r="1358" spans="1:116" x14ac:dyDescent="0.35">
      <c r="E1358" s="8"/>
      <c r="G1358" s="8" t="str">
        <f>G1335</f>
        <v>Secondary revenue driver</v>
      </c>
      <c r="H1358" s="12"/>
      <c r="I1358" s="60"/>
      <c r="J1358" s="60"/>
      <c r="K1358" s="15"/>
      <c r="L1358" s="15"/>
      <c r="M1358" s="15"/>
      <c r="N1358" s="15"/>
      <c r="O1358" s="15"/>
      <c r="P1358" s="15"/>
      <c r="R1358" s="15"/>
      <c r="S1358" s="203" t="str">
        <f>ADDRESS(ROW(S1350),COLUMN(S1350),2)</f>
        <v>S$1350</v>
      </c>
      <c r="T1358" s="203" t="str">
        <f t="shared" ref="T1358:CE1358" si="1743">ADDRESS(ROW(T1350),COLUMN(T1350),2)</f>
        <v>T$1350</v>
      </c>
      <c r="U1358" s="203" t="str">
        <f t="shared" si="1743"/>
        <v>U$1350</v>
      </c>
      <c r="V1358" s="203" t="str">
        <f t="shared" si="1743"/>
        <v>V$1350</v>
      </c>
      <c r="W1358" s="203" t="str">
        <f t="shared" si="1743"/>
        <v>W$1350</v>
      </c>
      <c r="X1358" s="203" t="str">
        <f t="shared" si="1743"/>
        <v>X$1350</v>
      </c>
      <c r="Y1358" s="203" t="str">
        <f t="shared" si="1743"/>
        <v>Y$1350</v>
      </c>
      <c r="Z1358" s="203" t="str">
        <f t="shared" si="1743"/>
        <v>Z$1350</v>
      </c>
      <c r="AA1358" s="203" t="str">
        <f t="shared" si="1743"/>
        <v>AA$1350</v>
      </c>
      <c r="AB1358" s="203" t="str">
        <f t="shared" si="1743"/>
        <v>AB$1350</v>
      </c>
      <c r="AC1358" s="203" t="str">
        <f t="shared" si="1743"/>
        <v>AC$1350</v>
      </c>
      <c r="AD1358" s="203" t="str">
        <f t="shared" si="1743"/>
        <v>AD$1350</v>
      </c>
      <c r="AE1358" s="203" t="str">
        <f t="shared" si="1743"/>
        <v>AE$1350</v>
      </c>
      <c r="AF1358" s="203" t="str">
        <f t="shared" si="1743"/>
        <v>AF$1350</v>
      </c>
      <c r="AG1358" s="203" t="str">
        <f t="shared" si="1743"/>
        <v>AG$1350</v>
      </c>
      <c r="AH1358" s="203" t="str">
        <f t="shared" si="1743"/>
        <v>AH$1350</v>
      </c>
      <c r="AI1358" s="203" t="str">
        <f t="shared" si="1743"/>
        <v>AI$1350</v>
      </c>
      <c r="AJ1358" s="203" t="str">
        <f t="shared" si="1743"/>
        <v>AJ$1350</v>
      </c>
      <c r="AK1358" s="203" t="str">
        <f t="shared" si="1743"/>
        <v>AK$1350</v>
      </c>
      <c r="AL1358" s="203" t="str">
        <f t="shared" si="1743"/>
        <v>AL$1350</v>
      </c>
      <c r="AM1358" s="203" t="str">
        <f t="shared" si="1743"/>
        <v>AM$1350</v>
      </c>
      <c r="AN1358" s="203" t="str">
        <f t="shared" si="1743"/>
        <v>AN$1350</v>
      </c>
      <c r="AO1358" s="203" t="str">
        <f t="shared" si="1743"/>
        <v>AO$1350</v>
      </c>
      <c r="AP1358" s="203" t="str">
        <f t="shared" si="1743"/>
        <v>AP$1350</v>
      </c>
      <c r="AQ1358" s="203" t="str">
        <f t="shared" si="1743"/>
        <v>AQ$1350</v>
      </c>
      <c r="AR1358" s="203" t="str">
        <f t="shared" si="1743"/>
        <v>AR$1350</v>
      </c>
      <c r="AS1358" s="203" t="str">
        <f t="shared" si="1743"/>
        <v>AS$1350</v>
      </c>
      <c r="AT1358" s="203" t="str">
        <f t="shared" si="1743"/>
        <v>AT$1350</v>
      </c>
      <c r="AU1358" s="203" t="str">
        <f t="shared" si="1743"/>
        <v>AU$1350</v>
      </c>
      <c r="AV1358" s="203" t="str">
        <f t="shared" si="1743"/>
        <v>AV$1350</v>
      </c>
      <c r="AW1358" s="203" t="str">
        <f t="shared" si="1743"/>
        <v>AW$1350</v>
      </c>
      <c r="AX1358" s="203" t="str">
        <f t="shared" si="1743"/>
        <v>AX$1350</v>
      </c>
      <c r="AY1358" s="203" t="str">
        <f t="shared" si="1743"/>
        <v>AY$1350</v>
      </c>
      <c r="AZ1358" s="203" t="str">
        <f t="shared" si="1743"/>
        <v>AZ$1350</v>
      </c>
      <c r="BA1358" s="203" t="str">
        <f t="shared" si="1743"/>
        <v>BA$1350</v>
      </c>
      <c r="BB1358" s="203" t="str">
        <f t="shared" si="1743"/>
        <v>BB$1350</v>
      </c>
      <c r="BC1358" s="203" t="str">
        <f t="shared" si="1743"/>
        <v>BC$1350</v>
      </c>
      <c r="BD1358" s="203" t="str">
        <f t="shared" si="1743"/>
        <v>BD$1350</v>
      </c>
      <c r="BE1358" s="203" t="str">
        <f t="shared" si="1743"/>
        <v>BE$1350</v>
      </c>
      <c r="BF1358" s="203" t="str">
        <f t="shared" si="1743"/>
        <v>BF$1350</v>
      </c>
      <c r="BG1358" s="203" t="str">
        <f t="shared" si="1743"/>
        <v>BG$1350</v>
      </c>
      <c r="BH1358" s="203" t="str">
        <f t="shared" si="1743"/>
        <v>BH$1350</v>
      </c>
      <c r="BI1358" s="203" t="str">
        <f t="shared" si="1743"/>
        <v>BI$1350</v>
      </c>
      <c r="BJ1358" s="203" t="str">
        <f t="shared" si="1743"/>
        <v>BJ$1350</v>
      </c>
      <c r="BK1358" s="203" t="str">
        <f t="shared" si="1743"/>
        <v>BK$1350</v>
      </c>
      <c r="BL1358" s="203" t="str">
        <f t="shared" si="1743"/>
        <v>BL$1350</v>
      </c>
      <c r="BM1358" s="203" t="str">
        <f t="shared" si="1743"/>
        <v>BM$1350</v>
      </c>
      <c r="BN1358" s="203" t="str">
        <f t="shared" si="1743"/>
        <v>BN$1350</v>
      </c>
      <c r="BO1358" s="203" t="str">
        <f t="shared" si="1743"/>
        <v>BO$1350</v>
      </c>
      <c r="BP1358" s="203" t="str">
        <f t="shared" si="1743"/>
        <v>BP$1350</v>
      </c>
      <c r="BQ1358" s="203" t="str">
        <f t="shared" si="1743"/>
        <v>BQ$1350</v>
      </c>
      <c r="BR1358" s="203" t="str">
        <f t="shared" si="1743"/>
        <v>BR$1350</v>
      </c>
      <c r="BS1358" s="203" t="str">
        <f t="shared" si="1743"/>
        <v>BS$1350</v>
      </c>
      <c r="BT1358" s="203" t="str">
        <f t="shared" si="1743"/>
        <v>BT$1350</v>
      </c>
      <c r="BU1358" s="203" t="str">
        <f t="shared" si="1743"/>
        <v>BU$1350</v>
      </c>
      <c r="BV1358" s="203" t="str">
        <f t="shared" si="1743"/>
        <v>BV$1350</v>
      </c>
      <c r="BW1358" s="203" t="str">
        <f t="shared" si="1743"/>
        <v>BW$1350</v>
      </c>
      <c r="BX1358" s="203" t="str">
        <f t="shared" si="1743"/>
        <v>BX$1350</v>
      </c>
      <c r="BY1358" s="203" t="str">
        <f t="shared" si="1743"/>
        <v>BY$1350</v>
      </c>
      <c r="BZ1358" s="203" t="str">
        <f t="shared" si="1743"/>
        <v>BZ$1350</v>
      </c>
      <c r="CA1358" s="203" t="str">
        <f t="shared" si="1743"/>
        <v>CA$1350</v>
      </c>
      <c r="CB1358" s="203" t="str">
        <f t="shared" si="1743"/>
        <v>CB$1350</v>
      </c>
      <c r="CC1358" s="203" t="str">
        <f t="shared" si="1743"/>
        <v>CC$1350</v>
      </c>
      <c r="CD1358" s="203" t="str">
        <f t="shared" si="1743"/>
        <v>CD$1350</v>
      </c>
      <c r="CE1358" s="203" t="str">
        <f t="shared" si="1743"/>
        <v>CE$1350</v>
      </c>
      <c r="CF1358" s="203" t="str">
        <f t="shared" ref="CF1358:CL1358" si="1744">ADDRESS(ROW(CF1350),COLUMN(CF1350),2)</f>
        <v>CF$1350</v>
      </c>
      <c r="CG1358" s="203" t="str">
        <f t="shared" si="1744"/>
        <v>CG$1350</v>
      </c>
      <c r="CH1358" s="203" t="str">
        <f t="shared" si="1744"/>
        <v>CH$1350</v>
      </c>
      <c r="CI1358" s="203" t="str">
        <f t="shared" si="1744"/>
        <v>CI$1350</v>
      </c>
      <c r="CJ1358" s="203" t="str">
        <f t="shared" si="1744"/>
        <v>CJ$1350</v>
      </c>
      <c r="CK1358" s="203" t="str">
        <f t="shared" si="1744"/>
        <v>CK$1350</v>
      </c>
      <c r="CL1358" s="203" t="str">
        <f t="shared" si="1744"/>
        <v>CL$1350</v>
      </c>
      <c r="CN1358" s="60"/>
      <c r="CO1358" s="203" t="str">
        <f t="shared" ref="CO1358:DK1358" si="1745">ADDRESS(ROW(CO1350),COLUMN(CO1350),2)</f>
        <v>CO$1350</v>
      </c>
      <c r="CP1358" s="203" t="str">
        <f t="shared" si="1745"/>
        <v>CP$1350</v>
      </c>
      <c r="CQ1358" s="203" t="str">
        <f t="shared" si="1745"/>
        <v>CQ$1350</v>
      </c>
      <c r="CR1358" s="203" t="str">
        <f t="shared" si="1745"/>
        <v>CR$1350</v>
      </c>
      <c r="CS1358" s="203" t="str">
        <f t="shared" si="1745"/>
        <v>CS$1350</v>
      </c>
      <c r="CT1358" s="203" t="str">
        <f t="shared" si="1745"/>
        <v>CT$1350</v>
      </c>
      <c r="CU1358" s="203" t="str">
        <f t="shared" si="1745"/>
        <v>CU$1350</v>
      </c>
      <c r="CV1358" s="203" t="str">
        <f t="shared" si="1745"/>
        <v>CV$1350</v>
      </c>
      <c r="CW1358" s="203" t="str">
        <f t="shared" si="1745"/>
        <v>CW$1350</v>
      </c>
      <c r="CX1358" s="203" t="str">
        <f t="shared" si="1745"/>
        <v>CX$1350</v>
      </c>
      <c r="CY1358" s="203" t="str">
        <f t="shared" si="1745"/>
        <v>CY$1350</v>
      </c>
      <c r="CZ1358" s="203" t="str">
        <f t="shared" si="1745"/>
        <v>CZ$1350</v>
      </c>
      <c r="DA1358" s="203" t="str">
        <f t="shared" si="1745"/>
        <v>DA$1350</v>
      </c>
      <c r="DB1358" s="203" t="str">
        <f t="shared" si="1745"/>
        <v>DB$1350</v>
      </c>
      <c r="DC1358" s="203" t="str">
        <f t="shared" si="1745"/>
        <v>DC$1350</v>
      </c>
      <c r="DD1358" s="203" t="str">
        <f t="shared" si="1745"/>
        <v>DD$1350</v>
      </c>
      <c r="DE1358" s="203" t="str">
        <f t="shared" si="1745"/>
        <v>DE$1350</v>
      </c>
      <c r="DF1358" s="203" t="str">
        <f t="shared" si="1745"/>
        <v>DF$1350</v>
      </c>
      <c r="DG1358" s="203" t="str">
        <f t="shared" si="1745"/>
        <v>DG$1350</v>
      </c>
      <c r="DH1358" s="203" t="str">
        <f t="shared" si="1745"/>
        <v>DH$1350</v>
      </c>
      <c r="DI1358" s="203" t="str">
        <f t="shared" si="1745"/>
        <v>DI$1350</v>
      </c>
      <c r="DJ1358" s="203" t="str">
        <f t="shared" si="1745"/>
        <v>DJ$1350</v>
      </c>
      <c r="DK1358" s="203" t="str">
        <f t="shared" si="1745"/>
        <v>DK$1350</v>
      </c>
      <c r="DL1358" s="203" t="str">
        <f t="shared" ref="DL1358" si="1746">ADDRESS(ROW(DL1350),COLUMN(DL1350),2)</f>
        <v>DL$1350</v>
      </c>
    </row>
    <row r="1359" spans="1:116" x14ac:dyDescent="0.35">
      <c r="A1359" s="174"/>
      <c r="E1359" s="8"/>
      <c r="G1359" s="8" t="str">
        <f>G1336</f>
        <v>Secondary volume driver</v>
      </c>
      <c r="H1359" s="12"/>
      <c r="I1359" s="60"/>
      <c r="J1359" s="60"/>
      <c r="K1359" s="15"/>
      <c r="L1359" s="15"/>
      <c r="M1359" s="15"/>
      <c r="N1359" s="15"/>
      <c r="O1359" s="15"/>
      <c r="P1359" s="15"/>
      <c r="R1359" s="15"/>
      <c r="S1359" s="203" t="str">
        <f>ADDRESS(ROW(S1345),COLUMN(S1345),2)</f>
        <v>S$1345</v>
      </c>
      <c r="T1359" s="203" t="str">
        <f t="shared" ref="T1359:CE1359" si="1747">ADDRESS(ROW(T1345),COLUMN(T1345),2)</f>
        <v>T$1345</v>
      </c>
      <c r="U1359" s="203" t="str">
        <f t="shared" si="1747"/>
        <v>U$1345</v>
      </c>
      <c r="V1359" s="203" t="str">
        <f t="shared" si="1747"/>
        <v>V$1345</v>
      </c>
      <c r="W1359" s="203" t="str">
        <f t="shared" si="1747"/>
        <v>W$1345</v>
      </c>
      <c r="X1359" s="203" t="str">
        <f t="shared" si="1747"/>
        <v>X$1345</v>
      </c>
      <c r="Y1359" s="203" t="str">
        <f t="shared" si="1747"/>
        <v>Y$1345</v>
      </c>
      <c r="Z1359" s="203" t="str">
        <f t="shared" si="1747"/>
        <v>Z$1345</v>
      </c>
      <c r="AA1359" s="203" t="str">
        <f t="shared" si="1747"/>
        <v>AA$1345</v>
      </c>
      <c r="AB1359" s="203" t="str">
        <f t="shared" si="1747"/>
        <v>AB$1345</v>
      </c>
      <c r="AC1359" s="203" t="str">
        <f t="shared" si="1747"/>
        <v>AC$1345</v>
      </c>
      <c r="AD1359" s="203" t="str">
        <f t="shared" si="1747"/>
        <v>AD$1345</v>
      </c>
      <c r="AE1359" s="203" t="str">
        <f t="shared" si="1747"/>
        <v>AE$1345</v>
      </c>
      <c r="AF1359" s="203" t="str">
        <f t="shared" si="1747"/>
        <v>AF$1345</v>
      </c>
      <c r="AG1359" s="203" t="str">
        <f t="shared" si="1747"/>
        <v>AG$1345</v>
      </c>
      <c r="AH1359" s="203" t="str">
        <f t="shared" si="1747"/>
        <v>AH$1345</v>
      </c>
      <c r="AI1359" s="203" t="str">
        <f t="shared" si="1747"/>
        <v>AI$1345</v>
      </c>
      <c r="AJ1359" s="203" t="str">
        <f t="shared" si="1747"/>
        <v>AJ$1345</v>
      </c>
      <c r="AK1359" s="203" t="str">
        <f t="shared" si="1747"/>
        <v>AK$1345</v>
      </c>
      <c r="AL1359" s="203" t="str">
        <f t="shared" si="1747"/>
        <v>AL$1345</v>
      </c>
      <c r="AM1359" s="203" t="str">
        <f t="shared" si="1747"/>
        <v>AM$1345</v>
      </c>
      <c r="AN1359" s="203" t="str">
        <f t="shared" si="1747"/>
        <v>AN$1345</v>
      </c>
      <c r="AO1359" s="203" t="str">
        <f t="shared" si="1747"/>
        <v>AO$1345</v>
      </c>
      <c r="AP1359" s="203" t="str">
        <f t="shared" si="1747"/>
        <v>AP$1345</v>
      </c>
      <c r="AQ1359" s="203" t="str">
        <f t="shared" si="1747"/>
        <v>AQ$1345</v>
      </c>
      <c r="AR1359" s="203" t="str">
        <f t="shared" si="1747"/>
        <v>AR$1345</v>
      </c>
      <c r="AS1359" s="203" t="str">
        <f t="shared" si="1747"/>
        <v>AS$1345</v>
      </c>
      <c r="AT1359" s="203" t="str">
        <f t="shared" si="1747"/>
        <v>AT$1345</v>
      </c>
      <c r="AU1359" s="203" t="str">
        <f t="shared" si="1747"/>
        <v>AU$1345</v>
      </c>
      <c r="AV1359" s="203" t="str">
        <f t="shared" si="1747"/>
        <v>AV$1345</v>
      </c>
      <c r="AW1359" s="203" t="str">
        <f t="shared" si="1747"/>
        <v>AW$1345</v>
      </c>
      <c r="AX1359" s="203" t="str">
        <f t="shared" si="1747"/>
        <v>AX$1345</v>
      </c>
      <c r="AY1359" s="203" t="str">
        <f t="shared" si="1747"/>
        <v>AY$1345</v>
      </c>
      <c r="AZ1359" s="203" t="str">
        <f t="shared" si="1747"/>
        <v>AZ$1345</v>
      </c>
      <c r="BA1359" s="203" t="str">
        <f t="shared" si="1747"/>
        <v>BA$1345</v>
      </c>
      <c r="BB1359" s="203" t="str">
        <f t="shared" si="1747"/>
        <v>BB$1345</v>
      </c>
      <c r="BC1359" s="203" t="str">
        <f t="shared" si="1747"/>
        <v>BC$1345</v>
      </c>
      <c r="BD1359" s="203" t="str">
        <f t="shared" si="1747"/>
        <v>BD$1345</v>
      </c>
      <c r="BE1359" s="203" t="str">
        <f t="shared" si="1747"/>
        <v>BE$1345</v>
      </c>
      <c r="BF1359" s="203" t="str">
        <f t="shared" si="1747"/>
        <v>BF$1345</v>
      </c>
      <c r="BG1359" s="203" t="str">
        <f t="shared" si="1747"/>
        <v>BG$1345</v>
      </c>
      <c r="BH1359" s="203" t="str">
        <f t="shared" si="1747"/>
        <v>BH$1345</v>
      </c>
      <c r="BI1359" s="203" t="str">
        <f t="shared" si="1747"/>
        <v>BI$1345</v>
      </c>
      <c r="BJ1359" s="203" t="str">
        <f t="shared" si="1747"/>
        <v>BJ$1345</v>
      </c>
      <c r="BK1359" s="203" t="str">
        <f t="shared" si="1747"/>
        <v>BK$1345</v>
      </c>
      <c r="BL1359" s="203" t="str">
        <f t="shared" si="1747"/>
        <v>BL$1345</v>
      </c>
      <c r="BM1359" s="203" t="str">
        <f t="shared" si="1747"/>
        <v>BM$1345</v>
      </c>
      <c r="BN1359" s="203" t="str">
        <f t="shared" si="1747"/>
        <v>BN$1345</v>
      </c>
      <c r="BO1359" s="203" t="str">
        <f t="shared" si="1747"/>
        <v>BO$1345</v>
      </c>
      <c r="BP1359" s="203" t="str">
        <f t="shared" si="1747"/>
        <v>BP$1345</v>
      </c>
      <c r="BQ1359" s="203" t="str">
        <f t="shared" si="1747"/>
        <v>BQ$1345</v>
      </c>
      <c r="BR1359" s="203" t="str">
        <f t="shared" si="1747"/>
        <v>BR$1345</v>
      </c>
      <c r="BS1359" s="203" t="str">
        <f t="shared" si="1747"/>
        <v>BS$1345</v>
      </c>
      <c r="BT1359" s="203" t="str">
        <f t="shared" si="1747"/>
        <v>BT$1345</v>
      </c>
      <c r="BU1359" s="203" t="str">
        <f t="shared" si="1747"/>
        <v>BU$1345</v>
      </c>
      <c r="BV1359" s="203" t="str">
        <f t="shared" si="1747"/>
        <v>BV$1345</v>
      </c>
      <c r="BW1359" s="203" t="str">
        <f t="shared" si="1747"/>
        <v>BW$1345</v>
      </c>
      <c r="BX1359" s="203" t="str">
        <f t="shared" si="1747"/>
        <v>BX$1345</v>
      </c>
      <c r="BY1359" s="203" t="str">
        <f t="shared" si="1747"/>
        <v>BY$1345</v>
      </c>
      <c r="BZ1359" s="203" t="str">
        <f t="shared" si="1747"/>
        <v>BZ$1345</v>
      </c>
      <c r="CA1359" s="203" t="str">
        <f t="shared" si="1747"/>
        <v>CA$1345</v>
      </c>
      <c r="CB1359" s="203" t="str">
        <f t="shared" si="1747"/>
        <v>CB$1345</v>
      </c>
      <c r="CC1359" s="203" t="str">
        <f t="shared" si="1747"/>
        <v>CC$1345</v>
      </c>
      <c r="CD1359" s="203" t="str">
        <f t="shared" si="1747"/>
        <v>CD$1345</v>
      </c>
      <c r="CE1359" s="203" t="str">
        <f t="shared" si="1747"/>
        <v>CE$1345</v>
      </c>
      <c r="CF1359" s="203" t="str">
        <f t="shared" ref="CF1359:CL1359" si="1748">ADDRESS(ROW(CF1345),COLUMN(CF1345),2)</f>
        <v>CF$1345</v>
      </c>
      <c r="CG1359" s="203" t="str">
        <f t="shared" si="1748"/>
        <v>CG$1345</v>
      </c>
      <c r="CH1359" s="203" t="str">
        <f t="shared" si="1748"/>
        <v>CH$1345</v>
      </c>
      <c r="CI1359" s="203" t="str">
        <f t="shared" si="1748"/>
        <v>CI$1345</v>
      </c>
      <c r="CJ1359" s="203" t="str">
        <f t="shared" si="1748"/>
        <v>CJ$1345</v>
      </c>
      <c r="CK1359" s="203" t="str">
        <f t="shared" si="1748"/>
        <v>CK$1345</v>
      </c>
      <c r="CL1359" s="203" t="str">
        <f t="shared" si="1748"/>
        <v>CL$1345</v>
      </c>
      <c r="CN1359" s="60"/>
      <c r="CO1359" s="203" t="str">
        <f t="shared" ref="CO1359:DK1359" si="1749">ADDRESS(ROW(CO1345),COLUMN(CO1345),2)</f>
        <v>CO$1345</v>
      </c>
      <c r="CP1359" s="203" t="str">
        <f t="shared" si="1749"/>
        <v>CP$1345</v>
      </c>
      <c r="CQ1359" s="203" t="str">
        <f t="shared" si="1749"/>
        <v>CQ$1345</v>
      </c>
      <c r="CR1359" s="203" t="str">
        <f t="shared" si="1749"/>
        <v>CR$1345</v>
      </c>
      <c r="CS1359" s="203" t="str">
        <f t="shared" si="1749"/>
        <v>CS$1345</v>
      </c>
      <c r="CT1359" s="203" t="str">
        <f t="shared" si="1749"/>
        <v>CT$1345</v>
      </c>
      <c r="CU1359" s="203" t="str">
        <f t="shared" si="1749"/>
        <v>CU$1345</v>
      </c>
      <c r="CV1359" s="203" t="str">
        <f t="shared" si="1749"/>
        <v>CV$1345</v>
      </c>
      <c r="CW1359" s="203" t="str">
        <f t="shared" si="1749"/>
        <v>CW$1345</v>
      </c>
      <c r="CX1359" s="203" t="str">
        <f t="shared" si="1749"/>
        <v>CX$1345</v>
      </c>
      <c r="CY1359" s="203" t="str">
        <f t="shared" si="1749"/>
        <v>CY$1345</v>
      </c>
      <c r="CZ1359" s="203" t="str">
        <f t="shared" si="1749"/>
        <v>CZ$1345</v>
      </c>
      <c r="DA1359" s="203" t="str">
        <f t="shared" si="1749"/>
        <v>DA$1345</v>
      </c>
      <c r="DB1359" s="203" t="str">
        <f t="shared" si="1749"/>
        <v>DB$1345</v>
      </c>
      <c r="DC1359" s="203" t="str">
        <f t="shared" si="1749"/>
        <v>DC$1345</v>
      </c>
      <c r="DD1359" s="203" t="str">
        <f t="shared" si="1749"/>
        <v>DD$1345</v>
      </c>
      <c r="DE1359" s="203" t="str">
        <f t="shared" si="1749"/>
        <v>DE$1345</v>
      </c>
      <c r="DF1359" s="203" t="str">
        <f t="shared" si="1749"/>
        <v>DF$1345</v>
      </c>
      <c r="DG1359" s="203" t="str">
        <f t="shared" si="1749"/>
        <v>DG$1345</v>
      </c>
      <c r="DH1359" s="203" t="str">
        <f t="shared" si="1749"/>
        <v>DH$1345</v>
      </c>
      <c r="DI1359" s="203" t="str">
        <f t="shared" si="1749"/>
        <v>DI$1345</v>
      </c>
      <c r="DJ1359" s="203" t="str">
        <f t="shared" si="1749"/>
        <v>DJ$1345</v>
      </c>
      <c r="DK1359" s="203" t="str">
        <f t="shared" si="1749"/>
        <v>DK$1345</v>
      </c>
      <c r="DL1359" s="203" t="str">
        <f t="shared" ref="DL1359" si="1750">ADDRESS(ROW(DL1345),COLUMN(DL1345),2)</f>
        <v>DL$1345</v>
      </c>
    </row>
    <row r="1360" spans="1:116" x14ac:dyDescent="0.35">
      <c r="A1360" s="174"/>
      <c r="E1360" s="8"/>
      <c r="G1360" s="136"/>
      <c r="H1360" s="12"/>
      <c r="I1360" s="60"/>
      <c r="J1360" s="60"/>
      <c r="K1360" s="15"/>
      <c r="L1360" s="15"/>
      <c r="M1360" s="15"/>
      <c r="N1360" s="15"/>
      <c r="O1360" s="15"/>
      <c r="P1360" s="15"/>
      <c r="R1360" s="15"/>
      <c r="S1360" s="80"/>
      <c r="T1360" s="80"/>
      <c r="U1360" s="80"/>
      <c r="V1360" s="80"/>
      <c r="W1360" s="80"/>
      <c r="X1360" s="80"/>
      <c r="Y1360" s="80"/>
      <c r="Z1360" s="80"/>
      <c r="AA1360" s="80"/>
      <c r="AB1360" s="80"/>
      <c r="AC1360" s="80"/>
      <c r="AD1360" s="80"/>
      <c r="AE1360" s="80"/>
      <c r="AF1360" s="80"/>
      <c r="AG1360" s="80"/>
      <c r="AH1360" s="80"/>
      <c r="AI1360" s="80"/>
      <c r="AJ1360" s="80"/>
      <c r="AK1360" s="80"/>
      <c r="AL1360" s="80"/>
      <c r="AM1360" s="80"/>
      <c r="AN1360" s="80"/>
      <c r="AO1360" s="80"/>
      <c r="AP1360" s="80"/>
      <c r="AQ1360" s="80"/>
      <c r="AR1360" s="80"/>
      <c r="AS1360" s="80"/>
      <c r="AT1360" s="80"/>
      <c r="AU1360" s="80"/>
      <c r="AV1360" s="80"/>
      <c r="AW1360" s="80"/>
      <c r="AX1360" s="80"/>
      <c r="AY1360" s="80"/>
      <c r="AZ1360" s="80"/>
      <c r="BA1360" s="80"/>
      <c r="BB1360" s="80"/>
      <c r="BC1360" s="80"/>
      <c r="BD1360" s="80"/>
      <c r="BE1360" s="80"/>
      <c r="BF1360" s="80"/>
      <c r="BG1360" s="80"/>
      <c r="BH1360" s="80"/>
      <c r="BI1360" s="80"/>
      <c r="BJ1360" s="80"/>
      <c r="BK1360" s="80"/>
      <c r="BL1360" s="80"/>
      <c r="BM1360" s="80"/>
      <c r="BN1360" s="80"/>
      <c r="BO1360" s="80"/>
      <c r="BP1360" s="80"/>
      <c r="BQ1360" s="80"/>
      <c r="BR1360" s="80"/>
      <c r="BS1360" s="80"/>
      <c r="BT1360" s="80"/>
      <c r="BU1360" s="80"/>
      <c r="BV1360" s="80"/>
      <c r="BW1360" s="80"/>
      <c r="BX1360" s="80"/>
      <c r="BY1360" s="80"/>
      <c r="BZ1360" s="80"/>
      <c r="CA1360" s="80"/>
      <c r="CB1360" s="80"/>
      <c r="CC1360" s="80"/>
      <c r="CD1360" s="80"/>
      <c r="CE1360" s="80"/>
      <c r="CF1360" s="80"/>
      <c r="CG1360" s="80"/>
      <c r="CH1360" s="80"/>
      <c r="CI1360" s="80"/>
      <c r="CJ1360" s="80"/>
      <c r="CK1360" s="80"/>
      <c r="CL1360" s="80"/>
      <c r="CN1360" s="60"/>
      <c r="CO1360" s="80"/>
      <c r="CP1360" s="80"/>
      <c r="CQ1360" s="80"/>
      <c r="CR1360" s="80"/>
      <c r="CS1360" s="80"/>
      <c r="CT1360" s="80"/>
      <c r="CU1360" s="80"/>
      <c r="CV1360" s="80"/>
      <c r="CW1360" s="80"/>
      <c r="CX1360" s="80"/>
      <c r="CY1360" s="80"/>
      <c r="CZ1360" s="80"/>
      <c r="DA1360" s="80"/>
      <c r="DB1360" s="80"/>
      <c r="DC1360" s="80"/>
      <c r="DD1360" s="80"/>
      <c r="DE1360" s="80"/>
      <c r="DF1360" s="80"/>
      <c r="DG1360" s="80"/>
      <c r="DH1360" s="80"/>
      <c r="DI1360" s="80"/>
      <c r="DJ1360" s="80"/>
      <c r="DK1360" s="80"/>
      <c r="DL1360" s="80"/>
    </row>
    <row r="1361" spans="1:116" x14ac:dyDescent="0.35">
      <c r="A1361" s="174"/>
      <c r="E1361" s="8"/>
      <c r="G1361" s="175" t="s">
        <v>490</v>
      </c>
      <c r="H1361" s="174"/>
      <c r="I1361" s="176"/>
      <c r="J1361" s="176"/>
      <c r="K1361" s="197"/>
      <c r="L1361" s="197"/>
      <c r="M1361" s="197"/>
      <c r="N1361" s="197"/>
      <c r="O1361" s="197"/>
      <c r="P1361" s="197"/>
      <c r="R1361" s="198"/>
      <c r="S1361" s="174"/>
      <c r="T1361" s="174"/>
      <c r="U1361" s="174"/>
      <c r="V1361" s="174"/>
      <c r="W1361" s="174"/>
      <c r="X1361" s="174"/>
      <c r="Y1361" s="174"/>
      <c r="Z1361" s="174"/>
      <c r="AA1361" s="174"/>
      <c r="AB1361" s="174"/>
      <c r="AC1361" s="174"/>
      <c r="AD1361" s="174"/>
      <c r="AE1361" s="174"/>
      <c r="AF1361" s="174"/>
      <c r="AG1361" s="174"/>
      <c r="AH1361" s="174"/>
      <c r="AI1361" s="174"/>
      <c r="AJ1361" s="174"/>
      <c r="AK1361" s="174"/>
      <c r="AL1361" s="174"/>
      <c r="AM1361" s="174"/>
      <c r="AN1361" s="174"/>
      <c r="AO1361" s="174"/>
      <c r="AP1361" s="174"/>
      <c r="AQ1361" s="174"/>
      <c r="AR1361" s="174"/>
      <c r="AS1361" s="174"/>
      <c r="AT1361" s="174"/>
      <c r="AU1361" s="174"/>
      <c r="AV1361" s="174"/>
      <c r="AW1361" s="174"/>
      <c r="AX1361" s="174"/>
      <c r="AY1361" s="174"/>
      <c r="AZ1361" s="174"/>
      <c r="BA1361" s="174"/>
      <c r="BB1361" s="174"/>
      <c r="BC1361" s="174"/>
      <c r="BD1361" s="174"/>
      <c r="BE1361" s="174"/>
      <c r="BF1361" s="174"/>
      <c r="BG1361" s="174"/>
      <c r="BH1361" s="174"/>
      <c r="BI1361" s="174"/>
      <c r="BJ1361" s="174"/>
      <c r="BK1361" s="174"/>
      <c r="BL1361" s="174"/>
      <c r="BM1361" s="174"/>
      <c r="BN1361" s="174"/>
      <c r="BO1361" s="174"/>
      <c r="BP1361" s="174"/>
      <c r="BQ1361" s="174"/>
      <c r="BR1361" s="174"/>
      <c r="BS1361" s="174"/>
      <c r="BT1361" s="174"/>
      <c r="BU1361" s="174"/>
      <c r="BV1361" s="174"/>
      <c r="BW1361" s="174"/>
      <c r="BX1361" s="174"/>
      <c r="BY1361" s="174"/>
      <c r="BZ1361" s="174"/>
      <c r="CA1361" s="174"/>
      <c r="CB1361" s="174"/>
      <c r="CC1361" s="174"/>
      <c r="CD1361" s="174"/>
      <c r="CE1361" s="174"/>
      <c r="CF1361" s="174"/>
      <c r="CG1361" s="174"/>
      <c r="CH1361" s="174"/>
      <c r="CI1361" s="174"/>
      <c r="CJ1361" s="174"/>
      <c r="CK1361" s="174"/>
      <c r="CL1361" s="174"/>
      <c r="CN1361" s="176"/>
      <c r="CO1361" s="174"/>
      <c r="CP1361" s="174"/>
      <c r="CQ1361" s="174"/>
      <c r="CR1361" s="174"/>
      <c r="CS1361" s="174"/>
      <c r="CT1361" s="174"/>
      <c r="CU1361" s="174"/>
      <c r="CV1361" s="174"/>
      <c r="CW1361" s="174"/>
      <c r="CX1361" s="174"/>
      <c r="CY1361" s="174"/>
      <c r="CZ1361" s="174"/>
      <c r="DA1361" s="174"/>
      <c r="DB1361" s="174"/>
      <c r="DC1361" s="174"/>
      <c r="DD1361" s="174"/>
      <c r="DE1361" s="174"/>
      <c r="DF1361" s="174"/>
      <c r="DG1361" s="174"/>
      <c r="DH1361" s="174"/>
      <c r="DI1361" s="174"/>
      <c r="DJ1361" s="174"/>
      <c r="DK1361" s="174"/>
      <c r="DL1361" s="174"/>
    </row>
    <row r="1362" spans="1:116" x14ac:dyDescent="0.35">
      <c r="A1362" s="174"/>
      <c r="E1362" s="8"/>
      <c r="G1362" s="175" t="s">
        <v>492</v>
      </c>
      <c r="H1362" s="174"/>
      <c r="I1362" s="176"/>
      <c r="J1362" s="176"/>
      <c r="K1362" s="197"/>
      <c r="L1362" s="197"/>
      <c r="M1362" s="197"/>
      <c r="N1362" s="197"/>
      <c r="O1362" s="197"/>
      <c r="P1362" s="197"/>
      <c r="R1362" s="198"/>
      <c r="S1362" s="174"/>
      <c r="T1362" s="174"/>
      <c r="U1362" s="174"/>
      <c r="V1362" s="174"/>
      <c r="W1362" s="174"/>
      <c r="X1362" s="174"/>
      <c r="Y1362" s="174"/>
      <c r="Z1362" s="174"/>
      <c r="AA1362" s="174"/>
      <c r="AB1362" s="174"/>
      <c r="AC1362" s="174"/>
      <c r="AD1362" s="174"/>
      <c r="AE1362" s="174"/>
      <c r="AF1362" s="174"/>
      <c r="AG1362" s="174"/>
      <c r="AH1362" s="174"/>
      <c r="AI1362" s="174"/>
      <c r="AJ1362" s="174"/>
      <c r="AK1362" s="174"/>
      <c r="AL1362" s="174"/>
      <c r="AM1362" s="174"/>
      <c r="AN1362" s="174"/>
      <c r="AO1362" s="174"/>
      <c r="AP1362" s="174"/>
      <c r="AQ1362" s="174"/>
      <c r="AR1362" s="174"/>
      <c r="AS1362" s="174"/>
      <c r="AT1362" s="174"/>
      <c r="AU1362" s="174"/>
      <c r="AV1362" s="174"/>
      <c r="AW1362" s="174"/>
      <c r="AX1362" s="174"/>
      <c r="AY1362" s="174"/>
      <c r="AZ1362" s="174"/>
      <c r="BA1362" s="174"/>
      <c r="BB1362" s="174"/>
      <c r="BC1362" s="174"/>
      <c r="BD1362" s="174"/>
      <c r="BE1362" s="174"/>
      <c r="BF1362" s="174"/>
      <c r="BG1362" s="174"/>
      <c r="BH1362" s="174"/>
      <c r="BI1362" s="174"/>
      <c r="BJ1362" s="174"/>
      <c r="BK1362" s="174"/>
      <c r="BL1362" s="174"/>
      <c r="BM1362" s="174"/>
      <c r="BN1362" s="174"/>
      <c r="BO1362" s="174"/>
      <c r="BP1362" s="174"/>
      <c r="BQ1362" s="174"/>
      <c r="BR1362" s="174"/>
      <c r="BS1362" s="174"/>
      <c r="BT1362" s="174"/>
      <c r="BU1362" s="174"/>
      <c r="BV1362" s="174"/>
      <c r="BW1362" s="174"/>
      <c r="BX1362" s="174"/>
      <c r="BY1362" s="174"/>
      <c r="BZ1362" s="174"/>
      <c r="CA1362" s="174"/>
      <c r="CB1362" s="174"/>
      <c r="CC1362" s="174"/>
      <c r="CD1362" s="174"/>
      <c r="CE1362" s="174"/>
      <c r="CF1362" s="174"/>
      <c r="CG1362" s="174"/>
      <c r="CH1362" s="174"/>
      <c r="CI1362" s="174"/>
      <c r="CJ1362" s="174"/>
      <c r="CK1362" s="174"/>
      <c r="CL1362" s="174"/>
      <c r="CN1362" s="176"/>
      <c r="CO1362" s="174"/>
      <c r="CP1362" s="174"/>
      <c r="CQ1362" s="174"/>
      <c r="CR1362" s="174"/>
      <c r="CS1362" s="174"/>
      <c r="CT1362" s="174"/>
      <c r="CU1362" s="174"/>
      <c r="CV1362" s="174"/>
      <c r="CW1362" s="174"/>
      <c r="CX1362" s="174"/>
      <c r="CY1362" s="174"/>
      <c r="CZ1362" s="174"/>
      <c r="DA1362" s="174"/>
      <c r="DB1362" s="174"/>
      <c r="DC1362" s="174"/>
      <c r="DD1362" s="174"/>
      <c r="DE1362" s="174"/>
      <c r="DF1362" s="174"/>
      <c r="DG1362" s="174"/>
      <c r="DH1362" s="174"/>
      <c r="DI1362" s="174"/>
      <c r="DJ1362" s="174"/>
      <c r="DK1362" s="174"/>
      <c r="DL1362" s="174"/>
    </row>
    <row r="1363" spans="1:116" x14ac:dyDescent="0.35">
      <c r="A1363" s="174"/>
      <c r="E1363" s="8"/>
      <c r="G1363" s="175" t="s">
        <v>461</v>
      </c>
      <c r="H1363" s="174"/>
      <c r="I1363" s="176"/>
      <c r="J1363" s="176"/>
      <c r="K1363" s="197"/>
      <c r="L1363" s="197"/>
      <c r="M1363" s="197"/>
      <c r="N1363" s="197"/>
      <c r="O1363" s="197"/>
      <c r="P1363" s="197"/>
      <c r="R1363" s="198"/>
      <c r="S1363" s="199" t="str">
        <f t="shared" ref="S1363:AX1363" si="1751">S$20</f>
        <v>S$16</v>
      </c>
      <c r="T1363" s="199" t="str">
        <f t="shared" si="1751"/>
        <v>T$16</v>
      </c>
      <c r="U1363" s="199" t="str">
        <f t="shared" si="1751"/>
        <v>U$16</v>
      </c>
      <c r="V1363" s="199" t="str">
        <f t="shared" si="1751"/>
        <v>V$16</v>
      </c>
      <c r="W1363" s="199" t="str">
        <f t="shared" si="1751"/>
        <v>W$16</v>
      </c>
      <c r="X1363" s="199" t="str">
        <f t="shared" si="1751"/>
        <v>X$16</v>
      </c>
      <c r="Y1363" s="199" t="str">
        <f t="shared" si="1751"/>
        <v>Y$16</v>
      </c>
      <c r="Z1363" s="199" t="str">
        <f t="shared" si="1751"/>
        <v>Z$16</v>
      </c>
      <c r="AA1363" s="199" t="str">
        <f t="shared" si="1751"/>
        <v>AA$16</v>
      </c>
      <c r="AB1363" s="199" t="str">
        <f t="shared" si="1751"/>
        <v>AB$16</v>
      </c>
      <c r="AC1363" s="199" t="str">
        <f t="shared" si="1751"/>
        <v>AC$16</v>
      </c>
      <c r="AD1363" s="199" t="str">
        <f t="shared" si="1751"/>
        <v>AD$16</v>
      </c>
      <c r="AE1363" s="199" t="str">
        <f t="shared" si="1751"/>
        <v>AE$16</v>
      </c>
      <c r="AF1363" s="199" t="str">
        <f t="shared" si="1751"/>
        <v>AF$16</v>
      </c>
      <c r="AG1363" s="199" t="str">
        <f t="shared" si="1751"/>
        <v>AG$16</v>
      </c>
      <c r="AH1363" s="199" t="str">
        <f t="shared" si="1751"/>
        <v>AH$16</v>
      </c>
      <c r="AI1363" s="199" t="str">
        <f t="shared" si="1751"/>
        <v>AI$16</v>
      </c>
      <c r="AJ1363" s="199" t="str">
        <f t="shared" si="1751"/>
        <v>AJ$16</v>
      </c>
      <c r="AK1363" s="199" t="str">
        <f t="shared" si="1751"/>
        <v>AK$16</v>
      </c>
      <c r="AL1363" s="199" t="str">
        <f t="shared" si="1751"/>
        <v>AL$16</v>
      </c>
      <c r="AM1363" s="199" t="str">
        <f t="shared" si="1751"/>
        <v>AM$16</v>
      </c>
      <c r="AN1363" s="199" t="str">
        <f t="shared" si="1751"/>
        <v>AN$16</v>
      </c>
      <c r="AO1363" s="199" t="str">
        <f t="shared" si="1751"/>
        <v>AO$16</v>
      </c>
      <c r="AP1363" s="199" t="str">
        <f t="shared" si="1751"/>
        <v>AP$16</v>
      </c>
      <c r="AQ1363" s="199" t="str">
        <f t="shared" si="1751"/>
        <v>AQ$16</v>
      </c>
      <c r="AR1363" s="199" t="str">
        <f t="shared" si="1751"/>
        <v>AR$16</v>
      </c>
      <c r="AS1363" s="199" t="str">
        <f t="shared" si="1751"/>
        <v>AS$16</v>
      </c>
      <c r="AT1363" s="199" t="str">
        <f t="shared" si="1751"/>
        <v>AT$16</v>
      </c>
      <c r="AU1363" s="199" t="str">
        <f t="shared" si="1751"/>
        <v>AU$16</v>
      </c>
      <c r="AV1363" s="199" t="str">
        <f t="shared" si="1751"/>
        <v>AV$16</v>
      </c>
      <c r="AW1363" s="199" t="str">
        <f t="shared" si="1751"/>
        <v>AW$16</v>
      </c>
      <c r="AX1363" s="199" t="str">
        <f t="shared" si="1751"/>
        <v>AX$16</v>
      </c>
      <c r="AY1363" s="199" t="str">
        <f t="shared" ref="AY1363:CD1363" si="1752">AY$20</f>
        <v>AY$16</v>
      </c>
      <c r="AZ1363" s="199" t="str">
        <f t="shared" si="1752"/>
        <v>AZ$16</v>
      </c>
      <c r="BA1363" s="199" t="str">
        <f t="shared" si="1752"/>
        <v>BA$16</v>
      </c>
      <c r="BB1363" s="199" t="str">
        <f t="shared" si="1752"/>
        <v>BB$16</v>
      </c>
      <c r="BC1363" s="199" t="str">
        <f t="shared" si="1752"/>
        <v>BC$16</v>
      </c>
      <c r="BD1363" s="199" t="str">
        <f t="shared" si="1752"/>
        <v>BD$16</v>
      </c>
      <c r="BE1363" s="199" t="str">
        <f t="shared" si="1752"/>
        <v>BE$16</v>
      </c>
      <c r="BF1363" s="199" t="str">
        <f t="shared" si="1752"/>
        <v>BF$16</v>
      </c>
      <c r="BG1363" s="199" t="str">
        <f t="shared" si="1752"/>
        <v>BG$16</v>
      </c>
      <c r="BH1363" s="199" t="str">
        <f t="shared" si="1752"/>
        <v>BH$16</v>
      </c>
      <c r="BI1363" s="199" t="str">
        <f t="shared" si="1752"/>
        <v>BI$16</v>
      </c>
      <c r="BJ1363" s="199" t="str">
        <f t="shared" si="1752"/>
        <v>BJ$16</v>
      </c>
      <c r="BK1363" s="199" t="str">
        <f t="shared" si="1752"/>
        <v>BK$16</v>
      </c>
      <c r="BL1363" s="199" t="str">
        <f t="shared" si="1752"/>
        <v>BL$16</v>
      </c>
      <c r="BM1363" s="199" t="str">
        <f t="shared" si="1752"/>
        <v>BM$16</v>
      </c>
      <c r="BN1363" s="199" t="str">
        <f t="shared" si="1752"/>
        <v>BN$16</v>
      </c>
      <c r="BO1363" s="199" t="str">
        <f t="shared" si="1752"/>
        <v>BO$16</v>
      </c>
      <c r="BP1363" s="199" t="str">
        <f t="shared" si="1752"/>
        <v>BP$16</v>
      </c>
      <c r="BQ1363" s="199" t="str">
        <f t="shared" si="1752"/>
        <v>BQ$16</v>
      </c>
      <c r="BR1363" s="199" t="str">
        <f t="shared" si="1752"/>
        <v>BR$16</v>
      </c>
      <c r="BS1363" s="199" t="str">
        <f t="shared" si="1752"/>
        <v>BS$16</v>
      </c>
      <c r="BT1363" s="199" t="str">
        <f t="shared" si="1752"/>
        <v>BT$16</v>
      </c>
      <c r="BU1363" s="199" t="str">
        <f t="shared" si="1752"/>
        <v>BU$16</v>
      </c>
      <c r="BV1363" s="199" t="str">
        <f t="shared" si="1752"/>
        <v>BV$16</v>
      </c>
      <c r="BW1363" s="199" t="str">
        <f t="shared" si="1752"/>
        <v>BW$16</v>
      </c>
      <c r="BX1363" s="199" t="str">
        <f t="shared" si="1752"/>
        <v>BX$16</v>
      </c>
      <c r="BY1363" s="199" t="str">
        <f t="shared" si="1752"/>
        <v>BY$16</v>
      </c>
      <c r="BZ1363" s="199" t="str">
        <f t="shared" si="1752"/>
        <v>BZ$16</v>
      </c>
      <c r="CA1363" s="199" t="str">
        <f t="shared" si="1752"/>
        <v>CA$16</v>
      </c>
      <c r="CB1363" s="199" t="str">
        <f t="shared" si="1752"/>
        <v>CB$16</v>
      </c>
      <c r="CC1363" s="199" t="str">
        <f t="shared" si="1752"/>
        <v>CC$16</v>
      </c>
      <c r="CD1363" s="199" t="str">
        <f t="shared" si="1752"/>
        <v>CD$16</v>
      </c>
      <c r="CE1363" s="199" t="str">
        <f t="shared" ref="CE1363:CL1363" si="1753">CE$20</f>
        <v>CE$16</v>
      </c>
      <c r="CF1363" s="199" t="str">
        <f t="shared" si="1753"/>
        <v>CF$16</v>
      </c>
      <c r="CG1363" s="199" t="str">
        <f t="shared" si="1753"/>
        <v>CG$16</v>
      </c>
      <c r="CH1363" s="199" t="str">
        <f t="shared" si="1753"/>
        <v>CH$16</v>
      </c>
      <c r="CI1363" s="199" t="str">
        <f t="shared" si="1753"/>
        <v>CI$16</v>
      </c>
      <c r="CJ1363" s="199" t="str">
        <f t="shared" si="1753"/>
        <v>CJ$16</v>
      </c>
      <c r="CK1363" s="199" t="str">
        <f t="shared" si="1753"/>
        <v>CK$16</v>
      </c>
      <c r="CL1363" s="199" t="str">
        <f t="shared" si="1753"/>
        <v>CL$16</v>
      </c>
      <c r="CN1363" s="176"/>
      <c r="CO1363" s="199" t="str">
        <f t="shared" ref="CO1363:DL1363" si="1754">CO$20</f>
        <v>CO$16</v>
      </c>
      <c r="CP1363" s="199" t="str">
        <f t="shared" si="1754"/>
        <v>CP$16</v>
      </c>
      <c r="CQ1363" s="199" t="str">
        <f t="shared" si="1754"/>
        <v>CQ$16</v>
      </c>
      <c r="CR1363" s="199" t="str">
        <f t="shared" si="1754"/>
        <v>CR$16</v>
      </c>
      <c r="CS1363" s="199" t="str">
        <f t="shared" si="1754"/>
        <v>CS$16</v>
      </c>
      <c r="CT1363" s="199" t="str">
        <f t="shared" si="1754"/>
        <v>CT$16</v>
      </c>
      <c r="CU1363" s="199" t="str">
        <f t="shared" si="1754"/>
        <v>CU$16</v>
      </c>
      <c r="CV1363" s="199" t="str">
        <f t="shared" si="1754"/>
        <v>CV$16</v>
      </c>
      <c r="CW1363" s="199" t="str">
        <f t="shared" si="1754"/>
        <v>CW$16</v>
      </c>
      <c r="CX1363" s="199" t="str">
        <f t="shared" si="1754"/>
        <v>CX$16</v>
      </c>
      <c r="CY1363" s="199" t="str">
        <f t="shared" si="1754"/>
        <v>CY$16</v>
      </c>
      <c r="CZ1363" s="199" t="str">
        <f t="shared" si="1754"/>
        <v>CZ$16</v>
      </c>
      <c r="DA1363" s="199" t="str">
        <f t="shared" si="1754"/>
        <v>DA$16</v>
      </c>
      <c r="DB1363" s="199" t="str">
        <f t="shared" si="1754"/>
        <v>DB$16</v>
      </c>
      <c r="DC1363" s="199" t="str">
        <f t="shared" si="1754"/>
        <v>DC$16</v>
      </c>
      <c r="DD1363" s="199" t="str">
        <f t="shared" si="1754"/>
        <v>DD$16</v>
      </c>
      <c r="DE1363" s="199" t="str">
        <f t="shared" si="1754"/>
        <v>DE$16</v>
      </c>
      <c r="DF1363" s="199" t="str">
        <f t="shared" si="1754"/>
        <v>DF$16</v>
      </c>
      <c r="DG1363" s="199" t="str">
        <f t="shared" si="1754"/>
        <v>DG$16</v>
      </c>
      <c r="DH1363" s="199" t="str">
        <f t="shared" si="1754"/>
        <v>DH$16</v>
      </c>
      <c r="DI1363" s="199" t="str">
        <f t="shared" si="1754"/>
        <v>DI$16</v>
      </c>
      <c r="DJ1363" s="199" t="str">
        <f t="shared" si="1754"/>
        <v>DJ$16</v>
      </c>
      <c r="DK1363" s="199" t="str">
        <f t="shared" si="1754"/>
        <v>DK$16</v>
      </c>
      <c r="DL1363" s="199" t="str">
        <f t="shared" si="1754"/>
        <v>DL$16</v>
      </c>
    </row>
    <row r="1364" spans="1:116" x14ac:dyDescent="0.35">
      <c r="A1364" s="174"/>
      <c r="E1364" s="8"/>
      <c r="G1364" s="175" t="s">
        <v>462</v>
      </c>
      <c r="H1364" s="200"/>
      <c r="I1364" s="201"/>
      <c r="J1364" s="201"/>
      <c r="K1364" s="202"/>
      <c r="L1364" s="202"/>
      <c r="M1364" s="202"/>
      <c r="N1364" s="202"/>
      <c r="O1364" s="202"/>
      <c r="P1364" s="202"/>
      <c r="R1364" s="202"/>
      <c r="S1364" s="199" t="str">
        <f t="shared" ref="S1364:AX1364" si="1755">S$21</f>
        <v>S$17</v>
      </c>
      <c r="T1364" s="199" t="str">
        <f t="shared" si="1755"/>
        <v>T$17</v>
      </c>
      <c r="U1364" s="199" t="str">
        <f t="shared" si="1755"/>
        <v>U$17</v>
      </c>
      <c r="V1364" s="199" t="str">
        <f t="shared" si="1755"/>
        <v>V$17</v>
      </c>
      <c r="W1364" s="199" t="str">
        <f t="shared" si="1755"/>
        <v>W$17</v>
      </c>
      <c r="X1364" s="199" t="str">
        <f t="shared" si="1755"/>
        <v>X$17</v>
      </c>
      <c r="Y1364" s="199" t="str">
        <f t="shared" si="1755"/>
        <v>Y$17</v>
      </c>
      <c r="Z1364" s="199" t="str">
        <f t="shared" si="1755"/>
        <v>Z$17</v>
      </c>
      <c r="AA1364" s="199" t="str">
        <f t="shared" si="1755"/>
        <v>AA$17</v>
      </c>
      <c r="AB1364" s="199" t="str">
        <f t="shared" si="1755"/>
        <v>AB$17</v>
      </c>
      <c r="AC1364" s="199" t="str">
        <f t="shared" si="1755"/>
        <v>AC$17</v>
      </c>
      <c r="AD1364" s="199" t="str">
        <f t="shared" si="1755"/>
        <v>AD$17</v>
      </c>
      <c r="AE1364" s="199" t="str">
        <f t="shared" si="1755"/>
        <v>AE$17</v>
      </c>
      <c r="AF1364" s="199" t="str">
        <f t="shared" si="1755"/>
        <v>AF$17</v>
      </c>
      <c r="AG1364" s="199" t="str">
        <f t="shared" si="1755"/>
        <v>AG$17</v>
      </c>
      <c r="AH1364" s="199" t="str">
        <f t="shared" si="1755"/>
        <v>AH$17</v>
      </c>
      <c r="AI1364" s="199" t="str">
        <f t="shared" si="1755"/>
        <v>AI$17</v>
      </c>
      <c r="AJ1364" s="199" t="str">
        <f t="shared" si="1755"/>
        <v>AJ$17</v>
      </c>
      <c r="AK1364" s="199" t="str">
        <f t="shared" si="1755"/>
        <v>AK$17</v>
      </c>
      <c r="AL1364" s="199" t="str">
        <f t="shared" si="1755"/>
        <v>AL$17</v>
      </c>
      <c r="AM1364" s="199" t="str">
        <f t="shared" si="1755"/>
        <v>AM$17</v>
      </c>
      <c r="AN1364" s="199" t="str">
        <f t="shared" si="1755"/>
        <v>AN$17</v>
      </c>
      <c r="AO1364" s="199" t="str">
        <f t="shared" si="1755"/>
        <v>AO$17</v>
      </c>
      <c r="AP1364" s="199" t="str">
        <f t="shared" si="1755"/>
        <v>AP$17</v>
      </c>
      <c r="AQ1364" s="199" t="str">
        <f t="shared" si="1755"/>
        <v>AQ$17</v>
      </c>
      <c r="AR1364" s="199" t="str">
        <f t="shared" si="1755"/>
        <v>AR$17</v>
      </c>
      <c r="AS1364" s="199" t="str">
        <f t="shared" si="1755"/>
        <v>AS$17</v>
      </c>
      <c r="AT1364" s="199" t="str">
        <f t="shared" si="1755"/>
        <v>AT$17</v>
      </c>
      <c r="AU1364" s="199" t="str">
        <f t="shared" si="1755"/>
        <v>AU$17</v>
      </c>
      <c r="AV1364" s="199" t="str">
        <f t="shared" si="1755"/>
        <v>AV$17</v>
      </c>
      <c r="AW1364" s="199" t="str">
        <f t="shared" si="1755"/>
        <v>AW$17</v>
      </c>
      <c r="AX1364" s="199" t="str">
        <f t="shared" si="1755"/>
        <v>AX$17</v>
      </c>
      <c r="AY1364" s="199" t="str">
        <f t="shared" ref="AY1364:CD1364" si="1756">AY$21</f>
        <v>AY$17</v>
      </c>
      <c r="AZ1364" s="199" t="str">
        <f t="shared" si="1756"/>
        <v>AZ$17</v>
      </c>
      <c r="BA1364" s="199" t="str">
        <f t="shared" si="1756"/>
        <v>BA$17</v>
      </c>
      <c r="BB1364" s="199" t="str">
        <f t="shared" si="1756"/>
        <v>BB$17</v>
      </c>
      <c r="BC1364" s="199" t="str">
        <f t="shared" si="1756"/>
        <v>BC$17</v>
      </c>
      <c r="BD1364" s="199" t="str">
        <f t="shared" si="1756"/>
        <v>BD$17</v>
      </c>
      <c r="BE1364" s="199" t="str">
        <f t="shared" si="1756"/>
        <v>BE$17</v>
      </c>
      <c r="BF1364" s="199" t="str">
        <f t="shared" si="1756"/>
        <v>BF$17</v>
      </c>
      <c r="BG1364" s="199" t="str">
        <f t="shared" si="1756"/>
        <v>BG$17</v>
      </c>
      <c r="BH1364" s="199" t="str">
        <f t="shared" si="1756"/>
        <v>BH$17</v>
      </c>
      <c r="BI1364" s="199" t="str">
        <f t="shared" si="1756"/>
        <v>BI$17</v>
      </c>
      <c r="BJ1364" s="199" t="str">
        <f t="shared" si="1756"/>
        <v>BJ$17</v>
      </c>
      <c r="BK1364" s="199" t="str">
        <f t="shared" si="1756"/>
        <v>BK$17</v>
      </c>
      <c r="BL1364" s="199" t="str">
        <f t="shared" si="1756"/>
        <v>BL$17</v>
      </c>
      <c r="BM1364" s="199" t="str">
        <f t="shared" si="1756"/>
        <v>BM$17</v>
      </c>
      <c r="BN1364" s="199" t="str">
        <f t="shared" si="1756"/>
        <v>BN$17</v>
      </c>
      <c r="BO1364" s="199" t="str">
        <f t="shared" si="1756"/>
        <v>BO$17</v>
      </c>
      <c r="BP1364" s="199" t="str">
        <f t="shared" si="1756"/>
        <v>BP$17</v>
      </c>
      <c r="BQ1364" s="199" t="str">
        <f t="shared" si="1756"/>
        <v>BQ$17</v>
      </c>
      <c r="BR1364" s="199" t="str">
        <f t="shared" si="1756"/>
        <v>BR$17</v>
      </c>
      <c r="BS1364" s="199" t="str">
        <f t="shared" si="1756"/>
        <v>BS$17</v>
      </c>
      <c r="BT1364" s="199" t="str">
        <f t="shared" si="1756"/>
        <v>BT$17</v>
      </c>
      <c r="BU1364" s="199" t="str">
        <f t="shared" si="1756"/>
        <v>BU$17</v>
      </c>
      <c r="BV1364" s="199" t="str">
        <f t="shared" si="1756"/>
        <v>BV$17</v>
      </c>
      <c r="BW1364" s="199" t="str">
        <f t="shared" si="1756"/>
        <v>BW$17</v>
      </c>
      <c r="BX1364" s="199" t="str">
        <f t="shared" si="1756"/>
        <v>BX$17</v>
      </c>
      <c r="BY1364" s="199" t="str">
        <f t="shared" si="1756"/>
        <v>BY$17</v>
      </c>
      <c r="BZ1364" s="199" t="str">
        <f t="shared" si="1756"/>
        <v>BZ$17</v>
      </c>
      <c r="CA1364" s="199" t="str">
        <f t="shared" si="1756"/>
        <v>CA$17</v>
      </c>
      <c r="CB1364" s="199" t="str">
        <f t="shared" si="1756"/>
        <v>CB$17</v>
      </c>
      <c r="CC1364" s="199" t="str">
        <f t="shared" si="1756"/>
        <v>CC$17</v>
      </c>
      <c r="CD1364" s="199" t="str">
        <f t="shared" si="1756"/>
        <v>CD$17</v>
      </c>
      <c r="CE1364" s="199" t="str">
        <f t="shared" ref="CE1364:CL1364" si="1757">CE$21</f>
        <v>CE$17</v>
      </c>
      <c r="CF1364" s="199" t="str">
        <f t="shared" si="1757"/>
        <v>CF$17</v>
      </c>
      <c r="CG1364" s="199" t="str">
        <f t="shared" si="1757"/>
        <v>CG$17</v>
      </c>
      <c r="CH1364" s="199" t="str">
        <f t="shared" si="1757"/>
        <v>CH$17</v>
      </c>
      <c r="CI1364" s="199" t="str">
        <f t="shared" si="1757"/>
        <v>CI$17</v>
      </c>
      <c r="CJ1364" s="199" t="str">
        <f t="shared" si="1757"/>
        <v>CJ$17</v>
      </c>
      <c r="CK1364" s="199" t="str">
        <f t="shared" si="1757"/>
        <v>CK$17</v>
      </c>
      <c r="CL1364" s="199" t="str">
        <f t="shared" si="1757"/>
        <v>CL$17</v>
      </c>
      <c r="CN1364" s="201"/>
      <c r="CO1364" s="199" t="str">
        <f t="shared" ref="CO1364:DL1364" si="1758">CO$21</f>
        <v>CO$17</v>
      </c>
      <c r="CP1364" s="199" t="str">
        <f t="shared" si="1758"/>
        <v>CP$17</v>
      </c>
      <c r="CQ1364" s="199" t="str">
        <f t="shared" si="1758"/>
        <v>CQ$17</v>
      </c>
      <c r="CR1364" s="199" t="str">
        <f t="shared" si="1758"/>
        <v>CR$17</v>
      </c>
      <c r="CS1364" s="199" t="str">
        <f t="shared" si="1758"/>
        <v>CS$17</v>
      </c>
      <c r="CT1364" s="199" t="str">
        <f t="shared" si="1758"/>
        <v>CT$17</v>
      </c>
      <c r="CU1364" s="199" t="str">
        <f t="shared" si="1758"/>
        <v>CU$17</v>
      </c>
      <c r="CV1364" s="199" t="str">
        <f t="shared" si="1758"/>
        <v>CV$17</v>
      </c>
      <c r="CW1364" s="199" t="str">
        <f t="shared" si="1758"/>
        <v>CW$17</v>
      </c>
      <c r="CX1364" s="199" t="str">
        <f t="shared" si="1758"/>
        <v>CX$17</v>
      </c>
      <c r="CY1364" s="199" t="str">
        <f t="shared" si="1758"/>
        <v>CY$17</v>
      </c>
      <c r="CZ1364" s="199" t="str">
        <f t="shared" si="1758"/>
        <v>CZ$17</v>
      </c>
      <c r="DA1364" s="199" t="str">
        <f t="shared" si="1758"/>
        <v>DA$17</v>
      </c>
      <c r="DB1364" s="199" t="str">
        <f t="shared" si="1758"/>
        <v>DB$17</v>
      </c>
      <c r="DC1364" s="199" t="str">
        <f t="shared" si="1758"/>
        <v>DC$17</v>
      </c>
      <c r="DD1364" s="199" t="str">
        <f t="shared" si="1758"/>
        <v>DD$17</v>
      </c>
      <c r="DE1364" s="199" t="str">
        <f t="shared" si="1758"/>
        <v>DE$17</v>
      </c>
      <c r="DF1364" s="199" t="str">
        <f t="shared" si="1758"/>
        <v>DF$17</v>
      </c>
      <c r="DG1364" s="199" t="str">
        <f t="shared" si="1758"/>
        <v>DG$17</v>
      </c>
      <c r="DH1364" s="199" t="str">
        <f t="shared" si="1758"/>
        <v>DH$17</v>
      </c>
      <c r="DI1364" s="199" t="str">
        <f t="shared" si="1758"/>
        <v>DI$17</v>
      </c>
      <c r="DJ1364" s="199" t="str">
        <f t="shared" si="1758"/>
        <v>DJ$17</v>
      </c>
      <c r="DK1364" s="199" t="str">
        <f t="shared" si="1758"/>
        <v>DK$17</v>
      </c>
      <c r="DL1364" s="199" t="str">
        <f t="shared" si="1758"/>
        <v>DL$17</v>
      </c>
    </row>
    <row r="1365" spans="1:116" x14ac:dyDescent="0.35">
      <c r="A1365" s="174"/>
      <c r="E1365" s="8"/>
      <c r="G1365" s="175" t="s">
        <v>491</v>
      </c>
      <c r="H1365" s="200"/>
      <c r="I1365" s="201"/>
      <c r="J1365" s="201"/>
      <c r="K1365" s="202"/>
      <c r="L1365" s="202"/>
      <c r="M1365" s="202"/>
      <c r="N1365" s="202"/>
      <c r="O1365" s="202"/>
      <c r="P1365" s="202"/>
      <c r="R1365" s="202"/>
      <c r="S1365" s="190"/>
      <c r="T1365" s="190"/>
      <c r="U1365" s="190"/>
      <c r="V1365" s="190"/>
      <c r="W1365" s="190"/>
      <c r="X1365" s="190"/>
      <c r="Y1365" s="190"/>
      <c r="Z1365" s="190"/>
      <c r="AA1365" s="190"/>
      <c r="AB1365" s="190"/>
      <c r="AC1365" s="190"/>
      <c r="AD1365" s="190"/>
      <c r="AE1365" s="190"/>
      <c r="AF1365" s="190"/>
      <c r="AG1365" s="190"/>
      <c r="AH1365" s="190"/>
      <c r="AI1365" s="190"/>
      <c r="AJ1365" s="190"/>
      <c r="AK1365" s="190"/>
      <c r="AL1365" s="190"/>
      <c r="AM1365" s="190"/>
      <c r="AN1365" s="190"/>
      <c r="AO1365" s="190"/>
      <c r="AP1365" s="190"/>
      <c r="AQ1365" s="190"/>
      <c r="AR1365" s="190"/>
      <c r="AS1365" s="190"/>
      <c r="AT1365" s="190"/>
      <c r="AU1365" s="190"/>
      <c r="AV1365" s="190"/>
      <c r="AW1365" s="190"/>
      <c r="AX1365" s="190"/>
      <c r="AY1365" s="190"/>
      <c r="AZ1365" s="190"/>
      <c r="BA1365" s="190"/>
      <c r="BB1365" s="190"/>
      <c r="BC1365" s="190"/>
      <c r="BD1365" s="190"/>
      <c r="BE1365" s="190"/>
      <c r="BF1365" s="190"/>
      <c r="BG1365" s="190"/>
      <c r="BH1365" s="190"/>
      <c r="BI1365" s="190"/>
      <c r="BJ1365" s="190"/>
      <c r="BK1365" s="190"/>
      <c r="BL1365" s="190"/>
      <c r="BM1365" s="190"/>
      <c r="BN1365" s="190"/>
      <c r="BO1365" s="190"/>
      <c r="BP1365" s="190"/>
      <c r="BQ1365" s="190"/>
      <c r="BR1365" s="190"/>
      <c r="BS1365" s="190"/>
      <c r="BT1365" s="190"/>
      <c r="BU1365" s="190"/>
      <c r="BV1365" s="190"/>
      <c r="BW1365" s="190"/>
      <c r="BX1365" s="190"/>
      <c r="BY1365" s="190"/>
      <c r="BZ1365" s="190"/>
      <c r="CA1365" s="190"/>
      <c r="CB1365" s="190"/>
      <c r="CC1365" s="190"/>
      <c r="CD1365" s="190"/>
      <c r="CE1365" s="190"/>
      <c r="CF1365" s="190"/>
      <c r="CG1365" s="190"/>
      <c r="CH1365" s="190"/>
      <c r="CI1365" s="190"/>
      <c r="CJ1365" s="190"/>
      <c r="CK1365" s="190"/>
      <c r="CL1365" s="190"/>
      <c r="CN1365" s="201"/>
      <c r="CO1365" s="190"/>
      <c r="CP1365" s="190"/>
      <c r="CQ1365" s="190"/>
      <c r="CR1365" s="190"/>
      <c r="CS1365" s="190"/>
      <c r="CT1365" s="190"/>
      <c r="CU1365" s="190"/>
      <c r="CV1365" s="190"/>
      <c r="CW1365" s="190"/>
      <c r="CX1365" s="190"/>
      <c r="CY1365" s="190"/>
      <c r="CZ1365" s="190"/>
      <c r="DA1365" s="190"/>
      <c r="DB1365" s="190"/>
      <c r="DC1365" s="190"/>
      <c r="DD1365" s="190"/>
      <c r="DE1365" s="190"/>
      <c r="DF1365" s="190"/>
      <c r="DG1365" s="190"/>
      <c r="DH1365" s="190"/>
      <c r="DI1365" s="190"/>
      <c r="DJ1365" s="190"/>
      <c r="DK1365" s="190"/>
      <c r="DL1365" s="190"/>
    </row>
    <row r="1366" spans="1:116" x14ac:dyDescent="0.35">
      <c r="A1366" s="174"/>
      <c r="E1366" s="8"/>
      <c r="G1366" s="175" t="s">
        <v>505</v>
      </c>
      <c r="H1366" s="200"/>
      <c r="I1366" s="201"/>
      <c r="J1366" s="201"/>
      <c r="K1366" s="202"/>
      <c r="L1366" s="202"/>
      <c r="M1366" s="202"/>
      <c r="N1366" s="202"/>
      <c r="O1366" s="202"/>
      <c r="P1366" s="202"/>
      <c r="R1366" s="202"/>
      <c r="S1366" s="190"/>
      <c r="T1366" s="190"/>
      <c r="U1366" s="190"/>
      <c r="V1366" s="190"/>
      <c r="W1366" s="190"/>
      <c r="X1366" s="190"/>
      <c r="Y1366" s="190"/>
      <c r="Z1366" s="190"/>
      <c r="AA1366" s="190"/>
      <c r="AB1366" s="190"/>
      <c r="AC1366" s="190"/>
      <c r="AD1366" s="190"/>
      <c r="AE1366" s="190"/>
      <c r="AF1366" s="190"/>
      <c r="AG1366" s="190"/>
      <c r="AH1366" s="190"/>
      <c r="AI1366" s="190"/>
      <c r="AJ1366" s="190"/>
      <c r="AK1366" s="190"/>
      <c r="AL1366" s="190"/>
      <c r="AM1366" s="190"/>
      <c r="AN1366" s="190"/>
      <c r="AO1366" s="190"/>
      <c r="AP1366" s="190"/>
      <c r="AQ1366" s="190"/>
      <c r="AR1366" s="190"/>
      <c r="AS1366" s="190"/>
      <c r="AT1366" s="190"/>
      <c r="AU1366" s="190"/>
      <c r="AV1366" s="190"/>
      <c r="AW1366" s="190"/>
      <c r="AX1366" s="190"/>
      <c r="AY1366" s="190"/>
      <c r="AZ1366" s="190"/>
      <c r="BA1366" s="190"/>
      <c r="BB1366" s="190"/>
      <c r="BC1366" s="190"/>
      <c r="BD1366" s="190"/>
      <c r="BE1366" s="190"/>
      <c r="BF1366" s="190"/>
      <c r="BG1366" s="190"/>
      <c r="BH1366" s="190"/>
      <c r="BI1366" s="190"/>
      <c r="BJ1366" s="190"/>
      <c r="BK1366" s="190"/>
      <c r="BL1366" s="190"/>
      <c r="BM1366" s="190"/>
      <c r="BN1366" s="190"/>
      <c r="BO1366" s="190"/>
      <c r="BP1366" s="190"/>
      <c r="BQ1366" s="190"/>
      <c r="BR1366" s="190"/>
      <c r="BS1366" s="190"/>
      <c r="BT1366" s="190"/>
      <c r="BU1366" s="190"/>
      <c r="BV1366" s="190"/>
      <c r="BW1366" s="190"/>
      <c r="BX1366" s="190"/>
      <c r="BY1366" s="190"/>
      <c r="BZ1366" s="190"/>
      <c r="CA1366" s="190"/>
      <c r="CB1366" s="190"/>
      <c r="CC1366" s="190"/>
      <c r="CD1366" s="190"/>
      <c r="CE1366" s="190"/>
      <c r="CF1366" s="190"/>
      <c r="CG1366" s="190"/>
      <c r="CH1366" s="190"/>
      <c r="CI1366" s="190"/>
      <c r="CJ1366" s="190"/>
      <c r="CK1366" s="190"/>
      <c r="CL1366" s="190"/>
      <c r="CN1366" s="201"/>
      <c r="CO1366" s="190"/>
      <c r="CP1366" s="190"/>
      <c r="CQ1366" s="190"/>
      <c r="CR1366" s="190"/>
      <c r="CS1366" s="190"/>
      <c r="CT1366" s="190"/>
      <c r="CU1366" s="190"/>
      <c r="CV1366" s="190"/>
      <c r="CW1366" s="190"/>
      <c r="CX1366" s="190"/>
      <c r="CY1366" s="190"/>
      <c r="CZ1366" s="190"/>
      <c r="DA1366" s="190"/>
      <c r="DB1366" s="190"/>
      <c r="DC1366" s="190"/>
      <c r="DD1366" s="190"/>
      <c r="DE1366" s="190"/>
      <c r="DF1366" s="190"/>
      <c r="DG1366" s="190"/>
      <c r="DH1366" s="190"/>
      <c r="DI1366" s="190"/>
      <c r="DJ1366" s="190"/>
      <c r="DK1366" s="190"/>
      <c r="DL1366" s="190"/>
    </row>
    <row r="1367" spans="1:116" x14ac:dyDescent="0.35">
      <c r="A1367" s="31" t="s">
        <v>218</v>
      </c>
      <c r="B1367" s="31" t="s">
        <v>81</v>
      </c>
      <c r="C1367" s="31"/>
      <c r="D1367" t="s">
        <v>774</v>
      </c>
      <c r="E1367" s="8" t="s">
        <v>483</v>
      </c>
      <c r="F1367" t="s">
        <v>393</v>
      </c>
      <c r="G1367" s="175" t="s">
        <v>463</v>
      </c>
      <c r="H1367" s="200"/>
      <c r="I1367" s="201"/>
      <c r="J1367" s="201"/>
      <c r="K1367" s="202"/>
      <c r="L1367" s="202"/>
      <c r="M1367" s="202"/>
      <c r="N1367" s="202"/>
      <c r="O1367" s="202"/>
      <c r="P1367" s="202"/>
      <c r="R1367" s="202"/>
      <c r="S1367" s="190" t="str">
        <f t="shared" ref="S1367:AX1367" si="1759">S$22</f>
        <v>S$18</v>
      </c>
      <c r="T1367" s="190" t="str">
        <f t="shared" si="1759"/>
        <v>T$18</v>
      </c>
      <c r="U1367" s="190" t="str">
        <f t="shared" si="1759"/>
        <v>U$18</v>
      </c>
      <c r="V1367" s="190" t="str">
        <f t="shared" si="1759"/>
        <v>V$18</v>
      </c>
      <c r="W1367" s="190" t="str">
        <f t="shared" si="1759"/>
        <v>W$18</v>
      </c>
      <c r="X1367" s="190" t="str">
        <f t="shared" si="1759"/>
        <v>X$18</v>
      </c>
      <c r="Y1367" s="190" t="str">
        <f t="shared" si="1759"/>
        <v>Y$18</v>
      </c>
      <c r="Z1367" s="190" t="str">
        <f t="shared" si="1759"/>
        <v>Z$18</v>
      </c>
      <c r="AA1367" s="190" t="str">
        <f t="shared" si="1759"/>
        <v>AA$18</v>
      </c>
      <c r="AB1367" s="190" t="str">
        <f t="shared" si="1759"/>
        <v>AB$18</v>
      </c>
      <c r="AC1367" s="190" t="str">
        <f t="shared" si="1759"/>
        <v>AC$18</v>
      </c>
      <c r="AD1367" s="190" t="str">
        <f t="shared" si="1759"/>
        <v>AD$18</v>
      </c>
      <c r="AE1367" s="190" t="str">
        <f t="shared" si="1759"/>
        <v>AE$18</v>
      </c>
      <c r="AF1367" s="190" t="str">
        <f t="shared" si="1759"/>
        <v>AF$18</v>
      </c>
      <c r="AG1367" s="190" t="str">
        <f t="shared" si="1759"/>
        <v>AG$18</v>
      </c>
      <c r="AH1367" s="190" t="str">
        <f t="shared" si="1759"/>
        <v>AH$18</v>
      </c>
      <c r="AI1367" s="190" t="str">
        <f t="shared" si="1759"/>
        <v>AI$18</v>
      </c>
      <c r="AJ1367" s="190" t="str">
        <f t="shared" si="1759"/>
        <v>AJ$18</v>
      </c>
      <c r="AK1367" s="190" t="str">
        <f t="shared" si="1759"/>
        <v>AK$18</v>
      </c>
      <c r="AL1367" s="190" t="str">
        <f t="shared" si="1759"/>
        <v>AL$18</v>
      </c>
      <c r="AM1367" s="190" t="str">
        <f t="shared" si="1759"/>
        <v>AM$18</v>
      </c>
      <c r="AN1367" s="190" t="str">
        <f t="shared" si="1759"/>
        <v>AN$18</v>
      </c>
      <c r="AO1367" s="190" t="str">
        <f t="shared" si="1759"/>
        <v>AO$18</v>
      </c>
      <c r="AP1367" s="190" t="str">
        <f t="shared" si="1759"/>
        <v>AP$18</v>
      </c>
      <c r="AQ1367" s="190" t="str">
        <f t="shared" si="1759"/>
        <v>AQ$18</v>
      </c>
      <c r="AR1367" s="190" t="str">
        <f t="shared" si="1759"/>
        <v>AR$18</v>
      </c>
      <c r="AS1367" s="190" t="str">
        <f t="shared" si="1759"/>
        <v>AS$18</v>
      </c>
      <c r="AT1367" s="190" t="str">
        <f t="shared" si="1759"/>
        <v>AT$18</v>
      </c>
      <c r="AU1367" s="190" t="str">
        <f t="shared" si="1759"/>
        <v>AU$18</v>
      </c>
      <c r="AV1367" s="190" t="str">
        <f t="shared" si="1759"/>
        <v>AV$18</v>
      </c>
      <c r="AW1367" s="190" t="str">
        <f t="shared" si="1759"/>
        <v>AW$18</v>
      </c>
      <c r="AX1367" s="190" t="str">
        <f t="shared" si="1759"/>
        <v>AX$18</v>
      </c>
      <c r="AY1367" s="190" t="str">
        <f t="shared" ref="AY1367:CD1367" si="1760">AY$22</f>
        <v>AY$18</v>
      </c>
      <c r="AZ1367" s="190" t="str">
        <f t="shared" si="1760"/>
        <v>AZ$18</v>
      </c>
      <c r="BA1367" s="190" t="str">
        <f t="shared" si="1760"/>
        <v>BA$18</v>
      </c>
      <c r="BB1367" s="190" t="str">
        <f t="shared" si="1760"/>
        <v>BB$18</v>
      </c>
      <c r="BC1367" s="190" t="str">
        <f t="shared" si="1760"/>
        <v>BC$18</v>
      </c>
      <c r="BD1367" s="190" t="str">
        <f t="shared" si="1760"/>
        <v>BD$18</v>
      </c>
      <c r="BE1367" s="190" t="str">
        <f t="shared" si="1760"/>
        <v>BE$18</v>
      </c>
      <c r="BF1367" s="190" t="str">
        <f t="shared" si="1760"/>
        <v>BF$18</v>
      </c>
      <c r="BG1367" s="190" t="str">
        <f t="shared" si="1760"/>
        <v>BG$18</v>
      </c>
      <c r="BH1367" s="190" t="str">
        <f t="shared" si="1760"/>
        <v>BH$18</v>
      </c>
      <c r="BI1367" s="190" t="str">
        <f t="shared" si="1760"/>
        <v>BI$18</v>
      </c>
      <c r="BJ1367" s="190" t="str">
        <f t="shared" si="1760"/>
        <v>BJ$18</v>
      </c>
      <c r="BK1367" s="190" t="str">
        <f t="shared" si="1760"/>
        <v>BK$18</v>
      </c>
      <c r="BL1367" s="190" t="str">
        <f t="shared" si="1760"/>
        <v>BL$18</v>
      </c>
      <c r="BM1367" s="190" t="str">
        <f t="shared" si="1760"/>
        <v>BM$18</v>
      </c>
      <c r="BN1367" s="190" t="str">
        <f t="shared" si="1760"/>
        <v>BN$18</v>
      </c>
      <c r="BO1367" s="190" t="str">
        <f t="shared" si="1760"/>
        <v>BO$18</v>
      </c>
      <c r="BP1367" s="190" t="str">
        <f t="shared" si="1760"/>
        <v>BP$18</v>
      </c>
      <c r="BQ1367" s="190" t="str">
        <f t="shared" si="1760"/>
        <v>BQ$18</v>
      </c>
      <c r="BR1367" s="190" t="str">
        <f t="shared" si="1760"/>
        <v>BR$18</v>
      </c>
      <c r="BS1367" s="190" t="str">
        <f t="shared" si="1760"/>
        <v>BS$18</v>
      </c>
      <c r="BT1367" s="190" t="str">
        <f t="shared" si="1760"/>
        <v>BT$18</v>
      </c>
      <c r="BU1367" s="190" t="str">
        <f t="shared" si="1760"/>
        <v>BU$18</v>
      </c>
      <c r="BV1367" s="190" t="str">
        <f t="shared" si="1760"/>
        <v>BV$18</v>
      </c>
      <c r="BW1367" s="190" t="str">
        <f t="shared" si="1760"/>
        <v>BW$18</v>
      </c>
      <c r="BX1367" s="190" t="str">
        <f t="shared" si="1760"/>
        <v>BX$18</v>
      </c>
      <c r="BY1367" s="190" t="str">
        <f t="shared" si="1760"/>
        <v>BY$18</v>
      </c>
      <c r="BZ1367" s="190" t="str">
        <f t="shared" si="1760"/>
        <v>BZ$18</v>
      </c>
      <c r="CA1367" s="190" t="str">
        <f t="shared" si="1760"/>
        <v>CA$18</v>
      </c>
      <c r="CB1367" s="190" t="str">
        <f t="shared" si="1760"/>
        <v>CB$18</v>
      </c>
      <c r="CC1367" s="190" t="str">
        <f t="shared" si="1760"/>
        <v>CC$18</v>
      </c>
      <c r="CD1367" s="190" t="str">
        <f t="shared" si="1760"/>
        <v>CD$18</v>
      </c>
      <c r="CE1367" s="190" t="str">
        <f t="shared" ref="CE1367:CL1367" si="1761">CE$22</f>
        <v>CE$18</v>
      </c>
      <c r="CF1367" s="190" t="str">
        <f t="shared" si="1761"/>
        <v>CF$18</v>
      </c>
      <c r="CG1367" s="190" t="str">
        <f t="shared" si="1761"/>
        <v>CG$18</v>
      </c>
      <c r="CH1367" s="190" t="str">
        <f t="shared" si="1761"/>
        <v>CH$18</v>
      </c>
      <c r="CI1367" s="190" t="str">
        <f t="shared" si="1761"/>
        <v>CI$18</v>
      </c>
      <c r="CJ1367" s="190" t="str">
        <f t="shared" si="1761"/>
        <v>CJ$18</v>
      </c>
      <c r="CK1367" s="190" t="str">
        <f t="shared" si="1761"/>
        <v>CK$18</v>
      </c>
      <c r="CL1367" s="190" t="str">
        <f t="shared" si="1761"/>
        <v>CL$18</v>
      </c>
      <c r="CN1367" s="201"/>
      <c r="CO1367" s="190" t="str">
        <f t="shared" ref="CO1367:DL1367" si="1762">CO$22</f>
        <v>CO$18</v>
      </c>
      <c r="CP1367" s="190" t="str">
        <f t="shared" si="1762"/>
        <v>CP$18</v>
      </c>
      <c r="CQ1367" s="190" t="str">
        <f t="shared" si="1762"/>
        <v>CQ$18</v>
      </c>
      <c r="CR1367" s="190" t="str">
        <f t="shared" si="1762"/>
        <v>CR$18</v>
      </c>
      <c r="CS1367" s="190" t="str">
        <f t="shared" si="1762"/>
        <v>CS$18</v>
      </c>
      <c r="CT1367" s="190" t="str">
        <f t="shared" si="1762"/>
        <v>CT$18</v>
      </c>
      <c r="CU1367" s="190" t="str">
        <f t="shared" si="1762"/>
        <v>CU$18</v>
      </c>
      <c r="CV1367" s="190" t="str">
        <f t="shared" si="1762"/>
        <v>CV$18</v>
      </c>
      <c r="CW1367" s="190" t="str">
        <f t="shared" si="1762"/>
        <v>CW$18</v>
      </c>
      <c r="CX1367" s="190" t="str">
        <f t="shared" si="1762"/>
        <v>CX$18</v>
      </c>
      <c r="CY1367" s="190" t="str">
        <f t="shared" si="1762"/>
        <v>CY$18</v>
      </c>
      <c r="CZ1367" s="190" t="str">
        <f t="shared" si="1762"/>
        <v>CZ$18</v>
      </c>
      <c r="DA1367" s="190" t="str">
        <f t="shared" si="1762"/>
        <v>DA$18</v>
      </c>
      <c r="DB1367" s="190" t="str">
        <f t="shared" si="1762"/>
        <v>DB$18</v>
      </c>
      <c r="DC1367" s="190" t="str">
        <f t="shared" si="1762"/>
        <v>DC$18</v>
      </c>
      <c r="DD1367" s="190" t="str">
        <f t="shared" si="1762"/>
        <v>DD$18</v>
      </c>
      <c r="DE1367" s="190" t="str">
        <f t="shared" si="1762"/>
        <v>DE$18</v>
      </c>
      <c r="DF1367" s="190" t="str">
        <f t="shared" si="1762"/>
        <v>DF$18</v>
      </c>
      <c r="DG1367" s="190" t="str">
        <f t="shared" si="1762"/>
        <v>DG$18</v>
      </c>
      <c r="DH1367" s="190" t="str">
        <f t="shared" si="1762"/>
        <v>DH$18</v>
      </c>
      <c r="DI1367" s="190" t="str">
        <f t="shared" si="1762"/>
        <v>DI$18</v>
      </c>
      <c r="DJ1367" s="190" t="str">
        <f t="shared" si="1762"/>
        <v>DJ$18</v>
      </c>
      <c r="DK1367" s="190" t="str">
        <f t="shared" si="1762"/>
        <v>DK$18</v>
      </c>
      <c r="DL1367" s="190" t="str">
        <f t="shared" si="1762"/>
        <v>DL$18</v>
      </c>
    </row>
    <row r="1368" spans="1:116" x14ac:dyDescent="0.35">
      <c r="A1368" s="12"/>
      <c r="B1368" t="s">
        <v>332</v>
      </c>
      <c r="C1368" t="s">
        <v>80</v>
      </c>
      <c r="D1368" t="s">
        <v>774</v>
      </c>
      <c r="E1368" s="8" t="str">
        <f t="shared" ref="E1368" si="1763">ROW()&amp;" "&amp;D1368</f>
        <v>1368 GMV-S</v>
      </c>
      <c r="G1368" s="175" t="s">
        <v>464</v>
      </c>
      <c r="H1368" s="200"/>
      <c r="I1368" s="201"/>
      <c r="J1368" s="201"/>
      <c r="K1368" s="202"/>
      <c r="L1368" s="202"/>
      <c r="M1368" s="202"/>
      <c r="N1368" s="202"/>
      <c r="O1368" s="202"/>
      <c r="P1368" s="202"/>
      <c r="R1368" s="202"/>
      <c r="S1368" s="190" t="str">
        <f t="shared" ref="S1368:AX1368" si="1764">S$23</f>
        <v>S$19</v>
      </c>
      <c r="T1368" s="190" t="str">
        <f t="shared" si="1764"/>
        <v>T$19</v>
      </c>
      <c r="U1368" s="190" t="str">
        <f t="shared" si="1764"/>
        <v>U$19</v>
      </c>
      <c r="V1368" s="190" t="str">
        <f t="shared" si="1764"/>
        <v>V$19</v>
      </c>
      <c r="W1368" s="190" t="str">
        <f t="shared" si="1764"/>
        <v>W$19</v>
      </c>
      <c r="X1368" s="190" t="str">
        <f t="shared" si="1764"/>
        <v>X$19</v>
      </c>
      <c r="Y1368" s="190" t="str">
        <f t="shared" si="1764"/>
        <v>Y$19</v>
      </c>
      <c r="Z1368" s="190" t="str">
        <f t="shared" si="1764"/>
        <v>Z$19</v>
      </c>
      <c r="AA1368" s="190" t="str">
        <f t="shared" si="1764"/>
        <v>AA$19</v>
      </c>
      <c r="AB1368" s="190" t="str">
        <f t="shared" si="1764"/>
        <v>AB$19</v>
      </c>
      <c r="AC1368" s="190" t="str">
        <f t="shared" si="1764"/>
        <v>AC$19</v>
      </c>
      <c r="AD1368" s="190" t="str">
        <f t="shared" si="1764"/>
        <v>AD$19</v>
      </c>
      <c r="AE1368" s="190" t="str">
        <f t="shared" si="1764"/>
        <v>AE$19</v>
      </c>
      <c r="AF1368" s="190" t="str">
        <f t="shared" si="1764"/>
        <v>AF$19</v>
      </c>
      <c r="AG1368" s="190" t="str">
        <f t="shared" si="1764"/>
        <v>AG$19</v>
      </c>
      <c r="AH1368" s="190" t="str">
        <f t="shared" si="1764"/>
        <v>AH$19</v>
      </c>
      <c r="AI1368" s="190" t="str">
        <f t="shared" si="1764"/>
        <v>AI$19</v>
      </c>
      <c r="AJ1368" s="190" t="str">
        <f t="shared" si="1764"/>
        <v>AJ$19</v>
      </c>
      <c r="AK1368" s="190" t="str">
        <f t="shared" si="1764"/>
        <v>AK$19</v>
      </c>
      <c r="AL1368" s="190" t="str">
        <f t="shared" si="1764"/>
        <v>AL$19</v>
      </c>
      <c r="AM1368" s="190" t="str">
        <f t="shared" si="1764"/>
        <v>AM$19</v>
      </c>
      <c r="AN1368" s="190" t="str">
        <f t="shared" si="1764"/>
        <v>AN$19</v>
      </c>
      <c r="AO1368" s="190" t="str">
        <f t="shared" si="1764"/>
        <v>AO$19</v>
      </c>
      <c r="AP1368" s="190" t="str">
        <f t="shared" si="1764"/>
        <v>AP$19</v>
      </c>
      <c r="AQ1368" s="190" t="str">
        <f t="shared" si="1764"/>
        <v>AQ$19</v>
      </c>
      <c r="AR1368" s="190" t="str">
        <f t="shared" si="1764"/>
        <v>AR$19</v>
      </c>
      <c r="AS1368" s="190" t="str">
        <f t="shared" si="1764"/>
        <v>AS$19</v>
      </c>
      <c r="AT1368" s="190" t="str">
        <f t="shared" si="1764"/>
        <v>AT$19</v>
      </c>
      <c r="AU1368" s="190" t="str">
        <f t="shared" si="1764"/>
        <v>AU$19</v>
      </c>
      <c r="AV1368" s="190" t="str">
        <f t="shared" si="1764"/>
        <v>AV$19</v>
      </c>
      <c r="AW1368" s="190" t="str">
        <f t="shared" si="1764"/>
        <v>AW$19</v>
      </c>
      <c r="AX1368" s="190" t="str">
        <f t="shared" si="1764"/>
        <v>AX$19</v>
      </c>
      <c r="AY1368" s="190" t="str">
        <f t="shared" ref="AY1368:CD1368" si="1765">AY$23</f>
        <v>AY$19</v>
      </c>
      <c r="AZ1368" s="190" t="str">
        <f t="shared" si="1765"/>
        <v>AZ$19</v>
      </c>
      <c r="BA1368" s="190" t="str">
        <f t="shared" si="1765"/>
        <v>BA$19</v>
      </c>
      <c r="BB1368" s="190" t="str">
        <f t="shared" si="1765"/>
        <v>BB$19</v>
      </c>
      <c r="BC1368" s="190" t="str">
        <f t="shared" si="1765"/>
        <v>BC$19</v>
      </c>
      <c r="BD1368" s="190" t="str">
        <f t="shared" si="1765"/>
        <v>BD$19</v>
      </c>
      <c r="BE1368" s="190" t="str">
        <f t="shared" si="1765"/>
        <v>BE$19</v>
      </c>
      <c r="BF1368" s="190" t="str">
        <f t="shared" si="1765"/>
        <v>BF$19</v>
      </c>
      <c r="BG1368" s="190" t="str">
        <f t="shared" si="1765"/>
        <v>BG$19</v>
      </c>
      <c r="BH1368" s="190" t="str">
        <f t="shared" si="1765"/>
        <v>BH$19</v>
      </c>
      <c r="BI1368" s="190" t="str">
        <f t="shared" si="1765"/>
        <v>BI$19</v>
      </c>
      <c r="BJ1368" s="190" t="str">
        <f t="shared" si="1765"/>
        <v>BJ$19</v>
      </c>
      <c r="BK1368" s="190" t="str">
        <f t="shared" si="1765"/>
        <v>BK$19</v>
      </c>
      <c r="BL1368" s="190" t="str">
        <f t="shared" si="1765"/>
        <v>BL$19</v>
      </c>
      <c r="BM1368" s="190" t="str">
        <f t="shared" si="1765"/>
        <v>BM$19</v>
      </c>
      <c r="BN1368" s="190" t="str">
        <f t="shared" si="1765"/>
        <v>BN$19</v>
      </c>
      <c r="BO1368" s="190" t="str">
        <f t="shared" si="1765"/>
        <v>BO$19</v>
      </c>
      <c r="BP1368" s="190" t="str">
        <f t="shared" si="1765"/>
        <v>BP$19</v>
      </c>
      <c r="BQ1368" s="190" t="str">
        <f t="shared" si="1765"/>
        <v>BQ$19</v>
      </c>
      <c r="BR1368" s="190" t="str">
        <f t="shared" si="1765"/>
        <v>BR$19</v>
      </c>
      <c r="BS1368" s="190" t="str">
        <f t="shared" si="1765"/>
        <v>BS$19</v>
      </c>
      <c r="BT1368" s="190" t="str">
        <f t="shared" si="1765"/>
        <v>BT$19</v>
      </c>
      <c r="BU1368" s="190" t="str">
        <f t="shared" si="1765"/>
        <v>BU$19</v>
      </c>
      <c r="BV1368" s="190" t="str">
        <f t="shared" si="1765"/>
        <v>BV$19</v>
      </c>
      <c r="BW1368" s="190" t="str">
        <f t="shared" si="1765"/>
        <v>BW$19</v>
      </c>
      <c r="BX1368" s="190" t="str">
        <f t="shared" si="1765"/>
        <v>BX$19</v>
      </c>
      <c r="BY1368" s="190" t="str">
        <f t="shared" si="1765"/>
        <v>BY$19</v>
      </c>
      <c r="BZ1368" s="190" t="str">
        <f t="shared" si="1765"/>
        <v>BZ$19</v>
      </c>
      <c r="CA1368" s="190" t="str">
        <f t="shared" si="1765"/>
        <v>CA$19</v>
      </c>
      <c r="CB1368" s="190" t="str">
        <f t="shared" si="1765"/>
        <v>CB$19</v>
      </c>
      <c r="CC1368" s="190" t="str">
        <f t="shared" si="1765"/>
        <v>CC$19</v>
      </c>
      <c r="CD1368" s="190" t="str">
        <f t="shared" si="1765"/>
        <v>CD$19</v>
      </c>
      <c r="CE1368" s="190" t="str">
        <f t="shared" ref="CE1368:CL1368" si="1766">CE$23</f>
        <v>CE$19</v>
      </c>
      <c r="CF1368" s="190" t="str">
        <f t="shared" si="1766"/>
        <v>CF$19</v>
      </c>
      <c r="CG1368" s="190" t="str">
        <f t="shared" si="1766"/>
        <v>CG$19</v>
      </c>
      <c r="CH1368" s="190" t="str">
        <f t="shared" si="1766"/>
        <v>CH$19</v>
      </c>
      <c r="CI1368" s="190" t="str">
        <f t="shared" si="1766"/>
        <v>CI$19</v>
      </c>
      <c r="CJ1368" s="190" t="str">
        <f t="shared" si="1766"/>
        <v>CJ$19</v>
      </c>
      <c r="CK1368" s="190" t="str">
        <f t="shared" si="1766"/>
        <v>CK$19</v>
      </c>
      <c r="CL1368" s="190" t="str">
        <f t="shared" si="1766"/>
        <v>CL$19</v>
      </c>
      <c r="CN1368" s="201"/>
      <c r="CO1368" s="190" t="str">
        <f t="shared" ref="CO1368:DL1368" si="1767">CO$23</f>
        <v>CO$19</v>
      </c>
      <c r="CP1368" s="190" t="str">
        <f t="shared" si="1767"/>
        <v>CP$19</v>
      </c>
      <c r="CQ1368" s="190" t="str">
        <f t="shared" si="1767"/>
        <v>CQ$19</v>
      </c>
      <c r="CR1368" s="190" t="str">
        <f t="shared" si="1767"/>
        <v>CR$19</v>
      </c>
      <c r="CS1368" s="190" t="str">
        <f t="shared" si="1767"/>
        <v>CS$19</v>
      </c>
      <c r="CT1368" s="190" t="str">
        <f t="shared" si="1767"/>
        <v>CT$19</v>
      </c>
      <c r="CU1368" s="190" t="str">
        <f t="shared" si="1767"/>
        <v>CU$19</v>
      </c>
      <c r="CV1368" s="190" t="str">
        <f t="shared" si="1767"/>
        <v>CV$19</v>
      </c>
      <c r="CW1368" s="190" t="str">
        <f t="shared" si="1767"/>
        <v>CW$19</v>
      </c>
      <c r="CX1368" s="190" t="str">
        <f t="shared" si="1767"/>
        <v>CX$19</v>
      </c>
      <c r="CY1368" s="190" t="str">
        <f t="shared" si="1767"/>
        <v>CY$19</v>
      </c>
      <c r="CZ1368" s="190" t="str">
        <f t="shared" si="1767"/>
        <v>CZ$19</v>
      </c>
      <c r="DA1368" s="190" t="str">
        <f t="shared" si="1767"/>
        <v>DA$19</v>
      </c>
      <c r="DB1368" s="190" t="str">
        <f t="shared" si="1767"/>
        <v>DB$19</v>
      </c>
      <c r="DC1368" s="190" t="str">
        <f t="shared" si="1767"/>
        <v>DC$19</v>
      </c>
      <c r="DD1368" s="190" t="str">
        <f t="shared" si="1767"/>
        <v>DD$19</v>
      </c>
      <c r="DE1368" s="190" t="str">
        <f t="shared" si="1767"/>
        <v>DE$19</v>
      </c>
      <c r="DF1368" s="190" t="str">
        <f t="shared" si="1767"/>
        <v>DF$19</v>
      </c>
      <c r="DG1368" s="190" t="str">
        <f t="shared" si="1767"/>
        <v>DG$19</v>
      </c>
      <c r="DH1368" s="190" t="str">
        <f t="shared" si="1767"/>
        <v>DH$19</v>
      </c>
      <c r="DI1368" s="190" t="str">
        <f t="shared" si="1767"/>
        <v>DI$19</v>
      </c>
      <c r="DJ1368" s="190" t="str">
        <f t="shared" si="1767"/>
        <v>DJ$19</v>
      </c>
      <c r="DK1368" s="190" t="str">
        <f t="shared" si="1767"/>
        <v>DK$19</v>
      </c>
      <c r="DL1368" s="190" t="str">
        <f t="shared" si="1767"/>
        <v>DL$19</v>
      </c>
    </row>
    <row r="1369" spans="1:116" x14ac:dyDescent="0.35">
      <c r="B1369" t="s">
        <v>332</v>
      </c>
      <c r="C1369" t="s">
        <v>80</v>
      </c>
      <c r="D1369" t="s">
        <v>774</v>
      </c>
      <c r="E1369" s="8" t="str">
        <f t="shared" ref="E1369:E1380" si="1768">ROW()&amp;" "&amp;D1369</f>
        <v>1369 GMV-S</v>
      </c>
      <c r="G1369" s="66" t="s">
        <v>394</v>
      </c>
      <c r="H1369" s="22"/>
      <c r="I1369" s="306"/>
      <c r="J1369" s="306"/>
      <c r="K1369" s="22"/>
      <c r="L1369" s="22"/>
      <c r="M1369" s="22"/>
      <c r="N1369" s="22"/>
      <c r="O1369" s="22"/>
      <c r="P1369" s="22"/>
      <c r="R1369" s="66"/>
      <c r="S1369" s="309"/>
      <c r="T1369" s="309"/>
      <c r="U1369" s="309"/>
      <c r="V1369" s="309"/>
      <c r="W1369" s="309"/>
      <c r="X1369" s="309"/>
      <c r="Y1369" s="309"/>
      <c r="Z1369" s="309"/>
      <c r="AA1369" s="309"/>
      <c r="AB1369" s="309"/>
      <c r="AC1369" s="309"/>
      <c r="AD1369" s="309"/>
      <c r="AE1369" s="309"/>
      <c r="AF1369" s="309"/>
      <c r="AG1369" s="309"/>
      <c r="AH1369" s="309"/>
      <c r="AI1369" s="309"/>
      <c r="AJ1369" s="309"/>
      <c r="AK1369" s="309"/>
      <c r="AL1369" s="309"/>
      <c r="AM1369" s="309"/>
      <c r="AN1369" s="309"/>
      <c r="AO1369" s="309"/>
      <c r="AP1369" s="309"/>
      <c r="AQ1369" s="309"/>
      <c r="AR1369" s="309"/>
      <c r="AS1369" s="309"/>
      <c r="AT1369" s="309"/>
      <c r="AU1369" s="309"/>
      <c r="AV1369" s="309"/>
      <c r="AW1369" s="309"/>
      <c r="AX1369" s="309"/>
      <c r="AY1369" s="309"/>
      <c r="AZ1369" s="309"/>
      <c r="BA1369" s="309"/>
      <c r="BB1369" s="309"/>
      <c r="BC1369" s="309"/>
      <c r="BD1369" s="309"/>
      <c r="BE1369" s="309"/>
      <c r="BF1369" s="309"/>
      <c r="BG1369" s="309"/>
      <c r="BH1369" s="309"/>
      <c r="BI1369" s="309"/>
      <c r="BJ1369" s="309"/>
      <c r="BK1369" s="309"/>
      <c r="BL1369" s="309"/>
      <c r="BM1369" s="309"/>
      <c r="BN1369" s="309"/>
      <c r="BO1369" s="309"/>
      <c r="BP1369" s="309"/>
      <c r="BQ1369" s="309"/>
      <c r="BR1369" s="309"/>
      <c r="BS1369" s="309"/>
      <c r="BT1369" s="309"/>
      <c r="BU1369" s="309"/>
      <c r="BV1369" s="309"/>
      <c r="BW1369" s="309"/>
      <c r="BX1369" s="309"/>
      <c r="BY1369" s="309"/>
      <c r="BZ1369" s="309"/>
      <c r="CA1369" s="309"/>
      <c r="CB1369" s="309"/>
      <c r="CC1369" s="309"/>
      <c r="CD1369" s="309"/>
      <c r="CE1369" s="309"/>
      <c r="CF1369" s="309"/>
      <c r="CG1369" s="309"/>
      <c r="CH1369" s="309"/>
      <c r="CI1369" s="309"/>
      <c r="CJ1369" s="309"/>
      <c r="CK1369" s="309"/>
      <c r="CL1369" s="309"/>
      <c r="CN1369" s="306"/>
      <c r="CO1369" s="309"/>
      <c r="CP1369" s="309"/>
      <c r="CQ1369" s="309"/>
      <c r="CR1369" s="309"/>
      <c r="CS1369" s="309"/>
      <c r="CT1369" s="309"/>
      <c r="CU1369" s="309"/>
      <c r="CV1369" s="309"/>
      <c r="CW1369" s="309"/>
      <c r="CX1369" s="309"/>
      <c r="CY1369" s="309"/>
      <c r="CZ1369" s="309"/>
      <c r="DA1369" s="309"/>
      <c r="DB1369" s="309"/>
      <c r="DC1369" s="309"/>
      <c r="DD1369" s="309"/>
      <c r="DE1369" s="309"/>
      <c r="DF1369" s="309"/>
      <c r="DG1369" s="309"/>
      <c r="DH1369" s="309"/>
      <c r="DI1369" s="309"/>
      <c r="DJ1369" s="309"/>
      <c r="DK1369" s="309"/>
      <c r="DL1369" s="309"/>
    </row>
    <row r="1370" spans="1:116" x14ac:dyDescent="0.35">
      <c r="B1370" t="str">
        <f>E1370</f>
        <v>1370 GMV-S</v>
      </c>
      <c r="D1370" t="s">
        <v>774</v>
      </c>
      <c r="E1370" s="8" t="str">
        <f t="shared" si="1768"/>
        <v>1370 GMV-S</v>
      </c>
      <c r="G1370" s="95" t="str">
        <f>G1373&amp;":"</f>
        <v>Revenue - Secondary GMV:</v>
      </c>
      <c r="H1370" s="12"/>
      <c r="I1370" s="60"/>
      <c r="J1370" s="60"/>
      <c r="K1370" s="12"/>
      <c r="L1370" s="12"/>
      <c r="M1370" s="12"/>
      <c r="N1370" s="12"/>
      <c r="O1370" s="12"/>
      <c r="P1370" s="12"/>
      <c r="R1370" s="13"/>
      <c r="CN1370" s="60"/>
      <c r="CO1370" s="8"/>
      <c r="CP1370" s="8"/>
      <c r="CQ1370" s="8"/>
      <c r="CR1370" s="8"/>
      <c r="CS1370" s="8"/>
      <c r="CT1370" s="8"/>
      <c r="CU1370" s="8"/>
      <c r="CV1370" s="8"/>
      <c r="CW1370" s="8"/>
      <c r="CX1370" s="8"/>
      <c r="CY1370" s="8"/>
      <c r="CZ1370" s="8"/>
      <c r="DA1370" s="8"/>
      <c r="DB1370" s="8"/>
      <c r="DC1370" s="8"/>
      <c r="DD1370" s="8"/>
      <c r="DE1370" s="8"/>
      <c r="DF1370" s="8"/>
      <c r="DG1370" s="8"/>
      <c r="DH1370" s="8"/>
      <c r="DI1370" s="8"/>
      <c r="DJ1370" s="8"/>
      <c r="DK1370" s="8"/>
      <c r="DL1370" s="8"/>
    </row>
    <row r="1371" spans="1:116" x14ac:dyDescent="0.35">
      <c r="B1371" t="str">
        <f>E1371</f>
        <v>1371 GMV-S</v>
      </c>
      <c r="C1371" t="s">
        <v>198</v>
      </c>
      <c r="D1371" t="s">
        <v>774</v>
      </c>
      <c r="E1371" s="8" t="str">
        <f t="shared" si="1768"/>
        <v>1371 GMV-S</v>
      </c>
      <c r="G1371" s="158" t="s">
        <v>78</v>
      </c>
      <c r="K1371" s="24"/>
      <c r="L1371" s="24"/>
      <c r="M1371" s="24"/>
      <c r="N1371" s="24"/>
      <c r="O1371" s="24"/>
      <c r="P1371" s="24"/>
      <c r="R1371" s="24"/>
      <c r="S1371" s="80"/>
      <c r="T1371" s="80"/>
      <c r="U1371" s="80"/>
      <c r="V1371" s="80"/>
      <c r="W1371" s="80"/>
      <c r="X1371" s="80"/>
      <c r="Y1371" s="80"/>
      <c r="Z1371" s="80"/>
      <c r="AA1371" s="80"/>
      <c r="AB1371" s="80"/>
      <c r="AC1371" s="80"/>
      <c r="AD1371" s="80"/>
      <c r="AE1371" s="80"/>
      <c r="AF1371" s="80"/>
      <c r="AG1371" s="80"/>
      <c r="AH1371" s="80"/>
      <c r="AI1371" s="80"/>
      <c r="AJ1371" s="80"/>
      <c r="AK1371" s="80"/>
      <c r="AL1371" s="80"/>
      <c r="AM1371" s="80"/>
      <c r="AN1371" s="80"/>
      <c r="AO1371" s="80"/>
      <c r="AP1371" s="80"/>
      <c r="AQ1371" s="80"/>
      <c r="AR1371" s="80"/>
      <c r="AS1371" s="80"/>
      <c r="AT1371" s="80"/>
      <c r="AU1371" s="80"/>
      <c r="AV1371" s="80"/>
      <c r="AW1371" s="80"/>
      <c r="AX1371" s="80"/>
      <c r="AY1371" s="80"/>
      <c r="AZ1371" s="80"/>
      <c r="BA1371" s="80"/>
      <c r="BB1371" s="80"/>
      <c r="BC1371" s="80"/>
      <c r="BD1371" s="80"/>
      <c r="BE1371" s="80"/>
      <c r="BF1371" s="80"/>
      <c r="BG1371" s="80"/>
      <c r="BH1371" s="80"/>
      <c r="BI1371" s="80"/>
      <c r="BJ1371" s="80"/>
      <c r="BK1371" s="80"/>
      <c r="BL1371" s="80"/>
      <c r="BM1371" s="80"/>
      <c r="BN1371" s="80"/>
      <c r="BO1371" s="80"/>
      <c r="BP1371" s="80"/>
      <c r="BQ1371" s="80"/>
      <c r="BR1371" s="80"/>
      <c r="BS1371" s="80"/>
      <c r="BT1371" s="80"/>
      <c r="BU1371" s="80"/>
      <c r="BV1371" s="80"/>
      <c r="BW1371" s="80"/>
      <c r="BX1371" s="80"/>
      <c r="BY1371" s="80"/>
      <c r="BZ1371" s="80"/>
      <c r="CA1371" s="80"/>
      <c r="CB1371" s="80"/>
      <c r="CC1371" s="80"/>
      <c r="CD1371" s="80"/>
      <c r="CE1371" s="80"/>
      <c r="CF1371" s="80"/>
      <c r="CG1371" s="80"/>
      <c r="CH1371" s="80"/>
      <c r="CI1371" s="80"/>
      <c r="CJ1371" s="80"/>
      <c r="CK1371" s="80"/>
      <c r="CL1371" s="80"/>
      <c r="CO1371" s="80"/>
      <c r="CP1371" s="80"/>
      <c r="CQ1371" s="80"/>
      <c r="CR1371" s="80"/>
      <c r="CS1371" s="80"/>
      <c r="CT1371" s="80"/>
      <c r="CU1371" s="80"/>
      <c r="CV1371" s="80"/>
      <c r="CW1371" s="80"/>
      <c r="CX1371" s="80"/>
      <c r="CY1371" s="80"/>
      <c r="CZ1371" s="80"/>
      <c r="DA1371" s="80"/>
      <c r="DB1371" s="80"/>
      <c r="DC1371" s="80"/>
      <c r="DD1371" s="80"/>
      <c r="DE1371" s="80"/>
      <c r="DF1371" s="80"/>
      <c r="DG1371" s="80"/>
      <c r="DH1371" s="80"/>
      <c r="DI1371" s="80"/>
      <c r="DJ1371" s="80"/>
      <c r="DK1371" s="80"/>
      <c r="DL1371" s="80"/>
    </row>
    <row r="1372" spans="1:116" x14ac:dyDescent="0.35">
      <c r="B1372" t="s">
        <v>244</v>
      </c>
      <c r="D1372" t="s">
        <v>774</v>
      </c>
      <c r="E1372" s="8" t="str">
        <f t="shared" si="1768"/>
        <v>1372 GMV-S</v>
      </c>
      <c r="G1372" s="145" t="s">
        <v>79</v>
      </c>
      <c r="H1372" s="12"/>
      <c r="I1372" s="60"/>
      <c r="J1372" s="60"/>
      <c r="K1372" s="16">
        <v>0.1</v>
      </c>
      <c r="L1372" s="16">
        <v>0.1</v>
      </c>
      <c r="M1372" s="16">
        <v>0.1</v>
      </c>
      <c r="N1372" s="16">
        <v>0.1</v>
      </c>
      <c r="O1372" s="16">
        <v>0.1</v>
      </c>
      <c r="P1372" s="16">
        <v>0.1</v>
      </c>
      <c r="R1372" s="20"/>
      <c r="S1372" s="150" cm="1">
        <f t="array" ref="S1372">INDEX($K:$P,ROW(),MATCH(S$3,$K$2:$P$2,0))</f>
        <v>0.1</v>
      </c>
      <c r="T1372" s="150" cm="1">
        <f t="array" ref="T1372">INDEX($K:$P,ROW(),MATCH(T$3,$K$2:$P$2,0))</f>
        <v>0.1</v>
      </c>
      <c r="U1372" s="150" cm="1">
        <f t="array" ref="U1372">INDEX($K:$P,ROW(),MATCH(U$3,$K$2:$P$2,0))</f>
        <v>0.1</v>
      </c>
      <c r="V1372" s="150" cm="1">
        <f t="array" ref="V1372">INDEX($K:$P,ROW(),MATCH(V$3,$K$2:$P$2,0))</f>
        <v>0.1</v>
      </c>
      <c r="W1372" s="150" cm="1">
        <f t="array" ref="W1372">INDEX($K:$P,ROW(),MATCH(W$3,$K$2:$P$2,0))</f>
        <v>0.1</v>
      </c>
      <c r="X1372" s="150" cm="1">
        <f t="array" ref="X1372">INDEX($K:$P,ROW(),MATCH(X$3,$K$2:$P$2,0))</f>
        <v>0.1</v>
      </c>
      <c r="Y1372" s="150" cm="1">
        <f t="array" ref="Y1372">INDEX($K:$P,ROW(),MATCH(Y$3,$K$2:$P$2,0))</f>
        <v>0.1</v>
      </c>
      <c r="Z1372" s="150" cm="1">
        <f t="array" ref="Z1372">INDEX($K:$P,ROW(),MATCH(Z$3,$K$2:$P$2,0))</f>
        <v>0.1</v>
      </c>
      <c r="AA1372" s="150" cm="1">
        <f t="array" ref="AA1372">INDEX($K:$P,ROW(),MATCH(AA$3,$K$2:$P$2,0))</f>
        <v>0.1</v>
      </c>
      <c r="AB1372" s="150" cm="1">
        <f t="array" ref="AB1372">INDEX($K:$P,ROW(),MATCH(AB$3,$K$2:$P$2,0))</f>
        <v>0.1</v>
      </c>
      <c r="AC1372" s="150" cm="1">
        <f t="array" ref="AC1372">INDEX($K:$P,ROW(),MATCH(AC$3,$K$2:$P$2,0))</f>
        <v>0.1</v>
      </c>
      <c r="AD1372" s="150" cm="1">
        <f t="array" ref="AD1372">INDEX($K:$P,ROW(),MATCH(AD$3,$K$2:$P$2,0))</f>
        <v>0.1</v>
      </c>
      <c r="AE1372" s="150" cm="1">
        <f t="array" ref="AE1372">INDEX($K:$P,ROW(),MATCH(AE$3,$K$2:$P$2,0))</f>
        <v>0.1</v>
      </c>
      <c r="AF1372" s="150" cm="1">
        <f t="array" ref="AF1372">INDEX($K:$P,ROW(),MATCH(AF$3,$K$2:$P$2,0))</f>
        <v>0.1</v>
      </c>
      <c r="AG1372" s="150" cm="1">
        <f t="array" ref="AG1372">INDEX($K:$P,ROW(),MATCH(AG$3,$K$2:$P$2,0))</f>
        <v>0.1</v>
      </c>
      <c r="AH1372" s="150" cm="1">
        <f t="array" ref="AH1372">INDEX($K:$P,ROW(),MATCH(AH$3,$K$2:$P$2,0))</f>
        <v>0.1</v>
      </c>
      <c r="AI1372" s="150" cm="1">
        <f t="array" ref="AI1372">INDEX($K:$P,ROW(),MATCH(AI$3,$K$2:$P$2,0))</f>
        <v>0.1</v>
      </c>
      <c r="AJ1372" s="150" cm="1">
        <f t="array" ref="AJ1372">INDEX($K:$P,ROW(),MATCH(AJ$3,$K$2:$P$2,0))</f>
        <v>0.1</v>
      </c>
      <c r="AK1372" s="150" cm="1">
        <f t="array" ref="AK1372">INDEX($K:$P,ROW(),MATCH(AK$3,$K$2:$P$2,0))</f>
        <v>0.1</v>
      </c>
      <c r="AL1372" s="150" cm="1">
        <f t="array" ref="AL1372">INDEX($K:$P,ROW(),MATCH(AL$3,$K$2:$P$2,0))</f>
        <v>0.1</v>
      </c>
      <c r="AM1372" s="150" cm="1">
        <f t="array" ref="AM1372">INDEX($K:$P,ROW(),MATCH(AM$3,$K$2:$P$2,0))</f>
        <v>0.1</v>
      </c>
      <c r="AN1372" s="150" cm="1">
        <f t="array" ref="AN1372">INDEX($K:$P,ROW(),MATCH(AN$3,$K$2:$P$2,0))</f>
        <v>0.1</v>
      </c>
      <c r="AO1372" s="150" cm="1">
        <f t="array" ref="AO1372">INDEX($K:$P,ROW(),MATCH(AO$3,$K$2:$P$2,0))</f>
        <v>0.1</v>
      </c>
      <c r="AP1372" s="150" cm="1">
        <f t="array" ref="AP1372">INDEX($K:$P,ROW(),MATCH(AP$3,$K$2:$P$2,0))</f>
        <v>0.1</v>
      </c>
      <c r="AQ1372" s="150" cm="1">
        <f t="array" ref="AQ1372">INDEX($K:$P,ROW(),MATCH(AQ$3,$K$2:$P$2,0))</f>
        <v>0.1</v>
      </c>
      <c r="AR1372" s="150" cm="1">
        <f t="array" ref="AR1372">INDEX($K:$P,ROW(),MATCH(AR$3,$K$2:$P$2,0))</f>
        <v>0.1</v>
      </c>
      <c r="AS1372" s="150" cm="1">
        <f t="array" ref="AS1372">INDEX($K:$P,ROW(),MATCH(AS$3,$K$2:$P$2,0))</f>
        <v>0.1</v>
      </c>
      <c r="AT1372" s="150" cm="1">
        <f t="array" ref="AT1372">INDEX($K:$P,ROW(),MATCH(AT$3,$K$2:$P$2,0))</f>
        <v>0.1</v>
      </c>
      <c r="AU1372" s="150" cm="1">
        <f t="array" ref="AU1372">INDEX($K:$P,ROW(),MATCH(AU$3,$K$2:$P$2,0))</f>
        <v>0.1</v>
      </c>
      <c r="AV1372" s="150" cm="1">
        <f t="array" ref="AV1372">INDEX($K:$P,ROW(),MATCH(AV$3,$K$2:$P$2,0))</f>
        <v>0.1</v>
      </c>
      <c r="AW1372" s="150" cm="1">
        <f t="array" ref="AW1372">INDEX($K:$P,ROW(),MATCH(AW$3,$K$2:$P$2,0))</f>
        <v>0.1</v>
      </c>
      <c r="AX1372" s="150" cm="1">
        <f t="array" ref="AX1372">INDEX($K:$P,ROW(),MATCH(AX$3,$K$2:$P$2,0))</f>
        <v>0.1</v>
      </c>
      <c r="AY1372" s="150" cm="1">
        <f t="array" ref="AY1372">INDEX($K:$P,ROW(),MATCH(AY$3,$K$2:$P$2,0))</f>
        <v>0.1</v>
      </c>
      <c r="AZ1372" s="150" cm="1">
        <f t="array" ref="AZ1372">INDEX($K:$P,ROW(),MATCH(AZ$3,$K$2:$P$2,0))</f>
        <v>0.1</v>
      </c>
      <c r="BA1372" s="150" cm="1">
        <f t="array" ref="BA1372">INDEX($K:$P,ROW(),MATCH(BA$3,$K$2:$P$2,0))</f>
        <v>0.1</v>
      </c>
      <c r="BB1372" s="150" cm="1">
        <f t="array" ref="BB1372">INDEX($K:$P,ROW(),MATCH(BB$3,$K$2:$P$2,0))</f>
        <v>0.1</v>
      </c>
      <c r="BC1372" s="150" cm="1">
        <f t="array" ref="BC1372">INDEX($K:$P,ROW(),MATCH(BC$3,$K$2:$P$2,0))</f>
        <v>0.1</v>
      </c>
      <c r="BD1372" s="150" cm="1">
        <f t="array" ref="BD1372">INDEX($K:$P,ROW(),MATCH(BD$3,$K$2:$P$2,0))</f>
        <v>0.1</v>
      </c>
      <c r="BE1372" s="150" cm="1">
        <f t="array" ref="BE1372">INDEX($K:$P,ROW(),MATCH(BE$3,$K$2:$P$2,0))</f>
        <v>0.1</v>
      </c>
      <c r="BF1372" s="150" cm="1">
        <f t="array" ref="BF1372">INDEX($K:$P,ROW(),MATCH(BF$3,$K$2:$P$2,0))</f>
        <v>0.1</v>
      </c>
      <c r="BG1372" s="150" cm="1">
        <f t="array" ref="BG1372">INDEX($K:$P,ROW(),MATCH(BG$3,$K$2:$P$2,0))</f>
        <v>0.1</v>
      </c>
      <c r="BH1372" s="150" cm="1">
        <f t="array" ref="BH1372">INDEX($K:$P,ROW(),MATCH(BH$3,$K$2:$P$2,0))</f>
        <v>0.1</v>
      </c>
      <c r="BI1372" s="150" cm="1">
        <f t="array" ref="BI1372">INDEX($K:$P,ROW(),MATCH(BI$3,$K$2:$P$2,0))</f>
        <v>0.1</v>
      </c>
      <c r="BJ1372" s="150" cm="1">
        <f t="array" ref="BJ1372">INDEX($K:$P,ROW(),MATCH(BJ$3,$K$2:$P$2,0))</f>
        <v>0.1</v>
      </c>
      <c r="BK1372" s="150" cm="1">
        <f t="array" ref="BK1372">INDEX($K:$P,ROW(),MATCH(BK$3,$K$2:$P$2,0))</f>
        <v>0.1</v>
      </c>
      <c r="BL1372" s="150" cm="1">
        <f t="array" ref="BL1372">INDEX($K:$P,ROW(),MATCH(BL$3,$K$2:$P$2,0))</f>
        <v>0.1</v>
      </c>
      <c r="BM1372" s="150" cm="1">
        <f t="array" ref="BM1372">INDEX($K:$P,ROW(),MATCH(BM$3,$K$2:$P$2,0))</f>
        <v>0.1</v>
      </c>
      <c r="BN1372" s="150" cm="1">
        <f t="array" ref="BN1372">INDEX($K:$P,ROW(),MATCH(BN$3,$K$2:$P$2,0))</f>
        <v>0.1</v>
      </c>
      <c r="BO1372" s="150" cm="1">
        <f t="array" ref="BO1372">INDEX($K:$P,ROW(),MATCH(BO$3,$K$2:$P$2,0))</f>
        <v>0.1</v>
      </c>
      <c r="BP1372" s="150" cm="1">
        <f t="array" ref="BP1372">INDEX($K:$P,ROW(),MATCH(BP$3,$K$2:$P$2,0))</f>
        <v>0.1</v>
      </c>
      <c r="BQ1372" s="150" cm="1">
        <f t="array" ref="BQ1372">INDEX($K:$P,ROW(),MATCH(BQ$3,$K$2:$P$2,0))</f>
        <v>0.1</v>
      </c>
      <c r="BR1372" s="150" cm="1">
        <f t="array" ref="BR1372">INDEX($K:$P,ROW(),MATCH(BR$3,$K$2:$P$2,0))</f>
        <v>0.1</v>
      </c>
      <c r="BS1372" s="150" cm="1">
        <f t="array" ref="BS1372">INDEX($K:$P,ROW(),MATCH(BS$3,$K$2:$P$2,0))</f>
        <v>0.1</v>
      </c>
      <c r="BT1372" s="150" cm="1">
        <f t="array" ref="BT1372">INDEX($K:$P,ROW(),MATCH(BT$3,$K$2:$P$2,0))</f>
        <v>0.1</v>
      </c>
      <c r="BU1372" s="150" cm="1">
        <f t="array" ref="BU1372">INDEX($K:$P,ROW(),MATCH(BU$3,$K$2:$P$2,0))</f>
        <v>0.1</v>
      </c>
      <c r="BV1372" s="150" cm="1">
        <f t="array" ref="BV1372">INDEX($K:$P,ROW(),MATCH(BV$3,$K$2:$P$2,0))</f>
        <v>0.1</v>
      </c>
      <c r="BW1372" s="150" cm="1">
        <f t="array" ref="BW1372">INDEX($K:$P,ROW(),MATCH(BW$3,$K$2:$P$2,0))</f>
        <v>0.1</v>
      </c>
      <c r="BX1372" s="150" cm="1">
        <f t="array" ref="BX1372">INDEX($K:$P,ROW(),MATCH(BX$3,$K$2:$P$2,0))</f>
        <v>0.1</v>
      </c>
      <c r="BY1372" s="150" cm="1">
        <f t="array" ref="BY1372">INDEX($K:$P,ROW(),MATCH(BY$3,$K$2:$P$2,0))</f>
        <v>0.1</v>
      </c>
      <c r="BZ1372" s="150" cm="1">
        <f t="array" ref="BZ1372">INDEX($K:$P,ROW(),MATCH(BZ$3,$K$2:$P$2,0))</f>
        <v>0.1</v>
      </c>
      <c r="CA1372" s="150" cm="1">
        <f t="array" ref="CA1372">INDEX($K:$P,ROW(),MATCH(CA$3,$K$2:$P$2,0))</f>
        <v>0.1</v>
      </c>
      <c r="CB1372" s="150" cm="1">
        <f t="array" ref="CB1372">INDEX($K:$P,ROW(),MATCH(CB$3,$K$2:$P$2,0))</f>
        <v>0.1</v>
      </c>
      <c r="CC1372" s="150" cm="1">
        <f t="array" ref="CC1372">INDEX($K:$P,ROW(),MATCH(CC$3,$K$2:$P$2,0))</f>
        <v>0.1</v>
      </c>
      <c r="CD1372" s="150" cm="1">
        <f t="array" ref="CD1372">INDEX($K:$P,ROW(),MATCH(CD$3,$K$2:$P$2,0))</f>
        <v>0.1</v>
      </c>
      <c r="CE1372" s="150" cm="1">
        <f t="array" ref="CE1372">INDEX($K:$P,ROW(),MATCH(CE$3,$K$2:$P$2,0))</f>
        <v>0.1</v>
      </c>
      <c r="CF1372" s="150" cm="1">
        <f t="array" ref="CF1372">INDEX($K:$P,ROW(),MATCH(CF$3,$K$2:$P$2,0))</f>
        <v>0.1</v>
      </c>
      <c r="CG1372" s="150" cm="1">
        <f t="array" ref="CG1372">INDEX($K:$P,ROW(),MATCH(CG$3,$K$2:$P$2,0))</f>
        <v>0.1</v>
      </c>
      <c r="CH1372" s="150" cm="1">
        <f t="array" ref="CH1372">INDEX($K:$P,ROW(),MATCH(CH$3,$K$2:$P$2,0))</f>
        <v>0.1</v>
      </c>
      <c r="CI1372" s="150" cm="1">
        <f t="array" ref="CI1372">INDEX($K:$P,ROW(),MATCH(CI$3,$K$2:$P$2,0))</f>
        <v>0.1</v>
      </c>
      <c r="CJ1372" s="150" cm="1">
        <f t="array" ref="CJ1372">INDEX($K:$P,ROW(),MATCH(CJ$3,$K$2:$P$2,0))</f>
        <v>0.1</v>
      </c>
      <c r="CK1372" s="150" cm="1">
        <f t="array" ref="CK1372">INDEX($K:$P,ROW(),MATCH(CK$3,$K$2:$P$2,0))</f>
        <v>0.1</v>
      </c>
      <c r="CL1372" s="150" cm="1">
        <f t="array" ref="CL1372">INDEX($K:$P,ROW(),MATCH(CL$3,$K$2:$P$2,0))</f>
        <v>0.1</v>
      </c>
      <c r="CN1372" s="60"/>
      <c r="CO1372" s="150" t="e" cm="1">
        <f t="array" ref="CO1372">INDEX($K:$P,ROW(),MATCH(CO$3,$K$2:$P$2,0))</f>
        <v>#N/A</v>
      </c>
      <c r="CP1372" s="150" t="e" cm="1">
        <f t="array" ref="CP1372">INDEX($K:$P,ROW(),MATCH(CP$3,$K$2:$P$2,0))</f>
        <v>#N/A</v>
      </c>
      <c r="CQ1372" s="150" t="e" cm="1">
        <f t="array" ref="CQ1372">INDEX($K:$P,ROW(),MATCH(CQ$3,$K$2:$P$2,0))</f>
        <v>#N/A</v>
      </c>
      <c r="CR1372" s="150" t="e" cm="1">
        <f t="array" ref="CR1372">INDEX($K:$P,ROW(),MATCH(CR$3,$K$2:$P$2,0))</f>
        <v>#N/A</v>
      </c>
      <c r="CS1372" s="150" t="e" cm="1">
        <f t="array" ref="CS1372">INDEX($K:$P,ROW(),MATCH(CS$3,$K$2:$P$2,0))</f>
        <v>#N/A</v>
      </c>
      <c r="CT1372" s="150" t="e" cm="1">
        <f t="array" ref="CT1372">INDEX($K:$P,ROW(),MATCH(CT$3,$K$2:$P$2,0))</f>
        <v>#N/A</v>
      </c>
      <c r="CU1372" s="150" t="e" cm="1">
        <f t="array" ref="CU1372">INDEX($K:$P,ROW(),MATCH(CU$3,$K$2:$P$2,0))</f>
        <v>#N/A</v>
      </c>
      <c r="CV1372" s="150" t="e" cm="1">
        <f t="array" ref="CV1372">INDEX($K:$P,ROW(),MATCH(CV$3,$K$2:$P$2,0))</f>
        <v>#N/A</v>
      </c>
      <c r="CW1372" s="150" t="e" cm="1">
        <f t="array" ref="CW1372">INDEX($K:$P,ROW(),MATCH(CW$3,$K$2:$P$2,0))</f>
        <v>#N/A</v>
      </c>
      <c r="CX1372" s="150" t="e" cm="1">
        <f t="array" ref="CX1372">INDEX($K:$P,ROW(),MATCH(CX$3,$K$2:$P$2,0))</f>
        <v>#N/A</v>
      </c>
      <c r="CY1372" s="150" t="e" cm="1">
        <f t="array" ref="CY1372">INDEX($K:$P,ROW(),MATCH(CY$3,$K$2:$P$2,0))</f>
        <v>#N/A</v>
      </c>
      <c r="CZ1372" s="150" t="e" cm="1">
        <f t="array" ref="CZ1372">INDEX($K:$P,ROW(),MATCH(CZ$3,$K$2:$P$2,0))</f>
        <v>#N/A</v>
      </c>
      <c r="DA1372" s="150" t="e" cm="1">
        <f t="array" ref="DA1372">INDEX($K:$P,ROW(),MATCH(DA$3,$K$2:$P$2,0))</f>
        <v>#N/A</v>
      </c>
      <c r="DB1372" s="150" t="e" cm="1">
        <f t="array" ref="DB1372">INDEX($K:$P,ROW(),MATCH(DB$3,$K$2:$P$2,0))</f>
        <v>#N/A</v>
      </c>
      <c r="DC1372" s="150" t="e" cm="1">
        <f t="array" ref="DC1372">INDEX($K:$P,ROW(),MATCH(DC$3,$K$2:$P$2,0))</f>
        <v>#N/A</v>
      </c>
      <c r="DD1372" s="150" t="e" cm="1">
        <f t="array" ref="DD1372">INDEX($K:$P,ROW(),MATCH(DD$3,$K$2:$P$2,0))</f>
        <v>#N/A</v>
      </c>
      <c r="DE1372" s="150" t="e" cm="1">
        <f t="array" ref="DE1372">INDEX($K:$P,ROW(),MATCH(DE$3,$K$2:$P$2,0))</f>
        <v>#N/A</v>
      </c>
      <c r="DF1372" s="150" t="e" cm="1">
        <f t="array" ref="DF1372">INDEX($K:$P,ROW(),MATCH(DF$3,$K$2:$P$2,0))</f>
        <v>#N/A</v>
      </c>
      <c r="DG1372" s="150" t="e" cm="1">
        <f t="array" ref="DG1372">INDEX($K:$P,ROW(),MATCH(DG$3,$K$2:$P$2,0))</f>
        <v>#N/A</v>
      </c>
      <c r="DH1372" s="150" t="e" cm="1">
        <f t="array" ref="DH1372">INDEX($K:$P,ROW(),MATCH(DH$3,$K$2:$P$2,0))</f>
        <v>#N/A</v>
      </c>
      <c r="DI1372" s="150" t="e" cm="1">
        <f t="array" ref="DI1372">INDEX($K:$P,ROW(),MATCH(DI$3,$K$2:$P$2,0))</f>
        <v>#N/A</v>
      </c>
      <c r="DJ1372" s="150" t="e" cm="1">
        <f t="array" ref="DJ1372">INDEX($K:$P,ROW(),MATCH(DJ$3,$K$2:$P$2,0))</f>
        <v>#N/A</v>
      </c>
      <c r="DK1372" s="150" t="e" cm="1">
        <f t="array" ref="DK1372">INDEX($K:$P,ROW(),MATCH(DK$3,$K$2:$P$2,0))</f>
        <v>#N/A</v>
      </c>
      <c r="DL1372" s="150" t="e" cm="1">
        <f t="array" ref="DL1372">INDEX($K:$P,ROW(),MATCH(DL$3,$K$2:$P$2,0))</f>
        <v>#N/A</v>
      </c>
    </row>
    <row r="1373" spans="1:116" x14ac:dyDescent="0.35">
      <c r="B1373" t="s">
        <v>332</v>
      </c>
      <c r="D1373" t="s">
        <v>774</v>
      </c>
      <c r="E1373" s="8" t="str">
        <f t="shared" si="1768"/>
        <v>1373 GMV-S</v>
      </c>
      <c r="G1373" s="126" t="str">
        <f>"Revenue - "&amp;SUBSTITUTE(G1369,":","")</f>
        <v>Revenue - Secondary GMV</v>
      </c>
      <c r="H1373" s="27"/>
      <c r="I1373" s="78"/>
      <c r="J1373" s="78"/>
      <c r="K1373" s="118">
        <f>SUMIF($3:$3,K$2,1371:1371)</f>
        <v>0</v>
      </c>
      <c r="L1373" s="118">
        <f>SUMIF($3:$3,L$2,1371:1371)</f>
        <v>0</v>
      </c>
      <c r="M1373" s="118">
        <f>SUMIF($3:$3,M$2,1371:1371)</f>
        <v>0</v>
      </c>
      <c r="N1373" s="118">
        <f>SUMIF($3:$3,N$2,1371:1371)</f>
        <v>0</v>
      </c>
      <c r="O1373" s="118">
        <f>SUMIF($3:$3,O$2,1371:1371)</f>
        <v>0</v>
      </c>
      <c r="P1373" s="118">
        <f>SUMIF($3:$3,P$2,1371:1371)</f>
        <v>0</v>
      </c>
      <c r="R1373" s="118"/>
      <c r="S1373" s="148" cm="1">
        <f t="array" aca="1" ref="S1373" ca="1">S1372*INDIRECT(S1363)</f>
        <v>1000</v>
      </c>
      <c r="T1373" s="148" cm="1">
        <f t="array" aca="1" ref="T1373" ca="1">T1372*INDIRECT(T1363)</f>
        <v>1000</v>
      </c>
      <c r="U1373" s="148" cm="1">
        <f t="array" aca="1" ref="U1373" ca="1">U1372*INDIRECT(U1363)</f>
        <v>1000</v>
      </c>
      <c r="V1373" s="148" cm="1">
        <f t="array" aca="1" ref="V1373" ca="1">V1372*INDIRECT(V1363)</f>
        <v>1000</v>
      </c>
      <c r="W1373" s="148" cm="1">
        <f t="array" aca="1" ref="W1373" ca="1">W1372*INDIRECT(W1363)</f>
        <v>1000</v>
      </c>
      <c r="X1373" s="148" cm="1">
        <f t="array" aca="1" ref="X1373" ca="1">X1372*INDIRECT(X1363)</f>
        <v>1000</v>
      </c>
      <c r="Y1373" s="148" cm="1">
        <f t="array" aca="1" ref="Y1373" ca="1">Y1372*INDIRECT(Y1363)</f>
        <v>1000</v>
      </c>
      <c r="Z1373" s="148" cm="1">
        <f t="array" aca="1" ref="Z1373" ca="1">Z1372*INDIRECT(Z1363)</f>
        <v>1000</v>
      </c>
      <c r="AA1373" s="148" cm="1">
        <f t="array" aca="1" ref="AA1373" ca="1">AA1372*INDIRECT(AA1363)</f>
        <v>1000</v>
      </c>
      <c r="AB1373" s="148" cm="1">
        <f t="array" aca="1" ref="AB1373" ca="1">AB1372*INDIRECT(AB1363)</f>
        <v>1000</v>
      </c>
      <c r="AC1373" s="148" cm="1">
        <f t="array" aca="1" ref="AC1373" ca="1">AC1372*INDIRECT(AC1363)</f>
        <v>1000</v>
      </c>
      <c r="AD1373" s="148" cm="1">
        <f t="array" aca="1" ref="AD1373" ca="1">AD1372*INDIRECT(AD1363)</f>
        <v>1000</v>
      </c>
      <c r="AE1373" s="148" cm="1">
        <f t="array" aca="1" ref="AE1373" ca="1">AE1372*INDIRECT(AE1363)</f>
        <v>1000</v>
      </c>
      <c r="AF1373" s="148" cm="1">
        <f t="array" aca="1" ref="AF1373" ca="1">AF1372*INDIRECT(AF1363)</f>
        <v>1000</v>
      </c>
      <c r="AG1373" s="148" cm="1">
        <f t="array" aca="1" ref="AG1373" ca="1">AG1372*INDIRECT(AG1363)</f>
        <v>1000</v>
      </c>
      <c r="AH1373" s="148" cm="1">
        <f t="array" aca="1" ref="AH1373" ca="1">AH1372*INDIRECT(AH1363)</f>
        <v>1000</v>
      </c>
      <c r="AI1373" s="148" cm="1">
        <f t="array" aca="1" ref="AI1373" ca="1">AI1372*INDIRECT(AI1363)</f>
        <v>1000</v>
      </c>
      <c r="AJ1373" s="148" cm="1">
        <f t="array" aca="1" ref="AJ1373" ca="1">AJ1372*INDIRECT(AJ1363)</f>
        <v>1000</v>
      </c>
      <c r="AK1373" s="148" cm="1">
        <f t="array" aca="1" ref="AK1373" ca="1">AK1372*INDIRECT(AK1363)</f>
        <v>1000</v>
      </c>
      <c r="AL1373" s="148" cm="1">
        <f t="array" aca="1" ref="AL1373" ca="1">AL1372*INDIRECT(AL1363)</f>
        <v>1000</v>
      </c>
      <c r="AM1373" s="148" cm="1">
        <f t="array" aca="1" ref="AM1373" ca="1">AM1372*INDIRECT(AM1363)</f>
        <v>1000</v>
      </c>
      <c r="AN1373" s="148" cm="1">
        <f t="array" aca="1" ref="AN1373" ca="1">AN1372*INDIRECT(AN1363)</f>
        <v>1000</v>
      </c>
      <c r="AO1373" s="148" cm="1">
        <f t="array" aca="1" ref="AO1373" ca="1">AO1372*INDIRECT(AO1363)</f>
        <v>1000</v>
      </c>
      <c r="AP1373" s="148" cm="1">
        <f t="array" aca="1" ref="AP1373" ca="1">AP1372*INDIRECT(AP1363)</f>
        <v>1000</v>
      </c>
      <c r="AQ1373" s="148" cm="1">
        <f t="array" aca="1" ref="AQ1373" ca="1">AQ1372*INDIRECT(AQ1363)</f>
        <v>1000</v>
      </c>
      <c r="AR1373" s="148" cm="1">
        <f t="array" aca="1" ref="AR1373" ca="1">AR1372*INDIRECT(AR1363)</f>
        <v>1000</v>
      </c>
      <c r="AS1373" s="148" cm="1">
        <f t="array" aca="1" ref="AS1373" ca="1">AS1372*INDIRECT(AS1363)</f>
        <v>1000</v>
      </c>
      <c r="AT1373" s="148" cm="1">
        <f t="array" aca="1" ref="AT1373" ca="1">AT1372*INDIRECT(AT1363)</f>
        <v>1000</v>
      </c>
      <c r="AU1373" s="148" cm="1">
        <f t="array" aca="1" ref="AU1373" ca="1">AU1372*INDIRECT(AU1363)</f>
        <v>1000</v>
      </c>
      <c r="AV1373" s="148" cm="1">
        <f t="array" aca="1" ref="AV1373" ca="1">AV1372*INDIRECT(AV1363)</f>
        <v>1000</v>
      </c>
      <c r="AW1373" s="148" cm="1">
        <f t="array" aca="1" ref="AW1373" ca="1">AW1372*INDIRECT(AW1363)</f>
        <v>1000</v>
      </c>
      <c r="AX1373" s="148" cm="1">
        <f t="array" aca="1" ref="AX1373" ca="1">AX1372*INDIRECT(AX1363)</f>
        <v>1000</v>
      </c>
      <c r="AY1373" s="148" cm="1">
        <f t="array" aca="1" ref="AY1373" ca="1">AY1372*INDIRECT(AY1363)</f>
        <v>1000</v>
      </c>
      <c r="AZ1373" s="148" cm="1">
        <f t="array" aca="1" ref="AZ1373" ca="1">AZ1372*INDIRECT(AZ1363)</f>
        <v>1000</v>
      </c>
      <c r="BA1373" s="148" cm="1">
        <f t="array" aca="1" ref="BA1373" ca="1">BA1372*INDIRECT(BA1363)</f>
        <v>1000</v>
      </c>
      <c r="BB1373" s="148" cm="1">
        <f t="array" aca="1" ref="BB1373" ca="1">BB1372*INDIRECT(BB1363)</f>
        <v>1000</v>
      </c>
      <c r="BC1373" s="148" cm="1">
        <f t="array" aca="1" ref="BC1373" ca="1">BC1372*INDIRECT(BC1363)</f>
        <v>1000</v>
      </c>
      <c r="BD1373" s="148" cm="1">
        <f t="array" aca="1" ref="BD1373" ca="1">BD1372*INDIRECT(BD1363)</f>
        <v>1000</v>
      </c>
      <c r="BE1373" s="148" cm="1">
        <f t="array" aca="1" ref="BE1373" ca="1">BE1372*INDIRECT(BE1363)</f>
        <v>1000</v>
      </c>
      <c r="BF1373" s="148" cm="1">
        <f t="array" aca="1" ref="BF1373" ca="1">BF1372*INDIRECT(BF1363)</f>
        <v>1000</v>
      </c>
      <c r="BG1373" s="148" cm="1">
        <f t="array" aca="1" ref="BG1373" ca="1">BG1372*INDIRECT(BG1363)</f>
        <v>1000</v>
      </c>
      <c r="BH1373" s="148" cm="1">
        <f t="array" aca="1" ref="BH1373" ca="1">BH1372*INDIRECT(BH1363)</f>
        <v>1000</v>
      </c>
      <c r="BI1373" s="148" cm="1">
        <f t="array" aca="1" ref="BI1373" ca="1">BI1372*INDIRECT(BI1363)</f>
        <v>1000</v>
      </c>
      <c r="BJ1373" s="148" cm="1">
        <f t="array" aca="1" ref="BJ1373" ca="1">BJ1372*INDIRECT(BJ1363)</f>
        <v>1000</v>
      </c>
      <c r="BK1373" s="148" cm="1">
        <f t="array" aca="1" ref="BK1373" ca="1">BK1372*INDIRECT(BK1363)</f>
        <v>1000</v>
      </c>
      <c r="BL1373" s="148" cm="1">
        <f t="array" aca="1" ref="BL1373" ca="1">BL1372*INDIRECT(BL1363)</f>
        <v>1000</v>
      </c>
      <c r="BM1373" s="148" cm="1">
        <f t="array" aca="1" ref="BM1373" ca="1">BM1372*INDIRECT(BM1363)</f>
        <v>1000</v>
      </c>
      <c r="BN1373" s="148" cm="1">
        <f t="array" aca="1" ref="BN1373" ca="1">BN1372*INDIRECT(BN1363)</f>
        <v>1000</v>
      </c>
      <c r="BO1373" s="148" cm="1">
        <f t="array" aca="1" ref="BO1373" ca="1">BO1372*INDIRECT(BO1363)</f>
        <v>1000</v>
      </c>
      <c r="BP1373" s="148" cm="1">
        <f t="array" aca="1" ref="BP1373" ca="1">BP1372*INDIRECT(BP1363)</f>
        <v>1000</v>
      </c>
      <c r="BQ1373" s="148" cm="1">
        <f t="array" aca="1" ref="BQ1373" ca="1">BQ1372*INDIRECT(BQ1363)</f>
        <v>1000</v>
      </c>
      <c r="BR1373" s="148" cm="1">
        <f t="array" aca="1" ref="BR1373" ca="1">BR1372*INDIRECT(BR1363)</f>
        <v>1000</v>
      </c>
      <c r="BS1373" s="148" cm="1">
        <f t="array" aca="1" ref="BS1373" ca="1">BS1372*INDIRECT(BS1363)</f>
        <v>1000</v>
      </c>
      <c r="BT1373" s="148" cm="1">
        <f t="array" aca="1" ref="BT1373" ca="1">BT1372*INDIRECT(BT1363)</f>
        <v>1000</v>
      </c>
      <c r="BU1373" s="148" cm="1">
        <f t="array" aca="1" ref="BU1373" ca="1">BU1372*INDIRECT(BU1363)</f>
        <v>1000</v>
      </c>
      <c r="BV1373" s="148" cm="1">
        <f t="array" aca="1" ref="BV1373" ca="1">BV1372*INDIRECT(BV1363)</f>
        <v>1000</v>
      </c>
      <c r="BW1373" s="148" cm="1">
        <f t="array" aca="1" ref="BW1373" ca="1">BW1372*INDIRECT(BW1363)</f>
        <v>1000</v>
      </c>
      <c r="BX1373" s="148" cm="1">
        <f t="array" aca="1" ref="BX1373" ca="1">BX1372*INDIRECT(BX1363)</f>
        <v>1000</v>
      </c>
      <c r="BY1373" s="148" cm="1">
        <f t="array" aca="1" ref="BY1373" ca="1">BY1372*INDIRECT(BY1363)</f>
        <v>1000</v>
      </c>
      <c r="BZ1373" s="148" cm="1">
        <f t="array" aca="1" ref="BZ1373" ca="1">BZ1372*INDIRECT(BZ1363)</f>
        <v>1000</v>
      </c>
      <c r="CA1373" s="148" cm="1">
        <f t="array" aca="1" ref="CA1373" ca="1">CA1372*INDIRECT(CA1363)</f>
        <v>1000</v>
      </c>
      <c r="CB1373" s="148" cm="1">
        <f t="array" aca="1" ref="CB1373" ca="1">CB1372*INDIRECT(CB1363)</f>
        <v>1000</v>
      </c>
      <c r="CC1373" s="148" cm="1">
        <f t="array" aca="1" ref="CC1373" ca="1">CC1372*INDIRECT(CC1363)</f>
        <v>1000</v>
      </c>
      <c r="CD1373" s="148" cm="1">
        <f t="array" aca="1" ref="CD1373" ca="1">CD1372*INDIRECT(CD1363)</f>
        <v>1000</v>
      </c>
      <c r="CE1373" s="148" cm="1">
        <f t="array" aca="1" ref="CE1373" ca="1">CE1372*INDIRECT(CE1363)</f>
        <v>1000</v>
      </c>
      <c r="CF1373" s="148" cm="1">
        <f t="array" aca="1" ref="CF1373" ca="1">CF1372*INDIRECT(CF1363)</f>
        <v>1000</v>
      </c>
      <c r="CG1373" s="148" cm="1">
        <f t="array" aca="1" ref="CG1373" ca="1">CG1372*INDIRECT(CG1363)</f>
        <v>1000</v>
      </c>
      <c r="CH1373" s="148" cm="1">
        <f t="array" aca="1" ref="CH1373" ca="1">CH1372*INDIRECT(CH1363)</f>
        <v>1000</v>
      </c>
      <c r="CI1373" s="148" cm="1">
        <f t="array" aca="1" ref="CI1373" ca="1">CI1372*INDIRECT(CI1363)</f>
        <v>1000</v>
      </c>
      <c r="CJ1373" s="148" cm="1">
        <f t="array" aca="1" ref="CJ1373" ca="1">CJ1372*INDIRECT(CJ1363)</f>
        <v>1000</v>
      </c>
      <c r="CK1373" s="148" cm="1">
        <f t="array" aca="1" ref="CK1373" ca="1">CK1372*INDIRECT(CK1363)</f>
        <v>1000</v>
      </c>
      <c r="CL1373" s="148" cm="1">
        <f t="array" aca="1" ref="CL1373" ca="1">CL1372*INDIRECT(CL1363)</f>
        <v>1000</v>
      </c>
      <c r="CN1373" s="78"/>
      <c r="CO1373" s="148" t="e" cm="1">
        <f t="array" aca="1" ref="CO1373" ca="1">CO1372*INDIRECT(CO1363)</f>
        <v>#N/A</v>
      </c>
      <c r="CP1373" s="148" t="e" cm="1">
        <f t="array" aca="1" ref="CP1373" ca="1">CP1372*INDIRECT(CP1363)</f>
        <v>#N/A</v>
      </c>
      <c r="CQ1373" s="148" t="e" cm="1">
        <f t="array" aca="1" ref="CQ1373" ca="1">CQ1372*INDIRECT(CQ1363)</f>
        <v>#N/A</v>
      </c>
      <c r="CR1373" s="148" t="e" cm="1">
        <f t="array" aca="1" ref="CR1373" ca="1">CR1372*INDIRECT(CR1363)</f>
        <v>#N/A</v>
      </c>
      <c r="CS1373" s="148" t="e" cm="1">
        <f t="array" aca="1" ref="CS1373" ca="1">CS1372*INDIRECT(CS1363)</f>
        <v>#N/A</v>
      </c>
      <c r="CT1373" s="148" t="e" cm="1">
        <f t="array" aca="1" ref="CT1373" ca="1">CT1372*INDIRECT(CT1363)</f>
        <v>#N/A</v>
      </c>
      <c r="CU1373" s="148" t="e" cm="1">
        <f t="array" aca="1" ref="CU1373" ca="1">CU1372*INDIRECT(CU1363)</f>
        <v>#N/A</v>
      </c>
      <c r="CV1373" s="148" t="e" cm="1">
        <f t="array" aca="1" ref="CV1373" ca="1">CV1372*INDIRECT(CV1363)</f>
        <v>#N/A</v>
      </c>
      <c r="CW1373" s="148" t="e" cm="1">
        <f t="array" aca="1" ref="CW1373" ca="1">CW1372*INDIRECT(CW1363)</f>
        <v>#N/A</v>
      </c>
      <c r="CX1373" s="148" t="e" cm="1">
        <f t="array" aca="1" ref="CX1373" ca="1">CX1372*INDIRECT(CX1363)</f>
        <v>#N/A</v>
      </c>
      <c r="CY1373" s="148" t="e" cm="1">
        <f t="array" aca="1" ref="CY1373" ca="1">CY1372*INDIRECT(CY1363)</f>
        <v>#N/A</v>
      </c>
      <c r="CZ1373" s="148" t="e" cm="1">
        <f t="array" aca="1" ref="CZ1373" ca="1">CZ1372*INDIRECT(CZ1363)</f>
        <v>#N/A</v>
      </c>
      <c r="DA1373" s="148" t="e" cm="1">
        <f t="array" aca="1" ref="DA1373" ca="1">DA1372*INDIRECT(DA1363)</f>
        <v>#N/A</v>
      </c>
      <c r="DB1373" s="148" t="e" cm="1">
        <f t="array" aca="1" ref="DB1373" ca="1">DB1372*INDIRECT(DB1363)</f>
        <v>#N/A</v>
      </c>
      <c r="DC1373" s="148" t="e" cm="1">
        <f t="array" aca="1" ref="DC1373" ca="1">DC1372*INDIRECT(DC1363)</f>
        <v>#N/A</v>
      </c>
      <c r="DD1373" s="148" t="e" cm="1">
        <f t="array" aca="1" ref="DD1373" ca="1">DD1372*INDIRECT(DD1363)</f>
        <v>#N/A</v>
      </c>
      <c r="DE1373" s="148" t="e" cm="1">
        <f t="array" aca="1" ref="DE1373" ca="1">DE1372*INDIRECT(DE1363)</f>
        <v>#N/A</v>
      </c>
      <c r="DF1373" s="148" t="e" cm="1">
        <f t="array" aca="1" ref="DF1373" ca="1">DF1372*INDIRECT(DF1363)</f>
        <v>#N/A</v>
      </c>
      <c r="DG1373" s="148" t="e" cm="1">
        <f t="array" aca="1" ref="DG1373" ca="1">DG1372*INDIRECT(DG1363)</f>
        <v>#N/A</v>
      </c>
      <c r="DH1373" s="148" t="e" cm="1">
        <f t="array" aca="1" ref="DH1373" ca="1">DH1372*INDIRECT(DH1363)</f>
        <v>#N/A</v>
      </c>
      <c r="DI1373" s="148" t="e" cm="1">
        <f t="array" aca="1" ref="DI1373" ca="1">DI1372*INDIRECT(DI1363)</f>
        <v>#N/A</v>
      </c>
      <c r="DJ1373" s="148" t="e" cm="1">
        <f t="array" aca="1" ref="DJ1373" ca="1">DJ1372*INDIRECT(DJ1363)</f>
        <v>#N/A</v>
      </c>
      <c r="DK1373" s="148" t="e" cm="1">
        <f t="array" aca="1" ref="DK1373" ca="1">DK1372*INDIRECT(DK1363)</f>
        <v>#N/A</v>
      </c>
      <c r="DL1373" s="148" t="e" cm="1">
        <f t="array" aca="1" ref="DL1373" ca="1">DL1372*INDIRECT(DL1363)</f>
        <v>#N/A</v>
      </c>
    </row>
    <row r="1374" spans="1:116" x14ac:dyDescent="0.35">
      <c r="B1374" t="s">
        <v>332</v>
      </c>
      <c r="D1374" t="s">
        <v>774</v>
      </c>
      <c r="E1374" s="8" t="str">
        <f t="shared" si="1768"/>
        <v>1374 GMV-S</v>
      </c>
      <c r="G1374" s="9"/>
      <c r="H1374" s="27"/>
      <c r="I1374" s="78"/>
      <c r="J1374" s="78"/>
      <c r="K1374" s="33"/>
      <c r="L1374" s="33"/>
      <c r="M1374" s="33"/>
      <c r="N1374" s="33"/>
      <c r="O1374" s="33"/>
      <c r="P1374" s="33"/>
      <c r="R1374" s="33"/>
      <c r="S1374" s="77"/>
      <c r="T1374" s="77"/>
      <c r="U1374" s="77"/>
      <c r="V1374" s="77"/>
      <c r="W1374" s="77"/>
      <c r="X1374" s="77"/>
      <c r="Y1374" s="77"/>
      <c r="Z1374" s="77"/>
      <c r="AA1374" s="77"/>
      <c r="AB1374" s="77"/>
      <c r="AC1374" s="77"/>
      <c r="AD1374" s="77"/>
      <c r="AE1374" s="77"/>
      <c r="AF1374" s="77"/>
      <c r="AG1374" s="77"/>
      <c r="AH1374" s="77"/>
      <c r="AI1374" s="77"/>
      <c r="AJ1374" s="77"/>
      <c r="AK1374" s="77"/>
      <c r="AL1374" s="77"/>
      <c r="AM1374" s="77"/>
      <c r="AN1374" s="77"/>
      <c r="AO1374" s="77"/>
      <c r="AP1374" s="77"/>
      <c r="AQ1374" s="77"/>
      <c r="AR1374" s="77"/>
      <c r="AS1374" s="77"/>
      <c r="AT1374" s="77"/>
      <c r="AU1374" s="77"/>
      <c r="AV1374" s="77"/>
      <c r="AW1374" s="77"/>
      <c r="AX1374" s="77"/>
      <c r="AY1374" s="77"/>
      <c r="AZ1374" s="77"/>
      <c r="BA1374" s="77"/>
      <c r="BB1374" s="77"/>
      <c r="BC1374" s="77"/>
      <c r="BD1374" s="77"/>
      <c r="BE1374" s="77"/>
      <c r="BF1374" s="77"/>
      <c r="BG1374" s="77"/>
      <c r="BH1374" s="77"/>
      <c r="BI1374" s="77"/>
      <c r="BJ1374" s="77"/>
      <c r="BK1374" s="77"/>
      <c r="BL1374" s="77"/>
      <c r="BM1374" s="77"/>
      <c r="BN1374" s="77"/>
      <c r="BO1374" s="77"/>
      <c r="BP1374" s="77"/>
      <c r="BQ1374" s="77"/>
      <c r="BR1374" s="77"/>
      <c r="BS1374" s="77"/>
      <c r="BT1374" s="77"/>
      <c r="BU1374" s="77"/>
      <c r="BV1374" s="77"/>
      <c r="BW1374" s="77"/>
      <c r="BX1374" s="77"/>
      <c r="BY1374" s="77"/>
      <c r="BZ1374" s="77"/>
      <c r="CA1374" s="77"/>
      <c r="CB1374" s="77"/>
      <c r="CC1374" s="77"/>
      <c r="CD1374" s="77"/>
      <c r="CE1374" s="77"/>
      <c r="CF1374" s="77"/>
      <c r="CG1374" s="77"/>
      <c r="CH1374" s="77"/>
      <c r="CI1374" s="77"/>
      <c r="CJ1374" s="77"/>
      <c r="CK1374" s="77"/>
      <c r="CL1374" s="77"/>
      <c r="CN1374" s="78"/>
      <c r="CO1374" s="77"/>
      <c r="CP1374" s="77"/>
      <c r="CQ1374" s="77"/>
      <c r="CR1374" s="77"/>
      <c r="CS1374" s="77"/>
      <c r="CT1374" s="77"/>
      <c r="CU1374" s="77"/>
      <c r="CV1374" s="77"/>
      <c r="CW1374" s="77"/>
      <c r="CX1374" s="77"/>
      <c r="CY1374" s="77"/>
      <c r="CZ1374" s="77"/>
      <c r="DA1374" s="77"/>
      <c r="DB1374" s="77"/>
      <c r="DC1374" s="77"/>
      <c r="DD1374" s="77"/>
      <c r="DE1374" s="77"/>
      <c r="DF1374" s="77"/>
      <c r="DG1374" s="77"/>
      <c r="DH1374" s="77"/>
      <c r="DI1374" s="77"/>
      <c r="DJ1374" s="77"/>
      <c r="DK1374" s="77"/>
      <c r="DL1374" s="77"/>
    </row>
    <row r="1375" spans="1:116" x14ac:dyDescent="0.35">
      <c r="B1375" t="s">
        <v>332</v>
      </c>
      <c r="D1375" t="s">
        <v>774</v>
      </c>
      <c r="E1375" s="8" t="str">
        <f t="shared" ref="E1375" si="1769">ROW()&amp;" "&amp;D1375</f>
        <v>1375 GMV-S</v>
      </c>
      <c r="G1375" s="136" t="str">
        <f>G1361</f>
        <v>(Primary label)</v>
      </c>
      <c r="H1375" s="27"/>
      <c r="I1375" s="78"/>
      <c r="J1375" s="78"/>
      <c r="K1375" s="33"/>
      <c r="L1375" s="33"/>
      <c r="M1375" s="33"/>
      <c r="N1375" s="33"/>
      <c r="O1375" s="33"/>
      <c r="P1375" s="33"/>
      <c r="R1375" s="33"/>
      <c r="S1375" s="77"/>
      <c r="T1375" s="77"/>
      <c r="U1375" s="77"/>
      <c r="V1375" s="77"/>
      <c r="W1375" s="77"/>
      <c r="X1375" s="77"/>
      <c r="Y1375" s="77"/>
      <c r="Z1375" s="77"/>
      <c r="AA1375" s="77"/>
      <c r="AB1375" s="77"/>
      <c r="AC1375" s="77"/>
      <c r="AD1375" s="77"/>
      <c r="AE1375" s="77"/>
      <c r="AF1375" s="77"/>
      <c r="AG1375" s="77"/>
      <c r="AH1375" s="77"/>
      <c r="AI1375" s="77"/>
      <c r="AJ1375" s="77"/>
      <c r="AK1375" s="77"/>
      <c r="AL1375" s="77"/>
      <c r="AM1375" s="77"/>
      <c r="AN1375" s="77"/>
      <c r="AO1375" s="77"/>
      <c r="AP1375" s="77"/>
      <c r="AQ1375" s="77"/>
      <c r="AR1375" s="77"/>
      <c r="AS1375" s="77"/>
      <c r="AT1375" s="77"/>
      <c r="AU1375" s="77"/>
      <c r="AV1375" s="77"/>
      <c r="AW1375" s="77"/>
      <c r="AX1375" s="77"/>
      <c r="AY1375" s="77"/>
      <c r="AZ1375" s="77"/>
      <c r="BA1375" s="77"/>
      <c r="BB1375" s="77"/>
      <c r="BC1375" s="77"/>
      <c r="BD1375" s="77"/>
      <c r="BE1375" s="77"/>
      <c r="BF1375" s="77"/>
      <c r="BG1375" s="77"/>
      <c r="BH1375" s="77"/>
      <c r="BI1375" s="77"/>
      <c r="BJ1375" s="77"/>
      <c r="BK1375" s="77"/>
      <c r="BL1375" s="77"/>
      <c r="BM1375" s="77"/>
      <c r="BN1375" s="77"/>
      <c r="BO1375" s="77"/>
      <c r="BP1375" s="77"/>
      <c r="BQ1375" s="77"/>
      <c r="BR1375" s="77"/>
      <c r="BS1375" s="77"/>
      <c r="BT1375" s="77"/>
      <c r="BU1375" s="77"/>
      <c r="BV1375" s="77"/>
      <c r="BW1375" s="77"/>
      <c r="BX1375" s="77"/>
      <c r="BY1375" s="77"/>
      <c r="BZ1375" s="77"/>
      <c r="CA1375" s="77"/>
      <c r="CB1375" s="77"/>
      <c r="CC1375" s="77"/>
      <c r="CD1375" s="77"/>
      <c r="CE1375" s="77"/>
      <c r="CF1375" s="77"/>
      <c r="CG1375" s="77"/>
      <c r="CH1375" s="77"/>
      <c r="CI1375" s="77"/>
      <c r="CJ1375" s="77"/>
      <c r="CK1375" s="77"/>
      <c r="CL1375" s="77"/>
      <c r="CN1375" s="78"/>
      <c r="CO1375" s="77"/>
      <c r="CP1375" s="77"/>
      <c r="CQ1375" s="77"/>
      <c r="CR1375" s="77"/>
      <c r="CS1375" s="77"/>
      <c r="CT1375" s="77"/>
      <c r="CU1375" s="77"/>
      <c r="CV1375" s="77"/>
      <c r="CW1375" s="77"/>
      <c r="CX1375" s="77"/>
      <c r="CY1375" s="77"/>
      <c r="CZ1375" s="77"/>
      <c r="DA1375" s="77"/>
      <c r="DB1375" s="77"/>
      <c r="DC1375" s="77"/>
      <c r="DD1375" s="77"/>
      <c r="DE1375" s="77"/>
      <c r="DF1375" s="77"/>
      <c r="DG1375" s="77"/>
      <c r="DH1375" s="77"/>
      <c r="DI1375" s="77"/>
      <c r="DJ1375" s="77"/>
      <c r="DK1375" s="77"/>
      <c r="DL1375" s="77"/>
    </row>
    <row r="1376" spans="1:116" x14ac:dyDescent="0.35">
      <c r="B1376" t="s">
        <v>332</v>
      </c>
      <c r="D1376" t="s">
        <v>774</v>
      </c>
      <c r="E1376" s="8" t="str">
        <f t="shared" si="1768"/>
        <v>1376 GMV-S</v>
      </c>
      <c r="G1376" s="136" t="str">
        <f>G1362</f>
        <v>primary unit</v>
      </c>
      <c r="H1376" s="27"/>
      <c r="I1376" s="78"/>
      <c r="J1376" s="78"/>
      <c r="K1376" s="33"/>
      <c r="L1376" s="33"/>
      <c r="M1376" s="33"/>
      <c r="N1376" s="33"/>
      <c r="O1376" s="33"/>
      <c r="P1376" s="33"/>
      <c r="R1376" s="33"/>
      <c r="S1376" s="77"/>
      <c r="T1376" s="77"/>
      <c r="U1376" s="77"/>
      <c r="V1376" s="77"/>
      <c r="W1376" s="77"/>
      <c r="X1376" s="77"/>
      <c r="Y1376" s="77"/>
      <c r="Z1376" s="77"/>
      <c r="AA1376" s="77"/>
      <c r="AB1376" s="77"/>
      <c r="AC1376" s="77"/>
      <c r="AD1376" s="77"/>
      <c r="AE1376" s="77"/>
      <c r="AF1376" s="77"/>
      <c r="AG1376" s="77"/>
      <c r="AH1376" s="77"/>
      <c r="AI1376" s="77"/>
      <c r="AJ1376" s="77"/>
      <c r="AK1376" s="77"/>
      <c r="AL1376" s="77"/>
      <c r="AM1376" s="77"/>
      <c r="AN1376" s="77"/>
      <c r="AO1376" s="77"/>
      <c r="AP1376" s="77"/>
      <c r="AQ1376" s="77"/>
      <c r="AR1376" s="77"/>
      <c r="AS1376" s="77"/>
      <c r="AT1376" s="77"/>
      <c r="AU1376" s="77"/>
      <c r="AV1376" s="77"/>
      <c r="AW1376" s="77"/>
      <c r="AX1376" s="77"/>
      <c r="AY1376" s="77"/>
      <c r="AZ1376" s="77"/>
      <c r="BA1376" s="77"/>
      <c r="BB1376" s="77"/>
      <c r="BC1376" s="77"/>
      <c r="BD1376" s="77"/>
      <c r="BE1376" s="77"/>
      <c r="BF1376" s="77"/>
      <c r="BG1376" s="77"/>
      <c r="BH1376" s="77"/>
      <c r="BI1376" s="77"/>
      <c r="BJ1376" s="77"/>
      <c r="BK1376" s="77"/>
      <c r="BL1376" s="77"/>
      <c r="BM1376" s="77"/>
      <c r="BN1376" s="77"/>
      <c r="BO1376" s="77"/>
      <c r="BP1376" s="77"/>
      <c r="BQ1376" s="77"/>
      <c r="BR1376" s="77"/>
      <c r="BS1376" s="77"/>
      <c r="BT1376" s="77"/>
      <c r="BU1376" s="77"/>
      <c r="BV1376" s="77"/>
      <c r="BW1376" s="77"/>
      <c r="BX1376" s="77"/>
      <c r="BY1376" s="77"/>
      <c r="BZ1376" s="77"/>
      <c r="CA1376" s="77"/>
      <c r="CB1376" s="77"/>
      <c r="CC1376" s="77"/>
      <c r="CD1376" s="77"/>
      <c r="CE1376" s="77"/>
      <c r="CF1376" s="77"/>
      <c r="CG1376" s="77"/>
      <c r="CH1376" s="77"/>
      <c r="CI1376" s="77"/>
      <c r="CJ1376" s="77"/>
      <c r="CK1376" s="77"/>
      <c r="CL1376" s="77"/>
      <c r="CN1376" s="78"/>
      <c r="CO1376" s="77"/>
      <c r="CP1376" s="77"/>
      <c r="CQ1376" s="77"/>
      <c r="CR1376" s="77"/>
      <c r="CS1376" s="77"/>
      <c r="CT1376" s="77"/>
      <c r="CU1376" s="77"/>
      <c r="CV1376" s="77"/>
      <c r="CW1376" s="77"/>
      <c r="CX1376" s="77"/>
      <c r="CY1376" s="77"/>
      <c r="CZ1376" s="77"/>
      <c r="DA1376" s="77"/>
      <c r="DB1376" s="77"/>
      <c r="DC1376" s="77"/>
      <c r="DD1376" s="77"/>
      <c r="DE1376" s="77"/>
      <c r="DF1376" s="77"/>
      <c r="DG1376" s="77"/>
      <c r="DH1376" s="77"/>
      <c r="DI1376" s="77"/>
      <c r="DJ1376" s="77"/>
      <c r="DK1376" s="77"/>
      <c r="DL1376" s="77"/>
    </row>
    <row r="1377" spans="1:116" x14ac:dyDescent="0.35">
      <c r="B1377" t="s">
        <v>332</v>
      </c>
      <c r="D1377" t="s">
        <v>774</v>
      </c>
      <c r="E1377" s="8" t="str">
        <f t="shared" si="1768"/>
        <v>1377 GMV-S</v>
      </c>
      <c r="G1377" s="136" t="str">
        <f>G1363</f>
        <v>Primary revenue driver</v>
      </c>
      <c r="H1377" s="27"/>
      <c r="I1377" s="78"/>
      <c r="J1377" s="78"/>
      <c r="K1377" s="33"/>
      <c r="L1377" s="33"/>
      <c r="M1377" s="33"/>
      <c r="N1377" s="33"/>
      <c r="O1377" s="33"/>
      <c r="P1377" s="33"/>
      <c r="R1377" s="33"/>
      <c r="S1377" s="179" t="str">
        <f t="shared" ref="S1377:AX1377" si="1770">S1363</f>
        <v>S$16</v>
      </c>
      <c r="T1377" s="179" t="str">
        <f t="shared" si="1770"/>
        <v>T$16</v>
      </c>
      <c r="U1377" s="179" t="str">
        <f t="shared" si="1770"/>
        <v>U$16</v>
      </c>
      <c r="V1377" s="179" t="str">
        <f t="shared" si="1770"/>
        <v>V$16</v>
      </c>
      <c r="W1377" s="179" t="str">
        <f t="shared" si="1770"/>
        <v>W$16</v>
      </c>
      <c r="X1377" s="179" t="str">
        <f t="shared" si="1770"/>
        <v>X$16</v>
      </c>
      <c r="Y1377" s="179" t="str">
        <f t="shared" si="1770"/>
        <v>Y$16</v>
      </c>
      <c r="Z1377" s="179" t="str">
        <f t="shared" si="1770"/>
        <v>Z$16</v>
      </c>
      <c r="AA1377" s="179" t="str">
        <f t="shared" si="1770"/>
        <v>AA$16</v>
      </c>
      <c r="AB1377" s="179" t="str">
        <f t="shared" si="1770"/>
        <v>AB$16</v>
      </c>
      <c r="AC1377" s="179" t="str">
        <f t="shared" si="1770"/>
        <v>AC$16</v>
      </c>
      <c r="AD1377" s="179" t="str">
        <f t="shared" si="1770"/>
        <v>AD$16</v>
      </c>
      <c r="AE1377" s="179" t="str">
        <f t="shared" si="1770"/>
        <v>AE$16</v>
      </c>
      <c r="AF1377" s="179" t="str">
        <f t="shared" si="1770"/>
        <v>AF$16</v>
      </c>
      <c r="AG1377" s="179" t="str">
        <f t="shared" si="1770"/>
        <v>AG$16</v>
      </c>
      <c r="AH1377" s="179" t="str">
        <f t="shared" si="1770"/>
        <v>AH$16</v>
      </c>
      <c r="AI1377" s="179" t="str">
        <f t="shared" si="1770"/>
        <v>AI$16</v>
      </c>
      <c r="AJ1377" s="179" t="str">
        <f t="shared" si="1770"/>
        <v>AJ$16</v>
      </c>
      <c r="AK1377" s="179" t="str">
        <f t="shared" si="1770"/>
        <v>AK$16</v>
      </c>
      <c r="AL1377" s="179" t="str">
        <f t="shared" si="1770"/>
        <v>AL$16</v>
      </c>
      <c r="AM1377" s="179" t="str">
        <f t="shared" si="1770"/>
        <v>AM$16</v>
      </c>
      <c r="AN1377" s="179" t="str">
        <f t="shared" si="1770"/>
        <v>AN$16</v>
      </c>
      <c r="AO1377" s="179" t="str">
        <f t="shared" si="1770"/>
        <v>AO$16</v>
      </c>
      <c r="AP1377" s="179" t="str">
        <f t="shared" si="1770"/>
        <v>AP$16</v>
      </c>
      <c r="AQ1377" s="179" t="str">
        <f t="shared" si="1770"/>
        <v>AQ$16</v>
      </c>
      <c r="AR1377" s="179" t="str">
        <f t="shared" si="1770"/>
        <v>AR$16</v>
      </c>
      <c r="AS1377" s="179" t="str">
        <f t="shared" si="1770"/>
        <v>AS$16</v>
      </c>
      <c r="AT1377" s="179" t="str">
        <f t="shared" si="1770"/>
        <v>AT$16</v>
      </c>
      <c r="AU1377" s="179" t="str">
        <f t="shared" si="1770"/>
        <v>AU$16</v>
      </c>
      <c r="AV1377" s="179" t="str">
        <f t="shared" si="1770"/>
        <v>AV$16</v>
      </c>
      <c r="AW1377" s="179" t="str">
        <f t="shared" si="1770"/>
        <v>AW$16</v>
      </c>
      <c r="AX1377" s="179" t="str">
        <f t="shared" si="1770"/>
        <v>AX$16</v>
      </c>
      <c r="AY1377" s="179" t="str">
        <f t="shared" ref="AY1377:CD1377" si="1771">AY1363</f>
        <v>AY$16</v>
      </c>
      <c r="AZ1377" s="179" t="str">
        <f t="shared" si="1771"/>
        <v>AZ$16</v>
      </c>
      <c r="BA1377" s="179" t="str">
        <f t="shared" si="1771"/>
        <v>BA$16</v>
      </c>
      <c r="BB1377" s="179" t="str">
        <f t="shared" si="1771"/>
        <v>BB$16</v>
      </c>
      <c r="BC1377" s="179" t="str">
        <f t="shared" si="1771"/>
        <v>BC$16</v>
      </c>
      <c r="BD1377" s="179" t="str">
        <f t="shared" si="1771"/>
        <v>BD$16</v>
      </c>
      <c r="BE1377" s="179" t="str">
        <f t="shared" si="1771"/>
        <v>BE$16</v>
      </c>
      <c r="BF1377" s="179" t="str">
        <f t="shared" si="1771"/>
        <v>BF$16</v>
      </c>
      <c r="BG1377" s="179" t="str">
        <f t="shared" si="1771"/>
        <v>BG$16</v>
      </c>
      <c r="BH1377" s="179" t="str">
        <f t="shared" si="1771"/>
        <v>BH$16</v>
      </c>
      <c r="BI1377" s="179" t="str">
        <f t="shared" si="1771"/>
        <v>BI$16</v>
      </c>
      <c r="BJ1377" s="179" t="str">
        <f t="shared" si="1771"/>
        <v>BJ$16</v>
      </c>
      <c r="BK1377" s="179" t="str">
        <f t="shared" si="1771"/>
        <v>BK$16</v>
      </c>
      <c r="BL1377" s="179" t="str">
        <f t="shared" si="1771"/>
        <v>BL$16</v>
      </c>
      <c r="BM1377" s="179" t="str">
        <f t="shared" si="1771"/>
        <v>BM$16</v>
      </c>
      <c r="BN1377" s="179" t="str">
        <f t="shared" si="1771"/>
        <v>BN$16</v>
      </c>
      <c r="BO1377" s="179" t="str">
        <f t="shared" si="1771"/>
        <v>BO$16</v>
      </c>
      <c r="BP1377" s="179" t="str">
        <f t="shared" si="1771"/>
        <v>BP$16</v>
      </c>
      <c r="BQ1377" s="179" t="str">
        <f t="shared" si="1771"/>
        <v>BQ$16</v>
      </c>
      <c r="BR1377" s="179" t="str">
        <f t="shared" si="1771"/>
        <v>BR$16</v>
      </c>
      <c r="BS1377" s="179" t="str">
        <f t="shared" si="1771"/>
        <v>BS$16</v>
      </c>
      <c r="BT1377" s="179" t="str">
        <f t="shared" si="1771"/>
        <v>BT$16</v>
      </c>
      <c r="BU1377" s="179" t="str">
        <f t="shared" si="1771"/>
        <v>BU$16</v>
      </c>
      <c r="BV1377" s="179" t="str">
        <f t="shared" si="1771"/>
        <v>BV$16</v>
      </c>
      <c r="BW1377" s="179" t="str">
        <f t="shared" si="1771"/>
        <v>BW$16</v>
      </c>
      <c r="BX1377" s="179" t="str">
        <f t="shared" si="1771"/>
        <v>BX$16</v>
      </c>
      <c r="BY1377" s="179" t="str">
        <f t="shared" si="1771"/>
        <v>BY$16</v>
      </c>
      <c r="BZ1377" s="179" t="str">
        <f t="shared" si="1771"/>
        <v>BZ$16</v>
      </c>
      <c r="CA1377" s="179" t="str">
        <f t="shared" si="1771"/>
        <v>CA$16</v>
      </c>
      <c r="CB1377" s="179" t="str">
        <f t="shared" si="1771"/>
        <v>CB$16</v>
      </c>
      <c r="CC1377" s="179" t="str">
        <f t="shared" si="1771"/>
        <v>CC$16</v>
      </c>
      <c r="CD1377" s="179" t="str">
        <f t="shared" si="1771"/>
        <v>CD$16</v>
      </c>
      <c r="CE1377" s="179" t="str">
        <f t="shared" ref="CE1377:CL1377" si="1772">CE1363</f>
        <v>CE$16</v>
      </c>
      <c r="CF1377" s="179" t="str">
        <f t="shared" si="1772"/>
        <v>CF$16</v>
      </c>
      <c r="CG1377" s="179" t="str">
        <f t="shared" si="1772"/>
        <v>CG$16</v>
      </c>
      <c r="CH1377" s="179" t="str">
        <f t="shared" si="1772"/>
        <v>CH$16</v>
      </c>
      <c r="CI1377" s="179" t="str">
        <f t="shared" si="1772"/>
        <v>CI$16</v>
      </c>
      <c r="CJ1377" s="179" t="str">
        <f t="shared" si="1772"/>
        <v>CJ$16</v>
      </c>
      <c r="CK1377" s="179" t="str">
        <f t="shared" si="1772"/>
        <v>CK$16</v>
      </c>
      <c r="CL1377" s="179" t="str">
        <f t="shared" si="1772"/>
        <v>CL$16</v>
      </c>
      <c r="CN1377" s="78"/>
      <c r="CO1377" s="179" t="str">
        <f t="shared" ref="CO1377:DL1377" si="1773">CO1363</f>
        <v>CO$16</v>
      </c>
      <c r="CP1377" s="179" t="str">
        <f t="shared" si="1773"/>
        <v>CP$16</v>
      </c>
      <c r="CQ1377" s="179" t="str">
        <f t="shared" si="1773"/>
        <v>CQ$16</v>
      </c>
      <c r="CR1377" s="179" t="str">
        <f t="shared" si="1773"/>
        <v>CR$16</v>
      </c>
      <c r="CS1377" s="179" t="str">
        <f t="shared" si="1773"/>
        <v>CS$16</v>
      </c>
      <c r="CT1377" s="179" t="str">
        <f t="shared" si="1773"/>
        <v>CT$16</v>
      </c>
      <c r="CU1377" s="179" t="str">
        <f t="shared" si="1773"/>
        <v>CU$16</v>
      </c>
      <c r="CV1377" s="179" t="str">
        <f t="shared" si="1773"/>
        <v>CV$16</v>
      </c>
      <c r="CW1377" s="179" t="str">
        <f t="shared" si="1773"/>
        <v>CW$16</v>
      </c>
      <c r="CX1377" s="179" t="str">
        <f t="shared" si="1773"/>
        <v>CX$16</v>
      </c>
      <c r="CY1377" s="179" t="str">
        <f t="shared" si="1773"/>
        <v>CY$16</v>
      </c>
      <c r="CZ1377" s="179" t="str">
        <f t="shared" si="1773"/>
        <v>CZ$16</v>
      </c>
      <c r="DA1377" s="179" t="str">
        <f t="shared" si="1773"/>
        <v>DA$16</v>
      </c>
      <c r="DB1377" s="179" t="str">
        <f t="shared" si="1773"/>
        <v>DB$16</v>
      </c>
      <c r="DC1377" s="179" t="str">
        <f t="shared" si="1773"/>
        <v>DC$16</v>
      </c>
      <c r="DD1377" s="179" t="str">
        <f t="shared" si="1773"/>
        <v>DD$16</v>
      </c>
      <c r="DE1377" s="179" t="str">
        <f t="shared" si="1773"/>
        <v>DE$16</v>
      </c>
      <c r="DF1377" s="179" t="str">
        <f t="shared" si="1773"/>
        <v>DF$16</v>
      </c>
      <c r="DG1377" s="179" t="str">
        <f t="shared" si="1773"/>
        <v>DG$16</v>
      </c>
      <c r="DH1377" s="179" t="str">
        <f t="shared" si="1773"/>
        <v>DH$16</v>
      </c>
      <c r="DI1377" s="179" t="str">
        <f t="shared" si="1773"/>
        <v>DI$16</v>
      </c>
      <c r="DJ1377" s="179" t="str">
        <f t="shared" si="1773"/>
        <v>DJ$16</v>
      </c>
      <c r="DK1377" s="179" t="str">
        <f t="shared" si="1773"/>
        <v>DK$16</v>
      </c>
      <c r="DL1377" s="179" t="str">
        <f t="shared" si="1773"/>
        <v>DL$16</v>
      </c>
    </row>
    <row r="1378" spans="1:116" x14ac:dyDescent="0.35">
      <c r="B1378" t="s">
        <v>332</v>
      </c>
      <c r="D1378" t="s">
        <v>774</v>
      </c>
      <c r="E1378" s="8" t="str">
        <f t="shared" si="1768"/>
        <v>1378 GMV-S</v>
      </c>
      <c r="G1378" s="136" t="str">
        <f>G1364</f>
        <v>Primary volume driver</v>
      </c>
      <c r="K1378" s="53"/>
      <c r="L1378" s="53"/>
      <c r="M1378" s="53"/>
      <c r="N1378" s="53"/>
      <c r="O1378" s="53"/>
      <c r="P1378" s="53"/>
      <c r="R1378" s="24"/>
      <c r="S1378" s="179" t="str">
        <f t="shared" ref="S1378:AX1378" si="1774">S1364</f>
        <v>S$17</v>
      </c>
      <c r="T1378" s="179" t="str">
        <f t="shared" si="1774"/>
        <v>T$17</v>
      </c>
      <c r="U1378" s="179" t="str">
        <f t="shared" si="1774"/>
        <v>U$17</v>
      </c>
      <c r="V1378" s="179" t="str">
        <f t="shared" si="1774"/>
        <v>V$17</v>
      </c>
      <c r="W1378" s="179" t="str">
        <f t="shared" si="1774"/>
        <v>W$17</v>
      </c>
      <c r="X1378" s="179" t="str">
        <f t="shared" si="1774"/>
        <v>X$17</v>
      </c>
      <c r="Y1378" s="179" t="str">
        <f t="shared" si="1774"/>
        <v>Y$17</v>
      </c>
      <c r="Z1378" s="179" t="str">
        <f t="shared" si="1774"/>
        <v>Z$17</v>
      </c>
      <c r="AA1378" s="179" t="str">
        <f t="shared" si="1774"/>
        <v>AA$17</v>
      </c>
      <c r="AB1378" s="179" t="str">
        <f t="shared" si="1774"/>
        <v>AB$17</v>
      </c>
      <c r="AC1378" s="179" t="str">
        <f t="shared" si="1774"/>
        <v>AC$17</v>
      </c>
      <c r="AD1378" s="179" t="str">
        <f t="shared" si="1774"/>
        <v>AD$17</v>
      </c>
      <c r="AE1378" s="179" t="str">
        <f t="shared" si="1774"/>
        <v>AE$17</v>
      </c>
      <c r="AF1378" s="179" t="str">
        <f t="shared" si="1774"/>
        <v>AF$17</v>
      </c>
      <c r="AG1378" s="179" t="str">
        <f t="shared" si="1774"/>
        <v>AG$17</v>
      </c>
      <c r="AH1378" s="179" t="str">
        <f t="shared" si="1774"/>
        <v>AH$17</v>
      </c>
      <c r="AI1378" s="179" t="str">
        <f t="shared" si="1774"/>
        <v>AI$17</v>
      </c>
      <c r="AJ1378" s="179" t="str">
        <f t="shared" si="1774"/>
        <v>AJ$17</v>
      </c>
      <c r="AK1378" s="179" t="str">
        <f t="shared" si="1774"/>
        <v>AK$17</v>
      </c>
      <c r="AL1378" s="179" t="str">
        <f t="shared" si="1774"/>
        <v>AL$17</v>
      </c>
      <c r="AM1378" s="179" t="str">
        <f t="shared" si="1774"/>
        <v>AM$17</v>
      </c>
      <c r="AN1378" s="179" t="str">
        <f t="shared" si="1774"/>
        <v>AN$17</v>
      </c>
      <c r="AO1378" s="179" t="str">
        <f t="shared" si="1774"/>
        <v>AO$17</v>
      </c>
      <c r="AP1378" s="179" t="str">
        <f t="shared" si="1774"/>
        <v>AP$17</v>
      </c>
      <c r="AQ1378" s="179" t="str">
        <f t="shared" si="1774"/>
        <v>AQ$17</v>
      </c>
      <c r="AR1378" s="179" t="str">
        <f t="shared" si="1774"/>
        <v>AR$17</v>
      </c>
      <c r="AS1378" s="179" t="str">
        <f t="shared" si="1774"/>
        <v>AS$17</v>
      </c>
      <c r="AT1378" s="179" t="str">
        <f t="shared" si="1774"/>
        <v>AT$17</v>
      </c>
      <c r="AU1378" s="179" t="str">
        <f t="shared" si="1774"/>
        <v>AU$17</v>
      </c>
      <c r="AV1378" s="179" t="str">
        <f t="shared" si="1774"/>
        <v>AV$17</v>
      </c>
      <c r="AW1378" s="179" t="str">
        <f t="shared" si="1774"/>
        <v>AW$17</v>
      </c>
      <c r="AX1378" s="179" t="str">
        <f t="shared" si="1774"/>
        <v>AX$17</v>
      </c>
      <c r="AY1378" s="179" t="str">
        <f t="shared" ref="AY1378:CD1378" si="1775">AY1364</f>
        <v>AY$17</v>
      </c>
      <c r="AZ1378" s="179" t="str">
        <f t="shared" si="1775"/>
        <v>AZ$17</v>
      </c>
      <c r="BA1378" s="179" t="str">
        <f t="shared" si="1775"/>
        <v>BA$17</v>
      </c>
      <c r="BB1378" s="179" t="str">
        <f t="shared" si="1775"/>
        <v>BB$17</v>
      </c>
      <c r="BC1378" s="179" t="str">
        <f t="shared" si="1775"/>
        <v>BC$17</v>
      </c>
      <c r="BD1378" s="179" t="str">
        <f t="shared" si="1775"/>
        <v>BD$17</v>
      </c>
      <c r="BE1378" s="179" t="str">
        <f t="shared" si="1775"/>
        <v>BE$17</v>
      </c>
      <c r="BF1378" s="179" t="str">
        <f t="shared" si="1775"/>
        <v>BF$17</v>
      </c>
      <c r="BG1378" s="179" t="str">
        <f t="shared" si="1775"/>
        <v>BG$17</v>
      </c>
      <c r="BH1378" s="179" t="str">
        <f t="shared" si="1775"/>
        <v>BH$17</v>
      </c>
      <c r="BI1378" s="179" t="str">
        <f t="shared" si="1775"/>
        <v>BI$17</v>
      </c>
      <c r="BJ1378" s="179" t="str">
        <f t="shared" si="1775"/>
        <v>BJ$17</v>
      </c>
      <c r="BK1378" s="179" t="str">
        <f t="shared" si="1775"/>
        <v>BK$17</v>
      </c>
      <c r="BL1378" s="179" t="str">
        <f t="shared" si="1775"/>
        <v>BL$17</v>
      </c>
      <c r="BM1378" s="179" t="str">
        <f t="shared" si="1775"/>
        <v>BM$17</v>
      </c>
      <c r="BN1378" s="179" t="str">
        <f t="shared" si="1775"/>
        <v>BN$17</v>
      </c>
      <c r="BO1378" s="179" t="str">
        <f t="shared" si="1775"/>
        <v>BO$17</v>
      </c>
      <c r="BP1378" s="179" t="str">
        <f t="shared" si="1775"/>
        <v>BP$17</v>
      </c>
      <c r="BQ1378" s="179" t="str">
        <f t="shared" si="1775"/>
        <v>BQ$17</v>
      </c>
      <c r="BR1378" s="179" t="str">
        <f t="shared" si="1775"/>
        <v>BR$17</v>
      </c>
      <c r="BS1378" s="179" t="str">
        <f t="shared" si="1775"/>
        <v>BS$17</v>
      </c>
      <c r="BT1378" s="179" t="str">
        <f t="shared" si="1775"/>
        <v>BT$17</v>
      </c>
      <c r="BU1378" s="179" t="str">
        <f t="shared" si="1775"/>
        <v>BU$17</v>
      </c>
      <c r="BV1378" s="179" t="str">
        <f t="shared" si="1775"/>
        <v>BV$17</v>
      </c>
      <c r="BW1378" s="179" t="str">
        <f t="shared" si="1775"/>
        <v>BW$17</v>
      </c>
      <c r="BX1378" s="179" t="str">
        <f t="shared" si="1775"/>
        <v>BX$17</v>
      </c>
      <c r="BY1378" s="179" t="str">
        <f t="shared" si="1775"/>
        <v>BY$17</v>
      </c>
      <c r="BZ1378" s="179" t="str">
        <f t="shared" si="1775"/>
        <v>BZ$17</v>
      </c>
      <c r="CA1378" s="179" t="str">
        <f t="shared" si="1775"/>
        <v>CA$17</v>
      </c>
      <c r="CB1378" s="179" t="str">
        <f t="shared" si="1775"/>
        <v>CB$17</v>
      </c>
      <c r="CC1378" s="179" t="str">
        <f t="shared" si="1775"/>
        <v>CC$17</v>
      </c>
      <c r="CD1378" s="179" t="str">
        <f t="shared" si="1775"/>
        <v>CD$17</v>
      </c>
      <c r="CE1378" s="179" t="str">
        <f t="shared" ref="CE1378:CL1378" si="1776">CE1364</f>
        <v>CE$17</v>
      </c>
      <c r="CF1378" s="179" t="str">
        <f t="shared" si="1776"/>
        <v>CF$17</v>
      </c>
      <c r="CG1378" s="179" t="str">
        <f t="shared" si="1776"/>
        <v>CG$17</v>
      </c>
      <c r="CH1378" s="179" t="str">
        <f t="shared" si="1776"/>
        <v>CH$17</v>
      </c>
      <c r="CI1378" s="179" t="str">
        <f t="shared" si="1776"/>
        <v>CI$17</v>
      </c>
      <c r="CJ1378" s="179" t="str">
        <f t="shared" si="1776"/>
        <v>CJ$17</v>
      </c>
      <c r="CK1378" s="179" t="str">
        <f t="shared" si="1776"/>
        <v>CK$17</v>
      </c>
      <c r="CL1378" s="179" t="str">
        <f t="shared" si="1776"/>
        <v>CL$17</v>
      </c>
      <c r="CO1378" s="179" t="str">
        <f t="shared" ref="CO1378:DL1378" si="1777">CO1364</f>
        <v>CO$17</v>
      </c>
      <c r="CP1378" s="179" t="str">
        <f t="shared" si="1777"/>
        <v>CP$17</v>
      </c>
      <c r="CQ1378" s="179" t="str">
        <f t="shared" si="1777"/>
        <v>CQ$17</v>
      </c>
      <c r="CR1378" s="179" t="str">
        <f t="shared" si="1777"/>
        <v>CR$17</v>
      </c>
      <c r="CS1378" s="179" t="str">
        <f t="shared" si="1777"/>
        <v>CS$17</v>
      </c>
      <c r="CT1378" s="179" t="str">
        <f t="shared" si="1777"/>
        <v>CT$17</v>
      </c>
      <c r="CU1378" s="179" t="str">
        <f t="shared" si="1777"/>
        <v>CU$17</v>
      </c>
      <c r="CV1378" s="179" t="str">
        <f t="shared" si="1777"/>
        <v>CV$17</v>
      </c>
      <c r="CW1378" s="179" t="str">
        <f t="shared" si="1777"/>
        <v>CW$17</v>
      </c>
      <c r="CX1378" s="179" t="str">
        <f t="shared" si="1777"/>
        <v>CX$17</v>
      </c>
      <c r="CY1378" s="179" t="str">
        <f t="shared" si="1777"/>
        <v>CY$17</v>
      </c>
      <c r="CZ1378" s="179" t="str">
        <f t="shared" si="1777"/>
        <v>CZ$17</v>
      </c>
      <c r="DA1378" s="179" t="str">
        <f t="shared" si="1777"/>
        <v>DA$17</v>
      </c>
      <c r="DB1378" s="179" t="str">
        <f t="shared" si="1777"/>
        <v>DB$17</v>
      </c>
      <c r="DC1378" s="179" t="str">
        <f t="shared" si="1777"/>
        <v>DC$17</v>
      </c>
      <c r="DD1378" s="179" t="str">
        <f t="shared" si="1777"/>
        <v>DD$17</v>
      </c>
      <c r="DE1378" s="179" t="str">
        <f t="shared" si="1777"/>
        <v>DE$17</v>
      </c>
      <c r="DF1378" s="179" t="str">
        <f t="shared" si="1777"/>
        <v>DF$17</v>
      </c>
      <c r="DG1378" s="179" t="str">
        <f t="shared" si="1777"/>
        <v>DG$17</v>
      </c>
      <c r="DH1378" s="179" t="str">
        <f t="shared" si="1777"/>
        <v>DH$17</v>
      </c>
      <c r="DI1378" s="179" t="str">
        <f t="shared" si="1777"/>
        <v>DI$17</v>
      </c>
      <c r="DJ1378" s="179" t="str">
        <f t="shared" si="1777"/>
        <v>DJ$17</v>
      </c>
      <c r="DK1378" s="179" t="str">
        <f t="shared" si="1777"/>
        <v>DK$17</v>
      </c>
      <c r="DL1378" s="179" t="str">
        <f t="shared" si="1777"/>
        <v>DL$17</v>
      </c>
    </row>
    <row r="1379" spans="1:116" x14ac:dyDescent="0.35">
      <c r="B1379" t="s">
        <v>332</v>
      </c>
      <c r="D1379" t="s">
        <v>774</v>
      </c>
      <c r="E1379" s="8" t="str">
        <f t="shared" ref="E1379" si="1778">ROW()&amp;" "&amp;D1379</f>
        <v>1379 GMV-S</v>
      </c>
      <c r="G1379" s="136" t="str">
        <f>G1369</f>
        <v>Secondary GMV:</v>
      </c>
      <c r="H1379" s="12"/>
      <c r="I1379" s="60"/>
      <c r="J1379" s="60"/>
      <c r="K1379" s="15"/>
      <c r="L1379" s="15"/>
      <c r="M1379" s="15"/>
      <c r="N1379" s="15"/>
      <c r="O1379" s="15"/>
      <c r="P1379" s="15"/>
      <c r="R1379" s="15"/>
      <c r="S1379" s="179">
        <f t="shared" ref="S1379:AX1379" si="1779">S1365</f>
        <v>0</v>
      </c>
      <c r="T1379" s="179">
        <f t="shared" si="1779"/>
        <v>0</v>
      </c>
      <c r="U1379" s="179">
        <f t="shared" si="1779"/>
        <v>0</v>
      </c>
      <c r="V1379" s="179">
        <f t="shared" si="1779"/>
        <v>0</v>
      </c>
      <c r="W1379" s="179">
        <f t="shared" si="1779"/>
        <v>0</v>
      </c>
      <c r="X1379" s="179">
        <f t="shared" si="1779"/>
        <v>0</v>
      </c>
      <c r="Y1379" s="179">
        <f t="shared" si="1779"/>
        <v>0</v>
      </c>
      <c r="Z1379" s="179">
        <f t="shared" si="1779"/>
        <v>0</v>
      </c>
      <c r="AA1379" s="179">
        <f t="shared" si="1779"/>
        <v>0</v>
      </c>
      <c r="AB1379" s="179">
        <f t="shared" si="1779"/>
        <v>0</v>
      </c>
      <c r="AC1379" s="179">
        <f t="shared" si="1779"/>
        <v>0</v>
      </c>
      <c r="AD1379" s="179">
        <f t="shared" si="1779"/>
        <v>0</v>
      </c>
      <c r="AE1379" s="179">
        <f t="shared" si="1779"/>
        <v>0</v>
      </c>
      <c r="AF1379" s="179">
        <f t="shared" si="1779"/>
        <v>0</v>
      </c>
      <c r="AG1379" s="179">
        <f t="shared" si="1779"/>
        <v>0</v>
      </c>
      <c r="AH1379" s="179">
        <f t="shared" si="1779"/>
        <v>0</v>
      </c>
      <c r="AI1379" s="179">
        <f t="shared" si="1779"/>
        <v>0</v>
      </c>
      <c r="AJ1379" s="179">
        <f t="shared" si="1779"/>
        <v>0</v>
      </c>
      <c r="AK1379" s="179">
        <f t="shared" si="1779"/>
        <v>0</v>
      </c>
      <c r="AL1379" s="179">
        <f t="shared" si="1779"/>
        <v>0</v>
      </c>
      <c r="AM1379" s="179">
        <f t="shared" si="1779"/>
        <v>0</v>
      </c>
      <c r="AN1379" s="179">
        <f t="shared" si="1779"/>
        <v>0</v>
      </c>
      <c r="AO1379" s="179">
        <f t="shared" si="1779"/>
        <v>0</v>
      </c>
      <c r="AP1379" s="179">
        <f t="shared" si="1779"/>
        <v>0</v>
      </c>
      <c r="AQ1379" s="179">
        <f t="shared" si="1779"/>
        <v>0</v>
      </c>
      <c r="AR1379" s="179">
        <f t="shared" si="1779"/>
        <v>0</v>
      </c>
      <c r="AS1379" s="179">
        <f t="shared" si="1779"/>
        <v>0</v>
      </c>
      <c r="AT1379" s="179">
        <f t="shared" si="1779"/>
        <v>0</v>
      </c>
      <c r="AU1379" s="179">
        <f t="shared" si="1779"/>
        <v>0</v>
      </c>
      <c r="AV1379" s="179">
        <f t="shared" si="1779"/>
        <v>0</v>
      </c>
      <c r="AW1379" s="179">
        <f t="shared" si="1779"/>
        <v>0</v>
      </c>
      <c r="AX1379" s="179">
        <f t="shared" si="1779"/>
        <v>0</v>
      </c>
      <c r="AY1379" s="179">
        <f t="shared" ref="AY1379:CD1379" si="1780">AY1365</f>
        <v>0</v>
      </c>
      <c r="AZ1379" s="179">
        <f t="shared" si="1780"/>
        <v>0</v>
      </c>
      <c r="BA1379" s="179">
        <f t="shared" si="1780"/>
        <v>0</v>
      </c>
      <c r="BB1379" s="179">
        <f t="shared" si="1780"/>
        <v>0</v>
      </c>
      <c r="BC1379" s="179">
        <f t="shared" si="1780"/>
        <v>0</v>
      </c>
      <c r="BD1379" s="179">
        <f t="shared" si="1780"/>
        <v>0</v>
      </c>
      <c r="BE1379" s="179">
        <f t="shared" si="1780"/>
        <v>0</v>
      </c>
      <c r="BF1379" s="179">
        <f t="shared" si="1780"/>
        <v>0</v>
      </c>
      <c r="BG1379" s="179">
        <f t="shared" si="1780"/>
        <v>0</v>
      </c>
      <c r="BH1379" s="179">
        <f t="shared" si="1780"/>
        <v>0</v>
      </c>
      <c r="BI1379" s="179">
        <f t="shared" si="1780"/>
        <v>0</v>
      </c>
      <c r="BJ1379" s="179">
        <f t="shared" si="1780"/>
        <v>0</v>
      </c>
      <c r="BK1379" s="179">
        <f t="shared" si="1780"/>
        <v>0</v>
      </c>
      <c r="BL1379" s="179">
        <f t="shared" si="1780"/>
        <v>0</v>
      </c>
      <c r="BM1379" s="179">
        <f t="shared" si="1780"/>
        <v>0</v>
      </c>
      <c r="BN1379" s="179">
        <f t="shared" si="1780"/>
        <v>0</v>
      </c>
      <c r="BO1379" s="179">
        <f t="shared" si="1780"/>
        <v>0</v>
      </c>
      <c r="BP1379" s="179">
        <f t="shared" si="1780"/>
        <v>0</v>
      </c>
      <c r="BQ1379" s="179">
        <f t="shared" si="1780"/>
        <v>0</v>
      </c>
      <c r="BR1379" s="179">
        <f t="shared" si="1780"/>
        <v>0</v>
      </c>
      <c r="BS1379" s="179">
        <f t="shared" si="1780"/>
        <v>0</v>
      </c>
      <c r="BT1379" s="179">
        <f t="shared" si="1780"/>
        <v>0</v>
      </c>
      <c r="BU1379" s="179">
        <f t="shared" si="1780"/>
        <v>0</v>
      </c>
      <c r="BV1379" s="179">
        <f t="shared" si="1780"/>
        <v>0</v>
      </c>
      <c r="BW1379" s="179">
        <f t="shared" si="1780"/>
        <v>0</v>
      </c>
      <c r="BX1379" s="179">
        <f t="shared" si="1780"/>
        <v>0</v>
      </c>
      <c r="BY1379" s="179">
        <f t="shared" si="1780"/>
        <v>0</v>
      </c>
      <c r="BZ1379" s="179">
        <f t="shared" si="1780"/>
        <v>0</v>
      </c>
      <c r="CA1379" s="179">
        <f t="shared" si="1780"/>
        <v>0</v>
      </c>
      <c r="CB1379" s="179">
        <f t="shared" si="1780"/>
        <v>0</v>
      </c>
      <c r="CC1379" s="179">
        <f t="shared" si="1780"/>
        <v>0</v>
      </c>
      <c r="CD1379" s="179">
        <f t="shared" si="1780"/>
        <v>0</v>
      </c>
      <c r="CE1379" s="179">
        <f t="shared" ref="CE1379:CL1379" si="1781">CE1365</f>
        <v>0</v>
      </c>
      <c r="CF1379" s="179">
        <f t="shared" si="1781"/>
        <v>0</v>
      </c>
      <c r="CG1379" s="179">
        <f t="shared" si="1781"/>
        <v>0</v>
      </c>
      <c r="CH1379" s="179">
        <f t="shared" si="1781"/>
        <v>0</v>
      </c>
      <c r="CI1379" s="179">
        <f t="shared" si="1781"/>
        <v>0</v>
      </c>
      <c r="CJ1379" s="179">
        <f t="shared" si="1781"/>
        <v>0</v>
      </c>
      <c r="CK1379" s="179">
        <f t="shared" si="1781"/>
        <v>0</v>
      </c>
      <c r="CL1379" s="179">
        <f t="shared" si="1781"/>
        <v>0</v>
      </c>
      <c r="CN1379" s="60"/>
      <c r="CO1379" s="179">
        <f t="shared" ref="CO1379:DL1379" si="1782">CO1365</f>
        <v>0</v>
      </c>
      <c r="CP1379" s="179">
        <f t="shared" si="1782"/>
        <v>0</v>
      </c>
      <c r="CQ1379" s="179">
        <f t="shared" si="1782"/>
        <v>0</v>
      </c>
      <c r="CR1379" s="179">
        <f t="shared" si="1782"/>
        <v>0</v>
      </c>
      <c r="CS1379" s="179">
        <f t="shared" si="1782"/>
        <v>0</v>
      </c>
      <c r="CT1379" s="179">
        <f t="shared" si="1782"/>
        <v>0</v>
      </c>
      <c r="CU1379" s="179">
        <f t="shared" si="1782"/>
        <v>0</v>
      </c>
      <c r="CV1379" s="179">
        <f t="shared" si="1782"/>
        <v>0</v>
      </c>
      <c r="CW1379" s="179">
        <f t="shared" si="1782"/>
        <v>0</v>
      </c>
      <c r="CX1379" s="179">
        <f t="shared" si="1782"/>
        <v>0</v>
      </c>
      <c r="CY1379" s="179">
        <f t="shared" si="1782"/>
        <v>0</v>
      </c>
      <c r="CZ1379" s="179">
        <f t="shared" si="1782"/>
        <v>0</v>
      </c>
      <c r="DA1379" s="179">
        <f t="shared" si="1782"/>
        <v>0</v>
      </c>
      <c r="DB1379" s="179">
        <f t="shared" si="1782"/>
        <v>0</v>
      </c>
      <c r="DC1379" s="179">
        <f t="shared" si="1782"/>
        <v>0</v>
      </c>
      <c r="DD1379" s="179">
        <f t="shared" si="1782"/>
        <v>0</v>
      </c>
      <c r="DE1379" s="179">
        <f t="shared" si="1782"/>
        <v>0</v>
      </c>
      <c r="DF1379" s="179">
        <f t="shared" si="1782"/>
        <v>0</v>
      </c>
      <c r="DG1379" s="179">
        <f t="shared" si="1782"/>
        <v>0</v>
      </c>
      <c r="DH1379" s="179">
        <f t="shared" si="1782"/>
        <v>0</v>
      </c>
      <c r="DI1379" s="179">
        <f t="shared" si="1782"/>
        <v>0</v>
      </c>
      <c r="DJ1379" s="179">
        <f t="shared" si="1782"/>
        <v>0</v>
      </c>
      <c r="DK1379" s="179">
        <f t="shared" si="1782"/>
        <v>0</v>
      </c>
      <c r="DL1379" s="179">
        <f t="shared" si="1782"/>
        <v>0</v>
      </c>
    </row>
    <row r="1380" spans="1:116" x14ac:dyDescent="0.35">
      <c r="B1380" t="s">
        <v>332</v>
      </c>
      <c r="D1380" t="s">
        <v>774</v>
      </c>
      <c r="E1380" s="8" t="str">
        <f t="shared" si="1768"/>
        <v>1380 GMV-S</v>
      </c>
      <c r="G1380" s="241" t="str">
        <f>IFERROR(SUBSTITUTE(TRIM(MID(G1369, SEARCH("-", G1369) + 1, LEN(G1369))),":",""),"no unit")</f>
        <v>no unit</v>
      </c>
      <c r="H1380" s="12"/>
      <c r="I1380" s="60"/>
      <c r="J1380" s="60"/>
      <c r="K1380" s="15"/>
      <c r="L1380" s="15"/>
      <c r="M1380" s="15"/>
      <c r="N1380" s="15"/>
      <c r="O1380" s="15"/>
      <c r="P1380" s="15"/>
      <c r="R1380" s="15"/>
      <c r="CN1380" s="60"/>
      <c r="CO1380" s="8"/>
      <c r="CP1380" s="8"/>
      <c r="CQ1380" s="8"/>
      <c r="CR1380" s="8"/>
      <c r="CS1380" s="8"/>
      <c r="CT1380" s="8"/>
      <c r="CU1380" s="8"/>
      <c r="CV1380" s="8"/>
      <c r="CW1380" s="8"/>
      <c r="CX1380" s="8"/>
      <c r="CY1380" s="8"/>
      <c r="CZ1380" s="8"/>
      <c r="DA1380" s="8"/>
      <c r="DB1380" s="8"/>
      <c r="DC1380" s="8"/>
      <c r="DD1380" s="8"/>
      <c r="DE1380" s="8"/>
      <c r="DF1380" s="8"/>
      <c r="DG1380" s="8"/>
      <c r="DH1380" s="8"/>
      <c r="DI1380" s="8"/>
      <c r="DJ1380" s="8"/>
      <c r="DK1380" s="8"/>
      <c r="DL1380" s="8"/>
    </row>
    <row r="1381" spans="1:116" x14ac:dyDescent="0.35">
      <c r="G1381" s="136" t="str">
        <f>G1367</f>
        <v>Secondary revenue driver</v>
      </c>
      <c r="H1381" s="12"/>
      <c r="I1381" s="60"/>
      <c r="J1381" s="60"/>
      <c r="K1381" s="15"/>
      <c r="L1381" s="15"/>
      <c r="M1381" s="15"/>
      <c r="N1381" s="15"/>
      <c r="O1381" s="15"/>
      <c r="P1381" s="15"/>
      <c r="R1381" s="15"/>
      <c r="S1381" s="203" t="str">
        <f>ADDRESS(ROW(S1373),COLUMN(S1373),2)</f>
        <v>S$1373</v>
      </c>
      <c r="T1381" s="203" t="str">
        <f t="shared" ref="T1381:CE1381" si="1783">ADDRESS(ROW(T1373),COLUMN(T1373),2)</f>
        <v>T$1373</v>
      </c>
      <c r="U1381" s="203" t="str">
        <f t="shared" si="1783"/>
        <v>U$1373</v>
      </c>
      <c r="V1381" s="203" t="str">
        <f t="shared" si="1783"/>
        <v>V$1373</v>
      </c>
      <c r="W1381" s="203" t="str">
        <f t="shared" si="1783"/>
        <v>W$1373</v>
      </c>
      <c r="X1381" s="203" t="str">
        <f t="shared" si="1783"/>
        <v>X$1373</v>
      </c>
      <c r="Y1381" s="203" t="str">
        <f t="shared" si="1783"/>
        <v>Y$1373</v>
      </c>
      <c r="Z1381" s="203" t="str">
        <f t="shared" si="1783"/>
        <v>Z$1373</v>
      </c>
      <c r="AA1381" s="203" t="str">
        <f t="shared" si="1783"/>
        <v>AA$1373</v>
      </c>
      <c r="AB1381" s="203" t="str">
        <f t="shared" si="1783"/>
        <v>AB$1373</v>
      </c>
      <c r="AC1381" s="203" t="str">
        <f t="shared" si="1783"/>
        <v>AC$1373</v>
      </c>
      <c r="AD1381" s="203" t="str">
        <f t="shared" si="1783"/>
        <v>AD$1373</v>
      </c>
      <c r="AE1381" s="203" t="str">
        <f t="shared" si="1783"/>
        <v>AE$1373</v>
      </c>
      <c r="AF1381" s="203" t="str">
        <f t="shared" si="1783"/>
        <v>AF$1373</v>
      </c>
      <c r="AG1381" s="203" t="str">
        <f t="shared" si="1783"/>
        <v>AG$1373</v>
      </c>
      <c r="AH1381" s="203" t="str">
        <f t="shared" si="1783"/>
        <v>AH$1373</v>
      </c>
      <c r="AI1381" s="203" t="str">
        <f t="shared" si="1783"/>
        <v>AI$1373</v>
      </c>
      <c r="AJ1381" s="203" t="str">
        <f t="shared" si="1783"/>
        <v>AJ$1373</v>
      </c>
      <c r="AK1381" s="203" t="str">
        <f t="shared" si="1783"/>
        <v>AK$1373</v>
      </c>
      <c r="AL1381" s="203" t="str">
        <f t="shared" si="1783"/>
        <v>AL$1373</v>
      </c>
      <c r="AM1381" s="203" t="str">
        <f t="shared" si="1783"/>
        <v>AM$1373</v>
      </c>
      <c r="AN1381" s="203" t="str">
        <f t="shared" si="1783"/>
        <v>AN$1373</v>
      </c>
      <c r="AO1381" s="203" t="str">
        <f t="shared" si="1783"/>
        <v>AO$1373</v>
      </c>
      <c r="AP1381" s="203" t="str">
        <f t="shared" si="1783"/>
        <v>AP$1373</v>
      </c>
      <c r="AQ1381" s="203" t="str">
        <f t="shared" si="1783"/>
        <v>AQ$1373</v>
      </c>
      <c r="AR1381" s="203" t="str">
        <f t="shared" si="1783"/>
        <v>AR$1373</v>
      </c>
      <c r="AS1381" s="203" t="str">
        <f t="shared" si="1783"/>
        <v>AS$1373</v>
      </c>
      <c r="AT1381" s="203" t="str">
        <f t="shared" si="1783"/>
        <v>AT$1373</v>
      </c>
      <c r="AU1381" s="203" t="str">
        <f t="shared" si="1783"/>
        <v>AU$1373</v>
      </c>
      <c r="AV1381" s="203" t="str">
        <f t="shared" si="1783"/>
        <v>AV$1373</v>
      </c>
      <c r="AW1381" s="203" t="str">
        <f t="shared" si="1783"/>
        <v>AW$1373</v>
      </c>
      <c r="AX1381" s="203" t="str">
        <f t="shared" si="1783"/>
        <v>AX$1373</v>
      </c>
      <c r="AY1381" s="203" t="str">
        <f t="shared" si="1783"/>
        <v>AY$1373</v>
      </c>
      <c r="AZ1381" s="203" t="str">
        <f t="shared" si="1783"/>
        <v>AZ$1373</v>
      </c>
      <c r="BA1381" s="203" t="str">
        <f t="shared" si="1783"/>
        <v>BA$1373</v>
      </c>
      <c r="BB1381" s="203" t="str">
        <f t="shared" si="1783"/>
        <v>BB$1373</v>
      </c>
      <c r="BC1381" s="203" t="str">
        <f t="shared" si="1783"/>
        <v>BC$1373</v>
      </c>
      <c r="BD1381" s="203" t="str">
        <f t="shared" si="1783"/>
        <v>BD$1373</v>
      </c>
      <c r="BE1381" s="203" t="str">
        <f t="shared" si="1783"/>
        <v>BE$1373</v>
      </c>
      <c r="BF1381" s="203" t="str">
        <f t="shared" si="1783"/>
        <v>BF$1373</v>
      </c>
      <c r="BG1381" s="203" t="str">
        <f t="shared" si="1783"/>
        <v>BG$1373</v>
      </c>
      <c r="BH1381" s="203" t="str">
        <f t="shared" si="1783"/>
        <v>BH$1373</v>
      </c>
      <c r="BI1381" s="203" t="str">
        <f t="shared" si="1783"/>
        <v>BI$1373</v>
      </c>
      <c r="BJ1381" s="203" t="str">
        <f t="shared" si="1783"/>
        <v>BJ$1373</v>
      </c>
      <c r="BK1381" s="203" t="str">
        <f t="shared" si="1783"/>
        <v>BK$1373</v>
      </c>
      <c r="BL1381" s="203" t="str">
        <f t="shared" si="1783"/>
        <v>BL$1373</v>
      </c>
      <c r="BM1381" s="203" t="str">
        <f t="shared" si="1783"/>
        <v>BM$1373</v>
      </c>
      <c r="BN1381" s="203" t="str">
        <f t="shared" si="1783"/>
        <v>BN$1373</v>
      </c>
      <c r="BO1381" s="203" t="str">
        <f t="shared" si="1783"/>
        <v>BO$1373</v>
      </c>
      <c r="BP1381" s="203" t="str">
        <f t="shared" si="1783"/>
        <v>BP$1373</v>
      </c>
      <c r="BQ1381" s="203" t="str">
        <f t="shared" si="1783"/>
        <v>BQ$1373</v>
      </c>
      <c r="BR1381" s="203" t="str">
        <f t="shared" si="1783"/>
        <v>BR$1373</v>
      </c>
      <c r="BS1381" s="203" t="str">
        <f t="shared" si="1783"/>
        <v>BS$1373</v>
      </c>
      <c r="BT1381" s="203" t="str">
        <f t="shared" si="1783"/>
        <v>BT$1373</v>
      </c>
      <c r="BU1381" s="203" t="str">
        <f t="shared" si="1783"/>
        <v>BU$1373</v>
      </c>
      <c r="BV1381" s="203" t="str">
        <f t="shared" si="1783"/>
        <v>BV$1373</v>
      </c>
      <c r="BW1381" s="203" t="str">
        <f t="shared" si="1783"/>
        <v>BW$1373</v>
      </c>
      <c r="BX1381" s="203" t="str">
        <f t="shared" si="1783"/>
        <v>BX$1373</v>
      </c>
      <c r="BY1381" s="203" t="str">
        <f t="shared" si="1783"/>
        <v>BY$1373</v>
      </c>
      <c r="BZ1381" s="203" t="str">
        <f t="shared" si="1783"/>
        <v>BZ$1373</v>
      </c>
      <c r="CA1381" s="203" t="str">
        <f t="shared" si="1783"/>
        <v>CA$1373</v>
      </c>
      <c r="CB1381" s="203" t="str">
        <f t="shared" si="1783"/>
        <v>CB$1373</v>
      </c>
      <c r="CC1381" s="203" t="str">
        <f t="shared" si="1783"/>
        <v>CC$1373</v>
      </c>
      <c r="CD1381" s="203" t="str">
        <f t="shared" si="1783"/>
        <v>CD$1373</v>
      </c>
      <c r="CE1381" s="203" t="str">
        <f t="shared" si="1783"/>
        <v>CE$1373</v>
      </c>
      <c r="CF1381" s="203" t="str">
        <f t="shared" ref="CF1381:CL1381" si="1784">ADDRESS(ROW(CF1373),COLUMN(CF1373),2)</f>
        <v>CF$1373</v>
      </c>
      <c r="CG1381" s="203" t="str">
        <f t="shared" si="1784"/>
        <v>CG$1373</v>
      </c>
      <c r="CH1381" s="203" t="str">
        <f t="shared" si="1784"/>
        <v>CH$1373</v>
      </c>
      <c r="CI1381" s="203" t="str">
        <f t="shared" si="1784"/>
        <v>CI$1373</v>
      </c>
      <c r="CJ1381" s="203" t="str">
        <f t="shared" si="1784"/>
        <v>CJ$1373</v>
      </c>
      <c r="CK1381" s="203" t="str">
        <f t="shared" si="1784"/>
        <v>CK$1373</v>
      </c>
      <c r="CL1381" s="203" t="str">
        <f t="shared" si="1784"/>
        <v>CL$1373</v>
      </c>
      <c r="CN1381" s="60"/>
      <c r="CO1381" s="203" t="str">
        <f t="shared" ref="CO1381:DK1381" si="1785">ADDRESS(ROW(CO1373),COLUMN(CO1373),2)</f>
        <v>CO$1373</v>
      </c>
      <c r="CP1381" s="203" t="str">
        <f t="shared" si="1785"/>
        <v>CP$1373</v>
      </c>
      <c r="CQ1381" s="203" t="str">
        <f t="shared" si="1785"/>
        <v>CQ$1373</v>
      </c>
      <c r="CR1381" s="203" t="str">
        <f t="shared" si="1785"/>
        <v>CR$1373</v>
      </c>
      <c r="CS1381" s="203" t="str">
        <f t="shared" si="1785"/>
        <v>CS$1373</v>
      </c>
      <c r="CT1381" s="203" t="str">
        <f t="shared" si="1785"/>
        <v>CT$1373</v>
      </c>
      <c r="CU1381" s="203" t="str">
        <f t="shared" si="1785"/>
        <v>CU$1373</v>
      </c>
      <c r="CV1381" s="203" t="str">
        <f t="shared" si="1785"/>
        <v>CV$1373</v>
      </c>
      <c r="CW1381" s="203" t="str">
        <f t="shared" si="1785"/>
        <v>CW$1373</v>
      </c>
      <c r="CX1381" s="203" t="str">
        <f t="shared" si="1785"/>
        <v>CX$1373</v>
      </c>
      <c r="CY1381" s="203" t="str">
        <f t="shared" si="1785"/>
        <v>CY$1373</v>
      </c>
      <c r="CZ1381" s="203" t="str">
        <f t="shared" si="1785"/>
        <v>CZ$1373</v>
      </c>
      <c r="DA1381" s="203" t="str">
        <f t="shared" si="1785"/>
        <v>DA$1373</v>
      </c>
      <c r="DB1381" s="203" t="str">
        <f t="shared" si="1785"/>
        <v>DB$1373</v>
      </c>
      <c r="DC1381" s="203" t="str">
        <f t="shared" si="1785"/>
        <v>DC$1373</v>
      </c>
      <c r="DD1381" s="203" t="str">
        <f t="shared" si="1785"/>
        <v>DD$1373</v>
      </c>
      <c r="DE1381" s="203" t="str">
        <f t="shared" si="1785"/>
        <v>DE$1373</v>
      </c>
      <c r="DF1381" s="203" t="str">
        <f t="shared" si="1785"/>
        <v>DF$1373</v>
      </c>
      <c r="DG1381" s="203" t="str">
        <f t="shared" si="1785"/>
        <v>DG$1373</v>
      </c>
      <c r="DH1381" s="203" t="str">
        <f t="shared" si="1785"/>
        <v>DH$1373</v>
      </c>
      <c r="DI1381" s="203" t="str">
        <f t="shared" si="1785"/>
        <v>DI$1373</v>
      </c>
      <c r="DJ1381" s="203" t="str">
        <f t="shared" si="1785"/>
        <v>DJ$1373</v>
      </c>
      <c r="DK1381" s="203" t="str">
        <f t="shared" si="1785"/>
        <v>DK$1373</v>
      </c>
      <c r="DL1381" s="203" t="str">
        <f t="shared" ref="DL1381" si="1786">ADDRESS(ROW(DL1373),COLUMN(DL1373),2)</f>
        <v>DL$1373</v>
      </c>
    </row>
    <row r="1382" spans="1:116" x14ac:dyDescent="0.35">
      <c r="A1382" s="174"/>
      <c r="E1382" s="8"/>
      <c r="G1382" s="136" t="str">
        <f>G1368</f>
        <v>Secondary volume driver</v>
      </c>
      <c r="H1382" s="12"/>
      <c r="I1382" s="60"/>
      <c r="J1382" s="60"/>
      <c r="K1382" s="15"/>
      <c r="L1382" s="15"/>
      <c r="M1382" s="15"/>
      <c r="N1382" s="15"/>
      <c r="O1382" s="15"/>
      <c r="P1382" s="15"/>
      <c r="R1382" s="15"/>
      <c r="S1382" s="179" t="str">
        <f t="shared" ref="S1382:AX1382" si="1787">S1368</f>
        <v>S$19</v>
      </c>
      <c r="T1382" s="179" t="str">
        <f t="shared" si="1787"/>
        <v>T$19</v>
      </c>
      <c r="U1382" s="179" t="str">
        <f t="shared" si="1787"/>
        <v>U$19</v>
      </c>
      <c r="V1382" s="179" t="str">
        <f t="shared" si="1787"/>
        <v>V$19</v>
      </c>
      <c r="W1382" s="179" t="str">
        <f t="shared" si="1787"/>
        <v>W$19</v>
      </c>
      <c r="X1382" s="179" t="str">
        <f t="shared" si="1787"/>
        <v>X$19</v>
      </c>
      <c r="Y1382" s="179" t="str">
        <f t="shared" si="1787"/>
        <v>Y$19</v>
      </c>
      <c r="Z1382" s="179" t="str">
        <f t="shared" si="1787"/>
        <v>Z$19</v>
      </c>
      <c r="AA1382" s="179" t="str">
        <f t="shared" si="1787"/>
        <v>AA$19</v>
      </c>
      <c r="AB1382" s="179" t="str">
        <f t="shared" si="1787"/>
        <v>AB$19</v>
      </c>
      <c r="AC1382" s="179" t="str">
        <f t="shared" si="1787"/>
        <v>AC$19</v>
      </c>
      <c r="AD1382" s="179" t="str">
        <f t="shared" si="1787"/>
        <v>AD$19</v>
      </c>
      <c r="AE1382" s="179" t="str">
        <f t="shared" si="1787"/>
        <v>AE$19</v>
      </c>
      <c r="AF1382" s="179" t="str">
        <f t="shared" si="1787"/>
        <v>AF$19</v>
      </c>
      <c r="AG1382" s="179" t="str">
        <f t="shared" si="1787"/>
        <v>AG$19</v>
      </c>
      <c r="AH1382" s="179" t="str">
        <f t="shared" si="1787"/>
        <v>AH$19</v>
      </c>
      <c r="AI1382" s="179" t="str">
        <f t="shared" si="1787"/>
        <v>AI$19</v>
      </c>
      <c r="AJ1382" s="179" t="str">
        <f t="shared" si="1787"/>
        <v>AJ$19</v>
      </c>
      <c r="AK1382" s="179" t="str">
        <f t="shared" si="1787"/>
        <v>AK$19</v>
      </c>
      <c r="AL1382" s="179" t="str">
        <f t="shared" si="1787"/>
        <v>AL$19</v>
      </c>
      <c r="AM1382" s="179" t="str">
        <f t="shared" si="1787"/>
        <v>AM$19</v>
      </c>
      <c r="AN1382" s="179" t="str">
        <f t="shared" si="1787"/>
        <v>AN$19</v>
      </c>
      <c r="AO1382" s="179" t="str">
        <f t="shared" si="1787"/>
        <v>AO$19</v>
      </c>
      <c r="AP1382" s="179" t="str">
        <f t="shared" si="1787"/>
        <v>AP$19</v>
      </c>
      <c r="AQ1382" s="179" t="str">
        <f t="shared" si="1787"/>
        <v>AQ$19</v>
      </c>
      <c r="AR1382" s="179" t="str">
        <f t="shared" si="1787"/>
        <v>AR$19</v>
      </c>
      <c r="AS1382" s="179" t="str">
        <f t="shared" si="1787"/>
        <v>AS$19</v>
      </c>
      <c r="AT1382" s="179" t="str">
        <f t="shared" si="1787"/>
        <v>AT$19</v>
      </c>
      <c r="AU1382" s="179" t="str">
        <f t="shared" si="1787"/>
        <v>AU$19</v>
      </c>
      <c r="AV1382" s="179" t="str">
        <f t="shared" si="1787"/>
        <v>AV$19</v>
      </c>
      <c r="AW1382" s="179" t="str">
        <f t="shared" si="1787"/>
        <v>AW$19</v>
      </c>
      <c r="AX1382" s="179" t="str">
        <f t="shared" si="1787"/>
        <v>AX$19</v>
      </c>
      <c r="AY1382" s="179" t="str">
        <f t="shared" ref="AY1382:CD1382" si="1788">AY1368</f>
        <v>AY$19</v>
      </c>
      <c r="AZ1382" s="179" t="str">
        <f t="shared" si="1788"/>
        <v>AZ$19</v>
      </c>
      <c r="BA1382" s="179" t="str">
        <f t="shared" si="1788"/>
        <v>BA$19</v>
      </c>
      <c r="BB1382" s="179" t="str">
        <f t="shared" si="1788"/>
        <v>BB$19</v>
      </c>
      <c r="BC1382" s="179" t="str">
        <f t="shared" si="1788"/>
        <v>BC$19</v>
      </c>
      <c r="BD1382" s="179" t="str">
        <f t="shared" si="1788"/>
        <v>BD$19</v>
      </c>
      <c r="BE1382" s="179" t="str">
        <f t="shared" si="1788"/>
        <v>BE$19</v>
      </c>
      <c r="BF1382" s="179" t="str">
        <f t="shared" si="1788"/>
        <v>BF$19</v>
      </c>
      <c r="BG1382" s="179" t="str">
        <f t="shared" si="1788"/>
        <v>BG$19</v>
      </c>
      <c r="BH1382" s="179" t="str">
        <f t="shared" si="1788"/>
        <v>BH$19</v>
      </c>
      <c r="BI1382" s="179" t="str">
        <f t="shared" si="1788"/>
        <v>BI$19</v>
      </c>
      <c r="BJ1382" s="179" t="str">
        <f t="shared" si="1788"/>
        <v>BJ$19</v>
      </c>
      <c r="BK1382" s="179" t="str">
        <f t="shared" si="1788"/>
        <v>BK$19</v>
      </c>
      <c r="BL1382" s="179" t="str">
        <f t="shared" si="1788"/>
        <v>BL$19</v>
      </c>
      <c r="BM1382" s="179" t="str">
        <f t="shared" si="1788"/>
        <v>BM$19</v>
      </c>
      <c r="BN1382" s="179" t="str">
        <f t="shared" si="1788"/>
        <v>BN$19</v>
      </c>
      <c r="BO1382" s="179" t="str">
        <f t="shared" si="1788"/>
        <v>BO$19</v>
      </c>
      <c r="BP1382" s="179" t="str">
        <f t="shared" si="1788"/>
        <v>BP$19</v>
      </c>
      <c r="BQ1382" s="179" t="str">
        <f t="shared" si="1788"/>
        <v>BQ$19</v>
      </c>
      <c r="BR1382" s="179" t="str">
        <f t="shared" si="1788"/>
        <v>BR$19</v>
      </c>
      <c r="BS1382" s="179" t="str">
        <f t="shared" si="1788"/>
        <v>BS$19</v>
      </c>
      <c r="BT1382" s="179" t="str">
        <f t="shared" si="1788"/>
        <v>BT$19</v>
      </c>
      <c r="BU1382" s="179" t="str">
        <f t="shared" si="1788"/>
        <v>BU$19</v>
      </c>
      <c r="BV1382" s="179" t="str">
        <f t="shared" si="1788"/>
        <v>BV$19</v>
      </c>
      <c r="BW1382" s="179" t="str">
        <f t="shared" si="1788"/>
        <v>BW$19</v>
      </c>
      <c r="BX1382" s="179" t="str">
        <f t="shared" si="1788"/>
        <v>BX$19</v>
      </c>
      <c r="BY1382" s="179" t="str">
        <f t="shared" si="1788"/>
        <v>BY$19</v>
      </c>
      <c r="BZ1382" s="179" t="str">
        <f t="shared" si="1788"/>
        <v>BZ$19</v>
      </c>
      <c r="CA1382" s="179" t="str">
        <f t="shared" si="1788"/>
        <v>CA$19</v>
      </c>
      <c r="CB1382" s="179" t="str">
        <f t="shared" si="1788"/>
        <v>CB$19</v>
      </c>
      <c r="CC1382" s="179" t="str">
        <f t="shared" si="1788"/>
        <v>CC$19</v>
      </c>
      <c r="CD1382" s="179" t="str">
        <f t="shared" si="1788"/>
        <v>CD$19</v>
      </c>
      <c r="CE1382" s="179" t="str">
        <f t="shared" ref="CE1382:CL1382" si="1789">CE1368</f>
        <v>CE$19</v>
      </c>
      <c r="CF1382" s="179" t="str">
        <f t="shared" si="1789"/>
        <v>CF$19</v>
      </c>
      <c r="CG1382" s="179" t="str">
        <f t="shared" si="1789"/>
        <v>CG$19</v>
      </c>
      <c r="CH1382" s="179" t="str">
        <f t="shared" si="1789"/>
        <v>CH$19</v>
      </c>
      <c r="CI1382" s="179" t="str">
        <f t="shared" si="1789"/>
        <v>CI$19</v>
      </c>
      <c r="CJ1382" s="179" t="str">
        <f t="shared" si="1789"/>
        <v>CJ$19</v>
      </c>
      <c r="CK1382" s="179" t="str">
        <f t="shared" si="1789"/>
        <v>CK$19</v>
      </c>
      <c r="CL1382" s="179" t="str">
        <f t="shared" si="1789"/>
        <v>CL$19</v>
      </c>
      <c r="CN1382" s="60"/>
      <c r="CO1382" s="179" t="str">
        <f t="shared" ref="CO1382:DL1382" si="1790">CO1368</f>
        <v>CO$19</v>
      </c>
      <c r="CP1382" s="179" t="str">
        <f t="shared" si="1790"/>
        <v>CP$19</v>
      </c>
      <c r="CQ1382" s="179" t="str">
        <f t="shared" si="1790"/>
        <v>CQ$19</v>
      </c>
      <c r="CR1382" s="179" t="str">
        <f t="shared" si="1790"/>
        <v>CR$19</v>
      </c>
      <c r="CS1382" s="179" t="str">
        <f t="shared" si="1790"/>
        <v>CS$19</v>
      </c>
      <c r="CT1382" s="179" t="str">
        <f t="shared" si="1790"/>
        <v>CT$19</v>
      </c>
      <c r="CU1382" s="179" t="str">
        <f t="shared" si="1790"/>
        <v>CU$19</v>
      </c>
      <c r="CV1382" s="179" t="str">
        <f t="shared" si="1790"/>
        <v>CV$19</v>
      </c>
      <c r="CW1382" s="179" t="str">
        <f t="shared" si="1790"/>
        <v>CW$19</v>
      </c>
      <c r="CX1382" s="179" t="str">
        <f t="shared" si="1790"/>
        <v>CX$19</v>
      </c>
      <c r="CY1382" s="179" t="str">
        <f t="shared" si="1790"/>
        <v>CY$19</v>
      </c>
      <c r="CZ1382" s="179" t="str">
        <f t="shared" si="1790"/>
        <v>CZ$19</v>
      </c>
      <c r="DA1382" s="179" t="str">
        <f t="shared" si="1790"/>
        <v>DA$19</v>
      </c>
      <c r="DB1382" s="179" t="str">
        <f t="shared" si="1790"/>
        <v>DB$19</v>
      </c>
      <c r="DC1382" s="179" t="str">
        <f t="shared" si="1790"/>
        <v>DC$19</v>
      </c>
      <c r="DD1382" s="179" t="str">
        <f t="shared" si="1790"/>
        <v>DD$19</v>
      </c>
      <c r="DE1382" s="179" t="str">
        <f t="shared" si="1790"/>
        <v>DE$19</v>
      </c>
      <c r="DF1382" s="179" t="str">
        <f t="shared" si="1790"/>
        <v>DF$19</v>
      </c>
      <c r="DG1382" s="179" t="str">
        <f t="shared" si="1790"/>
        <v>DG$19</v>
      </c>
      <c r="DH1382" s="179" t="str">
        <f t="shared" si="1790"/>
        <v>DH$19</v>
      </c>
      <c r="DI1382" s="179" t="str">
        <f t="shared" si="1790"/>
        <v>DI$19</v>
      </c>
      <c r="DJ1382" s="179" t="str">
        <f t="shared" si="1790"/>
        <v>DJ$19</v>
      </c>
      <c r="DK1382" s="179" t="str">
        <f t="shared" si="1790"/>
        <v>DK$19</v>
      </c>
      <c r="DL1382" s="179" t="str">
        <f t="shared" si="1790"/>
        <v>DL$19</v>
      </c>
    </row>
    <row r="1383" spans="1:116" x14ac:dyDescent="0.35">
      <c r="A1383" s="174"/>
      <c r="E1383" s="8"/>
      <c r="CO1383" s="8"/>
      <c r="CP1383" s="8"/>
      <c r="CQ1383" s="8"/>
      <c r="CR1383" s="8"/>
      <c r="CS1383" s="8"/>
      <c r="CT1383" s="8"/>
      <c r="CU1383" s="8"/>
      <c r="CV1383" s="8"/>
      <c r="CW1383" s="8"/>
      <c r="CX1383" s="8"/>
      <c r="CY1383" s="8"/>
      <c r="CZ1383" s="8"/>
      <c r="DA1383" s="8"/>
      <c r="DB1383" s="8"/>
      <c r="DC1383" s="8"/>
      <c r="DD1383" s="8"/>
      <c r="DE1383" s="8"/>
      <c r="DF1383" s="8"/>
      <c r="DG1383" s="8"/>
      <c r="DH1383" s="8"/>
      <c r="DI1383" s="8"/>
      <c r="DJ1383" s="8"/>
      <c r="DK1383" s="8"/>
      <c r="DL1383" s="8"/>
    </row>
    <row r="1384" spans="1:116" x14ac:dyDescent="0.35">
      <c r="A1384" s="174"/>
      <c r="E1384" s="8"/>
      <c r="G1384" s="175" t="s">
        <v>490</v>
      </c>
      <c r="H1384" s="174"/>
      <c r="I1384" s="176"/>
      <c r="J1384" s="176"/>
      <c r="K1384" s="197"/>
      <c r="L1384" s="197"/>
      <c r="M1384" s="197"/>
      <c r="N1384" s="197"/>
      <c r="O1384" s="197"/>
      <c r="P1384" s="197"/>
      <c r="R1384" s="198"/>
      <c r="S1384" s="174"/>
      <c r="T1384" s="174"/>
      <c r="U1384" s="174"/>
      <c r="V1384" s="174"/>
      <c r="W1384" s="174"/>
      <c r="X1384" s="174"/>
      <c r="Y1384" s="174"/>
      <c r="Z1384" s="174"/>
      <c r="AA1384" s="174"/>
      <c r="AB1384" s="174"/>
      <c r="AC1384" s="174"/>
      <c r="AD1384" s="174"/>
      <c r="AE1384" s="174"/>
      <c r="AF1384" s="174"/>
      <c r="AG1384" s="174"/>
      <c r="AH1384" s="174"/>
      <c r="AI1384" s="174"/>
      <c r="AJ1384" s="174"/>
      <c r="AK1384" s="174"/>
      <c r="AL1384" s="174"/>
      <c r="AM1384" s="174"/>
      <c r="AN1384" s="174"/>
      <c r="AO1384" s="174"/>
      <c r="AP1384" s="174"/>
      <c r="AQ1384" s="174"/>
      <c r="AR1384" s="174"/>
      <c r="AS1384" s="174"/>
      <c r="AT1384" s="174"/>
      <c r="AU1384" s="174"/>
      <c r="AV1384" s="174"/>
      <c r="AW1384" s="174"/>
      <c r="AX1384" s="174"/>
      <c r="AY1384" s="174"/>
      <c r="AZ1384" s="174"/>
      <c r="BA1384" s="174"/>
      <c r="BB1384" s="174"/>
      <c r="BC1384" s="174"/>
      <c r="BD1384" s="174"/>
      <c r="BE1384" s="174"/>
      <c r="BF1384" s="174"/>
      <c r="BG1384" s="174"/>
      <c r="BH1384" s="174"/>
      <c r="BI1384" s="174"/>
      <c r="BJ1384" s="174"/>
      <c r="BK1384" s="174"/>
      <c r="BL1384" s="174"/>
      <c r="BM1384" s="174"/>
      <c r="BN1384" s="174"/>
      <c r="BO1384" s="174"/>
      <c r="BP1384" s="174"/>
      <c r="BQ1384" s="174"/>
      <c r="BR1384" s="174"/>
      <c r="BS1384" s="174"/>
      <c r="BT1384" s="174"/>
      <c r="BU1384" s="174"/>
      <c r="BV1384" s="174"/>
      <c r="BW1384" s="174"/>
      <c r="BX1384" s="174"/>
      <c r="BY1384" s="174"/>
      <c r="BZ1384" s="174"/>
      <c r="CA1384" s="174"/>
      <c r="CB1384" s="174"/>
      <c r="CC1384" s="174"/>
      <c r="CD1384" s="174"/>
      <c r="CE1384" s="174"/>
      <c r="CF1384" s="174"/>
      <c r="CG1384" s="174"/>
      <c r="CH1384" s="174"/>
      <c r="CI1384" s="174"/>
      <c r="CJ1384" s="174"/>
      <c r="CK1384" s="174"/>
      <c r="CL1384" s="174"/>
      <c r="CN1384" s="176"/>
      <c r="CO1384" s="174"/>
      <c r="CP1384" s="174"/>
      <c r="CQ1384" s="174"/>
      <c r="CR1384" s="174"/>
      <c r="CS1384" s="174"/>
      <c r="CT1384" s="174"/>
      <c r="CU1384" s="174"/>
      <c r="CV1384" s="174"/>
      <c r="CW1384" s="174"/>
      <c r="CX1384" s="174"/>
      <c r="CY1384" s="174"/>
      <c r="CZ1384" s="174"/>
      <c r="DA1384" s="174"/>
      <c r="DB1384" s="174"/>
      <c r="DC1384" s="174"/>
      <c r="DD1384" s="174"/>
      <c r="DE1384" s="174"/>
      <c r="DF1384" s="174"/>
      <c r="DG1384" s="174"/>
      <c r="DH1384" s="174"/>
      <c r="DI1384" s="174"/>
      <c r="DJ1384" s="174"/>
      <c r="DK1384" s="174"/>
      <c r="DL1384" s="174"/>
    </row>
    <row r="1385" spans="1:116" x14ac:dyDescent="0.35">
      <c r="A1385" s="174"/>
      <c r="E1385" s="8"/>
      <c r="G1385" s="175" t="s">
        <v>492</v>
      </c>
      <c r="H1385" s="174"/>
      <c r="I1385" s="176"/>
      <c r="J1385" s="176"/>
      <c r="K1385" s="197"/>
      <c r="L1385" s="197"/>
      <c r="M1385" s="197"/>
      <c r="N1385" s="197"/>
      <c r="O1385" s="197"/>
      <c r="P1385" s="197"/>
      <c r="R1385" s="198"/>
      <c r="S1385" s="174"/>
      <c r="T1385" s="174"/>
      <c r="U1385" s="174"/>
      <c r="V1385" s="174"/>
      <c r="W1385" s="174"/>
      <c r="X1385" s="174"/>
      <c r="Y1385" s="174"/>
      <c r="Z1385" s="174"/>
      <c r="AA1385" s="174"/>
      <c r="AB1385" s="174"/>
      <c r="AC1385" s="174"/>
      <c r="AD1385" s="174"/>
      <c r="AE1385" s="174"/>
      <c r="AF1385" s="174"/>
      <c r="AG1385" s="174"/>
      <c r="AH1385" s="174"/>
      <c r="AI1385" s="174"/>
      <c r="AJ1385" s="174"/>
      <c r="AK1385" s="174"/>
      <c r="AL1385" s="174"/>
      <c r="AM1385" s="174"/>
      <c r="AN1385" s="174"/>
      <c r="AO1385" s="174"/>
      <c r="AP1385" s="174"/>
      <c r="AQ1385" s="174"/>
      <c r="AR1385" s="174"/>
      <c r="AS1385" s="174"/>
      <c r="AT1385" s="174"/>
      <c r="AU1385" s="174"/>
      <c r="AV1385" s="174"/>
      <c r="AW1385" s="174"/>
      <c r="AX1385" s="174"/>
      <c r="AY1385" s="174"/>
      <c r="AZ1385" s="174"/>
      <c r="BA1385" s="174"/>
      <c r="BB1385" s="174"/>
      <c r="BC1385" s="174"/>
      <c r="BD1385" s="174"/>
      <c r="BE1385" s="174"/>
      <c r="BF1385" s="174"/>
      <c r="BG1385" s="174"/>
      <c r="BH1385" s="174"/>
      <c r="BI1385" s="174"/>
      <c r="BJ1385" s="174"/>
      <c r="BK1385" s="174"/>
      <c r="BL1385" s="174"/>
      <c r="BM1385" s="174"/>
      <c r="BN1385" s="174"/>
      <c r="BO1385" s="174"/>
      <c r="BP1385" s="174"/>
      <c r="BQ1385" s="174"/>
      <c r="BR1385" s="174"/>
      <c r="BS1385" s="174"/>
      <c r="BT1385" s="174"/>
      <c r="BU1385" s="174"/>
      <c r="BV1385" s="174"/>
      <c r="BW1385" s="174"/>
      <c r="BX1385" s="174"/>
      <c r="BY1385" s="174"/>
      <c r="BZ1385" s="174"/>
      <c r="CA1385" s="174"/>
      <c r="CB1385" s="174"/>
      <c r="CC1385" s="174"/>
      <c r="CD1385" s="174"/>
      <c r="CE1385" s="174"/>
      <c r="CF1385" s="174"/>
      <c r="CG1385" s="174"/>
      <c r="CH1385" s="174"/>
      <c r="CI1385" s="174"/>
      <c r="CJ1385" s="174"/>
      <c r="CK1385" s="174"/>
      <c r="CL1385" s="174"/>
      <c r="CN1385" s="176"/>
      <c r="CO1385" s="174"/>
      <c r="CP1385" s="174"/>
      <c r="CQ1385" s="174"/>
      <c r="CR1385" s="174"/>
      <c r="CS1385" s="174"/>
      <c r="CT1385" s="174"/>
      <c r="CU1385" s="174"/>
      <c r="CV1385" s="174"/>
      <c r="CW1385" s="174"/>
      <c r="CX1385" s="174"/>
      <c r="CY1385" s="174"/>
      <c r="CZ1385" s="174"/>
      <c r="DA1385" s="174"/>
      <c r="DB1385" s="174"/>
      <c r="DC1385" s="174"/>
      <c r="DD1385" s="174"/>
      <c r="DE1385" s="174"/>
      <c r="DF1385" s="174"/>
      <c r="DG1385" s="174"/>
      <c r="DH1385" s="174"/>
      <c r="DI1385" s="174"/>
      <c r="DJ1385" s="174"/>
      <c r="DK1385" s="174"/>
      <c r="DL1385" s="174"/>
    </row>
    <row r="1386" spans="1:116" x14ac:dyDescent="0.35">
      <c r="A1386" s="174"/>
      <c r="E1386" s="8"/>
      <c r="G1386" s="175" t="s">
        <v>461</v>
      </c>
      <c r="H1386" s="174"/>
      <c r="I1386" s="176"/>
      <c r="J1386" s="176"/>
      <c r="K1386" s="197"/>
      <c r="L1386" s="197"/>
      <c r="M1386" s="197"/>
      <c r="N1386" s="197"/>
      <c r="O1386" s="197"/>
      <c r="P1386" s="197"/>
      <c r="R1386" s="198"/>
      <c r="S1386" s="199" t="str">
        <f t="shared" ref="S1386:AX1386" si="1791">S$20</f>
        <v>S$16</v>
      </c>
      <c r="T1386" s="199" t="str">
        <f t="shared" si="1791"/>
        <v>T$16</v>
      </c>
      <c r="U1386" s="199" t="str">
        <f t="shared" si="1791"/>
        <v>U$16</v>
      </c>
      <c r="V1386" s="199" t="str">
        <f t="shared" si="1791"/>
        <v>V$16</v>
      </c>
      <c r="W1386" s="199" t="str">
        <f t="shared" si="1791"/>
        <v>W$16</v>
      </c>
      <c r="X1386" s="199" t="str">
        <f t="shared" si="1791"/>
        <v>X$16</v>
      </c>
      <c r="Y1386" s="199" t="str">
        <f t="shared" si="1791"/>
        <v>Y$16</v>
      </c>
      <c r="Z1386" s="199" t="str">
        <f t="shared" si="1791"/>
        <v>Z$16</v>
      </c>
      <c r="AA1386" s="199" t="str">
        <f t="shared" si="1791"/>
        <v>AA$16</v>
      </c>
      <c r="AB1386" s="199" t="str">
        <f t="shared" si="1791"/>
        <v>AB$16</v>
      </c>
      <c r="AC1386" s="199" t="str">
        <f t="shared" si="1791"/>
        <v>AC$16</v>
      </c>
      <c r="AD1386" s="199" t="str">
        <f t="shared" si="1791"/>
        <v>AD$16</v>
      </c>
      <c r="AE1386" s="199" t="str">
        <f t="shared" si="1791"/>
        <v>AE$16</v>
      </c>
      <c r="AF1386" s="199" t="str">
        <f t="shared" si="1791"/>
        <v>AF$16</v>
      </c>
      <c r="AG1386" s="199" t="str">
        <f t="shared" si="1791"/>
        <v>AG$16</v>
      </c>
      <c r="AH1386" s="199" t="str">
        <f t="shared" si="1791"/>
        <v>AH$16</v>
      </c>
      <c r="AI1386" s="199" t="str">
        <f t="shared" si="1791"/>
        <v>AI$16</v>
      </c>
      <c r="AJ1386" s="199" t="str">
        <f t="shared" si="1791"/>
        <v>AJ$16</v>
      </c>
      <c r="AK1386" s="199" t="str">
        <f t="shared" si="1791"/>
        <v>AK$16</v>
      </c>
      <c r="AL1386" s="199" t="str">
        <f t="shared" si="1791"/>
        <v>AL$16</v>
      </c>
      <c r="AM1386" s="199" t="str">
        <f t="shared" si="1791"/>
        <v>AM$16</v>
      </c>
      <c r="AN1386" s="199" t="str">
        <f t="shared" si="1791"/>
        <v>AN$16</v>
      </c>
      <c r="AO1386" s="199" t="str">
        <f t="shared" si="1791"/>
        <v>AO$16</v>
      </c>
      <c r="AP1386" s="199" t="str">
        <f t="shared" si="1791"/>
        <v>AP$16</v>
      </c>
      <c r="AQ1386" s="199" t="str">
        <f t="shared" si="1791"/>
        <v>AQ$16</v>
      </c>
      <c r="AR1386" s="199" t="str">
        <f t="shared" si="1791"/>
        <v>AR$16</v>
      </c>
      <c r="AS1386" s="199" t="str">
        <f t="shared" si="1791"/>
        <v>AS$16</v>
      </c>
      <c r="AT1386" s="199" t="str">
        <f t="shared" si="1791"/>
        <v>AT$16</v>
      </c>
      <c r="AU1386" s="199" t="str">
        <f t="shared" si="1791"/>
        <v>AU$16</v>
      </c>
      <c r="AV1386" s="199" t="str">
        <f t="shared" si="1791"/>
        <v>AV$16</v>
      </c>
      <c r="AW1386" s="199" t="str">
        <f t="shared" si="1791"/>
        <v>AW$16</v>
      </c>
      <c r="AX1386" s="199" t="str">
        <f t="shared" si="1791"/>
        <v>AX$16</v>
      </c>
      <c r="AY1386" s="199" t="str">
        <f t="shared" ref="AY1386:CD1386" si="1792">AY$20</f>
        <v>AY$16</v>
      </c>
      <c r="AZ1386" s="199" t="str">
        <f t="shared" si="1792"/>
        <v>AZ$16</v>
      </c>
      <c r="BA1386" s="199" t="str">
        <f t="shared" si="1792"/>
        <v>BA$16</v>
      </c>
      <c r="BB1386" s="199" t="str">
        <f t="shared" si="1792"/>
        <v>BB$16</v>
      </c>
      <c r="BC1386" s="199" t="str">
        <f t="shared" si="1792"/>
        <v>BC$16</v>
      </c>
      <c r="BD1386" s="199" t="str">
        <f t="shared" si="1792"/>
        <v>BD$16</v>
      </c>
      <c r="BE1386" s="199" t="str">
        <f t="shared" si="1792"/>
        <v>BE$16</v>
      </c>
      <c r="BF1386" s="199" t="str">
        <f t="shared" si="1792"/>
        <v>BF$16</v>
      </c>
      <c r="BG1386" s="199" t="str">
        <f t="shared" si="1792"/>
        <v>BG$16</v>
      </c>
      <c r="BH1386" s="199" t="str">
        <f t="shared" si="1792"/>
        <v>BH$16</v>
      </c>
      <c r="BI1386" s="199" t="str">
        <f t="shared" si="1792"/>
        <v>BI$16</v>
      </c>
      <c r="BJ1386" s="199" t="str">
        <f t="shared" si="1792"/>
        <v>BJ$16</v>
      </c>
      <c r="BK1386" s="199" t="str">
        <f t="shared" si="1792"/>
        <v>BK$16</v>
      </c>
      <c r="BL1386" s="199" t="str">
        <f t="shared" si="1792"/>
        <v>BL$16</v>
      </c>
      <c r="BM1386" s="199" t="str">
        <f t="shared" si="1792"/>
        <v>BM$16</v>
      </c>
      <c r="BN1386" s="199" t="str">
        <f t="shared" si="1792"/>
        <v>BN$16</v>
      </c>
      <c r="BO1386" s="199" t="str">
        <f t="shared" si="1792"/>
        <v>BO$16</v>
      </c>
      <c r="BP1386" s="199" t="str">
        <f t="shared" si="1792"/>
        <v>BP$16</v>
      </c>
      <c r="BQ1386" s="199" t="str">
        <f t="shared" si="1792"/>
        <v>BQ$16</v>
      </c>
      <c r="BR1386" s="199" t="str">
        <f t="shared" si="1792"/>
        <v>BR$16</v>
      </c>
      <c r="BS1386" s="199" t="str">
        <f t="shared" si="1792"/>
        <v>BS$16</v>
      </c>
      <c r="BT1386" s="199" t="str">
        <f t="shared" si="1792"/>
        <v>BT$16</v>
      </c>
      <c r="BU1386" s="199" t="str">
        <f t="shared" si="1792"/>
        <v>BU$16</v>
      </c>
      <c r="BV1386" s="199" t="str">
        <f t="shared" si="1792"/>
        <v>BV$16</v>
      </c>
      <c r="BW1386" s="199" t="str">
        <f t="shared" si="1792"/>
        <v>BW$16</v>
      </c>
      <c r="BX1386" s="199" t="str">
        <f t="shared" si="1792"/>
        <v>BX$16</v>
      </c>
      <c r="BY1386" s="199" t="str">
        <f t="shared" si="1792"/>
        <v>BY$16</v>
      </c>
      <c r="BZ1386" s="199" t="str">
        <f t="shared" si="1792"/>
        <v>BZ$16</v>
      </c>
      <c r="CA1386" s="199" t="str">
        <f t="shared" si="1792"/>
        <v>CA$16</v>
      </c>
      <c r="CB1386" s="199" t="str">
        <f t="shared" si="1792"/>
        <v>CB$16</v>
      </c>
      <c r="CC1386" s="199" t="str">
        <f t="shared" si="1792"/>
        <v>CC$16</v>
      </c>
      <c r="CD1386" s="199" t="str">
        <f t="shared" si="1792"/>
        <v>CD$16</v>
      </c>
      <c r="CE1386" s="199" t="str">
        <f t="shared" ref="CE1386:CL1386" si="1793">CE$20</f>
        <v>CE$16</v>
      </c>
      <c r="CF1386" s="199" t="str">
        <f t="shared" si="1793"/>
        <v>CF$16</v>
      </c>
      <c r="CG1386" s="199" t="str">
        <f t="shared" si="1793"/>
        <v>CG$16</v>
      </c>
      <c r="CH1386" s="199" t="str">
        <f t="shared" si="1793"/>
        <v>CH$16</v>
      </c>
      <c r="CI1386" s="199" t="str">
        <f t="shared" si="1793"/>
        <v>CI$16</v>
      </c>
      <c r="CJ1386" s="199" t="str">
        <f t="shared" si="1793"/>
        <v>CJ$16</v>
      </c>
      <c r="CK1386" s="199" t="str">
        <f t="shared" si="1793"/>
        <v>CK$16</v>
      </c>
      <c r="CL1386" s="199" t="str">
        <f t="shared" si="1793"/>
        <v>CL$16</v>
      </c>
      <c r="CN1386" s="176"/>
      <c r="CO1386" s="199" t="str">
        <f t="shared" ref="CO1386:DL1386" si="1794">CO$20</f>
        <v>CO$16</v>
      </c>
      <c r="CP1386" s="199" t="str">
        <f t="shared" si="1794"/>
        <v>CP$16</v>
      </c>
      <c r="CQ1386" s="199" t="str">
        <f t="shared" si="1794"/>
        <v>CQ$16</v>
      </c>
      <c r="CR1386" s="199" t="str">
        <f t="shared" si="1794"/>
        <v>CR$16</v>
      </c>
      <c r="CS1386" s="199" t="str">
        <f t="shared" si="1794"/>
        <v>CS$16</v>
      </c>
      <c r="CT1386" s="199" t="str">
        <f t="shared" si="1794"/>
        <v>CT$16</v>
      </c>
      <c r="CU1386" s="199" t="str">
        <f t="shared" si="1794"/>
        <v>CU$16</v>
      </c>
      <c r="CV1386" s="199" t="str">
        <f t="shared" si="1794"/>
        <v>CV$16</v>
      </c>
      <c r="CW1386" s="199" t="str">
        <f t="shared" si="1794"/>
        <v>CW$16</v>
      </c>
      <c r="CX1386" s="199" t="str">
        <f t="shared" si="1794"/>
        <v>CX$16</v>
      </c>
      <c r="CY1386" s="199" t="str">
        <f t="shared" si="1794"/>
        <v>CY$16</v>
      </c>
      <c r="CZ1386" s="199" t="str">
        <f t="shared" si="1794"/>
        <v>CZ$16</v>
      </c>
      <c r="DA1386" s="199" t="str">
        <f t="shared" si="1794"/>
        <v>DA$16</v>
      </c>
      <c r="DB1386" s="199" t="str">
        <f t="shared" si="1794"/>
        <v>DB$16</v>
      </c>
      <c r="DC1386" s="199" t="str">
        <f t="shared" si="1794"/>
        <v>DC$16</v>
      </c>
      <c r="DD1386" s="199" t="str">
        <f t="shared" si="1794"/>
        <v>DD$16</v>
      </c>
      <c r="DE1386" s="199" t="str">
        <f t="shared" si="1794"/>
        <v>DE$16</v>
      </c>
      <c r="DF1386" s="199" t="str">
        <f t="shared" si="1794"/>
        <v>DF$16</v>
      </c>
      <c r="DG1386" s="199" t="str">
        <f t="shared" si="1794"/>
        <v>DG$16</v>
      </c>
      <c r="DH1386" s="199" t="str">
        <f t="shared" si="1794"/>
        <v>DH$16</v>
      </c>
      <c r="DI1386" s="199" t="str">
        <f t="shared" si="1794"/>
        <v>DI$16</v>
      </c>
      <c r="DJ1386" s="199" t="str">
        <f t="shared" si="1794"/>
        <v>DJ$16</v>
      </c>
      <c r="DK1386" s="199" t="str">
        <f t="shared" si="1794"/>
        <v>DK$16</v>
      </c>
      <c r="DL1386" s="199" t="str">
        <f t="shared" si="1794"/>
        <v>DL$16</v>
      </c>
    </row>
    <row r="1387" spans="1:116" x14ac:dyDescent="0.35">
      <c r="A1387" s="174"/>
      <c r="E1387" s="8"/>
      <c r="G1387" s="175" t="s">
        <v>462</v>
      </c>
      <c r="H1387" s="200"/>
      <c r="I1387" s="201"/>
      <c r="J1387" s="201"/>
      <c r="K1387" s="202"/>
      <c r="L1387" s="202"/>
      <c r="M1387" s="202"/>
      <c r="N1387" s="202"/>
      <c r="O1387" s="202"/>
      <c r="P1387" s="202"/>
      <c r="R1387" s="202"/>
      <c r="S1387" s="199" t="str">
        <f t="shared" ref="S1387:AX1387" si="1795">S$21</f>
        <v>S$17</v>
      </c>
      <c r="T1387" s="199" t="str">
        <f t="shared" si="1795"/>
        <v>T$17</v>
      </c>
      <c r="U1387" s="199" t="str">
        <f t="shared" si="1795"/>
        <v>U$17</v>
      </c>
      <c r="V1387" s="199" t="str">
        <f t="shared" si="1795"/>
        <v>V$17</v>
      </c>
      <c r="W1387" s="199" t="str">
        <f t="shared" si="1795"/>
        <v>W$17</v>
      </c>
      <c r="X1387" s="199" t="str">
        <f t="shared" si="1795"/>
        <v>X$17</v>
      </c>
      <c r="Y1387" s="199" t="str">
        <f t="shared" si="1795"/>
        <v>Y$17</v>
      </c>
      <c r="Z1387" s="199" t="str">
        <f t="shared" si="1795"/>
        <v>Z$17</v>
      </c>
      <c r="AA1387" s="199" t="str">
        <f t="shared" si="1795"/>
        <v>AA$17</v>
      </c>
      <c r="AB1387" s="199" t="str">
        <f t="shared" si="1795"/>
        <v>AB$17</v>
      </c>
      <c r="AC1387" s="199" t="str">
        <f t="shared" si="1795"/>
        <v>AC$17</v>
      </c>
      <c r="AD1387" s="199" t="str">
        <f t="shared" si="1795"/>
        <v>AD$17</v>
      </c>
      <c r="AE1387" s="199" t="str">
        <f t="shared" si="1795"/>
        <v>AE$17</v>
      </c>
      <c r="AF1387" s="199" t="str">
        <f t="shared" si="1795"/>
        <v>AF$17</v>
      </c>
      <c r="AG1387" s="199" t="str">
        <f t="shared" si="1795"/>
        <v>AG$17</v>
      </c>
      <c r="AH1387" s="199" t="str">
        <f t="shared" si="1795"/>
        <v>AH$17</v>
      </c>
      <c r="AI1387" s="199" t="str">
        <f t="shared" si="1795"/>
        <v>AI$17</v>
      </c>
      <c r="AJ1387" s="199" t="str">
        <f t="shared" si="1795"/>
        <v>AJ$17</v>
      </c>
      <c r="AK1387" s="199" t="str">
        <f t="shared" si="1795"/>
        <v>AK$17</v>
      </c>
      <c r="AL1387" s="199" t="str">
        <f t="shared" si="1795"/>
        <v>AL$17</v>
      </c>
      <c r="AM1387" s="199" t="str">
        <f t="shared" si="1795"/>
        <v>AM$17</v>
      </c>
      <c r="AN1387" s="199" t="str">
        <f t="shared" si="1795"/>
        <v>AN$17</v>
      </c>
      <c r="AO1387" s="199" t="str">
        <f t="shared" si="1795"/>
        <v>AO$17</v>
      </c>
      <c r="AP1387" s="199" t="str">
        <f t="shared" si="1795"/>
        <v>AP$17</v>
      </c>
      <c r="AQ1387" s="199" t="str">
        <f t="shared" si="1795"/>
        <v>AQ$17</v>
      </c>
      <c r="AR1387" s="199" t="str">
        <f t="shared" si="1795"/>
        <v>AR$17</v>
      </c>
      <c r="AS1387" s="199" t="str">
        <f t="shared" si="1795"/>
        <v>AS$17</v>
      </c>
      <c r="AT1387" s="199" t="str">
        <f t="shared" si="1795"/>
        <v>AT$17</v>
      </c>
      <c r="AU1387" s="199" t="str">
        <f t="shared" si="1795"/>
        <v>AU$17</v>
      </c>
      <c r="AV1387" s="199" t="str">
        <f t="shared" si="1795"/>
        <v>AV$17</v>
      </c>
      <c r="AW1387" s="199" t="str">
        <f t="shared" si="1795"/>
        <v>AW$17</v>
      </c>
      <c r="AX1387" s="199" t="str">
        <f t="shared" si="1795"/>
        <v>AX$17</v>
      </c>
      <c r="AY1387" s="199" t="str">
        <f t="shared" ref="AY1387:CD1387" si="1796">AY$21</f>
        <v>AY$17</v>
      </c>
      <c r="AZ1387" s="199" t="str">
        <f t="shared" si="1796"/>
        <v>AZ$17</v>
      </c>
      <c r="BA1387" s="199" t="str">
        <f t="shared" si="1796"/>
        <v>BA$17</v>
      </c>
      <c r="BB1387" s="199" t="str">
        <f t="shared" si="1796"/>
        <v>BB$17</v>
      </c>
      <c r="BC1387" s="199" t="str">
        <f t="shared" si="1796"/>
        <v>BC$17</v>
      </c>
      <c r="BD1387" s="199" t="str">
        <f t="shared" si="1796"/>
        <v>BD$17</v>
      </c>
      <c r="BE1387" s="199" t="str">
        <f t="shared" si="1796"/>
        <v>BE$17</v>
      </c>
      <c r="BF1387" s="199" t="str">
        <f t="shared" si="1796"/>
        <v>BF$17</v>
      </c>
      <c r="BG1387" s="199" t="str">
        <f t="shared" si="1796"/>
        <v>BG$17</v>
      </c>
      <c r="BH1387" s="199" t="str">
        <f t="shared" si="1796"/>
        <v>BH$17</v>
      </c>
      <c r="BI1387" s="199" t="str">
        <f t="shared" si="1796"/>
        <v>BI$17</v>
      </c>
      <c r="BJ1387" s="199" t="str">
        <f t="shared" si="1796"/>
        <v>BJ$17</v>
      </c>
      <c r="BK1387" s="199" t="str">
        <f t="shared" si="1796"/>
        <v>BK$17</v>
      </c>
      <c r="BL1387" s="199" t="str">
        <f t="shared" si="1796"/>
        <v>BL$17</v>
      </c>
      <c r="BM1387" s="199" t="str">
        <f t="shared" si="1796"/>
        <v>BM$17</v>
      </c>
      <c r="BN1387" s="199" t="str">
        <f t="shared" si="1796"/>
        <v>BN$17</v>
      </c>
      <c r="BO1387" s="199" t="str">
        <f t="shared" si="1796"/>
        <v>BO$17</v>
      </c>
      <c r="BP1387" s="199" t="str">
        <f t="shared" si="1796"/>
        <v>BP$17</v>
      </c>
      <c r="BQ1387" s="199" t="str">
        <f t="shared" si="1796"/>
        <v>BQ$17</v>
      </c>
      <c r="BR1387" s="199" t="str">
        <f t="shared" si="1796"/>
        <v>BR$17</v>
      </c>
      <c r="BS1387" s="199" t="str">
        <f t="shared" si="1796"/>
        <v>BS$17</v>
      </c>
      <c r="BT1387" s="199" t="str">
        <f t="shared" si="1796"/>
        <v>BT$17</v>
      </c>
      <c r="BU1387" s="199" t="str">
        <f t="shared" si="1796"/>
        <v>BU$17</v>
      </c>
      <c r="BV1387" s="199" t="str">
        <f t="shared" si="1796"/>
        <v>BV$17</v>
      </c>
      <c r="BW1387" s="199" t="str">
        <f t="shared" si="1796"/>
        <v>BW$17</v>
      </c>
      <c r="BX1387" s="199" t="str">
        <f t="shared" si="1796"/>
        <v>BX$17</v>
      </c>
      <c r="BY1387" s="199" t="str">
        <f t="shared" si="1796"/>
        <v>BY$17</v>
      </c>
      <c r="BZ1387" s="199" t="str">
        <f t="shared" si="1796"/>
        <v>BZ$17</v>
      </c>
      <c r="CA1387" s="199" t="str">
        <f t="shared" si="1796"/>
        <v>CA$17</v>
      </c>
      <c r="CB1387" s="199" t="str">
        <f t="shared" si="1796"/>
        <v>CB$17</v>
      </c>
      <c r="CC1387" s="199" t="str">
        <f t="shared" si="1796"/>
        <v>CC$17</v>
      </c>
      <c r="CD1387" s="199" t="str">
        <f t="shared" si="1796"/>
        <v>CD$17</v>
      </c>
      <c r="CE1387" s="199" t="str">
        <f t="shared" ref="CE1387:CL1387" si="1797">CE$21</f>
        <v>CE$17</v>
      </c>
      <c r="CF1387" s="199" t="str">
        <f t="shared" si="1797"/>
        <v>CF$17</v>
      </c>
      <c r="CG1387" s="199" t="str">
        <f t="shared" si="1797"/>
        <v>CG$17</v>
      </c>
      <c r="CH1387" s="199" t="str">
        <f t="shared" si="1797"/>
        <v>CH$17</v>
      </c>
      <c r="CI1387" s="199" t="str">
        <f t="shared" si="1797"/>
        <v>CI$17</v>
      </c>
      <c r="CJ1387" s="199" t="str">
        <f t="shared" si="1797"/>
        <v>CJ$17</v>
      </c>
      <c r="CK1387" s="199" t="str">
        <f t="shared" si="1797"/>
        <v>CK$17</v>
      </c>
      <c r="CL1387" s="199" t="str">
        <f t="shared" si="1797"/>
        <v>CL$17</v>
      </c>
      <c r="CN1387" s="201"/>
      <c r="CO1387" s="199" t="str">
        <f t="shared" ref="CO1387:DL1387" si="1798">CO$21</f>
        <v>CO$17</v>
      </c>
      <c r="CP1387" s="199" t="str">
        <f t="shared" si="1798"/>
        <v>CP$17</v>
      </c>
      <c r="CQ1387" s="199" t="str">
        <f t="shared" si="1798"/>
        <v>CQ$17</v>
      </c>
      <c r="CR1387" s="199" t="str">
        <f t="shared" si="1798"/>
        <v>CR$17</v>
      </c>
      <c r="CS1387" s="199" t="str">
        <f t="shared" si="1798"/>
        <v>CS$17</v>
      </c>
      <c r="CT1387" s="199" t="str">
        <f t="shared" si="1798"/>
        <v>CT$17</v>
      </c>
      <c r="CU1387" s="199" t="str">
        <f t="shared" si="1798"/>
        <v>CU$17</v>
      </c>
      <c r="CV1387" s="199" t="str">
        <f t="shared" si="1798"/>
        <v>CV$17</v>
      </c>
      <c r="CW1387" s="199" t="str">
        <f t="shared" si="1798"/>
        <v>CW$17</v>
      </c>
      <c r="CX1387" s="199" t="str">
        <f t="shared" si="1798"/>
        <v>CX$17</v>
      </c>
      <c r="CY1387" s="199" t="str">
        <f t="shared" si="1798"/>
        <v>CY$17</v>
      </c>
      <c r="CZ1387" s="199" t="str">
        <f t="shared" si="1798"/>
        <v>CZ$17</v>
      </c>
      <c r="DA1387" s="199" t="str">
        <f t="shared" si="1798"/>
        <v>DA$17</v>
      </c>
      <c r="DB1387" s="199" t="str">
        <f t="shared" si="1798"/>
        <v>DB$17</v>
      </c>
      <c r="DC1387" s="199" t="str">
        <f t="shared" si="1798"/>
        <v>DC$17</v>
      </c>
      <c r="DD1387" s="199" t="str">
        <f t="shared" si="1798"/>
        <v>DD$17</v>
      </c>
      <c r="DE1387" s="199" t="str">
        <f t="shared" si="1798"/>
        <v>DE$17</v>
      </c>
      <c r="DF1387" s="199" t="str">
        <f t="shared" si="1798"/>
        <v>DF$17</v>
      </c>
      <c r="DG1387" s="199" t="str">
        <f t="shared" si="1798"/>
        <v>DG$17</v>
      </c>
      <c r="DH1387" s="199" t="str">
        <f t="shared" si="1798"/>
        <v>DH$17</v>
      </c>
      <c r="DI1387" s="199" t="str">
        <f t="shared" si="1798"/>
        <v>DI$17</v>
      </c>
      <c r="DJ1387" s="199" t="str">
        <f t="shared" si="1798"/>
        <v>DJ$17</v>
      </c>
      <c r="DK1387" s="199" t="str">
        <f t="shared" si="1798"/>
        <v>DK$17</v>
      </c>
      <c r="DL1387" s="199" t="str">
        <f t="shared" si="1798"/>
        <v>DL$17</v>
      </c>
    </row>
    <row r="1388" spans="1:116" x14ac:dyDescent="0.35">
      <c r="A1388" s="174"/>
      <c r="E1388" s="8"/>
      <c r="G1388" s="175" t="s">
        <v>491</v>
      </c>
      <c r="H1388" s="200"/>
      <c r="I1388" s="201"/>
      <c r="J1388" s="201"/>
      <c r="K1388" s="202"/>
      <c r="L1388" s="202"/>
      <c r="M1388" s="202"/>
      <c r="N1388" s="202"/>
      <c r="O1388" s="202"/>
      <c r="P1388" s="202"/>
      <c r="R1388" s="202"/>
      <c r="S1388" s="190"/>
      <c r="T1388" s="190"/>
      <c r="U1388" s="190"/>
      <c r="V1388" s="190"/>
      <c r="W1388" s="190"/>
      <c r="X1388" s="190"/>
      <c r="Y1388" s="190"/>
      <c r="Z1388" s="190"/>
      <c r="AA1388" s="190"/>
      <c r="AB1388" s="190"/>
      <c r="AC1388" s="190"/>
      <c r="AD1388" s="190"/>
      <c r="AE1388" s="190"/>
      <c r="AF1388" s="190"/>
      <c r="AG1388" s="190"/>
      <c r="AH1388" s="190"/>
      <c r="AI1388" s="190"/>
      <c r="AJ1388" s="190"/>
      <c r="AK1388" s="190"/>
      <c r="AL1388" s="190"/>
      <c r="AM1388" s="190"/>
      <c r="AN1388" s="190"/>
      <c r="AO1388" s="190"/>
      <c r="AP1388" s="190"/>
      <c r="AQ1388" s="190"/>
      <c r="AR1388" s="190"/>
      <c r="AS1388" s="190"/>
      <c r="AT1388" s="190"/>
      <c r="AU1388" s="190"/>
      <c r="AV1388" s="190"/>
      <c r="AW1388" s="190"/>
      <c r="AX1388" s="190"/>
      <c r="AY1388" s="190"/>
      <c r="AZ1388" s="190"/>
      <c r="BA1388" s="190"/>
      <c r="BB1388" s="190"/>
      <c r="BC1388" s="190"/>
      <c r="BD1388" s="190"/>
      <c r="BE1388" s="190"/>
      <c r="BF1388" s="190"/>
      <c r="BG1388" s="190"/>
      <c r="BH1388" s="190"/>
      <c r="BI1388" s="190"/>
      <c r="BJ1388" s="190"/>
      <c r="BK1388" s="190"/>
      <c r="BL1388" s="190"/>
      <c r="BM1388" s="190"/>
      <c r="BN1388" s="190"/>
      <c r="BO1388" s="190"/>
      <c r="BP1388" s="190"/>
      <c r="BQ1388" s="190"/>
      <c r="BR1388" s="190"/>
      <c r="BS1388" s="190"/>
      <c r="BT1388" s="190"/>
      <c r="BU1388" s="190"/>
      <c r="BV1388" s="190"/>
      <c r="BW1388" s="190"/>
      <c r="BX1388" s="190"/>
      <c r="BY1388" s="190"/>
      <c r="BZ1388" s="190"/>
      <c r="CA1388" s="190"/>
      <c r="CB1388" s="190"/>
      <c r="CC1388" s="190"/>
      <c r="CD1388" s="190"/>
      <c r="CE1388" s="190"/>
      <c r="CF1388" s="190"/>
      <c r="CG1388" s="190"/>
      <c r="CH1388" s="190"/>
      <c r="CI1388" s="190"/>
      <c r="CJ1388" s="190"/>
      <c r="CK1388" s="190"/>
      <c r="CL1388" s="190"/>
      <c r="CN1388" s="201"/>
      <c r="CO1388" s="190"/>
      <c r="CP1388" s="190"/>
      <c r="CQ1388" s="190"/>
      <c r="CR1388" s="190"/>
      <c r="CS1388" s="190"/>
      <c r="CT1388" s="190"/>
      <c r="CU1388" s="190"/>
      <c r="CV1388" s="190"/>
      <c r="CW1388" s="190"/>
      <c r="CX1388" s="190"/>
      <c r="CY1388" s="190"/>
      <c r="CZ1388" s="190"/>
      <c r="DA1388" s="190"/>
      <c r="DB1388" s="190"/>
      <c r="DC1388" s="190"/>
      <c r="DD1388" s="190"/>
      <c r="DE1388" s="190"/>
      <c r="DF1388" s="190"/>
      <c r="DG1388" s="190"/>
      <c r="DH1388" s="190"/>
      <c r="DI1388" s="190"/>
      <c r="DJ1388" s="190"/>
      <c r="DK1388" s="190"/>
      <c r="DL1388" s="190"/>
    </row>
    <row r="1389" spans="1:116" x14ac:dyDescent="0.35">
      <c r="A1389" s="174"/>
      <c r="E1389" s="8"/>
      <c r="G1389" s="175" t="s">
        <v>505</v>
      </c>
      <c r="H1389" s="200"/>
      <c r="I1389" s="201"/>
      <c r="J1389" s="201"/>
      <c r="K1389" s="202"/>
      <c r="L1389" s="202"/>
      <c r="M1389" s="202"/>
      <c r="N1389" s="202"/>
      <c r="O1389" s="202"/>
      <c r="P1389" s="202"/>
      <c r="R1389" s="202"/>
      <c r="S1389" s="190"/>
      <c r="T1389" s="190"/>
      <c r="U1389" s="190"/>
      <c r="V1389" s="190"/>
      <c r="W1389" s="190"/>
      <c r="X1389" s="190"/>
      <c r="Y1389" s="190"/>
      <c r="Z1389" s="190"/>
      <c r="AA1389" s="190"/>
      <c r="AB1389" s="190"/>
      <c r="AC1389" s="190"/>
      <c r="AD1389" s="190"/>
      <c r="AE1389" s="190"/>
      <c r="AF1389" s="190"/>
      <c r="AG1389" s="190"/>
      <c r="AH1389" s="190"/>
      <c r="AI1389" s="190"/>
      <c r="AJ1389" s="190"/>
      <c r="AK1389" s="190"/>
      <c r="AL1389" s="190"/>
      <c r="AM1389" s="190"/>
      <c r="AN1389" s="190"/>
      <c r="AO1389" s="190"/>
      <c r="AP1389" s="190"/>
      <c r="AQ1389" s="190"/>
      <c r="AR1389" s="190"/>
      <c r="AS1389" s="190"/>
      <c r="AT1389" s="190"/>
      <c r="AU1389" s="190"/>
      <c r="AV1389" s="190"/>
      <c r="AW1389" s="190"/>
      <c r="AX1389" s="190"/>
      <c r="AY1389" s="190"/>
      <c r="AZ1389" s="190"/>
      <c r="BA1389" s="190"/>
      <c r="BB1389" s="190"/>
      <c r="BC1389" s="190"/>
      <c r="BD1389" s="190"/>
      <c r="BE1389" s="190"/>
      <c r="BF1389" s="190"/>
      <c r="BG1389" s="190"/>
      <c r="BH1389" s="190"/>
      <c r="BI1389" s="190"/>
      <c r="BJ1389" s="190"/>
      <c r="BK1389" s="190"/>
      <c r="BL1389" s="190"/>
      <c r="BM1389" s="190"/>
      <c r="BN1389" s="190"/>
      <c r="BO1389" s="190"/>
      <c r="BP1389" s="190"/>
      <c r="BQ1389" s="190"/>
      <c r="BR1389" s="190"/>
      <c r="BS1389" s="190"/>
      <c r="BT1389" s="190"/>
      <c r="BU1389" s="190"/>
      <c r="BV1389" s="190"/>
      <c r="BW1389" s="190"/>
      <c r="BX1389" s="190"/>
      <c r="BY1389" s="190"/>
      <c r="BZ1389" s="190"/>
      <c r="CA1389" s="190"/>
      <c r="CB1389" s="190"/>
      <c r="CC1389" s="190"/>
      <c r="CD1389" s="190"/>
      <c r="CE1389" s="190"/>
      <c r="CF1389" s="190"/>
      <c r="CG1389" s="190"/>
      <c r="CH1389" s="190"/>
      <c r="CI1389" s="190"/>
      <c r="CJ1389" s="190"/>
      <c r="CK1389" s="190"/>
      <c r="CL1389" s="190"/>
      <c r="CN1389" s="201"/>
      <c r="CO1389" s="190"/>
      <c r="CP1389" s="190"/>
      <c r="CQ1389" s="190"/>
      <c r="CR1389" s="190"/>
      <c r="CS1389" s="190"/>
      <c r="CT1389" s="190"/>
      <c r="CU1389" s="190"/>
      <c r="CV1389" s="190"/>
      <c r="CW1389" s="190"/>
      <c r="CX1389" s="190"/>
      <c r="CY1389" s="190"/>
      <c r="CZ1389" s="190"/>
      <c r="DA1389" s="190"/>
      <c r="DB1389" s="190"/>
      <c r="DC1389" s="190"/>
      <c r="DD1389" s="190"/>
      <c r="DE1389" s="190"/>
      <c r="DF1389" s="190"/>
      <c r="DG1389" s="190"/>
      <c r="DH1389" s="190"/>
      <c r="DI1389" s="190"/>
      <c r="DJ1389" s="190"/>
      <c r="DK1389" s="190"/>
      <c r="DL1389" s="190"/>
    </row>
    <row r="1390" spans="1:116" x14ac:dyDescent="0.35">
      <c r="A1390" s="48" t="s">
        <v>218</v>
      </c>
      <c r="B1390" s="31" t="s">
        <v>81</v>
      </c>
      <c r="C1390" s="31"/>
      <c r="D1390" t="s">
        <v>775</v>
      </c>
      <c r="E1390" s="8" t="str">
        <f t="shared" ref="E1390:E1399" si="1799">ROW()&amp;" "&amp;D1390</f>
        <v>1390 SUBR-S</v>
      </c>
      <c r="F1390" t="s">
        <v>345</v>
      </c>
      <c r="G1390" s="175" t="s">
        <v>463</v>
      </c>
      <c r="H1390" s="200"/>
      <c r="I1390" s="201"/>
      <c r="J1390" s="201"/>
      <c r="K1390" s="202"/>
      <c r="L1390" s="202"/>
      <c r="M1390" s="202"/>
      <c r="N1390" s="202"/>
      <c r="O1390" s="202"/>
      <c r="P1390" s="202"/>
      <c r="R1390" s="202"/>
      <c r="S1390" s="190" t="str">
        <f t="shared" ref="S1390:AX1390" si="1800">S$22</f>
        <v>S$18</v>
      </c>
      <c r="T1390" s="190" t="str">
        <f t="shared" si="1800"/>
        <v>T$18</v>
      </c>
      <c r="U1390" s="190" t="str">
        <f t="shared" si="1800"/>
        <v>U$18</v>
      </c>
      <c r="V1390" s="190" t="str">
        <f t="shared" si="1800"/>
        <v>V$18</v>
      </c>
      <c r="W1390" s="190" t="str">
        <f t="shared" si="1800"/>
        <v>W$18</v>
      </c>
      <c r="X1390" s="190" t="str">
        <f t="shared" si="1800"/>
        <v>X$18</v>
      </c>
      <c r="Y1390" s="190" t="str">
        <f t="shared" si="1800"/>
        <v>Y$18</v>
      </c>
      <c r="Z1390" s="190" t="str">
        <f t="shared" si="1800"/>
        <v>Z$18</v>
      </c>
      <c r="AA1390" s="190" t="str">
        <f t="shared" si="1800"/>
        <v>AA$18</v>
      </c>
      <c r="AB1390" s="190" t="str">
        <f t="shared" si="1800"/>
        <v>AB$18</v>
      </c>
      <c r="AC1390" s="190" t="str">
        <f t="shared" si="1800"/>
        <v>AC$18</v>
      </c>
      <c r="AD1390" s="190" t="str">
        <f t="shared" si="1800"/>
        <v>AD$18</v>
      </c>
      <c r="AE1390" s="190" t="str">
        <f t="shared" si="1800"/>
        <v>AE$18</v>
      </c>
      <c r="AF1390" s="190" t="str">
        <f t="shared" si="1800"/>
        <v>AF$18</v>
      </c>
      <c r="AG1390" s="190" t="str">
        <f t="shared" si="1800"/>
        <v>AG$18</v>
      </c>
      <c r="AH1390" s="190" t="str">
        <f t="shared" si="1800"/>
        <v>AH$18</v>
      </c>
      <c r="AI1390" s="190" t="str">
        <f t="shared" si="1800"/>
        <v>AI$18</v>
      </c>
      <c r="AJ1390" s="190" t="str">
        <f t="shared" si="1800"/>
        <v>AJ$18</v>
      </c>
      <c r="AK1390" s="190" t="str">
        <f t="shared" si="1800"/>
        <v>AK$18</v>
      </c>
      <c r="AL1390" s="190" t="str">
        <f t="shared" si="1800"/>
        <v>AL$18</v>
      </c>
      <c r="AM1390" s="190" t="str">
        <f t="shared" si="1800"/>
        <v>AM$18</v>
      </c>
      <c r="AN1390" s="190" t="str">
        <f t="shared" si="1800"/>
        <v>AN$18</v>
      </c>
      <c r="AO1390" s="190" t="str">
        <f t="shared" si="1800"/>
        <v>AO$18</v>
      </c>
      <c r="AP1390" s="190" t="str">
        <f t="shared" si="1800"/>
        <v>AP$18</v>
      </c>
      <c r="AQ1390" s="190" t="str">
        <f t="shared" si="1800"/>
        <v>AQ$18</v>
      </c>
      <c r="AR1390" s="190" t="str">
        <f t="shared" si="1800"/>
        <v>AR$18</v>
      </c>
      <c r="AS1390" s="190" t="str">
        <f t="shared" si="1800"/>
        <v>AS$18</v>
      </c>
      <c r="AT1390" s="190" t="str">
        <f t="shared" si="1800"/>
        <v>AT$18</v>
      </c>
      <c r="AU1390" s="190" t="str">
        <f t="shared" si="1800"/>
        <v>AU$18</v>
      </c>
      <c r="AV1390" s="190" t="str">
        <f t="shared" si="1800"/>
        <v>AV$18</v>
      </c>
      <c r="AW1390" s="190" t="str">
        <f t="shared" si="1800"/>
        <v>AW$18</v>
      </c>
      <c r="AX1390" s="190" t="str">
        <f t="shared" si="1800"/>
        <v>AX$18</v>
      </c>
      <c r="AY1390" s="190" t="str">
        <f t="shared" ref="AY1390:CD1390" si="1801">AY$22</f>
        <v>AY$18</v>
      </c>
      <c r="AZ1390" s="190" t="str">
        <f t="shared" si="1801"/>
        <v>AZ$18</v>
      </c>
      <c r="BA1390" s="190" t="str">
        <f t="shared" si="1801"/>
        <v>BA$18</v>
      </c>
      <c r="BB1390" s="190" t="str">
        <f t="shared" si="1801"/>
        <v>BB$18</v>
      </c>
      <c r="BC1390" s="190" t="str">
        <f t="shared" si="1801"/>
        <v>BC$18</v>
      </c>
      <c r="BD1390" s="190" t="str">
        <f t="shared" si="1801"/>
        <v>BD$18</v>
      </c>
      <c r="BE1390" s="190" t="str">
        <f t="shared" si="1801"/>
        <v>BE$18</v>
      </c>
      <c r="BF1390" s="190" t="str">
        <f t="shared" si="1801"/>
        <v>BF$18</v>
      </c>
      <c r="BG1390" s="190" t="str">
        <f t="shared" si="1801"/>
        <v>BG$18</v>
      </c>
      <c r="BH1390" s="190" t="str">
        <f t="shared" si="1801"/>
        <v>BH$18</v>
      </c>
      <c r="BI1390" s="190" t="str">
        <f t="shared" si="1801"/>
        <v>BI$18</v>
      </c>
      <c r="BJ1390" s="190" t="str">
        <f t="shared" si="1801"/>
        <v>BJ$18</v>
      </c>
      <c r="BK1390" s="190" t="str">
        <f t="shared" si="1801"/>
        <v>BK$18</v>
      </c>
      <c r="BL1390" s="190" t="str">
        <f t="shared" si="1801"/>
        <v>BL$18</v>
      </c>
      <c r="BM1390" s="190" t="str">
        <f t="shared" si="1801"/>
        <v>BM$18</v>
      </c>
      <c r="BN1390" s="190" t="str">
        <f t="shared" si="1801"/>
        <v>BN$18</v>
      </c>
      <c r="BO1390" s="190" t="str">
        <f t="shared" si="1801"/>
        <v>BO$18</v>
      </c>
      <c r="BP1390" s="190" t="str">
        <f t="shared" si="1801"/>
        <v>BP$18</v>
      </c>
      <c r="BQ1390" s="190" t="str">
        <f t="shared" si="1801"/>
        <v>BQ$18</v>
      </c>
      <c r="BR1390" s="190" t="str">
        <f t="shared" si="1801"/>
        <v>BR$18</v>
      </c>
      <c r="BS1390" s="190" t="str">
        <f t="shared" si="1801"/>
        <v>BS$18</v>
      </c>
      <c r="BT1390" s="190" t="str">
        <f t="shared" si="1801"/>
        <v>BT$18</v>
      </c>
      <c r="BU1390" s="190" t="str">
        <f t="shared" si="1801"/>
        <v>BU$18</v>
      </c>
      <c r="BV1390" s="190" t="str">
        <f t="shared" si="1801"/>
        <v>BV$18</v>
      </c>
      <c r="BW1390" s="190" t="str">
        <f t="shared" si="1801"/>
        <v>BW$18</v>
      </c>
      <c r="BX1390" s="190" t="str">
        <f t="shared" si="1801"/>
        <v>BX$18</v>
      </c>
      <c r="BY1390" s="190" t="str">
        <f t="shared" si="1801"/>
        <v>BY$18</v>
      </c>
      <c r="BZ1390" s="190" t="str">
        <f t="shared" si="1801"/>
        <v>BZ$18</v>
      </c>
      <c r="CA1390" s="190" t="str">
        <f t="shared" si="1801"/>
        <v>CA$18</v>
      </c>
      <c r="CB1390" s="190" t="str">
        <f t="shared" si="1801"/>
        <v>CB$18</v>
      </c>
      <c r="CC1390" s="190" t="str">
        <f t="shared" si="1801"/>
        <v>CC$18</v>
      </c>
      <c r="CD1390" s="190" t="str">
        <f t="shared" si="1801"/>
        <v>CD$18</v>
      </c>
      <c r="CE1390" s="190" t="str">
        <f t="shared" ref="CE1390:CL1390" si="1802">CE$22</f>
        <v>CE$18</v>
      </c>
      <c r="CF1390" s="190" t="str">
        <f t="shared" si="1802"/>
        <v>CF$18</v>
      </c>
      <c r="CG1390" s="190" t="str">
        <f t="shared" si="1802"/>
        <v>CG$18</v>
      </c>
      <c r="CH1390" s="190" t="str">
        <f t="shared" si="1802"/>
        <v>CH$18</v>
      </c>
      <c r="CI1390" s="190" t="str">
        <f t="shared" si="1802"/>
        <v>CI$18</v>
      </c>
      <c r="CJ1390" s="190" t="str">
        <f t="shared" si="1802"/>
        <v>CJ$18</v>
      </c>
      <c r="CK1390" s="190" t="str">
        <f t="shared" si="1802"/>
        <v>CK$18</v>
      </c>
      <c r="CL1390" s="190" t="str">
        <f t="shared" si="1802"/>
        <v>CL$18</v>
      </c>
      <c r="CN1390" s="201"/>
      <c r="CO1390" s="190" t="str">
        <f t="shared" ref="CO1390:DL1390" si="1803">CO$22</f>
        <v>CO$18</v>
      </c>
      <c r="CP1390" s="190" t="str">
        <f t="shared" si="1803"/>
        <v>CP$18</v>
      </c>
      <c r="CQ1390" s="190" t="str">
        <f t="shared" si="1803"/>
        <v>CQ$18</v>
      </c>
      <c r="CR1390" s="190" t="str">
        <f t="shared" si="1803"/>
        <v>CR$18</v>
      </c>
      <c r="CS1390" s="190" t="str">
        <f t="shared" si="1803"/>
        <v>CS$18</v>
      </c>
      <c r="CT1390" s="190" t="str">
        <f t="shared" si="1803"/>
        <v>CT$18</v>
      </c>
      <c r="CU1390" s="190" t="str">
        <f t="shared" si="1803"/>
        <v>CU$18</v>
      </c>
      <c r="CV1390" s="190" t="str">
        <f t="shared" si="1803"/>
        <v>CV$18</v>
      </c>
      <c r="CW1390" s="190" t="str">
        <f t="shared" si="1803"/>
        <v>CW$18</v>
      </c>
      <c r="CX1390" s="190" t="str">
        <f t="shared" si="1803"/>
        <v>CX$18</v>
      </c>
      <c r="CY1390" s="190" t="str">
        <f t="shared" si="1803"/>
        <v>CY$18</v>
      </c>
      <c r="CZ1390" s="190" t="str">
        <f t="shared" si="1803"/>
        <v>CZ$18</v>
      </c>
      <c r="DA1390" s="190" t="str">
        <f t="shared" si="1803"/>
        <v>DA$18</v>
      </c>
      <c r="DB1390" s="190" t="str">
        <f t="shared" si="1803"/>
        <v>DB$18</v>
      </c>
      <c r="DC1390" s="190" t="str">
        <f t="shared" si="1803"/>
        <v>DC$18</v>
      </c>
      <c r="DD1390" s="190" t="str">
        <f t="shared" si="1803"/>
        <v>DD$18</v>
      </c>
      <c r="DE1390" s="190" t="str">
        <f t="shared" si="1803"/>
        <v>DE$18</v>
      </c>
      <c r="DF1390" s="190" t="str">
        <f t="shared" si="1803"/>
        <v>DF$18</v>
      </c>
      <c r="DG1390" s="190" t="str">
        <f t="shared" si="1803"/>
        <v>DG$18</v>
      </c>
      <c r="DH1390" s="190" t="str">
        <f t="shared" si="1803"/>
        <v>DH$18</v>
      </c>
      <c r="DI1390" s="190" t="str">
        <f t="shared" si="1803"/>
        <v>DI$18</v>
      </c>
      <c r="DJ1390" s="190" t="str">
        <f t="shared" si="1803"/>
        <v>DJ$18</v>
      </c>
      <c r="DK1390" s="190" t="str">
        <f t="shared" si="1803"/>
        <v>DK$18</v>
      </c>
      <c r="DL1390" s="190" t="str">
        <f t="shared" si="1803"/>
        <v>DL$18</v>
      </c>
    </row>
    <row r="1391" spans="1:116" x14ac:dyDescent="0.35">
      <c r="B1391" s="6"/>
      <c r="C1391" s="6"/>
      <c r="D1391" t="s">
        <v>775</v>
      </c>
      <c r="E1391" s="8" t="str">
        <f t="shared" si="1799"/>
        <v>1391 SUBR-S</v>
      </c>
      <c r="G1391" s="175" t="s">
        <v>464</v>
      </c>
      <c r="H1391" s="200"/>
      <c r="I1391" s="201"/>
      <c r="J1391" s="201"/>
      <c r="K1391" s="202"/>
      <c r="L1391" s="202"/>
      <c r="M1391" s="202"/>
      <c r="N1391" s="202"/>
      <c r="O1391" s="202"/>
      <c r="P1391" s="202"/>
      <c r="R1391" s="202"/>
      <c r="S1391" s="190" t="str">
        <f t="shared" ref="S1391:AX1391" si="1804">S$23</f>
        <v>S$19</v>
      </c>
      <c r="T1391" s="190" t="str">
        <f t="shared" si="1804"/>
        <v>T$19</v>
      </c>
      <c r="U1391" s="190" t="str">
        <f t="shared" si="1804"/>
        <v>U$19</v>
      </c>
      <c r="V1391" s="190" t="str">
        <f t="shared" si="1804"/>
        <v>V$19</v>
      </c>
      <c r="W1391" s="190" t="str">
        <f t="shared" si="1804"/>
        <v>W$19</v>
      </c>
      <c r="X1391" s="190" t="str">
        <f t="shared" si="1804"/>
        <v>X$19</v>
      </c>
      <c r="Y1391" s="190" t="str">
        <f t="shared" si="1804"/>
        <v>Y$19</v>
      </c>
      <c r="Z1391" s="190" t="str">
        <f t="shared" si="1804"/>
        <v>Z$19</v>
      </c>
      <c r="AA1391" s="190" t="str">
        <f t="shared" si="1804"/>
        <v>AA$19</v>
      </c>
      <c r="AB1391" s="190" t="str">
        <f t="shared" si="1804"/>
        <v>AB$19</v>
      </c>
      <c r="AC1391" s="190" t="str">
        <f t="shared" si="1804"/>
        <v>AC$19</v>
      </c>
      <c r="AD1391" s="190" t="str">
        <f t="shared" si="1804"/>
        <v>AD$19</v>
      </c>
      <c r="AE1391" s="190" t="str">
        <f t="shared" si="1804"/>
        <v>AE$19</v>
      </c>
      <c r="AF1391" s="190" t="str">
        <f t="shared" si="1804"/>
        <v>AF$19</v>
      </c>
      <c r="AG1391" s="190" t="str">
        <f t="shared" si="1804"/>
        <v>AG$19</v>
      </c>
      <c r="AH1391" s="190" t="str">
        <f t="shared" si="1804"/>
        <v>AH$19</v>
      </c>
      <c r="AI1391" s="190" t="str">
        <f t="shared" si="1804"/>
        <v>AI$19</v>
      </c>
      <c r="AJ1391" s="190" t="str">
        <f t="shared" si="1804"/>
        <v>AJ$19</v>
      </c>
      <c r="AK1391" s="190" t="str">
        <f t="shared" si="1804"/>
        <v>AK$19</v>
      </c>
      <c r="AL1391" s="190" t="str">
        <f t="shared" si="1804"/>
        <v>AL$19</v>
      </c>
      <c r="AM1391" s="190" t="str">
        <f t="shared" si="1804"/>
        <v>AM$19</v>
      </c>
      <c r="AN1391" s="190" t="str">
        <f t="shared" si="1804"/>
        <v>AN$19</v>
      </c>
      <c r="AO1391" s="190" t="str">
        <f t="shared" si="1804"/>
        <v>AO$19</v>
      </c>
      <c r="AP1391" s="190" t="str">
        <f t="shared" si="1804"/>
        <v>AP$19</v>
      </c>
      <c r="AQ1391" s="190" t="str">
        <f t="shared" si="1804"/>
        <v>AQ$19</v>
      </c>
      <c r="AR1391" s="190" t="str">
        <f t="shared" si="1804"/>
        <v>AR$19</v>
      </c>
      <c r="AS1391" s="190" t="str">
        <f t="shared" si="1804"/>
        <v>AS$19</v>
      </c>
      <c r="AT1391" s="190" t="str">
        <f t="shared" si="1804"/>
        <v>AT$19</v>
      </c>
      <c r="AU1391" s="190" t="str">
        <f t="shared" si="1804"/>
        <v>AU$19</v>
      </c>
      <c r="AV1391" s="190" t="str">
        <f t="shared" si="1804"/>
        <v>AV$19</v>
      </c>
      <c r="AW1391" s="190" t="str">
        <f t="shared" si="1804"/>
        <v>AW$19</v>
      </c>
      <c r="AX1391" s="190" t="str">
        <f t="shared" si="1804"/>
        <v>AX$19</v>
      </c>
      <c r="AY1391" s="190" t="str">
        <f t="shared" ref="AY1391:CD1391" si="1805">AY$23</f>
        <v>AY$19</v>
      </c>
      <c r="AZ1391" s="190" t="str">
        <f t="shared" si="1805"/>
        <v>AZ$19</v>
      </c>
      <c r="BA1391" s="190" t="str">
        <f t="shared" si="1805"/>
        <v>BA$19</v>
      </c>
      <c r="BB1391" s="190" t="str">
        <f t="shared" si="1805"/>
        <v>BB$19</v>
      </c>
      <c r="BC1391" s="190" t="str">
        <f t="shared" si="1805"/>
        <v>BC$19</v>
      </c>
      <c r="BD1391" s="190" t="str">
        <f t="shared" si="1805"/>
        <v>BD$19</v>
      </c>
      <c r="BE1391" s="190" t="str">
        <f t="shared" si="1805"/>
        <v>BE$19</v>
      </c>
      <c r="BF1391" s="190" t="str">
        <f t="shared" si="1805"/>
        <v>BF$19</v>
      </c>
      <c r="BG1391" s="190" t="str">
        <f t="shared" si="1805"/>
        <v>BG$19</v>
      </c>
      <c r="BH1391" s="190" t="str">
        <f t="shared" si="1805"/>
        <v>BH$19</v>
      </c>
      <c r="BI1391" s="190" t="str">
        <f t="shared" si="1805"/>
        <v>BI$19</v>
      </c>
      <c r="BJ1391" s="190" t="str">
        <f t="shared" si="1805"/>
        <v>BJ$19</v>
      </c>
      <c r="BK1391" s="190" t="str">
        <f t="shared" si="1805"/>
        <v>BK$19</v>
      </c>
      <c r="BL1391" s="190" t="str">
        <f t="shared" si="1805"/>
        <v>BL$19</v>
      </c>
      <c r="BM1391" s="190" t="str">
        <f t="shared" si="1805"/>
        <v>BM$19</v>
      </c>
      <c r="BN1391" s="190" t="str">
        <f t="shared" si="1805"/>
        <v>BN$19</v>
      </c>
      <c r="BO1391" s="190" t="str">
        <f t="shared" si="1805"/>
        <v>BO$19</v>
      </c>
      <c r="BP1391" s="190" t="str">
        <f t="shared" si="1805"/>
        <v>BP$19</v>
      </c>
      <c r="BQ1391" s="190" t="str">
        <f t="shared" si="1805"/>
        <v>BQ$19</v>
      </c>
      <c r="BR1391" s="190" t="str">
        <f t="shared" si="1805"/>
        <v>BR$19</v>
      </c>
      <c r="BS1391" s="190" t="str">
        <f t="shared" si="1805"/>
        <v>BS$19</v>
      </c>
      <c r="BT1391" s="190" t="str">
        <f t="shared" si="1805"/>
        <v>BT$19</v>
      </c>
      <c r="BU1391" s="190" t="str">
        <f t="shared" si="1805"/>
        <v>BU$19</v>
      </c>
      <c r="BV1391" s="190" t="str">
        <f t="shared" si="1805"/>
        <v>BV$19</v>
      </c>
      <c r="BW1391" s="190" t="str">
        <f t="shared" si="1805"/>
        <v>BW$19</v>
      </c>
      <c r="BX1391" s="190" t="str">
        <f t="shared" si="1805"/>
        <v>BX$19</v>
      </c>
      <c r="BY1391" s="190" t="str">
        <f t="shared" si="1805"/>
        <v>BY$19</v>
      </c>
      <c r="BZ1391" s="190" t="str">
        <f t="shared" si="1805"/>
        <v>BZ$19</v>
      </c>
      <c r="CA1391" s="190" t="str">
        <f t="shared" si="1805"/>
        <v>CA$19</v>
      </c>
      <c r="CB1391" s="190" t="str">
        <f t="shared" si="1805"/>
        <v>CB$19</v>
      </c>
      <c r="CC1391" s="190" t="str">
        <f t="shared" si="1805"/>
        <v>CC$19</v>
      </c>
      <c r="CD1391" s="190" t="str">
        <f t="shared" si="1805"/>
        <v>CD$19</v>
      </c>
      <c r="CE1391" s="190" t="str">
        <f t="shared" ref="CE1391:CL1391" si="1806">CE$23</f>
        <v>CE$19</v>
      </c>
      <c r="CF1391" s="190" t="str">
        <f t="shared" si="1806"/>
        <v>CF$19</v>
      </c>
      <c r="CG1391" s="190" t="str">
        <f t="shared" si="1806"/>
        <v>CG$19</v>
      </c>
      <c r="CH1391" s="190" t="str">
        <f t="shared" si="1806"/>
        <v>CH$19</v>
      </c>
      <c r="CI1391" s="190" t="str">
        <f t="shared" si="1806"/>
        <v>CI$19</v>
      </c>
      <c r="CJ1391" s="190" t="str">
        <f t="shared" si="1806"/>
        <v>CJ$19</v>
      </c>
      <c r="CK1391" s="190" t="str">
        <f t="shared" si="1806"/>
        <v>CK$19</v>
      </c>
      <c r="CL1391" s="190" t="str">
        <f t="shared" si="1806"/>
        <v>CL$19</v>
      </c>
      <c r="CN1391" s="201"/>
      <c r="CO1391" s="190" t="str">
        <f t="shared" ref="CO1391:DL1391" si="1807">CO$23</f>
        <v>CO$19</v>
      </c>
      <c r="CP1391" s="190" t="str">
        <f t="shared" si="1807"/>
        <v>CP$19</v>
      </c>
      <c r="CQ1391" s="190" t="str">
        <f t="shared" si="1807"/>
        <v>CQ$19</v>
      </c>
      <c r="CR1391" s="190" t="str">
        <f t="shared" si="1807"/>
        <v>CR$19</v>
      </c>
      <c r="CS1391" s="190" t="str">
        <f t="shared" si="1807"/>
        <v>CS$19</v>
      </c>
      <c r="CT1391" s="190" t="str">
        <f t="shared" si="1807"/>
        <v>CT$19</v>
      </c>
      <c r="CU1391" s="190" t="str">
        <f t="shared" si="1807"/>
        <v>CU$19</v>
      </c>
      <c r="CV1391" s="190" t="str">
        <f t="shared" si="1807"/>
        <v>CV$19</v>
      </c>
      <c r="CW1391" s="190" t="str">
        <f t="shared" si="1807"/>
        <v>CW$19</v>
      </c>
      <c r="CX1391" s="190" t="str">
        <f t="shared" si="1807"/>
        <v>CX$19</v>
      </c>
      <c r="CY1391" s="190" t="str">
        <f t="shared" si="1807"/>
        <v>CY$19</v>
      </c>
      <c r="CZ1391" s="190" t="str">
        <f t="shared" si="1807"/>
        <v>CZ$19</v>
      </c>
      <c r="DA1391" s="190" t="str">
        <f t="shared" si="1807"/>
        <v>DA$19</v>
      </c>
      <c r="DB1391" s="190" t="str">
        <f t="shared" si="1807"/>
        <v>DB$19</v>
      </c>
      <c r="DC1391" s="190" t="str">
        <f t="shared" si="1807"/>
        <v>DC$19</v>
      </c>
      <c r="DD1391" s="190" t="str">
        <f t="shared" si="1807"/>
        <v>DD$19</v>
      </c>
      <c r="DE1391" s="190" t="str">
        <f t="shared" si="1807"/>
        <v>DE$19</v>
      </c>
      <c r="DF1391" s="190" t="str">
        <f t="shared" si="1807"/>
        <v>DF$19</v>
      </c>
      <c r="DG1391" s="190" t="str">
        <f t="shared" si="1807"/>
        <v>DG$19</v>
      </c>
      <c r="DH1391" s="190" t="str">
        <f t="shared" si="1807"/>
        <v>DH$19</v>
      </c>
      <c r="DI1391" s="190" t="str">
        <f t="shared" si="1807"/>
        <v>DI$19</v>
      </c>
      <c r="DJ1391" s="190" t="str">
        <f t="shared" si="1807"/>
        <v>DJ$19</v>
      </c>
      <c r="DK1391" s="190" t="str">
        <f t="shared" si="1807"/>
        <v>DK$19</v>
      </c>
      <c r="DL1391" s="190" t="str">
        <f t="shared" si="1807"/>
        <v>DL$19</v>
      </c>
    </row>
    <row r="1392" spans="1:116" x14ac:dyDescent="0.35">
      <c r="B1392" s="6"/>
      <c r="C1392" s="6"/>
      <c r="D1392" t="s">
        <v>775</v>
      </c>
      <c r="E1392" s="8" t="str">
        <f t="shared" si="1799"/>
        <v>1392 SUBR-S</v>
      </c>
      <c r="G1392" s="70" t="s">
        <v>167</v>
      </c>
      <c r="H1392" s="48"/>
      <c r="I1392" s="304"/>
      <c r="J1392" s="304"/>
      <c r="K1392" s="48"/>
      <c r="L1392" s="48"/>
      <c r="M1392" s="48"/>
      <c r="N1392" s="48"/>
      <c r="O1392" s="48"/>
      <c r="P1392" s="48"/>
      <c r="R1392" s="70"/>
      <c r="S1392" s="305"/>
      <c r="T1392" s="305"/>
      <c r="U1392" s="305"/>
      <c r="V1392" s="305"/>
      <c r="W1392" s="305"/>
      <c r="X1392" s="305"/>
      <c r="Y1392" s="305"/>
      <c r="Z1392" s="305"/>
      <c r="AA1392" s="305"/>
      <c r="AB1392" s="305"/>
      <c r="AC1392" s="305"/>
      <c r="AD1392" s="305"/>
      <c r="AE1392" s="305"/>
      <c r="AF1392" s="305"/>
      <c r="AG1392" s="305"/>
      <c r="AH1392" s="305"/>
      <c r="AI1392" s="305"/>
      <c r="AJ1392" s="305"/>
      <c r="AK1392" s="305"/>
      <c r="AL1392" s="305"/>
      <c r="AM1392" s="305"/>
      <c r="AN1392" s="305"/>
      <c r="AO1392" s="305"/>
      <c r="AP1392" s="305"/>
      <c r="AQ1392" s="305"/>
      <c r="AR1392" s="305"/>
      <c r="AS1392" s="305"/>
      <c r="AT1392" s="305"/>
      <c r="AU1392" s="305"/>
      <c r="AV1392" s="305"/>
      <c r="AW1392" s="305"/>
      <c r="AX1392" s="305"/>
      <c r="AY1392" s="305"/>
      <c r="AZ1392" s="305"/>
      <c r="BA1392" s="305"/>
      <c r="BB1392" s="305"/>
      <c r="BC1392" s="305"/>
      <c r="BD1392" s="305"/>
      <c r="BE1392" s="305"/>
      <c r="BF1392" s="305"/>
      <c r="BG1392" s="305"/>
      <c r="BH1392" s="305"/>
      <c r="BI1392" s="305"/>
      <c r="BJ1392" s="305"/>
      <c r="BK1392" s="305"/>
      <c r="BL1392" s="305"/>
      <c r="BM1392" s="305"/>
      <c r="BN1392" s="305"/>
      <c r="BO1392" s="305"/>
      <c r="BP1392" s="305"/>
      <c r="BQ1392" s="305"/>
      <c r="BR1392" s="305"/>
      <c r="BS1392" s="305"/>
      <c r="BT1392" s="305"/>
      <c r="BU1392" s="305"/>
      <c r="BV1392" s="305"/>
      <c r="BW1392" s="305"/>
      <c r="BX1392" s="305"/>
      <c r="BY1392" s="305"/>
      <c r="BZ1392" s="305"/>
      <c r="CA1392" s="305"/>
      <c r="CB1392" s="305"/>
      <c r="CC1392" s="305"/>
      <c r="CD1392" s="305"/>
      <c r="CE1392" s="305"/>
      <c r="CF1392" s="305"/>
      <c r="CG1392" s="305"/>
      <c r="CH1392" s="305"/>
      <c r="CI1392" s="305"/>
      <c r="CJ1392" s="305"/>
      <c r="CK1392" s="305"/>
      <c r="CL1392" s="305"/>
      <c r="CN1392" s="304"/>
      <c r="CO1392" s="305"/>
      <c r="CP1392" s="305"/>
      <c r="CQ1392" s="305"/>
      <c r="CR1392" s="305"/>
      <c r="CS1392" s="305"/>
      <c r="CT1392" s="305"/>
      <c r="CU1392" s="305"/>
      <c r="CV1392" s="305"/>
      <c r="CW1392" s="305"/>
      <c r="CX1392" s="305"/>
      <c r="CY1392" s="305"/>
      <c r="CZ1392" s="305"/>
      <c r="DA1392" s="305"/>
      <c r="DB1392" s="305"/>
      <c r="DC1392" s="305"/>
      <c r="DD1392" s="305"/>
      <c r="DE1392" s="305"/>
      <c r="DF1392" s="305"/>
      <c r="DG1392" s="305"/>
      <c r="DH1392" s="305"/>
      <c r="DI1392" s="305"/>
      <c r="DJ1392" s="305"/>
      <c r="DK1392" s="305"/>
      <c r="DL1392" s="305"/>
    </row>
    <row r="1393" spans="2:116" x14ac:dyDescent="0.35">
      <c r="B1393" t="str">
        <f>E1393</f>
        <v>1393 SUBR-S</v>
      </c>
      <c r="D1393" t="s">
        <v>775</v>
      </c>
      <c r="E1393" s="8" t="str">
        <f t="shared" si="1799"/>
        <v>1393 SUBR-S</v>
      </c>
      <c r="G1393" s="95" t="s">
        <v>444</v>
      </c>
      <c r="H1393" s="12"/>
      <c r="I1393" s="60"/>
      <c r="J1393" s="60"/>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N1393" s="60"/>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c r="DK1393" s="72"/>
      <c r="DL1393" s="72"/>
    </row>
    <row r="1394" spans="2:116" x14ac:dyDescent="0.35">
      <c r="B1394" s="6"/>
      <c r="C1394" s="6"/>
      <c r="D1394" t="s">
        <v>775</v>
      </c>
      <c r="E1394" s="8" t="str">
        <f t="shared" si="1799"/>
        <v>1394 SUBR-S</v>
      </c>
      <c r="G1394" s="158" t="s">
        <v>71</v>
      </c>
      <c r="K1394" s="15">
        <f>SUMIF($4:$4,K$2-1,1392:1392)</f>
        <v>0</v>
      </c>
      <c r="L1394" s="15">
        <f>K1399</f>
        <v>0.05</v>
      </c>
      <c r="M1394" s="15">
        <f>L1399</f>
        <v>0.05</v>
      </c>
      <c r="N1394" s="15">
        <f>M1399</f>
        <v>0.05</v>
      </c>
      <c r="O1394" s="15">
        <f>N1399</f>
        <v>0.05</v>
      </c>
      <c r="P1394" s="15">
        <f>O1399</f>
        <v>0.05</v>
      </c>
      <c r="R1394" s="15"/>
      <c r="S1394" s="76">
        <f t="shared" ref="S1394" si="1808">R1399</f>
        <v>0</v>
      </c>
      <c r="T1394" s="76">
        <f t="shared" ref="T1394:AY1394" ca="1" si="1809">S1399</f>
        <v>95</v>
      </c>
      <c r="U1394" s="76">
        <f t="shared" ca="1" si="1809"/>
        <v>185.25</v>
      </c>
      <c r="V1394" s="76">
        <f t="shared" ca="1" si="1809"/>
        <v>270.98750000000001</v>
      </c>
      <c r="W1394" s="76">
        <f t="shared" ca="1" si="1809"/>
        <v>352.43812500000001</v>
      </c>
      <c r="X1394" s="76">
        <f t="shared" ca="1" si="1809"/>
        <v>429.81621875000002</v>
      </c>
      <c r="Y1394" s="76">
        <f t="shared" ca="1" si="1809"/>
        <v>503.32540781249998</v>
      </c>
      <c r="Z1394" s="76">
        <f t="shared" ca="1" si="1809"/>
        <v>573.15913742187502</v>
      </c>
      <c r="AA1394" s="76">
        <f t="shared" ca="1" si="1809"/>
        <v>639.50118055078121</v>
      </c>
      <c r="AB1394" s="76">
        <f t="shared" ca="1" si="1809"/>
        <v>702.52612152324218</v>
      </c>
      <c r="AC1394" s="76">
        <f t="shared" ca="1" si="1809"/>
        <v>762.39981544708007</v>
      </c>
      <c r="AD1394" s="76">
        <f t="shared" ca="1" si="1809"/>
        <v>819.27982467472611</v>
      </c>
      <c r="AE1394" s="76">
        <f t="shared" ca="1" si="1809"/>
        <v>873.31583344098976</v>
      </c>
      <c r="AF1394" s="76">
        <f t="shared" ca="1" si="1809"/>
        <v>839.15004176894024</v>
      </c>
      <c r="AG1394" s="76">
        <f t="shared" ca="1" si="1809"/>
        <v>806.69253968049327</v>
      </c>
      <c r="AH1394" s="76">
        <f t="shared" ca="1" si="1809"/>
        <v>775.85791269646859</v>
      </c>
      <c r="AI1394" s="76">
        <f t="shared" ca="1" si="1809"/>
        <v>746.56501706164511</v>
      </c>
      <c r="AJ1394" s="76">
        <f t="shared" ca="1" si="1809"/>
        <v>718.73676620856281</v>
      </c>
      <c r="AK1394" s="76">
        <f t="shared" ca="1" si="1809"/>
        <v>692.29992789813468</v>
      </c>
      <c r="AL1394" s="76">
        <f t="shared" ca="1" si="1809"/>
        <v>667.18493150322797</v>
      </c>
      <c r="AM1394" s="76">
        <f t="shared" ca="1" si="1809"/>
        <v>643.32568492806661</v>
      </c>
      <c r="AN1394" s="76">
        <f t="shared" ca="1" si="1809"/>
        <v>620.65940068166333</v>
      </c>
      <c r="AO1394" s="76">
        <f t="shared" ca="1" si="1809"/>
        <v>599.12643064758015</v>
      </c>
      <c r="AP1394" s="76">
        <f t="shared" ca="1" si="1809"/>
        <v>578.67010911520117</v>
      </c>
      <c r="AQ1394" s="76">
        <f t="shared" ca="1" si="1809"/>
        <v>559.23660365944113</v>
      </c>
      <c r="AR1394" s="76">
        <f t="shared" ca="1" si="1809"/>
        <v>540.77477347646902</v>
      </c>
      <c r="AS1394" s="76">
        <f t="shared" ca="1" si="1809"/>
        <v>523.23603480264558</v>
      </c>
      <c r="AT1394" s="76">
        <f t="shared" ca="1" si="1809"/>
        <v>506.57423306251331</v>
      </c>
      <c r="AU1394" s="76">
        <f t="shared" ca="1" si="1809"/>
        <v>490.74552140938761</v>
      </c>
      <c r="AV1394" s="76">
        <f t="shared" ca="1" si="1809"/>
        <v>475.70824533891823</v>
      </c>
      <c r="AW1394" s="76">
        <f t="shared" ca="1" si="1809"/>
        <v>461.42283307197232</v>
      </c>
      <c r="AX1394" s="76">
        <f t="shared" ca="1" si="1809"/>
        <v>447.85169141837372</v>
      </c>
      <c r="AY1394" s="76">
        <f t="shared" ca="1" si="1809"/>
        <v>434.95910684745502</v>
      </c>
      <c r="AZ1394" s="76">
        <f t="shared" ref="AZ1394:CE1394" ca="1" si="1810">AY1399</f>
        <v>422.71115150508228</v>
      </c>
      <c r="BA1394" s="76">
        <f t="shared" ca="1" si="1810"/>
        <v>411.07559392982819</v>
      </c>
      <c r="BB1394" s="76">
        <f t="shared" ca="1" si="1810"/>
        <v>400.02181423333678</v>
      </c>
      <c r="BC1394" s="76">
        <f t="shared" ca="1" si="1810"/>
        <v>389.52072352166994</v>
      </c>
      <c r="BD1394" s="76">
        <f t="shared" ca="1" si="1810"/>
        <v>379.54468734558645</v>
      </c>
      <c r="BE1394" s="76">
        <f t="shared" ca="1" si="1810"/>
        <v>370.06745297830713</v>
      </c>
      <c r="BF1394" s="76">
        <f t="shared" ca="1" si="1810"/>
        <v>361.0640803293918</v>
      </c>
      <c r="BG1394" s="76">
        <f t="shared" ca="1" si="1810"/>
        <v>352.51087631292222</v>
      </c>
      <c r="BH1394" s="76">
        <f t="shared" ca="1" si="1810"/>
        <v>344.38533249727612</v>
      </c>
      <c r="BI1394" s="76">
        <f t="shared" ca="1" si="1810"/>
        <v>336.66606587241233</v>
      </c>
      <c r="BJ1394" s="76">
        <f t="shared" ca="1" si="1810"/>
        <v>329.33276257879174</v>
      </c>
      <c r="BK1394" s="76">
        <f t="shared" ca="1" si="1810"/>
        <v>322.36612444985218</v>
      </c>
      <c r="BL1394" s="76">
        <f t="shared" ca="1" si="1810"/>
        <v>315.74781822735957</v>
      </c>
      <c r="BM1394" s="76">
        <f t="shared" ca="1" si="1810"/>
        <v>309.46042731599158</v>
      </c>
      <c r="BN1394" s="76">
        <f t="shared" ca="1" si="1810"/>
        <v>303.487405950192</v>
      </c>
      <c r="BO1394" s="76">
        <f t="shared" ca="1" si="1810"/>
        <v>297.8130356526824</v>
      </c>
      <c r="BP1394" s="76">
        <f t="shared" ca="1" si="1810"/>
        <v>292.42238387004829</v>
      </c>
      <c r="BQ1394" s="76">
        <f t="shared" ca="1" si="1810"/>
        <v>287.30126467654588</v>
      </c>
      <c r="BR1394" s="76">
        <f t="shared" ca="1" si="1810"/>
        <v>282.43620144271858</v>
      </c>
      <c r="BS1394" s="76">
        <f t="shared" ca="1" si="1810"/>
        <v>277.81439137058265</v>
      </c>
      <c r="BT1394" s="76">
        <f t="shared" ca="1" si="1810"/>
        <v>273.42367180205355</v>
      </c>
      <c r="BU1394" s="76">
        <f t="shared" ca="1" si="1810"/>
        <v>269.25248821195089</v>
      </c>
      <c r="BV1394" s="76">
        <f t="shared" ca="1" si="1810"/>
        <v>265.28986380135336</v>
      </c>
      <c r="BW1394" s="76">
        <f t="shared" ca="1" si="1810"/>
        <v>261.52537061128567</v>
      </c>
      <c r="BX1394" s="76">
        <f t="shared" ca="1" si="1810"/>
        <v>257.94910208072139</v>
      </c>
      <c r="BY1394" s="76">
        <f t="shared" ca="1" si="1810"/>
        <v>254.55164697668533</v>
      </c>
      <c r="BZ1394" s="76">
        <f t="shared" ca="1" si="1810"/>
        <v>251.32406462785107</v>
      </c>
      <c r="CA1394" s="76">
        <f t="shared" ca="1" si="1810"/>
        <v>248.25786139645848</v>
      </c>
      <c r="CB1394" s="76">
        <f t="shared" ca="1" si="1810"/>
        <v>245.34496832663552</v>
      </c>
      <c r="CC1394" s="76">
        <f t="shared" ca="1" si="1810"/>
        <v>242.57771991030376</v>
      </c>
      <c r="CD1394" s="76">
        <f t="shared" ca="1" si="1810"/>
        <v>239.94883391478857</v>
      </c>
      <c r="CE1394" s="76">
        <f t="shared" ca="1" si="1810"/>
        <v>237.45139221904913</v>
      </c>
      <c r="CF1394" s="76">
        <f t="shared" ref="CF1394:CL1394" ca="1" si="1811">CE1399</f>
        <v>235.07882260809666</v>
      </c>
      <c r="CG1394" s="76">
        <f t="shared" ca="1" si="1811"/>
        <v>232.82488147769183</v>
      </c>
      <c r="CH1394" s="76">
        <f t="shared" ca="1" si="1811"/>
        <v>230.68363740380724</v>
      </c>
      <c r="CI1394" s="76">
        <f t="shared" ca="1" si="1811"/>
        <v>228.64945553361687</v>
      </c>
      <c r="CJ1394" s="76">
        <f t="shared" ca="1" si="1811"/>
        <v>226.71698275693603</v>
      </c>
      <c r="CK1394" s="76">
        <f t="shared" ca="1" si="1811"/>
        <v>224.88113361908924</v>
      </c>
      <c r="CL1394" s="76">
        <f t="shared" ca="1" si="1811"/>
        <v>223.13707693813478</v>
      </c>
      <c r="CO1394" s="76">
        <f t="shared" ref="CO1394:DL1394" si="1812">CN1399</f>
        <v>0</v>
      </c>
      <c r="CP1394" s="76" t="e">
        <f t="shared" ca="1" si="1812"/>
        <v>#N/A</v>
      </c>
      <c r="CQ1394" s="76" t="e">
        <f t="shared" ca="1" si="1812"/>
        <v>#N/A</v>
      </c>
      <c r="CR1394" s="76" t="e">
        <f t="shared" ca="1" si="1812"/>
        <v>#N/A</v>
      </c>
      <c r="CS1394" s="76" t="e">
        <f t="shared" ca="1" si="1812"/>
        <v>#N/A</v>
      </c>
      <c r="CT1394" s="76" t="e">
        <f t="shared" ca="1" si="1812"/>
        <v>#N/A</v>
      </c>
      <c r="CU1394" s="76" t="e">
        <f t="shared" ca="1" si="1812"/>
        <v>#N/A</v>
      </c>
      <c r="CV1394" s="76" t="e">
        <f t="shared" ca="1" si="1812"/>
        <v>#N/A</v>
      </c>
      <c r="CW1394" s="76" t="e">
        <f t="shared" ca="1" si="1812"/>
        <v>#N/A</v>
      </c>
      <c r="CX1394" s="76" t="e">
        <f t="shared" ca="1" si="1812"/>
        <v>#N/A</v>
      </c>
      <c r="CY1394" s="76" t="e">
        <f t="shared" ca="1" si="1812"/>
        <v>#N/A</v>
      </c>
      <c r="CZ1394" s="76" t="e">
        <f t="shared" ca="1" si="1812"/>
        <v>#N/A</v>
      </c>
      <c r="DA1394" s="76" t="e">
        <f t="shared" ca="1" si="1812"/>
        <v>#N/A</v>
      </c>
      <c r="DB1394" s="76" t="e">
        <f t="shared" ca="1" si="1812"/>
        <v>#N/A</v>
      </c>
      <c r="DC1394" s="76" t="e">
        <f t="shared" ca="1" si="1812"/>
        <v>#N/A</v>
      </c>
      <c r="DD1394" s="76" t="e">
        <f t="shared" ca="1" si="1812"/>
        <v>#N/A</v>
      </c>
      <c r="DE1394" s="76" t="e">
        <f t="shared" ca="1" si="1812"/>
        <v>#N/A</v>
      </c>
      <c r="DF1394" s="76" t="e">
        <f t="shared" ca="1" si="1812"/>
        <v>#N/A</v>
      </c>
      <c r="DG1394" s="76" t="e">
        <f t="shared" ca="1" si="1812"/>
        <v>#N/A</v>
      </c>
      <c r="DH1394" s="76" t="e">
        <f t="shared" ca="1" si="1812"/>
        <v>#N/A</v>
      </c>
      <c r="DI1394" s="76" t="e">
        <f t="shared" ca="1" si="1812"/>
        <v>#N/A</v>
      </c>
      <c r="DJ1394" s="76" t="e">
        <f t="shared" ca="1" si="1812"/>
        <v>#N/A</v>
      </c>
      <c r="DK1394" s="76" t="e">
        <f t="shared" ca="1" si="1812"/>
        <v>#N/A</v>
      </c>
      <c r="DL1394" s="76" t="e">
        <f t="shared" ca="1" si="1812"/>
        <v>#N/A</v>
      </c>
    </row>
    <row r="1395" spans="2:116" x14ac:dyDescent="0.35">
      <c r="B1395" t="str">
        <f>E1395</f>
        <v>1395 SUBR-S</v>
      </c>
      <c r="D1395" t="s">
        <v>775</v>
      </c>
      <c r="E1395" s="8" t="str">
        <f t="shared" si="1799"/>
        <v>1395 SUBR-S</v>
      </c>
      <c r="G1395" s="145" t="s">
        <v>168</v>
      </c>
      <c r="H1395" s="12"/>
      <c r="I1395" s="60"/>
      <c r="J1395" s="60"/>
      <c r="K1395" s="18">
        <v>100</v>
      </c>
      <c r="L1395" s="18">
        <v>1000</v>
      </c>
      <c r="M1395" s="18">
        <v>1000</v>
      </c>
      <c r="N1395" s="18">
        <v>1000</v>
      </c>
      <c r="O1395" s="18">
        <v>1000</v>
      </c>
      <c r="P1395" s="18">
        <v>1000</v>
      </c>
      <c r="R1395" s="19"/>
      <c r="S1395" s="147" cm="1">
        <f t="array" ref="S1395">INDEX($K:$P,ROW(),MATCH(S$3,$K$2:$P$2,0))</f>
        <v>100</v>
      </c>
      <c r="T1395" s="147" cm="1">
        <f t="array" ref="T1395">INDEX($K:$P,ROW(),MATCH(T$3,$K$2:$P$2,0))</f>
        <v>100</v>
      </c>
      <c r="U1395" s="147" cm="1">
        <f t="array" ref="U1395">INDEX($K:$P,ROW(),MATCH(U$3,$K$2:$P$2,0))</f>
        <v>100</v>
      </c>
      <c r="V1395" s="147" cm="1">
        <f t="array" ref="V1395">INDEX($K:$P,ROW(),MATCH(V$3,$K$2:$P$2,0))</f>
        <v>100</v>
      </c>
      <c r="W1395" s="147" cm="1">
        <f t="array" ref="W1395">INDEX($K:$P,ROW(),MATCH(W$3,$K$2:$P$2,0))</f>
        <v>100</v>
      </c>
      <c r="X1395" s="147" cm="1">
        <f t="array" ref="X1395">INDEX($K:$P,ROW(),MATCH(X$3,$K$2:$P$2,0))</f>
        <v>100</v>
      </c>
      <c r="Y1395" s="147" cm="1">
        <f t="array" ref="Y1395">INDEX($K:$P,ROW(),MATCH(Y$3,$K$2:$P$2,0))</f>
        <v>100</v>
      </c>
      <c r="Z1395" s="147" cm="1">
        <f t="array" ref="Z1395">INDEX($K:$P,ROW(),MATCH(Z$3,$K$2:$P$2,0))</f>
        <v>100</v>
      </c>
      <c r="AA1395" s="147" cm="1">
        <f t="array" ref="AA1395">INDEX($K:$P,ROW(),MATCH(AA$3,$K$2:$P$2,0))</f>
        <v>100</v>
      </c>
      <c r="AB1395" s="147" cm="1">
        <f t="array" ref="AB1395">INDEX($K:$P,ROW(),MATCH(AB$3,$K$2:$P$2,0))</f>
        <v>100</v>
      </c>
      <c r="AC1395" s="147" cm="1">
        <f t="array" ref="AC1395">INDEX($K:$P,ROW(),MATCH(AC$3,$K$2:$P$2,0))</f>
        <v>100</v>
      </c>
      <c r="AD1395" s="147" cm="1">
        <f t="array" ref="AD1395">INDEX($K:$P,ROW(),MATCH(AD$3,$K$2:$P$2,0))</f>
        <v>100</v>
      </c>
      <c r="AE1395" s="147" cm="1">
        <f t="array" ref="AE1395">INDEX($K:$P,ROW(),MATCH(AE$3,$K$2:$P$2,0))</f>
        <v>1000</v>
      </c>
      <c r="AF1395" s="147" cm="1">
        <f t="array" ref="AF1395">INDEX($K:$P,ROW(),MATCH(AF$3,$K$2:$P$2,0))</f>
        <v>1000</v>
      </c>
      <c r="AG1395" s="147" cm="1">
        <f t="array" ref="AG1395">INDEX($K:$P,ROW(),MATCH(AG$3,$K$2:$P$2,0))</f>
        <v>1000</v>
      </c>
      <c r="AH1395" s="147" cm="1">
        <f t="array" ref="AH1395">INDEX($K:$P,ROW(),MATCH(AH$3,$K$2:$P$2,0))</f>
        <v>1000</v>
      </c>
      <c r="AI1395" s="147" cm="1">
        <f t="array" ref="AI1395">INDEX($K:$P,ROW(),MATCH(AI$3,$K$2:$P$2,0))</f>
        <v>1000</v>
      </c>
      <c r="AJ1395" s="147" cm="1">
        <f t="array" ref="AJ1395">INDEX($K:$P,ROW(),MATCH(AJ$3,$K$2:$P$2,0))</f>
        <v>1000</v>
      </c>
      <c r="AK1395" s="147" cm="1">
        <f t="array" ref="AK1395">INDEX($K:$P,ROW(),MATCH(AK$3,$K$2:$P$2,0))</f>
        <v>1000</v>
      </c>
      <c r="AL1395" s="147" cm="1">
        <f t="array" ref="AL1395">INDEX($K:$P,ROW(),MATCH(AL$3,$K$2:$P$2,0))</f>
        <v>1000</v>
      </c>
      <c r="AM1395" s="147" cm="1">
        <f t="array" ref="AM1395">INDEX($K:$P,ROW(),MATCH(AM$3,$K$2:$P$2,0))</f>
        <v>1000</v>
      </c>
      <c r="AN1395" s="147" cm="1">
        <f t="array" ref="AN1395">INDEX($K:$P,ROW(),MATCH(AN$3,$K$2:$P$2,0))</f>
        <v>1000</v>
      </c>
      <c r="AO1395" s="147" cm="1">
        <f t="array" ref="AO1395">INDEX($K:$P,ROW(),MATCH(AO$3,$K$2:$P$2,0))</f>
        <v>1000</v>
      </c>
      <c r="AP1395" s="147" cm="1">
        <f t="array" ref="AP1395">INDEX($K:$P,ROW(),MATCH(AP$3,$K$2:$P$2,0))</f>
        <v>1000</v>
      </c>
      <c r="AQ1395" s="147" cm="1">
        <f t="array" ref="AQ1395">INDEX($K:$P,ROW(),MATCH(AQ$3,$K$2:$P$2,0))</f>
        <v>1000</v>
      </c>
      <c r="AR1395" s="147" cm="1">
        <f t="array" ref="AR1395">INDEX($K:$P,ROW(),MATCH(AR$3,$K$2:$P$2,0))</f>
        <v>1000</v>
      </c>
      <c r="AS1395" s="147" cm="1">
        <f t="array" ref="AS1395">INDEX($K:$P,ROW(),MATCH(AS$3,$K$2:$P$2,0))</f>
        <v>1000</v>
      </c>
      <c r="AT1395" s="147" cm="1">
        <f t="array" ref="AT1395">INDEX($K:$P,ROW(),MATCH(AT$3,$K$2:$P$2,0))</f>
        <v>1000</v>
      </c>
      <c r="AU1395" s="147" cm="1">
        <f t="array" ref="AU1395">INDEX($K:$P,ROW(),MATCH(AU$3,$K$2:$P$2,0))</f>
        <v>1000</v>
      </c>
      <c r="AV1395" s="147" cm="1">
        <f t="array" ref="AV1395">INDEX($K:$P,ROW(),MATCH(AV$3,$K$2:$P$2,0))</f>
        <v>1000</v>
      </c>
      <c r="AW1395" s="147" cm="1">
        <f t="array" ref="AW1395">INDEX($K:$P,ROW(),MATCH(AW$3,$K$2:$P$2,0))</f>
        <v>1000</v>
      </c>
      <c r="AX1395" s="147" cm="1">
        <f t="array" ref="AX1395">INDEX($K:$P,ROW(),MATCH(AX$3,$K$2:$P$2,0))</f>
        <v>1000</v>
      </c>
      <c r="AY1395" s="147" cm="1">
        <f t="array" ref="AY1395">INDEX($K:$P,ROW(),MATCH(AY$3,$K$2:$P$2,0))</f>
        <v>1000</v>
      </c>
      <c r="AZ1395" s="147" cm="1">
        <f t="array" ref="AZ1395">INDEX($K:$P,ROW(),MATCH(AZ$3,$K$2:$P$2,0))</f>
        <v>1000</v>
      </c>
      <c r="BA1395" s="147" cm="1">
        <f t="array" ref="BA1395">INDEX($K:$P,ROW(),MATCH(BA$3,$K$2:$P$2,0))</f>
        <v>1000</v>
      </c>
      <c r="BB1395" s="147" cm="1">
        <f t="array" ref="BB1395">INDEX($K:$P,ROW(),MATCH(BB$3,$K$2:$P$2,0))</f>
        <v>1000</v>
      </c>
      <c r="BC1395" s="147" cm="1">
        <f t="array" ref="BC1395">INDEX($K:$P,ROW(),MATCH(BC$3,$K$2:$P$2,0))</f>
        <v>1000</v>
      </c>
      <c r="BD1395" s="147" cm="1">
        <f t="array" ref="BD1395">INDEX($K:$P,ROW(),MATCH(BD$3,$K$2:$P$2,0))</f>
        <v>1000</v>
      </c>
      <c r="BE1395" s="147" cm="1">
        <f t="array" ref="BE1395">INDEX($K:$P,ROW(),MATCH(BE$3,$K$2:$P$2,0))</f>
        <v>1000</v>
      </c>
      <c r="BF1395" s="147" cm="1">
        <f t="array" ref="BF1395">INDEX($K:$P,ROW(),MATCH(BF$3,$K$2:$P$2,0))</f>
        <v>1000</v>
      </c>
      <c r="BG1395" s="147" cm="1">
        <f t="array" ref="BG1395">INDEX($K:$P,ROW(),MATCH(BG$3,$K$2:$P$2,0))</f>
        <v>1000</v>
      </c>
      <c r="BH1395" s="147" cm="1">
        <f t="array" ref="BH1395">INDEX($K:$P,ROW(),MATCH(BH$3,$K$2:$P$2,0))</f>
        <v>1000</v>
      </c>
      <c r="BI1395" s="147" cm="1">
        <f t="array" ref="BI1395">INDEX($K:$P,ROW(),MATCH(BI$3,$K$2:$P$2,0))</f>
        <v>1000</v>
      </c>
      <c r="BJ1395" s="147" cm="1">
        <f t="array" ref="BJ1395">INDEX($K:$P,ROW(),MATCH(BJ$3,$K$2:$P$2,0))</f>
        <v>1000</v>
      </c>
      <c r="BK1395" s="147" cm="1">
        <f t="array" ref="BK1395">INDEX($K:$P,ROW(),MATCH(BK$3,$K$2:$P$2,0))</f>
        <v>1000</v>
      </c>
      <c r="BL1395" s="147" cm="1">
        <f t="array" ref="BL1395">INDEX($K:$P,ROW(),MATCH(BL$3,$K$2:$P$2,0))</f>
        <v>1000</v>
      </c>
      <c r="BM1395" s="147" cm="1">
        <f t="array" ref="BM1395">INDEX($K:$P,ROW(),MATCH(BM$3,$K$2:$P$2,0))</f>
        <v>1000</v>
      </c>
      <c r="BN1395" s="147" cm="1">
        <f t="array" ref="BN1395">INDEX($K:$P,ROW(),MATCH(BN$3,$K$2:$P$2,0))</f>
        <v>1000</v>
      </c>
      <c r="BO1395" s="147" cm="1">
        <f t="array" ref="BO1395">INDEX($K:$P,ROW(),MATCH(BO$3,$K$2:$P$2,0))</f>
        <v>1000</v>
      </c>
      <c r="BP1395" s="147" cm="1">
        <f t="array" ref="BP1395">INDEX($K:$P,ROW(),MATCH(BP$3,$K$2:$P$2,0))</f>
        <v>1000</v>
      </c>
      <c r="BQ1395" s="147" cm="1">
        <f t="array" ref="BQ1395">INDEX($K:$P,ROW(),MATCH(BQ$3,$K$2:$P$2,0))</f>
        <v>1000</v>
      </c>
      <c r="BR1395" s="147" cm="1">
        <f t="array" ref="BR1395">INDEX($K:$P,ROW(),MATCH(BR$3,$K$2:$P$2,0))</f>
        <v>1000</v>
      </c>
      <c r="BS1395" s="147" cm="1">
        <f t="array" ref="BS1395">INDEX($K:$P,ROW(),MATCH(BS$3,$K$2:$P$2,0))</f>
        <v>1000</v>
      </c>
      <c r="BT1395" s="147" cm="1">
        <f t="array" ref="BT1395">INDEX($K:$P,ROW(),MATCH(BT$3,$K$2:$P$2,0))</f>
        <v>1000</v>
      </c>
      <c r="BU1395" s="147" cm="1">
        <f t="array" ref="BU1395">INDEX($K:$P,ROW(),MATCH(BU$3,$K$2:$P$2,0))</f>
        <v>1000</v>
      </c>
      <c r="BV1395" s="147" cm="1">
        <f t="array" ref="BV1395">INDEX($K:$P,ROW(),MATCH(BV$3,$K$2:$P$2,0))</f>
        <v>1000</v>
      </c>
      <c r="BW1395" s="147" cm="1">
        <f t="array" ref="BW1395">INDEX($K:$P,ROW(),MATCH(BW$3,$K$2:$P$2,0))</f>
        <v>1000</v>
      </c>
      <c r="BX1395" s="147" cm="1">
        <f t="array" ref="BX1395">INDEX($K:$P,ROW(),MATCH(BX$3,$K$2:$P$2,0))</f>
        <v>1000</v>
      </c>
      <c r="BY1395" s="147" cm="1">
        <f t="array" ref="BY1395">INDEX($K:$P,ROW(),MATCH(BY$3,$K$2:$P$2,0))</f>
        <v>1000</v>
      </c>
      <c r="BZ1395" s="147" cm="1">
        <f t="array" ref="BZ1395">INDEX($K:$P,ROW(),MATCH(BZ$3,$K$2:$P$2,0))</f>
        <v>1000</v>
      </c>
      <c r="CA1395" s="147" cm="1">
        <f t="array" ref="CA1395">INDEX($K:$P,ROW(),MATCH(CA$3,$K$2:$P$2,0))</f>
        <v>1000</v>
      </c>
      <c r="CB1395" s="147" cm="1">
        <f t="array" ref="CB1395">INDEX($K:$P,ROW(),MATCH(CB$3,$K$2:$P$2,0))</f>
        <v>1000</v>
      </c>
      <c r="CC1395" s="147" cm="1">
        <f t="array" ref="CC1395">INDEX($K:$P,ROW(),MATCH(CC$3,$K$2:$P$2,0))</f>
        <v>1000</v>
      </c>
      <c r="CD1395" s="147" cm="1">
        <f t="array" ref="CD1395">INDEX($K:$P,ROW(),MATCH(CD$3,$K$2:$P$2,0))</f>
        <v>1000</v>
      </c>
      <c r="CE1395" s="147" cm="1">
        <f t="array" ref="CE1395">INDEX($K:$P,ROW(),MATCH(CE$3,$K$2:$P$2,0))</f>
        <v>1000</v>
      </c>
      <c r="CF1395" s="147" cm="1">
        <f t="array" ref="CF1395">INDEX($K:$P,ROW(),MATCH(CF$3,$K$2:$P$2,0))</f>
        <v>1000</v>
      </c>
      <c r="CG1395" s="147" cm="1">
        <f t="array" ref="CG1395">INDEX($K:$P,ROW(),MATCH(CG$3,$K$2:$P$2,0))</f>
        <v>1000</v>
      </c>
      <c r="CH1395" s="147" cm="1">
        <f t="array" ref="CH1395">INDEX($K:$P,ROW(),MATCH(CH$3,$K$2:$P$2,0))</f>
        <v>1000</v>
      </c>
      <c r="CI1395" s="147" cm="1">
        <f t="array" ref="CI1395">INDEX($K:$P,ROW(),MATCH(CI$3,$K$2:$P$2,0))</f>
        <v>1000</v>
      </c>
      <c r="CJ1395" s="147" cm="1">
        <f t="array" ref="CJ1395">INDEX($K:$P,ROW(),MATCH(CJ$3,$K$2:$P$2,0))</f>
        <v>1000</v>
      </c>
      <c r="CK1395" s="147" cm="1">
        <f t="array" ref="CK1395">INDEX($K:$P,ROW(),MATCH(CK$3,$K$2:$P$2,0))</f>
        <v>1000</v>
      </c>
      <c r="CL1395" s="147" cm="1">
        <f t="array" ref="CL1395">INDEX($K:$P,ROW(),MATCH(CL$3,$K$2:$P$2,0))</f>
        <v>1000</v>
      </c>
      <c r="CN1395" s="60"/>
      <c r="CO1395" s="147" t="e" cm="1">
        <f t="array" ref="CO1395">INDEX($K:$P,ROW(),MATCH(CO$3,$K$2:$P$2,0))</f>
        <v>#N/A</v>
      </c>
      <c r="CP1395" s="147" t="e" cm="1">
        <f t="array" ref="CP1395">INDEX($K:$P,ROW(),MATCH(CP$3,$K$2:$P$2,0))</f>
        <v>#N/A</v>
      </c>
      <c r="CQ1395" s="147" t="e" cm="1">
        <f t="array" ref="CQ1395">INDEX($K:$P,ROW(),MATCH(CQ$3,$K$2:$P$2,0))</f>
        <v>#N/A</v>
      </c>
      <c r="CR1395" s="147" t="e" cm="1">
        <f t="array" ref="CR1395">INDEX($K:$P,ROW(),MATCH(CR$3,$K$2:$P$2,0))</f>
        <v>#N/A</v>
      </c>
      <c r="CS1395" s="147" t="e" cm="1">
        <f t="array" ref="CS1395">INDEX($K:$P,ROW(),MATCH(CS$3,$K$2:$P$2,0))</f>
        <v>#N/A</v>
      </c>
      <c r="CT1395" s="147" t="e" cm="1">
        <f t="array" ref="CT1395">INDEX($K:$P,ROW(),MATCH(CT$3,$K$2:$P$2,0))</f>
        <v>#N/A</v>
      </c>
      <c r="CU1395" s="147" t="e" cm="1">
        <f t="array" ref="CU1395">INDEX($K:$P,ROW(),MATCH(CU$3,$K$2:$P$2,0))</f>
        <v>#N/A</v>
      </c>
      <c r="CV1395" s="147" t="e" cm="1">
        <f t="array" ref="CV1395">INDEX($K:$P,ROW(),MATCH(CV$3,$K$2:$P$2,0))</f>
        <v>#N/A</v>
      </c>
      <c r="CW1395" s="147" t="e" cm="1">
        <f t="array" ref="CW1395">INDEX($K:$P,ROW(),MATCH(CW$3,$K$2:$P$2,0))</f>
        <v>#N/A</v>
      </c>
      <c r="CX1395" s="147" t="e" cm="1">
        <f t="array" ref="CX1395">INDEX($K:$P,ROW(),MATCH(CX$3,$K$2:$P$2,0))</f>
        <v>#N/A</v>
      </c>
      <c r="CY1395" s="147" t="e" cm="1">
        <f t="array" ref="CY1395">INDEX($K:$P,ROW(),MATCH(CY$3,$K$2:$P$2,0))</f>
        <v>#N/A</v>
      </c>
      <c r="CZ1395" s="147" t="e" cm="1">
        <f t="array" ref="CZ1395">INDEX($K:$P,ROW(),MATCH(CZ$3,$K$2:$P$2,0))</f>
        <v>#N/A</v>
      </c>
      <c r="DA1395" s="147" t="e" cm="1">
        <f t="array" ref="DA1395">INDEX($K:$P,ROW(),MATCH(DA$3,$K$2:$P$2,0))</f>
        <v>#N/A</v>
      </c>
      <c r="DB1395" s="147" t="e" cm="1">
        <f t="array" ref="DB1395">INDEX($K:$P,ROW(),MATCH(DB$3,$K$2:$P$2,0))</f>
        <v>#N/A</v>
      </c>
      <c r="DC1395" s="147" t="e" cm="1">
        <f t="array" ref="DC1395">INDEX($K:$P,ROW(),MATCH(DC$3,$K$2:$P$2,0))</f>
        <v>#N/A</v>
      </c>
      <c r="DD1395" s="147" t="e" cm="1">
        <f t="array" ref="DD1395">INDEX($K:$P,ROW(),MATCH(DD$3,$K$2:$P$2,0))</f>
        <v>#N/A</v>
      </c>
      <c r="DE1395" s="147" t="e" cm="1">
        <f t="array" ref="DE1395">INDEX($K:$P,ROW(),MATCH(DE$3,$K$2:$P$2,0))</f>
        <v>#N/A</v>
      </c>
      <c r="DF1395" s="147" t="e" cm="1">
        <f t="array" ref="DF1395">INDEX($K:$P,ROW(),MATCH(DF$3,$K$2:$P$2,0))</f>
        <v>#N/A</v>
      </c>
      <c r="DG1395" s="147" t="e" cm="1">
        <f t="array" ref="DG1395">INDEX($K:$P,ROW(),MATCH(DG$3,$K$2:$P$2,0))</f>
        <v>#N/A</v>
      </c>
      <c r="DH1395" s="147" t="e" cm="1">
        <f t="array" ref="DH1395">INDEX($K:$P,ROW(),MATCH(DH$3,$K$2:$P$2,0))</f>
        <v>#N/A</v>
      </c>
      <c r="DI1395" s="147" t="e" cm="1">
        <f t="array" ref="DI1395">INDEX($K:$P,ROW(),MATCH(DI$3,$K$2:$P$2,0))</f>
        <v>#N/A</v>
      </c>
      <c r="DJ1395" s="147" t="e" cm="1">
        <f t="array" ref="DJ1395">INDEX($K:$P,ROW(),MATCH(DJ$3,$K$2:$P$2,0))</f>
        <v>#N/A</v>
      </c>
      <c r="DK1395" s="147" t="e" cm="1">
        <f t="array" ref="DK1395">INDEX($K:$P,ROW(),MATCH(DK$3,$K$2:$P$2,0))</f>
        <v>#N/A</v>
      </c>
      <c r="DL1395" s="147" t="e" cm="1">
        <f t="array" ref="DL1395">INDEX($K:$P,ROW(),MATCH(DL$3,$K$2:$P$2,0))</f>
        <v>#N/A</v>
      </c>
    </row>
    <row r="1396" spans="2:116" x14ac:dyDescent="0.35">
      <c r="D1396" t="s">
        <v>775</v>
      </c>
      <c r="E1396" s="8" t="str">
        <f t="shared" si="1799"/>
        <v>1396 SUBR-S</v>
      </c>
      <c r="G1396" s="158" t="s">
        <v>72</v>
      </c>
      <c r="K1396" s="34">
        <f ca="1">SUMIF($3:$3,K$2,1394:1394)</f>
        <v>5333.6833311802047</v>
      </c>
      <c r="L1396" s="34">
        <f ca="1">SUMIF($3:$3,L$2,1394:1394)</f>
        <v>8561.5845956309731</v>
      </c>
      <c r="M1396" s="34">
        <f ca="1">SUMIF($3:$3,M$2,1394:1394)</f>
        <v>5674.3176027554227</v>
      </c>
      <c r="N1396" s="34">
        <f ca="1">SUMIF($3:$3,N$2,1394:1394)</f>
        <v>4114.1537573797532</v>
      </c>
      <c r="O1396" s="34">
        <f ca="1">SUMIF($3:$3,O$2,1394:1394)</f>
        <v>3271.103485124479</v>
      </c>
      <c r="P1396" s="34">
        <f ca="1">SUMIF($3:$3,P$2,1394:1394)</f>
        <v>2815.5527661046081</v>
      </c>
      <c r="R1396" s="15"/>
      <c r="S1396" s="76" cm="1">
        <f t="array" aca="1" ref="S1396" ca="1">ROUNDDOWN(INDIRECT(S1386)/S1395,0)</f>
        <v>100</v>
      </c>
      <c r="T1396" s="76" cm="1">
        <f t="array" aca="1" ref="T1396" ca="1">ROUNDDOWN(INDIRECT(T1386)/T1395,0)</f>
        <v>100</v>
      </c>
      <c r="U1396" s="76" cm="1">
        <f t="array" aca="1" ref="U1396" ca="1">ROUNDDOWN(INDIRECT(U1386)/U1395,0)</f>
        <v>100</v>
      </c>
      <c r="V1396" s="76" cm="1">
        <f t="array" aca="1" ref="V1396" ca="1">ROUNDDOWN(INDIRECT(V1386)/V1395,0)</f>
        <v>100</v>
      </c>
      <c r="W1396" s="76" cm="1">
        <f t="array" aca="1" ref="W1396" ca="1">ROUNDDOWN(INDIRECT(W1386)/W1395,0)</f>
        <v>100</v>
      </c>
      <c r="X1396" s="76" cm="1">
        <f t="array" aca="1" ref="X1396" ca="1">ROUNDDOWN(INDIRECT(X1386)/X1395,0)</f>
        <v>100</v>
      </c>
      <c r="Y1396" s="76" cm="1">
        <f t="array" aca="1" ref="Y1396" ca="1">ROUNDDOWN(INDIRECT(Y1386)/Y1395,0)</f>
        <v>100</v>
      </c>
      <c r="Z1396" s="76" cm="1">
        <f t="array" aca="1" ref="Z1396" ca="1">ROUNDDOWN(INDIRECT(Z1386)/Z1395,0)</f>
        <v>100</v>
      </c>
      <c r="AA1396" s="76" cm="1">
        <f t="array" aca="1" ref="AA1396" ca="1">ROUNDDOWN(INDIRECT(AA1386)/AA1395,0)</f>
        <v>100</v>
      </c>
      <c r="AB1396" s="76" cm="1">
        <f t="array" aca="1" ref="AB1396" ca="1">ROUNDDOWN(INDIRECT(AB1386)/AB1395,0)</f>
        <v>100</v>
      </c>
      <c r="AC1396" s="76" cm="1">
        <f t="array" aca="1" ref="AC1396" ca="1">ROUNDDOWN(INDIRECT(AC1386)/AC1395,0)</f>
        <v>100</v>
      </c>
      <c r="AD1396" s="76" cm="1">
        <f t="array" aca="1" ref="AD1396" ca="1">ROUNDDOWN(INDIRECT(AD1386)/AD1395,0)</f>
        <v>100</v>
      </c>
      <c r="AE1396" s="76" cm="1">
        <f t="array" aca="1" ref="AE1396" ca="1">ROUNDDOWN(INDIRECT(AE1386)/AE1395,0)</f>
        <v>10</v>
      </c>
      <c r="AF1396" s="76" cm="1">
        <f t="array" aca="1" ref="AF1396" ca="1">ROUNDDOWN(INDIRECT(AF1386)/AF1395,0)</f>
        <v>10</v>
      </c>
      <c r="AG1396" s="76" cm="1">
        <f t="array" aca="1" ref="AG1396" ca="1">ROUNDDOWN(INDIRECT(AG1386)/AG1395,0)</f>
        <v>10</v>
      </c>
      <c r="AH1396" s="76" cm="1">
        <f t="array" aca="1" ref="AH1396" ca="1">ROUNDDOWN(INDIRECT(AH1386)/AH1395,0)</f>
        <v>10</v>
      </c>
      <c r="AI1396" s="76" cm="1">
        <f t="array" aca="1" ref="AI1396" ca="1">ROUNDDOWN(INDIRECT(AI1386)/AI1395,0)</f>
        <v>10</v>
      </c>
      <c r="AJ1396" s="76" cm="1">
        <f t="array" aca="1" ref="AJ1396" ca="1">ROUNDDOWN(INDIRECT(AJ1386)/AJ1395,0)</f>
        <v>10</v>
      </c>
      <c r="AK1396" s="76" cm="1">
        <f t="array" aca="1" ref="AK1396" ca="1">ROUNDDOWN(INDIRECT(AK1386)/AK1395,0)</f>
        <v>10</v>
      </c>
      <c r="AL1396" s="76" cm="1">
        <f t="array" aca="1" ref="AL1396" ca="1">ROUNDDOWN(INDIRECT(AL1386)/AL1395,0)</f>
        <v>10</v>
      </c>
      <c r="AM1396" s="76" cm="1">
        <f t="array" aca="1" ref="AM1396" ca="1">ROUNDDOWN(INDIRECT(AM1386)/AM1395,0)</f>
        <v>10</v>
      </c>
      <c r="AN1396" s="76" cm="1">
        <f t="array" aca="1" ref="AN1396" ca="1">ROUNDDOWN(INDIRECT(AN1386)/AN1395,0)</f>
        <v>10</v>
      </c>
      <c r="AO1396" s="76" cm="1">
        <f t="array" aca="1" ref="AO1396" ca="1">ROUNDDOWN(INDIRECT(AO1386)/AO1395,0)</f>
        <v>10</v>
      </c>
      <c r="AP1396" s="76" cm="1">
        <f t="array" aca="1" ref="AP1396" ca="1">ROUNDDOWN(INDIRECT(AP1386)/AP1395,0)</f>
        <v>10</v>
      </c>
      <c r="AQ1396" s="76" cm="1">
        <f t="array" aca="1" ref="AQ1396" ca="1">ROUNDDOWN(INDIRECT(AQ1386)/AQ1395,0)</f>
        <v>10</v>
      </c>
      <c r="AR1396" s="76" cm="1">
        <f t="array" aca="1" ref="AR1396" ca="1">ROUNDDOWN(INDIRECT(AR1386)/AR1395,0)</f>
        <v>10</v>
      </c>
      <c r="AS1396" s="76" cm="1">
        <f t="array" aca="1" ref="AS1396" ca="1">ROUNDDOWN(INDIRECT(AS1386)/AS1395,0)</f>
        <v>10</v>
      </c>
      <c r="AT1396" s="76" cm="1">
        <f t="array" aca="1" ref="AT1396" ca="1">ROUNDDOWN(INDIRECT(AT1386)/AT1395,0)</f>
        <v>10</v>
      </c>
      <c r="AU1396" s="76" cm="1">
        <f t="array" aca="1" ref="AU1396" ca="1">ROUNDDOWN(INDIRECT(AU1386)/AU1395,0)</f>
        <v>10</v>
      </c>
      <c r="AV1396" s="76" cm="1">
        <f t="array" aca="1" ref="AV1396" ca="1">ROUNDDOWN(INDIRECT(AV1386)/AV1395,0)</f>
        <v>10</v>
      </c>
      <c r="AW1396" s="76" cm="1">
        <f t="array" aca="1" ref="AW1396" ca="1">ROUNDDOWN(INDIRECT(AW1386)/AW1395,0)</f>
        <v>10</v>
      </c>
      <c r="AX1396" s="76" cm="1">
        <f t="array" aca="1" ref="AX1396" ca="1">ROUNDDOWN(INDIRECT(AX1386)/AX1395,0)</f>
        <v>10</v>
      </c>
      <c r="AY1396" s="76" cm="1">
        <f t="array" aca="1" ref="AY1396" ca="1">ROUNDDOWN(INDIRECT(AY1386)/AY1395,0)</f>
        <v>10</v>
      </c>
      <c r="AZ1396" s="76" cm="1">
        <f t="array" aca="1" ref="AZ1396" ca="1">ROUNDDOWN(INDIRECT(AZ1386)/AZ1395,0)</f>
        <v>10</v>
      </c>
      <c r="BA1396" s="76" cm="1">
        <f t="array" aca="1" ref="BA1396" ca="1">ROUNDDOWN(INDIRECT(BA1386)/BA1395,0)</f>
        <v>10</v>
      </c>
      <c r="BB1396" s="76" cm="1">
        <f t="array" aca="1" ref="BB1396" ca="1">ROUNDDOWN(INDIRECT(BB1386)/BB1395,0)</f>
        <v>10</v>
      </c>
      <c r="BC1396" s="76" cm="1">
        <f t="array" aca="1" ref="BC1396" ca="1">ROUNDDOWN(INDIRECT(BC1386)/BC1395,0)</f>
        <v>10</v>
      </c>
      <c r="BD1396" s="76" cm="1">
        <f t="array" aca="1" ref="BD1396" ca="1">ROUNDDOWN(INDIRECT(BD1386)/BD1395,0)</f>
        <v>10</v>
      </c>
      <c r="BE1396" s="76" cm="1">
        <f t="array" aca="1" ref="BE1396" ca="1">ROUNDDOWN(INDIRECT(BE1386)/BE1395,0)</f>
        <v>10</v>
      </c>
      <c r="BF1396" s="76" cm="1">
        <f t="array" aca="1" ref="BF1396" ca="1">ROUNDDOWN(INDIRECT(BF1386)/BF1395,0)</f>
        <v>10</v>
      </c>
      <c r="BG1396" s="76" cm="1">
        <f t="array" aca="1" ref="BG1396" ca="1">ROUNDDOWN(INDIRECT(BG1386)/BG1395,0)</f>
        <v>10</v>
      </c>
      <c r="BH1396" s="76" cm="1">
        <f t="array" aca="1" ref="BH1396" ca="1">ROUNDDOWN(INDIRECT(BH1386)/BH1395,0)</f>
        <v>10</v>
      </c>
      <c r="BI1396" s="76" cm="1">
        <f t="array" aca="1" ref="BI1396" ca="1">ROUNDDOWN(INDIRECT(BI1386)/BI1395,0)</f>
        <v>10</v>
      </c>
      <c r="BJ1396" s="76" cm="1">
        <f t="array" aca="1" ref="BJ1396" ca="1">ROUNDDOWN(INDIRECT(BJ1386)/BJ1395,0)</f>
        <v>10</v>
      </c>
      <c r="BK1396" s="76" cm="1">
        <f t="array" aca="1" ref="BK1396" ca="1">ROUNDDOWN(INDIRECT(BK1386)/BK1395,0)</f>
        <v>10</v>
      </c>
      <c r="BL1396" s="76" cm="1">
        <f t="array" aca="1" ref="BL1396" ca="1">ROUNDDOWN(INDIRECT(BL1386)/BL1395,0)</f>
        <v>10</v>
      </c>
      <c r="BM1396" s="76" cm="1">
        <f t="array" aca="1" ref="BM1396" ca="1">ROUNDDOWN(INDIRECT(BM1386)/BM1395,0)</f>
        <v>10</v>
      </c>
      <c r="BN1396" s="76" cm="1">
        <f t="array" aca="1" ref="BN1396" ca="1">ROUNDDOWN(INDIRECT(BN1386)/BN1395,0)</f>
        <v>10</v>
      </c>
      <c r="BO1396" s="76" cm="1">
        <f t="array" aca="1" ref="BO1396" ca="1">ROUNDDOWN(INDIRECT(BO1386)/BO1395,0)</f>
        <v>10</v>
      </c>
      <c r="BP1396" s="76" cm="1">
        <f t="array" aca="1" ref="BP1396" ca="1">ROUNDDOWN(INDIRECT(BP1386)/BP1395,0)</f>
        <v>10</v>
      </c>
      <c r="BQ1396" s="76" cm="1">
        <f t="array" aca="1" ref="BQ1396" ca="1">ROUNDDOWN(INDIRECT(BQ1386)/BQ1395,0)</f>
        <v>10</v>
      </c>
      <c r="BR1396" s="76" cm="1">
        <f t="array" aca="1" ref="BR1396" ca="1">ROUNDDOWN(INDIRECT(BR1386)/BR1395,0)</f>
        <v>10</v>
      </c>
      <c r="BS1396" s="76" cm="1">
        <f t="array" aca="1" ref="BS1396" ca="1">ROUNDDOWN(INDIRECT(BS1386)/BS1395,0)</f>
        <v>10</v>
      </c>
      <c r="BT1396" s="76" cm="1">
        <f t="array" aca="1" ref="BT1396" ca="1">ROUNDDOWN(INDIRECT(BT1386)/BT1395,0)</f>
        <v>10</v>
      </c>
      <c r="BU1396" s="76" cm="1">
        <f t="array" aca="1" ref="BU1396" ca="1">ROUNDDOWN(INDIRECT(BU1386)/BU1395,0)</f>
        <v>10</v>
      </c>
      <c r="BV1396" s="76" cm="1">
        <f t="array" aca="1" ref="BV1396" ca="1">ROUNDDOWN(INDIRECT(BV1386)/BV1395,0)</f>
        <v>10</v>
      </c>
      <c r="BW1396" s="76" cm="1">
        <f t="array" aca="1" ref="BW1396" ca="1">ROUNDDOWN(INDIRECT(BW1386)/BW1395,0)</f>
        <v>10</v>
      </c>
      <c r="BX1396" s="76" cm="1">
        <f t="array" aca="1" ref="BX1396" ca="1">ROUNDDOWN(INDIRECT(BX1386)/BX1395,0)</f>
        <v>10</v>
      </c>
      <c r="BY1396" s="76" cm="1">
        <f t="array" aca="1" ref="BY1396" ca="1">ROUNDDOWN(INDIRECT(BY1386)/BY1395,0)</f>
        <v>10</v>
      </c>
      <c r="BZ1396" s="76" cm="1">
        <f t="array" aca="1" ref="BZ1396" ca="1">ROUNDDOWN(INDIRECT(BZ1386)/BZ1395,0)</f>
        <v>10</v>
      </c>
      <c r="CA1396" s="76" cm="1">
        <f t="array" aca="1" ref="CA1396" ca="1">ROUNDDOWN(INDIRECT(CA1386)/CA1395,0)</f>
        <v>10</v>
      </c>
      <c r="CB1396" s="76" cm="1">
        <f t="array" aca="1" ref="CB1396" ca="1">ROUNDDOWN(INDIRECT(CB1386)/CB1395,0)</f>
        <v>10</v>
      </c>
      <c r="CC1396" s="76" cm="1">
        <f t="array" aca="1" ref="CC1396" ca="1">ROUNDDOWN(INDIRECT(CC1386)/CC1395,0)</f>
        <v>10</v>
      </c>
      <c r="CD1396" s="76" cm="1">
        <f t="array" aca="1" ref="CD1396" ca="1">ROUNDDOWN(INDIRECT(CD1386)/CD1395,0)</f>
        <v>10</v>
      </c>
      <c r="CE1396" s="76" cm="1">
        <f t="array" aca="1" ref="CE1396" ca="1">ROUNDDOWN(INDIRECT(CE1386)/CE1395,0)</f>
        <v>10</v>
      </c>
      <c r="CF1396" s="76" cm="1">
        <f t="array" aca="1" ref="CF1396" ca="1">ROUNDDOWN(INDIRECT(CF1386)/CF1395,0)</f>
        <v>10</v>
      </c>
      <c r="CG1396" s="76" cm="1">
        <f t="array" aca="1" ref="CG1396" ca="1">ROUNDDOWN(INDIRECT(CG1386)/CG1395,0)</f>
        <v>10</v>
      </c>
      <c r="CH1396" s="76" cm="1">
        <f t="array" aca="1" ref="CH1396" ca="1">ROUNDDOWN(INDIRECT(CH1386)/CH1395,0)</f>
        <v>10</v>
      </c>
      <c r="CI1396" s="76" cm="1">
        <f t="array" aca="1" ref="CI1396" ca="1">ROUNDDOWN(INDIRECT(CI1386)/CI1395,0)</f>
        <v>10</v>
      </c>
      <c r="CJ1396" s="76" cm="1">
        <f t="array" aca="1" ref="CJ1396" ca="1">ROUNDDOWN(INDIRECT(CJ1386)/CJ1395,0)</f>
        <v>10</v>
      </c>
      <c r="CK1396" s="76" cm="1">
        <f t="array" aca="1" ref="CK1396" ca="1">ROUNDDOWN(INDIRECT(CK1386)/CK1395,0)</f>
        <v>10</v>
      </c>
      <c r="CL1396" s="76" cm="1">
        <f t="array" aca="1" ref="CL1396" ca="1">ROUNDDOWN(INDIRECT(CL1386)/CL1395,0)</f>
        <v>10</v>
      </c>
      <c r="CO1396" s="76" t="e" cm="1">
        <f t="array" aca="1" ref="CO1396" ca="1">ROUNDDOWN(INDIRECT(CO1386)/CO1395,0)</f>
        <v>#N/A</v>
      </c>
      <c r="CP1396" s="76" t="e" cm="1">
        <f t="array" aca="1" ref="CP1396" ca="1">ROUNDDOWN(INDIRECT(CP1386)/CP1395,0)</f>
        <v>#N/A</v>
      </c>
      <c r="CQ1396" s="76" t="e" cm="1">
        <f t="array" aca="1" ref="CQ1396" ca="1">ROUNDDOWN(INDIRECT(CQ1386)/CQ1395,0)</f>
        <v>#N/A</v>
      </c>
      <c r="CR1396" s="76" t="e" cm="1">
        <f t="array" aca="1" ref="CR1396" ca="1">ROUNDDOWN(INDIRECT(CR1386)/CR1395,0)</f>
        <v>#N/A</v>
      </c>
      <c r="CS1396" s="76" t="e" cm="1">
        <f t="array" aca="1" ref="CS1396" ca="1">ROUNDDOWN(INDIRECT(CS1386)/CS1395,0)</f>
        <v>#N/A</v>
      </c>
      <c r="CT1396" s="76" t="e" cm="1">
        <f t="array" aca="1" ref="CT1396" ca="1">ROUNDDOWN(INDIRECT(CT1386)/CT1395,0)</f>
        <v>#N/A</v>
      </c>
      <c r="CU1396" s="76" t="e" cm="1">
        <f t="array" aca="1" ref="CU1396" ca="1">ROUNDDOWN(INDIRECT(CU1386)/CU1395,0)</f>
        <v>#N/A</v>
      </c>
      <c r="CV1396" s="76" t="e" cm="1">
        <f t="array" aca="1" ref="CV1396" ca="1">ROUNDDOWN(INDIRECT(CV1386)/CV1395,0)</f>
        <v>#N/A</v>
      </c>
      <c r="CW1396" s="76" t="e" cm="1">
        <f t="array" aca="1" ref="CW1396" ca="1">ROUNDDOWN(INDIRECT(CW1386)/CW1395,0)</f>
        <v>#N/A</v>
      </c>
      <c r="CX1396" s="76" t="e" cm="1">
        <f t="array" aca="1" ref="CX1396" ca="1">ROUNDDOWN(INDIRECT(CX1386)/CX1395,0)</f>
        <v>#N/A</v>
      </c>
      <c r="CY1396" s="76" t="e" cm="1">
        <f t="array" aca="1" ref="CY1396" ca="1">ROUNDDOWN(INDIRECT(CY1386)/CY1395,0)</f>
        <v>#N/A</v>
      </c>
      <c r="CZ1396" s="76" t="e" cm="1">
        <f t="array" aca="1" ref="CZ1396" ca="1">ROUNDDOWN(INDIRECT(CZ1386)/CZ1395,0)</f>
        <v>#N/A</v>
      </c>
      <c r="DA1396" s="76" t="e" cm="1">
        <f t="array" aca="1" ref="DA1396" ca="1">ROUNDDOWN(INDIRECT(DA1386)/DA1395,0)</f>
        <v>#N/A</v>
      </c>
      <c r="DB1396" s="76" t="e" cm="1">
        <f t="array" aca="1" ref="DB1396" ca="1">ROUNDDOWN(INDIRECT(DB1386)/DB1395,0)</f>
        <v>#N/A</v>
      </c>
      <c r="DC1396" s="76" t="e" cm="1">
        <f t="array" aca="1" ref="DC1396" ca="1">ROUNDDOWN(INDIRECT(DC1386)/DC1395,0)</f>
        <v>#N/A</v>
      </c>
      <c r="DD1396" s="76" t="e" cm="1">
        <f t="array" aca="1" ref="DD1396" ca="1">ROUNDDOWN(INDIRECT(DD1386)/DD1395,0)</f>
        <v>#N/A</v>
      </c>
      <c r="DE1396" s="76" t="e" cm="1">
        <f t="array" aca="1" ref="DE1396" ca="1">ROUNDDOWN(INDIRECT(DE1386)/DE1395,0)</f>
        <v>#N/A</v>
      </c>
      <c r="DF1396" s="76" t="e" cm="1">
        <f t="array" aca="1" ref="DF1396" ca="1">ROUNDDOWN(INDIRECT(DF1386)/DF1395,0)</f>
        <v>#N/A</v>
      </c>
      <c r="DG1396" s="76" t="e" cm="1">
        <f t="array" aca="1" ref="DG1396" ca="1">ROUNDDOWN(INDIRECT(DG1386)/DG1395,0)</f>
        <v>#N/A</v>
      </c>
      <c r="DH1396" s="76" t="e" cm="1">
        <f t="array" aca="1" ref="DH1396" ca="1">ROUNDDOWN(INDIRECT(DH1386)/DH1395,0)</f>
        <v>#N/A</v>
      </c>
      <c r="DI1396" s="76" t="e" cm="1">
        <f t="array" aca="1" ref="DI1396" ca="1">ROUNDDOWN(INDIRECT(DI1386)/DI1395,0)</f>
        <v>#N/A</v>
      </c>
      <c r="DJ1396" s="76" t="e" cm="1">
        <f t="array" aca="1" ref="DJ1396" ca="1">ROUNDDOWN(INDIRECT(DJ1386)/DJ1395,0)</f>
        <v>#N/A</v>
      </c>
      <c r="DK1396" s="76" t="e" cm="1">
        <f t="array" aca="1" ref="DK1396" ca="1">ROUNDDOWN(INDIRECT(DK1386)/DK1395,0)</f>
        <v>#N/A</v>
      </c>
      <c r="DL1396" s="76" t="e" cm="1">
        <f t="array" aca="1" ref="DL1396" ca="1">ROUNDDOWN(INDIRECT(DL1386)/DL1395,0)</f>
        <v>#N/A</v>
      </c>
    </row>
    <row r="1397" spans="2:116" x14ac:dyDescent="0.35">
      <c r="C1397" t="s">
        <v>80</v>
      </c>
      <c r="D1397" t="s">
        <v>775</v>
      </c>
      <c r="E1397" s="8" t="str">
        <f t="shared" si="1799"/>
        <v>1397 SUBR-S</v>
      </c>
      <c r="G1397" s="145" t="s">
        <v>73</v>
      </c>
      <c r="H1397" s="12"/>
      <c r="I1397" s="60"/>
      <c r="J1397" s="60"/>
      <c r="K1397" s="16">
        <v>0.05</v>
      </c>
      <c r="L1397" s="16">
        <v>0.05</v>
      </c>
      <c r="M1397" s="16">
        <v>0.05</v>
      </c>
      <c r="N1397" s="16">
        <v>0.05</v>
      </c>
      <c r="O1397" s="16">
        <v>0.05</v>
      </c>
      <c r="P1397" s="16">
        <v>0.05</v>
      </c>
      <c r="R1397" s="20"/>
      <c r="S1397" s="150" cm="1">
        <f t="array" ref="S1397">INDEX($K:$P,ROW(),MATCH(S$3,$K$2:$P$2,0))</f>
        <v>0.05</v>
      </c>
      <c r="T1397" s="150" cm="1">
        <f t="array" ref="T1397">INDEX($K:$P,ROW(),MATCH(T$3,$K$2:$P$2,0))</f>
        <v>0.05</v>
      </c>
      <c r="U1397" s="150" cm="1">
        <f t="array" ref="U1397">INDEX($K:$P,ROW(),MATCH(U$3,$K$2:$P$2,0))</f>
        <v>0.05</v>
      </c>
      <c r="V1397" s="150" cm="1">
        <f t="array" ref="V1397">INDEX($K:$P,ROW(),MATCH(V$3,$K$2:$P$2,0))</f>
        <v>0.05</v>
      </c>
      <c r="W1397" s="150" cm="1">
        <f t="array" ref="W1397">INDEX($K:$P,ROW(),MATCH(W$3,$K$2:$P$2,0))</f>
        <v>0.05</v>
      </c>
      <c r="X1397" s="150" cm="1">
        <f t="array" ref="X1397">INDEX($K:$P,ROW(),MATCH(X$3,$K$2:$P$2,0))</f>
        <v>0.05</v>
      </c>
      <c r="Y1397" s="150" cm="1">
        <f t="array" ref="Y1397">INDEX($K:$P,ROW(),MATCH(Y$3,$K$2:$P$2,0))</f>
        <v>0.05</v>
      </c>
      <c r="Z1397" s="150" cm="1">
        <f t="array" ref="Z1397">INDEX($K:$P,ROW(),MATCH(Z$3,$K$2:$P$2,0))</f>
        <v>0.05</v>
      </c>
      <c r="AA1397" s="150" cm="1">
        <f t="array" ref="AA1397">INDEX($K:$P,ROW(),MATCH(AA$3,$K$2:$P$2,0))</f>
        <v>0.05</v>
      </c>
      <c r="AB1397" s="150" cm="1">
        <f t="array" ref="AB1397">INDEX($K:$P,ROW(),MATCH(AB$3,$K$2:$P$2,0))</f>
        <v>0.05</v>
      </c>
      <c r="AC1397" s="150" cm="1">
        <f t="array" ref="AC1397">INDEX($K:$P,ROW(),MATCH(AC$3,$K$2:$P$2,0))</f>
        <v>0.05</v>
      </c>
      <c r="AD1397" s="150" cm="1">
        <f t="array" ref="AD1397">INDEX($K:$P,ROW(),MATCH(AD$3,$K$2:$P$2,0))</f>
        <v>0.05</v>
      </c>
      <c r="AE1397" s="150" cm="1">
        <f t="array" ref="AE1397">INDEX($K:$P,ROW(),MATCH(AE$3,$K$2:$P$2,0))</f>
        <v>0.05</v>
      </c>
      <c r="AF1397" s="150" cm="1">
        <f t="array" ref="AF1397">INDEX($K:$P,ROW(),MATCH(AF$3,$K$2:$P$2,0))</f>
        <v>0.05</v>
      </c>
      <c r="AG1397" s="150" cm="1">
        <f t="array" ref="AG1397">INDEX($K:$P,ROW(),MATCH(AG$3,$K$2:$P$2,0))</f>
        <v>0.05</v>
      </c>
      <c r="AH1397" s="150" cm="1">
        <f t="array" ref="AH1397">INDEX($K:$P,ROW(),MATCH(AH$3,$K$2:$P$2,0))</f>
        <v>0.05</v>
      </c>
      <c r="AI1397" s="150" cm="1">
        <f t="array" ref="AI1397">INDEX($K:$P,ROW(),MATCH(AI$3,$K$2:$P$2,0))</f>
        <v>0.05</v>
      </c>
      <c r="AJ1397" s="150" cm="1">
        <f t="array" ref="AJ1397">INDEX($K:$P,ROW(),MATCH(AJ$3,$K$2:$P$2,0))</f>
        <v>0.05</v>
      </c>
      <c r="AK1397" s="150" cm="1">
        <f t="array" ref="AK1397">INDEX($K:$P,ROW(),MATCH(AK$3,$K$2:$P$2,0))</f>
        <v>0.05</v>
      </c>
      <c r="AL1397" s="150" cm="1">
        <f t="array" ref="AL1397">INDEX($K:$P,ROW(),MATCH(AL$3,$K$2:$P$2,0))</f>
        <v>0.05</v>
      </c>
      <c r="AM1397" s="150" cm="1">
        <f t="array" ref="AM1397">INDEX($K:$P,ROW(),MATCH(AM$3,$K$2:$P$2,0))</f>
        <v>0.05</v>
      </c>
      <c r="AN1397" s="150" cm="1">
        <f t="array" ref="AN1397">INDEX($K:$P,ROW(),MATCH(AN$3,$K$2:$P$2,0))</f>
        <v>0.05</v>
      </c>
      <c r="AO1397" s="150" cm="1">
        <f t="array" ref="AO1397">INDEX($K:$P,ROW(),MATCH(AO$3,$K$2:$P$2,0))</f>
        <v>0.05</v>
      </c>
      <c r="AP1397" s="150" cm="1">
        <f t="array" ref="AP1397">INDEX($K:$P,ROW(),MATCH(AP$3,$K$2:$P$2,0))</f>
        <v>0.05</v>
      </c>
      <c r="AQ1397" s="150" cm="1">
        <f t="array" ref="AQ1397">INDEX($K:$P,ROW(),MATCH(AQ$3,$K$2:$P$2,0))</f>
        <v>0.05</v>
      </c>
      <c r="AR1397" s="150" cm="1">
        <f t="array" ref="AR1397">INDEX($K:$P,ROW(),MATCH(AR$3,$K$2:$P$2,0))</f>
        <v>0.05</v>
      </c>
      <c r="AS1397" s="150" cm="1">
        <f t="array" ref="AS1397">INDEX($K:$P,ROW(),MATCH(AS$3,$K$2:$P$2,0))</f>
        <v>0.05</v>
      </c>
      <c r="AT1397" s="150" cm="1">
        <f t="array" ref="AT1397">INDEX($K:$P,ROW(),MATCH(AT$3,$K$2:$P$2,0))</f>
        <v>0.05</v>
      </c>
      <c r="AU1397" s="150" cm="1">
        <f t="array" ref="AU1397">INDEX($K:$P,ROW(),MATCH(AU$3,$K$2:$P$2,0))</f>
        <v>0.05</v>
      </c>
      <c r="AV1397" s="150" cm="1">
        <f t="array" ref="AV1397">INDEX($K:$P,ROW(),MATCH(AV$3,$K$2:$P$2,0))</f>
        <v>0.05</v>
      </c>
      <c r="AW1397" s="150" cm="1">
        <f t="array" ref="AW1397">INDEX($K:$P,ROW(),MATCH(AW$3,$K$2:$P$2,0))</f>
        <v>0.05</v>
      </c>
      <c r="AX1397" s="150" cm="1">
        <f t="array" ref="AX1397">INDEX($K:$P,ROW(),MATCH(AX$3,$K$2:$P$2,0))</f>
        <v>0.05</v>
      </c>
      <c r="AY1397" s="150" cm="1">
        <f t="array" ref="AY1397">INDEX($K:$P,ROW(),MATCH(AY$3,$K$2:$P$2,0))</f>
        <v>0.05</v>
      </c>
      <c r="AZ1397" s="150" cm="1">
        <f t="array" ref="AZ1397">INDEX($K:$P,ROW(),MATCH(AZ$3,$K$2:$P$2,0))</f>
        <v>0.05</v>
      </c>
      <c r="BA1397" s="150" cm="1">
        <f t="array" ref="BA1397">INDEX($K:$P,ROW(),MATCH(BA$3,$K$2:$P$2,0))</f>
        <v>0.05</v>
      </c>
      <c r="BB1397" s="150" cm="1">
        <f t="array" ref="BB1397">INDEX($K:$P,ROW(),MATCH(BB$3,$K$2:$P$2,0))</f>
        <v>0.05</v>
      </c>
      <c r="BC1397" s="150" cm="1">
        <f t="array" ref="BC1397">INDEX($K:$P,ROW(),MATCH(BC$3,$K$2:$P$2,0))</f>
        <v>0.05</v>
      </c>
      <c r="BD1397" s="150" cm="1">
        <f t="array" ref="BD1397">INDEX($K:$P,ROW(),MATCH(BD$3,$K$2:$P$2,0))</f>
        <v>0.05</v>
      </c>
      <c r="BE1397" s="150" cm="1">
        <f t="array" ref="BE1397">INDEX($K:$P,ROW(),MATCH(BE$3,$K$2:$P$2,0))</f>
        <v>0.05</v>
      </c>
      <c r="BF1397" s="150" cm="1">
        <f t="array" ref="BF1397">INDEX($K:$P,ROW(),MATCH(BF$3,$K$2:$P$2,0))</f>
        <v>0.05</v>
      </c>
      <c r="BG1397" s="150" cm="1">
        <f t="array" ref="BG1397">INDEX($K:$P,ROW(),MATCH(BG$3,$K$2:$P$2,0))</f>
        <v>0.05</v>
      </c>
      <c r="BH1397" s="150" cm="1">
        <f t="array" ref="BH1397">INDEX($K:$P,ROW(),MATCH(BH$3,$K$2:$P$2,0))</f>
        <v>0.05</v>
      </c>
      <c r="BI1397" s="150" cm="1">
        <f t="array" ref="BI1397">INDEX($K:$P,ROW(),MATCH(BI$3,$K$2:$P$2,0))</f>
        <v>0.05</v>
      </c>
      <c r="BJ1397" s="150" cm="1">
        <f t="array" ref="BJ1397">INDEX($K:$P,ROW(),MATCH(BJ$3,$K$2:$P$2,0))</f>
        <v>0.05</v>
      </c>
      <c r="BK1397" s="150" cm="1">
        <f t="array" ref="BK1397">INDEX($K:$P,ROW(),MATCH(BK$3,$K$2:$P$2,0))</f>
        <v>0.05</v>
      </c>
      <c r="BL1397" s="150" cm="1">
        <f t="array" ref="BL1397">INDEX($K:$P,ROW(),MATCH(BL$3,$K$2:$P$2,0))</f>
        <v>0.05</v>
      </c>
      <c r="BM1397" s="150" cm="1">
        <f t="array" ref="BM1397">INDEX($K:$P,ROW(),MATCH(BM$3,$K$2:$P$2,0))</f>
        <v>0.05</v>
      </c>
      <c r="BN1397" s="150" cm="1">
        <f t="array" ref="BN1397">INDEX($K:$P,ROW(),MATCH(BN$3,$K$2:$P$2,0))</f>
        <v>0.05</v>
      </c>
      <c r="BO1397" s="150" cm="1">
        <f t="array" ref="BO1397">INDEX($K:$P,ROW(),MATCH(BO$3,$K$2:$P$2,0))</f>
        <v>0.05</v>
      </c>
      <c r="BP1397" s="150" cm="1">
        <f t="array" ref="BP1397">INDEX($K:$P,ROW(),MATCH(BP$3,$K$2:$P$2,0))</f>
        <v>0.05</v>
      </c>
      <c r="BQ1397" s="150" cm="1">
        <f t="array" ref="BQ1397">INDEX($K:$P,ROW(),MATCH(BQ$3,$K$2:$P$2,0))</f>
        <v>0.05</v>
      </c>
      <c r="BR1397" s="150" cm="1">
        <f t="array" ref="BR1397">INDEX($K:$P,ROW(),MATCH(BR$3,$K$2:$P$2,0))</f>
        <v>0.05</v>
      </c>
      <c r="BS1397" s="150" cm="1">
        <f t="array" ref="BS1397">INDEX($K:$P,ROW(),MATCH(BS$3,$K$2:$P$2,0))</f>
        <v>0.05</v>
      </c>
      <c r="BT1397" s="150" cm="1">
        <f t="array" ref="BT1397">INDEX($K:$P,ROW(),MATCH(BT$3,$K$2:$P$2,0))</f>
        <v>0.05</v>
      </c>
      <c r="BU1397" s="150" cm="1">
        <f t="array" ref="BU1397">INDEX($K:$P,ROW(),MATCH(BU$3,$K$2:$P$2,0))</f>
        <v>0.05</v>
      </c>
      <c r="BV1397" s="150" cm="1">
        <f t="array" ref="BV1397">INDEX($K:$P,ROW(),MATCH(BV$3,$K$2:$P$2,0))</f>
        <v>0.05</v>
      </c>
      <c r="BW1397" s="150" cm="1">
        <f t="array" ref="BW1397">INDEX($K:$P,ROW(),MATCH(BW$3,$K$2:$P$2,0))</f>
        <v>0.05</v>
      </c>
      <c r="BX1397" s="150" cm="1">
        <f t="array" ref="BX1397">INDEX($K:$P,ROW(),MATCH(BX$3,$K$2:$P$2,0))</f>
        <v>0.05</v>
      </c>
      <c r="BY1397" s="150" cm="1">
        <f t="array" ref="BY1397">INDEX($K:$P,ROW(),MATCH(BY$3,$K$2:$P$2,0))</f>
        <v>0.05</v>
      </c>
      <c r="BZ1397" s="150" cm="1">
        <f t="array" ref="BZ1397">INDEX($K:$P,ROW(),MATCH(BZ$3,$K$2:$P$2,0))</f>
        <v>0.05</v>
      </c>
      <c r="CA1397" s="150" cm="1">
        <f t="array" ref="CA1397">INDEX($K:$P,ROW(),MATCH(CA$3,$K$2:$P$2,0))</f>
        <v>0.05</v>
      </c>
      <c r="CB1397" s="150" cm="1">
        <f t="array" ref="CB1397">INDEX($K:$P,ROW(),MATCH(CB$3,$K$2:$P$2,0))</f>
        <v>0.05</v>
      </c>
      <c r="CC1397" s="150" cm="1">
        <f t="array" ref="CC1397">INDEX($K:$P,ROW(),MATCH(CC$3,$K$2:$P$2,0))</f>
        <v>0.05</v>
      </c>
      <c r="CD1397" s="150" cm="1">
        <f t="array" ref="CD1397">INDEX($K:$P,ROW(),MATCH(CD$3,$K$2:$P$2,0))</f>
        <v>0.05</v>
      </c>
      <c r="CE1397" s="150" cm="1">
        <f t="array" ref="CE1397">INDEX($K:$P,ROW(),MATCH(CE$3,$K$2:$P$2,0))</f>
        <v>0.05</v>
      </c>
      <c r="CF1397" s="150" cm="1">
        <f t="array" ref="CF1397">INDEX($K:$P,ROW(),MATCH(CF$3,$K$2:$P$2,0))</f>
        <v>0.05</v>
      </c>
      <c r="CG1397" s="150" cm="1">
        <f t="array" ref="CG1397">INDEX($K:$P,ROW(),MATCH(CG$3,$K$2:$P$2,0))</f>
        <v>0.05</v>
      </c>
      <c r="CH1397" s="150" cm="1">
        <f t="array" ref="CH1397">INDEX($K:$P,ROW(),MATCH(CH$3,$K$2:$P$2,0))</f>
        <v>0.05</v>
      </c>
      <c r="CI1397" s="150" cm="1">
        <f t="array" ref="CI1397">INDEX($K:$P,ROW(),MATCH(CI$3,$K$2:$P$2,0))</f>
        <v>0.05</v>
      </c>
      <c r="CJ1397" s="150" cm="1">
        <f t="array" ref="CJ1397">INDEX($K:$P,ROW(),MATCH(CJ$3,$K$2:$P$2,0))</f>
        <v>0.05</v>
      </c>
      <c r="CK1397" s="150" cm="1">
        <f t="array" ref="CK1397">INDEX($K:$P,ROW(),MATCH(CK$3,$K$2:$P$2,0))</f>
        <v>0.05</v>
      </c>
      <c r="CL1397" s="150" cm="1">
        <f t="array" ref="CL1397">INDEX($K:$P,ROW(),MATCH(CL$3,$K$2:$P$2,0))</f>
        <v>0.05</v>
      </c>
      <c r="CN1397" s="60"/>
      <c r="CO1397" s="150" t="e" cm="1">
        <f t="array" ref="CO1397">INDEX($K:$P,ROW(),MATCH(CO$3,$K$2:$P$2,0))</f>
        <v>#N/A</v>
      </c>
      <c r="CP1397" s="150" t="e" cm="1">
        <f t="array" ref="CP1397">INDEX($K:$P,ROW(),MATCH(CP$3,$K$2:$P$2,0))</f>
        <v>#N/A</v>
      </c>
      <c r="CQ1397" s="150" t="e" cm="1">
        <f t="array" ref="CQ1397">INDEX($K:$P,ROW(),MATCH(CQ$3,$K$2:$P$2,0))</f>
        <v>#N/A</v>
      </c>
      <c r="CR1397" s="150" t="e" cm="1">
        <f t="array" ref="CR1397">INDEX($K:$P,ROW(),MATCH(CR$3,$K$2:$P$2,0))</f>
        <v>#N/A</v>
      </c>
      <c r="CS1397" s="150" t="e" cm="1">
        <f t="array" ref="CS1397">INDEX($K:$P,ROW(),MATCH(CS$3,$K$2:$P$2,0))</f>
        <v>#N/A</v>
      </c>
      <c r="CT1397" s="150" t="e" cm="1">
        <f t="array" ref="CT1397">INDEX($K:$P,ROW(),MATCH(CT$3,$K$2:$P$2,0))</f>
        <v>#N/A</v>
      </c>
      <c r="CU1397" s="150" t="e" cm="1">
        <f t="array" ref="CU1397">INDEX($K:$P,ROW(),MATCH(CU$3,$K$2:$P$2,0))</f>
        <v>#N/A</v>
      </c>
      <c r="CV1397" s="150" t="e" cm="1">
        <f t="array" ref="CV1397">INDEX($K:$P,ROW(),MATCH(CV$3,$K$2:$P$2,0))</f>
        <v>#N/A</v>
      </c>
      <c r="CW1397" s="150" t="e" cm="1">
        <f t="array" ref="CW1397">INDEX($K:$P,ROW(),MATCH(CW$3,$K$2:$P$2,0))</f>
        <v>#N/A</v>
      </c>
      <c r="CX1397" s="150" t="e" cm="1">
        <f t="array" ref="CX1397">INDEX($K:$P,ROW(),MATCH(CX$3,$K$2:$P$2,0))</f>
        <v>#N/A</v>
      </c>
      <c r="CY1397" s="150" t="e" cm="1">
        <f t="array" ref="CY1397">INDEX($K:$P,ROW(),MATCH(CY$3,$K$2:$P$2,0))</f>
        <v>#N/A</v>
      </c>
      <c r="CZ1397" s="150" t="e" cm="1">
        <f t="array" ref="CZ1397">INDEX($K:$P,ROW(),MATCH(CZ$3,$K$2:$P$2,0))</f>
        <v>#N/A</v>
      </c>
      <c r="DA1397" s="150" t="e" cm="1">
        <f t="array" ref="DA1397">INDEX($K:$P,ROW(),MATCH(DA$3,$K$2:$P$2,0))</f>
        <v>#N/A</v>
      </c>
      <c r="DB1397" s="150" t="e" cm="1">
        <f t="array" ref="DB1397">INDEX($K:$P,ROW(),MATCH(DB$3,$K$2:$P$2,0))</f>
        <v>#N/A</v>
      </c>
      <c r="DC1397" s="150" t="e" cm="1">
        <f t="array" ref="DC1397">INDEX($K:$P,ROW(),MATCH(DC$3,$K$2:$P$2,0))</f>
        <v>#N/A</v>
      </c>
      <c r="DD1397" s="150" t="e" cm="1">
        <f t="array" ref="DD1397">INDEX($K:$P,ROW(),MATCH(DD$3,$K$2:$P$2,0))</f>
        <v>#N/A</v>
      </c>
      <c r="DE1397" s="150" t="e" cm="1">
        <f t="array" ref="DE1397">INDEX($K:$P,ROW(),MATCH(DE$3,$K$2:$P$2,0))</f>
        <v>#N/A</v>
      </c>
      <c r="DF1397" s="150" t="e" cm="1">
        <f t="array" ref="DF1397">INDEX($K:$P,ROW(),MATCH(DF$3,$K$2:$P$2,0))</f>
        <v>#N/A</v>
      </c>
      <c r="DG1397" s="150" t="e" cm="1">
        <f t="array" ref="DG1397">INDEX($K:$P,ROW(),MATCH(DG$3,$K$2:$P$2,0))</f>
        <v>#N/A</v>
      </c>
      <c r="DH1397" s="150" t="e" cm="1">
        <f t="array" ref="DH1397">INDEX($K:$P,ROW(),MATCH(DH$3,$K$2:$P$2,0))</f>
        <v>#N/A</v>
      </c>
      <c r="DI1397" s="150" t="e" cm="1">
        <f t="array" ref="DI1397">INDEX($K:$P,ROW(),MATCH(DI$3,$K$2:$P$2,0))</f>
        <v>#N/A</v>
      </c>
      <c r="DJ1397" s="150" t="e" cm="1">
        <f t="array" ref="DJ1397">INDEX($K:$P,ROW(),MATCH(DJ$3,$K$2:$P$2,0))</f>
        <v>#N/A</v>
      </c>
      <c r="DK1397" s="150" t="e" cm="1">
        <f t="array" ref="DK1397">INDEX($K:$P,ROW(),MATCH(DK$3,$K$2:$P$2,0))</f>
        <v>#N/A</v>
      </c>
      <c r="DL1397" s="150" t="e" cm="1">
        <f t="array" ref="DL1397">INDEX($K:$P,ROW(),MATCH(DL$3,$K$2:$P$2,0))</f>
        <v>#N/A</v>
      </c>
    </row>
    <row r="1398" spans="2:116" x14ac:dyDescent="0.35">
      <c r="D1398" t="s">
        <v>775</v>
      </c>
      <c r="E1398" s="8" t="str">
        <f t="shared" si="1799"/>
        <v>1398 SUBR-S</v>
      </c>
      <c r="G1398" s="158" t="s">
        <v>74</v>
      </c>
      <c r="K1398" s="34">
        <f ca="1">SUMIF($3:$3,K$2,1396:1396)</f>
        <v>1200</v>
      </c>
      <c r="L1398" s="34">
        <f ca="1">SUMIF($3:$3,L$2,1396:1396)</f>
        <v>120</v>
      </c>
      <c r="M1398" s="34">
        <f ca="1">SUMIF($3:$3,M$2,1396:1396)</f>
        <v>120</v>
      </c>
      <c r="N1398" s="34">
        <f ca="1">SUMIF($3:$3,N$2,1396:1396)</f>
        <v>120</v>
      </c>
      <c r="O1398" s="34">
        <f ca="1">SUMIF($3:$3,O$2,1396:1396)</f>
        <v>120</v>
      </c>
      <c r="P1398" s="34">
        <f ca="1">SUMIF($3:$3,P$2,1396:1396)</f>
        <v>120</v>
      </c>
      <c r="R1398" s="15"/>
      <c r="S1398" s="76">
        <f t="shared" ref="S1398:AX1398" ca="1" si="1813">-S1397*(S1396+S1394)</f>
        <v>-5</v>
      </c>
      <c r="T1398" s="76">
        <f t="shared" ca="1" si="1813"/>
        <v>-9.75</v>
      </c>
      <c r="U1398" s="76">
        <f t="shared" ca="1" si="1813"/>
        <v>-14.262500000000001</v>
      </c>
      <c r="V1398" s="76">
        <f t="shared" ca="1" si="1813"/>
        <v>-18.549375000000001</v>
      </c>
      <c r="W1398" s="76">
        <f t="shared" ca="1" si="1813"/>
        <v>-22.621906250000002</v>
      </c>
      <c r="X1398" s="76">
        <f t="shared" ca="1" si="1813"/>
        <v>-26.490810937500001</v>
      </c>
      <c r="Y1398" s="76">
        <f t="shared" ca="1" si="1813"/>
        <v>-30.166270390625002</v>
      </c>
      <c r="Z1398" s="76">
        <f t="shared" ca="1" si="1813"/>
        <v>-33.657956871093752</v>
      </c>
      <c r="AA1398" s="76">
        <f t="shared" ca="1" si="1813"/>
        <v>-36.975059027539061</v>
      </c>
      <c r="AB1398" s="76">
        <f t="shared" ca="1" si="1813"/>
        <v>-40.126306076162109</v>
      </c>
      <c r="AC1398" s="76">
        <f t="shared" ca="1" si="1813"/>
        <v>-43.119990772354008</v>
      </c>
      <c r="AD1398" s="76">
        <f t="shared" ca="1" si="1813"/>
        <v>-45.963991233736309</v>
      </c>
      <c r="AE1398" s="76">
        <f t="shared" ca="1" si="1813"/>
        <v>-44.165791672049494</v>
      </c>
      <c r="AF1398" s="76">
        <f t="shared" ca="1" si="1813"/>
        <v>-42.457502088447015</v>
      </c>
      <c r="AG1398" s="76">
        <f t="shared" ca="1" si="1813"/>
        <v>-40.834626984024666</v>
      </c>
      <c r="AH1398" s="76">
        <f t="shared" ca="1" si="1813"/>
        <v>-39.292895634823431</v>
      </c>
      <c r="AI1398" s="76">
        <f t="shared" ca="1" si="1813"/>
        <v>-37.82825085308226</v>
      </c>
      <c r="AJ1398" s="76">
        <f t="shared" ca="1" si="1813"/>
        <v>-36.436838310428143</v>
      </c>
      <c r="AK1398" s="76">
        <f t="shared" ca="1" si="1813"/>
        <v>-35.114996394906733</v>
      </c>
      <c r="AL1398" s="76">
        <f t="shared" ca="1" si="1813"/>
        <v>-33.8592465751614</v>
      </c>
      <c r="AM1398" s="76">
        <f t="shared" ca="1" si="1813"/>
        <v>-32.666284246403329</v>
      </c>
      <c r="AN1398" s="76">
        <f t="shared" ca="1" si="1813"/>
        <v>-31.532970034083167</v>
      </c>
      <c r="AO1398" s="76">
        <f t="shared" ca="1" si="1813"/>
        <v>-30.456321532379008</v>
      </c>
      <c r="AP1398" s="76">
        <f t="shared" ca="1" si="1813"/>
        <v>-29.433505455760059</v>
      </c>
      <c r="AQ1398" s="76">
        <f t="shared" ca="1" si="1813"/>
        <v>-28.461830182972058</v>
      </c>
      <c r="AR1398" s="76">
        <f t="shared" ca="1" si="1813"/>
        <v>-27.538738673823453</v>
      </c>
      <c r="AS1398" s="76">
        <f t="shared" ca="1" si="1813"/>
        <v>-26.66180174013228</v>
      </c>
      <c r="AT1398" s="76">
        <f t="shared" ca="1" si="1813"/>
        <v>-25.828711653125666</v>
      </c>
      <c r="AU1398" s="76">
        <f t="shared" ca="1" si="1813"/>
        <v>-25.037276070469382</v>
      </c>
      <c r="AV1398" s="76">
        <f t="shared" ca="1" si="1813"/>
        <v>-24.285412266945912</v>
      </c>
      <c r="AW1398" s="76">
        <f t="shared" ca="1" si="1813"/>
        <v>-23.571141653598616</v>
      </c>
      <c r="AX1398" s="76">
        <f t="shared" ca="1" si="1813"/>
        <v>-22.892584570918686</v>
      </c>
      <c r="AY1398" s="76">
        <f t="shared" ref="AY1398:CD1398" ca="1" si="1814">-AY1397*(AY1396+AY1394)</f>
        <v>-22.247955342372752</v>
      </c>
      <c r="AZ1398" s="76">
        <f t="shared" ca="1" si="1814"/>
        <v>-21.635557575254115</v>
      </c>
      <c r="BA1398" s="76">
        <f t="shared" ca="1" si="1814"/>
        <v>-21.053779696491411</v>
      </c>
      <c r="BB1398" s="76">
        <f t="shared" ca="1" si="1814"/>
        <v>-20.501090711666841</v>
      </c>
      <c r="BC1398" s="76">
        <f t="shared" ca="1" si="1814"/>
        <v>-19.976036176083497</v>
      </c>
      <c r="BD1398" s="76">
        <f t="shared" ca="1" si="1814"/>
        <v>-19.477234367279323</v>
      </c>
      <c r="BE1398" s="76">
        <f t="shared" ca="1" si="1814"/>
        <v>-19.003372648915356</v>
      </c>
      <c r="BF1398" s="76">
        <f t="shared" ca="1" si="1814"/>
        <v>-18.553204016469589</v>
      </c>
      <c r="BG1398" s="76">
        <f t="shared" ca="1" si="1814"/>
        <v>-18.125543815646111</v>
      </c>
      <c r="BH1398" s="76">
        <f t="shared" ca="1" si="1814"/>
        <v>-17.719266624863806</v>
      </c>
      <c r="BI1398" s="76">
        <f t="shared" ca="1" si="1814"/>
        <v>-17.333303293620617</v>
      </c>
      <c r="BJ1398" s="76">
        <f t="shared" ca="1" si="1814"/>
        <v>-16.966638128939589</v>
      </c>
      <c r="BK1398" s="76">
        <f t="shared" ca="1" si="1814"/>
        <v>-16.61830622249261</v>
      </c>
      <c r="BL1398" s="76">
        <f t="shared" ca="1" si="1814"/>
        <v>-16.287390911367979</v>
      </c>
      <c r="BM1398" s="76">
        <f t="shared" ca="1" si="1814"/>
        <v>-15.97302136579958</v>
      </c>
      <c r="BN1398" s="76">
        <f t="shared" ca="1" si="1814"/>
        <v>-15.674370297509601</v>
      </c>
      <c r="BO1398" s="76">
        <f t="shared" ca="1" si="1814"/>
        <v>-15.390651782634121</v>
      </c>
      <c r="BP1398" s="76">
        <f t="shared" ca="1" si="1814"/>
        <v>-15.121119193502416</v>
      </c>
      <c r="BQ1398" s="76">
        <f t="shared" ca="1" si="1814"/>
        <v>-14.865063233827295</v>
      </c>
      <c r="BR1398" s="76">
        <f t="shared" ca="1" si="1814"/>
        <v>-14.621810072135929</v>
      </c>
      <c r="BS1398" s="76">
        <f t="shared" ca="1" si="1814"/>
        <v>-14.390719568529134</v>
      </c>
      <c r="BT1398" s="76">
        <f t="shared" ca="1" si="1814"/>
        <v>-14.171183590102679</v>
      </c>
      <c r="BU1398" s="76">
        <f t="shared" ca="1" si="1814"/>
        <v>-13.962624410597545</v>
      </c>
      <c r="BV1398" s="76">
        <f t="shared" ca="1" si="1814"/>
        <v>-13.764493190067668</v>
      </c>
      <c r="BW1398" s="76">
        <f t="shared" ca="1" si="1814"/>
        <v>-13.576268530564285</v>
      </c>
      <c r="BX1398" s="76">
        <f t="shared" ca="1" si="1814"/>
        <v>-13.397455104036069</v>
      </c>
      <c r="BY1398" s="76">
        <f t="shared" ca="1" si="1814"/>
        <v>-13.227582348834268</v>
      </c>
      <c r="BZ1398" s="76">
        <f t="shared" ca="1" si="1814"/>
        <v>-13.066203231392553</v>
      </c>
      <c r="CA1398" s="76">
        <f t="shared" ca="1" si="1814"/>
        <v>-12.912893069822923</v>
      </c>
      <c r="CB1398" s="76">
        <f t="shared" ca="1" si="1814"/>
        <v>-12.767248416331777</v>
      </c>
      <c r="CC1398" s="76">
        <f t="shared" ca="1" si="1814"/>
        <v>-12.628885995515189</v>
      </c>
      <c r="CD1398" s="76">
        <f t="shared" ca="1" si="1814"/>
        <v>-12.497441695739429</v>
      </c>
      <c r="CE1398" s="76">
        <f t="shared" ref="CE1398:CL1398" ca="1" si="1815">-CE1397*(CE1396+CE1394)</f>
        <v>-12.372569610952457</v>
      </c>
      <c r="CF1398" s="76">
        <f t="shared" ca="1" si="1815"/>
        <v>-12.253941130404833</v>
      </c>
      <c r="CG1398" s="76">
        <f t="shared" ca="1" si="1815"/>
        <v>-12.141244073884593</v>
      </c>
      <c r="CH1398" s="76">
        <f t="shared" ca="1" si="1815"/>
        <v>-12.034181870190363</v>
      </c>
      <c r="CI1398" s="76">
        <f t="shared" ca="1" si="1815"/>
        <v>-11.932472776680845</v>
      </c>
      <c r="CJ1398" s="76">
        <f t="shared" ca="1" si="1815"/>
        <v>-11.835849137846802</v>
      </c>
      <c r="CK1398" s="76">
        <f t="shared" ca="1" si="1815"/>
        <v>-11.744056680954463</v>
      </c>
      <c r="CL1398" s="76">
        <f t="shared" ca="1" si="1815"/>
        <v>-11.65685384690674</v>
      </c>
      <c r="CO1398" s="76" t="e">
        <f t="shared" ref="CO1398:DK1398" ca="1" si="1816">-CO1397*(CO1396+CO1394)</f>
        <v>#N/A</v>
      </c>
      <c r="CP1398" s="76" t="e">
        <f t="shared" ca="1" si="1816"/>
        <v>#N/A</v>
      </c>
      <c r="CQ1398" s="76" t="e">
        <f t="shared" ca="1" si="1816"/>
        <v>#N/A</v>
      </c>
      <c r="CR1398" s="76" t="e">
        <f t="shared" ca="1" si="1816"/>
        <v>#N/A</v>
      </c>
      <c r="CS1398" s="76" t="e">
        <f t="shared" ca="1" si="1816"/>
        <v>#N/A</v>
      </c>
      <c r="CT1398" s="76" t="e">
        <f t="shared" ca="1" si="1816"/>
        <v>#N/A</v>
      </c>
      <c r="CU1398" s="76" t="e">
        <f t="shared" ca="1" si="1816"/>
        <v>#N/A</v>
      </c>
      <c r="CV1398" s="76" t="e">
        <f t="shared" ca="1" si="1816"/>
        <v>#N/A</v>
      </c>
      <c r="CW1398" s="76" t="e">
        <f t="shared" ca="1" si="1816"/>
        <v>#N/A</v>
      </c>
      <c r="CX1398" s="76" t="e">
        <f t="shared" ca="1" si="1816"/>
        <v>#N/A</v>
      </c>
      <c r="CY1398" s="76" t="e">
        <f t="shared" ca="1" si="1816"/>
        <v>#N/A</v>
      </c>
      <c r="CZ1398" s="76" t="e">
        <f t="shared" ca="1" si="1816"/>
        <v>#N/A</v>
      </c>
      <c r="DA1398" s="76" t="e">
        <f t="shared" ca="1" si="1816"/>
        <v>#N/A</v>
      </c>
      <c r="DB1398" s="76" t="e">
        <f t="shared" ca="1" si="1816"/>
        <v>#N/A</v>
      </c>
      <c r="DC1398" s="76" t="e">
        <f t="shared" ca="1" si="1816"/>
        <v>#N/A</v>
      </c>
      <c r="DD1398" s="76" t="e">
        <f t="shared" ca="1" si="1816"/>
        <v>#N/A</v>
      </c>
      <c r="DE1398" s="76" t="e">
        <f t="shared" ca="1" si="1816"/>
        <v>#N/A</v>
      </c>
      <c r="DF1398" s="76" t="e">
        <f t="shared" ca="1" si="1816"/>
        <v>#N/A</v>
      </c>
      <c r="DG1398" s="76" t="e">
        <f t="shared" ca="1" si="1816"/>
        <v>#N/A</v>
      </c>
      <c r="DH1398" s="76" t="e">
        <f t="shared" ca="1" si="1816"/>
        <v>#N/A</v>
      </c>
      <c r="DI1398" s="76" t="e">
        <f t="shared" ca="1" si="1816"/>
        <v>#N/A</v>
      </c>
      <c r="DJ1398" s="76" t="e">
        <f t="shared" ca="1" si="1816"/>
        <v>#N/A</v>
      </c>
      <c r="DK1398" s="76" t="e">
        <f t="shared" ca="1" si="1816"/>
        <v>#N/A</v>
      </c>
      <c r="DL1398" s="76" t="e">
        <f t="shared" ref="DL1398" ca="1" si="1817">-DL1397*(DL1396+DL1394)</f>
        <v>#N/A</v>
      </c>
    </row>
    <row r="1399" spans="2:116" x14ac:dyDescent="0.35">
      <c r="D1399" t="s">
        <v>775</v>
      </c>
      <c r="E1399" s="8" t="str">
        <f t="shared" si="1799"/>
        <v>1399 SUBR-S</v>
      </c>
      <c r="G1399" s="127" t="str">
        <f>"# of subscriber - "&amp;SUBSTITUTE(G1392,":","")</f>
        <v># of subscriber - Subscription revenue - secondary revenue driven</v>
      </c>
      <c r="H1399" s="31"/>
      <c r="I1399" s="73"/>
      <c r="J1399" s="73"/>
      <c r="K1399" s="119">
        <f>SUMIF($4:$4,K$2,1397:1397)</f>
        <v>0.05</v>
      </c>
      <c r="L1399" s="119">
        <f>SUMIF($4:$4,L$2,1397:1397)</f>
        <v>0.05</v>
      </c>
      <c r="M1399" s="119">
        <f>SUMIF($4:$4,M$2,1397:1397)</f>
        <v>0.05</v>
      </c>
      <c r="N1399" s="119">
        <f>SUMIF($4:$4,N$2,1397:1397)</f>
        <v>0.05</v>
      </c>
      <c r="O1399" s="119">
        <f>SUMIF($4:$4,O$2,1397:1397)</f>
        <v>0.05</v>
      </c>
      <c r="P1399" s="119">
        <f>SUMIF($4:$4,P$2,1397:1397)</f>
        <v>0.05</v>
      </c>
      <c r="R1399" s="38"/>
      <c r="S1399" s="151">
        <f t="shared" ref="S1399:AX1399" ca="1" si="1818">S1394+S1396+S1398</f>
        <v>95</v>
      </c>
      <c r="T1399" s="151">
        <f t="shared" ca="1" si="1818"/>
        <v>185.25</v>
      </c>
      <c r="U1399" s="151">
        <f t="shared" ca="1" si="1818"/>
        <v>270.98750000000001</v>
      </c>
      <c r="V1399" s="151">
        <f t="shared" ca="1" si="1818"/>
        <v>352.43812500000001</v>
      </c>
      <c r="W1399" s="151">
        <f t="shared" ca="1" si="1818"/>
        <v>429.81621875000002</v>
      </c>
      <c r="X1399" s="151">
        <f t="shared" ca="1" si="1818"/>
        <v>503.32540781249998</v>
      </c>
      <c r="Y1399" s="151">
        <f t="shared" ca="1" si="1818"/>
        <v>573.15913742187502</v>
      </c>
      <c r="Z1399" s="151">
        <f t="shared" ca="1" si="1818"/>
        <v>639.50118055078121</v>
      </c>
      <c r="AA1399" s="151">
        <f t="shared" ca="1" si="1818"/>
        <v>702.52612152324218</v>
      </c>
      <c r="AB1399" s="151">
        <f t="shared" ca="1" si="1818"/>
        <v>762.39981544708007</v>
      </c>
      <c r="AC1399" s="151">
        <f t="shared" ca="1" si="1818"/>
        <v>819.27982467472611</v>
      </c>
      <c r="AD1399" s="151">
        <f t="shared" ca="1" si="1818"/>
        <v>873.31583344098976</v>
      </c>
      <c r="AE1399" s="151">
        <f t="shared" ca="1" si="1818"/>
        <v>839.15004176894024</v>
      </c>
      <c r="AF1399" s="151">
        <f t="shared" ca="1" si="1818"/>
        <v>806.69253968049327</v>
      </c>
      <c r="AG1399" s="151">
        <f t="shared" ca="1" si="1818"/>
        <v>775.85791269646859</v>
      </c>
      <c r="AH1399" s="151">
        <f t="shared" ca="1" si="1818"/>
        <v>746.56501706164511</v>
      </c>
      <c r="AI1399" s="151">
        <f t="shared" ca="1" si="1818"/>
        <v>718.73676620856281</v>
      </c>
      <c r="AJ1399" s="151">
        <f t="shared" ca="1" si="1818"/>
        <v>692.29992789813468</v>
      </c>
      <c r="AK1399" s="151">
        <f t="shared" ca="1" si="1818"/>
        <v>667.18493150322797</v>
      </c>
      <c r="AL1399" s="151">
        <f t="shared" ca="1" si="1818"/>
        <v>643.32568492806661</v>
      </c>
      <c r="AM1399" s="151">
        <f t="shared" ca="1" si="1818"/>
        <v>620.65940068166333</v>
      </c>
      <c r="AN1399" s="151">
        <f t="shared" ca="1" si="1818"/>
        <v>599.12643064758015</v>
      </c>
      <c r="AO1399" s="151">
        <f t="shared" ca="1" si="1818"/>
        <v>578.67010911520117</v>
      </c>
      <c r="AP1399" s="151">
        <f t="shared" ca="1" si="1818"/>
        <v>559.23660365944113</v>
      </c>
      <c r="AQ1399" s="151">
        <f t="shared" ca="1" si="1818"/>
        <v>540.77477347646902</v>
      </c>
      <c r="AR1399" s="151">
        <f t="shared" ca="1" si="1818"/>
        <v>523.23603480264558</v>
      </c>
      <c r="AS1399" s="151">
        <f t="shared" ca="1" si="1818"/>
        <v>506.57423306251331</v>
      </c>
      <c r="AT1399" s="151">
        <f t="shared" ca="1" si="1818"/>
        <v>490.74552140938761</v>
      </c>
      <c r="AU1399" s="151">
        <f t="shared" ca="1" si="1818"/>
        <v>475.70824533891823</v>
      </c>
      <c r="AV1399" s="151">
        <f t="shared" ca="1" si="1818"/>
        <v>461.42283307197232</v>
      </c>
      <c r="AW1399" s="151">
        <f t="shared" ca="1" si="1818"/>
        <v>447.85169141837372</v>
      </c>
      <c r="AX1399" s="151">
        <f t="shared" ca="1" si="1818"/>
        <v>434.95910684745502</v>
      </c>
      <c r="AY1399" s="151">
        <f t="shared" ref="AY1399:CD1399" ca="1" si="1819">AY1394+AY1396+AY1398</f>
        <v>422.71115150508228</v>
      </c>
      <c r="AZ1399" s="151">
        <f t="shared" ca="1" si="1819"/>
        <v>411.07559392982819</v>
      </c>
      <c r="BA1399" s="151">
        <f t="shared" ca="1" si="1819"/>
        <v>400.02181423333678</v>
      </c>
      <c r="BB1399" s="151">
        <f t="shared" ca="1" si="1819"/>
        <v>389.52072352166994</v>
      </c>
      <c r="BC1399" s="151">
        <f t="shared" ca="1" si="1819"/>
        <v>379.54468734558645</v>
      </c>
      <c r="BD1399" s="151">
        <f t="shared" ca="1" si="1819"/>
        <v>370.06745297830713</v>
      </c>
      <c r="BE1399" s="151">
        <f t="shared" ca="1" si="1819"/>
        <v>361.0640803293918</v>
      </c>
      <c r="BF1399" s="151">
        <f t="shared" ca="1" si="1819"/>
        <v>352.51087631292222</v>
      </c>
      <c r="BG1399" s="151">
        <f t="shared" ca="1" si="1819"/>
        <v>344.38533249727612</v>
      </c>
      <c r="BH1399" s="151">
        <f t="shared" ca="1" si="1819"/>
        <v>336.66606587241233</v>
      </c>
      <c r="BI1399" s="151">
        <f t="shared" ca="1" si="1819"/>
        <v>329.33276257879174</v>
      </c>
      <c r="BJ1399" s="151">
        <f t="shared" ca="1" si="1819"/>
        <v>322.36612444985218</v>
      </c>
      <c r="BK1399" s="151">
        <f t="shared" ca="1" si="1819"/>
        <v>315.74781822735957</v>
      </c>
      <c r="BL1399" s="151">
        <f t="shared" ca="1" si="1819"/>
        <v>309.46042731599158</v>
      </c>
      <c r="BM1399" s="151">
        <f t="shared" ca="1" si="1819"/>
        <v>303.487405950192</v>
      </c>
      <c r="BN1399" s="151">
        <f t="shared" ca="1" si="1819"/>
        <v>297.8130356526824</v>
      </c>
      <c r="BO1399" s="151">
        <f t="shared" ca="1" si="1819"/>
        <v>292.42238387004829</v>
      </c>
      <c r="BP1399" s="151">
        <f t="shared" ca="1" si="1819"/>
        <v>287.30126467654588</v>
      </c>
      <c r="BQ1399" s="151">
        <f t="shared" ca="1" si="1819"/>
        <v>282.43620144271858</v>
      </c>
      <c r="BR1399" s="151">
        <f t="shared" ca="1" si="1819"/>
        <v>277.81439137058265</v>
      </c>
      <c r="BS1399" s="151">
        <f t="shared" ca="1" si="1819"/>
        <v>273.42367180205355</v>
      </c>
      <c r="BT1399" s="151">
        <f t="shared" ca="1" si="1819"/>
        <v>269.25248821195089</v>
      </c>
      <c r="BU1399" s="151">
        <f t="shared" ca="1" si="1819"/>
        <v>265.28986380135336</v>
      </c>
      <c r="BV1399" s="151">
        <f t="shared" ca="1" si="1819"/>
        <v>261.52537061128567</v>
      </c>
      <c r="BW1399" s="151">
        <f t="shared" ca="1" si="1819"/>
        <v>257.94910208072139</v>
      </c>
      <c r="BX1399" s="151">
        <f t="shared" ca="1" si="1819"/>
        <v>254.55164697668533</v>
      </c>
      <c r="BY1399" s="151">
        <f t="shared" ca="1" si="1819"/>
        <v>251.32406462785107</v>
      </c>
      <c r="BZ1399" s="151">
        <f t="shared" ca="1" si="1819"/>
        <v>248.25786139645848</v>
      </c>
      <c r="CA1399" s="151">
        <f t="shared" ca="1" si="1819"/>
        <v>245.34496832663552</v>
      </c>
      <c r="CB1399" s="151">
        <f t="shared" ca="1" si="1819"/>
        <v>242.57771991030376</v>
      </c>
      <c r="CC1399" s="151">
        <f t="shared" ca="1" si="1819"/>
        <v>239.94883391478857</v>
      </c>
      <c r="CD1399" s="151">
        <f t="shared" ca="1" si="1819"/>
        <v>237.45139221904913</v>
      </c>
      <c r="CE1399" s="151">
        <f t="shared" ref="CE1399:CL1399" ca="1" si="1820">CE1394+CE1396+CE1398</f>
        <v>235.07882260809666</v>
      </c>
      <c r="CF1399" s="151">
        <f t="shared" ca="1" si="1820"/>
        <v>232.82488147769183</v>
      </c>
      <c r="CG1399" s="151">
        <f t="shared" ca="1" si="1820"/>
        <v>230.68363740380724</v>
      </c>
      <c r="CH1399" s="151">
        <f t="shared" ca="1" si="1820"/>
        <v>228.64945553361687</v>
      </c>
      <c r="CI1399" s="151">
        <f t="shared" ca="1" si="1820"/>
        <v>226.71698275693603</v>
      </c>
      <c r="CJ1399" s="151">
        <f t="shared" ca="1" si="1820"/>
        <v>224.88113361908924</v>
      </c>
      <c r="CK1399" s="151">
        <f t="shared" ca="1" si="1820"/>
        <v>223.13707693813478</v>
      </c>
      <c r="CL1399" s="151">
        <f t="shared" ca="1" si="1820"/>
        <v>221.48022309122805</v>
      </c>
      <c r="CN1399" s="73"/>
      <c r="CO1399" s="151" t="e">
        <f t="shared" ref="CO1399:DK1399" ca="1" si="1821">CO1394+CO1396+CO1398</f>
        <v>#N/A</v>
      </c>
      <c r="CP1399" s="151" t="e">
        <f t="shared" ca="1" si="1821"/>
        <v>#N/A</v>
      </c>
      <c r="CQ1399" s="151" t="e">
        <f t="shared" ca="1" si="1821"/>
        <v>#N/A</v>
      </c>
      <c r="CR1399" s="151" t="e">
        <f t="shared" ca="1" si="1821"/>
        <v>#N/A</v>
      </c>
      <c r="CS1399" s="151" t="e">
        <f t="shared" ca="1" si="1821"/>
        <v>#N/A</v>
      </c>
      <c r="CT1399" s="151" t="e">
        <f t="shared" ca="1" si="1821"/>
        <v>#N/A</v>
      </c>
      <c r="CU1399" s="151" t="e">
        <f t="shared" ca="1" si="1821"/>
        <v>#N/A</v>
      </c>
      <c r="CV1399" s="151" t="e">
        <f t="shared" ca="1" si="1821"/>
        <v>#N/A</v>
      </c>
      <c r="CW1399" s="151" t="e">
        <f t="shared" ca="1" si="1821"/>
        <v>#N/A</v>
      </c>
      <c r="CX1399" s="151" t="e">
        <f t="shared" ca="1" si="1821"/>
        <v>#N/A</v>
      </c>
      <c r="CY1399" s="151" t="e">
        <f t="shared" ca="1" si="1821"/>
        <v>#N/A</v>
      </c>
      <c r="CZ1399" s="151" t="e">
        <f t="shared" ca="1" si="1821"/>
        <v>#N/A</v>
      </c>
      <c r="DA1399" s="151" t="e">
        <f t="shared" ca="1" si="1821"/>
        <v>#N/A</v>
      </c>
      <c r="DB1399" s="151" t="e">
        <f t="shared" ca="1" si="1821"/>
        <v>#N/A</v>
      </c>
      <c r="DC1399" s="151" t="e">
        <f t="shared" ca="1" si="1821"/>
        <v>#N/A</v>
      </c>
      <c r="DD1399" s="151" t="e">
        <f t="shared" ca="1" si="1821"/>
        <v>#N/A</v>
      </c>
      <c r="DE1399" s="151" t="e">
        <f t="shared" ca="1" si="1821"/>
        <v>#N/A</v>
      </c>
      <c r="DF1399" s="151" t="e">
        <f t="shared" ca="1" si="1821"/>
        <v>#N/A</v>
      </c>
      <c r="DG1399" s="151" t="e">
        <f t="shared" ca="1" si="1821"/>
        <v>#N/A</v>
      </c>
      <c r="DH1399" s="151" t="e">
        <f t="shared" ca="1" si="1821"/>
        <v>#N/A</v>
      </c>
      <c r="DI1399" s="151" t="e">
        <f t="shared" ca="1" si="1821"/>
        <v>#N/A</v>
      </c>
      <c r="DJ1399" s="151" t="e">
        <f t="shared" ca="1" si="1821"/>
        <v>#N/A</v>
      </c>
      <c r="DK1399" s="151" t="e">
        <f t="shared" ca="1" si="1821"/>
        <v>#N/A</v>
      </c>
      <c r="DL1399" s="151" t="e">
        <f t="shared" ref="DL1399" ca="1" si="1822">DL1394+DL1396+DL1398</f>
        <v>#N/A</v>
      </c>
    </row>
    <row r="1400" spans="2:116" x14ac:dyDescent="0.35">
      <c r="D1400" t="s">
        <v>775</v>
      </c>
      <c r="E1400" s="8" t="str">
        <f t="shared" ref="E1400:E1411" si="1823">ROW()&amp;" "&amp;D1400</f>
        <v>1400 SUBR-S</v>
      </c>
      <c r="G1400" s="145" t="s">
        <v>62</v>
      </c>
      <c r="H1400" s="12"/>
      <c r="I1400" s="60"/>
      <c r="J1400" s="60"/>
      <c r="K1400" s="76">
        <f t="shared" ref="K1400:P1400" ca="1" si="1824">K1399-SUM(K1398,K1394,K1396)</f>
        <v>-6533.6333311802046</v>
      </c>
      <c r="L1400" s="76">
        <f t="shared" ca="1" si="1824"/>
        <v>-8681.5845956309731</v>
      </c>
      <c r="M1400" s="76">
        <f t="shared" ca="1" si="1824"/>
        <v>-5794.3176027554227</v>
      </c>
      <c r="N1400" s="76">
        <f t="shared" ca="1" si="1824"/>
        <v>-4234.1537573797532</v>
      </c>
      <c r="O1400" s="76">
        <f t="shared" ca="1" si="1824"/>
        <v>-3391.103485124479</v>
      </c>
      <c r="P1400" s="76">
        <f t="shared" ca="1" si="1824"/>
        <v>-2935.5527661046081</v>
      </c>
      <c r="R1400" s="15"/>
      <c r="S1400" s="76">
        <f t="shared" ref="S1400:AX1400" ca="1" si="1825">S1399-SUM(S1398,S1394,S1396)</f>
        <v>0</v>
      </c>
      <c r="T1400" s="76">
        <f t="shared" ca="1" si="1825"/>
        <v>0</v>
      </c>
      <c r="U1400" s="76">
        <f t="shared" ca="1" si="1825"/>
        <v>0</v>
      </c>
      <c r="V1400" s="76">
        <f t="shared" ca="1" si="1825"/>
        <v>0</v>
      </c>
      <c r="W1400" s="76">
        <f t="shared" ca="1" si="1825"/>
        <v>0</v>
      </c>
      <c r="X1400" s="76">
        <f t="shared" ca="1" si="1825"/>
        <v>0</v>
      </c>
      <c r="Y1400" s="76">
        <f t="shared" ca="1" si="1825"/>
        <v>0</v>
      </c>
      <c r="Z1400" s="76">
        <f t="shared" ca="1" si="1825"/>
        <v>0</v>
      </c>
      <c r="AA1400" s="76">
        <f t="shared" ca="1" si="1825"/>
        <v>0</v>
      </c>
      <c r="AB1400" s="76">
        <f t="shared" ca="1" si="1825"/>
        <v>0</v>
      </c>
      <c r="AC1400" s="76">
        <f t="shared" ca="1" si="1825"/>
        <v>0</v>
      </c>
      <c r="AD1400" s="76">
        <f t="shared" ca="1" si="1825"/>
        <v>0</v>
      </c>
      <c r="AE1400" s="76">
        <f t="shared" ca="1" si="1825"/>
        <v>0</v>
      </c>
      <c r="AF1400" s="76">
        <f t="shared" ca="1" si="1825"/>
        <v>0</v>
      </c>
      <c r="AG1400" s="76">
        <f t="shared" ca="1" si="1825"/>
        <v>0</v>
      </c>
      <c r="AH1400" s="76">
        <f t="shared" ca="1" si="1825"/>
        <v>0</v>
      </c>
      <c r="AI1400" s="76">
        <f t="shared" ca="1" si="1825"/>
        <v>0</v>
      </c>
      <c r="AJ1400" s="76">
        <f t="shared" ca="1" si="1825"/>
        <v>0</v>
      </c>
      <c r="AK1400" s="76">
        <f t="shared" ca="1" si="1825"/>
        <v>0</v>
      </c>
      <c r="AL1400" s="76">
        <f t="shared" ca="1" si="1825"/>
        <v>0</v>
      </c>
      <c r="AM1400" s="76">
        <f t="shared" ca="1" si="1825"/>
        <v>0</v>
      </c>
      <c r="AN1400" s="76">
        <f t="shared" ca="1" si="1825"/>
        <v>0</v>
      </c>
      <c r="AO1400" s="76">
        <f t="shared" ca="1" si="1825"/>
        <v>0</v>
      </c>
      <c r="AP1400" s="76">
        <f t="shared" ca="1" si="1825"/>
        <v>0</v>
      </c>
      <c r="AQ1400" s="76">
        <f t="shared" ca="1" si="1825"/>
        <v>0</v>
      </c>
      <c r="AR1400" s="76">
        <f t="shared" ca="1" si="1825"/>
        <v>0</v>
      </c>
      <c r="AS1400" s="76">
        <f t="shared" ca="1" si="1825"/>
        <v>0</v>
      </c>
      <c r="AT1400" s="76">
        <f t="shared" ca="1" si="1825"/>
        <v>0</v>
      </c>
      <c r="AU1400" s="76">
        <f t="shared" ca="1" si="1825"/>
        <v>0</v>
      </c>
      <c r="AV1400" s="76">
        <f t="shared" ca="1" si="1825"/>
        <v>0</v>
      </c>
      <c r="AW1400" s="76">
        <f t="shared" ca="1" si="1825"/>
        <v>0</v>
      </c>
      <c r="AX1400" s="76">
        <f t="shared" ca="1" si="1825"/>
        <v>0</v>
      </c>
      <c r="AY1400" s="76">
        <f t="shared" ref="AY1400:CD1400" ca="1" si="1826">AY1399-SUM(AY1398,AY1394,AY1396)</f>
        <v>0</v>
      </c>
      <c r="AZ1400" s="76">
        <f t="shared" ca="1" si="1826"/>
        <v>0</v>
      </c>
      <c r="BA1400" s="76">
        <f t="shared" ca="1" si="1826"/>
        <v>0</v>
      </c>
      <c r="BB1400" s="76">
        <f t="shared" ca="1" si="1826"/>
        <v>0</v>
      </c>
      <c r="BC1400" s="76">
        <f t="shared" ca="1" si="1826"/>
        <v>0</v>
      </c>
      <c r="BD1400" s="76">
        <f t="shared" ca="1" si="1826"/>
        <v>0</v>
      </c>
      <c r="BE1400" s="76">
        <f t="shared" ca="1" si="1826"/>
        <v>0</v>
      </c>
      <c r="BF1400" s="76">
        <f t="shared" ca="1" si="1826"/>
        <v>0</v>
      </c>
      <c r="BG1400" s="76">
        <f t="shared" ca="1" si="1826"/>
        <v>0</v>
      </c>
      <c r="BH1400" s="76">
        <f t="shared" ca="1" si="1826"/>
        <v>0</v>
      </c>
      <c r="BI1400" s="76">
        <f t="shared" ca="1" si="1826"/>
        <v>0</v>
      </c>
      <c r="BJ1400" s="76">
        <f t="shared" ca="1" si="1826"/>
        <v>0</v>
      </c>
      <c r="BK1400" s="76">
        <f t="shared" ca="1" si="1826"/>
        <v>0</v>
      </c>
      <c r="BL1400" s="76">
        <f t="shared" ca="1" si="1826"/>
        <v>0</v>
      </c>
      <c r="BM1400" s="76">
        <f t="shared" ca="1" si="1826"/>
        <v>0</v>
      </c>
      <c r="BN1400" s="76">
        <f t="shared" ca="1" si="1826"/>
        <v>0</v>
      </c>
      <c r="BO1400" s="76">
        <f t="shared" ca="1" si="1826"/>
        <v>0</v>
      </c>
      <c r="BP1400" s="76">
        <f t="shared" ca="1" si="1826"/>
        <v>0</v>
      </c>
      <c r="BQ1400" s="76">
        <f t="shared" ca="1" si="1826"/>
        <v>0</v>
      </c>
      <c r="BR1400" s="76">
        <f t="shared" ca="1" si="1826"/>
        <v>0</v>
      </c>
      <c r="BS1400" s="76">
        <f t="shared" ca="1" si="1826"/>
        <v>0</v>
      </c>
      <c r="BT1400" s="76">
        <f t="shared" ca="1" si="1826"/>
        <v>0</v>
      </c>
      <c r="BU1400" s="76">
        <f t="shared" ca="1" si="1826"/>
        <v>0</v>
      </c>
      <c r="BV1400" s="76">
        <f t="shared" ca="1" si="1826"/>
        <v>0</v>
      </c>
      <c r="BW1400" s="76">
        <f t="shared" ca="1" si="1826"/>
        <v>0</v>
      </c>
      <c r="BX1400" s="76">
        <f t="shared" ca="1" si="1826"/>
        <v>0</v>
      </c>
      <c r="BY1400" s="76">
        <f t="shared" ca="1" si="1826"/>
        <v>0</v>
      </c>
      <c r="BZ1400" s="76">
        <f t="shared" ca="1" si="1826"/>
        <v>0</v>
      </c>
      <c r="CA1400" s="76">
        <f t="shared" ca="1" si="1826"/>
        <v>0</v>
      </c>
      <c r="CB1400" s="76">
        <f t="shared" ca="1" si="1826"/>
        <v>0</v>
      </c>
      <c r="CC1400" s="76">
        <f t="shared" ca="1" si="1826"/>
        <v>0</v>
      </c>
      <c r="CD1400" s="76">
        <f t="shared" ca="1" si="1826"/>
        <v>0</v>
      </c>
      <c r="CE1400" s="76">
        <f t="shared" ref="CE1400:CL1400" ca="1" si="1827">CE1399-SUM(CE1398,CE1394,CE1396)</f>
        <v>0</v>
      </c>
      <c r="CF1400" s="76">
        <f t="shared" ca="1" si="1827"/>
        <v>0</v>
      </c>
      <c r="CG1400" s="76">
        <f t="shared" ca="1" si="1827"/>
        <v>0</v>
      </c>
      <c r="CH1400" s="76">
        <f t="shared" ca="1" si="1827"/>
        <v>0</v>
      </c>
      <c r="CI1400" s="76">
        <f t="shared" ca="1" si="1827"/>
        <v>0</v>
      </c>
      <c r="CJ1400" s="76">
        <f t="shared" ca="1" si="1827"/>
        <v>0</v>
      </c>
      <c r="CK1400" s="76">
        <f t="shared" ca="1" si="1827"/>
        <v>0</v>
      </c>
      <c r="CL1400" s="76">
        <f t="shared" ca="1" si="1827"/>
        <v>0</v>
      </c>
      <c r="CN1400" s="60"/>
      <c r="CO1400" s="76" t="e">
        <f t="shared" ref="CO1400:DK1400" ca="1" si="1828">CO1399-SUM(CO1398,CO1394,CO1396)</f>
        <v>#N/A</v>
      </c>
      <c r="CP1400" s="76" t="e">
        <f t="shared" ca="1" si="1828"/>
        <v>#N/A</v>
      </c>
      <c r="CQ1400" s="76" t="e">
        <f t="shared" ca="1" si="1828"/>
        <v>#N/A</v>
      </c>
      <c r="CR1400" s="76" t="e">
        <f t="shared" ca="1" si="1828"/>
        <v>#N/A</v>
      </c>
      <c r="CS1400" s="76" t="e">
        <f t="shared" ca="1" si="1828"/>
        <v>#N/A</v>
      </c>
      <c r="CT1400" s="76" t="e">
        <f t="shared" ca="1" si="1828"/>
        <v>#N/A</v>
      </c>
      <c r="CU1400" s="76" t="e">
        <f t="shared" ca="1" si="1828"/>
        <v>#N/A</v>
      </c>
      <c r="CV1400" s="76" t="e">
        <f t="shared" ca="1" si="1828"/>
        <v>#N/A</v>
      </c>
      <c r="CW1400" s="76" t="e">
        <f t="shared" ca="1" si="1828"/>
        <v>#N/A</v>
      </c>
      <c r="CX1400" s="76" t="e">
        <f t="shared" ca="1" si="1828"/>
        <v>#N/A</v>
      </c>
      <c r="CY1400" s="76" t="e">
        <f t="shared" ca="1" si="1828"/>
        <v>#N/A</v>
      </c>
      <c r="CZ1400" s="76" t="e">
        <f t="shared" ca="1" si="1828"/>
        <v>#N/A</v>
      </c>
      <c r="DA1400" s="76" t="e">
        <f t="shared" ca="1" si="1828"/>
        <v>#N/A</v>
      </c>
      <c r="DB1400" s="76" t="e">
        <f t="shared" ca="1" si="1828"/>
        <v>#N/A</v>
      </c>
      <c r="DC1400" s="76" t="e">
        <f t="shared" ca="1" si="1828"/>
        <v>#N/A</v>
      </c>
      <c r="DD1400" s="76" t="e">
        <f t="shared" ca="1" si="1828"/>
        <v>#N/A</v>
      </c>
      <c r="DE1400" s="76" t="e">
        <f t="shared" ca="1" si="1828"/>
        <v>#N/A</v>
      </c>
      <c r="DF1400" s="76" t="e">
        <f t="shared" ca="1" si="1828"/>
        <v>#N/A</v>
      </c>
      <c r="DG1400" s="76" t="e">
        <f t="shared" ca="1" si="1828"/>
        <v>#N/A</v>
      </c>
      <c r="DH1400" s="76" t="e">
        <f t="shared" ca="1" si="1828"/>
        <v>#N/A</v>
      </c>
      <c r="DI1400" s="76" t="e">
        <f t="shared" ca="1" si="1828"/>
        <v>#N/A</v>
      </c>
      <c r="DJ1400" s="76" t="e">
        <f t="shared" ca="1" si="1828"/>
        <v>#N/A</v>
      </c>
      <c r="DK1400" s="76" t="e">
        <f t="shared" ca="1" si="1828"/>
        <v>#N/A</v>
      </c>
      <c r="DL1400" s="76" t="e">
        <f t="shared" ref="DL1400" ca="1" si="1829">DL1399-SUM(DL1398,DL1394,DL1396)</f>
        <v>#N/A</v>
      </c>
    </row>
    <row r="1401" spans="2:116" x14ac:dyDescent="0.35">
      <c r="B1401" t="str">
        <f>E1401</f>
        <v>1401 SUBR-S</v>
      </c>
      <c r="D1401" t="s">
        <v>775</v>
      </c>
      <c r="E1401" s="8" t="str">
        <f t="shared" si="1823"/>
        <v>1401 SUBR-S</v>
      </c>
      <c r="G1401" s="13"/>
      <c r="H1401" s="12"/>
      <c r="I1401" s="60"/>
      <c r="J1401" s="60"/>
      <c r="K1401" s="34"/>
      <c r="L1401" s="34"/>
      <c r="M1401" s="34"/>
      <c r="N1401" s="34"/>
      <c r="O1401" s="34"/>
      <c r="P1401" s="34"/>
      <c r="R1401" s="15"/>
      <c r="S1401" s="76"/>
      <c r="T1401" s="76"/>
      <c r="U1401" s="76"/>
      <c r="V1401" s="76"/>
      <c r="W1401" s="76"/>
      <c r="X1401" s="76"/>
      <c r="Y1401" s="76"/>
      <c r="Z1401" s="76"/>
      <c r="AA1401" s="76"/>
      <c r="AB1401" s="76"/>
      <c r="AC1401" s="76"/>
      <c r="AD1401" s="76"/>
      <c r="AE1401" s="76"/>
      <c r="AF1401" s="76"/>
      <c r="AG1401" s="76"/>
      <c r="AH1401" s="76"/>
      <c r="AI1401" s="76"/>
      <c r="AJ1401" s="76"/>
      <c r="AK1401" s="76"/>
      <c r="AL1401" s="76"/>
      <c r="AM1401" s="76"/>
      <c r="AN1401" s="76"/>
      <c r="AO1401" s="76"/>
      <c r="AP1401" s="76"/>
      <c r="AQ1401" s="76"/>
      <c r="AR1401" s="76"/>
      <c r="AS1401" s="76"/>
      <c r="AT1401" s="76"/>
      <c r="AU1401" s="76"/>
      <c r="AV1401" s="76"/>
      <c r="AW1401" s="76"/>
      <c r="AX1401" s="76"/>
      <c r="AY1401" s="76"/>
      <c r="AZ1401" s="76"/>
      <c r="BA1401" s="76"/>
      <c r="BB1401" s="76"/>
      <c r="BC1401" s="76"/>
      <c r="BD1401" s="76"/>
      <c r="BE1401" s="76"/>
      <c r="BF1401" s="76"/>
      <c r="BG1401" s="76"/>
      <c r="BH1401" s="76"/>
      <c r="BI1401" s="76"/>
      <c r="BJ1401" s="76"/>
      <c r="BK1401" s="76"/>
      <c r="BL1401" s="76"/>
      <c r="BM1401" s="76"/>
      <c r="BN1401" s="76"/>
      <c r="BO1401" s="76"/>
      <c r="BP1401" s="76"/>
      <c r="BQ1401" s="76"/>
      <c r="BR1401" s="76"/>
      <c r="BS1401" s="76"/>
      <c r="BT1401" s="76"/>
      <c r="BU1401" s="76"/>
      <c r="BV1401" s="76"/>
      <c r="BW1401" s="76"/>
      <c r="BX1401" s="76"/>
      <c r="BY1401" s="76"/>
      <c r="BZ1401" s="76"/>
      <c r="CA1401" s="76"/>
      <c r="CB1401" s="76"/>
      <c r="CC1401" s="76"/>
      <c r="CD1401" s="76"/>
      <c r="CE1401" s="76"/>
      <c r="CF1401" s="76"/>
      <c r="CG1401" s="76"/>
      <c r="CH1401" s="76"/>
      <c r="CI1401" s="76"/>
      <c r="CJ1401" s="76"/>
      <c r="CK1401" s="76"/>
      <c r="CL1401" s="76"/>
      <c r="CN1401" s="60"/>
      <c r="CO1401" s="76"/>
      <c r="CP1401" s="76"/>
      <c r="CQ1401" s="76"/>
      <c r="CR1401" s="76"/>
      <c r="CS1401" s="76"/>
      <c r="CT1401" s="76"/>
      <c r="CU1401" s="76"/>
      <c r="CV1401" s="76"/>
      <c r="CW1401" s="76"/>
      <c r="CX1401" s="76"/>
      <c r="CY1401" s="76"/>
      <c r="CZ1401" s="76"/>
      <c r="DA1401" s="76"/>
      <c r="DB1401" s="76"/>
      <c r="DC1401" s="76"/>
      <c r="DD1401" s="76"/>
      <c r="DE1401" s="76"/>
      <c r="DF1401" s="76"/>
      <c r="DG1401" s="76"/>
      <c r="DH1401" s="76"/>
      <c r="DI1401" s="76"/>
      <c r="DJ1401" s="76"/>
      <c r="DK1401" s="76"/>
      <c r="DL1401" s="76"/>
    </row>
    <row r="1402" spans="2:116" x14ac:dyDescent="0.35">
      <c r="C1402" t="s">
        <v>198</v>
      </c>
      <c r="D1402" t="s">
        <v>775</v>
      </c>
      <c r="E1402" s="8" t="str">
        <f t="shared" si="1823"/>
        <v>1402 SUBR-S</v>
      </c>
      <c r="G1402" s="95" t="s">
        <v>75</v>
      </c>
      <c r="H1402" s="12"/>
      <c r="I1402" s="60"/>
      <c r="J1402" s="60"/>
      <c r="K1402" s="34"/>
      <c r="L1402" s="34"/>
      <c r="M1402" s="34"/>
      <c r="N1402" s="34"/>
      <c r="O1402" s="34"/>
      <c r="P1402" s="34"/>
      <c r="R1402" s="15"/>
      <c r="S1402" s="76"/>
      <c r="T1402" s="76"/>
      <c r="U1402" s="76"/>
      <c r="V1402" s="76"/>
      <c r="W1402" s="76"/>
      <c r="X1402" s="76"/>
      <c r="Y1402" s="76"/>
      <c r="Z1402" s="76"/>
      <c r="AA1402" s="76"/>
      <c r="AB1402" s="76"/>
      <c r="AC1402" s="76"/>
      <c r="AD1402" s="76"/>
      <c r="AE1402" s="76"/>
      <c r="AF1402" s="76"/>
      <c r="AG1402" s="76"/>
      <c r="AH1402" s="76"/>
      <c r="AI1402" s="76"/>
      <c r="AJ1402" s="76"/>
      <c r="AK1402" s="76"/>
      <c r="AL1402" s="76"/>
      <c r="AM1402" s="76"/>
      <c r="AN1402" s="76"/>
      <c r="AO1402" s="76"/>
      <c r="AP1402" s="76"/>
      <c r="AQ1402" s="76"/>
      <c r="AR1402" s="76"/>
      <c r="AS1402" s="76"/>
      <c r="AT1402" s="76"/>
      <c r="AU1402" s="76"/>
      <c r="AV1402" s="76"/>
      <c r="AW1402" s="76"/>
      <c r="AX1402" s="76"/>
      <c r="AY1402" s="76"/>
      <c r="AZ1402" s="76"/>
      <c r="BA1402" s="76"/>
      <c r="BB1402" s="76"/>
      <c r="BC1402" s="76"/>
      <c r="BD1402" s="76"/>
      <c r="BE1402" s="76"/>
      <c r="BF1402" s="76"/>
      <c r="BG1402" s="76"/>
      <c r="BH1402" s="76"/>
      <c r="BI1402" s="76"/>
      <c r="BJ1402" s="76"/>
      <c r="BK1402" s="76"/>
      <c r="BL1402" s="76"/>
      <c r="BM1402" s="76"/>
      <c r="BN1402" s="76"/>
      <c r="BO1402" s="76"/>
      <c r="BP1402" s="76"/>
      <c r="BQ1402" s="76"/>
      <c r="BR1402" s="76"/>
      <c r="BS1402" s="76"/>
      <c r="BT1402" s="76"/>
      <c r="BU1402" s="76"/>
      <c r="BV1402" s="76"/>
      <c r="BW1402" s="76"/>
      <c r="BX1402" s="76"/>
      <c r="BY1402" s="76"/>
      <c r="BZ1402" s="76"/>
      <c r="CA1402" s="76"/>
      <c r="CB1402" s="76"/>
      <c r="CC1402" s="76"/>
      <c r="CD1402" s="76"/>
      <c r="CE1402" s="76"/>
      <c r="CF1402" s="76"/>
      <c r="CG1402" s="76"/>
      <c r="CH1402" s="76"/>
      <c r="CI1402" s="76"/>
      <c r="CJ1402" s="76"/>
      <c r="CK1402" s="76"/>
      <c r="CL1402" s="76"/>
      <c r="CN1402" s="60"/>
      <c r="CO1402" s="76"/>
      <c r="CP1402" s="76"/>
      <c r="CQ1402" s="76"/>
      <c r="CR1402" s="76"/>
      <c r="CS1402" s="76"/>
      <c r="CT1402" s="76"/>
      <c r="CU1402" s="76"/>
      <c r="CV1402" s="76"/>
      <c r="CW1402" s="76"/>
      <c r="CX1402" s="76"/>
      <c r="CY1402" s="76"/>
      <c r="CZ1402" s="76"/>
      <c r="DA1402" s="76"/>
      <c r="DB1402" s="76"/>
      <c r="DC1402" s="76"/>
      <c r="DD1402" s="76"/>
      <c r="DE1402" s="76"/>
      <c r="DF1402" s="76"/>
      <c r="DG1402" s="76"/>
      <c r="DH1402" s="76"/>
      <c r="DI1402" s="76"/>
      <c r="DJ1402" s="76"/>
      <c r="DK1402" s="76"/>
      <c r="DL1402" s="76"/>
    </row>
    <row r="1403" spans="2:116" x14ac:dyDescent="0.35">
      <c r="B1403" t="s">
        <v>244</v>
      </c>
      <c r="D1403" t="s">
        <v>775</v>
      </c>
      <c r="E1403" s="8" t="str">
        <f t="shared" si="1823"/>
        <v>1403 SUBR-S</v>
      </c>
      <c r="G1403" s="145" t="s">
        <v>414</v>
      </c>
      <c r="H1403" s="12"/>
      <c r="I1403" s="60"/>
      <c r="J1403" s="60"/>
      <c r="K1403" s="18">
        <v>20</v>
      </c>
      <c r="L1403" s="18">
        <v>20</v>
      </c>
      <c r="M1403" s="18">
        <v>20</v>
      </c>
      <c r="N1403" s="18">
        <v>20</v>
      </c>
      <c r="O1403" s="18">
        <v>20</v>
      </c>
      <c r="P1403" s="18">
        <v>20</v>
      </c>
      <c r="R1403" s="19"/>
      <c r="S1403" s="147" cm="1">
        <f t="array" ref="S1403">INDEX($K:$P,ROW(),MATCH(S$3,$K$2:$P$2,0))</f>
        <v>20</v>
      </c>
      <c r="T1403" s="147" cm="1">
        <f t="array" ref="T1403">INDEX($K:$P,ROW(),MATCH(T$3,$K$2:$P$2,0))</f>
        <v>20</v>
      </c>
      <c r="U1403" s="147" cm="1">
        <f t="array" ref="U1403">INDEX($K:$P,ROW(),MATCH(U$3,$K$2:$P$2,0))</f>
        <v>20</v>
      </c>
      <c r="V1403" s="147" cm="1">
        <f t="array" ref="V1403">INDEX($K:$P,ROW(),MATCH(V$3,$K$2:$P$2,0))</f>
        <v>20</v>
      </c>
      <c r="W1403" s="147" cm="1">
        <f t="array" ref="W1403">INDEX($K:$P,ROW(),MATCH(W$3,$K$2:$P$2,0))</f>
        <v>20</v>
      </c>
      <c r="X1403" s="147" cm="1">
        <f t="array" ref="X1403">INDEX($K:$P,ROW(),MATCH(X$3,$K$2:$P$2,0))</f>
        <v>20</v>
      </c>
      <c r="Y1403" s="147" cm="1">
        <f t="array" ref="Y1403">INDEX($K:$P,ROW(),MATCH(Y$3,$K$2:$P$2,0))</f>
        <v>20</v>
      </c>
      <c r="Z1403" s="147" cm="1">
        <f t="array" ref="Z1403">INDEX($K:$P,ROW(),MATCH(Z$3,$K$2:$P$2,0))</f>
        <v>20</v>
      </c>
      <c r="AA1403" s="147" cm="1">
        <f t="array" ref="AA1403">INDEX($K:$P,ROW(),MATCH(AA$3,$K$2:$P$2,0))</f>
        <v>20</v>
      </c>
      <c r="AB1403" s="147" cm="1">
        <f t="array" ref="AB1403">INDEX($K:$P,ROW(),MATCH(AB$3,$K$2:$P$2,0))</f>
        <v>20</v>
      </c>
      <c r="AC1403" s="147" cm="1">
        <f t="array" ref="AC1403">INDEX($K:$P,ROW(),MATCH(AC$3,$K$2:$P$2,0))</f>
        <v>20</v>
      </c>
      <c r="AD1403" s="147" cm="1">
        <f t="array" ref="AD1403">INDEX($K:$P,ROW(),MATCH(AD$3,$K$2:$P$2,0))</f>
        <v>20</v>
      </c>
      <c r="AE1403" s="147" cm="1">
        <f t="array" ref="AE1403">INDEX($K:$P,ROW(),MATCH(AE$3,$K$2:$P$2,0))</f>
        <v>20</v>
      </c>
      <c r="AF1403" s="147" cm="1">
        <f t="array" ref="AF1403">INDEX($K:$P,ROW(),MATCH(AF$3,$K$2:$P$2,0))</f>
        <v>20</v>
      </c>
      <c r="AG1403" s="147" cm="1">
        <f t="array" ref="AG1403">INDEX($K:$P,ROW(),MATCH(AG$3,$K$2:$P$2,0))</f>
        <v>20</v>
      </c>
      <c r="AH1403" s="147" cm="1">
        <f t="array" ref="AH1403">INDEX($K:$P,ROW(),MATCH(AH$3,$K$2:$P$2,0))</f>
        <v>20</v>
      </c>
      <c r="AI1403" s="147" cm="1">
        <f t="array" ref="AI1403">INDEX($K:$P,ROW(),MATCH(AI$3,$K$2:$P$2,0))</f>
        <v>20</v>
      </c>
      <c r="AJ1403" s="147" cm="1">
        <f t="array" ref="AJ1403">INDEX($K:$P,ROW(),MATCH(AJ$3,$K$2:$P$2,0))</f>
        <v>20</v>
      </c>
      <c r="AK1403" s="147" cm="1">
        <f t="array" ref="AK1403">INDEX($K:$P,ROW(),MATCH(AK$3,$K$2:$P$2,0))</f>
        <v>20</v>
      </c>
      <c r="AL1403" s="147" cm="1">
        <f t="array" ref="AL1403">INDEX($K:$P,ROW(),MATCH(AL$3,$K$2:$P$2,0))</f>
        <v>20</v>
      </c>
      <c r="AM1403" s="147" cm="1">
        <f t="array" ref="AM1403">INDEX($K:$P,ROW(),MATCH(AM$3,$K$2:$P$2,0))</f>
        <v>20</v>
      </c>
      <c r="AN1403" s="147" cm="1">
        <f t="array" ref="AN1403">INDEX($K:$P,ROW(),MATCH(AN$3,$K$2:$P$2,0))</f>
        <v>20</v>
      </c>
      <c r="AO1403" s="147" cm="1">
        <f t="array" ref="AO1403">INDEX($K:$P,ROW(),MATCH(AO$3,$K$2:$P$2,0))</f>
        <v>20</v>
      </c>
      <c r="AP1403" s="147" cm="1">
        <f t="array" ref="AP1403">INDEX($K:$P,ROW(),MATCH(AP$3,$K$2:$P$2,0))</f>
        <v>20</v>
      </c>
      <c r="AQ1403" s="147" cm="1">
        <f t="array" ref="AQ1403">INDEX($K:$P,ROW(),MATCH(AQ$3,$K$2:$P$2,0))</f>
        <v>20</v>
      </c>
      <c r="AR1403" s="147" cm="1">
        <f t="array" ref="AR1403">INDEX($K:$P,ROW(),MATCH(AR$3,$K$2:$P$2,0))</f>
        <v>20</v>
      </c>
      <c r="AS1403" s="147" cm="1">
        <f t="array" ref="AS1403">INDEX($K:$P,ROW(),MATCH(AS$3,$K$2:$P$2,0))</f>
        <v>20</v>
      </c>
      <c r="AT1403" s="147" cm="1">
        <f t="array" ref="AT1403">INDEX($K:$P,ROW(),MATCH(AT$3,$K$2:$P$2,0))</f>
        <v>20</v>
      </c>
      <c r="AU1403" s="147" cm="1">
        <f t="array" ref="AU1403">INDEX($K:$P,ROW(),MATCH(AU$3,$K$2:$P$2,0))</f>
        <v>20</v>
      </c>
      <c r="AV1403" s="147" cm="1">
        <f t="array" ref="AV1403">INDEX($K:$P,ROW(),MATCH(AV$3,$K$2:$P$2,0))</f>
        <v>20</v>
      </c>
      <c r="AW1403" s="147" cm="1">
        <f t="array" ref="AW1403">INDEX($K:$P,ROW(),MATCH(AW$3,$K$2:$P$2,0))</f>
        <v>20</v>
      </c>
      <c r="AX1403" s="147" cm="1">
        <f t="array" ref="AX1403">INDEX($K:$P,ROW(),MATCH(AX$3,$K$2:$P$2,0))</f>
        <v>20</v>
      </c>
      <c r="AY1403" s="147" cm="1">
        <f t="array" ref="AY1403">INDEX($K:$P,ROW(),MATCH(AY$3,$K$2:$P$2,0))</f>
        <v>20</v>
      </c>
      <c r="AZ1403" s="147" cm="1">
        <f t="array" ref="AZ1403">INDEX($K:$P,ROW(),MATCH(AZ$3,$K$2:$P$2,0))</f>
        <v>20</v>
      </c>
      <c r="BA1403" s="147" cm="1">
        <f t="array" ref="BA1403">INDEX($K:$P,ROW(),MATCH(BA$3,$K$2:$P$2,0))</f>
        <v>20</v>
      </c>
      <c r="BB1403" s="147" cm="1">
        <f t="array" ref="BB1403">INDEX($K:$P,ROW(),MATCH(BB$3,$K$2:$P$2,0))</f>
        <v>20</v>
      </c>
      <c r="BC1403" s="147" cm="1">
        <f t="array" ref="BC1403">INDEX($K:$P,ROW(),MATCH(BC$3,$K$2:$P$2,0))</f>
        <v>20</v>
      </c>
      <c r="BD1403" s="147" cm="1">
        <f t="array" ref="BD1403">INDEX($K:$P,ROW(),MATCH(BD$3,$K$2:$P$2,0))</f>
        <v>20</v>
      </c>
      <c r="BE1403" s="147" cm="1">
        <f t="array" ref="BE1403">INDEX($K:$P,ROW(),MATCH(BE$3,$K$2:$P$2,0))</f>
        <v>20</v>
      </c>
      <c r="BF1403" s="147" cm="1">
        <f t="array" ref="BF1403">INDEX($K:$P,ROW(),MATCH(BF$3,$K$2:$P$2,0))</f>
        <v>20</v>
      </c>
      <c r="BG1403" s="147" cm="1">
        <f t="array" ref="BG1403">INDEX($K:$P,ROW(),MATCH(BG$3,$K$2:$P$2,0))</f>
        <v>20</v>
      </c>
      <c r="BH1403" s="147" cm="1">
        <f t="array" ref="BH1403">INDEX($K:$P,ROW(),MATCH(BH$3,$K$2:$P$2,0))</f>
        <v>20</v>
      </c>
      <c r="BI1403" s="147" cm="1">
        <f t="array" ref="BI1403">INDEX($K:$P,ROW(),MATCH(BI$3,$K$2:$P$2,0))</f>
        <v>20</v>
      </c>
      <c r="BJ1403" s="147" cm="1">
        <f t="array" ref="BJ1403">INDEX($K:$P,ROW(),MATCH(BJ$3,$K$2:$P$2,0))</f>
        <v>20</v>
      </c>
      <c r="BK1403" s="147" cm="1">
        <f t="array" ref="BK1403">INDEX($K:$P,ROW(),MATCH(BK$3,$K$2:$P$2,0))</f>
        <v>20</v>
      </c>
      <c r="BL1403" s="147" cm="1">
        <f t="array" ref="BL1403">INDEX($K:$P,ROW(),MATCH(BL$3,$K$2:$P$2,0))</f>
        <v>20</v>
      </c>
      <c r="BM1403" s="147" cm="1">
        <f t="array" ref="BM1403">INDEX($K:$P,ROW(),MATCH(BM$3,$K$2:$P$2,0))</f>
        <v>20</v>
      </c>
      <c r="BN1403" s="147" cm="1">
        <f t="array" ref="BN1403">INDEX($K:$P,ROW(),MATCH(BN$3,$K$2:$P$2,0))</f>
        <v>20</v>
      </c>
      <c r="BO1403" s="147" cm="1">
        <f t="array" ref="BO1403">INDEX($K:$P,ROW(),MATCH(BO$3,$K$2:$P$2,0))</f>
        <v>20</v>
      </c>
      <c r="BP1403" s="147" cm="1">
        <f t="array" ref="BP1403">INDEX($K:$P,ROW(),MATCH(BP$3,$K$2:$P$2,0))</f>
        <v>20</v>
      </c>
      <c r="BQ1403" s="147" cm="1">
        <f t="array" ref="BQ1403">INDEX($K:$P,ROW(),MATCH(BQ$3,$K$2:$P$2,0))</f>
        <v>20</v>
      </c>
      <c r="BR1403" s="147" cm="1">
        <f t="array" ref="BR1403">INDEX($K:$P,ROW(),MATCH(BR$3,$K$2:$P$2,0))</f>
        <v>20</v>
      </c>
      <c r="BS1403" s="147" cm="1">
        <f t="array" ref="BS1403">INDEX($K:$P,ROW(),MATCH(BS$3,$K$2:$P$2,0))</f>
        <v>20</v>
      </c>
      <c r="BT1403" s="147" cm="1">
        <f t="array" ref="BT1403">INDEX($K:$P,ROW(),MATCH(BT$3,$K$2:$P$2,0))</f>
        <v>20</v>
      </c>
      <c r="BU1403" s="147" cm="1">
        <f t="array" ref="BU1403">INDEX($K:$P,ROW(),MATCH(BU$3,$K$2:$P$2,0))</f>
        <v>20</v>
      </c>
      <c r="BV1403" s="147" cm="1">
        <f t="array" ref="BV1403">INDEX($K:$P,ROW(),MATCH(BV$3,$K$2:$P$2,0))</f>
        <v>20</v>
      </c>
      <c r="BW1403" s="147" cm="1">
        <f t="array" ref="BW1403">INDEX($K:$P,ROW(),MATCH(BW$3,$K$2:$P$2,0))</f>
        <v>20</v>
      </c>
      <c r="BX1403" s="147" cm="1">
        <f t="array" ref="BX1403">INDEX($K:$P,ROW(),MATCH(BX$3,$K$2:$P$2,0))</f>
        <v>20</v>
      </c>
      <c r="BY1403" s="147" cm="1">
        <f t="array" ref="BY1403">INDEX($K:$P,ROW(),MATCH(BY$3,$K$2:$P$2,0))</f>
        <v>20</v>
      </c>
      <c r="BZ1403" s="147" cm="1">
        <f t="array" ref="BZ1403">INDEX($K:$P,ROW(),MATCH(BZ$3,$K$2:$P$2,0))</f>
        <v>20</v>
      </c>
      <c r="CA1403" s="147" cm="1">
        <f t="array" ref="CA1403">INDEX($K:$P,ROW(),MATCH(CA$3,$K$2:$P$2,0))</f>
        <v>20</v>
      </c>
      <c r="CB1403" s="147" cm="1">
        <f t="array" ref="CB1403">INDEX($K:$P,ROW(),MATCH(CB$3,$K$2:$P$2,0))</f>
        <v>20</v>
      </c>
      <c r="CC1403" s="147" cm="1">
        <f t="array" ref="CC1403">INDEX($K:$P,ROW(),MATCH(CC$3,$K$2:$P$2,0))</f>
        <v>20</v>
      </c>
      <c r="CD1403" s="147" cm="1">
        <f t="array" ref="CD1403">INDEX($K:$P,ROW(),MATCH(CD$3,$K$2:$P$2,0))</f>
        <v>20</v>
      </c>
      <c r="CE1403" s="147" cm="1">
        <f t="array" ref="CE1403">INDEX($K:$P,ROW(),MATCH(CE$3,$K$2:$P$2,0))</f>
        <v>20</v>
      </c>
      <c r="CF1403" s="147" cm="1">
        <f t="array" ref="CF1403">INDEX($K:$P,ROW(),MATCH(CF$3,$K$2:$P$2,0))</f>
        <v>20</v>
      </c>
      <c r="CG1403" s="147" cm="1">
        <f t="array" ref="CG1403">INDEX($K:$P,ROW(),MATCH(CG$3,$K$2:$P$2,0))</f>
        <v>20</v>
      </c>
      <c r="CH1403" s="147" cm="1">
        <f t="array" ref="CH1403">INDEX($K:$P,ROW(),MATCH(CH$3,$K$2:$P$2,0))</f>
        <v>20</v>
      </c>
      <c r="CI1403" s="147" cm="1">
        <f t="array" ref="CI1403">INDEX($K:$P,ROW(),MATCH(CI$3,$K$2:$P$2,0))</f>
        <v>20</v>
      </c>
      <c r="CJ1403" s="147" cm="1">
        <f t="array" ref="CJ1403">INDEX($K:$P,ROW(),MATCH(CJ$3,$K$2:$P$2,0))</f>
        <v>20</v>
      </c>
      <c r="CK1403" s="147" cm="1">
        <f t="array" ref="CK1403">INDEX($K:$P,ROW(),MATCH(CK$3,$K$2:$P$2,0))</f>
        <v>20</v>
      </c>
      <c r="CL1403" s="147" cm="1">
        <f t="array" ref="CL1403">INDEX($K:$P,ROW(),MATCH(CL$3,$K$2:$P$2,0))</f>
        <v>20</v>
      </c>
      <c r="CN1403" s="60"/>
      <c r="CO1403" s="147" t="e" cm="1">
        <f t="array" ref="CO1403">INDEX($K:$P,ROW(),MATCH(CO$3,$K$2:$P$2,0))</f>
        <v>#N/A</v>
      </c>
      <c r="CP1403" s="147" t="e" cm="1">
        <f t="array" ref="CP1403">INDEX($K:$P,ROW(),MATCH(CP$3,$K$2:$P$2,0))</f>
        <v>#N/A</v>
      </c>
      <c r="CQ1403" s="147" t="e" cm="1">
        <f t="array" ref="CQ1403">INDEX($K:$P,ROW(),MATCH(CQ$3,$K$2:$P$2,0))</f>
        <v>#N/A</v>
      </c>
      <c r="CR1403" s="147" t="e" cm="1">
        <f t="array" ref="CR1403">INDEX($K:$P,ROW(),MATCH(CR$3,$K$2:$P$2,0))</f>
        <v>#N/A</v>
      </c>
      <c r="CS1403" s="147" t="e" cm="1">
        <f t="array" ref="CS1403">INDEX($K:$P,ROW(),MATCH(CS$3,$K$2:$P$2,0))</f>
        <v>#N/A</v>
      </c>
      <c r="CT1403" s="147" t="e" cm="1">
        <f t="array" ref="CT1403">INDEX($K:$P,ROW(),MATCH(CT$3,$K$2:$P$2,0))</f>
        <v>#N/A</v>
      </c>
      <c r="CU1403" s="147" t="e" cm="1">
        <f t="array" ref="CU1403">INDEX($K:$P,ROW(),MATCH(CU$3,$K$2:$P$2,0))</f>
        <v>#N/A</v>
      </c>
      <c r="CV1403" s="147" t="e" cm="1">
        <f t="array" ref="CV1403">INDEX($K:$P,ROW(),MATCH(CV$3,$K$2:$P$2,0))</f>
        <v>#N/A</v>
      </c>
      <c r="CW1403" s="147" t="e" cm="1">
        <f t="array" ref="CW1403">INDEX($K:$P,ROW(),MATCH(CW$3,$K$2:$P$2,0))</f>
        <v>#N/A</v>
      </c>
      <c r="CX1403" s="147" t="e" cm="1">
        <f t="array" ref="CX1403">INDEX($K:$P,ROW(),MATCH(CX$3,$K$2:$P$2,0))</f>
        <v>#N/A</v>
      </c>
      <c r="CY1403" s="147" t="e" cm="1">
        <f t="array" ref="CY1403">INDEX($K:$P,ROW(),MATCH(CY$3,$K$2:$P$2,0))</f>
        <v>#N/A</v>
      </c>
      <c r="CZ1403" s="147" t="e" cm="1">
        <f t="array" ref="CZ1403">INDEX($K:$P,ROW(),MATCH(CZ$3,$K$2:$P$2,0))</f>
        <v>#N/A</v>
      </c>
      <c r="DA1403" s="147" t="e" cm="1">
        <f t="array" ref="DA1403">INDEX($K:$P,ROW(),MATCH(DA$3,$K$2:$P$2,0))</f>
        <v>#N/A</v>
      </c>
      <c r="DB1403" s="147" t="e" cm="1">
        <f t="array" ref="DB1403">INDEX($K:$P,ROW(),MATCH(DB$3,$K$2:$P$2,0))</f>
        <v>#N/A</v>
      </c>
      <c r="DC1403" s="147" t="e" cm="1">
        <f t="array" ref="DC1403">INDEX($K:$P,ROW(),MATCH(DC$3,$K$2:$P$2,0))</f>
        <v>#N/A</v>
      </c>
      <c r="DD1403" s="147" t="e" cm="1">
        <f t="array" ref="DD1403">INDEX($K:$P,ROW(),MATCH(DD$3,$K$2:$P$2,0))</f>
        <v>#N/A</v>
      </c>
      <c r="DE1403" s="147" t="e" cm="1">
        <f t="array" ref="DE1403">INDEX($K:$P,ROW(),MATCH(DE$3,$K$2:$P$2,0))</f>
        <v>#N/A</v>
      </c>
      <c r="DF1403" s="147" t="e" cm="1">
        <f t="array" ref="DF1403">INDEX($K:$P,ROW(),MATCH(DF$3,$K$2:$P$2,0))</f>
        <v>#N/A</v>
      </c>
      <c r="DG1403" s="147" t="e" cm="1">
        <f t="array" ref="DG1403">INDEX($K:$P,ROW(),MATCH(DG$3,$K$2:$P$2,0))</f>
        <v>#N/A</v>
      </c>
      <c r="DH1403" s="147" t="e" cm="1">
        <f t="array" ref="DH1403">INDEX($K:$P,ROW(),MATCH(DH$3,$K$2:$P$2,0))</f>
        <v>#N/A</v>
      </c>
      <c r="DI1403" s="147" t="e" cm="1">
        <f t="array" ref="DI1403">INDEX($K:$P,ROW(),MATCH(DI$3,$K$2:$P$2,0))</f>
        <v>#N/A</v>
      </c>
      <c r="DJ1403" s="147" t="e" cm="1">
        <f t="array" ref="DJ1403">INDEX($K:$P,ROW(),MATCH(DJ$3,$K$2:$P$2,0))</f>
        <v>#N/A</v>
      </c>
      <c r="DK1403" s="147" t="e" cm="1">
        <f t="array" ref="DK1403">INDEX($K:$P,ROW(),MATCH(DK$3,$K$2:$P$2,0))</f>
        <v>#N/A</v>
      </c>
      <c r="DL1403" s="147" t="e" cm="1">
        <f t="array" ref="DL1403">INDEX($K:$P,ROW(),MATCH(DL$3,$K$2:$P$2,0))</f>
        <v>#N/A</v>
      </c>
    </row>
    <row r="1404" spans="2:116" x14ac:dyDescent="0.35">
      <c r="B1404" t="s">
        <v>332</v>
      </c>
      <c r="D1404" t="s">
        <v>775</v>
      </c>
      <c r="E1404" s="8" t="str">
        <f t="shared" si="1823"/>
        <v>1404 SUBR-S</v>
      </c>
      <c r="G1404" s="126" t="str">
        <f>"Revenue - "&amp;SUBSTITUTE(G1392,":","")</f>
        <v>Revenue - Subscription revenue - secondary revenue driven</v>
      </c>
      <c r="H1404" s="27"/>
      <c r="I1404" s="78"/>
      <c r="J1404" s="78"/>
      <c r="K1404" s="63">
        <f>SUMIF($3:$3,K$2,1402:1402)</f>
        <v>0</v>
      </c>
      <c r="L1404" s="63">
        <f>SUMIF($3:$3,L$2,1402:1402)</f>
        <v>0</v>
      </c>
      <c r="M1404" s="63">
        <f>SUMIF($3:$3,M$2,1402:1402)</f>
        <v>0</v>
      </c>
      <c r="N1404" s="63">
        <f>SUMIF($3:$3,N$2,1402:1402)</f>
        <v>0</v>
      </c>
      <c r="O1404" s="63">
        <f>SUMIF($3:$3,O$2,1402:1402)</f>
        <v>0</v>
      </c>
      <c r="P1404" s="63">
        <f>SUMIF($3:$3,P$2,1402:1402)</f>
        <v>0</v>
      </c>
      <c r="R1404" s="33"/>
      <c r="S1404" s="148">
        <f t="shared" ref="S1404:AX1404" ca="1" si="1830">S1403*AVERAGE(S1399,S1394)</f>
        <v>950</v>
      </c>
      <c r="T1404" s="148">
        <f t="shared" ca="1" si="1830"/>
        <v>2802.5</v>
      </c>
      <c r="U1404" s="148">
        <f t="shared" ca="1" si="1830"/>
        <v>4562.375</v>
      </c>
      <c r="V1404" s="148">
        <f t="shared" ca="1" si="1830"/>
        <v>6234.2562500000004</v>
      </c>
      <c r="W1404" s="148">
        <f t="shared" ca="1" si="1830"/>
        <v>7822.5434375000004</v>
      </c>
      <c r="X1404" s="148">
        <f t="shared" ca="1" si="1830"/>
        <v>9331.416265625001</v>
      </c>
      <c r="Y1404" s="148">
        <f t="shared" ca="1" si="1830"/>
        <v>10764.84545234375</v>
      </c>
      <c r="Z1404" s="148">
        <f t="shared" ca="1" si="1830"/>
        <v>12126.603179726562</v>
      </c>
      <c r="AA1404" s="148">
        <f t="shared" ca="1" si="1830"/>
        <v>13420.273020740233</v>
      </c>
      <c r="AB1404" s="148">
        <f t="shared" ca="1" si="1830"/>
        <v>14649.259369703223</v>
      </c>
      <c r="AC1404" s="148">
        <f t="shared" ca="1" si="1830"/>
        <v>15816.796401218062</v>
      </c>
      <c r="AD1404" s="148">
        <f t="shared" ca="1" si="1830"/>
        <v>16925.956581157159</v>
      </c>
      <c r="AE1404" s="148">
        <f t="shared" ca="1" si="1830"/>
        <v>17124.658752099298</v>
      </c>
      <c r="AF1404" s="148">
        <f t="shared" ca="1" si="1830"/>
        <v>16458.425814494334</v>
      </c>
      <c r="AG1404" s="148">
        <f t="shared" ca="1" si="1830"/>
        <v>15825.504523769618</v>
      </c>
      <c r="AH1404" s="148">
        <f t="shared" ca="1" si="1830"/>
        <v>15224.229297581136</v>
      </c>
      <c r="AI1404" s="148">
        <f t="shared" ca="1" si="1830"/>
        <v>14653.01783270208</v>
      </c>
      <c r="AJ1404" s="148">
        <f t="shared" ca="1" si="1830"/>
        <v>14110.366941066975</v>
      </c>
      <c r="AK1404" s="148">
        <f t="shared" ca="1" si="1830"/>
        <v>13594.848594013627</v>
      </c>
      <c r="AL1404" s="148">
        <f t="shared" ca="1" si="1830"/>
        <v>13105.106164312947</v>
      </c>
      <c r="AM1404" s="148">
        <f t="shared" ca="1" si="1830"/>
        <v>12639.8508560973</v>
      </c>
      <c r="AN1404" s="148">
        <f t="shared" ca="1" si="1830"/>
        <v>12197.858313292436</v>
      </c>
      <c r="AO1404" s="148">
        <f t="shared" ca="1" si="1830"/>
        <v>11777.965397627813</v>
      </c>
      <c r="AP1404" s="148">
        <f t="shared" ca="1" si="1830"/>
        <v>11379.067127746423</v>
      </c>
      <c r="AQ1404" s="148">
        <f t="shared" ca="1" si="1830"/>
        <v>11000.113771359102</v>
      </c>
      <c r="AR1404" s="148">
        <f t="shared" ca="1" si="1830"/>
        <v>10640.108082791146</v>
      </c>
      <c r="AS1404" s="148">
        <f t="shared" ca="1" si="1830"/>
        <v>10298.10267865159</v>
      </c>
      <c r="AT1404" s="148">
        <f t="shared" ca="1" si="1830"/>
        <v>9973.1975447190089</v>
      </c>
      <c r="AU1404" s="148">
        <f t="shared" ca="1" si="1830"/>
        <v>9664.5376674830586</v>
      </c>
      <c r="AV1404" s="148">
        <f t="shared" ca="1" si="1830"/>
        <v>9371.310784108904</v>
      </c>
      <c r="AW1404" s="148">
        <f t="shared" ca="1" si="1830"/>
        <v>9092.7452449034608</v>
      </c>
      <c r="AX1404" s="148">
        <f t="shared" ca="1" si="1830"/>
        <v>8828.1079826582863</v>
      </c>
      <c r="AY1404" s="148">
        <f t="shared" ref="AY1404:CD1404" ca="1" si="1831">AY1403*AVERAGE(AY1399,AY1394)</f>
        <v>8576.7025835253735</v>
      </c>
      <c r="AZ1404" s="148">
        <f t="shared" ca="1" si="1831"/>
        <v>8337.8674543491052</v>
      </c>
      <c r="BA1404" s="148">
        <f t="shared" ca="1" si="1831"/>
        <v>8110.9740816316498</v>
      </c>
      <c r="BB1404" s="148">
        <f t="shared" ca="1" si="1831"/>
        <v>7895.4253775500674</v>
      </c>
      <c r="BC1404" s="148">
        <f t="shared" ca="1" si="1831"/>
        <v>7690.6541086725629</v>
      </c>
      <c r="BD1404" s="148">
        <f t="shared" ca="1" si="1831"/>
        <v>7496.1214032389353</v>
      </c>
      <c r="BE1404" s="148">
        <f t="shared" ca="1" si="1831"/>
        <v>7311.3153330769892</v>
      </c>
      <c r="BF1404" s="148">
        <f t="shared" ca="1" si="1831"/>
        <v>7135.7495664231392</v>
      </c>
      <c r="BG1404" s="148">
        <f t="shared" ca="1" si="1831"/>
        <v>6968.9620881019837</v>
      </c>
      <c r="BH1404" s="148">
        <f t="shared" ca="1" si="1831"/>
        <v>6810.5139836968847</v>
      </c>
      <c r="BI1404" s="148">
        <f t="shared" ca="1" si="1831"/>
        <v>6659.988284512041</v>
      </c>
      <c r="BJ1404" s="148">
        <f t="shared" ca="1" si="1831"/>
        <v>6516.9888702864391</v>
      </c>
      <c r="BK1404" s="148">
        <f t="shared" ca="1" si="1831"/>
        <v>6381.1394267721171</v>
      </c>
      <c r="BL1404" s="148">
        <f t="shared" ca="1" si="1831"/>
        <v>6252.0824554335113</v>
      </c>
      <c r="BM1404" s="148">
        <f t="shared" ca="1" si="1831"/>
        <v>6129.4783326618362</v>
      </c>
      <c r="BN1404" s="148">
        <f t="shared" ca="1" si="1831"/>
        <v>6013.0044160287434</v>
      </c>
      <c r="BO1404" s="148">
        <f t="shared" ca="1" si="1831"/>
        <v>5902.3541952273072</v>
      </c>
      <c r="BP1404" s="148">
        <f t="shared" ca="1" si="1831"/>
        <v>5797.2364854659418</v>
      </c>
      <c r="BQ1404" s="148">
        <f t="shared" ca="1" si="1831"/>
        <v>5697.3746611926445</v>
      </c>
      <c r="BR1404" s="148">
        <f t="shared" ca="1" si="1831"/>
        <v>5602.5059281330123</v>
      </c>
      <c r="BS1404" s="148">
        <f t="shared" ca="1" si="1831"/>
        <v>5512.3806317263625</v>
      </c>
      <c r="BT1404" s="148">
        <f t="shared" ca="1" si="1831"/>
        <v>5426.7616001400438</v>
      </c>
      <c r="BU1404" s="148">
        <f t="shared" ca="1" si="1831"/>
        <v>5345.423520133043</v>
      </c>
      <c r="BV1404" s="148">
        <f t="shared" ca="1" si="1831"/>
        <v>5268.1523441263907</v>
      </c>
      <c r="BW1404" s="148">
        <f t="shared" ca="1" si="1831"/>
        <v>5194.7447269200711</v>
      </c>
      <c r="BX1404" s="148">
        <f t="shared" ca="1" si="1831"/>
        <v>5125.0074905740667</v>
      </c>
      <c r="BY1404" s="148">
        <f t="shared" ca="1" si="1831"/>
        <v>5058.7571160453635</v>
      </c>
      <c r="BZ1404" s="148">
        <f t="shared" ca="1" si="1831"/>
        <v>4995.8192602430954</v>
      </c>
      <c r="CA1404" s="148">
        <f t="shared" ca="1" si="1831"/>
        <v>4936.0282972309406</v>
      </c>
      <c r="CB1404" s="148">
        <f t="shared" ca="1" si="1831"/>
        <v>4879.226882369393</v>
      </c>
      <c r="CC1404" s="148">
        <f t="shared" ca="1" si="1831"/>
        <v>4825.2655382509229</v>
      </c>
      <c r="CD1404" s="148">
        <f t="shared" ca="1" si="1831"/>
        <v>4774.0022613383771</v>
      </c>
      <c r="CE1404" s="148">
        <f t="shared" ref="CE1404:CL1404" ca="1" si="1832">CE1403*AVERAGE(CE1399,CE1394)</f>
        <v>4725.3021482714576</v>
      </c>
      <c r="CF1404" s="148">
        <f t="shared" ca="1" si="1832"/>
        <v>4679.0370408578847</v>
      </c>
      <c r="CG1404" s="148">
        <f t="shared" ca="1" si="1832"/>
        <v>4635.0851888149909</v>
      </c>
      <c r="CH1404" s="148">
        <f t="shared" ca="1" si="1832"/>
        <v>4593.3309293742414</v>
      </c>
      <c r="CI1404" s="148">
        <f t="shared" ca="1" si="1832"/>
        <v>4553.6643829055283</v>
      </c>
      <c r="CJ1404" s="148">
        <f t="shared" ca="1" si="1832"/>
        <v>4515.9811637602525</v>
      </c>
      <c r="CK1404" s="148">
        <f t="shared" ca="1" si="1832"/>
        <v>4480.1821055722403</v>
      </c>
      <c r="CL1404" s="148">
        <f t="shared" ca="1" si="1832"/>
        <v>4446.1730002936283</v>
      </c>
      <c r="CN1404" s="78"/>
      <c r="CO1404" s="148" t="e">
        <f t="shared" ref="CO1404:DK1404" ca="1" si="1833">CO1403*AVERAGE(CO1399,CO1394)</f>
        <v>#N/A</v>
      </c>
      <c r="CP1404" s="148" t="e">
        <f t="shared" ca="1" si="1833"/>
        <v>#N/A</v>
      </c>
      <c r="CQ1404" s="148" t="e">
        <f t="shared" ca="1" si="1833"/>
        <v>#N/A</v>
      </c>
      <c r="CR1404" s="148" t="e">
        <f t="shared" ca="1" si="1833"/>
        <v>#N/A</v>
      </c>
      <c r="CS1404" s="148" t="e">
        <f t="shared" ca="1" si="1833"/>
        <v>#N/A</v>
      </c>
      <c r="CT1404" s="148" t="e">
        <f t="shared" ca="1" si="1833"/>
        <v>#N/A</v>
      </c>
      <c r="CU1404" s="148" t="e">
        <f t="shared" ca="1" si="1833"/>
        <v>#N/A</v>
      </c>
      <c r="CV1404" s="148" t="e">
        <f t="shared" ca="1" si="1833"/>
        <v>#N/A</v>
      </c>
      <c r="CW1404" s="148" t="e">
        <f t="shared" ca="1" si="1833"/>
        <v>#N/A</v>
      </c>
      <c r="CX1404" s="148" t="e">
        <f t="shared" ca="1" si="1833"/>
        <v>#N/A</v>
      </c>
      <c r="CY1404" s="148" t="e">
        <f t="shared" ca="1" si="1833"/>
        <v>#N/A</v>
      </c>
      <c r="CZ1404" s="148" t="e">
        <f t="shared" ca="1" si="1833"/>
        <v>#N/A</v>
      </c>
      <c r="DA1404" s="148" t="e">
        <f t="shared" ca="1" si="1833"/>
        <v>#N/A</v>
      </c>
      <c r="DB1404" s="148" t="e">
        <f t="shared" ca="1" si="1833"/>
        <v>#N/A</v>
      </c>
      <c r="DC1404" s="148" t="e">
        <f t="shared" ca="1" si="1833"/>
        <v>#N/A</v>
      </c>
      <c r="DD1404" s="148" t="e">
        <f t="shared" ca="1" si="1833"/>
        <v>#N/A</v>
      </c>
      <c r="DE1404" s="148" t="e">
        <f t="shared" ca="1" si="1833"/>
        <v>#N/A</v>
      </c>
      <c r="DF1404" s="148" t="e">
        <f t="shared" ca="1" si="1833"/>
        <v>#N/A</v>
      </c>
      <c r="DG1404" s="148" t="e">
        <f t="shared" ca="1" si="1833"/>
        <v>#N/A</v>
      </c>
      <c r="DH1404" s="148" t="e">
        <f t="shared" ca="1" si="1833"/>
        <v>#N/A</v>
      </c>
      <c r="DI1404" s="148" t="e">
        <f t="shared" ca="1" si="1833"/>
        <v>#N/A</v>
      </c>
      <c r="DJ1404" s="148" t="e">
        <f t="shared" ca="1" si="1833"/>
        <v>#N/A</v>
      </c>
      <c r="DK1404" s="148" t="e">
        <f t="shared" ca="1" si="1833"/>
        <v>#N/A</v>
      </c>
      <c r="DL1404" s="148" t="e">
        <f t="shared" ref="DL1404" ca="1" si="1834">DL1403*AVERAGE(DL1399,DL1394)</f>
        <v>#N/A</v>
      </c>
    </row>
    <row r="1405" spans="2:116" x14ac:dyDescent="0.35">
      <c r="B1405" t="s">
        <v>332</v>
      </c>
      <c r="D1405" t="s">
        <v>775</v>
      </c>
      <c r="E1405" s="8" t="str">
        <f>ROW()&amp;" "&amp;D1405</f>
        <v>1405 SUBR-S</v>
      </c>
      <c r="G1405" s="126"/>
      <c r="H1405" s="27"/>
      <c r="I1405" s="78"/>
      <c r="J1405" s="78"/>
      <c r="K1405" s="28"/>
      <c r="L1405" s="28"/>
      <c r="M1405" s="28"/>
      <c r="N1405" s="28"/>
      <c r="O1405" s="28"/>
      <c r="P1405" s="28"/>
      <c r="R1405" s="33"/>
      <c r="S1405" s="77"/>
      <c r="T1405" s="77"/>
      <c r="U1405" s="77"/>
      <c r="V1405" s="77"/>
      <c r="W1405" s="77"/>
      <c r="X1405" s="77"/>
      <c r="Y1405" s="77"/>
      <c r="Z1405" s="77"/>
      <c r="AA1405" s="77"/>
      <c r="AB1405" s="77"/>
      <c r="AC1405" s="77"/>
      <c r="AD1405" s="77"/>
      <c r="AE1405" s="77"/>
      <c r="AF1405" s="77"/>
      <c r="AG1405" s="77"/>
      <c r="AH1405" s="77"/>
      <c r="AI1405" s="77"/>
      <c r="AJ1405" s="77"/>
      <c r="AK1405" s="77"/>
      <c r="AL1405" s="77"/>
      <c r="AM1405" s="77"/>
      <c r="AN1405" s="77"/>
      <c r="AO1405" s="77"/>
      <c r="AP1405" s="77"/>
      <c r="AQ1405" s="77"/>
      <c r="AR1405" s="77"/>
      <c r="AS1405" s="77"/>
      <c r="AT1405" s="77"/>
      <c r="AU1405" s="77"/>
      <c r="AV1405" s="77"/>
      <c r="AW1405" s="77"/>
      <c r="AX1405" s="77"/>
      <c r="AY1405" s="77"/>
      <c r="AZ1405" s="77"/>
      <c r="BA1405" s="77"/>
      <c r="BB1405" s="77"/>
      <c r="BC1405" s="77"/>
      <c r="BD1405" s="77"/>
      <c r="BE1405" s="77"/>
      <c r="BF1405" s="77"/>
      <c r="BG1405" s="77"/>
      <c r="BH1405" s="77"/>
      <c r="BI1405" s="77"/>
      <c r="BJ1405" s="77"/>
      <c r="BK1405" s="77"/>
      <c r="BL1405" s="77"/>
      <c r="BM1405" s="77"/>
      <c r="BN1405" s="77"/>
      <c r="BO1405" s="77"/>
      <c r="BP1405" s="77"/>
      <c r="BQ1405" s="77"/>
      <c r="BR1405" s="77"/>
      <c r="BS1405" s="77"/>
      <c r="BT1405" s="77"/>
      <c r="BU1405" s="77"/>
      <c r="BV1405" s="77"/>
      <c r="BW1405" s="77"/>
      <c r="BX1405" s="77"/>
      <c r="BY1405" s="77"/>
      <c r="BZ1405" s="77"/>
      <c r="CA1405" s="77"/>
      <c r="CB1405" s="77"/>
      <c r="CC1405" s="77"/>
      <c r="CD1405" s="77"/>
      <c r="CE1405" s="77"/>
      <c r="CF1405" s="77"/>
      <c r="CG1405" s="77"/>
      <c r="CH1405" s="77"/>
      <c r="CI1405" s="77"/>
      <c r="CJ1405" s="77"/>
      <c r="CK1405" s="77"/>
      <c r="CL1405" s="77"/>
      <c r="CN1405" s="78"/>
      <c r="CO1405" s="77"/>
      <c r="CP1405" s="77"/>
      <c r="CQ1405" s="77"/>
      <c r="CR1405" s="77"/>
      <c r="CS1405" s="77"/>
      <c r="CT1405" s="77"/>
      <c r="CU1405" s="77"/>
      <c r="CV1405" s="77"/>
      <c r="CW1405" s="77"/>
      <c r="CX1405" s="77"/>
      <c r="CY1405" s="77"/>
      <c r="CZ1405" s="77"/>
      <c r="DA1405" s="77"/>
      <c r="DB1405" s="77"/>
      <c r="DC1405" s="77"/>
      <c r="DD1405" s="77"/>
      <c r="DE1405" s="77"/>
      <c r="DF1405" s="77"/>
      <c r="DG1405" s="77"/>
      <c r="DH1405" s="77"/>
      <c r="DI1405" s="77"/>
      <c r="DJ1405" s="77"/>
      <c r="DK1405" s="77"/>
      <c r="DL1405" s="77"/>
    </row>
    <row r="1406" spans="2:116" x14ac:dyDescent="0.35">
      <c r="B1406" t="s">
        <v>332</v>
      </c>
      <c r="D1406" t="s">
        <v>775</v>
      </c>
      <c r="E1406" s="8" t="str">
        <f t="shared" si="1823"/>
        <v>1406 SUBR-S</v>
      </c>
      <c r="G1406" s="8" t="str">
        <f>G1384</f>
        <v>(Primary label)</v>
      </c>
      <c r="S1406" s="72"/>
      <c r="T1406" s="72"/>
      <c r="U1406" s="72"/>
      <c r="V1406" s="72"/>
      <c r="W1406" s="72"/>
      <c r="X1406" s="72"/>
      <c r="Y1406" s="72"/>
      <c r="Z1406" s="72"/>
      <c r="AA1406" s="72"/>
      <c r="AB1406" s="72"/>
      <c r="AC1406" s="72"/>
      <c r="AD1406" s="72"/>
      <c r="AE1406" s="72"/>
      <c r="AF1406" s="72"/>
      <c r="AG1406" s="72"/>
      <c r="AH1406" s="72"/>
      <c r="AI1406" s="72"/>
      <c r="AJ1406" s="72"/>
      <c r="AK1406" s="72"/>
      <c r="AL1406" s="72"/>
      <c r="AM1406" s="72"/>
      <c r="AN1406" s="72"/>
      <c r="AO1406" s="72"/>
      <c r="AP1406" s="72"/>
      <c r="AQ1406" s="72"/>
      <c r="AR1406" s="72"/>
      <c r="AS1406" s="72"/>
      <c r="AT1406" s="72"/>
      <c r="AU1406" s="72"/>
      <c r="AV1406" s="72"/>
      <c r="AW1406" s="72"/>
      <c r="AX1406" s="72"/>
      <c r="AY1406" s="72"/>
      <c r="AZ1406" s="72"/>
      <c r="BA1406" s="72"/>
      <c r="BB1406" s="72"/>
      <c r="BC1406" s="72"/>
      <c r="BD1406" s="72"/>
      <c r="BE1406" s="72"/>
      <c r="BF1406" s="72"/>
      <c r="BG1406" s="72"/>
      <c r="BH1406" s="72"/>
      <c r="BI1406" s="72"/>
      <c r="BJ1406" s="72"/>
      <c r="BK1406" s="72"/>
      <c r="BL1406" s="72"/>
      <c r="BM1406" s="72"/>
      <c r="BN1406" s="72"/>
      <c r="BO1406" s="72"/>
      <c r="BP1406" s="72"/>
      <c r="BQ1406" s="72"/>
      <c r="BR1406" s="72"/>
      <c r="BS1406" s="72"/>
      <c r="BT1406" s="72"/>
      <c r="BU1406" s="72"/>
      <c r="BV1406" s="72"/>
      <c r="BW1406" s="72"/>
      <c r="BX1406" s="72"/>
      <c r="BY1406" s="72"/>
      <c r="BZ1406" s="72"/>
      <c r="CA1406" s="72"/>
      <c r="CB1406" s="72"/>
      <c r="CC1406" s="72"/>
      <c r="CD1406" s="72"/>
      <c r="CE1406" s="72"/>
      <c r="CF1406" s="72"/>
      <c r="CG1406" s="72"/>
      <c r="CH1406" s="72"/>
      <c r="CI1406" s="72"/>
      <c r="CJ1406" s="72"/>
      <c r="CK1406" s="72"/>
      <c r="CL1406" s="72"/>
      <c r="CO1406" s="72"/>
      <c r="CP1406" s="72"/>
      <c r="CQ1406" s="72"/>
      <c r="CR1406" s="72"/>
      <c r="CS1406" s="72"/>
      <c r="CT1406" s="72"/>
      <c r="CU1406" s="72"/>
      <c r="CV1406" s="72"/>
      <c r="CW1406" s="72"/>
      <c r="CX1406" s="72"/>
      <c r="CY1406" s="72"/>
      <c r="CZ1406" s="72"/>
      <c r="DA1406" s="72"/>
      <c r="DB1406" s="72"/>
      <c r="DC1406" s="72"/>
      <c r="DD1406" s="72"/>
      <c r="DE1406" s="72"/>
      <c r="DF1406" s="72"/>
      <c r="DG1406" s="72"/>
      <c r="DH1406" s="72"/>
      <c r="DI1406" s="72"/>
      <c r="DJ1406" s="72"/>
      <c r="DK1406" s="72"/>
      <c r="DL1406" s="72"/>
    </row>
    <row r="1407" spans="2:116" x14ac:dyDescent="0.35">
      <c r="B1407" t="s">
        <v>332</v>
      </c>
      <c r="D1407" t="s">
        <v>775</v>
      </c>
      <c r="E1407" s="8" t="str">
        <f t="shared" si="1823"/>
        <v>1407 SUBR-S</v>
      </c>
      <c r="G1407" s="8" t="str">
        <f t="shared" ref="G1407:G1413" si="1835">G1385</f>
        <v>primary unit</v>
      </c>
      <c r="H1407" s="27"/>
      <c r="I1407" s="78"/>
      <c r="J1407" s="78"/>
      <c r="K1407" s="28"/>
      <c r="L1407" s="28"/>
      <c r="M1407" s="28"/>
      <c r="N1407" s="28"/>
      <c r="O1407" s="28"/>
      <c r="P1407" s="28"/>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8"/>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35">
      <c r="B1408" t="s">
        <v>332</v>
      </c>
      <c r="D1408" t="s">
        <v>775</v>
      </c>
      <c r="E1408" s="8" t="str">
        <f t="shared" si="1823"/>
        <v>1408 SUBR-S</v>
      </c>
      <c r="G1408" s="8" t="str">
        <f t="shared" si="1835"/>
        <v>Primary revenue driver</v>
      </c>
      <c r="S1408" s="76" t="str">
        <f t="shared" ref="S1408:AX1408" si="1836">S1386</f>
        <v>S$16</v>
      </c>
      <c r="T1408" s="76" t="str">
        <f t="shared" si="1836"/>
        <v>T$16</v>
      </c>
      <c r="U1408" s="76" t="str">
        <f t="shared" si="1836"/>
        <v>U$16</v>
      </c>
      <c r="V1408" s="76" t="str">
        <f t="shared" si="1836"/>
        <v>V$16</v>
      </c>
      <c r="W1408" s="76" t="str">
        <f t="shared" si="1836"/>
        <v>W$16</v>
      </c>
      <c r="X1408" s="76" t="str">
        <f t="shared" si="1836"/>
        <v>X$16</v>
      </c>
      <c r="Y1408" s="76" t="str">
        <f t="shared" si="1836"/>
        <v>Y$16</v>
      </c>
      <c r="Z1408" s="76" t="str">
        <f t="shared" si="1836"/>
        <v>Z$16</v>
      </c>
      <c r="AA1408" s="76" t="str">
        <f t="shared" si="1836"/>
        <v>AA$16</v>
      </c>
      <c r="AB1408" s="76" t="str">
        <f t="shared" si="1836"/>
        <v>AB$16</v>
      </c>
      <c r="AC1408" s="76" t="str">
        <f t="shared" si="1836"/>
        <v>AC$16</v>
      </c>
      <c r="AD1408" s="76" t="str">
        <f t="shared" si="1836"/>
        <v>AD$16</v>
      </c>
      <c r="AE1408" s="76" t="str">
        <f t="shared" si="1836"/>
        <v>AE$16</v>
      </c>
      <c r="AF1408" s="76" t="str">
        <f t="shared" si="1836"/>
        <v>AF$16</v>
      </c>
      <c r="AG1408" s="76" t="str">
        <f t="shared" si="1836"/>
        <v>AG$16</v>
      </c>
      <c r="AH1408" s="76" t="str">
        <f t="shared" si="1836"/>
        <v>AH$16</v>
      </c>
      <c r="AI1408" s="76" t="str">
        <f t="shared" si="1836"/>
        <v>AI$16</v>
      </c>
      <c r="AJ1408" s="76" t="str">
        <f t="shared" si="1836"/>
        <v>AJ$16</v>
      </c>
      <c r="AK1408" s="76" t="str">
        <f t="shared" si="1836"/>
        <v>AK$16</v>
      </c>
      <c r="AL1408" s="76" t="str">
        <f t="shared" si="1836"/>
        <v>AL$16</v>
      </c>
      <c r="AM1408" s="76" t="str">
        <f t="shared" si="1836"/>
        <v>AM$16</v>
      </c>
      <c r="AN1408" s="76" t="str">
        <f t="shared" si="1836"/>
        <v>AN$16</v>
      </c>
      <c r="AO1408" s="76" t="str">
        <f t="shared" si="1836"/>
        <v>AO$16</v>
      </c>
      <c r="AP1408" s="76" t="str">
        <f t="shared" si="1836"/>
        <v>AP$16</v>
      </c>
      <c r="AQ1408" s="76" t="str">
        <f t="shared" si="1836"/>
        <v>AQ$16</v>
      </c>
      <c r="AR1408" s="76" t="str">
        <f t="shared" si="1836"/>
        <v>AR$16</v>
      </c>
      <c r="AS1408" s="76" t="str">
        <f t="shared" si="1836"/>
        <v>AS$16</v>
      </c>
      <c r="AT1408" s="76" t="str">
        <f t="shared" si="1836"/>
        <v>AT$16</v>
      </c>
      <c r="AU1408" s="76" t="str">
        <f t="shared" si="1836"/>
        <v>AU$16</v>
      </c>
      <c r="AV1408" s="76" t="str">
        <f t="shared" si="1836"/>
        <v>AV$16</v>
      </c>
      <c r="AW1408" s="76" t="str">
        <f t="shared" si="1836"/>
        <v>AW$16</v>
      </c>
      <c r="AX1408" s="76" t="str">
        <f t="shared" si="1836"/>
        <v>AX$16</v>
      </c>
      <c r="AY1408" s="76" t="str">
        <f t="shared" ref="AY1408:CD1408" si="1837">AY1386</f>
        <v>AY$16</v>
      </c>
      <c r="AZ1408" s="76" t="str">
        <f t="shared" si="1837"/>
        <v>AZ$16</v>
      </c>
      <c r="BA1408" s="76" t="str">
        <f t="shared" si="1837"/>
        <v>BA$16</v>
      </c>
      <c r="BB1408" s="76" t="str">
        <f t="shared" si="1837"/>
        <v>BB$16</v>
      </c>
      <c r="BC1408" s="76" t="str">
        <f t="shared" si="1837"/>
        <v>BC$16</v>
      </c>
      <c r="BD1408" s="76" t="str">
        <f t="shared" si="1837"/>
        <v>BD$16</v>
      </c>
      <c r="BE1408" s="76" t="str">
        <f t="shared" si="1837"/>
        <v>BE$16</v>
      </c>
      <c r="BF1408" s="76" t="str">
        <f t="shared" si="1837"/>
        <v>BF$16</v>
      </c>
      <c r="BG1408" s="76" t="str">
        <f t="shared" si="1837"/>
        <v>BG$16</v>
      </c>
      <c r="BH1408" s="76" t="str">
        <f t="shared" si="1837"/>
        <v>BH$16</v>
      </c>
      <c r="BI1408" s="76" t="str">
        <f t="shared" si="1837"/>
        <v>BI$16</v>
      </c>
      <c r="BJ1408" s="76" t="str">
        <f t="shared" si="1837"/>
        <v>BJ$16</v>
      </c>
      <c r="BK1408" s="76" t="str">
        <f t="shared" si="1837"/>
        <v>BK$16</v>
      </c>
      <c r="BL1408" s="76" t="str">
        <f t="shared" si="1837"/>
        <v>BL$16</v>
      </c>
      <c r="BM1408" s="76" t="str">
        <f t="shared" si="1837"/>
        <v>BM$16</v>
      </c>
      <c r="BN1408" s="76" t="str">
        <f t="shared" si="1837"/>
        <v>BN$16</v>
      </c>
      <c r="BO1408" s="76" t="str">
        <f t="shared" si="1837"/>
        <v>BO$16</v>
      </c>
      <c r="BP1408" s="76" t="str">
        <f t="shared" si="1837"/>
        <v>BP$16</v>
      </c>
      <c r="BQ1408" s="76" t="str">
        <f t="shared" si="1837"/>
        <v>BQ$16</v>
      </c>
      <c r="BR1408" s="76" t="str">
        <f t="shared" si="1837"/>
        <v>BR$16</v>
      </c>
      <c r="BS1408" s="76" t="str">
        <f t="shared" si="1837"/>
        <v>BS$16</v>
      </c>
      <c r="BT1408" s="76" t="str">
        <f t="shared" si="1837"/>
        <v>BT$16</v>
      </c>
      <c r="BU1408" s="76" t="str">
        <f t="shared" si="1837"/>
        <v>BU$16</v>
      </c>
      <c r="BV1408" s="76" t="str">
        <f t="shared" si="1837"/>
        <v>BV$16</v>
      </c>
      <c r="BW1408" s="76" t="str">
        <f t="shared" si="1837"/>
        <v>BW$16</v>
      </c>
      <c r="BX1408" s="76" t="str">
        <f t="shared" si="1837"/>
        <v>BX$16</v>
      </c>
      <c r="BY1408" s="76" t="str">
        <f t="shared" si="1837"/>
        <v>BY$16</v>
      </c>
      <c r="BZ1408" s="76" t="str">
        <f t="shared" si="1837"/>
        <v>BZ$16</v>
      </c>
      <c r="CA1408" s="76" t="str">
        <f t="shared" si="1837"/>
        <v>CA$16</v>
      </c>
      <c r="CB1408" s="76" t="str">
        <f t="shared" si="1837"/>
        <v>CB$16</v>
      </c>
      <c r="CC1408" s="76" t="str">
        <f t="shared" si="1837"/>
        <v>CC$16</v>
      </c>
      <c r="CD1408" s="76" t="str">
        <f t="shared" si="1837"/>
        <v>CD$16</v>
      </c>
      <c r="CE1408" s="76" t="str">
        <f t="shared" ref="CE1408:CL1408" si="1838">CE1386</f>
        <v>CE$16</v>
      </c>
      <c r="CF1408" s="76" t="str">
        <f t="shared" si="1838"/>
        <v>CF$16</v>
      </c>
      <c r="CG1408" s="76" t="str">
        <f t="shared" si="1838"/>
        <v>CG$16</v>
      </c>
      <c r="CH1408" s="76" t="str">
        <f t="shared" si="1838"/>
        <v>CH$16</v>
      </c>
      <c r="CI1408" s="76" t="str">
        <f t="shared" si="1838"/>
        <v>CI$16</v>
      </c>
      <c r="CJ1408" s="76" t="str">
        <f t="shared" si="1838"/>
        <v>CJ$16</v>
      </c>
      <c r="CK1408" s="76" t="str">
        <f t="shared" si="1838"/>
        <v>CK$16</v>
      </c>
      <c r="CL1408" s="76" t="str">
        <f t="shared" si="1838"/>
        <v>CL$16</v>
      </c>
      <c r="CO1408" s="76" t="str">
        <f t="shared" ref="CO1408:DK1408" si="1839">CO1386</f>
        <v>CO$16</v>
      </c>
      <c r="CP1408" s="76" t="str">
        <f t="shared" si="1839"/>
        <v>CP$16</v>
      </c>
      <c r="CQ1408" s="76" t="str">
        <f t="shared" si="1839"/>
        <v>CQ$16</v>
      </c>
      <c r="CR1408" s="76" t="str">
        <f t="shared" si="1839"/>
        <v>CR$16</v>
      </c>
      <c r="CS1408" s="76" t="str">
        <f t="shared" si="1839"/>
        <v>CS$16</v>
      </c>
      <c r="CT1408" s="76" t="str">
        <f t="shared" si="1839"/>
        <v>CT$16</v>
      </c>
      <c r="CU1408" s="76" t="str">
        <f t="shared" si="1839"/>
        <v>CU$16</v>
      </c>
      <c r="CV1408" s="76" t="str">
        <f t="shared" si="1839"/>
        <v>CV$16</v>
      </c>
      <c r="CW1408" s="76" t="str">
        <f t="shared" si="1839"/>
        <v>CW$16</v>
      </c>
      <c r="CX1408" s="76" t="str">
        <f t="shared" si="1839"/>
        <v>CX$16</v>
      </c>
      <c r="CY1408" s="76" t="str">
        <f t="shared" si="1839"/>
        <v>CY$16</v>
      </c>
      <c r="CZ1408" s="76" t="str">
        <f t="shared" si="1839"/>
        <v>CZ$16</v>
      </c>
      <c r="DA1408" s="76" t="str">
        <f t="shared" si="1839"/>
        <v>DA$16</v>
      </c>
      <c r="DB1408" s="76" t="str">
        <f t="shared" si="1839"/>
        <v>DB$16</v>
      </c>
      <c r="DC1408" s="76" t="str">
        <f t="shared" si="1839"/>
        <v>DC$16</v>
      </c>
      <c r="DD1408" s="76" t="str">
        <f t="shared" si="1839"/>
        <v>DD$16</v>
      </c>
      <c r="DE1408" s="76" t="str">
        <f t="shared" si="1839"/>
        <v>DE$16</v>
      </c>
      <c r="DF1408" s="76" t="str">
        <f t="shared" si="1839"/>
        <v>DF$16</v>
      </c>
      <c r="DG1408" s="76" t="str">
        <f t="shared" si="1839"/>
        <v>DG$16</v>
      </c>
      <c r="DH1408" s="76" t="str">
        <f t="shared" si="1839"/>
        <v>DH$16</v>
      </c>
      <c r="DI1408" s="76" t="str">
        <f t="shared" si="1839"/>
        <v>DI$16</v>
      </c>
      <c r="DJ1408" s="76" t="str">
        <f t="shared" si="1839"/>
        <v>DJ$16</v>
      </c>
      <c r="DK1408" s="76" t="str">
        <f t="shared" si="1839"/>
        <v>DK$16</v>
      </c>
      <c r="DL1408" s="76" t="str">
        <f t="shared" ref="DL1408" si="1840">DL1386</f>
        <v>DL$16</v>
      </c>
    </row>
    <row r="1409" spans="1:116" x14ac:dyDescent="0.35">
      <c r="B1409" t="s">
        <v>332</v>
      </c>
      <c r="D1409" t="s">
        <v>775</v>
      </c>
      <c r="E1409" s="8" t="str">
        <f t="shared" ref="E1409" si="1841">ROW()&amp;" "&amp;D1409</f>
        <v>1409 SUBR-S</v>
      </c>
      <c r="G1409" s="8" t="str">
        <f t="shared" si="1835"/>
        <v>Primary volume driver</v>
      </c>
      <c r="H1409" s="12"/>
      <c r="I1409" s="60"/>
      <c r="J1409" s="60"/>
      <c r="K1409" s="34"/>
      <c r="L1409" s="34"/>
      <c r="M1409" s="34"/>
      <c r="N1409" s="34"/>
      <c r="O1409" s="34"/>
      <c r="P1409" s="34"/>
      <c r="R1409" s="15"/>
      <c r="S1409" s="76" t="str">
        <f t="shared" ref="S1409:AX1409" si="1842">S1387</f>
        <v>S$17</v>
      </c>
      <c r="T1409" s="76" t="str">
        <f t="shared" si="1842"/>
        <v>T$17</v>
      </c>
      <c r="U1409" s="76" t="str">
        <f t="shared" si="1842"/>
        <v>U$17</v>
      </c>
      <c r="V1409" s="76" t="str">
        <f t="shared" si="1842"/>
        <v>V$17</v>
      </c>
      <c r="W1409" s="76" t="str">
        <f t="shared" si="1842"/>
        <v>W$17</v>
      </c>
      <c r="X1409" s="76" t="str">
        <f t="shared" si="1842"/>
        <v>X$17</v>
      </c>
      <c r="Y1409" s="76" t="str">
        <f t="shared" si="1842"/>
        <v>Y$17</v>
      </c>
      <c r="Z1409" s="76" t="str">
        <f t="shared" si="1842"/>
        <v>Z$17</v>
      </c>
      <c r="AA1409" s="76" t="str">
        <f t="shared" si="1842"/>
        <v>AA$17</v>
      </c>
      <c r="AB1409" s="76" t="str">
        <f t="shared" si="1842"/>
        <v>AB$17</v>
      </c>
      <c r="AC1409" s="76" t="str">
        <f t="shared" si="1842"/>
        <v>AC$17</v>
      </c>
      <c r="AD1409" s="76" t="str">
        <f t="shared" si="1842"/>
        <v>AD$17</v>
      </c>
      <c r="AE1409" s="76" t="str">
        <f t="shared" si="1842"/>
        <v>AE$17</v>
      </c>
      <c r="AF1409" s="76" t="str">
        <f t="shared" si="1842"/>
        <v>AF$17</v>
      </c>
      <c r="AG1409" s="76" t="str">
        <f t="shared" si="1842"/>
        <v>AG$17</v>
      </c>
      <c r="AH1409" s="76" t="str">
        <f t="shared" si="1842"/>
        <v>AH$17</v>
      </c>
      <c r="AI1409" s="76" t="str">
        <f t="shared" si="1842"/>
        <v>AI$17</v>
      </c>
      <c r="AJ1409" s="76" t="str">
        <f t="shared" si="1842"/>
        <v>AJ$17</v>
      </c>
      <c r="AK1409" s="76" t="str">
        <f t="shared" si="1842"/>
        <v>AK$17</v>
      </c>
      <c r="AL1409" s="76" t="str">
        <f t="shared" si="1842"/>
        <v>AL$17</v>
      </c>
      <c r="AM1409" s="76" t="str">
        <f t="shared" si="1842"/>
        <v>AM$17</v>
      </c>
      <c r="AN1409" s="76" t="str">
        <f t="shared" si="1842"/>
        <v>AN$17</v>
      </c>
      <c r="AO1409" s="76" t="str">
        <f t="shared" si="1842"/>
        <v>AO$17</v>
      </c>
      <c r="AP1409" s="76" t="str">
        <f t="shared" si="1842"/>
        <v>AP$17</v>
      </c>
      <c r="AQ1409" s="76" t="str">
        <f t="shared" si="1842"/>
        <v>AQ$17</v>
      </c>
      <c r="AR1409" s="76" t="str">
        <f t="shared" si="1842"/>
        <v>AR$17</v>
      </c>
      <c r="AS1409" s="76" t="str">
        <f t="shared" si="1842"/>
        <v>AS$17</v>
      </c>
      <c r="AT1409" s="76" t="str">
        <f t="shared" si="1842"/>
        <v>AT$17</v>
      </c>
      <c r="AU1409" s="76" t="str">
        <f t="shared" si="1842"/>
        <v>AU$17</v>
      </c>
      <c r="AV1409" s="76" t="str">
        <f t="shared" si="1842"/>
        <v>AV$17</v>
      </c>
      <c r="AW1409" s="76" t="str">
        <f t="shared" si="1842"/>
        <v>AW$17</v>
      </c>
      <c r="AX1409" s="76" t="str">
        <f t="shared" si="1842"/>
        <v>AX$17</v>
      </c>
      <c r="AY1409" s="76" t="str">
        <f t="shared" ref="AY1409:CD1409" si="1843">AY1387</f>
        <v>AY$17</v>
      </c>
      <c r="AZ1409" s="76" t="str">
        <f t="shared" si="1843"/>
        <v>AZ$17</v>
      </c>
      <c r="BA1409" s="76" t="str">
        <f t="shared" si="1843"/>
        <v>BA$17</v>
      </c>
      <c r="BB1409" s="76" t="str">
        <f t="shared" si="1843"/>
        <v>BB$17</v>
      </c>
      <c r="BC1409" s="76" t="str">
        <f t="shared" si="1843"/>
        <v>BC$17</v>
      </c>
      <c r="BD1409" s="76" t="str">
        <f t="shared" si="1843"/>
        <v>BD$17</v>
      </c>
      <c r="BE1409" s="76" t="str">
        <f t="shared" si="1843"/>
        <v>BE$17</v>
      </c>
      <c r="BF1409" s="76" t="str">
        <f t="shared" si="1843"/>
        <v>BF$17</v>
      </c>
      <c r="BG1409" s="76" t="str">
        <f t="shared" si="1843"/>
        <v>BG$17</v>
      </c>
      <c r="BH1409" s="76" t="str">
        <f t="shared" si="1843"/>
        <v>BH$17</v>
      </c>
      <c r="BI1409" s="76" t="str">
        <f t="shared" si="1843"/>
        <v>BI$17</v>
      </c>
      <c r="BJ1409" s="76" t="str">
        <f t="shared" si="1843"/>
        <v>BJ$17</v>
      </c>
      <c r="BK1409" s="76" t="str">
        <f t="shared" si="1843"/>
        <v>BK$17</v>
      </c>
      <c r="BL1409" s="76" t="str">
        <f t="shared" si="1843"/>
        <v>BL$17</v>
      </c>
      <c r="BM1409" s="76" t="str">
        <f t="shared" si="1843"/>
        <v>BM$17</v>
      </c>
      <c r="BN1409" s="76" t="str">
        <f t="shared" si="1843"/>
        <v>BN$17</v>
      </c>
      <c r="BO1409" s="76" t="str">
        <f t="shared" si="1843"/>
        <v>BO$17</v>
      </c>
      <c r="BP1409" s="76" t="str">
        <f t="shared" si="1843"/>
        <v>BP$17</v>
      </c>
      <c r="BQ1409" s="76" t="str">
        <f t="shared" si="1843"/>
        <v>BQ$17</v>
      </c>
      <c r="BR1409" s="76" t="str">
        <f t="shared" si="1843"/>
        <v>BR$17</v>
      </c>
      <c r="BS1409" s="76" t="str">
        <f t="shared" si="1843"/>
        <v>BS$17</v>
      </c>
      <c r="BT1409" s="76" t="str">
        <f t="shared" si="1843"/>
        <v>BT$17</v>
      </c>
      <c r="BU1409" s="76" t="str">
        <f t="shared" si="1843"/>
        <v>BU$17</v>
      </c>
      <c r="BV1409" s="76" t="str">
        <f t="shared" si="1843"/>
        <v>BV$17</v>
      </c>
      <c r="BW1409" s="76" t="str">
        <f t="shared" si="1843"/>
        <v>BW$17</v>
      </c>
      <c r="BX1409" s="76" t="str">
        <f t="shared" si="1843"/>
        <v>BX$17</v>
      </c>
      <c r="BY1409" s="76" t="str">
        <f t="shared" si="1843"/>
        <v>BY$17</v>
      </c>
      <c r="BZ1409" s="76" t="str">
        <f t="shared" si="1843"/>
        <v>BZ$17</v>
      </c>
      <c r="CA1409" s="76" t="str">
        <f t="shared" si="1843"/>
        <v>CA$17</v>
      </c>
      <c r="CB1409" s="76" t="str">
        <f t="shared" si="1843"/>
        <v>CB$17</v>
      </c>
      <c r="CC1409" s="76" t="str">
        <f t="shared" si="1843"/>
        <v>CC$17</v>
      </c>
      <c r="CD1409" s="76" t="str">
        <f t="shared" si="1843"/>
        <v>CD$17</v>
      </c>
      <c r="CE1409" s="76" t="str">
        <f t="shared" ref="CE1409:CL1409" si="1844">CE1387</f>
        <v>CE$17</v>
      </c>
      <c r="CF1409" s="76" t="str">
        <f t="shared" si="1844"/>
        <v>CF$17</v>
      </c>
      <c r="CG1409" s="76" t="str">
        <f t="shared" si="1844"/>
        <v>CG$17</v>
      </c>
      <c r="CH1409" s="76" t="str">
        <f t="shared" si="1844"/>
        <v>CH$17</v>
      </c>
      <c r="CI1409" s="76" t="str">
        <f t="shared" si="1844"/>
        <v>CI$17</v>
      </c>
      <c r="CJ1409" s="76" t="str">
        <f t="shared" si="1844"/>
        <v>CJ$17</v>
      </c>
      <c r="CK1409" s="76" t="str">
        <f t="shared" si="1844"/>
        <v>CK$17</v>
      </c>
      <c r="CL1409" s="76" t="str">
        <f t="shared" si="1844"/>
        <v>CL$17</v>
      </c>
      <c r="CN1409" s="60"/>
      <c r="CO1409" s="76" t="str">
        <f t="shared" ref="CO1409:DK1409" si="1845">CO1387</f>
        <v>CO$17</v>
      </c>
      <c r="CP1409" s="76" t="str">
        <f t="shared" si="1845"/>
        <v>CP$17</v>
      </c>
      <c r="CQ1409" s="76" t="str">
        <f t="shared" si="1845"/>
        <v>CQ$17</v>
      </c>
      <c r="CR1409" s="76" t="str">
        <f t="shared" si="1845"/>
        <v>CR$17</v>
      </c>
      <c r="CS1409" s="76" t="str">
        <f t="shared" si="1845"/>
        <v>CS$17</v>
      </c>
      <c r="CT1409" s="76" t="str">
        <f t="shared" si="1845"/>
        <v>CT$17</v>
      </c>
      <c r="CU1409" s="76" t="str">
        <f t="shared" si="1845"/>
        <v>CU$17</v>
      </c>
      <c r="CV1409" s="76" t="str">
        <f t="shared" si="1845"/>
        <v>CV$17</v>
      </c>
      <c r="CW1409" s="76" t="str">
        <f t="shared" si="1845"/>
        <v>CW$17</v>
      </c>
      <c r="CX1409" s="76" t="str">
        <f t="shared" si="1845"/>
        <v>CX$17</v>
      </c>
      <c r="CY1409" s="76" t="str">
        <f t="shared" si="1845"/>
        <v>CY$17</v>
      </c>
      <c r="CZ1409" s="76" t="str">
        <f t="shared" si="1845"/>
        <v>CZ$17</v>
      </c>
      <c r="DA1409" s="76" t="str">
        <f t="shared" si="1845"/>
        <v>DA$17</v>
      </c>
      <c r="DB1409" s="76" t="str">
        <f t="shared" si="1845"/>
        <v>DB$17</v>
      </c>
      <c r="DC1409" s="76" t="str">
        <f t="shared" si="1845"/>
        <v>DC$17</v>
      </c>
      <c r="DD1409" s="76" t="str">
        <f t="shared" si="1845"/>
        <v>DD$17</v>
      </c>
      <c r="DE1409" s="76" t="str">
        <f t="shared" si="1845"/>
        <v>DE$17</v>
      </c>
      <c r="DF1409" s="76" t="str">
        <f t="shared" si="1845"/>
        <v>DF$17</v>
      </c>
      <c r="DG1409" s="76" t="str">
        <f t="shared" si="1845"/>
        <v>DG$17</v>
      </c>
      <c r="DH1409" s="76" t="str">
        <f t="shared" si="1845"/>
        <v>DH$17</v>
      </c>
      <c r="DI1409" s="76" t="str">
        <f t="shared" si="1845"/>
        <v>DI$17</v>
      </c>
      <c r="DJ1409" s="76" t="str">
        <f t="shared" si="1845"/>
        <v>DJ$17</v>
      </c>
      <c r="DK1409" s="76" t="str">
        <f t="shared" si="1845"/>
        <v>DK$17</v>
      </c>
      <c r="DL1409" s="76" t="str">
        <f t="shared" ref="DL1409" si="1846">DL1387</f>
        <v>DL$17</v>
      </c>
    </row>
    <row r="1410" spans="1:116" x14ac:dyDescent="0.35">
      <c r="B1410" t="s">
        <v>332</v>
      </c>
      <c r="D1410" t="s">
        <v>775</v>
      </c>
      <c r="E1410" s="8" t="str">
        <f t="shared" si="1823"/>
        <v>1410 SUBR-S</v>
      </c>
      <c r="G1410" s="89" t="str">
        <f>G1392</f>
        <v>Subscription revenue - secondary revenue driven:</v>
      </c>
      <c r="H1410" s="12"/>
      <c r="I1410" s="60"/>
      <c r="J1410" s="60"/>
      <c r="K1410" s="15"/>
      <c r="L1410" s="15"/>
      <c r="M1410" s="15"/>
      <c r="N1410" s="15"/>
      <c r="O1410" s="15"/>
      <c r="P1410" s="15"/>
      <c r="R1410" s="15"/>
      <c r="S1410" s="76">
        <f t="shared" ref="S1410:AX1410" si="1847">S1388</f>
        <v>0</v>
      </c>
      <c r="T1410" s="76">
        <f t="shared" si="1847"/>
        <v>0</v>
      </c>
      <c r="U1410" s="76">
        <f t="shared" si="1847"/>
        <v>0</v>
      </c>
      <c r="V1410" s="76">
        <f t="shared" si="1847"/>
        <v>0</v>
      </c>
      <c r="W1410" s="76">
        <f t="shared" si="1847"/>
        <v>0</v>
      </c>
      <c r="X1410" s="76">
        <f t="shared" si="1847"/>
        <v>0</v>
      </c>
      <c r="Y1410" s="76">
        <f t="shared" si="1847"/>
        <v>0</v>
      </c>
      <c r="Z1410" s="76">
        <f t="shared" si="1847"/>
        <v>0</v>
      </c>
      <c r="AA1410" s="76">
        <f t="shared" si="1847"/>
        <v>0</v>
      </c>
      <c r="AB1410" s="76">
        <f t="shared" si="1847"/>
        <v>0</v>
      </c>
      <c r="AC1410" s="76">
        <f t="shared" si="1847"/>
        <v>0</v>
      </c>
      <c r="AD1410" s="76">
        <f t="shared" si="1847"/>
        <v>0</v>
      </c>
      <c r="AE1410" s="76">
        <f t="shared" si="1847"/>
        <v>0</v>
      </c>
      <c r="AF1410" s="76">
        <f t="shared" si="1847"/>
        <v>0</v>
      </c>
      <c r="AG1410" s="76">
        <f t="shared" si="1847"/>
        <v>0</v>
      </c>
      <c r="AH1410" s="76">
        <f t="shared" si="1847"/>
        <v>0</v>
      </c>
      <c r="AI1410" s="76">
        <f t="shared" si="1847"/>
        <v>0</v>
      </c>
      <c r="AJ1410" s="76">
        <f t="shared" si="1847"/>
        <v>0</v>
      </c>
      <c r="AK1410" s="76">
        <f t="shared" si="1847"/>
        <v>0</v>
      </c>
      <c r="AL1410" s="76">
        <f t="shared" si="1847"/>
        <v>0</v>
      </c>
      <c r="AM1410" s="76">
        <f t="shared" si="1847"/>
        <v>0</v>
      </c>
      <c r="AN1410" s="76">
        <f t="shared" si="1847"/>
        <v>0</v>
      </c>
      <c r="AO1410" s="76">
        <f t="shared" si="1847"/>
        <v>0</v>
      </c>
      <c r="AP1410" s="76">
        <f t="shared" si="1847"/>
        <v>0</v>
      </c>
      <c r="AQ1410" s="76">
        <f t="shared" si="1847"/>
        <v>0</v>
      </c>
      <c r="AR1410" s="76">
        <f t="shared" si="1847"/>
        <v>0</v>
      </c>
      <c r="AS1410" s="76">
        <f t="shared" si="1847"/>
        <v>0</v>
      </c>
      <c r="AT1410" s="76">
        <f t="shared" si="1847"/>
        <v>0</v>
      </c>
      <c r="AU1410" s="76">
        <f t="shared" si="1847"/>
        <v>0</v>
      </c>
      <c r="AV1410" s="76">
        <f t="shared" si="1847"/>
        <v>0</v>
      </c>
      <c r="AW1410" s="76">
        <f t="shared" si="1847"/>
        <v>0</v>
      </c>
      <c r="AX1410" s="76">
        <f t="shared" si="1847"/>
        <v>0</v>
      </c>
      <c r="AY1410" s="76">
        <f t="shared" ref="AY1410:CD1410" si="1848">AY1388</f>
        <v>0</v>
      </c>
      <c r="AZ1410" s="76">
        <f t="shared" si="1848"/>
        <v>0</v>
      </c>
      <c r="BA1410" s="76">
        <f t="shared" si="1848"/>
        <v>0</v>
      </c>
      <c r="BB1410" s="76">
        <f t="shared" si="1848"/>
        <v>0</v>
      </c>
      <c r="BC1410" s="76">
        <f t="shared" si="1848"/>
        <v>0</v>
      </c>
      <c r="BD1410" s="76">
        <f t="shared" si="1848"/>
        <v>0</v>
      </c>
      <c r="BE1410" s="76">
        <f t="shared" si="1848"/>
        <v>0</v>
      </c>
      <c r="BF1410" s="76">
        <f t="shared" si="1848"/>
        <v>0</v>
      </c>
      <c r="BG1410" s="76">
        <f t="shared" si="1848"/>
        <v>0</v>
      </c>
      <c r="BH1410" s="76">
        <f t="shared" si="1848"/>
        <v>0</v>
      </c>
      <c r="BI1410" s="76">
        <f t="shared" si="1848"/>
        <v>0</v>
      </c>
      <c r="BJ1410" s="76">
        <f t="shared" si="1848"/>
        <v>0</v>
      </c>
      <c r="BK1410" s="76">
        <f t="shared" si="1848"/>
        <v>0</v>
      </c>
      <c r="BL1410" s="76">
        <f t="shared" si="1848"/>
        <v>0</v>
      </c>
      <c r="BM1410" s="76">
        <f t="shared" si="1848"/>
        <v>0</v>
      </c>
      <c r="BN1410" s="76">
        <f t="shared" si="1848"/>
        <v>0</v>
      </c>
      <c r="BO1410" s="76">
        <f t="shared" si="1848"/>
        <v>0</v>
      </c>
      <c r="BP1410" s="76">
        <f t="shared" si="1848"/>
        <v>0</v>
      </c>
      <c r="BQ1410" s="76">
        <f t="shared" si="1848"/>
        <v>0</v>
      </c>
      <c r="BR1410" s="76">
        <f t="shared" si="1848"/>
        <v>0</v>
      </c>
      <c r="BS1410" s="76">
        <f t="shared" si="1848"/>
        <v>0</v>
      </c>
      <c r="BT1410" s="76">
        <f t="shared" si="1848"/>
        <v>0</v>
      </c>
      <c r="BU1410" s="76">
        <f t="shared" si="1848"/>
        <v>0</v>
      </c>
      <c r="BV1410" s="76">
        <f t="shared" si="1848"/>
        <v>0</v>
      </c>
      <c r="BW1410" s="76">
        <f t="shared" si="1848"/>
        <v>0</v>
      </c>
      <c r="BX1410" s="76">
        <f t="shared" si="1848"/>
        <v>0</v>
      </c>
      <c r="BY1410" s="76">
        <f t="shared" si="1848"/>
        <v>0</v>
      </c>
      <c r="BZ1410" s="76">
        <f t="shared" si="1848"/>
        <v>0</v>
      </c>
      <c r="CA1410" s="76">
        <f t="shared" si="1848"/>
        <v>0</v>
      </c>
      <c r="CB1410" s="76">
        <f t="shared" si="1848"/>
        <v>0</v>
      </c>
      <c r="CC1410" s="76">
        <f t="shared" si="1848"/>
        <v>0</v>
      </c>
      <c r="CD1410" s="76">
        <f t="shared" si="1848"/>
        <v>0</v>
      </c>
      <c r="CE1410" s="76">
        <f t="shared" ref="CE1410:CL1410" si="1849">CE1388</f>
        <v>0</v>
      </c>
      <c r="CF1410" s="76">
        <f t="shared" si="1849"/>
        <v>0</v>
      </c>
      <c r="CG1410" s="76">
        <f t="shared" si="1849"/>
        <v>0</v>
      </c>
      <c r="CH1410" s="76">
        <f t="shared" si="1849"/>
        <v>0</v>
      </c>
      <c r="CI1410" s="76">
        <f t="shared" si="1849"/>
        <v>0</v>
      </c>
      <c r="CJ1410" s="76">
        <f t="shared" si="1849"/>
        <v>0</v>
      </c>
      <c r="CK1410" s="76">
        <f t="shared" si="1849"/>
        <v>0</v>
      </c>
      <c r="CL1410" s="76">
        <f t="shared" si="1849"/>
        <v>0</v>
      </c>
      <c r="CN1410" s="60"/>
      <c r="CO1410" s="76">
        <f t="shared" ref="CO1410:DK1410" si="1850">CO1388</f>
        <v>0</v>
      </c>
      <c r="CP1410" s="76">
        <f t="shared" si="1850"/>
        <v>0</v>
      </c>
      <c r="CQ1410" s="76">
        <f t="shared" si="1850"/>
        <v>0</v>
      </c>
      <c r="CR1410" s="76">
        <f t="shared" si="1850"/>
        <v>0</v>
      </c>
      <c r="CS1410" s="76">
        <f t="shared" si="1850"/>
        <v>0</v>
      </c>
      <c r="CT1410" s="76">
        <f t="shared" si="1850"/>
        <v>0</v>
      </c>
      <c r="CU1410" s="76">
        <f t="shared" si="1850"/>
        <v>0</v>
      </c>
      <c r="CV1410" s="76">
        <f t="shared" si="1850"/>
        <v>0</v>
      </c>
      <c r="CW1410" s="76">
        <f t="shared" si="1850"/>
        <v>0</v>
      </c>
      <c r="CX1410" s="76">
        <f t="shared" si="1850"/>
        <v>0</v>
      </c>
      <c r="CY1410" s="76">
        <f t="shared" si="1850"/>
        <v>0</v>
      </c>
      <c r="CZ1410" s="76">
        <f t="shared" si="1850"/>
        <v>0</v>
      </c>
      <c r="DA1410" s="76">
        <f t="shared" si="1850"/>
        <v>0</v>
      </c>
      <c r="DB1410" s="76">
        <f t="shared" si="1850"/>
        <v>0</v>
      </c>
      <c r="DC1410" s="76">
        <f t="shared" si="1850"/>
        <v>0</v>
      </c>
      <c r="DD1410" s="76">
        <f t="shared" si="1850"/>
        <v>0</v>
      </c>
      <c r="DE1410" s="76">
        <f t="shared" si="1850"/>
        <v>0</v>
      </c>
      <c r="DF1410" s="76">
        <f t="shared" si="1850"/>
        <v>0</v>
      </c>
      <c r="DG1410" s="76">
        <f t="shared" si="1850"/>
        <v>0</v>
      </c>
      <c r="DH1410" s="76">
        <f t="shared" si="1850"/>
        <v>0</v>
      </c>
      <c r="DI1410" s="76">
        <f t="shared" si="1850"/>
        <v>0</v>
      </c>
      <c r="DJ1410" s="76">
        <f t="shared" si="1850"/>
        <v>0</v>
      </c>
      <c r="DK1410" s="76">
        <f t="shared" si="1850"/>
        <v>0</v>
      </c>
      <c r="DL1410" s="76">
        <f t="shared" ref="DL1410" si="1851">DL1388</f>
        <v>0</v>
      </c>
    </row>
    <row r="1411" spans="1:116" x14ac:dyDescent="0.35">
      <c r="B1411" t="s">
        <v>332</v>
      </c>
      <c r="D1411" t="s">
        <v>775</v>
      </c>
      <c r="E1411" s="8" t="str">
        <f t="shared" si="1823"/>
        <v>1411 SUBR-S</v>
      </c>
      <c r="G1411" s="241" t="str">
        <f>IFERROR(SUBSTITUTE(TRIM(MID(G1392, SEARCH("-", G1392) + 1, LEN(G1392))),":",""),"no unit")</f>
        <v>secondary revenue driven</v>
      </c>
      <c r="H1411" s="12"/>
      <c r="I1411" s="60"/>
      <c r="J1411" s="60"/>
      <c r="K1411" s="15"/>
      <c r="L1411" s="15"/>
      <c r="M1411" s="15"/>
      <c r="N1411" s="15"/>
      <c r="O1411" s="15"/>
      <c r="P1411" s="15"/>
      <c r="R1411" s="15"/>
      <c r="S1411" s="76"/>
      <c r="T1411" s="76"/>
      <c r="U1411" s="76"/>
      <c r="V1411" s="76"/>
      <c r="W1411" s="76"/>
      <c r="X1411" s="76"/>
      <c r="Y1411" s="76"/>
      <c r="Z1411" s="76"/>
      <c r="AA1411" s="76"/>
      <c r="AB1411" s="76"/>
      <c r="AC1411" s="76"/>
      <c r="AD1411" s="76"/>
      <c r="AE1411" s="76"/>
      <c r="AF1411" s="76"/>
      <c r="AG1411" s="76"/>
      <c r="AH1411" s="76"/>
      <c r="AI1411" s="76"/>
      <c r="AJ1411" s="76"/>
      <c r="AK1411" s="76"/>
      <c r="AL1411" s="76"/>
      <c r="AM1411" s="76"/>
      <c r="AN1411" s="76"/>
      <c r="AO1411" s="76"/>
      <c r="AP1411" s="76"/>
      <c r="AQ1411" s="76"/>
      <c r="AR1411" s="76"/>
      <c r="AS1411" s="76"/>
      <c r="AT1411" s="76"/>
      <c r="AU1411" s="76"/>
      <c r="AV1411" s="76"/>
      <c r="AW1411" s="76"/>
      <c r="AX1411" s="76"/>
      <c r="AY1411" s="76"/>
      <c r="AZ1411" s="76"/>
      <c r="BA1411" s="76"/>
      <c r="BB1411" s="76"/>
      <c r="BC1411" s="76"/>
      <c r="BD1411" s="76"/>
      <c r="BE1411" s="76"/>
      <c r="BF1411" s="76"/>
      <c r="BG1411" s="76"/>
      <c r="BH1411" s="76"/>
      <c r="BI1411" s="76"/>
      <c r="BJ1411" s="76"/>
      <c r="BK1411" s="76"/>
      <c r="BL1411" s="76"/>
      <c r="BM1411" s="76"/>
      <c r="BN1411" s="76"/>
      <c r="BO1411" s="76"/>
      <c r="BP1411" s="76"/>
      <c r="BQ1411" s="76"/>
      <c r="BR1411" s="76"/>
      <c r="BS1411" s="76"/>
      <c r="BT1411" s="76"/>
      <c r="BU1411" s="76"/>
      <c r="BV1411" s="76"/>
      <c r="BW1411" s="76"/>
      <c r="BX1411" s="76"/>
      <c r="BY1411" s="76"/>
      <c r="BZ1411" s="76"/>
      <c r="CA1411" s="76"/>
      <c r="CB1411" s="76"/>
      <c r="CC1411" s="76"/>
      <c r="CD1411" s="76"/>
      <c r="CE1411" s="76"/>
      <c r="CF1411" s="76"/>
      <c r="CG1411" s="76"/>
      <c r="CH1411" s="76"/>
      <c r="CI1411" s="76"/>
      <c r="CJ1411" s="76"/>
      <c r="CK1411" s="76"/>
      <c r="CL1411" s="76"/>
      <c r="CN1411" s="60"/>
      <c r="CO1411" s="76"/>
      <c r="CP1411" s="76"/>
      <c r="CQ1411" s="76"/>
      <c r="CR1411" s="76"/>
      <c r="CS1411" s="76"/>
      <c r="CT1411" s="76"/>
      <c r="CU1411" s="76"/>
      <c r="CV1411" s="76"/>
      <c r="CW1411" s="76"/>
      <c r="CX1411" s="76"/>
      <c r="CY1411" s="76"/>
      <c r="CZ1411" s="76"/>
      <c r="DA1411" s="76"/>
      <c r="DB1411" s="76"/>
      <c r="DC1411" s="76"/>
      <c r="DD1411" s="76"/>
      <c r="DE1411" s="76"/>
      <c r="DF1411" s="76"/>
      <c r="DG1411" s="76"/>
      <c r="DH1411" s="76"/>
      <c r="DI1411" s="76"/>
      <c r="DJ1411" s="76"/>
      <c r="DK1411" s="76"/>
      <c r="DL1411" s="76"/>
    </row>
    <row r="1412" spans="1:116" x14ac:dyDescent="0.35">
      <c r="G1412" s="8" t="str">
        <f t="shared" si="1835"/>
        <v>Secondary revenue driver</v>
      </c>
      <c r="H1412" s="12"/>
      <c r="I1412" s="60"/>
      <c r="J1412" s="60"/>
      <c r="K1412" s="15"/>
      <c r="L1412" s="15"/>
      <c r="M1412" s="15"/>
      <c r="N1412" s="15"/>
      <c r="O1412" s="15"/>
      <c r="P1412" s="15"/>
      <c r="R1412" s="15"/>
      <c r="S1412" s="203" t="str">
        <f>ADDRESS(ROW(S1404),COLUMN(S1404),2)</f>
        <v>S$1404</v>
      </c>
      <c r="T1412" s="203" t="str">
        <f t="shared" ref="T1412:CE1412" si="1852">ADDRESS(ROW(T1404),COLUMN(T1404),2)</f>
        <v>T$1404</v>
      </c>
      <c r="U1412" s="203" t="str">
        <f t="shared" si="1852"/>
        <v>U$1404</v>
      </c>
      <c r="V1412" s="203" t="str">
        <f t="shared" si="1852"/>
        <v>V$1404</v>
      </c>
      <c r="W1412" s="203" t="str">
        <f t="shared" si="1852"/>
        <v>W$1404</v>
      </c>
      <c r="X1412" s="203" t="str">
        <f t="shared" si="1852"/>
        <v>X$1404</v>
      </c>
      <c r="Y1412" s="203" t="str">
        <f t="shared" si="1852"/>
        <v>Y$1404</v>
      </c>
      <c r="Z1412" s="203" t="str">
        <f t="shared" si="1852"/>
        <v>Z$1404</v>
      </c>
      <c r="AA1412" s="203" t="str">
        <f t="shared" si="1852"/>
        <v>AA$1404</v>
      </c>
      <c r="AB1412" s="203" t="str">
        <f t="shared" si="1852"/>
        <v>AB$1404</v>
      </c>
      <c r="AC1412" s="203" t="str">
        <f t="shared" si="1852"/>
        <v>AC$1404</v>
      </c>
      <c r="AD1412" s="203" t="str">
        <f t="shared" si="1852"/>
        <v>AD$1404</v>
      </c>
      <c r="AE1412" s="203" t="str">
        <f t="shared" si="1852"/>
        <v>AE$1404</v>
      </c>
      <c r="AF1412" s="203" t="str">
        <f t="shared" si="1852"/>
        <v>AF$1404</v>
      </c>
      <c r="AG1412" s="203" t="str">
        <f t="shared" si="1852"/>
        <v>AG$1404</v>
      </c>
      <c r="AH1412" s="203" t="str">
        <f t="shared" si="1852"/>
        <v>AH$1404</v>
      </c>
      <c r="AI1412" s="203" t="str">
        <f t="shared" si="1852"/>
        <v>AI$1404</v>
      </c>
      <c r="AJ1412" s="203" t="str">
        <f t="shared" si="1852"/>
        <v>AJ$1404</v>
      </c>
      <c r="AK1412" s="203" t="str">
        <f t="shared" si="1852"/>
        <v>AK$1404</v>
      </c>
      <c r="AL1412" s="203" t="str">
        <f t="shared" si="1852"/>
        <v>AL$1404</v>
      </c>
      <c r="AM1412" s="203" t="str">
        <f t="shared" si="1852"/>
        <v>AM$1404</v>
      </c>
      <c r="AN1412" s="203" t="str">
        <f t="shared" si="1852"/>
        <v>AN$1404</v>
      </c>
      <c r="AO1412" s="203" t="str">
        <f t="shared" si="1852"/>
        <v>AO$1404</v>
      </c>
      <c r="AP1412" s="203" t="str">
        <f t="shared" si="1852"/>
        <v>AP$1404</v>
      </c>
      <c r="AQ1412" s="203" t="str">
        <f t="shared" si="1852"/>
        <v>AQ$1404</v>
      </c>
      <c r="AR1412" s="203" t="str">
        <f t="shared" si="1852"/>
        <v>AR$1404</v>
      </c>
      <c r="AS1412" s="203" t="str">
        <f t="shared" si="1852"/>
        <v>AS$1404</v>
      </c>
      <c r="AT1412" s="203" t="str">
        <f t="shared" si="1852"/>
        <v>AT$1404</v>
      </c>
      <c r="AU1412" s="203" t="str">
        <f t="shared" si="1852"/>
        <v>AU$1404</v>
      </c>
      <c r="AV1412" s="203" t="str">
        <f t="shared" si="1852"/>
        <v>AV$1404</v>
      </c>
      <c r="AW1412" s="203" t="str">
        <f t="shared" si="1852"/>
        <v>AW$1404</v>
      </c>
      <c r="AX1412" s="203" t="str">
        <f t="shared" si="1852"/>
        <v>AX$1404</v>
      </c>
      <c r="AY1412" s="203" t="str">
        <f t="shared" si="1852"/>
        <v>AY$1404</v>
      </c>
      <c r="AZ1412" s="203" t="str">
        <f t="shared" si="1852"/>
        <v>AZ$1404</v>
      </c>
      <c r="BA1412" s="203" t="str">
        <f t="shared" si="1852"/>
        <v>BA$1404</v>
      </c>
      <c r="BB1412" s="203" t="str">
        <f t="shared" si="1852"/>
        <v>BB$1404</v>
      </c>
      <c r="BC1412" s="203" t="str">
        <f t="shared" si="1852"/>
        <v>BC$1404</v>
      </c>
      <c r="BD1412" s="203" t="str">
        <f t="shared" si="1852"/>
        <v>BD$1404</v>
      </c>
      <c r="BE1412" s="203" t="str">
        <f t="shared" si="1852"/>
        <v>BE$1404</v>
      </c>
      <c r="BF1412" s="203" t="str">
        <f t="shared" si="1852"/>
        <v>BF$1404</v>
      </c>
      <c r="BG1412" s="203" t="str">
        <f t="shared" si="1852"/>
        <v>BG$1404</v>
      </c>
      <c r="BH1412" s="203" t="str">
        <f t="shared" si="1852"/>
        <v>BH$1404</v>
      </c>
      <c r="BI1412" s="203" t="str">
        <f t="shared" si="1852"/>
        <v>BI$1404</v>
      </c>
      <c r="BJ1412" s="203" t="str">
        <f t="shared" si="1852"/>
        <v>BJ$1404</v>
      </c>
      <c r="BK1412" s="203" t="str">
        <f t="shared" si="1852"/>
        <v>BK$1404</v>
      </c>
      <c r="BL1412" s="203" t="str">
        <f t="shared" si="1852"/>
        <v>BL$1404</v>
      </c>
      <c r="BM1412" s="203" t="str">
        <f t="shared" si="1852"/>
        <v>BM$1404</v>
      </c>
      <c r="BN1412" s="203" t="str">
        <f t="shared" si="1852"/>
        <v>BN$1404</v>
      </c>
      <c r="BO1412" s="203" t="str">
        <f t="shared" si="1852"/>
        <v>BO$1404</v>
      </c>
      <c r="BP1412" s="203" t="str">
        <f t="shared" si="1852"/>
        <v>BP$1404</v>
      </c>
      <c r="BQ1412" s="203" t="str">
        <f t="shared" si="1852"/>
        <v>BQ$1404</v>
      </c>
      <c r="BR1412" s="203" t="str">
        <f t="shared" si="1852"/>
        <v>BR$1404</v>
      </c>
      <c r="BS1412" s="203" t="str">
        <f t="shared" si="1852"/>
        <v>BS$1404</v>
      </c>
      <c r="BT1412" s="203" t="str">
        <f t="shared" si="1852"/>
        <v>BT$1404</v>
      </c>
      <c r="BU1412" s="203" t="str">
        <f t="shared" si="1852"/>
        <v>BU$1404</v>
      </c>
      <c r="BV1412" s="203" t="str">
        <f t="shared" si="1852"/>
        <v>BV$1404</v>
      </c>
      <c r="BW1412" s="203" t="str">
        <f t="shared" si="1852"/>
        <v>BW$1404</v>
      </c>
      <c r="BX1412" s="203" t="str">
        <f t="shared" si="1852"/>
        <v>BX$1404</v>
      </c>
      <c r="BY1412" s="203" t="str">
        <f t="shared" si="1852"/>
        <v>BY$1404</v>
      </c>
      <c r="BZ1412" s="203" t="str">
        <f t="shared" si="1852"/>
        <v>BZ$1404</v>
      </c>
      <c r="CA1412" s="203" t="str">
        <f t="shared" si="1852"/>
        <v>CA$1404</v>
      </c>
      <c r="CB1412" s="203" t="str">
        <f t="shared" si="1852"/>
        <v>CB$1404</v>
      </c>
      <c r="CC1412" s="203" t="str">
        <f t="shared" si="1852"/>
        <v>CC$1404</v>
      </c>
      <c r="CD1412" s="203" t="str">
        <f t="shared" si="1852"/>
        <v>CD$1404</v>
      </c>
      <c r="CE1412" s="203" t="str">
        <f t="shared" si="1852"/>
        <v>CE$1404</v>
      </c>
      <c r="CF1412" s="203" t="str">
        <f t="shared" ref="CF1412:CL1412" si="1853">ADDRESS(ROW(CF1404),COLUMN(CF1404),2)</f>
        <v>CF$1404</v>
      </c>
      <c r="CG1412" s="203" t="str">
        <f t="shared" si="1853"/>
        <v>CG$1404</v>
      </c>
      <c r="CH1412" s="203" t="str">
        <f t="shared" si="1853"/>
        <v>CH$1404</v>
      </c>
      <c r="CI1412" s="203" t="str">
        <f t="shared" si="1853"/>
        <v>CI$1404</v>
      </c>
      <c r="CJ1412" s="203" t="str">
        <f t="shared" si="1853"/>
        <v>CJ$1404</v>
      </c>
      <c r="CK1412" s="203" t="str">
        <f t="shared" si="1853"/>
        <v>CK$1404</v>
      </c>
      <c r="CL1412" s="203" t="str">
        <f t="shared" si="1853"/>
        <v>CL$1404</v>
      </c>
      <c r="CN1412" s="60"/>
      <c r="CO1412" s="203" t="str">
        <f t="shared" ref="CO1412:DK1412" si="1854">ADDRESS(ROW(CO1404),COLUMN(CO1404),2)</f>
        <v>CO$1404</v>
      </c>
      <c r="CP1412" s="203" t="str">
        <f t="shared" si="1854"/>
        <v>CP$1404</v>
      </c>
      <c r="CQ1412" s="203" t="str">
        <f t="shared" si="1854"/>
        <v>CQ$1404</v>
      </c>
      <c r="CR1412" s="203" t="str">
        <f t="shared" si="1854"/>
        <v>CR$1404</v>
      </c>
      <c r="CS1412" s="203" t="str">
        <f t="shared" si="1854"/>
        <v>CS$1404</v>
      </c>
      <c r="CT1412" s="203" t="str">
        <f t="shared" si="1854"/>
        <v>CT$1404</v>
      </c>
      <c r="CU1412" s="203" t="str">
        <f t="shared" si="1854"/>
        <v>CU$1404</v>
      </c>
      <c r="CV1412" s="203" t="str">
        <f t="shared" si="1854"/>
        <v>CV$1404</v>
      </c>
      <c r="CW1412" s="203" t="str">
        <f t="shared" si="1854"/>
        <v>CW$1404</v>
      </c>
      <c r="CX1412" s="203" t="str">
        <f t="shared" si="1854"/>
        <v>CX$1404</v>
      </c>
      <c r="CY1412" s="203" t="str">
        <f t="shared" si="1854"/>
        <v>CY$1404</v>
      </c>
      <c r="CZ1412" s="203" t="str">
        <f t="shared" si="1854"/>
        <v>CZ$1404</v>
      </c>
      <c r="DA1412" s="203" t="str">
        <f t="shared" si="1854"/>
        <v>DA$1404</v>
      </c>
      <c r="DB1412" s="203" t="str">
        <f t="shared" si="1854"/>
        <v>DB$1404</v>
      </c>
      <c r="DC1412" s="203" t="str">
        <f t="shared" si="1854"/>
        <v>DC$1404</v>
      </c>
      <c r="DD1412" s="203" t="str">
        <f t="shared" si="1854"/>
        <v>DD$1404</v>
      </c>
      <c r="DE1412" s="203" t="str">
        <f t="shared" si="1854"/>
        <v>DE$1404</v>
      </c>
      <c r="DF1412" s="203" t="str">
        <f t="shared" si="1854"/>
        <v>DF$1404</v>
      </c>
      <c r="DG1412" s="203" t="str">
        <f t="shared" si="1854"/>
        <v>DG$1404</v>
      </c>
      <c r="DH1412" s="203" t="str">
        <f t="shared" si="1854"/>
        <v>DH$1404</v>
      </c>
      <c r="DI1412" s="203" t="str">
        <f t="shared" si="1854"/>
        <v>DI$1404</v>
      </c>
      <c r="DJ1412" s="203" t="str">
        <f t="shared" si="1854"/>
        <v>DJ$1404</v>
      </c>
      <c r="DK1412" s="203" t="str">
        <f t="shared" si="1854"/>
        <v>DK$1404</v>
      </c>
      <c r="DL1412" s="203" t="str">
        <f t="shared" ref="DL1412" si="1855">ADDRESS(ROW(DL1404),COLUMN(DL1404),2)</f>
        <v>DL$1404</v>
      </c>
    </row>
    <row r="1413" spans="1:116" x14ac:dyDescent="0.35">
      <c r="A1413" s="174"/>
      <c r="E1413" s="8"/>
      <c r="G1413" s="8" t="str">
        <f t="shared" si="1835"/>
        <v>Secondary volume driver</v>
      </c>
      <c r="H1413" s="12"/>
      <c r="I1413" s="60"/>
      <c r="J1413" s="60"/>
      <c r="K1413" s="15"/>
      <c r="L1413" s="15"/>
      <c r="M1413" s="15"/>
      <c r="N1413" s="15"/>
      <c r="O1413" s="15"/>
      <c r="P1413" s="15"/>
      <c r="R1413" s="15"/>
      <c r="S1413" s="203" t="str">
        <f>ADDRESS(ROW(S1399),COLUMN(S1399),2)</f>
        <v>S$1399</v>
      </c>
      <c r="T1413" s="203" t="str">
        <f t="shared" ref="T1413:CE1413" si="1856">ADDRESS(ROW(T1399),COLUMN(T1399),2)</f>
        <v>T$1399</v>
      </c>
      <c r="U1413" s="203" t="str">
        <f t="shared" si="1856"/>
        <v>U$1399</v>
      </c>
      <c r="V1413" s="203" t="str">
        <f t="shared" si="1856"/>
        <v>V$1399</v>
      </c>
      <c r="W1413" s="203" t="str">
        <f t="shared" si="1856"/>
        <v>W$1399</v>
      </c>
      <c r="X1413" s="203" t="str">
        <f t="shared" si="1856"/>
        <v>X$1399</v>
      </c>
      <c r="Y1413" s="203" t="str">
        <f t="shared" si="1856"/>
        <v>Y$1399</v>
      </c>
      <c r="Z1413" s="203" t="str">
        <f t="shared" si="1856"/>
        <v>Z$1399</v>
      </c>
      <c r="AA1413" s="203" t="str">
        <f t="shared" si="1856"/>
        <v>AA$1399</v>
      </c>
      <c r="AB1413" s="203" t="str">
        <f t="shared" si="1856"/>
        <v>AB$1399</v>
      </c>
      <c r="AC1413" s="203" t="str">
        <f t="shared" si="1856"/>
        <v>AC$1399</v>
      </c>
      <c r="AD1413" s="203" t="str">
        <f t="shared" si="1856"/>
        <v>AD$1399</v>
      </c>
      <c r="AE1413" s="203" t="str">
        <f t="shared" si="1856"/>
        <v>AE$1399</v>
      </c>
      <c r="AF1413" s="203" t="str">
        <f t="shared" si="1856"/>
        <v>AF$1399</v>
      </c>
      <c r="AG1413" s="203" t="str">
        <f t="shared" si="1856"/>
        <v>AG$1399</v>
      </c>
      <c r="AH1413" s="203" t="str">
        <f t="shared" si="1856"/>
        <v>AH$1399</v>
      </c>
      <c r="AI1413" s="203" t="str">
        <f t="shared" si="1856"/>
        <v>AI$1399</v>
      </c>
      <c r="AJ1413" s="203" t="str">
        <f t="shared" si="1856"/>
        <v>AJ$1399</v>
      </c>
      <c r="AK1413" s="203" t="str">
        <f t="shared" si="1856"/>
        <v>AK$1399</v>
      </c>
      <c r="AL1413" s="203" t="str">
        <f t="shared" si="1856"/>
        <v>AL$1399</v>
      </c>
      <c r="AM1413" s="203" t="str">
        <f t="shared" si="1856"/>
        <v>AM$1399</v>
      </c>
      <c r="AN1413" s="203" t="str">
        <f t="shared" si="1856"/>
        <v>AN$1399</v>
      </c>
      <c r="AO1413" s="203" t="str">
        <f t="shared" si="1856"/>
        <v>AO$1399</v>
      </c>
      <c r="AP1413" s="203" t="str">
        <f t="shared" si="1856"/>
        <v>AP$1399</v>
      </c>
      <c r="AQ1413" s="203" t="str">
        <f t="shared" si="1856"/>
        <v>AQ$1399</v>
      </c>
      <c r="AR1413" s="203" t="str">
        <f t="shared" si="1856"/>
        <v>AR$1399</v>
      </c>
      <c r="AS1413" s="203" t="str">
        <f t="shared" si="1856"/>
        <v>AS$1399</v>
      </c>
      <c r="AT1413" s="203" t="str">
        <f t="shared" si="1856"/>
        <v>AT$1399</v>
      </c>
      <c r="AU1413" s="203" t="str">
        <f t="shared" si="1856"/>
        <v>AU$1399</v>
      </c>
      <c r="AV1413" s="203" t="str">
        <f t="shared" si="1856"/>
        <v>AV$1399</v>
      </c>
      <c r="AW1413" s="203" t="str">
        <f t="shared" si="1856"/>
        <v>AW$1399</v>
      </c>
      <c r="AX1413" s="203" t="str">
        <f t="shared" si="1856"/>
        <v>AX$1399</v>
      </c>
      <c r="AY1413" s="203" t="str">
        <f t="shared" si="1856"/>
        <v>AY$1399</v>
      </c>
      <c r="AZ1413" s="203" t="str">
        <f t="shared" si="1856"/>
        <v>AZ$1399</v>
      </c>
      <c r="BA1413" s="203" t="str">
        <f t="shared" si="1856"/>
        <v>BA$1399</v>
      </c>
      <c r="BB1413" s="203" t="str">
        <f t="shared" si="1856"/>
        <v>BB$1399</v>
      </c>
      <c r="BC1413" s="203" t="str">
        <f t="shared" si="1856"/>
        <v>BC$1399</v>
      </c>
      <c r="BD1413" s="203" t="str">
        <f t="shared" si="1856"/>
        <v>BD$1399</v>
      </c>
      <c r="BE1413" s="203" t="str">
        <f t="shared" si="1856"/>
        <v>BE$1399</v>
      </c>
      <c r="BF1413" s="203" t="str">
        <f t="shared" si="1856"/>
        <v>BF$1399</v>
      </c>
      <c r="BG1413" s="203" t="str">
        <f t="shared" si="1856"/>
        <v>BG$1399</v>
      </c>
      <c r="BH1413" s="203" t="str">
        <f t="shared" si="1856"/>
        <v>BH$1399</v>
      </c>
      <c r="BI1413" s="203" t="str">
        <f t="shared" si="1856"/>
        <v>BI$1399</v>
      </c>
      <c r="BJ1413" s="203" t="str">
        <f t="shared" si="1856"/>
        <v>BJ$1399</v>
      </c>
      <c r="BK1413" s="203" t="str">
        <f t="shared" si="1856"/>
        <v>BK$1399</v>
      </c>
      <c r="BL1413" s="203" t="str">
        <f t="shared" si="1856"/>
        <v>BL$1399</v>
      </c>
      <c r="BM1413" s="203" t="str">
        <f t="shared" si="1856"/>
        <v>BM$1399</v>
      </c>
      <c r="BN1413" s="203" t="str">
        <f t="shared" si="1856"/>
        <v>BN$1399</v>
      </c>
      <c r="BO1413" s="203" t="str">
        <f t="shared" si="1856"/>
        <v>BO$1399</v>
      </c>
      <c r="BP1413" s="203" t="str">
        <f t="shared" si="1856"/>
        <v>BP$1399</v>
      </c>
      <c r="BQ1413" s="203" t="str">
        <f t="shared" si="1856"/>
        <v>BQ$1399</v>
      </c>
      <c r="BR1413" s="203" t="str">
        <f t="shared" si="1856"/>
        <v>BR$1399</v>
      </c>
      <c r="BS1413" s="203" t="str">
        <f t="shared" si="1856"/>
        <v>BS$1399</v>
      </c>
      <c r="BT1413" s="203" t="str">
        <f t="shared" si="1856"/>
        <v>BT$1399</v>
      </c>
      <c r="BU1413" s="203" t="str">
        <f t="shared" si="1856"/>
        <v>BU$1399</v>
      </c>
      <c r="BV1413" s="203" t="str">
        <f t="shared" si="1856"/>
        <v>BV$1399</v>
      </c>
      <c r="BW1413" s="203" t="str">
        <f t="shared" si="1856"/>
        <v>BW$1399</v>
      </c>
      <c r="BX1413" s="203" t="str">
        <f t="shared" si="1856"/>
        <v>BX$1399</v>
      </c>
      <c r="BY1413" s="203" t="str">
        <f t="shared" si="1856"/>
        <v>BY$1399</v>
      </c>
      <c r="BZ1413" s="203" t="str">
        <f t="shared" si="1856"/>
        <v>BZ$1399</v>
      </c>
      <c r="CA1413" s="203" t="str">
        <f t="shared" si="1856"/>
        <v>CA$1399</v>
      </c>
      <c r="CB1413" s="203" t="str">
        <f t="shared" si="1856"/>
        <v>CB$1399</v>
      </c>
      <c r="CC1413" s="203" t="str">
        <f t="shared" si="1856"/>
        <v>CC$1399</v>
      </c>
      <c r="CD1413" s="203" t="str">
        <f t="shared" si="1856"/>
        <v>CD$1399</v>
      </c>
      <c r="CE1413" s="203" t="str">
        <f t="shared" si="1856"/>
        <v>CE$1399</v>
      </c>
      <c r="CF1413" s="203" t="str">
        <f t="shared" ref="CF1413:CL1413" si="1857">ADDRESS(ROW(CF1399),COLUMN(CF1399),2)</f>
        <v>CF$1399</v>
      </c>
      <c r="CG1413" s="203" t="str">
        <f t="shared" si="1857"/>
        <v>CG$1399</v>
      </c>
      <c r="CH1413" s="203" t="str">
        <f t="shared" si="1857"/>
        <v>CH$1399</v>
      </c>
      <c r="CI1413" s="203" t="str">
        <f t="shared" si="1857"/>
        <v>CI$1399</v>
      </c>
      <c r="CJ1413" s="203" t="str">
        <f t="shared" si="1857"/>
        <v>CJ$1399</v>
      </c>
      <c r="CK1413" s="203" t="str">
        <f t="shared" si="1857"/>
        <v>CK$1399</v>
      </c>
      <c r="CL1413" s="203" t="str">
        <f t="shared" si="1857"/>
        <v>CL$1399</v>
      </c>
      <c r="CN1413" s="60"/>
      <c r="CO1413" s="203" t="str">
        <f t="shared" ref="CO1413:DK1413" si="1858">ADDRESS(ROW(CO1399),COLUMN(CO1399),2)</f>
        <v>CO$1399</v>
      </c>
      <c r="CP1413" s="203" t="str">
        <f t="shared" si="1858"/>
        <v>CP$1399</v>
      </c>
      <c r="CQ1413" s="203" t="str">
        <f t="shared" si="1858"/>
        <v>CQ$1399</v>
      </c>
      <c r="CR1413" s="203" t="str">
        <f t="shared" si="1858"/>
        <v>CR$1399</v>
      </c>
      <c r="CS1413" s="203" t="str">
        <f t="shared" si="1858"/>
        <v>CS$1399</v>
      </c>
      <c r="CT1413" s="203" t="str">
        <f t="shared" si="1858"/>
        <v>CT$1399</v>
      </c>
      <c r="CU1413" s="203" t="str">
        <f t="shared" si="1858"/>
        <v>CU$1399</v>
      </c>
      <c r="CV1413" s="203" t="str">
        <f t="shared" si="1858"/>
        <v>CV$1399</v>
      </c>
      <c r="CW1413" s="203" t="str">
        <f t="shared" si="1858"/>
        <v>CW$1399</v>
      </c>
      <c r="CX1413" s="203" t="str">
        <f t="shared" si="1858"/>
        <v>CX$1399</v>
      </c>
      <c r="CY1413" s="203" t="str">
        <f t="shared" si="1858"/>
        <v>CY$1399</v>
      </c>
      <c r="CZ1413" s="203" t="str">
        <f t="shared" si="1858"/>
        <v>CZ$1399</v>
      </c>
      <c r="DA1413" s="203" t="str">
        <f t="shared" si="1858"/>
        <v>DA$1399</v>
      </c>
      <c r="DB1413" s="203" t="str">
        <f t="shared" si="1858"/>
        <v>DB$1399</v>
      </c>
      <c r="DC1413" s="203" t="str">
        <f t="shared" si="1858"/>
        <v>DC$1399</v>
      </c>
      <c r="DD1413" s="203" t="str">
        <f t="shared" si="1858"/>
        <v>DD$1399</v>
      </c>
      <c r="DE1413" s="203" t="str">
        <f t="shared" si="1858"/>
        <v>DE$1399</v>
      </c>
      <c r="DF1413" s="203" t="str">
        <f t="shared" si="1858"/>
        <v>DF$1399</v>
      </c>
      <c r="DG1413" s="203" t="str">
        <f t="shared" si="1858"/>
        <v>DG$1399</v>
      </c>
      <c r="DH1413" s="203" t="str">
        <f t="shared" si="1858"/>
        <v>DH$1399</v>
      </c>
      <c r="DI1413" s="203" t="str">
        <f t="shared" si="1858"/>
        <v>DI$1399</v>
      </c>
      <c r="DJ1413" s="203" t="str">
        <f t="shared" si="1858"/>
        <v>DJ$1399</v>
      </c>
      <c r="DK1413" s="203" t="str">
        <f t="shared" si="1858"/>
        <v>DK$1399</v>
      </c>
      <c r="DL1413" s="203" t="str">
        <f t="shared" ref="DL1413" si="1859">ADDRESS(ROW(DL1399),COLUMN(DL1399),2)</f>
        <v>DL$1399</v>
      </c>
    </row>
    <row r="1414" spans="1:116" x14ac:dyDescent="0.35">
      <c r="A1414" s="174"/>
      <c r="E1414" s="8"/>
      <c r="CO1414" s="8"/>
      <c r="CP1414" s="8"/>
      <c r="CQ1414" s="8"/>
      <c r="CR1414" s="8"/>
      <c r="CS1414" s="8"/>
      <c r="CT1414" s="8"/>
      <c r="CU1414" s="8"/>
      <c r="CV1414" s="8"/>
      <c r="CW1414" s="8"/>
      <c r="CX1414" s="8"/>
      <c r="CY1414" s="8"/>
      <c r="CZ1414" s="8"/>
      <c r="DA1414" s="8"/>
      <c r="DB1414" s="8"/>
      <c r="DC1414" s="8"/>
      <c r="DD1414" s="8"/>
      <c r="DE1414" s="8"/>
      <c r="DF1414" s="8"/>
      <c r="DG1414" s="8"/>
      <c r="DH1414" s="8"/>
      <c r="DI1414" s="8"/>
      <c r="DJ1414" s="8"/>
      <c r="DK1414" s="8"/>
      <c r="DL1414" s="8"/>
    </row>
    <row r="1415" spans="1:116" x14ac:dyDescent="0.35">
      <c r="A1415" s="174"/>
      <c r="E1415" s="8"/>
      <c r="G1415" s="175" t="s">
        <v>490</v>
      </c>
      <c r="H1415" s="174"/>
      <c r="I1415" s="176"/>
      <c r="J1415" s="176"/>
      <c r="K1415" s="197"/>
      <c r="L1415" s="197"/>
      <c r="M1415" s="197"/>
      <c r="N1415" s="197"/>
      <c r="O1415" s="197"/>
      <c r="P1415" s="197"/>
      <c r="R1415" s="198"/>
      <c r="S1415" s="174"/>
      <c r="T1415" s="174"/>
      <c r="U1415" s="174"/>
      <c r="V1415" s="174"/>
      <c r="W1415" s="174"/>
      <c r="X1415" s="174"/>
      <c r="Y1415" s="174"/>
      <c r="Z1415" s="174"/>
      <c r="AA1415" s="174"/>
      <c r="AB1415" s="174"/>
      <c r="AC1415" s="174"/>
      <c r="AD1415" s="174"/>
      <c r="AE1415" s="174"/>
      <c r="AF1415" s="174"/>
      <c r="AG1415" s="174"/>
      <c r="AH1415" s="174"/>
      <c r="AI1415" s="174"/>
      <c r="AJ1415" s="174"/>
      <c r="AK1415" s="174"/>
      <c r="AL1415" s="174"/>
      <c r="AM1415" s="174"/>
      <c r="AN1415" s="174"/>
      <c r="AO1415" s="174"/>
      <c r="AP1415" s="174"/>
      <c r="AQ1415" s="174"/>
      <c r="AR1415" s="174"/>
      <c r="AS1415" s="174"/>
      <c r="AT1415" s="174"/>
      <c r="AU1415" s="174"/>
      <c r="AV1415" s="174"/>
      <c r="AW1415" s="174"/>
      <c r="AX1415" s="174"/>
      <c r="AY1415" s="174"/>
      <c r="AZ1415" s="174"/>
      <c r="BA1415" s="174"/>
      <c r="BB1415" s="174"/>
      <c r="BC1415" s="174"/>
      <c r="BD1415" s="174"/>
      <c r="BE1415" s="174"/>
      <c r="BF1415" s="174"/>
      <c r="BG1415" s="174"/>
      <c r="BH1415" s="174"/>
      <c r="BI1415" s="174"/>
      <c r="BJ1415" s="174"/>
      <c r="BK1415" s="174"/>
      <c r="BL1415" s="174"/>
      <c r="BM1415" s="174"/>
      <c r="BN1415" s="174"/>
      <c r="BO1415" s="174"/>
      <c r="BP1415" s="174"/>
      <c r="BQ1415" s="174"/>
      <c r="BR1415" s="174"/>
      <c r="BS1415" s="174"/>
      <c r="BT1415" s="174"/>
      <c r="BU1415" s="174"/>
      <c r="BV1415" s="174"/>
      <c r="BW1415" s="174"/>
      <c r="BX1415" s="174"/>
      <c r="BY1415" s="174"/>
      <c r="BZ1415" s="174"/>
      <c r="CA1415" s="174"/>
      <c r="CB1415" s="174"/>
      <c r="CC1415" s="174"/>
      <c r="CD1415" s="174"/>
      <c r="CE1415" s="174"/>
      <c r="CF1415" s="174"/>
      <c r="CG1415" s="174"/>
      <c r="CH1415" s="174"/>
      <c r="CI1415" s="174"/>
      <c r="CJ1415" s="174"/>
      <c r="CK1415" s="174"/>
      <c r="CL1415" s="174"/>
      <c r="CN1415" s="176"/>
      <c r="CO1415" s="174"/>
      <c r="CP1415" s="174"/>
      <c r="CQ1415" s="174"/>
      <c r="CR1415" s="174"/>
      <c r="CS1415" s="174"/>
      <c r="CT1415" s="174"/>
      <c r="CU1415" s="174"/>
      <c r="CV1415" s="174"/>
      <c r="CW1415" s="174"/>
      <c r="CX1415" s="174"/>
      <c r="CY1415" s="174"/>
      <c r="CZ1415" s="174"/>
      <c r="DA1415" s="174"/>
      <c r="DB1415" s="174"/>
      <c r="DC1415" s="174"/>
      <c r="DD1415" s="174"/>
      <c r="DE1415" s="174"/>
      <c r="DF1415" s="174"/>
      <c r="DG1415" s="174"/>
      <c r="DH1415" s="174"/>
      <c r="DI1415" s="174"/>
      <c r="DJ1415" s="174"/>
      <c r="DK1415" s="174"/>
      <c r="DL1415" s="174"/>
    </row>
    <row r="1416" spans="1:116" x14ac:dyDescent="0.35">
      <c r="A1416" s="174"/>
      <c r="E1416" s="8"/>
      <c r="G1416" s="175" t="s">
        <v>492</v>
      </c>
      <c r="H1416" s="174"/>
      <c r="I1416" s="176"/>
      <c r="J1416" s="176"/>
      <c r="K1416" s="197"/>
      <c r="L1416" s="197"/>
      <c r="M1416" s="197"/>
      <c r="N1416" s="197"/>
      <c r="O1416" s="197"/>
      <c r="P1416" s="197"/>
      <c r="R1416" s="198"/>
      <c r="S1416" s="174"/>
      <c r="T1416" s="174"/>
      <c r="U1416" s="174"/>
      <c r="V1416" s="174"/>
      <c r="W1416" s="174"/>
      <c r="X1416" s="174"/>
      <c r="Y1416" s="174"/>
      <c r="Z1416" s="174"/>
      <c r="AA1416" s="174"/>
      <c r="AB1416" s="174"/>
      <c r="AC1416" s="174"/>
      <c r="AD1416" s="174"/>
      <c r="AE1416" s="174"/>
      <c r="AF1416" s="174"/>
      <c r="AG1416" s="174"/>
      <c r="AH1416" s="174"/>
      <c r="AI1416" s="174"/>
      <c r="AJ1416" s="174"/>
      <c r="AK1416" s="174"/>
      <c r="AL1416" s="174"/>
      <c r="AM1416" s="174"/>
      <c r="AN1416" s="174"/>
      <c r="AO1416" s="174"/>
      <c r="AP1416" s="174"/>
      <c r="AQ1416" s="174"/>
      <c r="AR1416" s="174"/>
      <c r="AS1416" s="174"/>
      <c r="AT1416" s="174"/>
      <c r="AU1416" s="174"/>
      <c r="AV1416" s="174"/>
      <c r="AW1416" s="174"/>
      <c r="AX1416" s="174"/>
      <c r="AY1416" s="174"/>
      <c r="AZ1416" s="174"/>
      <c r="BA1416" s="174"/>
      <c r="BB1416" s="174"/>
      <c r="BC1416" s="174"/>
      <c r="BD1416" s="174"/>
      <c r="BE1416" s="174"/>
      <c r="BF1416" s="174"/>
      <c r="BG1416" s="174"/>
      <c r="BH1416" s="174"/>
      <c r="BI1416" s="174"/>
      <c r="BJ1416" s="174"/>
      <c r="BK1416" s="174"/>
      <c r="BL1416" s="174"/>
      <c r="BM1416" s="174"/>
      <c r="BN1416" s="174"/>
      <c r="BO1416" s="174"/>
      <c r="BP1416" s="174"/>
      <c r="BQ1416" s="174"/>
      <c r="BR1416" s="174"/>
      <c r="BS1416" s="174"/>
      <c r="BT1416" s="174"/>
      <c r="BU1416" s="174"/>
      <c r="BV1416" s="174"/>
      <c r="BW1416" s="174"/>
      <c r="BX1416" s="174"/>
      <c r="BY1416" s="174"/>
      <c r="BZ1416" s="174"/>
      <c r="CA1416" s="174"/>
      <c r="CB1416" s="174"/>
      <c r="CC1416" s="174"/>
      <c r="CD1416" s="174"/>
      <c r="CE1416" s="174"/>
      <c r="CF1416" s="174"/>
      <c r="CG1416" s="174"/>
      <c r="CH1416" s="174"/>
      <c r="CI1416" s="174"/>
      <c r="CJ1416" s="174"/>
      <c r="CK1416" s="174"/>
      <c r="CL1416" s="174"/>
      <c r="CN1416" s="176"/>
      <c r="CO1416" s="174"/>
      <c r="CP1416" s="174"/>
      <c r="CQ1416" s="174"/>
      <c r="CR1416" s="174"/>
      <c r="CS1416" s="174"/>
      <c r="CT1416" s="174"/>
      <c r="CU1416" s="174"/>
      <c r="CV1416" s="174"/>
      <c r="CW1416" s="174"/>
      <c r="CX1416" s="174"/>
      <c r="CY1416" s="174"/>
      <c r="CZ1416" s="174"/>
      <c r="DA1416" s="174"/>
      <c r="DB1416" s="174"/>
      <c r="DC1416" s="174"/>
      <c r="DD1416" s="174"/>
      <c r="DE1416" s="174"/>
      <c r="DF1416" s="174"/>
      <c r="DG1416" s="174"/>
      <c r="DH1416" s="174"/>
      <c r="DI1416" s="174"/>
      <c r="DJ1416" s="174"/>
      <c r="DK1416" s="174"/>
      <c r="DL1416" s="174"/>
    </row>
    <row r="1417" spans="1:116" x14ac:dyDescent="0.35">
      <c r="A1417" s="174"/>
      <c r="E1417" s="8"/>
      <c r="G1417" s="175" t="s">
        <v>461</v>
      </c>
      <c r="H1417" s="174"/>
      <c r="I1417" s="176"/>
      <c r="J1417" s="176"/>
      <c r="K1417" s="197"/>
      <c r="L1417" s="197"/>
      <c r="M1417" s="197"/>
      <c r="N1417" s="197"/>
      <c r="O1417" s="197"/>
      <c r="P1417" s="197"/>
      <c r="R1417" s="198"/>
      <c r="S1417" s="199" t="str">
        <f t="shared" ref="S1417:AX1417" si="1860">S$20</f>
        <v>S$16</v>
      </c>
      <c r="T1417" s="199" t="str">
        <f t="shared" si="1860"/>
        <v>T$16</v>
      </c>
      <c r="U1417" s="199" t="str">
        <f t="shared" si="1860"/>
        <v>U$16</v>
      </c>
      <c r="V1417" s="199" t="str">
        <f t="shared" si="1860"/>
        <v>V$16</v>
      </c>
      <c r="W1417" s="199" t="str">
        <f t="shared" si="1860"/>
        <v>W$16</v>
      </c>
      <c r="X1417" s="199" t="str">
        <f t="shared" si="1860"/>
        <v>X$16</v>
      </c>
      <c r="Y1417" s="199" t="str">
        <f t="shared" si="1860"/>
        <v>Y$16</v>
      </c>
      <c r="Z1417" s="199" t="str">
        <f t="shared" si="1860"/>
        <v>Z$16</v>
      </c>
      <c r="AA1417" s="199" t="str">
        <f t="shared" si="1860"/>
        <v>AA$16</v>
      </c>
      <c r="AB1417" s="199" t="str">
        <f t="shared" si="1860"/>
        <v>AB$16</v>
      </c>
      <c r="AC1417" s="199" t="str">
        <f t="shared" si="1860"/>
        <v>AC$16</v>
      </c>
      <c r="AD1417" s="199" t="str">
        <f t="shared" si="1860"/>
        <v>AD$16</v>
      </c>
      <c r="AE1417" s="199" t="str">
        <f t="shared" si="1860"/>
        <v>AE$16</v>
      </c>
      <c r="AF1417" s="199" t="str">
        <f t="shared" si="1860"/>
        <v>AF$16</v>
      </c>
      <c r="AG1417" s="199" t="str">
        <f t="shared" si="1860"/>
        <v>AG$16</v>
      </c>
      <c r="AH1417" s="199" t="str">
        <f t="shared" si="1860"/>
        <v>AH$16</v>
      </c>
      <c r="AI1417" s="199" t="str">
        <f t="shared" si="1860"/>
        <v>AI$16</v>
      </c>
      <c r="AJ1417" s="199" t="str">
        <f t="shared" si="1860"/>
        <v>AJ$16</v>
      </c>
      <c r="AK1417" s="199" t="str">
        <f t="shared" si="1860"/>
        <v>AK$16</v>
      </c>
      <c r="AL1417" s="199" t="str">
        <f t="shared" si="1860"/>
        <v>AL$16</v>
      </c>
      <c r="AM1417" s="199" t="str">
        <f t="shared" si="1860"/>
        <v>AM$16</v>
      </c>
      <c r="AN1417" s="199" t="str">
        <f t="shared" si="1860"/>
        <v>AN$16</v>
      </c>
      <c r="AO1417" s="199" t="str">
        <f t="shared" si="1860"/>
        <v>AO$16</v>
      </c>
      <c r="AP1417" s="199" t="str">
        <f t="shared" si="1860"/>
        <v>AP$16</v>
      </c>
      <c r="AQ1417" s="199" t="str">
        <f t="shared" si="1860"/>
        <v>AQ$16</v>
      </c>
      <c r="AR1417" s="199" t="str">
        <f t="shared" si="1860"/>
        <v>AR$16</v>
      </c>
      <c r="AS1417" s="199" t="str">
        <f t="shared" si="1860"/>
        <v>AS$16</v>
      </c>
      <c r="AT1417" s="199" t="str">
        <f t="shared" si="1860"/>
        <v>AT$16</v>
      </c>
      <c r="AU1417" s="199" t="str">
        <f t="shared" si="1860"/>
        <v>AU$16</v>
      </c>
      <c r="AV1417" s="199" t="str">
        <f t="shared" si="1860"/>
        <v>AV$16</v>
      </c>
      <c r="AW1417" s="199" t="str">
        <f t="shared" si="1860"/>
        <v>AW$16</v>
      </c>
      <c r="AX1417" s="199" t="str">
        <f t="shared" si="1860"/>
        <v>AX$16</v>
      </c>
      <c r="AY1417" s="199" t="str">
        <f t="shared" ref="AY1417:CD1417" si="1861">AY$20</f>
        <v>AY$16</v>
      </c>
      <c r="AZ1417" s="199" t="str">
        <f t="shared" si="1861"/>
        <v>AZ$16</v>
      </c>
      <c r="BA1417" s="199" t="str">
        <f t="shared" si="1861"/>
        <v>BA$16</v>
      </c>
      <c r="BB1417" s="199" t="str">
        <f t="shared" si="1861"/>
        <v>BB$16</v>
      </c>
      <c r="BC1417" s="199" t="str">
        <f t="shared" si="1861"/>
        <v>BC$16</v>
      </c>
      <c r="BD1417" s="199" t="str">
        <f t="shared" si="1861"/>
        <v>BD$16</v>
      </c>
      <c r="BE1417" s="199" t="str">
        <f t="shared" si="1861"/>
        <v>BE$16</v>
      </c>
      <c r="BF1417" s="199" t="str">
        <f t="shared" si="1861"/>
        <v>BF$16</v>
      </c>
      <c r="BG1417" s="199" t="str">
        <f t="shared" si="1861"/>
        <v>BG$16</v>
      </c>
      <c r="BH1417" s="199" t="str">
        <f t="shared" si="1861"/>
        <v>BH$16</v>
      </c>
      <c r="BI1417" s="199" t="str">
        <f t="shared" si="1861"/>
        <v>BI$16</v>
      </c>
      <c r="BJ1417" s="199" t="str">
        <f t="shared" si="1861"/>
        <v>BJ$16</v>
      </c>
      <c r="BK1417" s="199" t="str">
        <f t="shared" si="1861"/>
        <v>BK$16</v>
      </c>
      <c r="BL1417" s="199" t="str">
        <f t="shared" si="1861"/>
        <v>BL$16</v>
      </c>
      <c r="BM1417" s="199" t="str">
        <f t="shared" si="1861"/>
        <v>BM$16</v>
      </c>
      <c r="BN1417" s="199" t="str">
        <f t="shared" si="1861"/>
        <v>BN$16</v>
      </c>
      <c r="BO1417" s="199" t="str">
        <f t="shared" si="1861"/>
        <v>BO$16</v>
      </c>
      <c r="BP1417" s="199" t="str">
        <f t="shared" si="1861"/>
        <v>BP$16</v>
      </c>
      <c r="BQ1417" s="199" t="str">
        <f t="shared" si="1861"/>
        <v>BQ$16</v>
      </c>
      <c r="BR1417" s="199" t="str">
        <f t="shared" si="1861"/>
        <v>BR$16</v>
      </c>
      <c r="BS1417" s="199" t="str">
        <f t="shared" si="1861"/>
        <v>BS$16</v>
      </c>
      <c r="BT1417" s="199" t="str">
        <f t="shared" si="1861"/>
        <v>BT$16</v>
      </c>
      <c r="BU1417" s="199" t="str">
        <f t="shared" si="1861"/>
        <v>BU$16</v>
      </c>
      <c r="BV1417" s="199" t="str">
        <f t="shared" si="1861"/>
        <v>BV$16</v>
      </c>
      <c r="BW1417" s="199" t="str">
        <f t="shared" si="1861"/>
        <v>BW$16</v>
      </c>
      <c r="BX1417" s="199" t="str">
        <f t="shared" si="1861"/>
        <v>BX$16</v>
      </c>
      <c r="BY1417" s="199" t="str">
        <f t="shared" si="1861"/>
        <v>BY$16</v>
      </c>
      <c r="BZ1417" s="199" t="str">
        <f t="shared" si="1861"/>
        <v>BZ$16</v>
      </c>
      <c r="CA1417" s="199" t="str">
        <f t="shared" si="1861"/>
        <v>CA$16</v>
      </c>
      <c r="CB1417" s="199" t="str">
        <f t="shared" si="1861"/>
        <v>CB$16</v>
      </c>
      <c r="CC1417" s="199" t="str">
        <f t="shared" si="1861"/>
        <v>CC$16</v>
      </c>
      <c r="CD1417" s="199" t="str">
        <f t="shared" si="1861"/>
        <v>CD$16</v>
      </c>
      <c r="CE1417" s="199" t="str">
        <f t="shared" ref="CE1417:CL1417" si="1862">CE$20</f>
        <v>CE$16</v>
      </c>
      <c r="CF1417" s="199" t="str">
        <f t="shared" si="1862"/>
        <v>CF$16</v>
      </c>
      <c r="CG1417" s="199" t="str">
        <f t="shared" si="1862"/>
        <v>CG$16</v>
      </c>
      <c r="CH1417" s="199" t="str">
        <f t="shared" si="1862"/>
        <v>CH$16</v>
      </c>
      <c r="CI1417" s="199" t="str">
        <f t="shared" si="1862"/>
        <v>CI$16</v>
      </c>
      <c r="CJ1417" s="199" t="str">
        <f t="shared" si="1862"/>
        <v>CJ$16</v>
      </c>
      <c r="CK1417" s="199" t="str">
        <f t="shared" si="1862"/>
        <v>CK$16</v>
      </c>
      <c r="CL1417" s="199" t="str">
        <f t="shared" si="1862"/>
        <v>CL$16</v>
      </c>
      <c r="CN1417" s="176"/>
      <c r="CO1417" s="199" t="str">
        <f t="shared" ref="CO1417:DL1417" si="1863">CO$20</f>
        <v>CO$16</v>
      </c>
      <c r="CP1417" s="199" t="str">
        <f t="shared" si="1863"/>
        <v>CP$16</v>
      </c>
      <c r="CQ1417" s="199" t="str">
        <f t="shared" si="1863"/>
        <v>CQ$16</v>
      </c>
      <c r="CR1417" s="199" t="str">
        <f t="shared" si="1863"/>
        <v>CR$16</v>
      </c>
      <c r="CS1417" s="199" t="str">
        <f t="shared" si="1863"/>
        <v>CS$16</v>
      </c>
      <c r="CT1417" s="199" t="str">
        <f t="shared" si="1863"/>
        <v>CT$16</v>
      </c>
      <c r="CU1417" s="199" t="str">
        <f t="shared" si="1863"/>
        <v>CU$16</v>
      </c>
      <c r="CV1417" s="199" t="str">
        <f t="shared" si="1863"/>
        <v>CV$16</v>
      </c>
      <c r="CW1417" s="199" t="str">
        <f t="shared" si="1863"/>
        <v>CW$16</v>
      </c>
      <c r="CX1417" s="199" t="str">
        <f t="shared" si="1863"/>
        <v>CX$16</v>
      </c>
      <c r="CY1417" s="199" t="str">
        <f t="shared" si="1863"/>
        <v>CY$16</v>
      </c>
      <c r="CZ1417" s="199" t="str">
        <f t="shared" si="1863"/>
        <v>CZ$16</v>
      </c>
      <c r="DA1417" s="199" t="str">
        <f t="shared" si="1863"/>
        <v>DA$16</v>
      </c>
      <c r="DB1417" s="199" t="str">
        <f t="shared" si="1863"/>
        <v>DB$16</v>
      </c>
      <c r="DC1417" s="199" t="str">
        <f t="shared" si="1863"/>
        <v>DC$16</v>
      </c>
      <c r="DD1417" s="199" t="str">
        <f t="shared" si="1863"/>
        <v>DD$16</v>
      </c>
      <c r="DE1417" s="199" t="str">
        <f t="shared" si="1863"/>
        <v>DE$16</v>
      </c>
      <c r="DF1417" s="199" t="str">
        <f t="shared" si="1863"/>
        <v>DF$16</v>
      </c>
      <c r="DG1417" s="199" t="str">
        <f t="shared" si="1863"/>
        <v>DG$16</v>
      </c>
      <c r="DH1417" s="199" t="str">
        <f t="shared" si="1863"/>
        <v>DH$16</v>
      </c>
      <c r="DI1417" s="199" t="str">
        <f t="shared" si="1863"/>
        <v>DI$16</v>
      </c>
      <c r="DJ1417" s="199" t="str">
        <f t="shared" si="1863"/>
        <v>DJ$16</v>
      </c>
      <c r="DK1417" s="199" t="str">
        <f t="shared" si="1863"/>
        <v>DK$16</v>
      </c>
      <c r="DL1417" s="199" t="str">
        <f t="shared" si="1863"/>
        <v>DL$16</v>
      </c>
    </row>
    <row r="1418" spans="1:116" x14ac:dyDescent="0.35">
      <c r="A1418" s="174"/>
      <c r="E1418" s="8"/>
      <c r="G1418" s="175" t="s">
        <v>462</v>
      </c>
      <c r="H1418" s="200"/>
      <c r="I1418" s="201"/>
      <c r="J1418" s="201"/>
      <c r="K1418" s="202"/>
      <c r="L1418" s="202"/>
      <c r="M1418" s="202"/>
      <c r="N1418" s="202"/>
      <c r="O1418" s="202"/>
      <c r="P1418" s="202"/>
      <c r="R1418" s="202"/>
      <c r="S1418" s="199" t="str">
        <f t="shared" ref="S1418:AX1418" si="1864">S$21</f>
        <v>S$17</v>
      </c>
      <c r="T1418" s="199" t="str">
        <f t="shared" si="1864"/>
        <v>T$17</v>
      </c>
      <c r="U1418" s="199" t="str">
        <f t="shared" si="1864"/>
        <v>U$17</v>
      </c>
      <c r="V1418" s="199" t="str">
        <f t="shared" si="1864"/>
        <v>V$17</v>
      </c>
      <c r="W1418" s="199" t="str">
        <f t="shared" si="1864"/>
        <v>W$17</v>
      </c>
      <c r="X1418" s="199" t="str">
        <f t="shared" si="1864"/>
        <v>X$17</v>
      </c>
      <c r="Y1418" s="199" t="str">
        <f t="shared" si="1864"/>
        <v>Y$17</v>
      </c>
      <c r="Z1418" s="199" t="str">
        <f t="shared" si="1864"/>
        <v>Z$17</v>
      </c>
      <c r="AA1418" s="199" t="str">
        <f t="shared" si="1864"/>
        <v>AA$17</v>
      </c>
      <c r="AB1418" s="199" t="str">
        <f t="shared" si="1864"/>
        <v>AB$17</v>
      </c>
      <c r="AC1418" s="199" t="str">
        <f t="shared" si="1864"/>
        <v>AC$17</v>
      </c>
      <c r="AD1418" s="199" t="str">
        <f t="shared" si="1864"/>
        <v>AD$17</v>
      </c>
      <c r="AE1418" s="199" t="str">
        <f t="shared" si="1864"/>
        <v>AE$17</v>
      </c>
      <c r="AF1418" s="199" t="str">
        <f t="shared" si="1864"/>
        <v>AF$17</v>
      </c>
      <c r="AG1418" s="199" t="str">
        <f t="shared" si="1864"/>
        <v>AG$17</v>
      </c>
      <c r="AH1418" s="199" t="str">
        <f t="shared" si="1864"/>
        <v>AH$17</v>
      </c>
      <c r="AI1418" s="199" t="str">
        <f t="shared" si="1864"/>
        <v>AI$17</v>
      </c>
      <c r="AJ1418" s="199" t="str">
        <f t="shared" si="1864"/>
        <v>AJ$17</v>
      </c>
      <c r="AK1418" s="199" t="str">
        <f t="shared" si="1864"/>
        <v>AK$17</v>
      </c>
      <c r="AL1418" s="199" t="str">
        <f t="shared" si="1864"/>
        <v>AL$17</v>
      </c>
      <c r="AM1418" s="199" t="str">
        <f t="shared" si="1864"/>
        <v>AM$17</v>
      </c>
      <c r="AN1418" s="199" t="str">
        <f t="shared" si="1864"/>
        <v>AN$17</v>
      </c>
      <c r="AO1418" s="199" t="str">
        <f t="shared" si="1864"/>
        <v>AO$17</v>
      </c>
      <c r="AP1418" s="199" t="str">
        <f t="shared" si="1864"/>
        <v>AP$17</v>
      </c>
      <c r="AQ1418" s="199" t="str">
        <f t="shared" si="1864"/>
        <v>AQ$17</v>
      </c>
      <c r="AR1418" s="199" t="str">
        <f t="shared" si="1864"/>
        <v>AR$17</v>
      </c>
      <c r="AS1418" s="199" t="str">
        <f t="shared" si="1864"/>
        <v>AS$17</v>
      </c>
      <c r="AT1418" s="199" t="str">
        <f t="shared" si="1864"/>
        <v>AT$17</v>
      </c>
      <c r="AU1418" s="199" t="str">
        <f t="shared" si="1864"/>
        <v>AU$17</v>
      </c>
      <c r="AV1418" s="199" t="str">
        <f t="shared" si="1864"/>
        <v>AV$17</v>
      </c>
      <c r="AW1418" s="199" t="str">
        <f t="shared" si="1864"/>
        <v>AW$17</v>
      </c>
      <c r="AX1418" s="199" t="str">
        <f t="shared" si="1864"/>
        <v>AX$17</v>
      </c>
      <c r="AY1418" s="199" t="str">
        <f t="shared" ref="AY1418:CD1418" si="1865">AY$21</f>
        <v>AY$17</v>
      </c>
      <c r="AZ1418" s="199" t="str">
        <f t="shared" si="1865"/>
        <v>AZ$17</v>
      </c>
      <c r="BA1418" s="199" t="str">
        <f t="shared" si="1865"/>
        <v>BA$17</v>
      </c>
      <c r="BB1418" s="199" t="str">
        <f t="shared" si="1865"/>
        <v>BB$17</v>
      </c>
      <c r="BC1418" s="199" t="str">
        <f t="shared" si="1865"/>
        <v>BC$17</v>
      </c>
      <c r="BD1418" s="199" t="str">
        <f t="shared" si="1865"/>
        <v>BD$17</v>
      </c>
      <c r="BE1418" s="199" t="str">
        <f t="shared" si="1865"/>
        <v>BE$17</v>
      </c>
      <c r="BF1418" s="199" t="str">
        <f t="shared" si="1865"/>
        <v>BF$17</v>
      </c>
      <c r="BG1418" s="199" t="str">
        <f t="shared" si="1865"/>
        <v>BG$17</v>
      </c>
      <c r="BH1418" s="199" t="str">
        <f t="shared" si="1865"/>
        <v>BH$17</v>
      </c>
      <c r="BI1418" s="199" t="str">
        <f t="shared" si="1865"/>
        <v>BI$17</v>
      </c>
      <c r="BJ1418" s="199" t="str">
        <f t="shared" si="1865"/>
        <v>BJ$17</v>
      </c>
      <c r="BK1418" s="199" t="str">
        <f t="shared" si="1865"/>
        <v>BK$17</v>
      </c>
      <c r="BL1418" s="199" t="str">
        <f t="shared" si="1865"/>
        <v>BL$17</v>
      </c>
      <c r="BM1418" s="199" t="str">
        <f t="shared" si="1865"/>
        <v>BM$17</v>
      </c>
      <c r="BN1418" s="199" t="str">
        <f t="shared" si="1865"/>
        <v>BN$17</v>
      </c>
      <c r="BO1418" s="199" t="str">
        <f t="shared" si="1865"/>
        <v>BO$17</v>
      </c>
      <c r="BP1418" s="199" t="str">
        <f t="shared" si="1865"/>
        <v>BP$17</v>
      </c>
      <c r="BQ1418" s="199" t="str">
        <f t="shared" si="1865"/>
        <v>BQ$17</v>
      </c>
      <c r="BR1418" s="199" t="str">
        <f t="shared" si="1865"/>
        <v>BR$17</v>
      </c>
      <c r="BS1418" s="199" t="str">
        <f t="shared" si="1865"/>
        <v>BS$17</v>
      </c>
      <c r="BT1418" s="199" t="str">
        <f t="shared" si="1865"/>
        <v>BT$17</v>
      </c>
      <c r="BU1418" s="199" t="str">
        <f t="shared" si="1865"/>
        <v>BU$17</v>
      </c>
      <c r="BV1418" s="199" t="str">
        <f t="shared" si="1865"/>
        <v>BV$17</v>
      </c>
      <c r="BW1418" s="199" t="str">
        <f t="shared" si="1865"/>
        <v>BW$17</v>
      </c>
      <c r="BX1418" s="199" t="str">
        <f t="shared" si="1865"/>
        <v>BX$17</v>
      </c>
      <c r="BY1418" s="199" t="str">
        <f t="shared" si="1865"/>
        <v>BY$17</v>
      </c>
      <c r="BZ1418" s="199" t="str">
        <f t="shared" si="1865"/>
        <v>BZ$17</v>
      </c>
      <c r="CA1418" s="199" t="str">
        <f t="shared" si="1865"/>
        <v>CA$17</v>
      </c>
      <c r="CB1418" s="199" t="str">
        <f t="shared" si="1865"/>
        <v>CB$17</v>
      </c>
      <c r="CC1418" s="199" t="str">
        <f t="shared" si="1865"/>
        <v>CC$17</v>
      </c>
      <c r="CD1418" s="199" t="str">
        <f t="shared" si="1865"/>
        <v>CD$17</v>
      </c>
      <c r="CE1418" s="199" t="str">
        <f t="shared" ref="CE1418:CL1418" si="1866">CE$21</f>
        <v>CE$17</v>
      </c>
      <c r="CF1418" s="199" t="str">
        <f t="shared" si="1866"/>
        <v>CF$17</v>
      </c>
      <c r="CG1418" s="199" t="str">
        <f t="shared" si="1866"/>
        <v>CG$17</v>
      </c>
      <c r="CH1418" s="199" t="str">
        <f t="shared" si="1866"/>
        <v>CH$17</v>
      </c>
      <c r="CI1418" s="199" t="str">
        <f t="shared" si="1866"/>
        <v>CI$17</v>
      </c>
      <c r="CJ1418" s="199" t="str">
        <f t="shared" si="1866"/>
        <v>CJ$17</v>
      </c>
      <c r="CK1418" s="199" t="str">
        <f t="shared" si="1866"/>
        <v>CK$17</v>
      </c>
      <c r="CL1418" s="199" t="str">
        <f t="shared" si="1866"/>
        <v>CL$17</v>
      </c>
      <c r="CN1418" s="201"/>
      <c r="CO1418" s="199" t="str">
        <f t="shared" ref="CO1418:DL1418" si="1867">CO$21</f>
        <v>CO$17</v>
      </c>
      <c r="CP1418" s="199" t="str">
        <f t="shared" si="1867"/>
        <v>CP$17</v>
      </c>
      <c r="CQ1418" s="199" t="str">
        <f t="shared" si="1867"/>
        <v>CQ$17</v>
      </c>
      <c r="CR1418" s="199" t="str">
        <f t="shared" si="1867"/>
        <v>CR$17</v>
      </c>
      <c r="CS1418" s="199" t="str">
        <f t="shared" si="1867"/>
        <v>CS$17</v>
      </c>
      <c r="CT1418" s="199" t="str">
        <f t="shared" si="1867"/>
        <v>CT$17</v>
      </c>
      <c r="CU1418" s="199" t="str">
        <f t="shared" si="1867"/>
        <v>CU$17</v>
      </c>
      <c r="CV1418" s="199" t="str">
        <f t="shared" si="1867"/>
        <v>CV$17</v>
      </c>
      <c r="CW1418" s="199" t="str">
        <f t="shared" si="1867"/>
        <v>CW$17</v>
      </c>
      <c r="CX1418" s="199" t="str">
        <f t="shared" si="1867"/>
        <v>CX$17</v>
      </c>
      <c r="CY1418" s="199" t="str">
        <f t="shared" si="1867"/>
        <v>CY$17</v>
      </c>
      <c r="CZ1418" s="199" t="str">
        <f t="shared" si="1867"/>
        <v>CZ$17</v>
      </c>
      <c r="DA1418" s="199" t="str">
        <f t="shared" si="1867"/>
        <v>DA$17</v>
      </c>
      <c r="DB1418" s="199" t="str">
        <f t="shared" si="1867"/>
        <v>DB$17</v>
      </c>
      <c r="DC1418" s="199" t="str">
        <f t="shared" si="1867"/>
        <v>DC$17</v>
      </c>
      <c r="DD1418" s="199" t="str">
        <f t="shared" si="1867"/>
        <v>DD$17</v>
      </c>
      <c r="DE1418" s="199" t="str">
        <f t="shared" si="1867"/>
        <v>DE$17</v>
      </c>
      <c r="DF1418" s="199" t="str">
        <f t="shared" si="1867"/>
        <v>DF$17</v>
      </c>
      <c r="DG1418" s="199" t="str">
        <f t="shared" si="1867"/>
        <v>DG$17</v>
      </c>
      <c r="DH1418" s="199" t="str">
        <f t="shared" si="1867"/>
        <v>DH$17</v>
      </c>
      <c r="DI1418" s="199" t="str">
        <f t="shared" si="1867"/>
        <v>DI$17</v>
      </c>
      <c r="DJ1418" s="199" t="str">
        <f t="shared" si="1867"/>
        <v>DJ$17</v>
      </c>
      <c r="DK1418" s="199" t="str">
        <f t="shared" si="1867"/>
        <v>DK$17</v>
      </c>
      <c r="DL1418" s="199" t="str">
        <f t="shared" si="1867"/>
        <v>DL$17</v>
      </c>
    </row>
    <row r="1419" spans="1:116" x14ac:dyDescent="0.35">
      <c r="A1419" s="174"/>
      <c r="E1419" s="8"/>
      <c r="G1419" s="175" t="s">
        <v>491</v>
      </c>
      <c r="H1419" s="200"/>
      <c r="I1419" s="201"/>
      <c r="J1419" s="201"/>
      <c r="K1419" s="202"/>
      <c r="L1419" s="202"/>
      <c r="M1419" s="202"/>
      <c r="N1419" s="202"/>
      <c r="O1419" s="202"/>
      <c r="P1419" s="202"/>
      <c r="R1419" s="202"/>
      <c r="S1419" s="190"/>
      <c r="T1419" s="190"/>
      <c r="U1419" s="190"/>
      <c r="V1419" s="190"/>
      <c r="W1419" s="190"/>
      <c r="X1419" s="190"/>
      <c r="Y1419" s="190"/>
      <c r="Z1419" s="190"/>
      <c r="AA1419" s="190"/>
      <c r="AB1419" s="190"/>
      <c r="AC1419" s="190"/>
      <c r="AD1419" s="190"/>
      <c r="AE1419" s="190"/>
      <c r="AF1419" s="190"/>
      <c r="AG1419" s="190"/>
      <c r="AH1419" s="190"/>
      <c r="AI1419" s="190"/>
      <c r="AJ1419" s="190"/>
      <c r="AK1419" s="190"/>
      <c r="AL1419" s="190"/>
      <c r="AM1419" s="190"/>
      <c r="AN1419" s="190"/>
      <c r="AO1419" s="190"/>
      <c r="AP1419" s="190"/>
      <c r="AQ1419" s="190"/>
      <c r="AR1419" s="190"/>
      <c r="AS1419" s="190"/>
      <c r="AT1419" s="190"/>
      <c r="AU1419" s="190"/>
      <c r="AV1419" s="190"/>
      <c r="AW1419" s="190"/>
      <c r="AX1419" s="190"/>
      <c r="AY1419" s="190"/>
      <c r="AZ1419" s="190"/>
      <c r="BA1419" s="190"/>
      <c r="BB1419" s="190"/>
      <c r="BC1419" s="190"/>
      <c r="BD1419" s="190"/>
      <c r="BE1419" s="190"/>
      <c r="BF1419" s="190"/>
      <c r="BG1419" s="190"/>
      <c r="BH1419" s="190"/>
      <c r="BI1419" s="190"/>
      <c r="BJ1419" s="190"/>
      <c r="BK1419" s="190"/>
      <c r="BL1419" s="190"/>
      <c r="BM1419" s="190"/>
      <c r="BN1419" s="190"/>
      <c r="BO1419" s="190"/>
      <c r="BP1419" s="190"/>
      <c r="BQ1419" s="190"/>
      <c r="BR1419" s="190"/>
      <c r="BS1419" s="190"/>
      <c r="BT1419" s="190"/>
      <c r="BU1419" s="190"/>
      <c r="BV1419" s="190"/>
      <c r="BW1419" s="190"/>
      <c r="BX1419" s="190"/>
      <c r="BY1419" s="190"/>
      <c r="BZ1419" s="190"/>
      <c r="CA1419" s="190"/>
      <c r="CB1419" s="190"/>
      <c r="CC1419" s="190"/>
      <c r="CD1419" s="190"/>
      <c r="CE1419" s="190"/>
      <c r="CF1419" s="190"/>
      <c r="CG1419" s="190"/>
      <c r="CH1419" s="190"/>
      <c r="CI1419" s="190"/>
      <c r="CJ1419" s="190"/>
      <c r="CK1419" s="190"/>
      <c r="CL1419" s="190"/>
      <c r="CN1419" s="201"/>
      <c r="CO1419" s="190"/>
      <c r="CP1419" s="190"/>
      <c r="CQ1419" s="190"/>
      <c r="CR1419" s="190"/>
      <c r="CS1419" s="190"/>
      <c r="CT1419" s="190"/>
      <c r="CU1419" s="190"/>
      <c r="CV1419" s="190"/>
      <c r="CW1419" s="190"/>
      <c r="CX1419" s="190"/>
      <c r="CY1419" s="190"/>
      <c r="CZ1419" s="190"/>
      <c r="DA1419" s="190"/>
      <c r="DB1419" s="190"/>
      <c r="DC1419" s="190"/>
      <c r="DD1419" s="190"/>
      <c r="DE1419" s="190"/>
      <c r="DF1419" s="190"/>
      <c r="DG1419" s="190"/>
      <c r="DH1419" s="190"/>
      <c r="DI1419" s="190"/>
      <c r="DJ1419" s="190"/>
      <c r="DK1419" s="190"/>
      <c r="DL1419" s="190"/>
    </row>
    <row r="1420" spans="1:116" x14ac:dyDescent="0.35">
      <c r="A1420" s="174"/>
      <c r="E1420" s="8"/>
      <c r="G1420" s="175" t="s">
        <v>505</v>
      </c>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35">
      <c r="A1421" s="142" t="s">
        <v>218</v>
      </c>
      <c r="B1421" s="31" t="s">
        <v>81</v>
      </c>
      <c r="C1421" s="31"/>
      <c r="D1421" t="s">
        <v>776</v>
      </c>
      <c r="E1421" s="8" t="str">
        <f t="shared" ref="E1421:E1431" si="1868">ROW()&amp;" "&amp;D1421</f>
        <v>1421 UEREV - S</v>
      </c>
      <c r="F1421" t="s">
        <v>277</v>
      </c>
      <c r="G1421" s="175" t="s">
        <v>463</v>
      </c>
      <c r="H1421" s="200"/>
      <c r="I1421" s="201"/>
      <c r="J1421" s="201"/>
      <c r="K1421" s="202"/>
      <c r="L1421" s="202"/>
      <c r="M1421" s="202"/>
      <c r="N1421" s="202"/>
      <c r="O1421" s="202"/>
      <c r="P1421" s="202"/>
      <c r="R1421" s="202"/>
      <c r="S1421" s="190" t="str">
        <f t="shared" ref="S1421:AX1421" si="1869">S$22</f>
        <v>S$18</v>
      </c>
      <c r="T1421" s="190" t="str">
        <f t="shared" si="1869"/>
        <v>T$18</v>
      </c>
      <c r="U1421" s="190" t="str">
        <f t="shared" si="1869"/>
        <v>U$18</v>
      </c>
      <c r="V1421" s="190" t="str">
        <f t="shared" si="1869"/>
        <v>V$18</v>
      </c>
      <c r="W1421" s="190" t="str">
        <f t="shared" si="1869"/>
        <v>W$18</v>
      </c>
      <c r="X1421" s="190" t="str">
        <f t="shared" si="1869"/>
        <v>X$18</v>
      </c>
      <c r="Y1421" s="190" t="str">
        <f t="shared" si="1869"/>
        <v>Y$18</v>
      </c>
      <c r="Z1421" s="190" t="str">
        <f t="shared" si="1869"/>
        <v>Z$18</v>
      </c>
      <c r="AA1421" s="190" t="str">
        <f t="shared" si="1869"/>
        <v>AA$18</v>
      </c>
      <c r="AB1421" s="190" t="str">
        <f t="shared" si="1869"/>
        <v>AB$18</v>
      </c>
      <c r="AC1421" s="190" t="str">
        <f t="shared" si="1869"/>
        <v>AC$18</v>
      </c>
      <c r="AD1421" s="190" t="str">
        <f t="shared" si="1869"/>
        <v>AD$18</v>
      </c>
      <c r="AE1421" s="190" t="str">
        <f t="shared" si="1869"/>
        <v>AE$18</v>
      </c>
      <c r="AF1421" s="190" t="str">
        <f t="shared" si="1869"/>
        <v>AF$18</v>
      </c>
      <c r="AG1421" s="190" t="str">
        <f t="shared" si="1869"/>
        <v>AG$18</v>
      </c>
      <c r="AH1421" s="190" t="str">
        <f t="shared" si="1869"/>
        <v>AH$18</v>
      </c>
      <c r="AI1421" s="190" t="str">
        <f t="shared" si="1869"/>
        <v>AI$18</v>
      </c>
      <c r="AJ1421" s="190" t="str">
        <f t="shared" si="1869"/>
        <v>AJ$18</v>
      </c>
      <c r="AK1421" s="190" t="str">
        <f t="shared" si="1869"/>
        <v>AK$18</v>
      </c>
      <c r="AL1421" s="190" t="str">
        <f t="shared" si="1869"/>
        <v>AL$18</v>
      </c>
      <c r="AM1421" s="190" t="str">
        <f t="shared" si="1869"/>
        <v>AM$18</v>
      </c>
      <c r="AN1421" s="190" t="str">
        <f t="shared" si="1869"/>
        <v>AN$18</v>
      </c>
      <c r="AO1421" s="190" t="str">
        <f t="shared" si="1869"/>
        <v>AO$18</v>
      </c>
      <c r="AP1421" s="190" t="str">
        <f t="shared" si="1869"/>
        <v>AP$18</v>
      </c>
      <c r="AQ1421" s="190" t="str">
        <f t="shared" si="1869"/>
        <v>AQ$18</v>
      </c>
      <c r="AR1421" s="190" t="str">
        <f t="shared" si="1869"/>
        <v>AR$18</v>
      </c>
      <c r="AS1421" s="190" t="str">
        <f t="shared" si="1869"/>
        <v>AS$18</v>
      </c>
      <c r="AT1421" s="190" t="str">
        <f t="shared" si="1869"/>
        <v>AT$18</v>
      </c>
      <c r="AU1421" s="190" t="str">
        <f t="shared" si="1869"/>
        <v>AU$18</v>
      </c>
      <c r="AV1421" s="190" t="str">
        <f t="shared" si="1869"/>
        <v>AV$18</v>
      </c>
      <c r="AW1421" s="190" t="str">
        <f t="shared" si="1869"/>
        <v>AW$18</v>
      </c>
      <c r="AX1421" s="190" t="str">
        <f t="shared" si="1869"/>
        <v>AX$18</v>
      </c>
      <c r="AY1421" s="190" t="str">
        <f t="shared" ref="AY1421:CD1421" si="1870">AY$22</f>
        <v>AY$18</v>
      </c>
      <c r="AZ1421" s="190" t="str">
        <f t="shared" si="1870"/>
        <v>AZ$18</v>
      </c>
      <c r="BA1421" s="190" t="str">
        <f t="shared" si="1870"/>
        <v>BA$18</v>
      </c>
      <c r="BB1421" s="190" t="str">
        <f t="shared" si="1870"/>
        <v>BB$18</v>
      </c>
      <c r="BC1421" s="190" t="str">
        <f t="shared" si="1870"/>
        <v>BC$18</v>
      </c>
      <c r="BD1421" s="190" t="str">
        <f t="shared" si="1870"/>
        <v>BD$18</v>
      </c>
      <c r="BE1421" s="190" t="str">
        <f t="shared" si="1870"/>
        <v>BE$18</v>
      </c>
      <c r="BF1421" s="190" t="str">
        <f t="shared" si="1870"/>
        <v>BF$18</v>
      </c>
      <c r="BG1421" s="190" t="str">
        <f t="shared" si="1870"/>
        <v>BG$18</v>
      </c>
      <c r="BH1421" s="190" t="str">
        <f t="shared" si="1870"/>
        <v>BH$18</v>
      </c>
      <c r="BI1421" s="190" t="str">
        <f t="shared" si="1870"/>
        <v>BI$18</v>
      </c>
      <c r="BJ1421" s="190" t="str">
        <f t="shared" si="1870"/>
        <v>BJ$18</v>
      </c>
      <c r="BK1421" s="190" t="str">
        <f t="shared" si="1870"/>
        <v>BK$18</v>
      </c>
      <c r="BL1421" s="190" t="str">
        <f t="shared" si="1870"/>
        <v>BL$18</v>
      </c>
      <c r="BM1421" s="190" t="str">
        <f t="shared" si="1870"/>
        <v>BM$18</v>
      </c>
      <c r="BN1421" s="190" t="str">
        <f t="shared" si="1870"/>
        <v>BN$18</v>
      </c>
      <c r="BO1421" s="190" t="str">
        <f t="shared" si="1870"/>
        <v>BO$18</v>
      </c>
      <c r="BP1421" s="190" t="str">
        <f t="shared" si="1870"/>
        <v>BP$18</v>
      </c>
      <c r="BQ1421" s="190" t="str">
        <f t="shared" si="1870"/>
        <v>BQ$18</v>
      </c>
      <c r="BR1421" s="190" t="str">
        <f t="shared" si="1870"/>
        <v>BR$18</v>
      </c>
      <c r="BS1421" s="190" t="str">
        <f t="shared" si="1870"/>
        <v>BS$18</v>
      </c>
      <c r="BT1421" s="190" t="str">
        <f t="shared" si="1870"/>
        <v>BT$18</v>
      </c>
      <c r="BU1421" s="190" t="str">
        <f t="shared" si="1870"/>
        <v>BU$18</v>
      </c>
      <c r="BV1421" s="190" t="str">
        <f t="shared" si="1870"/>
        <v>BV$18</v>
      </c>
      <c r="BW1421" s="190" t="str">
        <f t="shared" si="1870"/>
        <v>BW$18</v>
      </c>
      <c r="BX1421" s="190" t="str">
        <f t="shared" si="1870"/>
        <v>BX$18</v>
      </c>
      <c r="BY1421" s="190" t="str">
        <f t="shared" si="1870"/>
        <v>BY$18</v>
      </c>
      <c r="BZ1421" s="190" t="str">
        <f t="shared" si="1870"/>
        <v>BZ$18</v>
      </c>
      <c r="CA1421" s="190" t="str">
        <f t="shared" si="1870"/>
        <v>CA$18</v>
      </c>
      <c r="CB1421" s="190" t="str">
        <f t="shared" si="1870"/>
        <v>CB$18</v>
      </c>
      <c r="CC1421" s="190" t="str">
        <f t="shared" si="1870"/>
        <v>CC$18</v>
      </c>
      <c r="CD1421" s="190" t="str">
        <f t="shared" si="1870"/>
        <v>CD$18</v>
      </c>
      <c r="CE1421" s="190" t="str">
        <f t="shared" ref="CE1421:CL1421" si="1871">CE$22</f>
        <v>CE$18</v>
      </c>
      <c r="CF1421" s="190" t="str">
        <f t="shared" si="1871"/>
        <v>CF$18</v>
      </c>
      <c r="CG1421" s="190" t="str">
        <f t="shared" si="1871"/>
        <v>CG$18</v>
      </c>
      <c r="CH1421" s="190" t="str">
        <f t="shared" si="1871"/>
        <v>CH$18</v>
      </c>
      <c r="CI1421" s="190" t="str">
        <f t="shared" si="1871"/>
        <v>CI$18</v>
      </c>
      <c r="CJ1421" s="190" t="str">
        <f t="shared" si="1871"/>
        <v>CJ$18</v>
      </c>
      <c r="CK1421" s="190" t="str">
        <f t="shared" si="1871"/>
        <v>CK$18</v>
      </c>
      <c r="CL1421" s="190" t="str">
        <f t="shared" si="1871"/>
        <v>CL$18</v>
      </c>
      <c r="CN1421" s="201"/>
      <c r="CO1421" s="190" t="str">
        <f t="shared" ref="CO1421:DL1421" si="1872">CO$22</f>
        <v>CO$18</v>
      </c>
      <c r="CP1421" s="190" t="str">
        <f t="shared" si="1872"/>
        <v>CP$18</v>
      </c>
      <c r="CQ1421" s="190" t="str">
        <f t="shared" si="1872"/>
        <v>CQ$18</v>
      </c>
      <c r="CR1421" s="190" t="str">
        <f t="shared" si="1872"/>
        <v>CR$18</v>
      </c>
      <c r="CS1421" s="190" t="str">
        <f t="shared" si="1872"/>
        <v>CS$18</v>
      </c>
      <c r="CT1421" s="190" t="str">
        <f t="shared" si="1872"/>
        <v>CT$18</v>
      </c>
      <c r="CU1421" s="190" t="str">
        <f t="shared" si="1872"/>
        <v>CU$18</v>
      </c>
      <c r="CV1421" s="190" t="str">
        <f t="shared" si="1872"/>
        <v>CV$18</v>
      </c>
      <c r="CW1421" s="190" t="str">
        <f t="shared" si="1872"/>
        <v>CW$18</v>
      </c>
      <c r="CX1421" s="190" t="str">
        <f t="shared" si="1872"/>
        <v>CX$18</v>
      </c>
      <c r="CY1421" s="190" t="str">
        <f t="shared" si="1872"/>
        <v>CY$18</v>
      </c>
      <c r="CZ1421" s="190" t="str">
        <f t="shared" si="1872"/>
        <v>CZ$18</v>
      </c>
      <c r="DA1421" s="190" t="str">
        <f t="shared" si="1872"/>
        <v>DA$18</v>
      </c>
      <c r="DB1421" s="190" t="str">
        <f t="shared" si="1872"/>
        <v>DB$18</v>
      </c>
      <c r="DC1421" s="190" t="str">
        <f t="shared" si="1872"/>
        <v>DC$18</v>
      </c>
      <c r="DD1421" s="190" t="str">
        <f t="shared" si="1872"/>
        <v>DD$18</v>
      </c>
      <c r="DE1421" s="190" t="str">
        <f t="shared" si="1872"/>
        <v>DE$18</v>
      </c>
      <c r="DF1421" s="190" t="str">
        <f t="shared" si="1872"/>
        <v>DF$18</v>
      </c>
      <c r="DG1421" s="190" t="str">
        <f t="shared" si="1872"/>
        <v>DG$18</v>
      </c>
      <c r="DH1421" s="190" t="str">
        <f t="shared" si="1872"/>
        <v>DH$18</v>
      </c>
      <c r="DI1421" s="190" t="str">
        <f t="shared" si="1872"/>
        <v>DI$18</v>
      </c>
      <c r="DJ1421" s="190" t="str">
        <f t="shared" si="1872"/>
        <v>DJ$18</v>
      </c>
      <c r="DK1421" s="190" t="str">
        <f t="shared" si="1872"/>
        <v>DK$18</v>
      </c>
      <c r="DL1421" s="190" t="str">
        <f t="shared" si="1872"/>
        <v>DL$18</v>
      </c>
    </row>
    <row r="1422" spans="1:116" x14ac:dyDescent="0.35">
      <c r="A1422" s="31"/>
      <c r="B1422" s="31"/>
      <c r="C1422" s="31"/>
      <c r="D1422" t="s">
        <v>776</v>
      </c>
      <c r="E1422" s="8" t="str">
        <f t="shared" si="1868"/>
        <v>1422 UEREV - S</v>
      </c>
      <c r="G1422" s="175" t="s">
        <v>464</v>
      </c>
      <c r="H1422" s="200"/>
      <c r="I1422" s="201"/>
      <c r="J1422" s="201"/>
      <c r="K1422" s="202"/>
      <c r="L1422" s="202"/>
      <c r="M1422" s="202"/>
      <c r="N1422" s="202"/>
      <c r="O1422" s="202"/>
      <c r="P1422" s="202"/>
      <c r="R1422" s="202"/>
      <c r="S1422" s="190" t="str">
        <f t="shared" ref="S1422:AX1422" si="1873">S$23</f>
        <v>S$19</v>
      </c>
      <c r="T1422" s="190" t="str">
        <f t="shared" si="1873"/>
        <v>T$19</v>
      </c>
      <c r="U1422" s="190" t="str">
        <f t="shared" si="1873"/>
        <v>U$19</v>
      </c>
      <c r="V1422" s="190" t="str">
        <f t="shared" si="1873"/>
        <v>V$19</v>
      </c>
      <c r="W1422" s="190" t="str">
        <f t="shared" si="1873"/>
        <v>W$19</v>
      </c>
      <c r="X1422" s="190" t="str">
        <f t="shared" si="1873"/>
        <v>X$19</v>
      </c>
      <c r="Y1422" s="190" t="str">
        <f t="shared" si="1873"/>
        <v>Y$19</v>
      </c>
      <c r="Z1422" s="190" t="str">
        <f t="shared" si="1873"/>
        <v>Z$19</v>
      </c>
      <c r="AA1422" s="190" t="str">
        <f t="shared" si="1873"/>
        <v>AA$19</v>
      </c>
      <c r="AB1422" s="190" t="str">
        <f t="shared" si="1873"/>
        <v>AB$19</v>
      </c>
      <c r="AC1422" s="190" t="str">
        <f t="shared" si="1873"/>
        <v>AC$19</v>
      </c>
      <c r="AD1422" s="190" t="str">
        <f t="shared" si="1873"/>
        <v>AD$19</v>
      </c>
      <c r="AE1422" s="190" t="str">
        <f t="shared" si="1873"/>
        <v>AE$19</v>
      </c>
      <c r="AF1422" s="190" t="str">
        <f t="shared" si="1873"/>
        <v>AF$19</v>
      </c>
      <c r="AG1422" s="190" t="str">
        <f t="shared" si="1873"/>
        <v>AG$19</v>
      </c>
      <c r="AH1422" s="190" t="str">
        <f t="shared" si="1873"/>
        <v>AH$19</v>
      </c>
      <c r="AI1422" s="190" t="str">
        <f t="shared" si="1873"/>
        <v>AI$19</v>
      </c>
      <c r="AJ1422" s="190" t="str">
        <f t="shared" si="1873"/>
        <v>AJ$19</v>
      </c>
      <c r="AK1422" s="190" t="str">
        <f t="shared" si="1873"/>
        <v>AK$19</v>
      </c>
      <c r="AL1422" s="190" t="str">
        <f t="shared" si="1873"/>
        <v>AL$19</v>
      </c>
      <c r="AM1422" s="190" t="str">
        <f t="shared" si="1873"/>
        <v>AM$19</v>
      </c>
      <c r="AN1422" s="190" t="str">
        <f t="shared" si="1873"/>
        <v>AN$19</v>
      </c>
      <c r="AO1422" s="190" t="str">
        <f t="shared" si="1873"/>
        <v>AO$19</v>
      </c>
      <c r="AP1422" s="190" t="str">
        <f t="shared" si="1873"/>
        <v>AP$19</v>
      </c>
      <c r="AQ1422" s="190" t="str">
        <f t="shared" si="1873"/>
        <v>AQ$19</v>
      </c>
      <c r="AR1422" s="190" t="str">
        <f t="shared" si="1873"/>
        <v>AR$19</v>
      </c>
      <c r="AS1422" s="190" t="str">
        <f t="shared" si="1873"/>
        <v>AS$19</v>
      </c>
      <c r="AT1422" s="190" t="str">
        <f t="shared" si="1873"/>
        <v>AT$19</v>
      </c>
      <c r="AU1422" s="190" t="str">
        <f t="shared" si="1873"/>
        <v>AU$19</v>
      </c>
      <c r="AV1422" s="190" t="str">
        <f t="shared" si="1873"/>
        <v>AV$19</v>
      </c>
      <c r="AW1422" s="190" t="str">
        <f t="shared" si="1873"/>
        <v>AW$19</v>
      </c>
      <c r="AX1422" s="190" t="str">
        <f t="shared" si="1873"/>
        <v>AX$19</v>
      </c>
      <c r="AY1422" s="190" t="str">
        <f t="shared" ref="AY1422:CD1422" si="1874">AY$23</f>
        <v>AY$19</v>
      </c>
      <c r="AZ1422" s="190" t="str">
        <f t="shared" si="1874"/>
        <v>AZ$19</v>
      </c>
      <c r="BA1422" s="190" t="str">
        <f t="shared" si="1874"/>
        <v>BA$19</v>
      </c>
      <c r="BB1422" s="190" t="str">
        <f t="shared" si="1874"/>
        <v>BB$19</v>
      </c>
      <c r="BC1422" s="190" t="str">
        <f t="shared" si="1874"/>
        <v>BC$19</v>
      </c>
      <c r="BD1422" s="190" t="str">
        <f t="shared" si="1874"/>
        <v>BD$19</v>
      </c>
      <c r="BE1422" s="190" t="str">
        <f t="shared" si="1874"/>
        <v>BE$19</v>
      </c>
      <c r="BF1422" s="190" t="str">
        <f t="shared" si="1874"/>
        <v>BF$19</v>
      </c>
      <c r="BG1422" s="190" t="str">
        <f t="shared" si="1874"/>
        <v>BG$19</v>
      </c>
      <c r="BH1422" s="190" t="str">
        <f t="shared" si="1874"/>
        <v>BH$19</v>
      </c>
      <c r="BI1422" s="190" t="str">
        <f t="shared" si="1874"/>
        <v>BI$19</v>
      </c>
      <c r="BJ1422" s="190" t="str">
        <f t="shared" si="1874"/>
        <v>BJ$19</v>
      </c>
      <c r="BK1422" s="190" t="str">
        <f t="shared" si="1874"/>
        <v>BK$19</v>
      </c>
      <c r="BL1422" s="190" t="str">
        <f t="shared" si="1874"/>
        <v>BL$19</v>
      </c>
      <c r="BM1422" s="190" t="str">
        <f t="shared" si="1874"/>
        <v>BM$19</v>
      </c>
      <c r="BN1422" s="190" t="str">
        <f t="shared" si="1874"/>
        <v>BN$19</v>
      </c>
      <c r="BO1422" s="190" t="str">
        <f t="shared" si="1874"/>
        <v>BO$19</v>
      </c>
      <c r="BP1422" s="190" t="str">
        <f t="shared" si="1874"/>
        <v>BP$19</v>
      </c>
      <c r="BQ1422" s="190" t="str">
        <f t="shared" si="1874"/>
        <v>BQ$19</v>
      </c>
      <c r="BR1422" s="190" t="str">
        <f t="shared" si="1874"/>
        <v>BR$19</v>
      </c>
      <c r="BS1422" s="190" t="str">
        <f t="shared" si="1874"/>
        <v>BS$19</v>
      </c>
      <c r="BT1422" s="190" t="str">
        <f t="shared" si="1874"/>
        <v>BT$19</v>
      </c>
      <c r="BU1422" s="190" t="str">
        <f t="shared" si="1874"/>
        <v>BU$19</v>
      </c>
      <c r="BV1422" s="190" t="str">
        <f t="shared" si="1874"/>
        <v>BV$19</v>
      </c>
      <c r="BW1422" s="190" t="str">
        <f t="shared" si="1874"/>
        <v>BW$19</v>
      </c>
      <c r="BX1422" s="190" t="str">
        <f t="shared" si="1874"/>
        <v>BX$19</v>
      </c>
      <c r="BY1422" s="190" t="str">
        <f t="shared" si="1874"/>
        <v>BY$19</v>
      </c>
      <c r="BZ1422" s="190" t="str">
        <f t="shared" si="1874"/>
        <v>BZ$19</v>
      </c>
      <c r="CA1422" s="190" t="str">
        <f t="shared" si="1874"/>
        <v>CA$19</v>
      </c>
      <c r="CB1422" s="190" t="str">
        <f t="shared" si="1874"/>
        <v>CB$19</v>
      </c>
      <c r="CC1422" s="190" t="str">
        <f t="shared" si="1874"/>
        <v>CC$19</v>
      </c>
      <c r="CD1422" s="190" t="str">
        <f t="shared" si="1874"/>
        <v>CD$19</v>
      </c>
      <c r="CE1422" s="190" t="str">
        <f t="shared" ref="CE1422:CL1422" si="1875">CE$23</f>
        <v>CE$19</v>
      </c>
      <c r="CF1422" s="190" t="str">
        <f t="shared" si="1875"/>
        <v>CF$19</v>
      </c>
      <c r="CG1422" s="190" t="str">
        <f t="shared" si="1875"/>
        <v>CG$19</v>
      </c>
      <c r="CH1422" s="190" t="str">
        <f t="shared" si="1875"/>
        <v>CH$19</v>
      </c>
      <c r="CI1422" s="190" t="str">
        <f t="shared" si="1875"/>
        <v>CI$19</v>
      </c>
      <c r="CJ1422" s="190" t="str">
        <f t="shared" si="1875"/>
        <v>CJ$19</v>
      </c>
      <c r="CK1422" s="190" t="str">
        <f t="shared" si="1875"/>
        <v>CK$19</v>
      </c>
      <c r="CL1422" s="190" t="str">
        <f t="shared" si="1875"/>
        <v>CL$19</v>
      </c>
      <c r="CN1422" s="201"/>
      <c r="CO1422" s="190" t="str">
        <f t="shared" ref="CO1422:DL1422" si="1876">CO$23</f>
        <v>CO$19</v>
      </c>
      <c r="CP1422" s="190" t="str">
        <f t="shared" si="1876"/>
        <v>CP$19</v>
      </c>
      <c r="CQ1422" s="190" t="str">
        <f t="shared" si="1876"/>
        <v>CQ$19</v>
      </c>
      <c r="CR1422" s="190" t="str">
        <f t="shared" si="1876"/>
        <v>CR$19</v>
      </c>
      <c r="CS1422" s="190" t="str">
        <f t="shared" si="1876"/>
        <v>CS$19</v>
      </c>
      <c r="CT1422" s="190" t="str">
        <f t="shared" si="1876"/>
        <v>CT$19</v>
      </c>
      <c r="CU1422" s="190" t="str">
        <f t="shared" si="1876"/>
        <v>CU$19</v>
      </c>
      <c r="CV1422" s="190" t="str">
        <f t="shared" si="1876"/>
        <v>CV$19</v>
      </c>
      <c r="CW1422" s="190" t="str">
        <f t="shared" si="1876"/>
        <v>CW$19</v>
      </c>
      <c r="CX1422" s="190" t="str">
        <f t="shared" si="1876"/>
        <v>CX$19</v>
      </c>
      <c r="CY1422" s="190" t="str">
        <f t="shared" si="1876"/>
        <v>CY$19</v>
      </c>
      <c r="CZ1422" s="190" t="str">
        <f t="shared" si="1876"/>
        <v>CZ$19</v>
      </c>
      <c r="DA1422" s="190" t="str">
        <f t="shared" si="1876"/>
        <v>DA$19</v>
      </c>
      <c r="DB1422" s="190" t="str">
        <f t="shared" si="1876"/>
        <v>DB$19</v>
      </c>
      <c r="DC1422" s="190" t="str">
        <f t="shared" si="1876"/>
        <v>DC$19</v>
      </c>
      <c r="DD1422" s="190" t="str">
        <f t="shared" si="1876"/>
        <v>DD$19</v>
      </c>
      <c r="DE1422" s="190" t="str">
        <f t="shared" si="1876"/>
        <v>DE$19</v>
      </c>
      <c r="DF1422" s="190" t="str">
        <f t="shared" si="1876"/>
        <v>DF$19</v>
      </c>
      <c r="DG1422" s="190" t="str">
        <f t="shared" si="1876"/>
        <v>DG$19</v>
      </c>
      <c r="DH1422" s="190" t="str">
        <f t="shared" si="1876"/>
        <v>DH$19</v>
      </c>
      <c r="DI1422" s="190" t="str">
        <f t="shared" si="1876"/>
        <v>DI$19</v>
      </c>
      <c r="DJ1422" s="190" t="str">
        <f t="shared" si="1876"/>
        <v>DJ$19</v>
      </c>
      <c r="DK1422" s="190" t="str">
        <f t="shared" si="1876"/>
        <v>DK$19</v>
      </c>
      <c r="DL1422" s="190" t="str">
        <f t="shared" si="1876"/>
        <v>DL$19</v>
      </c>
    </row>
    <row r="1423" spans="1:116" x14ac:dyDescent="0.35">
      <c r="B1423" t="str">
        <f>E1423</f>
        <v>1423 UEREV - S</v>
      </c>
      <c r="D1423" t="s">
        <v>776</v>
      </c>
      <c r="E1423" s="8" t="str">
        <f t="shared" si="1868"/>
        <v>1423 UEREV - S</v>
      </c>
      <c r="G1423" s="143" t="s">
        <v>239</v>
      </c>
      <c r="H1423" s="142"/>
      <c r="I1423" s="144"/>
      <c r="J1423" s="144"/>
      <c r="K1423" s="142"/>
      <c r="L1423" s="142"/>
      <c r="M1423" s="142"/>
      <c r="N1423" s="142"/>
      <c r="O1423" s="142"/>
      <c r="P1423" s="142"/>
      <c r="R1423" s="143"/>
      <c r="S1423" s="168"/>
      <c r="T1423" s="168"/>
      <c r="U1423" s="168"/>
      <c r="V1423" s="168"/>
      <c r="W1423" s="168"/>
      <c r="X1423" s="168"/>
      <c r="Y1423" s="168"/>
      <c r="Z1423" s="168"/>
      <c r="AA1423" s="168"/>
      <c r="AB1423" s="168"/>
      <c r="AC1423" s="168"/>
      <c r="AD1423" s="168"/>
      <c r="AE1423" s="168"/>
      <c r="AF1423" s="168"/>
      <c r="AG1423" s="168"/>
      <c r="AH1423" s="168"/>
      <c r="AI1423" s="168"/>
      <c r="AJ1423" s="168"/>
      <c r="AK1423" s="168"/>
      <c r="AL1423" s="168"/>
      <c r="AM1423" s="168"/>
      <c r="AN1423" s="168"/>
      <c r="AO1423" s="168"/>
      <c r="AP1423" s="168"/>
      <c r="AQ1423" s="168"/>
      <c r="AR1423" s="168"/>
      <c r="AS1423" s="168"/>
      <c r="AT1423" s="168"/>
      <c r="AU1423" s="168"/>
      <c r="AV1423" s="168"/>
      <c r="AW1423" s="168"/>
      <c r="AX1423" s="168"/>
      <c r="AY1423" s="168"/>
      <c r="AZ1423" s="168"/>
      <c r="BA1423" s="168"/>
      <c r="BB1423" s="168"/>
      <c r="BC1423" s="168"/>
      <c r="BD1423" s="168"/>
      <c r="BE1423" s="168"/>
      <c r="BF1423" s="168"/>
      <c r="BG1423" s="168"/>
      <c r="BH1423" s="168"/>
      <c r="BI1423" s="168"/>
      <c r="BJ1423" s="168"/>
      <c r="BK1423" s="168"/>
      <c r="BL1423" s="168"/>
      <c r="BM1423" s="168"/>
      <c r="BN1423" s="168"/>
      <c r="BO1423" s="168"/>
      <c r="BP1423" s="168"/>
      <c r="BQ1423" s="168"/>
      <c r="BR1423" s="168"/>
      <c r="BS1423" s="168"/>
      <c r="BT1423" s="168"/>
      <c r="BU1423" s="168"/>
      <c r="BV1423" s="168"/>
      <c r="BW1423" s="168"/>
      <c r="BX1423" s="168"/>
      <c r="BY1423" s="168"/>
      <c r="BZ1423" s="168"/>
      <c r="CA1423" s="168"/>
      <c r="CB1423" s="168"/>
      <c r="CC1423" s="168"/>
      <c r="CD1423" s="168"/>
      <c r="CE1423" s="168"/>
      <c r="CF1423" s="168"/>
      <c r="CG1423" s="168"/>
      <c r="CH1423" s="168"/>
      <c r="CI1423" s="168"/>
      <c r="CJ1423" s="168"/>
      <c r="CK1423" s="168"/>
      <c r="CL1423" s="168"/>
      <c r="CN1423" s="144"/>
      <c r="CO1423" s="168"/>
      <c r="CP1423" s="168"/>
      <c r="CQ1423" s="168"/>
      <c r="CR1423" s="168"/>
      <c r="CS1423" s="168"/>
      <c r="CT1423" s="168"/>
      <c r="CU1423" s="168"/>
      <c r="CV1423" s="168"/>
      <c r="CW1423" s="168"/>
      <c r="CX1423" s="168"/>
      <c r="CY1423" s="168"/>
      <c r="CZ1423" s="168"/>
      <c r="DA1423" s="168"/>
      <c r="DB1423" s="168"/>
      <c r="DC1423" s="168"/>
      <c r="DD1423" s="168"/>
      <c r="DE1423" s="168"/>
      <c r="DF1423" s="168"/>
      <c r="DG1423" s="168"/>
      <c r="DH1423" s="168"/>
      <c r="DI1423" s="168"/>
      <c r="DJ1423" s="168"/>
      <c r="DK1423" s="168"/>
      <c r="DL1423" s="168"/>
    </row>
    <row r="1424" spans="1:116" x14ac:dyDescent="0.35">
      <c r="C1424" t="s">
        <v>232</v>
      </c>
      <c r="D1424" t="s">
        <v>776</v>
      </c>
      <c r="E1424" s="8" t="str">
        <f t="shared" si="1868"/>
        <v>1424 UEREV - S</v>
      </c>
      <c r="G1424" s="95" t="str">
        <f>G1426&amp;":"</f>
        <v>Unearned revenue - (Primary label):</v>
      </c>
      <c r="H1424" s="31"/>
      <c r="I1424" s="73"/>
      <c r="J1424" s="73"/>
      <c r="K1424" s="31"/>
      <c r="L1424" s="31"/>
      <c r="M1424" s="31"/>
      <c r="N1424" s="31"/>
      <c r="O1424" s="31"/>
      <c r="P1424" s="31"/>
      <c r="R1424" s="67"/>
      <c r="S1424" s="156"/>
      <c r="T1424" s="156"/>
      <c r="U1424" s="156"/>
      <c r="V1424" s="156"/>
      <c r="W1424" s="156"/>
      <c r="X1424" s="156"/>
      <c r="Y1424" s="156"/>
      <c r="Z1424" s="156"/>
      <c r="AA1424" s="156"/>
      <c r="AB1424" s="156"/>
      <c r="AC1424" s="156"/>
      <c r="AD1424" s="156"/>
      <c r="AE1424" s="156"/>
      <c r="AF1424" s="156"/>
      <c r="AG1424" s="156"/>
      <c r="AH1424" s="156"/>
      <c r="AI1424" s="156"/>
      <c r="AJ1424" s="156"/>
      <c r="AK1424" s="156"/>
      <c r="AL1424" s="156"/>
      <c r="AM1424" s="156"/>
      <c r="AN1424" s="156"/>
      <c r="AO1424" s="156"/>
      <c r="AP1424" s="156"/>
      <c r="AQ1424" s="156"/>
      <c r="AR1424" s="156"/>
      <c r="AS1424" s="156"/>
      <c r="AT1424" s="156"/>
      <c r="AU1424" s="156"/>
      <c r="AV1424" s="156"/>
      <c r="AW1424" s="156"/>
      <c r="AX1424" s="156"/>
      <c r="AY1424" s="156"/>
      <c r="AZ1424" s="156"/>
      <c r="BA1424" s="156"/>
      <c r="BB1424" s="156"/>
      <c r="BC1424" s="156"/>
      <c r="BD1424" s="156"/>
      <c r="BE1424" s="156"/>
      <c r="BF1424" s="156"/>
      <c r="BG1424" s="156"/>
      <c r="BH1424" s="156"/>
      <c r="BI1424" s="156"/>
      <c r="BJ1424" s="156"/>
      <c r="BK1424" s="156"/>
      <c r="BL1424" s="156"/>
      <c r="BM1424" s="156"/>
      <c r="BN1424" s="156"/>
      <c r="BO1424" s="156"/>
      <c r="BP1424" s="156"/>
      <c r="BQ1424" s="156"/>
      <c r="BR1424" s="156"/>
      <c r="BS1424" s="156"/>
      <c r="BT1424" s="156"/>
      <c r="BU1424" s="156"/>
      <c r="BV1424" s="156"/>
      <c r="BW1424" s="156"/>
      <c r="BX1424" s="156"/>
      <c r="BY1424" s="156"/>
      <c r="BZ1424" s="156"/>
      <c r="CA1424" s="156"/>
      <c r="CB1424" s="156"/>
      <c r="CC1424" s="156"/>
      <c r="CD1424" s="156"/>
      <c r="CE1424" s="156"/>
      <c r="CF1424" s="156"/>
      <c r="CG1424" s="156"/>
      <c r="CH1424" s="156"/>
      <c r="CI1424" s="156"/>
      <c r="CJ1424" s="156"/>
      <c r="CK1424" s="156"/>
      <c r="CL1424" s="156"/>
      <c r="CN1424" s="73"/>
      <c r="CO1424" s="156"/>
      <c r="CP1424" s="156"/>
      <c r="CQ1424" s="156"/>
      <c r="CR1424" s="156"/>
      <c r="CS1424" s="156"/>
      <c r="CT1424" s="156"/>
      <c r="CU1424" s="156"/>
      <c r="CV1424" s="156"/>
      <c r="CW1424" s="156"/>
      <c r="CX1424" s="156"/>
      <c r="CY1424" s="156"/>
      <c r="CZ1424" s="156"/>
      <c r="DA1424" s="156"/>
      <c r="DB1424" s="156"/>
      <c r="DC1424" s="156"/>
      <c r="DD1424" s="156"/>
      <c r="DE1424" s="156"/>
      <c r="DF1424" s="156"/>
      <c r="DG1424" s="156"/>
      <c r="DH1424" s="156"/>
      <c r="DI1424" s="156"/>
      <c r="DJ1424" s="156"/>
      <c r="DK1424" s="156"/>
      <c r="DL1424" s="156"/>
    </row>
    <row r="1425" spans="1:116" x14ac:dyDescent="0.35">
      <c r="D1425" t="s">
        <v>776</v>
      </c>
      <c r="E1425" s="8" t="str">
        <f t="shared" si="1868"/>
        <v>1425 UEREV - S</v>
      </c>
      <c r="G1425" s="145" t="s">
        <v>344</v>
      </c>
      <c r="H1425" s="12"/>
      <c r="I1425" s="60"/>
      <c r="J1425" s="60"/>
      <c r="K1425" s="17">
        <v>30</v>
      </c>
      <c r="L1425" s="17">
        <v>30</v>
      </c>
      <c r="M1425" s="17">
        <v>30</v>
      </c>
      <c r="N1425" s="17">
        <v>30</v>
      </c>
      <c r="O1425" s="17">
        <v>30</v>
      </c>
      <c r="P1425" s="17">
        <v>30</v>
      </c>
      <c r="R1425" s="15"/>
      <c r="S1425" s="76" cm="1">
        <f t="array" ref="S1425">INDEX($K:$P,ROW(),MATCH(S$3,$K$2:$P$2,0))</f>
        <v>30</v>
      </c>
      <c r="T1425" s="76" cm="1">
        <f t="array" ref="T1425">INDEX($K:$P,ROW(),MATCH(T$3,$K$2:$P$2,0))</f>
        <v>30</v>
      </c>
      <c r="U1425" s="76" cm="1">
        <f t="array" ref="U1425">INDEX($K:$P,ROW(),MATCH(U$3,$K$2:$P$2,0))</f>
        <v>30</v>
      </c>
      <c r="V1425" s="76" cm="1">
        <f t="array" ref="V1425">INDEX($K:$P,ROW(),MATCH(V$3,$K$2:$P$2,0))</f>
        <v>30</v>
      </c>
      <c r="W1425" s="76" cm="1">
        <f t="array" ref="W1425">INDEX($K:$P,ROW(),MATCH(W$3,$K$2:$P$2,0))</f>
        <v>30</v>
      </c>
      <c r="X1425" s="76" cm="1">
        <f t="array" ref="X1425">INDEX($K:$P,ROW(),MATCH(X$3,$K$2:$P$2,0))</f>
        <v>30</v>
      </c>
      <c r="Y1425" s="76" cm="1">
        <f t="array" ref="Y1425">INDEX($K:$P,ROW(),MATCH(Y$3,$K$2:$P$2,0))</f>
        <v>30</v>
      </c>
      <c r="Z1425" s="76" cm="1">
        <f t="array" ref="Z1425">INDEX($K:$P,ROW(),MATCH(Z$3,$K$2:$P$2,0))</f>
        <v>30</v>
      </c>
      <c r="AA1425" s="76" cm="1">
        <f t="array" ref="AA1425">INDEX($K:$P,ROW(),MATCH(AA$3,$K$2:$P$2,0))</f>
        <v>30</v>
      </c>
      <c r="AB1425" s="76" cm="1">
        <f t="array" ref="AB1425">INDEX($K:$P,ROW(),MATCH(AB$3,$K$2:$P$2,0))</f>
        <v>30</v>
      </c>
      <c r="AC1425" s="76" cm="1">
        <f t="array" ref="AC1425">INDEX($K:$P,ROW(),MATCH(AC$3,$K$2:$P$2,0))</f>
        <v>30</v>
      </c>
      <c r="AD1425" s="76" cm="1">
        <f t="array" ref="AD1425">INDEX($K:$P,ROW(),MATCH(AD$3,$K$2:$P$2,0))</f>
        <v>30</v>
      </c>
      <c r="AE1425" s="76" cm="1">
        <f t="array" ref="AE1425">INDEX($K:$P,ROW(),MATCH(AE$3,$K$2:$P$2,0))</f>
        <v>30</v>
      </c>
      <c r="AF1425" s="76" cm="1">
        <f t="array" ref="AF1425">INDEX($K:$P,ROW(),MATCH(AF$3,$K$2:$P$2,0))</f>
        <v>30</v>
      </c>
      <c r="AG1425" s="76" cm="1">
        <f t="array" ref="AG1425">INDEX($K:$P,ROW(),MATCH(AG$3,$K$2:$P$2,0))</f>
        <v>30</v>
      </c>
      <c r="AH1425" s="76" cm="1">
        <f t="array" ref="AH1425">INDEX($K:$P,ROW(),MATCH(AH$3,$K$2:$P$2,0))</f>
        <v>30</v>
      </c>
      <c r="AI1425" s="76" cm="1">
        <f t="array" ref="AI1425">INDEX($K:$P,ROW(),MATCH(AI$3,$K$2:$P$2,0))</f>
        <v>30</v>
      </c>
      <c r="AJ1425" s="76" cm="1">
        <f t="array" ref="AJ1425">INDEX($K:$P,ROW(),MATCH(AJ$3,$K$2:$P$2,0))</f>
        <v>30</v>
      </c>
      <c r="AK1425" s="76" cm="1">
        <f t="array" ref="AK1425">INDEX($K:$P,ROW(),MATCH(AK$3,$K$2:$P$2,0))</f>
        <v>30</v>
      </c>
      <c r="AL1425" s="76" cm="1">
        <f t="array" ref="AL1425">INDEX($K:$P,ROW(),MATCH(AL$3,$K$2:$P$2,0))</f>
        <v>30</v>
      </c>
      <c r="AM1425" s="76" cm="1">
        <f t="array" ref="AM1425">INDEX($K:$P,ROW(),MATCH(AM$3,$K$2:$P$2,0))</f>
        <v>30</v>
      </c>
      <c r="AN1425" s="76" cm="1">
        <f t="array" ref="AN1425">INDEX($K:$P,ROW(),MATCH(AN$3,$K$2:$P$2,0))</f>
        <v>30</v>
      </c>
      <c r="AO1425" s="76" cm="1">
        <f t="array" ref="AO1425">INDEX($K:$P,ROW(),MATCH(AO$3,$K$2:$P$2,0))</f>
        <v>30</v>
      </c>
      <c r="AP1425" s="76" cm="1">
        <f t="array" ref="AP1425">INDEX($K:$P,ROW(),MATCH(AP$3,$K$2:$P$2,0))</f>
        <v>30</v>
      </c>
      <c r="AQ1425" s="76" cm="1">
        <f t="array" ref="AQ1425">INDEX($K:$P,ROW(),MATCH(AQ$3,$K$2:$P$2,0))</f>
        <v>30</v>
      </c>
      <c r="AR1425" s="76" cm="1">
        <f t="array" ref="AR1425">INDEX($K:$P,ROW(),MATCH(AR$3,$K$2:$P$2,0))</f>
        <v>30</v>
      </c>
      <c r="AS1425" s="76" cm="1">
        <f t="array" ref="AS1425">INDEX($K:$P,ROW(),MATCH(AS$3,$K$2:$P$2,0))</f>
        <v>30</v>
      </c>
      <c r="AT1425" s="76" cm="1">
        <f t="array" ref="AT1425">INDEX($K:$P,ROW(),MATCH(AT$3,$K$2:$P$2,0))</f>
        <v>30</v>
      </c>
      <c r="AU1425" s="76" cm="1">
        <f t="array" ref="AU1425">INDEX($K:$P,ROW(),MATCH(AU$3,$K$2:$P$2,0))</f>
        <v>30</v>
      </c>
      <c r="AV1425" s="76" cm="1">
        <f t="array" ref="AV1425">INDEX($K:$P,ROW(),MATCH(AV$3,$K$2:$P$2,0))</f>
        <v>30</v>
      </c>
      <c r="AW1425" s="76" cm="1">
        <f t="array" ref="AW1425">INDEX($K:$P,ROW(),MATCH(AW$3,$K$2:$P$2,0))</f>
        <v>30</v>
      </c>
      <c r="AX1425" s="76" cm="1">
        <f t="array" ref="AX1425">INDEX($K:$P,ROW(),MATCH(AX$3,$K$2:$P$2,0))</f>
        <v>30</v>
      </c>
      <c r="AY1425" s="76" cm="1">
        <f t="array" ref="AY1425">INDEX($K:$P,ROW(),MATCH(AY$3,$K$2:$P$2,0))</f>
        <v>30</v>
      </c>
      <c r="AZ1425" s="76" cm="1">
        <f t="array" ref="AZ1425">INDEX($K:$P,ROW(),MATCH(AZ$3,$K$2:$P$2,0))</f>
        <v>30</v>
      </c>
      <c r="BA1425" s="76" cm="1">
        <f t="array" ref="BA1425">INDEX($K:$P,ROW(),MATCH(BA$3,$K$2:$P$2,0))</f>
        <v>30</v>
      </c>
      <c r="BB1425" s="76" cm="1">
        <f t="array" ref="BB1425">INDEX($K:$P,ROW(),MATCH(BB$3,$K$2:$P$2,0))</f>
        <v>30</v>
      </c>
      <c r="BC1425" s="76" cm="1">
        <f t="array" ref="BC1425">INDEX($K:$P,ROW(),MATCH(BC$3,$K$2:$P$2,0))</f>
        <v>30</v>
      </c>
      <c r="BD1425" s="76" cm="1">
        <f t="array" ref="BD1425">INDEX($K:$P,ROW(),MATCH(BD$3,$K$2:$P$2,0))</f>
        <v>30</v>
      </c>
      <c r="BE1425" s="76" cm="1">
        <f t="array" ref="BE1425">INDEX($K:$P,ROW(),MATCH(BE$3,$K$2:$P$2,0))</f>
        <v>30</v>
      </c>
      <c r="BF1425" s="76" cm="1">
        <f t="array" ref="BF1425">INDEX($K:$P,ROW(),MATCH(BF$3,$K$2:$P$2,0))</f>
        <v>30</v>
      </c>
      <c r="BG1425" s="76" cm="1">
        <f t="array" ref="BG1425">INDEX($K:$P,ROW(),MATCH(BG$3,$K$2:$P$2,0))</f>
        <v>30</v>
      </c>
      <c r="BH1425" s="76" cm="1">
        <f t="array" ref="BH1425">INDEX($K:$P,ROW(),MATCH(BH$3,$K$2:$P$2,0))</f>
        <v>30</v>
      </c>
      <c r="BI1425" s="76" cm="1">
        <f t="array" ref="BI1425">INDEX($K:$P,ROW(),MATCH(BI$3,$K$2:$P$2,0))</f>
        <v>30</v>
      </c>
      <c r="BJ1425" s="76" cm="1">
        <f t="array" ref="BJ1425">INDEX($K:$P,ROW(),MATCH(BJ$3,$K$2:$P$2,0))</f>
        <v>30</v>
      </c>
      <c r="BK1425" s="76" cm="1">
        <f t="array" ref="BK1425">INDEX($K:$P,ROW(),MATCH(BK$3,$K$2:$P$2,0))</f>
        <v>30</v>
      </c>
      <c r="BL1425" s="76" cm="1">
        <f t="array" ref="BL1425">INDEX($K:$P,ROW(),MATCH(BL$3,$K$2:$P$2,0))</f>
        <v>30</v>
      </c>
      <c r="BM1425" s="76" cm="1">
        <f t="array" ref="BM1425">INDEX($K:$P,ROW(),MATCH(BM$3,$K$2:$P$2,0))</f>
        <v>30</v>
      </c>
      <c r="BN1425" s="76" cm="1">
        <f t="array" ref="BN1425">INDEX($K:$P,ROW(),MATCH(BN$3,$K$2:$P$2,0))</f>
        <v>30</v>
      </c>
      <c r="BO1425" s="76" cm="1">
        <f t="array" ref="BO1425">INDEX($K:$P,ROW(),MATCH(BO$3,$K$2:$P$2,0))</f>
        <v>30</v>
      </c>
      <c r="BP1425" s="76" cm="1">
        <f t="array" ref="BP1425">INDEX($K:$P,ROW(),MATCH(BP$3,$K$2:$P$2,0))</f>
        <v>30</v>
      </c>
      <c r="BQ1425" s="76" cm="1">
        <f t="array" ref="BQ1425">INDEX($K:$P,ROW(),MATCH(BQ$3,$K$2:$P$2,0))</f>
        <v>30</v>
      </c>
      <c r="BR1425" s="76" cm="1">
        <f t="array" ref="BR1425">INDEX($K:$P,ROW(),MATCH(BR$3,$K$2:$P$2,0))</f>
        <v>30</v>
      </c>
      <c r="BS1425" s="76" cm="1">
        <f t="array" ref="BS1425">INDEX($K:$P,ROW(),MATCH(BS$3,$K$2:$P$2,0))</f>
        <v>30</v>
      </c>
      <c r="BT1425" s="76" cm="1">
        <f t="array" ref="BT1425">INDEX($K:$P,ROW(),MATCH(BT$3,$K$2:$P$2,0))</f>
        <v>30</v>
      </c>
      <c r="BU1425" s="76" cm="1">
        <f t="array" ref="BU1425">INDEX($K:$P,ROW(),MATCH(BU$3,$K$2:$P$2,0))</f>
        <v>30</v>
      </c>
      <c r="BV1425" s="76" cm="1">
        <f t="array" ref="BV1425">INDEX($K:$P,ROW(),MATCH(BV$3,$K$2:$P$2,0))</f>
        <v>30</v>
      </c>
      <c r="BW1425" s="76" cm="1">
        <f t="array" ref="BW1425">INDEX($K:$P,ROW(),MATCH(BW$3,$K$2:$P$2,0))</f>
        <v>30</v>
      </c>
      <c r="BX1425" s="76" cm="1">
        <f t="array" ref="BX1425">INDEX($K:$P,ROW(),MATCH(BX$3,$K$2:$P$2,0))</f>
        <v>30</v>
      </c>
      <c r="BY1425" s="76" cm="1">
        <f t="array" ref="BY1425">INDEX($K:$P,ROW(),MATCH(BY$3,$K$2:$P$2,0))</f>
        <v>30</v>
      </c>
      <c r="BZ1425" s="76" cm="1">
        <f t="array" ref="BZ1425">INDEX($K:$P,ROW(),MATCH(BZ$3,$K$2:$P$2,0))</f>
        <v>30</v>
      </c>
      <c r="CA1425" s="76" cm="1">
        <f t="array" ref="CA1425">INDEX($K:$P,ROW(),MATCH(CA$3,$K$2:$P$2,0))</f>
        <v>30</v>
      </c>
      <c r="CB1425" s="76" cm="1">
        <f t="array" ref="CB1425">INDEX($K:$P,ROW(),MATCH(CB$3,$K$2:$P$2,0))</f>
        <v>30</v>
      </c>
      <c r="CC1425" s="76" cm="1">
        <f t="array" ref="CC1425">INDEX($K:$P,ROW(),MATCH(CC$3,$K$2:$P$2,0))</f>
        <v>30</v>
      </c>
      <c r="CD1425" s="76" cm="1">
        <f t="array" ref="CD1425">INDEX($K:$P,ROW(),MATCH(CD$3,$K$2:$P$2,0))</f>
        <v>30</v>
      </c>
      <c r="CE1425" s="76" cm="1">
        <f t="array" ref="CE1425">INDEX($K:$P,ROW(),MATCH(CE$3,$K$2:$P$2,0))</f>
        <v>30</v>
      </c>
      <c r="CF1425" s="76" cm="1">
        <f t="array" ref="CF1425">INDEX($K:$P,ROW(),MATCH(CF$3,$K$2:$P$2,0))</f>
        <v>30</v>
      </c>
      <c r="CG1425" s="76" cm="1">
        <f t="array" ref="CG1425">INDEX($K:$P,ROW(),MATCH(CG$3,$K$2:$P$2,0))</f>
        <v>30</v>
      </c>
      <c r="CH1425" s="76" cm="1">
        <f t="array" ref="CH1425">INDEX($K:$P,ROW(),MATCH(CH$3,$K$2:$P$2,0))</f>
        <v>30</v>
      </c>
      <c r="CI1425" s="76" cm="1">
        <f t="array" ref="CI1425">INDEX($K:$P,ROW(),MATCH(CI$3,$K$2:$P$2,0))</f>
        <v>30</v>
      </c>
      <c r="CJ1425" s="76" cm="1">
        <f t="array" ref="CJ1425">INDEX($K:$P,ROW(),MATCH(CJ$3,$K$2:$P$2,0))</f>
        <v>30</v>
      </c>
      <c r="CK1425" s="76" cm="1">
        <f t="array" ref="CK1425">INDEX($K:$P,ROW(),MATCH(CK$3,$K$2:$P$2,0))</f>
        <v>30</v>
      </c>
      <c r="CL1425" s="76" cm="1">
        <f t="array" ref="CL1425">INDEX($K:$P,ROW(),MATCH(CL$3,$K$2:$P$2,0))</f>
        <v>30</v>
      </c>
      <c r="CN1425" s="60"/>
      <c r="CO1425" s="76" t="e" cm="1">
        <f t="array" ref="CO1425">INDEX($K:$P,ROW(),MATCH(CO$3,$K$2:$P$2,0))</f>
        <v>#N/A</v>
      </c>
      <c r="CP1425" s="76" t="e" cm="1">
        <f t="array" ref="CP1425">INDEX($K:$P,ROW(),MATCH(CP$3,$K$2:$P$2,0))</f>
        <v>#N/A</v>
      </c>
      <c r="CQ1425" s="76" t="e" cm="1">
        <f t="array" ref="CQ1425">INDEX($K:$P,ROW(),MATCH(CQ$3,$K$2:$P$2,0))</f>
        <v>#N/A</v>
      </c>
      <c r="CR1425" s="76" t="e" cm="1">
        <f t="array" ref="CR1425">INDEX($K:$P,ROW(),MATCH(CR$3,$K$2:$P$2,0))</f>
        <v>#N/A</v>
      </c>
      <c r="CS1425" s="76" t="e" cm="1">
        <f t="array" ref="CS1425">INDEX($K:$P,ROW(),MATCH(CS$3,$K$2:$P$2,0))</f>
        <v>#N/A</v>
      </c>
      <c r="CT1425" s="76" t="e" cm="1">
        <f t="array" ref="CT1425">INDEX($K:$P,ROW(),MATCH(CT$3,$K$2:$P$2,0))</f>
        <v>#N/A</v>
      </c>
      <c r="CU1425" s="76" t="e" cm="1">
        <f t="array" ref="CU1425">INDEX($K:$P,ROW(),MATCH(CU$3,$K$2:$P$2,0))</f>
        <v>#N/A</v>
      </c>
      <c r="CV1425" s="76" t="e" cm="1">
        <f t="array" ref="CV1425">INDEX($K:$P,ROW(),MATCH(CV$3,$K$2:$P$2,0))</f>
        <v>#N/A</v>
      </c>
      <c r="CW1425" s="76" t="e" cm="1">
        <f t="array" ref="CW1425">INDEX($K:$P,ROW(),MATCH(CW$3,$K$2:$P$2,0))</f>
        <v>#N/A</v>
      </c>
      <c r="CX1425" s="76" t="e" cm="1">
        <f t="array" ref="CX1425">INDEX($K:$P,ROW(),MATCH(CX$3,$K$2:$P$2,0))</f>
        <v>#N/A</v>
      </c>
      <c r="CY1425" s="76" t="e" cm="1">
        <f t="array" ref="CY1425">INDEX($K:$P,ROW(),MATCH(CY$3,$K$2:$P$2,0))</f>
        <v>#N/A</v>
      </c>
      <c r="CZ1425" s="76" t="e" cm="1">
        <f t="array" ref="CZ1425">INDEX($K:$P,ROW(),MATCH(CZ$3,$K$2:$P$2,0))</f>
        <v>#N/A</v>
      </c>
      <c r="DA1425" s="76" t="e" cm="1">
        <f t="array" ref="DA1425">INDEX($K:$P,ROW(),MATCH(DA$3,$K$2:$P$2,0))</f>
        <v>#N/A</v>
      </c>
      <c r="DB1425" s="76" t="e" cm="1">
        <f t="array" ref="DB1425">INDEX($K:$P,ROW(),MATCH(DB$3,$K$2:$P$2,0))</f>
        <v>#N/A</v>
      </c>
      <c r="DC1425" s="76" t="e" cm="1">
        <f t="array" ref="DC1425">INDEX($K:$P,ROW(),MATCH(DC$3,$K$2:$P$2,0))</f>
        <v>#N/A</v>
      </c>
      <c r="DD1425" s="76" t="e" cm="1">
        <f t="array" ref="DD1425">INDEX($K:$P,ROW(),MATCH(DD$3,$K$2:$P$2,0))</f>
        <v>#N/A</v>
      </c>
      <c r="DE1425" s="76" t="e" cm="1">
        <f t="array" ref="DE1425">INDEX($K:$P,ROW(),MATCH(DE$3,$K$2:$P$2,0))</f>
        <v>#N/A</v>
      </c>
      <c r="DF1425" s="76" t="e" cm="1">
        <f t="array" ref="DF1425">INDEX($K:$P,ROW(),MATCH(DF$3,$K$2:$P$2,0))</f>
        <v>#N/A</v>
      </c>
      <c r="DG1425" s="76" t="e" cm="1">
        <f t="array" ref="DG1425">INDEX($K:$P,ROW(),MATCH(DG$3,$K$2:$P$2,0))</f>
        <v>#N/A</v>
      </c>
      <c r="DH1425" s="76" t="e" cm="1">
        <f t="array" ref="DH1425">INDEX($K:$P,ROW(),MATCH(DH$3,$K$2:$P$2,0))</f>
        <v>#N/A</v>
      </c>
      <c r="DI1425" s="76" t="e" cm="1">
        <f t="array" ref="DI1425">INDEX($K:$P,ROW(),MATCH(DI$3,$K$2:$P$2,0))</f>
        <v>#N/A</v>
      </c>
      <c r="DJ1425" s="76" t="e" cm="1">
        <f t="array" ref="DJ1425">INDEX($K:$P,ROW(),MATCH(DJ$3,$K$2:$P$2,0))</f>
        <v>#N/A</v>
      </c>
      <c r="DK1425" s="76" t="e" cm="1">
        <f t="array" ref="DK1425">INDEX($K:$P,ROW(),MATCH(DK$3,$K$2:$P$2,0))</f>
        <v>#N/A</v>
      </c>
      <c r="DL1425" s="76" t="e" cm="1">
        <f t="array" ref="DL1425">INDEX($K:$P,ROW(),MATCH(DL$3,$K$2:$P$2,0))</f>
        <v>#N/A</v>
      </c>
    </row>
    <row r="1426" spans="1:116" x14ac:dyDescent="0.35">
      <c r="C1426" t="s">
        <v>234</v>
      </c>
      <c r="D1426" t="s">
        <v>776</v>
      </c>
      <c r="E1426" s="8" t="str">
        <f t="shared" si="1868"/>
        <v>1426 UEREV - S</v>
      </c>
      <c r="G1426" s="126" t="str">
        <f>"Unearned revenue - "&amp;G1430</f>
        <v>Unearned revenue - (Primary label)</v>
      </c>
      <c r="H1426" s="27"/>
      <c r="I1426" s="78"/>
      <c r="J1426" s="78"/>
      <c r="K1426" s="118">
        <f>SUMIF($3:$3,K$2,1424:1424)</f>
        <v>0</v>
      </c>
      <c r="L1426" s="118">
        <f>SUMIF($3:$3,L$2,1424:1424)</f>
        <v>0</v>
      </c>
      <c r="M1426" s="118">
        <f>SUMIF($3:$3,M$2,1424:1424)</f>
        <v>0</v>
      </c>
      <c r="N1426" s="118">
        <f>SUMIF($3:$3,N$2,1424:1424)</f>
        <v>0</v>
      </c>
      <c r="O1426" s="118">
        <f>SUMIF($3:$3,O$2,1424:1424)</f>
        <v>0</v>
      </c>
      <c r="P1426" s="118">
        <f>SUMIF($3:$3,P$2,1424:1424)</f>
        <v>0</v>
      </c>
      <c r="R1426" s="33"/>
      <c r="S1426" s="148" cm="1">
        <f t="array" aca="1" ref="S1426" ca="1">MIN(S1425/365*INDIRECT(S1417),R1426+INDIRECT(S1417))</f>
        <v>821.91780821917803</v>
      </c>
      <c r="T1426" s="148" cm="1">
        <f t="array" aca="1" ref="T1426" ca="1">MIN(T1425/365*INDIRECT(T1417),S1426+INDIRECT(T1417))</f>
        <v>821.91780821917803</v>
      </c>
      <c r="U1426" s="148" cm="1">
        <f t="array" aca="1" ref="U1426" ca="1">MIN(U1425/365*INDIRECT(U1417),T1426+INDIRECT(U1417))</f>
        <v>821.91780821917803</v>
      </c>
      <c r="V1426" s="148" cm="1">
        <f t="array" aca="1" ref="V1426" ca="1">MIN(V1425/365*INDIRECT(V1417),U1426+INDIRECT(V1417))</f>
        <v>821.91780821917803</v>
      </c>
      <c r="W1426" s="148" cm="1">
        <f t="array" aca="1" ref="W1426" ca="1">MIN(W1425/365*INDIRECT(W1417),V1426+INDIRECT(W1417))</f>
        <v>821.91780821917803</v>
      </c>
      <c r="X1426" s="148" cm="1">
        <f t="array" aca="1" ref="X1426" ca="1">MIN(X1425/365*INDIRECT(X1417),W1426+INDIRECT(X1417))</f>
        <v>821.91780821917803</v>
      </c>
      <c r="Y1426" s="148" cm="1">
        <f t="array" aca="1" ref="Y1426" ca="1">MIN(Y1425/365*INDIRECT(Y1417),X1426+INDIRECT(Y1417))</f>
        <v>821.91780821917803</v>
      </c>
      <c r="Z1426" s="148" cm="1">
        <f t="array" aca="1" ref="Z1426" ca="1">MIN(Z1425/365*INDIRECT(Z1417),Y1426+INDIRECT(Z1417))</f>
        <v>821.91780821917803</v>
      </c>
      <c r="AA1426" s="148" cm="1">
        <f t="array" aca="1" ref="AA1426" ca="1">MIN(AA1425/365*INDIRECT(AA1417),Z1426+INDIRECT(AA1417))</f>
        <v>821.91780821917803</v>
      </c>
      <c r="AB1426" s="148" cm="1">
        <f t="array" aca="1" ref="AB1426" ca="1">MIN(AB1425/365*INDIRECT(AB1417),AA1426+INDIRECT(AB1417))</f>
        <v>821.91780821917803</v>
      </c>
      <c r="AC1426" s="148" cm="1">
        <f t="array" aca="1" ref="AC1426" ca="1">MIN(AC1425/365*INDIRECT(AC1417),AB1426+INDIRECT(AC1417))</f>
        <v>821.91780821917803</v>
      </c>
      <c r="AD1426" s="148" cm="1">
        <f t="array" aca="1" ref="AD1426" ca="1">MIN(AD1425/365*INDIRECT(AD1417),AC1426+INDIRECT(AD1417))</f>
        <v>821.91780821917803</v>
      </c>
      <c r="AE1426" s="148" cm="1">
        <f t="array" aca="1" ref="AE1426" ca="1">MIN(AE1425/365*INDIRECT(AE1417),AD1426+INDIRECT(AE1417))</f>
        <v>821.91780821917803</v>
      </c>
      <c r="AF1426" s="148" cm="1">
        <f t="array" aca="1" ref="AF1426" ca="1">MIN(AF1425/365*INDIRECT(AF1417),AE1426+INDIRECT(AF1417))</f>
        <v>821.91780821917803</v>
      </c>
      <c r="AG1426" s="148" cm="1">
        <f t="array" aca="1" ref="AG1426" ca="1">MIN(AG1425/365*INDIRECT(AG1417),AF1426+INDIRECT(AG1417))</f>
        <v>821.91780821917803</v>
      </c>
      <c r="AH1426" s="148" cm="1">
        <f t="array" aca="1" ref="AH1426" ca="1">MIN(AH1425/365*INDIRECT(AH1417),AG1426+INDIRECT(AH1417))</f>
        <v>821.91780821917803</v>
      </c>
      <c r="AI1426" s="148" cm="1">
        <f t="array" aca="1" ref="AI1426" ca="1">MIN(AI1425/365*INDIRECT(AI1417),AH1426+INDIRECT(AI1417))</f>
        <v>821.91780821917803</v>
      </c>
      <c r="AJ1426" s="148" cm="1">
        <f t="array" aca="1" ref="AJ1426" ca="1">MIN(AJ1425/365*INDIRECT(AJ1417),AI1426+INDIRECT(AJ1417))</f>
        <v>821.91780821917803</v>
      </c>
      <c r="AK1426" s="148" cm="1">
        <f t="array" aca="1" ref="AK1426" ca="1">MIN(AK1425/365*INDIRECT(AK1417),AJ1426+INDIRECT(AK1417))</f>
        <v>821.91780821917803</v>
      </c>
      <c r="AL1426" s="148" cm="1">
        <f t="array" aca="1" ref="AL1426" ca="1">MIN(AL1425/365*INDIRECT(AL1417),AK1426+INDIRECT(AL1417))</f>
        <v>821.91780821917803</v>
      </c>
      <c r="AM1426" s="148" cm="1">
        <f t="array" aca="1" ref="AM1426" ca="1">MIN(AM1425/365*INDIRECT(AM1417),AL1426+INDIRECT(AM1417))</f>
        <v>821.91780821917803</v>
      </c>
      <c r="AN1426" s="148" cm="1">
        <f t="array" aca="1" ref="AN1426" ca="1">MIN(AN1425/365*INDIRECT(AN1417),AM1426+INDIRECT(AN1417))</f>
        <v>821.91780821917803</v>
      </c>
      <c r="AO1426" s="148" cm="1">
        <f t="array" aca="1" ref="AO1426" ca="1">MIN(AO1425/365*INDIRECT(AO1417),AN1426+INDIRECT(AO1417))</f>
        <v>821.91780821917803</v>
      </c>
      <c r="AP1426" s="148" cm="1">
        <f t="array" aca="1" ref="AP1426" ca="1">MIN(AP1425/365*INDIRECT(AP1417),AO1426+INDIRECT(AP1417))</f>
        <v>821.91780821917803</v>
      </c>
      <c r="AQ1426" s="148" cm="1">
        <f t="array" aca="1" ref="AQ1426" ca="1">MIN(AQ1425/365*INDIRECT(AQ1417),AP1426+INDIRECT(AQ1417))</f>
        <v>821.91780821917803</v>
      </c>
      <c r="AR1426" s="148" cm="1">
        <f t="array" aca="1" ref="AR1426" ca="1">MIN(AR1425/365*INDIRECT(AR1417),AQ1426+INDIRECT(AR1417))</f>
        <v>821.91780821917803</v>
      </c>
      <c r="AS1426" s="148" cm="1">
        <f t="array" aca="1" ref="AS1426" ca="1">MIN(AS1425/365*INDIRECT(AS1417),AR1426+INDIRECT(AS1417))</f>
        <v>821.91780821917803</v>
      </c>
      <c r="AT1426" s="148" cm="1">
        <f t="array" aca="1" ref="AT1426" ca="1">MIN(AT1425/365*INDIRECT(AT1417),AS1426+INDIRECT(AT1417))</f>
        <v>821.91780821917803</v>
      </c>
      <c r="AU1426" s="148" cm="1">
        <f t="array" aca="1" ref="AU1426" ca="1">MIN(AU1425/365*INDIRECT(AU1417),AT1426+INDIRECT(AU1417))</f>
        <v>821.91780821917803</v>
      </c>
      <c r="AV1426" s="148" cm="1">
        <f t="array" aca="1" ref="AV1426" ca="1">MIN(AV1425/365*INDIRECT(AV1417),AU1426+INDIRECT(AV1417))</f>
        <v>821.91780821917803</v>
      </c>
      <c r="AW1426" s="148" cm="1">
        <f t="array" aca="1" ref="AW1426" ca="1">MIN(AW1425/365*INDIRECT(AW1417),AV1426+INDIRECT(AW1417))</f>
        <v>821.91780821917803</v>
      </c>
      <c r="AX1426" s="148" cm="1">
        <f t="array" aca="1" ref="AX1426" ca="1">MIN(AX1425/365*INDIRECT(AX1417),AW1426+INDIRECT(AX1417))</f>
        <v>821.91780821917803</v>
      </c>
      <c r="AY1426" s="148" cm="1">
        <f t="array" aca="1" ref="AY1426" ca="1">MIN(AY1425/365*INDIRECT(AY1417),AX1426+INDIRECT(AY1417))</f>
        <v>821.91780821917803</v>
      </c>
      <c r="AZ1426" s="148" cm="1">
        <f t="array" aca="1" ref="AZ1426" ca="1">MIN(AZ1425/365*INDIRECT(AZ1417),AY1426+INDIRECT(AZ1417))</f>
        <v>821.91780821917803</v>
      </c>
      <c r="BA1426" s="148" cm="1">
        <f t="array" aca="1" ref="BA1426" ca="1">MIN(BA1425/365*INDIRECT(BA1417),AZ1426+INDIRECT(BA1417))</f>
        <v>821.91780821917803</v>
      </c>
      <c r="BB1426" s="148" cm="1">
        <f t="array" aca="1" ref="BB1426" ca="1">MIN(BB1425/365*INDIRECT(BB1417),BA1426+INDIRECT(BB1417))</f>
        <v>821.91780821917803</v>
      </c>
      <c r="BC1426" s="148" cm="1">
        <f t="array" aca="1" ref="BC1426" ca="1">MIN(BC1425/365*INDIRECT(BC1417),BB1426+INDIRECT(BC1417))</f>
        <v>821.91780821917803</v>
      </c>
      <c r="BD1426" s="148" cm="1">
        <f t="array" aca="1" ref="BD1426" ca="1">MIN(BD1425/365*INDIRECT(BD1417),BC1426+INDIRECT(BD1417))</f>
        <v>821.91780821917803</v>
      </c>
      <c r="BE1426" s="148" cm="1">
        <f t="array" aca="1" ref="BE1426" ca="1">MIN(BE1425/365*INDIRECT(BE1417),BD1426+INDIRECT(BE1417))</f>
        <v>821.91780821917803</v>
      </c>
      <c r="BF1426" s="148" cm="1">
        <f t="array" aca="1" ref="BF1426" ca="1">MIN(BF1425/365*INDIRECT(BF1417),BE1426+INDIRECT(BF1417))</f>
        <v>821.91780821917803</v>
      </c>
      <c r="BG1426" s="148" cm="1">
        <f t="array" aca="1" ref="BG1426" ca="1">MIN(BG1425/365*INDIRECT(BG1417),BF1426+INDIRECT(BG1417))</f>
        <v>821.91780821917803</v>
      </c>
      <c r="BH1426" s="148" cm="1">
        <f t="array" aca="1" ref="BH1426" ca="1">MIN(BH1425/365*INDIRECT(BH1417),BG1426+INDIRECT(BH1417))</f>
        <v>821.91780821917803</v>
      </c>
      <c r="BI1426" s="148" cm="1">
        <f t="array" aca="1" ref="BI1426" ca="1">MIN(BI1425/365*INDIRECT(BI1417),BH1426+INDIRECT(BI1417))</f>
        <v>821.91780821917803</v>
      </c>
      <c r="BJ1426" s="148" cm="1">
        <f t="array" aca="1" ref="BJ1426" ca="1">MIN(BJ1425/365*INDIRECT(BJ1417),BI1426+INDIRECT(BJ1417))</f>
        <v>821.91780821917803</v>
      </c>
      <c r="BK1426" s="148" cm="1">
        <f t="array" aca="1" ref="BK1426" ca="1">MIN(BK1425/365*INDIRECT(BK1417),BJ1426+INDIRECT(BK1417))</f>
        <v>821.91780821917803</v>
      </c>
      <c r="BL1426" s="148" cm="1">
        <f t="array" aca="1" ref="BL1426" ca="1">MIN(BL1425/365*INDIRECT(BL1417),BK1426+INDIRECT(BL1417))</f>
        <v>821.91780821917803</v>
      </c>
      <c r="BM1426" s="148" cm="1">
        <f t="array" aca="1" ref="BM1426" ca="1">MIN(BM1425/365*INDIRECT(BM1417),BL1426+INDIRECT(BM1417))</f>
        <v>821.91780821917803</v>
      </c>
      <c r="BN1426" s="148" cm="1">
        <f t="array" aca="1" ref="BN1426" ca="1">MIN(BN1425/365*INDIRECT(BN1417),BM1426+INDIRECT(BN1417))</f>
        <v>821.91780821917803</v>
      </c>
      <c r="BO1426" s="148" cm="1">
        <f t="array" aca="1" ref="BO1426" ca="1">MIN(BO1425/365*INDIRECT(BO1417),BN1426+INDIRECT(BO1417))</f>
        <v>821.91780821917803</v>
      </c>
      <c r="BP1426" s="148" cm="1">
        <f t="array" aca="1" ref="BP1426" ca="1">MIN(BP1425/365*INDIRECT(BP1417),BO1426+INDIRECT(BP1417))</f>
        <v>821.91780821917803</v>
      </c>
      <c r="BQ1426" s="148" cm="1">
        <f t="array" aca="1" ref="BQ1426" ca="1">MIN(BQ1425/365*INDIRECT(BQ1417),BP1426+INDIRECT(BQ1417))</f>
        <v>821.91780821917803</v>
      </c>
      <c r="BR1426" s="148" cm="1">
        <f t="array" aca="1" ref="BR1426" ca="1">MIN(BR1425/365*INDIRECT(BR1417),BQ1426+INDIRECT(BR1417))</f>
        <v>821.91780821917803</v>
      </c>
      <c r="BS1426" s="148" cm="1">
        <f t="array" aca="1" ref="BS1426" ca="1">MIN(BS1425/365*INDIRECT(BS1417),BR1426+INDIRECT(BS1417))</f>
        <v>821.91780821917803</v>
      </c>
      <c r="BT1426" s="148" cm="1">
        <f t="array" aca="1" ref="BT1426" ca="1">MIN(BT1425/365*INDIRECT(BT1417),BS1426+INDIRECT(BT1417))</f>
        <v>821.91780821917803</v>
      </c>
      <c r="BU1426" s="148" cm="1">
        <f t="array" aca="1" ref="BU1426" ca="1">MIN(BU1425/365*INDIRECT(BU1417),BT1426+INDIRECT(BU1417))</f>
        <v>821.91780821917803</v>
      </c>
      <c r="BV1426" s="148" cm="1">
        <f t="array" aca="1" ref="BV1426" ca="1">MIN(BV1425/365*INDIRECT(BV1417),BU1426+INDIRECT(BV1417))</f>
        <v>821.91780821917803</v>
      </c>
      <c r="BW1426" s="148" cm="1">
        <f t="array" aca="1" ref="BW1426" ca="1">MIN(BW1425/365*INDIRECT(BW1417),BV1426+INDIRECT(BW1417))</f>
        <v>821.91780821917803</v>
      </c>
      <c r="BX1426" s="148" cm="1">
        <f t="array" aca="1" ref="BX1426" ca="1">MIN(BX1425/365*INDIRECT(BX1417),BW1426+INDIRECT(BX1417))</f>
        <v>821.91780821917803</v>
      </c>
      <c r="BY1426" s="148" cm="1">
        <f t="array" aca="1" ref="BY1426" ca="1">MIN(BY1425/365*INDIRECT(BY1417),BX1426+INDIRECT(BY1417))</f>
        <v>821.91780821917803</v>
      </c>
      <c r="BZ1426" s="148" cm="1">
        <f t="array" aca="1" ref="BZ1426" ca="1">MIN(BZ1425/365*INDIRECT(BZ1417),BY1426+INDIRECT(BZ1417))</f>
        <v>821.91780821917803</v>
      </c>
      <c r="CA1426" s="148" cm="1">
        <f t="array" aca="1" ref="CA1426" ca="1">MIN(CA1425/365*INDIRECT(CA1417),BZ1426+INDIRECT(CA1417))</f>
        <v>821.91780821917803</v>
      </c>
      <c r="CB1426" s="148" cm="1">
        <f t="array" aca="1" ref="CB1426" ca="1">MIN(CB1425/365*INDIRECT(CB1417),CA1426+INDIRECT(CB1417))</f>
        <v>821.91780821917803</v>
      </c>
      <c r="CC1426" s="148" cm="1">
        <f t="array" aca="1" ref="CC1426" ca="1">MIN(CC1425/365*INDIRECT(CC1417),CB1426+INDIRECT(CC1417))</f>
        <v>821.91780821917803</v>
      </c>
      <c r="CD1426" s="148" cm="1">
        <f t="array" aca="1" ref="CD1426" ca="1">MIN(CD1425/365*INDIRECT(CD1417),CC1426+INDIRECT(CD1417))</f>
        <v>821.91780821917803</v>
      </c>
      <c r="CE1426" s="148" cm="1">
        <f t="array" aca="1" ref="CE1426" ca="1">MIN(CE1425/365*INDIRECT(CE1417),CD1426+INDIRECT(CE1417))</f>
        <v>821.91780821917803</v>
      </c>
      <c r="CF1426" s="148" cm="1">
        <f t="array" aca="1" ref="CF1426" ca="1">MIN(CF1425/365*INDIRECT(CF1417),CE1426+INDIRECT(CF1417))</f>
        <v>821.91780821917803</v>
      </c>
      <c r="CG1426" s="148" cm="1">
        <f t="array" aca="1" ref="CG1426" ca="1">MIN(CG1425/365*INDIRECT(CG1417),CF1426+INDIRECT(CG1417))</f>
        <v>821.91780821917803</v>
      </c>
      <c r="CH1426" s="148" cm="1">
        <f t="array" aca="1" ref="CH1426" ca="1">MIN(CH1425/365*INDIRECT(CH1417),CG1426+INDIRECT(CH1417))</f>
        <v>821.91780821917803</v>
      </c>
      <c r="CI1426" s="148" cm="1">
        <f t="array" aca="1" ref="CI1426" ca="1">MIN(CI1425/365*INDIRECT(CI1417),CH1426+INDIRECT(CI1417))</f>
        <v>821.91780821917803</v>
      </c>
      <c r="CJ1426" s="148" cm="1">
        <f t="array" aca="1" ref="CJ1426" ca="1">MIN(CJ1425/365*INDIRECT(CJ1417),CI1426+INDIRECT(CJ1417))</f>
        <v>821.91780821917803</v>
      </c>
      <c r="CK1426" s="148" cm="1">
        <f t="array" aca="1" ref="CK1426" ca="1">MIN(CK1425/365*INDIRECT(CK1417),CJ1426+INDIRECT(CK1417))</f>
        <v>821.91780821917803</v>
      </c>
      <c r="CL1426" s="148" cm="1">
        <f t="array" aca="1" ref="CL1426" ca="1">MIN(CL1425/365*INDIRECT(CL1417),CK1426+INDIRECT(CL1417))</f>
        <v>821.91780821917803</v>
      </c>
      <c r="CN1426" s="78"/>
      <c r="CO1426" s="148" t="e" cm="1">
        <f t="array" aca="1" ref="CO1426" ca="1">MIN(CO1425/365*INDIRECT(CO1417),CN1426+INDIRECT(CO1417))</f>
        <v>#N/A</v>
      </c>
      <c r="CP1426" s="148" t="e" cm="1">
        <f t="array" aca="1" ref="CP1426" ca="1">MIN(CP1425/365*INDIRECT(CP1417),CO1426+INDIRECT(CP1417))</f>
        <v>#N/A</v>
      </c>
      <c r="CQ1426" s="148" t="e" cm="1">
        <f t="array" aca="1" ref="CQ1426" ca="1">MIN(CQ1425/365*INDIRECT(CQ1417),CP1426+INDIRECT(CQ1417))</f>
        <v>#N/A</v>
      </c>
      <c r="CR1426" s="148" t="e" cm="1">
        <f t="array" aca="1" ref="CR1426" ca="1">MIN(CR1425/365*INDIRECT(CR1417),CQ1426+INDIRECT(CR1417))</f>
        <v>#N/A</v>
      </c>
      <c r="CS1426" s="148" t="e" cm="1">
        <f t="array" aca="1" ref="CS1426" ca="1">MIN(CS1425/365*INDIRECT(CS1417),CR1426+INDIRECT(CS1417))</f>
        <v>#N/A</v>
      </c>
      <c r="CT1426" s="148" t="e" cm="1">
        <f t="array" aca="1" ref="CT1426" ca="1">MIN(CT1425/365*INDIRECT(CT1417),CS1426+INDIRECT(CT1417))</f>
        <v>#N/A</v>
      </c>
      <c r="CU1426" s="148" t="e" cm="1">
        <f t="array" aca="1" ref="CU1426" ca="1">MIN(CU1425/365*INDIRECT(CU1417),CT1426+INDIRECT(CU1417))</f>
        <v>#N/A</v>
      </c>
      <c r="CV1426" s="148" t="e" cm="1">
        <f t="array" aca="1" ref="CV1426" ca="1">MIN(CV1425/365*INDIRECT(CV1417),CU1426+INDIRECT(CV1417))</f>
        <v>#N/A</v>
      </c>
      <c r="CW1426" s="148" t="e" cm="1">
        <f t="array" aca="1" ref="CW1426" ca="1">MIN(CW1425/365*INDIRECT(CW1417),CV1426+INDIRECT(CW1417))</f>
        <v>#N/A</v>
      </c>
      <c r="CX1426" s="148" t="e" cm="1">
        <f t="array" aca="1" ref="CX1426" ca="1">MIN(CX1425/365*INDIRECT(CX1417),CW1426+INDIRECT(CX1417))</f>
        <v>#N/A</v>
      </c>
      <c r="CY1426" s="148" t="e" cm="1">
        <f t="array" aca="1" ref="CY1426" ca="1">MIN(CY1425/365*INDIRECT(CY1417),CX1426+INDIRECT(CY1417))</f>
        <v>#N/A</v>
      </c>
      <c r="CZ1426" s="148" t="e" cm="1">
        <f t="array" aca="1" ref="CZ1426" ca="1">MIN(CZ1425/365*INDIRECT(CZ1417),CY1426+INDIRECT(CZ1417))</f>
        <v>#N/A</v>
      </c>
      <c r="DA1426" s="148" t="e" cm="1">
        <f t="array" aca="1" ref="DA1426" ca="1">MIN(DA1425/365*INDIRECT(DA1417),CZ1426+INDIRECT(DA1417))</f>
        <v>#N/A</v>
      </c>
      <c r="DB1426" s="148" t="e" cm="1">
        <f t="array" aca="1" ref="DB1426" ca="1">MIN(DB1425/365*INDIRECT(DB1417),DA1426+INDIRECT(DB1417))</f>
        <v>#N/A</v>
      </c>
      <c r="DC1426" s="148" t="e" cm="1">
        <f t="array" aca="1" ref="DC1426" ca="1">MIN(DC1425/365*INDIRECT(DC1417),DB1426+INDIRECT(DC1417))</f>
        <v>#N/A</v>
      </c>
      <c r="DD1426" s="148" t="e" cm="1">
        <f t="array" aca="1" ref="DD1426" ca="1">MIN(DD1425/365*INDIRECT(DD1417),DC1426+INDIRECT(DD1417))</f>
        <v>#N/A</v>
      </c>
      <c r="DE1426" s="148" t="e" cm="1">
        <f t="array" aca="1" ref="DE1426" ca="1">MIN(DE1425/365*INDIRECT(DE1417),DD1426+INDIRECT(DE1417))</f>
        <v>#N/A</v>
      </c>
      <c r="DF1426" s="148" t="e" cm="1">
        <f t="array" aca="1" ref="DF1426" ca="1">MIN(DF1425/365*INDIRECT(DF1417),DE1426+INDIRECT(DF1417))</f>
        <v>#N/A</v>
      </c>
      <c r="DG1426" s="148" t="e" cm="1">
        <f t="array" aca="1" ref="DG1426" ca="1">MIN(DG1425/365*INDIRECT(DG1417),DF1426+INDIRECT(DG1417))</f>
        <v>#N/A</v>
      </c>
      <c r="DH1426" s="148" t="e" cm="1">
        <f t="array" aca="1" ref="DH1426" ca="1">MIN(DH1425/365*INDIRECT(DH1417),DG1426+INDIRECT(DH1417))</f>
        <v>#N/A</v>
      </c>
      <c r="DI1426" s="148" t="e" cm="1">
        <f t="array" aca="1" ref="DI1426" ca="1">MIN(DI1425/365*INDIRECT(DI1417),DH1426+INDIRECT(DI1417))</f>
        <v>#N/A</v>
      </c>
      <c r="DJ1426" s="148" t="e" cm="1">
        <f t="array" aca="1" ref="DJ1426" ca="1">MIN(DJ1425/365*INDIRECT(DJ1417),DI1426+INDIRECT(DJ1417))</f>
        <v>#N/A</v>
      </c>
      <c r="DK1426" s="148" t="e" cm="1">
        <f t="array" aca="1" ref="DK1426" ca="1">MIN(DK1425/365*INDIRECT(DK1417),DJ1426+INDIRECT(DK1417))</f>
        <v>#N/A</v>
      </c>
      <c r="DL1426" s="148" t="e" cm="1">
        <f t="array" aca="1" ref="DL1426" ca="1">MIN(DL1425/365*INDIRECT(DL1417),DK1426+INDIRECT(DL1417))</f>
        <v>#N/A</v>
      </c>
    </row>
    <row r="1427" spans="1:116" x14ac:dyDescent="0.35">
      <c r="B1427" t="s">
        <v>244</v>
      </c>
      <c r="D1427" t="s">
        <v>776</v>
      </c>
      <c r="E1427" s="8" t="str">
        <f t="shared" si="1868"/>
        <v>1427 UEREV - S</v>
      </c>
      <c r="G1427" s="9"/>
      <c r="H1427" s="27"/>
      <c r="I1427" s="78"/>
      <c r="J1427" s="78"/>
      <c r="K1427" s="33"/>
      <c r="L1427" s="33"/>
      <c r="M1427" s="33"/>
      <c r="N1427" s="33"/>
      <c r="O1427" s="33"/>
      <c r="P1427" s="33"/>
      <c r="R1427" s="33"/>
      <c r="S1427" s="77"/>
      <c r="T1427" s="77"/>
      <c r="U1427" s="77"/>
      <c r="V1427" s="77"/>
      <c r="W1427" s="77"/>
      <c r="X1427" s="77"/>
      <c r="Y1427" s="77"/>
      <c r="Z1427" s="77"/>
      <c r="AA1427" s="77"/>
      <c r="AB1427" s="77"/>
      <c r="AC1427" s="77"/>
      <c r="AD1427" s="77"/>
      <c r="AE1427" s="77"/>
      <c r="AF1427" s="77"/>
      <c r="AG1427" s="77"/>
      <c r="AH1427" s="77"/>
      <c r="AI1427" s="77"/>
      <c r="AJ1427" s="77"/>
      <c r="AK1427" s="77"/>
      <c r="AL1427" s="77"/>
      <c r="AM1427" s="77"/>
      <c r="AN1427" s="77"/>
      <c r="AO1427" s="77"/>
      <c r="AP1427" s="77"/>
      <c r="AQ1427" s="77"/>
      <c r="AR1427" s="77"/>
      <c r="AS1427" s="77"/>
      <c r="AT1427" s="77"/>
      <c r="AU1427" s="77"/>
      <c r="AV1427" s="77"/>
      <c r="AW1427" s="77"/>
      <c r="AX1427" s="77"/>
      <c r="AY1427" s="77"/>
      <c r="AZ1427" s="77"/>
      <c r="BA1427" s="77"/>
      <c r="BB1427" s="77"/>
      <c r="BC1427" s="77"/>
      <c r="BD1427" s="77"/>
      <c r="BE1427" s="77"/>
      <c r="BF1427" s="77"/>
      <c r="BG1427" s="77"/>
      <c r="BH1427" s="77"/>
      <c r="BI1427" s="77"/>
      <c r="BJ1427" s="77"/>
      <c r="BK1427" s="77"/>
      <c r="BL1427" s="77"/>
      <c r="BM1427" s="77"/>
      <c r="BN1427" s="77"/>
      <c r="BO1427" s="77"/>
      <c r="BP1427" s="77"/>
      <c r="BQ1427" s="77"/>
      <c r="BR1427" s="77"/>
      <c r="BS1427" s="77"/>
      <c r="BT1427" s="77"/>
      <c r="BU1427" s="77"/>
      <c r="BV1427" s="77"/>
      <c r="BW1427" s="77"/>
      <c r="BX1427" s="77"/>
      <c r="BY1427" s="77"/>
      <c r="BZ1427" s="77"/>
      <c r="CA1427" s="77"/>
      <c r="CB1427" s="77"/>
      <c r="CC1427" s="77"/>
      <c r="CD1427" s="77"/>
      <c r="CE1427" s="77"/>
      <c r="CF1427" s="77"/>
      <c r="CG1427" s="77"/>
      <c r="CH1427" s="77"/>
      <c r="CI1427" s="77"/>
      <c r="CJ1427" s="77"/>
      <c r="CK1427" s="77"/>
      <c r="CL1427" s="77"/>
      <c r="CN1427" s="78"/>
      <c r="CO1427" s="77"/>
      <c r="CP1427" s="77"/>
      <c r="CQ1427" s="77"/>
      <c r="CR1427" s="77"/>
      <c r="CS1427" s="77"/>
      <c r="CT1427" s="77"/>
      <c r="CU1427" s="77"/>
      <c r="CV1427" s="77"/>
      <c r="CW1427" s="77"/>
      <c r="CX1427" s="77"/>
      <c r="CY1427" s="77"/>
      <c r="CZ1427" s="77"/>
      <c r="DA1427" s="77"/>
      <c r="DB1427" s="77"/>
      <c r="DC1427" s="77"/>
      <c r="DD1427" s="77"/>
      <c r="DE1427" s="77"/>
      <c r="DF1427" s="77"/>
      <c r="DG1427" s="77"/>
      <c r="DH1427" s="77"/>
      <c r="DI1427" s="77"/>
      <c r="DJ1427" s="77"/>
      <c r="DK1427" s="77"/>
      <c r="DL1427" s="77"/>
    </row>
    <row r="1428" spans="1:116" x14ac:dyDescent="0.35">
      <c r="B1428" t="s">
        <v>332</v>
      </c>
      <c r="D1428" t="s">
        <v>776</v>
      </c>
      <c r="E1428" s="8" t="str">
        <f>ROW()&amp;" "&amp;D1428</f>
        <v>1428 UEREV - S</v>
      </c>
      <c r="G1428" s="126" t="str">
        <f>"Change in "&amp;G1426</f>
        <v>Change in Unearned revenue - (Primary label)</v>
      </c>
      <c r="K1428" s="33">
        <f ca="1">SUMIF($3:$3,K$2,1426:1426)</f>
        <v>9863.0136986301368</v>
      </c>
      <c r="L1428" s="33">
        <f ca="1">SUMIF($3:$3,L$2,1426:1426)</f>
        <v>9863.0136986301368</v>
      </c>
      <c r="M1428" s="33">
        <f ca="1">SUMIF($3:$3,M$2,1426:1426)</f>
        <v>9863.0136986301368</v>
      </c>
      <c r="N1428" s="33">
        <f ca="1">SUMIF($3:$3,N$2,1426:1426)</f>
        <v>9863.0136986301368</v>
      </c>
      <c r="O1428" s="33">
        <f ca="1">SUMIF($3:$3,O$2,1426:1426)</f>
        <v>9863.0136986301368</v>
      </c>
      <c r="P1428" s="33">
        <f ca="1">SUMIF($3:$3,P$2,1426:1426)</f>
        <v>9863.0136986301368</v>
      </c>
      <c r="R1428" s="33"/>
      <c r="S1428" s="77">
        <f t="shared" ref="S1428:AX1428" ca="1" si="1877">S1426-R1426</f>
        <v>821.91780821917803</v>
      </c>
      <c r="T1428" s="77">
        <f t="shared" ca="1" si="1877"/>
        <v>0</v>
      </c>
      <c r="U1428" s="77">
        <f t="shared" ca="1" si="1877"/>
        <v>0</v>
      </c>
      <c r="V1428" s="77">
        <f t="shared" ca="1" si="1877"/>
        <v>0</v>
      </c>
      <c r="W1428" s="77">
        <f t="shared" ca="1" si="1877"/>
        <v>0</v>
      </c>
      <c r="X1428" s="77">
        <f t="shared" ca="1" si="1877"/>
        <v>0</v>
      </c>
      <c r="Y1428" s="77">
        <f t="shared" ca="1" si="1877"/>
        <v>0</v>
      </c>
      <c r="Z1428" s="77">
        <f t="shared" ca="1" si="1877"/>
        <v>0</v>
      </c>
      <c r="AA1428" s="77">
        <f t="shared" ca="1" si="1877"/>
        <v>0</v>
      </c>
      <c r="AB1428" s="77">
        <f t="shared" ca="1" si="1877"/>
        <v>0</v>
      </c>
      <c r="AC1428" s="77">
        <f t="shared" ca="1" si="1877"/>
        <v>0</v>
      </c>
      <c r="AD1428" s="77">
        <f t="shared" ca="1" si="1877"/>
        <v>0</v>
      </c>
      <c r="AE1428" s="77">
        <f t="shared" ca="1" si="1877"/>
        <v>0</v>
      </c>
      <c r="AF1428" s="77">
        <f t="shared" ca="1" si="1877"/>
        <v>0</v>
      </c>
      <c r="AG1428" s="77">
        <f t="shared" ca="1" si="1877"/>
        <v>0</v>
      </c>
      <c r="AH1428" s="77">
        <f t="shared" ca="1" si="1877"/>
        <v>0</v>
      </c>
      <c r="AI1428" s="77">
        <f t="shared" ca="1" si="1877"/>
        <v>0</v>
      </c>
      <c r="AJ1428" s="77">
        <f t="shared" ca="1" si="1877"/>
        <v>0</v>
      </c>
      <c r="AK1428" s="77">
        <f t="shared" ca="1" si="1877"/>
        <v>0</v>
      </c>
      <c r="AL1428" s="77">
        <f t="shared" ca="1" si="1877"/>
        <v>0</v>
      </c>
      <c r="AM1428" s="77">
        <f t="shared" ca="1" si="1877"/>
        <v>0</v>
      </c>
      <c r="AN1428" s="77">
        <f t="shared" ca="1" si="1877"/>
        <v>0</v>
      </c>
      <c r="AO1428" s="77">
        <f t="shared" ca="1" si="1877"/>
        <v>0</v>
      </c>
      <c r="AP1428" s="77">
        <f t="shared" ca="1" si="1877"/>
        <v>0</v>
      </c>
      <c r="AQ1428" s="77">
        <f t="shared" ca="1" si="1877"/>
        <v>0</v>
      </c>
      <c r="AR1428" s="77">
        <f t="shared" ca="1" si="1877"/>
        <v>0</v>
      </c>
      <c r="AS1428" s="77">
        <f t="shared" ca="1" si="1877"/>
        <v>0</v>
      </c>
      <c r="AT1428" s="77">
        <f t="shared" ca="1" si="1877"/>
        <v>0</v>
      </c>
      <c r="AU1428" s="77">
        <f t="shared" ca="1" si="1877"/>
        <v>0</v>
      </c>
      <c r="AV1428" s="77">
        <f t="shared" ca="1" si="1877"/>
        <v>0</v>
      </c>
      <c r="AW1428" s="77">
        <f t="shared" ca="1" si="1877"/>
        <v>0</v>
      </c>
      <c r="AX1428" s="77">
        <f t="shared" ca="1" si="1877"/>
        <v>0</v>
      </c>
      <c r="AY1428" s="77">
        <f t="shared" ref="AY1428:CD1428" ca="1" si="1878">AY1426-AX1426</f>
        <v>0</v>
      </c>
      <c r="AZ1428" s="77">
        <f t="shared" ca="1" si="1878"/>
        <v>0</v>
      </c>
      <c r="BA1428" s="77">
        <f t="shared" ca="1" si="1878"/>
        <v>0</v>
      </c>
      <c r="BB1428" s="77">
        <f t="shared" ca="1" si="1878"/>
        <v>0</v>
      </c>
      <c r="BC1428" s="77">
        <f t="shared" ca="1" si="1878"/>
        <v>0</v>
      </c>
      <c r="BD1428" s="77">
        <f t="shared" ca="1" si="1878"/>
        <v>0</v>
      </c>
      <c r="BE1428" s="77">
        <f t="shared" ca="1" si="1878"/>
        <v>0</v>
      </c>
      <c r="BF1428" s="77">
        <f t="shared" ca="1" si="1878"/>
        <v>0</v>
      </c>
      <c r="BG1428" s="77">
        <f t="shared" ca="1" si="1878"/>
        <v>0</v>
      </c>
      <c r="BH1428" s="77">
        <f t="shared" ca="1" si="1878"/>
        <v>0</v>
      </c>
      <c r="BI1428" s="77">
        <f t="shared" ca="1" si="1878"/>
        <v>0</v>
      </c>
      <c r="BJ1428" s="77">
        <f t="shared" ca="1" si="1878"/>
        <v>0</v>
      </c>
      <c r="BK1428" s="77">
        <f t="shared" ca="1" si="1878"/>
        <v>0</v>
      </c>
      <c r="BL1428" s="77">
        <f t="shared" ca="1" si="1878"/>
        <v>0</v>
      </c>
      <c r="BM1428" s="77">
        <f t="shared" ca="1" si="1878"/>
        <v>0</v>
      </c>
      <c r="BN1428" s="77">
        <f t="shared" ca="1" si="1878"/>
        <v>0</v>
      </c>
      <c r="BO1428" s="77">
        <f t="shared" ca="1" si="1878"/>
        <v>0</v>
      </c>
      <c r="BP1428" s="77">
        <f t="shared" ca="1" si="1878"/>
        <v>0</v>
      </c>
      <c r="BQ1428" s="77">
        <f t="shared" ca="1" si="1878"/>
        <v>0</v>
      </c>
      <c r="BR1428" s="77">
        <f t="shared" ca="1" si="1878"/>
        <v>0</v>
      </c>
      <c r="BS1428" s="77">
        <f t="shared" ca="1" si="1878"/>
        <v>0</v>
      </c>
      <c r="BT1428" s="77">
        <f t="shared" ca="1" si="1878"/>
        <v>0</v>
      </c>
      <c r="BU1428" s="77">
        <f t="shared" ca="1" si="1878"/>
        <v>0</v>
      </c>
      <c r="BV1428" s="77">
        <f t="shared" ca="1" si="1878"/>
        <v>0</v>
      </c>
      <c r="BW1428" s="77">
        <f t="shared" ca="1" si="1878"/>
        <v>0</v>
      </c>
      <c r="BX1428" s="77">
        <f t="shared" ca="1" si="1878"/>
        <v>0</v>
      </c>
      <c r="BY1428" s="77">
        <f t="shared" ca="1" si="1878"/>
        <v>0</v>
      </c>
      <c r="BZ1428" s="77">
        <f t="shared" ca="1" si="1878"/>
        <v>0</v>
      </c>
      <c r="CA1428" s="77">
        <f t="shared" ca="1" si="1878"/>
        <v>0</v>
      </c>
      <c r="CB1428" s="77">
        <f t="shared" ca="1" si="1878"/>
        <v>0</v>
      </c>
      <c r="CC1428" s="77">
        <f t="shared" ca="1" si="1878"/>
        <v>0</v>
      </c>
      <c r="CD1428" s="77">
        <f t="shared" ca="1" si="1878"/>
        <v>0</v>
      </c>
      <c r="CE1428" s="77">
        <f t="shared" ref="CE1428:CL1428" ca="1" si="1879">CE1426-CD1426</f>
        <v>0</v>
      </c>
      <c r="CF1428" s="77">
        <f t="shared" ca="1" si="1879"/>
        <v>0</v>
      </c>
      <c r="CG1428" s="77">
        <f t="shared" ca="1" si="1879"/>
        <v>0</v>
      </c>
      <c r="CH1428" s="77">
        <f t="shared" ca="1" si="1879"/>
        <v>0</v>
      </c>
      <c r="CI1428" s="77">
        <f t="shared" ca="1" si="1879"/>
        <v>0</v>
      </c>
      <c r="CJ1428" s="77">
        <f t="shared" ca="1" si="1879"/>
        <v>0</v>
      </c>
      <c r="CK1428" s="77">
        <f t="shared" ca="1" si="1879"/>
        <v>0</v>
      </c>
      <c r="CL1428" s="77">
        <f t="shared" ca="1" si="1879"/>
        <v>0</v>
      </c>
      <c r="CO1428" s="77" t="e">
        <f t="shared" ref="CO1428:DL1428" ca="1" si="1880">CO1426-CN1426</f>
        <v>#N/A</v>
      </c>
      <c r="CP1428" s="77" t="e">
        <f t="shared" ca="1" si="1880"/>
        <v>#N/A</v>
      </c>
      <c r="CQ1428" s="77" t="e">
        <f t="shared" ca="1" si="1880"/>
        <v>#N/A</v>
      </c>
      <c r="CR1428" s="77" t="e">
        <f t="shared" ca="1" si="1880"/>
        <v>#N/A</v>
      </c>
      <c r="CS1428" s="77" t="e">
        <f t="shared" ca="1" si="1880"/>
        <v>#N/A</v>
      </c>
      <c r="CT1428" s="77" t="e">
        <f t="shared" ca="1" si="1880"/>
        <v>#N/A</v>
      </c>
      <c r="CU1428" s="77" t="e">
        <f t="shared" ca="1" si="1880"/>
        <v>#N/A</v>
      </c>
      <c r="CV1428" s="77" t="e">
        <f t="shared" ca="1" si="1880"/>
        <v>#N/A</v>
      </c>
      <c r="CW1428" s="77" t="e">
        <f t="shared" ca="1" si="1880"/>
        <v>#N/A</v>
      </c>
      <c r="CX1428" s="77" t="e">
        <f t="shared" ca="1" si="1880"/>
        <v>#N/A</v>
      </c>
      <c r="CY1428" s="77" t="e">
        <f t="shared" ca="1" si="1880"/>
        <v>#N/A</v>
      </c>
      <c r="CZ1428" s="77" t="e">
        <f t="shared" ca="1" si="1880"/>
        <v>#N/A</v>
      </c>
      <c r="DA1428" s="77" t="e">
        <f t="shared" ca="1" si="1880"/>
        <v>#N/A</v>
      </c>
      <c r="DB1428" s="77" t="e">
        <f t="shared" ca="1" si="1880"/>
        <v>#N/A</v>
      </c>
      <c r="DC1428" s="77" t="e">
        <f t="shared" ca="1" si="1880"/>
        <v>#N/A</v>
      </c>
      <c r="DD1428" s="77" t="e">
        <f t="shared" ca="1" si="1880"/>
        <v>#N/A</v>
      </c>
      <c r="DE1428" s="77" t="e">
        <f t="shared" ca="1" si="1880"/>
        <v>#N/A</v>
      </c>
      <c r="DF1428" s="77" t="e">
        <f t="shared" ca="1" si="1880"/>
        <v>#N/A</v>
      </c>
      <c r="DG1428" s="77" t="e">
        <f t="shared" ca="1" si="1880"/>
        <v>#N/A</v>
      </c>
      <c r="DH1428" s="77" t="e">
        <f t="shared" ca="1" si="1880"/>
        <v>#N/A</v>
      </c>
      <c r="DI1428" s="77" t="e">
        <f t="shared" ca="1" si="1880"/>
        <v>#N/A</v>
      </c>
      <c r="DJ1428" s="77" t="e">
        <f t="shared" ca="1" si="1880"/>
        <v>#N/A</v>
      </c>
      <c r="DK1428" s="77" t="e">
        <f t="shared" ca="1" si="1880"/>
        <v>#N/A</v>
      </c>
      <c r="DL1428" s="77" t="e">
        <f t="shared" ca="1" si="1880"/>
        <v>#N/A</v>
      </c>
    </row>
    <row r="1429" spans="1:116" x14ac:dyDescent="0.35">
      <c r="B1429" t="s">
        <v>332</v>
      </c>
      <c r="D1429" t="s">
        <v>776</v>
      </c>
      <c r="E1429" s="8" t="str">
        <f>ROW()&amp;" "&amp;D1429</f>
        <v>1429 UEREV - S</v>
      </c>
      <c r="K1429" s="53"/>
      <c r="L1429" s="53"/>
      <c r="M1429" s="53"/>
      <c r="N1429" s="53"/>
      <c r="O1429" s="53"/>
      <c r="P1429" s="53"/>
      <c r="R1429" s="24"/>
      <c r="S1429" s="80"/>
      <c r="T1429" s="80"/>
      <c r="U1429" s="80"/>
      <c r="V1429" s="80"/>
      <c r="W1429" s="80"/>
      <c r="X1429" s="80"/>
      <c r="Y1429" s="80"/>
      <c r="Z1429" s="80"/>
      <c r="AA1429" s="80"/>
      <c r="AB1429" s="80"/>
      <c r="AC1429" s="80"/>
      <c r="AD1429" s="80"/>
      <c r="AE1429" s="80"/>
      <c r="AF1429" s="80"/>
      <c r="AG1429" s="80"/>
      <c r="AH1429" s="80"/>
      <c r="AI1429" s="80"/>
      <c r="AJ1429" s="80"/>
      <c r="AK1429" s="80"/>
      <c r="AL1429" s="80"/>
      <c r="AM1429" s="80"/>
      <c r="AN1429" s="80"/>
      <c r="AO1429" s="80"/>
      <c r="AP1429" s="80"/>
      <c r="AQ1429" s="80"/>
      <c r="AR1429" s="80"/>
      <c r="AS1429" s="80"/>
      <c r="AT1429" s="80"/>
      <c r="AU1429" s="80"/>
      <c r="AV1429" s="80"/>
      <c r="AW1429" s="80"/>
      <c r="AX1429" s="80"/>
      <c r="AY1429" s="80"/>
      <c r="AZ1429" s="80"/>
      <c r="BA1429" s="80"/>
      <c r="BB1429" s="80"/>
      <c r="BC1429" s="80"/>
      <c r="BD1429" s="80"/>
      <c r="BE1429" s="80"/>
      <c r="BF1429" s="80"/>
      <c r="BG1429" s="80"/>
      <c r="BH1429" s="80"/>
      <c r="BI1429" s="80"/>
      <c r="BJ1429" s="80"/>
      <c r="BK1429" s="80"/>
      <c r="BL1429" s="80"/>
      <c r="BM1429" s="80"/>
      <c r="BN1429" s="80"/>
      <c r="BO1429" s="80"/>
      <c r="BP1429" s="80"/>
      <c r="BQ1429" s="80"/>
      <c r="BR1429" s="80"/>
      <c r="BS1429" s="80"/>
      <c r="BT1429" s="80"/>
      <c r="BU1429" s="80"/>
      <c r="BV1429" s="80"/>
      <c r="BW1429" s="80"/>
      <c r="BX1429" s="80"/>
      <c r="BY1429" s="80"/>
      <c r="BZ1429" s="80"/>
      <c r="CA1429" s="80"/>
      <c r="CB1429" s="80"/>
      <c r="CC1429" s="80"/>
      <c r="CD1429" s="80"/>
      <c r="CE1429" s="80"/>
      <c r="CF1429" s="80"/>
      <c r="CG1429" s="80"/>
      <c r="CH1429" s="80"/>
      <c r="CI1429" s="80"/>
      <c r="CJ1429" s="80"/>
      <c r="CK1429" s="80"/>
      <c r="CL1429" s="80"/>
      <c r="CO1429" s="80"/>
      <c r="CP1429" s="80"/>
      <c r="CQ1429" s="80"/>
      <c r="CR1429" s="80"/>
      <c r="CS1429" s="80"/>
      <c r="CT1429" s="80"/>
      <c r="CU1429" s="80"/>
      <c r="CV1429" s="80"/>
      <c r="CW1429" s="80"/>
      <c r="CX1429" s="80"/>
      <c r="CY1429" s="80"/>
      <c r="CZ1429" s="80"/>
      <c r="DA1429" s="80"/>
      <c r="DB1429" s="80"/>
      <c r="DC1429" s="80"/>
      <c r="DD1429" s="80"/>
      <c r="DE1429" s="80"/>
      <c r="DF1429" s="80"/>
      <c r="DG1429" s="80"/>
      <c r="DH1429" s="80"/>
      <c r="DI1429" s="80"/>
      <c r="DJ1429" s="80"/>
      <c r="DK1429" s="80"/>
      <c r="DL1429" s="80"/>
    </row>
    <row r="1430" spans="1:116" x14ac:dyDescent="0.35">
      <c r="B1430" t="s">
        <v>332</v>
      </c>
      <c r="D1430" t="s">
        <v>776</v>
      </c>
      <c r="E1430" s="8" t="str">
        <f t="shared" si="1868"/>
        <v>1430 UEREV - S</v>
      </c>
      <c r="G1430" s="8" t="str">
        <f>G1415</f>
        <v>(Primary label)</v>
      </c>
      <c r="S1430" s="72"/>
      <c r="T1430" s="72"/>
      <c r="U1430" s="72"/>
      <c r="V1430" s="72"/>
      <c r="W1430" s="72"/>
      <c r="X1430" s="72"/>
      <c r="Y1430" s="72"/>
      <c r="Z1430" s="72"/>
      <c r="AA1430" s="72"/>
      <c r="AB1430" s="72"/>
      <c r="AC1430" s="72"/>
      <c r="AD1430" s="72"/>
      <c r="AE1430" s="72"/>
      <c r="AF1430" s="72"/>
      <c r="AG1430" s="72"/>
      <c r="AH1430" s="72"/>
      <c r="AI1430" s="72"/>
      <c r="AJ1430" s="72"/>
      <c r="AK1430" s="72"/>
      <c r="AL1430" s="72"/>
      <c r="AM1430" s="72"/>
      <c r="AN1430" s="72"/>
      <c r="AO1430" s="72"/>
      <c r="AP1430" s="72"/>
      <c r="AQ1430" s="72"/>
      <c r="AR1430" s="72"/>
      <c r="AS1430" s="72"/>
      <c r="AT1430" s="72"/>
      <c r="AU1430" s="72"/>
      <c r="AV1430" s="72"/>
      <c r="AW1430" s="72"/>
      <c r="AX1430" s="72"/>
      <c r="AY1430" s="72"/>
      <c r="AZ1430" s="72"/>
      <c r="BA1430" s="72"/>
      <c r="BB1430" s="72"/>
      <c r="BC1430" s="72"/>
      <c r="BD1430" s="72"/>
      <c r="BE1430" s="72"/>
      <c r="BF1430" s="72"/>
      <c r="BG1430" s="72"/>
      <c r="BH1430" s="72"/>
      <c r="BI1430" s="72"/>
      <c r="BJ1430" s="72"/>
      <c r="BK1430" s="72"/>
      <c r="BL1430" s="72"/>
      <c r="BM1430" s="72"/>
      <c r="BN1430" s="72"/>
      <c r="BO1430" s="72"/>
      <c r="BP1430" s="72"/>
      <c r="BQ1430" s="72"/>
      <c r="BR1430" s="72"/>
      <c r="BS1430" s="72"/>
      <c r="BT1430" s="72"/>
      <c r="BU1430" s="72"/>
      <c r="BV1430" s="72"/>
      <c r="BW1430" s="72"/>
      <c r="BX1430" s="72"/>
      <c r="BY1430" s="72"/>
      <c r="BZ1430" s="72"/>
      <c r="CA1430" s="72"/>
      <c r="CB1430" s="72"/>
      <c r="CC1430" s="72"/>
      <c r="CD1430" s="72"/>
      <c r="CE1430" s="72"/>
      <c r="CF1430" s="72"/>
      <c r="CG1430" s="72"/>
      <c r="CH1430" s="72"/>
      <c r="CI1430" s="72"/>
      <c r="CJ1430" s="72"/>
      <c r="CK1430" s="72"/>
      <c r="CL1430" s="72"/>
      <c r="CO1430" s="72"/>
      <c r="CP1430" s="72"/>
      <c r="CQ1430" s="72"/>
      <c r="CR1430" s="72"/>
      <c r="CS1430" s="72"/>
      <c r="CT1430" s="72"/>
      <c r="CU1430" s="72"/>
      <c r="CV1430" s="72"/>
      <c r="CW1430" s="72"/>
      <c r="CX1430" s="72"/>
      <c r="CY1430" s="72"/>
      <c r="CZ1430" s="72"/>
      <c r="DA1430" s="72"/>
      <c r="DB1430" s="72"/>
      <c r="DC1430" s="72"/>
      <c r="DD1430" s="72"/>
      <c r="DE1430" s="72"/>
      <c r="DF1430" s="72"/>
      <c r="DG1430" s="72"/>
      <c r="DH1430" s="72"/>
      <c r="DI1430" s="72"/>
      <c r="DJ1430" s="72"/>
      <c r="DK1430" s="72"/>
      <c r="DL1430" s="72"/>
    </row>
    <row r="1431" spans="1:116" x14ac:dyDescent="0.35">
      <c r="B1431" t="s">
        <v>332</v>
      </c>
      <c r="D1431" t="s">
        <v>776</v>
      </c>
      <c r="E1431" s="8" t="str">
        <f t="shared" si="1868"/>
        <v>1431 UEREV - S</v>
      </c>
      <c r="G1431" s="8" t="str">
        <f>G1416</f>
        <v>primary unit</v>
      </c>
      <c r="S1431" s="72"/>
      <c r="T1431" s="72"/>
      <c r="U1431" s="72"/>
      <c r="V1431" s="72"/>
      <c r="W1431" s="72"/>
      <c r="X1431" s="72"/>
      <c r="Y1431" s="72"/>
      <c r="Z1431" s="72"/>
      <c r="AA1431" s="72"/>
      <c r="AB1431" s="72"/>
      <c r="AC1431" s="72"/>
      <c r="AD1431" s="72"/>
      <c r="AE1431" s="72"/>
      <c r="AF1431" s="72"/>
      <c r="AG1431" s="72"/>
      <c r="AH1431" s="72"/>
      <c r="AI1431" s="72"/>
      <c r="AJ1431" s="72"/>
      <c r="AK1431" s="72"/>
      <c r="AL1431" s="72"/>
      <c r="AM1431" s="72"/>
      <c r="AN1431" s="72"/>
      <c r="AO1431" s="72"/>
      <c r="AP1431" s="72"/>
      <c r="AQ1431" s="72"/>
      <c r="AR1431" s="72"/>
      <c r="AS1431" s="72"/>
      <c r="AT1431" s="72"/>
      <c r="AU1431" s="72"/>
      <c r="AV1431" s="72"/>
      <c r="AW1431" s="72"/>
      <c r="AX1431" s="72"/>
      <c r="AY1431" s="72"/>
      <c r="AZ1431" s="72"/>
      <c r="BA1431" s="72"/>
      <c r="BB1431" s="72"/>
      <c r="BC1431" s="72"/>
      <c r="BD1431" s="72"/>
      <c r="BE1431" s="72"/>
      <c r="BF1431" s="72"/>
      <c r="BG1431" s="72"/>
      <c r="BH1431" s="72"/>
      <c r="BI1431" s="72"/>
      <c r="BJ1431" s="72"/>
      <c r="BK1431" s="72"/>
      <c r="BL1431" s="72"/>
      <c r="BM1431" s="72"/>
      <c r="BN1431" s="72"/>
      <c r="BO1431" s="72"/>
      <c r="BP1431" s="72"/>
      <c r="BQ1431" s="72"/>
      <c r="BR1431" s="72"/>
      <c r="BS1431" s="72"/>
      <c r="BT1431" s="72"/>
      <c r="BU1431" s="72"/>
      <c r="BV1431" s="72"/>
      <c r="BW1431" s="72"/>
      <c r="BX1431" s="72"/>
      <c r="BY1431" s="72"/>
      <c r="BZ1431" s="72"/>
      <c r="CA1431" s="72"/>
      <c r="CB1431" s="72"/>
      <c r="CC1431" s="72"/>
      <c r="CD1431" s="72"/>
      <c r="CE1431" s="72"/>
      <c r="CF1431" s="72"/>
      <c r="CG1431" s="72"/>
      <c r="CH1431" s="72"/>
      <c r="CI1431" s="72"/>
      <c r="CJ1431" s="72"/>
      <c r="CK1431" s="72"/>
      <c r="CL1431" s="72"/>
      <c r="CO1431" s="72"/>
      <c r="CP1431" s="72"/>
      <c r="CQ1431" s="72"/>
      <c r="CR1431" s="72"/>
      <c r="CS1431" s="72"/>
      <c r="CT1431" s="72"/>
      <c r="CU1431" s="72"/>
      <c r="CV1431" s="72"/>
      <c r="CW1431" s="72"/>
      <c r="CX1431" s="72"/>
      <c r="CY1431" s="72"/>
      <c r="CZ1431" s="72"/>
      <c r="DA1431" s="72"/>
      <c r="DB1431" s="72"/>
      <c r="DC1431" s="72"/>
      <c r="DD1431" s="72"/>
      <c r="DE1431" s="72"/>
      <c r="DF1431" s="72"/>
      <c r="DG1431" s="72"/>
      <c r="DH1431" s="72"/>
      <c r="DI1431" s="72"/>
      <c r="DJ1431" s="72"/>
      <c r="DK1431" s="72"/>
      <c r="DL1431" s="72"/>
    </row>
    <row r="1432" spans="1:116" x14ac:dyDescent="0.35">
      <c r="B1432" t="s">
        <v>332</v>
      </c>
      <c r="D1432" t="s">
        <v>776</v>
      </c>
      <c r="E1432" s="8" t="str">
        <f t="shared" ref="E1432:E1435" si="1881">ROW()&amp;" "&amp;D1432</f>
        <v>1432 UEREV - S</v>
      </c>
      <c r="G1432" s="8" t="str">
        <f>G1417</f>
        <v>Primary revenue driver</v>
      </c>
      <c r="S1432" s="76" t="str">
        <f t="shared" ref="S1432:AX1432" si="1882">S1417</f>
        <v>S$16</v>
      </c>
      <c r="T1432" s="76" t="str">
        <f t="shared" si="1882"/>
        <v>T$16</v>
      </c>
      <c r="U1432" s="76" t="str">
        <f t="shared" si="1882"/>
        <v>U$16</v>
      </c>
      <c r="V1432" s="76" t="str">
        <f t="shared" si="1882"/>
        <v>V$16</v>
      </c>
      <c r="W1432" s="76" t="str">
        <f t="shared" si="1882"/>
        <v>W$16</v>
      </c>
      <c r="X1432" s="76" t="str">
        <f t="shared" si="1882"/>
        <v>X$16</v>
      </c>
      <c r="Y1432" s="76" t="str">
        <f t="shared" si="1882"/>
        <v>Y$16</v>
      </c>
      <c r="Z1432" s="76" t="str">
        <f t="shared" si="1882"/>
        <v>Z$16</v>
      </c>
      <c r="AA1432" s="76" t="str">
        <f t="shared" si="1882"/>
        <v>AA$16</v>
      </c>
      <c r="AB1432" s="76" t="str">
        <f t="shared" si="1882"/>
        <v>AB$16</v>
      </c>
      <c r="AC1432" s="76" t="str">
        <f t="shared" si="1882"/>
        <v>AC$16</v>
      </c>
      <c r="AD1432" s="76" t="str">
        <f t="shared" si="1882"/>
        <v>AD$16</v>
      </c>
      <c r="AE1432" s="76" t="str">
        <f t="shared" si="1882"/>
        <v>AE$16</v>
      </c>
      <c r="AF1432" s="76" t="str">
        <f t="shared" si="1882"/>
        <v>AF$16</v>
      </c>
      <c r="AG1432" s="76" t="str">
        <f t="shared" si="1882"/>
        <v>AG$16</v>
      </c>
      <c r="AH1432" s="76" t="str">
        <f t="shared" si="1882"/>
        <v>AH$16</v>
      </c>
      <c r="AI1432" s="76" t="str">
        <f t="shared" si="1882"/>
        <v>AI$16</v>
      </c>
      <c r="AJ1432" s="76" t="str">
        <f t="shared" si="1882"/>
        <v>AJ$16</v>
      </c>
      <c r="AK1432" s="76" t="str">
        <f t="shared" si="1882"/>
        <v>AK$16</v>
      </c>
      <c r="AL1432" s="76" t="str">
        <f t="shared" si="1882"/>
        <v>AL$16</v>
      </c>
      <c r="AM1432" s="76" t="str">
        <f t="shared" si="1882"/>
        <v>AM$16</v>
      </c>
      <c r="AN1432" s="76" t="str">
        <f t="shared" si="1882"/>
        <v>AN$16</v>
      </c>
      <c r="AO1432" s="76" t="str">
        <f t="shared" si="1882"/>
        <v>AO$16</v>
      </c>
      <c r="AP1432" s="76" t="str">
        <f t="shared" si="1882"/>
        <v>AP$16</v>
      </c>
      <c r="AQ1432" s="76" t="str">
        <f t="shared" si="1882"/>
        <v>AQ$16</v>
      </c>
      <c r="AR1432" s="76" t="str">
        <f t="shared" si="1882"/>
        <v>AR$16</v>
      </c>
      <c r="AS1432" s="76" t="str">
        <f t="shared" si="1882"/>
        <v>AS$16</v>
      </c>
      <c r="AT1432" s="76" t="str">
        <f t="shared" si="1882"/>
        <v>AT$16</v>
      </c>
      <c r="AU1432" s="76" t="str">
        <f t="shared" si="1882"/>
        <v>AU$16</v>
      </c>
      <c r="AV1432" s="76" t="str">
        <f t="shared" si="1882"/>
        <v>AV$16</v>
      </c>
      <c r="AW1432" s="76" t="str">
        <f t="shared" si="1882"/>
        <v>AW$16</v>
      </c>
      <c r="AX1432" s="76" t="str">
        <f t="shared" si="1882"/>
        <v>AX$16</v>
      </c>
      <c r="AY1432" s="76" t="str">
        <f t="shared" ref="AY1432:CD1432" si="1883">AY1417</f>
        <v>AY$16</v>
      </c>
      <c r="AZ1432" s="76" t="str">
        <f t="shared" si="1883"/>
        <v>AZ$16</v>
      </c>
      <c r="BA1432" s="76" t="str">
        <f t="shared" si="1883"/>
        <v>BA$16</v>
      </c>
      <c r="BB1432" s="76" t="str">
        <f t="shared" si="1883"/>
        <v>BB$16</v>
      </c>
      <c r="BC1432" s="76" t="str">
        <f t="shared" si="1883"/>
        <v>BC$16</v>
      </c>
      <c r="BD1432" s="76" t="str">
        <f t="shared" si="1883"/>
        <v>BD$16</v>
      </c>
      <c r="BE1432" s="76" t="str">
        <f t="shared" si="1883"/>
        <v>BE$16</v>
      </c>
      <c r="BF1432" s="76" t="str">
        <f t="shared" si="1883"/>
        <v>BF$16</v>
      </c>
      <c r="BG1432" s="76" t="str">
        <f t="shared" si="1883"/>
        <v>BG$16</v>
      </c>
      <c r="BH1432" s="76" t="str">
        <f t="shared" si="1883"/>
        <v>BH$16</v>
      </c>
      <c r="BI1432" s="76" t="str">
        <f t="shared" si="1883"/>
        <v>BI$16</v>
      </c>
      <c r="BJ1432" s="76" t="str">
        <f t="shared" si="1883"/>
        <v>BJ$16</v>
      </c>
      <c r="BK1432" s="76" t="str">
        <f t="shared" si="1883"/>
        <v>BK$16</v>
      </c>
      <c r="BL1432" s="76" t="str">
        <f t="shared" si="1883"/>
        <v>BL$16</v>
      </c>
      <c r="BM1432" s="76" t="str">
        <f t="shared" si="1883"/>
        <v>BM$16</v>
      </c>
      <c r="BN1432" s="76" t="str">
        <f t="shared" si="1883"/>
        <v>BN$16</v>
      </c>
      <c r="BO1432" s="76" t="str">
        <f t="shared" si="1883"/>
        <v>BO$16</v>
      </c>
      <c r="BP1432" s="76" t="str">
        <f t="shared" si="1883"/>
        <v>BP$16</v>
      </c>
      <c r="BQ1432" s="76" t="str">
        <f t="shared" si="1883"/>
        <v>BQ$16</v>
      </c>
      <c r="BR1432" s="76" t="str">
        <f t="shared" si="1883"/>
        <v>BR$16</v>
      </c>
      <c r="BS1432" s="76" t="str">
        <f t="shared" si="1883"/>
        <v>BS$16</v>
      </c>
      <c r="BT1432" s="76" t="str">
        <f t="shared" si="1883"/>
        <v>BT$16</v>
      </c>
      <c r="BU1432" s="76" t="str">
        <f t="shared" si="1883"/>
        <v>BU$16</v>
      </c>
      <c r="BV1432" s="76" t="str">
        <f t="shared" si="1883"/>
        <v>BV$16</v>
      </c>
      <c r="BW1432" s="76" t="str">
        <f t="shared" si="1883"/>
        <v>BW$16</v>
      </c>
      <c r="BX1432" s="76" t="str">
        <f t="shared" si="1883"/>
        <v>BX$16</v>
      </c>
      <c r="BY1432" s="76" t="str">
        <f t="shared" si="1883"/>
        <v>BY$16</v>
      </c>
      <c r="BZ1432" s="76" t="str">
        <f t="shared" si="1883"/>
        <v>BZ$16</v>
      </c>
      <c r="CA1432" s="76" t="str">
        <f t="shared" si="1883"/>
        <v>CA$16</v>
      </c>
      <c r="CB1432" s="76" t="str">
        <f t="shared" si="1883"/>
        <v>CB$16</v>
      </c>
      <c r="CC1432" s="76" t="str">
        <f t="shared" si="1883"/>
        <v>CC$16</v>
      </c>
      <c r="CD1432" s="76" t="str">
        <f t="shared" si="1883"/>
        <v>CD$16</v>
      </c>
      <c r="CE1432" s="76" t="str">
        <f t="shared" ref="CE1432:CL1432" si="1884">CE1417</f>
        <v>CE$16</v>
      </c>
      <c r="CF1432" s="76" t="str">
        <f t="shared" si="1884"/>
        <v>CF$16</v>
      </c>
      <c r="CG1432" s="76" t="str">
        <f t="shared" si="1884"/>
        <v>CG$16</v>
      </c>
      <c r="CH1432" s="76" t="str">
        <f t="shared" si="1884"/>
        <v>CH$16</v>
      </c>
      <c r="CI1432" s="76" t="str">
        <f t="shared" si="1884"/>
        <v>CI$16</v>
      </c>
      <c r="CJ1432" s="76" t="str">
        <f t="shared" si="1884"/>
        <v>CJ$16</v>
      </c>
      <c r="CK1432" s="76" t="str">
        <f t="shared" si="1884"/>
        <v>CK$16</v>
      </c>
      <c r="CL1432" s="76" t="str">
        <f t="shared" si="1884"/>
        <v>CL$16</v>
      </c>
      <c r="CO1432" s="76" t="str">
        <f t="shared" ref="CO1432:DK1432" si="1885">CO1417</f>
        <v>CO$16</v>
      </c>
      <c r="CP1432" s="76" t="str">
        <f t="shared" si="1885"/>
        <v>CP$16</v>
      </c>
      <c r="CQ1432" s="76" t="str">
        <f t="shared" si="1885"/>
        <v>CQ$16</v>
      </c>
      <c r="CR1432" s="76" t="str">
        <f t="shared" si="1885"/>
        <v>CR$16</v>
      </c>
      <c r="CS1432" s="76" t="str">
        <f t="shared" si="1885"/>
        <v>CS$16</v>
      </c>
      <c r="CT1432" s="76" t="str">
        <f t="shared" si="1885"/>
        <v>CT$16</v>
      </c>
      <c r="CU1432" s="76" t="str">
        <f t="shared" si="1885"/>
        <v>CU$16</v>
      </c>
      <c r="CV1432" s="76" t="str">
        <f t="shared" si="1885"/>
        <v>CV$16</v>
      </c>
      <c r="CW1432" s="76" t="str">
        <f t="shared" si="1885"/>
        <v>CW$16</v>
      </c>
      <c r="CX1432" s="76" t="str">
        <f t="shared" si="1885"/>
        <v>CX$16</v>
      </c>
      <c r="CY1432" s="76" t="str">
        <f t="shared" si="1885"/>
        <v>CY$16</v>
      </c>
      <c r="CZ1432" s="76" t="str">
        <f t="shared" si="1885"/>
        <v>CZ$16</v>
      </c>
      <c r="DA1432" s="76" t="str">
        <f t="shared" si="1885"/>
        <v>DA$16</v>
      </c>
      <c r="DB1432" s="76" t="str">
        <f t="shared" si="1885"/>
        <v>DB$16</v>
      </c>
      <c r="DC1432" s="76" t="str">
        <f t="shared" si="1885"/>
        <v>DC$16</v>
      </c>
      <c r="DD1432" s="76" t="str">
        <f t="shared" si="1885"/>
        <v>DD$16</v>
      </c>
      <c r="DE1432" s="76" t="str">
        <f t="shared" si="1885"/>
        <v>DE$16</v>
      </c>
      <c r="DF1432" s="76" t="str">
        <f t="shared" si="1885"/>
        <v>DF$16</v>
      </c>
      <c r="DG1432" s="76" t="str">
        <f t="shared" si="1885"/>
        <v>DG$16</v>
      </c>
      <c r="DH1432" s="76" t="str">
        <f t="shared" si="1885"/>
        <v>DH$16</v>
      </c>
      <c r="DI1432" s="76" t="str">
        <f t="shared" si="1885"/>
        <v>DI$16</v>
      </c>
      <c r="DJ1432" s="76" t="str">
        <f t="shared" si="1885"/>
        <v>DJ$16</v>
      </c>
      <c r="DK1432" s="76" t="str">
        <f t="shared" si="1885"/>
        <v>DK$16</v>
      </c>
      <c r="DL1432" s="76" t="str">
        <f t="shared" ref="DL1432" si="1886">DL1417</f>
        <v>DL$16</v>
      </c>
    </row>
    <row r="1433" spans="1:116" x14ac:dyDescent="0.35">
      <c r="B1433" t="s">
        <v>332</v>
      </c>
      <c r="D1433" t="s">
        <v>776</v>
      </c>
      <c r="E1433" s="8" t="str">
        <f t="shared" ref="E1433" si="1887">ROW()&amp;" "&amp;D1433</f>
        <v>1433 UEREV - S</v>
      </c>
      <c r="G1433" s="8" t="str">
        <f>G1418</f>
        <v>Primary volume driver</v>
      </c>
      <c r="H1433" s="12"/>
      <c r="I1433" s="60"/>
      <c r="J1433" s="60"/>
      <c r="K1433" s="34"/>
      <c r="L1433" s="34"/>
      <c r="M1433" s="34"/>
      <c r="N1433" s="34"/>
      <c r="O1433" s="34"/>
      <c r="P1433" s="34"/>
      <c r="R1433" s="15"/>
      <c r="S1433" s="76" t="str">
        <f t="shared" ref="S1433:AX1433" si="1888">S1418</f>
        <v>S$17</v>
      </c>
      <c r="T1433" s="76" t="str">
        <f t="shared" si="1888"/>
        <v>T$17</v>
      </c>
      <c r="U1433" s="76" t="str">
        <f t="shared" si="1888"/>
        <v>U$17</v>
      </c>
      <c r="V1433" s="76" t="str">
        <f t="shared" si="1888"/>
        <v>V$17</v>
      </c>
      <c r="W1433" s="76" t="str">
        <f t="shared" si="1888"/>
        <v>W$17</v>
      </c>
      <c r="X1433" s="76" t="str">
        <f t="shared" si="1888"/>
        <v>X$17</v>
      </c>
      <c r="Y1433" s="76" t="str">
        <f t="shared" si="1888"/>
        <v>Y$17</v>
      </c>
      <c r="Z1433" s="76" t="str">
        <f t="shared" si="1888"/>
        <v>Z$17</v>
      </c>
      <c r="AA1433" s="76" t="str">
        <f t="shared" si="1888"/>
        <v>AA$17</v>
      </c>
      <c r="AB1433" s="76" t="str">
        <f t="shared" si="1888"/>
        <v>AB$17</v>
      </c>
      <c r="AC1433" s="76" t="str">
        <f t="shared" si="1888"/>
        <v>AC$17</v>
      </c>
      <c r="AD1433" s="76" t="str">
        <f t="shared" si="1888"/>
        <v>AD$17</v>
      </c>
      <c r="AE1433" s="76" t="str">
        <f t="shared" si="1888"/>
        <v>AE$17</v>
      </c>
      <c r="AF1433" s="76" t="str">
        <f t="shared" si="1888"/>
        <v>AF$17</v>
      </c>
      <c r="AG1433" s="76" t="str">
        <f t="shared" si="1888"/>
        <v>AG$17</v>
      </c>
      <c r="AH1433" s="76" t="str">
        <f t="shared" si="1888"/>
        <v>AH$17</v>
      </c>
      <c r="AI1433" s="76" t="str">
        <f t="shared" si="1888"/>
        <v>AI$17</v>
      </c>
      <c r="AJ1433" s="76" t="str">
        <f t="shared" si="1888"/>
        <v>AJ$17</v>
      </c>
      <c r="AK1433" s="76" t="str">
        <f t="shared" si="1888"/>
        <v>AK$17</v>
      </c>
      <c r="AL1433" s="76" t="str">
        <f t="shared" si="1888"/>
        <v>AL$17</v>
      </c>
      <c r="AM1433" s="76" t="str">
        <f t="shared" si="1888"/>
        <v>AM$17</v>
      </c>
      <c r="AN1433" s="76" t="str">
        <f t="shared" si="1888"/>
        <v>AN$17</v>
      </c>
      <c r="AO1433" s="76" t="str">
        <f t="shared" si="1888"/>
        <v>AO$17</v>
      </c>
      <c r="AP1433" s="76" t="str">
        <f t="shared" si="1888"/>
        <v>AP$17</v>
      </c>
      <c r="AQ1433" s="76" t="str">
        <f t="shared" si="1888"/>
        <v>AQ$17</v>
      </c>
      <c r="AR1433" s="76" t="str">
        <f t="shared" si="1888"/>
        <v>AR$17</v>
      </c>
      <c r="AS1433" s="76" t="str">
        <f t="shared" si="1888"/>
        <v>AS$17</v>
      </c>
      <c r="AT1433" s="76" t="str">
        <f t="shared" si="1888"/>
        <v>AT$17</v>
      </c>
      <c r="AU1433" s="76" t="str">
        <f t="shared" si="1888"/>
        <v>AU$17</v>
      </c>
      <c r="AV1433" s="76" t="str">
        <f t="shared" si="1888"/>
        <v>AV$17</v>
      </c>
      <c r="AW1433" s="76" t="str">
        <f t="shared" si="1888"/>
        <v>AW$17</v>
      </c>
      <c r="AX1433" s="76" t="str">
        <f t="shared" si="1888"/>
        <v>AX$17</v>
      </c>
      <c r="AY1433" s="76" t="str">
        <f t="shared" ref="AY1433:CD1433" si="1889">AY1418</f>
        <v>AY$17</v>
      </c>
      <c r="AZ1433" s="76" t="str">
        <f t="shared" si="1889"/>
        <v>AZ$17</v>
      </c>
      <c r="BA1433" s="76" t="str">
        <f t="shared" si="1889"/>
        <v>BA$17</v>
      </c>
      <c r="BB1433" s="76" t="str">
        <f t="shared" si="1889"/>
        <v>BB$17</v>
      </c>
      <c r="BC1433" s="76" t="str">
        <f t="shared" si="1889"/>
        <v>BC$17</v>
      </c>
      <c r="BD1433" s="76" t="str">
        <f t="shared" si="1889"/>
        <v>BD$17</v>
      </c>
      <c r="BE1433" s="76" t="str">
        <f t="shared" si="1889"/>
        <v>BE$17</v>
      </c>
      <c r="BF1433" s="76" t="str">
        <f t="shared" si="1889"/>
        <v>BF$17</v>
      </c>
      <c r="BG1433" s="76" t="str">
        <f t="shared" si="1889"/>
        <v>BG$17</v>
      </c>
      <c r="BH1433" s="76" t="str">
        <f t="shared" si="1889"/>
        <v>BH$17</v>
      </c>
      <c r="BI1433" s="76" t="str">
        <f t="shared" si="1889"/>
        <v>BI$17</v>
      </c>
      <c r="BJ1433" s="76" t="str">
        <f t="shared" si="1889"/>
        <v>BJ$17</v>
      </c>
      <c r="BK1433" s="76" t="str">
        <f t="shared" si="1889"/>
        <v>BK$17</v>
      </c>
      <c r="BL1433" s="76" t="str">
        <f t="shared" si="1889"/>
        <v>BL$17</v>
      </c>
      <c r="BM1433" s="76" t="str">
        <f t="shared" si="1889"/>
        <v>BM$17</v>
      </c>
      <c r="BN1433" s="76" t="str">
        <f t="shared" si="1889"/>
        <v>BN$17</v>
      </c>
      <c r="BO1433" s="76" t="str">
        <f t="shared" si="1889"/>
        <v>BO$17</v>
      </c>
      <c r="BP1433" s="76" t="str">
        <f t="shared" si="1889"/>
        <v>BP$17</v>
      </c>
      <c r="BQ1433" s="76" t="str">
        <f t="shared" si="1889"/>
        <v>BQ$17</v>
      </c>
      <c r="BR1433" s="76" t="str">
        <f t="shared" si="1889"/>
        <v>BR$17</v>
      </c>
      <c r="BS1433" s="76" t="str">
        <f t="shared" si="1889"/>
        <v>BS$17</v>
      </c>
      <c r="BT1433" s="76" t="str">
        <f t="shared" si="1889"/>
        <v>BT$17</v>
      </c>
      <c r="BU1433" s="76" t="str">
        <f t="shared" si="1889"/>
        <v>BU$17</v>
      </c>
      <c r="BV1433" s="76" t="str">
        <f t="shared" si="1889"/>
        <v>BV$17</v>
      </c>
      <c r="BW1433" s="76" t="str">
        <f t="shared" si="1889"/>
        <v>BW$17</v>
      </c>
      <c r="BX1433" s="76" t="str">
        <f t="shared" si="1889"/>
        <v>BX$17</v>
      </c>
      <c r="BY1433" s="76" t="str">
        <f t="shared" si="1889"/>
        <v>BY$17</v>
      </c>
      <c r="BZ1433" s="76" t="str">
        <f t="shared" si="1889"/>
        <v>BZ$17</v>
      </c>
      <c r="CA1433" s="76" t="str">
        <f t="shared" si="1889"/>
        <v>CA$17</v>
      </c>
      <c r="CB1433" s="76" t="str">
        <f t="shared" si="1889"/>
        <v>CB$17</v>
      </c>
      <c r="CC1433" s="76" t="str">
        <f t="shared" si="1889"/>
        <v>CC$17</v>
      </c>
      <c r="CD1433" s="76" t="str">
        <f t="shared" si="1889"/>
        <v>CD$17</v>
      </c>
      <c r="CE1433" s="76" t="str">
        <f t="shared" ref="CE1433:CL1433" si="1890">CE1418</f>
        <v>CE$17</v>
      </c>
      <c r="CF1433" s="76" t="str">
        <f t="shared" si="1890"/>
        <v>CF$17</v>
      </c>
      <c r="CG1433" s="76" t="str">
        <f t="shared" si="1890"/>
        <v>CG$17</v>
      </c>
      <c r="CH1433" s="76" t="str">
        <f t="shared" si="1890"/>
        <v>CH$17</v>
      </c>
      <c r="CI1433" s="76" t="str">
        <f t="shared" si="1890"/>
        <v>CI$17</v>
      </c>
      <c r="CJ1433" s="76" t="str">
        <f t="shared" si="1890"/>
        <v>CJ$17</v>
      </c>
      <c r="CK1433" s="76" t="str">
        <f t="shared" si="1890"/>
        <v>CK$17</v>
      </c>
      <c r="CL1433" s="76" t="str">
        <f t="shared" si="1890"/>
        <v>CL$17</v>
      </c>
      <c r="CN1433" s="60"/>
      <c r="CO1433" s="76" t="str">
        <f t="shared" ref="CO1433:DK1433" si="1891">CO1418</f>
        <v>CO$17</v>
      </c>
      <c r="CP1433" s="76" t="str">
        <f t="shared" si="1891"/>
        <v>CP$17</v>
      </c>
      <c r="CQ1433" s="76" t="str">
        <f t="shared" si="1891"/>
        <v>CQ$17</v>
      </c>
      <c r="CR1433" s="76" t="str">
        <f t="shared" si="1891"/>
        <v>CR$17</v>
      </c>
      <c r="CS1433" s="76" t="str">
        <f t="shared" si="1891"/>
        <v>CS$17</v>
      </c>
      <c r="CT1433" s="76" t="str">
        <f t="shared" si="1891"/>
        <v>CT$17</v>
      </c>
      <c r="CU1433" s="76" t="str">
        <f t="shared" si="1891"/>
        <v>CU$17</v>
      </c>
      <c r="CV1433" s="76" t="str">
        <f t="shared" si="1891"/>
        <v>CV$17</v>
      </c>
      <c r="CW1433" s="76" t="str">
        <f t="shared" si="1891"/>
        <v>CW$17</v>
      </c>
      <c r="CX1433" s="76" t="str">
        <f t="shared" si="1891"/>
        <v>CX$17</v>
      </c>
      <c r="CY1433" s="76" t="str">
        <f t="shared" si="1891"/>
        <v>CY$17</v>
      </c>
      <c r="CZ1433" s="76" t="str">
        <f t="shared" si="1891"/>
        <v>CZ$17</v>
      </c>
      <c r="DA1433" s="76" t="str">
        <f t="shared" si="1891"/>
        <v>DA$17</v>
      </c>
      <c r="DB1433" s="76" t="str">
        <f t="shared" si="1891"/>
        <v>DB$17</v>
      </c>
      <c r="DC1433" s="76" t="str">
        <f t="shared" si="1891"/>
        <v>DC$17</v>
      </c>
      <c r="DD1433" s="76" t="str">
        <f t="shared" si="1891"/>
        <v>DD$17</v>
      </c>
      <c r="DE1433" s="76" t="str">
        <f t="shared" si="1891"/>
        <v>DE$17</v>
      </c>
      <c r="DF1433" s="76" t="str">
        <f t="shared" si="1891"/>
        <v>DF$17</v>
      </c>
      <c r="DG1433" s="76" t="str">
        <f t="shared" si="1891"/>
        <v>DG$17</v>
      </c>
      <c r="DH1433" s="76" t="str">
        <f t="shared" si="1891"/>
        <v>DH$17</v>
      </c>
      <c r="DI1433" s="76" t="str">
        <f t="shared" si="1891"/>
        <v>DI$17</v>
      </c>
      <c r="DJ1433" s="76" t="str">
        <f t="shared" si="1891"/>
        <v>DJ$17</v>
      </c>
      <c r="DK1433" s="76" t="str">
        <f t="shared" si="1891"/>
        <v>DK$17</v>
      </c>
      <c r="DL1433" s="76" t="str">
        <f t="shared" ref="DL1433" si="1892">DL1418</f>
        <v>DL$17</v>
      </c>
    </row>
    <row r="1434" spans="1:116" x14ac:dyDescent="0.35">
      <c r="B1434" t="s">
        <v>332</v>
      </c>
      <c r="D1434" t="s">
        <v>776</v>
      </c>
      <c r="E1434" s="8" t="str">
        <f t="shared" si="1881"/>
        <v>1434 UEREV - S</v>
      </c>
      <c r="G1434" s="89" t="str">
        <f>G1423</f>
        <v xml:space="preserve">Simple unearned revenue - revenue </v>
      </c>
      <c r="H1434" s="12"/>
      <c r="I1434" s="60"/>
      <c r="J1434" s="60"/>
      <c r="K1434" s="15"/>
      <c r="L1434" s="15"/>
      <c r="M1434" s="15"/>
      <c r="N1434" s="15"/>
      <c r="O1434" s="15"/>
      <c r="P1434" s="15"/>
      <c r="R1434" s="15"/>
      <c r="S1434" s="76">
        <f t="shared" ref="S1434:AX1434" si="1893">S1419</f>
        <v>0</v>
      </c>
      <c r="T1434" s="76">
        <f t="shared" si="1893"/>
        <v>0</v>
      </c>
      <c r="U1434" s="76">
        <f t="shared" si="1893"/>
        <v>0</v>
      </c>
      <c r="V1434" s="76">
        <f t="shared" si="1893"/>
        <v>0</v>
      </c>
      <c r="W1434" s="76">
        <f t="shared" si="1893"/>
        <v>0</v>
      </c>
      <c r="X1434" s="76">
        <f t="shared" si="1893"/>
        <v>0</v>
      </c>
      <c r="Y1434" s="76">
        <f t="shared" si="1893"/>
        <v>0</v>
      </c>
      <c r="Z1434" s="76">
        <f t="shared" si="1893"/>
        <v>0</v>
      </c>
      <c r="AA1434" s="76">
        <f t="shared" si="1893"/>
        <v>0</v>
      </c>
      <c r="AB1434" s="76">
        <f t="shared" si="1893"/>
        <v>0</v>
      </c>
      <c r="AC1434" s="76">
        <f t="shared" si="1893"/>
        <v>0</v>
      </c>
      <c r="AD1434" s="76">
        <f t="shared" si="1893"/>
        <v>0</v>
      </c>
      <c r="AE1434" s="76">
        <f t="shared" si="1893"/>
        <v>0</v>
      </c>
      <c r="AF1434" s="76">
        <f t="shared" si="1893"/>
        <v>0</v>
      </c>
      <c r="AG1434" s="76">
        <f t="shared" si="1893"/>
        <v>0</v>
      </c>
      <c r="AH1434" s="76">
        <f t="shared" si="1893"/>
        <v>0</v>
      </c>
      <c r="AI1434" s="76">
        <f t="shared" si="1893"/>
        <v>0</v>
      </c>
      <c r="AJ1434" s="76">
        <f t="shared" si="1893"/>
        <v>0</v>
      </c>
      <c r="AK1434" s="76">
        <f t="shared" si="1893"/>
        <v>0</v>
      </c>
      <c r="AL1434" s="76">
        <f t="shared" si="1893"/>
        <v>0</v>
      </c>
      <c r="AM1434" s="76">
        <f t="shared" si="1893"/>
        <v>0</v>
      </c>
      <c r="AN1434" s="76">
        <f t="shared" si="1893"/>
        <v>0</v>
      </c>
      <c r="AO1434" s="76">
        <f t="shared" si="1893"/>
        <v>0</v>
      </c>
      <c r="AP1434" s="76">
        <f t="shared" si="1893"/>
        <v>0</v>
      </c>
      <c r="AQ1434" s="76">
        <f t="shared" si="1893"/>
        <v>0</v>
      </c>
      <c r="AR1434" s="76">
        <f t="shared" si="1893"/>
        <v>0</v>
      </c>
      <c r="AS1434" s="76">
        <f t="shared" si="1893"/>
        <v>0</v>
      </c>
      <c r="AT1434" s="76">
        <f t="shared" si="1893"/>
        <v>0</v>
      </c>
      <c r="AU1434" s="76">
        <f t="shared" si="1893"/>
        <v>0</v>
      </c>
      <c r="AV1434" s="76">
        <f t="shared" si="1893"/>
        <v>0</v>
      </c>
      <c r="AW1434" s="76">
        <f t="shared" si="1893"/>
        <v>0</v>
      </c>
      <c r="AX1434" s="76">
        <f t="shared" si="1893"/>
        <v>0</v>
      </c>
      <c r="AY1434" s="76">
        <f t="shared" ref="AY1434:CD1434" si="1894">AY1419</f>
        <v>0</v>
      </c>
      <c r="AZ1434" s="76">
        <f t="shared" si="1894"/>
        <v>0</v>
      </c>
      <c r="BA1434" s="76">
        <f t="shared" si="1894"/>
        <v>0</v>
      </c>
      <c r="BB1434" s="76">
        <f t="shared" si="1894"/>
        <v>0</v>
      </c>
      <c r="BC1434" s="76">
        <f t="shared" si="1894"/>
        <v>0</v>
      </c>
      <c r="BD1434" s="76">
        <f t="shared" si="1894"/>
        <v>0</v>
      </c>
      <c r="BE1434" s="76">
        <f t="shared" si="1894"/>
        <v>0</v>
      </c>
      <c r="BF1434" s="76">
        <f t="shared" si="1894"/>
        <v>0</v>
      </c>
      <c r="BG1434" s="76">
        <f t="shared" si="1894"/>
        <v>0</v>
      </c>
      <c r="BH1434" s="76">
        <f t="shared" si="1894"/>
        <v>0</v>
      </c>
      <c r="BI1434" s="76">
        <f t="shared" si="1894"/>
        <v>0</v>
      </c>
      <c r="BJ1434" s="76">
        <f t="shared" si="1894"/>
        <v>0</v>
      </c>
      <c r="BK1434" s="76">
        <f t="shared" si="1894"/>
        <v>0</v>
      </c>
      <c r="BL1434" s="76">
        <f t="shared" si="1894"/>
        <v>0</v>
      </c>
      <c r="BM1434" s="76">
        <f t="shared" si="1894"/>
        <v>0</v>
      </c>
      <c r="BN1434" s="76">
        <f t="shared" si="1894"/>
        <v>0</v>
      </c>
      <c r="BO1434" s="76">
        <f t="shared" si="1894"/>
        <v>0</v>
      </c>
      <c r="BP1434" s="76">
        <f t="shared" si="1894"/>
        <v>0</v>
      </c>
      <c r="BQ1434" s="76">
        <f t="shared" si="1894"/>
        <v>0</v>
      </c>
      <c r="BR1434" s="76">
        <f t="shared" si="1894"/>
        <v>0</v>
      </c>
      <c r="BS1434" s="76">
        <f t="shared" si="1894"/>
        <v>0</v>
      </c>
      <c r="BT1434" s="76">
        <f t="shared" si="1894"/>
        <v>0</v>
      </c>
      <c r="BU1434" s="76">
        <f t="shared" si="1894"/>
        <v>0</v>
      </c>
      <c r="BV1434" s="76">
        <f t="shared" si="1894"/>
        <v>0</v>
      </c>
      <c r="BW1434" s="76">
        <f t="shared" si="1894"/>
        <v>0</v>
      </c>
      <c r="BX1434" s="76">
        <f t="shared" si="1894"/>
        <v>0</v>
      </c>
      <c r="BY1434" s="76">
        <f t="shared" si="1894"/>
        <v>0</v>
      </c>
      <c r="BZ1434" s="76">
        <f t="shared" si="1894"/>
        <v>0</v>
      </c>
      <c r="CA1434" s="76">
        <f t="shared" si="1894"/>
        <v>0</v>
      </c>
      <c r="CB1434" s="76">
        <f t="shared" si="1894"/>
        <v>0</v>
      </c>
      <c r="CC1434" s="76">
        <f t="shared" si="1894"/>
        <v>0</v>
      </c>
      <c r="CD1434" s="76">
        <f t="shared" si="1894"/>
        <v>0</v>
      </c>
      <c r="CE1434" s="76">
        <f t="shared" ref="CE1434:CL1434" si="1895">CE1419</f>
        <v>0</v>
      </c>
      <c r="CF1434" s="76">
        <f t="shared" si="1895"/>
        <v>0</v>
      </c>
      <c r="CG1434" s="76">
        <f t="shared" si="1895"/>
        <v>0</v>
      </c>
      <c r="CH1434" s="76">
        <f t="shared" si="1895"/>
        <v>0</v>
      </c>
      <c r="CI1434" s="76">
        <f t="shared" si="1895"/>
        <v>0</v>
      </c>
      <c r="CJ1434" s="76">
        <f t="shared" si="1895"/>
        <v>0</v>
      </c>
      <c r="CK1434" s="76">
        <f t="shared" si="1895"/>
        <v>0</v>
      </c>
      <c r="CL1434" s="76">
        <f t="shared" si="1895"/>
        <v>0</v>
      </c>
      <c r="CN1434" s="60"/>
      <c r="CO1434" s="76">
        <f t="shared" ref="CO1434:DL1434" si="1896">CO114</f>
        <v>0</v>
      </c>
      <c r="CP1434" s="76">
        <f t="shared" si="1896"/>
        <v>0</v>
      </c>
      <c r="CQ1434" s="76">
        <f t="shared" si="1896"/>
        <v>0</v>
      </c>
      <c r="CR1434" s="76">
        <f t="shared" si="1896"/>
        <v>0</v>
      </c>
      <c r="CS1434" s="76">
        <f t="shared" si="1896"/>
        <v>0</v>
      </c>
      <c r="CT1434" s="76">
        <f t="shared" si="1896"/>
        <v>0</v>
      </c>
      <c r="CU1434" s="76">
        <f t="shared" si="1896"/>
        <v>0</v>
      </c>
      <c r="CV1434" s="76">
        <f t="shared" si="1896"/>
        <v>0</v>
      </c>
      <c r="CW1434" s="76">
        <f t="shared" si="1896"/>
        <v>0</v>
      </c>
      <c r="CX1434" s="76">
        <f t="shared" si="1896"/>
        <v>0</v>
      </c>
      <c r="CY1434" s="76">
        <f t="shared" si="1896"/>
        <v>0</v>
      </c>
      <c r="CZ1434" s="76">
        <f t="shared" si="1896"/>
        <v>0</v>
      </c>
      <c r="DA1434" s="76">
        <f t="shared" si="1896"/>
        <v>0</v>
      </c>
      <c r="DB1434" s="76">
        <f t="shared" si="1896"/>
        <v>0</v>
      </c>
      <c r="DC1434" s="76">
        <f t="shared" si="1896"/>
        <v>0</v>
      </c>
      <c r="DD1434" s="76">
        <f t="shared" si="1896"/>
        <v>0</v>
      </c>
      <c r="DE1434" s="76">
        <f t="shared" si="1896"/>
        <v>0</v>
      </c>
      <c r="DF1434" s="76">
        <f t="shared" si="1896"/>
        <v>0</v>
      </c>
      <c r="DG1434" s="76">
        <f t="shared" si="1896"/>
        <v>0</v>
      </c>
      <c r="DH1434" s="76">
        <f t="shared" si="1896"/>
        <v>0</v>
      </c>
      <c r="DI1434" s="76">
        <f t="shared" si="1896"/>
        <v>0</v>
      </c>
      <c r="DJ1434" s="76">
        <f t="shared" si="1896"/>
        <v>0</v>
      </c>
      <c r="DK1434" s="76">
        <f t="shared" si="1896"/>
        <v>0</v>
      </c>
      <c r="DL1434" s="76">
        <f t="shared" si="1896"/>
        <v>0</v>
      </c>
    </row>
    <row r="1435" spans="1:116" x14ac:dyDescent="0.35">
      <c r="B1435" t="s">
        <v>332</v>
      </c>
      <c r="D1435" t="s">
        <v>776</v>
      </c>
      <c r="E1435" s="8" t="str">
        <f t="shared" si="1881"/>
        <v>1435 UEREV - S</v>
      </c>
      <c r="G1435" s="241" t="str">
        <f>IFERROR(SUBSTITUTE(TRIM(MID(G1423, SEARCH("-", G1423) + 1, LEN(G1423))),":",""),"no unit")</f>
        <v>revenue</v>
      </c>
      <c r="H1435" s="12"/>
      <c r="I1435" s="60"/>
      <c r="J1435" s="60"/>
      <c r="K1435" s="15"/>
      <c r="L1435" s="15"/>
      <c r="M1435" s="15"/>
      <c r="N1435" s="15"/>
      <c r="O1435" s="15"/>
      <c r="P1435" s="15"/>
      <c r="R1435" s="15"/>
      <c r="S1435" s="76"/>
      <c r="T1435" s="76"/>
      <c r="U1435" s="76"/>
      <c r="V1435" s="76"/>
      <c r="W1435" s="76"/>
      <c r="X1435" s="76"/>
      <c r="Y1435" s="76"/>
      <c r="Z1435" s="76"/>
      <c r="AA1435" s="76"/>
      <c r="AB1435" s="76"/>
      <c r="AC1435" s="76"/>
      <c r="AD1435" s="76"/>
      <c r="AE1435" s="76"/>
      <c r="AF1435" s="76"/>
      <c r="AG1435" s="76"/>
      <c r="AH1435" s="76"/>
      <c r="AI1435" s="76"/>
      <c r="AJ1435" s="76"/>
      <c r="AK1435" s="76"/>
      <c r="AL1435" s="76"/>
      <c r="AM1435" s="76"/>
      <c r="AN1435" s="76"/>
      <c r="AO1435" s="76"/>
      <c r="AP1435" s="76"/>
      <c r="AQ1435" s="76"/>
      <c r="AR1435" s="76"/>
      <c r="AS1435" s="76"/>
      <c r="AT1435" s="76"/>
      <c r="AU1435" s="76"/>
      <c r="AV1435" s="76"/>
      <c r="AW1435" s="76"/>
      <c r="AX1435" s="76"/>
      <c r="AY1435" s="76"/>
      <c r="AZ1435" s="76"/>
      <c r="BA1435" s="76"/>
      <c r="BB1435" s="76"/>
      <c r="BC1435" s="76"/>
      <c r="BD1435" s="76"/>
      <c r="BE1435" s="76"/>
      <c r="BF1435" s="76"/>
      <c r="BG1435" s="76"/>
      <c r="BH1435" s="76"/>
      <c r="BI1435" s="76"/>
      <c r="BJ1435" s="76"/>
      <c r="BK1435" s="76"/>
      <c r="BL1435" s="76"/>
      <c r="BM1435" s="76"/>
      <c r="BN1435" s="76"/>
      <c r="BO1435" s="76"/>
      <c r="BP1435" s="76"/>
      <c r="BQ1435" s="76"/>
      <c r="BR1435" s="76"/>
      <c r="BS1435" s="76"/>
      <c r="BT1435" s="76"/>
      <c r="BU1435" s="76"/>
      <c r="BV1435" s="76"/>
      <c r="BW1435" s="76"/>
      <c r="BX1435" s="76"/>
      <c r="BY1435" s="76"/>
      <c r="BZ1435" s="76"/>
      <c r="CA1435" s="76"/>
      <c r="CB1435" s="76"/>
      <c r="CC1435" s="76"/>
      <c r="CD1435" s="76"/>
      <c r="CE1435" s="76"/>
      <c r="CF1435" s="76"/>
      <c r="CG1435" s="76"/>
      <c r="CH1435" s="76"/>
      <c r="CI1435" s="76"/>
      <c r="CJ1435" s="76"/>
      <c r="CK1435" s="76"/>
      <c r="CL1435" s="76"/>
      <c r="CN1435" s="60"/>
      <c r="CO1435" s="76"/>
      <c r="CP1435" s="76"/>
      <c r="CQ1435" s="76"/>
      <c r="CR1435" s="76"/>
      <c r="CS1435" s="76"/>
      <c r="CT1435" s="76"/>
      <c r="CU1435" s="76"/>
      <c r="CV1435" s="76"/>
      <c r="CW1435" s="76"/>
      <c r="CX1435" s="76"/>
      <c r="CY1435" s="76"/>
      <c r="CZ1435" s="76"/>
      <c r="DA1435" s="76"/>
      <c r="DB1435" s="76"/>
      <c r="DC1435" s="76"/>
      <c r="DD1435" s="76"/>
      <c r="DE1435" s="76"/>
      <c r="DF1435" s="76"/>
      <c r="DG1435" s="76"/>
      <c r="DH1435" s="76"/>
      <c r="DI1435" s="76"/>
      <c r="DJ1435" s="76"/>
      <c r="DK1435" s="76"/>
      <c r="DL1435" s="76"/>
    </row>
    <row r="1436" spans="1:116" x14ac:dyDescent="0.35">
      <c r="G1436" s="8" t="str">
        <f>G1421</f>
        <v>Secondary revenue driver</v>
      </c>
      <c r="H1436" s="12"/>
      <c r="I1436" s="60"/>
      <c r="J1436" s="60"/>
      <c r="K1436" s="15"/>
      <c r="L1436" s="15"/>
      <c r="M1436" s="15"/>
      <c r="N1436" s="15"/>
      <c r="O1436" s="15"/>
      <c r="P1436" s="15"/>
      <c r="R1436" s="15"/>
      <c r="S1436" s="203" t="str">
        <f t="shared" ref="S1436:AX1436" si="1897">ADDRESS(ROW(S1429),COLUMN(S1429),2)</f>
        <v>S$1429</v>
      </c>
      <c r="T1436" s="203" t="str">
        <f t="shared" si="1897"/>
        <v>T$1429</v>
      </c>
      <c r="U1436" s="203" t="str">
        <f t="shared" si="1897"/>
        <v>U$1429</v>
      </c>
      <c r="V1436" s="203" t="str">
        <f t="shared" si="1897"/>
        <v>V$1429</v>
      </c>
      <c r="W1436" s="203" t="str">
        <f t="shared" si="1897"/>
        <v>W$1429</v>
      </c>
      <c r="X1436" s="203" t="str">
        <f t="shared" si="1897"/>
        <v>X$1429</v>
      </c>
      <c r="Y1436" s="203" t="str">
        <f t="shared" si="1897"/>
        <v>Y$1429</v>
      </c>
      <c r="Z1436" s="203" t="str">
        <f t="shared" si="1897"/>
        <v>Z$1429</v>
      </c>
      <c r="AA1436" s="203" t="str">
        <f t="shared" si="1897"/>
        <v>AA$1429</v>
      </c>
      <c r="AB1436" s="203" t="str">
        <f t="shared" si="1897"/>
        <v>AB$1429</v>
      </c>
      <c r="AC1436" s="203" t="str">
        <f t="shared" si="1897"/>
        <v>AC$1429</v>
      </c>
      <c r="AD1436" s="203" t="str">
        <f t="shared" si="1897"/>
        <v>AD$1429</v>
      </c>
      <c r="AE1436" s="203" t="str">
        <f t="shared" si="1897"/>
        <v>AE$1429</v>
      </c>
      <c r="AF1436" s="203" t="str">
        <f t="shared" si="1897"/>
        <v>AF$1429</v>
      </c>
      <c r="AG1436" s="203" t="str">
        <f t="shared" si="1897"/>
        <v>AG$1429</v>
      </c>
      <c r="AH1436" s="203" t="str">
        <f t="shared" si="1897"/>
        <v>AH$1429</v>
      </c>
      <c r="AI1436" s="203" t="str">
        <f t="shared" si="1897"/>
        <v>AI$1429</v>
      </c>
      <c r="AJ1436" s="203" t="str">
        <f t="shared" si="1897"/>
        <v>AJ$1429</v>
      </c>
      <c r="AK1436" s="203" t="str">
        <f t="shared" si="1897"/>
        <v>AK$1429</v>
      </c>
      <c r="AL1436" s="203" t="str">
        <f t="shared" si="1897"/>
        <v>AL$1429</v>
      </c>
      <c r="AM1436" s="203" t="str">
        <f t="shared" si="1897"/>
        <v>AM$1429</v>
      </c>
      <c r="AN1436" s="203" t="str">
        <f t="shared" si="1897"/>
        <v>AN$1429</v>
      </c>
      <c r="AO1436" s="203" t="str">
        <f t="shared" si="1897"/>
        <v>AO$1429</v>
      </c>
      <c r="AP1436" s="203" t="str">
        <f t="shared" si="1897"/>
        <v>AP$1429</v>
      </c>
      <c r="AQ1436" s="203" t="str">
        <f t="shared" si="1897"/>
        <v>AQ$1429</v>
      </c>
      <c r="AR1436" s="203" t="str">
        <f t="shared" si="1897"/>
        <v>AR$1429</v>
      </c>
      <c r="AS1436" s="203" t="str">
        <f t="shared" si="1897"/>
        <v>AS$1429</v>
      </c>
      <c r="AT1436" s="203" t="str">
        <f t="shared" si="1897"/>
        <v>AT$1429</v>
      </c>
      <c r="AU1436" s="203" t="str">
        <f t="shared" si="1897"/>
        <v>AU$1429</v>
      </c>
      <c r="AV1436" s="203" t="str">
        <f t="shared" si="1897"/>
        <v>AV$1429</v>
      </c>
      <c r="AW1436" s="203" t="str">
        <f t="shared" si="1897"/>
        <v>AW$1429</v>
      </c>
      <c r="AX1436" s="203" t="str">
        <f t="shared" si="1897"/>
        <v>AX$1429</v>
      </c>
      <c r="AY1436" s="203" t="str">
        <f t="shared" ref="AY1436:CD1436" si="1898">ADDRESS(ROW(AY1429),COLUMN(AY1429),2)</f>
        <v>AY$1429</v>
      </c>
      <c r="AZ1436" s="203" t="str">
        <f t="shared" si="1898"/>
        <v>AZ$1429</v>
      </c>
      <c r="BA1436" s="203" t="str">
        <f t="shared" si="1898"/>
        <v>BA$1429</v>
      </c>
      <c r="BB1436" s="203" t="str">
        <f t="shared" si="1898"/>
        <v>BB$1429</v>
      </c>
      <c r="BC1436" s="203" t="str">
        <f t="shared" si="1898"/>
        <v>BC$1429</v>
      </c>
      <c r="BD1436" s="203" t="str">
        <f t="shared" si="1898"/>
        <v>BD$1429</v>
      </c>
      <c r="BE1436" s="203" t="str">
        <f t="shared" si="1898"/>
        <v>BE$1429</v>
      </c>
      <c r="BF1436" s="203" t="str">
        <f t="shared" si="1898"/>
        <v>BF$1429</v>
      </c>
      <c r="BG1436" s="203" t="str">
        <f t="shared" si="1898"/>
        <v>BG$1429</v>
      </c>
      <c r="BH1436" s="203" t="str">
        <f t="shared" si="1898"/>
        <v>BH$1429</v>
      </c>
      <c r="BI1436" s="203" t="str">
        <f t="shared" si="1898"/>
        <v>BI$1429</v>
      </c>
      <c r="BJ1436" s="203" t="str">
        <f t="shared" si="1898"/>
        <v>BJ$1429</v>
      </c>
      <c r="BK1436" s="203" t="str">
        <f t="shared" si="1898"/>
        <v>BK$1429</v>
      </c>
      <c r="BL1436" s="203" t="str">
        <f t="shared" si="1898"/>
        <v>BL$1429</v>
      </c>
      <c r="BM1436" s="203" t="str">
        <f t="shared" si="1898"/>
        <v>BM$1429</v>
      </c>
      <c r="BN1436" s="203" t="str">
        <f t="shared" si="1898"/>
        <v>BN$1429</v>
      </c>
      <c r="BO1436" s="203" t="str">
        <f t="shared" si="1898"/>
        <v>BO$1429</v>
      </c>
      <c r="BP1436" s="203" t="str">
        <f t="shared" si="1898"/>
        <v>BP$1429</v>
      </c>
      <c r="BQ1436" s="203" t="str">
        <f t="shared" si="1898"/>
        <v>BQ$1429</v>
      </c>
      <c r="BR1436" s="203" t="str">
        <f t="shared" si="1898"/>
        <v>BR$1429</v>
      </c>
      <c r="BS1436" s="203" t="str">
        <f t="shared" si="1898"/>
        <v>BS$1429</v>
      </c>
      <c r="BT1436" s="203" t="str">
        <f t="shared" si="1898"/>
        <v>BT$1429</v>
      </c>
      <c r="BU1436" s="203" t="str">
        <f t="shared" si="1898"/>
        <v>BU$1429</v>
      </c>
      <c r="BV1436" s="203" t="str">
        <f t="shared" si="1898"/>
        <v>BV$1429</v>
      </c>
      <c r="BW1436" s="203" t="str">
        <f t="shared" si="1898"/>
        <v>BW$1429</v>
      </c>
      <c r="BX1436" s="203" t="str">
        <f t="shared" si="1898"/>
        <v>BX$1429</v>
      </c>
      <c r="BY1436" s="203" t="str">
        <f t="shared" si="1898"/>
        <v>BY$1429</v>
      </c>
      <c r="BZ1436" s="203" t="str">
        <f t="shared" si="1898"/>
        <v>BZ$1429</v>
      </c>
      <c r="CA1436" s="203" t="str">
        <f t="shared" si="1898"/>
        <v>CA$1429</v>
      </c>
      <c r="CB1436" s="203" t="str">
        <f t="shared" si="1898"/>
        <v>CB$1429</v>
      </c>
      <c r="CC1436" s="203" t="str">
        <f t="shared" si="1898"/>
        <v>CC$1429</v>
      </c>
      <c r="CD1436" s="203" t="str">
        <f t="shared" si="1898"/>
        <v>CD$1429</v>
      </c>
      <c r="CE1436" s="203" t="str">
        <f t="shared" ref="CE1436:CL1436" si="1899">ADDRESS(ROW(CE1429),COLUMN(CE1429),2)</f>
        <v>CE$1429</v>
      </c>
      <c r="CF1436" s="203" t="str">
        <f t="shared" si="1899"/>
        <v>CF$1429</v>
      </c>
      <c r="CG1436" s="203" t="str">
        <f t="shared" si="1899"/>
        <v>CG$1429</v>
      </c>
      <c r="CH1436" s="203" t="str">
        <f t="shared" si="1899"/>
        <v>CH$1429</v>
      </c>
      <c r="CI1436" s="203" t="str">
        <f t="shared" si="1899"/>
        <v>CI$1429</v>
      </c>
      <c r="CJ1436" s="203" t="str">
        <f t="shared" si="1899"/>
        <v>CJ$1429</v>
      </c>
      <c r="CK1436" s="203" t="str">
        <f t="shared" si="1899"/>
        <v>CK$1429</v>
      </c>
      <c r="CL1436" s="203" t="str">
        <f t="shared" si="1899"/>
        <v>CL$1429</v>
      </c>
      <c r="CN1436" s="60"/>
      <c r="CO1436" s="203" t="str">
        <f>ADDRESS(ROW(CO181),COLUMN(CO181),2)</f>
        <v>CO$181</v>
      </c>
      <c r="CP1436" s="203" t="str">
        <f>ADDRESS(ROW(CP181),COLUMN(CP181),2)</f>
        <v>CP$181</v>
      </c>
      <c r="CQ1436" s="203" t="str">
        <f>ADDRESS(ROW(CQ181),COLUMN(CQ181),2)</f>
        <v>CQ$181</v>
      </c>
      <c r="CR1436" s="203" t="str">
        <f>ADDRESS(ROW(CR181),COLUMN(CR181),2)</f>
        <v>CR$181</v>
      </c>
      <c r="CS1436" s="203" t="str">
        <f>ADDRESS(ROW(CS181),COLUMN(CS181),2)</f>
        <v>CS$181</v>
      </c>
      <c r="CT1436" s="203" t="str">
        <f>ADDRESS(ROW(CT181),COLUMN(CT181),2)</f>
        <v>CT$181</v>
      </c>
      <c r="CU1436" s="203" t="str">
        <f>ADDRESS(ROW(CU181),COLUMN(CU181),2)</f>
        <v>CU$181</v>
      </c>
      <c r="CV1436" s="203" t="str">
        <f>ADDRESS(ROW(CV181),COLUMN(CV181),2)</f>
        <v>CV$181</v>
      </c>
      <c r="CW1436" s="203" t="str">
        <f>ADDRESS(ROW(CW181),COLUMN(CW181),2)</f>
        <v>CW$181</v>
      </c>
      <c r="CX1436" s="203" t="str">
        <f>ADDRESS(ROW(CX181),COLUMN(CX181),2)</f>
        <v>CX$181</v>
      </c>
      <c r="CY1436" s="203" t="str">
        <f>ADDRESS(ROW(CY181),COLUMN(CY181),2)</f>
        <v>CY$181</v>
      </c>
      <c r="CZ1436" s="203" t="str">
        <f>ADDRESS(ROW(CZ181),COLUMN(CZ181),2)</f>
        <v>CZ$181</v>
      </c>
      <c r="DA1436" s="203" t="str">
        <f>ADDRESS(ROW(DA181),COLUMN(DA181),2)</f>
        <v>DA$181</v>
      </c>
      <c r="DB1436" s="203" t="str">
        <f>ADDRESS(ROW(DB181),COLUMN(DB181),2)</f>
        <v>DB$181</v>
      </c>
      <c r="DC1436" s="203" t="str">
        <f>ADDRESS(ROW(DC181),COLUMN(DC181),2)</f>
        <v>DC$181</v>
      </c>
      <c r="DD1436" s="203" t="str">
        <f>ADDRESS(ROW(DD181),COLUMN(DD181),2)</f>
        <v>DD$181</v>
      </c>
      <c r="DE1436" s="203" t="str">
        <f>ADDRESS(ROW(DE181),COLUMN(DE181),2)</f>
        <v>DE$181</v>
      </c>
      <c r="DF1436" s="203" t="str">
        <f>ADDRESS(ROW(DF181),COLUMN(DF181),2)</f>
        <v>DF$181</v>
      </c>
      <c r="DG1436" s="203" t="str">
        <f>ADDRESS(ROW(DG181),COLUMN(DG181),2)</f>
        <v>DG$181</v>
      </c>
      <c r="DH1436" s="203" t="str">
        <f>ADDRESS(ROW(DH181),COLUMN(DH181),2)</f>
        <v>DH$181</v>
      </c>
      <c r="DI1436" s="203" t="str">
        <f>ADDRESS(ROW(DI181),COLUMN(DI181),2)</f>
        <v>DI$181</v>
      </c>
      <c r="DJ1436" s="203" t="str">
        <f>ADDRESS(ROW(DJ181),COLUMN(DJ181),2)</f>
        <v>DJ$181</v>
      </c>
      <c r="DK1436" s="203" t="str">
        <f>ADDRESS(ROW(DK181),COLUMN(DK181),2)</f>
        <v>DK$181</v>
      </c>
      <c r="DL1436" s="203" t="str">
        <f>ADDRESS(ROW(DL181),COLUMN(DL181),2)</f>
        <v>DL$181</v>
      </c>
    </row>
    <row r="1437" spans="1:116" x14ac:dyDescent="0.35">
      <c r="A1437" s="174"/>
      <c r="E1437" s="8"/>
      <c r="G1437" s="8" t="str">
        <f>G1422</f>
        <v>Secondary volume driver</v>
      </c>
      <c r="H1437" s="12"/>
      <c r="I1437" s="60"/>
      <c r="J1437" s="60"/>
      <c r="K1437" s="15"/>
      <c r="L1437" s="15"/>
      <c r="M1437" s="15"/>
      <c r="N1437" s="15"/>
      <c r="O1437" s="15"/>
      <c r="P1437" s="15"/>
      <c r="R1437" s="15"/>
      <c r="S1437" s="76" t="str">
        <f t="shared" ref="S1437:AX1437" si="1900">S1422</f>
        <v>S$19</v>
      </c>
      <c r="T1437" s="76" t="str">
        <f t="shared" si="1900"/>
        <v>T$19</v>
      </c>
      <c r="U1437" s="76" t="str">
        <f t="shared" si="1900"/>
        <v>U$19</v>
      </c>
      <c r="V1437" s="76" t="str">
        <f t="shared" si="1900"/>
        <v>V$19</v>
      </c>
      <c r="W1437" s="76" t="str">
        <f t="shared" si="1900"/>
        <v>W$19</v>
      </c>
      <c r="X1437" s="76" t="str">
        <f t="shared" si="1900"/>
        <v>X$19</v>
      </c>
      <c r="Y1437" s="76" t="str">
        <f t="shared" si="1900"/>
        <v>Y$19</v>
      </c>
      <c r="Z1437" s="76" t="str">
        <f t="shared" si="1900"/>
        <v>Z$19</v>
      </c>
      <c r="AA1437" s="76" t="str">
        <f t="shared" si="1900"/>
        <v>AA$19</v>
      </c>
      <c r="AB1437" s="76" t="str">
        <f t="shared" si="1900"/>
        <v>AB$19</v>
      </c>
      <c r="AC1437" s="76" t="str">
        <f t="shared" si="1900"/>
        <v>AC$19</v>
      </c>
      <c r="AD1437" s="76" t="str">
        <f t="shared" si="1900"/>
        <v>AD$19</v>
      </c>
      <c r="AE1437" s="76" t="str">
        <f t="shared" si="1900"/>
        <v>AE$19</v>
      </c>
      <c r="AF1437" s="76" t="str">
        <f t="shared" si="1900"/>
        <v>AF$19</v>
      </c>
      <c r="AG1437" s="76" t="str">
        <f t="shared" si="1900"/>
        <v>AG$19</v>
      </c>
      <c r="AH1437" s="76" t="str">
        <f t="shared" si="1900"/>
        <v>AH$19</v>
      </c>
      <c r="AI1437" s="76" t="str">
        <f t="shared" si="1900"/>
        <v>AI$19</v>
      </c>
      <c r="AJ1437" s="76" t="str">
        <f t="shared" si="1900"/>
        <v>AJ$19</v>
      </c>
      <c r="AK1437" s="76" t="str">
        <f t="shared" si="1900"/>
        <v>AK$19</v>
      </c>
      <c r="AL1437" s="76" t="str">
        <f t="shared" si="1900"/>
        <v>AL$19</v>
      </c>
      <c r="AM1437" s="76" t="str">
        <f t="shared" si="1900"/>
        <v>AM$19</v>
      </c>
      <c r="AN1437" s="76" t="str">
        <f t="shared" si="1900"/>
        <v>AN$19</v>
      </c>
      <c r="AO1437" s="76" t="str">
        <f t="shared" si="1900"/>
        <v>AO$19</v>
      </c>
      <c r="AP1437" s="76" t="str">
        <f t="shared" si="1900"/>
        <v>AP$19</v>
      </c>
      <c r="AQ1437" s="76" t="str">
        <f t="shared" si="1900"/>
        <v>AQ$19</v>
      </c>
      <c r="AR1437" s="76" t="str">
        <f t="shared" si="1900"/>
        <v>AR$19</v>
      </c>
      <c r="AS1437" s="76" t="str">
        <f t="shared" si="1900"/>
        <v>AS$19</v>
      </c>
      <c r="AT1437" s="76" t="str">
        <f t="shared" si="1900"/>
        <v>AT$19</v>
      </c>
      <c r="AU1437" s="76" t="str">
        <f t="shared" si="1900"/>
        <v>AU$19</v>
      </c>
      <c r="AV1437" s="76" t="str">
        <f t="shared" si="1900"/>
        <v>AV$19</v>
      </c>
      <c r="AW1437" s="76" t="str">
        <f t="shared" si="1900"/>
        <v>AW$19</v>
      </c>
      <c r="AX1437" s="76" t="str">
        <f t="shared" si="1900"/>
        <v>AX$19</v>
      </c>
      <c r="AY1437" s="76" t="str">
        <f t="shared" ref="AY1437:CD1437" si="1901">AY1422</f>
        <v>AY$19</v>
      </c>
      <c r="AZ1437" s="76" t="str">
        <f t="shared" si="1901"/>
        <v>AZ$19</v>
      </c>
      <c r="BA1437" s="76" t="str">
        <f t="shared" si="1901"/>
        <v>BA$19</v>
      </c>
      <c r="BB1437" s="76" t="str">
        <f t="shared" si="1901"/>
        <v>BB$19</v>
      </c>
      <c r="BC1437" s="76" t="str">
        <f t="shared" si="1901"/>
        <v>BC$19</v>
      </c>
      <c r="BD1437" s="76" t="str">
        <f t="shared" si="1901"/>
        <v>BD$19</v>
      </c>
      <c r="BE1437" s="76" t="str">
        <f t="shared" si="1901"/>
        <v>BE$19</v>
      </c>
      <c r="BF1437" s="76" t="str">
        <f t="shared" si="1901"/>
        <v>BF$19</v>
      </c>
      <c r="BG1437" s="76" t="str">
        <f t="shared" si="1901"/>
        <v>BG$19</v>
      </c>
      <c r="BH1437" s="76" t="str">
        <f t="shared" si="1901"/>
        <v>BH$19</v>
      </c>
      <c r="BI1437" s="76" t="str">
        <f t="shared" si="1901"/>
        <v>BI$19</v>
      </c>
      <c r="BJ1437" s="76" t="str">
        <f t="shared" si="1901"/>
        <v>BJ$19</v>
      </c>
      <c r="BK1437" s="76" t="str">
        <f t="shared" si="1901"/>
        <v>BK$19</v>
      </c>
      <c r="BL1437" s="76" t="str">
        <f t="shared" si="1901"/>
        <v>BL$19</v>
      </c>
      <c r="BM1437" s="76" t="str">
        <f t="shared" si="1901"/>
        <v>BM$19</v>
      </c>
      <c r="BN1437" s="76" t="str">
        <f t="shared" si="1901"/>
        <v>BN$19</v>
      </c>
      <c r="BO1437" s="76" t="str">
        <f t="shared" si="1901"/>
        <v>BO$19</v>
      </c>
      <c r="BP1437" s="76" t="str">
        <f t="shared" si="1901"/>
        <v>BP$19</v>
      </c>
      <c r="BQ1437" s="76" t="str">
        <f t="shared" si="1901"/>
        <v>BQ$19</v>
      </c>
      <c r="BR1437" s="76" t="str">
        <f t="shared" si="1901"/>
        <v>BR$19</v>
      </c>
      <c r="BS1437" s="76" t="str">
        <f t="shared" si="1901"/>
        <v>BS$19</v>
      </c>
      <c r="BT1437" s="76" t="str">
        <f t="shared" si="1901"/>
        <v>BT$19</v>
      </c>
      <c r="BU1437" s="76" t="str">
        <f t="shared" si="1901"/>
        <v>BU$19</v>
      </c>
      <c r="BV1437" s="76" t="str">
        <f t="shared" si="1901"/>
        <v>BV$19</v>
      </c>
      <c r="BW1437" s="76" t="str">
        <f t="shared" si="1901"/>
        <v>BW$19</v>
      </c>
      <c r="BX1437" s="76" t="str">
        <f t="shared" si="1901"/>
        <v>BX$19</v>
      </c>
      <c r="BY1437" s="76" t="str">
        <f t="shared" si="1901"/>
        <v>BY$19</v>
      </c>
      <c r="BZ1437" s="76" t="str">
        <f t="shared" si="1901"/>
        <v>BZ$19</v>
      </c>
      <c r="CA1437" s="76" t="str">
        <f t="shared" si="1901"/>
        <v>CA$19</v>
      </c>
      <c r="CB1437" s="76" t="str">
        <f t="shared" si="1901"/>
        <v>CB$19</v>
      </c>
      <c r="CC1437" s="76" t="str">
        <f t="shared" si="1901"/>
        <v>CC$19</v>
      </c>
      <c r="CD1437" s="76" t="str">
        <f t="shared" si="1901"/>
        <v>CD$19</v>
      </c>
      <c r="CE1437" s="76" t="str">
        <f t="shared" ref="CE1437:CL1437" si="1902">CE1422</f>
        <v>CE$19</v>
      </c>
      <c r="CF1437" s="76" t="str">
        <f t="shared" si="1902"/>
        <v>CF$19</v>
      </c>
      <c r="CG1437" s="76" t="str">
        <f t="shared" si="1902"/>
        <v>CG$19</v>
      </c>
      <c r="CH1437" s="76" t="str">
        <f t="shared" si="1902"/>
        <v>CH$19</v>
      </c>
      <c r="CI1437" s="76" t="str">
        <f t="shared" si="1902"/>
        <v>CI$19</v>
      </c>
      <c r="CJ1437" s="76" t="str">
        <f t="shared" si="1902"/>
        <v>CJ$19</v>
      </c>
      <c r="CK1437" s="76" t="str">
        <f t="shared" si="1902"/>
        <v>CK$19</v>
      </c>
      <c r="CL1437" s="76" t="str">
        <f t="shared" si="1902"/>
        <v>CL$19</v>
      </c>
      <c r="CN1437" s="60"/>
      <c r="CO1437" s="76" t="str">
        <f t="shared" ref="CO1437:DK1437" si="1903">CO1422</f>
        <v>CO$19</v>
      </c>
      <c r="CP1437" s="76" t="str">
        <f t="shared" si="1903"/>
        <v>CP$19</v>
      </c>
      <c r="CQ1437" s="76" t="str">
        <f t="shared" si="1903"/>
        <v>CQ$19</v>
      </c>
      <c r="CR1437" s="76" t="str">
        <f t="shared" si="1903"/>
        <v>CR$19</v>
      </c>
      <c r="CS1437" s="76" t="str">
        <f t="shared" si="1903"/>
        <v>CS$19</v>
      </c>
      <c r="CT1437" s="76" t="str">
        <f t="shared" si="1903"/>
        <v>CT$19</v>
      </c>
      <c r="CU1437" s="76" t="str">
        <f t="shared" si="1903"/>
        <v>CU$19</v>
      </c>
      <c r="CV1437" s="76" t="str">
        <f t="shared" si="1903"/>
        <v>CV$19</v>
      </c>
      <c r="CW1437" s="76" t="str">
        <f t="shared" si="1903"/>
        <v>CW$19</v>
      </c>
      <c r="CX1437" s="76" t="str">
        <f t="shared" si="1903"/>
        <v>CX$19</v>
      </c>
      <c r="CY1437" s="76" t="str">
        <f t="shared" si="1903"/>
        <v>CY$19</v>
      </c>
      <c r="CZ1437" s="76" t="str">
        <f t="shared" si="1903"/>
        <v>CZ$19</v>
      </c>
      <c r="DA1437" s="76" t="str">
        <f t="shared" si="1903"/>
        <v>DA$19</v>
      </c>
      <c r="DB1437" s="76" t="str">
        <f t="shared" si="1903"/>
        <v>DB$19</v>
      </c>
      <c r="DC1437" s="76" t="str">
        <f t="shared" si="1903"/>
        <v>DC$19</v>
      </c>
      <c r="DD1437" s="76" t="str">
        <f t="shared" si="1903"/>
        <v>DD$19</v>
      </c>
      <c r="DE1437" s="76" t="str">
        <f t="shared" si="1903"/>
        <v>DE$19</v>
      </c>
      <c r="DF1437" s="76" t="str">
        <f t="shared" si="1903"/>
        <v>DF$19</v>
      </c>
      <c r="DG1437" s="76" t="str">
        <f t="shared" si="1903"/>
        <v>DG$19</v>
      </c>
      <c r="DH1437" s="76" t="str">
        <f t="shared" si="1903"/>
        <v>DH$19</v>
      </c>
      <c r="DI1437" s="76" t="str">
        <f t="shared" si="1903"/>
        <v>DI$19</v>
      </c>
      <c r="DJ1437" s="76" t="str">
        <f t="shared" si="1903"/>
        <v>DJ$19</v>
      </c>
      <c r="DK1437" s="76" t="str">
        <f t="shared" si="1903"/>
        <v>DK$19</v>
      </c>
      <c r="DL1437" s="76" t="str">
        <f t="shared" ref="DL1437" si="1904">DL1422</f>
        <v>DL$19</v>
      </c>
    </row>
    <row r="1438" spans="1:116" x14ac:dyDescent="0.35">
      <c r="A1438" s="174"/>
      <c r="E1438" s="8"/>
      <c r="CO1438" s="8"/>
      <c r="CP1438" s="8"/>
      <c r="CQ1438" s="8"/>
      <c r="CR1438" s="8"/>
      <c r="CS1438" s="8"/>
      <c r="CT1438" s="8"/>
      <c r="CU1438" s="8"/>
      <c r="CV1438" s="8"/>
      <c r="CW1438" s="8"/>
      <c r="CX1438" s="8"/>
      <c r="CY1438" s="8"/>
      <c r="CZ1438" s="8"/>
      <c r="DA1438" s="8"/>
      <c r="DB1438" s="8"/>
      <c r="DC1438" s="8"/>
      <c r="DD1438" s="8"/>
      <c r="DE1438" s="8"/>
      <c r="DF1438" s="8"/>
      <c r="DG1438" s="8"/>
      <c r="DH1438" s="8"/>
      <c r="DI1438" s="8"/>
      <c r="DJ1438" s="8"/>
      <c r="DK1438" s="8"/>
      <c r="DL1438" s="8"/>
    </row>
    <row r="1439" spans="1:116" x14ac:dyDescent="0.35">
      <c r="A1439" s="174"/>
      <c r="E1439" s="8"/>
      <c r="G1439" s="175" t="s">
        <v>490</v>
      </c>
      <c r="H1439" s="174"/>
      <c r="I1439" s="176"/>
      <c r="J1439" s="176"/>
      <c r="K1439" s="197"/>
      <c r="L1439" s="197"/>
      <c r="M1439" s="197"/>
      <c r="N1439" s="197"/>
      <c r="O1439" s="197"/>
      <c r="P1439" s="197"/>
      <c r="R1439" s="198"/>
      <c r="S1439" s="174"/>
      <c r="T1439" s="174"/>
      <c r="U1439" s="174"/>
      <c r="V1439" s="174"/>
      <c r="W1439" s="174"/>
      <c r="X1439" s="174"/>
      <c r="Y1439" s="174"/>
      <c r="Z1439" s="174"/>
      <c r="AA1439" s="174"/>
      <c r="AB1439" s="174"/>
      <c r="AC1439" s="174"/>
      <c r="AD1439" s="174"/>
      <c r="AE1439" s="174"/>
      <c r="AF1439" s="174"/>
      <c r="AG1439" s="174"/>
      <c r="AH1439" s="174"/>
      <c r="AI1439" s="174"/>
      <c r="AJ1439" s="174"/>
      <c r="AK1439" s="174"/>
      <c r="AL1439" s="174"/>
      <c r="AM1439" s="174"/>
      <c r="AN1439" s="174"/>
      <c r="AO1439" s="174"/>
      <c r="AP1439" s="174"/>
      <c r="AQ1439" s="174"/>
      <c r="AR1439" s="174"/>
      <c r="AS1439" s="174"/>
      <c r="AT1439" s="174"/>
      <c r="AU1439" s="174"/>
      <c r="AV1439" s="174"/>
      <c r="AW1439" s="174"/>
      <c r="AX1439" s="174"/>
      <c r="AY1439" s="174"/>
      <c r="AZ1439" s="174"/>
      <c r="BA1439" s="174"/>
      <c r="BB1439" s="174"/>
      <c r="BC1439" s="174"/>
      <c r="BD1439" s="174"/>
      <c r="BE1439" s="174"/>
      <c r="BF1439" s="174"/>
      <c r="BG1439" s="174"/>
      <c r="BH1439" s="174"/>
      <c r="BI1439" s="174"/>
      <c r="BJ1439" s="174"/>
      <c r="BK1439" s="174"/>
      <c r="BL1439" s="174"/>
      <c r="BM1439" s="174"/>
      <c r="BN1439" s="174"/>
      <c r="BO1439" s="174"/>
      <c r="BP1439" s="174"/>
      <c r="BQ1439" s="174"/>
      <c r="BR1439" s="174"/>
      <c r="BS1439" s="174"/>
      <c r="BT1439" s="174"/>
      <c r="BU1439" s="174"/>
      <c r="BV1439" s="174"/>
      <c r="BW1439" s="174"/>
      <c r="BX1439" s="174"/>
      <c r="BY1439" s="174"/>
      <c r="BZ1439" s="174"/>
      <c r="CA1439" s="174"/>
      <c r="CB1439" s="174"/>
      <c r="CC1439" s="174"/>
      <c r="CD1439" s="174"/>
      <c r="CE1439" s="174"/>
      <c r="CF1439" s="174"/>
      <c r="CG1439" s="174"/>
      <c r="CH1439" s="174"/>
      <c r="CI1439" s="174"/>
      <c r="CJ1439" s="174"/>
      <c r="CK1439" s="174"/>
      <c r="CL1439" s="174"/>
      <c r="CN1439" s="176"/>
      <c r="CO1439" s="174"/>
      <c r="CP1439" s="174"/>
      <c r="CQ1439" s="174"/>
      <c r="CR1439" s="174"/>
      <c r="CS1439" s="174"/>
      <c r="CT1439" s="174"/>
      <c r="CU1439" s="174"/>
      <c r="CV1439" s="174"/>
      <c r="CW1439" s="174"/>
      <c r="CX1439" s="174"/>
      <c r="CY1439" s="174"/>
      <c r="CZ1439" s="174"/>
      <c r="DA1439" s="174"/>
      <c r="DB1439" s="174"/>
      <c r="DC1439" s="174"/>
      <c r="DD1439" s="174"/>
      <c r="DE1439" s="174"/>
      <c r="DF1439" s="174"/>
      <c r="DG1439" s="174"/>
      <c r="DH1439" s="174"/>
      <c r="DI1439" s="174"/>
      <c r="DJ1439" s="174"/>
      <c r="DK1439" s="174"/>
      <c r="DL1439" s="174"/>
    </row>
    <row r="1440" spans="1:116" x14ac:dyDescent="0.35">
      <c r="A1440" s="174"/>
      <c r="E1440" s="8"/>
      <c r="G1440" s="175" t="s">
        <v>492</v>
      </c>
      <c r="H1440" s="174"/>
      <c r="I1440" s="176"/>
      <c r="J1440" s="176"/>
      <c r="K1440" s="197"/>
      <c r="L1440" s="197"/>
      <c r="M1440" s="197"/>
      <c r="N1440" s="197"/>
      <c r="O1440" s="197"/>
      <c r="P1440" s="197"/>
      <c r="R1440" s="198"/>
      <c r="S1440" s="174"/>
      <c r="T1440" s="174"/>
      <c r="U1440" s="174"/>
      <c r="V1440" s="174"/>
      <c r="W1440" s="174"/>
      <c r="X1440" s="174"/>
      <c r="Y1440" s="174"/>
      <c r="Z1440" s="174"/>
      <c r="AA1440" s="174"/>
      <c r="AB1440" s="174"/>
      <c r="AC1440" s="174"/>
      <c r="AD1440" s="174"/>
      <c r="AE1440" s="174"/>
      <c r="AF1440" s="174"/>
      <c r="AG1440" s="174"/>
      <c r="AH1440" s="174"/>
      <c r="AI1440" s="174"/>
      <c r="AJ1440" s="174"/>
      <c r="AK1440" s="174"/>
      <c r="AL1440" s="174"/>
      <c r="AM1440" s="174"/>
      <c r="AN1440" s="174"/>
      <c r="AO1440" s="174"/>
      <c r="AP1440" s="174"/>
      <c r="AQ1440" s="174"/>
      <c r="AR1440" s="174"/>
      <c r="AS1440" s="174"/>
      <c r="AT1440" s="174"/>
      <c r="AU1440" s="174"/>
      <c r="AV1440" s="174"/>
      <c r="AW1440" s="174"/>
      <c r="AX1440" s="174"/>
      <c r="AY1440" s="174"/>
      <c r="AZ1440" s="174"/>
      <c r="BA1440" s="174"/>
      <c r="BB1440" s="174"/>
      <c r="BC1440" s="174"/>
      <c r="BD1440" s="174"/>
      <c r="BE1440" s="174"/>
      <c r="BF1440" s="174"/>
      <c r="BG1440" s="174"/>
      <c r="BH1440" s="174"/>
      <c r="BI1440" s="174"/>
      <c r="BJ1440" s="174"/>
      <c r="BK1440" s="174"/>
      <c r="BL1440" s="174"/>
      <c r="BM1440" s="174"/>
      <c r="BN1440" s="174"/>
      <c r="BO1440" s="174"/>
      <c r="BP1440" s="174"/>
      <c r="BQ1440" s="174"/>
      <c r="BR1440" s="174"/>
      <c r="BS1440" s="174"/>
      <c r="BT1440" s="174"/>
      <c r="BU1440" s="174"/>
      <c r="BV1440" s="174"/>
      <c r="BW1440" s="174"/>
      <c r="BX1440" s="174"/>
      <c r="BY1440" s="174"/>
      <c r="BZ1440" s="174"/>
      <c r="CA1440" s="174"/>
      <c r="CB1440" s="174"/>
      <c r="CC1440" s="174"/>
      <c r="CD1440" s="174"/>
      <c r="CE1440" s="174"/>
      <c r="CF1440" s="174"/>
      <c r="CG1440" s="174"/>
      <c r="CH1440" s="174"/>
      <c r="CI1440" s="174"/>
      <c r="CJ1440" s="174"/>
      <c r="CK1440" s="174"/>
      <c r="CL1440" s="174"/>
      <c r="CN1440" s="176"/>
      <c r="CO1440" s="174"/>
      <c r="CP1440" s="174"/>
      <c r="CQ1440" s="174"/>
      <c r="CR1440" s="174"/>
      <c r="CS1440" s="174"/>
      <c r="CT1440" s="174"/>
      <c r="CU1440" s="174"/>
      <c r="CV1440" s="174"/>
      <c r="CW1440" s="174"/>
      <c r="CX1440" s="174"/>
      <c r="CY1440" s="174"/>
      <c r="CZ1440" s="174"/>
      <c r="DA1440" s="174"/>
      <c r="DB1440" s="174"/>
      <c r="DC1440" s="174"/>
      <c r="DD1440" s="174"/>
      <c r="DE1440" s="174"/>
      <c r="DF1440" s="174"/>
      <c r="DG1440" s="174"/>
      <c r="DH1440" s="174"/>
      <c r="DI1440" s="174"/>
      <c r="DJ1440" s="174"/>
      <c r="DK1440" s="174"/>
      <c r="DL1440" s="174"/>
    </row>
    <row r="1441" spans="1:116" x14ac:dyDescent="0.35">
      <c r="A1441" s="174"/>
      <c r="E1441" s="8"/>
      <c r="G1441" s="175" t="s">
        <v>461</v>
      </c>
      <c r="H1441" s="174"/>
      <c r="I1441" s="176"/>
      <c r="J1441" s="176"/>
      <c r="K1441" s="197"/>
      <c r="L1441" s="197"/>
      <c r="M1441" s="197"/>
      <c r="N1441" s="197"/>
      <c r="O1441" s="197"/>
      <c r="P1441" s="197"/>
      <c r="R1441" s="198"/>
      <c r="S1441" s="199" t="str">
        <f t="shared" ref="S1441:AX1441" si="1905">S$20</f>
        <v>S$16</v>
      </c>
      <c r="T1441" s="199" t="str">
        <f t="shared" si="1905"/>
        <v>T$16</v>
      </c>
      <c r="U1441" s="199" t="str">
        <f t="shared" si="1905"/>
        <v>U$16</v>
      </c>
      <c r="V1441" s="199" t="str">
        <f t="shared" si="1905"/>
        <v>V$16</v>
      </c>
      <c r="W1441" s="199" t="str">
        <f t="shared" si="1905"/>
        <v>W$16</v>
      </c>
      <c r="X1441" s="199" t="str">
        <f t="shared" si="1905"/>
        <v>X$16</v>
      </c>
      <c r="Y1441" s="199" t="str">
        <f t="shared" si="1905"/>
        <v>Y$16</v>
      </c>
      <c r="Z1441" s="199" t="str">
        <f t="shared" si="1905"/>
        <v>Z$16</v>
      </c>
      <c r="AA1441" s="199" t="str">
        <f t="shared" si="1905"/>
        <v>AA$16</v>
      </c>
      <c r="AB1441" s="199" t="str">
        <f t="shared" si="1905"/>
        <v>AB$16</v>
      </c>
      <c r="AC1441" s="199" t="str">
        <f t="shared" si="1905"/>
        <v>AC$16</v>
      </c>
      <c r="AD1441" s="199" t="str">
        <f t="shared" si="1905"/>
        <v>AD$16</v>
      </c>
      <c r="AE1441" s="199" t="str">
        <f t="shared" si="1905"/>
        <v>AE$16</v>
      </c>
      <c r="AF1441" s="199" t="str">
        <f t="shared" si="1905"/>
        <v>AF$16</v>
      </c>
      <c r="AG1441" s="199" t="str">
        <f t="shared" si="1905"/>
        <v>AG$16</v>
      </c>
      <c r="AH1441" s="199" t="str">
        <f t="shared" si="1905"/>
        <v>AH$16</v>
      </c>
      <c r="AI1441" s="199" t="str">
        <f t="shared" si="1905"/>
        <v>AI$16</v>
      </c>
      <c r="AJ1441" s="199" t="str">
        <f t="shared" si="1905"/>
        <v>AJ$16</v>
      </c>
      <c r="AK1441" s="199" t="str">
        <f t="shared" si="1905"/>
        <v>AK$16</v>
      </c>
      <c r="AL1441" s="199" t="str">
        <f t="shared" si="1905"/>
        <v>AL$16</v>
      </c>
      <c r="AM1441" s="199" t="str">
        <f t="shared" si="1905"/>
        <v>AM$16</v>
      </c>
      <c r="AN1441" s="199" t="str">
        <f t="shared" si="1905"/>
        <v>AN$16</v>
      </c>
      <c r="AO1441" s="199" t="str">
        <f t="shared" si="1905"/>
        <v>AO$16</v>
      </c>
      <c r="AP1441" s="199" t="str">
        <f t="shared" si="1905"/>
        <v>AP$16</v>
      </c>
      <c r="AQ1441" s="199" t="str">
        <f t="shared" si="1905"/>
        <v>AQ$16</v>
      </c>
      <c r="AR1441" s="199" t="str">
        <f t="shared" si="1905"/>
        <v>AR$16</v>
      </c>
      <c r="AS1441" s="199" t="str">
        <f t="shared" si="1905"/>
        <v>AS$16</v>
      </c>
      <c r="AT1441" s="199" t="str">
        <f t="shared" si="1905"/>
        <v>AT$16</v>
      </c>
      <c r="AU1441" s="199" t="str">
        <f t="shared" si="1905"/>
        <v>AU$16</v>
      </c>
      <c r="AV1441" s="199" t="str">
        <f t="shared" si="1905"/>
        <v>AV$16</v>
      </c>
      <c r="AW1441" s="199" t="str">
        <f t="shared" si="1905"/>
        <v>AW$16</v>
      </c>
      <c r="AX1441" s="199" t="str">
        <f t="shared" si="1905"/>
        <v>AX$16</v>
      </c>
      <c r="AY1441" s="199" t="str">
        <f t="shared" ref="AY1441:CD1441" si="1906">AY$20</f>
        <v>AY$16</v>
      </c>
      <c r="AZ1441" s="199" t="str">
        <f t="shared" si="1906"/>
        <v>AZ$16</v>
      </c>
      <c r="BA1441" s="199" t="str">
        <f t="shared" si="1906"/>
        <v>BA$16</v>
      </c>
      <c r="BB1441" s="199" t="str">
        <f t="shared" si="1906"/>
        <v>BB$16</v>
      </c>
      <c r="BC1441" s="199" t="str">
        <f t="shared" si="1906"/>
        <v>BC$16</v>
      </c>
      <c r="BD1441" s="199" t="str">
        <f t="shared" si="1906"/>
        <v>BD$16</v>
      </c>
      <c r="BE1441" s="199" t="str">
        <f t="shared" si="1906"/>
        <v>BE$16</v>
      </c>
      <c r="BF1441" s="199" t="str">
        <f t="shared" si="1906"/>
        <v>BF$16</v>
      </c>
      <c r="BG1441" s="199" t="str">
        <f t="shared" si="1906"/>
        <v>BG$16</v>
      </c>
      <c r="BH1441" s="199" t="str">
        <f t="shared" si="1906"/>
        <v>BH$16</v>
      </c>
      <c r="BI1441" s="199" t="str">
        <f t="shared" si="1906"/>
        <v>BI$16</v>
      </c>
      <c r="BJ1441" s="199" t="str">
        <f t="shared" si="1906"/>
        <v>BJ$16</v>
      </c>
      <c r="BK1441" s="199" t="str">
        <f t="shared" si="1906"/>
        <v>BK$16</v>
      </c>
      <c r="BL1441" s="199" t="str">
        <f t="shared" si="1906"/>
        <v>BL$16</v>
      </c>
      <c r="BM1441" s="199" t="str">
        <f t="shared" si="1906"/>
        <v>BM$16</v>
      </c>
      <c r="BN1441" s="199" t="str">
        <f t="shared" si="1906"/>
        <v>BN$16</v>
      </c>
      <c r="BO1441" s="199" t="str">
        <f t="shared" si="1906"/>
        <v>BO$16</v>
      </c>
      <c r="BP1441" s="199" t="str">
        <f t="shared" si="1906"/>
        <v>BP$16</v>
      </c>
      <c r="BQ1441" s="199" t="str">
        <f t="shared" si="1906"/>
        <v>BQ$16</v>
      </c>
      <c r="BR1441" s="199" t="str">
        <f t="shared" si="1906"/>
        <v>BR$16</v>
      </c>
      <c r="BS1441" s="199" t="str">
        <f t="shared" si="1906"/>
        <v>BS$16</v>
      </c>
      <c r="BT1441" s="199" t="str">
        <f t="shared" si="1906"/>
        <v>BT$16</v>
      </c>
      <c r="BU1441" s="199" t="str">
        <f t="shared" si="1906"/>
        <v>BU$16</v>
      </c>
      <c r="BV1441" s="199" t="str">
        <f t="shared" si="1906"/>
        <v>BV$16</v>
      </c>
      <c r="BW1441" s="199" t="str">
        <f t="shared" si="1906"/>
        <v>BW$16</v>
      </c>
      <c r="BX1441" s="199" t="str">
        <f t="shared" si="1906"/>
        <v>BX$16</v>
      </c>
      <c r="BY1441" s="199" t="str">
        <f t="shared" si="1906"/>
        <v>BY$16</v>
      </c>
      <c r="BZ1441" s="199" t="str">
        <f t="shared" si="1906"/>
        <v>BZ$16</v>
      </c>
      <c r="CA1441" s="199" t="str">
        <f t="shared" si="1906"/>
        <v>CA$16</v>
      </c>
      <c r="CB1441" s="199" t="str">
        <f t="shared" si="1906"/>
        <v>CB$16</v>
      </c>
      <c r="CC1441" s="199" t="str">
        <f t="shared" si="1906"/>
        <v>CC$16</v>
      </c>
      <c r="CD1441" s="199" t="str">
        <f t="shared" si="1906"/>
        <v>CD$16</v>
      </c>
      <c r="CE1441" s="199" t="str">
        <f t="shared" ref="CE1441:CL1441" si="1907">CE$20</f>
        <v>CE$16</v>
      </c>
      <c r="CF1441" s="199" t="str">
        <f t="shared" si="1907"/>
        <v>CF$16</v>
      </c>
      <c r="CG1441" s="199" t="str">
        <f t="shared" si="1907"/>
        <v>CG$16</v>
      </c>
      <c r="CH1441" s="199" t="str">
        <f t="shared" si="1907"/>
        <v>CH$16</v>
      </c>
      <c r="CI1441" s="199" t="str">
        <f t="shared" si="1907"/>
        <v>CI$16</v>
      </c>
      <c r="CJ1441" s="199" t="str">
        <f t="shared" si="1907"/>
        <v>CJ$16</v>
      </c>
      <c r="CK1441" s="199" t="str">
        <f t="shared" si="1907"/>
        <v>CK$16</v>
      </c>
      <c r="CL1441" s="199" t="str">
        <f t="shared" si="1907"/>
        <v>CL$16</v>
      </c>
      <c r="CN1441" s="176"/>
      <c r="CO1441" s="199" t="str">
        <f t="shared" ref="CO1441:DL1441" si="1908">CO$20</f>
        <v>CO$16</v>
      </c>
      <c r="CP1441" s="199" t="str">
        <f t="shared" si="1908"/>
        <v>CP$16</v>
      </c>
      <c r="CQ1441" s="199" t="str">
        <f t="shared" si="1908"/>
        <v>CQ$16</v>
      </c>
      <c r="CR1441" s="199" t="str">
        <f t="shared" si="1908"/>
        <v>CR$16</v>
      </c>
      <c r="CS1441" s="199" t="str">
        <f t="shared" si="1908"/>
        <v>CS$16</v>
      </c>
      <c r="CT1441" s="199" t="str">
        <f t="shared" si="1908"/>
        <v>CT$16</v>
      </c>
      <c r="CU1441" s="199" t="str">
        <f t="shared" si="1908"/>
        <v>CU$16</v>
      </c>
      <c r="CV1441" s="199" t="str">
        <f t="shared" si="1908"/>
        <v>CV$16</v>
      </c>
      <c r="CW1441" s="199" t="str">
        <f t="shared" si="1908"/>
        <v>CW$16</v>
      </c>
      <c r="CX1441" s="199" t="str">
        <f t="shared" si="1908"/>
        <v>CX$16</v>
      </c>
      <c r="CY1441" s="199" t="str">
        <f t="shared" si="1908"/>
        <v>CY$16</v>
      </c>
      <c r="CZ1441" s="199" t="str">
        <f t="shared" si="1908"/>
        <v>CZ$16</v>
      </c>
      <c r="DA1441" s="199" t="str">
        <f t="shared" si="1908"/>
        <v>DA$16</v>
      </c>
      <c r="DB1441" s="199" t="str">
        <f t="shared" si="1908"/>
        <v>DB$16</v>
      </c>
      <c r="DC1441" s="199" t="str">
        <f t="shared" si="1908"/>
        <v>DC$16</v>
      </c>
      <c r="DD1441" s="199" t="str">
        <f t="shared" si="1908"/>
        <v>DD$16</v>
      </c>
      <c r="DE1441" s="199" t="str">
        <f t="shared" si="1908"/>
        <v>DE$16</v>
      </c>
      <c r="DF1441" s="199" t="str">
        <f t="shared" si="1908"/>
        <v>DF$16</v>
      </c>
      <c r="DG1441" s="199" t="str">
        <f t="shared" si="1908"/>
        <v>DG$16</v>
      </c>
      <c r="DH1441" s="199" t="str">
        <f t="shared" si="1908"/>
        <v>DH$16</v>
      </c>
      <c r="DI1441" s="199" t="str">
        <f t="shared" si="1908"/>
        <v>DI$16</v>
      </c>
      <c r="DJ1441" s="199" t="str">
        <f t="shared" si="1908"/>
        <v>DJ$16</v>
      </c>
      <c r="DK1441" s="199" t="str">
        <f t="shared" si="1908"/>
        <v>DK$16</v>
      </c>
      <c r="DL1441" s="199" t="str">
        <f t="shared" si="1908"/>
        <v>DL$16</v>
      </c>
    </row>
    <row r="1442" spans="1:116" x14ac:dyDescent="0.35">
      <c r="A1442" s="174"/>
      <c r="E1442" s="8"/>
      <c r="G1442" s="175" t="s">
        <v>462</v>
      </c>
      <c r="H1442" s="200"/>
      <c r="I1442" s="201"/>
      <c r="J1442" s="201"/>
      <c r="K1442" s="202"/>
      <c r="L1442" s="202"/>
      <c r="M1442" s="202"/>
      <c r="N1442" s="202"/>
      <c r="O1442" s="202"/>
      <c r="P1442" s="202"/>
      <c r="R1442" s="202"/>
      <c r="S1442" s="199" t="str">
        <f t="shared" ref="S1442:AX1442" si="1909">S$21</f>
        <v>S$17</v>
      </c>
      <c r="T1442" s="199" t="str">
        <f t="shared" si="1909"/>
        <v>T$17</v>
      </c>
      <c r="U1442" s="199" t="str">
        <f t="shared" si="1909"/>
        <v>U$17</v>
      </c>
      <c r="V1442" s="199" t="str">
        <f t="shared" si="1909"/>
        <v>V$17</v>
      </c>
      <c r="W1442" s="199" t="str">
        <f t="shared" si="1909"/>
        <v>W$17</v>
      </c>
      <c r="X1442" s="199" t="str">
        <f t="shared" si="1909"/>
        <v>X$17</v>
      </c>
      <c r="Y1442" s="199" t="str">
        <f t="shared" si="1909"/>
        <v>Y$17</v>
      </c>
      <c r="Z1442" s="199" t="str">
        <f t="shared" si="1909"/>
        <v>Z$17</v>
      </c>
      <c r="AA1442" s="199" t="str">
        <f t="shared" si="1909"/>
        <v>AA$17</v>
      </c>
      <c r="AB1442" s="199" t="str">
        <f t="shared" si="1909"/>
        <v>AB$17</v>
      </c>
      <c r="AC1442" s="199" t="str">
        <f t="shared" si="1909"/>
        <v>AC$17</v>
      </c>
      <c r="AD1442" s="199" t="str">
        <f t="shared" si="1909"/>
        <v>AD$17</v>
      </c>
      <c r="AE1442" s="199" t="str">
        <f t="shared" si="1909"/>
        <v>AE$17</v>
      </c>
      <c r="AF1442" s="199" t="str">
        <f t="shared" si="1909"/>
        <v>AF$17</v>
      </c>
      <c r="AG1442" s="199" t="str">
        <f t="shared" si="1909"/>
        <v>AG$17</v>
      </c>
      <c r="AH1442" s="199" t="str">
        <f t="shared" si="1909"/>
        <v>AH$17</v>
      </c>
      <c r="AI1442" s="199" t="str">
        <f t="shared" si="1909"/>
        <v>AI$17</v>
      </c>
      <c r="AJ1442" s="199" t="str">
        <f t="shared" si="1909"/>
        <v>AJ$17</v>
      </c>
      <c r="AK1442" s="199" t="str">
        <f t="shared" si="1909"/>
        <v>AK$17</v>
      </c>
      <c r="AL1442" s="199" t="str">
        <f t="shared" si="1909"/>
        <v>AL$17</v>
      </c>
      <c r="AM1442" s="199" t="str">
        <f t="shared" si="1909"/>
        <v>AM$17</v>
      </c>
      <c r="AN1442" s="199" t="str">
        <f t="shared" si="1909"/>
        <v>AN$17</v>
      </c>
      <c r="AO1442" s="199" t="str">
        <f t="shared" si="1909"/>
        <v>AO$17</v>
      </c>
      <c r="AP1442" s="199" t="str">
        <f t="shared" si="1909"/>
        <v>AP$17</v>
      </c>
      <c r="AQ1442" s="199" t="str">
        <f t="shared" si="1909"/>
        <v>AQ$17</v>
      </c>
      <c r="AR1442" s="199" t="str">
        <f t="shared" si="1909"/>
        <v>AR$17</v>
      </c>
      <c r="AS1442" s="199" t="str">
        <f t="shared" si="1909"/>
        <v>AS$17</v>
      </c>
      <c r="AT1442" s="199" t="str">
        <f t="shared" si="1909"/>
        <v>AT$17</v>
      </c>
      <c r="AU1442" s="199" t="str">
        <f t="shared" si="1909"/>
        <v>AU$17</v>
      </c>
      <c r="AV1442" s="199" t="str">
        <f t="shared" si="1909"/>
        <v>AV$17</v>
      </c>
      <c r="AW1442" s="199" t="str">
        <f t="shared" si="1909"/>
        <v>AW$17</v>
      </c>
      <c r="AX1442" s="199" t="str">
        <f t="shared" si="1909"/>
        <v>AX$17</v>
      </c>
      <c r="AY1442" s="199" t="str">
        <f t="shared" ref="AY1442:CD1442" si="1910">AY$21</f>
        <v>AY$17</v>
      </c>
      <c r="AZ1442" s="199" t="str">
        <f t="shared" si="1910"/>
        <v>AZ$17</v>
      </c>
      <c r="BA1442" s="199" t="str">
        <f t="shared" si="1910"/>
        <v>BA$17</v>
      </c>
      <c r="BB1442" s="199" t="str">
        <f t="shared" si="1910"/>
        <v>BB$17</v>
      </c>
      <c r="BC1442" s="199" t="str">
        <f t="shared" si="1910"/>
        <v>BC$17</v>
      </c>
      <c r="BD1442" s="199" t="str">
        <f t="shared" si="1910"/>
        <v>BD$17</v>
      </c>
      <c r="BE1442" s="199" t="str">
        <f t="shared" si="1910"/>
        <v>BE$17</v>
      </c>
      <c r="BF1442" s="199" t="str">
        <f t="shared" si="1910"/>
        <v>BF$17</v>
      </c>
      <c r="BG1442" s="199" t="str">
        <f t="shared" si="1910"/>
        <v>BG$17</v>
      </c>
      <c r="BH1442" s="199" t="str">
        <f t="shared" si="1910"/>
        <v>BH$17</v>
      </c>
      <c r="BI1442" s="199" t="str">
        <f t="shared" si="1910"/>
        <v>BI$17</v>
      </c>
      <c r="BJ1442" s="199" t="str">
        <f t="shared" si="1910"/>
        <v>BJ$17</v>
      </c>
      <c r="BK1442" s="199" t="str">
        <f t="shared" si="1910"/>
        <v>BK$17</v>
      </c>
      <c r="BL1442" s="199" t="str">
        <f t="shared" si="1910"/>
        <v>BL$17</v>
      </c>
      <c r="BM1442" s="199" t="str">
        <f t="shared" si="1910"/>
        <v>BM$17</v>
      </c>
      <c r="BN1442" s="199" t="str">
        <f t="shared" si="1910"/>
        <v>BN$17</v>
      </c>
      <c r="BO1442" s="199" t="str">
        <f t="shared" si="1910"/>
        <v>BO$17</v>
      </c>
      <c r="BP1442" s="199" t="str">
        <f t="shared" si="1910"/>
        <v>BP$17</v>
      </c>
      <c r="BQ1442" s="199" t="str">
        <f t="shared" si="1910"/>
        <v>BQ$17</v>
      </c>
      <c r="BR1442" s="199" t="str">
        <f t="shared" si="1910"/>
        <v>BR$17</v>
      </c>
      <c r="BS1442" s="199" t="str">
        <f t="shared" si="1910"/>
        <v>BS$17</v>
      </c>
      <c r="BT1442" s="199" t="str">
        <f t="shared" si="1910"/>
        <v>BT$17</v>
      </c>
      <c r="BU1442" s="199" t="str">
        <f t="shared" si="1910"/>
        <v>BU$17</v>
      </c>
      <c r="BV1442" s="199" t="str">
        <f t="shared" si="1910"/>
        <v>BV$17</v>
      </c>
      <c r="BW1442" s="199" t="str">
        <f t="shared" si="1910"/>
        <v>BW$17</v>
      </c>
      <c r="BX1442" s="199" t="str">
        <f t="shared" si="1910"/>
        <v>BX$17</v>
      </c>
      <c r="BY1442" s="199" t="str">
        <f t="shared" si="1910"/>
        <v>BY$17</v>
      </c>
      <c r="BZ1442" s="199" t="str">
        <f t="shared" si="1910"/>
        <v>BZ$17</v>
      </c>
      <c r="CA1442" s="199" t="str">
        <f t="shared" si="1910"/>
        <v>CA$17</v>
      </c>
      <c r="CB1442" s="199" t="str">
        <f t="shared" si="1910"/>
        <v>CB$17</v>
      </c>
      <c r="CC1442" s="199" t="str">
        <f t="shared" si="1910"/>
        <v>CC$17</v>
      </c>
      <c r="CD1442" s="199" t="str">
        <f t="shared" si="1910"/>
        <v>CD$17</v>
      </c>
      <c r="CE1442" s="199" t="str">
        <f t="shared" ref="CE1442:CL1442" si="1911">CE$21</f>
        <v>CE$17</v>
      </c>
      <c r="CF1442" s="199" t="str">
        <f t="shared" si="1911"/>
        <v>CF$17</v>
      </c>
      <c r="CG1442" s="199" t="str">
        <f t="shared" si="1911"/>
        <v>CG$17</v>
      </c>
      <c r="CH1442" s="199" t="str">
        <f t="shared" si="1911"/>
        <v>CH$17</v>
      </c>
      <c r="CI1442" s="199" t="str">
        <f t="shared" si="1911"/>
        <v>CI$17</v>
      </c>
      <c r="CJ1442" s="199" t="str">
        <f t="shared" si="1911"/>
        <v>CJ$17</v>
      </c>
      <c r="CK1442" s="199" t="str">
        <f t="shared" si="1911"/>
        <v>CK$17</v>
      </c>
      <c r="CL1442" s="199" t="str">
        <f t="shared" si="1911"/>
        <v>CL$17</v>
      </c>
      <c r="CN1442" s="201"/>
      <c r="CO1442" s="199" t="str">
        <f t="shared" ref="CO1442:DL1442" si="1912">CO$21</f>
        <v>CO$17</v>
      </c>
      <c r="CP1442" s="199" t="str">
        <f t="shared" si="1912"/>
        <v>CP$17</v>
      </c>
      <c r="CQ1442" s="199" t="str">
        <f t="shared" si="1912"/>
        <v>CQ$17</v>
      </c>
      <c r="CR1442" s="199" t="str">
        <f t="shared" si="1912"/>
        <v>CR$17</v>
      </c>
      <c r="CS1442" s="199" t="str">
        <f t="shared" si="1912"/>
        <v>CS$17</v>
      </c>
      <c r="CT1442" s="199" t="str">
        <f t="shared" si="1912"/>
        <v>CT$17</v>
      </c>
      <c r="CU1442" s="199" t="str">
        <f t="shared" si="1912"/>
        <v>CU$17</v>
      </c>
      <c r="CV1442" s="199" t="str">
        <f t="shared" si="1912"/>
        <v>CV$17</v>
      </c>
      <c r="CW1442" s="199" t="str">
        <f t="shared" si="1912"/>
        <v>CW$17</v>
      </c>
      <c r="CX1442" s="199" t="str">
        <f t="shared" si="1912"/>
        <v>CX$17</v>
      </c>
      <c r="CY1442" s="199" t="str">
        <f t="shared" si="1912"/>
        <v>CY$17</v>
      </c>
      <c r="CZ1442" s="199" t="str">
        <f t="shared" si="1912"/>
        <v>CZ$17</v>
      </c>
      <c r="DA1442" s="199" t="str">
        <f t="shared" si="1912"/>
        <v>DA$17</v>
      </c>
      <c r="DB1442" s="199" t="str">
        <f t="shared" si="1912"/>
        <v>DB$17</v>
      </c>
      <c r="DC1442" s="199" t="str">
        <f t="shared" si="1912"/>
        <v>DC$17</v>
      </c>
      <c r="DD1442" s="199" t="str">
        <f t="shared" si="1912"/>
        <v>DD$17</v>
      </c>
      <c r="DE1442" s="199" t="str">
        <f t="shared" si="1912"/>
        <v>DE$17</v>
      </c>
      <c r="DF1442" s="199" t="str">
        <f t="shared" si="1912"/>
        <v>DF$17</v>
      </c>
      <c r="DG1442" s="199" t="str">
        <f t="shared" si="1912"/>
        <v>DG$17</v>
      </c>
      <c r="DH1442" s="199" t="str">
        <f t="shared" si="1912"/>
        <v>DH$17</v>
      </c>
      <c r="DI1442" s="199" t="str">
        <f t="shared" si="1912"/>
        <v>DI$17</v>
      </c>
      <c r="DJ1442" s="199" t="str">
        <f t="shared" si="1912"/>
        <v>DJ$17</v>
      </c>
      <c r="DK1442" s="199" t="str">
        <f t="shared" si="1912"/>
        <v>DK$17</v>
      </c>
      <c r="DL1442" s="199" t="str">
        <f t="shared" si="1912"/>
        <v>DL$17</v>
      </c>
    </row>
    <row r="1443" spans="1:116" x14ac:dyDescent="0.35">
      <c r="A1443" s="174"/>
      <c r="E1443" s="8"/>
      <c r="G1443" s="175" t="s">
        <v>491</v>
      </c>
      <c r="H1443" s="200"/>
      <c r="I1443" s="201"/>
      <c r="J1443" s="201"/>
      <c r="K1443" s="202"/>
      <c r="L1443" s="202"/>
      <c r="M1443" s="202"/>
      <c r="N1443" s="202"/>
      <c r="O1443" s="202"/>
      <c r="P1443" s="202"/>
      <c r="R1443" s="202"/>
      <c r="S1443" s="190"/>
      <c r="T1443" s="190"/>
      <c r="U1443" s="190"/>
      <c r="V1443" s="190"/>
      <c r="W1443" s="190"/>
      <c r="X1443" s="190"/>
      <c r="Y1443" s="190"/>
      <c r="Z1443" s="190"/>
      <c r="AA1443" s="190"/>
      <c r="AB1443" s="190"/>
      <c r="AC1443" s="190"/>
      <c r="AD1443" s="190"/>
      <c r="AE1443" s="190"/>
      <c r="AF1443" s="190"/>
      <c r="AG1443" s="190"/>
      <c r="AH1443" s="190"/>
      <c r="AI1443" s="190"/>
      <c r="AJ1443" s="190"/>
      <c r="AK1443" s="190"/>
      <c r="AL1443" s="190"/>
      <c r="AM1443" s="190"/>
      <c r="AN1443" s="190"/>
      <c r="AO1443" s="190"/>
      <c r="AP1443" s="190"/>
      <c r="AQ1443" s="190"/>
      <c r="AR1443" s="190"/>
      <c r="AS1443" s="190"/>
      <c r="AT1443" s="190"/>
      <c r="AU1443" s="190"/>
      <c r="AV1443" s="190"/>
      <c r="AW1443" s="190"/>
      <c r="AX1443" s="190"/>
      <c r="AY1443" s="190"/>
      <c r="AZ1443" s="190"/>
      <c r="BA1443" s="190"/>
      <c r="BB1443" s="190"/>
      <c r="BC1443" s="190"/>
      <c r="BD1443" s="190"/>
      <c r="BE1443" s="190"/>
      <c r="BF1443" s="190"/>
      <c r="BG1443" s="190"/>
      <c r="BH1443" s="190"/>
      <c r="BI1443" s="190"/>
      <c r="BJ1443" s="190"/>
      <c r="BK1443" s="190"/>
      <c r="BL1443" s="190"/>
      <c r="BM1443" s="190"/>
      <c r="BN1443" s="190"/>
      <c r="BO1443" s="190"/>
      <c r="BP1443" s="190"/>
      <c r="BQ1443" s="190"/>
      <c r="BR1443" s="190"/>
      <c r="BS1443" s="190"/>
      <c r="BT1443" s="190"/>
      <c r="BU1443" s="190"/>
      <c r="BV1443" s="190"/>
      <c r="BW1443" s="190"/>
      <c r="BX1443" s="190"/>
      <c r="BY1443" s="190"/>
      <c r="BZ1443" s="190"/>
      <c r="CA1443" s="190"/>
      <c r="CB1443" s="190"/>
      <c r="CC1443" s="190"/>
      <c r="CD1443" s="190"/>
      <c r="CE1443" s="190"/>
      <c r="CF1443" s="190"/>
      <c r="CG1443" s="190"/>
      <c r="CH1443" s="190"/>
      <c r="CI1443" s="190"/>
      <c r="CJ1443" s="190"/>
      <c r="CK1443" s="190"/>
      <c r="CL1443" s="190"/>
      <c r="CN1443" s="201"/>
      <c r="CO1443" s="190"/>
      <c r="CP1443" s="190"/>
      <c r="CQ1443" s="190"/>
      <c r="CR1443" s="190"/>
      <c r="CS1443" s="190"/>
      <c r="CT1443" s="190"/>
      <c r="CU1443" s="190"/>
      <c r="CV1443" s="190"/>
      <c r="CW1443" s="190"/>
      <c r="CX1443" s="190"/>
      <c r="CY1443" s="190"/>
      <c r="CZ1443" s="190"/>
      <c r="DA1443" s="190"/>
      <c r="DB1443" s="190"/>
      <c r="DC1443" s="190"/>
      <c r="DD1443" s="190"/>
      <c r="DE1443" s="190"/>
      <c r="DF1443" s="190"/>
      <c r="DG1443" s="190"/>
      <c r="DH1443" s="190"/>
      <c r="DI1443" s="190"/>
      <c r="DJ1443" s="190"/>
      <c r="DK1443" s="190"/>
      <c r="DL1443" s="190"/>
    </row>
    <row r="1444" spans="1:116" x14ac:dyDescent="0.35">
      <c r="A1444" s="174"/>
      <c r="E1444" s="8"/>
      <c r="G1444" s="175" t="s">
        <v>505</v>
      </c>
      <c r="H1444" s="200"/>
      <c r="I1444" s="201"/>
      <c r="J1444" s="201"/>
      <c r="K1444" s="202"/>
      <c r="L1444" s="202"/>
      <c r="M1444" s="202"/>
      <c r="N1444" s="202"/>
      <c r="O1444" s="202"/>
      <c r="P1444" s="202"/>
      <c r="R1444" s="202"/>
      <c r="S1444" s="190"/>
      <c r="T1444" s="190"/>
      <c r="U1444" s="190"/>
      <c r="V1444" s="190"/>
      <c r="W1444" s="190"/>
      <c r="X1444" s="190"/>
      <c r="Y1444" s="190"/>
      <c r="Z1444" s="190"/>
      <c r="AA1444" s="190"/>
      <c r="AB1444" s="190"/>
      <c r="AC1444" s="190"/>
      <c r="AD1444" s="190"/>
      <c r="AE1444" s="190"/>
      <c r="AF1444" s="190"/>
      <c r="AG1444" s="190"/>
      <c r="AH1444" s="190"/>
      <c r="AI1444" s="190"/>
      <c r="AJ1444" s="190"/>
      <c r="AK1444" s="190"/>
      <c r="AL1444" s="190"/>
      <c r="AM1444" s="190"/>
      <c r="AN1444" s="190"/>
      <c r="AO1444" s="190"/>
      <c r="AP1444" s="190"/>
      <c r="AQ1444" s="190"/>
      <c r="AR1444" s="190"/>
      <c r="AS1444" s="190"/>
      <c r="AT1444" s="190"/>
      <c r="AU1444" s="190"/>
      <c r="AV1444" s="190"/>
      <c r="AW1444" s="190"/>
      <c r="AX1444" s="190"/>
      <c r="AY1444" s="190"/>
      <c r="AZ1444" s="190"/>
      <c r="BA1444" s="190"/>
      <c r="BB1444" s="190"/>
      <c r="BC1444" s="190"/>
      <c r="BD1444" s="190"/>
      <c r="BE1444" s="190"/>
      <c r="BF1444" s="190"/>
      <c r="BG1444" s="190"/>
      <c r="BH1444" s="190"/>
      <c r="BI1444" s="190"/>
      <c r="BJ1444" s="190"/>
      <c r="BK1444" s="190"/>
      <c r="BL1444" s="190"/>
      <c r="BM1444" s="190"/>
      <c r="BN1444" s="190"/>
      <c r="BO1444" s="190"/>
      <c r="BP1444" s="190"/>
      <c r="BQ1444" s="190"/>
      <c r="BR1444" s="190"/>
      <c r="BS1444" s="190"/>
      <c r="BT1444" s="190"/>
      <c r="BU1444" s="190"/>
      <c r="BV1444" s="190"/>
      <c r="BW1444" s="190"/>
      <c r="BX1444" s="190"/>
      <c r="BY1444" s="190"/>
      <c r="BZ1444" s="190"/>
      <c r="CA1444" s="190"/>
      <c r="CB1444" s="190"/>
      <c r="CC1444" s="190"/>
      <c r="CD1444" s="190"/>
      <c r="CE1444" s="190"/>
      <c r="CF1444" s="190"/>
      <c r="CG1444" s="190"/>
      <c r="CH1444" s="190"/>
      <c r="CI1444" s="190"/>
      <c r="CJ1444" s="190"/>
      <c r="CK1444" s="190"/>
      <c r="CL1444" s="190"/>
      <c r="CN1444" s="201"/>
      <c r="CO1444" s="190"/>
      <c r="CP1444" s="190"/>
      <c r="CQ1444" s="190"/>
      <c r="CR1444" s="190"/>
      <c r="CS1444" s="190"/>
      <c r="CT1444" s="190"/>
      <c r="CU1444" s="190"/>
      <c r="CV1444" s="190"/>
      <c r="CW1444" s="190"/>
      <c r="CX1444" s="190"/>
      <c r="CY1444" s="190"/>
      <c r="CZ1444" s="190"/>
      <c r="DA1444" s="190"/>
      <c r="DB1444" s="190"/>
      <c r="DC1444" s="190"/>
      <c r="DD1444" s="190"/>
      <c r="DE1444" s="190"/>
      <c r="DF1444" s="190"/>
      <c r="DG1444" s="190"/>
      <c r="DH1444" s="190"/>
      <c r="DI1444" s="190"/>
      <c r="DJ1444" s="190"/>
      <c r="DK1444" s="190"/>
      <c r="DL1444" s="190"/>
    </row>
    <row r="1445" spans="1:116" x14ac:dyDescent="0.35">
      <c r="A1445" s="142" t="s">
        <v>218</v>
      </c>
      <c r="B1445" s="31" t="s">
        <v>81</v>
      </c>
      <c r="C1445" s="31"/>
      <c r="D1445" t="s">
        <v>764</v>
      </c>
      <c r="E1445" s="8" t="str">
        <f t="shared" ref="E1445:E1459" si="1913">ROW()&amp;" "&amp;D1445</f>
        <v>1445 DCHC-S</v>
      </c>
      <c r="F1445" t="s">
        <v>151</v>
      </c>
      <c r="G1445" s="175" t="s">
        <v>463</v>
      </c>
      <c r="H1445" s="200"/>
      <c r="I1445" s="201"/>
      <c r="J1445" s="201"/>
      <c r="K1445" s="202"/>
      <c r="L1445" s="202"/>
      <c r="M1445" s="202"/>
      <c r="N1445" s="202"/>
      <c r="O1445" s="202"/>
      <c r="P1445" s="202"/>
      <c r="R1445" s="202"/>
      <c r="S1445" s="190" t="str">
        <f t="shared" ref="S1445:AX1445" si="1914">S$22</f>
        <v>S$18</v>
      </c>
      <c r="T1445" s="190" t="str">
        <f t="shared" si="1914"/>
        <v>T$18</v>
      </c>
      <c r="U1445" s="190" t="str">
        <f t="shared" si="1914"/>
        <v>U$18</v>
      </c>
      <c r="V1445" s="190" t="str">
        <f t="shared" si="1914"/>
        <v>V$18</v>
      </c>
      <c r="W1445" s="190" t="str">
        <f t="shared" si="1914"/>
        <v>W$18</v>
      </c>
      <c r="X1445" s="190" t="str">
        <f t="shared" si="1914"/>
        <v>X$18</v>
      </c>
      <c r="Y1445" s="190" t="str">
        <f t="shared" si="1914"/>
        <v>Y$18</v>
      </c>
      <c r="Z1445" s="190" t="str">
        <f t="shared" si="1914"/>
        <v>Z$18</v>
      </c>
      <c r="AA1445" s="190" t="str">
        <f t="shared" si="1914"/>
        <v>AA$18</v>
      </c>
      <c r="AB1445" s="190" t="str">
        <f t="shared" si="1914"/>
        <v>AB$18</v>
      </c>
      <c r="AC1445" s="190" t="str">
        <f t="shared" si="1914"/>
        <v>AC$18</v>
      </c>
      <c r="AD1445" s="190" t="str">
        <f t="shared" si="1914"/>
        <v>AD$18</v>
      </c>
      <c r="AE1445" s="190" t="str">
        <f t="shared" si="1914"/>
        <v>AE$18</v>
      </c>
      <c r="AF1445" s="190" t="str">
        <f t="shared" si="1914"/>
        <v>AF$18</v>
      </c>
      <c r="AG1445" s="190" t="str">
        <f t="shared" si="1914"/>
        <v>AG$18</v>
      </c>
      <c r="AH1445" s="190" t="str">
        <f t="shared" si="1914"/>
        <v>AH$18</v>
      </c>
      <c r="AI1445" s="190" t="str">
        <f t="shared" si="1914"/>
        <v>AI$18</v>
      </c>
      <c r="AJ1445" s="190" t="str">
        <f t="shared" si="1914"/>
        <v>AJ$18</v>
      </c>
      <c r="AK1445" s="190" t="str">
        <f t="shared" si="1914"/>
        <v>AK$18</v>
      </c>
      <c r="AL1445" s="190" t="str">
        <f t="shared" si="1914"/>
        <v>AL$18</v>
      </c>
      <c r="AM1445" s="190" t="str">
        <f t="shared" si="1914"/>
        <v>AM$18</v>
      </c>
      <c r="AN1445" s="190" t="str">
        <f t="shared" si="1914"/>
        <v>AN$18</v>
      </c>
      <c r="AO1445" s="190" t="str">
        <f t="shared" si="1914"/>
        <v>AO$18</v>
      </c>
      <c r="AP1445" s="190" t="str">
        <f t="shared" si="1914"/>
        <v>AP$18</v>
      </c>
      <c r="AQ1445" s="190" t="str">
        <f t="shared" si="1914"/>
        <v>AQ$18</v>
      </c>
      <c r="AR1445" s="190" t="str">
        <f t="shared" si="1914"/>
        <v>AR$18</v>
      </c>
      <c r="AS1445" s="190" t="str">
        <f t="shared" si="1914"/>
        <v>AS$18</v>
      </c>
      <c r="AT1445" s="190" t="str">
        <f t="shared" si="1914"/>
        <v>AT$18</v>
      </c>
      <c r="AU1445" s="190" t="str">
        <f t="shared" si="1914"/>
        <v>AU$18</v>
      </c>
      <c r="AV1445" s="190" t="str">
        <f t="shared" si="1914"/>
        <v>AV$18</v>
      </c>
      <c r="AW1445" s="190" t="str">
        <f t="shared" si="1914"/>
        <v>AW$18</v>
      </c>
      <c r="AX1445" s="190" t="str">
        <f t="shared" si="1914"/>
        <v>AX$18</v>
      </c>
      <c r="AY1445" s="190" t="str">
        <f t="shared" ref="AY1445:CD1445" si="1915">AY$22</f>
        <v>AY$18</v>
      </c>
      <c r="AZ1445" s="190" t="str">
        <f t="shared" si="1915"/>
        <v>AZ$18</v>
      </c>
      <c r="BA1445" s="190" t="str">
        <f t="shared" si="1915"/>
        <v>BA$18</v>
      </c>
      <c r="BB1445" s="190" t="str">
        <f t="shared" si="1915"/>
        <v>BB$18</v>
      </c>
      <c r="BC1445" s="190" t="str">
        <f t="shared" si="1915"/>
        <v>BC$18</v>
      </c>
      <c r="BD1445" s="190" t="str">
        <f t="shared" si="1915"/>
        <v>BD$18</v>
      </c>
      <c r="BE1445" s="190" t="str">
        <f t="shared" si="1915"/>
        <v>BE$18</v>
      </c>
      <c r="BF1445" s="190" t="str">
        <f t="shared" si="1915"/>
        <v>BF$18</v>
      </c>
      <c r="BG1445" s="190" t="str">
        <f t="shared" si="1915"/>
        <v>BG$18</v>
      </c>
      <c r="BH1445" s="190" t="str">
        <f t="shared" si="1915"/>
        <v>BH$18</v>
      </c>
      <c r="BI1445" s="190" t="str">
        <f t="shared" si="1915"/>
        <v>BI$18</v>
      </c>
      <c r="BJ1445" s="190" t="str">
        <f t="shared" si="1915"/>
        <v>BJ$18</v>
      </c>
      <c r="BK1445" s="190" t="str">
        <f t="shared" si="1915"/>
        <v>BK$18</v>
      </c>
      <c r="BL1445" s="190" t="str">
        <f t="shared" si="1915"/>
        <v>BL$18</v>
      </c>
      <c r="BM1445" s="190" t="str">
        <f t="shared" si="1915"/>
        <v>BM$18</v>
      </c>
      <c r="BN1445" s="190" t="str">
        <f t="shared" si="1915"/>
        <v>BN$18</v>
      </c>
      <c r="BO1445" s="190" t="str">
        <f t="shared" si="1915"/>
        <v>BO$18</v>
      </c>
      <c r="BP1445" s="190" t="str">
        <f t="shared" si="1915"/>
        <v>BP$18</v>
      </c>
      <c r="BQ1445" s="190" t="str">
        <f t="shared" si="1915"/>
        <v>BQ$18</v>
      </c>
      <c r="BR1445" s="190" t="str">
        <f t="shared" si="1915"/>
        <v>BR$18</v>
      </c>
      <c r="BS1445" s="190" t="str">
        <f t="shared" si="1915"/>
        <v>BS$18</v>
      </c>
      <c r="BT1445" s="190" t="str">
        <f t="shared" si="1915"/>
        <v>BT$18</v>
      </c>
      <c r="BU1445" s="190" t="str">
        <f t="shared" si="1915"/>
        <v>BU$18</v>
      </c>
      <c r="BV1445" s="190" t="str">
        <f t="shared" si="1915"/>
        <v>BV$18</v>
      </c>
      <c r="BW1445" s="190" t="str">
        <f t="shared" si="1915"/>
        <v>BW$18</v>
      </c>
      <c r="BX1445" s="190" t="str">
        <f t="shared" si="1915"/>
        <v>BX$18</v>
      </c>
      <c r="BY1445" s="190" t="str">
        <f t="shared" si="1915"/>
        <v>BY$18</v>
      </c>
      <c r="BZ1445" s="190" t="str">
        <f t="shared" si="1915"/>
        <v>BZ$18</v>
      </c>
      <c r="CA1445" s="190" t="str">
        <f t="shared" si="1915"/>
        <v>CA$18</v>
      </c>
      <c r="CB1445" s="190" t="str">
        <f t="shared" si="1915"/>
        <v>CB$18</v>
      </c>
      <c r="CC1445" s="190" t="str">
        <f t="shared" si="1915"/>
        <v>CC$18</v>
      </c>
      <c r="CD1445" s="190" t="str">
        <f t="shared" si="1915"/>
        <v>CD$18</v>
      </c>
      <c r="CE1445" s="190" t="str">
        <f t="shared" ref="CE1445:CL1445" si="1916">CE$22</f>
        <v>CE$18</v>
      </c>
      <c r="CF1445" s="190" t="str">
        <f t="shared" si="1916"/>
        <v>CF$18</v>
      </c>
      <c r="CG1445" s="190" t="str">
        <f t="shared" si="1916"/>
        <v>CG$18</v>
      </c>
      <c r="CH1445" s="190" t="str">
        <f t="shared" si="1916"/>
        <v>CH$18</v>
      </c>
      <c r="CI1445" s="190" t="str">
        <f t="shared" si="1916"/>
        <v>CI$18</v>
      </c>
      <c r="CJ1445" s="190" t="str">
        <f t="shared" si="1916"/>
        <v>CJ$18</v>
      </c>
      <c r="CK1445" s="190" t="str">
        <f t="shared" si="1916"/>
        <v>CK$18</v>
      </c>
      <c r="CL1445" s="190" t="str">
        <f t="shared" si="1916"/>
        <v>CL$18</v>
      </c>
      <c r="CN1445" s="201"/>
      <c r="CO1445" s="190" t="str">
        <f t="shared" ref="CO1445:DL1445" si="1917">CO$22</f>
        <v>CO$18</v>
      </c>
      <c r="CP1445" s="190" t="str">
        <f t="shared" si="1917"/>
        <v>CP$18</v>
      </c>
      <c r="CQ1445" s="190" t="str">
        <f t="shared" si="1917"/>
        <v>CQ$18</v>
      </c>
      <c r="CR1445" s="190" t="str">
        <f t="shared" si="1917"/>
        <v>CR$18</v>
      </c>
      <c r="CS1445" s="190" t="str">
        <f t="shared" si="1917"/>
        <v>CS$18</v>
      </c>
      <c r="CT1445" s="190" t="str">
        <f t="shared" si="1917"/>
        <v>CT$18</v>
      </c>
      <c r="CU1445" s="190" t="str">
        <f t="shared" si="1917"/>
        <v>CU$18</v>
      </c>
      <c r="CV1445" s="190" t="str">
        <f t="shared" si="1917"/>
        <v>CV$18</v>
      </c>
      <c r="CW1445" s="190" t="str">
        <f t="shared" si="1917"/>
        <v>CW$18</v>
      </c>
      <c r="CX1445" s="190" t="str">
        <f t="shared" si="1917"/>
        <v>CX$18</v>
      </c>
      <c r="CY1445" s="190" t="str">
        <f t="shared" si="1917"/>
        <v>CY$18</v>
      </c>
      <c r="CZ1445" s="190" t="str">
        <f t="shared" si="1917"/>
        <v>CZ$18</v>
      </c>
      <c r="DA1445" s="190" t="str">
        <f t="shared" si="1917"/>
        <v>DA$18</v>
      </c>
      <c r="DB1445" s="190" t="str">
        <f t="shared" si="1917"/>
        <v>DB$18</v>
      </c>
      <c r="DC1445" s="190" t="str">
        <f t="shared" si="1917"/>
        <v>DC$18</v>
      </c>
      <c r="DD1445" s="190" t="str">
        <f t="shared" si="1917"/>
        <v>DD$18</v>
      </c>
      <c r="DE1445" s="190" t="str">
        <f t="shared" si="1917"/>
        <v>DE$18</v>
      </c>
      <c r="DF1445" s="190" t="str">
        <f t="shared" si="1917"/>
        <v>DF$18</v>
      </c>
      <c r="DG1445" s="190" t="str">
        <f t="shared" si="1917"/>
        <v>DG$18</v>
      </c>
      <c r="DH1445" s="190" t="str">
        <f t="shared" si="1917"/>
        <v>DH$18</v>
      </c>
      <c r="DI1445" s="190" t="str">
        <f t="shared" si="1917"/>
        <v>DI$18</v>
      </c>
      <c r="DJ1445" s="190" t="str">
        <f t="shared" si="1917"/>
        <v>DJ$18</v>
      </c>
      <c r="DK1445" s="190" t="str">
        <f t="shared" si="1917"/>
        <v>DK$18</v>
      </c>
      <c r="DL1445" s="190" t="str">
        <f t="shared" si="1917"/>
        <v>DL$18</v>
      </c>
    </row>
    <row r="1446" spans="1:116" x14ac:dyDescent="0.35">
      <c r="A1446" s="31"/>
      <c r="B1446" s="31"/>
      <c r="C1446" s="31"/>
      <c r="D1446" t="s">
        <v>764</v>
      </c>
      <c r="E1446" s="8" t="str">
        <f t="shared" si="1913"/>
        <v>1446 DCHC-S</v>
      </c>
      <c r="G1446" s="175" t="s">
        <v>464</v>
      </c>
      <c r="H1446" s="200"/>
      <c r="I1446" s="201"/>
      <c r="J1446" s="201"/>
      <c r="K1446" s="202"/>
      <c r="L1446" s="202"/>
      <c r="M1446" s="202"/>
      <c r="N1446" s="202"/>
      <c r="O1446" s="202"/>
      <c r="P1446" s="202"/>
      <c r="R1446" s="202"/>
      <c r="S1446" s="190" t="str">
        <f t="shared" ref="S1446:AX1446" si="1918">S$23</f>
        <v>S$19</v>
      </c>
      <c r="T1446" s="190" t="str">
        <f t="shared" si="1918"/>
        <v>T$19</v>
      </c>
      <c r="U1446" s="190" t="str">
        <f t="shared" si="1918"/>
        <v>U$19</v>
      </c>
      <c r="V1446" s="190" t="str">
        <f t="shared" si="1918"/>
        <v>V$19</v>
      </c>
      <c r="W1446" s="190" t="str">
        <f t="shared" si="1918"/>
        <v>W$19</v>
      </c>
      <c r="X1446" s="190" t="str">
        <f t="shared" si="1918"/>
        <v>X$19</v>
      </c>
      <c r="Y1446" s="190" t="str">
        <f t="shared" si="1918"/>
        <v>Y$19</v>
      </c>
      <c r="Z1446" s="190" t="str">
        <f t="shared" si="1918"/>
        <v>Z$19</v>
      </c>
      <c r="AA1446" s="190" t="str">
        <f t="shared" si="1918"/>
        <v>AA$19</v>
      </c>
      <c r="AB1446" s="190" t="str">
        <f t="shared" si="1918"/>
        <v>AB$19</v>
      </c>
      <c r="AC1446" s="190" t="str">
        <f t="shared" si="1918"/>
        <v>AC$19</v>
      </c>
      <c r="AD1446" s="190" t="str">
        <f t="shared" si="1918"/>
        <v>AD$19</v>
      </c>
      <c r="AE1446" s="190" t="str">
        <f t="shared" si="1918"/>
        <v>AE$19</v>
      </c>
      <c r="AF1446" s="190" t="str">
        <f t="shared" si="1918"/>
        <v>AF$19</v>
      </c>
      <c r="AG1446" s="190" t="str">
        <f t="shared" si="1918"/>
        <v>AG$19</v>
      </c>
      <c r="AH1446" s="190" t="str">
        <f t="shared" si="1918"/>
        <v>AH$19</v>
      </c>
      <c r="AI1446" s="190" t="str">
        <f t="shared" si="1918"/>
        <v>AI$19</v>
      </c>
      <c r="AJ1446" s="190" t="str">
        <f t="shared" si="1918"/>
        <v>AJ$19</v>
      </c>
      <c r="AK1446" s="190" t="str">
        <f t="shared" si="1918"/>
        <v>AK$19</v>
      </c>
      <c r="AL1446" s="190" t="str">
        <f t="shared" si="1918"/>
        <v>AL$19</v>
      </c>
      <c r="AM1446" s="190" t="str">
        <f t="shared" si="1918"/>
        <v>AM$19</v>
      </c>
      <c r="AN1446" s="190" t="str">
        <f t="shared" si="1918"/>
        <v>AN$19</v>
      </c>
      <c r="AO1446" s="190" t="str">
        <f t="shared" si="1918"/>
        <v>AO$19</v>
      </c>
      <c r="AP1446" s="190" t="str">
        <f t="shared" si="1918"/>
        <v>AP$19</v>
      </c>
      <c r="AQ1446" s="190" t="str">
        <f t="shared" si="1918"/>
        <v>AQ$19</v>
      </c>
      <c r="AR1446" s="190" t="str">
        <f t="shared" si="1918"/>
        <v>AR$19</v>
      </c>
      <c r="AS1446" s="190" t="str">
        <f t="shared" si="1918"/>
        <v>AS$19</v>
      </c>
      <c r="AT1446" s="190" t="str">
        <f t="shared" si="1918"/>
        <v>AT$19</v>
      </c>
      <c r="AU1446" s="190" t="str">
        <f t="shared" si="1918"/>
        <v>AU$19</v>
      </c>
      <c r="AV1446" s="190" t="str">
        <f t="shared" si="1918"/>
        <v>AV$19</v>
      </c>
      <c r="AW1446" s="190" t="str">
        <f t="shared" si="1918"/>
        <v>AW$19</v>
      </c>
      <c r="AX1446" s="190" t="str">
        <f t="shared" si="1918"/>
        <v>AX$19</v>
      </c>
      <c r="AY1446" s="190" t="str">
        <f t="shared" ref="AY1446:CD1446" si="1919">AY$23</f>
        <v>AY$19</v>
      </c>
      <c r="AZ1446" s="190" t="str">
        <f t="shared" si="1919"/>
        <v>AZ$19</v>
      </c>
      <c r="BA1446" s="190" t="str">
        <f t="shared" si="1919"/>
        <v>BA$19</v>
      </c>
      <c r="BB1446" s="190" t="str">
        <f t="shared" si="1919"/>
        <v>BB$19</v>
      </c>
      <c r="BC1446" s="190" t="str">
        <f t="shared" si="1919"/>
        <v>BC$19</v>
      </c>
      <c r="BD1446" s="190" t="str">
        <f t="shared" si="1919"/>
        <v>BD$19</v>
      </c>
      <c r="BE1446" s="190" t="str">
        <f t="shared" si="1919"/>
        <v>BE$19</v>
      </c>
      <c r="BF1446" s="190" t="str">
        <f t="shared" si="1919"/>
        <v>BF$19</v>
      </c>
      <c r="BG1446" s="190" t="str">
        <f t="shared" si="1919"/>
        <v>BG$19</v>
      </c>
      <c r="BH1446" s="190" t="str">
        <f t="shared" si="1919"/>
        <v>BH$19</v>
      </c>
      <c r="BI1446" s="190" t="str">
        <f t="shared" si="1919"/>
        <v>BI$19</v>
      </c>
      <c r="BJ1446" s="190" t="str">
        <f t="shared" si="1919"/>
        <v>BJ$19</v>
      </c>
      <c r="BK1446" s="190" t="str">
        <f t="shared" si="1919"/>
        <v>BK$19</v>
      </c>
      <c r="BL1446" s="190" t="str">
        <f t="shared" si="1919"/>
        <v>BL$19</v>
      </c>
      <c r="BM1446" s="190" t="str">
        <f t="shared" si="1919"/>
        <v>BM$19</v>
      </c>
      <c r="BN1446" s="190" t="str">
        <f t="shared" si="1919"/>
        <v>BN$19</v>
      </c>
      <c r="BO1446" s="190" t="str">
        <f t="shared" si="1919"/>
        <v>BO$19</v>
      </c>
      <c r="BP1446" s="190" t="str">
        <f t="shared" si="1919"/>
        <v>BP$19</v>
      </c>
      <c r="BQ1446" s="190" t="str">
        <f t="shared" si="1919"/>
        <v>BQ$19</v>
      </c>
      <c r="BR1446" s="190" t="str">
        <f t="shared" si="1919"/>
        <v>BR$19</v>
      </c>
      <c r="BS1446" s="190" t="str">
        <f t="shared" si="1919"/>
        <v>BS$19</v>
      </c>
      <c r="BT1446" s="190" t="str">
        <f t="shared" si="1919"/>
        <v>BT$19</v>
      </c>
      <c r="BU1446" s="190" t="str">
        <f t="shared" si="1919"/>
        <v>BU$19</v>
      </c>
      <c r="BV1446" s="190" t="str">
        <f t="shared" si="1919"/>
        <v>BV$19</v>
      </c>
      <c r="BW1446" s="190" t="str">
        <f t="shared" si="1919"/>
        <v>BW$19</v>
      </c>
      <c r="BX1446" s="190" t="str">
        <f t="shared" si="1919"/>
        <v>BX$19</v>
      </c>
      <c r="BY1446" s="190" t="str">
        <f t="shared" si="1919"/>
        <v>BY$19</v>
      </c>
      <c r="BZ1446" s="190" t="str">
        <f t="shared" si="1919"/>
        <v>BZ$19</v>
      </c>
      <c r="CA1446" s="190" t="str">
        <f t="shared" si="1919"/>
        <v>CA$19</v>
      </c>
      <c r="CB1446" s="190" t="str">
        <f t="shared" si="1919"/>
        <v>CB$19</v>
      </c>
      <c r="CC1446" s="190" t="str">
        <f t="shared" si="1919"/>
        <v>CC$19</v>
      </c>
      <c r="CD1446" s="190" t="str">
        <f t="shared" si="1919"/>
        <v>CD$19</v>
      </c>
      <c r="CE1446" s="190" t="str">
        <f t="shared" ref="CE1446:CL1446" si="1920">CE$23</f>
        <v>CE$19</v>
      </c>
      <c r="CF1446" s="190" t="str">
        <f t="shared" si="1920"/>
        <v>CF$19</v>
      </c>
      <c r="CG1446" s="190" t="str">
        <f t="shared" si="1920"/>
        <v>CG$19</v>
      </c>
      <c r="CH1446" s="190" t="str">
        <f t="shared" si="1920"/>
        <v>CH$19</v>
      </c>
      <c r="CI1446" s="190" t="str">
        <f t="shared" si="1920"/>
        <v>CI$19</v>
      </c>
      <c r="CJ1446" s="190" t="str">
        <f t="shared" si="1920"/>
        <v>CJ$19</v>
      </c>
      <c r="CK1446" s="190" t="str">
        <f t="shared" si="1920"/>
        <v>CK$19</v>
      </c>
      <c r="CL1446" s="190" t="str">
        <f t="shared" si="1920"/>
        <v>CL$19</v>
      </c>
      <c r="CN1446" s="201"/>
      <c r="CO1446" s="190" t="str">
        <f t="shared" ref="CO1446:DL1446" si="1921">CO$23</f>
        <v>CO$19</v>
      </c>
      <c r="CP1446" s="190" t="str">
        <f t="shared" si="1921"/>
        <v>CP$19</v>
      </c>
      <c r="CQ1446" s="190" t="str">
        <f t="shared" si="1921"/>
        <v>CQ$19</v>
      </c>
      <c r="CR1446" s="190" t="str">
        <f t="shared" si="1921"/>
        <v>CR$19</v>
      </c>
      <c r="CS1446" s="190" t="str">
        <f t="shared" si="1921"/>
        <v>CS$19</v>
      </c>
      <c r="CT1446" s="190" t="str">
        <f t="shared" si="1921"/>
        <v>CT$19</v>
      </c>
      <c r="CU1446" s="190" t="str">
        <f t="shared" si="1921"/>
        <v>CU$19</v>
      </c>
      <c r="CV1446" s="190" t="str">
        <f t="shared" si="1921"/>
        <v>CV$19</v>
      </c>
      <c r="CW1446" s="190" t="str">
        <f t="shared" si="1921"/>
        <v>CW$19</v>
      </c>
      <c r="CX1446" s="190" t="str">
        <f t="shared" si="1921"/>
        <v>CX$19</v>
      </c>
      <c r="CY1446" s="190" t="str">
        <f t="shared" si="1921"/>
        <v>CY$19</v>
      </c>
      <c r="CZ1446" s="190" t="str">
        <f t="shared" si="1921"/>
        <v>CZ$19</v>
      </c>
      <c r="DA1446" s="190" t="str">
        <f t="shared" si="1921"/>
        <v>DA$19</v>
      </c>
      <c r="DB1446" s="190" t="str">
        <f t="shared" si="1921"/>
        <v>DB$19</v>
      </c>
      <c r="DC1446" s="190" t="str">
        <f t="shared" si="1921"/>
        <v>DC$19</v>
      </c>
      <c r="DD1446" s="190" t="str">
        <f t="shared" si="1921"/>
        <v>DD$19</v>
      </c>
      <c r="DE1446" s="190" t="str">
        <f t="shared" si="1921"/>
        <v>DE$19</v>
      </c>
      <c r="DF1446" s="190" t="str">
        <f t="shared" si="1921"/>
        <v>DF$19</v>
      </c>
      <c r="DG1446" s="190" t="str">
        <f t="shared" si="1921"/>
        <v>DG$19</v>
      </c>
      <c r="DH1446" s="190" t="str">
        <f t="shared" si="1921"/>
        <v>DH$19</v>
      </c>
      <c r="DI1446" s="190" t="str">
        <f t="shared" si="1921"/>
        <v>DI$19</v>
      </c>
      <c r="DJ1446" s="190" t="str">
        <f t="shared" si="1921"/>
        <v>DJ$19</v>
      </c>
      <c r="DK1446" s="190" t="str">
        <f t="shared" si="1921"/>
        <v>DK$19</v>
      </c>
      <c r="DL1446" s="190" t="str">
        <f t="shared" si="1921"/>
        <v>DL$19</v>
      </c>
    </row>
    <row r="1447" spans="1:116" x14ac:dyDescent="0.35">
      <c r="B1447" t="str">
        <f>E1447</f>
        <v>1447 DCHC-S</v>
      </c>
      <c r="D1447" t="s">
        <v>764</v>
      </c>
      <c r="E1447" s="8" t="str">
        <f t="shared" si="1913"/>
        <v>1447 DCHC-S</v>
      </c>
      <c r="G1447" s="143" t="s">
        <v>183</v>
      </c>
      <c r="H1447" s="142"/>
      <c r="I1447" s="144"/>
      <c r="J1447" s="144"/>
      <c r="K1447" s="142"/>
      <c r="L1447" s="142"/>
      <c r="M1447" s="142"/>
      <c r="N1447" s="142"/>
      <c r="O1447" s="142"/>
      <c r="P1447" s="142"/>
      <c r="R1447" s="143"/>
      <c r="S1447" s="168"/>
      <c r="T1447" s="168"/>
      <c r="U1447" s="168"/>
      <c r="V1447" s="168"/>
      <c r="W1447" s="168"/>
      <c r="X1447" s="168"/>
      <c r="Y1447" s="168"/>
      <c r="Z1447" s="168"/>
      <c r="AA1447" s="168"/>
      <c r="AB1447" s="168"/>
      <c r="AC1447" s="168"/>
      <c r="AD1447" s="168"/>
      <c r="AE1447" s="168"/>
      <c r="AF1447" s="168"/>
      <c r="AG1447" s="168"/>
      <c r="AH1447" s="168"/>
      <c r="AI1447" s="168"/>
      <c r="AJ1447" s="168"/>
      <c r="AK1447" s="168"/>
      <c r="AL1447" s="168"/>
      <c r="AM1447" s="168"/>
      <c r="AN1447" s="168"/>
      <c r="AO1447" s="168"/>
      <c r="AP1447" s="168"/>
      <c r="AQ1447" s="168"/>
      <c r="AR1447" s="168"/>
      <c r="AS1447" s="168"/>
      <c r="AT1447" s="168"/>
      <c r="AU1447" s="168"/>
      <c r="AV1447" s="168"/>
      <c r="AW1447" s="168"/>
      <c r="AX1447" s="168"/>
      <c r="AY1447" s="168"/>
      <c r="AZ1447" s="168"/>
      <c r="BA1447" s="168"/>
      <c r="BB1447" s="168"/>
      <c r="BC1447" s="168"/>
      <c r="BD1447" s="168"/>
      <c r="BE1447" s="168"/>
      <c r="BF1447" s="168"/>
      <c r="BG1447" s="168"/>
      <c r="BH1447" s="168"/>
      <c r="BI1447" s="168"/>
      <c r="BJ1447" s="168"/>
      <c r="BK1447" s="168"/>
      <c r="BL1447" s="168"/>
      <c r="BM1447" s="168"/>
      <c r="BN1447" s="168"/>
      <c r="BO1447" s="168"/>
      <c r="BP1447" s="168"/>
      <c r="BQ1447" s="168"/>
      <c r="BR1447" s="168"/>
      <c r="BS1447" s="168"/>
      <c r="BT1447" s="168"/>
      <c r="BU1447" s="168"/>
      <c r="BV1447" s="168"/>
      <c r="BW1447" s="168"/>
      <c r="BX1447" s="168"/>
      <c r="BY1447" s="168"/>
      <c r="BZ1447" s="168"/>
      <c r="CA1447" s="168"/>
      <c r="CB1447" s="168"/>
      <c r="CC1447" s="168"/>
      <c r="CD1447" s="168"/>
      <c r="CE1447" s="168"/>
      <c r="CF1447" s="168"/>
      <c r="CG1447" s="168"/>
      <c r="CH1447" s="168"/>
      <c r="CI1447" s="168"/>
      <c r="CJ1447" s="168"/>
      <c r="CK1447" s="168"/>
      <c r="CL1447" s="168"/>
      <c r="CN1447" s="144"/>
      <c r="CO1447" s="168"/>
      <c r="CP1447" s="168"/>
      <c r="CQ1447" s="168"/>
      <c r="CR1447" s="168"/>
      <c r="CS1447" s="168"/>
      <c r="CT1447" s="168"/>
      <c r="CU1447" s="168"/>
      <c r="CV1447" s="168"/>
      <c r="CW1447" s="168"/>
      <c r="CX1447" s="168"/>
      <c r="CY1447" s="168"/>
      <c r="CZ1447" s="168"/>
      <c r="DA1447" s="168"/>
      <c r="DB1447" s="168"/>
      <c r="DC1447" s="168"/>
      <c r="DD1447" s="168"/>
      <c r="DE1447" s="168"/>
      <c r="DF1447" s="168"/>
      <c r="DG1447" s="168"/>
      <c r="DH1447" s="168"/>
      <c r="DI1447" s="168"/>
      <c r="DJ1447" s="168"/>
      <c r="DK1447" s="168"/>
      <c r="DL1447" s="168"/>
    </row>
    <row r="1448" spans="1:116" x14ac:dyDescent="0.35">
      <c r="C1448" t="s">
        <v>80</v>
      </c>
      <c r="D1448" t="s">
        <v>764</v>
      </c>
      <c r="E1448" s="8" t="str">
        <f t="shared" si="1913"/>
        <v>1448 DCHC-S</v>
      </c>
      <c r="G1448" s="95" t="str">
        <f>G1452&amp;":"</f>
        <v>Expense - Headcount - volume driven:</v>
      </c>
      <c r="H1448" s="31"/>
      <c r="I1448" s="73"/>
      <c r="J1448" s="73"/>
      <c r="K1448" s="31"/>
      <c r="L1448" s="31"/>
      <c r="M1448" s="31"/>
      <c r="N1448" s="31"/>
      <c r="O1448" s="31"/>
      <c r="P1448" s="31"/>
      <c r="R1448" s="67"/>
      <c r="S1448" s="156"/>
      <c r="T1448" s="156"/>
      <c r="U1448" s="156"/>
      <c r="V1448" s="156"/>
      <c r="W1448" s="156"/>
      <c r="X1448" s="156"/>
      <c r="Y1448" s="156"/>
      <c r="Z1448" s="156"/>
      <c r="AA1448" s="156"/>
      <c r="AB1448" s="156"/>
      <c r="AC1448" s="156"/>
      <c r="AD1448" s="156"/>
      <c r="AE1448" s="156"/>
      <c r="AF1448" s="156"/>
      <c r="AG1448" s="156"/>
      <c r="AH1448" s="156"/>
      <c r="AI1448" s="156"/>
      <c r="AJ1448" s="156"/>
      <c r="AK1448" s="156"/>
      <c r="AL1448" s="156"/>
      <c r="AM1448" s="156"/>
      <c r="AN1448" s="156"/>
      <c r="AO1448" s="156"/>
      <c r="AP1448" s="156"/>
      <c r="AQ1448" s="156"/>
      <c r="AR1448" s="156"/>
      <c r="AS1448" s="156"/>
      <c r="AT1448" s="156"/>
      <c r="AU1448" s="156"/>
      <c r="AV1448" s="156"/>
      <c r="AW1448" s="156"/>
      <c r="AX1448" s="156"/>
      <c r="AY1448" s="156"/>
      <c r="AZ1448" s="156"/>
      <c r="BA1448" s="156"/>
      <c r="BB1448" s="156"/>
      <c r="BC1448" s="156"/>
      <c r="BD1448" s="156"/>
      <c r="BE1448" s="156"/>
      <c r="BF1448" s="156"/>
      <c r="BG1448" s="156"/>
      <c r="BH1448" s="156"/>
      <c r="BI1448" s="156"/>
      <c r="BJ1448" s="156"/>
      <c r="BK1448" s="156"/>
      <c r="BL1448" s="156"/>
      <c r="BM1448" s="156"/>
      <c r="BN1448" s="156"/>
      <c r="BO1448" s="156"/>
      <c r="BP1448" s="156"/>
      <c r="BQ1448" s="156"/>
      <c r="BR1448" s="156"/>
      <c r="BS1448" s="156"/>
      <c r="BT1448" s="156"/>
      <c r="BU1448" s="156"/>
      <c r="BV1448" s="156"/>
      <c r="BW1448" s="156"/>
      <c r="BX1448" s="156"/>
      <c r="BY1448" s="156"/>
      <c r="BZ1448" s="156"/>
      <c r="CA1448" s="156"/>
      <c r="CB1448" s="156"/>
      <c r="CC1448" s="156"/>
      <c r="CD1448" s="156"/>
      <c r="CE1448" s="156"/>
      <c r="CF1448" s="156"/>
      <c r="CG1448" s="156"/>
      <c r="CH1448" s="156"/>
      <c r="CI1448" s="156"/>
      <c r="CJ1448" s="156"/>
      <c r="CK1448" s="156"/>
      <c r="CL1448" s="156"/>
      <c r="CN1448" s="73"/>
      <c r="CO1448" s="156"/>
      <c r="CP1448" s="156"/>
      <c r="CQ1448" s="156"/>
      <c r="CR1448" s="156"/>
      <c r="CS1448" s="156"/>
      <c r="CT1448" s="156"/>
      <c r="CU1448" s="156"/>
      <c r="CV1448" s="156"/>
      <c r="CW1448" s="156"/>
      <c r="CX1448" s="156"/>
      <c r="CY1448" s="156"/>
      <c r="CZ1448" s="156"/>
      <c r="DA1448" s="156"/>
      <c r="DB1448" s="156"/>
      <c r="DC1448" s="156"/>
      <c r="DD1448" s="156"/>
      <c r="DE1448" s="156"/>
      <c r="DF1448" s="156"/>
      <c r="DG1448" s="156"/>
      <c r="DH1448" s="156"/>
      <c r="DI1448" s="156"/>
      <c r="DJ1448" s="156"/>
      <c r="DK1448" s="156"/>
      <c r="DL1448" s="156"/>
    </row>
    <row r="1449" spans="1:116" x14ac:dyDescent="0.35">
      <c r="B1449" t="str">
        <f>E1449</f>
        <v>1449 DCHC-S</v>
      </c>
      <c r="D1449" t="s">
        <v>764</v>
      </c>
      <c r="E1449" s="8" t="str">
        <f t="shared" si="1913"/>
        <v>1449 DCHC-S</v>
      </c>
      <c r="G1449" s="145" t="s">
        <v>184</v>
      </c>
      <c r="H1449" s="12"/>
      <c r="I1449" s="60"/>
      <c r="J1449" s="60"/>
      <c r="K1449" s="17">
        <v>1000</v>
      </c>
      <c r="L1449" s="17">
        <v>1000</v>
      </c>
      <c r="M1449" s="17">
        <v>1000</v>
      </c>
      <c r="N1449" s="17">
        <v>1000</v>
      </c>
      <c r="O1449" s="17">
        <v>1000</v>
      </c>
      <c r="P1449" s="17">
        <v>1000</v>
      </c>
      <c r="R1449" s="15"/>
      <c r="S1449" s="76" cm="1">
        <f t="array" ref="S1449">INDEX($K:$P,ROW(),MATCH(S$3,$K$2:$P$2,0))/12</f>
        <v>83.333333333333329</v>
      </c>
      <c r="T1449" s="76" cm="1">
        <f t="array" ref="T1449">INDEX($K:$P,ROW(),MATCH(T$3,$K$2:$P$2,0))/12</f>
        <v>83.333333333333329</v>
      </c>
      <c r="U1449" s="76" cm="1">
        <f t="array" ref="U1449">INDEX($K:$P,ROW(),MATCH(U$3,$K$2:$P$2,0))/12</f>
        <v>83.333333333333329</v>
      </c>
      <c r="V1449" s="76" cm="1">
        <f t="array" ref="V1449">INDEX($K:$P,ROW(),MATCH(V$3,$K$2:$P$2,0))/12</f>
        <v>83.333333333333329</v>
      </c>
      <c r="W1449" s="76" cm="1">
        <f t="array" ref="W1449">INDEX($K:$P,ROW(),MATCH(W$3,$K$2:$P$2,0))/12</f>
        <v>83.333333333333329</v>
      </c>
      <c r="X1449" s="76" cm="1">
        <f t="array" ref="X1449">INDEX($K:$P,ROW(),MATCH(X$3,$K$2:$P$2,0))/12</f>
        <v>83.333333333333329</v>
      </c>
      <c r="Y1449" s="76" cm="1">
        <f t="array" ref="Y1449">INDEX($K:$P,ROW(),MATCH(Y$3,$K$2:$P$2,0))/12</f>
        <v>83.333333333333329</v>
      </c>
      <c r="Z1449" s="76" cm="1">
        <f t="array" ref="Z1449">INDEX($K:$P,ROW(),MATCH(Z$3,$K$2:$P$2,0))/12</f>
        <v>83.333333333333329</v>
      </c>
      <c r="AA1449" s="76" cm="1">
        <f t="array" ref="AA1449">INDEX($K:$P,ROW(),MATCH(AA$3,$K$2:$P$2,0))/12</f>
        <v>83.333333333333329</v>
      </c>
      <c r="AB1449" s="76" cm="1">
        <f t="array" ref="AB1449">INDEX($K:$P,ROW(),MATCH(AB$3,$K$2:$P$2,0))/12</f>
        <v>83.333333333333329</v>
      </c>
      <c r="AC1449" s="76" cm="1">
        <f t="array" ref="AC1449">INDEX($K:$P,ROW(),MATCH(AC$3,$K$2:$P$2,0))/12</f>
        <v>83.333333333333329</v>
      </c>
      <c r="AD1449" s="76" cm="1">
        <f t="array" ref="AD1449">INDEX($K:$P,ROW(),MATCH(AD$3,$K$2:$P$2,0))/12</f>
        <v>83.333333333333329</v>
      </c>
      <c r="AE1449" s="76" cm="1">
        <f t="array" ref="AE1449">INDEX($K:$P,ROW(),MATCH(AE$3,$K$2:$P$2,0))/12</f>
        <v>83.333333333333329</v>
      </c>
      <c r="AF1449" s="76" cm="1">
        <f t="array" ref="AF1449">INDEX($K:$P,ROW(),MATCH(AF$3,$K$2:$P$2,0))/12</f>
        <v>83.333333333333329</v>
      </c>
      <c r="AG1449" s="76" cm="1">
        <f t="array" ref="AG1449">INDEX($K:$P,ROW(),MATCH(AG$3,$K$2:$P$2,0))/12</f>
        <v>83.333333333333329</v>
      </c>
      <c r="AH1449" s="76" cm="1">
        <f t="array" ref="AH1449">INDEX($K:$P,ROW(),MATCH(AH$3,$K$2:$P$2,0))/12</f>
        <v>83.333333333333329</v>
      </c>
      <c r="AI1449" s="76" cm="1">
        <f t="array" ref="AI1449">INDEX($K:$P,ROW(),MATCH(AI$3,$K$2:$P$2,0))/12</f>
        <v>83.333333333333329</v>
      </c>
      <c r="AJ1449" s="76" cm="1">
        <f t="array" ref="AJ1449">INDEX($K:$P,ROW(),MATCH(AJ$3,$K$2:$P$2,0))/12</f>
        <v>83.333333333333329</v>
      </c>
      <c r="AK1449" s="76" cm="1">
        <f t="array" ref="AK1449">INDEX($K:$P,ROW(),MATCH(AK$3,$K$2:$P$2,0))/12</f>
        <v>83.333333333333329</v>
      </c>
      <c r="AL1449" s="76" cm="1">
        <f t="array" ref="AL1449">INDEX($K:$P,ROW(),MATCH(AL$3,$K$2:$P$2,0))/12</f>
        <v>83.333333333333329</v>
      </c>
      <c r="AM1449" s="76" cm="1">
        <f t="array" ref="AM1449">INDEX($K:$P,ROW(),MATCH(AM$3,$K$2:$P$2,0))/12</f>
        <v>83.333333333333329</v>
      </c>
      <c r="AN1449" s="76" cm="1">
        <f t="array" ref="AN1449">INDEX($K:$P,ROW(),MATCH(AN$3,$K$2:$P$2,0))/12</f>
        <v>83.333333333333329</v>
      </c>
      <c r="AO1449" s="76" cm="1">
        <f t="array" ref="AO1449">INDEX($K:$P,ROW(),MATCH(AO$3,$K$2:$P$2,0))/12</f>
        <v>83.333333333333329</v>
      </c>
      <c r="AP1449" s="76" cm="1">
        <f t="array" ref="AP1449">INDEX($K:$P,ROW(),MATCH(AP$3,$K$2:$P$2,0))/12</f>
        <v>83.333333333333329</v>
      </c>
      <c r="AQ1449" s="76" cm="1">
        <f t="array" ref="AQ1449">INDEX($K:$P,ROW(),MATCH(AQ$3,$K$2:$P$2,0))/12</f>
        <v>83.333333333333329</v>
      </c>
      <c r="AR1449" s="76" cm="1">
        <f t="array" ref="AR1449">INDEX($K:$P,ROW(),MATCH(AR$3,$K$2:$P$2,0))/12</f>
        <v>83.333333333333329</v>
      </c>
      <c r="AS1449" s="76" cm="1">
        <f t="array" ref="AS1449">INDEX($K:$P,ROW(),MATCH(AS$3,$K$2:$P$2,0))/12</f>
        <v>83.333333333333329</v>
      </c>
      <c r="AT1449" s="76" cm="1">
        <f t="array" ref="AT1449">INDEX($K:$P,ROW(),MATCH(AT$3,$K$2:$P$2,0))/12</f>
        <v>83.333333333333329</v>
      </c>
      <c r="AU1449" s="76" cm="1">
        <f t="array" ref="AU1449">INDEX($K:$P,ROW(),MATCH(AU$3,$K$2:$P$2,0))/12</f>
        <v>83.333333333333329</v>
      </c>
      <c r="AV1449" s="76" cm="1">
        <f t="array" ref="AV1449">INDEX($K:$P,ROW(),MATCH(AV$3,$K$2:$P$2,0))/12</f>
        <v>83.333333333333329</v>
      </c>
      <c r="AW1449" s="76" cm="1">
        <f t="array" ref="AW1449">INDEX($K:$P,ROW(),MATCH(AW$3,$K$2:$P$2,0))/12</f>
        <v>83.333333333333329</v>
      </c>
      <c r="AX1449" s="76" cm="1">
        <f t="array" ref="AX1449">INDEX($K:$P,ROW(),MATCH(AX$3,$K$2:$P$2,0))/12</f>
        <v>83.333333333333329</v>
      </c>
      <c r="AY1449" s="76" cm="1">
        <f t="array" ref="AY1449">INDEX($K:$P,ROW(),MATCH(AY$3,$K$2:$P$2,0))/12</f>
        <v>83.333333333333329</v>
      </c>
      <c r="AZ1449" s="76" cm="1">
        <f t="array" ref="AZ1449">INDEX($K:$P,ROW(),MATCH(AZ$3,$K$2:$P$2,0))/12</f>
        <v>83.333333333333329</v>
      </c>
      <c r="BA1449" s="76" cm="1">
        <f t="array" ref="BA1449">INDEX($K:$P,ROW(),MATCH(BA$3,$K$2:$P$2,0))/12</f>
        <v>83.333333333333329</v>
      </c>
      <c r="BB1449" s="76" cm="1">
        <f t="array" ref="BB1449">INDEX($K:$P,ROW(),MATCH(BB$3,$K$2:$P$2,0))/12</f>
        <v>83.333333333333329</v>
      </c>
      <c r="BC1449" s="76" cm="1">
        <f t="array" ref="BC1449">INDEX($K:$P,ROW(),MATCH(BC$3,$K$2:$P$2,0))/12</f>
        <v>83.333333333333329</v>
      </c>
      <c r="BD1449" s="76" cm="1">
        <f t="array" ref="BD1449">INDEX($K:$P,ROW(),MATCH(BD$3,$K$2:$P$2,0))/12</f>
        <v>83.333333333333329</v>
      </c>
      <c r="BE1449" s="76" cm="1">
        <f t="array" ref="BE1449">INDEX($K:$P,ROW(),MATCH(BE$3,$K$2:$P$2,0))/12</f>
        <v>83.333333333333329</v>
      </c>
      <c r="BF1449" s="76" cm="1">
        <f t="array" ref="BF1449">INDEX($K:$P,ROW(),MATCH(BF$3,$K$2:$P$2,0))/12</f>
        <v>83.333333333333329</v>
      </c>
      <c r="BG1449" s="76" cm="1">
        <f t="array" ref="BG1449">INDEX($K:$P,ROW(),MATCH(BG$3,$K$2:$P$2,0))/12</f>
        <v>83.333333333333329</v>
      </c>
      <c r="BH1449" s="76" cm="1">
        <f t="array" ref="BH1449">INDEX($K:$P,ROW(),MATCH(BH$3,$K$2:$P$2,0))/12</f>
        <v>83.333333333333329</v>
      </c>
      <c r="BI1449" s="76" cm="1">
        <f t="array" ref="BI1449">INDEX($K:$P,ROW(),MATCH(BI$3,$K$2:$P$2,0))/12</f>
        <v>83.333333333333329</v>
      </c>
      <c r="BJ1449" s="76" cm="1">
        <f t="array" ref="BJ1449">INDEX($K:$P,ROW(),MATCH(BJ$3,$K$2:$P$2,0))/12</f>
        <v>83.333333333333329</v>
      </c>
      <c r="BK1449" s="76" cm="1">
        <f t="array" ref="BK1449">INDEX($K:$P,ROW(),MATCH(BK$3,$K$2:$P$2,0))/12</f>
        <v>83.333333333333329</v>
      </c>
      <c r="BL1449" s="76" cm="1">
        <f t="array" ref="BL1449">INDEX($K:$P,ROW(),MATCH(BL$3,$K$2:$P$2,0))/12</f>
        <v>83.333333333333329</v>
      </c>
      <c r="BM1449" s="76" cm="1">
        <f t="array" ref="BM1449">INDEX($K:$P,ROW(),MATCH(BM$3,$K$2:$P$2,0))/12</f>
        <v>83.333333333333329</v>
      </c>
      <c r="BN1449" s="76" cm="1">
        <f t="array" ref="BN1449">INDEX($K:$P,ROW(),MATCH(BN$3,$K$2:$P$2,0))/12</f>
        <v>83.333333333333329</v>
      </c>
      <c r="BO1449" s="76" cm="1">
        <f t="array" ref="BO1449">INDEX($K:$P,ROW(),MATCH(BO$3,$K$2:$P$2,0))/12</f>
        <v>83.333333333333329</v>
      </c>
      <c r="BP1449" s="76" cm="1">
        <f t="array" ref="BP1449">INDEX($K:$P,ROW(),MATCH(BP$3,$K$2:$P$2,0))/12</f>
        <v>83.333333333333329</v>
      </c>
      <c r="BQ1449" s="76" cm="1">
        <f t="array" ref="BQ1449">INDEX($K:$P,ROW(),MATCH(BQ$3,$K$2:$P$2,0))/12</f>
        <v>83.333333333333329</v>
      </c>
      <c r="BR1449" s="76" cm="1">
        <f t="array" ref="BR1449">INDEX($K:$P,ROW(),MATCH(BR$3,$K$2:$P$2,0))/12</f>
        <v>83.333333333333329</v>
      </c>
      <c r="BS1449" s="76" cm="1">
        <f t="array" ref="BS1449">INDEX($K:$P,ROW(),MATCH(BS$3,$K$2:$P$2,0))/12</f>
        <v>83.333333333333329</v>
      </c>
      <c r="BT1449" s="76" cm="1">
        <f t="array" ref="BT1449">INDEX($K:$P,ROW(),MATCH(BT$3,$K$2:$P$2,0))/12</f>
        <v>83.333333333333329</v>
      </c>
      <c r="BU1449" s="76" cm="1">
        <f t="array" ref="BU1449">INDEX($K:$P,ROW(),MATCH(BU$3,$K$2:$P$2,0))/12</f>
        <v>83.333333333333329</v>
      </c>
      <c r="BV1449" s="76" cm="1">
        <f t="array" ref="BV1449">INDEX($K:$P,ROW(),MATCH(BV$3,$K$2:$P$2,0))/12</f>
        <v>83.333333333333329</v>
      </c>
      <c r="BW1449" s="76" cm="1">
        <f t="array" ref="BW1449">INDEX($K:$P,ROW(),MATCH(BW$3,$K$2:$P$2,0))/12</f>
        <v>83.333333333333329</v>
      </c>
      <c r="BX1449" s="76" cm="1">
        <f t="array" ref="BX1449">INDEX($K:$P,ROW(),MATCH(BX$3,$K$2:$P$2,0))/12</f>
        <v>83.333333333333329</v>
      </c>
      <c r="BY1449" s="76" cm="1">
        <f t="array" ref="BY1449">INDEX($K:$P,ROW(),MATCH(BY$3,$K$2:$P$2,0))/12</f>
        <v>83.333333333333329</v>
      </c>
      <c r="BZ1449" s="76" cm="1">
        <f t="array" ref="BZ1449">INDEX($K:$P,ROW(),MATCH(BZ$3,$K$2:$P$2,0))/12</f>
        <v>83.333333333333329</v>
      </c>
      <c r="CA1449" s="76" cm="1">
        <f t="array" ref="CA1449">INDEX($K:$P,ROW(),MATCH(CA$3,$K$2:$P$2,0))/12</f>
        <v>83.333333333333329</v>
      </c>
      <c r="CB1449" s="76" cm="1">
        <f t="array" ref="CB1449">INDEX($K:$P,ROW(),MATCH(CB$3,$K$2:$P$2,0))/12</f>
        <v>83.333333333333329</v>
      </c>
      <c r="CC1449" s="76" cm="1">
        <f t="array" ref="CC1449">INDEX($K:$P,ROW(),MATCH(CC$3,$K$2:$P$2,0))/12</f>
        <v>83.333333333333329</v>
      </c>
      <c r="CD1449" s="76" cm="1">
        <f t="array" ref="CD1449">INDEX($K:$P,ROW(),MATCH(CD$3,$K$2:$P$2,0))/12</f>
        <v>83.333333333333329</v>
      </c>
      <c r="CE1449" s="76" cm="1">
        <f t="array" ref="CE1449">INDEX($K:$P,ROW(),MATCH(CE$3,$K$2:$P$2,0))/12</f>
        <v>83.333333333333329</v>
      </c>
      <c r="CF1449" s="76" cm="1">
        <f t="array" ref="CF1449">INDEX($K:$P,ROW(),MATCH(CF$3,$K$2:$P$2,0))/12</f>
        <v>83.333333333333329</v>
      </c>
      <c r="CG1449" s="76" cm="1">
        <f t="array" ref="CG1449">INDEX($K:$P,ROW(),MATCH(CG$3,$K$2:$P$2,0))/12</f>
        <v>83.333333333333329</v>
      </c>
      <c r="CH1449" s="76" cm="1">
        <f t="array" ref="CH1449">INDEX($K:$P,ROW(),MATCH(CH$3,$K$2:$P$2,0))/12</f>
        <v>83.333333333333329</v>
      </c>
      <c r="CI1449" s="76" cm="1">
        <f t="array" ref="CI1449">INDEX($K:$P,ROW(),MATCH(CI$3,$K$2:$P$2,0))/12</f>
        <v>83.333333333333329</v>
      </c>
      <c r="CJ1449" s="76" cm="1">
        <f t="array" ref="CJ1449">INDEX($K:$P,ROW(),MATCH(CJ$3,$K$2:$P$2,0))/12</f>
        <v>83.333333333333329</v>
      </c>
      <c r="CK1449" s="76" cm="1">
        <f t="array" ref="CK1449">INDEX($K:$P,ROW(),MATCH(CK$3,$K$2:$P$2,0))/12</f>
        <v>83.333333333333329</v>
      </c>
      <c r="CL1449" s="76" cm="1">
        <f t="array" ref="CL1449">INDEX($K:$P,ROW(),MATCH(CL$3,$K$2:$P$2,0))/12</f>
        <v>83.333333333333329</v>
      </c>
      <c r="CN1449" s="60"/>
      <c r="CO1449" s="76" t="e" cm="1">
        <f t="array" ref="CO1449">INDEX($K:$P,ROW(),MATCH(CO$3,$K$2:$P$2,0))/CO$5</f>
        <v>#N/A</v>
      </c>
      <c r="CP1449" s="76" t="e" cm="1">
        <f t="array" ref="CP1449">INDEX($K:$P,ROW(),MATCH(CP$3,$K$2:$P$2,0))/CP$5</f>
        <v>#N/A</v>
      </c>
      <c r="CQ1449" s="76" t="e" cm="1">
        <f t="array" ref="CQ1449">INDEX($K:$P,ROW(),MATCH(CQ$3,$K$2:$P$2,0))/CQ$5</f>
        <v>#N/A</v>
      </c>
      <c r="CR1449" s="76" t="e" cm="1">
        <f t="array" ref="CR1449">INDEX($K:$P,ROW(),MATCH(CR$3,$K$2:$P$2,0))/CR$5</f>
        <v>#N/A</v>
      </c>
      <c r="CS1449" s="76" t="e" cm="1">
        <f t="array" ref="CS1449">INDEX($K:$P,ROW(),MATCH(CS$3,$K$2:$P$2,0))/CS$5</f>
        <v>#N/A</v>
      </c>
      <c r="CT1449" s="76" t="e" cm="1">
        <f t="array" ref="CT1449">INDEX($K:$P,ROW(),MATCH(CT$3,$K$2:$P$2,0))/CT$5</f>
        <v>#N/A</v>
      </c>
      <c r="CU1449" s="76" t="e" cm="1">
        <f t="array" ref="CU1449">INDEX($K:$P,ROW(),MATCH(CU$3,$K$2:$P$2,0))/CU$5</f>
        <v>#N/A</v>
      </c>
      <c r="CV1449" s="76" t="e" cm="1">
        <f t="array" ref="CV1449">INDEX($K:$P,ROW(),MATCH(CV$3,$K$2:$P$2,0))/CV$5</f>
        <v>#N/A</v>
      </c>
      <c r="CW1449" s="76" t="e" cm="1">
        <f t="array" ref="CW1449">INDEX($K:$P,ROW(),MATCH(CW$3,$K$2:$P$2,0))/CW$5</f>
        <v>#N/A</v>
      </c>
      <c r="CX1449" s="76" t="e" cm="1">
        <f t="array" ref="CX1449">INDEX($K:$P,ROW(),MATCH(CX$3,$K$2:$P$2,0))/CX$5</f>
        <v>#N/A</v>
      </c>
      <c r="CY1449" s="76" t="e" cm="1">
        <f t="array" ref="CY1449">INDEX($K:$P,ROW(),MATCH(CY$3,$K$2:$P$2,0))/CL$5</f>
        <v>#N/A</v>
      </c>
      <c r="CZ1449" s="76" t="e" cm="1">
        <f t="array" ref="CZ1449">INDEX($K:$P,ROW(),MATCH(CZ$3,$K$2:$P$2,0))/CZ$5</f>
        <v>#N/A</v>
      </c>
      <c r="DA1449" s="76" t="e" cm="1">
        <f t="array" ref="DA1449">INDEX($K:$P,ROW(),MATCH(DA$3,$K$2:$P$2,0))/DA$5</f>
        <v>#N/A</v>
      </c>
      <c r="DB1449" s="76" t="e" cm="1">
        <f t="array" ref="DB1449">INDEX($K:$P,ROW(),MATCH(DB$3,$K$2:$P$2,0))/DB$5</f>
        <v>#N/A</v>
      </c>
      <c r="DC1449" s="76" t="e" cm="1">
        <f t="array" ref="DC1449">INDEX($K:$P,ROW(),MATCH(DC$3,$K$2:$P$2,0))/DC$5</f>
        <v>#N/A</v>
      </c>
      <c r="DD1449" s="76" t="e" cm="1">
        <f t="array" ref="DD1449">INDEX($K:$P,ROW(),MATCH(DD$3,$K$2:$P$2,0))/DD$5</f>
        <v>#N/A</v>
      </c>
      <c r="DE1449" s="76" t="e" cm="1">
        <f t="array" ref="DE1449">INDEX($K:$P,ROW(),MATCH(DE$3,$K$2:$P$2,0))/DE$5</f>
        <v>#N/A</v>
      </c>
      <c r="DF1449" s="76" t="e" cm="1">
        <f t="array" ref="DF1449">INDEX($K:$P,ROW(),MATCH(DF$3,$K$2:$P$2,0))/DF$5</f>
        <v>#N/A</v>
      </c>
      <c r="DG1449" s="76" t="e" cm="1">
        <f t="array" ref="DG1449">INDEX($K:$P,ROW(),MATCH(DG$3,$K$2:$P$2,0))/DG$5</f>
        <v>#N/A</v>
      </c>
      <c r="DH1449" s="76" t="e" cm="1">
        <f t="array" ref="DH1449">INDEX($K:$P,ROW(),MATCH(DH$3,$K$2:$P$2,0))/DH$5</f>
        <v>#N/A</v>
      </c>
      <c r="DI1449" s="76" t="e" cm="1">
        <f t="array" ref="DI1449">INDEX($K:$P,ROW(),MATCH(DI$3,$K$2:$P$2,0))/DI$5</f>
        <v>#N/A</v>
      </c>
      <c r="DJ1449" s="76" t="e" cm="1">
        <f t="array" ref="DJ1449">INDEX($K:$P,ROW(),MATCH(DJ$3,$K$2:$P$2,0))/DJ$5</f>
        <v>#N/A</v>
      </c>
      <c r="DK1449" s="76" t="e" cm="1">
        <f t="array" ref="DK1449">INDEX($K:$P,ROW(),MATCH(DK$3,$K$2:$P$2,0))/DK$5</f>
        <v>#N/A</v>
      </c>
      <c r="DL1449" s="76" t="e" cm="1">
        <f t="array" ref="DL1449">INDEX($K:$P,ROW(),MATCH(DL$3,$K$2:$P$2,0))/DL$5</f>
        <v>#N/A</v>
      </c>
    </row>
    <row r="1450" spans="1:116" x14ac:dyDescent="0.35">
      <c r="C1450" t="s">
        <v>203</v>
      </c>
      <c r="D1450" t="s">
        <v>764</v>
      </c>
      <c r="E1450" s="8" t="str">
        <f t="shared" si="1913"/>
        <v>1450 DCHC-S</v>
      </c>
      <c r="G1450" s="145" t="str">
        <f>"# of FTE's - "&amp;SUBSTITUTE(G1447,":","")</f>
        <v># of FTE's - Headcount - volume driven</v>
      </c>
      <c r="H1450" s="12"/>
      <c r="I1450" s="60"/>
      <c r="J1450" s="60"/>
      <c r="K1450" s="34">
        <f>SUMIF($4:$4,K$2,1448:1448)</f>
        <v>0</v>
      </c>
      <c r="L1450" s="34">
        <f>SUMIF($4:$4,L$2,1448:1448)</f>
        <v>0</v>
      </c>
      <c r="M1450" s="34">
        <f>SUMIF($4:$4,M$2,1448:1448)</f>
        <v>0</v>
      </c>
      <c r="N1450" s="34">
        <f>SUMIF($4:$4,N$2,1448:1448)</f>
        <v>0</v>
      </c>
      <c r="O1450" s="34">
        <f>SUMIF($4:$4,O$2,1448:1448)</f>
        <v>0</v>
      </c>
      <c r="P1450" s="34">
        <f>SUMIF($4:$4,P$2,1448:1448)</f>
        <v>0</v>
      </c>
      <c r="R1450" s="15"/>
      <c r="S1450" s="76" cm="1">
        <f t="array" aca="1" ref="S1450" ca="1">ROUNDUP(INDIRECT(S1442)/S1449,0)</f>
        <v>60</v>
      </c>
      <c r="T1450" s="76" cm="1">
        <f t="array" aca="1" ref="T1450" ca="1">ROUNDUP(INDIRECT(T1442)/T1449,0)</f>
        <v>60</v>
      </c>
      <c r="U1450" s="76" cm="1">
        <f t="array" aca="1" ref="U1450" ca="1">ROUNDUP(INDIRECT(U1442)/U1449,0)</f>
        <v>60</v>
      </c>
      <c r="V1450" s="76" cm="1">
        <f t="array" aca="1" ref="V1450" ca="1">ROUNDUP(INDIRECT(V1442)/V1449,0)</f>
        <v>60</v>
      </c>
      <c r="W1450" s="76" cm="1">
        <f t="array" aca="1" ref="W1450" ca="1">ROUNDUP(INDIRECT(W1442)/W1449,0)</f>
        <v>60</v>
      </c>
      <c r="X1450" s="76" cm="1">
        <f t="array" aca="1" ref="X1450" ca="1">ROUNDUP(INDIRECT(X1442)/X1449,0)</f>
        <v>60</v>
      </c>
      <c r="Y1450" s="76" cm="1">
        <f t="array" aca="1" ref="Y1450" ca="1">ROUNDUP(INDIRECT(Y1442)/Y1449,0)</f>
        <v>60</v>
      </c>
      <c r="Z1450" s="76" cm="1">
        <f t="array" aca="1" ref="Z1450" ca="1">ROUNDUP(INDIRECT(Z1442)/Z1449,0)</f>
        <v>60</v>
      </c>
      <c r="AA1450" s="76" cm="1">
        <f t="array" aca="1" ref="AA1450" ca="1">ROUNDUP(INDIRECT(AA1442)/AA1449,0)</f>
        <v>60</v>
      </c>
      <c r="AB1450" s="76" cm="1">
        <f t="array" aca="1" ref="AB1450" ca="1">ROUNDUP(INDIRECT(AB1442)/AB1449,0)</f>
        <v>60</v>
      </c>
      <c r="AC1450" s="76" cm="1">
        <f t="array" aca="1" ref="AC1450" ca="1">ROUNDUP(INDIRECT(AC1442)/AC1449,0)</f>
        <v>60</v>
      </c>
      <c r="AD1450" s="76" cm="1">
        <f t="array" aca="1" ref="AD1450" ca="1">ROUNDUP(INDIRECT(AD1442)/AD1449,0)</f>
        <v>60</v>
      </c>
      <c r="AE1450" s="76" cm="1">
        <f t="array" aca="1" ref="AE1450" ca="1">ROUNDUP(INDIRECT(AE1442)/AE1449,0)</f>
        <v>60</v>
      </c>
      <c r="AF1450" s="76" cm="1">
        <f t="array" aca="1" ref="AF1450" ca="1">ROUNDUP(INDIRECT(AF1442)/AF1449,0)</f>
        <v>60</v>
      </c>
      <c r="AG1450" s="76" cm="1">
        <f t="array" aca="1" ref="AG1450" ca="1">ROUNDUP(INDIRECT(AG1442)/AG1449,0)</f>
        <v>60</v>
      </c>
      <c r="AH1450" s="76" cm="1">
        <f t="array" aca="1" ref="AH1450" ca="1">ROUNDUP(INDIRECT(AH1442)/AH1449,0)</f>
        <v>60</v>
      </c>
      <c r="AI1450" s="76" cm="1">
        <f t="array" aca="1" ref="AI1450" ca="1">ROUNDUP(INDIRECT(AI1442)/AI1449,0)</f>
        <v>60</v>
      </c>
      <c r="AJ1450" s="76" cm="1">
        <f t="array" aca="1" ref="AJ1450" ca="1">ROUNDUP(INDIRECT(AJ1442)/AJ1449,0)</f>
        <v>60</v>
      </c>
      <c r="AK1450" s="76" cm="1">
        <f t="array" aca="1" ref="AK1450" ca="1">ROUNDUP(INDIRECT(AK1442)/AK1449,0)</f>
        <v>60</v>
      </c>
      <c r="AL1450" s="76" cm="1">
        <f t="array" aca="1" ref="AL1450" ca="1">ROUNDUP(INDIRECT(AL1442)/AL1449,0)</f>
        <v>60</v>
      </c>
      <c r="AM1450" s="76" cm="1">
        <f t="array" aca="1" ref="AM1450" ca="1">ROUNDUP(INDIRECT(AM1442)/AM1449,0)</f>
        <v>60</v>
      </c>
      <c r="AN1450" s="76" cm="1">
        <f t="array" aca="1" ref="AN1450" ca="1">ROUNDUP(INDIRECT(AN1442)/AN1449,0)</f>
        <v>60</v>
      </c>
      <c r="AO1450" s="76" cm="1">
        <f t="array" aca="1" ref="AO1450" ca="1">ROUNDUP(INDIRECT(AO1442)/AO1449,0)</f>
        <v>60</v>
      </c>
      <c r="AP1450" s="76" cm="1">
        <f t="array" aca="1" ref="AP1450" ca="1">ROUNDUP(INDIRECT(AP1442)/AP1449,0)</f>
        <v>60</v>
      </c>
      <c r="AQ1450" s="76" cm="1">
        <f t="array" aca="1" ref="AQ1450" ca="1">ROUNDUP(INDIRECT(AQ1442)/AQ1449,0)</f>
        <v>60</v>
      </c>
      <c r="AR1450" s="76" cm="1">
        <f t="array" aca="1" ref="AR1450" ca="1">ROUNDUP(INDIRECT(AR1442)/AR1449,0)</f>
        <v>60</v>
      </c>
      <c r="AS1450" s="76" cm="1">
        <f t="array" aca="1" ref="AS1450" ca="1">ROUNDUP(INDIRECT(AS1442)/AS1449,0)</f>
        <v>60</v>
      </c>
      <c r="AT1450" s="76" cm="1">
        <f t="array" aca="1" ref="AT1450" ca="1">ROUNDUP(INDIRECT(AT1442)/AT1449,0)</f>
        <v>60</v>
      </c>
      <c r="AU1450" s="76" cm="1">
        <f t="array" aca="1" ref="AU1450" ca="1">ROUNDUP(INDIRECT(AU1442)/AU1449,0)</f>
        <v>60</v>
      </c>
      <c r="AV1450" s="76" cm="1">
        <f t="array" aca="1" ref="AV1450" ca="1">ROUNDUP(INDIRECT(AV1442)/AV1449,0)</f>
        <v>60</v>
      </c>
      <c r="AW1450" s="76" cm="1">
        <f t="array" aca="1" ref="AW1450" ca="1">ROUNDUP(INDIRECT(AW1442)/AW1449,0)</f>
        <v>60</v>
      </c>
      <c r="AX1450" s="76" cm="1">
        <f t="array" aca="1" ref="AX1450" ca="1">ROUNDUP(INDIRECT(AX1442)/AX1449,0)</f>
        <v>60</v>
      </c>
      <c r="AY1450" s="76" cm="1">
        <f t="array" aca="1" ref="AY1450" ca="1">ROUNDUP(INDIRECT(AY1442)/AY1449,0)</f>
        <v>60</v>
      </c>
      <c r="AZ1450" s="76" cm="1">
        <f t="array" aca="1" ref="AZ1450" ca="1">ROUNDUP(INDIRECT(AZ1442)/AZ1449,0)</f>
        <v>60</v>
      </c>
      <c r="BA1450" s="76" cm="1">
        <f t="array" aca="1" ref="BA1450" ca="1">ROUNDUP(INDIRECT(BA1442)/BA1449,0)</f>
        <v>60</v>
      </c>
      <c r="BB1450" s="76" cm="1">
        <f t="array" aca="1" ref="BB1450" ca="1">ROUNDUP(INDIRECT(BB1442)/BB1449,0)</f>
        <v>60</v>
      </c>
      <c r="BC1450" s="76" cm="1">
        <f t="array" aca="1" ref="BC1450" ca="1">ROUNDUP(INDIRECT(BC1442)/BC1449,0)</f>
        <v>60</v>
      </c>
      <c r="BD1450" s="76" cm="1">
        <f t="array" aca="1" ref="BD1450" ca="1">ROUNDUP(INDIRECT(BD1442)/BD1449,0)</f>
        <v>60</v>
      </c>
      <c r="BE1450" s="76" cm="1">
        <f t="array" aca="1" ref="BE1450" ca="1">ROUNDUP(INDIRECT(BE1442)/BE1449,0)</f>
        <v>60</v>
      </c>
      <c r="BF1450" s="76" cm="1">
        <f t="array" aca="1" ref="BF1450" ca="1">ROUNDUP(INDIRECT(BF1442)/BF1449,0)</f>
        <v>60</v>
      </c>
      <c r="BG1450" s="76" cm="1">
        <f t="array" aca="1" ref="BG1450" ca="1">ROUNDUP(INDIRECT(BG1442)/BG1449,0)</f>
        <v>60</v>
      </c>
      <c r="BH1450" s="76" cm="1">
        <f t="array" aca="1" ref="BH1450" ca="1">ROUNDUP(INDIRECT(BH1442)/BH1449,0)</f>
        <v>60</v>
      </c>
      <c r="BI1450" s="76" cm="1">
        <f t="array" aca="1" ref="BI1450" ca="1">ROUNDUP(INDIRECT(BI1442)/BI1449,0)</f>
        <v>60</v>
      </c>
      <c r="BJ1450" s="76" cm="1">
        <f t="array" aca="1" ref="BJ1450" ca="1">ROUNDUP(INDIRECT(BJ1442)/BJ1449,0)</f>
        <v>60</v>
      </c>
      <c r="BK1450" s="76" cm="1">
        <f t="array" aca="1" ref="BK1450" ca="1">ROUNDUP(INDIRECT(BK1442)/BK1449,0)</f>
        <v>60</v>
      </c>
      <c r="BL1450" s="76" cm="1">
        <f t="array" aca="1" ref="BL1450" ca="1">ROUNDUP(INDIRECT(BL1442)/BL1449,0)</f>
        <v>60</v>
      </c>
      <c r="BM1450" s="76" cm="1">
        <f t="array" aca="1" ref="BM1450" ca="1">ROUNDUP(INDIRECT(BM1442)/BM1449,0)</f>
        <v>60</v>
      </c>
      <c r="BN1450" s="76" cm="1">
        <f t="array" aca="1" ref="BN1450" ca="1">ROUNDUP(INDIRECT(BN1442)/BN1449,0)</f>
        <v>60</v>
      </c>
      <c r="BO1450" s="76" cm="1">
        <f t="array" aca="1" ref="BO1450" ca="1">ROUNDUP(INDIRECT(BO1442)/BO1449,0)</f>
        <v>60</v>
      </c>
      <c r="BP1450" s="76" cm="1">
        <f t="array" aca="1" ref="BP1450" ca="1">ROUNDUP(INDIRECT(BP1442)/BP1449,0)</f>
        <v>60</v>
      </c>
      <c r="BQ1450" s="76" cm="1">
        <f t="array" aca="1" ref="BQ1450" ca="1">ROUNDUP(INDIRECT(BQ1442)/BQ1449,0)</f>
        <v>60</v>
      </c>
      <c r="BR1450" s="76" cm="1">
        <f t="array" aca="1" ref="BR1450" ca="1">ROUNDUP(INDIRECT(BR1442)/BR1449,0)</f>
        <v>60</v>
      </c>
      <c r="BS1450" s="76" cm="1">
        <f t="array" aca="1" ref="BS1450" ca="1">ROUNDUP(INDIRECT(BS1442)/BS1449,0)</f>
        <v>60</v>
      </c>
      <c r="BT1450" s="76" cm="1">
        <f t="array" aca="1" ref="BT1450" ca="1">ROUNDUP(INDIRECT(BT1442)/BT1449,0)</f>
        <v>60</v>
      </c>
      <c r="BU1450" s="76" cm="1">
        <f t="array" aca="1" ref="BU1450" ca="1">ROUNDUP(INDIRECT(BU1442)/BU1449,0)</f>
        <v>60</v>
      </c>
      <c r="BV1450" s="76" cm="1">
        <f t="array" aca="1" ref="BV1450" ca="1">ROUNDUP(INDIRECT(BV1442)/BV1449,0)</f>
        <v>60</v>
      </c>
      <c r="BW1450" s="76" cm="1">
        <f t="array" aca="1" ref="BW1450" ca="1">ROUNDUP(INDIRECT(BW1442)/BW1449,0)</f>
        <v>60</v>
      </c>
      <c r="BX1450" s="76" cm="1">
        <f t="array" aca="1" ref="BX1450" ca="1">ROUNDUP(INDIRECT(BX1442)/BX1449,0)</f>
        <v>60</v>
      </c>
      <c r="BY1450" s="76" cm="1">
        <f t="array" aca="1" ref="BY1450" ca="1">ROUNDUP(INDIRECT(BY1442)/BY1449,0)</f>
        <v>60</v>
      </c>
      <c r="BZ1450" s="76" cm="1">
        <f t="array" aca="1" ref="BZ1450" ca="1">ROUNDUP(INDIRECT(BZ1442)/BZ1449,0)</f>
        <v>60</v>
      </c>
      <c r="CA1450" s="76" cm="1">
        <f t="array" aca="1" ref="CA1450" ca="1">ROUNDUP(INDIRECT(CA1442)/CA1449,0)</f>
        <v>60</v>
      </c>
      <c r="CB1450" s="76" cm="1">
        <f t="array" aca="1" ref="CB1450" ca="1">ROUNDUP(INDIRECT(CB1442)/CB1449,0)</f>
        <v>60</v>
      </c>
      <c r="CC1450" s="76" cm="1">
        <f t="array" aca="1" ref="CC1450" ca="1">ROUNDUP(INDIRECT(CC1442)/CC1449,0)</f>
        <v>60</v>
      </c>
      <c r="CD1450" s="76" cm="1">
        <f t="array" aca="1" ref="CD1450" ca="1">ROUNDUP(INDIRECT(CD1442)/CD1449,0)</f>
        <v>60</v>
      </c>
      <c r="CE1450" s="76" cm="1">
        <f t="array" aca="1" ref="CE1450" ca="1">ROUNDUP(INDIRECT(CE1442)/CE1449,0)</f>
        <v>60</v>
      </c>
      <c r="CF1450" s="76" cm="1">
        <f t="array" aca="1" ref="CF1450" ca="1">ROUNDUP(INDIRECT(CF1442)/CF1449,0)</f>
        <v>60</v>
      </c>
      <c r="CG1450" s="76" cm="1">
        <f t="array" aca="1" ref="CG1450" ca="1">ROUNDUP(INDIRECT(CG1442)/CG1449,0)</f>
        <v>60</v>
      </c>
      <c r="CH1450" s="76" cm="1">
        <f t="array" aca="1" ref="CH1450" ca="1">ROUNDUP(INDIRECT(CH1442)/CH1449,0)</f>
        <v>60</v>
      </c>
      <c r="CI1450" s="76" cm="1">
        <f t="array" aca="1" ref="CI1450" ca="1">ROUNDUP(INDIRECT(CI1442)/CI1449,0)</f>
        <v>60</v>
      </c>
      <c r="CJ1450" s="76" cm="1">
        <f t="array" aca="1" ref="CJ1450" ca="1">ROUNDUP(INDIRECT(CJ1442)/CJ1449,0)</f>
        <v>60</v>
      </c>
      <c r="CK1450" s="76" cm="1">
        <f t="array" aca="1" ref="CK1450" ca="1">ROUNDUP(INDIRECT(CK1442)/CK1449,0)</f>
        <v>60</v>
      </c>
      <c r="CL1450" s="76" cm="1">
        <f t="array" aca="1" ref="CL1450" ca="1">ROUNDUP(INDIRECT(CL1442)/CL1449,0)</f>
        <v>60</v>
      </c>
      <c r="CM1450" s="76" t="e" cm="1">
        <f t="array" aca="1" ref="CM1450" ca="1">ROUNDUP(INDIRECT(CM1442)/CM1449,0)</f>
        <v>#REF!</v>
      </c>
      <c r="CN1450" s="76" t="e" cm="1">
        <f t="array" aca="1" ref="CN1450" ca="1">ROUNDUP(INDIRECT(CN1442)/CN1449,0)</f>
        <v>#REF!</v>
      </c>
      <c r="CO1450" s="76" t="e" cm="1">
        <f t="array" aca="1" ref="CO1450" ca="1">ROUNDUP(INDIRECT(CO1442)/CO1449,0)</f>
        <v>#N/A</v>
      </c>
      <c r="CP1450" s="76" t="e" cm="1">
        <f t="array" aca="1" ref="CP1450" ca="1">ROUNDUP(INDIRECT(CP1442)/CP1449,0)</f>
        <v>#N/A</v>
      </c>
      <c r="CQ1450" s="76" t="e" cm="1">
        <f t="array" aca="1" ref="CQ1450" ca="1">ROUNDUP(INDIRECT(CQ1442)/CQ1449,0)</f>
        <v>#N/A</v>
      </c>
      <c r="CR1450" s="76" t="e" cm="1">
        <f t="array" aca="1" ref="CR1450" ca="1">ROUNDUP(INDIRECT(CR1442)/CR1449,0)</f>
        <v>#N/A</v>
      </c>
      <c r="CS1450" s="76" t="e" cm="1">
        <f t="array" aca="1" ref="CS1450" ca="1">ROUNDUP(INDIRECT(CS1442)/CS1449,0)</f>
        <v>#N/A</v>
      </c>
      <c r="CT1450" s="76" t="e" cm="1">
        <f t="array" aca="1" ref="CT1450" ca="1">ROUNDUP(INDIRECT(CT1442)/CT1449,0)</f>
        <v>#N/A</v>
      </c>
      <c r="CU1450" s="76" t="e" cm="1">
        <f t="array" aca="1" ref="CU1450" ca="1">ROUNDUP(INDIRECT(CU1442)/CU1449,0)</f>
        <v>#N/A</v>
      </c>
      <c r="CV1450" s="76" t="e" cm="1">
        <f t="array" aca="1" ref="CV1450" ca="1">ROUNDUP(INDIRECT(CV1442)/CV1449,0)</f>
        <v>#N/A</v>
      </c>
      <c r="CW1450" s="76" t="e" cm="1">
        <f t="array" aca="1" ref="CW1450" ca="1">ROUNDUP(INDIRECT(CW1442)/CW1449,0)</f>
        <v>#N/A</v>
      </c>
      <c r="CX1450" s="76" t="e" cm="1">
        <f t="array" aca="1" ref="CX1450" ca="1">ROUNDUP(INDIRECT(CX1442)/CX1449,0)</f>
        <v>#N/A</v>
      </c>
      <c r="CY1450" s="76" t="e" cm="1">
        <f t="array" aca="1" ref="CY1450" ca="1">ROUNDUP(INDIRECT(CY1442)/CY1449,0)</f>
        <v>#N/A</v>
      </c>
      <c r="CZ1450" s="76" t="e" cm="1">
        <f t="array" aca="1" ref="CZ1450" ca="1">ROUNDUP(INDIRECT(CZ1442)/CZ1449,0)</f>
        <v>#N/A</v>
      </c>
      <c r="DA1450" s="76" t="e" cm="1">
        <f t="array" aca="1" ref="DA1450" ca="1">ROUNDUP(INDIRECT(DA1442)/DA1449,0)</f>
        <v>#N/A</v>
      </c>
      <c r="DB1450" s="76" t="e" cm="1">
        <f t="array" aca="1" ref="DB1450" ca="1">ROUNDUP(INDIRECT(DB1442)/DB1449,0)</f>
        <v>#N/A</v>
      </c>
      <c r="DC1450" s="76" t="e" cm="1">
        <f t="array" aca="1" ref="DC1450" ca="1">ROUNDUP(INDIRECT(DC1442)/DC1449,0)</f>
        <v>#N/A</v>
      </c>
      <c r="DD1450" s="76" t="e" cm="1">
        <f t="array" aca="1" ref="DD1450" ca="1">ROUNDUP(INDIRECT(DD1442)/DD1449,0)</f>
        <v>#N/A</v>
      </c>
      <c r="DE1450" s="76" t="e" cm="1">
        <f t="array" aca="1" ref="DE1450" ca="1">ROUNDUP(INDIRECT(DE1442)/DE1449,0)</f>
        <v>#N/A</v>
      </c>
      <c r="DF1450" s="76" t="e" cm="1">
        <f t="array" aca="1" ref="DF1450" ca="1">ROUNDUP(INDIRECT(DF1442)/DF1449,0)</f>
        <v>#N/A</v>
      </c>
      <c r="DG1450" s="76" t="e" cm="1">
        <f t="array" aca="1" ref="DG1450" ca="1">ROUNDUP(INDIRECT(DG1442)/DG1449,0)</f>
        <v>#N/A</v>
      </c>
      <c r="DH1450" s="76" t="e" cm="1">
        <f t="array" aca="1" ref="DH1450" ca="1">ROUNDUP(INDIRECT(DH1442)/DH1449,0)</f>
        <v>#N/A</v>
      </c>
      <c r="DI1450" s="76" t="e" cm="1">
        <f t="array" aca="1" ref="DI1450" ca="1">ROUNDUP(INDIRECT(DI1442)/DI1449,0)</f>
        <v>#N/A</v>
      </c>
      <c r="DJ1450" s="76" t="e" cm="1">
        <f t="array" aca="1" ref="DJ1450" ca="1">ROUNDUP(INDIRECT(DJ1442)/DJ1449,0)</f>
        <v>#N/A</v>
      </c>
      <c r="DK1450" s="76" t="e" cm="1">
        <f t="array" aca="1" ref="DK1450" ca="1">ROUNDUP(INDIRECT(DK1442)/DK1449,0)</f>
        <v>#N/A</v>
      </c>
      <c r="DL1450" s="76" t="e" cm="1">
        <f t="array" aca="1" ref="DL1450" ca="1">ROUNDUP(INDIRECT(DL1442)/DL1449,0)</f>
        <v>#N/A</v>
      </c>
    </row>
    <row r="1451" spans="1:116" x14ac:dyDescent="0.35">
      <c r="B1451" t="s">
        <v>244</v>
      </c>
      <c r="D1451" t="s">
        <v>764</v>
      </c>
      <c r="E1451" s="8" t="str">
        <f t="shared" si="1913"/>
        <v>1451 DCHC-S</v>
      </c>
      <c r="G1451" s="145" t="s">
        <v>185</v>
      </c>
      <c r="H1451" s="12"/>
      <c r="I1451" s="60"/>
      <c r="J1451" s="60"/>
      <c r="K1451" s="18">
        <v>50000</v>
      </c>
      <c r="L1451" s="18">
        <v>50000</v>
      </c>
      <c r="M1451" s="18">
        <v>50000</v>
      </c>
      <c r="N1451" s="18">
        <v>50000</v>
      </c>
      <c r="O1451" s="18">
        <v>50000</v>
      </c>
      <c r="P1451" s="18">
        <v>50000</v>
      </c>
      <c r="R1451" s="19"/>
      <c r="S1451" s="147" cm="1">
        <f t="array" ref="S1451">INDEX($K:$P,ROW(),MATCH(S$3,$K$2:$P$2,0))/12</f>
        <v>4166.666666666667</v>
      </c>
      <c r="T1451" s="147" cm="1">
        <f t="array" ref="T1451">INDEX($K:$P,ROW(),MATCH(T$3,$K$2:$P$2,0))/12</f>
        <v>4166.666666666667</v>
      </c>
      <c r="U1451" s="147" cm="1">
        <f t="array" ref="U1451">INDEX($K:$P,ROW(),MATCH(U$3,$K$2:$P$2,0))/12</f>
        <v>4166.666666666667</v>
      </c>
      <c r="V1451" s="147" cm="1">
        <f t="array" ref="V1451">INDEX($K:$P,ROW(),MATCH(V$3,$K$2:$P$2,0))/12</f>
        <v>4166.666666666667</v>
      </c>
      <c r="W1451" s="147" cm="1">
        <f t="array" ref="W1451">INDEX($K:$P,ROW(),MATCH(W$3,$K$2:$P$2,0))/12</f>
        <v>4166.666666666667</v>
      </c>
      <c r="X1451" s="147" cm="1">
        <f t="array" ref="X1451">INDEX($K:$P,ROW(),MATCH(X$3,$K$2:$P$2,0))/12</f>
        <v>4166.666666666667</v>
      </c>
      <c r="Y1451" s="147" cm="1">
        <f t="array" ref="Y1451">INDEX($K:$P,ROW(),MATCH(Y$3,$K$2:$P$2,0))/12</f>
        <v>4166.666666666667</v>
      </c>
      <c r="Z1451" s="147" cm="1">
        <f t="array" ref="Z1451">INDEX($K:$P,ROW(),MATCH(Z$3,$K$2:$P$2,0))/12</f>
        <v>4166.666666666667</v>
      </c>
      <c r="AA1451" s="147" cm="1">
        <f t="array" ref="AA1451">INDEX($K:$P,ROW(),MATCH(AA$3,$K$2:$P$2,0))/12</f>
        <v>4166.666666666667</v>
      </c>
      <c r="AB1451" s="147" cm="1">
        <f t="array" ref="AB1451">INDEX($K:$P,ROW(),MATCH(AB$3,$K$2:$P$2,0))/12</f>
        <v>4166.666666666667</v>
      </c>
      <c r="AC1451" s="147" cm="1">
        <f t="array" ref="AC1451">INDEX($K:$P,ROW(),MATCH(AC$3,$K$2:$P$2,0))/12</f>
        <v>4166.666666666667</v>
      </c>
      <c r="AD1451" s="147" cm="1">
        <f t="array" ref="AD1451">INDEX($K:$P,ROW(),MATCH(AD$3,$K$2:$P$2,0))/12</f>
        <v>4166.666666666667</v>
      </c>
      <c r="AE1451" s="147" cm="1">
        <f t="array" ref="AE1451">INDEX($K:$P,ROW(),MATCH(AE$3,$K$2:$P$2,0))/12</f>
        <v>4166.666666666667</v>
      </c>
      <c r="AF1451" s="147" cm="1">
        <f t="array" ref="AF1451">INDEX($K:$P,ROW(),MATCH(AF$3,$K$2:$P$2,0))/12</f>
        <v>4166.666666666667</v>
      </c>
      <c r="AG1451" s="147" cm="1">
        <f t="array" ref="AG1451">INDEX($K:$P,ROW(),MATCH(AG$3,$K$2:$P$2,0))/12</f>
        <v>4166.666666666667</v>
      </c>
      <c r="AH1451" s="147" cm="1">
        <f t="array" ref="AH1451">INDEX($K:$P,ROW(),MATCH(AH$3,$K$2:$P$2,0))/12</f>
        <v>4166.666666666667</v>
      </c>
      <c r="AI1451" s="147" cm="1">
        <f t="array" ref="AI1451">INDEX($K:$P,ROW(),MATCH(AI$3,$K$2:$P$2,0))/12</f>
        <v>4166.666666666667</v>
      </c>
      <c r="AJ1451" s="147" cm="1">
        <f t="array" ref="AJ1451">INDEX($K:$P,ROW(),MATCH(AJ$3,$K$2:$P$2,0))/12</f>
        <v>4166.666666666667</v>
      </c>
      <c r="AK1451" s="147" cm="1">
        <f t="array" ref="AK1451">INDEX($K:$P,ROW(),MATCH(AK$3,$K$2:$P$2,0))/12</f>
        <v>4166.666666666667</v>
      </c>
      <c r="AL1451" s="147" cm="1">
        <f t="array" ref="AL1451">INDEX($K:$P,ROW(),MATCH(AL$3,$K$2:$P$2,0))/12</f>
        <v>4166.666666666667</v>
      </c>
      <c r="AM1451" s="147" cm="1">
        <f t="array" ref="AM1451">INDEX($K:$P,ROW(),MATCH(AM$3,$K$2:$P$2,0))/12</f>
        <v>4166.666666666667</v>
      </c>
      <c r="AN1451" s="147" cm="1">
        <f t="array" ref="AN1451">INDEX($K:$P,ROW(),MATCH(AN$3,$K$2:$P$2,0))/12</f>
        <v>4166.666666666667</v>
      </c>
      <c r="AO1451" s="147" cm="1">
        <f t="array" ref="AO1451">INDEX($K:$P,ROW(),MATCH(AO$3,$K$2:$P$2,0))/12</f>
        <v>4166.666666666667</v>
      </c>
      <c r="AP1451" s="147" cm="1">
        <f t="array" ref="AP1451">INDEX($K:$P,ROW(),MATCH(AP$3,$K$2:$P$2,0))/12</f>
        <v>4166.666666666667</v>
      </c>
      <c r="AQ1451" s="147" cm="1">
        <f t="array" ref="AQ1451">INDEX($K:$P,ROW(),MATCH(AQ$3,$K$2:$P$2,0))/12</f>
        <v>4166.666666666667</v>
      </c>
      <c r="AR1451" s="147" cm="1">
        <f t="array" ref="AR1451">INDEX($K:$P,ROW(),MATCH(AR$3,$K$2:$P$2,0))/12</f>
        <v>4166.666666666667</v>
      </c>
      <c r="AS1451" s="147" cm="1">
        <f t="array" ref="AS1451">INDEX($K:$P,ROW(),MATCH(AS$3,$K$2:$P$2,0))/12</f>
        <v>4166.666666666667</v>
      </c>
      <c r="AT1451" s="147" cm="1">
        <f t="array" ref="AT1451">INDEX($K:$P,ROW(),MATCH(AT$3,$K$2:$P$2,0))/12</f>
        <v>4166.666666666667</v>
      </c>
      <c r="AU1451" s="147" cm="1">
        <f t="array" ref="AU1451">INDEX($K:$P,ROW(),MATCH(AU$3,$K$2:$P$2,0))/12</f>
        <v>4166.666666666667</v>
      </c>
      <c r="AV1451" s="147" cm="1">
        <f t="array" ref="AV1451">INDEX($K:$P,ROW(),MATCH(AV$3,$K$2:$P$2,0))/12</f>
        <v>4166.666666666667</v>
      </c>
      <c r="AW1451" s="147" cm="1">
        <f t="array" ref="AW1451">INDEX($K:$P,ROW(),MATCH(AW$3,$K$2:$P$2,0))/12</f>
        <v>4166.666666666667</v>
      </c>
      <c r="AX1451" s="147" cm="1">
        <f t="array" ref="AX1451">INDEX($K:$P,ROW(),MATCH(AX$3,$K$2:$P$2,0))/12</f>
        <v>4166.666666666667</v>
      </c>
      <c r="AY1451" s="147" cm="1">
        <f t="array" ref="AY1451">INDEX($K:$P,ROW(),MATCH(AY$3,$K$2:$P$2,0))/12</f>
        <v>4166.666666666667</v>
      </c>
      <c r="AZ1451" s="147" cm="1">
        <f t="array" ref="AZ1451">INDEX($K:$P,ROW(),MATCH(AZ$3,$K$2:$P$2,0))/12</f>
        <v>4166.666666666667</v>
      </c>
      <c r="BA1451" s="147" cm="1">
        <f t="array" ref="BA1451">INDEX($K:$P,ROW(),MATCH(BA$3,$K$2:$P$2,0))/12</f>
        <v>4166.666666666667</v>
      </c>
      <c r="BB1451" s="147" cm="1">
        <f t="array" ref="BB1451">INDEX($K:$P,ROW(),MATCH(BB$3,$K$2:$P$2,0))/12</f>
        <v>4166.666666666667</v>
      </c>
      <c r="BC1451" s="147" cm="1">
        <f t="array" ref="BC1451">INDEX($K:$P,ROW(),MATCH(BC$3,$K$2:$P$2,0))/12</f>
        <v>4166.666666666667</v>
      </c>
      <c r="BD1451" s="147" cm="1">
        <f t="array" ref="BD1451">INDEX($K:$P,ROW(),MATCH(BD$3,$K$2:$P$2,0))/12</f>
        <v>4166.666666666667</v>
      </c>
      <c r="BE1451" s="147" cm="1">
        <f t="array" ref="BE1451">INDEX($K:$P,ROW(),MATCH(BE$3,$K$2:$P$2,0))/12</f>
        <v>4166.666666666667</v>
      </c>
      <c r="BF1451" s="147" cm="1">
        <f t="array" ref="BF1451">INDEX($K:$P,ROW(),MATCH(BF$3,$K$2:$P$2,0))/12</f>
        <v>4166.666666666667</v>
      </c>
      <c r="BG1451" s="147" cm="1">
        <f t="array" ref="BG1451">INDEX($K:$P,ROW(),MATCH(BG$3,$K$2:$P$2,0))/12</f>
        <v>4166.666666666667</v>
      </c>
      <c r="BH1451" s="147" cm="1">
        <f t="array" ref="BH1451">INDEX($K:$P,ROW(),MATCH(BH$3,$K$2:$P$2,0))/12</f>
        <v>4166.666666666667</v>
      </c>
      <c r="BI1451" s="147" cm="1">
        <f t="array" ref="BI1451">INDEX($K:$P,ROW(),MATCH(BI$3,$K$2:$P$2,0))/12</f>
        <v>4166.666666666667</v>
      </c>
      <c r="BJ1451" s="147" cm="1">
        <f t="array" ref="BJ1451">INDEX($K:$P,ROW(),MATCH(BJ$3,$K$2:$P$2,0))/12</f>
        <v>4166.666666666667</v>
      </c>
      <c r="BK1451" s="147" cm="1">
        <f t="array" ref="BK1451">INDEX($K:$P,ROW(),MATCH(BK$3,$K$2:$P$2,0))/12</f>
        <v>4166.666666666667</v>
      </c>
      <c r="BL1451" s="147" cm="1">
        <f t="array" ref="BL1451">INDEX($K:$P,ROW(),MATCH(BL$3,$K$2:$P$2,0))/12</f>
        <v>4166.666666666667</v>
      </c>
      <c r="BM1451" s="147" cm="1">
        <f t="array" ref="BM1451">INDEX($K:$P,ROW(),MATCH(BM$3,$K$2:$P$2,0))/12</f>
        <v>4166.666666666667</v>
      </c>
      <c r="BN1451" s="147" cm="1">
        <f t="array" ref="BN1451">INDEX($K:$P,ROW(),MATCH(BN$3,$K$2:$P$2,0))/12</f>
        <v>4166.666666666667</v>
      </c>
      <c r="BO1451" s="147" cm="1">
        <f t="array" ref="BO1451">INDEX($K:$P,ROW(),MATCH(BO$3,$K$2:$P$2,0))/12</f>
        <v>4166.666666666667</v>
      </c>
      <c r="BP1451" s="147" cm="1">
        <f t="array" ref="BP1451">INDEX($K:$P,ROW(),MATCH(BP$3,$K$2:$P$2,0))/12</f>
        <v>4166.666666666667</v>
      </c>
      <c r="BQ1451" s="147" cm="1">
        <f t="array" ref="BQ1451">INDEX($K:$P,ROW(),MATCH(BQ$3,$K$2:$P$2,0))/12</f>
        <v>4166.666666666667</v>
      </c>
      <c r="BR1451" s="147" cm="1">
        <f t="array" ref="BR1451">INDEX($K:$P,ROW(),MATCH(BR$3,$K$2:$P$2,0))/12</f>
        <v>4166.666666666667</v>
      </c>
      <c r="BS1451" s="147" cm="1">
        <f t="array" ref="BS1451">INDEX($K:$P,ROW(),MATCH(BS$3,$K$2:$P$2,0))/12</f>
        <v>4166.666666666667</v>
      </c>
      <c r="BT1451" s="147" cm="1">
        <f t="array" ref="BT1451">INDEX($K:$P,ROW(),MATCH(BT$3,$K$2:$P$2,0))/12</f>
        <v>4166.666666666667</v>
      </c>
      <c r="BU1451" s="147" cm="1">
        <f t="array" ref="BU1451">INDEX($K:$P,ROW(),MATCH(BU$3,$K$2:$P$2,0))/12</f>
        <v>4166.666666666667</v>
      </c>
      <c r="BV1451" s="147" cm="1">
        <f t="array" ref="BV1451">INDEX($K:$P,ROW(),MATCH(BV$3,$K$2:$P$2,0))/12</f>
        <v>4166.666666666667</v>
      </c>
      <c r="BW1451" s="147" cm="1">
        <f t="array" ref="BW1451">INDEX($K:$P,ROW(),MATCH(BW$3,$K$2:$P$2,0))/12</f>
        <v>4166.666666666667</v>
      </c>
      <c r="BX1451" s="147" cm="1">
        <f t="array" ref="BX1451">INDEX($K:$P,ROW(),MATCH(BX$3,$K$2:$P$2,0))/12</f>
        <v>4166.666666666667</v>
      </c>
      <c r="BY1451" s="147" cm="1">
        <f t="array" ref="BY1451">INDEX($K:$P,ROW(),MATCH(BY$3,$K$2:$P$2,0))/12</f>
        <v>4166.666666666667</v>
      </c>
      <c r="BZ1451" s="147" cm="1">
        <f t="array" ref="BZ1451">INDEX($K:$P,ROW(),MATCH(BZ$3,$K$2:$P$2,0))/12</f>
        <v>4166.666666666667</v>
      </c>
      <c r="CA1451" s="147" cm="1">
        <f t="array" ref="CA1451">INDEX($K:$P,ROW(),MATCH(CA$3,$K$2:$P$2,0))/12</f>
        <v>4166.666666666667</v>
      </c>
      <c r="CB1451" s="147" cm="1">
        <f t="array" ref="CB1451">INDEX($K:$P,ROW(),MATCH(CB$3,$K$2:$P$2,0))/12</f>
        <v>4166.666666666667</v>
      </c>
      <c r="CC1451" s="147" cm="1">
        <f t="array" ref="CC1451">INDEX($K:$P,ROW(),MATCH(CC$3,$K$2:$P$2,0))/12</f>
        <v>4166.666666666667</v>
      </c>
      <c r="CD1451" s="147" cm="1">
        <f t="array" ref="CD1451">INDEX($K:$P,ROW(),MATCH(CD$3,$K$2:$P$2,0))/12</f>
        <v>4166.666666666667</v>
      </c>
      <c r="CE1451" s="147" cm="1">
        <f t="array" ref="CE1451">INDEX($K:$P,ROW(),MATCH(CE$3,$K$2:$P$2,0))/12</f>
        <v>4166.666666666667</v>
      </c>
      <c r="CF1451" s="147" cm="1">
        <f t="array" ref="CF1451">INDEX($K:$P,ROW(),MATCH(CF$3,$K$2:$P$2,0))/12</f>
        <v>4166.666666666667</v>
      </c>
      <c r="CG1451" s="147" cm="1">
        <f t="array" ref="CG1451">INDEX($K:$P,ROW(),MATCH(CG$3,$K$2:$P$2,0))/12</f>
        <v>4166.666666666667</v>
      </c>
      <c r="CH1451" s="147" cm="1">
        <f t="array" ref="CH1451">INDEX($K:$P,ROW(),MATCH(CH$3,$K$2:$P$2,0))/12</f>
        <v>4166.666666666667</v>
      </c>
      <c r="CI1451" s="147" cm="1">
        <f t="array" ref="CI1451">INDEX($K:$P,ROW(),MATCH(CI$3,$K$2:$P$2,0))/12</f>
        <v>4166.666666666667</v>
      </c>
      <c r="CJ1451" s="147" cm="1">
        <f t="array" ref="CJ1451">INDEX($K:$P,ROW(),MATCH(CJ$3,$K$2:$P$2,0))/12</f>
        <v>4166.666666666667</v>
      </c>
      <c r="CK1451" s="147" cm="1">
        <f t="array" ref="CK1451">INDEX($K:$P,ROW(),MATCH(CK$3,$K$2:$P$2,0))/12</f>
        <v>4166.666666666667</v>
      </c>
      <c r="CL1451" s="147" cm="1">
        <f t="array" ref="CL1451">INDEX($K:$P,ROW(),MATCH(CL$3,$K$2:$P$2,0))/12</f>
        <v>4166.666666666667</v>
      </c>
      <c r="CN1451" s="60"/>
      <c r="CO1451" s="147" t="e" cm="1">
        <f t="array" ref="CO1451">INDEX($K:$P,ROW(),MATCH(CO$3,$K$2:$P$2,0))/CO$5</f>
        <v>#N/A</v>
      </c>
      <c r="CP1451" s="147" t="e" cm="1">
        <f t="array" ref="CP1451">INDEX($K:$P,ROW(),MATCH(CP$3,$K$2:$P$2,0))/CP$5</f>
        <v>#N/A</v>
      </c>
      <c r="CQ1451" s="147" t="e" cm="1">
        <f t="array" ref="CQ1451">INDEX($K:$P,ROW(),MATCH(CQ$3,$K$2:$P$2,0))/CQ$5</f>
        <v>#N/A</v>
      </c>
      <c r="CR1451" s="147" t="e" cm="1">
        <f t="array" ref="CR1451">INDEX($K:$P,ROW(),MATCH(CR$3,$K$2:$P$2,0))/CR$5</f>
        <v>#N/A</v>
      </c>
      <c r="CS1451" s="147" t="e" cm="1">
        <f t="array" ref="CS1451">INDEX($K:$P,ROW(),MATCH(CS$3,$K$2:$P$2,0))/CS$5</f>
        <v>#N/A</v>
      </c>
      <c r="CT1451" s="147" t="e" cm="1">
        <f t="array" ref="CT1451">INDEX($K:$P,ROW(),MATCH(CT$3,$K$2:$P$2,0))/CT$5</f>
        <v>#N/A</v>
      </c>
      <c r="CU1451" s="147" t="e" cm="1">
        <f t="array" ref="CU1451">INDEX($K:$P,ROW(),MATCH(CU$3,$K$2:$P$2,0))/CU$5</f>
        <v>#N/A</v>
      </c>
      <c r="CV1451" s="147" t="e" cm="1">
        <f t="array" ref="CV1451">INDEX($K:$P,ROW(),MATCH(CV$3,$K$2:$P$2,0))/CV$5</f>
        <v>#N/A</v>
      </c>
      <c r="CW1451" s="147" t="e" cm="1">
        <f t="array" ref="CW1451">INDEX($K:$P,ROW(),MATCH(CW$3,$K$2:$P$2,0))/CW$5</f>
        <v>#N/A</v>
      </c>
      <c r="CX1451" s="147" t="e" cm="1">
        <f t="array" ref="CX1451">INDEX($K:$P,ROW(),MATCH(CX$3,$K$2:$P$2,0))/CX$5</f>
        <v>#N/A</v>
      </c>
      <c r="CY1451" s="147" t="e" cm="1">
        <f t="array" ref="CY1451">INDEX($K:$P,ROW(),MATCH(CY$3,$K$2:$P$2,0))/CL$5</f>
        <v>#N/A</v>
      </c>
      <c r="CZ1451" s="147" t="e" cm="1">
        <f t="array" ref="CZ1451">INDEX($K:$P,ROW(),MATCH(CZ$3,$K$2:$P$2,0))/CZ$5</f>
        <v>#N/A</v>
      </c>
      <c r="DA1451" s="147" t="e" cm="1">
        <f t="array" ref="DA1451">INDEX($K:$P,ROW(),MATCH(DA$3,$K$2:$P$2,0))/DA$5</f>
        <v>#N/A</v>
      </c>
      <c r="DB1451" s="147" t="e" cm="1">
        <f t="array" ref="DB1451">INDEX($K:$P,ROW(),MATCH(DB$3,$K$2:$P$2,0))/DB$5</f>
        <v>#N/A</v>
      </c>
      <c r="DC1451" s="147" t="e" cm="1">
        <f t="array" ref="DC1451">INDEX($K:$P,ROW(),MATCH(DC$3,$K$2:$P$2,0))/DC$5</f>
        <v>#N/A</v>
      </c>
      <c r="DD1451" s="147" t="e" cm="1">
        <f t="array" ref="DD1451">INDEX($K:$P,ROW(),MATCH(DD$3,$K$2:$P$2,0))/DD$5</f>
        <v>#N/A</v>
      </c>
      <c r="DE1451" s="147" t="e" cm="1">
        <f t="array" ref="DE1451">INDEX($K:$P,ROW(),MATCH(DE$3,$K$2:$P$2,0))/DE$5</f>
        <v>#N/A</v>
      </c>
      <c r="DF1451" s="147" t="e" cm="1">
        <f t="array" ref="DF1451">INDEX($K:$P,ROW(),MATCH(DF$3,$K$2:$P$2,0))/DF$5</f>
        <v>#N/A</v>
      </c>
      <c r="DG1451" s="147" t="e" cm="1">
        <f t="array" ref="DG1451">INDEX($K:$P,ROW(),MATCH(DG$3,$K$2:$P$2,0))/DG$5</f>
        <v>#N/A</v>
      </c>
      <c r="DH1451" s="147" t="e" cm="1">
        <f t="array" ref="DH1451">INDEX($K:$P,ROW(),MATCH(DH$3,$K$2:$P$2,0))/DH$5</f>
        <v>#N/A</v>
      </c>
      <c r="DI1451" s="147" t="e" cm="1">
        <f t="array" ref="DI1451">INDEX($K:$P,ROW(),MATCH(DI$3,$K$2:$P$2,0))/DI$5</f>
        <v>#N/A</v>
      </c>
      <c r="DJ1451" s="147" t="e" cm="1">
        <f t="array" ref="DJ1451">INDEX($K:$P,ROW(),MATCH(DJ$3,$K$2:$P$2,0))/DJ$5</f>
        <v>#N/A</v>
      </c>
      <c r="DK1451" s="147" t="e" cm="1">
        <f t="array" ref="DK1451">INDEX($K:$P,ROW(),MATCH(DK$3,$K$2:$P$2,0))/DK$5</f>
        <v>#N/A</v>
      </c>
      <c r="DL1451" s="147" t="e" cm="1">
        <f t="array" ref="DL1451">INDEX($K:$P,ROW(),MATCH(DL$3,$K$2:$P$2,0))/DL$5</f>
        <v>#N/A</v>
      </c>
    </row>
    <row r="1452" spans="1:116" x14ac:dyDescent="0.35">
      <c r="B1452" t="s">
        <v>332</v>
      </c>
      <c r="D1452" t="s">
        <v>764</v>
      </c>
      <c r="E1452" s="8" t="str">
        <f>ROW()&amp;" "&amp;D1452</f>
        <v>1452 DCHC-S</v>
      </c>
      <c r="G1452" s="126" t="str">
        <f>"Expense - "&amp;SUBSTITUTE(G1447,":","")</f>
        <v>Expense - Headcount - volume driven</v>
      </c>
      <c r="H1452" s="27"/>
      <c r="I1452" s="78"/>
      <c r="J1452" s="78"/>
      <c r="K1452" s="63">
        <f ca="1">SUMIF($3:$3,K$2,1450:1450)</f>
        <v>720</v>
      </c>
      <c r="L1452" s="63">
        <f ca="1">SUMIF($3:$3,L$2,1450:1450)</f>
        <v>720</v>
      </c>
      <c r="M1452" s="63">
        <f ca="1">SUMIF($3:$3,M$2,1450:1450)</f>
        <v>720</v>
      </c>
      <c r="N1452" s="63">
        <f ca="1">SUMIF($3:$3,N$2,1450:1450)</f>
        <v>720</v>
      </c>
      <c r="O1452" s="63">
        <f ca="1">SUMIF($3:$3,O$2,1450:1450)</f>
        <v>720</v>
      </c>
      <c r="P1452" s="63">
        <f ca="1">SUMIF($3:$3,P$2,1450:1450)</f>
        <v>720</v>
      </c>
      <c r="R1452" s="33"/>
      <c r="S1452" s="148">
        <f t="shared" ref="S1452:AX1452" ca="1" si="1922">-S1451*S1450</f>
        <v>-250000.00000000003</v>
      </c>
      <c r="T1452" s="148">
        <f t="shared" ca="1" si="1922"/>
        <v>-250000.00000000003</v>
      </c>
      <c r="U1452" s="148">
        <f t="shared" ca="1" si="1922"/>
        <v>-250000.00000000003</v>
      </c>
      <c r="V1452" s="148">
        <f t="shared" ca="1" si="1922"/>
        <v>-250000.00000000003</v>
      </c>
      <c r="W1452" s="148">
        <f t="shared" ca="1" si="1922"/>
        <v>-250000.00000000003</v>
      </c>
      <c r="X1452" s="148">
        <f t="shared" ca="1" si="1922"/>
        <v>-250000.00000000003</v>
      </c>
      <c r="Y1452" s="148">
        <f t="shared" ca="1" si="1922"/>
        <v>-250000.00000000003</v>
      </c>
      <c r="Z1452" s="148">
        <f t="shared" ca="1" si="1922"/>
        <v>-250000.00000000003</v>
      </c>
      <c r="AA1452" s="148">
        <f t="shared" ca="1" si="1922"/>
        <v>-250000.00000000003</v>
      </c>
      <c r="AB1452" s="148">
        <f t="shared" ca="1" si="1922"/>
        <v>-250000.00000000003</v>
      </c>
      <c r="AC1452" s="148">
        <f t="shared" ca="1" si="1922"/>
        <v>-250000.00000000003</v>
      </c>
      <c r="AD1452" s="148">
        <f t="shared" ca="1" si="1922"/>
        <v>-250000.00000000003</v>
      </c>
      <c r="AE1452" s="148">
        <f t="shared" ca="1" si="1922"/>
        <v>-250000.00000000003</v>
      </c>
      <c r="AF1452" s="148">
        <f t="shared" ca="1" si="1922"/>
        <v>-250000.00000000003</v>
      </c>
      <c r="AG1452" s="148">
        <f t="shared" ca="1" si="1922"/>
        <v>-250000.00000000003</v>
      </c>
      <c r="AH1452" s="148">
        <f t="shared" ca="1" si="1922"/>
        <v>-250000.00000000003</v>
      </c>
      <c r="AI1452" s="148">
        <f t="shared" ca="1" si="1922"/>
        <v>-250000.00000000003</v>
      </c>
      <c r="AJ1452" s="148">
        <f t="shared" ca="1" si="1922"/>
        <v>-250000.00000000003</v>
      </c>
      <c r="AK1452" s="148">
        <f t="shared" ca="1" si="1922"/>
        <v>-250000.00000000003</v>
      </c>
      <c r="AL1452" s="148">
        <f t="shared" ca="1" si="1922"/>
        <v>-250000.00000000003</v>
      </c>
      <c r="AM1452" s="148">
        <f t="shared" ca="1" si="1922"/>
        <v>-250000.00000000003</v>
      </c>
      <c r="AN1452" s="148">
        <f t="shared" ca="1" si="1922"/>
        <v>-250000.00000000003</v>
      </c>
      <c r="AO1452" s="148">
        <f t="shared" ca="1" si="1922"/>
        <v>-250000.00000000003</v>
      </c>
      <c r="AP1452" s="148">
        <f t="shared" ca="1" si="1922"/>
        <v>-250000.00000000003</v>
      </c>
      <c r="AQ1452" s="148">
        <f t="shared" ca="1" si="1922"/>
        <v>-250000.00000000003</v>
      </c>
      <c r="AR1452" s="148">
        <f t="shared" ca="1" si="1922"/>
        <v>-250000.00000000003</v>
      </c>
      <c r="AS1452" s="148">
        <f t="shared" ca="1" si="1922"/>
        <v>-250000.00000000003</v>
      </c>
      <c r="AT1452" s="148">
        <f t="shared" ca="1" si="1922"/>
        <v>-250000.00000000003</v>
      </c>
      <c r="AU1452" s="148">
        <f t="shared" ca="1" si="1922"/>
        <v>-250000.00000000003</v>
      </c>
      <c r="AV1452" s="148">
        <f t="shared" ca="1" si="1922"/>
        <v>-250000.00000000003</v>
      </c>
      <c r="AW1452" s="148">
        <f t="shared" ca="1" si="1922"/>
        <v>-250000.00000000003</v>
      </c>
      <c r="AX1452" s="148">
        <f t="shared" ca="1" si="1922"/>
        <v>-250000.00000000003</v>
      </c>
      <c r="AY1452" s="148">
        <f t="shared" ref="AY1452:CD1452" ca="1" si="1923">-AY1451*AY1450</f>
        <v>-250000.00000000003</v>
      </c>
      <c r="AZ1452" s="148">
        <f t="shared" ca="1" si="1923"/>
        <v>-250000.00000000003</v>
      </c>
      <c r="BA1452" s="148">
        <f t="shared" ca="1" si="1923"/>
        <v>-250000.00000000003</v>
      </c>
      <c r="BB1452" s="148">
        <f t="shared" ca="1" si="1923"/>
        <v>-250000.00000000003</v>
      </c>
      <c r="BC1452" s="148">
        <f t="shared" ca="1" si="1923"/>
        <v>-250000.00000000003</v>
      </c>
      <c r="BD1452" s="148">
        <f t="shared" ca="1" si="1923"/>
        <v>-250000.00000000003</v>
      </c>
      <c r="BE1452" s="148">
        <f t="shared" ca="1" si="1923"/>
        <v>-250000.00000000003</v>
      </c>
      <c r="BF1452" s="148">
        <f t="shared" ca="1" si="1923"/>
        <v>-250000.00000000003</v>
      </c>
      <c r="BG1452" s="148">
        <f t="shared" ca="1" si="1923"/>
        <v>-250000.00000000003</v>
      </c>
      <c r="BH1452" s="148">
        <f t="shared" ca="1" si="1923"/>
        <v>-250000.00000000003</v>
      </c>
      <c r="BI1452" s="148">
        <f t="shared" ca="1" si="1923"/>
        <v>-250000.00000000003</v>
      </c>
      <c r="BJ1452" s="148">
        <f t="shared" ca="1" si="1923"/>
        <v>-250000.00000000003</v>
      </c>
      <c r="BK1452" s="148">
        <f t="shared" ca="1" si="1923"/>
        <v>-250000.00000000003</v>
      </c>
      <c r="BL1452" s="148">
        <f t="shared" ca="1" si="1923"/>
        <v>-250000.00000000003</v>
      </c>
      <c r="BM1452" s="148">
        <f t="shared" ca="1" si="1923"/>
        <v>-250000.00000000003</v>
      </c>
      <c r="BN1452" s="148">
        <f t="shared" ca="1" si="1923"/>
        <v>-250000.00000000003</v>
      </c>
      <c r="BO1452" s="148">
        <f t="shared" ca="1" si="1923"/>
        <v>-250000.00000000003</v>
      </c>
      <c r="BP1452" s="148">
        <f t="shared" ca="1" si="1923"/>
        <v>-250000.00000000003</v>
      </c>
      <c r="BQ1452" s="148">
        <f t="shared" ca="1" si="1923"/>
        <v>-250000.00000000003</v>
      </c>
      <c r="BR1452" s="148">
        <f t="shared" ca="1" si="1923"/>
        <v>-250000.00000000003</v>
      </c>
      <c r="BS1452" s="148">
        <f t="shared" ca="1" si="1923"/>
        <v>-250000.00000000003</v>
      </c>
      <c r="BT1452" s="148">
        <f t="shared" ca="1" si="1923"/>
        <v>-250000.00000000003</v>
      </c>
      <c r="BU1452" s="148">
        <f t="shared" ca="1" si="1923"/>
        <v>-250000.00000000003</v>
      </c>
      <c r="BV1452" s="148">
        <f t="shared" ca="1" si="1923"/>
        <v>-250000.00000000003</v>
      </c>
      <c r="BW1452" s="148">
        <f t="shared" ca="1" si="1923"/>
        <v>-250000.00000000003</v>
      </c>
      <c r="BX1452" s="148">
        <f t="shared" ca="1" si="1923"/>
        <v>-250000.00000000003</v>
      </c>
      <c r="BY1452" s="148">
        <f t="shared" ca="1" si="1923"/>
        <v>-250000.00000000003</v>
      </c>
      <c r="BZ1452" s="148">
        <f t="shared" ca="1" si="1923"/>
        <v>-250000.00000000003</v>
      </c>
      <c r="CA1452" s="148">
        <f t="shared" ca="1" si="1923"/>
        <v>-250000.00000000003</v>
      </c>
      <c r="CB1452" s="148">
        <f t="shared" ca="1" si="1923"/>
        <v>-250000.00000000003</v>
      </c>
      <c r="CC1452" s="148">
        <f t="shared" ca="1" si="1923"/>
        <v>-250000.00000000003</v>
      </c>
      <c r="CD1452" s="148">
        <f t="shared" ca="1" si="1923"/>
        <v>-250000.00000000003</v>
      </c>
      <c r="CE1452" s="148">
        <f t="shared" ref="CE1452:CL1452" ca="1" si="1924">-CE1451*CE1450</f>
        <v>-250000.00000000003</v>
      </c>
      <c r="CF1452" s="148">
        <f t="shared" ca="1" si="1924"/>
        <v>-250000.00000000003</v>
      </c>
      <c r="CG1452" s="148">
        <f t="shared" ca="1" si="1924"/>
        <v>-250000.00000000003</v>
      </c>
      <c r="CH1452" s="148">
        <f t="shared" ca="1" si="1924"/>
        <v>-250000.00000000003</v>
      </c>
      <c r="CI1452" s="148">
        <f t="shared" ca="1" si="1924"/>
        <v>-250000.00000000003</v>
      </c>
      <c r="CJ1452" s="148">
        <f t="shared" ca="1" si="1924"/>
        <v>-250000.00000000003</v>
      </c>
      <c r="CK1452" s="148">
        <f t="shared" ca="1" si="1924"/>
        <v>-250000.00000000003</v>
      </c>
      <c r="CL1452" s="148">
        <f t="shared" ca="1" si="1924"/>
        <v>-250000.00000000003</v>
      </c>
      <c r="CN1452" s="78"/>
      <c r="CO1452" s="148" t="e">
        <f t="shared" ref="CO1452:DK1452" ca="1" si="1925">-CO1451*CO1450</f>
        <v>#N/A</v>
      </c>
      <c r="CP1452" s="148" t="e">
        <f t="shared" ca="1" si="1925"/>
        <v>#N/A</v>
      </c>
      <c r="CQ1452" s="148" t="e">
        <f t="shared" ca="1" si="1925"/>
        <v>#N/A</v>
      </c>
      <c r="CR1452" s="148" t="e">
        <f t="shared" ca="1" si="1925"/>
        <v>#N/A</v>
      </c>
      <c r="CS1452" s="148" t="e">
        <f t="shared" ca="1" si="1925"/>
        <v>#N/A</v>
      </c>
      <c r="CT1452" s="148" t="e">
        <f t="shared" ca="1" si="1925"/>
        <v>#N/A</v>
      </c>
      <c r="CU1452" s="148" t="e">
        <f t="shared" ca="1" si="1925"/>
        <v>#N/A</v>
      </c>
      <c r="CV1452" s="148" t="e">
        <f t="shared" ca="1" si="1925"/>
        <v>#N/A</v>
      </c>
      <c r="CW1452" s="148" t="e">
        <f t="shared" ca="1" si="1925"/>
        <v>#N/A</v>
      </c>
      <c r="CX1452" s="148" t="e">
        <f t="shared" ca="1" si="1925"/>
        <v>#N/A</v>
      </c>
      <c r="CY1452" s="148" t="e">
        <f t="shared" ca="1" si="1925"/>
        <v>#N/A</v>
      </c>
      <c r="CZ1452" s="148" t="e">
        <f t="shared" ca="1" si="1925"/>
        <v>#N/A</v>
      </c>
      <c r="DA1452" s="148" t="e">
        <f t="shared" ca="1" si="1925"/>
        <v>#N/A</v>
      </c>
      <c r="DB1452" s="148" t="e">
        <f t="shared" ca="1" si="1925"/>
        <v>#N/A</v>
      </c>
      <c r="DC1452" s="148" t="e">
        <f t="shared" ca="1" si="1925"/>
        <v>#N/A</v>
      </c>
      <c r="DD1452" s="148" t="e">
        <f t="shared" ca="1" si="1925"/>
        <v>#N/A</v>
      </c>
      <c r="DE1452" s="148" t="e">
        <f t="shared" ca="1" si="1925"/>
        <v>#N/A</v>
      </c>
      <c r="DF1452" s="148" t="e">
        <f t="shared" ca="1" si="1925"/>
        <v>#N/A</v>
      </c>
      <c r="DG1452" s="148" t="e">
        <f t="shared" ca="1" si="1925"/>
        <v>#N/A</v>
      </c>
      <c r="DH1452" s="148" t="e">
        <f t="shared" ca="1" si="1925"/>
        <v>#N/A</v>
      </c>
      <c r="DI1452" s="148" t="e">
        <f t="shared" ca="1" si="1925"/>
        <v>#N/A</v>
      </c>
      <c r="DJ1452" s="148" t="e">
        <f t="shared" ca="1" si="1925"/>
        <v>#N/A</v>
      </c>
      <c r="DK1452" s="148" t="e">
        <f t="shared" ca="1" si="1925"/>
        <v>#N/A</v>
      </c>
      <c r="DL1452" s="148" t="e">
        <f t="shared" ref="DL1452" ca="1" si="1926">-DL1451*DL1450</f>
        <v>#N/A</v>
      </c>
    </row>
    <row r="1453" spans="1:116" x14ac:dyDescent="0.35">
      <c r="B1453" t="s">
        <v>332</v>
      </c>
      <c r="D1453" t="s">
        <v>764</v>
      </c>
      <c r="E1453" s="8" t="str">
        <f t="shared" si="1913"/>
        <v>1453 DCHC-S</v>
      </c>
      <c r="S1453" s="72"/>
      <c r="T1453" s="72"/>
      <c r="U1453" s="72"/>
      <c r="V1453" s="72"/>
      <c r="W1453" s="72"/>
      <c r="X1453" s="72"/>
      <c r="Y1453" s="72"/>
      <c r="Z1453" s="72"/>
      <c r="AA1453" s="72"/>
      <c r="AB1453" s="72"/>
      <c r="AC1453" s="72"/>
      <c r="AD1453" s="72"/>
      <c r="AE1453" s="72"/>
      <c r="AF1453" s="72"/>
      <c r="AG1453" s="72"/>
      <c r="AH1453" s="72"/>
      <c r="AI1453" s="72"/>
      <c r="AJ1453" s="72"/>
      <c r="AK1453" s="72"/>
      <c r="AL1453" s="72"/>
      <c r="AM1453" s="72"/>
      <c r="AN1453" s="72"/>
      <c r="AO1453" s="72"/>
      <c r="AP1453" s="72"/>
      <c r="AQ1453" s="72"/>
      <c r="AR1453" s="72"/>
      <c r="AS1453" s="72"/>
      <c r="AT1453" s="72"/>
      <c r="AU1453" s="72"/>
      <c r="AV1453" s="72"/>
      <c r="AW1453" s="72"/>
      <c r="AX1453" s="72"/>
      <c r="AY1453" s="72"/>
      <c r="AZ1453" s="72"/>
      <c r="BA1453" s="72"/>
      <c r="BB1453" s="72"/>
      <c r="BC1453" s="72"/>
      <c r="BD1453" s="72"/>
      <c r="BE1453" s="72"/>
      <c r="BF1453" s="72"/>
      <c r="BG1453" s="72"/>
      <c r="BH1453" s="72"/>
      <c r="BI1453" s="72"/>
      <c r="BJ1453" s="72"/>
      <c r="BK1453" s="72"/>
      <c r="BL1453" s="72"/>
      <c r="BM1453" s="72"/>
      <c r="BN1453" s="72"/>
      <c r="BO1453" s="72"/>
      <c r="BP1453" s="72"/>
      <c r="BQ1453" s="72"/>
      <c r="BR1453" s="72"/>
      <c r="BS1453" s="72"/>
      <c r="BT1453" s="72"/>
      <c r="BU1453" s="72"/>
      <c r="BV1453" s="72"/>
      <c r="BW1453" s="72"/>
      <c r="BX1453" s="72"/>
      <c r="BY1453" s="72"/>
      <c r="BZ1453" s="72"/>
      <c r="CA1453" s="72"/>
      <c r="CB1453" s="72"/>
      <c r="CC1453" s="72"/>
      <c r="CD1453" s="72"/>
      <c r="CE1453" s="72"/>
      <c r="CF1453" s="72"/>
      <c r="CG1453" s="72"/>
      <c r="CH1453" s="72"/>
      <c r="CI1453" s="72"/>
      <c r="CJ1453" s="72"/>
      <c r="CK1453" s="72"/>
      <c r="CL1453" s="72"/>
      <c r="CO1453" s="72"/>
      <c r="CP1453" s="72"/>
      <c r="CQ1453" s="72"/>
      <c r="CR1453" s="72"/>
      <c r="CS1453" s="72"/>
      <c r="CT1453" s="72"/>
      <c r="CU1453" s="72"/>
      <c r="CV1453" s="72"/>
      <c r="CW1453" s="72"/>
      <c r="CX1453" s="72"/>
      <c r="CY1453" s="72"/>
      <c r="CZ1453" s="72"/>
      <c r="DA1453" s="72"/>
      <c r="DB1453" s="72"/>
      <c r="DC1453" s="72"/>
      <c r="DD1453" s="72"/>
      <c r="DE1453" s="72"/>
      <c r="DF1453" s="72"/>
      <c r="DG1453" s="72"/>
      <c r="DH1453" s="72"/>
      <c r="DI1453" s="72"/>
      <c r="DJ1453" s="72"/>
      <c r="DK1453" s="72"/>
      <c r="DL1453" s="72"/>
    </row>
    <row r="1454" spans="1:116" x14ac:dyDescent="0.35">
      <c r="B1454" t="s">
        <v>332</v>
      </c>
      <c r="D1454" t="s">
        <v>764</v>
      </c>
      <c r="E1454" s="8" t="str">
        <f t="shared" si="1913"/>
        <v>1454 DCHC-S</v>
      </c>
      <c r="G1454" s="136" t="str">
        <f>G1440</f>
        <v>primary unit</v>
      </c>
      <c r="H1454" s="27"/>
      <c r="I1454" s="78"/>
      <c r="J1454" s="78"/>
      <c r="K1454" s="33"/>
      <c r="L1454" s="33"/>
      <c r="M1454" s="33"/>
      <c r="N1454" s="33"/>
      <c r="O1454" s="33"/>
      <c r="P1454" s="33"/>
      <c r="R1454" s="33"/>
      <c r="S1454" s="77"/>
      <c r="T1454" s="77"/>
      <c r="U1454" s="77"/>
      <c r="V1454" s="77"/>
      <c r="W1454" s="77"/>
      <c r="X1454" s="77"/>
      <c r="Y1454" s="77"/>
      <c r="Z1454" s="77"/>
      <c r="AA1454" s="77"/>
      <c r="AB1454" s="77"/>
      <c r="AC1454" s="77"/>
      <c r="AD1454" s="77"/>
      <c r="AE1454" s="77"/>
      <c r="AF1454" s="77"/>
      <c r="AG1454" s="77"/>
      <c r="AH1454" s="77"/>
      <c r="AI1454" s="77"/>
      <c r="AJ1454" s="77"/>
      <c r="AK1454" s="77"/>
      <c r="AL1454" s="77"/>
      <c r="AM1454" s="77"/>
      <c r="AN1454" s="77"/>
      <c r="AO1454" s="77"/>
      <c r="AP1454" s="77"/>
      <c r="AQ1454" s="77"/>
      <c r="AR1454" s="77"/>
      <c r="AS1454" s="77"/>
      <c r="AT1454" s="77"/>
      <c r="AU1454" s="77"/>
      <c r="AV1454" s="77"/>
      <c r="AW1454" s="77"/>
      <c r="AX1454" s="77"/>
      <c r="AY1454" s="77"/>
      <c r="AZ1454" s="77"/>
      <c r="BA1454" s="77"/>
      <c r="BB1454" s="77"/>
      <c r="BC1454" s="77"/>
      <c r="BD1454" s="77"/>
      <c r="BE1454" s="77"/>
      <c r="BF1454" s="77"/>
      <c r="BG1454" s="77"/>
      <c r="BH1454" s="77"/>
      <c r="BI1454" s="77"/>
      <c r="BJ1454" s="77"/>
      <c r="BK1454" s="77"/>
      <c r="BL1454" s="77"/>
      <c r="BM1454" s="77"/>
      <c r="BN1454" s="77"/>
      <c r="BO1454" s="77"/>
      <c r="BP1454" s="77"/>
      <c r="BQ1454" s="77"/>
      <c r="BR1454" s="77"/>
      <c r="BS1454" s="77"/>
      <c r="BT1454" s="77"/>
      <c r="BU1454" s="77"/>
      <c r="BV1454" s="77"/>
      <c r="BW1454" s="77"/>
      <c r="BX1454" s="77"/>
      <c r="BY1454" s="77"/>
      <c r="BZ1454" s="77"/>
      <c r="CA1454" s="77"/>
      <c r="CB1454" s="77"/>
      <c r="CC1454" s="77"/>
      <c r="CD1454" s="77"/>
      <c r="CE1454" s="77"/>
      <c r="CF1454" s="77"/>
      <c r="CG1454" s="77"/>
      <c r="CH1454" s="77"/>
      <c r="CI1454" s="77"/>
      <c r="CJ1454" s="77"/>
      <c r="CK1454" s="77"/>
      <c r="CL1454" s="77"/>
      <c r="CN1454" s="78"/>
      <c r="CO1454" s="77"/>
      <c r="CP1454" s="77"/>
      <c r="CQ1454" s="77"/>
      <c r="CR1454" s="77"/>
      <c r="CS1454" s="77"/>
      <c r="CT1454" s="77"/>
      <c r="CU1454" s="77"/>
      <c r="CV1454" s="77"/>
      <c r="CW1454" s="77"/>
      <c r="CX1454" s="77"/>
      <c r="CY1454" s="77"/>
      <c r="CZ1454" s="77"/>
      <c r="DA1454" s="77"/>
      <c r="DB1454" s="77"/>
      <c r="DC1454" s="77"/>
      <c r="DD1454" s="77"/>
      <c r="DE1454" s="77"/>
      <c r="DF1454" s="77"/>
      <c r="DG1454" s="77"/>
      <c r="DH1454" s="77"/>
      <c r="DI1454" s="77"/>
      <c r="DJ1454" s="77"/>
      <c r="DK1454" s="77"/>
      <c r="DL1454" s="77"/>
    </row>
    <row r="1455" spans="1:116" x14ac:dyDescent="0.35">
      <c r="B1455" t="s">
        <v>332</v>
      </c>
      <c r="D1455" t="s">
        <v>764</v>
      </c>
      <c r="E1455" s="8" t="str">
        <f t="shared" si="1913"/>
        <v>1455 DCHC-S</v>
      </c>
      <c r="G1455" s="136" t="str">
        <f t="shared" ref="G1455:G1461" si="1927">G1441</f>
        <v>Primary revenue driver</v>
      </c>
      <c r="H1455" s="27"/>
      <c r="I1455" s="78"/>
      <c r="J1455" s="78"/>
      <c r="K1455" s="33"/>
      <c r="L1455" s="33"/>
      <c r="M1455" s="33"/>
      <c r="N1455" s="33"/>
      <c r="O1455" s="33"/>
      <c r="P1455" s="33"/>
      <c r="R1455" s="33"/>
      <c r="S1455" s="77"/>
      <c r="T1455" s="77"/>
      <c r="U1455" s="77"/>
      <c r="V1455" s="77"/>
      <c r="W1455" s="77"/>
      <c r="X1455" s="77"/>
      <c r="Y1455" s="77"/>
      <c r="Z1455" s="77"/>
      <c r="AA1455" s="77"/>
      <c r="AB1455" s="77"/>
      <c r="AC1455" s="77"/>
      <c r="AD1455" s="77"/>
      <c r="AE1455" s="77"/>
      <c r="AF1455" s="77"/>
      <c r="AG1455" s="77"/>
      <c r="AH1455" s="77"/>
      <c r="AI1455" s="77"/>
      <c r="AJ1455" s="77"/>
      <c r="AK1455" s="77"/>
      <c r="AL1455" s="77"/>
      <c r="AM1455" s="77"/>
      <c r="AN1455" s="77"/>
      <c r="AO1455" s="77"/>
      <c r="AP1455" s="77"/>
      <c r="AQ1455" s="77"/>
      <c r="AR1455" s="77"/>
      <c r="AS1455" s="77"/>
      <c r="AT1455" s="77"/>
      <c r="AU1455" s="77"/>
      <c r="AV1455" s="77"/>
      <c r="AW1455" s="77"/>
      <c r="AX1455" s="77"/>
      <c r="AY1455" s="77"/>
      <c r="AZ1455" s="77"/>
      <c r="BA1455" s="77"/>
      <c r="BB1455" s="77"/>
      <c r="BC1455" s="77"/>
      <c r="BD1455" s="77"/>
      <c r="BE1455" s="77"/>
      <c r="BF1455" s="77"/>
      <c r="BG1455" s="77"/>
      <c r="BH1455" s="77"/>
      <c r="BI1455" s="77"/>
      <c r="BJ1455" s="77"/>
      <c r="BK1455" s="77"/>
      <c r="BL1455" s="77"/>
      <c r="BM1455" s="77"/>
      <c r="BN1455" s="77"/>
      <c r="BO1455" s="77"/>
      <c r="BP1455" s="77"/>
      <c r="BQ1455" s="77"/>
      <c r="BR1455" s="77"/>
      <c r="BS1455" s="77"/>
      <c r="BT1455" s="77"/>
      <c r="BU1455" s="77"/>
      <c r="BV1455" s="77"/>
      <c r="BW1455" s="77"/>
      <c r="BX1455" s="77"/>
      <c r="BY1455" s="77"/>
      <c r="BZ1455" s="77"/>
      <c r="CA1455" s="77"/>
      <c r="CB1455" s="77"/>
      <c r="CC1455" s="77"/>
      <c r="CD1455" s="77"/>
      <c r="CE1455" s="77"/>
      <c r="CF1455" s="77"/>
      <c r="CG1455" s="77"/>
      <c r="CH1455" s="77"/>
      <c r="CI1455" s="77"/>
      <c r="CJ1455" s="77"/>
      <c r="CK1455" s="77"/>
      <c r="CL1455" s="77"/>
      <c r="CN1455" s="78"/>
      <c r="CO1455" s="77"/>
      <c r="CP1455" s="77"/>
      <c r="CQ1455" s="77"/>
      <c r="CR1455" s="77"/>
      <c r="CS1455" s="77"/>
      <c r="CT1455" s="77"/>
      <c r="CU1455" s="77"/>
      <c r="CV1455" s="77"/>
      <c r="CW1455" s="77"/>
      <c r="CX1455" s="77"/>
      <c r="CY1455" s="77"/>
      <c r="CZ1455" s="77"/>
      <c r="DA1455" s="77"/>
      <c r="DB1455" s="77"/>
      <c r="DC1455" s="77"/>
      <c r="DD1455" s="77"/>
      <c r="DE1455" s="77"/>
      <c r="DF1455" s="77"/>
      <c r="DG1455" s="77"/>
      <c r="DH1455" s="77"/>
      <c r="DI1455" s="77"/>
      <c r="DJ1455" s="77"/>
      <c r="DK1455" s="77"/>
      <c r="DL1455" s="77"/>
    </row>
    <row r="1456" spans="1:116" x14ac:dyDescent="0.35">
      <c r="B1456" t="s">
        <v>332</v>
      </c>
      <c r="D1456" t="s">
        <v>764</v>
      </c>
      <c r="E1456" s="8" t="str">
        <f t="shared" si="1913"/>
        <v>1456 DCHC-S</v>
      </c>
      <c r="G1456" s="136" t="str">
        <f t="shared" si="1927"/>
        <v>Primary volume driver</v>
      </c>
      <c r="K1456" s="53"/>
      <c r="L1456" s="53"/>
      <c r="M1456" s="53"/>
      <c r="N1456" s="53"/>
      <c r="O1456" s="53"/>
      <c r="P1456" s="53"/>
      <c r="R1456" s="24"/>
      <c r="S1456" s="80" t="str">
        <f>S1441</f>
        <v>S$16</v>
      </c>
      <c r="T1456" s="80" t="str">
        <f t="shared" ref="T1456:CE1456" si="1928">T1441</f>
        <v>T$16</v>
      </c>
      <c r="U1456" s="80" t="str">
        <f t="shared" si="1928"/>
        <v>U$16</v>
      </c>
      <c r="V1456" s="80" t="str">
        <f t="shared" si="1928"/>
        <v>V$16</v>
      </c>
      <c r="W1456" s="80" t="str">
        <f t="shared" si="1928"/>
        <v>W$16</v>
      </c>
      <c r="X1456" s="80" t="str">
        <f t="shared" si="1928"/>
        <v>X$16</v>
      </c>
      <c r="Y1456" s="80" t="str">
        <f t="shared" si="1928"/>
        <v>Y$16</v>
      </c>
      <c r="Z1456" s="80" t="str">
        <f t="shared" si="1928"/>
        <v>Z$16</v>
      </c>
      <c r="AA1456" s="80" t="str">
        <f t="shared" si="1928"/>
        <v>AA$16</v>
      </c>
      <c r="AB1456" s="80" t="str">
        <f t="shared" si="1928"/>
        <v>AB$16</v>
      </c>
      <c r="AC1456" s="80" t="str">
        <f t="shared" si="1928"/>
        <v>AC$16</v>
      </c>
      <c r="AD1456" s="80" t="str">
        <f t="shared" si="1928"/>
        <v>AD$16</v>
      </c>
      <c r="AE1456" s="80" t="str">
        <f t="shared" si="1928"/>
        <v>AE$16</v>
      </c>
      <c r="AF1456" s="80" t="str">
        <f t="shared" si="1928"/>
        <v>AF$16</v>
      </c>
      <c r="AG1456" s="80" t="str">
        <f t="shared" si="1928"/>
        <v>AG$16</v>
      </c>
      <c r="AH1456" s="80" t="str">
        <f t="shared" si="1928"/>
        <v>AH$16</v>
      </c>
      <c r="AI1456" s="80" t="str">
        <f t="shared" si="1928"/>
        <v>AI$16</v>
      </c>
      <c r="AJ1456" s="80" t="str">
        <f t="shared" si="1928"/>
        <v>AJ$16</v>
      </c>
      <c r="AK1456" s="80" t="str">
        <f t="shared" si="1928"/>
        <v>AK$16</v>
      </c>
      <c r="AL1456" s="80" t="str">
        <f t="shared" si="1928"/>
        <v>AL$16</v>
      </c>
      <c r="AM1456" s="80" t="str">
        <f t="shared" si="1928"/>
        <v>AM$16</v>
      </c>
      <c r="AN1456" s="80" t="str">
        <f t="shared" si="1928"/>
        <v>AN$16</v>
      </c>
      <c r="AO1456" s="80" t="str">
        <f t="shared" si="1928"/>
        <v>AO$16</v>
      </c>
      <c r="AP1456" s="80" t="str">
        <f t="shared" si="1928"/>
        <v>AP$16</v>
      </c>
      <c r="AQ1456" s="80" t="str">
        <f t="shared" si="1928"/>
        <v>AQ$16</v>
      </c>
      <c r="AR1456" s="80" t="str">
        <f t="shared" si="1928"/>
        <v>AR$16</v>
      </c>
      <c r="AS1456" s="80" t="str">
        <f t="shared" si="1928"/>
        <v>AS$16</v>
      </c>
      <c r="AT1456" s="80" t="str">
        <f t="shared" si="1928"/>
        <v>AT$16</v>
      </c>
      <c r="AU1456" s="80" t="str">
        <f t="shared" si="1928"/>
        <v>AU$16</v>
      </c>
      <c r="AV1456" s="80" t="str">
        <f t="shared" si="1928"/>
        <v>AV$16</v>
      </c>
      <c r="AW1456" s="80" t="str">
        <f t="shared" si="1928"/>
        <v>AW$16</v>
      </c>
      <c r="AX1456" s="80" t="str">
        <f t="shared" si="1928"/>
        <v>AX$16</v>
      </c>
      <c r="AY1456" s="80" t="str">
        <f t="shared" si="1928"/>
        <v>AY$16</v>
      </c>
      <c r="AZ1456" s="80" t="str">
        <f t="shared" si="1928"/>
        <v>AZ$16</v>
      </c>
      <c r="BA1456" s="80" t="str">
        <f t="shared" si="1928"/>
        <v>BA$16</v>
      </c>
      <c r="BB1456" s="80" t="str">
        <f t="shared" si="1928"/>
        <v>BB$16</v>
      </c>
      <c r="BC1456" s="80" t="str">
        <f t="shared" si="1928"/>
        <v>BC$16</v>
      </c>
      <c r="BD1456" s="80" t="str">
        <f t="shared" si="1928"/>
        <v>BD$16</v>
      </c>
      <c r="BE1456" s="80" t="str">
        <f t="shared" si="1928"/>
        <v>BE$16</v>
      </c>
      <c r="BF1456" s="80" t="str">
        <f t="shared" si="1928"/>
        <v>BF$16</v>
      </c>
      <c r="BG1456" s="80" t="str">
        <f t="shared" si="1928"/>
        <v>BG$16</v>
      </c>
      <c r="BH1456" s="80" t="str">
        <f t="shared" si="1928"/>
        <v>BH$16</v>
      </c>
      <c r="BI1456" s="80" t="str">
        <f t="shared" si="1928"/>
        <v>BI$16</v>
      </c>
      <c r="BJ1456" s="80" t="str">
        <f t="shared" si="1928"/>
        <v>BJ$16</v>
      </c>
      <c r="BK1456" s="80" t="str">
        <f t="shared" si="1928"/>
        <v>BK$16</v>
      </c>
      <c r="BL1456" s="80" t="str">
        <f t="shared" si="1928"/>
        <v>BL$16</v>
      </c>
      <c r="BM1456" s="80" t="str">
        <f t="shared" si="1928"/>
        <v>BM$16</v>
      </c>
      <c r="BN1456" s="80" t="str">
        <f t="shared" si="1928"/>
        <v>BN$16</v>
      </c>
      <c r="BO1456" s="80" t="str">
        <f t="shared" si="1928"/>
        <v>BO$16</v>
      </c>
      <c r="BP1456" s="80" t="str">
        <f t="shared" si="1928"/>
        <v>BP$16</v>
      </c>
      <c r="BQ1456" s="80" t="str">
        <f t="shared" si="1928"/>
        <v>BQ$16</v>
      </c>
      <c r="BR1456" s="80" t="str">
        <f t="shared" si="1928"/>
        <v>BR$16</v>
      </c>
      <c r="BS1456" s="80" t="str">
        <f t="shared" si="1928"/>
        <v>BS$16</v>
      </c>
      <c r="BT1456" s="80" t="str">
        <f t="shared" si="1928"/>
        <v>BT$16</v>
      </c>
      <c r="BU1456" s="80" t="str">
        <f t="shared" si="1928"/>
        <v>BU$16</v>
      </c>
      <c r="BV1456" s="80" t="str">
        <f t="shared" si="1928"/>
        <v>BV$16</v>
      </c>
      <c r="BW1456" s="80" t="str">
        <f t="shared" si="1928"/>
        <v>BW$16</v>
      </c>
      <c r="BX1456" s="80" t="str">
        <f t="shared" si="1928"/>
        <v>BX$16</v>
      </c>
      <c r="BY1456" s="80" t="str">
        <f t="shared" si="1928"/>
        <v>BY$16</v>
      </c>
      <c r="BZ1456" s="80" t="str">
        <f t="shared" si="1928"/>
        <v>BZ$16</v>
      </c>
      <c r="CA1456" s="80" t="str">
        <f t="shared" si="1928"/>
        <v>CA$16</v>
      </c>
      <c r="CB1456" s="80" t="str">
        <f t="shared" si="1928"/>
        <v>CB$16</v>
      </c>
      <c r="CC1456" s="80" t="str">
        <f t="shared" si="1928"/>
        <v>CC$16</v>
      </c>
      <c r="CD1456" s="80" t="str">
        <f t="shared" si="1928"/>
        <v>CD$16</v>
      </c>
      <c r="CE1456" s="80" t="str">
        <f t="shared" si="1928"/>
        <v>CE$16</v>
      </c>
      <c r="CF1456" s="80" t="str">
        <f t="shared" ref="CF1456:CL1456" si="1929">CF1441</f>
        <v>CF$16</v>
      </c>
      <c r="CG1456" s="80" t="str">
        <f t="shared" si="1929"/>
        <v>CG$16</v>
      </c>
      <c r="CH1456" s="80" t="str">
        <f t="shared" si="1929"/>
        <v>CH$16</v>
      </c>
      <c r="CI1456" s="80" t="str">
        <f t="shared" si="1929"/>
        <v>CI$16</v>
      </c>
      <c r="CJ1456" s="80" t="str">
        <f t="shared" si="1929"/>
        <v>CJ$16</v>
      </c>
      <c r="CK1456" s="80" t="str">
        <f t="shared" si="1929"/>
        <v>CK$16</v>
      </c>
      <c r="CL1456" s="80" t="str">
        <f t="shared" si="1929"/>
        <v>CL$16</v>
      </c>
      <c r="CO1456" s="80" t="str">
        <f t="shared" ref="CO1456:DK1456" si="1930">CO1441</f>
        <v>CO$16</v>
      </c>
      <c r="CP1456" s="80" t="str">
        <f t="shared" si="1930"/>
        <v>CP$16</v>
      </c>
      <c r="CQ1456" s="80" t="str">
        <f t="shared" si="1930"/>
        <v>CQ$16</v>
      </c>
      <c r="CR1456" s="80" t="str">
        <f t="shared" si="1930"/>
        <v>CR$16</v>
      </c>
      <c r="CS1456" s="80" t="str">
        <f t="shared" si="1930"/>
        <v>CS$16</v>
      </c>
      <c r="CT1456" s="80" t="str">
        <f t="shared" si="1930"/>
        <v>CT$16</v>
      </c>
      <c r="CU1456" s="80" t="str">
        <f t="shared" si="1930"/>
        <v>CU$16</v>
      </c>
      <c r="CV1456" s="80" t="str">
        <f t="shared" si="1930"/>
        <v>CV$16</v>
      </c>
      <c r="CW1456" s="80" t="str">
        <f t="shared" si="1930"/>
        <v>CW$16</v>
      </c>
      <c r="CX1456" s="80" t="str">
        <f t="shared" si="1930"/>
        <v>CX$16</v>
      </c>
      <c r="CY1456" s="80" t="str">
        <f t="shared" si="1930"/>
        <v>CY$16</v>
      </c>
      <c r="CZ1456" s="80" t="str">
        <f t="shared" si="1930"/>
        <v>CZ$16</v>
      </c>
      <c r="DA1456" s="80" t="str">
        <f t="shared" si="1930"/>
        <v>DA$16</v>
      </c>
      <c r="DB1456" s="80" t="str">
        <f t="shared" si="1930"/>
        <v>DB$16</v>
      </c>
      <c r="DC1456" s="80" t="str">
        <f t="shared" si="1930"/>
        <v>DC$16</v>
      </c>
      <c r="DD1456" s="80" t="str">
        <f t="shared" si="1930"/>
        <v>DD$16</v>
      </c>
      <c r="DE1456" s="80" t="str">
        <f t="shared" si="1930"/>
        <v>DE$16</v>
      </c>
      <c r="DF1456" s="80" t="str">
        <f t="shared" si="1930"/>
        <v>DF$16</v>
      </c>
      <c r="DG1456" s="80" t="str">
        <f t="shared" si="1930"/>
        <v>DG$16</v>
      </c>
      <c r="DH1456" s="80" t="str">
        <f t="shared" si="1930"/>
        <v>DH$16</v>
      </c>
      <c r="DI1456" s="80" t="str">
        <f t="shared" si="1930"/>
        <v>DI$16</v>
      </c>
      <c r="DJ1456" s="80" t="str">
        <f t="shared" si="1930"/>
        <v>DJ$16</v>
      </c>
      <c r="DK1456" s="80" t="str">
        <f t="shared" si="1930"/>
        <v>DK$16</v>
      </c>
      <c r="DL1456" s="80" t="str">
        <f t="shared" ref="DL1456" si="1931">DL1441</f>
        <v>DL$16</v>
      </c>
    </row>
    <row r="1457" spans="1:116" x14ac:dyDescent="0.35">
      <c r="B1457" t="s">
        <v>332</v>
      </c>
      <c r="D1457" t="s">
        <v>764</v>
      </c>
      <c r="E1457" s="8" t="str">
        <f t="shared" ref="E1457" si="1932">ROW()&amp;" "&amp;D1457</f>
        <v>1457 DCHC-S</v>
      </c>
      <c r="G1457" s="191" t="str">
        <f>G1447</f>
        <v>Headcount - volume driven:</v>
      </c>
      <c r="H1457" s="12"/>
      <c r="I1457" s="60"/>
      <c r="J1457" s="60"/>
      <c r="K1457" s="15"/>
      <c r="L1457" s="15"/>
      <c r="M1457" s="15"/>
      <c r="N1457" s="15"/>
      <c r="O1457" s="15"/>
      <c r="P1457" s="15"/>
      <c r="R1457" s="15"/>
      <c r="S1457" s="80" t="str">
        <f>S1442</f>
        <v>S$17</v>
      </c>
      <c r="T1457" s="80" t="str">
        <f t="shared" ref="T1457:CE1457" si="1933">T1442</f>
        <v>T$17</v>
      </c>
      <c r="U1457" s="80" t="str">
        <f t="shared" si="1933"/>
        <v>U$17</v>
      </c>
      <c r="V1457" s="80" t="str">
        <f t="shared" si="1933"/>
        <v>V$17</v>
      </c>
      <c r="W1457" s="80" t="str">
        <f t="shared" si="1933"/>
        <v>W$17</v>
      </c>
      <c r="X1457" s="80" t="str">
        <f t="shared" si="1933"/>
        <v>X$17</v>
      </c>
      <c r="Y1457" s="80" t="str">
        <f t="shared" si="1933"/>
        <v>Y$17</v>
      </c>
      <c r="Z1457" s="80" t="str">
        <f t="shared" si="1933"/>
        <v>Z$17</v>
      </c>
      <c r="AA1457" s="80" t="str">
        <f t="shared" si="1933"/>
        <v>AA$17</v>
      </c>
      <c r="AB1457" s="80" t="str">
        <f t="shared" si="1933"/>
        <v>AB$17</v>
      </c>
      <c r="AC1457" s="80" t="str">
        <f t="shared" si="1933"/>
        <v>AC$17</v>
      </c>
      <c r="AD1457" s="80" t="str">
        <f t="shared" si="1933"/>
        <v>AD$17</v>
      </c>
      <c r="AE1457" s="80" t="str">
        <f t="shared" si="1933"/>
        <v>AE$17</v>
      </c>
      <c r="AF1457" s="80" t="str">
        <f t="shared" si="1933"/>
        <v>AF$17</v>
      </c>
      <c r="AG1457" s="80" t="str">
        <f t="shared" si="1933"/>
        <v>AG$17</v>
      </c>
      <c r="AH1457" s="80" t="str">
        <f t="shared" si="1933"/>
        <v>AH$17</v>
      </c>
      <c r="AI1457" s="80" t="str">
        <f t="shared" si="1933"/>
        <v>AI$17</v>
      </c>
      <c r="AJ1457" s="80" t="str">
        <f t="shared" si="1933"/>
        <v>AJ$17</v>
      </c>
      <c r="AK1457" s="80" t="str">
        <f t="shared" si="1933"/>
        <v>AK$17</v>
      </c>
      <c r="AL1457" s="80" t="str">
        <f t="shared" si="1933"/>
        <v>AL$17</v>
      </c>
      <c r="AM1457" s="80" t="str">
        <f t="shared" si="1933"/>
        <v>AM$17</v>
      </c>
      <c r="AN1457" s="80" t="str">
        <f t="shared" si="1933"/>
        <v>AN$17</v>
      </c>
      <c r="AO1457" s="80" t="str">
        <f t="shared" si="1933"/>
        <v>AO$17</v>
      </c>
      <c r="AP1457" s="80" t="str">
        <f t="shared" si="1933"/>
        <v>AP$17</v>
      </c>
      <c r="AQ1457" s="80" t="str">
        <f t="shared" si="1933"/>
        <v>AQ$17</v>
      </c>
      <c r="AR1457" s="80" t="str">
        <f t="shared" si="1933"/>
        <v>AR$17</v>
      </c>
      <c r="AS1457" s="80" t="str">
        <f t="shared" si="1933"/>
        <v>AS$17</v>
      </c>
      <c r="AT1457" s="80" t="str">
        <f t="shared" si="1933"/>
        <v>AT$17</v>
      </c>
      <c r="AU1457" s="80" t="str">
        <f t="shared" si="1933"/>
        <v>AU$17</v>
      </c>
      <c r="AV1457" s="80" t="str">
        <f t="shared" si="1933"/>
        <v>AV$17</v>
      </c>
      <c r="AW1457" s="80" t="str">
        <f t="shared" si="1933"/>
        <v>AW$17</v>
      </c>
      <c r="AX1457" s="80" t="str">
        <f t="shared" si="1933"/>
        <v>AX$17</v>
      </c>
      <c r="AY1457" s="80" t="str">
        <f t="shared" si="1933"/>
        <v>AY$17</v>
      </c>
      <c r="AZ1457" s="80" t="str">
        <f t="shared" si="1933"/>
        <v>AZ$17</v>
      </c>
      <c r="BA1457" s="80" t="str">
        <f t="shared" si="1933"/>
        <v>BA$17</v>
      </c>
      <c r="BB1457" s="80" t="str">
        <f t="shared" si="1933"/>
        <v>BB$17</v>
      </c>
      <c r="BC1457" s="80" t="str">
        <f t="shared" si="1933"/>
        <v>BC$17</v>
      </c>
      <c r="BD1457" s="80" t="str">
        <f t="shared" si="1933"/>
        <v>BD$17</v>
      </c>
      <c r="BE1457" s="80" t="str">
        <f t="shared" si="1933"/>
        <v>BE$17</v>
      </c>
      <c r="BF1457" s="80" t="str">
        <f t="shared" si="1933"/>
        <v>BF$17</v>
      </c>
      <c r="BG1457" s="80" t="str">
        <f t="shared" si="1933"/>
        <v>BG$17</v>
      </c>
      <c r="BH1457" s="80" t="str">
        <f t="shared" si="1933"/>
        <v>BH$17</v>
      </c>
      <c r="BI1457" s="80" t="str">
        <f t="shared" si="1933"/>
        <v>BI$17</v>
      </c>
      <c r="BJ1457" s="80" t="str">
        <f t="shared" si="1933"/>
        <v>BJ$17</v>
      </c>
      <c r="BK1457" s="80" t="str">
        <f t="shared" si="1933"/>
        <v>BK$17</v>
      </c>
      <c r="BL1457" s="80" t="str">
        <f t="shared" si="1933"/>
        <v>BL$17</v>
      </c>
      <c r="BM1457" s="80" t="str">
        <f t="shared" si="1933"/>
        <v>BM$17</v>
      </c>
      <c r="BN1457" s="80" t="str">
        <f t="shared" si="1933"/>
        <v>BN$17</v>
      </c>
      <c r="BO1457" s="80" t="str">
        <f t="shared" si="1933"/>
        <v>BO$17</v>
      </c>
      <c r="BP1457" s="80" t="str">
        <f t="shared" si="1933"/>
        <v>BP$17</v>
      </c>
      <c r="BQ1457" s="80" t="str">
        <f t="shared" si="1933"/>
        <v>BQ$17</v>
      </c>
      <c r="BR1457" s="80" t="str">
        <f t="shared" si="1933"/>
        <v>BR$17</v>
      </c>
      <c r="BS1457" s="80" t="str">
        <f t="shared" si="1933"/>
        <v>BS$17</v>
      </c>
      <c r="BT1457" s="80" t="str">
        <f t="shared" si="1933"/>
        <v>BT$17</v>
      </c>
      <c r="BU1457" s="80" t="str">
        <f t="shared" si="1933"/>
        <v>BU$17</v>
      </c>
      <c r="BV1457" s="80" t="str">
        <f t="shared" si="1933"/>
        <v>BV$17</v>
      </c>
      <c r="BW1457" s="80" t="str">
        <f t="shared" si="1933"/>
        <v>BW$17</v>
      </c>
      <c r="BX1457" s="80" t="str">
        <f t="shared" si="1933"/>
        <v>BX$17</v>
      </c>
      <c r="BY1457" s="80" t="str">
        <f t="shared" si="1933"/>
        <v>BY$17</v>
      </c>
      <c r="BZ1457" s="80" t="str">
        <f t="shared" si="1933"/>
        <v>BZ$17</v>
      </c>
      <c r="CA1457" s="80" t="str">
        <f t="shared" si="1933"/>
        <v>CA$17</v>
      </c>
      <c r="CB1457" s="80" t="str">
        <f t="shared" si="1933"/>
        <v>CB$17</v>
      </c>
      <c r="CC1457" s="80" t="str">
        <f t="shared" si="1933"/>
        <v>CC$17</v>
      </c>
      <c r="CD1457" s="80" t="str">
        <f t="shared" si="1933"/>
        <v>CD$17</v>
      </c>
      <c r="CE1457" s="80" t="str">
        <f t="shared" si="1933"/>
        <v>CE$17</v>
      </c>
      <c r="CF1457" s="80" t="str">
        <f t="shared" ref="CF1457:CL1457" si="1934">CF1442</f>
        <v>CF$17</v>
      </c>
      <c r="CG1457" s="80" t="str">
        <f t="shared" si="1934"/>
        <v>CG$17</v>
      </c>
      <c r="CH1457" s="80" t="str">
        <f t="shared" si="1934"/>
        <v>CH$17</v>
      </c>
      <c r="CI1457" s="80" t="str">
        <f t="shared" si="1934"/>
        <v>CI$17</v>
      </c>
      <c r="CJ1457" s="80" t="str">
        <f t="shared" si="1934"/>
        <v>CJ$17</v>
      </c>
      <c r="CK1457" s="80" t="str">
        <f t="shared" si="1934"/>
        <v>CK$17</v>
      </c>
      <c r="CL1457" s="80" t="str">
        <f t="shared" si="1934"/>
        <v>CL$17</v>
      </c>
      <c r="CN1457" s="60"/>
      <c r="CO1457" s="80" t="str">
        <f t="shared" ref="CO1457:DK1457" si="1935">CO1442</f>
        <v>CO$17</v>
      </c>
      <c r="CP1457" s="80" t="str">
        <f t="shared" si="1935"/>
        <v>CP$17</v>
      </c>
      <c r="CQ1457" s="80" t="str">
        <f t="shared" si="1935"/>
        <v>CQ$17</v>
      </c>
      <c r="CR1457" s="80" t="str">
        <f t="shared" si="1935"/>
        <v>CR$17</v>
      </c>
      <c r="CS1457" s="80" t="str">
        <f t="shared" si="1935"/>
        <v>CS$17</v>
      </c>
      <c r="CT1457" s="80" t="str">
        <f t="shared" si="1935"/>
        <v>CT$17</v>
      </c>
      <c r="CU1457" s="80" t="str">
        <f t="shared" si="1935"/>
        <v>CU$17</v>
      </c>
      <c r="CV1457" s="80" t="str">
        <f t="shared" si="1935"/>
        <v>CV$17</v>
      </c>
      <c r="CW1457" s="80" t="str">
        <f t="shared" si="1935"/>
        <v>CW$17</v>
      </c>
      <c r="CX1457" s="80" t="str">
        <f t="shared" si="1935"/>
        <v>CX$17</v>
      </c>
      <c r="CY1457" s="80" t="str">
        <f t="shared" si="1935"/>
        <v>CY$17</v>
      </c>
      <c r="CZ1457" s="80" t="str">
        <f t="shared" si="1935"/>
        <v>CZ$17</v>
      </c>
      <c r="DA1457" s="80" t="str">
        <f t="shared" si="1935"/>
        <v>DA$17</v>
      </c>
      <c r="DB1457" s="80" t="str">
        <f t="shared" si="1935"/>
        <v>DB$17</v>
      </c>
      <c r="DC1457" s="80" t="str">
        <f t="shared" si="1935"/>
        <v>DC$17</v>
      </c>
      <c r="DD1457" s="80" t="str">
        <f t="shared" si="1935"/>
        <v>DD$17</v>
      </c>
      <c r="DE1457" s="80" t="str">
        <f t="shared" si="1935"/>
        <v>DE$17</v>
      </c>
      <c r="DF1457" s="80" t="str">
        <f t="shared" si="1935"/>
        <v>DF$17</v>
      </c>
      <c r="DG1457" s="80" t="str">
        <f t="shared" si="1935"/>
        <v>DG$17</v>
      </c>
      <c r="DH1457" s="80" t="str">
        <f t="shared" si="1935"/>
        <v>DH$17</v>
      </c>
      <c r="DI1457" s="80" t="str">
        <f t="shared" si="1935"/>
        <v>DI$17</v>
      </c>
      <c r="DJ1457" s="80" t="str">
        <f t="shared" si="1935"/>
        <v>DJ$17</v>
      </c>
      <c r="DK1457" s="80" t="str">
        <f t="shared" si="1935"/>
        <v>DK$17</v>
      </c>
      <c r="DL1457" s="80" t="str">
        <f t="shared" ref="DL1457" si="1936">DL1442</f>
        <v>DL$17</v>
      </c>
    </row>
    <row r="1458" spans="1:116" x14ac:dyDescent="0.35">
      <c r="A1458" s="3"/>
      <c r="B1458" t="s">
        <v>332</v>
      </c>
      <c r="D1458" t="s">
        <v>764</v>
      </c>
      <c r="E1458" s="8" t="str">
        <f t="shared" si="1913"/>
        <v>1458 DCHC-S</v>
      </c>
      <c r="G1458" s="241" t="str">
        <f>IFERROR(SUBSTITUTE(TRIM(MID(G1447, SEARCH("-", G1447) + 1, LEN(G1447))),":",""),"no unit")</f>
        <v>volume driven</v>
      </c>
      <c r="H1458" s="12"/>
      <c r="I1458" s="60"/>
      <c r="J1458" s="60"/>
      <c r="K1458" s="15"/>
      <c r="L1458" s="15"/>
      <c r="M1458" s="15"/>
      <c r="N1458" s="15"/>
      <c r="O1458" s="15"/>
      <c r="P1458" s="15"/>
      <c r="R1458" s="15"/>
      <c r="S1458" s="76"/>
      <c r="T1458" s="76"/>
      <c r="U1458" s="76"/>
      <c r="V1458" s="76"/>
      <c r="W1458" s="76"/>
      <c r="X1458" s="76"/>
      <c r="Y1458" s="76"/>
      <c r="Z1458" s="76"/>
      <c r="AA1458" s="76"/>
      <c r="AB1458" s="76"/>
      <c r="AC1458" s="76"/>
      <c r="AD1458" s="76"/>
      <c r="AE1458" s="76"/>
      <c r="AF1458" s="76"/>
      <c r="AG1458" s="76"/>
      <c r="AH1458" s="76"/>
      <c r="AI1458" s="76"/>
      <c r="AJ1458" s="76"/>
      <c r="AK1458" s="76"/>
      <c r="AL1458" s="76"/>
      <c r="AM1458" s="76"/>
      <c r="AN1458" s="76"/>
      <c r="AO1458" s="76"/>
      <c r="AP1458" s="76"/>
      <c r="AQ1458" s="76"/>
      <c r="AR1458" s="76"/>
      <c r="AS1458" s="76"/>
      <c r="AT1458" s="76"/>
      <c r="AU1458" s="76"/>
      <c r="AV1458" s="76"/>
      <c r="AW1458" s="76"/>
      <c r="AX1458" s="76"/>
      <c r="AY1458" s="76"/>
      <c r="AZ1458" s="76"/>
      <c r="BA1458" s="76"/>
      <c r="BB1458" s="76"/>
      <c r="BC1458" s="76"/>
      <c r="BD1458" s="76"/>
      <c r="BE1458" s="76"/>
      <c r="BF1458" s="76"/>
      <c r="BG1458" s="76"/>
      <c r="BH1458" s="76"/>
      <c r="BI1458" s="76"/>
      <c r="BJ1458" s="76"/>
      <c r="BK1458" s="76"/>
      <c r="BL1458" s="76"/>
      <c r="BM1458" s="76"/>
      <c r="BN1458" s="76"/>
      <c r="BO1458" s="76"/>
      <c r="BP1458" s="76"/>
      <c r="BQ1458" s="76"/>
      <c r="BR1458" s="76"/>
      <c r="BS1458" s="76"/>
      <c r="BT1458" s="76"/>
      <c r="BU1458" s="76"/>
      <c r="BV1458" s="76"/>
      <c r="BW1458" s="76"/>
      <c r="BX1458" s="76"/>
      <c r="BY1458" s="76"/>
      <c r="BZ1458" s="76"/>
      <c r="CA1458" s="76"/>
      <c r="CB1458" s="76"/>
      <c r="CC1458" s="76"/>
      <c r="CD1458" s="76"/>
      <c r="CE1458" s="76"/>
      <c r="CF1458" s="76"/>
      <c r="CG1458" s="76"/>
      <c r="CH1458" s="76"/>
      <c r="CI1458" s="76"/>
      <c r="CJ1458" s="76"/>
      <c r="CK1458" s="76"/>
      <c r="CL1458" s="76"/>
      <c r="CN1458" s="60"/>
      <c r="CO1458" s="76"/>
      <c r="CP1458" s="76"/>
      <c r="CQ1458" s="76"/>
      <c r="CR1458" s="76"/>
      <c r="CS1458" s="76"/>
      <c r="CT1458" s="76"/>
      <c r="CU1458" s="76"/>
      <c r="CV1458" s="76"/>
      <c r="CW1458" s="76"/>
      <c r="CX1458" s="76"/>
      <c r="CY1458" s="76"/>
      <c r="CZ1458" s="76"/>
      <c r="DA1458" s="76"/>
      <c r="DB1458" s="76"/>
      <c r="DC1458" s="76"/>
      <c r="DD1458" s="76"/>
      <c r="DE1458" s="76"/>
      <c r="DF1458" s="76"/>
      <c r="DG1458" s="76"/>
      <c r="DH1458" s="76"/>
      <c r="DI1458" s="76"/>
      <c r="DJ1458" s="76"/>
      <c r="DK1458" s="76"/>
      <c r="DL1458" s="76"/>
    </row>
    <row r="1459" spans="1:116" x14ac:dyDescent="0.35">
      <c r="A1459" s="3"/>
      <c r="B1459" t="s">
        <v>332</v>
      </c>
      <c r="D1459" t="s">
        <v>764</v>
      </c>
      <c r="E1459" s="8" t="str">
        <f t="shared" si="1913"/>
        <v>1459 DCHC-S</v>
      </c>
      <c r="G1459" s="136" t="str">
        <f t="shared" si="1927"/>
        <v>Secondary revenue driver</v>
      </c>
      <c r="H1459" s="12"/>
      <c r="I1459" s="60"/>
      <c r="J1459" s="60"/>
      <c r="K1459" s="15"/>
      <c r="L1459" s="15"/>
      <c r="M1459" s="15"/>
      <c r="N1459" s="15"/>
      <c r="O1459" s="15"/>
      <c r="P1459" s="15"/>
      <c r="R1459" s="15"/>
      <c r="S1459" s="76"/>
      <c r="T1459" s="76"/>
      <c r="U1459" s="76"/>
      <c r="V1459" s="76"/>
      <c r="W1459" s="76"/>
      <c r="X1459" s="76"/>
      <c r="Y1459" s="76"/>
      <c r="Z1459" s="76"/>
      <c r="AA1459" s="76"/>
      <c r="AB1459" s="76"/>
      <c r="AC1459" s="76"/>
      <c r="AD1459" s="76"/>
      <c r="AE1459" s="76"/>
      <c r="AF1459" s="76"/>
      <c r="AG1459" s="76"/>
      <c r="AH1459" s="76"/>
      <c r="AI1459" s="76"/>
      <c r="AJ1459" s="76"/>
      <c r="AK1459" s="76"/>
      <c r="AL1459" s="76"/>
      <c r="AM1459" s="76"/>
      <c r="AN1459" s="76"/>
      <c r="AO1459" s="76"/>
      <c r="AP1459" s="76"/>
      <c r="AQ1459" s="76"/>
      <c r="AR1459" s="76"/>
      <c r="AS1459" s="76"/>
      <c r="AT1459" s="76"/>
      <c r="AU1459" s="76"/>
      <c r="AV1459" s="76"/>
      <c r="AW1459" s="76"/>
      <c r="AX1459" s="76"/>
      <c r="AY1459" s="76"/>
      <c r="AZ1459" s="76"/>
      <c r="BA1459" s="76"/>
      <c r="BB1459" s="76"/>
      <c r="BC1459" s="76"/>
      <c r="BD1459" s="76"/>
      <c r="BE1459" s="76"/>
      <c r="BF1459" s="76"/>
      <c r="BG1459" s="76"/>
      <c r="BH1459" s="76"/>
      <c r="BI1459" s="76"/>
      <c r="BJ1459" s="76"/>
      <c r="BK1459" s="76"/>
      <c r="BL1459" s="76"/>
      <c r="BM1459" s="76"/>
      <c r="BN1459" s="76"/>
      <c r="BO1459" s="76"/>
      <c r="BP1459" s="76"/>
      <c r="BQ1459" s="76"/>
      <c r="BR1459" s="76"/>
      <c r="BS1459" s="76"/>
      <c r="BT1459" s="76"/>
      <c r="BU1459" s="76"/>
      <c r="BV1459" s="76"/>
      <c r="BW1459" s="76"/>
      <c r="BX1459" s="76"/>
      <c r="BY1459" s="76"/>
      <c r="BZ1459" s="76"/>
      <c r="CA1459" s="76"/>
      <c r="CB1459" s="76"/>
      <c r="CC1459" s="76"/>
      <c r="CD1459" s="76"/>
      <c r="CE1459" s="76"/>
      <c r="CF1459" s="76"/>
      <c r="CG1459" s="76"/>
      <c r="CH1459" s="76"/>
      <c r="CI1459" s="76"/>
      <c r="CJ1459" s="76"/>
      <c r="CK1459" s="76"/>
      <c r="CL1459" s="76"/>
      <c r="CN1459" s="60"/>
      <c r="CO1459" s="76"/>
      <c r="CP1459" s="76"/>
      <c r="CQ1459" s="76"/>
      <c r="CR1459" s="76"/>
      <c r="CS1459" s="76"/>
      <c r="CT1459" s="76"/>
      <c r="CU1459" s="76"/>
      <c r="CV1459" s="76"/>
      <c r="CW1459" s="76"/>
      <c r="CX1459" s="76"/>
      <c r="CY1459" s="76"/>
      <c r="CZ1459" s="76"/>
      <c r="DA1459" s="76"/>
      <c r="DB1459" s="76"/>
      <c r="DC1459" s="76"/>
      <c r="DD1459" s="76"/>
      <c r="DE1459" s="76"/>
      <c r="DF1459" s="76"/>
      <c r="DG1459" s="76"/>
      <c r="DH1459" s="76"/>
      <c r="DI1459" s="76"/>
      <c r="DJ1459" s="76"/>
      <c r="DK1459" s="76"/>
      <c r="DL1459" s="76"/>
    </row>
    <row r="1460" spans="1:116" x14ac:dyDescent="0.35">
      <c r="E1460" s="8"/>
      <c r="G1460" s="136" t="str">
        <f t="shared" si="1927"/>
        <v>Secondary volume driver</v>
      </c>
      <c r="H1460" s="90"/>
      <c r="I1460" s="213"/>
      <c r="J1460" s="213"/>
      <c r="K1460" s="214"/>
      <c r="L1460" s="214"/>
      <c r="M1460" s="214"/>
      <c r="N1460" s="214"/>
      <c r="O1460" s="214"/>
      <c r="P1460" s="214"/>
      <c r="R1460" s="214"/>
      <c r="S1460" s="212" t="str">
        <f>ADDRESS(ROW(S1452),COLUMN(S1452),2)</f>
        <v>S$1452</v>
      </c>
      <c r="T1460" s="212" t="str">
        <f t="shared" ref="T1460:CE1460" si="1937">ADDRESS(ROW(T1452),COLUMN(T1452),2)</f>
        <v>T$1452</v>
      </c>
      <c r="U1460" s="212" t="str">
        <f t="shared" si="1937"/>
        <v>U$1452</v>
      </c>
      <c r="V1460" s="212" t="str">
        <f t="shared" si="1937"/>
        <v>V$1452</v>
      </c>
      <c r="W1460" s="212" t="str">
        <f t="shared" si="1937"/>
        <v>W$1452</v>
      </c>
      <c r="X1460" s="212" t="str">
        <f t="shared" si="1937"/>
        <v>X$1452</v>
      </c>
      <c r="Y1460" s="212" t="str">
        <f t="shared" si="1937"/>
        <v>Y$1452</v>
      </c>
      <c r="Z1460" s="212" t="str">
        <f t="shared" si="1937"/>
        <v>Z$1452</v>
      </c>
      <c r="AA1460" s="212" t="str">
        <f t="shared" si="1937"/>
        <v>AA$1452</v>
      </c>
      <c r="AB1460" s="212" t="str">
        <f t="shared" si="1937"/>
        <v>AB$1452</v>
      </c>
      <c r="AC1460" s="212" t="str">
        <f t="shared" si="1937"/>
        <v>AC$1452</v>
      </c>
      <c r="AD1460" s="212" t="str">
        <f t="shared" si="1937"/>
        <v>AD$1452</v>
      </c>
      <c r="AE1460" s="212" t="str">
        <f t="shared" si="1937"/>
        <v>AE$1452</v>
      </c>
      <c r="AF1460" s="212" t="str">
        <f t="shared" si="1937"/>
        <v>AF$1452</v>
      </c>
      <c r="AG1460" s="212" t="str">
        <f t="shared" si="1937"/>
        <v>AG$1452</v>
      </c>
      <c r="AH1460" s="212" t="str">
        <f t="shared" si="1937"/>
        <v>AH$1452</v>
      </c>
      <c r="AI1460" s="212" t="str">
        <f t="shared" si="1937"/>
        <v>AI$1452</v>
      </c>
      <c r="AJ1460" s="212" t="str">
        <f t="shared" si="1937"/>
        <v>AJ$1452</v>
      </c>
      <c r="AK1460" s="212" t="str">
        <f t="shared" si="1937"/>
        <v>AK$1452</v>
      </c>
      <c r="AL1460" s="212" t="str">
        <f t="shared" si="1937"/>
        <v>AL$1452</v>
      </c>
      <c r="AM1460" s="212" t="str">
        <f t="shared" si="1937"/>
        <v>AM$1452</v>
      </c>
      <c r="AN1460" s="212" t="str">
        <f t="shared" si="1937"/>
        <v>AN$1452</v>
      </c>
      <c r="AO1460" s="212" t="str">
        <f t="shared" si="1937"/>
        <v>AO$1452</v>
      </c>
      <c r="AP1460" s="212" t="str">
        <f t="shared" si="1937"/>
        <v>AP$1452</v>
      </c>
      <c r="AQ1460" s="212" t="str">
        <f t="shared" si="1937"/>
        <v>AQ$1452</v>
      </c>
      <c r="AR1460" s="212" t="str">
        <f t="shared" si="1937"/>
        <v>AR$1452</v>
      </c>
      <c r="AS1460" s="212" t="str">
        <f t="shared" si="1937"/>
        <v>AS$1452</v>
      </c>
      <c r="AT1460" s="212" t="str">
        <f t="shared" si="1937"/>
        <v>AT$1452</v>
      </c>
      <c r="AU1460" s="212" t="str">
        <f t="shared" si="1937"/>
        <v>AU$1452</v>
      </c>
      <c r="AV1460" s="212" t="str">
        <f t="shared" si="1937"/>
        <v>AV$1452</v>
      </c>
      <c r="AW1460" s="212" t="str">
        <f t="shared" si="1937"/>
        <v>AW$1452</v>
      </c>
      <c r="AX1460" s="212" t="str">
        <f t="shared" si="1937"/>
        <v>AX$1452</v>
      </c>
      <c r="AY1460" s="212" t="str">
        <f t="shared" si="1937"/>
        <v>AY$1452</v>
      </c>
      <c r="AZ1460" s="212" t="str">
        <f t="shared" si="1937"/>
        <v>AZ$1452</v>
      </c>
      <c r="BA1460" s="212" t="str">
        <f t="shared" si="1937"/>
        <v>BA$1452</v>
      </c>
      <c r="BB1460" s="212" t="str">
        <f t="shared" si="1937"/>
        <v>BB$1452</v>
      </c>
      <c r="BC1460" s="212" t="str">
        <f t="shared" si="1937"/>
        <v>BC$1452</v>
      </c>
      <c r="BD1460" s="212" t="str">
        <f t="shared" si="1937"/>
        <v>BD$1452</v>
      </c>
      <c r="BE1460" s="212" t="str">
        <f t="shared" si="1937"/>
        <v>BE$1452</v>
      </c>
      <c r="BF1460" s="212" t="str">
        <f t="shared" si="1937"/>
        <v>BF$1452</v>
      </c>
      <c r="BG1460" s="212" t="str">
        <f t="shared" si="1937"/>
        <v>BG$1452</v>
      </c>
      <c r="BH1460" s="212" t="str">
        <f t="shared" si="1937"/>
        <v>BH$1452</v>
      </c>
      <c r="BI1460" s="212" t="str">
        <f t="shared" si="1937"/>
        <v>BI$1452</v>
      </c>
      <c r="BJ1460" s="212" t="str">
        <f t="shared" si="1937"/>
        <v>BJ$1452</v>
      </c>
      <c r="BK1460" s="212" t="str">
        <f t="shared" si="1937"/>
        <v>BK$1452</v>
      </c>
      <c r="BL1460" s="212" t="str">
        <f t="shared" si="1937"/>
        <v>BL$1452</v>
      </c>
      <c r="BM1460" s="212" t="str">
        <f t="shared" si="1937"/>
        <v>BM$1452</v>
      </c>
      <c r="BN1460" s="212" t="str">
        <f t="shared" si="1937"/>
        <v>BN$1452</v>
      </c>
      <c r="BO1460" s="212" t="str">
        <f t="shared" si="1937"/>
        <v>BO$1452</v>
      </c>
      <c r="BP1460" s="212" t="str">
        <f t="shared" si="1937"/>
        <v>BP$1452</v>
      </c>
      <c r="BQ1460" s="212" t="str">
        <f t="shared" si="1937"/>
        <v>BQ$1452</v>
      </c>
      <c r="BR1460" s="212" t="str">
        <f t="shared" si="1937"/>
        <v>BR$1452</v>
      </c>
      <c r="BS1460" s="212" t="str">
        <f t="shared" si="1937"/>
        <v>BS$1452</v>
      </c>
      <c r="BT1460" s="212" t="str">
        <f t="shared" si="1937"/>
        <v>BT$1452</v>
      </c>
      <c r="BU1460" s="212" t="str">
        <f t="shared" si="1937"/>
        <v>BU$1452</v>
      </c>
      <c r="BV1460" s="212" t="str">
        <f t="shared" si="1937"/>
        <v>BV$1452</v>
      </c>
      <c r="BW1460" s="212" t="str">
        <f t="shared" si="1937"/>
        <v>BW$1452</v>
      </c>
      <c r="BX1460" s="212" t="str">
        <f t="shared" si="1937"/>
        <v>BX$1452</v>
      </c>
      <c r="BY1460" s="212" t="str">
        <f t="shared" si="1937"/>
        <v>BY$1452</v>
      </c>
      <c r="BZ1460" s="212" t="str">
        <f t="shared" si="1937"/>
        <v>BZ$1452</v>
      </c>
      <c r="CA1460" s="212" t="str">
        <f t="shared" si="1937"/>
        <v>CA$1452</v>
      </c>
      <c r="CB1460" s="212" t="str">
        <f t="shared" si="1937"/>
        <v>CB$1452</v>
      </c>
      <c r="CC1460" s="212" t="str">
        <f t="shared" si="1937"/>
        <v>CC$1452</v>
      </c>
      <c r="CD1460" s="212" t="str">
        <f t="shared" si="1937"/>
        <v>CD$1452</v>
      </c>
      <c r="CE1460" s="212" t="str">
        <f t="shared" si="1937"/>
        <v>CE$1452</v>
      </c>
      <c r="CF1460" s="212" t="str">
        <f t="shared" ref="CF1460:CL1460" si="1938">ADDRESS(ROW(CF1452),COLUMN(CF1452),2)</f>
        <v>CF$1452</v>
      </c>
      <c r="CG1460" s="212" t="str">
        <f t="shared" si="1938"/>
        <v>CG$1452</v>
      </c>
      <c r="CH1460" s="212" t="str">
        <f t="shared" si="1938"/>
        <v>CH$1452</v>
      </c>
      <c r="CI1460" s="212" t="str">
        <f t="shared" si="1938"/>
        <v>CI$1452</v>
      </c>
      <c r="CJ1460" s="212" t="str">
        <f t="shared" si="1938"/>
        <v>CJ$1452</v>
      </c>
      <c r="CK1460" s="212" t="str">
        <f t="shared" si="1938"/>
        <v>CK$1452</v>
      </c>
      <c r="CL1460" s="212" t="str">
        <f t="shared" si="1938"/>
        <v>CL$1452</v>
      </c>
      <c r="CN1460" s="213"/>
      <c r="CO1460" s="212" t="str">
        <f t="shared" ref="CO1460:DK1460" si="1939">ADDRESS(ROW(CO1452),COLUMN(CO1452),2)</f>
        <v>CO$1452</v>
      </c>
      <c r="CP1460" s="212" t="str">
        <f t="shared" si="1939"/>
        <v>CP$1452</v>
      </c>
      <c r="CQ1460" s="212" t="str">
        <f t="shared" si="1939"/>
        <v>CQ$1452</v>
      </c>
      <c r="CR1460" s="212" t="str">
        <f t="shared" si="1939"/>
        <v>CR$1452</v>
      </c>
      <c r="CS1460" s="212" t="str">
        <f t="shared" si="1939"/>
        <v>CS$1452</v>
      </c>
      <c r="CT1460" s="212" t="str">
        <f t="shared" si="1939"/>
        <v>CT$1452</v>
      </c>
      <c r="CU1460" s="212" t="str">
        <f t="shared" si="1939"/>
        <v>CU$1452</v>
      </c>
      <c r="CV1460" s="212" t="str">
        <f t="shared" si="1939"/>
        <v>CV$1452</v>
      </c>
      <c r="CW1460" s="212" t="str">
        <f t="shared" si="1939"/>
        <v>CW$1452</v>
      </c>
      <c r="CX1460" s="212" t="str">
        <f t="shared" si="1939"/>
        <v>CX$1452</v>
      </c>
      <c r="CY1460" s="212" t="str">
        <f t="shared" si="1939"/>
        <v>CY$1452</v>
      </c>
      <c r="CZ1460" s="212" t="str">
        <f t="shared" si="1939"/>
        <v>CZ$1452</v>
      </c>
      <c r="DA1460" s="212" t="str">
        <f t="shared" si="1939"/>
        <v>DA$1452</v>
      </c>
      <c r="DB1460" s="212" t="str">
        <f t="shared" si="1939"/>
        <v>DB$1452</v>
      </c>
      <c r="DC1460" s="212" t="str">
        <f t="shared" si="1939"/>
        <v>DC$1452</v>
      </c>
      <c r="DD1460" s="212" t="str">
        <f t="shared" si="1939"/>
        <v>DD$1452</v>
      </c>
      <c r="DE1460" s="212" t="str">
        <f t="shared" si="1939"/>
        <v>DE$1452</v>
      </c>
      <c r="DF1460" s="212" t="str">
        <f t="shared" si="1939"/>
        <v>DF$1452</v>
      </c>
      <c r="DG1460" s="212" t="str">
        <f t="shared" si="1939"/>
        <v>DG$1452</v>
      </c>
      <c r="DH1460" s="212" t="str">
        <f t="shared" si="1939"/>
        <v>DH$1452</v>
      </c>
      <c r="DI1460" s="212" t="str">
        <f t="shared" si="1939"/>
        <v>DI$1452</v>
      </c>
      <c r="DJ1460" s="212" t="str">
        <f t="shared" si="1939"/>
        <v>DJ$1452</v>
      </c>
      <c r="DK1460" s="212" t="str">
        <f t="shared" si="1939"/>
        <v>DK$1452</v>
      </c>
      <c r="DL1460" s="212" t="str">
        <f t="shared" ref="DL1460" si="1940">ADDRESS(ROW(DL1452),COLUMN(DL1452),2)</f>
        <v>DL$1452</v>
      </c>
    </row>
    <row r="1461" spans="1:116" x14ac:dyDescent="0.35">
      <c r="A1461" s="174"/>
      <c r="E1461" s="8"/>
      <c r="G1461" s="136" t="str">
        <f t="shared" si="1927"/>
        <v>Headcount - volume driven:</v>
      </c>
      <c r="H1461" s="90"/>
      <c r="I1461" s="213"/>
      <c r="J1461" s="213"/>
      <c r="K1461" s="214"/>
      <c r="L1461" s="214"/>
      <c r="M1461" s="214"/>
      <c r="N1461" s="214"/>
      <c r="O1461" s="214"/>
      <c r="P1461" s="214"/>
      <c r="R1461" s="214"/>
      <c r="S1461" s="212" t="str">
        <f>ADDRESS(ROW(S1450),COLUMN(S1450),2)</f>
        <v>S$1450</v>
      </c>
      <c r="T1461" s="212" t="str">
        <f t="shared" ref="T1461:CE1461" si="1941">ADDRESS(ROW(T1450),COLUMN(T1450),2)</f>
        <v>T$1450</v>
      </c>
      <c r="U1461" s="212" t="str">
        <f t="shared" si="1941"/>
        <v>U$1450</v>
      </c>
      <c r="V1461" s="212" t="str">
        <f t="shared" si="1941"/>
        <v>V$1450</v>
      </c>
      <c r="W1461" s="212" t="str">
        <f t="shared" si="1941"/>
        <v>W$1450</v>
      </c>
      <c r="X1461" s="212" t="str">
        <f t="shared" si="1941"/>
        <v>X$1450</v>
      </c>
      <c r="Y1461" s="212" t="str">
        <f t="shared" si="1941"/>
        <v>Y$1450</v>
      </c>
      <c r="Z1461" s="212" t="str">
        <f t="shared" si="1941"/>
        <v>Z$1450</v>
      </c>
      <c r="AA1461" s="212" t="str">
        <f t="shared" si="1941"/>
        <v>AA$1450</v>
      </c>
      <c r="AB1461" s="212" t="str">
        <f t="shared" si="1941"/>
        <v>AB$1450</v>
      </c>
      <c r="AC1461" s="212" t="str">
        <f t="shared" si="1941"/>
        <v>AC$1450</v>
      </c>
      <c r="AD1461" s="212" t="str">
        <f t="shared" si="1941"/>
        <v>AD$1450</v>
      </c>
      <c r="AE1461" s="212" t="str">
        <f t="shared" si="1941"/>
        <v>AE$1450</v>
      </c>
      <c r="AF1461" s="212" t="str">
        <f t="shared" si="1941"/>
        <v>AF$1450</v>
      </c>
      <c r="AG1461" s="212" t="str">
        <f t="shared" si="1941"/>
        <v>AG$1450</v>
      </c>
      <c r="AH1461" s="212" t="str">
        <f t="shared" si="1941"/>
        <v>AH$1450</v>
      </c>
      <c r="AI1461" s="212" t="str">
        <f t="shared" si="1941"/>
        <v>AI$1450</v>
      </c>
      <c r="AJ1461" s="212" t="str">
        <f t="shared" si="1941"/>
        <v>AJ$1450</v>
      </c>
      <c r="AK1461" s="212" t="str">
        <f t="shared" si="1941"/>
        <v>AK$1450</v>
      </c>
      <c r="AL1461" s="212" t="str">
        <f t="shared" si="1941"/>
        <v>AL$1450</v>
      </c>
      <c r="AM1461" s="212" t="str">
        <f t="shared" si="1941"/>
        <v>AM$1450</v>
      </c>
      <c r="AN1461" s="212" t="str">
        <f t="shared" si="1941"/>
        <v>AN$1450</v>
      </c>
      <c r="AO1461" s="212" t="str">
        <f t="shared" si="1941"/>
        <v>AO$1450</v>
      </c>
      <c r="AP1461" s="212" t="str">
        <f t="shared" si="1941"/>
        <v>AP$1450</v>
      </c>
      <c r="AQ1461" s="212" t="str">
        <f t="shared" si="1941"/>
        <v>AQ$1450</v>
      </c>
      <c r="AR1461" s="212" t="str">
        <f t="shared" si="1941"/>
        <v>AR$1450</v>
      </c>
      <c r="AS1461" s="212" t="str">
        <f t="shared" si="1941"/>
        <v>AS$1450</v>
      </c>
      <c r="AT1461" s="212" t="str">
        <f t="shared" si="1941"/>
        <v>AT$1450</v>
      </c>
      <c r="AU1461" s="212" t="str">
        <f t="shared" si="1941"/>
        <v>AU$1450</v>
      </c>
      <c r="AV1461" s="212" t="str">
        <f t="shared" si="1941"/>
        <v>AV$1450</v>
      </c>
      <c r="AW1461" s="212" t="str">
        <f t="shared" si="1941"/>
        <v>AW$1450</v>
      </c>
      <c r="AX1461" s="212" t="str">
        <f t="shared" si="1941"/>
        <v>AX$1450</v>
      </c>
      <c r="AY1461" s="212" t="str">
        <f t="shared" si="1941"/>
        <v>AY$1450</v>
      </c>
      <c r="AZ1461" s="212" t="str">
        <f t="shared" si="1941"/>
        <v>AZ$1450</v>
      </c>
      <c r="BA1461" s="212" t="str">
        <f t="shared" si="1941"/>
        <v>BA$1450</v>
      </c>
      <c r="BB1461" s="212" t="str">
        <f t="shared" si="1941"/>
        <v>BB$1450</v>
      </c>
      <c r="BC1461" s="212" t="str">
        <f t="shared" si="1941"/>
        <v>BC$1450</v>
      </c>
      <c r="BD1461" s="212" t="str">
        <f t="shared" si="1941"/>
        <v>BD$1450</v>
      </c>
      <c r="BE1461" s="212" t="str">
        <f t="shared" si="1941"/>
        <v>BE$1450</v>
      </c>
      <c r="BF1461" s="212" t="str">
        <f t="shared" si="1941"/>
        <v>BF$1450</v>
      </c>
      <c r="BG1461" s="212" t="str">
        <f t="shared" si="1941"/>
        <v>BG$1450</v>
      </c>
      <c r="BH1461" s="212" t="str">
        <f t="shared" si="1941"/>
        <v>BH$1450</v>
      </c>
      <c r="BI1461" s="212" t="str">
        <f t="shared" si="1941"/>
        <v>BI$1450</v>
      </c>
      <c r="BJ1461" s="212" t="str">
        <f t="shared" si="1941"/>
        <v>BJ$1450</v>
      </c>
      <c r="BK1461" s="212" t="str">
        <f t="shared" si="1941"/>
        <v>BK$1450</v>
      </c>
      <c r="BL1461" s="212" t="str">
        <f t="shared" si="1941"/>
        <v>BL$1450</v>
      </c>
      <c r="BM1461" s="212" t="str">
        <f t="shared" si="1941"/>
        <v>BM$1450</v>
      </c>
      <c r="BN1461" s="212" t="str">
        <f t="shared" si="1941"/>
        <v>BN$1450</v>
      </c>
      <c r="BO1461" s="212" t="str">
        <f t="shared" si="1941"/>
        <v>BO$1450</v>
      </c>
      <c r="BP1461" s="212" t="str">
        <f t="shared" si="1941"/>
        <v>BP$1450</v>
      </c>
      <c r="BQ1461" s="212" t="str">
        <f t="shared" si="1941"/>
        <v>BQ$1450</v>
      </c>
      <c r="BR1461" s="212" t="str">
        <f t="shared" si="1941"/>
        <v>BR$1450</v>
      </c>
      <c r="BS1461" s="212" t="str">
        <f t="shared" si="1941"/>
        <v>BS$1450</v>
      </c>
      <c r="BT1461" s="212" t="str">
        <f t="shared" si="1941"/>
        <v>BT$1450</v>
      </c>
      <c r="BU1461" s="212" t="str">
        <f t="shared" si="1941"/>
        <v>BU$1450</v>
      </c>
      <c r="BV1461" s="212" t="str">
        <f t="shared" si="1941"/>
        <v>BV$1450</v>
      </c>
      <c r="BW1461" s="212" t="str">
        <f t="shared" si="1941"/>
        <v>BW$1450</v>
      </c>
      <c r="BX1461" s="212" t="str">
        <f t="shared" si="1941"/>
        <v>BX$1450</v>
      </c>
      <c r="BY1461" s="212" t="str">
        <f t="shared" si="1941"/>
        <v>BY$1450</v>
      </c>
      <c r="BZ1461" s="212" t="str">
        <f t="shared" si="1941"/>
        <v>BZ$1450</v>
      </c>
      <c r="CA1461" s="212" t="str">
        <f t="shared" si="1941"/>
        <v>CA$1450</v>
      </c>
      <c r="CB1461" s="212" t="str">
        <f t="shared" si="1941"/>
        <v>CB$1450</v>
      </c>
      <c r="CC1461" s="212" t="str">
        <f t="shared" si="1941"/>
        <v>CC$1450</v>
      </c>
      <c r="CD1461" s="212" t="str">
        <f t="shared" si="1941"/>
        <v>CD$1450</v>
      </c>
      <c r="CE1461" s="212" t="str">
        <f t="shared" si="1941"/>
        <v>CE$1450</v>
      </c>
      <c r="CF1461" s="212" t="str">
        <f t="shared" ref="CF1461:CL1461" si="1942">ADDRESS(ROW(CF1450),COLUMN(CF1450),2)</f>
        <v>CF$1450</v>
      </c>
      <c r="CG1461" s="212" t="str">
        <f t="shared" si="1942"/>
        <v>CG$1450</v>
      </c>
      <c r="CH1461" s="212" t="str">
        <f t="shared" si="1942"/>
        <v>CH$1450</v>
      </c>
      <c r="CI1461" s="212" t="str">
        <f t="shared" si="1942"/>
        <v>CI$1450</v>
      </c>
      <c r="CJ1461" s="212" t="str">
        <f t="shared" si="1942"/>
        <v>CJ$1450</v>
      </c>
      <c r="CK1461" s="212" t="str">
        <f t="shared" si="1942"/>
        <v>CK$1450</v>
      </c>
      <c r="CL1461" s="212" t="str">
        <f t="shared" si="1942"/>
        <v>CL$1450</v>
      </c>
      <c r="CN1461" s="213"/>
      <c r="CO1461" s="212" t="str">
        <f t="shared" ref="CO1461:DK1461" si="1943">ADDRESS(ROW(CO1450),COLUMN(CO1450),2)</f>
        <v>CO$1450</v>
      </c>
      <c r="CP1461" s="212" t="str">
        <f t="shared" si="1943"/>
        <v>CP$1450</v>
      </c>
      <c r="CQ1461" s="212" t="str">
        <f t="shared" si="1943"/>
        <v>CQ$1450</v>
      </c>
      <c r="CR1461" s="212" t="str">
        <f t="shared" si="1943"/>
        <v>CR$1450</v>
      </c>
      <c r="CS1461" s="212" t="str">
        <f t="shared" si="1943"/>
        <v>CS$1450</v>
      </c>
      <c r="CT1461" s="212" t="str">
        <f t="shared" si="1943"/>
        <v>CT$1450</v>
      </c>
      <c r="CU1461" s="212" t="str">
        <f t="shared" si="1943"/>
        <v>CU$1450</v>
      </c>
      <c r="CV1461" s="212" t="str">
        <f t="shared" si="1943"/>
        <v>CV$1450</v>
      </c>
      <c r="CW1461" s="212" t="str">
        <f t="shared" si="1943"/>
        <v>CW$1450</v>
      </c>
      <c r="CX1461" s="212" t="str">
        <f t="shared" si="1943"/>
        <v>CX$1450</v>
      </c>
      <c r="CY1461" s="212" t="str">
        <f t="shared" si="1943"/>
        <v>CY$1450</v>
      </c>
      <c r="CZ1461" s="212" t="str">
        <f t="shared" si="1943"/>
        <v>CZ$1450</v>
      </c>
      <c r="DA1461" s="212" t="str">
        <f t="shared" si="1943"/>
        <v>DA$1450</v>
      </c>
      <c r="DB1461" s="212" t="str">
        <f t="shared" si="1943"/>
        <v>DB$1450</v>
      </c>
      <c r="DC1461" s="212" t="str">
        <f t="shared" si="1943"/>
        <v>DC$1450</v>
      </c>
      <c r="DD1461" s="212" t="str">
        <f t="shared" si="1943"/>
        <v>DD$1450</v>
      </c>
      <c r="DE1461" s="212" t="str">
        <f t="shared" si="1943"/>
        <v>DE$1450</v>
      </c>
      <c r="DF1461" s="212" t="str">
        <f t="shared" si="1943"/>
        <v>DF$1450</v>
      </c>
      <c r="DG1461" s="212" t="str">
        <f t="shared" si="1943"/>
        <v>DG$1450</v>
      </c>
      <c r="DH1461" s="212" t="str">
        <f t="shared" si="1943"/>
        <v>DH$1450</v>
      </c>
      <c r="DI1461" s="212" t="str">
        <f t="shared" si="1943"/>
        <v>DI$1450</v>
      </c>
      <c r="DJ1461" s="212" t="str">
        <f t="shared" si="1943"/>
        <v>DJ$1450</v>
      </c>
      <c r="DK1461" s="212" t="str">
        <f t="shared" si="1943"/>
        <v>DK$1450</v>
      </c>
      <c r="DL1461" s="212" t="str">
        <f t="shared" ref="DL1461" si="1944">ADDRESS(ROW(DL1450),COLUMN(DL1450),2)</f>
        <v>DL$1450</v>
      </c>
    </row>
    <row r="1462" spans="1:116" x14ac:dyDescent="0.35">
      <c r="A1462" s="174"/>
      <c r="E1462" s="8"/>
      <c r="G1462" s="136"/>
      <c r="H1462" s="12"/>
      <c r="I1462" s="60"/>
      <c r="J1462" s="60"/>
      <c r="K1462" s="15"/>
      <c r="L1462" s="15"/>
      <c r="M1462" s="15"/>
      <c r="N1462" s="15"/>
      <c r="O1462" s="15"/>
      <c r="P1462" s="15"/>
      <c r="R1462" s="15"/>
      <c r="S1462" s="179"/>
      <c r="T1462" s="179"/>
      <c r="U1462" s="179"/>
      <c r="V1462" s="179"/>
      <c r="W1462" s="179"/>
      <c r="X1462" s="179"/>
      <c r="Y1462" s="179"/>
      <c r="Z1462" s="179"/>
      <c r="AA1462" s="179"/>
      <c r="AB1462" s="179"/>
      <c r="AC1462" s="179"/>
      <c r="AD1462" s="179"/>
      <c r="AE1462" s="179"/>
      <c r="AF1462" s="179"/>
      <c r="AG1462" s="179"/>
      <c r="AH1462" s="179"/>
      <c r="AI1462" s="179"/>
      <c r="AJ1462" s="179"/>
      <c r="AK1462" s="179"/>
      <c r="AL1462" s="179"/>
      <c r="AM1462" s="179"/>
      <c r="AN1462" s="179"/>
      <c r="AO1462" s="179"/>
      <c r="AP1462" s="179"/>
      <c r="AQ1462" s="179"/>
      <c r="AR1462" s="179"/>
      <c r="AS1462" s="179"/>
      <c r="AT1462" s="179"/>
      <c r="AU1462" s="179"/>
      <c r="AV1462" s="179"/>
      <c r="AW1462" s="179"/>
      <c r="AX1462" s="179"/>
      <c r="AY1462" s="179"/>
      <c r="AZ1462" s="179"/>
      <c r="BA1462" s="179"/>
      <c r="BB1462" s="179"/>
      <c r="BC1462" s="179"/>
      <c r="BD1462" s="179"/>
      <c r="BE1462" s="179"/>
      <c r="BF1462" s="179"/>
      <c r="BG1462" s="179"/>
      <c r="BH1462" s="179"/>
      <c r="BI1462" s="179"/>
      <c r="BJ1462" s="179"/>
      <c r="BK1462" s="179"/>
      <c r="BL1462" s="179"/>
      <c r="BM1462" s="179"/>
      <c r="BN1462" s="179"/>
      <c r="BO1462" s="179"/>
      <c r="BP1462" s="179"/>
      <c r="BQ1462" s="179"/>
      <c r="BR1462" s="179"/>
      <c r="BS1462" s="179"/>
      <c r="BT1462" s="179"/>
      <c r="BU1462" s="179"/>
      <c r="BV1462" s="179"/>
      <c r="BW1462" s="179"/>
      <c r="BX1462" s="179"/>
      <c r="BY1462" s="179"/>
      <c r="BZ1462" s="179"/>
      <c r="CA1462" s="179"/>
      <c r="CB1462" s="179"/>
      <c r="CC1462" s="179"/>
      <c r="CD1462" s="179"/>
      <c r="CE1462" s="179"/>
      <c r="CF1462" s="179"/>
      <c r="CG1462" s="179"/>
      <c r="CH1462" s="179"/>
      <c r="CI1462" s="179"/>
      <c r="CJ1462" s="179"/>
      <c r="CK1462" s="179"/>
      <c r="CL1462" s="179"/>
      <c r="CN1462" s="60"/>
      <c r="CO1462" s="179"/>
      <c r="CP1462" s="179"/>
      <c r="CQ1462" s="179"/>
      <c r="CR1462" s="179"/>
      <c r="CS1462" s="179"/>
      <c r="CT1462" s="179"/>
      <c r="CU1462" s="179"/>
      <c r="CV1462" s="179"/>
      <c r="CW1462" s="179"/>
      <c r="CX1462" s="179"/>
      <c r="CY1462" s="179"/>
      <c r="CZ1462" s="179"/>
      <c r="DA1462" s="179"/>
      <c r="DB1462" s="179"/>
      <c r="DC1462" s="179"/>
      <c r="DD1462" s="179"/>
      <c r="DE1462" s="179"/>
      <c r="DF1462" s="179"/>
      <c r="DG1462" s="179"/>
      <c r="DH1462" s="179"/>
      <c r="DI1462" s="179"/>
      <c r="DJ1462" s="179"/>
      <c r="DK1462" s="179"/>
      <c r="DL1462" s="179"/>
    </row>
    <row r="1463" spans="1:116" x14ac:dyDescent="0.35">
      <c r="A1463" s="174"/>
      <c r="E1463" s="8"/>
      <c r="G1463" s="175" t="s">
        <v>503</v>
      </c>
      <c r="H1463" s="174"/>
      <c r="I1463" s="176"/>
      <c r="J1463" s="176"/>
      <c r="K1463" s="197"/>
      <c r="L1463" s="197"/>
      <c r="M1463" s="197"/>
      <c r="N1463" s="197"/>
      <c r="O1463" s="197"/>
      <c r="P1463" s="197"/>
      <c r="R1463" s="198"/>
      <c r="S1463" s="174"/>
      <c r="T1463" s="174"/>
      <c r="U1463" s="174"/>
      <c r="V1463" s="174"/>
      <c r="W1463" s="174"/>
      <c r="X1463" s="174"/>
      <c r="Y1463" s="174"/>
      <c r="Z1463" s="174"/>
      <c r="AA1463" s="174"/>
      <c r="AB1463" s="174"/>
      <c r="AC1463" s="174"/>
      <c r="AD1463" s="174"/>
      <c r="AE1463" s="174"/>
      <c r="AF1463" s="174"/>
      <c r="AG1463" s="174"/>
      <c r="AH1463" s="174"/>
      <c r="AI1463" s="174"/>
      <c r="AJ1463" s="174"/>
      <c r="AK1463" s="174"/>
      <c r="AL1463" s="174"/>
      <c r="AM1463" s="174"/>
      <c r="AN1463" s="174"/>
      <c r="AO1463" s="174"/>
      <c r="AP1463" s="174"/>
      <c r="AQ1463" s="174"/>
      <c r="AR1463" s="174"/>
      <c r="AS1463" s="174"/>
      <c r="AT1463" s="174"/>
      <c r="AU1463" s="174"/>
      <c r="AV1463" s="174"/>
      <c r="AW1463" s="174"/>
      <c r="AX1463" s="174"/>
      <c r="AY1463" s="174"/>
      <c r="AZ1463" s="174"/>
      <c r="BA1463" s="174"/>
      <c r="BB1463" s="174"/>
      <c r="BC1463" s="174"/>
      <c r="BD1463" s="174"/>
      <c r="BE1463" s="174"/>
      <c r="BF1463" s="174"/>
      <c r="BG1463" s="174"/>
      <c r="BH1463" s="174"/>
      <c r="BI1463" s="174"/>
      <c r="BJ1463" s="174"/>
      <c r="BK1463" s="174"/>
      <c r="BL1463" s="174"/>
      <c r="BM1463" s="174"/>
      <c r="BN1463" s="174"/>
      <c r="BO1463" s="174"/>
      <c r="BP1463" s="174"/>
      <c r="BQ1463" s="174"/>
      <c r="BR1463" s="174"/>
      <c r="BS1463" s="174"/>
      <c r="BT1463" s="174"/>
      <c r="BU1463" s="174"/>
      <c r="BV1463" s="174"/>
      <c r="BW1463" s="174"/>
      <c r="BX1463" s="174"/>
      <c r="BY1463" s="174"/>
      <c r="BZ1463" s="174"/>
      <c r="CA1463" s="174"/>
      <c r="CB1463" s="174"/>
      <c r="CC1463" s="174"/>
      <c r="CD1463" s="174"/>
      <c r="CE1463" s="174"/>
      <c r="CF1463" s="174"/>
      <c r="CG1463" s="174"/>
      <c r="CH1463" s="174"/>
      <c r="CI1463" s="174"/>
      <c r="CJ1463" s="174"/>
      <c r="CK1463" s="174"/>
      <c r="CL1463" s="174"/>
      <c r="CN1463" s="176"/>
      <c r="CO1463" s="174"/>
      <c r="CP1463" s="174"/>
      <c r="CQ1463" s="174"/>
      <c r="CR1463" s="174"/>
      <c r="CS1463" s="174"/>
      <c r="CT1463" s="174"/>
      <c r="CU1463" s="174"/>
      <c r="CV1463" s="174"/>
      <c r="CW1463" s="174"/>
      <c r="CX1463" s="174"/>
      <c r="CY1463" s="174"/>
      <c r="CZ1463" s="174"/>
      <c r="DA1463" s="174"/>
      <c r="DB1463" s="174"/>
      <c r="DC1463" s="174"/>
      <c r="DD1463" s="174"/>
      <c r="DE1463" s="174"/>
      <c r="DF1463" s="174"/>
      <c r="DG1463" s="174"/>
      <c r="DH1463" s="174"/>
      <c r="DI1463" s="174"/>
      <c r="DJ1463" s="174"/>
      <c r="DK1463" s="174"/>
      <c r="DL1463" s="174"/>
    </row>
    <row r="1464" spans="1:116" x14ac:dyDescent="0.35">
      <c r="A1464" s="174"/>
      <c r="E1464" s="8"/>
      <c r="G1464" s="175" t="s">
        <v>504</v>
      </c>
      <c r="H1464" s="174"/>
      <c r="I1464" s="176"/>
      <c r="J1464" s="176"/>
      <c r="K1464" s="197"/>
      <c r="L1464" s="197"/>
      <c r="M1464" s="197"/>
      <c r="N1464" s="197"/>
      <c r="O1464" s="197"/>
      <c r="P1464" s="197"/>
      <c r="R1464" s="198"/>
      <c r="S1464" s="174"/>
      <c r="T1464" s="174"/>
      <c r="U1464" s="174"/>
      <c r="V1464" s="174"/>
      <c r="W1464" s="174"/>
      <c r="X1464" s="174"/>
      <c r="Y1464" s="174"/>
      <c r="Z1464" s="174"/>
      <c r="AA1464" s="174"/>
      <c r="AB1464" s="174"/>
      <c r="AC1464" s="174"/>
      <c r="AD1464" s="174"/>
      <c r="AE1464" s="174"/>
      <c r="AF1464" s="174"/>
      <c r="AG1464" s="174"/>
      <c r="AH1464" s="174"/>
      <c r="AI1464" s="174"/>
      <c r="AJ1464" s="174"/>
      <c r="AK1464" s="174"/>
      <c r="AL1464" s="174"/>
      <c r="AM1464" s="174"/>
      <c r="AN1464" s="174"/>
      <c r="AO1464" s="174"/>
      <c r="AP1464" s="174"/>
      <c r="AQ1464" s="174"/>
      <c r="AR1464" s="174"/>
      <c r="AS1464" s="174"/>
      <c r="AT1464" s="174"/>
      <c r="AU1464" s="174"/>
      <c r="AV1464" s="174"/>
      <c r="AW1464" s="174"/>
      <c r="AX1464" s="174"/>
      <c r="AY1464" s="174"/>
      <c r="AZ1464" s="174"/>
      <c r="BA1464" s="174"/>
      <c r="BB1464" s="174"/>
      <c r="BC1464" s="174"/>
      <c r="BD1464" s="174"/>
      <c r="BE1464" s="174"/>
      <c r="BF1464" s="174"/>
      <c r="BG1464" s="174"/>
      <c r="BH1464" s="174"/>
      <c r="BI1464" s="174"/>
      <c r="BJ1464" s="174"/>
      <c r="BK1464" s="174"/>
      <c r="BL1464" s="174"/>
      <c r="BM1464" s="174"/>
      <c r="BN1464" s="174"/>
      <c r="BO1464" s="174"/>
      <c r="BP1464" s="174"/>
      <c r="BQ1464" s="174"/>
      <c r="BR1464" s="174"/>
      <c r="BS1464" s="174"/>
      <c r="BT1464" s="174"/>
      <c r="BU1464" s="174"/>
      <c r="BV1464" s="174"/>
      <c r="BW1464" s="174"/>
      <c r="BX1464" s="174"/>
      <c r="BY1464" s="174"/>
      <c r="BZ1464" s="174"/>
      <c r="CA1464" s="174"/>
      <c r="CB1464" s="174"/>
      <c r="CC1464" s="174"/>
      <c r="CD1464" s="174"/>
      <c r="CE1464" s="174"/>
      <c r="CF1464" s="174"/>
      <c r="CG1464" s="174"/>
      <c r="CH1464" s="174"/>
      <c r="CI1464" s="174"/>
      <c r="CJ1464" s="174"/>
      <c r="CK1464" s="174"/>
      <c r="CL1464" s="174"/>
      <c r="CN1464" s="176"/>
      <c r="CO1464" s="174"/>
      <c r="CP1464" s="174"/>
      <c r="CQ1464" s="174"/>
      <c r="CR1464" s="174"/>
      <c r="CS1464" s="174"/>
      <c r="CT1464" s="174"/>
      <c r="CU1464" s="174"/>
      <c r="CV1464" s="174"/>
      <c r="CW1464" s="174"/>
      <c r="CX1464" s="174"/>
      <c r="CY1464" s="174"/>
      <c r="CZ1464" s="174"/>
      <c r="DA1464" s="174"/>
      <c r="DB1464" s="174"/>
      <c r="DC1464" s="174"/>
      <c r="DD1464" s="174"/>
      <c r="DE1464" s="174"/>
      <c r="DF1464" s="174"/>
      <c r="DG1464" s="174"/>
      <c r="DH1464" s="174"/>
      <c r="DI1464" s="174"/>
      <c r="DJ1464" s="174"/>
      <c r="DK1464" s="174"/>
      <c r="DL1464" s="174"/>
    </row>
    <row r="1465" spans="1:116" x14ac:dyDescent="0.35">
      <c r="A1465" s="174"/>
      <c r="E1465" s="8"/>
      <c r="G1465" s="175" t="s">
        <v>461</v>
      </c>
      <c r="H1465" s="174"/>
      <c r="I1465" s="176"/>
      <c r="J1465" s="176"/>
      <c r="K1465" s="197"/>
      <c r="L1465" s="197"/>
      <c r="M1465" s="197"/>
      <c r="N1465" s="197"/>
      <c r="O1465" s="197"/>
      <c r="P1465" s="197"/>
      <c r="R1465" s="198"/>
      <c r="S1465" s="199" t="str">
        <f t="shared" ref="S1465:CD1465" si="1945">S$20</f>
        <v>S$16</v>
      </c>
      <c r="T1465" s="199" t="str">
        <f t="shared" si="1945"/>
        <v>T$16</v>
      </c>
      <c r="U1465" s="199" t="str">
        <f t="shared" si="1945"/>
        <v>U$16</v>
      </c>
      <c r="V1465" s="199" t="str">
        <f t="shared" si="1945"/>
        <v>V$16</v>
      </c>
      <c r="W1465" s="199" t="str">
        <f t="shared" si="1945"/>
        <v>W$16</v>
      </c>
      <c r="X1465" s="199" t="str">
        <f t="shared" si="1945"/>
        <v>X$16</v>
      </c>
      <c r="Y1465" s="199" t="str">
        <f t="shared" si="1945"/>
        <v>Y$16</v>
      </c>
      <c r="Z1465" s="199" t="str">
        <f t="shared" si="1945"/>
        <v>Z$16</v>
      </c>
      <c r="AA1465" s="199" t="str">
        <f t="shared" si="1945"/>
        <v>AA$16</v>
      </c>
      <c r="AB1465" s="199" t="str">
        <f t="shared" si="1945"/>
        <v>AB$16</v>
      </c>
      <c r="AC1465" s="199" t="str">
        <f t="shared" si="1945"/>
        <v>AC$16</v>
      </c>
      <c r="AD1465" s="199" t="str">
        <f t="shared" si="1945"/>
        <v>AD$16</v>
      </c>
      <c r="AE1465" s="199" t="str">
        <f t="shared" si="1945"/>
        <v>AE$16</v>
      </c>
      <c r="AF1465" s="199" t="str">
        <f t="shared" si="1945"/>
        <v>AF$16</v>
      </c>
      <c r="AG1465" s="199" t="str">
        <f t="shared" si="1945"/>
        <v>AG$16</v>
      </c>
      <c r="AH1465" s="199" t="str">
        <f t="shared" si="1945"/>
        <v>AH$16</v>
      </c>
      <c r="AI1465" s="199" t="str">
        <f t="shared" si="1945"/>
        <v>AI$16</v>
      </c>
      <c r="AJ1465" s="199" t="str">
        <f t="shared" si="1945"/>
        <v>AJ$16</v>
      </c>
      <c r="AK1465" s="199" t="str">
        <f t="shared" si="1945"/>
        <v>AK$16</v>
      </c>
      <c r="AL1465" s="199" t="str">
        <f t="shared" si="1945"/>
        <v>AL$16</v>
      </c>
      <c r="AM1465" s="199" t="str">
        <f t="shared" si="1945"/>
        <v>AM$16</v>
      </c>
      <c r="AN1465" s="199" t="str">
        <f t="shared" si="1945"/>
        <v>AN$16</v>
      </c>
      <c r="AO1465" s="199" t="str">
        <f t="shared" si="1945"/>
        <v>AO$16</v>
      </c>
      <c r="AP1465" s="199" t="str">
        <f t="shared" si="1945"/>
        <v>AP$16</v>
      </c>
      <c r="AQ1465" s="199" t="str">
        <f t="shared" si="1945"/>
        <v>AQ$16</v>
      </c>
      <c r="AR1465" s="199" t="str">
        <f t="shared" si="1945"/>
        <v>AR$16</v>
      </c>
      <c r="AS1465" s="199" t="str">
        <f t="shared" si="1945"/>
        <v>AS$16</v>
      </c>
      <c r="AT1465" s="199" t="str">
        <f t="shared" si="1945"/>
        <v>AT$16</v>
      </c>
      <c r="AU1465" s="199" t="str">
        <f t="shared" si="1945"/>
        <v>AU$16</v>
      </c>
      <c r="AV1465" s="199" t="str">
        <f t="shared" si="1945"/>
        <v>AV$16</v>
      </c>
      <c r="AW1465" s="199" t="str">
        <f t="shared" si="1945"/>
        <v>AW$16</v>
      </c>
      <c r="AX1465" s="199" t="str">
        <f t="shared" si="1945"/>
        <v>AX$16</v>
      </c>
      <c r="AY1465" s="199" t="str">
        <f t="shared" si="1945"/>
        <v>AY$16</v>
      </c>
      <c r="AZ1465" s="199" t="str">
        <f t="shared" si="1945"/>
        <v>AZ$16</v>
      </c>
      <c r="BA1465" s="199" t="str">
        <f t="shared" si="1945"/>
        <v>BA$16</v>
      </c>
      <c r="BB1465" s="199" t="str">
        <f t="shared" si="1945"/>
        <v>BB$16</v>
      </c>
      <c r="BC1465" s="199" t="str">
        <f t="shared" si="1945"/>
        <v>BC$16</v>
      </c>
      <c r="BD1465" s="199" t="str">
        <f t="shared" si="1945"/>
        <v>BD$16</v>
      </c>
      <c r="BE1465" s="199" t="str">
        <f t="shared" si="1945"/>
        <v>BE$16</v>
      </c>
      <c r="BF1465" s="199" t="str">
        <f t="shared" si="1945"/>
        <v>BF$16</v>
      </c>
      <c r="BG1465" s="199" t="str">
        <f t="shared" si="1945"/>
        <v>BG$16</v>
      </c>
      <c r="BH1465" s="199" t="str">
        <f t="shared" si="1945"/>
        <v>BH$16</v>
      </c>
      <c r="BI1465" s="199" t="str">
        <f t="shared" si="1945"/>
        <v>BI$16</v>
      </c>
      <c r="BJ1465" s="199" t="str">
        <f t="shared" si="1945"/>
        <v>BJ$16</v>
      </c>
      <c r="BK1465" s="199" t="str">
        <f t="shared" si="1945"/>
        <v>BK$16</v>
      </c>
      <c r="BL1465" s="199" t="str">
        <f t="shared" si="1945"/>
        <v>BL$16</v>
      </c>
      <c r="BM1465" s="199" t="str">
        <f t="shared" si="1945"/>
        <v>BM$16</v>
      </c>
      <c r="BN1465" s="199" t="str">
        <f t="shared" si="1945"/>
        <v>BN$16</v>
      </c>
      <c r="BO1465" s="199" t="str">
        <f t="shared" si="1945"/>
        <v>BO$16</v>
      </c>
      <c r="BP1465" s="199" t="str">
        <f t="shared" si="1945"/>
        <v>BP$16</v>
      </c>
      <c r="BQ1465" s="199" t="str">
        <f t="shared" si="1945"/>
        <v>BQ$16</v>
      </c>
      <c r="BR1465" s="199" t="str">
        <f t="shared" si="1945"/>
        <v>BR$16</v>
      </c>
      <c r="BS1465" s="199" t="str">
        <f t="shared" si="1945"/>
        <v>BS$16</v>
      </c>
      <c r="BT1465" s="199" t="str">
        <f t="shared" si="1945"/>
        <v>BT$16</v>
      </c>
      <c r="BU1465" s="199" t="str">
        <f t="shared" si="1945"/>
        <v>BU$16</v>
      </c>
      <c r="BV1465" s="199" t="str">
        <f t="shared" si="1945"/>
        <v>BV$16</v>
      </c>
      <c r="BW1465" s="199" t="str">
        <f t="shared" si="1945"/>
        <v>BW$16</v>
      </c>
      <c r="BX1465" s="199" t="str">
        <f t="shared" si="1945"/>
        <v>BX$16</v>
      </c>
      <c r="BY1465" s="199" t="str">
        <f t="shared" si="1945"/>
        <v>BY$16</v>
      </c>
      <c r="BZ1465" s="199" t="str">
        <f t="shared" si="1945"/>
        <v>BZ$16</v>
      </c>
      <c r="CA1465" s="199" t="str">
        <f t="shared" si="1945"/>
        <v>CA$16</v>
      </c>
      <c r="CB1465" s="199" t="str">
        <f t="shared" si="1945"/>
        <v>CB$16</v>
      </c>
      <c r="CC1465" s="199" t="str">
        <f t="shared" si="1945"/>
        <v>CC$16</v>
      </c>
      <c r="CD1465" s="199" t="str">
        <f t="shared" si="1945"/>
        <v>CD$16</v>
      </c>
      <c r="CE1465" s="199" t="str">
        <f t="shared" ref="CE1465:CL1465" si="1946">CE$20</f>
        <v>CE$16</v>
      </c>
      <c r="CF1465" s="199" t="str">
        <f t="shared" si="1946"/>
        <v>CF$16</v>
      </c>
      <c r="CG1465" s="199" t="str">
        <f t="shared" si="1946"/>
        <v>CG$16</v>
      </c>
      <c r="CH1465" s="199" t="str">
        <f t="shared" si="1946"/>
        <v>CH$16</v>
      </c>
      <c r="CI1465" s="199" t="str">
        <f t="shared" si="1946"/>
        <v>CI$16</v>
      </c>
      <c r="CJ1465" s="199" t="str">
        <f t="shared" si="1946"/>
        <v>CJ$16</v>
      </c>
      <c r="CK1465" s="199" t="str">
        <f t="shared" si="1946"/>
        <v>CK$16</v>
      </c>
      <c r="CL1465" s="199" t="str">
        <f t="shared" si="1946"/>
        <v>CL$16</v>
      </c>
      <c r="CN1465" s="176"/>
      <c r="CO1465" s="199" t="str">
        <f t="shared" ref="CO1465:DL1465" si="1947">CO$20</f>
        <v>CO$16</v>
      </c>
      <c r="CP1465" s="199" t="str">
        <f t="shared" si="1947"/>
        <v>CP$16</v>
      </c>
      <c r="CQ1465" s="199" t="str">
        <f t="shared" si="1947"/>
        <v>CQ$16</v>
      </c>
      <c r="CR1465" s="199" t="str">
        <f t="shared" si="1947"/>
        <v>CR$16</v>
      </c>
      <c r="CS1465" s="199" t="str">
        <f t="shared" si="1947"/>
        <v>CS$16</v>
      </c>
      <c r="CT1465" s="199" t="str">
        <f t="shared" si="1947"/>
        <v>CT$16</v>
      </c>
      <c r="CU1465" s="199" t="str">
        <f t="shared" si="1947"/>
        <v>CU$16</v>
      </c>
      <c r="CV1465" s="199" t="str">
        <f t="shared" si="1947"/>
        <v>CV$16</v>
      </c>
      <c r="CW1465" s="199" t="str">
        <f t="shared" si="1947"/>
        <v>CW$16</v>
      </c>
      <c r="CX1465" s="199" t="str">
        <f t="shared" si="1947"/>
        <v>CX$16</v>
      </c>
      <c r="CY1465" s="199" t="str">
        <f t="shared" si="1947"/>
        <v>CY$16</v>
      </c>
      <c r="CZ1465" s="199" t="str">
        <f t="shared" si="1947"/>
        <v>CZ$16</v>
      </c>
      <c r="DA1465" s="199" t="str">
        <f t="shared" si="1947"/>
        <v>DA$16</v>
      </c>
      <c r="DB1465" s="199" t="str">
        <f t="shared" si="1947"/>
        <v>DB$16</v>
      </c>
      <c r="DC1465" s="199" t="str">
        <f t="shared" si="1947"/>
        <v>DC$16</v>
      </c>
      <c r="DD1465" s="199" t="str">
        <f t="shared" si="1947"/>
        <v>DD$16</v>
      </c>
      <c r="DE1465" s="199" t="str">
        <f t="shared" si="1947"/>
        <v>DE$16</v>
      </c>
      <c r="DF1465" s="199" t="str">
        <f t="shared" si="1947"/>
        <v>DF$16</v>
      </c>
      <c r="DG1465" s="199" t="str">
        <f t="shared" si="1947"/>
        <v>DG$16</v>
      </c>
      <c r="DH1465" s="199" t="str">
        <f t="shared" si="1947"/>
        <v>DH$16</v>
      </c>
      <c r="DI1465" s="199" t="str">
        <f t="shared" si="1947"/>
        <v>DI$16</v>
      </c>
      <c r="DJ1465" s="199" t="str">
        <f t="shared" si="1947"/>
        <v>DJ$16</v>
      </c>
      <c r="DK1465" s="199" t="str">
        <f t="shared" si="1947"/>
        <v>DK$16</v>
      </c>
      <c r="DL1465" s="199" t="str">
        <f t="shared" si="1947"/>
        <v>DL$16</v>
      </c>
    </row>
    <row r="1466" spans="1:116" x14ac:dyDescent="0.35">
      <c r="A1466" s="174"/>
      <c r="E1466" s="8"/>
      <c r="G1466" s="175" t="s">
        <v>462</v>
      </c>
      <c r="H1466" s="200"/>
      <c r="I1466" s="201"/>
      <c r="J1466" s="201"/>
      <c r="K1466" s="202"/>
      <c r="L1466" s="202"/>
      <c r="M1466" s="202"/>
      <c r="N1466" s="202"/>
      <c r="O1466" s="202"/>
      <c r="P1466" s="202"/>
      <c r="R1466" s="202"/>
      <c r="S1466" s="199" t="str">
        <f t="shared" ref="S1466:CD1466" si="1948">S$21</f>
        <v>S$17</v>
      </c>
      <c r="T1466" s="199" t="str">
        <f t="shared" si="1948"/>
        <v>T$17</v>
      </c>
      <c r="U1466" s="199" t="str">
        <f t="shared" si="1948"/>
        <v>U$17</v>
      </c>
      <c r="V1466" s="199" t="str">
        <f t="shared" si="1948"/>
        <v>V$17</v>
      </c>
      <c r="W1466" s="199" t="str">
        <f t="shared" si="1948"/>
        <v>W$17</v>
      </c>
      <c r="X1466" s="199" t="str">
        <f t="shared" si="1948"/>
        <v>X$17</v>
      </c>
      <c r="Y1466" s="199" t="str">
        <f t="shared" si="1948"/>
        <v>Y$17</v>
      </c>
      <c r="Z1466" s="199" t="str">
        <f t="shared" si="1948"/>
        <v>Z$17</v>
      </c>
      <c r="AA1466" s="199" t="str">
        <f t="shared" si="1948"/>
        <v>AA$17</v>
      </c>
      <c r="AB1466" s="199" t="str">
        <f t="shared" si="1948"/>
        <v>AB$17</v>
      </c>
      <c r="AC1466" s="199" t="str">
        <f t="shared" si="1948"/>
        <v>AC$17</v>
      </c>
      <c r="AD1466" s="199" t="str">
        <f t="shared" si="1948"/>
        <v>AD$17</v>
      </c>
      <c r="AE1466" s="199" t="str">
        <f t="shared" si="1948"/>
        <v>AE$17</v>
      </c>
      <c r="AF1466" s="199" t="str">
        <f t="shared" si="1948"/>
        <v>AF$17</v>
      </c>
      <c r="AG1466" s="199" t="str">
        <f t="shared" si="1948"/>
        <v>AG$17</v>
      </c>
      <c r="AH1466" s="199" t="str">
        <f t="shared" si="1948"/>
        <v>AH$17</v>
      </c>
      <c r="AI1466" s="199" t="str">
        <f t="shared" si="1948"/>
        <v>AI$17</v>
      </c>
      <c r="AJ1466" s="199" t="str">
        <f t="shared" si="1948"/>
        <v>AJ$17</v>
      </c>
      <c r="AK1466" s="199" t="str">
        <f t="shared" si="1948"/>
        <v>AK$17</v>
      </c>
      <c r="AL1466" s="199" t="str">
        <f t="shared" si="1948"/>
        <v>AL$17</v>
      </c>
      <c r="AM1466" s="199" t="str">
        <f t="shared" si="1948"/>
        <v>AM$17</v>
      </c>
      <c r="AN1466" s="199" t="str">
        <f t="shared" si="1948"/>
        <v>AN$17</v>
      </c>
      <c r="AO1466" s="199" t="str">
        <f t="shared" si="1948"/>
        <v>AO$17</v>
      </c>
      <c r="AP1466" s="199" t="str">
        <f t="shared" si="1948"/>
        <v>AP$17</v>
      </c>
      <c r="AQ1466" s="199" t="str">
        <f t="shared" si="1948"/>
        <v>AQ$17</v>
      </c>
      <c r="AR1466" s="199" t="str">
        <f t="shared" si="1948"/>
        <v>AR$17</v>
      </c>
      <c r="AS1466" s="199" t="str">
        <f t="shared" si="1948"/>
        <v>AS$17</v>
      </c>
      <c r="AT1466" s="199" t="str">
        <f t="shared" si="1948"/>
        <v>AT$17</v>
      </c>
      <c r="AU1466" s="199" t="str">
        <f t="shared" si="1948"/>
        <v>AU$17</v>
      </c>
      <c r="AV1466" s="199" t="str">
        <f t="shared" si="1948"/>
        <v>AV$17</v>
      </c>
      <c r="AW1466" s="199" t="str">
        <f t="shared" si="1948"/>
        <v>AW$17</v>
      </c>
      <c r="AX1466" s="199" t="str">
        <f t="shared" si="1948"/>
        <v>AX$17</v>
      </c>
      <c r="AY1466" s="199" t="str">
        <f t="shared" si="1948"/>
        <v>AY$17</v>
      </c>
      <c r="AZ1466" s="199" t="str">
        <f t="shared" si="1948"/>
        <v>AZ$17</v>
      </c>
      <c r="BA1466" s="199" t="str">
        <f t="shared" si="1948"/>
        <v>BA$17</v>
      </c>
      <c r="BB1466" s="199" t="str">
        <f t="shared" si="1948"/>
        <v>BB$17</v>
      </c>
      <c r="BC1466" s="199" t="str">
        <f t="shared" si="1948"/>
        <v>BC$17</v>
      </c>
      <c r="BD1466" s="199" t="str">
        <f t="shared" si="1948"/>
        <v>BD$17</v>
      </c>
      <c r="BE1466" s="199" t="str">
        <f t="shared" si="1948"/>
        <v>BE$17</v>
      </c>
      <c r="BF1466" s="199" t="str">
        <f t="shared" si="1948"/>
        <v>BF$17</v>
      </c>
      <c r="BG1466" s="199" t="str">
        <f t="shared" si="1948"/>
        <v>BG$17</v>
      </c>
      <c r="BH1466" s="199" t="str">
        <f t="shared" si="1948"/>
        <v>BH$17</v>
      </c>
      <c r="BI1466" s="199" t="str">
        <f t="shared" si="1948"/>
        <v>BI$17</v>
      </c>
      <c r="BJ1466" s="199" t="str">
        <f t="shared" si="1948"/>
        <v>BJ$17</v>
      </c>
      <c r="BK1466" s="199" t="str">
        <f t="shared" si="1948"/>
        <v>BK$17</v>
      </c>
      <c r="BL1466" s="199" t="str">
        <f t="shared" si="1948"/>
        <v>BL$17</v>
      </c>
      <c r="BM1466" s="199" t="str">
        <f t="shared" si="1948"/>
        <v>BM$17</v>
      </c>
      <c r="BN1466" s="199" t="str">
        <f t="shared" si="1948"/>
        <v>BN$17</v>
      </c>
      <c r="BO1466" s="199" t="str">
        <f t="shared" si="1948"/>
        <v>BO$17</v>
      </c>
      <c r="BP1466" s="199" t="str">
        <f t="shared" si="1948"/>
        <v>BP$17</v>
      </c>
      <c r="BQ1466" s="199" t="str">
        <f t="shared" si="1948"/>
        <v>BQ$17</v>
      </c>
      <c r="BR1466" s="199" t="str">
        <f t="shared" si="1948"/>
        <v>BR$17</v>
      </c>
      <c r="BS1466" s="199" t="str">
        <f t="shared" si="1948"/>
        <v>BS$17</v>
      </c>
      <c r="BT1466" s="199" t="str">
        <f t="shared" si="1948"/>
        <v>BT$17</v>
      </c>
      <c r="BU1466" s="199" t="str">
        <f t="shared" si="1948"/>
        <v>BU$17</v>
      </c>
      <c r="BV1466" s="199" t="str">
        <f t="shared" si="1948"/>
        <v>BV$17</v>
      </c>
      <c r="BW1466" s="199" t="str">
        <f t="shared" si="1948"/>
        <v>BW$17</v>
      </c>
      <c r="BX1466" s="199" t="str">
        <f t="shared" si="1948"/>
        <v>BX$17</v>
      </c>
      <c r="BY1466" s="199" t="str">
        <f t="shared" si="1948"/>
        <v>BY$17</v>
      </c>
      <c r="BZ1466" s="199" t="str">
        <f t="shared" si="1948"/>
        <v>BZ$17</v>
      </c>
      <c r="CA1466" s="199" t="str">
        <f t="shared" si="1948"/>
        <v>CA$17</v>
      </c>
      <c r="CB1466" s="199" t="str">
        <f t="shared" si="1948"/>
        <v>CB$17</v>
      </c>
      <c r="CC1466" s="199" t="str">
        <f t="shared" si="1948"/>
        <v>CC$17</v>
      </c>
      <c r="CD1466" s="199" t="str">
        <f t="shared" si="1948"/>
        <v>CD$17</v>
      </c>
      <c r="CE1466" s="199" t="str">
        <f t="shared" ref="CE1466:CL1466" si="1949">CE$21</f>
        <v>CE$17</v>
      </c>
      <c r="CF1466" s="199" t="str">
        <f t="shared" si="1949"/>
        <v>CF$17</v>
      </c>
      <c r="CG1466" s="199" t="str">
        <f t="shared" si="1949"/>
        <v>CG$17</v>
      </c>
      <c r="CH1466" s="199" t="str">
        <f t="shared" si="1949"/>
        <v>CH$17</v>
      </c>
      <c r="CI1466" s="199" t="str">
        <f t="shared" si="1949"/>
        <v>CI$17</v>
      </c>
      <c r="CJ1466" s="199" t="str">
        <f t="shared" si="1949"/>
        <v>CJ$17</v>
      </c>
      <c r="CK1466" s="199" t="str">
        <f t="shared" si="1949"/>
        <v>CK$17</v>
      </c>
      <c r="CL1466" s="199" t="str">
        <f t="shared" si="1949"/>
        <v>CL$17</v>
      </c>
      <c r="CN1466" s="201"/>
      <c r="CO1466" s="199" t="str">
        <f t="shared" ref="CO1466:DL1466" si="1950">CO$21</f>
        <v>CO$17</v>
      </c>
      <c r="CP1466" s="199" t="str">
        <f t="shared" si="1950"/>
        <v>CP$17</v>
      </c>
      <c r="CQ1466" s="199" t="str">
        <f t="shared" si="1950"/>
        <v>CQ$17</v>
      </c>
      <c r="CR1466" s="199" t="str">
        <f t="shared" si="1950"/>
        <v>CR$17</v>
      </c>
      <c r="CS1466" s="199" t="str">
        <f t="shared" si="1950"/>
        <v>CS$17</v>
      </c>
      <c r="CT1466" s="199" t="str">
        <f t="shared" si="1950"/>
        <v>CT$17</v>
      </c>
      <c r="CU1466" s="199" t="str">
        <f t="shared" si="1950"/>
        <v>CU$17</v>
      </c>
      <c r="CV1466" s="199" t="str">
        <f t="shared" si="1950"/>
        <v>CV$17</v>
      </c>
      <c r="CW1466" s="199" t="str">
        <f t="shared" si="1950"/>
        <v>CW$17</v>
      </c>
      <c r="CX1466" s="199" t="str">
        <f t="shared" si="1950"/>
        <v>CX$17</v>
      </c>
      <c r="CY1466" s="199" t="str">
        <f t="shared" si="1950"/>
        <v>CY$17</v>
      </c>
      <c r="CZ1466" s="199" t="str">
        <f t="shared" si="1950"/>
        <v>CZ$17</v>
      </c>
      <c r="DA1466" s="199" t="str">
        <f t="shared" si="1950"/>
        <v>DA$17</v>
      </c>
      <c r="DB1466" s="199" t="str">
        <f t="shared" si="1950"/>
        <v>DB$17</v>
      </c>
      <c r="DC1466" s="199" t="str">
        <f t="shared" si="1950"/>
        <v>DC$17</v>
      </c>
      <c r="DD1466" s="199" t="str">
        <f t="shared" si="1950"/>
        <v>DD$17</v>
      </c>
      <c r="DE1466" s="199" t="str">
        <f t="shared" si="1950"/>
        <v>DE$17</v>
      </c>
      <c r="DF1466" s="199" t="str">
        <f t="shared" si="1950"/>
        <v>DF$17</v>
      </c>
      <c r="DG1466" s="199" t="str">
        <f t="shared" si="1950"/>
        <v>DG$17</v>
      </c>
      <c r="DH1466" s="199" t="str">
        <f t="shared" si="1950"/>
        <v>DH$17</v>
      </c>
      <c r="DI1466" s="199" t="str">
        <f t="shared" si="1950"/>
        <v>DI$17</v>
      </c>
      <c r="DJ1466" s="199" t="str">
        <f t="shared" si="1950"/>
        <v>DJ$17</v>
      </c>
      <c r="DK1466" s="199" t="str">
        <f t="shared" si="1950"/>
        <v>DK$17</v>
      </c>
      <c r="DL1466" s="199" t="str">
        <f t="shared" si="1950"/>
        <v>DL$17</v>
      </c>
    </row>
    <row r="1467" spans="1:116" x14ac:dyDescent="0.35">
      <c r="A1467" s="174"/>
      <c r="E1467" s="8"/>
      <c r="G1467" s="175" t="s">
        <v>491</v>
      </c>
      <c r="H1467" s="200"/>
      <c r="I1467" s="201"/>
      <c r="J1467" s="201"/>
      <c r="K1467" s="202"/>
      <c r="L1467" s="202"/>
      <c r="M1467" s="202"/>
      <c r="N1467" s="202"/>
      <c r="O1467" s="202"/>
      <c r="P1467" s="202"/>
      <c r="R1467" s="202"/>
      <c r="S1467" s="190"/>
      <c r="T1467" s="190"/>
      <c r="U1467" s="190"/>
      <c r="V1467" s="190"/>
      <c r="W1467" s="190"/>
      <c r="X1467" s="190"/>
      <c r="Y1467" s="190"/>
      <c r="Z1467" s="190"/>
      <c r="AA1467" s="190"/>
      <c r="AB1467" s="190"/>
      <c r="AC1467" s="190"/>
      <c r="AD1467" s="190"/>
      <c r="AE1467" s="190"/>
      <c r="AF1467" s="190"/>
      <c r="AG1467" s="190"/>
      <c r="AH1467" s="190"/>
      <c r="AI1467" s="190"/>
      <c r="AJ1467" s="190"/>
      <c r="AK1467" s="190"/>
      <c r="AL1467" s="190"/>
      <c r="AM1467" s="190"/>
      <c r="AN1467" s="190"/>
      <c r="AO1467" s="190"/>
      <c r="AP1467" s="190"/>
      <c r="AQ1467" s="190"/>
      <c r="AR1467" s="190"/>
      <c r="AS1467" s="190"/>
      <c r="AT1467" s="190"/>
      <c r="AU1467" s="190"/>
      <c r="AV1467" s="190"/>
      <c r="AW1467" s="190"/>
      <c r="AX1467" s="190"/>
      <c r="AY1467" s="190"/>
      <c r="AZ1467" s="190"/>
      <c r="BA1467" s="190"/>
      <c r="BB1467" s="190"/>
      <c r="BC1467" s="190"/>
      <c r="BD1467" s="190"/>
      <c r="BE1467" s="190"/>
      <c r="BF1467" s="190"/>
      <c r="BG1467" s="190"/>
      <c r="BH1467" s="190"/>
      <c r="BI1467" s="190"/>
      <c r="BJ1467" s="190"/>
      <c r="BK1467" s="190"/>
      <c r="BL1467" s="190"/>
      <c r="BM1467" s="190"/>
      <c r="BN1467" s="190"/>
      <c r="BO1467" s="190"/>
      <c r="BP1467" s="190"/>
      <c r="BQ1467" s="190"/>
      <c r="BR1467" s="190"/>
      <c r="BS1467" s="190"/>
      <c r="BT1467" s="190"/>
      <c r="BU1467" s="190"/>
      <c r="BV1467" s="190"/>
      <c r="BW1467" s="190"/>
      <c r="BX1467" s="190"/>
      <c r="BY1467" s="190"/>
      <c r="BZ1467" s="190"/>
      <c r="CA1467" s="190"/>
      <c r="CB1467" s="190"/>
      <c r="CC1467" s="190"/>
      <c r="CD1467" s="190"/>
      <c r="CE1467" s="190"/>
      <c r="CF1467" s="190"/>
      <c r="CG1467" s="190"/>
      <c r="CH1467" s="190"/>
      <c r="CI1467" s="190"/>
      <c r="CJ1467" s="190"/>
      <c r="CK1467" s="190"/>
      <c r="CL1467" s="190"/>
      <c r="CN1467" s="201"/>
      <c r="CO1467" s="190"/>
      <c r="CP1467" s="190"/>
      <c r="CQ1467" s="190"/>
      <c r="CR1467" s="190"/>
      <c r="CS1467" s="190"/>
      <c r="CT1467" s="190"/>
      <c r="CU1467" s="190"/>
      <c r="CV1467" s="190"/>
      <c r="CW1467" s="190"/>
      <c r="CX1467" s="190"/>
      <c r="CY1467" s="190"/>
      <c r="CZ1467" s="190"/>
      <c r="DA1467" s="190"/>
      <c r="DB1467" s="190"/>
      <c r="DC1467" s="190"/>
      <c r="DD1467" s="190"/>
      <c r="DE1467" s="190"/>
      <c r="DF1467" s="190"/>
      <c r="DG1467" s="190"/>
      <c r="DH1467" s="190"/>
      <c r="DI1467" s="190"/>
      <c r="DJ1467" s="190"/>
      <c r="DK1467" s="190"/>
      <c r="DL1467" s="190"/>
    </row>
    <row r="1468" spans="1:116" x14ac:dyDescent="0.35">
      <c r="A1468" s="174"/>
      <c r="E1468" s="8"/>
      <c r="G1468" s="175" t="s">
        <v>505</v>
      </c>
      <c r="H1468" s="200"/>
      <c r="I1468" s="201"/>
      <c r="J1468" s="201"/>
      <c r="K1468" s="202"/>
      <c r="L1468" s="202"/>
      <c r="M1468" s="202"/>
      <c r="N1468" s="202"/>
      <c r="O1468" s="202"/>
      <c r="P1468" s="202"/>
      <c r="R1468" s="202"/>
      <c r="S1468" s="190"/>
      <c r="T1468" s="190"/>
      <c r="U1468" s="190"/>
      <c r="V1468" s="190"/>
      <c r="W1468" s="190"/>
      <c r="X1468" s="190"/>
      <c r="Y1468" s="190"/>
      <c r="Z1468" s="190"/>
      <c r="AA1468" s="190"/>
      <c r="AB1468" s="190"/>
      <c r="AC1468" s="190"/>
      <c r="AD1468" s="190"/>
      <c r="AE1468" s="190"/>
      <c r="AF1468" s="190"/>
      <c r="AG1468" s="190"/>
      <c r="AH1468" s="190"/>
      <c r="AI1468" s="190"/>
      <c r="AJ1468" s="190"/>
      <c r="AK1468" s="190"/>
      <c r="AL1468" s="190"/>
      <c r="AM1468" s="190"/>
      <c r="AN1468" s="190"/>
      <c r="AO1468" s="190"/>
      <c r="AP1468" s="190"/>
      <c r="AQ1468" s="190"/>
      <c r="AR1468" s="190"/>
      <c r="AS1468" s="190"/>
      <c r="AT1468" s="190"/>
      <c r="AU1468" s="190"/>
      <c r="AV1468" s="190"/>
      <c r="AW1468" s="190"/>
      <c r="AX1468" s="190"/>
      <c r="AY1468" s="190"/>
      <c r="AZ1468" s="190"/>
      <c r="BA1468" s="190"/>
      <c r="BB1468" s="190"/>
      <c r="BC1468" s="190"/>
      <c r="BD1468" s="190"/>
      <c r="BE1468" s="190"/>
      <c r="BF1468" s="190"/>
      <c r="BG1468" s="190"/>
      <c r="BH1468" s="190"/>
      <c r="BI1468" s="190"/>
      <c r="BJ1468" s="190"/>
      <c r="BK1468" s="190"/>
      <c r="BL1468" s="190"/>
      <c r="BM1468" s="190"/>
      <c r="BN1468" s="190"/>
      <c r="BO1468" s="190"/>
      <c r="BP1468" s="190"/>
      <c r="BQ1468" s="190"/>
      <c r="BR1468" s="190"/>
      <c r="BS1468" s="190"/>
      <c r="BT1468" s="190"/>
      <c r="BU1468" s="190"/>
      <c r="BV1468" s="190"/>
      <c r="BW1468" s="190"/>
      <c r="BX1468" s="190"/>
      <c r="BY1468" s="190"/>
      <c r="BZ1468" s="190"/>
      <c r="CA1468" s="190"/>
      <c r="CB1468" s="190"/>
      <c r="CC1468" s="190"/>
      <c r="CD1468" s="190"/>
      <c r="CE1468" s="190"/>
      <c r="CF1468" s="190"/>
      <c r="CG1468" s="190"/>
      <c r="CH1468" s="190"/>
      <c r="CI1468" s="190"/>
      <c r="CJ1468" s="190"/>
      <c r="CK1468" s="190"/>
      <c r="CL1468" s="190"/>
      <c r="CN1468" s="201"/>
      <c r="CO1468" s="190"/>
      <c r="CP1468" s="190"/>
      <c r="CQ1468" s="190"/>
      <c r="CR1468" s="190"/>
      <c r="CS1468" s="190"/>
      <c r="CT1468" s="190"/>
      <c r="CU1468" s="190"/>
      <c r="CV1468" s="190"/>
      <c r="CW1468" s="190"/>
      <c r="CX1468" s="190"/>
      <c r="CY1468" s="190"/>
      <c r="CZ1468" s="190"/>
      <c r="DA1468" s="190"/>
      <c r="DB1468" s="190"/>
      <c r="DC1468" s="190"/>
      <c r="DD1468" s="190"/>
      <c r="DE1468" s="190"/>
      <c r="DF1468" s="190"/>
      <c r="DG1468" s="190"/>
      <c r="DH1468" s="190"/>
      <c r="DI1468" s="190"/>
      <c r="DJ1468" s="190"/>
      <c r="DK1468" s="190"/>
      <c r="DL1468" s="190"/>
    </row>
    <row r="1469" spans="1:116" x14ac:dyDescent="0.35">
      <c r="A1469" s="142" t="s">
        <v>218</v>
      </c>
      <c r="B1469" s="338" t="s">
        <v>81</v>
      </c>
      <c r="C1469" s="338"/>
      <c r="D1469" s="337" t="s">
        <v>518</v>
      </c>
      <c r="E1469" s="337" t="str">
        <f t="shared" ref="E1469:E1501" si="1951">ROW()&amp;" "&amp;D1469</f>
        <v>1469 SPLIT-SV-VR</v>
      </c>
      <c r="F1469" t="s">
        <v>513</v>
      </c>
      <c r="G1469" s="175" t="s">
        <v>463</v>
      </c>
      <c r="H1469" s="200"/>
      <c r="I1469" s="201"/>
      <c r="J1469" s="201"/>
      <c r="K1469" s="202"/>
      <c r="L1469" s="202"/>
      <c r="M1469" s="202"/>
      <c r="N1469" s="202"/>
      <c r="O1469" s="202"/>
      <c r="P1469" s="202"/>
      <c r="R1469" s="202"/>
      <c r="S1469" s="190" t="str">
        <f t="shared" ref="S1469:CD1469" si="1952">S$22</f>
        <v>S$18</v>
      </c>
      <c r="T1469" s="190" t="str">
        <f t="shared" si="1952"/>
        <v>T$18</v>
      </c>
      <c r="U1469" s="190" t="str">
        <f t="shared" si="1952"/>
        <v>U$18</v>
      </c>
      <c r="V1469" s="190" t="str">
        <f t="shared" si="1952"/>
        <v>V$18</v>
      </c>
      <c r="W1469" s="190" t="str">
        <f t="shared" si="1952"/>
        <v>W$18</v>
      </c>
      <c r="X1469" s="190" t="str">
        <f t="shared" si="1952"/>
        <v>X$18</v>
      </c>
      <c r="Y1469" s="190" t="str">
        <f t="shared" si="1952"/>
        <v>Y$18</v>
      </c>
      <c r="Z1469" s="190" t="str">
        <f t="shared" si="1952"/>
        <v>Z$18</v>
      </c>
      <c r="AA1469" s="190" t="str">
        <f t="shared" si="1952"/>
        <v>AA$18</v>
      </c>
      <c r="AB1469" s="190" t="str">
        <f t="shared" si="1952"/>
        <v>AB$18</v>
      </c>
      <c r="AC1469" s="190" t="str">
        <f t="shared" si="1952"/>
        <v>AC$18</v>
      </c>
      <c r="AD1469" s="190" t="str">
        <f t="shared" si="1952"/>
        <v>AD$18</v>
      </c>
      <c r="AE1469" s="190" t="str">
        <f t="shared" si="1952"/>
        <v>AE$18</v>
      </c>
      <c r="AF1469" s="190" t="str">
        <f t="shared" si="1952"/>
        <v>AF$18</v>
      </c>
      <c r="AG1469" s="190" t="str">
        <f t="shared" si="1952"/>
        <v>AG$18</v>
      </c>
      <c r="AH1469" s="190" t="str">
        <f t="shared" si="1952"/>
        <v>AH$18</v>
      </c>
      <c r="AI1469" s="190" t="str">
        <f t="shared" si="1952"/>
        <v>AI$18</v>
      </c>
      <c r="AJ1469" s="190" t="str">
        <f t="shared" si="1952"/>
        <v>AJ$18</v>
      </c>
      <c r="AK1469" s="190" t="str">
        <f t="shared" si="1952"/>
        <v>AK$18</v>
      </c>
      <c r="AL1469" s="190" t="str">
        <f t="shared" si="1952"/>
        <v>AL$18</v>
      </c>
      <c r="AM1469" s="190" t="str">
        <f t="shared" si="1952"/>
        <v>AM$18</v>
      </c>
      <c r="AN1469" s="190" t="str">
        <f t="shared" si="1952"/>
        <v>AN$18</v>
      </c>
      <c r="AO1469" s="190" t="str">
        <f t="shared" si="1952"/>
        <v>AO$18</v>
      </c>
      <c r="AP1469" s="190" t="str">
        <f t="shared" si="1952"/>
        <v>AP$18</v>
      </c>
      <c r="AQ1469" s="190" t="str">
        <f t="shared" si="1952"/>
        <v>AQ$18</v>
      </c>
      <c r="AR1469" s="190" t="str">
        <f t="shared" si="1952"/>
        <v>AR$18</v>
      </c>
      <c r="AS1469" s="190" t="str">
        <f t="shared" si="1952"/>
        <v>AS$18</v>
      </c>
      <c r="AT1469" s="190" t="str">
        <f t="shared" si="1952"/>
        <v>AT$18</v>
      </c>
      <c r="AU1469" s="190" t="str">
        <f t="shared" si="1952"/>
        <v>AU$18</v>
      </c>
      <c r="AV1469" s="190" t="str">
        <f t="shared" si="1952"/>
        <v>AV$18</v>
      </c>
      <c r="AW1469" s="190" t="str">
        <f t="shared" si="1952"/>
        <v>AW$18</v>
      </c>
      <c r="AX1469" s="190" t="str">
        <f t="shared" si="1952"/>
        <v>AX$18</v>
      </c>
      <c r="AY1469" s="190" t="str">
        <f t="shared" si="1952"/>
        <v>AY$18</v>
      </c>
      <c r="AZ1469" s="190" t="str">
        <f t="shared" si="1952"/>
        <v>AZ$18</v>
      </c>
      <c r="BA1469" s="190" t="str">
        <f t="shared" si="1952"/>
        <v>BA$18</v>
      </c>
      <c r="BB1469" s="190" t="str">
        <f t="shared" si="1952"/>
        <v>BB$18</v>
      </c>
      <c r="BC1469" s="190" t="str">
        <f t="shared" si="1952"/>
        <v>BC$18</v>
      </c>
      <c r="BD1469" s="190" t="str">
        <f t="shared" si="1952"/>
        <v>BD$18</v>
      </c>
      <c r="BE1469" s="190" t="str">
        <f t="shared" si="1952"/>
        <v>BE$18</v>
      </c>
      <c r="BF1469" s="190" t="str">
        <f t="shared" si="1952"/>
        <v>BF$18</v>
      </c>
      <c r="BG1469" s="190" t="str">
        <f t="shared" si="1952"/>
        <v>BG$18</v>
      </c>
      <c r="BH1469" s="190" t="str">
        <f t="shared" si="1952"/>
        <v>BH$18</v>
      </c>
      <c r="BI1469" s="190" t="str">
        <f t="shared" si="1952"/>
        <v>BI$18</v>
      </c>
      <c r="BJ1469" s="190" t="str">
        <f t="shared" si="1952"/>
        <v>BJ$18</v>
      </c>
      <c r="BK1469" s="190" t="str">
        <f t="shared" si="1952"/>
        <v>BK$18</v>
      </c>
      <c r="BL1469" s="190" t="str">
        <f t="shared" si="1952"/>
        <v>BL$18</v>
      </c>
      <c r="BM1469" s="190" t="str">
        <f t="shared" si="1952"/>
        <v>BM$18</v>
      </c>
      <c r="BN1469" s="190" t="str">
        <f t="shared" si="1952"/>
        <v>BN$18</v>
      </c>
      <c r="BO1469" s="190" t="str">
        <f t="shared" si="1952"/>
        <v>BO$18</v>
      </c>
      <c r="BP1469" s="190" t="str">
        <f t="shared" si="1952"/>
        <v>BP$18</v>
      </c>
      <c r="BQ1469" s="190" t="str">
        <f t="shared" si="1952"/>
        <v>BQ$18</v>
      </c>
      <c r="BR1469" s="190" t="str">
        <f t="shared" si="1952"/>
        <v>BR$18</v>
      </c>
      <c r="BS1469" s="190" t="str">
        <f t="shared" si="1952"/>
        <v>BS$18</v>
      </c>
      <c r="BT1469" s="190" t="str">
        <f t="shared" si="1952"/>
        <v>BT$18</v>
      </c>
      <c r="BU1469" s="190" t="str">
        <f t="shared" si="1952"/>
        <v>BU$18</v>
      </c>
      <c r="BV1469" s="190" t="str">
        <f t="shared" si="1952"/>
        <v>BV$18</v>
      </c>
      <c r="BW1469" s="190" t="str">
        <f t="shared" si="1952"/>
        <v>BW$18</v>
      </c>
      <c r="BX1469" s="190" t="str">
        <f t="shared" si="1952"/>
        <v>BX$18</v>
      </c>
      <c r="BY1469" s="190" t="str">
        <f t="shared" si="1952"/>
        <v>BY$18</v>
      </c>
      <c r="BZ1469" s="190" t="str">
        <f t="shared" si="1952"/>
        <v>BZ$18</v>
      </c>
      <c r="CA1469" s="190" t="str">
        <f t="shared" si="1952"/>
        <v>CA$18</v>
      </c>
      <c r="CB1469" s="190" t="str">
        <f t="shared" si="1952"/>
        <v>CB$18</v>
      </c>
      <c r="CC1469" s="190" t="str">
        <f t="shared" si="1952"/>
        <v>CC$18</v>
      </c>
      <c r="CD1469" s="190" t="str">
        <f t="shared" si="1952"/>
        <v>CD$18</v>
      </c>
      <c r="CE1469" s="190" t="str">
        <f t="shared" ref="CE1469:CL1469" si="1953">CE$22</f>
        <v>CE$18</v>
      </c>
      <c r="CF1469" s="190" t="str">
        <f t="shared" si="1953"/>
        <v>CF$18</v>
      </c>
      <c r="CG1469" s="190" t="str">
        <f t="shared" si="1953"/>
        <v>CG$18</v>
      </c>
      <c r="CH1469" s="190" t="str">
        <f t="shared" si="1953"/>
        <v>CH$18</v>
      </c>
      <c r="CI1469" s="190" t="str">
        <f t="shared" si="1953"/>
        <v>CI$18</v>
      </c>
      <c r="CJ1469" s="190" t="str">
        <f t="shared" si="1953"/>
        <v>CJ$18</v>
      </c>
      <c r="CK1469" s="190" t="str">
        <f t="shared" si="1953"/>
        <v>CK$18</v>
      </c>
      <c r="CL1469" s="190" t="str">
        <f t="shared" si="1953"/>
        <v>CL$18</v>
      </c>
      <c r="CN1469" s="201"/>
      <c r="CO1469" s="190" t="str">
        <f t="shared" ref="CO1469:DL1469" si="1954">CO$22</f>
        <v>CO$18</v>
      </c>
      <c r="CP1469" s="190" t="str">
        <f t="shared" si="1954"/>
        <v>CP$18</v>
      </c>
      <c r="CQ1469" s="190" t="str">
        <f t="shared" si="1954"/>
        <v>CQ$18</v>
      </c>
      <c r="CR1469" s="190" t="str">
        <f t="shared" si="1954"/>
        <v>CR$18</v>
      </c>
      <c r="CS1469" s="190" t="str">
        <f t="shared" si="1954"/>
        <v>CS$18</v>
      </c>
      <c r="CT1469" s="190" t="str">
        <f t="shared" si="1954"/>
        <v>CT$18</v>
      </c>
      <c r="CU1469" s="190" t="str">
        <f t="shared" si="1954"/>
        <v>CU$18</v>
      </c>
      <c r="CV1469" s="190" t="str">
        <f t="shared" si="1954"/>
        <v>CV$18</v>
      </c>
      <c r="CW1469" s="190" t="str">
        <f t="shared" si="1954"/>
        <v>CW$18</v>
      </c>
      <c r="CX1469" s="190" t="str">
        <f t="shared" si="1954"/>
        <v>CX$18</v>
      </c>
      <c r="CY1469" s="190" t="str">
        <f t="shared" si="1954"/>
        <v>CY$18</v>
      </c>
      <c r="CZ1469" s="190" t="str">
        <f t="shared" si="1954"/>
        <v>CZ$18</v>
      </c>
      <c r="DA1469" s="190" t="str">
        <f t="shared" si="1954"/>
        <v>DA$18</v>
      </c>
      <c r="DB1469" s="190" t="str">
        <f t="shared" si="1954"/>
        <v>DB$18</v>
      </c>
      <c r="DC1469" s="190" t="str">
        <f t="shared" si="1954"/>
        <v>DC$18</v>
      </c>
      <c r="DD1469" s="190" t="str">
        <f t="shared" si="1954"/>
        <v>DD$18</v>
      </c>
      <c r="DE1469" s="190" t="str">
        <f t="shared" si="1954"/>
        <v>DE$18</v>
      </c>
      <c r="DF1469" s="190" t="str">
        <f t="shared" si="1954"/>
        <v>DF$18</v>
      </c>
      <c r="DG1469" s="190" t="str">
        <f t="shared" si="1954"/>
        <v>DG$18</v>
      </c>
      <c r="DH1469" s="190" t="str">
        <f t="shared" si="1954"/>
        <v>DH$18</v>
      </c>
      <c r="DI1469" s="190" t="str">
        <f t="shared" si="1954"/>
        <v>DI$18</v>
      </c>
      <c r="DJ1469" s="190" t="str">
        <f t="shared" si="1954"/>
        <v>DJ$18</v>
      </c>
      <c r="DK1469" s="190" t="str">
        <f t="shared" si="1954"/>
        <v>DK$18</v>
      </c>
      <c r="DL1469" s="190" t="str">
        <f t="shared" si="1954"/>
        <v>DL$18</v>
      </c>
    </row>
    <row r="1470" spans="1:116" x14ac:dyDescent="0.35">
      <c r="A1470" s="12"/>
      <c r="B1470" s="339" t="s">
        <v>332</v>
      </c>
      <c r="C1470" s="339"/>
      <c r="D1470" s="337" t="s">
        <v>518</v>
      </c>
      <c r="E1470" s="337" t="str">
        <f t="shared" si="1951"/>
        <v>1470 SPLIT-SV-VR</v>
      </c>
      <c r="G1470" s="175" t="s">
        <v>464</v>
      </c>
      <c r="H1470" s="200"/>
      <c r="I1470" s="201"/>
      <c r="J1470" s="201"/>
      <c r="K1470" s="202"/>
      <c r="L1470" s="202"/>
      <c r="M1470" s="202"/>
      <c r="N1470" s="202"/>
      <c r="O1470" s="202"/>
      <c r="P1470" s="202"/>
      <c r="R1470" s="202"/>
      <c r="S1470" s="190" t="str">
        <f t="shared" ref="S1470:CD1470" si="1955">S$23</f>
        <v>S$19</v>
      </c>
      <c r="T1470" s="190" t="str">
        <f t="shared" si="1955"/>
        <v>T$19</v>
      </c>
      <c r="U1470" s="190" t="str">
        <f t="shared" si="1955"/>
        <v>U$19</v>
      </c>
      <c r="V1470" s="190" t="str">
        <f t="shared" si="1955"/>
        <v>V$19</v>
      </c>
      <c r="W1470" s="190" t="str">
        <f t="shared" si="1955"/>
        <v>W$19</v>
      </c>
      <c r="X1470" s="190" t="str">
        <f t="shared" si="1955"/>
        <v>X$19</v>
      </c>
      <c r="Y1470" s="190" t="str">
        <f t="shared" si="1955"/>
        <v>Y$19</v>
      </c>
      <c r="Z1470" s="190" t="str">
        <f t="shared" si="1955"/>
        <v>Z$19</v>
      </c>
      <c r="AA1470" s="190" t="str">
        <f t="shared" si="1955"/>
        <v>AA$19</v>
      </c>
      <c r="AB1470" s="190" t="str">
        <f t="shared" si="1955"/>
        <v>AB$19</v>
      </c>
      <c r="AC1470" s="190" t="str">
        <f t="shared" si="1955"/>
        <v>AC$19</v>
      </c>
      <c r="AD1470" s="190" t="str">
        <f t="shared" si="1955"/>
        <v>AD$19</v>
      </c>
      <c r="AE1470" s="190" t="str">
        <f t="shared" si="1955"/>
        <v>AE$19</v>
      </c>
      <c r="AF1470" s="190" t="str">
        <f t="shared" si="1955"/>
        <v>AF$19</v>
      </c>
      <c r="AG1470" s="190" t="str">
        <f t="shared" si="1955"/>
        <v>AG$19</v>
      </c>
      <c r="AH1470" s="190" t="str">
        <f t="shared" si="1955"/>
        <v>AH$19</v>
      </c>
      <c r="AI1470" s="190" t="str">
        <f t="shared" si="1955"/>
        <v>AI$19</v>
      </c>
      <c r="AJ1470" s="190" t="str">
        <f t="shared" si="1955"/>
        <v>AJ$19</v>
      </c>
      <c r="AK1470" s="190" t="str">
        <f t="shared" si="1955"/>
        <v>AK$19</v>
      </c>
      <c r="AL1470" s="190" t="str">
        <f t="shared" si="1955"/>
        <v>AL$19</v>
      </c>
      <c r="AM1470" s="190" t="str">
        <f t="shared" si="1955"/>
        <v>AM$19</v>
      </c>
      <c r="AN1470" s="190" t="str">
        <f t="shared" si="1955"/>
        <v>AN$19</v>
      </c>
      <c r="AO1470" s="190" t="str">
        <f t="shared" si="1955"/>
        <v>AO$19</v>
      </c>
      <c r="AP1470" s="190" t="str">
        <f t="shared" si="1955"/>
        <v>AP$19</v>
      </c>
      <c r="AQ1470" s="190" t="str">
        <f t="shared" si="1955"/>
        <v>AQ$19</v>
      </c>
      <c r="AR1470" s="190" t="str">
        <f t="shared" si="1955"/>
        <v>AR$19</v>
      </c>
      <c r="AS1470" s="190" t="str">
        <f t="shared" si="1955"/>
        <v>AS$19</v>
      </c>
      <c r="AT1470" s="190" t="str">
        <f t="shared" si="1955"/>
        <v>AT$19</v>
      </c>
      <c r="AU1470" s="190" t="str">
        <f t="shared" si="1955"/>
        <v>AU$19</v>
      </c>
      <c r="AV1470" s="190" t="str">
        <f t="shared" si="1955"/>
        <v>AV$19</v>
      </c>
      <c r="AW1470" s="190" t="str">
        <f t="shared" si="1955"/>
        <v>AW$19</v>
      </c>
      <c r="AX1470" s="190" t="str">
        <f t="shared" si="1955"/>
        <v>AX$19</v>
      </c>
      <c r="AY1470" s="190" t="str">
        <f t="shared" si="1955"/>
        <v>AY$19</v>
      </c>
      <c r="AZ1470" s="190" t="str">
        <f t="shared" si="1955"/>
        <v>AZ$19</v>
      </c>
      <c r="BA1470" s="190" t="str">
        <f t="shared" si="1955"/>
        <v>BA$19</v>
      </c>
      <c r="BB1470" s="190" t="str">
        <f t="shared" si="1955"/>
        <v>BB$19</v>
      </c>
      <c r="BC1470" s="190" t="str">
        <f t="shared" si="1955"/>
        <v>BC$19</v>
      </c>
      <c r="BD1470" s="190" t="str">
        <f t="shared" si="1955"/>
        <v>BD$19</v>
      </c>
      <c r="BE1470" s="190" t="str">
        <f t="shared" si="1955"/>
        <v>BE$19</v>
      </c>
      <c r="BF1470" s="190" t="str">
        <f t="shared" si="1955"/>
        <v>BF$19</v>
      </c>
      <c r="BG1470" s="190" t="str">
        <f t="shared" si="1955"/>
        <v>BG$19</v>
      </c>
      <c r="BH1470" s="190" t="str">
        <f t="shared" si="1955"/>
        <v>BH$19</v>
      </c>
      <c r="BI1470" s="190" t="str">
        <f t="shared" si="1955"/>
        <v>BI$19</v>
      </c>
      <c r="BJ1470" s="190" t="str">
        <f t="shared" si="1955"/>
        <v>BJ$19</v>
      </c>
      <c r="BK1470" s="190" t="str">
        <f t="shared" si="1955"/>
        <v>BK$19</v>
      </c>
      <c r="BL1470" s="190" t="str">
        <f t="shared" si="1955"/>
        <v>BL$19</v>
      </c>
      <c r="BM1470" s="190" t="str">
        <f t="shared" si="1955"/>
        <v>BM$19</v>
      </c>
      <c r="BN1470" s="190" t="str">
        <f t="shared" si="1955"/>
        <v>BN$19</v>
      </c>
      <c r="BO1470" s="190" t="str">
        <f t="shared" si="1955"/>
        <v>BO$19</v>
      </c>
      <c r="BP1470" s="190" t="str">
        <f t="shared" si="1955"/>
        <v>BP$19</v>
      </c>
      <c r="BQ1470" s="190" t="str">
        <f t="shared" si="1955"/>
        <v>BQ$19</v>
      </c>
      <c r="BR1470" s="190" t="str">
        <f t="shared" si="1955"/>
        <v>BR$19</v>
      </c>
      <c r="BS1470" s="190" t="str">
        <f t="shared" si="1955"/>
        <v>BS$19</v>
      </c>
      <c r="BT1470" s="190" t="str">
        <f t="shared" si="1955"/>
        <v>BT$19</v>
      </c>
      <c r="BU1470" s="190" t="str">
        <f t="shared" si="1955"/>
        <v>BU$19</v>
      </c>
      <c r="BV1470" s="190" t="str">
        <f t="shared" si="1955"/>
        <v>BV$19</v>
      </c>
      <c r="BW1470" s="190" t="str">
        <f t="shared" si="1955"/>
        <v>BW$19</v>
      </c>
      <c r="BX1470" s="190" t="str">
        <f t="shared" si="1955"/>
        <v>BX$19</v>
      </c>
      <c r="BY1470" s="190" t="str">
        <f t="shared" si="1955"/>
        <v>BY$19</v>
      </c>
      <c r="BZ1470" s="190" t="str">
        <f t="shared" si="1955"/>
        <v>BZ$19</v>
      </c>
      <c r="CA1470" s="190" t="str">
        <f t="shared" si="1955"/>
        <v>CA$19</v>
      </c>
      <c r="CB1470" s="190" t="str">
        <f t="shared" si="1955"/>
        <v>CB$19</v>
      </c>
      <c r="CC1470" s="190" t="str">
        <f t="shared" si="1955"/>
        <v>CC$19</v>
      </c>
      <c r="CD1470" s="190" t="str">
        <f t="shared" si="1955"/>
        <v>CD$19</v>
      </c>
      <c r="CE1470" s="190" t="str">
        <f t="shared" ref="CE1470:CL1470" si="1956">CE$23</f>
        <v>CE$19</v>
      </c>
      <c r="CF1470" s="190" t="str">
        <f t="shared" si="1956"/>
        <v>CF$19</v>
      </c>
      <c r="CG1470" s="190" t="str">
        <f t="shared" si="1956"/>
        <v>CG$19</v>
      </c>
      <c r="CH1470" s="190" t="str">
        <f t="shared" si="1956"/>
        <v>CH$19</v>
      </c>
      <c r="CI1470" s="190" t="str">
        <f t="shared" si="1956"/>
        <v>CI$19</v>
      </c>
      <c r="CJ1470" s="190" t="str">
        <f t="shared" si="1956"/>
        <v>CJ$19</v>
      </c>
      <c r="CK1470" s="190" t="str">
        <f t="shared" si="1956"/>
        <v>CK$19</v>
      </c>
      <c r="CL1470" s="190" t="str">
        <f t="shared" si="1956"/>
        <v>CL$19</v>
      </c>
      <c r="CN1470" s="201"/>
      <c r="CO1470" s="190" t="str">
        <f t="shared" ref="CO1470:DL1470" si="1957">CO$23</f>
        <v>CO$19</v>
      </c>
      <c r="CP1470" s="190" t="str">
        <f t="shared" si="1957"/>
        <v>CP$19</v>
      </c>
      <c r="CQ1470" s="190" t="str">
        <f t="shared" si="1957"/>
        <v>CQ$19</v>
      </c>
      <c r="CR1470" s="190" t="str">
        <f t="shared" si="1957"/>
        <v>CR$19</v>
      </c>
      <c r="CS1470" s="190" t="str">
        <f t="shared" si="1957"/>
        <v>CS$19</v>
      </c>
      <c r="CT1470" s="190" t="str">
        <f t="shared" si="1957"/>
        <v>CT$19</v>
      </c>
      <c r="CU1470" s="190" t="str">
        <f t="shared" si="1957"/>
        <v>CU$19</v>
      </c>
      <c r="CV1470" s="190" t="str">
        <f t="shared" si="1957"/>
        <v>CV$19</v>
      </c>
      <c r="CW1470" s="190" t="str">
        <f t="shared" si="1957"/>
        <v>CW$19</v>
      </c>
      <c r="CX1470" s="190" t="str">
        <f t="shared" si="1957"/>
        <v>CX$19</v>
      </c>
      <c r="CY1470" s="190" t="str">
        <f t="shared" si="1957"/>
        <v>CY$19</v>
      </c>
      <c r="CZ1470" s="190" t="str">
        <f t="shared" si="1957"/>
        <v>CZ$19</v>
      </c>
      <c r="DA1470" s="190" t="str">
        <f t="shared" si="1957"/>
        <v>DA$19</v>
      </c>
      <c r="DB1470" s="190" t="str">
        <f t="shared" si="1957"/>
        <v>DB$19</v>
      </c>
      <c r="DC1470" s="190" t="str">
        <f t="shared" si="1957"/>
        <v>DC$19</v>
      </c>
      <c r="DD1470" s="190" t="str">
        <f t="shared" si="1957"/>
        <v>DD$19</v>
      </c>
      <c r="DE1470" s="190" t="str">
        <f t="shared" si="1957"/>
        <v>DE$19</v>
      </c>
      <c r="DF1470" s="190" t="str">
        <f t="shared" si="1957"/>
        <v>DF$19</v>
      </c>
      <c r="DG1470" s="190" t="str">
        <f t="shared" si="1957"/>
        <v>DG$19</v>
      </c>
      <c r="DH1470" s="190" t="str">
        <f t="shared" si="1957"/>
        <v>DH$19</v>
      </c>
      <c r="DI1470" s="190" t="str">
        <f t="shared" si="1957"/>
        <v>DI$19</v>
      </c>
      <c r="DJ1470" s="190" t="str">
        <f t="shared" si="1957"/>
        <v>DJ$19</v>
      </c>
      <c r="DK1470" s="190" t="str">
        <f t="shared" si="1957"/>
        <v>DK$19</v>
      </c>
      <c r="DL1470" s="190" t="str">
        <f t="shared" si="1957"/>
        <v>DL$19</v>
      </c>
    </row>
    <row r="1471" spans="1:116" x14ac:dyDescent="0.35">
      <c r="A1471" s="12"/>
      <c r="B1471" s="339"/>
      <c r="C1471" s="339"/>
      <c r="D1471" s="337" t="s">
        <v>518</v>
      </c>
      <c r="E1471" s="337" t="str">
        <f t="shared" ref="E1471:E1487" si="1958">ROW()&amp;" "&amp;D1471</f>
        <v>1471 SPLIT-SV-VR</v>
      </c>
      <c r="G1471" s="143" t="s">
        <v>521</v>
      </c>
      <c r="H1471" s="142"/>
      <c r="I1471" s="144"/>
      <c r="J1471" s="144"/>
      <c r="K1471" s="142"/>
      <c r="L1471" s="142"/>
      <c r="M1471" s="142"/>
      <c r="N1471" s="142"/>
      <c r="O1471" s="142"/>
      <c r="P1471" s="142"/>
      <c r="R1471" s="143"/>
      <c r="S1471" s="168"/>
      <c r="T1471" s="168"/>
      <c r="U1471" s="168"/>
      <c r="V1471" s="168"/>
      <c r="W1471" s="168"/>
      <c r="X1471" s="168"/>
      <c r="Y1471" s="168"/>
      <c r="Z1471" s="168"/>
      <c r="AA1471" s="168"/>
      <c r="AB1471" s="168"/>
      <c r="AC1471" s="168"/>
      <c r="AD1471" s="168"/>
      <c r="AE1471" s="168"/>
      <c r="AF1471" s="168"/>
      <c r="AG1471" s="168"/>
      <c r="AH1471" s="168"/>
      <c r="AI1471" s="168"/>
      <c r="AJ1471" s="168"/>
      <c r="AK1471" s="168"/>
      <c r="AL1471" s="168"/>
      <c r="AM1471" s="168"/>
      <c r="AN1471" s="168"/>
      <c r="AO1471" s="168"/>
      <c r="AP1471" s="168"/>
      <c r="AQ1471" s="168"/>
      <c r="AR1471" s="168"/>
      <c r="AS1471" s="168"/>
      <c r="AT1471" s="168"/>
      <c r="AU1471" s="168"/>
      <c r="AV1471" s="168"/>
      <c r="AW1471" s="168"/>
      <c r="AX1471" s="168"/>
      <c r="AY1471" s="168"/>
      <c r="AZ1471" s="168"/>
      <c r="BA1471" s="168"/>
      <c r="BB1471" s="168"/>
      <c r="BC1471" s="168"/>
      <c r="BD1471" s="168"/>
      <c r="BE1471" s="168"/>
      <c r="BF1471" s="168"/>
      <c r="BG1471" s="168"/>
      <c r="BH1471" s="168"/>
      <c r="BI1471" s="168"/>
      <c r="BJ1471" s="168"/>
      <c r="BK1471" s="168"/>
      <c r="BL1471" s="168"/>
      <c r="BM1471" s="168"/>
      <c r="BN1471" s="168"/>
      <c r="BO1471" s="168"/>
      <c r="BP1471" s="168"/>
      <c r="BQ1471" s="168"/>
      <c r="BR1471" s="168"/>
      <c r="BS1471" s="168"/>
      <c r="BT1471" s="168"/>
      <c r="BU1471" s="168"/>
      <c r="BV1471" s="168"/>
      <c r="BW1471" s="168"/>
      <c r="BX1471" s="168"/>
      <c r="BY1471" s="168"/>
      <c r="BZ1471" s="168"/>
      <c r="CA1471" s="168"/>
      <c r="CB1471" s="168"/>
      <c r="CC1471" s="168"/>
      <c r="CD1471" s="168"/>
      <c r="CE1471" s="168"/>
      <c r="CF1471" s="168"/>
      <c r="CG1471" s="168"/>
      <c r="CH1471" s="168"/>
      <c r="CI1471" s="168"/>
      <c r="CJ1471" s="168"/>
      <c r="CK1471" s="168"/>
      <c r="CL1471" s="168"/>
      <c r="CN1471" s="144"/>
      <c r="CO1471" s="168"/>
      <c r="CP1471" s="168"/>
      <c r="CQ1471" s="168"/>
      <c r="CR1471" s="168"/>
      <c r="CS1471" s="168"/>
      <c r="CT1471" s="168"/>
      <c r="CU1471" s="168"/>
      <c r="CV1471" s="168"/>
      <c r="CW1471" s="168"/>
      <c r="CX1471" s="168"/>
      <c r="CY1471" s="168"/>
      <c r="CZ1471" s="168"/>
      <c r="DA1471" s="168"/>
      <c r="DB1471" s="168"/>
      <c r="DC1471" s="168"/>
      <c r="DD1471" s="168"/>
      <c r="DE1471" s="168"/>
      <c r="DF1471" s="168"/>
      <c r="DG1471" s="168"/>
      <c r="DH1471" s="168"/>
      <c r="DI1471" s="168"/>
      <c r="DJ1471" s="168"/>
      <c r="DK1471" s="168"/>
      <c r="DL1471" s="168"/>
    </row>
    <row r="1472" spans="1:116" x14ac:dyDescent="0.35">
      <c r="A1472" s="12"/>
      <c r="B1472" s="339"/>
      <c r="C1472" s="339"/>
      <c r="D1472" s="337" t="s">
        <v>518</v>
      </c>
      <c r="E1472" s="337" t="str">
        <f t="shared" si="1958"/>
        <v>1472 SPLIT-SV-VR</v>
      </c>
      <c r="G1472" s="95" t="str">
        <f>G1466</f>
        <v>Primary volume driver</v>
      </c>
      <c r="H1472" s="338" t="s">
        <v>695</v>
      </c>
      <c r="I1472" s="60"/>
      <c r="J1472" s="60"/>
      <c r="K1472" s="12"/>
      <c r="L1472" s="12"/>
      <c r="M1472" s="12"/>
      <c r="N1472" s="12"/>
      <c r="O1472" s="12"/>
      <c r="P1472" s="12"/>
      <c r="R1472" s="13"/>
      <c r="S1472" s="76"/>
      <c r="T1472" s="76"/>
      <c r="U1472" s="76"/>
      <c r="V1472" s="76"/>
      <c r="W1472" s="76"/>
      <c r="X1472" s="76"/>
      <c r="Y1472" s="76"/>
      <c r="Z1472" s="76"/>
      <c r="AA1472" s="76"/>
      <c r="AB1472" s="76"/>
      <c r="AC1472" s="76"/>
      <c r="AD1472" s="76"/>
      <c r="AE1472" s="76"/>
      <c r="AF1472" s="76"/>
      <c r="AG1472" s="76"/>
      <c r="AH1472" s="76"/>
      <c r="AI1472" s="76"/>
      <c r="AJ1472" s="76"/>
      <c r="AK1472" s="76"/>
      <c r="AL1472" s="76"/>
      <c r="AM1472" s="76"/>
      <c r="AN1472" s="76"/>
      <c r="AO1472" s="76"/>
      <c r="AP1472" s="76"/>
      <c r="AQ1472" s="76"/>
      <c r="AR1472" s="76"/>
      <c r="AS1472" s="76"/>
      <c r="AT1472" s="76"/>
      <c r="AU1472" s="76"/>
      <c r="AV1472" s="76"/>
      <c r="AW1472" s="76"/>
      <c r="AX1472" s="76"/>
      <c r="AY1472" s="76"/>
      <c r="AZ1472" s="76"/>
      <c r="BA1472" s="76"/>
      <c r="BB1472" s="76"/>
      <c r="BC1472" s="76"/>
      <c r="BD1472" s="76"/>
      <c r="BE1472" s="76"/>
      <c r="BF1472" s="76"/>
      <c r="BG1472" s="76"/>
      <c r="BH1472" s="76"/>
      <c r="BI1472" s="76"/>
      <c r="BJ1472" s="76"/>
      <c r="BK1472" s="76"/>
      <c r="BL1472" s="76"/>
      <c r="BM1472" s="76"/>
      <c r="BN1472" s="76"/>
      <c r="BO1472" s="76"/>
      <c r="BP1472" s="76"/>
      <c r="BQ1472" s="76"/>
      <c r="BR1472" s="76"/>
      <c r="BS1472" s="76"/>
      <c r="BT1472" s="76"/>
      <c r="BU1472" s="76"/>
      <c r="BV1472" s="76"/>
      <c r="BW1472" s="76"/>
      <c r="BX1472" s="76"/>
      <c r="BY1472" s="76"/>
      <c r="BZ1472" s="76"/>
      <c r="CA1472" s="76"/>
      <c r="CB1472" s="76"/>
      <c r="CC1472" s="76"/>
      <c r="CD1472" s="76"/>
      <c r="CE1472" s="76"/>
      <c r="CF1472" s="76"/>
      <c r="CG1472" s="76"/>
      <c r="CH1472" s="76"/>
      <c r="CI1472" s="76"/>
      <c r="CJ1472" s="76"/>
      <c r="CK1472" s="76"/>
      <c r="CL1472" s="76"/>
      <c r="CN1472" s="60"/>
      <c r="CO1472" s="239"/>
      <c r="CP1472" s="239"/>
      <c r="CQ1472" s="239"/>
      <c r="CR1472" s="239"/>
      <c r="CS1472" s="239"/>
      <c r="CT1472" s="239"/>
      <c r="CU1472" s="239"/>
      <c r="CV1472" s="239"/>
      <c r="CW1472" s="239"/>
      <c r="CX1472" s="239"/>
      <c r="CY1472" s="239"/>
      <c r="CZ1472" s="239"/>
      <c r="DA1472" s="239"/>
      <c r="DB1472" s="239"/>
      <c r="DC1472" s="239"/>
      <c r="DD1472" s="239"/>
      <c r="DE1472" s="239"/>
      <c r="DF1472" s="239"/>
      <c r="DG1472" s="239"/>
      <c r="DH1472" s="239"/>
      <c r="DI1472" s="239"/>
      <c r="DJ1472" s="239"/>
      <c r="DK1472" s="239"/>
      <c r="DL1472" s="239"/>
    </row>
    <row r="1473" spans="1:116" x14ac:dyDescent="0.35">
      <c r="A1473" s="12"/>
      <c r="B1473" s="339"/>
      <c r="C1473" s="339"/>
      <c r="D1473" s="337" t="s">
        <v>518</v>
      </c>
      <c r="E1473" s="337" t="str">
        <f t="shared" si="1958"/>
        <v>1473 SPLIT-SV-VR</v>
      </c>
      <c r="G1473" s="95"/>
      <c r="H1473" s="12"/>
      <c r="I1473" s="60"/>
      <c r="J1473" s="60"/>
      <c r="K1473" s="12"/>
      <c r="L1473" s="12"/>
      <c r="M1473" s="12"/>
      <c r="N1473" s="12"/>
      <c r="O1473" s="12"/>
      <c r="P1473" s="12"/>
      <c r="R1473" s="13"/>
      <c r="S1473" s="76"/>
      <c r="T1473" s="76"/>
      <c r="U1473" s="76"/>
      <c r="V1473" s="76"/>
      <c r="W1473" s="76"/>
      <c r="X1473" s="76"/>
      <c r="Y1473" s="76"/>
      <c r="Z1473" s="76"/>
      <c r="AA1473" s="76"/>
      <c r="AB1473" s="76"/>
      <c r="AC1473" s="76"/>
      <c r="AD1473" s="76"/>
      <c r="AE1473" s="76"/>
      <c r="AF1473" s="76"/>
      <c r="AG1473" s="76"/>
      <c r="AH1473" s="76"/>
      <c r="AI1473" s="76"/>
      <c r="AJ1473" s="76"/>
      <c r="AK1473" s="76"/>
      <c r="AL1473" s="76"/>
      <c r="AM1473" s="76"/>
      <c r="AN1473" s="76"/>
      <c r="AO1473" s="76"/>
      <c r="AP1473" s="76"/>
      <c r="AQ1473" s="76"/>
      <c r="AR1473" s="76"/>
      <c r="AS1473" s="76"/>
      <c r="AT1473" s="76"/>
      <c r="AU1473" s="76"/>
      <c r="AV1473" s="76"/>
      <c r="AW1473" s="76"/>
      <c r="AX1473" s="76"/>
      <c r="AY1473" s="76"/>
      <c r="AZ1473" s="76"/>
      <c r="BA1473" s="76"/>
      <c r="BB1473" s="76"/>
      <c r="BC1473" s="76"/>
      <c r="BD1473" s="76"/>
      <c r="BE1473" s="76"/>
      <c r="BF1473" s="76"/>
      <c r="BG1473" s="76"/>
      <c r="BH1473" s="76"/>
      <c r="BI1473" s="76"/>
      <c r="BJ1473" s="76"/>
      <c r="BK1473" s="76"/>
      <c r="BL1473" s="76"/>
      <c r="BM1473" s="76"/>
      <c r="BN1473" s="76"/>
      <c r="BO1473" s="76"/>
      <c r="BP1473" s="76"/>
      <c r="BQ1473" s="76"/>
      <c r="BR1473" s="76"/>
      <c r="BS1473" s="76"/>
      <c r="BT1473" s="76"/>
      <c r="BU1473" s="76"/>
      <c r="BV1473" s="76"/>
      <c r="BW1473" s="76"/>
      <c r="BX1473" s="76"/>
      <c r="BY1473" s="76"/>
      <c r="BZ1473" s="76"/>
      <c r="CA1473" s="76"/>
      <c r="CB1473" s="76"/>
      <c r="CC1473" s="76"/>
      <c r="CD1473" s="76"/>
      <c r="CE1473" s="76"/>
      <c r="CF1473" s="76"/>
      <c r="CG1473" s="76"/>
      <c r="CH1473" s="76"/>
      <c r="CI1473" s="76"/>
      <c r="CJ1473" s="76"/>
      <c r="CK1473" s="76"/>
      <c r="CL1473" s="76"/>
      <c r="CN1473" s="60"/>
      <c r="CO1473" s="239"/>
      <c r="CP1473" s="239"/>
      <c r="CQ1473" s="239"/>
      <c r="CR1473" s="239"/>
      <c r="CS1473" s="239"/>
      <c r="CT1473" s="239"/>
      <c r="CU1473" s="239"/>
      <c r="CV1473" s="239"/>
      <c r="CW1473" s="239"/>
      <c r="CX1473" s="239"/>
      <c r="CY1473" s="239"/>
      <c r="CZ1473" s="239"/>
      <c r="DA1473" s="239"/>
      <c r="DB1473" s="239"/>
      <c r="DC1473" s="239"/>
      <c r="DD1473" s="239"/>
      <c r="DE1473" s="239"/>
      <c r="DF1473" s="239"/>
      <c r="DG1473" s="239"/>
      <c r="DH1473" s="239"/>
      <c r="DI1473" s="239"/>
      <c r="DJ1473" s="239"/>
      <c r="DK1473" s="239"/>
      <c r="DL1473" s="239"/>
    </row>
    <row r="1474" spans="1:116" x14ac:dyDescent="0.35">
      <c r="A1474" s="12"/>
      <c r="B1474" s="339"/>
      <c r="C1474" s="339"/>
      <c r="D1474" s="337" t="s">
        <v>518</v>
      </c>
      <c r="E1474" s="337" t="str">
        <f t="shared" si="1958"/>
        <v>1474 SPLIT-SV-VR</v>
      </c>
      <c r="G1474" s="95" t="str">
        <f>"% of "&amp;G1472&amp;" by product:"</f>
        <v>% of Primary volume driver by product:</v>
      </c>
      <c r="H1474" s="12"/>
      <c r="I1474" s="60"/>
      <c r="J1474" s="60"/>
      <c r="K1474" s="12"/>
      <c r="L1474" s="12"/>
      <c r="M1474" s="12"/>
      <c r="N1474" s="12"/>
      <c r="O1474" s="12"/>
      <c r="P1474" s="12"/>
      <c r="R1474" s="13"/>
      <c r="S1474" s="76"/>
      <c r="T1474" s="76"/>
      <c r="U1474" s="76"/>
      <c r="V1474" s="76"/>
      <c r="W1474" s="76"/>
      <c r="X1474" s="76"/>
      <c r="Y1474" s="76"/>
      <c r="Z1474" s="76"/>
      <c r="AA1474" s="76"/>
      <c r="AB1474" s="76"/>
      <c r="AC1474" s="76"/>
      <c r="AD1474" s="76"/>
      <c r="AE1474" s="76"/>
      <c r="AF1474" s="76"/>
      <c r="AG1474" s="76"/>
      <c r="AH1474" s="76"/>
      <c r="AI1474" s="76"/>
      <c r="AJ1474" s="76"/>
      <c r="AK1474" s="76"/>
      <c r="AL1474" s="76"/>
      <c r="AM1474" s="76"/>
      <c r="AN1474" s="76"/>
      <c r="AO1474" s="76"/>
      <c r="AP1474" s="76"/>
      <c r="AQ1474" s="76"/>
      <c r="AR1474" s="76"/>
      <c r="AS1474" s="76"/>
      <c r="AT1474" s="76"/>
      <c r="AU1474" s="76"/>
      <c r="AV1474" s="76"/>
      <c r="AW1474" s="76"/>
      <c r="AX1474" s="76"/>
      <c r="AY1474" s="76"/>
      <c r="AZ1474" s="76"/>
      <c r="BA1474" s="76"/>
      <c r="BB1474" s="76"/>
      <c r="BC1474" s="76"/>
      <c r="BD1474" s="76"/>
      <c r="BE1474" s="76"/>
      <c r="BF1474" s="76"/>
      <c r="BG1474" s="76"/>
      <c r="BH1474" s="76"/>
      <c r="BI1474" s="76"/>
      <c r="BJ1474" s="76"/>
      <c r="BK1474" s="76"/>
      <c r="BL1474" s="76"/>
      <c r="BM1474" s="76"/>
      <c r="BN1474" s="76"/>
      <c r="BO1474" s="76"/>
      <c r="BP1474" s="76"/>
      <c r="BQ1474" s="76"/>
      <c r="BR1474" s="76"/>
      <c r="BS1474" s="76"/>
      <c r="BT1474" s="76"/>
      <c r="BU1474" s="76"/>
      <c r="BV1474" s="76"/>
      <c r="BW1474" s="76"/>
      <c r="BX1474" s="76"/>
      <c r="BY1474" s="76"/>
      <c r="BZ1474" s="76"/>
      <c r="CA1474" s="76"/>
      <c r="CB1474" s="76"/>
      <c r="CC1474" s="76"/>
      <c r="CD1474" s="76"/>
      <c r="CE1474" s="76"/>
      <c r="CF1474" s="76"/>
      <c r="CG1474" s="76"/>
      <c r="CH1474" s="76"/>
      <c r="CI1474" s="76"/>
      <c r="CJ1474" s="76"/>
      <c r="CK1474" s="76"/>
      <c r="CL1474" s="76"/>
      <c r="CN1474" s="60"/>
      <c r="CO1474" s="239"/>
      <c r="CP1474" s="239"/>
      <c r="CQ1474" s="239"/>
      <c r="CR1474" s="239"/>
      <c r="CS1474" s="239"/>
      <c r="CT1474" s="239"/>
      <c r="CU1474" s="239"/>
      <c r="CV1474" s="239"/>
      <c r="CW1474" s="239"/>
      <c r="CX1474" s="239"/>
      <c r="CY1474" s="239"/>
      <c r="CZ1474" s="239"/>
      <c r="DA1474" s="239"/>
      <c r="DB1474" s="239"/>
      <c r="DC1474" s="239"/>
      <c r="DD1474" s="239"/>
      <c r="DE1474" s="239"/>
      <c r="DF1474" s="239"/>
      <c r="DG1474" s="239"/>
      <c r="DH1474" s="239"/>
      <c r="DI1474" s="239"/>
      <c r="DJ1474" s="239"/>
      <c r="DK1474" s="239"/>
      <c r="DL1474" s="239"/>
    </row>
    <row r="1475" spans="1:116" x14ac:dyDescent="0.35">
      <c r="A1475" s="12"/>
      <c r="B1475" s="339"/>
      <c r="C1475" s="339"/>
      <c r="D1475" s="337" t="s">
        <v>518</v>
      </c>
      <c r="E1475" s="337" t="str">
        <f t="shared" si="1958"/>
        <v>1475 SPLIT-SV-VR</v>
      </c>
      <c r="G1475" s="242" t="s">
        <v>519</v>
      </c>
      <c r="H1475" s="12"/>
      <c r="I1475" s="60"/>
      <c r="J1475" s="60"/>
      <c r="K1475" s="21">
        <v>0.5</v>
      </c>
      <c r="L1475" s="21">
        <v>0.5</v>
      </c>
      <c r="M1475" s="21">
        <v>0.5</v>
      </c>
      <c r="N1475" s="21">
        <v>0.5</v>
      </c>
      <c r="O1475" s="21">
        <v>0.5</v>
      </c>
      <c r="P1475" s="21">
        <v>0.5</v>
      </c>
      <c r="R1475" s="67"/>
      <c r="S1475" s="150" cm="1">
        <f t="array" ref="S1475">INDEX($K:$P,ROW(),MATCH(S$3,$K$2:$P$2,0))</f>
        <v>0.5</v>
      </c>
      <c r="T1475" s="150" cm="1">
        <f t="array" ref="T1475">INDEX($K:$P,ROW(),MATCH(T$3,$K$2:$P$2,0))</f>
        <v>0.5</v>
      </c>
      <c r="U1475" s="150" cm="1">
        <f t="array" ref="U1475">INDEX($K:$P,ROW(),MATCH(U$3,$K$2:$P$2,0))</f>
        <v>0.5</v>
      </c>
      <c r="V1475" s="150" cm="1">
        <f t="array" ref="V1475">INDEX($K:$P,ROW(),MATCH(V$3,$K$2:$P$2,0))</f>
        <v>0.5</v>
      </c>
      <c r="W1475" s="150" cm="1">
        <f t="array" ref="W1475">INDEX($K:$P,ROW(),MATCH(W$3,$K$2:$P$2,0))</f>
        <v>0.5</v>
      </c>
      <c r="X1475" s="150" cm="1">
        <f t="array" ref="X1475">INDEX($K:$P,ROW(),MATCH(X$3,$K$2:$P$2,0))</f>
        <v>0.5</v>
      </c>
      <c r="Y1475" s="150" cm="1">
        <f t="array" ref="Y1475">INDEX($K:$P,ROW(),MATCH(Y$3,$K$2:$P$2,0))</f>
        <v>0.5</v>
      </c>
      <c r="Z1475" s="150" cm="1">
        <f t="array" ref="Z1475">INDEX($K:$P,ROW(),MATCH(Z$3,$K$2:$P$2,0))</f>
        <v>0.5</v>
      </c>
      <c r="AA1475" s="150" cm="1">
        <f t="array" ref="AA1475">INDEX($K:$P,ROW(),MATCH(AA$3,$K$2:$P$2,0))</f>
        <v>0.5</v>
      </c>
      <c r="AB1475" s="150" cm="1">
        <f t="array" ref="AB1475">INDEX($K:$P,ROW(),MATCH(AB$3,$K$2:$P$2,0))</f>
        <v>0.5</v>
      </c>
      <c r="AC1475" s="150" cm="1">
        <f t="array" ref="AC1475">INDEX($K:$P,ROW(),MATCH(AC$3,$K$2:$P$2,0))</f>
        <v>0.5</v>
      </c>
      <c r="AD1475" s="150" cm="1">
        <f t="array" ref="AD1475">INDEX($K:$P,ROW(),MATCH(AD$3,$K$2:$P$2,0))</f>
        <v>0.5</v>
      </c>
      <c r="AE1475" s="150" cm="1">
        <f t="array" ref="AE1475">INDEX($K:$P,ROW(),MATCH(AE$3,$K$2:$P$2,0))</f>
        <v>0.5</v>
      </c>
      <c r="AF1475" s="150" cm="1">
        <f t="array" ref="AF1475">INDEX($K:$P,ROW(),MATCH(AF$3,$K$2:$P$2,0))</f>
        <v>0.5</v>
      </c>
      <c r="AG1475" s="150" cm="1">
        <f t="array" ref="AG1475">INDEX($K:$P,ROW(),MATCH(AG$3,$K$2:$P$2,0))</f>
        <v>0.5</v>
      </c>
      <c r="AH1475" s="150" cm="1">
        <f t="array" ref="AH1475">INDEX($K:$P,ROW(),MATCH(AH$3,$K$2:$P$2,0))</f>
        <v>0.5</v>
      </c>
      <c r="AI1475" s="150" cm="1">
        <f t="array" ref="AI1475">INDEX($K:$P,ROW(),MATCH(AI$3,$K$2:$P$2,0))</f>
        <v>0.5</v>
      </c>
      <c r="AJ1475" s="150" cm="1">
        <f t="array" ref="AJ1475">INDEX($K:$P,ROW(),MATCH(AJ$3,$K$2:$P$2,0))</f>
        <v>0.5</v>
      </c>
      <c r="AK1475" s="150" cm="1">
        <f t="array" ref="AK1475">INDEX($K:$P,ROW(),MATCH(AK$3,$K$2:$P$2,0))</f>
        <v>0.5</v>
      </c>
      <c r="AL1475" s="150" cm="1">
        <f t="array" ref="AL1475">INDEX($K:$P,ROW(),MATCH(AL$3,$K$2:$P$2,0))</f>
        <v>0.5</v>
      </c>
      <c r="AM1475" s="150" cm="1">
        <f t="array" ref="AM1475">INDEX($K:$P,ROW(),MATCH(AM$3,$K$2:$P$2,0))</f>
        <v>0.5</v>
      </c>
      <c r="AN1475" s="150" cm="1">
        <f t="array" ref="AN1475">INDEX($K:$P,ROW(),MATCH(AN$3,$K$2:$P$2,0))</f>
        <v>0.5</v>
      </c>
      <c r="AO1475" s="150" cm="1">
        <f t="array" ref="AO1475">INDEX($K:$P,ROW(),MATCH(AO$3,$K$2:$P$2,0))</f>
        <v>0.5</v>
      </c>
      <c r="AP1475" s="150" cm="1">
        <f t="array" ref="AP1475">INDEX($K:$P,ROW(),MATCH(AP$3,$K$2:$P$2,0))</f>
        <v>0.5</v>
      </c>
      <c r="AQ1475" s="150" cm="1">
        <f t="array" ref="AQ1475">INDEX($K:$P,ROW(),MATCH(AQ$3,$K$2:$P$2,0))</f>
        <v>0.5</v>
      </c>
      <c r="AR1475" s="150" cm="1">
        <f t="array" ref="AR1475">INDEX($K:$P,ROW(),MATCH(AR$3,$K$2:$P$2,0))</f>
        <v>0.5</v>
      </c>
      <c r="AS1475" s="150" cm="1">
        <f t="array" ref="AS1475">INDEX($K:$P,ROW(),MATCH(AS$3,$K$2:$P$2,0))</f>
        <v>0.5</v>
      </c>
      <c r="AT1475" s="150" cm="1">
        <f t="array" ref="AT1475">INDEX($K:$P,ROW(),MATCH(AT$3,$K$2:$P$2,0))</f>
        <v>0.5</v>
      </c>
      <c r="AU1475" s="150" cm="1">
        <f t="array" ref="AU1475">INDEX($K:$P,ROW(),MATCH(AU$3,$K$2:$P$2,0))</f>
        <v>0.5</v>
      </c>
      <c r="AV1475" s="150" cm="1">
        <f t="array" ref="AV1475">INDEX($K:$P,ROW(),MATCH(AV$3,$K$2:$P$2,0))</f>
        <v>0.5</v>
      </c>
      <c r="AW1475" s="150" cm="1">
        <f t="array" ref="AW1475">INDEX($K:$P,ROW(),MATCH(AW$3,$K$2:$P$2,0))</f>
        <v>0.5</v>
      </c>
      <c r="AX1475" s="150" cm="1">
        <f t="array" ref="AX1475">INDEX($K:$P,ROW(),MATCH(AX$3,$K$2:$P$2,0))</f>
        <v>0.5</v>
      </c>
      <c r="AY1475" s="150" cm="1">
        <f t="array" ref="AY1475">INDEX($K:$P,ROW(),MATCH(AY$3,$K$2:$P$2,0))</f>
        <v>0.5</v>
      </c>
      <c r="AZ1475" s="150" cm="1">
        <f t="array" ref="AZ1475">INDEX($K:$P,ROW(),MATCH(AZ$3,$K$2:$P$2,0))</f>
        <v>0.5</v>
      </c>
      <c r="BA1475" s="150" cm="1">
        <f t="array" ref="BA1475">INDEX($K:$P,ROW(),MATCH(BA$3,$K$2:$P$2,0))</f>
        <v>0.5</v>
      </c>
      <c r="BB1475" s="150" cm="1">
        <f t="array" ref="BB1475">INDEX($K:$P,ROW(),MATCH(BB$3,$K$2:$P$2,0))</f>
        <v>0.5</v>
      </c>
      <c r="BC1475" s="150" cm="1">
        <f t="array" ref="BC1475">INDEX($K:$P,ROW(),MATCH(BC$3,$K$2:$P$2,0))</f>
        <v>0.5</v>
      </c>
      <c r="BD1475" s="150" cm="1">
        <f t="array" ref="BD1475">INDEX($K:$P,ROW(),MATCH(BD$3,$K$2:$P$2,0))</f>
        <v>0.5</v>
      </c>
      <c r="BE1475" s="150" cm="1">
        <f t="array" ref="BE1475">INDEX($K:$P,ROW(),MATCH(BE$3,$K$2:$P$2,0))</f>
        <v>0.5</v>
      </c>
      <c r="BF1475" s="150" cm="1">
        <f t="array" ref="BF1475">INDEX($K:$P,ROW(),MATCH(BF$3,$K$2:$P$2,0))</f>
        <v>0.5</v>
      </c>
      <c r="BG1475" s="150" cm="1">
        <f t="array" ref="BG1475">INDEX($K:$P,ROW(),MATCH(BG$3,$K$2:$P$2,0))</f>
        <v>0.5</v>
      </c>
      <c r="BH1475" s="150" cm="1">
        <f t="array" ref="BH1475">INDEX($K:$P,ROW(),MATCH(BH$3,$K$2:$P$2,0))</f>
        <v>0.5</v>
      </c>
      <c r="BI1475" s="150" cm="1">
        <f t="array" ref="BI1475">INDEX($K:$P,ROW(),MATCH(BI$3,$K$2:$P$2,0))</f>
        <v>0.5</v>
      </c>
      <c r="BJ1475" s="150" cm="1">
        <f t="array" ref="BJ1475">INDEX($K:$P,ROW(),MATCH(BJ$3,$K$2:$P$2,0))</f>
        <v>0.5</v>
      </c>
      <c r="BK1475" s="150" cm="1">
        <f t="array" ref="BK1475">INDEX($K:$P,ROW(),MATCH(BK$3,$K$2:$P$2,0))</f>
        <v>0.5</v>
      </c>
      <c r="BL1475" s="150" cm="1">
        <f t="array" ref="BL1475">INDEX($K:$P,ROW(),MATCH(BL$3,$K$2:$P$2,0))</f>
        <v>0.5</v>
      </c>
      <c r="BM1475" s="150" cm="1">
        <f t="array" ref="BM1475">INDEX($K:$P,ROW(),MATCH(BM$3,$K$2:$P$2,0))</f>
        <v>0.5</v>
      </c>
      <c r="BN1475" s="150" cm="1">
        <f t="array" ref="BN1475">INDEX($K:$P,ROW(),MATCH(BN$3,$K$2:$P$2,0))</f>
        <v>0.5</v>
      </c>
      <c r="BO1475" s="150" cm="1">
        <f t="array" ref="BO1475">INDEX($K:$P,ROW(),MATCH(BO$3,$K$2:$P$2,0))</f>
        <v>0.5</v>
      </c>
      <c r="BP1475" s="150" cm="1">
        <f t="array" ref="BP1475">INDEX($K:$P,ROW(),MATCH(BP$3,$K$2:$P$2,0))</f>
        <v>0.5</v>
      </c>
      <c r="BQ1475" s="150" cm="1">
        <f t="array" ref="BQ1475">INDEX($K:$P,ROW(),MATCH(BQ$3,$K$2:$P$2,0))</f>
        <v>0.5</v>
      </c>
      <c r="BR1475" s="150" cm="1">
        <f t="array" ref="BR1475">INDEX($K:$P,ROW(),MATCH(BR$3,$K$2:$P$2,0))</f>
        <v>0.5</v>
      </c>
      <c r="BS1475" s="150" cm="1">
        <f t="array" ref="BS1475">INDEX($K:$P,ROW(),MATCH(BS$3,$K$2:$P$2,0))</f>
        <v>0.5</v>
      </c>
      <c r="BT1475" s="150" cm="1">
        <f t="array" ref="BT1475">INDEX($K:$P,ROW(),MATCH(BT$3,$K$2:$P$2,0))</f>
        <v>0.5</v>
      </c>
      <c r="BU1475" s="150" cm="1">
        <f t="array" ref="BU1475">INDEX($K:$P,ROW(),MATCH(BU$3,$K$2:$P$2,0))</f>
        <v>0.5</v>
      </c>
      <c r="BV1475" s="150" cm="1">
        <f t="array" ref="BV1475">INDEX($K:$P,ROW(),MATCH(BV$3,$K$2:$P$2,0))</f>
        <v>0.5</v>
      </c>
      <c r="BW1475" s="150" cm="1">
        <f t="array" ref="BW1475">INDEX($K:$P,ROW(),MATCH(BW$3,$K$2:$P$2,0))</f>
        <v>0.5</v>
      </c>
      <c r="BX1475" s="150" cm="1">
        <f t="array" ref="BX1475">INDEX($K:$P,ROW(),MATCH(BX$3,$K$2:$P$2,0))</f>
        <v>0.5</v>
      </c>
      <c r="BY1475" s="150" cm="1">
        <f t="array" ref="BY1475">INDEX($K:$P,ROW(),MATCH(BY$3,$K$2:$P$2,0))</f>
        <v>0.5</v>
      </c>
      <c r="BZ1475" s="150" cm="1">
        <f t="array" ref="BZ1475">INDEX($K:$P,ROW(),MATCH(BZ$3,$K$2:$P$2,0))</f>
        <v>0.5</v>
      </c>
      <c r="CA1475" s="150" cm="1">
        <f t="array" ref="CA1475">INDEX($K:$P,ROW(),MATCH(CA$3,$K$2:$P$2,0))</f>
        <v>0.5</v>
      </c>
      <c r="CB1475" s="150" cm="1">
        <f t="array" ref="CB1475">INDEX($K:$P,ROW(),MATCH(CB$3,$K$2:$P$2,0))</f>
        <v>0.5</v>
      </c>
      <c r="CC1475" s="150" cm="1">
        <f t="array" ref="CC1475">INDEX($K:$P,ROW(),MATCH(CC$3,$K$2:$P$2,0))</f>
        <v>0.5</v>
      </c>
      <c r="CD1475" s="150" cm="1">
        <f t="array" ref="CD1475">INDEX($K:$P,ROW(),MATCH(CD$3,$K$2:$P$2,0))</f>
        <v>0.5</v>
      </c>
      <c r="CE1475" s="150" cm="1">
        <f t="array" ref="CE1475">INDEX($K:$P,ROW(),MATCH(CE$3,$K$2:$P$2,0))</f>
        <v>0.5</v>
      </c>
      <c r="CF1475" s="150" cm="1">
        <f t="array" ref="CF1475">INDEX($K:$P,ROW(),MATCH(CF$3,$K$2:$P$2,0))</f>
        <v>0.5</v>
      </c>
      <c r="CG1475" s="150" cm="1">
        <f t="array" ref="CG1475">INDEX($K:$P,ROW(),MATCH(CG$3,$K$2:$P$2,0))</f>
        <v>0.5</v>
      </c>
      <c r="CH1475" s="150" cm="1">
        <f t="array" ref="CH1475">INDEX($K:$P,ROW(),MATCH(CH$3,$K$2:$P$2,0))</f>
        <v>0.5</v>
      </c>
      <c r="CI1475" s="150" cm="1">
        <f t="array" ref="CI1475">INDEX($K:$P,ROW(),MATCH(CI$3,$K$2:$P$2,0))</f>
        <v>0.5</v>
      </c>
      <c r="CJ1475" s="150" cm="1">
        <f t="array" ref="CJ1475">INDEX($K:$P,ROW(),MATCH(CJ$3,$K$2:$P$2,0))</f>
        <v>0.5</v>
      </c>
      <c r="CK1475" s="150" cm="1">
        <f t="array" ref="CK1475">INDEX($K:$P,ROW(),MATCH(CK$3,$K$2:$P$2,0))</f>
        <v>0.5</v>
      </c>
      <c r="CL1475" s="150" cm="1">
        <f t="array" ref="CL1475">INDEX($K:$P,ROW(),MATCH(CL$3,$K$2:$P$2,0))</f>
        <v>0.5</v>
      </c>
      <c r="CN1475" s="150"/>
      <c r="CO1475" s="150" t="e" cm="1">
        <f t="array" ref="CO1475">INDEX($K:$P,ROW(),MATCH(CO$3,$K$2:$P$2,0))</f>
        <v>#N/A</v>
      </c>
      <c r="CP1475" s="150" t="e" cm="1">
        <f t="array" ref="CP1475">INDEX($K:$P,ROW(),MATCH(CP$3,$K$2:$P$2,0))</f>
        <v>#N/A</v>
      </c>
      <c r="CQ1475" s="150" t="e" cm="1">
        <f t="array" ref="CQ1475">INDEX($K:$P,ROW(),MATCH(CQ$3,$K$2:$P$2,0))</f>
        <v>#N/A</v>
      </c>
      <c r="CR1475" s="150" t="e" cm="1">
        <f t="array" ref="CR1475">INDEX($K:$P,ROW(),MATCH(CR$3,$K$2:$P$2,0))</f>
        <v>#N/A</v>
      </c>
      <c r="CS1475" s="150" t="e" cm="1">
        <f t="array" ref="CS1475">INDEX($K:$P,ROW(),MATCH(CS$3,$K$2:$P$2,0))</f>
        <v>#N/A</v>
      </c>
      <c r="CT1475" s="150" t="e" cm="1">
        <f t="array" ref="CT1475">INDEX($K:$P,ROW(),MATCH(CT$3,$K$2:$P$2,0))</f>
        <v>#N/A</v>
      </c>
      <c r="CU1475" s="150" t="e" cm="1">
        <f t="array" ref="CU1475">INDEX($K:$P,ROW(),MATCH(CU$3,$K$2:$P$2,0))</f>
        <v>#N/A</v>
      </c>
      <c r="CV1475" s="150" t="e" cm="1">
        <f t="array" ref="CV1475">INDEX($K:$P,ROW(),MATCH(CV$3,$K$2:$P$2,0))</f>
        <v>#N/A</v>
      </c>
      <c r="CW1475" s="150" t="e" cm="1">
        <f t="array" ref="CW1475">INDEX($K:$P,ROW(),MATCH(CW$3,$K$2:$P$2,0))</f>
        <v>#N/A</v>
      </c>
      <c r="CX1475" s="150" t="e" cm="1">
        <f t="array" ref="CX1475">INDEX($K:$P,ROW(),MATCH(CX$3,$K$2:$P$2,0))</f>
        <v>#N/A</v>
      </c>
      <c r="CY1475" s="150" t="e" cm="1">
        <f t="array" ref="CY1475">INDEX($K:$P,ROW(),MATCH(CY$3,$K$2:$P$2,0))</f>
        <v>#N/A</v>
      </c>
      <c r="CZ1475" s="150" t="e" cm="1">
        <f t="array" ref="CZ1475">INDEX($K:$P,ROW(),MATCH(CZ$3,$K$2:$P$2,0))</f>
        <v>#N/A</v>
      </c>
      <c r="DA1475" s="150" t="e" cm="1">
        <f t="array" ref="DA1475">INDEX($K:$P,ROW(),MATCH(DA$3,$K$2:$P$2,0))</f>
        <v>#N/A</v>
      </c>
      <c r="DB1475" s="150" t="e" cm="1">
        <f t="array" ref="DB1475">INDEX($K:$P,ROW(),MATCH(DB$3,$K$2:$P$2,0))</f>
        <v>#N/A</v>
      </c>
      <c r="DC1475" s="150" t="e" cm="1">
        <f t="array" ref="DC1475">INDEX($K:$P,ROW(),MATCH(DC$3,$K$2:$P$2,0))</f>
        <v>#N/A</v>
      </c>
      <c r="DD1475" s="150" t="e" cm="1">
        <f t="array" ref="DD1475">INDEX($K:$P,ROW(),MATCH(DD$3,$K$2:$P$2,0))</f>
        <v>#N/A</v>
      </c>
      <c r="DE1475" s="150" t="e" cm="1">
        <f t="array" ref="DE1475">INDEX($K:$P,ROW(),MATCH(DE$3,$K$2:$P$2,0))</f>
        <v>#N/A</v>
      </c>
      <c r="DF1475" s="150" t="e" cm="1">
        <f t="array" ref="DF1475">INDEX($K:$P,ROW(),MATCH(DF$3,$K$2:$P$2,0))</f>
        <v>#N/A</v>
      </c>
      <c r="DG1475" s="150" t="e" cm="1">
        <f t="array" ref="DG1475">INDEX($K:$P,ROW(),MATCH(DG$3,$K$2:$P$2,0))</f>
        <v>#N/A</v>
      </c>
      <c r="DH1475" s="150" t="e" cm="1">
        <f t="array" ref="DH1475">INDEX($K:$P,ROW(),MATCH(DH$3,$K$2:$P$2,0))</f>
        <v>#N/A</v>
      </c>
      <c r="DI1475" s="150" t="e" cm="1">
        <f t="array" ref="DI1475">INDEX($K:$P,ROW(),MATCH(DI$3,$K$2:$P$2,0))</f>
        <v>#N/A</v>
      </c>
      <c r="DJ1475" s="150" t="e" cm="1">
        <f t="array" ref="DJ1475">INDEX($K:$P,ROW(),MATCH(DJ$3,$K$2:$P$2,0))</f>
        <v>#N/A</v>
      </c>
      <c r="DK1475" s="150" t="e" cm="1">
        <f t="array" ref="DK1475">INDEX($K:$P,ROW(),MATCH(DK$3,$K$2:$P$2,0))</f>
        <v>#N/A</v>
      </c>
      <c r="DL1475" s="150" t="e" cm="1">
        <f t="array" ref="DL1475">INDEX($K:$P,ROW(),MATCH(DL$3,$K$2:$P$2,0))</f>
        <v>#N/A</v>
      </c>
    </row>
    <row r="1476" spans="1:116" x14ac:dyDescent="0.35">
      <c r="A1476" s="12"/>
      <c r="B1476" s="339"/>
      <c r="C1476" s="339"/>
      <c r="D1476" s="337" t="s">
        <v>518</v>
      </c>
      <c r="E1476" s="337" t="str">
        <f t="shared" si="1958"/>
        <v>1476 SPLIT-SV-VR</v>
      </c>
      <c r="G1476" s="242" t="s">
        <v>520</v>
      </c>
      <c r="H1476" s="12"/>
      <c r="I1476" s="60"/>
      <c r="J1476" s="60"/>
      <c r="K1476" s="21">
        <f>1-K1475</f>
        <v>0.5</v>
      </c>
      <c r="L1476" s="21">
        <f t="shared" ref="L1476:P1476" si="1959">1-L1475</f>
        <v>0.5</v>
      </c>
      <c r="M1476" s="21">
        <f t="shared" si="1959"/>
        <v>0.5</v>
      </c>
      <c r="N1476" s="21">
        <f t="shared" si="1959"/>
        <v>0.5</v>
      </c>
      <c r="O1476" s="21">
        <f t="shared" si="1959"/>
        <v>0.5</v>
      </c>
      <c r="P1476" s="21">
        <f t="shared" si="1959"/>
        <v>0.5</v>
      </c>
      <c r="R1476" s="67"/>
      <c r="S1476" s="150" cm="1">
        <f t="array" ref="S1476">INDEX($K:$P,ROW(),MATCH(S$3,$K$2:$P$2,0))</f>
        <v>0.5</v>
      </c>
      <c r="T1476" s="150" cm="1">
        <f t="array" ref="T1476">INDEX($K:$P,ROW(),MATCH(T$3,$K$2:$P$2,0))</f>
        <v>0.5</v>
      </c>
      <c r="U1476" s="150" cm="1">
        <f t="array" ref="U1476">INDEX($K:$P,ROW(),MATCH(U$3,$K$2:$P$2,0))</f>
        <v>0.5</v>
      </c>
      <c r="V1476" s="150" cm="1">
        <f t="array" ref="V1476">INDEX($K:$P,ROW(),MATCH(V$3,$K$2:$P$2,0))</f>
        <v>0.5</v>
      </c>
      <c r="W1476" s="150" cm="1">
        <f t="array" ref="W1476">INDEX($K:$P,ROW(),MATCH(W$3,$K$2:$P$2,0))</f>
        <v>0.5</v>
      </c>
      <c r="X1476" s="150" cm="1">
        <f t="array" ref="X1476">INDEX($K:$P,ROW(),MATCH(X$3,$K$2:$P$2,0))</f>
        <v>0.5</v>
      </c>
      <c r="Y1476" s="150" cm="1">
        <f t="array" ref="Y1476">INDEX($K:$P,ROW(),MATCH(Y$3,$K$2:$P$2,0))</f>
        <v>0.5</v>
      </c>
      <c r="Z1476" s="150" cm="1">
        <f t="array" ref="Z1476">INDEX($K:$P,ROW(),MATCH(Z$3,$K$2:$P$2,0))</f>
        <v>0.5</v>
      </c>
      <c r="AA1476" s="150" cm="1">
        <f t="array" ref="AA1476">INDEX($K:$P,ROW(),MATCH(AA$3,$K$2:$P$2,0))</f>
        <v>0.5</v>
      </c>
      <c r="AB1476" s="150" cm="1">
        <f t="array" ref="AB1476">INDEX($K:$P,ROW(),MATCH(AB$3,$K$2:$P$2,0))</f>
        <v>0.5</v>
      </c>
      <c r="AC1476" s="150" cm="1">
        <f t="array" ref="AC1476">INDEX($K:$P,ROW(),MATCH(AC$3,$K$2:$P$2,0))</f>
        <v>0.5</v>
      </c>
      <c r="AD1476" s="150" cm="1">
        <f t="array" ref="AD1476">INDEX($K:$P,ROW(),MATCH(AD$3,$K$2:$P$2,0))</f>
        <v>0.5</v>
      </c>
      <c r="AE1476" s="150" cm="1">
        <f t="array" ref="AE1476">INDEX($K:$P,ROW(),MATCH(AE$3,$K$2:$P$2,0))</f>
        <v>0.5</v>
      </c>
      <c r="AF1476" s="150" cm="1">
        <f t="array" ref="AF1476">INDEX($K:$P,ROW(),MATCH(AF$3,$K$2:$P$2,0))</f>
        <v>0.5</v>
      </c>
      <c r="AG1476" s="150" cm="1">
        <f t="array" ref="AG1476">INDEX($K:$P,ROW(),MATCH(AG$3,$K$2:$P$2,0))</f>
        <v>0.5</v>
      </c>
      <c r="AH1476" s="150" cm="1">
        <f t="array" ref="AH1476">INDEX($K:$P,ROW(),MATCH(AH$3,$K$2:$P$2,0))</f>
        <v>0.5</v>
      </c>
      <c r="AI1476" s="150" cm="1">
        <f t="array" ref="AI1476">INDEX($K:$P,ROW(),MATCH(AI$3,$K$2:$P$2,0))</f>
        <v>0.5</v>
      </c>
      <c r="AJ1476" s="150" cm="1">
        <f t="array" ref="AJ1476">INDEX($K:$P,ROW(),MATCH(AJ$3,$K$2:$P$2,0))</f>
        <v>0.5</v>
      </c>
      <c r="AK1476" s="150" cm="1">
        <f t="array" ref="AK1476">INDEX($K:$P,ROW(),MATCH(AK$3,$K$2:$P$2,0))</f>
        <v>0.5</v>
      </c>
      <c r="AL1476" s="150" cm="1">
        <f t="array" ref="AL1476">INDEX($K:$P,ROW(),MATCH(AL$3,$K$2:$P$2,0))</f>
        <v>0.5</v>
      </c>
      <c r="AM1476" s="150" cm="1">
        <f t="array" ref="AM1476">INDEX($K:$P,ROW(),MATCH(AM$3,$K$2:$P$2,0))</f>
        <v>0.5</v>
      </c>
      <c r="AN1476" s="150" cm="1">
        <f t="array" ref="AN1476">INDEX($K:$P,ROW(),MATCH(AN$3,$K$2:$P$2,0))</f>
        <v>0.5</v>
      </c>
      <c r="AO1476" s="150" cm="1">
        <f t="array" ref="AO1476">INDEX($K:$P,ROW(),MATCH(AO$3,$K$2:$P$2,0))</f>
        <v>0.5</v>
      </c>
      <c r="AP1476" s="150" cm="1">
        <f t="array" ref="AP1476">INDEX($K:$P,ROW(),MATCH(AP$3,$K$2:$P$2,0))</f>
        <v>0.5</v>
      </c>
      <c r="AQ1476" s="150" cm="1">
        <f t="array" ref="AQ1476">INDEX($K:$P,ROW(),MATCH(AQ$3,$K$2:$P$2,0))</f>
        <v>0.5</v>
      </c>
      <c r="AR1476" s="150" cm="1">
        <f t="array" ref="AR1476">INDEX($K:$P,ROW(),MATCH(AR$3,$K$2:$P$2,0))</f>
        <v>0.5</v>
      </c>
      <c r="AS1476" s="150" cm="1">
        <f t="array" ref="AS1476">INDEX($K:$P,ROW(),MATCH(AS$3,$K$2:$P$2,0))</f>
        <v>0.5</v>
      </c>
      <c r="AT1476" s="150" cm="1">
        <f t="array" ref="AT1476">INDEX($K:$P,ROW(),MATCH(AT$3,$K$2:$P$2,0))</f>
        <v>0.5</v>
      </c>
      <c r="AU1476" s="150" cm="1">
        <f t="array" ref="AU1476">INDEX($K:$P,ROW(),MATCH(AU$3,$K$2:$P$2,0))</f>
        <v>0.5</v>
      </c>
      <c r="AV1476" s="150" cm="1">
        <f t="array" ref="AV1476">INDEX($K:$P,ROW(),MATCH(AV$3,$K$2:$P$2,0))</f>
        <v>0.5</v>
      </c>
      <c r="AW1476" s="150" cm="1">
        <f t="array" ref="AW1476">INDEX($K:$P,ROW(),MATCH(AW$3,$K$2:$P$2,0))</f>
        <v>0.5</v>
      </c>
      <c r="AX1476" s="150" cm="1">
        <f t="array" ref="AX1476">INDEX($K:$P,ROW(),MATCH(AX$3,$K$2:$P$2,0))</f>
        <v>0.5</v>
      </c>
      <c r="AY1476" s="150" cm="1">
        <f t="array" ref="AY1476">INDEX($K:$P,ROW(),MATCH(AY$3,$K$2:$P$2,0))</f>
        <v>0.5</v>
      </c>
      <c r="AZ1476" s="150" cm="1">
        <f t="array" ref="AZ1476">INDEX($K:$P,ROW(),MATCH(AZ$3,$K$2:$P$2,0))</f>
        <v>0.5</v>
      </c>
      <c r="BA1476" s="150" cm="1">
        <f t="array" ref="BA1476">INDEX($K:$P,ROW(),MATCH(BA$3,$K$2:$P$2,0))</f>
        <v>0.5</v>
      </c>
      <c r="BB1476" s="150" cm="1">
        <f t="array" ref="BB1476">INDEX($K:$P,ROW(),MATCH(BB$3,$K$2:$P$2,0))</f>
        <v>0.5</v>
      </c>
      <c r="BC1476" s="150" cm="1">
        <f t="array" ref="BC1476">INDEX($K:$P,ROW(),MATCH(BC$3,$K$2:$P$2,0))</f>
        <v>0.5</v>
      </c>
      <c r="BD1476" s="150" cm="1">
        <f t="array" ref="BD1476">INDEX($K:$P,ROW(),MATCH(BD$3,$K$2:$P$2,0))</f>
        <v>0.5</v>
      </c>
      <c r="BE1476" s="150" cm="1">
        <f t="array" ref="BE1476">INDEX($K:$P,ROW(),MATCH(BE$3,$K$2:$P$2,0))</f>
        <v>0.5</v>
      </c>
      <c r="BF1476" s="150" cm="1">
        <f t="array" ref="BF1476">INDEX($K:$P,ROW(),MATCH(BF$3,$K$2:$P$2,0))</f>
        <v>0.5</v>
      </c>
      <c r="BG1476" s="150" cm="1">
        <f t="array" ref="BG1476">INDEX($K:$P,ROW(),MATCH(BG$3,$K$2:$P$2,0))</f>
        <v>0.5</v>
      </c>
      <c r="BH1476" s="150" cm="1">
        <f t="array" ref="BH1476">INDEX($K:$P,ROW(),MATCH(BH$3,$K$2:$P$2,0))</f>
        <v>0.5</v>
      </c>
      <c r="BI1476" s="150" cm="1">
        <f t="array" ref="BI1476">INDEX($K:$P,ROW(),MATCH(BI$3,$K$2:$P$2,0))</f>
        <v>0.5</v>
      </c>
      <c r="BJ1476" s="150" cm="1">
        <f t="array" ref="BJ1476">INDEX($K:$P,ROW(),MATCH(BJ$3,$K$2:$P$2,0))</f>
        <v>0.5</v>
      </c>
      <c r="BK1476" s="150" cm="1">
        <f t="array" ref="BK1476">INDEX($K:$P,ROW(),MATCH(BK$3,$K$2:$P$2,0))</f>
        <v>0.5</v>
      </c>
      <c r="BL1476" s="150" cm="1">
        <f t="array" ref="BL1476">INDEX($K:$P,ROW(),MATCH(BL$3,$K$2:$P$2,0))</f>
        <v>0.5</v>
      </c>
      <c r="BM1476" s="150" cm="1">
        <f t="array" ref="BM1476">INDEX($K:$P,ROW(),MATCH(BM$3,$K$2:$P$2,0))</f>
        <v>0.5</v>
      </c>
      <c r="BN1476" s="150" cm="1">
        <f t="array" ref="BN1476">INDEX($K:$P,ROW(),MATCH(BN$3,$K$2:$P$2,0))</f>
        <v>0.5</v>
      </c>
      <c r="BO1476" s="150" cm="1">
        <f t="array" ref="BO1476">INDEX($K:$P,ROW(),MATCH(BO$3,$K$2:$P$2,0))</f>
        <v>0.5</v>
      </c>
      <c r="BP1476" s="150" cm="1">
        <f t="array" ref="BP1476">INDEX($K:$P,ROW(),MATCH(BP$3,$K$2:$P$2,0))</f>
        <v>0.5</v>
      </c>
      <c r="BQ1476" s="150" cm="1">
        <f t="array" ref="BQ1476">INDEX($K:$P,ROW(),MATCH(BQ$3,$K$2:$P$2,0))</f>
        <v>0.5</v>
      </c>
      <c r="BR1476" s="150" cm="1">
        <f t="array" ref="BR1476">INDEX($K:$P,ROW(),MATCH(BR$3,$K$2:$P$2,0))</f>
        <v>0.5</v>
      </c>
      <c r="BS1476" s="150" cm="1">
        <f t="array" ref="BS1476">INDEX($K:$P,ROW(),MATCH(BS$3,$K$2:$P$2,0))</f>
        <v>0.5</v>
      </c>
      <c r="BT1476" s="150" cm="1">
        <f t="array" ref="BT1476">INDEX($K:$P,ROW(),MATCH(BT$3,$K$2:$P$2,0))</f>
        <v>0.5</v>
      </c>
      <c r="BU1476" s="150" cm="1">
        <f t="array" ref="BU1476">INDEX($K:$P,ROW(),MATCH(BU$3,$K$2:$P$2,0))</f>
        <v>0.5</v>
      </c>
      <c r="BV1476" s="150" cm="1">
        <f t="array" ref="BV1476">INDEX($K:$P,ROW(),MATCH(BV$3,$K$2:$P$2,0))</f>
        <v>0.5</v>
      </c>
      <c r="BW1476" s="150" cm="1">
        <f t="array" ref="BW1476">INDEX($K:$P,ROW(),MATCH(BW$3,$K$2:$P$2,0))</f>
        <v>0.5</v>
      </c>
      <c r="BX1476" s="150" cm="1">
        <f t="array" ref="BX1476">INDEX($K:$P,ROW(),MATCH(BX$3,$K$2:$P$2,0))</f>
        <v>0.5</v>
      </c>
      <c r="BY1476" s="150" cm="1">
        <f t="array" ref="BY1476">INDEX($K:$P,ROW(),MATCH(BY$3,$K$2:$P$2,0))</f>
        <v>0.5</v>
      </c>
      <c r="BZ1476" s="150" cm="1">
        <f t="array" ref="BZ1476">INDEX($K:$P,ROW(),MATCH(BZ$3,$K$2:$P$2,0))</f>
        <v>0.5</v>
      </c>
      <c r="CA1476" s="150" cm="1">
        <f t="array" ref="CA1476">INDEX($K:$P,ROW(),MATCH(CA$3,$K$2:$P$2,0))</f>
        <v>0.5</v>
      </c>
      <c r="CB1476" s="150" cm="1">
        <f t="array" ref="CB1476">INDEX($K:$P,ROW(),MATCH(CB$3,$K$2:$P$2,0))</f>
        <v>0.5</v>
      </c>
      <c r="CC1476" s="150" cm="1">
        <f t="array" ref="CC1476">INDEX($K:$P,ROW(),MATCH(CC$3,$K$2:$P$2,0))</f>
        <v>0.5</v>
      </c>
      <c r="CD1476" s="150" cm="1">
        <f t="array" ref="CD1476">INDEX($K:$P,ROW(),MATCH(CD$3,$K$2:$P$2,0))</f>
        <v>0.5</v>
      </c>
      <c r="CE1476" s="150" cm="1">
        <f t="array" ref="CE1476">INDEX($K:$P,ROW(),MATCH(CE$3,$K$2:$P$2,0))</f>
        <v>0.5</v>
      </c>
      <c r="CF1476" s="150" cm="1">
        <f t="array" ref="CF1476">INDEX($K:$P,ROW(),MATCH(CF$3,$K$2:$P$2,0))</f>
        <v>0.5</v>
      </c>
      <c r="CG1476" s="150" cm="1">
        <f t="array" ref="CG1476">INDEX($K:$P,ROW(),MATCH(CG$3,$K$2:$P$2,0))</f>
        <v>0.5</v>
      </c>
      <c r="CH1476" s="150" cm="1">
        <f t="array" ref="CH1476">INDEX($K:$P,ROW(),MATCH(CH$3,$K$2:$P$2,0))</f>
        <v>0.5</v>
      </c>
      <c r="CI1476" s="150" cm="1">
        <f t="array" ref="CI1476">INDEX($K:$P,ROW(),MATCH(CI$3,$K$2:$P$2,0))</f>
        <v>0.5</v>
      </c>
      <c r="CJ1476" s="150" cm="1">
        <f t="array" ref="CJ1476">INDEX($K:$P,ROW(),MATCH(CJ$3,$K$2:$P$2,0))</f>
        <v>0.5</v>
      </c>
      <c r="CK1476" s="150" cm="1">
        <f t="array" ref="CK1476">INDEX($K:$P,ROW(),MATCH(CK$3,$K$2:$P$2,0))</f>
        <v>0.5</v>
      </c>
      <c r="CL1476" s="150" cm="1">
        <f t="array" ref="CL1476">INDEX($K:$P,ROW(),MATCH(CL$3,$K$2:$P$2,0))</f>
        <v>0.5</v>
      </c>
      <c r="CN1476" s="150"/>
      <c r="CO1476" s="150" t="e" cm="1">
        <f t="array" ref="CO1476">INDEX($K:$P,ROW(),MATCH(CO$3,$K$2:$P$2,0))</f>
        <v>#N/A</v>
      </c>
      <c r="CP1476" s="150" t="e" cm="1">
        <f t="array" ref="CP1476">INDEX($K:$P,ROW(),MATCH(CP$3,$K$2:$P$2,0))</f>
        <v>#N/A</v>
      </c>
      <c r="CQ1476" s="150" t="e" cm="1">
        <f t="array" ref="CQ1476">INDEX($K:$P,ROW(),MATCH(CQ$3,$K$2:$P$2,0))</f>
        <v>#N/A</v>
      </c>
      <c r="CR1476" s="150" t="e" cm="1">
        <f t="array" ref="CR1476">INDEX($K:$P,ROW(),MATCH(CR$3,$K$2:$P$2,0))</f>
        <v>#N/A</v>
      </c>
      <c r="CS1476" s="150" t="e" cm="1">
        <f t="array" ref="CS1476">INDEX($K:$P,ROW(),MATCH(CS$3,$K$2:$P$2,0))</f>
        <v>#N/A</v>
      </c>
      <c r="CT1476" s="150" t="e" cm="1">
        <f t="array" ref="CT1476">INDEX($K:$P,ROW(),MATCH(CT$3,$K$2:$P$2,0))</f>
        <v>#N/A</v>
      </c>
      <c r="CU1476" s="150" t="e" cm="1">
        <f t="array" ref="CU1476">INDEX($K:$P,ROW(),MATCH(CU$3,$K$2:$P$2,0))</f>
        <v>#N/A</v>
      </c>
      <c r="CV1476" s="150" t="e" cm="1">
        <f t="array" ref="CV1476">INDEX($K:$P,ROW(),MATCH(CV$3,$K$2:$P$2,0))</f>
        <v>#N/A</v>
      </c>
      <c r="CW1476" s="150" t="e" cm="1">
        <f t="array" ref="CW1476">INDEX($K:$P,ROW(),MATCH(CW$3,$K$2:$P$2,0))</f>
        <v>#N/A</v>
      </c>
      <c r="CX1476" s="150" t="e" cm="1">
        <f t="array" ref="CX1476">INDEX($K:$P,ROW(),MATCH(CX$3,$K$2:$P$2,0))</f>
        <v>#N/A</v>
      </c>
      <c r="CY1476" s="150" t="e" cm="1">
        <f t="array" ref="CY1476">INDEX($K:$P,ROW(),MATCH(CY$3,$K$2:$P$2,0))</f>
        <v>#N/A</v>
      </c>
      <c r="CZ1476" s="150" t="e" cm="1">
        <f t="array" ref="CZ1476">INDEX($K:$P,ROW(),MATCH(CZ$3,$K$2:$P$2,0))</f>
        <v>#N/A</v>
      </c>
      <c r="DA1476" s="150" t="e" cm="1">
        <f t="array" ref="DA1476">INDEX($K:$P,ROW(),MATCH(DA$3,$K$2:$P$2,0))</f>
        <v>#N/A</v>
      </c>
      <c r="DB1476" s="150" t="e" cm="1">
        <f t="array" ref="DB1476">INDEX($K:$P,ROW(),MATCH(DB$3,$K$2:$P$2,0))</f>
        <v>#N/A</v>
      </c>
      <c r="DC1476" s="150" t="e" cm="1">
        <f t="array" ref="DC1476">INDEX($K:$P,ROW(),MATCH(DC$3,$K$2:$P$2,0))</f>
        <v>#N/A</v>
      </c>
      <c r="DD1476" s="150" t="e" cm="1">
        <f t="array" ref="DD1476">INDEX($K:$P,ROW(),MATCH(DD$3,$K$2:$P$2,0))</f>
        <v>#N/A</v>
      </c>
      <c r="DE1476" s="150" t="e" cm="1">
        <f t="array" ref="DE1476">INDEX($K:$P,ROW(),MATCH(DE$3,$K$2:$P$2,0))</f>
        <v>#N/A</v>
      </c>
      <c r="DF1476" s="150" t="e" cm="1">
        <f t="array" ref="DF1476">INDEX($K:$P,ROW(),MATCH(DF$3,$K$2:$P$2,0))</f>
        <v>#N/A</v>
      </c>
      <c r="DG1476" s="150" t="e" cm="1">
        <f t="array" ref="DG1476">INDEX($K:$P,ROW(),MATCH(DG$3,$K$2:$P$2,0))</f>
        <v>#N/A</v>
      </c>
      <c r="DH1476" s="150" t="e" cm="1">
        <f t="array" ref="DH1476">INDEX($K:$P,ROW(),MATCH(DH$3,$K$2:$P$2,0))</f>
        <v>#N/A</v>
      </c>
      <c r="DI1476" s="150" t="e" cm="1">
        <f t="array" ref="DI1476">INDEX($K:$P,ROW(),MATCH(DI$3,$K$2:$P$2,0))</f>
        <v>#N/A</v>
      </c>
      <c r="DJ1476" s="150" t="e" cm="1">
        <f t="array" ref="DJ1476">INDEX($K:$P,ROW(),MATCH(DJ$3,$K$2:$P$2,0))</f>
        <v>#N/A</v>
      </c>
      <c r="DK1476" s="150" t="e" cm="1">
        <f t="array" ref="DK1476">INDEX($K:$P,ROW(),MATCH(DK$3,$K$2:$P$2,0))</f>
        <v>#N/A</v>
      </c>
      <c r="DL1476" s="150" t="e" cm="1">
        <f t="array" ref="DL1476">INDEX($K:$P,ROW(),MATCH(DL$3,$K$2:$P$2,0))</f>
        <v>#N/A</v>
      </c>
    </row>
    <row r="1477" spans="1:116" x14ac:dyDescent="0.35">
      <c r="A1477" s="12"/>
      <c r="B1477" s="339"/>
      <c r="C1477" s="339"/>
      <c r="D1477" s="337" t="s">
        <v>518</v>
      </c>
      <c r="E1477" s="337" t="str">
        <f t="shared" si="1958"/>
        <v>1477 SPLIT-SV-VR</v>
      </c>
      <c r="G1477" s="145" t="s">
        <v>62</v>
      </c>
      <c r="H1477" s="12"/>
      <c r="I1477" s="60"/>
      <c r="J1477" s="60"/>
      <c r="K1477" s="34">
        <f>1-SUM(K1475:K1476)</f>
        <v>0</v>
      </c>
      <c r="L1477" s="34">
        <f t="shared" ref="L1477:P1477" si="1960">1-SUM(L1475:L1476)</f>
        <v>0</v>
      </c>
      <c r="M1477" s="34">
        <f t="shared" si="1960"/>
        <v>0</v>
      </c>
      <c r="N1477" s="34">
        <f t="shared" si="1960"/>
        <v>0</v>
      </c>
      <c r="O1477" s="34">
        <f t="shared" si="1960"/>
        <v>0</v>
      </c>
      <c r="P1477" s="34">
        <f t="shared" si="1960"/>
        <v>0</v>
      </c>
      <c r="R1477" s="13"/>
      <c r="S1477" s="76"/>
      <c r="T1477" s="76"/>
      <c r="U1477" s="76"/>
      <c r="V1477" s="76"/>
      <c r="W1477" s="76"/>
      <c r="X1477" s="76"/>
      <c r="Y1477" s="76"/>
      <c r="Z1477" s="76"/>
      <c r="AA1477" s="76"/>
      <c r="AB1477" s="76"/>
      <c r="AC1477" s="76"/>
      <c r="AD1477" s="76"/>
      <c r="AE1477" s="76"/>
      <c r="AF1477" s="76"/>
      <c r="AG1477" s="76"/>
      <c r="AH1477" s="76"/>
      <c r="AI1477" s="76"/>
      <c r="AJ1477" s="76"/>
      <c r="AK1477" s="76"/>
      <c r="AL1477" s="76"/>
      <c r="AM1477" s="76"/>
      <c r="AN1477" s="76"/>
      <c r="AO1477" s="76"/>
      <c r="AP1477" s="76"/>
      <c r="AQ1477" s="76"/>
      <c r="AR1477" s="76"/>
      <c r="AS1477" s="76"/>
      <c r="AT1477" s="76"/>
      <c r="AU1477" s="76"/>
      <c r="AV1477" s="76"/>
      <c r="AW1477" s="76"/>
      <c r="AX1477" s="76"/>
      <c r="AY1477" s="76"/>
      <c r="AZ1477" s="76"/>
      <c r="BA1477" s="76"/>
      <c r="BB1477" s="76"/>
      <c r="BC1477" s="76"/>
      <c r="BD1477" s="76"/>
      <c r="BE1477" s="76"/>
      <c r="BF1477" s="76"/>
      <c r="BG1477" s="76"/>
      <c r="BH1477" s="76"/>
      <c r="BI1477" s="76"/>
      <c r="BJ1477" s="76"/>
      <c r="BK1477" s="76"/>
      <c r="BL1477" s="76"/>
      <c r="BM1477" s="76"/>
      <c r="BN1477" s="76"/>
      <c r="BO1477" s="76"/>
      <c r="BP1477" s="76"/>
      <c r="BQ1477" s="76"/>
      <c r="BR1477" s="76"/>
      <c r="BS1477" s="76"/>
      <c r="BT1477" s="76"/>
      <c r="BU1477" s="76"/>
      <c r="BV1477" s="76"/>
      <c r="BW1477" s="76"/>
      <c r="BX1477" s="76"/>
      <c r="BY1477" s="76"/>
      <c r="BZ1477" s="76"/>
      <c r="CA1477" s="76"/>
      <c r="CB1477" s="76"/>
      <c r="CC1477" s="76"/>
      <c r="CD1477" s="76"/>
      <c r="CE1477" s="76"/>
      <c r="CF1477" s="76"/>
      <c r="CG1477" s="76"/>
      <c r="CH1477" s="76"/>
      <c r="CI1477" s="76"/>
      <c r="CJ1477" s="76"/>
      <c r="CK1477" s="76"/>
      <c r="CL1477" s="76"/>
      <c r="CN1477" s="76"/>
      <c r="CO1477" s="76"/>
      <c r="CP1477" s="76"/>
      <c r="CQ1477" s="76"/>
      <c r="CR1477" s="76"/>
      <c r="CS1477" s="76"/>
      <c r="CT1477" s="76"/>
      <c r="CU1477" s="76"/>
      <c r="CV1477" s="76"/>
      <c r="CW1477" s="76"/>
      <c r="CX1477" s="76"/>
      <c r="CY1477" s="76"/>
      <c r="CZ1477" s="76"/>
      <c r="DA1477" s="76"/>
      <c r="DB1477" s="76"/>
      <c r="DC1477" s="76"/>
      <c r="DD1477" s="76"/>
      <c r="DE1477" s="76"/>
      <c r="DF1477" s="76"/>
      <c r="DG1477" s="76"/>
      <c r="DH1477" s="76"/>
      <c r="DI1477" s="76"/>
      <c r="DJ1477" s="76"/>
      <c r="DK1477" s="76"/>
      <c r="DL1477" s="76"/>
    </row>
    <row r="1478" spans="1:116" x14ac:dyDescent="0.35">
      <c r="A1478" s="12"/>
      <c r="B1478" s="339"/>
      <c r="C1478" s="339"/>
      <c r="D1478" s="337" t="s">
        <v>518</v>
      </c>
      <c r="E1478" s="337" t="str">
        <f t="shared" si="1958"/>
        <v>1478 SPLIT-SV-VR</v>
      </c>
      <c r="G1478" s="95"/>
      <c r="H1478" s="12"/>
      <c r="I1478" s="60"/>
      <c r="J1478" s="60"/>
      <c r="K1478" s="12"/>
      <c r="L1478" s="12"/>
      <c r="M1478" s="12"/>
      <c r="N1478" s="12"/>
      <c r="O1478" s="12"/>
      <c r="P1478" s="12"/>
      <c r="R1478" s="13"/>
      <c r="S1478" s="76"/>
      <c r="T1478" s="76"/>
      <c r="U1478" s="76"/>
      <c r="V1478" s="76"/>
      <c r="W1478" s="76"/>
      <c r="X1478" s="76"/>
      <c r="Y1478" s="76"/>
      <c r="Z1478" s="76"/>
      <c r="AA1478" s="76"/>
      <c r="AB1478" s="76"/>
      <c r="AC1478" s="76"/>
      <c r="AD1478" s="76"/>
      <c r="AE1478" s="76"/>
      <c r="AF1478" s="76"/>
      <c r="AG1478" s="76"/>
      <c r="AH1478" s="76"/>
      <c r="AI1478" s="76"/>
      <c r="AJ1478" s="76"/>
      <c r="AK1478" s="76"/>
      <c r="AL1478" s="76"/>
      <c r="AM1478" s="76"/>
      <c r="AN1478" s="76"/>
      <c r="AO1478" s="76"/>
      <c r="AP1478" s="76"/>
      <c r="AQ1478" s="76"/>
      <c r="AR1478" s="76"/>
      <c r="AS1478" s="76"/>
      <c r="AT1478" s="76"/>
      <c r="AU1478" s="76"/>
      <c r="AV1478" s="76"/>
      <c r="AW1478" s="76"/>
      <c r="AX1478" s="76"/>
      <c r="AY1478" s="76"/>
      <c r="AZ1478" s="76"/>
      <c r="BA1478" s="76"/>
      <c r="BB1478" s="76"/>
      <c r="BC1478" s="76"/>
      <c r="BD1478" s="76"/>
      <c r="BE1478" s="76"/>
      <c r="BF1478" s="76"/>
      <c r="BG1478" s="76"/>
      <c r="BH1478" s="76"/>
      <c r="BI1478" s="76"/>
      <c r="BJ1478" s="76"/>
      <c r="BK1478" s="76"/>
      <c r="BL1478" s="76"/>
      <c r="BM1478" s="76"/>
      <c r="BN1478" s="76"/>
      <c r="BO1478" s="76"/>
      <c r="BP1478" s="76"/>
      <c r="BQ1478" s="76"/>
      <c r="BR1478" s="76"/>
      <c r="BS1478" s="76"/>
      <c r="BT1478" s="76"/>
      <c r="BU1478" s="76"/>
      <c r="BV1478" s="76"/>
      <c r="BW1478" s="76"/>
      <c r="BX1478" s="76"/>
      <c r="BY1478" s="76"/>
      <c r="BZ1478" s="76"/>
      <c r="CA1478" s="76"/>
      <c r="CB1478" s="76"/>
      <c r="CC1478" s="76"/>
      <c r="CD1478" s="76"/>
      <c r="CE1478" s="76"/>
      <c r="CF1478" s="76"/>
      <c r="CG1478" s="76"/>
      <c r="CH1478" s="76"/>
      <c r="CI1478" s="76"/>
      <c r="CJ1478" s="76"/>
      <c r="CK1478" s="76"/>
      <c r="CL1478" s="76"/>
      <c r="CN1478" s="76"/>
      <c r="CO1478" s="76"/>
      <c r="CP1478" s="76"/>
      <c r="CQ1478" s="76"/>
      <c r="CR1478" s="76"/>
      <c r="CS1478" s="76"/>
      <c r="CT1478" s="76"/>
      <c r="CU1478" s="76"/>
      <c r="CV1478" s="76"/>
      <c r="CW1478" s="76"/>
      <c r="CX1478" s="76"/>
      <c r="CY1478" s="76"/>
      <c r="CZ1478" s="76"/>
      <c r="DA1478" s="76"/>
      <c r="DB1478" s="76"/>
      <c r="DC1478" s="76"/>
      <c r="DD1478" s="76"/>
      <c r="DE1478" s="76"/>
      <c r="DF1478" s="76"/>
      <c r="DG1478" s="76"/>
      <c r="DH1478" s="76"/>
      <c r="DI1478" s="76"/>
      <c r="DJ1478" s="76"/>
      <c r="DK1478" s="76"/>
      <c r="DL1478" s="76"/>
    </row>
    <row r="1479" spans="1:116" x14ac:dyDescent="0.35">
      <c r="A1479" s="12"/>
      <c r="B1479" s="339"/>
      <c r="C1479" s="339"/>
      <c r="D1479" s="337" t="s">
        <v>518</v>
      </c>
      <c r="E1479" s="337" t="str">
        <f t="shared" si="1958"/>
        <v>1479 SPLIT-SV-VR</v>
      </c>
      <c r="G1479" s="95" t="str">
        <f>"# of "&amp;G1504&amp;"s:"</f>
        <v># of procedures:</v>
      </c>
      <c r="H1479" s="12"/>
      <c r="I1479" s="60"/>
      <c r="J1479" s="60"/>
      <c r="K1479" s="12"/>
      <c r="L1479" s="12"/>
      <c r="M1479" s="12"/>
      <c r="N1479" s="12"/>
      <c r="O1479" s="12"/>
      <c r="P1479" s="12"/>
      <c r="R1479" s="13"/>
      <c r="S1479" s="76"/>
      <c r="T1479" s="76"/>
      <c r="U1479" s="76"/>
      <c r="V1479" s="76"/>
      <c r="W1479" s="76"/>
      <c r="X1479" s="76"/>
      <c r="Y1479" s="76"/>
      <c r="Z1479" s="76"/>
      <c r="AA1479" s="76"/>
      <c r="AB1479" s="76"/>
      <c r="AC1479" s="76"/>
      <c r="AD1479" s="76"/>
      <c r="AE1479" s="76"/>
      <c r="AF1479" s="76"/>
      <c r="AG1479" s="76"/>
      <c r="AH1479" s="76"/>
      <c r="AI1479" s="76"/>
      <c r="AJ1479" s="76"/>
      <c r="AK1479" s="76"/>
      <c r="AL1479" s="76"/>
      <c r="AM1479" s="76"/>
      <c r="AN1479" s="76"/>
      <c r="AO1479" s="76"/>
      <c r="AP1479" s="76"/>
      <c r="AQ1479" s="76"/>
      <c r="AR1479" s="76"/>
      <c r="AS1479" s="76"/>
      <c r="AT1479" s="76"/>
      <c r="AU1479" s="76"/>
      <c r="AV1479" s="76"/>
      <c r="AW1479" s="76"/>
      <c r="AX1479" s="76"/>
      <c r="AY1479" s="76"/>
      <c r="AZ1479" s="76"/>
      <c r="BA1479" s="76"/>
      <c r="BB1479" s="76"/>
      <c r="BC1479" s="76"/>
      <c r="BD1479" s="76"/>
      <c r="BE1479" s="76"/>
      <c r="BF1479" s="76"/>
      <c r="BG1479" s="76"/>
      <c r="BH1479" s="76"/>
      <c r="BI1479" s="76"/>
      <c r="BJ1479" s="76"/>
      <c r="BK1479" s="76"/>
      <c r="BL1479" s="76"/>
      <c r="BM1479" s="76"/>
      <c r="BN1479" s="76"/>
      <c r="BO1479" s="76"/>
      <c r="BP1479" s="76"/>
      <c r="BQ1479" s="76"/>
      <c r="BR1479" s="76"/>
      <c r="BS1479" s="76"/>
      <c r="BT1479" s="76"/>
      <c r="BU1479" s="76"/>
      <c r="BV1479" s="76"/>
      <c r="BW1479" s="76"/>
      <c r="BX1479" s="76"/>
      <c r="BY1479" s="76"/>
      <c r="BZ1479" s="76"/>
      <c r="CA1479" s="76"/>
      <c r="CB1479" s="76"/>
      <c r="CC1479" s="76"/>
      <c r="CD1479" s="76"/>
      <c r="CE1479" s="76"/>
      <c r="CF1479" s="76"/>
      <c r="CG1479" s="76"/>
      <c r="CH1479" s="76"/>
      <c r="CI1479" s="76"/>
      <c r="CJ1479" s="76"/>
      <c r="CK1479" s="76"/>
      <c r="CL1479" s="76"/>
      <c r="CN1479" s="76"/>
      <c r="CO1479" s="76"/>
      <c r="CP1479" s="76"/>
      <c r="CQ1479" s="76"/>
      <c r="CR1479" s="76"/>
      <c r="CS1479" s="76"/>
      <c r="CT1479" s="76"/>
      <c r="CU1479" s="76"/>
      <c r="CV1479" s="76"/>
      <c r="CW1479" s="76"/>
      <c r="CX1479" s="76"/>
      <c r="CY1479" s="76"/>
      <c r="CZ1479" s="76"/>
      <c r="DA1479" s="76"/>
      <c r="DB1479" s="76"/>
      <c r="DC1479" s="76"/>
      <c r="DD1479" s="76"/>
      <c r="DE1479" s="76"/>
      <c r="DF1479" s="76"/>
      <c r="DG1479" s="76"/>
      <c r="DH1479" s="76"/>
      <c r="DI1479" s="76"/>
      <c r="DJ1479" s="76"/>
      <c r="DK1479" s="76"/>
      <c r="DL1479" s="76"/>
    </row>
    <row r="1480" spans="1:116" x14ac:dyDescent="0.35">
      <c r="A1480" s="12"/>
      <c r="B1480" s="339"/>
      <c r="C1480" s="339"/>
      <c r="D1480" s="337" t="s">
        <v>518</v>
      </c>
      <c r="E1480" s="337" t="str">
        <f t="shared" si="1958"/>
        <v>1480 SPLIT-SV-VR</v>
      </c>
      <c r="G1480" s="145" t="str">
        <f>G1475</f>
        <v>Product A</v>
      </c>
      <c r="H1480" s="12"/>
      <c r="I1480" s="60"/>
      <c r="J1480" s="60"/>
      <c r="K1480" s="34">
        <f>SUMIF($3:$3,K$2,1478:1478)</f>
        <v>0</v>
      </c>
      <c r="L1480" s="34">
        <f>SUMIF($3:$3,L$2,1478:1478)</f>
        <v>0</v>
      </c>
      <c r="M1480" s="34">
        <f>SUMIF($3:$3,M$2,1478:1478)</f>
        <v>0</v>
      </c>
      <c r="N1480" s="34">
        <f>SUMIF($3:$3,N$2,1478:1478)</f>
        <v>0</v>
      </c>
      <c r="O1480" s="34">
        <f>SUMIF($3:$3,O$2,1478:1478)</f>
        <v>0</v>
      </c>
      <c r="P1480" s="34">
        <f>SUMIF($3:$3,P$2,1478:1478)</f>
        <v>0</v>
      </c>
      <c r="R1480" s="13"/>
      <c r="S1480" s="76" cm="1">
        <f t="array" aca="1" ref="S1480" ca="1">S1475*INDIRECT(S1466)</f>
        <v>2500</v>
      </c>
      <c r="T1480" s="76" cm="1">
        <f t="array" aca="1" ref="T1480" ca="1">T1475*INDIRECT(T1466)</f>
        <v>2500</v>
      </c>
      <c r="U1480" s="76" cm="1">
        <f t="array" aca="1" ref="U1480" ca="1">U1475*INDIRECT(U1466)</f>
        <v>2500</v>
      </c>
      <c r="V1480" s="76" cm="1">
        <f t="array" aca="1" ref="V1480" ca="1">V1475*INDIRECT(V1466)</f>
        <v>2500</v>
      </c>
      <c r="W1480" s="76" cm="1">
        <f t="array" aca="1" ref="W1480" ca="1">W1475*INDIRECT(W1466)</f>
        <v>2500</v>
      </c>
      <c r="X1480" s="76" cm="1">
        <f t="array" aca="1" ref="X1480" ca="1">X1475*INDIRECT(X1466)</f>
        <v>2500</v>
      </c>
      <c r="Y1480" s="76" cm="1">
        <f t="array" aca="1" ref="Y1480" ca="1">Y1475*INDIRECT(Y1466)</f>
        <v>2500</v>
      </c>
      <c r="Z1480" s="76" cm="1">
        <f t="array" aca="1" ref="Z1480" ca="1">Z1475*INDIRECT(Z1466)</f>
        <v>2500</v>
      </c>
      <c r="AA1480" s="76" cm="1">
        <f t="array" aca="1" ref="AA1480" ca="1">AA1475*INDIRECT(AA1466)</f>
        <v>2500</v>
      </c>
      <c r="AB1480" s="76" cm="1">
        <f t="array" aca="1" ref="AB1480" ca="1">AB1475*INDIRECT(AB1466)</f>
        <v>2500</v>
      </c>
      <c r="AC1480" s="76" cm="1">
        <f t="array" aca="1" ref="AC1480" ca="1">AC1475*INDIRECT(AC1466)</f>
        <v>2500</v>
      </c>
      <c r="AD1480" s="76" cm="1">
        <f t="array" aca="1" ref="AD1480" ca="1">AD1475*INDIRECT(AD1466)</f>
        <v>2500</v>
      </c>
      <c r="AE1480" s="76" cm="1">
        <f t="array" aca="1" ref="AE1480" ca="1">AE1475*INDIRECT(AE1466)</f>
        <v>2500</v>
      </c>
      <c r="AF1480" s="76" cm="1">
        <f t="array" aca="1" ref="AF1480" ca="1">AF1475*INDIRECT(AF1466)</f>
        <v>2500</v>
      </c>
      <c r="AG1480" s="76" cm="1">
        <f t="array" aca="1" ref="AG1480" ca="1">AG1475*INDIRECT(AG1466)</f>
        <v>2500</v>
      </c>
      <c r="AH1480" s="76" cm="1">
        <f t="array" aca="1" ref="AH1480" ca="1">AH1475*INDIRECT(AH1466)</f>
        <v>2500</v>
      </c>
      <c r="AI1480" s="76" cm="1">
        <f t="array" aca="1" ref="AI1480" ca="1">AI1475*INDIRECT(AI1466)</f>
        <v>2500</v>
      </c>
      <c r="AJ1480" s="76" cm="1">
        <f t="array" aca="1" ref="AJ1480" ca="1">AJ1475*INDIRECT(AJ1466)</f>
        <v>2500</v>
      </c>
      <c r="AK1480" s="76" cm="1">
        <f t="array" aca="1" ref="AK1480" ca="1">AK1475*INDIRECT(AK1466)</f>
        <v>2500</v>
      </c>
      <c r="AL1480" s="76" cm="1">
        <f t="array" aca="1" ref="AL1480" ca="1">AL1475*INDIRECT(AL1466)</f>
        <v>2500</v>
      </c>
      <c r="AM1480" s="76" cm="1">
        <f t="array" aca="1" ref="AM1480" ca="1">AM1475*INDIRECT(AM1466)</f>
        <v>2500</v>
      </c>
      <c r="AN1480" s="76" cm="1">
        <f t="array" aca="1" ref="AN1480" ca="1">AN1475*INDIRECT(AN1466)</f>
        <v>2500</v>
      </c>
      <c r="AO1480" s="76" cm="1">
        <f t="array" aca="1" ref="AO1480" ca="1">AO1475*INDIRECT(AO1466)</f>
        <v>2500</v>
      </c>
      <c r="AP1480" s="76" cm="1">
        <f t="array" aca="1" ref="AP1480" ca="1">AP1475*INDIRECT(AP1466)</f>
        <v>2500</v>
      </c>
      <c r="AQ1480" s="76" cm="1">
        <f t="array" aca="1" ref="AQ1480" ca="1">AQ1475*INDIRECT(AQ1466)</f>
        <v>2500</v>
      </c>
      <c r="AR1480" s="76" cm="1">
        <f t="array" aca="1" ref="AR1480" ca="1">AR1475*INDIRECT(AR1466)</f>
        <v>2500</v>
      </c>
      <c r="AS1480" s="76" cm="1">
        <f t="array" aca="1" ref="AS1480" ca="1">AS1475*INDIRECT(AS1466)</f>
        <v>2500</v>
      </c>
      <c r="AT1480" s="76" cm="1">
        <f t="array" aca="1" ref="AT1480" ca="1">AT1475*INDIRECT(AT1466)</f>
        <v>2500</v>
      </c>
      <c r="AU1480" s="76" cm="1">
        <f t="array" aca="1" ref="AU1480" ca="1">AU1475*INDIRECT(AU1466)</f>
        <v>2500</v>
      </c>
      <c r="AV1480" s="76" cm="1">
        <f t="array" aca="1" ref="AV1480" ca="1">AV1475*INDIRECT(AV1466)</f>
        <v>2500</v>
      </c>
      <c r="AW1480" s="76" cm="1">
        <f t="array" aca="1" ref="AW1480" ca="1">AW1475*INDIRECT(AW1466)</f>
        <v>2500</v>
      </c>
      <c r="AX1480" s="76" cm="1">
        <f t="array" aca="1" ref="AX1480" ca="1">AX1475*INDIRECT(AX1466)</f>
        <v>2500</v>
      </c>
      <c r="AY1480" s="76" cm="1">
        <f t="array" aca="1" ref="AY1480" ca="1">AY1475*INDIRECT(AY1466)</f>
        <v>2500</v>
      </c>
      <c r="AZ1480" s="76" cm="1">
        <f t="array" aca="1" ref="AZ1480" ca="1">AZ1475*INDIRECT(AZ1466)</f>
        <v>2500</v>
      </c>
      <c r="BA1480" s="76" cm="1">
        <f t="array" aca="1" ref="BA1480" ca="1">BA1475*INDIRECT(BA1466)</f>
        <v>2500</v>
      </c>
      <c r="BB1480" s="76" cm="1">
        <f t="array" aca="1" ref="BB1480" ca="1">BB1475*INDIRECT(BB1466)</f>
        <v>2500</v>
      </c>
      <c r="BC1480" s="76" cm="1">
        <f t="array" aca="1" ref="BC1480" ca="1">BC1475*INDIRECT(BC1466)</f>
        <v>2500</v>
      </c>
      <c r="BD1480" s="76" cm="1">
        <f t="array" aca="1" ref="BD1480" ca="1">BD1475*INDIRECT(BD1466)</f>
        <v>2500</v>
      </c>
      <c r="BE1480" s="76" cm="1">
        <f t="array" aca="1" ref="BE1480" ca="1">BE1475*INDIRECT(BE1466)</f>
        <v>2500</v>
      </c>
      <c r="BF1480" s="76" cm="1">
        <f t="array" aca="1" ref="BF1480" ca="1">BF1475*INDIRECT(BF1466)</f>
        <v>2500</v>
      </c>
      <c r="BG1480" s="76" cm="1">
        <f t="array" aca="1" ref="BG1480" ca="1">BG1475*INDIRECT(BG1466)</f>
        <v>2500</v>
      </c>
      <c r="BH1480" s="76" cm="1">
        <f t="array" aca="1" ref="BH1480" ca="1">BH1475*INDIRECT(BH1466)</f>
        <v>2500</v>
      </c>
      <c r="BI1480" s="76" cm="1">
        <f t="array" aca="1" ref="BI1480" ca="1">BI1475*INDIRECT(BI1466)</f>
        <v>2500</v>
      </c>
      <c r="BJ1480" s="76" cm="1">
        <f t="array" aca="1" ref="BJ1480" ca="1">BJ1475*INDIRECT(BJ1466)</f>
        <v>2500</v>
      </c>
      <c r="BK1480" s="76" cm="1">
        <f t="array" aca="1" ref="BK1480" ca="1">BK1475*INDIRECT(BK1466)</f>
        <v>2500</v>
      </c>
      <c r="BL1480" s="76" cm="1">
        <f t="array" aca="1" ref="BL1480" ca="1">BL1475*INDIRECT(BL1466)</f>
        <v>2500</v>
      </c>
      <c r="BM1480" s="76" cm="1">
        <f t="array" aca="1" ref="BM1480" ca="1">BM1475*INDIRECT(BM1466)</f>
        <v>2500</v>
      </c>
      <c r="BN1480" s="76" cm="1">
        <f t="array" aca="1" ref="BN1480" ca="1">BN1475*INDIRECT(BN1466)</f>
        <v>2500</v>
      </c>
      <c r="BO1480" s="76" cm="1">
        <f t="array" aca="1" ref="BO1480" ca="1">BO1475*INDIRECT(BO1466)</f>
        <v>2500</v>
      </c>
      <c r="BP1480" s="76" cm="1">
        <f t="array" aca="1" ref="BP1480" ca="1">BP1475*INDIRECT(BP1466)</f>
        <v>2500</v>
      </c>
      <c r="BQ1480" s="76" cm="1">
        <f t="array" aca="1" ref="BQ1480" ca="1">BQ1475*INDIRECT(BQ1466)</f>
        <v>2500</v>
      </c>
      <c r="BR1480" s="76" cm="1">
        <f t="array" aca="1" ref="BR1480" ca="1">BR1475*INDIRECT(BR1466)</f>
        <v>2500</v>
      </c>
      <c r="BS1480" s="76" cm="1">
        <f t="array" aca="1" ref="BS1480" ca="1">BS1475*INDIRECT(BS1466)</f>
        <v>2500</v>
      </c>
      <c r="BT1480" s="76" cm="1">
        <f t="array" aca="1" ref="BT1480" ca="1">BT1475*INDIRECT(BT1466)</f>
        <v>2500</v>
      </c>
      <c r="BU1480" s="76" cm="1">
        <f t="array" aca="1" ref="BU1480" ca="1">BU1475*INDIRECT(BU1466)</f>
        <v>2500</v>
      </c>
      <c r="BV1480" s="76" cm="1">
        <f t="array" aca="1" ref="BV1480" ca="1">BV1475*INDIRECT(BV1466)</f>
        <v>2500</v>
      </c>
      <c r="BW1480" s="76" cm="1">
        <f t="array" aca="1" ref="BW1480" ca="1">BW1475*INDIRECT(BW1466)</f>
        <v>2500</v>
      </c>
      <c r="BX1480" s="76" cm="1">
        <f t="array" aca="1" ref="BX1480" ca="1">BX1475*INDIRECT(BX1466)</f>
        <v>2500</v>
      </c>
      <c r="BY1480" s="76" cm="1">
        <f t="array" aca="1" ref="BY1480" ca="1">BY1475*INDIRECT(BY1466)</f>
        <v>2500</v>
      </c>
      <c r="BZ1480" s="76" cm="1">
        <f t="array" aca="1" ref="BZ1480" ca="1">BZ1475*INDIRECT(BZ1466)</f>
        <v>2500</v>
      </c>
      <c r="CA1480" s="76" cm="1">
        <f t="array" aca="1" ref="CA1480" ca="1">CA1475*INDIRECT(CA1466)</f>
        <v>2500</v>
      </c>
      <c r="CB1480" s="76" cm="1">
        <f t="array" aca="1" ref="CB1480" ca="1">CB1475*INDIRECT(CB1466)</f>
        <v>2500</v>
      </c>
      <c r="CC1480" s="76" cm="1">
        <f t="array" aca="1" ref="CC1480" ca="1">CC1475*INDIRECT(CC1466)</f>
        <v>2500</v>
      </c>
      <c r="CD1480" s="76" cm="1">
        <f t="array" aca="1" ref="CD1480" ca="1">CD1475*INDIRECT(CD1466)</f>
        <v>2500</v>
      </c>
      <c r="CE1480" s="76" cm="1">
        <f t="array" aca="1" ref="CE1480" ca="1">CE1475*INDIRECT(CE1466)</f>
        <v>2500</v>
      </c>
      <c r="CF1480" s="76" cm="1">
        <f t="array" aca="1" ref="CF1480" ca="1">CF1475*INDIRECT(CF1466)</f>
        <v>2500</v>
      </c>
      <c r="CG1480" s="76" cm="1">
        <f t="array" aca="1" ref="CG1480" ca="1">CG1475*INDIRECT(CG1466)</f>
        <v>2500</v>
      </c>
      <c r="CH1480" s="76" cm="1">
        <f t="array" aca="1" ref="CH1480" ca="1">CH1475*INDIRECT(CH1466)</f>
        <v>2500</v>
      </c>
      <c r="CI1480" s="76" cm="1">
        <f t="array" aca="1" ref="CI1480" ca="1">CI1475*INDIRECT(CI1466)</f>
        <v>2500</v>
      </c>
      <c r="CJ1480" s="76" cm="1">
        <f t="array" aca="1" ref="CJ1480" ca="1">CJ1475*INDIRECT(CJ1466)</f>
        <v>2500</v>
      </c>
      <c r="CK1480" s="76" cm="1">
        <f t="array" aca="1" ref="CK1480" ca="1">CK1475*INDIRECT(CK1466)</f>
        <v>2500</v>
      </c>
      <c r="CL1480" s="76" cm="1">
        <f t="array" aca="1" ref="CL1480" ca="1">CL1475*INDIRECT(CL1466)</f>
        <v>2500</v>
      </c>
      <c r="CN1480" s="76"/>
      <c r="CO1480" s="76" t="e" cm="1">
        <f t="array" aca="1" ref="CO1480" ca="1">CO1475*INDIRECT(CO1466)</f>
        <v>#N/A</v>
      </c>
      <c r="CP1480" s="76" t="e" cm="1">
        <f t="array" aca="1" ref="CP1480" ca="1">CP1475*INDIRECT(CP1466)</f>
        <v>#N/A</v>
      </c>
      <c r="CQ1480" s="76" t="e" cm="1">
        <f t="array" aca="1" ref="CQ1480" ca="1">CQ1475*INDIRECT(CQ1466)</f>
        <v>#N/A</v>
      </c>
      <c r="CR1480" s="76" t="e" cm="1">
        <f t="array" aca="1" ref="CR1480" ca="1">CR1475*INDIRECT(CR1466)</f>
        <v>#N/A</v>
      </c>
      <c r="CS1480" s="76" t="e" cm="1">
        <f t="array" aca="1" ref="CS1480" ca="1">CS1475*INDIRECT(CS1466)</f>
        <v>#N/A</v>
      </c>
      <c r="CT1480" s="76" t="e" cm="1">
        <f t="array" aca="1" ref="CT1480" ca="1">CT1475*INDIRECT(CT1466)</f>
        <v>#N/A</v>
      </c>
      <c r="CU1480" s="76" t="e" cm="1">
        <f t="array" aca="1" ref="CU1480" ca="1">CU1475*INDIRECT(CU1466)</f>
        <v>#N/A</v>
      </c>
      <c r="CV1480" s="76" t="e" cm="1">
        <f t="array" aca="1" ref="CV1480" ca="1">CV1475*INDIRECT(CV1466)</f>
        <v>#N/A</v>
      </c>
      <c r="CW1480" s="76" t="e" cm="1">
        <f t="array" aca="1" ref="CW1480" ca="1">CW1475*INDIRECT(CW1466)</f>
        <v>#N/A</v>
      </c>
      <c r="CX1480" s="76" t="e" cm="1">
        <f t="array" aca="1" ref="CX1480" ca="1">CX1475*INDIRECT(CX1466)</f>
        <v>#N/A</v>
      </c>
      <c r="CY1480" s="76" t="e" cm="1">
        <f t="array" aca="1" ref="CY1480" ca="1">CY1475*INDIRECT(CY1466)</f>
        <v>#N/A</v>
      </c>
      <c r="CZ1480" s="76" t="e" cm="1">
        <f t="array" aca="1" ref="CZ1480" ca="1">CZ1475*INDIRECT(CZ1466)</f>
        <v>#N/A</v>
      </c>
      <c r="DA1480" s="76" t="e" cm="1">
        <f t="array" aca="1" ref="DA1480" ca="1">DA1475*INDIRECT(DA1466)</f>
        <v>#N/A</v>
      </c>
      <c r="DB1480" s="76" t="e" cm="1">
        <f t="array" aca="1" ref="DB1480" ca="1">DB1475*INDIRECT(DB1466)</f>
        <v>#N/A</v>
      </c>
      <c r="DC1480" s="76" t="e" cm="1">
        <f t="array" aca="1" ref="DC1480" ca="1">DC1475*INDIRECT(DC1466)</f>
        <v>#N/A</v>
      </c>
      <c r="DD1480" s="76" t="e" cm="1">
        <f t="array" aca="1" ref="DD1480" ca="1">DD1475*INDIRECT(DD1466)</f>
        <v>#N/A</v>
      </c>
      <c r="DE1480" s="76" t="e" cm="1">
        <f t="array" aca="1" ref="DE1480" ca="1">DE1475*INDIRECT(DE1466)</f>
        <v>#N/A</v>
      </c>
      <c r="DF1480" s="76" t="e" cm="1">
        <f t="array" aca="1" ref="DF1480" ca="1">DF1475*INDIRECT(DF1466)</f>
        <v>#N/A</v>
      </c>
      <c r="DG1480" s="76" t="e" cm="1">
        <f t="array" aca="1" ref="DG1480" ca="1">DG1475*INDIRECT(DG1466)</f>
        <v>#N/A</v>
      </c>
      <c r="DH1480" s="76" t="e" cm="1">
        <f t="array" aca="1" ref="DH1480" ca="1">DH1475*INDIRECT(DH1466)</f>
        <v>#N/A</v>
      </c>
      <c r="DI1480" s="76" t="e" cm="1">
        <f t="array" aca="1" ref="DI1480" ca="1">DI1475*INDIRECT(DI1466)</f>
        <v>#N/A</v>
      </c>
      <c r="DJ1480" s="76" t="e" cm="1">
        <f t="array" aca="1" ref="DJ1480" ca="1">DJ1475*INDIRECT(DJ1466)</f>
        <v>#N/A</v>
      </c>
      <c r="DK1480" s="76" t="e" cm="1">
        <f t="array" aca="1" ref="DK1480" ca="1">DK1475*INDIRECT(DK1466)</f>
        <v>#N/A</v>
      </c>
      <c r="DL1480" s="76" t="e" cm="1">
        <f t="array" aca="1" ref="DL1480" ca="1">DL1475*INDIRECT(DL1466)</f>
        <v>#N/A</v>
      </c>
    </row>
    <row r="1481" spans="1:116" x14ac:dyDescent="0.35">
      <c r="A1481" s="12"/>
      <c r="B1481" s="339"/>
      <c r="C1481" s="339"/>
      <c r="D1481" s="337" t="s">
        <v>518</v>
      </c>
      <c r="E1481" s="337" t="str">
        <f t="shared" si="1958"/>
        <v>1481 SPLIT-SV-VR</v>
      </c>
      <c r="G1481" s="145" t="str">
        <f>G1476</f>
        <v>Product B</v>
      </c>
      <c r="H1481" s="12"/>
      <c r="I1481" s="60"/>
      <c r="J1481" s="60"/>
      <c r="K1481" s="34">
        <f>SUMIF($3:$3,K$2,1479:1479)</f>
        <v>0</v>
      </c>
      <c r="L1481" s="34">
        <f>SUMIF($3:$3,L$2,1479:1479)</f>
        <v>0</v>
      </c>
      <c r="M1481" s="34">
        <f>SUMIF($3:$3,M$2,1479:1479)</f>
        <v>0</v>
      </c>
      <c r="N1481" s="34">
        <f>SUMIF($3:$3,N$2,1479:1479)</f>
        <v>0</v>
      </c>
      <c r="O1481" s="34">
        <f>SUMIF($3:$3,O$2,1479:1479)</f>
        <v>0</v>
      </c>
      <c r="P1481" s="34">
        <f>SUMIF($3:$3,P$2,1479:1479)</f>
        <v>0</v>
      </c>
      <c r="R1481" s="13"/>
      <c r="S1481" s="76" cm="1">
        <f t="array" aca="1" ref="S1481" ca="1">S1476*INDIRECT(S1466)</f>
        <v>2500</v>
      </c>
      <c r="T1481" s="76" cm="1">
        <f t="array" aca="1" ref="T1481" ca="1">T1476*INDIRECT(T1466)</f>
        <v>2500</v>
      </c>
      <c r="U1481" s="76" cm="1">
        <f t="array" aca="1" ref="U1481" ca="1">U1476*INDIRECT(U1466)</f>
        <v>2500</v>
      </c>
      <c r="V1481" s="76" cm="1">
        <f t="array" aca="1" ref="V1481" ca="1">V1476*INDIRECT(V1466)</f>
        <v>2500</v>
      </c>
      <c r="W1481" s="76" cm="1">
        <f t="array" aca="1" ref="W1481" ca="1">W1476*INDIRECT(W1466)</f>
        <v>2500</v>
      </c>
      <c r="X1481" s="76" cm="1">
        <f t="array" aca="1" ref="X1481" ca="1">X1476*INDIRECT(X1466)</f>
        <v>2500</v>
      </c>
      <c r="Y1481" s="76" cm="1">
        <f t="array" aca="1" ref="Y1481" ca="1">Y1476*INDIRECT(Y1466)</f>
        <v>2500</v>
      </c>
      <c r="Z1481" s="76" cm="1">
        <f t="array" aca="1" ref="Z1481" ca="1">Z1476*INDIRECT(Z1466)</f>
        <v>2500</v>
      </c>
      <c r="AA1481" s="76" cm="1">
        <f t="array" aca="1" ref="AA1481" ca="1">AA1476*INDIRECT(AA1466)</f>
        <v>2500</v>
      </c>
      <c r="AB1481" s="76" cm="1">
        <f t="array" aca="1" ref="AB1481" ca="1">AB1476*INDIRECT(AB1466)</f>
        <v>2500</v>
      </c>
      <c r="AC1481" s="76" cm="1">
        <f t="array" aca="1" ref="AC1481" ca="1">AC1476*INDIRECT(AC1466)</f>
        <v>2500</v>
      </c>
      <c r="AD1481" s="76" cm="1">
        <f t="array" aca="1" ref="AD1481" ca="1">AD1476*INDIRECT(AD1466)</f>
        <v>2500</v>
      </c>
      <c r="AE1481" s="76" cm="1">
        <f t="array" aca="1" ref="AE1481" ca="1">AE1476*INDIRECT(AE1466)</f>
        <v>2500</v>
      </c>
      <c r="AF1481" s="76" cm="1">
        <f t="array" aca="1" ref="AF1481" ca="1">AF1476*INDIRECT(AF1466)</f>
        <v>2500</v>
      </c>
      <c r="AG1481" s="76" cm="1">
        <f t="array" aca="1" ref="AG1481" ca="1">AG1476*INDIRECT(AG1466)</f>
        <v>2500</v>
      </c>
      <c r="AH1481" s="76" cm="1">
        <f t="array" aca="1" ref="AH1481" ca="1">AH1476*INDIRECT(AH1466)</f>
        <v>2500</v>
      </c>
      <c r="AI1481" s="76" cm="1">
        <f t="array" aca="1" ref="AI1481" ca="1">AI1476*INDIRECT(AI1466)</f>
        <v>2500</v>
      </c>
      <c r="AJ1481" s="76" cm="1">
        <f t="array" aca="1" ref="AJ1481" ca="1">AJ1476*INDIRECT(AJ1466)</f>
        <v>2500</v>
      </c>
      <c r="AK1481" s="76" cm="1">
        <f t="array" aca="1" ref="AK1481" ca="1">AK1476*INDIRECT(AK1466)</f>
        <v>2500</v>
      </c>
      <c r="AL1481" s="76" cm="1">
        <f t="array" aca="1" ref="AL1481" ca="1">AL1476*INDIRECT(AL1466)</f>
        <v>2500</v>
      </c>
      <c r="AM1481" s="76" cm="1">
        <f t="array" aca="1" ref="AM1481" ca="1">AM1476*INDIRECT(AM1466)</f>
        <v>2500</v>
      </c>
      <c r="AN1481" s="76" cm="1">
        <f t="array" aca="1" ref="AN1481" ca="1">AN1476*INDIRECT(AN1466)</f>
        <v>2500</v>
      </c>
      <c r="AO1481" s="76" cm="1">
        <f t="array" aca="1" ref="AO1481" ca="1">AO1476*INDIRECT(AO1466)</f>
        <v>2500</v>
      </c>
      <c r="AP1481" s="76" cm="1">
        <f t="array" aca="1" ref="AP1481" ca="1">AP1476*INDIRECT(AP1466)</f>
        <v>2500</v>
      </c>
      <c r="AQ1481" s="76" cm="1">
        <f t="array" aca="1" ref="AQ1481" ca="1">AQ1476*INDIRECT(AQ1466)</f>
        <v>2500</v>
      </c>
      <c r="AR1481" s="76" cm="1">
        <f t="array" aca="1" ref="AR1481" ca="1">AR1476*INDIRECT(AR1466)</f>
        <v>2500</v>
      </c>
      <c r="AS1481" s="76" cm="1">
        <f t="array" aca="1" ref="AS1481" ca="1">AS1476*INDIRECT(AS1466)</f>
        <v>2500</v>
      </c>
      <c r="AT1481" s="76" cm="1">
        <f t="array" aca="1" ref="AT1481" ca="1">AT1476*INDIRECT(AT1466)</f>
        <v>2500</v>
      </c>
      <c r="AU1481" s="76" cm="1">
        <f t="array" aca="1" ref="AU1481" ca="1">AU1476*INDIRECT(AU1466)</f>
        <v>2500</v>
      </c>
      <c r="AV1481" s="76" cm="1">
        <f t="array" aca="1" ref="AV1481" ca="1">AV1476*INDIRECT(AV1466)</f>
        <v>2500</v>
      </c>
      <c r="AW1481" s="76" cm="1">
        <f t="array" aca="1" ref="AW1481" ca="1">AW1476*INDIRECT(AW1466)</f>
        <v>2500</v>
      </c>
      <c r="AX1481" s="76" cm="1">
        <f t="array" aca="1" ref="AX1481" ca="1">AX1476*INDIRECT(AX1466)</f>
        <v>2500</v>
      </c>
      <c r="AY1481" s="76" cm="1">
        <f t="array" aca="1" ref="AY1481" ca="1">AY1476*INDIRECT(AY1466)</f>
        <v>2500</v>
      </c>
      <c r="AZ1481" s="76" cm="1">
        <f t="array" aca="1" ref="AZ1481" ca="1">AZ1476*INDIRECT(AZ1466)</f>
        <v>2500</v>
      </c>
      <c r="BA1481" s="76" cm="1">
        <f t="array" aca="1" ref="BA1481" ca="1">BA1476*INDIRECT(BA1466)</f>
        <v>2500</v>
      </c>
      <c r="BB1481" s="76" cm="1">
        <f t="array" aca="1" ref="BB1481" ca="1">BB1476*INDIRECT(BB1466)</f>
        <v>2500</v>
      </c>
      <c r="BC1481" s="76" cm="1">
        <f t="array" aca="1" ref="BC1481" ca="1">BC1476*INDIRECT(BC1466)</f>
        <v>2500</v>
      </c>
      <c r="BD1481" s="76" cm="1">
        <f t="array" aca="1" ref="BD1481" ca="1">BD1476*INDIRECT(BD1466)</f>
        <v>2500</v>
      </c>
      <c r="BE1481" s="76" cm="1">
        <f t="array" aca="1" ref="BE1481" ca="1">BE1476*INDIRECT(BE1466)</f>
        <v>2500</v>
      </c>
      <c r="BF1481" s="76" cm="1">
        <f t="array" aca="1" ref="BF1481" ca="1">BF1476*INDIRECT(BF1466)</f>
        <v>2500</v>
      </c>
      <c r="BG1481" s="76" cm="1">
        <f t="array" aca="1" ref="BG1481" ca="1">BG1476*INDIRECT(BG1466)</f>
        <v>2500</v>
      </c>
      <c r="BH1481" s="76" cm="1">
        <f t="array" aca="1" ref="BH1481" ca="1">BH1476*INDIRECT(BH1466)</f>
        <v>2500</v>
      </c>
      <c r="BI1481" s="76" cm="1">
        <f t="array" aca="1" ref="BI1481" ca="1">BI1476*INDIRECT(BI1466)</f>
        <v>2500</v>
      </c>
      <c r="BJ1481" s="76" cm="1">
        <f t="array" aca="1" ref="BJ1481" ca="1">BJ1476*INDIRECT(BJ1466)</f>
        <v>2500</v>
      </c>
      <c r="BK1481" s="76" cm="1">
        <f t="array" aca="1" ref="BK1481" ca="1">BK1476*INDIRECT(BK1466)</f>
        <v>2500</v>
      </c>
      <c r="BL1481" s="76" cm="1">
        <f t="array" aca="1" ref="BL1481" ca="1">BL1476*INDIRECT(BL1466)</f>
        <v>2500</v>
      </c>
      <c r="BM1481" s="76" cm="1">
        <f t="array" aca="1" ref="BM1481" ca="1">BM1476*INDIRECT(BM1466)</f>
        <v>2500</v>
      </c>
      <c r="BN1481" s="76" cm="1">
        <f t="array" aca="1" ref="BN1481" ca="1">BN1476*INDIRECT(BN1466)</f>
        <v>2500</v>
      </c>
      <c r="BO1481" s="76" cm="1">
        <f t="array" aca="1" ref="BO1481" ca="1">BO1476*INDIRECT(BO1466)</f>
        <v>2500</v>
      </c>
      <c r="BP1481" s="76" cm="1">
        <f t="array" aca="1" ref="BP1481" ca="1">BP1476*INDIRECT(BP1466)</f>
        <v>2500</v>
      </c>
      <c r="BQ1481" s="76" cm="1">
        <f t="array" aca="1" ref="BQ1481" ca="1">BQ1476*INDIRECT(BQ1466)</f>
        <v>2500</v>
      </c>
      <c r="BR1481" s="76" cm="1">
        <f t="array" aca="1" ref="BR1481" ca="1">BR1476*INDIRECT(BR1466)</f>
        <v>2500</v>
      </c>
      <c r="BS1481" s="76" cm="1">
        <f t="array" aca="1" ref="BS1481" ca="1">BS1476*INDIRECT(BS1466)</f>
        <v>2500</v>
      </c>
      <c r="BT1481" s="76" cm="1">
        <f t="array" aca="1" ref="BT1481" ca="1">BT1476*INDIRECT(BT1466)</f>
        <v>2500</v>
      </c>
      <c r="BU1481" s="76" cm="1">
        <f t="array" aca="1" ref="BU1481" ca="1">BU1476*INDIRECT(BU1466)</f>
        <v>2500</v>
      </c>
      <c r="BV1481" s="76" cm="1">
        <f t="array" aca="1" ref="BV1481" ca="1">BV1476*INDIRECT(BV1466)</f>
        <v>2500</v>
      </c>
      <c r="BW1481" s="76" cm="1">
        <f t="array" aca="1" ref="BW1481" ca="1">BW1476*INDIRECT(BW1466)</f>
        <v>2500</v>
      </c>
      <c r="BX1481" s="76" cm="1">
        <f t="array" aca="1" ref="BX1481" ca="1">BX1476*INDIRECT(BX1466)</f>
        <v>2500</v>
      </c>
      <c r="BY1481" s="76" cm="1">
        <f t="array" aca="1" ref="BY1481" ca="1">BY1476*INDIRECT(BY1466)</f>
        <v>2500</v>
      </c>
      <c r="BZ1481" s="76" cm="1">
        <f t="array" aca="1" ref="BZ1481" ca="1">BZ1476*INDIRECT(BZ1466)</f>
        <v>2500</v>
      </c>
      <c r="CA1481" s="76" cm="1">
        <f t="array" aca="1" ref="CA1481" ca="1">CA1476*INDIRECT(CA1466)</f>
        <v>2500</v>
      </c>
      <c r="CB1481" s="76" cm="1">
        <f t="array" aca="1" ref="CB1481" ca="1">CB1476*INDIRECT(CB1466)</f>
        <v>2500</v>
      </c>
      <c r="CC1481" s="76" cm="1">
        <f t="array" aca="1" ref="CC1481" ca="1">CC1476*INDIRECT(CC1466)</f>
        <v>2500</v>
      </c>
      <c r="CD1481" s="76" cm="1">
        <f t="array" aca="1" ref="CD1481" ca="1">CD1476*INDIRECT(CD1466)</f>
        <v>2500</v>
      </c>
      <c r="CE1481" s="76" cm="1">
        <f t="array" aca="1" ref="CE1481" ca="1">CE1476*INDIRECT(CE1466)</f>
        <v>2500</v>
      </c>
      <c r="CF1481" s="76" cm="1">
        <f t="array" aca="1" ref="CF1481" ca="1">CF1476*INDIRECT(CF1466)</f>
        <v>2500</v>
      </c>
      <c r="CG1481" s="76" cm="1">
        <f t="array" aca="1" ref="CG1481" ca="1">CG1476*INDIRECT(CG1466)</f>
        <v>2500</v>
      </c>
      <c r="CH1481" s="76" cm="1">
        <f t="array" aca="1" ref="CH1481" ca="1">CH1476*INDIRECT(CH1466)</f>
        <v>2500</v>
      </c>
      <c r="CI1481" s="76" cm="1">
        <f t="array" aca="1" ref="CI1481" ca="1">CI1476*INDIRECT(CI1466)</f>
        <v>2500</v>
      </c>
      <c r="CJ1481" s="76" cm="1">
        <f t="array" aca="1" ref="CJ1481" ca="1">CJ1476*INDIRECT(CJ1466)</f>
        <v>2500</v>
      </c>
      <c r="CK1481" s="76" cm="1">
        <f t="array" aca="1" ref="CK1481" ca="1">CK1476*INDIRECT(CK1466)</f>
        <v>2500</v>
      </c>
      <c r="CL1481" s="76" cm="1">
        <f t="array" aca="1" ref="CL1481" ca="1">CL1476*INDIRECT(CL1466)</f>
        <v>2500</v>
      </c>
      <c r="CN1481" s="76"/>
      <c r="CO1481" s="76" t="e" cm="1">
        <f t="array" aca="1" ref="CO1481" ca="1">CO1476*INDIRECT(CO1466)</f>
        <v>#N/A</v>
      </c>
      <c r="CP1481" s="76" t="e" cm="1">
        <f t="array" aca="1" ref="CP1481" ca="1">CP1476*INDIRECT(CP1466)</f>
        <v>#N/A</v>
      </c>
      <c r="CQ1481" s="76" t="e" cm="1">
        <f t="array" aca="1" ref="CQ1481" ca="1">CQ1476*INDIRECT(CQ1466)</f>
        <v>#N/A</v>
      </c>
      <c r="CR1481" s="76" t="e" cm="1">
        <f t="array" aca="1" ref="CR1481" ca="1">CR1476*INDIRECT(CR1466)</f>
        <v>#N/A</v>
      </c>
      <c r="CS1481" s="76" t="e" cm="1">
        <f t="array" aca="1" ref="CS1481" ca="1">CS1476*INDIRECT(CS1466)</f>
        <v>#N/A</v>
      </c>
      <c r="CT1481" s="76" t="e" cm="1">
        <f t="array" aca="1" ref="CT1481" ca="1">CT1476*INDIRECT(CT1466)</f>
        <v>#N/A</v>
      </c>
      <c r="CU1481" s="76" t="e" cm="1">
        <f t="array" aca="1" ref="CU1481" ca="1">CU1476*INDIRECT(CU1466)</f>
        <v>#N/A</v>
      </c>
      <c r="CV1481" s="76" t="e" cm="1">
        <f t="array" aca="1" ref="CV1481" ca="1">CV1476*INDIRECT(CV1466)</f>
        <v>#N/A</v>
      </c>
      <c r="CW1481" s="76" t="e" cm="1">
        <f t="array" aca="1" ref="CW1481" ca="1">CW1476*INDIRECT(CW1466)</f>
        <v>#N/A</v>
      </c>
      <c r="CX1481" s="76" t="e" cm="1">
        <f t="array" aca="1" ref="CX1481" ca="1">CX1476*INDIRECT(CX1466)</f>
        <v>#N/A</v>
      </c>
      <c r="CY1481" s="76" t="e" cm="1">
        <f t="array" aca="1" ref="CY1481" ca="1">CY1476*INDIRECT(CY1466)</f>
        <v>#N/A</v>
      </c>
      <c r="CZ1481" s="76" t="e" cm="1">
        <f t="array" aca="1" ref="CZ1481" ca="1">CZ1476*INDIRECT(CZ1466)</f>
        <v>#N/A</v>
      </c>
      <c r="DA1481" s="76" t="e" cm="1">
        <f t="array" aca="1" ref="DA1481" ca="1">DA1476*INDIRECT(DA1466)</f>
        <v>#N/A</v>
      </c>
      <c r="DB1481" s="76" t="e" cm="1">
        <f t="array" aca="1" ref="DB1481" ca="1">DB1476*INDIRECT(DB1466)</f>
        <v>#N/A</v>
      </c>
      <c r="DC1481" s="76" t="e" cm="1">
        <f t="array" aca="1" ref="DC1481" ca="1">DC1476*INDIRECT(DC1466)</f>
        <v>#N/A</v>
      </c>
      <c r="DD1481" s="76" t="e" cm="1">
        <f t="array" aca="1" ref="DD1481" ca="1">DD1476*INDIRECT(DD1466)</f>
        <v>#N/A</v>
      </c>
      <c r="DE1481" s="76" t="e" cm="1">
        <f t="array" aca="1" ref="DE1481" ca="1">DE1476*INDIRECT(DE1466)</f>
        <v>#N/A</v>
      </c>
      <c r="DF1481" s="76" t="e" cm="1">
        <f t="array" aca="1" ref="DF1481" ca="1">DF1476*INDIRECT(DF1466)</f>
        <v>#N/A</v>
      </c>
      <c r="DG1481" s="76" t="e" cm="1">
        <f t="array" aca="1" ref="DG1481" ca="1">DG1476*INDIRECT(DG1466)</f>
        <v>#N/A</v>
      </c>
      <c r="DH1481" s="76" t="e" cm="1">
        <f t="array" aca="1" ref="DH1481" ca="1">DH1476*INDIRECT(DH1466)</f>
        <v>#N/A</v>
      </c>
      <c r="DI1481" s="76" t="e" cm="1">
        <f t="array" aca="1" ref="DI1481" ca="1">DI1476*INDIRECT(DI1466)</f>
        <v>#N/A</v>
      </c>
      <c r="DJ1481" s="76" t="e" cm="1">
        <f t="array" aca="1" ref="DJ1481" ca="1">DJ1476*INDIRECT(DJ1466)</f>
        <v>#N/A</v>
      </c>
      <c r="DK1481" s="76" t="e" cm="1">
        <f t="array" aca="1" ref="DK1481" ca="1">DK1476*INDIRECT(DK1466)</f>
        <v>#N/A</v>
      </c>
      <c r="DL1481" s="76" t="e" cm="1">
        <f t="array" aca="1" ref="DL1481" ca="1">DL1476*INDIRECT(DL1466)</f>
        <v>#N/A</v>
      </c>
    </row>
    <row r="1482" spans="1:116" x14ac:dyDescent="0.35">
      <c r="A1482" s="12"/>
      <c r="B1482" s="339"/>
      <c r="C1482" s="339"/>
      <c r="D1482" s="337" t="s">
        <v>518</v>
      </c>
      <c r="E1482" s="337" t="str">
        <f t="shared" si="1958"/>
        <v>1482 SPLIT-SV-VR</v>
      </c>
      <c r="G1482" s="127"/>
      <c r="H1482" s="12"/>
      <c r="I1482" s="60"/>
      <c r="J1482" s="60"/>
      <c r="K1482" s="12"/>
      <c r="L1482" s="12"/>
      <c r="M1482" s="12"/>
      <c r="N1482" s="12"/>
      <c r="O1482" s="12"/>
      <c r="P1482" s="12"/>
      <c r="R1482" s="13"/>
      <c r="S1482" s="76"/>
      <c r="T1482" s="76"/>
      <c r="U1482" s="76"/>
      <c r="V1482" s="76"/>
      <c r="W1482" s="76"/>
      <c r="X1482" s="76"/>
      <c r="Y1482" s="76"/>
      <c r="Z1482" s="76"/>
      <c r="AA1482" s="76"/>
      <c r="AB1482" s="76"/>
      <c r="AC1482" s="76"/>
      <c r="AD1482" s="76"/>
      <c r="AE1482" s="76"/>
      <c r="AF1482" s="76"/>
      <c r="AG1482" s="76"/>
      <c r="AH1482" s="76"/>
      <c r="AI1482" s="76"/>
      <c r="AJ1482" s="76"/>
      <c r="AK1482" s="76"/>
      <c r="AL1482" s="76"/>
      <c r="AM1482" s="76"/>
      <c r="AN1482" s="76"/>
      <c r="AO1482" s="76"/>
      <c r="AP1482" s="76"/>
      <c r="AQ1482" s="76"/>
      <c r="AR1482" s="76"/>
      <c r="AS1482" s="76"/>
      <c r="AT1482" s="76"/>
      <c r="AU1482" s="76"/>
      <c r="AV1482" s="76"/>
      <c r="AW1482" s="76"/>
      <c r="AX1482" s="76"/>
      <c r="AY1482" s="76"/>
      <c r="AZ1482" s="76"/>
      <c r="BA1482" s="76"/>
      <c r="BB1482" s="76"/>
      <c r="BC1482" s="76"/>
      <c r="BD1482" s="76"/>
      <c r="BE1482" s="76"/>
      <c r="BF1482" s="76"/>
      <c r="BG1482" s="76"/>
      <c r="BH1482" s="76"/>
      <c r="BI1482" s="76"/>
      <c r="BJ1482" s="76"/>
      <c r="BK1482" s="76"/>
      <c r="BL1482" s="76"/>
      <c r="BM1482" s="76"/>
      <c r="BN1482" s="76"/>
      <c r="BO1482" s="76"/>
      <c r="BP1482" s="76"/>
      <c r="BQ1482" s="76"/>
      <c r="BR1482" s="76"/>
      <c r="BS1482" s="76"/>
      <c r="BT1482" s="76"/>
      <c r="BU1482" s="76"/>
      <c r="BV1482" s="76"/>
      <c r="BW1482" s="76"/>
      <c r="BX1482" s="76"/>
      <c r="BY1482" s="76"/>
      <c r="BZ1482" s="76"/>
      <c r="CA1482" s="76"/>
      <c r="CB1482" s="76"/>
      <c r="CC1482" s="76"/>
      <c r="CD1482" s="76"/>
      <c r="CE1482" s="76"/>
      <c r="CF1482" s="76"/>
      <c r="CG1482" s="76"/>
      <c r="CH1482" s="76"/>
      <c r="CI1482" s="76"/>
      <c r="CJ1482" s="76"/>
      <c r="CK1482" s="76"/>
      <c r="CL1482" s="76"/>
      <c r="CN1482" s="76"/>
      <c r="CO1482" s="76"/>
      <c r="CP1482" s="76"/>
      <c r="CQ1482" s="76"/>
      <c r="CR1482" s="76"/>
      <c r="CS1482" s="76"/>
      <c r="CT1482" s="76"/>
      <c r="CU1482" s="76"/>
      <c r="CV1482" s="76"/>
      <c r="CW1482" s="76"/>
      <c r="CX1482" s="76"/>
      <c r="CY1482" s="76"/>
      <c r="CZ1482" s="76"/>
      <c r="DA1482" s="76"/>
      <c r="DB1482" s="76"/>
      <c r="DC1482" s="76"/>
      <c r="DD1482" s="76"/>
      <c r="DE1482" s="76"/>
      <c r="DF1482" s="76"/>
      <c r="DG1482" s="76"/>
      <c r="DH1482" s="76"/>
      <c r="DI1482" s="76"/>
      <c r="DJ1482" s="76"/>
      <c r="DK1482" s="76"/>
      <c r="DL1482" s="76"/>
    </row>
    <row r="1483" spans="1:116" x14ac:dyDescent="0.35">
      <c r="A1483" s="12"/>
      <c r="B1483" s="339"/>
      <c r="C1483" s="339"/>
      <c r="D1483" s="337" t="s">
        <v>518</v>
      </c>
      <c r="E1483" s="337" t="str">
        <f t="shared" si="1958"/>
        <v>1483 SPLIT-SV-VR</v>
      </c>
      <c r="G1483" s="95" t="str">
        <f>"Price/"&amp;G1504&amp;":"</f>
        <v>Price/procedure:</v>
      </c>
      <c r="H1483" s="12"/>
      <c r="I1483" s="60"/>
      <c r="J1483" s="60"/>
      <c r="K1483" s="12"/>
      <c r="L1483" s="12"/>
      <c r="M1483" s="12"/>
      <c r="N1483" s="12"/>
      <c r="O1483" s="12"/>
      <c r="P1483" s="12"/>
      <c r="R1483" s="13"/>
      <c r="S1483" s="76"/>
      <c r="T1483" s="76"/>
      <c r="U1483" s="76"/>
      <c r="V1483" s="76"/>
      <c r="W1483" s="76"/>
      <c r="X1483" s="76"/>
      <c r="Y1483" s="76"/>
      <c r="Z1483" s="76"/>
      <c r="AA1483" s="76"/>
      <c r="AB1483" s="76"/>
      <c r="AC1483" s="76"/>
      <c r="AD1483" s="76"/>
      <c r="AE1483" s="76"/>
      <c r="AF1483" s="76"/>
      <c r="AG1483" s="76"/>
      <c r="AH1483" s="76"/>
      <c r="AI1483" s="76"/>
      <c r="AJ1483" s="76"/>
      <c r="AK1483" s="76"/>
      <c r="AL1483" s="76"/>
      <c r="AM1483" s="76"/>
      <c r="AN1483" s="76"/>
      <c r="AO1483" s="76"/>
      <c r="AP1483" s="76"/>
      <c r="AQ1483" s="76"/>
      <c r="AR1483" s="76"/>
      <c r="AS1483" s="76"/>
      <c r="AT1483" s="76"/>
      <c r="AU1483" s="76"/>
      <c r="AV1483" s="76"/>
      <c r="AW1483" s="76"/>
      <c r="AX1483" s="76"/>
      <c r="AY1483" s="76"/>
      <c r="AZ1483" s="76"/>
      <c r="BA1483" s="76"/>
      <c r="BB1483" s="76"/>
      <c r="BC1483" s="76"/>
      <c r="BD1483" s="76"/>
      <c r="BE1483" s="76"/>
      <c r="BF1483" s="76"/>
      <c r="BG1483" s="76"/>
      <c r="BH1483" s="76"/>
      <c r="BI1483" s="76"/>
      <c r="BJ1483" s="76"/>
      <c r="BK1483" s="76"/>
      <c r="BL1483" s="76"/>
      <c r="BM1483" s="76"/>
      <c r="BN1483" s="76"/>
      <c r="BO1483" s="76"/>
      <c r="BP1483" s="76"/>
      <c r="BQ1483" s="76"/>
      <c r="BR1483" s="76"/>
      <c r="BS1483" s="76"/>
      <c r="BT1483" s="76"/>
      <c r="BU1483" s="76"/>
      <c r="BV1483" s="76"/>
      <c r="BW1483" s="76"/>
      <c r="BX1483" s="76"/>
      <c r="BY1483" s="76"/>
      <c r="BZ1483" s="76"/>
      <c r="CA1483" s="76"/>
      <c r="CB1483" s="76"/>
      <c r="CC1483" s="76"/>
      <c r="CD1483" s="76"/>
      <c r="CE1483" s="76"/>
      <c r="CF1483" s="76"/>
      <c r="CG1483" s="76"/>
      <c r="CH1483" s="76"/>
      <c r="CI1483" s="76"/>
      <c r="CJ1483" s="76"/>
      <c r="CK1483" s="76"/>
      <c r="CL1483" s="76"/>
      <c r="CN1483" s="76"/>
      <c r="CO1483" s="76"/>
      <c r="CP1483" s="76"/>
      <c r="CQ1483" s="76"/>
      <c r="CR1483" s="76"/>
      <c r="CS1483" s="76"/>
      <c r="CT1483" s="76"/>
      <c r="CU1483" s="76"/>
      <c r="CV1483" s="76"/>
      <c r="CW1483" s="76"/>
      <c r="CX1483" s="76"/>
      <c r="CY1483" s="76"/>
      <c r="CZ1483" s="76"/>
      <c r="DA1483" s="76"/>
      <c r="DB1483" s="76"/>
      <c r="DC1483" s="76"/>
      <c r="DD1483" s="76"/>
      <c r="DE1483" s="76"/>
      <c r="DF1483" s="76"/>
      <c r="DG1483" s="76"/>
      <c r="DH1483" s="76"/>
      <c r="DI1483" s="76"/>
      <c r="DJ1483" s="76"/>
      <c r="DK1483" s="76"/>
      <c r="DL1483" s="76"/>
    </row>
    <row r="1484" spans="1:116" x14ac:dyDescent="0.35">
      <c r="A1484" s="12"/>
      <c r="B1484" s="339"/>
      <c r="C1484" s="339"/>
      <c r="D1484" s="337" t="s">
        <v>518</v>
      </c>
      <c r="E1484" s="337" t="str">
        <f t="shared" si="1958"/>
        <v>1484 SPLIT-SV-VR</v>
      </c>
      <c r="G1484" s="145" t="str">
        <f>G1475</f>
        <v>Product A</v>
      </c>
      <c r="H1484" s="12"/>
      <c r="I1484" s="60"/>
      <c r="J1484" s="60"/>
      <c r="K1484" s="61">
        <v>100</v>
      </c>
      <c r="L1484" s="61">
        <v>100</v>
      </c>
      <c r="M1484" s="61">
        <v>100</v>
      </c>
      <c r="N1484" s="61">
        <v>100</v>
      </c>
      <c r="O1484" s="61">
        <v>100</v>
      </c>
      <c r="P1484" s="61">
        <v>100</v>
      </c>
      <c r="R1484" s="67"/>
      <c r="S1484" s="147" cm="1">
        <f t="array" ref="S1484">INDEX($K:$P,ROW(),MATCH(S$3,$K$2:$P$2,0))</f>
        <v>100</v>
      </c>
      <c r="T1484" s="147" cm="1">
        <f t="array" ref="T1484">INDEX($K:$P,ROW(),MATCH(T$3,$K$2:$P$2,0))</f>
        <v>100</v>
      </c>
      <c r="U1484" s="147" cm="1">
        <f t="array" ref="U1484">INDEX($K:$P,ROW(),MATCH(U$3,$K$2:$P$2,0))</f>
        <v>100</v>
      </c>
      <c r="V1484" s="147" cm="1">
        <f t="array" ref="V1484">INDEX($K:$P,ROW(),MATCH(V$3,$K$2:$P$2,0))</f>
        <v>100</v>
      </c>
      <c r="W1484" s="147" cm="1">
        <f t="array" ref="W1484">INDEX($K:$P,ROW(),MATCH(W$3,$K$2:$P$2,0))</f>
        <v>100</v>
      </c>
      <c r="X1484" s="147" cm="1">
        <f t="array" ref="X1484">INDEX($K:$P,ROW(),MATCH(X$3,$K$2:$P$2,0))</f>
        <v>100</v>
      </c>
      <c r="Y1484" s="147" cm="1">
        <f t="array" ref="Y1484">INDEX($K:$P,ROW(),MATCH(Y$3,$K$2:$P$2,0))</f>
        <v>100</v>
      </c>
      <c r="Z1484" s="147" cm="1">
        <f t="array" ref="Z1484">INDEX($K:$P,ROW(),MATCH(Z$3,$K$2:$P$2,0))</f>
        <v>100</v>
      </c>
      <c r="AA1484" s="147" cm="1">
        <f t="array" ref="AA1484">INDEX($K:$P,ROW(),MATCH(AA$3,$K$2:$P$2,0))</f>
        <v>100</v>
      </c>
      <c r="AB1484" s="147" cm="1">
        <f t="array" ref="AB1484">INDEX($K:$P,ROW(),MATCH(AB$3,$K$2:$P$2,0))</f>
        <v>100</v>
      </c>
      <c r="AC1484" s="147" cm="1">
        <f t="array" ref="AC1484">INDEX($K:$P,ROW(),MATCH(AC$3,$K$2:$P$2,0))</f>
        <v>100</v>
      </c>
      <c r="AD1484" s="147" cm="1">
        <f t="array" ref="AD1484">INDEX($K:$P,ROW(),MATCH(AD$3,$K$2:$P$2,0))</f>
        <v>100</v>
      </c>
      <c r="AE1484" s="147" cm="1">
        <f t="array" ref="AE1484">INDEX($K:$P,ROW(),MATCH(AE$3,$K$2:$P$2,0))</f>
        <v>100</v>
      </c>
      <c r="AF1484" s="147" cm="1">
        <f t="array" ref="AF1484">INDEX($K:$P,ROW(),MATCH(AF$3,$K$2:$P$2,0))</f>
        <v>100</v>
      </c>
      <c r="AG1484" s="147" cm="1">
        <f t="array" ref="AG1484">INDEX($K:$P,ROW(),MATCH(AG$3,$K$2:$P$2,0))</f>
        <v>100</v>
      </c>
      <c r="AH1484" s="147" cm="1">
        <f t="array" ref="AH1484">INDEX($K:$P,ROW(),MATCH(AH$3,$K$2:$P$2,0))</f>
        <v>100</v>
      </c>
      <c r="AI1484" s="147" cm="1">
        <f t="array" ref="AI1484">INDEX($K:$P,ROW(),MATCH(AI$3,$K$2:$P$2,0))</f>
        <v>100</v>
      </c>
      <c r="AJ1484" s="147" cm="1">
        <f t="array" ref="AJ1484">INDEX($K:$P,ROW(),MATCH(AJ$3,$K$2:$P$2,0))</f>
        <v>100</v>
      </c>
      <c r="AK1484" s="147" cm="1">
        <f t="array" ref="AK1484">INDEX($K:$P,ROW(),MATCH(AK$3,$K$2:$P$2,0))</f>
        <v>100</v>
      </c>
      <c r="AL1484" s="147" cm="1">
        <f t="array" ref="AL1484">INDEX($K:$P,ROW(),MATCH(AL$3,$K$2:$P$2,0))</f>
        <v>100</v>
      </c>
      <c r="AM1484" s="147" cm="1">
        <f t="array" ref="AM1484">INDEX($K:$P,ROW(),MATCH(AM$3,$K$2:$P$2,0))</f>
        <v>100</v>
      </c>
      <c r="AN1484" s="147" cm="1">
        <f t="array" ref="AN1484">INDEX($K:$P,ROW(),MATCH(AN$3,$K$2:$P$2,0))</f>
        <v>100</v>
      </c>
      <c r="AO1484" s="147" cm="1">
        <f t="array" ref="AO1484">INDEX($K:$P,ROW(),MATCH(AO$3,$K$2:$P$2,0))</f>
        <v>100</v>
      </c>
      <c r="AP1484" s="147" cm="1">
        <f t="array" ref="AP1484">INDEX($K:$P,ROW(),MATCH(AP$3,$K$2:$P$2,0))</f>
        <v>100</v>
      </c>
      <c r="AQ1484" s="147" cm="1">
        <f t="array" ref="AQ1484">INDEX($K:$P,ROW(),MATCH(AQ$3,$K$2:$P$2,0))</f>
        <v>100</v>
      </c>
      <c r="AR1484" s="147" cm="1">
        <f t="array" ref="AR1484">INDEX($K:$P,ROW(),MATCH(AR$3,$K$2:$P$2,0))</f>
        <v>100</v>
      </c>
      <c r="AS1484" s="147" cm="1">
        <f t="array" ref="AS1484">INDEX($K:$P,ROW(),MATCH(AS$3,$K$2:$P$2,0))</f>
        <v>100</v>
      </c>
      <c r="AT1484" s="147" cm="1">
        <f t="array" ref="AT1484">INDEX($K:$P,ROW(),MATCH(AT$3,$K$2:$P$2,0))</f>
        <v>100</v>
      </c>
      <c r="AU1484" s="147" cm="1">
        <f t="array" ref="AU1484">INDEX($K:$P,ROW(),MATCH(AU$3,$K$2:$P$2,0))</f>
        <v>100</v>
      </c>
      <c r="AV1484" s="147" cm="1">
        <f t="array" ref="AV1484">INDEX($K:$P,ROW(),MATCH(AV$3,$K$2:$P$2,0))</f>
        <v>100</v>
      </c>
      <c r="AW1484" s="147" cm="1">
        <f t="array" ref="AW1484">INDEX($K:$P,ROW(),MATCH(AW$3,$K$2:$P$2,0))</f>
        <v>100</v>
      </c>
      <c r="AX1484" s="147" cm="1">
        <f t="array" ref="AX1484">INDEX($K:$P,ROW(),MATCH(AX$3,$K$2:$P$2,0))</f>
        <v>100</v>
      </c>
      <c r="AY1484" s="147" cm="1">
        <f t="array" ref="AY1484">INDEX($K:$P,ROW(),MATCH(AY$3,$K$2:$P$2,0))</f>
        <v>100</v>
      </c>
      <c r="AZ1484" s="147" cm="1">
        <f t="array" ref="AZ1484">INDEX($K:$P,ROW(),MATCH(AZ$3,$K$2:$P$2,0))</f>
        <v>100</v>
      </c>
      <c r="BA1484" s="147" cm="1">
        <f t="array" ref="BA1484">INDEX($K:$P,ROW(),MATCH(BA$3,$K$2:$P$2,0))</f>
        <v>100</v>
      </c>
      <c r="BB1484" s="147" cm="1">
        <f t="array" ref="BB1484">INDEX($K:$P,ROW(),MATCH(BB$3,$K$2:$P$2,0))</f>
        <v>100</v>
      </c>
      <c r="BC1484" s="147" cm="1">
        <f t="array" ref="BC1484">INDEX($K:$P,ROW(),MATCH(BC$3,$K$2:$P$2,0))</f>
        <v>100</v>
      </c>
      <c r="BD1484" s="147" cm="1">
        <f t="array" ref="BD1484">INDEX($K:$P,ROW(),MATCH(BD$3,$K$2:$P$2,0))</f>
        <v>100</v>
      </c>
      <c r="BE1484" s="147" cm="1">
        <f t="array" ref="BE1484">INDEX($K:$P,ROW(),MATCH(BE$3,$K$2:$P$2,0))</f>
        <v>100</v>
      </c>
      <c r="BF1484" s="147" cm="1">
        <f t="array" ref="BF1484">INDEX($K:$P,ROW(),MATCH(BF$3,$K$2:$P$2,0))</f>
        <v>100</v>
      </c>
      <c r="BG1484" s="147" cm="1">
        <f t="array" ref="BG1484">INDEX($K:$P,ROW(),MATCH(BG$3,$K$2:$P$2,0))</f>
        <v>100</v>
      </c>
      <c r="BH1484" s="147" cm="1">
        <f t="array" ref="BH1484">INDEX($K:$P,ROW(),MATCH(BH$3,$K$2:$P$2,0))</f>
        <v>100</v>
      </c>
      <c r="BI1484" s="147" cm="1">
        <f t="array" ref="BI1484">INDEX($K:$P,ROW(),MATCH(BI$3,$K$2:$P$2,0))</f>
        <v>100</v>
      </c>
      <c r="BJ1484" s="147" cm="1">
        <f t="array" ref="BJ1484">INDEX($K:$P,ROW(),MATCH(BJ$3,$K$2:$P$2,0))</f>
        <v>100</v>
      </c>
      <c r="BK1484" s="147" cm="1">
        <f t="array" ref="BK1484">INDEX($K:$P,ROW(),MATCH(BK$3,$K$2:$P$2,0))</f>
        <v>100</v>
      </c>
      <c r="BL1484" s="147" cm="1">
        <f t="array" ref="BL1484">INDEX($K:$P,ROW(),MATCH(BL$3,$K$2:$P$2,0))</f>
        <v>100</v>
      </c>
      <c r="BM1484" s="147" cm="1">
        <f t="array" ref="BM1484">INDEX($K:$P,ROW(),MATCH(BM$3,$K$2:$P$2,0))</f>
        <v>100</v>
      </c>
      <c r="BN1484" s="147" cm="1">
        <f t="array" ref="BN1484">INDEX($K:$P,ROW(),MATCH(BN$3,$K$2:$P$2,0))</f>
        <v>100</v>
      </c>
      <c r="BO1484" s="147" cm="1">
        <f t="array" ref="BO1484">INDEX($K:$P,ROW(),MATCH(BO$3,$K$2:$P$2,0))</f>
        <v>100</v>
      </c>
      <c r="BP1484" s="147" cm="1">
        <f t="array" ref="BP1484">INDEX($K:$P,ROW(),MATCH(BP$3,$K$2:$P$2,0))</f>
        <v>100</v>
      </c>
      <c r="BQ1484" s="147" cm="1">
        <f t="array" ref="BQ1484">INDEX($K:$P,ROW(),MATCH(BQ$3,$K$2:$P$2,0))</f>
        <v>100</v>
      </c>
      <c r="BR1484" s="147" cm="1">
        <f t="array" ref="BR1484">INDEX($K:$P,ROW(),MATCH(BR$3,$K$2:$P$2,0))</f>
        <v>100</v>
      </c>
      <c r="BS1484" s="147" cm="1">
        <f t="array" ref="BS1484">INDEX($K:$P,ROW(),MATCH(BS$3,$K$2:$P$2,0))</f>
        <v>100</v>
      </c>
      <c r="BT1484" s="147" cm="1">
        <f t="array" ref="BT1484">INDEX($K:$P,ROW(),MATCH(BT$3,$K$2:$P$2,0))</f>
        <v>100</v>
      </c>
      <c r="BU1484" s="147" cm="1">
        <f t="array" ref="BU1484">INDEX($K:$P,ROW(),MATCH(BU$3,$K$2:$P$2,0))</f>
        <v>100</v>
      </c>
      <c r="BV1484" s="147" cm="1">
        <f t="array" ref="BV1484">INDEX($K:$P,ROW(),MATCH(BV$3,$K$2:$P$2,0))</f>
        <v>100</v>
      </c>
      <c r="BW1484" s="147" cm="1">
        <f t="array" ref="BW1484">INDEX($K:$P,ROW(),MATCH(BW$3,$K$2:$P$2,0))</f>
        <v>100</v>
      </c>
      <c r="BX1484" s="147" cm="1">
        <f t="array" ref="BX1484">INDEX($K:$P,ROW(),MATCH(BX$3,$K$2:$P$2,0))</f>
        <v>100</v>
      </c>
      <c r="BY1484" s="147" cm="1">
        <f t="array" ref="BY1484">INDEX($K:$P,ROW(),MATCH(BY$3,$K$2:$P$2,0))</f>
        <v>100</v>
      </c>
      <c r="BZ1484" s="147" cm="1">
        <f t="array" ref="BZ1484">INDEX($K:$P,ROW(),MATCH(BZ$3,$K$2:$P$2,0))</f>
        <v>100</v>
      </c>
      <c r="CA1484" s="147" cm="1">
        <f t="array" ref="CA1484">INDEX($K:$P,ROW(),MATCH(CA$3,$K$2:$P$2,0))</f>
        <v>100</v>
      </c>
      <c r="CB1484" s="147" cm="1">
        <f t="array" ref="CB1484">INDEX($K:$P,ROW(),MATCH(CB$3,$K$2:$P$2,0))</f>
        <v>100</v>
      </c>
      <c r="CC1484" s="147" cm="1">
        <f t="array" ref="CC1484">INDEX($K:$P,ROW(),MATCH(CC$3,$K$2:$P$2,0))</f>
        <v>100</v>
      </c>
      <c r="CD1484" s="147" cm="1">
        <f t="array" ref="CD1484">INDEX($K:$P,ROW(),MATCH(CD$3,$K$2:$P$2,0))</f>
        <v>100</v>
      </c>
      <c r="CE1484" s="147" cm="1">
        <f t="array" ref="CE1484">INDEX($K:$P,ROW(),MATCH(CE$3,$K$2:$P$2,0))</f>
        <v>100</v>
      </c>
      <c r="CF1484" s="147" cm="1">
        <f t="array" ref="CF1484">INDEX($K:$P,ROW(),MATCH(CF$3,$K$2:$P$2,0))</f>
        <v>100</v>
      </c>
      <c r="CG1484" s="147" cm="1">
        <f t="array" ref="CG1484">INDEX($K:$P,ROW(),MATCH(CG$3,$K$2:$P$2,0))</f>
        <v>100</v>
      </c>
      <c r="CH1484" s="147" cm="1">
        <f t="array" ref="CH1484">INDEX($K:$P,ROW(),MATCH(CH$3,$K$2:$P$2,0))</f>
        <v>100</v>
      </c>
      <c r="CI1484" s="147" cm="1">
        <f t="array" ref="CI1484">INDEX($K:$P,ROW(),MATCH(CI$3,$K$2:$P$2,0))</f>
        <v>100</v>
      </c>
      <c r="CJ1484" s="147" cm="1">
        <f t="array" ref="CJ1484">INDEX($K:$P,ROW(),MATCH(CJ$3,$K$2:$P$2,0))</f>
        <v>100</v>
      </c>
      <c r="CK1484" s="147" cm="1">
        <f t="array" ref="CK1484">INDEX($K:$P,ROW(),MATCH(CK$3,$K$2:$P$2,0))</f>
        <v>100</v>
      </c>
      <c r="CL1484" s="147" cm="1">
        <f t="array" ref="CL1484">INDEX($K:$P,ROW(),MATCH(CL$3,$K$2:$P$2,0))</f>
        <v>100</v>
      </c>
      <c r="CN1484" s="147"/>
      <c r="CO1484" s="147" t="e" cm="1">
        <f t="array" ref="CO1484">INDEX($K:$P,ROW(),MATCH(CO$3,$K$2:$P$2,0))</f>
        <v>#N/A</v>
      </c>
      <c r="CP1484" s="147" t="e" cm="1">
        <f t="array" ref="CP1484">INDEX($K:$P,ROW(),MATCH(CP$3,$K$2:$P$2,0))</f>
        <v>#N/A</v>
      </c>
      <c r="CQ1484" s="147" t="e" cm="1">
        <f t="array" ref="CQ1484">INDEX($K:$P,ROW(),MATCH(CQ$3,$K$2:$P$2,0))</f>
        <v>#N/A</v>
      </c>
      <c r="CR1484" s="147" t="e" cm="1">
        <f t="array" ref="CR1484">INDEX($K:$P,ROW(),MATCH(CR$3,$K$2:$P$2,0))</f>
        <v>#N/A</v>
      </c>
      <c r="CS1484" s="147" t="e" cm="1">
        <f t="array" ref="CS1484">INDEX($K:$P,ROW(),MATCH(CS$3,$K$2:$P$2,0))</f>
        <v>#N/A</v>
      </c>
      <c r="CT1484" s="147" t="e" cm="1">
        <f t="array" ref="CT1484">INDEX($K:$P,ROW(),MATCH(CT$3,$K$2:$P$2,0))</f>
        <v>#N/A</v>
      </c>
      <c r="CU1484" s="147" t="e" cm="1">
        <f t="array" ref="CU1484">INDEX($K:$P,ROW(),MATCH(CU$3,$K$2:$P$2,0))</f>
        <v>#N/A</v>
      </c>
      <c r="CV1484" s="147" t="e" cm="1">
        <f t="array" ref="CV1484">INDEX($K:$P,ROW(),MATCH(CV$3,$K$2:$P$2,0))</f>
        <v>#N/A</v>
      </c>
      <c r="CW1484" s="147" t="e" cm="1">
        <f t="array" ref="CW1484">INDEX($K:$P,ROW(),MATCH(CW$3,$K$2:$P$2,0))</f>
        <v>#N/A</v>
      </c>
      <c r="CX1484" s="147" t="e" cm="1">
        <f t="array" ref="CX1484">INDEX($K:$P,ROW(),MATCH(CX$3,$K$2:$P$2,0))</f>
        <v>#N/A</v>
      </c>
      <c r="CY1484" s="147" t="e" cm="1">
        <f t="array" ref="CY1484">INDEX($K:$P,ROW(),MATCH(CY$3,$K$2:$P$2,0))</f>
        <v>#N/A</v>
      </c>
      <c r="CZ1484" s="147" t="e" cm="1">
        <f t="array" ref="CZ1484">INDEX($K:$P,ROW(),MATCH(CZ$3,$K$2:$P$2,0))</f>
        <v>#N/A</v>
      </c>
      <c r="DA1484" s="147" t="e" cm="1">
        <f t="array" ref="DA1484">INDEX($K:$P,ROW(),MATCH(DA$3,$K$2:$P$2,0))</f>
        <v>#N/A</v>
      </c>
      <c r="DB1484" s="147" t="e" cm="1">
        <f t="array" ref="DB1484">INDEX($K:$P,ROW(),MATCH(DB$3,$K$2:$P$2,0))</f>
        <v>#N/A</v>
      </c>
      <c r="DC1484" s="147" t="e" cm="1">
        <f t="array" ref="DC1484">INDEX($K:$P,ROW(),MATCH(DC$3,$K$2:$P$2,0))</f>
        <v>#N/A</v>
      </c>
      <c r="DD1484" s="147" t="e" cm="1">
        <f t="array" ref="DD1484">INDEX($K:$P,ROW(),MATCH(DD$3,$K$2:$P$2,0))</f>
        <v>#N/A</v>
      </c>
      <c r="DE1484" s="147" t="e" cm="1">
        <f t="array" ref="DE1484">INDEX($K:$P,ROW(),MATCH(DE$3,$K$2:$P$2,0))</f>
        <v>#N/A</v>
      </c>
      <c r="DF1484" s="147" t="e" cm="1">
        <f t="array" ref="DF1484">INDEX($K:$P,ROW(),MATCH(DF$3,$K$2:$P$2,0))</f>
        <v>#N/A</v>
      </c>
      <c r="DG1484" s="147" t="e" cm="1">
        <f t="array" ref="DG1484">INDEX($K:$P,ROW(),MATCH(DG$3,$K$2:$P$2,0))</f>
        <v>#N/A</v>
      </c>
      <c r="DH1484" s="147" t="e" cm="1">
        <f t="array" ref="DH1484">INDEX($K:$P,ROW(),MATCH(DH$3,$K$2:$P$2,0))</f>
        <v>#N/A</v>
      </c>
      <c r="DI1484" s="147" t="e" cm="1">
        <f t="array" ref="DI1484">INDEX($K:$P,ROW(),MATCH(DI$3,$K$2:$P$2,0))</f>
        <v>#N/A</v>
      </c>
      <c r="DJ1484" s="147" t="e" cm="1">
        <f t="array" ref="DJ1484">INDEX($K:$P,ROW(),MATCH(DJ$3,$K$2:$P$2,0))</f>
        <v>#N/A</v>
      </c>
      <c r="DK1484" s="147" t="e" cm="1">
        <f t="array" ref="DK1484">INDEX($K:$P,ROW(),MATCH(DK$3,$K$2:$P$2,0))</f>
        <v>#N/A</v>
      </c>
      <c r="DL1484" s="147" t="e" cm="1">
        <f t="array" ref="DL1484">INDEX($K:$P,ROW(),MATCH(DL$3,$K$2:$P$2,0))</f>
        <v>#N/A</v>
      </c>
    </row>
    <row r="1485" spans="1:116" x14ac:dyDescent="0.35">
      <c r="A1485" s="12"/>
      <c r="B1485" s="339"/>
      <c r="C1485" s="339"/>
      <c r="D1485" s="337" t="s">
        <v>518</v>
      </c>
      <c r="E1485" s="337" t="str">
        <f t="shared" si="1958"/>
        <v>1485 SPLIT-SV-VR</v>
      </c>
      <c r="G1485" s="145" t="str">
        <f>G1476</f>
        <v>Product B</v>
      </c>
      <c r="H1485" s="12"/>
      <c r="I1485" s="60"/>
      <c r="J1485" s="60"/>
      <c r="K1485" s="61">
        <v>200</v>
      </c>
      <c r="L1485" s="61">
        <v>200</v>
      </c>
      <c r="M1485" s="61">
        <v>200</v>
      </c>
      <c r="N1485" s="61">
        <v>200</v>
      </c>
      <c r="O1485" s="61">
        <v>200</v>
      </c>
      <c r="P1485" s="61">
        <v>200</v>
      </c>
      <c r="R1485" s="13"/>
      <c r="S1485" s="147" cm="1">
        <f t="array" ref="S1485">INDEX($K:$P,ROW(),MATCH(S$3,$K$2:$P$2,0))</f>
        <v>200</v>
      </c>
      <c r="T1485" s="147" cm="1">
        <f t="array" ref="T1485">INDEX($K:$P,ROW(),MATCH(T$3,$K$2:$P$2,0))</f>
        <v>200</v>
      </c>
      <c r="U1485" s="147" cm="1">
        <f t="array" ref="U1485">INDEX($K:$P,ROW(),MATCH(U$3,$K$2:$P$2,0))</f>
        <v>200</v>
      </c>
      <c r="V1485" s="147" cm="1">
        <f t="array" ref="V1485">INDEX($K:$P,ROW(),MATCH(V$3,$K$2:$P$2,0))</f>
        <v>200</v>
      </c>
      <c r="W1485" s="147" cm="1">
        <f t="array" ref="W1485">INDEX($K:$P,ROW(),MATCH(W$3,$K$2:$P$2,0))</f>
        <v>200</v>
      </c>
      <c r="X1485" s="147" cm="1">
        <f t="array" ref="X1485">INDEX($K:$P,ROW(),MATCH(X$3,$K$2:$P$2,0))</f>
        <v>200</v>
      </c>
      <c r="Y1485" s="147" cm="1">
        <f t="array" ref="Y1485">INDEX($K:$P,ROW(),MATCH(Y$3,$K$2:$P$2,0))</f>
        <v>200</v>
      </c>
      <c r="Z1485" s="147" cm="1">
        <f t="array" ref="Z1485">INDEX($K:$P,ROW(),MATCH(Z$3,$K$2:$P$2,0))</f>
        <v>200</v>
      </c>
      <c r="AA1485" s="147" cm="1">
        <f t="array" ref="AA1485">INDEX($K:$P,ROW(),MATCH(AA$3,$K$2:$P$2,0))</f>
        <v>200</v>
      </c>
      <c r="AB1485" s="147" cm="1">
        <f t="array" ref="AB1485">INDEX($K:$P,ROW(),MATCH(AB$3,$K$2:$P$2,0))</f>
        <v>200</v>
      </c>
      <c r="AC1485" s="147" cm="1">
        <f t="array" ref="AC1485">INDEX($K:$P,ROW(),MATCH(AC$3,$K$2:$P$2,0))</f>
        <v>200</v>
      </c>
      <c r="AD1485" s="147" cm="1">
        <f t="array" ref="AD1485">INDEX($K:$P,ROW(),MATCH(AD$3,$K$2:$P$2,0))</f>
        <v>200</v>
      </c>
      <c r="AE1485" s="147" cm="1">
        <f t="array" ref="AE1485">INDEX($K:$P,ROW(),MATCH(AE$3,$K$2:$P$2,0))</f>
        <v>200</v>
      </c>
      <c r="AF1485" s="147" cm="1">
        <f t="array" ref="AF1485">INDEX($K:$P,ROW(),MATCH(AF$3,$K$2:$P$2,0))</f>
        <v>200</v>
      </c>
      <c r="AG1485" s="147" cm="1">
        <f t="array" ref="AG1485">INDEX($K:$P,ROW(),MATCH(AG$3,$K$2:$P$2,0))</f>
        <v>200</v>
      </c>
      <c r="AH1485" s="147" cm="1">
        <f t="array" ref="AH1485">INDEX($K:$P,ROW(),MATCH(AH$3,$K$2:$P$2,0))</f>
        <v>200</v>
      </c>
      <c r="AI1485" s="147" cm="1">
        <f t="array" ref="AI1485">INDEX($K:$P,ROW(),MATCH(AI$3,$K$2:$P$2,0))</f>
        <v>200</v>
      </c>
      <c r="AJ1485" s="147" cm="1">
        <f t="array" ref="AJ1485">INDEX($K:$P,ROW(),MATCH(AJ$3,$K$2:$P$2,0))</f>
        <v>200</v>
      </c>
      <c r="AK1485" s="147" cm="1">
        <f t="array" ref="AK1485">INDEX($K:$P,ROW(),MATCH(AK$3,$K$2:$P$2,0))</f>
        <v>200</v>
      </c>
      <c r="AL1485" s="147" cm="1">
        <f t="array" ref="AL1485">INDEX($K:$P,ROW(),MATCH(AL$3,$K$2:$P$2,0))</f>
        <v>200</v>
      </c>
      <c r="AM1485" s="147" cm="1">
        <f t="array" ref="AM1485">INDEX($K:$P,ROW(),MATCH(AM$3,$K$2:$P$2,0))</f>
        <v>200</v>
      </c>
      <c r="AN1485" s="147" cm="1">
        <f t="array" ref="AN1485">INDEX($K:$P,ROW(),MATCH(AN$3,$K$2:$P$2,0))</f>
        <v>200</v>
      </c>
      <c r="AO1485" s="147" cm="1">
        <f t="array" ref="AO1485">INDEX($K:$P,ROW(),MATCH(AO$3,$K$2:$P$2,0))</f>
        <v>200</v>
      </c>
      <c r="AP1485" s="147" cm="1">
        <f t="array" ref="AP1485">INDEX($K:$P,ROW(),MATCH(AP$3,$K$2:$P$2,0))</f>
        <v>200</v>
      </c>
      <c r="AQ1485" s="147" cm="1">
        <f t="array" ref="AQ1485">INDEX($K:$P,ROW(),MATCH(AQ$3,$K$2:$P$2,0))</f>
        <v>200</v>
      </c>
      <c r="AR1485" s="147" cm="1">
        <f t="array" ref="AR1485">INDEX($K:$P,ROW(),MATCH(AR$3,$K$2:$P$2,0))</f>
        <v>200</v>
      </c>
      <c r="AS1485" s="147" cm="1">
        <f t="array" ref="AS1485">INDEX($K:$P,ROW(),MATCH(AS$3,$K$2:$P$2,0))</f>
        <v>200</v>
      </c>
      <c r="AT1485" s="147" cm="1">
        <f t="array" ref="AT1485">INDEX($K:$P,ROW(),MATCH(AT$3,$K$2:$P$2,0))</f>
        <v>200</v>
      </c>
      <c r="AU1485" s="147" cm="1">
        <f t="array" ref="AU1485">INDEX($K:$P,ROW(),MATCH(AU$3,$K$2:$P$2,0))</f>
        <v>200</v>
      </c>
      <c r="AV1485" s="147" cm="1">
        <f t="array" ref="AV1485">INDEX($K:$P,ROW(),MATCH(AV$3,$K$2:$P$2,0))</f>
        <v>200</v>
      </c>
      <c r="AW1485" s="147" cm="1">
        <f t="array" ref="AW1485">INDEX($K:$P,ROW(),MATCH(AW$3,$K$2:$P$2,0))</f>
        <v>200</v>
      </c>
      <c r="AX1485" s="147" cm="1">
        <f t="array" ref="AX1485">INDEX($K:$P,ROW(),MATCH(AX$3,$K$2:$P$2,0))</f>
        <v>200</v>
      </c>
      <c r="AY1485" s="147" cm="1">
        <f t="array" ref="AY1485">INDEX($K:$P,ROW(),MATCH(AY$3,$K$2:$P$2,0))</f>
        <v>200</v>
      </c>
      <c r="AZ1485" s="147" cm="1">
        <f t="array" ref="AZ1485">INDEX($K:$P,ROW(),MATCH(AZ$3,$K$2:$P$2,0))</f>
        <v>200</v>
      </c>
      <c r="BA1485" s="147" cm="1">
        <f t="array" ref="BA1485">INDEX($K:$P,ROW(),MATCH(BA$3,$K$2:$P$2,0))</f>
        <v>200</v>
      </c>
      <c r="BB1485" s="147" cm="1">
        <f t="array" ref="BB1485">INDEX($K:$P,ROW(),MATCH(BB$3,$K$2:$P$2,0))</f>
        <v>200</v>
      </c>
      <c r="BC1485" s="147" cm="1">
        <f t="array" ref="BC1485">INDEX($K:$P,ROW(),MATCH(BC$3,$K$2:$P$2,0))</f>
        <v>200</v>
      </c>
      <c r="BD1485" s="147" cm="1">
        <f t="array" ref="BD1485">INDEX($K:$P,ROW(),MATCH(BD$3,$K$2:$P$2,0))</f>
        <v>200</v>
      </c>
      <c r="BE1485" s="147" cm="1">
        <f t="array" ref="BE1485">INDEX($K:$P,ROW(),MATCH(BE$3,$K$2:$P$2,0))</f>
        <v>200</v>
      </c>
      <c r="BF1485" s="147" cm="1">
        <f t="array" ref="BF1485">INDEX($K:$P,ROW(),MATCH(BF$3,$K$2:$P$2,0))</f>
        <v>200</v>
      </c>
      <c r="BG1485" s="147" cm="1">
        <f t="array" ref="BG1485">INDEX($K:$P,ROW(),MATCH(BG$3,$K$2:$P$2,0))</f>
        <v>200</v>
      </c>
      <c r="BH1485" s="147" cm="1">
        <f t="array" ref="BH1485">INDEX($K:$P,ROW(),MATCH(BH$3,$K$2:$P$2,0))</f>
        <v>200</v>
      </c>
      <c r="BI1485" s="147" cm="1">
        <f t="array" ref="BI1485">INDEX($K:$P,ROW(),MATCH(BI$3,$K$2:$P$2,0))</f>
        <v>200</v>
      </c>
      <c r="BJ1485" s="147" cm="1">
        <f t="array" ref="BJ1485">INDEX($K:$P,ROW(),MATCH(BJ$3,$K$2:$P$2,0))</f>
        <v>200</v>
      </c>
      <c r="BK1485" s="147" cm="1">
        <f t="array" ref="BK1485">INDEX($K:$P,ROW(),MATCH(BK$3,$K$2:$P$2,0))</f>
        <v>200</v>
      </c>
      <c r="BL1485" s="147" cm="1">
        <f t="array" ref="BL1485">INDEX($K:$P,ROW(),MATCH(BL$3,$K$2:$P$2,0))</f>
        <v>200</v>
      </c>
      <c r="BM1485" s="147" cm="1">
        <f t="array" ref="BM1485">INDEX($K:$P,ROW(),MATCH(BM$3,$K$2:$P$2,0))</f>
        <v>200</v>
      </c>
      <c r="BN1485" s="147" cm="1">
        <f t="array" ref="BN1485">INDEX($K:$P,ROW(),MATCH(BN$3,$K$2:$P$2,0))</f>
        <v>200</v>
      </c>
      <c r="BO1485" s="147" cm="1">
        <f t="array" ref="BO1485">INDEX($K:$P,ROW(),MATCH(BO$3,$K$2:$P$2,0))</f>
        <v>200</v>
      </c>
      <c r="BP1485" s="147" cm="1">
        <f t="array" ref="BP1485">INDEX($K:$P,ROW(),MATCH(BP$3,$K$2:$P$2,0))</f>
        <v>200</v>
      </c>
      <c r="BQ1485" s="147" cm="1">
        <f t="array" ref="BQ1485">INDEX($K:$P,ROW(),MATCH(BQ$3,$K$2:$P$2,0))</f>
        <v>200</v>
      </c>
      <c r="BR1485" s="147" cm="1">
        <f t="array" ref="BR1485">INDEX($K:$P,ROW(),MATCH(BR$3,$K$2:$P$2,0))</f>
        <v>200</v>
      </c>
      <c r="BS1485" s="147" cm="1">
        <f t="array" ref="BS1485">INDEX($K:$P,ROW(),MATCH(BS$3,$K$2:$P$2,0))</f>
        <v>200</v>
      </c>
      <c r="BT1485" s="147" cm="1">
        <f t="array" ref="BT1485">INDEX($K:$P,ROW(),MATCH(BT$3,$K$2:$P$2,0))</f>
        <v>200</v>
      </c>
      <c r="BU1485" s="147" cm="1">
        <f t="array" ref="BU1485">INDEX($K:$P,ROW(),MATCH(BU$3,$K$2:$P$2,0))</f>
        <v>200</v>
      </c>
      <c r="BV1485" s="147" cm="1">
        <f t="array" ref="BV1485">INDEX($K:$P,ROW(),MATCH(BV$3,$K$2:$P$2,0))</f>
        <v>200</v>
      </c>
      <c r="BW1485" s="147" cm="1">
        <f t="array" ref="BW1485">INDEX($K:$P,ROW(),MATCH(BW$3,$K$2:$P$2,0))</f>
        <v>200</v>
      </c>
      <c r="BX1485" s="147" cm="1">
        <f t="array" ref="BX1485">INDEX($K:$P,ROW(),MATCH(BX$3,$K$2:$P$2,0))</f>
        <v>200</v>
      </c>
      <c r="BY1485" s="147" cm="1">
        <f t="array" ref="BY1485">INDEX($K:$P,ROW(),MATCH(BY$3,$K$2:$P$2,0))</f>
        <v>200</v>
      </c>
      <c r="BZ1485" s="147" cm="1">
        <f t="array" ref="BZ1485">INDEX($K:$P,ROW(),MATCH(BZ$3,$K$2:$P$2,0))</f>
        <v>200</v>
      </c>
      <c r="CA1485" s="147" cm="1">
        <f t="array" ref="CA1485">INDEX($K:$P,ROW(),MATCH(CA$3,$K$2:$P$2,0))</f>
        <v>200</v>
      </c>
      <c r="CB1485" s="147" cm="1">
        <f t="array" ref="CB1485">INDEX($K:$P,ROW(),MATCH(CB$3,$K$2:$P$2,0))</f>
        <v>200</v>
      </c>
      <c r="CC1485" s="147" cm="1">
        <f t="array" ref="CC1485">INDEX($K:$P,ROW(),MATCH(CC$3,$K$2:$P$2,0))</f>
        <v>200</v>
      </c>
      <c r="CD1485" s="147" cm="1">
        <f t="array" ref="CD1485">INDEX($K:$P,ROW(),MATCH(CD$3,$K$2:$P$2,0))</f>
        <v>200</v>
      </c>
      <c r="CE1485" s="147" cm="1">
        <f t="array" ref="CE1485">INDEX($K:$P,ROW(),MATCH(CE$3,$K$2:$P$2,0))</f>
        <v>200</v>
      </c>
      <c r="CF1485" s="147" cm="1">
        <f t="array" ref="CF1485">INDEX($K:$P,ROW(),MATCH(CF$3,$K$2:$P$2,0))</f>
        <v>200</v>
      </c>
      <c r="CG1485" s="147" cm="1">
        <f t="array" ref="CG1485">INDEX($K:$P,ROW(),MATCH(CG$3,$K$2:$P$2,0))</f>
        <v>200</v>
      </c>
      <c r="CH1485" s="147" cm="1">
        <f t="array" ref="CH1485">INDEX($K:$P,ROW(),MATCH(CH$3,$K$2:$P$2,0))</f>
        <v>200</v>
      </c>
      <c r="CI1485" s="147" cm="1">
        <f t="array" ref="CI1485">INDEX($K:$P,ROW(),MATCH(CI$3,$K$2:$P$2,0))</f>
        <v>200</v>
      </c>
      <c r="CJ1485" s="147" cm="1">
        <f t="array" ref="CJ1485">INDEX($K:$P,ROW(),MATCH(CJ$3,$K$2:$P$2,0))</f>
        <v>200</v>
      </c>
      <c r="CK1485" s="147" cm="1">
        <f t="array" ref="CK1485">INDEX($K:$P,ROW(),MATCH(CK$3,$K$2:$P$2,0))</f>
        <v>200</v>
      </c>
      <c r="CL1485" s="147" cm="1">
        <f t="array" ref="CL1485">INDEX($K:$P,ROW(),MATCH(CL$3,$K$2:$P$2,0))</f>
        <v>200</v>
      </c>
      <c r="CN1485" s="147"/>
      <c r="CO1485" s="147" t="e" cm="1">
        <f t="array" ref="CO1485">INDEX($K:$P,ROW(),MATCH(CO$3,$K$2:$P$2,0))</f>
        <v>#N/A</v>
      </c>
      <c r="CP1485" s="147" t="e" cm="1">
        <f t="array" ref="CP1485">INDEX($K:$P,ROW(),MATCH(CP$3,$K$2:$P$2,0))</f>
        <v>#N/A</v>
      </c>
      <c r="CQ1485" s="147" t="e" cm="1">
        <f t="array" ref="CQ1485">INDEX($K:$P,ROW(),MATCH(CQ$3,$K$2:$P$2,0))</f>
        <v>#N/A</v>
      </c>
      <c r="CR1485" s="147" t="e" cm="1">
        <f t="array" ref="CR1485">INDEX($K:$P,ROW(),MATCH(CR$3,$K$2:$P$2,0))</f>
        <v>#N/A</v>
      </c>
      <c r="CS1485" s="147" t="e" cm="1">
        <f t="array" ref="CS1485">INDEX($K:$P,ROW(),MATCH(CS$3,$K$2:$P$2,0))</f>
        <v>#N/A</v>
      </c>
      <c r="CT1485" s="147" t="e" cm="1">
        <f t="array" ref="CT1485">INDEX($K:$P,ROW(),MATCH(CT$3,$K$2:$P$2,0))</f>
        <v>#N/A</v>
      </c>
      <c r="CU1485" s="147" t="e" cm="1">
        <f t="array" ref="CU1485">INDEX($K:$P,ROW(),MATCH(CU$3,$K$2:$P$2,0))</f>
        <v>#N/A</v>
      </c>
      <c r="CV1485" s="147" t="e" cm="1">
        <f t="array" ref="CV1485">INDEX($K:$P,ROW(),MATCH(CV$3,$K$2:$P$2,0))</f>
        <v>#N/A</v>
      </c>
      <c r="CW1485" s="147" t="e" cm="1">
        <f t="array" ref="CW1485">INDEX($K:$P,ROW(),MATCH(CW$3,$K$2:$P$2,0))</f>
        <v>#N/A</v>
      </c>
      <c r="CX1485" s="147" t="e" cm="1">
        <f t="array" ref="CX1485">INDEX($K:$P,ROW(),MATCH(CX$3,$K$2:$P$2,0))</f>
        <v>#N/A</v>
      </c>
      <c r="CY1485" s="147" t="e" cm="1">
        <f t="array" ref="CY1485">INDEX($K:$P,ROW(),MATCH(CY$3,$K$2:$P$2,0))</f>
        <v>#N/A</v>
      </c>
      <c r="CZ1485" s="147" t="e" cm="1">
        <f t="array" ref="CZ1485">INDEX($K:$P,ROW(),MATCH(CZ$3,$K$2:$P$2,0))</f>
        <v>#N/A</v>
      </c>
      <c r="DA1485" s="147" t="e" cm="1">
        <f t="array" ref="DA1485">INDEX($K:$P,ROW(),MATCH(DA$3,$K$2:$P$2,0))</f>
        <v>#N/A</v>
      </c>
      <c r="DB1485" s="147" t="e" cm="1">
        <f t="array" ref="DB1485">INDEX($K:$P,ROW(),MATCH(DB$3,$K$2:$P$2,0))</f>
        <v>#N/A</v>
      </c>
      <c r="DC1485" s="147" t="e" cm="1">
        <f t="array" ref="DC1485">INDEX($K:$P,ROW(),MATCH(DC$3,$K$2:$P$2,0))</f>
        <v>#N/A</v>
      </c>
      <c r="DD1485" s="147" t="e" cm="1">
        <f t="array" ref="DD1485">INDEX($K:$P,ROW(),MATCH(DD$3,$K$2:$P$2,0))</f>
        <v>#N/A</v>
      </c>
      <c r="DE1485" s="147" t="e" cm="1">
        <f t="array" ref="DE1485">INDEX($K:$P,ROW(),MATCH(DE$3,$K$2:$P$2,0))</f>
        <v>#N/A</v>
      </c>
      <c r="DF1485" s="147" t="e" cm="1">
        <f t="array" ref="DF1485">INDEX($K:$P,ROW(),MATCH(DF$3,$K$2:$P$2,0))</f>
        <v>#N/A</v>
      </c>
      <c r="DG1485" s="147" t="e" cm="1">
        <f t="array" ref="DG1485">INDEX($K:$P,ROW(),MATCH(DG$3,$K$2:$P$2,0))</f>
        <v>#N/A</v>
      </c>
      <c r="DH1485" s="147" t="e" cm="1">
        <f t="array" ref="DH1485">INDEX($K:$P,ROW(),MATCH(DH$3,$K$2:$P$2,0))</f>
        <v>#N/A</v>
      </c>
      <c r="DI1485" s="147" t="e" cm="1">
        <f t="array" ref="DI1485">INDEX($K:$P,ROW(),MATCH(DI$3,$K$2:$P$2,0))</f>
        <v>#N/A</v>
      </c>
      <c r="DJ1485" s="147" t="e" cm="1">
        <f t="array" ref="DJ1485">INDEX($K:$P,ROW(),MATCH(DJ$3,$K$2:$P$2,0))</f>
        <v>#N/A</v>
      </c>
      <c r="DK1485" s="147" t="e" cm="1">
        <f t="array" ref="DK1485">INDEX($K:$P,ROW(),MATCH(DK$3,$K$2:$P$2,0))</f>
        <v>#N/A</v>
      </c>
      <c r="DL1485" s="147" t="e" cm="1">
        <f t="array" ref="DL1485">INDEX($K:$P,ROW(),MATCH(DL$3,$K$2:$P$2,0))</f>
        <v>#N/A</v>
      </c>
    </row>
    <row r="1486" spans="1:116" x14ac:dyDescent="0.35">
      <c r="A1486" s="12"/>
      <c r="B1486" s="339"/>
      <c r="C1486" s="339"/>
      <c r="D1486" s="337" t="s">
        <v>518</v>
      </c>
      <c r="E1486" s="337" t="str">
        <f t="shared" si="1958"/>
        <v>1486 SPLIT-SV-VR</v>
      </c>
      <c r="G1486" s="95"/>
      <c r="H1486" s="12"/>
      <c r="I1486" s="60"/>
      <c r="J1486" s="60"/>
      <c r="K1486" s="12"/>
      <c r="L1486" s="12"/>
      <c r="M1486" s="12"/>
      <c r="N1486" s="12"/>
      <c r="O1486" s="12"/>
      <c r="P1486" s="12"/>
      <c r="R1486" s="13"/>
      <c r="S1486" s="76"/>
      <c r="T1486" s="76"/>
      <c r="U1486" s="76"/>
      <c r="V1486" s="76"/>
      <c r="W1486" s="76"/>
      <c r="X1486" s="76"/>
      <c r="Y1486" s="76"/>
      <c r="Z1486" s="76"/>
      <c r="AA1486" s="76"/>
      <c r="AB1486" s="76"/>
      <c r="AC1486" s="76"/>
      <c r="AD1486" s="76"/>
      <c r="AE1486" s="76"/>
      <c r="AF1486" s="76"/>
      <c r="AG1486" s="76"/>
      <c r="AH1486" s="76"/>
      <c r="AI1486" s="76"/>
      <c r="AJ1486" s="76"/>
      <c r="AK1486" s="76"/>
      <c r="AL1486" s="76"/>
      <c r="AM1486" s="76"/>
      <c r="AN1486" s="76"/>
      <c r="AO1486" s="76"/>
      <c r="AP1486" s="76"/>
      <c r="AQ1486" s="76"/>
      <c r="AR1486" s="76"/>
      <c r="AS1486" s="76"/>
      <c r="AT1486" s="76"/>
      <c r="AU1486" s="76"/>
      <c r="AV1486" s="76"/>
      <c r="AW1486" s="76"/>
      <c r="AX1486" s="76"/>
      <c r="AY1486" s="76"/>
      <c r="AZ1486" s="76"/>
      <c r="BA1486" s="76"/>
      <c r="BB1486" s="76"/>
      <c r="BC1486" s="76"/>
      <c r="BD1486" s="76"/>
      <c r="BE1486" s="76"/>
      <c r="BF1486" s="76"/>
      <c r="BG1486" s="76"/>
      <c r="BH1486" s="76"/>
      <c r="BI1486" s="76"/>
      <c r="BJ1486" s="76"/>
      <c r="BK1486" s="76"/>
      <c r="BL1486" s="76"/>
      <c r="BM1486" s="76"/>
      <c r="BN1486" s="76"/>
      <c r="BO1486" s="76"/>
      <c r="BP1486" s="76"/>
      <c r="BQ1486" s="76"/>
      <c r="BR1486" s="76"/>
      <c r="BS1486" s="76"/>
      <c r="BT1486" s="76"/>
      <c r="BU1486" s="76"/>
      <c r="BV1486" s="76"/>
      <c r="BW1486" s="76"/>
      <c r="BX1486" s="76"/>
      <c r="BY1486" s="76"/>
      <c r="BZ1486" s="76"/>
      <c r="CA1486" s="76"/>
      <c r="CB1486" s="76"/>
      <c r="CC1486" s="76"/>
      <c r="CD1486" s="76"/>
      <c r="CE1486" s="76"/>
      <c r="CF1486" s="76"/>
      <c r="CG1486" s="76"/>
      <c r="CH1486" s="76"/>
      <c r="CI1486" s="76"/>
      <c r="CJ1486" s="76"/>
      <c r="CK1486" s="76"/>
      <c r="CL1486" s="76"/>
      <c r="CN1486" s="76"/>
      <c r="CO1486" s="76"/>
      <c r="CP1486" s="76"/>
      <c r="CQ1486" s="76"/>
      <c r="CR1486" s="76"/>
      <c r="CS1486" s="76"/>
      <c r="CT1486" s="76"/>
      <c r="CU1486" s="76"/>
      <c r="CV1486" s="76"/>
      <c r="CW1486" s="76"/>
      <c r="CX1486" s="76"/>
      <c r="CY1486" s="76"/>
      <c r="CZ1486" s="76"/>
      <c r="DA1486" s="76"/>
      <c r="DB1486" s="76"/>
      <c r="DC1486" s="76"/>
      <c r="DD1486" s="76"/>
      <c r="DE1486" s="76"/>
      <c r="DF1486" s="76"/>
      <c r="DG1486" s="76"/>
      <c r="DH1486" s="76"/>
      <c r="DI1486" s="76"/>
      <c r="DJ1486" s="76"/>
      <c r="DK1486" s="76"/>
      <c r="DL1486" s="76"/>
    </row>
    <row r="1487" spans="1:116" x14ac:dyDescent="0.35">
      <c r="A1487" s="12"/>
      <c r="B1487" s="339"/>
      <c r="C1487" s="339"/>
      <c r="D1487" s="337" t="s">
        <v>518</v>
      </c>
      <c r="E1487" s="337" t="str">
        <f t="shared" si="1958"/>
        <v>1487 SPLIT-SV-VR</v>
      </c>
      <c r="G1487" s="95" t="s">
        <v>241</v>
      </c>
      <c r="H1487" s="12"/>
      <c r="I1487" s="60"/>
      <c r="J1487" s="60"/>
      <c r="K1487" s="12"/>
      <c r="L1487" s="12"/>
      <c r="M1487" s="12"/>
      <c r="N1487" s="12"/>
      <c r="O1487" s="12"/>
      <c r="P1487" s="12"/>
      <c r="R1487" s="13"/>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76"/>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35">
      <c r="B1488" s="337"/>
      <c r="C1488" s="337" t="s">
        <v>198</v>
      </c>
      <c r="D1488" s="337" t="s">
        <v>518</v>
      </c>
      <c r="E1488" s="337" t="str">
        <f t="shared" si="1951"/>
        <v>1488 SPLIT-SV-VR</v>
      </c>
      <c r="G1488" s="158" t="str">
        <f>G1484</f>
        <v>Product A</v>
      </c>
      <c r="H1488" s="12"/>
      <c r="I1488" s="60"/>
      <c r="J1488" s="60"/>
      <c r="K1488" s="53">
        <f>SUMIF($3:$3,K$2,1486:1486)</f>
        <v>0</v>
      </c>
      <c r="L1488" s="53">
        <f>SUMIF($3:$3,L$2,1486:1486)</f>
        <v>0</v>
      </c>
      <c r="M1488" s="53">
        <f>SUMIF($3:$3,M$2,1486:1486)</f>
        <v>0</v>
      </c>
      <c r="N1488" s="53">
        <f>SUMIF($3:$3,N$2,1486:1486)</f>
        <v>0</v>
      </c>
      <c r="O1488" s="53">
        <f>SUMIF($3:$3,O$2,1486:1486)</f>
        <v>0</v>
      </c>
      <c r="P1488" s="53">
        <f>SUMIF($3:$3,P$2,1486:1486)</f>
        <v>0</v>
      </c>
      <c r="R1488" s="13"/>
      <c r="S1488" s="80">
        <f ca="1">S1480*S1484</f>
        <v>250000</v>
      </c>
      <c r="T1488" s="80">
        <f t="shared" ref="T1488:CE1488" ca="1" si="1961">T1480*T1484</f>
        <v>250000</v>
      </c>
      <c r="U1488" s="80">
        <f t="shared" ca="1" si="1961"/>
        <v>250000</v>
      </c>
      <c r="V1488" s="80">
        <f t="shared" ca="1" si="1961"/>
        <v>250000</v>
      </c>
      <c r="W1488" s="80">
        <f t="shared" ca="1" si="1961"/>
        <v>250000</v>
      </c>
      <c r="X1488" s="80">
        <f t="shared" ca="1" si="1961"/>
        <v>250000</v>
      </c>
      <c r="Y1488" s="80">
        <f t="shared" ca="1" si="1961"/>
        <v>250000</v>
      </c>
      <c r="Z1488" s="80">
        <f t="shared" ca="1" si="1961"/>
        <v>250000</v>
      </c>
      <c r="AA1488" s="80">
        <f t="shared" ca="1" si="1961"/>
        <v>250000</v>
      </c>
      <c r="AB1488" s="80">
        <f t="shared" ca="1" si="1961"/>
        <v>250000</v>
      </c>
      <c r="AC1488" s="80">
        <f t="shared" ca="1" si="1961"/>
        <v>250000</v>
      </c>
      <c r="AD1488" s="80">
        <f t="shared" ca="1" si="1961"/>
        <v>250000</v>
      </c>
      <c r="AE1488" s="80">
        <f t="shared" ca="1" si="1961"/>
        <v>250000</v>
      </c>
      <c r="AF1488" s="80">
        <f t="shared" ca="1" si="1961"/>
        <v>250000</v>
      </c>
      <c r="AG1488" s="80">
        <f t="shared" ca="1" si="1961"/>
        <v>250000</v>
      </c>
      <c r="AH1488" s="80">
        <f t="shared" ca="1" si="1961"/>
        <v>250000</v>
      </c>
      <c r="AI1488" s="80">
        <f t="shared" ca="1" si="1961"/>
        <v>250000</v>
      </c>
      <c r="AJ1488" s="80">
        <f t="shared" ca="1" si="1961"/>
        <v>250000</v>
      </c>
      <c r="AK1488" s="80">
        <f t="shared" ca="1" si="1961"/>
        <v>250000</v>
      </c>
      <c r="AL1488" s="80">
        <f t="shared" ca="1" si="1961"/>
        <v>250000</v>
      </c>
      <c r="AM1488" s="80">
        <f t="shared" ca="1" si="1961"/>
        <v>250000</v>
      </c>
      <c r="AN1488" s="80">
        <f t="shared" ca="1" si="1961"/>
        <v>250000</v>
      </c>
      <c r="AO1488" s="80">
        <f t="shared" ca="1" si="1961"/>
        <v>250000</v>
      </c>
      <c r="AP1488" s="80">
        <f t="shared" ca="1" si="1961"/>
        <v>250000</v>
      </c>
      <c r="AQ1488" s="80">
        <f t="shared" ca="1" si="1961"/>
        <v>250000</v>
      </c>
      <c r="AR1488" s="80">
        <f t="shared" ca="1" si="1961"/>
        <v>250000</v>
      </c>
      <c r="AS1488" s="80">
        <f t="shared" ca="1" si="1961"/>
        <v>250000</v>
      </c>
      <c r="AT1488" s="80">
        <f t="shared" ca="1" si="1961"/>
        <v>250000</v>
      </c>
      <c r="AU1488" s="80">
        <f t="shared" ca="1" si="1961"/>
        <v>250000</v>
      </c>
      <c r="AV1488" s="80">
        <f t="shared" ca="1" si="1961"/>
        <v>250000</v>
      </c>
      <c r="AW1488" s="80">
        <f t="shared" ca="1" si="1961"/>
        <v>250000</v>
      </c>
      <c r="AX1488" s="80">
        <f t="shared" ca="1" si="1961"/>
        <v>250000</v>
      </c>
      <c r="AY1488" s="80">
        <f t="shared" ca="1" si="1961"/>
        <v>250000</v>
      </c>
      <c r="AZ1488" s="80">
        <f t="shared" ca="1" si="1961"/>
        <v>250000</v>
      </c>
      <c r="BA1488" s="80">
        <f t="shared" ca="1" si="1961"/>
        <v>250000</v>
      </c>
      <c r="BB1488" s="80">
        <f t="shared" ca="1" si="1961"/>
        <v>250000</v>
      </c>
      <c r="BC1488" s="80">
        <f t="shared" ca="1" si="1961"/>
        <v>250000</v>
      </c>
      <c r="BD1488" s="80">
        <f t="shared" ca="1" si="1961"/>
        <v>250000</v>
      </c>
      <c r="BE1488" s="80">
        <f t="shared" ca="1" si="1961"/>
        <v>250000</v>
      </c>
      <c r="BF1488" s="80">
        <f t="shared" ca="1" si="1961"/>
        <v>250000</v>
      </c>
      <c r="BG1488" s="80">
        <f t="shared" ca="1" si="1961"/>
        <v>250000</v>
      </c>
      <c r="BH1488" s="80">
        <f t="shared" ca="1" si="1961"/>
        <v>250000</v>
      </c>
      <c r="BI1488" s="80">
        <f t="shared" ca="1" si="1961"/>
        <v>250000</v>
      </c>
      <c r="BJ1488" s="80">
        <f t="shared" ca="1" si="1961"/>
        <v>250000</v>
      </c>
      <c r="BK1488" s="80">
        <f t="shared" ca="1" si="1961"/>
        <v>250000</v>
      </c>
      <c r="BL1488" s="80">
        <f t="shared" ca="1" si="1961"/>
        <v>250000</v>
      </c>
      <c r="BM1488" s="80">
        <f t="shared" ca="1" si="1961"/>
        <v>250000</v>
      </c>
      <c r="BN1488" s="80">
        <f t="shared" ca="1" si="1961"/>
        <v>250000</v>
      </c>
      <c r="BO1488" s="80">
        <f t="shared" ca="1" si="1961"/>
        <v>250000</v>
      </c>
      <c r="BP1488" s="80">
        <f t="shared" ca="1" si="1961"/>
        <v>250000</v>
      </c>
      <c r="BQ1488" s="80">
        <f t="shared" ca="1" si="1961"/>
        <v>250000</v>
      </c>
      <c r="BR1488" s="80">
        <f t="shared" ca="1" si="1961"/>
        <v>250000</v>
      </c>
      <c r="BS1488" s="80">
        <f t="shared" ca="1" si="1961"/>
        <v>250000</v>
      </c>
      <c r="BT1488" s="80">
        <f t="shared" ca="1" si="1961"/>
        <v>250000</v>
      </c>
      <c r="BU1488" s="80">
        <f t="shared" ca="1" si="1961"/>
        <v>250000</v>
      </c>
      <c r="BV1488" s="80">
        <f t="shared" ca="1" si="1961"/>
        <v>250000</v>
      </c>
      <c r="BW1488" s="80">
        <f t="shared" ca="1" si="1961"/>
        <v>250000</v>
      </c>
      <c r="BX1488" s="80">
        <f t="shared" ca="1" si="1961"/>
        <v>250000</v>
      </c>
      <c r="BY1488" s="80">
        <f t="shared" ca="1" si="1961"/>
        <v>250000</v>
      </c>
      <c r="BZ1488" s="80">
        <f t="shared" ca="1" si="1961"/>
        <v>250000</v>
      </c>
      <c r="CA1488" s="80">
        <f t="shared" ca="1" si="1961"/>
        <v>250000</v>
      </c>
      <c r="CB1488" s="80">
        <f t="shared" ca="1" si="1961"/>
        <v>250000</v>
      </c>
      <c r="CC1488" s="80">
        <f t="shared" ca="1" si="1961"/>
        <v>250000</v>
      </c>
      <c r="CD1488" s="80">
        <f t="shared" ca="1" si="1961"/>
        <v>250000</v>
      </c>
      <c r="CE1488" s="80">
        <f t="shared" ca="1" si="1961"/>
        <v>250000</v>
      </c>
      <c r="CF1488" s="80">
        <f t="shared" ref="CF1488:CL1488" ca="1" si="1962">CF1480*CF1484</f>
        <v>250000</v>
      </c>
      <c r="CG1488" s="80">
        <f t="shared" ca="1" si="1962"/>
        <v>250000</v>
      </c>
      <c r="CH1488" s="80">
        <f t="shared" ca="1" si="1962"/>
        <v>250000</v>
      </c>
      <c r="CI1488" s="80">
        <f t="shared" ca="1" si="1962"/>
        <v>250000</v>
      </c>
      <c r="CJ1488" s="80">
        <f t="shared" ca="1" si="1962"/>
        <v>250000</v>
      </c>
      <c r="CK1488" s="80">
        <f t="shared" ca="1" si="1962"/>
        <v>250000</v>
      </c>
      <c r="CL1488" s="80">
        <f t="shared" ca="1" si="1962"/>
        <v>250000</v>
      </c>
      <c r="CN1488" s="80"/>
      <c r="CO1488" s="80" t="e">
        <f t="shared" ref="CO1488:DL1488" ca="1" si="1963">CO1480*CO1484</f>
        <v>#N/A</v>
      </c>
      <c r="CP1488" s="80" t="e">
        <f t="shared" ca="1" si="1963"/>
        <v>#N/A</v>
      </c>
      <c r="CQ1488" s="80" t="e">
        <f t="shared" ca="1" si="1963"/>
        <v>#N/A</v>
      </c>
      <c r="CR1488" s="80" t="e">
        <f t="shared" ca="1" si="1963"/>
        <v>#N/A</v>
      </c>
      <c r="CS1488" s="80" t="e">
        <f t="shared" ca="1" si="1963"/>
        <v>#N/A</v>
      </c>
      <c r="CT1488" s="80" t="e">
        <f t="shared" ca="1" si="1963"/>
        <v>#N/A</v>
      </c>
      <c r="CU1488" s="80" t="e">
        <f t="shared" ca="1" si="1963"/>
        <v>#N/A</v>
      </c>
      <c r="CV1488" s="80" t="e">
        <f t="shared" ca="1" si="1963"/>
        <v>#N/A</v>
      </c>
      <c r="CW1488" s="80" t="e">
        <f t="shared" ca="1" si="1963"/>
        <v>#N/A</v>
      </c>
      <c r="CX1488" s="80" t="e">
        <f t="shared" ca="1" si="1963"/>
        <v>#N/A</v>
      </c>
      <c r="CY1488" s="80" t="e">
        <f t="shared" ca="1" si="1963"/>
        <v>#N/A</v>
      </c>
      <c r="CZ1488" s="80" t="e">
        <f t="shared" ca="1" si="1963"/>
        <v>#N/A</v>
      </c>
      <c r="DA1488" s="80" t="e">
        <f t="shared" ca="1" si="1963"/>
        <v>#N/A</v>
      </c>
      <c r="DB1488" s="80" t="e">
        <f t="shared" ca="1" si="1963"/>
        <v>#N/A</v>
      </c>
      <c r="DC1488" s="80" t="e">
        <f t="shared" ca="1" si="1963"/>
        <v>#N/A</v>
      </c>
      <c r="DD1488" s="80" t="e">
        <f t="shared" ca="1" si="1963"/>
        <v>#N/A</v>
      </c>
      <c r="DE1488" s="80" t="e">
        <f t="shared" ca="1" si="1963"/>
        <v>#N/A</v>
      </c>
      <c r="DF1488" s="80" t="e">
        <f t="shared" ca="1" si="1963"/>
        <v>#N/A</v>
      </c>
      <c r="DG1488" s="80" t="e">
        <f t="shared" ca="1" si="1963"/>
        <v>#N/A</v>
      </c>
      <c r="DH1488" s="80" t="e">
        <f t="shared" ca="1" si="1963"/>
        <v>#N/A</v>
      </c>
      <c r="DI1488" s="80" t="e">
        <f t="shared" ca="1" si="1963"/>
        <v>#N/A</v>
      </c>
      <c r="DJ1488" s="80" t="e">
        <f t="shared" ca="1" si="1963"/>
        <v>#N/A</v>
      </c>
      <c r="DK1488" s="80" t="e">
        <f t="shared" ca="1" si="1963"/>
        <v>#N/A</v>
      </c>
      <c r="DL1488" s="80" t="e">
        <f t="shared" ca="1" si="1963"/>
        <v>#N/A</v>
      </c>
    </row>
    <row r="1489" spans="1:116" x14ac:dyDescent="0.35">
      <c r="B1489" s="337"/>
      <c r="C1489" s="337"/>
      <c r="D1489" s="337" t="s">
        <v>518</v>
      </c>
      <c r="E1489" s="337" t="str">
        <f t="shared" ref="E1489" si="1964">ROW()&amp;" "&amp;D1489</f>
        <v>1489 SPLIT-SV-VR</v>
      </c>
      <c r="G1489" s="158" t="str">
        <f>G1485</f>
        <v>Product B</v>
      </c>
      <c r="H1489" s="12"/>
      <c r="I1489" s="60"/>
      <c r="J1489" s="60"/>
      <c r="K1489" s="238">
        <f>SUMIF($3:$3,K$2,1487:1487)</f>
        <v>0</v>
      </c>
      <c r="L1489" s="238">
        <f>SUMIF($3:$3,L$2,1487:1487)</f>
        <v>0</v>
      </c>
      <c r="M1489" s="238">
        <f>SUMIF($3:$3,M$2,1487:1487)</f>
        <v>0</v>
      </c>
      <c r="N1489" s="238">
        <f>SUMIF($3:$3,N$2,1487:1487)</f>
        <v>0</v>
      </c>
      <c r="O1489" s="238">
        <f>SUMIF($3:$3,O$2,1487:1487)</f>
        <v>0</v>
      </c>
      <c r="P1489" s="238">
        <f>SUMIF($3:$3,P$2,1487:1487)</f>
        <v>0</v>
      </c>
      <c r="R1489" s="13"/>
      <c r="S1489" s="80">
        <f ca="1">S1481*S1485</f>
        <v>500000</v>
      </c>
      <c r="T1489" s="80">
        <f t="shared" ref="T1489:CE1489" ca="1" si="1965">T1481*T1485</f>
        <v>500000</v>
      </c>
      <c r="U1489" s="80">
        <f t="shared" ca="1" si="1965"/>
        <v>500000</v>
      </c>
      <c r="V1489" s="80">
        <f t="shared" ca="1" si="1965"/>
        <v>500000</v>
      </c>
      <c r="W1489" s="80">
        <f t="shared" ca="1" si="1965"/>
        <v>500000</v>
      </c>
      <c r="X1489" s="80">
        <f t="shared" ca="1" si="1965"/>
        <v>500000</v>
      </c>
      <c r="Y1489" s="80">
        <f t="shared" ca="1" si="1965"/>
        <v>500000</v>
      </c>
      <c r="Z1489" s="80">
        <f t="shared" ca="1" si="1965"/>
        <v>500000</v>
      </c>
      <c r="AA1489" s="80">
        <f t="shared" ca="1" si="1965"/>
        <v>500000</v>
      </c>
      <c r="AB1489" s="80">
        <f t="shared" ca="1" si="1965"/>
        <v>500000</v>
      </c>
      <c r="AC1489" s="80">
        <f t="shared" ca="1" si="1965"/>
        <v>500000</v>
      </c>
      <c r="AD1489" s="80">
        <f t="shared" ca="1" si="1965"/>
        <v>500000</v>
      </c>
      <c r="AE1489" s="80">
        <f t="shared" ca="1" si="1965"/>
        <v>500000</v>
      </c>
      <c r="AF1489" s="80">
        <f t="shared" ca="1" si="1965"/>
        <v>500000</v>
      </c>
      <c r="AG1489" s="80">
        <f t="shared" ca="1" si="1965"/>
        <v>500000</v>
      </c>
      <c r="AH1489" s="80">
        <f t="shared" ca="1" si="1965"/>
        <v>500000</v>
      </c>
      <c r="AI1489" s="80">
        <f t="shared" ca="1" si="1965"/>
        <v>500000</v>
      </c>
      <c r="AJ1489" s="80">
        <f t="shared" ca="1" si="1965"/>
        <v>500000</v>
      </c>
      <c r="AK1489" s="80">
        <f t="shared" ca="1" si="1965"/>
        <v>500000</v>
      </c>
      <c r="AL1489" s="80">
        <f t="shared" ca="1" si="1965"/>
        <v>500000</v>
      </c>
      <c r="AM1489" s="80">
        <f t="shared" ca="1" si="1965"/>
        <v>500000</v>
      </c>
      <c r="AN1489" s="80">
        <f t="shared" ca="1" si="1965"/>
        <v>500000</v>
      </c>
      <c r="AO1489" s="80">
        <f t="shared" ca="1" si="1965"/>
        <v>500000</v>
      </c>
      <c r="AP1489" s="80">
        <f t="shared" ca="1" si="1965"/>
        <v>500000</v>
      </c>
      <c r="AQ1489" s="80">
        <f t="shared" ca="1" si="1965"/>
        <v>500000</v>
      </c>
      <c r="AR1489" s="80">
        <f t="shared" ca="1" si="1965"/>
        <v>500000</v>
      </c>
      <c r="AS1489" s="80">
        <f t="shared" ca="1" si="1965"/>
        <v>500000</v>
      </c>
      <c r="AT1489" s="80">
        <f t="shared" ca="1" si="1965"/>
        <v>500000</v>
      </c>
      <c r="AU1489" s="80">
        <f t="shared" ca="1" si="1965"/>
        <v>500000</v>
      </c>
      <c r="AV1489" s="80">
        <f t="shared" ca="1" si="1965"/>
        <v>500000</v>
      </c>
      <c r="AW1489" s="80">
        <f t="shared" ca="1" si="1965"/>
        <v>500000</v>
      </c>
      <c r="AX1489" s="80">
        <f t="shared" ca="1" si="1965"/>
        <v>500000</v>
      </c>
      <c r="AY1489" s="80">
        <f t="shared" ca="1" si="1965"/>
        <v>500000</v>
      </c>
      <c r="AZ1489" s="80">
        <f t="shared" ca="1" si="1965"/>
        <v>500000</v>
      </c>
      <c r="BA1489" s="80">
        <f t="shared" ca="1" si="1965"/>
        <v>500000</v>
      </c>
      <c r="BB1489" s="80">
        <f t="shared" ca="1" si="1965"/>
        <v>500000</v>
      </c>
      <c r="BC1489" s="80">
        <f t="shared" ca="1" si="1965"/>
        <v>500000</v>
      </c>
      <c r="BD1489" s="80">
        <f t="shared" ca="1" si="1965"/>
        <v>500000</v>
      </c>
      <c r="BE1489" s="80">
        <f t="shared" ca="1" si="1965"/>
        <v>500000</v>
      </c>
      <c r="BF1489" s="80">
        <f t="shared" ca="1" si="1965"/>
        <v>500000</v>
      </c>
      <c r="BG1489" s="80">
        <f t="shared" ca="1" si="1965"/>
        <v>500000</v>
      </c>
      <c r="BH1489" s="80">
        <f t="shared" ca="1" si="1965"/>
        <v>500000</v>
      </c>
      <c r="BI1489" s="80">
        <f t="shared" ca="1" si="1965"/>
        <v>500000</v>
      </c>
      <c r="BJ1489" s="80">
        <f t="shared" ca="1" si="1965"/>
        <v>500000</v>
      </c>
      <c r="BK1489" s="80">
        <f t="shared" ca="1" si="1965"/>
        <v>500000</v>
      </c>
      <c r="BL1489" s="80">
        <f t="shared" ca="1" si="1965"/>
        <v>500000</v>
      </c>
      <c r="BM1489" s="80">
        <f t="shared" ca="1" si="1965"/>
        <v>500000</v>
      </c>
      <c r="BN1489" s="80">
        <f t="shared" ca="1" si="1965"/>
        <v>500000</v>
      </c>
      <c r="BO1489" s="80">
        <f t="shared" ca="1" si="1965"/>
        <v>500000</v>
      </c>
      <c r="BP1489" s="80">
        <f t="shared" ca="1" si="1965"/>
        <v>500000</v>
      </c>
      <c r="BQ1489" s="80">
        <f t="shared" ca="1" si="1965"/>
        <v>500000</v>
      </c>
      <c r="BR1489" s="80">
        <f t="shared" ca="1" si="1965"/>
        <v>500000</v>
      </c>
      <c r="BS1489" s="80">
        <f t="shared" ca="1" si="1965"/>
        <v>500000</v>
      </c>
      <c r="BT1489" s="80">
        <f t="shared" ca="1" si="1965"/>
        <v>500000</v>
      </c>
      <c r="BU1489" s="80">
        <f t="shared" ca="1" si="1965"/>
        <v>500000</v>
      </c>
      <c r="BV1489" s="80">
        <f t="shared" ca="1" si="1965"/>
        <v>500000</v>
      </c>
      <c r="BW1489" s="80">
        <f t="shared" ca="1" si="1965"/>
        <v>500000</v>
      </c>
      <c r="BX1489" s="80">
        <f t="shared" ca="1" si="1965"/>
        <v>500000</v>
      </c>
      <c r="BY1489" s="80">
        <f t="shared" ca="1" si="1965"/>
        <v>500000</v>
      </c>
      <c r="BZ1489" s="80">
        <f t="shared" ca="1" si="1965"/>
        <v>500000</v>
      </c>
      <c r="CA1489" s="80">
        <f t="shared" ca="1" si="1965"/>
        <v>500000</v>
      </c>
      <c r="CB1489" s="80">
        <f t="shared" ca="1" si="1965"/>
        <v>500000</v>
      </c>
      <c r="CC1489" s="80">
        <f t="shared" ca="1" si="1965"/>
        <v>500000</v>
      </c>
      <c r="CD1489" s="80">
        <f t="shared" ca="1" si="1965"/>
        <v>500000</v>
      </c>
      <c r="CE1489" s="80">
        <f t="shared" ca="1" si="1965"/>
        <v>500000</v>
      </c>
      <c r="CF1489" s="80">
        <f t="shared" ref="CF1489:CL1489" ca="1" si="1966">CF1481*CF1485</f>
        <v>500000</v>
      </c>
      <c r="CG1489" s="80">
        <f t="shared" ca="1" si="1966"/>
        <v>500000</v>
      </c>
      <c r="CH1489" s="80">
        <f t="shared" ca="1" si="1966"/>
        <v>500000</v>
      </c>
      <c r="CI1489" s="80">
        <f t="shared" ca="1" si="1966"/>
        <v>500000</v>
      </c>
      <c r="CJ1489" s="80">
        <f t="shared" ca="1" si="1966"/>
        <v>500000</v>
      </c>
      <c r="CK1489" s="80">
        <f t="shared" ca="1" si="1966"/>
        <v>500000</v>
      </c>
      <c r="CL1489" s="80">
        <f t="shared" ca="1" si="1966"/>
        <v>500000</v>
      </c>
      <c r="CN1489" s="80"/>
      <c r="CO1489" s="80" t="e">
        <f t="shared" ref="CO1489:DL1489" ca="1" si="1967">CO1481*CO1485</f>
        <v>#N/A</v>
      </c>
      <c r="CP1489" s="80" t="e">
        <f t="shared" ca="1" si="1967"/>
        <v>#N/A</v>
      </c>
      <c r="CQ1489" s="80" t="e">
        <f t="shared" ca="1" si="1967"/>
        <v>#N/A</v>
      </c>
      <c r="CR1489" s="80" t="e">
        <f t="shared" ca="1" si="1967"/>
        <v>#N/A</v>
      </c>
      <c r="CS1489" s="80" t="e">
        <f t="shared" ca="1" si="1967"/>
        <v>#N/A</v>
      </c>
      <c r="CT1489" s="80" t="e">
        <f t="shared" ca="1" si="1967"/>
        <v>#N/A</v>
      </c>
      <c r="CU1489" s="80" t="e">
        <f t="shared" ca="1" si="1967"/>
        <v>#N/A</v>
      </c>
      <c r="CV1489" s="80" t="e">
        <f t="shared" ca="1" si="1967"/>
        <v>#N/A</v>
      </c>
      <c r="CW1489" s="80" t="e">
        <f t="shared" ca="1" si="1967"/>
        <v>#N/A</v>
      </c>
      <c r="CX1489" s="80" t="e">
        <f t="shared" ca="1" si="1967"/>
        <v>#N/A</v>
      </c>
      <c r="CY1489" s="80" t="e">
        <f t="shared" ca="1" si="1967"/>
        <v>#N/A</v>
      </c>
      <c r="CZ1489" s="80" t="e">
        <f t="shared" ca="1" si="1967"/>
        <v>#N/A</v>
      </c>
      <c r="DA1489" s="80" t="e">
        <f t="shared" ca="1" si="1967"/>
        <v>#N/A</v>
      </c>
      <c r="DB1489" s="80" t="e">
        <f t="shared" ca="1" si="1967"/>
        <v>#N/A</v>
      </c>
      <c r="DC1489" s="80" t="e">
        <f t="shared" ca="1" si="1967"/>
        <v>#N/A</v>
      </c>
      <c r="DD1489" s="80" t="e">
        <f t="shared" ca="1" si="1967"/>
        <v>#N/A</v>
      </c>
      <c r="DE1489" s="80" t="e">
        <f t="shared" ca="1" si="1967"/>
        <v>#N/A</v>
      </c>
      <c r="DF1489" s="80" t="e">
        <f t="shared" ca="1" si="1967"/>
        <v>#N/A</v>
      </c>
      <c r="DG1489" s="80" t="e">
        <f t="shared" ca="1" si="1967"/>
        <v>#N/A</v>
      </c>
      <c r="DH1489" s="80" t="e">
        <f t="shared" ca="1" si="1967"/>
        <v>#N/A</v>
      </c>
      <c r="DI1489" s="80" t="e">
        <f t="shared" ca="1" si="1967"/>
        <v>#N/A</v>
      </c>
      <c r="DJ1489" s="80" t="e">
        <f t="shared" ca="1" si="1967"/>
        <v>#N/A</v>
      </c>
      <c r="DK1489" s="80" t="e">
        <f t="shared" ca="1" si="1967"/>
        <v>#N/A</v>
      </c>
      <c r="DL1489" s="80" t="e">
        <f t="shared" ca="1" si="1967"/>
        <v>#N/A</v>
      </c>
    </row>
    <row r="1490" spans="1:116" x14ac:dyDescent="0.35">
      <c r="A1490" s="12"/>
      <c r="B1490" s="339"/>
      <c r="C1490" s="339"/>
      <c r="D1490" s="337" t="s">
        <v>518</v>
      </c>
      <c r="E1490" s="337" t="str">
        <f t="shared" ref="E1490:E1497" si="1968">ROW()&amp;" "&amp;D1490</f>
        <v>1490 SPLIT-SV-VR</v>
      </c>
      <c r="G1490" s="126" t="str">
        <f>"Total revenue - "&amp;G1463</f>
        <v>Total revenue - Surgical procedures</v>
      </c>
      <c r="H1490" s="12"/>
      <c r="I1490" s="60"/>
      <c r="J1490" s="60"/>
      <c r="K1490" s="33">
        <f ca="1">SUMIF($3:$3,K$2,1488:1488)</f>
        <v>3000000</v>
      </c>
      <c r="L1490" s="33">
        <f ca="1">SUMIF($3:$3,L$2,1488:1488)</f>
        <v>3000000</v>
      </c>
      <c r="M1490" s="33">
        <f ca="1">SUMIF($3:$3,M$2,1488:1488)</f>
        <v>3000000</v>
      </c>
      <c r="N1490" s="33">
        <f ca="1">SUMIF($3:$3,N$2,1488:1488)</f>
        <v>3000000</v>
      </c>
      <c r="O1490" s="33">
        <f ca="1">SUMIF($3:$3,O$2,1488:1488)</f>
        <v>3000000</v>
      </c>
      <c r="P1490" s="33">
        <f ca="1">SUMIF($3:$3,P$2,1488:1488)</f>
        <v>3000000</v>
      </c>
      <c r="R1490" s="15"/>
      <c r="S1490" s="148">
        <f ca="1">SUM(S1488:S1489)</f>
        <v>750000</v>
      </c>
      <c r="T1490" s="148">
        <f t="shared" ref="T1490:CE1490" ca="1" si="1969">SUM(T1488:T1489)</f>
        <v>750000</v>
      </c>
      <c r="U1490" s="148">
        <f t="shared" ca="1" si="1969"/>
        <v>750000</v>
      </c>
      <c r="V1490" s="148">
        <f t="shared" ca="1" si="1969"/>
        <v>750000</v>
      </c>
      <c r="W1490" s="148">
        <f t="shared" ca="1" si="1969"/>
        <v>750000</v>
      </c>
      <c r="X1490" s="148">
        <f t="shared" ca="1" si="1969"/>
        <v>750000</v>
      </c>
      <c r="Y1490" s="148">
        <f t="shared" ca="1" si="1969"/>
        <v>750000</v>
      </c>
      <c r="Z1490" s="148">
        <f t="shared" ca="1" si="1969"/>
        <v>750000</v>
      </c>
      <c r="AA1490" s="148">
        <f t="shared" ca="1" si="1969"/>
        <v>750000</v>
      </c>
      <c r="AB1490" s="148">
        <f t="shared" ca="1" si="1969"/>
        <v>750000</v>
      </c>
      <c r="AC1490" s="148">
        <f t="shared" ca="1" si="1969"/>
        <v>750000</v>
      </c>
      <c r="AD1490" s="148">
        <f t="shared" ca="1" si="1969"/>
        <v>750000</v>
      </c>
      <c r="AE1490" s="148">
        <f t="shared" ca="1" si="1969"/>
        <v>750000</v>
      </c>
      <c r="AF1490" s="148">
        <f t="shared" ca="1" si="1969"/>
        <v>750000</v>
      </c>
      <c r="AG1490" s="148">
        <f t="shared" ca="1" si="1969"/>
        <v>750000</v>
      </c>
      <c r="AH1490" s="148">
        <f t="shared" ca="1" si="1969"/>
        <v>750000</v>
      </c>
      <c r="AI1490" s="148">
        <f t="shared" ca="1" si="1969"/>
        <v>750000</v>
      </c>
      <c r="AJ1490" s="148">
        <f t="shared" ca="1" si="1969"/>
        <v>750000</v>
      </c>
      <c r="AK1490" s="148">
        <f t="shared" ca="1" si="1969"/>
        <v>750000</v>
      </c>
      <c r="AL1490" s="148">
        <f t="shared" ca="1" si="1969"/>
        <v>750000</v>
      </c>
      <c r="AM1490" s="148">
        <f t="shared" ca="1" si="1969"/>
        <v>750000</v>
      </c>
      <c r="AN1490" s="148">
        <f t="shared" ca="1" si="1969"/>
        <v>750000</v>
      </c>
      <c r="AO1490" s="148">
        <f t="shared" ca="1" si="1969"/>
        <v>750000</v>
      </c>
      <c r="AP1490" s="148">
        <f t="shared" ca="1" si="1969"/>
        <v>750000</v>
      </c>
      <c r="AQ1490" s="148">
        <f t="shared" ca="1" si="1969"/>
        <v>750000</v>
      </c>
      <c r="AR1490" s="148">
        <f t="shared" ca="1" si="1969"/>
        <v>750000</v>
      </c>
      <c r="AS1490" s="148">
        <f t="shared" ca="1" si="1969"/>
        <v>750000</v>
      </c>
      <c r="AT1490" s="148">
        <f t="shared" ca="1" si="1969"/>
        <v>750000</v>
      </c>
      <c r="AU1490" s="148">
        <f t="shared" ca="1" si="1969"/>
        <v>750000</v>
      </c>
      <c r="AV1490" s="148">
        <f t="shared" ca="1" si="1969"/>
        <v>750000</v>
      </c>
      <c r="AW1490" s="148">
        <f t="shared" ca="1" si="1969"/>
        <v>750000</v>
      </c>
      <c r="AX1490" s="148">
        <f t="shared" ca="1" si="1969"/>
        <v>750000</v>
      </c>
      <c r="AY1490" s="148">
        <f t="shared" ca="1" si="1969"/>
        <v>750000</v>
      </c>
      <c r="AZ1490" s="148">
        <f t="shared" ca="1" si="1969"/>
        <v>750000</v>
      </c>
      <c r="BA1490" s="148">
        <f t="shared" ca="1" si="1969"/>
        <v>750000</v>
      </c>
      <c r="BB1490" s="148">
        <f t="shared" ca="1" si="1969"/>
        <v>750000</v>
      </c>
      <c r="BC1490" s="148">
        <f t="shared" ca="1" si="1969"/>
        <v>750000</v>
      </c>
      <c r="BD1490" s="148">
        <f t="shared" ca="1" si="1969"/>
        <v>750000</v>
      </c>
      <c r="BE1490" s="148">
        <f t="shared" ca="1" si="1969"/>
        <v>750000</v>
      </c>
      <c r="BF1490" s="148">
        <f t="shared" ca="1" si="1969"/>
        <v>750000</v>
      </c>
      <c r="BG1490" s="148">
        <f t="shared" ca="1" si="1969"/>
        <v>750000</v>
      </c>
      <c r="BH1490" s="148">
        <f t="shared" ca="1" si="1969"/>
        <v>750000</v>
      </c>
      <c r="BI1490" s="148">
        <f t="shared" ca="1" si="1969"/>
        <v>750000</v>
      </c>
      <c r="BJ1490" s="148">
        <f t="shared" ca="1" si="1969"/>
        <v>750000</v>
      </c>
      <c r="BK1490" s="148">
        <f t="shared" ca="1" si="1969"/>
        <v>750000</v>
      </c>
      <c r="BL1490" s="148">
        <f t="shared" ca="1" si="1969"/>
        <v>750000</v>
      </c>
      <c r="BM1490" s="148">
        <f t="shared" ca="1" si="1969"/>
        <v>750000</v>
      </c>
      <c r="BN1490" s="148">
        <f t="shared" ca="1" si="1969"/>
        <v>750000</v>
      </c>
      <c r="BO1490" s="148">
        <f t="shared" ca="1" si="1969"/>
        <v>750000</v>
      </c>
      <c r="BP1490" s="148">
        <f t="shared" ca="1" si="1969"/>
        <v>750000</v>
      </c>
      <c r="BQ1490" s="148">
        <f t="shared" ca="1" si="1969"/>
        <v>750000</v>
      </c>
      <c r="BR1490" s="148">
        <f t="shared" ca="1" si="1969"/>
        <v>750000</v>
      </c>
      <c r="BS1490" s="148">
        <f t="shared" ca="1" si="1969"/>
        <v>750000</v>
      </c>
      <c r="BT1490" s="148">
        <f t="shared" ca="1" si="1969"/>
        <v>750000</v>
      </c>
      <c r="BU1490" s="148">
        <f t="shared" ca="1" si="1969"/>
        <v>750000</v>
      </c>
      <c r="BV1490" s="148">
        <f t="shared" ca="1" si="1969"/>
        <v>750000</v>
      </c>
      <c r="BW1490" s="148">
        <f t="shared" ca="1" si="1969"/>
        <v>750000</v>
      </c>
      <c r="BX1490" s="148">
        <f t="shared" ca="1" si="1969"/>
        <v>750000</v>
      </c>
      <c r="BY1490" s="148">
        <f t="shared" ca="1" si="1969"/>
        <v>750000</v>
      </c>
      <c r="BZ1490" s="148">
        <f t="shared" ca="1" si="1969"/>
        <v>750000</v>
      </c>
      <c r="CA1490" s="148">
        <f t="shared" ca="1" si="1969"/>
        <v>750000</v>
      </c>
      <c r="CB1490" s="148">
        <f t="shared" ca="1" si="1969"/>
        <v>750000</v>
      </c>
      <c r="CC1490" s="148">
        <f t="shared" ca="1" si="1969"/>
        <v>750000</v>
      </c>
      <c r="CD1490" s="148">
        <f t="shared" ca="1" si="1969"/>
        <v>750000</v>
      </c>
      <c r="CE1490" s="148">
        <f t="shared" ca="1" si="1969"/>
        <v>750000</v>
      </c>
      <c r="CF1490" s="148">
        <f t="shared" ref="CF1490:CL1490" ca="1" si="1970">SUM(CF1488:CF1489)</f>
        <v>750000</v>
      </c>
      <c r="CG1490" s="148">
        <f t="shared" ca="1" si="1970"/>
        <v>750000</v>
      </c>
      <c r="CH1490" s="148">
        <f t="shared" ca="1" si="1970"/>
        <v>750000</v>
      </c>
      <c r="CI1490" s="148">
        <f t="shared" ca="1" si="1970"/>
        <v>750000</v>
      </c>
      <c r="CJ1490" s="148">
        <f t="shared" ca="1" si="1970"/>
        <v>750000</v>
      </c>
      <c r="CK1490" s="148">
        <f t="shared" ca="1" si="1970"/>
        <v>750000</v>
      </c>
      <c r="CL1490" s="148">
        <f t="shared" ca="1" si="1970"/>
        <v>750000</v>
      </c>
      <c r="CN1490" s="77"/>
      <c r="CO1490" s="148" t="e">
        <f t="shared" ref="CO1490:DL1490" ca="1" si="1971">SUM(CO1488:CO1489)</f>
        <v>#N/A</v>
      </c>
      <c r="CP1490" s="148" t="e">
        <f t="shared" ca="1" si="1971"/>
        <v>#N/A</v>
      </c>
      <c r="CQ1490" s="148" t="e">
        <f t="shared" ca="1" si="1971"/>
        <v>#N/A</v>
      </c>
      <c r="CR1490" s="148" t="e">
        <f t="shared" ca="1" si="1971"/>
        <v>#N/A</v>
      </c>
      <c r="CS1490" s="148" t="e">
        <f t="shared" ca="1" si="1971"/>
        <v>#N/A</v>
      </c>
      <c r="CT1490" s="148" t="e">
        <f t="shared" ca="1" si="1971"/>
        <v>#N/A</v>
      </c>
      <c r="CU1490" s="148" t="e">
        <f t="shared" ca="1" si="1971"/>
        <v>#N/A</v>
      </c>
      <c r="CV1490" s="148" t="e">
        <f t="shared" ca="1" si="1971"/>
        <v>#N/A</v>
      </c>
      <c r="CW1490" s="148" t="e">
        <f t="shared" ca="1" si="1971"/>
        <v>#N/A</v>
      </c>
      <c r="CX1490" s="148" t="e">
        <f t="shared" ca="1" si="1971"/>
        <v>#N/A</v>
      </c>
      <c r="CY1490" s="148" t="e">
        <f t="shared" ca="1" si="1971"/>
        <v>#N/A</v>
      </c>
      <c r="CZ1490" s="148" t="e">
        <f t="shared" ca="1" si="1971"/>
        <v>#N/A</v>
      </c>
      <c r="DA1490" s="148" t="e">
        <f t="shared" ca="1" si="1971"/>
        <v>#N/A</v>
      </c>
      <c r="DB1490" s="148" t="e">
        <f t="shared" ca="1" si="1971"/>
        <v>#N/A</v>
      </c>
      <c r="DC1490" s="148" t="e">
        <f t="shared" ca="1" si="1971"/>
        <v>#N/A</v>
      </c>
      <c r="DD1490" s="148" t="e">
        <f t="shared" ca="1" si="1971"/>
        <v>#N/A</v>
      </c>
      <c r="DE1490" s="148" t="e">
        <f t="shared" ca="1" si="1971"/>
        <v>#N/A</v>
      </c>
      <c r="DF1490" s="148" t="e">
        <f t="shared" ca="1" si="1971"/>
        <v>#N/A</v>
      </c>
      <c r="DG1490" s="148" t="e">
        <f t="shared" ca="1" si="1971"/>
        <v>#N/A</v>
      </c>
      <c r="DH1490" s="148" t="e">
        <f t="shared" ca="1" si="1971"/>
        <v>#N/A</v>
      </c>
      <c r="DI1490" s="148" t="e">
        <f t="shared" ca="1" si="1971"/>
        <v>#N/A</v>
      </c>
      <c r="DJ1490" s="148" t="e">
        <f t="shared" ca="1" si="1971"/>
        <v>#N/A</v>
      </c>
      <c r="DK1490" s="148" t="e">
        <f t="shared" ca="1" si="1971"/>
        <v>#N/A</v>
      </c>
      <c r="DL1490" s="148" t="e">
        <f t="shared" ca="1" si="1971"/>
        <v>#N/A</v>
      </c>
    </row>
    <row r="1491" spans="1:116" x14ac:dyDescent="0.35">
      <c r="A1491" s="12"/>
      <c r="B1491" s="339"/>
      <c r="C1491" s="339"/>
      <c r="D1491" s="337" t="s">
        <v>518</v>
      </c>
      <c r="E1491" s="337" t="str">
        <f t="shared" si="1968"/>
        <v>1491 SPLIT-SV-VR</v>
      </c>
      <c r="G1491" s="126"/>
      <c r="H1491" s="12"/>
      <c r="I1491" s="60"/>
      <c r="J1491" s="60"/>
      <c r="K1491" s="33"/>
      <c r="L1491" s="33"/>
      <c r="M1491" s="33"/>
      <c r="N1491" s="33"/>
      <c r="O1491" s="33"/>
      <c r="P1491" s="33"/>
      <c r="R1491" s="15"/>
      <c r="S1491" s="77"/>
      <c r="T1491" s="77"/>
      <c r="U1491" s="77"/>
      <c r="V1491" s="77"/>
      <c r="W1491" s="77"/>
      <c r="X1491" s="77"/>
      <c r="Y1491" s="77"/>
      <c r="Z1491" s="77"/>
      <c r="AA1491" s="77"/>
      <c r="AB1491" s="77"/>
      <c r="AC1491" s="77"/>
      <c r="AD1491" s="77"/>
      <c r="AE1491" s="77"/>
      <c r="AF1491" s="77"/>
      <c r="AG1491" s="77"/>
      <c r="AH1491" s="77"/>
      <c r="AI1491" s="77"/>
      <c r="AJ1491" s="77"/>
      <c r="AK1491" s="77"/>
      <c r="AL1491" s="77"/>
      <c r="AM1491" s="77"/>
      <c r="AN1491" s="77"/>
      <c r="AO1491" s="77"/>
      <c r="AP1491" s="77"/>
      <c r="AQ1491" s="77"/>
      <c r="AR1491" s="77"/>
      <c r="AS1491" s="77"/>
      <c r="AT1491" s="77"/>
      <c r="AU1491" s="77"/>
      <c r="AV1491" s="77"/>
      <c r="AW1491" s="77"/>
      <c r="AX1491" s="77"/>
      <c r="AY1491" s="77"/>
      <c r="AZ1491" s="77"/>
      <c r="BA1491" s="77"/>
      <c r="BB1491" s="77"/>
      <c r="BC1491" s="77"/>
      <c r="BD1491" s="77"/>
      <c r="BE1491" s="77"/>
      <c r="BF1491" s="77"/>
      <c r="BG1491" s="77"/>
      <c r="BH1491" s="77"/>
      <c r="BI1491" s="77"/>
      <c r="BJ1491" s="77"/>
      <c r="BK1491" s="77"/>
      <c r="BL1491" s="77"/>
      <c r="BM1491" s="77"/>
      <c r="BN1491" s="77"/>
      <c r="BO1491" s="77"/>
      <c r="BP1491" s="77"/>
      <c r="BQ1491" s="77"/>
      <c r="BR1491" s="77"/>
      <c r="BS1491" s="77"/>
      <c r="BT1491" s="77"/>
      <c r="BU1491" s="77"/>
      <c r="BV1491" s="77"/>
      <c r="BW1491" s="77"/>
      <c r="BX1491" s="77"/>
      <c r="BY1491" s="77"/>
      <c r="BZ1491" s="77"/>
      <c r="CA1491" s="77"/>
      <c r="CB1491" s="77"/>
      <c r="CC1491" s="77"/>
      <c r="CD1491" s="77"/>
      <c r="CE1491" s="77"/>
      <c r="CF1491" s="77"/>
      <c r="CG1491" s="77"/>
      <c r="CH1491" s="77"/>
      <c r="CI1491" s="77"/>
      <c r="CJ1491" s="77"/>
      <c r="CK1491" s="77"/>
      <c r="CL1491" s="77"/>
      <c r="CN1491" s="77"/>
      <c r="CO1491" s="77"/>
      <c r="CP1491" s="77"/>
      <c r="CQ1491" s="77"/>
      <c r="CR1491" s="77"/>
      <c r="CS1491" s="77"/>
      <c r="CT1491" s="77"/>
      <c r="CU1491" s="77"/>
      <c r="CV1491" s="77"/>
      <c r="CW1491" s="77"/>
      <c r="CX1491" s="77"/>
      <c r="CY1491" s="77"/>
      <c r="CZ1491" s="77"/>
      <c r="DA1491" s="77"/>
      <c r="DB1491" s="77"/>
      <c r="DC1491" s="77"/>
      <c r="DD1491" s="77"/>
      <c r="DE1491" s="77"/>
      <c r="DF1491" s="77"/>
      <c r="DG1491" s="77"/>
      <c r="DH1491" s="77"/>
      <c r="DI1491" s="77"/>
      <c r="DJ1491" s="77"/>
      <c r="DK1491" s="77"/>
      <c r="DL1491" s="77"/>
    </row>
    <row r="1492" spans="1:116" x14ac:dyDescent="0.35">
      <c r="A1492" s="12"/>
      <c r="B1492" s="339"/>
      <c r="C1492" s="339"/>
      <c r="D1492" s="337" t="s">
        <v>518</v>
      </c>
      <c r="E1492" s="337" t="str">
        <f t="shared" si="1968"/>
        <v>1492 SPLIT-SV-VR</v>
      </c>
      <c r="G1492" s="95" t="str">
        <f>"COGS/"&amp;G1504&amp;":"</f>
        <v>COGS/procedure:</v>
      </c>
      <c r="H1492" s="12"/>
      <c r="I1492" s="60"/>
      <c r="J1492" s="60"/>
      <c r="K1492" s="12"/>
      <c r="L1492" s="12"/>
      <c r="M1492" s="12"/>
      <c r="N1492" s="12"/>
      <c r="O1492" s="12"/>
      <c r="P1492" s="12"/>
      <c r="R1492" s="13"/>
      <c r="S1492" s="76"/>
      <c r="T1492" s="76"/>
      <c r="U1492" s="76"/>
      <c r="V1492" s="76"/>
      <c r="W1492" s="76"/>
      <c r="X1492" s="76"/>
      <c r="Y1492" s="76"/>
      <c r="Z1492" s="76"/>
      <c r="AA1492" s="76"/>
      <c r="AB1492" s="76"/>
      <c r="AC1492" s="76"/>
      <c r="AD1492" s="76"/>
      <c r="AE1492" s="76"/>
      <c r="AF1492" s="76"/>
      <c r="AG1492" s="76"/>
      <c r="AH1492" s="76"/>
      <c r="AI1492" s="76"/>
      <c r="AJ1492" s="76"/>
      <c r="AK1492" s="76"/>
      <c r="AL1492" s="76"/>
      <c r="AM1492" s="76"/>
      <c r="AN1492" s="76"/>
      <c r="AO1492" s="76"/>
      <c r="AP1492" s="76"/>
      <c r="AQ1492" s="76"/>
      <c r="AR1492" s="76"/>
      <c r="AS1492" s="76"/>
      <c r="AT1492" s="76"/>
      <c r="AU1492" s="76"/>
      <c r="AV1492" s="76"/>
      <c r="AW1492" s="76"/>
      <c r="AX1492" s="76"/>
      <c r="AY1492" s="76"/>
      <c r="AZ1492" s="76"/>
      <c r="BA1492" s="76"/>
      <c r="BB1492" s="76"/>
      <c r="BC1492" s="76"/>
      <c r="BD1492" s="76"/>
      <c r="BE1492" s="76"/>
      <c r="BF1492" s="76"/>
      <c r="BG1492" s="76"/>
      <c r="BH1492" s="76"/>
      <c r="BI1492" s="76"/>
      <c r="BJ1492" s="76"/>
      <c r="BK1492" s="76"/>
      <c r="BL1492" s="76"/>
      <c r="BM1492" s="76"/>
      <c r="BN1492" s="76"/>
      <c r="BO1492" s="76"/>
      <c r="BP1492" s="76"/>
      <c r="BQ1492" s="76"/>
      <c r="BR1492" s="76"/>
      <c r="BS1492" s="76"/>
      <c r="BT1492" s="76"/>
      <c r="BU1492" s="76"/>
      <c r="BV1492" s="76"/>
      <c r="BW1492" s="76"/>
      <c r="BX1492" s="76"/>
      <c r="BY1492" s="76"/>
      <c r="BZ1492" s="76"/>
      <c r="CA1492" s="76"/>
      <c r="CB1492" s="76"/>
      <c r="CC1492" s="76"/>
      <c r="CD1492" s="76"/>
      <c r="CE1492" s="76"/>
      <c r="CF1492" s="76"/>
      <c r="CG1492" s="76"/>
      <c r="CH1492" s="76"/>
      <c r="CI1492" s="76"/>
      <c r="CJ1492" s="76"/>
      <c r="CK1492" s="76"/>
      <c r="CL1492" s="76"/>
      <c r="CN1492" s="76"/>
      <c r="CO1492" s="76"/>
      <c r="CP1492" s="76"/>
      <c r="CQ1492" s="76"/>
      <c r="CR1492" s="76"/>
      <c r="CS1492" s="76"/>
      <c r="CT1492" s="76"/>
      <c r="CU1492" s="76"/>
      <c r="CV1492" s="76"/>
      <c r="CW1492" s="76"/>
      <c r="CX1492" s="76"/>
      <c r="CY1492" s="76"/>
      <c r="CZ1492" s="76"/>
      <c r="DA1492" s="76"/>
      <c r="DB1492" s="76"/>
      <c r="DC1492" s="76"/>
      <c r="DD1492" s="76"/>
      <c r="DE1492" s="76"/>
      <c r="DF1492" s="76"/>
      <c r="DG1492" s="76"/>
      <c r="DH1492" s="76"/>
      <c r="DI1492" s="76"/>
      <c r="DJ1492" s="76"/>
      <c r="DK1492" s="76"/>
      <c r="DL1492" s="76"/>
    </row>
    <row r="1493" spans="1:116" x14ac:dyDescent="0.35">
      <c r="A1493" s="12"/>
      <c r="B1493" s="339"/>
      <c r="C1493" s="339"/>
      <c r="D1493" s="337" t="s">
        <v>518</v>
      </c>
      <c r="E1493" s="337" t="str">
        <f t="shared" si="1968"/>
        <v>1493 SPLIT-SV-VR</v>
      </c>
      <c r="G1493" s="145" t="str">
        <f>G1484</f>
        <v>Product A</v>
      </c>
      <c r="H1493" s="12"/>
      <c r="I1493" s="60"/>
      <c r="J1493" s="60"/>
      <c r="K1493" s="61">
        <v>50</v>
      </c>
      <c r="L1493" s="61">
        <v>50</v>
      </c>
      <c r="M1493" s="61">
        <v>50</v>
      </c>
      <c r="N1493" s="61">
        <v>50</v>
      </c>
      <c r="O1493" s="61">
        <v>50</v>
      </c>
      <c r="P1493" s="61">
        <v>50</v>
      </c>
      <c r="R1493" s="67"/>
      <c r="S1493" s="147" cm="1">
        <f t="array" ref="S1493">INDEX($K:$P,ROW(),MATCH(S$3,$K$2:$P$2,0))</f>
        <v>50</v>
      </c>
      <c r="T1493" s="147" cm="1">
        <f t="array" ref="T1493">INDEX($K:$P,ROW(),MATCH(T$3,$K$2:$P$2,0))</f>
        <v>50</v>
      </c>
      <c r="U1493" s="147" cm="1">
        <f t="array" ref="U1493">INDEX($K:$P,ROW(),MATCH(U$3,$K$2:$P$2,0))</f>
        <v>50</v>
      </c>
      <c r="V1493" s="147" cm="1">
        <f t="array" ref="V1493">INDEX($K:$P,ROW(),MATCH(V$3,$K$2:$P$2,0))</f>
        <v>50</v>
      </c>
      <c r="W1493" s="147" cm="1">
        <f t="array" ref="W1493">INDEX($K:$P,ROW(),MATCH(W$3,$K$2:$P$2,0))</f>
        <v>50</v>
      </c>
      <c r="X1493" s="147" cm="1">
        <f t="array" ref="X1493">INDEX($K:$P,ROW(),MATCH(X$3,$K$2:$P$2,0))</f>
        <v>50</v>
      </c>
      <c r="Y1493" s="147" cm="1">
        <f t="array" ref="Y1493">INDEX($K:$P,ROW(),MATCH(Y$3,$K$2:$P$2,0))</f>
        <v>50</v>
      </c>
      <c r="Z1493" s="147" cm="1">
        <f t="array" ref="Z1493">INDEX($K:$P,ROW(),MATCH(Z$3,$K$2:$P$2,0))</f>
        <v>50</v>
      </c>
      <c r="AA1493" s="147" cm="1">
        <f t="array" ref="AA1493">INDEX($K:$P,ROW(),MATCH(AA$3,$K$2:$P$2,0))</f>
        <v>50</v>
      </c>
      <c r="AB1493" s="147" cm="1">
        <f t="array" ref="AB1493">INDEX($K:$P,ROW(),MATCH(AB$3,$K$2:$P$2,0))</f>
        <v>50</v>
      </c>
      <c r="AC1493" s="147" cm="1">
        <f t="array" ref="AC1493">INDEX($K:$P,ROW(),MATCH(AC$3,$K$2:$P$2,0))</f>
        <v>50</v>
      </c>
      <c r="AD1493" s="147" cm="1">
        <f t="array" ref="AD1493">INDEX($K:$P,ROW(),MATCH(AD$3,$K$2:$P$2,0))</f>
        <v>50</v>
      </c>
      <c r="AE1493" s="147" cm="1">
        <f t="array" ref="AE1493">INDEX($K:$P,ROW(),MATCH(AE$3,$K$2:$P$2,0))</f>
        <v>50</v>
      </c>
      <c r="AF1493" s="147" cm="1">
        <f t="array" ref="AF1493">INDEX($K:$P,ROW(),MATCH(AF$3,$K$2:$P$2,0))</f>
        <v>50</v>
      </c>
      <c r="AG1493" s="147" cm="1">
        <f t="array" ref="AG1493">INDEX($K:$P,ROW(),MATCH(AG$3,$K$2:$P$2,0))</f>
        <v>50</v>
      </c>
      <c r="AH1493" s="147" cm="1">
        <f t="array" ref="AH1493">INDEX($K:$P,ROW(),MATCH(AH$3,$K$2:$P$2,0))</f>
        <v>50</v>
      </c>
      <c r="AI1493" s="147" cm="1">
        <f t="array" ref="AI1493">INDEX($K:$P,ROW(),MATCH(AI$3,$K$2:$P$2,0))</f>
        <v>50</v>
      </c>
      <c r="AJ1493" s="147" cm="1">
        <f t="array" ref="AJ1493">INDEX($K:$P,ROW(),MATCH(AJ$3,$K$2:$P$2,0))</f>
        <v>50</v>
      </c>
      <c r="AK1493" s="147" cm="1">
        <f t="array" ref="AK1493">INDEX($K:$P,ROW(),MATCH(AK$3,$K$2:$P$2,0))</f>
        <v>50</v>
      </c>
      <c r="AL1493" s="147" cm="1">
        <f t="array" ref="AL1493">INDEX($K:$P,ROW(),MATCH(AL$3,$K$2:$P$2,0))</f>
        <v>50</v>
      </c>
      <c r="AM1493" s="147" cm="1">
        <f t="array" ref="AM1493">INDEX($K:$P,ROW(),MATCH(AM$3,$K$2:$P$2,0))</f>
        <v>50</v>
      </c>
      <c r="AN1493" s="147" cm="1">
        <f t="array" ref="AN1493">INDEX($K:$P,ROW(),MATCH(AN$3,$K$2:$P$2,0))</f>
        <v>50</v>
      </c>
      <c r="AO1493" s="147" cm="1">
        <f t="array" ref="AO1493">INDEX($K:$P,ROW(),MATCH(AO$3,$K$2:$P$2,0))</f>
        <v>50</v>
      </c>
      <c r="AP1493" s="147" cm="1">
        <f t="array" ref="AP1493">INDEX($K:$P,ROW(),MATCH(AP$3,$K$2:$P$2,0))</f>
        <v>50</v>
      </c>
      <c r="AQ1493" s="147" cm="1">
        <f t="array" ref="AQ1493">INDEX($K:$P,ROW(),MATCH(AQ$3,$K$2:$P$2,0))</f>
        <v>50</v>
      </c>
      <c r="AR1493" s="147" cm="1">
        <f t="array" ref="AR1493">INDEX($K:$P,ROW(),MATCH(AR$3,$K$2:$P$2,0))</f>
        <v>50</v>
      </c>
      <c r="AS1493" s="147" cm="1">
        <f t="array" ref="AS1493">INDEX($K:$P,ROW(),MATCH(AS$3,$K$2:$P$2,0))</f>
        <v>50</v>
      </c>
      <c r="AT1493" s="147" cm="1">
        <f t="array" ref="AT1493">INDEX($K:$P,ROW(),MATCH(AT$3,$K$2:$P$2,0))</f>
        <v>50</v>
      </c>
      <c r="AU1493" s="147" cm="1">
        <f t="array" ref="AU1493">INDEX($K:$P,ROW(),MATCH(AU$3,$K$2:$P$2,0))</f>
        <v>50</v>
      </c>
      <c r="AV1493" s="147" cm="1">
        <f t="array" ref="AV1493">INDEX($K:$P,ROW(),MATCH(AV$3,$K$2:$P$2,0))</f>
        <v>50</v>
      </c>
      <c r="AW1493" s="147" cm="1">
        <f t="array" ref="AW1493">INDEX($K:$P,ROW(),MATCH(AW$3,$K$2:$P$2,0))</f>
        <v>50</v>
      </c>
      <c r="AX1493" s="147" cm="1">
        <f t="array" ref="AX1493">INDEX($K:$P,ROW(),MATCH(AX$3,$K$2:$P$2,0))</f>
        <v>50</v>
      </c>
      <c r="AY1493" s="147" cm="1">
        <f t="array" ref="AY1493">INDEX($K:$P,ROW(),MATCH(AY$3,$K$2:$P$2,0))</f>
        <v>50</v>
      </c>
      <c r="AZ1493" s="147" cm="1">
        <f t="array" ref="AZ1493">INDEX($K:$P,ROW(),MATCH(AZ$3,$K$2:$P$2,0))</f>
        <v>50</v>
      </c>
      <c r="BA1493" s="147" cm="1">
        <f t="array" ref="BA1493">INDEX($K:$P,ROW(),MATCH(BA$3,$K$2:$P$2,0))</f>
        <v>50</v>
      </c>
      <c r="BB1493" s="147" cm="1">
        <f t="array" ref="BB1493">INDEX($K:$P,ROW(),MATCH(BB$3,$K$2:$P$2,0))</f>
        <v>50</v>
      </c>
      <c r="BC1493" s="147" cm="1">
        <f t="array" ref="BC1493">INDEX($K:$P,ROW(),MATCH(BC$3,$K$2:$P$2,0))</f>
        <v>50</v>
      </c>
      <c r="BD1493" s="147" cm="1">
        <f t="array" ref="BD1493">INDEX($K:$P,ROW(),MATCH(BD$3,$K$2:$P$2,0))</f>
        <v>50</v>
      </c>
      <c r="BE1493" s="147" cm="1">
        <f t="array" ref="BE1493">INDEX($K:$P,ROW(),MATCH(BE$3,$K$2:$P$2,0))</f>
        <v>50</v>
      </c>
      <c r="BF1493" s="147" cm="1">
        <f t="array" ref="BF1493">INDEX($K:$P,ROW(),MATCH(BF$3,$K$2:$P$2,0))</f>
        <v>50</v>
      </c>
      <c r="BG1493" s="147" cm="1">
        <f t="array" ref="BG1493">INDEX($K:$P,ROW(),MATCH(BG$3,$K$2:$P$2,0))</f>
        <v>50</v>
      </c>
      <c r="BH1493" s="147" cm="1">
        <f t="array" ref="BH1493">INDEX($K:$P,ROW(),MATCH(BH$3,$K$2:$P$2,0))</f>
        <v>50</v>
      </c>
      <c r="BI1493" s="147" cm="1">
        <f t="array" ref="BI1493">INDEX($K:$P,ROW(),MATCH(BI$3,$K$2:$P$2,0))</f>
        <v>50</v>
      </c>
      <c r="BJ1493" s="147" cm="1">
        <f t="array" ref="BJ1493">INDEX($K:$P,ROW(),MATCH(BJ$3,$K$2:$P$2,0))</f>
        <v>50</v>
      </c>
      <c r="BK1493" s="147" cm="1">
        <f t="array" ref="BK1493">INDEX($K:$P,ROW(),MATCH(BK$3,$K$2:$P$2,0))</f>
        <v>50</v>
      </c>
      <c r="BL1493" s="147" cm="1">
        <f t="array" ref="BL1493">INDEX($K:$P,ROW(),MATCH(BL$3,$K$2:$P$2,0))</f>
        <v>50</v>
      </c>
      <c r="BM1493" s="147" cm="1">
        <f t="array" ref="BM1493">INDEX($K:$P,ROW(),MATCH(BM$3,$K$2:$P$2,0))</f>
        <v>50</v>
      </c>
      <c r="BN1493" s="147" cm="1">
        <f t="array" ref="BN1493">INDEX($K:$P,ROW(),MATCH(BN$3,$K$2:$P$2,0))</f>
        <v>50</v>
      </c>
      <c r="BO1493" s="147" cm="1">
        <f t="array" ref="BO1493">INDEX($K:$P,ROW(),MATCH(BO$3,$K$2:$P$2,0))</f>
        <v>50</v>
      </c>
      <c r="BP1493" s="147" cm="1">
        <f t="array" ref="BP1493">INDEX($K:$P,ROW(),MATCH(BP$3,$K$2:$P$2,0))</f>
        <v>50</v>
      </c>
      <c r="BQ1493" s="147" cm="1">
        <f t="array" ref="BQ1493">INDEX($K:$P,ROW(),MATCH(BQ$3,$K$2:$P$2,0))</f>
        <v>50</v>
      </c>
      <c r="BR1493" s="147" cm="1">
        <f t="array" ref="BR1493">INDEX($K:$P,ROW(),MATCH(BR$3,$K$2:$P$2,0))</f>
        <v>50</v>
      </c>
      <c r="BS1493" s="147" cm="1">
        <f t="array" ref="BS1493">INDEX($K:$P,ROW(),MATCH(BS$3,$K$2:$P$2,0))</f>
        <v>50</v>
      </c>
      <c r="BT1493" s="147" cm="1">
        <f t="array" ref="BT1493">INDEX($K:$P,ROW(),MATCH(BT$3,$K$2:$P$2,0))</f>
        <v>50</v>
      </c>
      <c r="BU1493" s="147" cm="1">
        <f t="array" ref="BU1493">INDEX($K:$P,ROW(),MATCH(BU$3,$K$2:$P$2,0))</f>
        <v>50</v>
      </c>
      <c r="BV1493" s="147" cm="1">
        <f t="array" ref="BV1493">INDEX($K:$P,ROW(),MATCH(BV$3,$K$2:$P$2,0))</f>
        <v>50</v>
      </c>
      <c r="BW1493" s="147" cm="1">
        <f t="array" ref="BW1493">INDEX($K:$P,ROW(),MATCH(BW$3,$K$2:$P$2,0))</f>
        <v>50</v>
      </c>
      <c r="BX1493" s="147" cm="1">
        <f t="array" ref="BX1493">INDEX($K:$P,ROW(),MATCH(BX$3,$K$2:$P$2,0))</f>
        <v>50</v>
      </c>
      <c r="BY1493" s="147" cm="1">
        <f t="array" ref="BY1493">INDEX($K:$P,ROW(),MATCH(BY$3,$K$2:$P$2,0))</f>
        <v>50</v>
      </c>
      <c r="BZ1493" s="147" cm="1">
        <f t="array" ref="BZ1493">INDEX($K:$P,ROW(),MATCH(BZ$3,$K$2:$P$2,0))</f>
        <v>50</v>
      </c>
      <c r="CA1493" s="147" cm="1">
        <f t="array" ref="CA1493">INDEX($K:$P,ROW(),MATCH(CA$3,$K$2:$P$2,0))</f>
        <v>50</v>
      </c>
      <c r="CB1493" s="147" cm="1">
        <f t="array" ref="CB1493">INDEX($K:$P,ROW(),MATCH(CB$3,$K$2:$P$2,0))</f>
        <v>50</v>
      </c>
      <c r="CC1493" s="147" cm="1">
        <f t="array" ref="CC1493">INDEX($K:$P,ROW(),MATCH(CC$3,$K$2:$P$2,0))</f>
        <v>50</v>
      </c>
      <c r="CD1493" s="147" cm="1">
        <f t="array" ref="CD1493">INDEX($K:$P,ROW(),MATCH(CD$3,$K$2:$P$2,0))</f>
        <v>50</v>
      </c>
      <c r="CE1493" s="147" cm="1">
        <f t="array" ref="CE1493">INDEX($K:$P,ROW(),MATCH(CE$3,$K$2:$P$2,0))</f>
        <v>50</v>
      </c>
      <c r="CF1493" s="147" cm="1">
        <f t="array" ref="CF1493">INDEX($K:$P,ROW(),MATCH(CF$3,$K$2:$P$2,0))</f>
        <v>50</v>
      </c>
      <c r="CG1493" s="147" cm="1">
        <f t="array" ref="CG1493">INDEX($K:$P,ROW(),MATCH(CG$3,$K$2:$P$2,0))</f>
        <v>50</v>
      </c>
      <c r="CH1493" s="147" cm="1">
        <f t="array" ref="CH1493">INDEX($K:$P,ROW(),MATCH(CH$3,$K$2:$P$2,0))</f>
        <v>50</v>
      </c>
      <c r="CI1493" s="147" cm="1">
        <f t="array" ref="CI1493">INDEX($K:$P,ROW(),MATCH(CI$3,$K$2:$P$2,0))</f>
        <v>50</v>
      </c>
      <c r="CJ1493" s="147" cm="1">
        <f t="array" ref="CJ1493">INDEX($K:$P,ROW(),MATCH(CJ$3,$K$2:$P$2,0))</f>
        <v>50</v>
      </c>
      <c r="CK1493" s="147" cm="1">
        <f t="array" ref="CK1493">INDEX($K:$P,ROW(),MATCH(CK$3,$K$2:$P$2,0))</f>
        <v>50</v>
      </c>
      <c r="CL1493" s="147" cm="1">
        <f t="array" ref="CL1493">INDEX($K:$P,ROW(),MATCH(CL$3,$K$2:$P$2,0))</f>
        <v>50</v>
      </c>
      <c r="CN1493" s="147"/>
      <c r="CO1493" s="147" t="e" cm="1">
        <f t="array" ref="CO1493">INDEX($K:$P,ROW(),MATCH(CO$3,$K$2:$P$2,0))</f>
        <v>#N/A</v>
      </c>
      <c r="CP1493" s="147" t="e" cm="1">
        <f t="array" ref="CP1493">INDEX($K:$P,ROW(),MATCH(CP$3,$K$2:$P$2,0))</f>
        <v>#N/A</v>
      </c>
      <c r="CQ1493" s="147" t="e" cm="1">
        <f t="array" ref="CQ1493">INDEX($K:$P,ROW(),MATCH(CQ$3,$K$2:$P$2,0))</f>
        <v>#N/A</v>
      </c>
      <c r="CR1493" s="147" t="e" cm="1">
        <f t="array" ref="CR1493">INDEX($K:$P,ROW(),MATCH(CR$3,$K$2:$P$2,0))</f>
        <v>#N/A</v>
      </c>
      <c r="CS1493" s="147" t="e" cm="1">
        <f t="array" ref="CS1493">INDEX($K:$P,ROW(),MATCH(CS$3,$K$2:$P$2,0))</f>
        <v>#N/A</v>
      </c>
      <c r="CT1493" s="147" t="e" cm="1">
        <f t="array" ref="CT1493">INDEX($K:$P,ROW(),MATCH(CT$3,$K$2:$P$2,0))</f>
        <v>#N/A</v>
      </c>
      <c r="CU1493" s="147" t="e" cm="1">
        <f t="array" ref="CU1493">INDEX($K:$P,ROW(),MATCH(CU$3,$K$2:$P$2,0))</f>
        <v>#N/A</v>
      </c>
      <c r="CV1493" s="147" t="e" cm="1">
        <f t="array" ref="CV1493">INDEX($K:$P,ROW(),MATCH(CV$3,$K$2:$P$2,0))</f>
        <v>#N/A</v>
      </c>
      <c r="CW1493" s="147" t="e" cm="1">
        <f t="array" ref="CW1493">INDEX($K:$P,ROW(),MATCH(CW$3,$K$2:$P$2,0))</f>
        <v>#N/A</v>
      </c>
      <c r="CX1493" s="147" t="e" cm="1">
        <f t="array" ref="CX1493">INDEX($K:$P,ROW(),MATCH(CX$3,$K$2:$P$2,0))</f>
        <v>#N/A</v>
      </c>
      <c r="CY1493" s="147" t="e" cm="1">
        <f t="array" ref="CY1493">INDEX($K:$P,ROW(),MATCH(CY$3,$K$2:$P$2,0))</f>
        <v>#N/A</v>
      </c>
      <c r="CZ1493" s="147" t="e" cm="1">
        <f t="array" ref="CZ1493">INDEX($K:$P,ROW(),MATCH(CZ$3,$K$2:$P$2,0))</f>
        <v>#N/A</v>
      </c>
      <c r="DA1493" s="147" t="e" cm="1">
        <f t="array" ref="DA1493">INDEX($K:$P,ROW(),MATCH(DA$3,$K$2:$P$2,0))</f>
        <v>#N/A</v>
      </c>
      <c r="DB1493" s="147" t="e" cm="1">
        <f t="array" ref="DB1493">INDEX($K:$P,ROW(),MATCH(DB$3,$K$2:$P$2,0))</f>
        <v>#N/A</v>
      </c>
      <c r="DC1493" s="147" t="e" cm="1">
        <f t="array" ref="DC1493">INDEX($K:$P,ROW(),MATCH(DC$3,$K$2:$P$2,0))</f>
        <v>#N/A</v>
      </c>
      <c r="DD1493" s="147" t="e" cm="1">
        <f t="array" ref="DD1493">INDEX($K:$P,ROW(),MATCH(DD$3,$K$2:$P$2,0))</f>
        <v>#N/A</v>
      </c>
      <c r="DE1493" s="147" t="e" cm="1">
        <f t="array" ref="DE1493">INDEX($K:$P,ROW(),MATCH(DE$3,$K$2:$P$2,0))</f>
        <v>#N/A</v>
      </c>
      <c r="DF1493" s="147" t="e" cm="1">
        <f t="array" ref="DF1493">INDEX($K:$P,ROW(),MATCH(DF$3,$K$2:$P$2,0))</f>
        <v>#N/A</v>
      </c>
      <c r="DG1493" s="147" t="e" cm="1">
        <f t="array" ref="DG1493">INDEX($K:$P,ROW(),MATCH(DG$3,$K$2:$P$2,0))</f>
        <v>#N/A</v>
      </c>
      <c r="DH1493" s="147" t="e" cm="1">
        <f t="array" ref="DH1493">INDEX($K:$P,ROW(),MATCH(DH$3,$K$2:$P$2,0))</f>
        <v>#N/A</v>
      </c>
      <c r="DI1493" s="147" t="e" cm="1">
        <f t="array" ref="DI1493">INDEX($K:$P,ROW(),MATCH(DI$3,$K$2:$P$2,0))</f>
        <v>#N/A</v>
      </c>
      <c r="DJ1493" s="147" t="e" cm="1">
        <f t="array" ref="DJ1493">INDEX($K:$P,ROW(),MATCH(DJ$3,$K$2:$P$2,0))</f>
        <v>#N/A</v>
      </c>
      <c r="DK1493" s="147" t="e" cm="1">
        <f t="array" ref="DK1493">INDEX($K:$P,ROW(),MATCH(DK$3,$K$2:$P$2,0))</f>
        <v>#N/A</v>
      </c>
      <c r="DL1493" s="147" t="e" cm="1">
        <f t="array" ref="DL1493">INDEX($K:$P,ROW(),MATCH(DL$3,$K$2:$P$2,0))</f>
        <v>#N/A</v>
      </c>
    </row>
    <row r="1494" spans="1:116" x14ac:dyDescent="0.35">
      <c r="A1494" s="12"/>
      <c r="B1494" s="339"/>
      <c r="C1494" s="339"/>
      <c r="D1494" s="337" t="s">
        <v>518</v>
      </c>
      <c r="E1494" s="337" t="str">
        <f t="shared" si="1968"/>
        <v>1494 SPLIT-SV-VR</v>
      </c>
      <c r="G1494" s="145" t="str">
        <f>G1485</f>
        <v>Product B</v>
      </c>
      <c r="H1494" s="12"/>
      <c r="I1494" s="60"/>
      <c r="J1494" s="60"/>
      <c r="K1494" s="61">
        <v>100</v>
      </c>
      <c r="L1494" s="61">
        <v>100</v>
      </c>
      <c r="M1494" s="61">
        <v>100</v>
      </c>
      <c r="N1494" s="61">
        <v>100</v>
      </c>
      <c r="O1494" s="61">
        <v>100</v>
      </c>
      <c r="P1494" s="61">
        <v>100</v>
      </c>
      <c r="R1494" s="13"/>
      <c r="S1494" s="147" cm="1">
        <f t="array" ref="S1494">INDEX($K:$P,ROW(),MATCH(S$3,$K$2:$P$2,0))</f>
        <v>100</v>
      </c>
      <c r="T1494" s="147" cm="1">
        <f t="array" ref="T1494">INDEX($K:$P,ROW(),MATCH(T$3,$K$2:$P$2,0))</f>
        <v>100</v>
      </c>
      <c r="U1494" s="147" cm="1">
        <f t="array" ref="U1494">INDEX($K:$P,ROW(),MATCH(U$3,$K$2:$P$2,0))</f>
        <v>100</v>
      </c>
      <c r="V1494" s="147" cm="1">
        <f t="array" ref="V1494">INDEX($K:$P,ROW(),MATCH(V$3,$K$2:$P$2,0))</f>
        <v>100</v>
      </c>
      <c r="W1494" s="147" cm="1">
        <f t="array" ref="W1494">INDEX($K:$P,ROW(),MATCH(W$3,$K$2:$P$2,0))</f>
        <v>100</v>
      </c>
      <c r="X1494" s="147" cm="1">
        <f t="array" ref="X1494">INDEX($K:$P,ROW(),MATCH(X$3,$K$2:$P$2,0))</f>
        <v>100</v>
      </c>
      <c r="Y1494" s="147" cm="1">
        <f t="array" ref="Y1494">INDEX($K:$P,ROW(),MATCH(Y$3,$K$2:$P$2,0))</f>
        <v>100</v>
      </c>
      <c r="Z1494" s="147" cm="1">
        <f t="array" ref="Z1494">INDEX($K:$P,ROW(),MATCH(Z$3,$K$2:$P$2,0))</f>
        <v>100</v>
      </c>
      <c r="AA1494" s="147" cm="1">
        <f t="array" ref="AA1494">INDEX($K:$P,ROW(),MATCH(AA$3,$K$2:$P$2,0))</f>
        <v>100</v>
      </c>
      <c r="AB1494" s="147" cm="1">
        <f t="array" ref="AB1494">INDEX($K:$P,ROW(),MATCH(AB$3,$K$2:$P$2,0))</f>
        <v>100</v>
      </c>
      <c r="AC1494" s="147" cm="1">
        <f t="array" ref="AC1494">INDEX($K:$P,ROW(),MATCH(AC$3,$K$2:$P$2,0))</f>
        <v>100</v>
      </c>
      <c r="AD1494" s="147" cm="1">
        <f t="array" ref="AD1494">INDEX($K:$P,ROW(),MATCH(AD$3,$K$2:$P$2,0))</f>
        <v>100</v>
      </c>
      <c r="AE1494" s="147" cm="1">
        <f t="array" ref="AE1494">INDEX($K:$P,ROW(),MATCH(AE$3,$K$2:$P$2,0))</f>
        <v>100</v>
      </c>
      <c r="AF1494" s="147" cm="1">
        <f t="array" ref="AF1494">INDEX($K:$P,ROW(),MATCH(AF$3,$K$2:$P$2,0))</f>
        <v>100</v>
      </c>
      <c r="AG1494" s="147" cm="1">
        <f t="array" ref="AG1494">INDEX($K:$P,ROW(),MATCH(AG$3,$K$2:$P$2,0))</f>
        <v>100</v>
      </c>
      <c r="AH1494" s="147" cm="1">
        <f t="array" ref="AH1494">INDEX($K:$P,ROW(),MATCH(AH$3,$K$2:$P$2,0))</f>
        <v>100</v>
      </c>
      <c r="AI1494" s="147" cm="1">
        <f t="array" ref="AI1494">INDEX($K:$P,ROW(),MATCH(AI$3,$K$2:$P$2,0))</f>
        <v>100</v>
      </c>
      <c r="AJ1494" s="147" cm="1">
        <f t="array" ref="AJ1494">INDEX($K:$P,ROW(),MATCH(AJ$3,$K$2:$P$2,0))</f>
        <v>100</v>
      </c>
      <c r="AK1494" s="147" cm="1">
        <f t="array" ref="AK1494">INDEX($K:$P,ROW(),MATCH(AK$3,$K$2:$P$2,0))</f>
        <v>100</v>
      </c>
      <c r="AL1494" s="147" cm="1">
        <f t="array" ref="AL1494">INDEX($K:$P,ROW(),MATCH(AL$3,$K$2:$P$2,0))</f>
        <v>100</v>
      </c>
      <c r="AM1494" s="147" cm="1">
        <f t="array" ref="AM1494">INDEX($K:$P,ROW(),MATCH(AM$3,$K$2:$P$2,0))</f>
        <v>100</v>
      </c>
      <c r="AN1494" s="147" cm="1">
        <f t="array" ref="AN1494">INDEX($K:$P,ROW(),MATCH(AN$3,$K$2:$P$2,0))</f>
        <v>100</v>
      </c>
      <c r="AO1494" s="147" cm="1">
        <f t="array" ref="AO1494">INDEX($K:$P,ROW(),MATCH(AO$3,$K$2:$P$2,0))</f>
        <v>100</v>
      </c>
      <c r="AP1494" s="147" cm="1">
        <f t="array" ref="AP1494">INDEX($K:$P,ROW(),MATCH(AP$3,$K$2:$P$2,0))</f>
        <v>100</v>
      </c>
      <c r="AQ1494" s="147" cm="1">
        <f t="array" ref="AQ1494">INDEX($K:$P,ROW(),MATCH(AQ$3,$K$2:$P$2,0))</f>
        <v>100</v>
      </c>
      <c r="AR1494" s="147" cm="1">
        <f t="array" ref="AR1494">INDEX($K:$P,ROW(),MATCH(AR$3,$K$2:$P$2,0))</f>
        <v>100</v>
      </c>
      <c r="AS1494" s="147" cm="1">
        <f t="array" ref="AS1494">INDEX($K:$P,ROW(),MATCH(AS$3,$K$2:$P$2,0))</f>
        <v>100</v>
      </c>
      <c r="AT1494" s="147" cm="1">
        <f t="array" ref="AT1494">INDEX($K:$P,ROW(),MATCH(AT$3,$K$2:$P$2,0))</f>
        <v>100</v>
      </c>
      <c r="AU1494" s="147" cm="1">
        <f t="array" ref="AU1494">INDEX($K:$P,ROW(),MATCH(AU$3,$K$2:$P$2,0))</f>
        <v>100</v>
      </c>
      <c r="AV1494" s="147" cm="1">
        <f t="array" ref="AV1494">INDEX($K:$P,ROW(),MATCH(AV$3,$K$2:$P$2,0))</f>
        <v>100</v>
      </c>
      <c r="AW1494" s="147" cm="1">
        <f t="array" ref="AW1494">INDEX($K:$P,ROW(),MATCH(AW$3,$K$2:$P$2,0))</f>
        <v>100</v>
      </c>
      <c r="AX1494" s="147" cm="1">
        <f t="array" ref="AX1494">INDEX($K:$P,ROW(),MATCH(AX$3,$K$2:$P$2,0))</f>
        <v>100</v>
      </c>
      <c r="AY1494" s="147" cm="1">
        <f t="array" ref="AY1494">INDEX($K:$P,ROW(),MATCH(AY$3,$K$2:$P$2,0))</f>
        <v>100</v>
      </c>
      <c r="AZ1494" s="147" cm="1">
        <f t="array" ref="AZ1494">INDEX($K:$P,ROW(),MATCH(AZ$3,$K$2:$P$2,0))</f>
        <v>100</v>
      </c>
      <c r="BA1494" s="147" cm="1">
        <f t="array" ref="BA1494">INDEX($K:$P,ROW(),MATCH(BA$3,$K$2:$P$2,0))</f>
        <v>100</v>
      </c>
      <c r="BB1494" s="147" cm="1">
        <f t="array" ref="BB1494">INDEX($K:$P,ROW(),MATCH(BB$3,$K$2:$P$2,0))</f>
        <v>100</v>
      </c>
      <c r="BC1494" s="147" cm="1">
        <f t="array" ref="BC1494">INDEX($K:$P,ROW(),MATCH(BC$3,$K$2:$P$2,0))</f>
        <v>100</v>
      </c>
      <c r="BD1494" s="147" cm="1">
        <f t="array" ref="BD1494">INDEX($K:$P,ROW(),MATCH(BD$3,$K$2:$P$2,0))</f>
        <v>100</v>
      </c>
      <c r="BE1494" s="147" cm="1">
        <f t="array" ref="BE1494">INDEX($K:$P,ROW(),MATCH(BE$3,$K$2:$P$2,0))</f>
        <v>100</v>
      </c>
      <c r="BF1494" s="147" cm="1">
        <f t="array" ref="BF1494">INDEX($K:$P,ROW(),MATCH(BF$3,$K$2:$P$2,0))</f>
        <v>100</v>
      </c>
      <c r="BG1494" s="147" cm="1">
        <f t="array" ref="BG1494">INDEX($K:$P,ROW(),MATCH(BG$3,$K$2:$P$2,0))</f>
        <v>100</v>
      </c>
      <c r="BH1494" s="147" cm="1">
        <f t="array" ref="BH1494">INDEX($K:$P,ROW(),MATCH(BH$3,$K$2:$P$2,0))</f>
        <v>100</v>
      </c>
      <c r="BI1494" s="147" cm="1">
        <f t="array" ref="BI1494">INDEX($K:$P,ROW(),MATCH(BI$3,$K$2:$P$2,0))</f>
        <v>100</v>
      </c>
      <c r="BJ1494" s="147" cm="1">
        <f t="array" ref="BJ1494">INDEX($K:$P,ROW(),MATCH(BJ$3,$K$2:$P$2,0))</f>
        <v>100</v>
      </c>
      <c r="BK1494" s="147" cm="1">
        <f t="array" ref="BK1494">INDEX($K:$P,ROW(),MATCH(BK$3,$K$2:$P$2,0))</f>
        <v>100</v>
      </c>
      <c r="BL1494" s="147" cm="1">
        <f t="array" ref="BL1494">INDEX($K:$P,ROW(),MATCH(BL$3,$K$2:$P$2,0))</f>
        <v>100</v>
      </c>
      <c r="BM1494" s="147" cm="1">
        <f t="array" ref="BM1494">INDEX($K:$P,ROW(),MATCH(BM$3,$K$2:$P$2,0))</f>
        <v>100</v>
      </c>
      <c r="BN1494" s="147" cm="1">
        <f t="array" ref="BN1494">INDEX($K:$P,ROW(),MATCH(BN$3,$K$2:$P$2,0))</f>
        <v>100</v>
      </c>
      <c r="BO1494" s="147" cm="1">
        <f t="array" ref="BO1494">INDEX($K:$P,ROW(),MATCH(BO$3,$K$2:$P$2,0))</f>
        <v>100</v>
      </c>
      <c r="BP1494" s="147" cm="1">
        <f t="array" ref="BP1494">INDEX($K:$P,ROW(),MATCH(BP$3,$K$2:$P$2,0))</f>
        <v>100</v>
      </c>
      <c r="BQ1494" s="147" cm="1">
        <f t="array" ref="BQ1494">INDEX($K:$P,ROW(),MATCH(BQ$3,$K$2:$P$2,0))</f>
        <v>100</v>
      </c>
      <c r="BR1494" s="147" cm="1">
        <f t="array" ref="BR1494">INDEX($K:$P,ROW(),MATCH(BR$3,$K$2:$P$2,0))</f>
        <v>100</v>
      </c>
      <c r="BS1494" s="147" cm="1">
        <f t="array" ref="BS1494">INDEX($K:$P,ROW(),MATCH(BS$3,$K$2:$P$2,0))</f>
        <v>100</v>
      </c>
      <c r="BT1494" s="147" cm="1">
        <f t="array" ref="BT1494">INDEX($K:$P,ROW(),MATCH(BT$3,$K$2:$P$2,0))</f>
        <v>100</v>
      </c>
      <c r="BU1494" s="147" cm="1">
        <f t="array" ref="BU1494">INDEX($K:$P,ROW(),MATCH(BU$3,$K$2:$P$2,0))</f>
        <v>100</v>
      </c>
      <c r="BV1494" s="147" cm="1">
        <f t="array" ref="BV1494">INDEX($K:$P,ROW(),MATCH(BV$3,$K$2:$P$2,0))</f>
        <v>100</v>
      </c>
      <c r="BW1494" s="147" cm="1">
        <f t="array" ref="BW1494">INDEX($K:$P,ROW(),MATCH(BW$3,$K$2:$P$2,0))</f>
        <v>100</v>
      </c>
      <c r="BX1494" s="147" cm="1">
        <f t="array" ref="BX1494">INDEX($K:$P,ROW(),MATCH(BX$3,$K$2:$P$2,0))</f>
        <v>100</v>
      </c>
      <c r="BY1494" s="147" cm="1">
        <f t="array" ref="BY1494">INDEX($K:$P,ROW(),MATCH(BY$3,$K$2:$P$2,0))</f>
        <v>100</v>
      </c>
      <c r="BZ1494" s="147" cm="1">
        <f t="array" ref="BZ1494">INDEX($K:$P,ROW(),MATCH(BZ$3,$K$2:$P$2,0))</f>
        <v>100</v>
      </c>
      <c r="CA1494" s="147" cm="1">
        <f t="array" ref="CA1494">INDEX($K:$P,ROW(),MATCH(CA$3,$K$2:$P$2,0))</f>
        <v>100</v>
      </c>
      <c r="CB1494" s="147" cm="1">
        <f t="array" ref="CB1494">INDEX($K:$P,ROW(),MATCH(CB$3,$K$2:$P$2,0))</f>
        <v>100</v>
      </c>
      <c r="CC1494" s="147" cm="1">
        <f t="array" ref="CC1494">INDEX($K:$P,ROW(),MATCH(CC$3,$K$2:$P$2,0))</f>
        <v>100</v>
      </c>
      <c r="CD1494" s="147" cm="1">
        <f t="array" ref="CD1494">INDEX($K:$P,ROW(),MATCH(CD$3,$K$2:$P$2,0))</f>
        <v>100</v>
      </c>
      <c r="CE1494" s="147" cm="1">
        <f t="array" ref="CE1494">INDEX($K:$P,ROW(),MATCH(CE$3,$K$2:$P$2,0))</f>
        <v>100</v>
      </c>
      <c r="CF1494" s="147" cm="1">
        <f t="array" ref="CF1494">INDEX($K:$P,ROW(),MATCH(CF$3,$K$2:$P$2,0))</f>
        <v>100</v>
      </c>
      <c r="CG1494" s="147" cm="1">
        <f t="array" ref="CG1494">INDEX($K:$P,ROW(),MATCH(CG$3,$K$2:$P$2,0))</f>
        <v>100</v>
      </c>
      <c r="CH1494" s="147" cm="1">
        <f t="array" ref="CH1494">INDEX($K:$P,ROW(),MATCH(CH$3,$K$2:$P$2,0))</f>
        <v>100</v>
      </c>
      <c r="CI1494" s="147" cm="1">
        <f t="array" ref="CI1494">INDEX($K:$P,ROW(),MATCH(CI$3,$K$2:$P$2,0))</f>
        <v>100</v>
      </c>
      <c r="CJ1494" s="147" cm="1">
        <f t="array" ref="CJ1494">INDEX($K:$P,ROW(),MATCH(CJ$3,$K$2:$P$2,0))</f>
        <v>100</v>
      </c>
      <c r="CK1494" s="147" cm="1">
        <f t="array" ref="CK1494">INDEX($K:$P,ROW(),MATCH(CK$3,$K$2:$P$2,0))</f>
        <v>100</v>
      </c>
      <c r="CL1494" s="147" cm="1">
        <f t="array" ref="CL1494">INDEX($K:$P,ROW(),MATCH(CL$3,$K$2:$P$2,0))</f>
        <v>100</v>
      </c>
      <c r="CN1494" s="147"/>
      <c r="CO1494" s="147" t="e" cm="1">
        <f t="array" ref="CO1494">INDEX($K:$P,ROW(),MATCH(CO$3,$K$2:$P$2,0))</f>
        <v>#N/A</v>
      </c>
      <c r="CP1494" s="147" t="e" cm="1">
        <f t="array" ref="CP1494">INDEX($K:$P,ROW(),MATCH(CP$3,$K$2:$P$2,0))</f>
        <v>#N/A</v>
      </c>
      <c r="CQ1494" s="147" t="e" cm="1">
        <f t="array" ref="CQ1494">INDEX($K:$P,ROW(),MATCH(CQ$3,$K$2:$P$2,0))</f>
        <v>#N/A</v>
      </c>
      <c r="CR1494" s="147" t="e" cm="1">
        <f t="array" ref="CR1494">INDEX($K:$P,ROW(),MATCH(CR$3,$K$2:$P$2,0))</f>
        <v>#N/A</v>
      </c>
      <c r="CS1494" s="147" t="e" cm="1">
        <f t="array" ref="CS1494">INDEX($K:$P,ROW(),MATCH(CS$3,$K$2:$P$2,0))</f>
        <v>#N/A</v>
      </c>
      <c r="CT1494" s="147" t="e" cm="1">
        <f t="array" ref="CT1494">INDEX($K:$P,ROW(),MATCH(CT$3,$K$2:$P$2,0))</f>
        <v>#N/A</v>
      </c>
      <c r="CU1494" s="147" t="e" cm="1">
        <f t="array" ref="CU1494">INDEX($K:$P,ROW(),MATCH(CU$3,$K$2:$P$2,0))</f>
        <v>#N/A</v>
      </c>
      <c r="CV1494" s="147" t="e" cm="1">
        <f t="array" ref="CV1494">INDEX($K:$P,ROW(),MATCH(CV$3,$K$2:$P$2,0))</f>
        <v>#N/A</v>
      </c>
      <c r="CW1494" s="147" t="e" cm="1">
        <f t="array" ref="CW1494">INDEX($K:$P,ROW(),MATCH(CW$3,$K$2:$P$2,0))</f>
        <v>#N/A</v>
      </c>
      <c r="CX1494" s="147" t="e" cm="1">
        <f t="array" ref="CX1494">INDEX($K:$P,ROW(),MATCH(CX$3,$K$2:$P$2,0))</f>
        <v>#N/A</v>
      </c>
      <c r="CY1494" s="147" t="e" cm="1">
        <f t="array" ref="CY1494">INDEX($K:$P,ROW(),MATCH(CY$3,$K$2:$P$2,0))</f>
        <v>#N/A</v>
      </c>
      <c r="CZ1494" s="147" t="e" cm="1">
        <f t="array" ref="CZ1494">INDEX($K:$P,ROW(),MATCH(CZ$3,$K$2:$P$2,0))</f>
        <v>#N/A</v>
      </c>
      <c r="DA1494" s="147" t="e" cm="1">
        <f t="array" ref="DA1494">INDEX($K:$P,ROW(),MATCH(DA$3,$K$2:$P$2,0))</f>
        <v>#N/A</v>
      </c>
      <c r="DB1494" s="147" t="e" cm="1">
        <f t="array" ref="DB1494">INDEX($K:$P,ROW(),MATCH(DB$3,$K$2:$P$2,0))</f>
        <v>#N/A</v>
      </c>
      <c r="DC1494" s="147" t="e" cm="1">
        <f t="array" ref="DC1494">INDEX($K:$P,ROW(),MATCH(DC$3,$K$2:$P$2,0))</f>
        <v>#N/A</v>
      </c>
      <c r="DD1494" s="147" t="e" cm="1">
        <f t="array" ref="DD1494">INDEX($K:$P,ROW(),MATCH(DD$3,$K$2:$P$2,0))</f>
        <v>#N/A</v>
      </c>
      <c r="DE1494" s="147" t="e" cm="1">
        <f t="array" ref="DE1494">INDEX($K:$P,ROW(),MATCH(DE$3,$K$2:$P$2,0))</f>
        <v>#N/A</v>
      </c>
      <c r="DF1494" s="147" t="e" cm="1">
        <f t="array" ref="DF1494">INDEX($K:$P,ROW(),MATCH(DF$3,$K$2:$P$2,0))</f>
        <v>#N/A</v>
      </c>
      <c r="DG1494" s="147" t="e" cm="1">
        <f t="array" ref="DG1494">INDEX($K:$P,ROW(),MATCH(DG$3,$K$2:$P$2,0))</f>
        <v>#N/A</v>
      </c>
      <c r="DH1494" s="147" t="e" cm="1">
        <f t="array" ref="DH1494">INDEX($K:$P,ROW(),MATCH(DH$3,$K$2:$P$2,0))</f>
        <v>#N/A</v>
      </c>
      <c r="DI1494" s="147" t="e" cm="1">
        <f t="array" ref="DI1494">INDEX($K:$P,ROW(),MATCH(DI$3,$K$2:$P$2,0))</f>
        <v>#N/A</v>
      </c>
      <c r="DJ1494" s="147" t="e" cm="1">
        <f t="array" ref="DJ1494">INDEX($K:$P,ROW(),MATCH(DJ$3,$K$2:$P$2,0))</f>
        <v>#N/A</v>
      </c>
      <c r="DK1494" s="147" t="e" cm="1">
        <f t="array" ref="DK1494">INDEX($K:$P,ROW(),MATCH(DK$3,$K$2:$P$2,0))</f>
        <v>#N/A</v>
      </c>
      <c r="DL1494" s="147" t="e" cm="1">
        <f t="array" ref="DL1494">INDEX($K:$P,ROW(),MATCH(DL$3,$K$2:$P$2,0))</f>
        <v>#N/A</v>
      </c>
    </row>
    <row r="1495" spans="1:116" x14ac:dyDescent="0.35">
      <c r="A1495" s="12"/>
      <c r="B1495" s="339"/>
      <c r="C1495" s="339"/>
      <c r="D1495" s="337" t="s">
        <v>518</v>
      </c>
      <c r="E1495" s="337" t="str">
        <f t="shared" si="1968"/>
        <v>1495 SPLIT-SV-VR</v>
      </c>
      <c r="G1495" s="95"/>
      <c r="H1495" s="12"/>
      <c r="I1495" s="60"/>
      <c r="J1495" s="60"/>
      <c r="K1495" s="12"/>
      <c r="L1495" s="12"/>
      <c r="M1495" s="12"/>
      <c r="N1495" s="12"/>
      <c r="O1495" s="12"/>
      <c r="P1495" s="12"/>
      <c r="R1495" s="13"/>
      <c r="S1495" s="76"/>
      <c r="T1495" s="76"/>
      <c r="U1495" s="76"/>
      <c r="V1495" s="76"/>
      <c r="W1495" s="76"/>
      <c r="X1495" s="76"/>
      <c r="Y1495" s="76"/>
      <c r="Z1495" s="76"/>
      <c r="AA1495" s="76"/>
      <c r="AB1495" s="76"/>
      <c r="AC1495" s="76"/>
      <c r="AD1495" s="76"/>
      <c r="AE1495" s="76"/>
      <c r="AF1495" s="76"/>
      <c r="AG1495" s="76"/>
      <c r="AH1495" s="76"/>
      <c r="AI1495" s="76"/>
      <c r="AJ1495" s="76"/>
      <c r="AK1495" s="76"/>
      <c r="AL1495" s="76"/>
      <c r="AM1495" s="76"/>
      <c r="AN1495" s="76"/>
      <c r="AO1495" s="76"/>
      <c r="AP1495" s="76"/>
      <c r="AQ1495" s="76"/>
      <c r="AR1495" s="76"/>
      <c r="AS1495" s="76"/>
      <c r="AT1495" s="76"/>
      <c r="AU1495" s="76"/>
      <c r="AV1495" s="76"/>
      <c r="AW1495" s="76"/>
      <c r="AX1495" s="76"/>
      <c r="AY1495" s="76"/>
      <c r="AZ1495" s="76"/>
      <c r="BA1495" s="76"/>
      <c r="BB1495" s="76"/>
      <c r="BC1495" s="76"/>
      <c r="BD1495" s="76"/>
      <c r="BE1495" s="76"/>
      <c r="BF1495" s="76"/>
      <c r="BG1495" s="76"/>
      <c r="BH1495" s="76"/>
      <c r="BI1495" s="76"/>
      <c r="BJ1495" s="76"/>
      <c r="BK1495" s="76"/>
      <c r="BL1495" s="76"/>
      <c r="BM1495" s="76"/>
      <c r="BN1495" s="76"/>
      <c r="BO1495" s="76"/>
      <c r="BP1495" s="76"/>
      <c r="BQ1495" s="76"/>
      <c r="BR1495" s="76"/>
      <c r="BS1495" s="76"/>
      <c r="BT1495" s="76"/>
      <c r="BU1495" s="76"/>
      <c r="BV1495" s="76"/>
      <c r="BW1495" s="76"/>
      <c r="BX1495" s="76"/>
      <c r="BY1495" s="76"/>
      <c r="BZ1495" s="76"/>
      <c r="CA1495" s="76"/>
      <c r="CB1495" s="76"/>
      <c r="CC1495" s="76"/>
      <c r="CD1495" s="76"/>
      <c r="CE1495" s="76"/>
      <c r="CF1495" s="76"/>
      <c r="CG1495" s="76"/>
      <c r="CH1495" s="76"/>
      <c r="CI1495" s="76"/>
      <c r="CJ1495" s="76"/>
      <c r="CK1495" s="76"/>
      <c r="CL1495" s="76"/>
      <c r="CN1495" s="76"/>
      <c r="CO1495" s="76"/>
      <c r="CP1495" s="76"/>
      <c r="CQ1495" s="76"/>
      <c r="CR1495" s="76"/>
      <c r="CS1495" s="76"/>
      <c r="CT1495" s="76"/>
      <c r="CU1495" s="76"/>
      <c r="CV1495" s="76"/>
      <c r="CW1495" s="76"/>
      <c r="CX1495" s="76"/>
      <c r="CY1495" s="76"/>
      <c r="CZ1495" s="76"/>
      <c r="DA1495" s="76"/>
      <c r="DB1495" s="76"/>
      <c r="DC1495" s="76"/>
      <c r="DD1495" s="76"/>
      <c r="DE1495" s="76"/>
      <c r="DF1495" s="76"/>
      <c r="DG1495" s="76"/>
      <c r="DH1495" s="76"/>
      <c r="DI1495" s="76"/>
      <c r="DJ1495" s="76"/>
      <c r="DK1495" s="76"/>
      <c r="DL1495" s="76"/>
    </row>
    <row r="1496" spans="1:116" x14ac:dyDescent="0.35">
      <c r="A1496" s="12"/>
      <c r="B1496" s="339"/>
      <c r="C1496" s="339"/>
      <c r="D1496" s="337" t="s">
        <v>518</v>
      </c>
      <c r="E1496" s="337" t="str">
        <f t="shared" si="1968"/>
        <v>1496 SPLIT-SV-VR</v>
      </c>
      <c r="G1496" s="95" t="s">
        <v>522</v>
      </c>
      <c r="H1496" s="12"/>
      <c r="I1496" s="60"/>
      <c r="J1496" s="60"/>
      <c r="K1496" s="12"/>
      <c r="L1496" s="12"/>
      <c r="M1496" s="12"/>
      <c r="N1496" s="12"/>
      <c r="O1496" s="12"/>
      <c r="P1496" s="12"/>
      <c r="R1496" s="13"/>
      <c r="S1496" s="76"/>
      <c r="T1496" s="76"/>
      <c r="U1496" s="76"/>
      <c r="V1496" s="76"/>
      <c r="W1496" s="76"/>
      <c r="X1496" s="76"/>
      <c r="Y1496" s="76"/>
      <c r="Z1496" s="76"/>
      <c r="AA1496" s="76"/>
      <c r="AB1496" s="76"/>
      <c r="AC1496" s="76"/>
      <c r="AD1496" s="76"/>
      <c r="AE1496" s="76"/>
      <c r="AF1496" s="76"/>
      <c r="AG1496" s="76"/>
      <c r="AH1496" s="76"/>
      <c r="AI1496" s="76"/>
      <c r="AJ1496" s="76"/>
      <c r="AK1496" s="76"/>
      <c r="AL1496" s="76"/>
      <c r="AM1496" s="76"/>
      <c r="AN1496" s="76"/>
      <c r="AO1496" s="76"/>
      <c r="AP1496" s="76"/>
      <c r="AQ1496" s="76"/>
      <c r="AR1496" s="76"/>
      <c r="AS1496" s="76"/>
      <c r="AT1496" s="76"/>
      <c r="AU1496" s="76"/>
      <c r="AV1496" s="76"/>
      <c r="AW1496" s="76"/>
      <c r="AX1496" s="76"/>
      <c r="AY1496" s="76"/>
      <c r="AZ1496" s="76"/>
      <c r="BA1496" s="76"/>
      <c r="BB1496" s="76"/>
      <c r="BC1496" s="76"/>
      <c r="BD1496" s="76"/>
      <c r="BE1496" s="76"/>
      <c r="BF1496" s="76"/>
      <c r="BG1496" s="76"/>
      <c r="BH1496" s="76"/>
      <c r="BI1496" s="76"/>
      <c r="BJ1496" s="76"/>
      <c r="BK1496" s="76"/>
      <c r="BL1496" s="76"/>
      <c r="BM1496" s="76"/>
      <c r="BN1496" s="76"/>
      <c r="BO1496" s="76"/>
      <c r="BP1496" s="76"/>
      <c r="BQ1496" s="76"/>
      <c r="BR1496" s="76"/>
      <c r="BS1496" s="76"/>
      <c r="BT1496" s="76"/>
      <c r="BU1496" s="76"/>
      <c r="BV1496" s="76"/>
      <c r="BW1496" s="76"/>
      <c r="BX1496" s="76"/>
      <c r="BY1496" s="76"/>
      <c r="BZ1496" s="76"/>
      <c r="CA1496" s="76"/>
      <c r="CB1496" s="76"/>
      <c r="CC1496" s="76"/>
      <c r="CD1496" s="76"/>
      <c r="CE1496" s="76"/>
      <c r="CF1496" s="76"/>
      <c r="CG1496" s="76"/>
      <c r="CH1496" s="76"/>
      <c r="CI1496" s="76"/>
      <c r="CJ1496" s="76"/>
      <c r="CK1496" s="76"/>
      <c r="CL1496" s="76"/>
      <c r="CN1496" s="76"/>
      <c r="CO1496" s="76"/>
      <c r="CP1496" s="76"/>
      <c r="CQ1496" s="76"/>
      <c r="CR1496" s="76"/>
      <c r="CS1496" s="76"/>
      <c r="CT1496" s="76"/>
      <c r="CU1496" s="76"/>
      <c r="CV1496" s="76"/>
      <c r="CW1496" s="76"/>
      <c r="CX1496" s="76"/>
      <c r="CY1496" s="76"/>
      <c r="CZ1496" s="76"/>
      <c r="DA1496" s="76"/>
      <c r="DB1496" s="76"/>
      <c r="DC1496" s="76"/>
      <c r="DD1496" s="76"/>
      <c r="DE1496" s="76"/>
      <c r="DF1496" s="76"/>
      <c r="DG1496" s="76"/>
      <c r="DH1496" s="76"/>
      <c r="DI1496" s="76"/>
      <c r="DJ1496" s="76"/>
      <c r="DK1496" s="76"/>
      <c r="DL1496" s="76"/>
    </row>
    <row r="1497" spans="1:116" x14ac:dyDescent="0.35">
      <c r="B1497" s="337"/>
      <c r="C1497" s="337" t="s">
        <v>203</v>
      </c>
      <c r="D1497" s="337" t="s">
        <v>518</v>
      </c>
      <c r="E1497" s="337" t="str">
        <f t="shared" si="1968"/>
        <v>1497 SPLIT-SV-VR</v>
      </c>
      <c r="G1497" s="158" t="str">
        <f>G1493</f>
        <v>Product A</v>
      </c>
      <c r="H1497" s="12"/>
      <c r="I1497" s="60"/>
      <c r="J1497" s="60"/>
      <c r="K1497" s="53">
        <f>SUMIF($3:$3,K$2,1495:1495)</f>
        <v>0</v>
      </c>
      <c r="L1497" s="53">
        <f>SUMIF($3:$3,L$2,1495:1495)</f>
        <v>0</v>
      </c>
      <c r="M1497" s="53">
        <f>SUMIF($3:$3,M$2,1495:1495)</f>
        <v>0</v>
      </c>
      <c r="N1497" s="53">
        <f>SUMIF($3:$3,N$2,1495:1495)</f>
        <v>0</v>
      </c>
      <c r="O1497" s="53">
        <f>SUMIF($3:$3,O$2,1495:1495)</f>
        <v>0</v>
      </c>
      <c r="P1497" s="53">
        <f>SUMIF($3:$3,P$2,1495:1495)</f>
        <v>0</v>
      </c>
      <c r="R1497" s="13"/>
      <c r="S1497" s="80">
        <f ca="1">-S1480*S1493</f>
        <v>-125000</v>
      </c>
      <c r="T1497" s="80">
        <f t="shared" ref="T1497:CE1497" ca="1" si="1972">-T1480*T1493</f>
        <v>-125000</v>
      </c>
      <c r="U1497" s="80">
        <f t="shared" ca="1" si="1972"/>
        <v>-125000</v>
      </c>
      <c r="V1497" s="80">
        <f t="shared" ca="1" si="1972"/>
        <v>-125000</v>
      </c>
      <c r="W1497" s="80">
        <f t="shared" ca="1" si="1972"/>
        <v>-125000</v>
      </c>
      <c r="X1497" s="80">
        <f t="shared" ca="1" si="1972"/>
        <v>-125000</v>
      </c>
      <c r="Y1497" s="80">
        <f t="shared" ca="1" si="1972"/>
        <v>-125000</v>
      </c>
      <c r="Z1497" s="80">
        <f t="shared" ca="1" si="1972"/>
        <v>-125000</v>
      </c>
      <c r="AA1497" s="80">
        <f t="shared" ca="1" si="1972"/>
        <v>-125000</v>
      </c>
      <c r="AB1497" s="80">
        <f t="shared" ca="1" si="1972"/>
        <v>-125000</v>
      </c>
      <c r="AC1497" s="80">
        <f t="shared" ca="1" si="1972"/>
        <v>-125000</v>
      </c>
      <c r="AD1497" s="80">
        <f t="shared" ca="1" si="1972"/>
        <v>-125000</v>
      </c>
      <c r="AE1497" s="80">
        <f t="shared" ca="1" si="1972"/>
        <v>-125000</v>
      </c>
      <c r="AF1497" s="80">
        <f t="shared" ca="1" si="1972"/>
        <v>-125000</v>
      </c>
      <c r="AG1497" s="80">
        <f t="shared" ca="1" si="1972"/>
        <v>-125000</v>
      </c>
      <c r="AH1497" s="80">
        <f t="shared" ca="1" si="1972"/>
        <v>-125000</v>
      </c>
      <c r="AI1497" s="80">
        <f t="shared" ca="1" si="1972"/>
        <v>-125000</v>
      </c>
      <c r="AJ1497" s="80">
        <f t="shared" ca="1" si="1972"/>
        <v>-125000</v>
      </c>
      <c r="AK1497" s="80">
        <f t="shared" ca="1" si="1972"/>
        <v>-125000</v>
      </c>
      <c r="AL1497" s="80">
        <f t="shared" ca="1" si="1972"/>
        <v>-125000</v>
      </c>
      <c r="AM1497" s="80">
        <f t="shared" ca="1" si="1972"/>
        <v>-125000</v>
      </c>
      <c r="AN1497" s="80">
        <f t="shared" ca="1" si="1972"/>
        <v>-125000</v>
      </c>
      <c r="AO1497" s="80">
        <f t="shared" ca="1" si="1972"/>
        <v>-125000</v>
      </c>
      <c r="AP1497" s="80">
        <f t="shared" ca="1" si="1972"/>
        <v>-125000</v>
      </c>
      <c r="AQ1497" s="80">
        <f t="shared" ca="1" si="1972"/>
        <v>-125000</v>
      </c>
      <c r="AR1497" s="80">
        <f t="shared" ca="1" si="1972"/>
        <v>-125000</v>
      </c>
      <c r="AS1497" s="80">
        <f t="shared" ca="1" si="1972"/>
        <v>-125000</v>
      </c>
      <c r="AT1497" s="80">
        <f t="shared" ca="1" si="1972"/>
        <v>-125000</v>
      </c>
      <c r="AU1497" s="80">
        <f t="shared" ca="1" si="1972"/>
        <v>-125000</v>
      </c>
      <c r="AV1497" s="80">
        <f t="shared" ca="1" si="1972"/>
        <v>-125000</v>
      </c>
      <c r="AW1497" s="80">
        <f t="shared" ca="1" si="1972"/>
        <v>-125000</v>
      </c>
      <c r="AX1497" s="80">
        <f t="shared" ca="1" si="1972"/>
        <v>-125000</v>
      </c>
      <c r="AY1497" s="80">
        <f t="shared" ca="1" si="1972"/>
        <v>-125000</v>
      </c>
      <c r="AZ1497" s="80">
        <f t="shared" ca="1" si="1972"/>
        <v>-125000</v>
      </c>
      <c r="BA1497" s="80">
        <f t="shared" ca="1" si="1972"/>
        <v>-125000</v>
      </c>
      <c r="BB1497" s="80">
        <f t="shared" ca="1" si="1972"/>
        <v>-125000</v>
      </c>
      <c r="BC1497" s="80">
        <f t="shared" ca="1" si="1972"/>
        <v>-125000</v>
      </c>
      <c r="BD1497" s="80">
        <f t="shared" ca="1" si="1972"/>
        <v>-125000</v>
      </c>
      <c r="BE1497" s="80">
        <f t="shared" ca="1" si="1972"/>
        <v>-125000</v>
      </c>
      <c r="BF1497" s="80">
        <f t="shared" ca="1" si="1972"/>
        <v>-125000</v>
      </c>
      <c r="BG1497" s="80">
        <f t="shared" ca="1" si="1972"/>
        <v>-125000</v>
      </c>
      <c r="BH1497" s="80">
        <f t="shared" ca="1" si="1972"/>
        <v>-125000</v>
      </c>
      <c r="BI1497" s="80">
        <f t="shared" ca="1" si="1972"/>
        <v>-125000</v>
      </c>
      <c r="BJ1497" s="80">
        <f t="shared" ca="1" si="1972"/>
        <v>-125000</v>
      </c>
      <c r="BK1497" s="80">
        <f t="shared" ca="1" si="1972"/>
        <v>-125000</v>
      </c>
      <c r="BL1497" s="80">
        <f t="shared" ca="1" si="1972"/>
        <v>-125000</v>
      </c>
      <c r="BM1497" s="80">
        <f t="shared" ca="1" si="1972"/>
        <v>-125000</v>
      </c>
      <c r="BN1497" s="80">
        <f t="shared" ca="1" si="1972"/>
        <v>-125000</v>
      </c>
      <c r="BO1497" s="80">
        <f t="shared" ca="1" si="1972"/>
        <v>-125000</v>
      </c>
      <c r="BP1497" s="80">
        <f t="shared" ca="1" si="1972"/>
        <v>-125000</v>
      </c>
      <c r="BQ1497" s="80">
        <f t="shared" ca="1" si="1972"/>
        <v>-125000</v>
      </c>
      <c r="BR1497" s="80">
        <f t="shared" ca="1" si="1972"/>
        <v>-125000</v>
      </c>
      <c r="BS1497" s="80">
        <f t="shared" ca="1" si="1972"/>
        <v>-125000</v>
      </c>
      <c r="BT1497" s="80">
        <f t="shared" ca="1" si="1972"/>
        <v>-125000</v>
      </c>
      <c r="BU1497" s="80">
        <f t="shared" ca="1" si="1972"/>
        <v>-125000</v>
      </c>
      <c r="BV1497" s="80">
        <f t="shared" ca="1" si="1972"/>
        <v>-125000</v>
      </c>
      <c r="BW1497" s="80">
        <f t="shared" ca="1" si="1972"/>
        <v>-125000</v>
      </c>
      <c r="BX1497" s="80">
        <f t="shared" ca="1" si="1972"/>
        <v>-125000</v>
      </c>
      <c r="BY1497" s="80">
        <f t="shared" ca="1" si="1972"/>
        <v>-125000</v>
      </c>
      <c r="BZ1497" s="80">
        <f t="shared" ca="1" si="1972"/>
        <v>-125000</v>
      </c>
      <c r="CA1497" s="80">
        <f t="shared" ca="1" si="1972"/>
        <v>-125000</v>
      </c>
      <c r="CB1497" s="80">
        <f t="shared" ca="1" si="1972"/>
        <v>-125000</v>
      </c>
      <c r="CC1497" s="80">
        <f t="shared" ca="1" si="1972"/>
        <v>-125000</v>
      </c>
      <c r="CD1497" s="80">
        <f t="shared" ca="1" si="1972"/>
        <v>-125000</v>
      </c>
      <c r="CE1497" s="80">
        <f t="shared" ca="1" si="1972"/>
        <v>-125000</v>
      </c>
      <c r="CF1497" s="80">
        <f t="shared" ref="CF1497:CL1497" ca="1" si="1973">-CF1480*CF1493</f>
        <v>-125000</v>
      </c>
      <c r="CG1497" s="80">
        <f t="shared" ca="1" si="1973"/>
        <v>-125000</v>
      </c>
      <c r="CH1497" s="80">
        <f t="shared" ca="1" si="1973"/>
        <v>-125000</v>
      </c>
      <c r="CI1497" s="80">
        <f t="shared" ca="1" si="1973"/>
        <v>-125000</v>
      </c>
      <c r="CJ1497" s="80">
        <f t="shared" ca="1" si="1973"/>
        <v>-125000</v>
      </c>
      <c r="CK1497" s="80">
        <f t="shared" ca="1" si="1973"/>
        <v>-125000</v>
      </c>
      <c r="CL1497" s="80">
        <f t="shared" ca="1" si="1973"/>
        <v>-125000</v>
      </c>
      <c r="CN1497" s="80"/>
      <c r="CO1497" s="80" t="e">
        <f t="shared" ref="CO1497:DL1497" ca="1" si="1974">-CO1480*CO1493</f>
        <v>#N/A</v>
      </c>
      <c r="CP1497" s="80" t="e">
        <f t="shared" ca="1" si="1974"/>
        <v>#N/A</v>
      </c>
      <c r="CQ1497" s="80" t="e">
        <f t="shared" ca="1" si="1974"/>
        <v>#N/A</v>
      </c>
      <c r="CR1497" s="80" t="e">
        <f t="shared" ca="1" si="1974"/>
        <v>#N/A</v>
      </c>
      <c r="CS1497" s="80" t="e">
        <f t="shared" ca="1" si="1974"/>
        <v>#N/A</v>
      </c>
      <c r="CT1497" s="80" t="e">
        <f t="shared" ca="1" si="1974"/>
        <v>#N/A</v>
      </c>
      <c r="CU1497" s="80" t="e">
        <f t="shared" ca="1" si="1974"/>
        <v>#N/A</v>
      </c>
      <c r="CV1497" s="80" t="e">
        <f t="shared" ca="1" si="1974"/>
        <v>#N/A</v>
      </c>
      <c r="CW1497" s="80" t="e">
        <f t="shared" ca="1" si="1974"/>
        <v>#N/A</v>
      </c>
      <c r="CX1497" s="80" t="e">
        <f t="shared" ca="1" si="1974"/>
        <v>#N/A</v>
      </c>
      <c r="CY1497" s="80" t="e">
        <f t="shared" ca="1" si="1974"/>
        <v>#N/A</v>
      </c>
      <c r="CZ1497" s="80" t="e">
        <f t="shared" ca="1" si="1974"/>
        <v>#N/A</v>
      </c>
      <c r="DA1497" s="80" t="e">
        <f t="shared" ca="1" si="1974"/>
        <v>#N/A</v>
      </c>
      <c r="DB1497" s="80" t="e">
        <f t="shared" ca="1" si="1974"/>
        <v>#N/A</v>
      </c>
      <c r="DC1497" s="80" t="e">
        <f t="shared" ca="1" si="1974"/>
        <v>#N/A</v>
      </c>
      <c r="DD1497" s="80" t="e">
        <f t="shared" ca="1" si="1974"/>
        <v>#N/A</v>
      </c>
      <c r="DE1497" s="80" t="e">
        <f t="shared" ca="1" si="1974"/>
        <v>#N/A</v>
      </c>
      <c r="DF1497" s="80" t="e">
        <f t="shared" ca="1" si="1974"/>
        <v>#N/A</v>
      </c>
      <c r="DG1497" s="80" t="e">
        <f t="shared" ca="1" si="1974"/>
        <v>#N/A</v>
      </c>
      <c r="DH1497" s="80" t="e">
        <f t="shared" ca="1" si="1974"/>
        <v>#N/A</v>
      </c>
      <c r="DI1497" s="80" t="e">
        <f t="shared" ca="1" si="1974"/>
        <v>#N/A</v>
      </c>
      <c r="DJ1497" s="80" t="e">
        <f t="shared" ca="1" si="1974"/>
        <v>#N/A</v>
      </c>
      <c r="DK1497" s="80" t="e">
        <f t="shared" ca="1" si="1974"/>
        <v>#N/A</v>
      </c>
      <c r="DL1497" s="80" t="e">
        <f t="shared" ca="1" si="1974"/>
        <v>#N/A</v>
      </c>
    </row>
    <row r="1498" spans="1:116" x14ac:dyDescent="0.35">
      <c r="B1498" s="337"/>
      <c r="C1498" s="337"/>
      <c r="D1498" s="337" t="s">
        <v>518</v>
      </c>
      <c r="E1498" s="337" t="str">
        <f t="shared" ref="E1498:E1500" si="1975">ROW()&amp;" "&amp;D1498</f>
        <v>1498 SPLIT-SV-VR</v>
      </c>
      <c r="G1498" s="158" t="str">
        <f>G1494</f>
        <v>Product B</v>
      </c>
      <c r="H1498" s="12"/>
      <c r="I1498" s="60"/>
      <c r="J1498" s="60"/>
      <c r="K1498" s="238">
        <f>SUMIF($3:$3,K$2,1496:1496)</f>
        <v>0</v>
      </c>
      <c r="L1498" s="238">
        <f>SUMIF($3:$3,L$2,1496:1496)</f>
        <v>0</v>
      </c>
      <c r="M1498" s="238">
        <f>SUMIF($3:$3,M$2,1496:1496)</f>
        <v>0</v>
      </c>
      <c r="N1498" s="238">
        <f>SUMIF($3:$3,N$2,1496:1496)</f>
        <v>0</v>
      </c>
      <c r="O1498" s="238">
        <f>SUMIF($3:$3,O$2,1496:1496)</f>
        <v>0</v>
      </c>
      <c r="P1498" s="238">
        <f>SUMIF($3:$3,P$2,1496:1496)</f>
        <v>0</v>
      </c>
      <c r="R1498" s="13"/>
      <c r="S1498" s="243">
        <f ca="1">-S1481*S1494</f>
        <v>-250000</v>
      </c>
      <c r="T1498" s="243">
        <f t="shared" ref="T1498:CE1498" ca="1" si="1976">-T1481*T1494</f>
        <v>-250000</v>
      </c>
      <c r="U1498" s="243">
        <f t="shared" ca="1" si="1976"/>
        <v>-250000</v>
      </c>
      <c r="V1498" s="243">
        <f t="shared" ca="1" si="1976"/>
        <v>-250000</v>
      </c>
      <c r="W1498" s="243">
        <f t="shared" ca="1" si="1976"/>
        <v>-250000</v>
      </c>
      <c r="X1498" s="243">
        <f t="shared" ca="1" si="1976"/>
        <v>-250000</v>
      </c>
      <c r="Y1498" s="243">
        <f t="shared" ca="1" si="1976"/>
        <v>-250000</v>
      </c>
      <c r="Z1498" s="243">
        <f t="shared" ca="1" si="1976"/>
        <v>-250000</v>
      </c>
      <c r="AA1498" s="243">
        <f t="shared" ca="1" si="1976"/>
        <v>-250000</v>
      </c>
      <c r="AB1498" s="243">
        <f t="shared" ca="1" si="1976"/>
        <v>-250000</v>
      </c>
      <c r="AC1498" s="243">
        <f t="shared" ca="1" si="1976"/>
        <v>-250000</v>
      </c>
      <c r="AD1498" s="243">
        <f t="shared" ca="1" si="1976"/>
        <v>-250000</v>
      </c>
      <c r="AE1498" s="243">
        <f t="shared" ca="1" si="1976"/>
        <v>-250000</v>
      </c>
      <c r="AF1498" s="243">
        <f t="shared" ca="1" si="1976"/>
        <v>-250000</v>
      </c>
      <c r="AG1498" s="243">
        <f t="shared" ca="1" si="1976"/>
        <v>-250000</v>
      </c>
      <c r="AH1498" s="243">
        <f t="shared" ca="1" si="1976"/>
        <v>-250000</v>
      </c>
      <c r="AI1498" s="243">
        <f t="shared" ca="1" si="1976"/>
        <v>-250000</v>
      </c>
      <c r="AJ1498" s="243">
        <f t="shared" ca="1" si="1976"/>
        <v>-250000</v>
      </c>
      <c r="AK1498" s="243">
        <f t="shared" ca="1" si="1976"/>
        <v>-250000</v>
      </c>
      <c r="AL1498" s="243">
        <f t="shared" ca="1" si="1976"/>
        <v>-250000</v>
      </c>
      <c r="AM1498" s="243">
        <f t="shared" ca="1" si="1976"/>
        <v>-250000</v>
      </c>
      <c r="AN1498" s="243">
        <f t="shared" ca="1" si="1976"/>
        <v>-250000</v>
      </c>
      <c r="AO1498" s="243">
        <f t="shared" ca="1" si="1976"/>
        <v>-250000</v>
      </c>
      <c r="AP1498" s="243">
        <f t="shared" ca="1" si="1976"/>
        <v>-250000</v>
      </c>
      <c r="AQ1498" s="243">
        <f t="shared" ca="1" si="1976"/>
        <v>-250000</v>
      </c>
      <c r="AR1498" s="243">
        <f t="shared" ca="1" si="1976"/>
        <v>-250000</v>
      </c>
      <c r="AS1498" s="243">
        <f t="shared" ca="1" si="1976"/>
        <v>-250000</v>
      </c>
      <c r="AT1498" s="243">
        <f t="shared" ca="1" si="1976"/>
        <v>-250000</v>
      </c>
      <c r="AU1498" s="243">
        <f t="shared" ca="1" si="1976"/>
        <v>-250000</v>
      </c>
      <c r="AV1498" s="243">
        <f t="shared" ca="1" si="1976"/>
        <v>-250000</v>
      </c>
      <c r="AW1498" s="243">
        <f t="shared" ca="1" si="1976"/>
        <v>-250000</v>
      </c>
      <c r="AX1498" s="243">
        <f t="shared" ca="1" si="1976"/>
        <v>-250000</v>
      </c>
      <c r="AY1498" s="243">
        <f t="shared" ca="1" si="1976"/>
        <v>-250000</v>
      </c>
      <c r="AZ1498" s="243">
        <f t="shared" ca="1" si="1976"/>
        <v>-250000</v>
      </c>
      <c r="BA1498" s="243">
        <f t="shared" ca="1" si="1976"/>
        <v>-250000</v>
      </c>
      <c r="BB1498" s="243">
        <f t="shared" ca="1" si="1976"/>
        <v>-250000</v>
      </c>
      <c r="BC1498" s="243">
        <f t="shared" ca="1" si="1976"/>
        <v>-250000</v>
      </c>
      <c r="BD1498" s="243">
        <f t="shared" ca="1" si="1976"/>
        <v>-250000</v>
      </c>
      <c r="BE1498" s="243">
        <f t="shared" ca="1" si="1976"/>
        <v>-250000</v>
      </c>
      <c r="BF1498" s="243">
        <f t="shared" ca="1" si="1976"/>
        <v>-250000</v>
      </c>
      <c r="BG1498" s="243">
        <f t="shared" ca="1" si="1976"/>
        <v>-250000</v>
      </c>
      <c r="BH1498" s="243">
        <f t="shared" ca="1" si="1976"/>
        <v>-250000</v>
      </c>
      <c r="BI1498" s="243">
        <f t="shared" ca="1" si="1976"/>
        <v>-250000</v>
      </c>
      <c r="BJ1498" s="243">
        <f t="shared" ca="1" si="1976"/>
        <v>-250000</v>
      </c>
      <c r="BK1498" s="243">
        <f t="shared" ca="1" si="1976"/>
        <v>-250000</v>
      </c>
      <c r="BL1498" s="243">
        <f t="shared" ca="1" si="1976"/>
        <v>-250000</v>
      </c>
      <c r="BM1498" s="243">
        <f t="shared" ca="1" si="1976"/>
        <v>-250000</v>
      </c>
      <c r="BN1498" s="243">
        <f t="shared" ca="1" si="1976"/>
        <v>-250000</v>
      </c>
      <c r="BO1498" s="243">
        <f t="shared" ca="1" si="1976"/>
        <v>-250000</v>
      </c>
      <c r="BP1498" s="243">
        <f t="shared" ca="1" si="1976"/>
        <v>-250000</v>
      </c>
      <c r="BQ1498" s="243">
        <f t="shared" ca="1" si="1976"/>
        <v>-250000</v>
      </c>
      <c r="BR1498" s="243">
        <f t="shared" ca="1" si="1976"/>
        <v>-250000</v>
      </c>
      <c r="BS1498" s="243">
        <f t="shared" ca="1" si="1976"/>
        <v>-250000</v>
      </c>
      <c r="BT1498" s="243">
        <f t="shared" ca="1" si="1976"/>
        <v>-250000</v>
      </c>
      <c r="BU1498" s="243">
        <f t="shared" ca="1" si="1976"/>
        <v>-250000</v>
      </c>
      <c r="BV1498" s="243">
        <f t="shared" ca="1" si="1976"/>
        <v>-250000</v>
      </c>
      <c r="BW1498" s="243">
        <f t="shared" ca="1" si="1976"/>
        <v>-250000</v>
      </c>
      <c r="BX1498" s="243">
        <f t="shared" ca="1" si="1976"/>
        <v>-250000</v>
      </c>
      <c r="BY1498" s="243">
        <f t="shared" ca="1" si="1976"/>
        <v>-250000</v>
      </c>
      <c r="BZ1498" s="243">
        <f t="shared" ca="1" si="1976"/>
        <v>-250000</v>
      </c>
      <c r="CA1498" s="243">
        <f t="shared" ca="1" si="1976"/>
        <v>-250000</v>
      </c>
      <c r="CB1498" s="243">
        <f t="shared" ca="1" si="1976"/>
        <v>-250000</v>
      </c>
      <c r="CC1498" s="243">
        <f t="shared" ca="1" si="1976"/>
        <v>-250000</v>
      </c>
      <c r="CD1498" s="243">
        <f t="shared" ca="1" si="1976"/>
        <v>-250000</v>
      </c>
      <c r="CE1498" s="243">
        <f t="shared" ca="1" si="1976"/>
        <v>-250000</v>
      </c>
      <c r="CF1498" s="243">
        <f t="shared" ref="CF1498:CL1498" ca="1" si="1977">-CF1481*CF1494</f>
        <v>-250000</v>
      </c>
      <c r="CG1498" s="243">
        <f t="shared" ca="1" si="1977"/>
        <v>-250000</v>
      </c>
      <c r="CH1498" s="243">
        <f t="shared" ca="1" si="1977"/>
        <v>-250000</v>
      </c>
      <c r="CI1498" s="243">
        <f t="shared" ca="1" si="1977"/>
        <v>-250000</v>
      </c>
      <c r="CJ1498" s="243">
        <f t="shared" ca="1" si="1977"/>
        <v>-250000</v>
      </c>
      <c r="CK1498" s="243">
        <f t="shared" ca="1" si="1977"/>
        <v>-250000</v>
      </c>
      <c r="CL1498" s="243">
        <f t="shared" ca="1" si="1977"/>
        <v>-250000</v>
      </c>
      <c r="CN1498" s="80"/>
      <c r="CO1498" s="243" t="e">
        <f t="shared" ref="CO1498:DL1498" ca="1" si="1978">-CO1481*CO1494</f>
        <v>#N/A</v>
      </c>
      <c r="CP1498" s="243" t="e">
        <f t="shared" ca="1" si="1978"/>
        <v>#N/A</v>
      </c>
      <c r="CQ1498" s="243" t="e">
        <f t="shared" ca="1" si="1978"/>
        <v>#N/A</v>
      </c>
      <c r="CR1498" s="243" t="e">
        <f t="shared" ca="1" si="1978"/>
        <v>#N/A</v>
      </c>
      <c r="CS1498" s="243" t="e">
        <f t="shared" ca="1" si="1978"/>
        <v>#N/A</v>
      </c>
      <c r="CT1498" s="243" t="e">
        <f t="shared" ca="1" si="1978"/>
        <v>#N/A</v>
      </c>
      <c r="CU1498" s="243" t="e">
        <f t="shared" ca="1" si="1978"/>
        <v>#N/A</v>
      </c>
      <c r="CV1498" s="243" t="e">
        <f t="shared" ca="1" si="1978"/>
        <v>#N/A</v>
      </c>
      <c r="CW1498" s="243" t="e">
        <f t="shared" ca="1" si="1978"/>
        <v>#N/A</v>
      </c>
      <c r="CX1498" s="243" t="e">
        <f t="shared" ca="1" si="1978"/>
        <v>#N/A</v>
      </c>
      <c r="CY1498" s="243" t="e">
        <f t="shared" ca="1" si="1978"/>
        <v>#N/A</v>
      </c>
      <c r="CZ1498" s="243" t="e">
        <f t="shared" ca="1" si="1978"/>
        <v>#N/A</v>
      </c>
      <c r="DA1498" s="243" t="e">
        <f t="shared" ca="1" si="1978"/>
        <v>#N/A</v>
      </c>
      <c r="DB1498" s="243" t="e">
        <f t="shared" ca="1" si="1978"/>
        <v>#N/A</v>
      </c>
      <c r="DC1498" s="243" t="e">
        <f t="shared" ca="1" si="1978"/>
        <v>#N/A</v>
      </c>
      <c r="DD1498" s="243" t="e">
        <f t="shared" ca="1" si="1978"/>
        <v>#N/A</v>
      </c>
      <c r="DE1498" s="243" t="e">
        <f t="shared" ca="1" si="1978"/>
        <v>#N/A</v>
      </c>
      <c r="DF1498" s="243" t="e">
        <f t="shared" ca="1" si="1978"/>
        <v>#N/A</v>
      </c>
      <c r="DG1498" s="243" t="e">
        <f t="shared" ca="1" si="1978"/>
        <v>#N/A</v>
      </c>
      <c r="DH1498" s="243" t="e">
        <f t="shared" ca="1" si="1978"/>
        <v>#N/A</v>
      </c>
      <c r="DI1498" s="243" t="e">
        <f t="shared" ca="1" si="1978"/>
        <v>#N/A</v>
      </c>
      <c r="DJ1498" s="243" t="e">
        <f t="shared" ca="1" si="1978"/>
        <v>#N/A</v>
      </c>
      <c r="DK1498" s="243" t="e">
        <f t="shared" ca="1" si="1978"/>
        <v>#N/A</v>
      </c>
      <c r="DL1498" s="243" t="e">
        <f t="shared" ca="1" si="1978"/>
        <v>#N/A</v>
      </c>
    </row>
    <row r="1499" spans="1:116" x14ac:dyDescent="0.35">
      <c r="B1499" s="337"/>
      <c r="C1499" s="337"/>
      <c r="D1499" s="337" t="s">
        <v>518</v>
      </c>
      <c r="E1499" s="337" t="str">
        <f t="shared" si="1975"/>
        <v>1499 SPLIT-SV-VR</v>
      </c>
      <c r="G1499" s="126" t="str">
        <f>"Total COGS - "&amp;G1463</f>
        <v>Total COGS - Surgical procedures</v>
      </c>
      <c r="H1499" s="12"/>
      <c r="I1499" s="60"/>
      <c r="J1499" s="60"/>
      <c r="K1499" s="33">
        <f ca="1">SUMIF($3:$3,K$2,1497:1497)</f>
        <v>-1500000</v>
      </c>
      <c r="L1499" s="33">
        <f ca="1">SUMIF($3:$3,L$2,1497:1497)</f>
        <v>-1500000</v>
      </c>
      <c r="M1499" s="33">
        <f ca="1">SUMIF($3:$3,M$2,1497:1497)</f>
        <v>-1500000</v>
      </c>
      <c r="N1499" s="33">
        <f ca="1">SUMIF($3:$3,N$2,1497:1497)</f>
        <v>-1500000</v>
      </c>
      <c r="O1499" s="33">
        <f ca="1">SUMIF($3:$3,O$2,1497:1497)</f>
        <v>-1500000</v>
      </c>
      <c r="P1499" s="33">
        <f ca="1">SUMIF($3:$3,P$2,1497:1497)</f>
        <v>-1500000</v>
      </c>
      <c r="R1499" s="15"/>
      <c r="S1499" s="77">
        <f ca="1">SUM(S1497:S1498)</f>
        <v>-375000</v>
      </c>
      <c r="T1499" s="148">
        <f t="shared" ref="T1499" ca="1" si="1979">SUM(T1497:T1498)</f>
        <v>-375000</v>
      </c>
      <c r="U1499" s="148">
        <f t="shared" ref="U1499" ca="1" si="1980">SUM(U1497:U1498)</f>
        <v>-375000</v>
      </c>
      <c r="V1499" s="148">
        <f t="shared" ref="V1499" ca="1" si="1981">SUM(V1497:V1498)</f>
        <v>-375000</v>
      </c>
      <c r="W1499" s="148">
        <f t="shared" ref="W1499" ca="1" si="1982">SUM(W1497:W1498)</f>
        <v>-375000</v>
      </c>
      <c r="X1499" s="148">
        <f t="shared" ref="X1499" ca="1" si="1983">SUM(X1497:X1498)</f>
        <v>-375000</v>
      </c>
      <c r="Y1499" s="148">
        <f t="shared" ref="Y1499" ca="1" si="1984">SUM(Y1497:Y1498)</f>
        <v>-375000</v>
      </c>
      <c r="Z1499" s="148">
        <f t="shared" ref="Z1499" ca="1" si="1985">SUM(Z1497:Z1498)</f>
        <v>-375000</v>
      </c>
      <c r="AA1499" s="148">
        <f t="shared" ref="AA1499" ca="1" si="1986">SUM(AA1497:AA1498)</f>
        <v>-375000</v>
      </c>
      <c r="AB1499" s="148">
        <f t="shared" ref="AB1499" ca="1" si="1987">SUM(AB1497:AB1498)</f>
        <v>-375000</v>
      </c>
      <c r="AC1499" s="148">
        <f t="shared" ref="AC1499" ca="1" si="1988">SUM(AC1497:AC1498)</f>
        <v>-375000</v>
      </c>
      <c r="AD1499" s="148">
        <f t="shared" ref="AD1499" ca="1" si="1989">SUM(AD1497:AD1498)</f>
        <v>-375000</v>
      </c>
      <c r="AE1499" s="148">
        <f t="shared" ref="AE1499" ca="1" si="1990">SUM(AE1497:AE1498)</f>
        <v>-375000</v>
      </c>
      <c r="AF1499" s="148">
        <f t="shared" ref="AF1499" ca="1" si="1991">SUM(AF1497:AF1498)</f>
        <v>-375000</v>
      </c>
      <c r="AG1499" s="148">
        <f t="shared" ref="AG1499" ca="1" si="1992">SUM(AG1497:AG1498)</f>
        <v>-375000</v>
      </c>
      <c r="AH1499" s="148">
        <f t="shared" ref="AH1499" ca="1" si="1993">SUM(AH1497:AH1498)</f>
        <v>-375000</v>
      </c>
      <c r="AI1499" s="148">
        <f t="shared" ref="AI1499" ca="1" si="1994">SUM(AI1497:AI1498)</f>
        <v>-375000</v>
      </c>
      <c r="AJ1499" s="148">
        <f t="shared" ref="AJ1499" ca="1" si="1995">SUM(AJ1497:AJ1498)</f>
        <v>-375000</v>
      </c>
      <c r="AK1499" s="148">
        <f t="shared" ref="AK1499" ca="1" si="1996">SUM(AK1497:AK1498)</f>
        <v>-375000</v>
      </c>
      <c r="AL1499" s="148">
        <f t="shared" ref="AL1499" ca="1" si="1997">SUM(AL1497:AL1498)</f>
        <v>-375000</v>
      </c>
      <c r="AM1499" s="148">
        <f t="shared" ref="AM1499" ca="1" si="1998">SUM(AM1497:AM1498)</f>
        <v>-375000</v>
      </c>
      <c r="AN1499" s="148">
        <f t="shared" ref="AN1499" ca="1" si="1999">SUM(AN1497:AN1498)</f>
        <v>-375000</v>
      </c>
      <c r="AO1499" s="148">
        <f t="shared" ref="AO1499" ca="1" si="2000">SUM(AO1497:AO1498)</f>
        <v>-375000</v>
      </c>
      <c r="AP1499" s="148">
        <f t="shared" ref="AP1499" ca="1" si="2001">SUM(AP1497:AP1498)</f>
        <v>-375000</v>
      </c>
      <c r="AQ1499" s="148">
        <f t="shared" ref="AQ1499" ca="1" si="2002">SUM(AQ1497:AQ1498)</f>
        <v>-375000</v>
      </c>
      <c r="AR1499" s="148">
        <f t="shared" ref="AR1499" ca="1" si="2003">SUM(AR1497:AR1498)</f>
        <v>-375000</v>
      </c>
      <c r="AS1499" s="148">
        <f t="shared" ref="AS1499" ca="1" si="2004">SUM(AS1497:AS1498)</f>
        <v>-375000</v>
      </c>
      <c r="AT1499" s="148">
        <f t="shared" ref="AT1499" ca="1" si="2005">SUM(AT1497:AT1498)</f>
        <v>-375000</v>
      </c>
      <c r="AU1499" s="148">
        <f t="shared" ref="AU1499" ca="1" si="2006">SUM(AU1497:AU1498)</f>
        <v>-375000</v>
      </c>
      <c r="AV1499" s="148">
        <f t="shared" ref="AV1499" ca="1" si="2007">SUM(AV1497:AV1498)</f>
        <v>-375000</v>
      </c>
      <c r="AW1499" s="148">
        <f t="shared" ref="AW1499" ca="1" si="2008">SUM(AW1497:AW1498)</f>
        <v>-375000</v>
      </c>
      <c r="AX1499" s="148">
        <f t="shared" ref="AX1499" ca="1" si="2009">SUM(AX1497:AX1498)</f>
        <v>-375000</v>
      </c>
      <c r="AY1499" s="148">
        <f t="shared" ref="AY1499" ca="1" si="2010">SUM(AY1497:AY1498)</f>
        <v>-375000</v>
      </c>
      <c r="AZ1499" s="148">
        <f t="shared" ref="AZ1499" ca="1" si="2011">SUM(AZ1497:AZ1498)</f>
        <v>-375000</v>
      </c>
      <c r="BA1499" s="148">
        <f t="shared" ref="BA1499" ca="1" si="2012">SUM(BA1497:BA1498)</f>
        <v>-375000</v>
      </c>
      <c r="BB1499" s="148">
        <f t="shared" ref="BB1499" ca="1" si="2013">SUM(BB1497:BB1498)</f>
        <v>-375000</v>
      </c>
      <c r="BC1499" s="148">
        <f t="shared" ref="BC1499" ca="1" si="2014">SUM(BC1497:BC1498)</f>
        <v>-375000</v>
      </c>
      <c r="BD1499" s="148">
        <f t="shared" ref="BD1499" ca="1" si="2015">SUM(BD1497:BD1498)</f>
        <v>-375000</v>
      </c>
      <c r="BE1499" s="148">
        <f t="shared" ref="BE1499" ca="1" si="2016">SUM(BE1497:BE1498)</f>
        <v>-375000</v>
      </c>
      <c r="BF1499" s="148">
        <f t="shared" ref="BF1499" ca="1" si="2017">SUM(BF1497:BF1498)</f>
        <v>-375000</v>
      </c>
      <c r="BG1499" s="148">
        <f t="shared" ref="BG1499" ca="1" si="2018">SUM(BG1497:BG1498)</f>
        <v>-375000</v>
      </c>
      <c r="BH1499" s="148">
        <f t="shared" ref="BH1499" ca="1" si="2019">SUM(BH1497:BH1498)</f>
        <v>-375000</v>
      </c>
      <c r="BI1499" s="148">
        <f t="shared" ref="BI1499" ca="1" si="2020">SUM(BI1497:BI1498)</f>
        <v>-375000</v>
      </c>
      <c r="BJ1499" s="148">
        <f t="shared" ref="BJ1499" ca="1" si="2021">SUM(BJ1497:BJ1498)</f>
        <v>-375000</v>
      </c>
      <c r="BK1499" s="148">
        <f t="shared" ref="BK1499" ca="1" si="2022">SUM(BK1497:BK1498)</f>
        <v>-375000</v>
      </c>
      <c r="BL1499" s="148">
        <f t="shared" ref="BL1499" ca="1" si="2023">SUM(BL1497:BL1498)</f>
        <v>-375000</v>
      </c>
      <c r="BM1499" s="148">
        <f t="shared" ref="BM1499" ca="1" si="2024">SUM(BM1497:BM1498)</f>
        <v>-375000</v>
      </c>
      <c r="BN1499" s="148">
        <f t="shared" ref="BN1499" ca="1" si="2025">SUM(BN1497:BN1498)</f>
        <v>-375000</v>
      </c>
      <c r="BO1499" s="148">
        <f t="shared" ref="BO1499" ca="1" si="2026">SUM(BO1497:BO1498)</f>
        <v>-375000</v>
      </c>
      <c r="BP1499" s="148">
        <f t="shared" ref="BP1499" ca="1" si="2027">SUM(BP1497:BP1498)</f>
        <v>-375000</v>
      </c>
      <c r="BQ1499" s="148">
        <f t="shared" ref="BQ1499" ca="1" si="2028">SUM(BQ1497:BQ1498)</f>
        <v>-375000</v>
      </c>
      <c r="BR1499" s="148">
        <f t="shared" ref="BR1499" ca="1" si="2029">SUM(BR1497:BR1498)</f>
        <v>-375000</v>
      </c>
      <c r="BS1499" s="148">
        <f t="shared" ref="BS1499" ca="1" si="2030">SUM(BS1497:BS1498)</f>
        <v>-375000</v>
      </c>
      <c r="BT1499" s="148">
        <f t="shared" ref="BT1499" ca="1" si="2031">SUM(BT1497:BT1498)</f>
        <v>-375000</v>
      </c>
      <c r="BU1499" s="148">
        <f t="shared" ref="BU1499" ca="1" si="2032">SUM(BU1497:BU1498)</f>
        <v>-375000</v>
      </c>
      <c r="BV1499" s="148">
        <f t="shared" ref="BV1499" ca="1" si="2033">SUM(BV1497:BV1498)</f>
        <v>-375000</v>
      </c>
      <c r="BW1499" s="148">
        <f t="shared" ref="BW1499" ca="1" si="2034">SUM(BW1497:BW1498)</f>
        <v>-375000</v>
      </c>
      <c r="BX1499" s="148">
        <f t="shared" ref="BX1499" ca="1" si="2035">SUM(BX1497:BX1498)</f>
        <v>-375000</v>
      </c>
      <c r="BY1499" s="148">
        <f t="shared" ref="BY1499" ca="1" si="2036">SUM(BY1497:BY1498)</f>
        <v>-375000</v>
      </c>
      <c r="BZ1499" s="148">
        <f t="shared" ref="BZ1499" ca="1" si="2037">SUM(BZ1497:BZ1498)</f>
        <v>-375000</v>
      </c>
      <c r="CA1499" s="148">
        <f t="shared" ref="CA1499" ca="1" si="2038">SUM(CA1497:CA1498)</f>
        <v>-375000</v>
      </c>
      <c r="CB1499" s="148">
        <f t="shared" ref="CB1499" ca="1" si="2039">SUM(CB1497:CB1498)</f>
        <v>-375000</v>
      </c>
      <c r="CC1499" s="148">
        <f t="shared" ref="CC1499" ca="1" si="2040">SUM(CC1497:CC1498)</f>
        <v>-375000</v>
      </c>
      <c r="CD1499" s="148">
        <f t="shared" ref="CD1499" ca="1" si="2041">SUM(CD1497:CD1498)</f>
        <v>-375000</v>
      </c>
      <c r="CE1499" s="148">
        <f t="shared" ref="CE1499" ca="1" si="2042">SUM(CE1497:CE1498)</f>
        <v>-375000</v>
      </c>
      <c r="CF1499" s="148">
        <f t="shared" ref="CF1499" ca="1" si="2043">SUM(CF1497:CF1498)</f>
        <v>-375000</v>
      </c>
      <c r="CG1499" s="148">
        <f t="shared" ref="CG1499" ca="1" si="2044">SUM(CG1497:CG1498)</f>
        <v>-375000</v>
      </c>
      <c r="CH1499" s="148">
        <f t="shared" ref="CH1499" ca="1" si="2045">SUM(CH1497:CH1498)</f>
        <v>-375000</v>
      </c>
      <c r="CI1499" s="148">
        <f t="shared" ref="CI1499" ca="1" si="2046">SUM(CI1497:CI1498)</f>
        <v>-375000</v>
      </c>
      <c r="CJ1499" s="148">
        <f t="shared" ref="CJ1499" ca="1" si="2047">SUM(CJ1497:CJ1498)</f>
        <v>-375000</v>
      </c>
      <c r="CK1499" s="148">
        <f t="shared" ref="CK1499" ca="1" si="2048">SUM(CK1497:CK1498)</f>
        <v>-375000</v>
      </c>
      <c r="CL1499" s="148">
        <f t="shared" ref="CL1499:DL1499" ca="1" si="2049">SUM(CL1497:CL1498)</f>
        <v>-375000</v>
      </c>
      <c r="CN1499" s="77"/>
      <c r="CO1499" s="148" t="e">
        <f t="shared" ca="1" si="2049"/>
        <v>#N/A</v>
      </c>
      <c r="CP1499" s="148" t="e">
        <f t="shared" ca="1" si="2049"/>
        <v>#N/A</v>
      </c>
      <c r="CQ1499" s="148" t="e">
        <f t="shared" ca="1" si="2049"/>
        <v>#N/A</v>
      </c>
      <c r="CR1499" s="148" t="e">
        <f t="shared" ca="1" si="2049"/>
        <v>#N/A</v>
      </c>
      <c r="CS1499" s="148" t="e">
        <f t="shared" ca="1" si="2049"/>
        <v>#N/A</v>
      </c>
      <c r="CT1499" s="148" t="e">
        <f t="shared" ca="1" si="2049"/>
        <v>#N/A</v>
      </c>
      <c r="CU1499" s="148" t="e">
        <f t="shared" ca="1" si="2049"/>
        <v>#N/A</v>
      </c>
      <c r="CV1499" s="148" t="e">
        <f t="shared" ca="1" si="2049"/>
        <v>#N/A</v>
      </c>
      <c r="CW1499" s="148" t="e">
        <f t="shared" ca="1" si="2049"/>
        <v>#N/A</v>
      </c>
      <c r="CX1499" s="148" t="e">
        <f t="shared" ca="1" si="2049"/>
        <v>#N/A</v>
      </c>
      <c r="CY1499" s="148" t="e">
        <f t="shared" ca="1" si="2049"/>
        <v>#N/A</v>
      </c>
      <c r="CZ1499" s="148" t="e">
        <f t="shared" ca="1" si="2049"/>
        <v>#N/A</v>
      </c>
      <c r="DA1499" s="148" t="e">
        <f t="shared" ca="1" si="2049"/>
        <v>#N/A</v>
      </c>
      <c r="DB1499" s="148" t="e">
        <f t="shared" ca="1" si="2049"/>
        <v>#N/A</v>
      </c>
      <c r="DC1499" s="148" t="e">
        <f t="shared" ca="1" si="2049"/>
        <v>#N/A</v>
      </c>
      <c r="DD1499" s="148" t="e">
        <f t="shared" ca="1" si="2049"/>
        <v>#N/A</v>
      </c>
      <c r="DE1499" s="148" t="e">
        <f t="shared" ca="1" si="2049"/>
        <v>#N/A</v>
      </c>
      <c r="DF1499" s="148" t="e">
        <f t="shared" ca="1" si="2049"/>
        <v>#N/A</v>
      </c>
      <c r="DG1499" s="148" t="e">
        <f t="shared" ca="1" si="2049"/>
        <v>#N/A</v>
      </c>
      <c r="DH1499" s="148" t="e">
        <f t="shared" ca="1" si="2049"/>
        <v>#N/A</v>
      </c>
      <c r="DI1499" s="148" t="e">
        <f t="shared" ca="1" si="2049"/>
        <v>#N/A</v>
      </c>
      <c r="DJ1499" s="148" t="e">
        <f t="shared" ca="1" si="2049"/>
        <v>#N/A</v>
      </c>
      <c r="DK1499" s="148" t="e">
        <f t="shared" ca="1" si="2049"/>
        <v>#N/A</v>
      </c>
      <c r="DL1499" s="148" t="e">
        <f t="shared" ca="1" si="2049"/>
        <v>#N/A</v>
      </c>
    </row>
    <row r="1500" spans="1:116" x14ac:dyDescent="0.35">
      <c r="B1500" s="337"/>
      <c r="C1500" s="337"/>
      <c r="D1500" s="337" t="s">
        <v>518</v>
      </c>
      <c r="E1500" s="337" t="str">
        <f t="shared" si="1975"/>
        <v>1500 SPLIT-SV-VR</v>
      </c>
      <c r="G1500" s="126"/>
      <c r="H1500" s="12"/>
      <c r="I1500" s="60"/>
      <c r="J1500" s="60"/>
      <c r="K1500" s="33"/>
      <c r="L1500" s="33"/>
      <c r="M1500" s="33"/>
      <c r="N1500" s="33"/>
      <c r="O1500" s="33"/>
      <c r="P1500" s="33"/>
      <c r="R1500" s="15"/>
      <c r="S1500" s="77"/>
      <c r="T1500" s="77"/>
      <c r="U1500" s="77"/>
      <c r="V1500" s="77"/>
      <c r="W1500" s="77"/>
      <c r="X1500" s="77"/>
      <c r="Y1500" s="77"/>
      <c r="Z1500" s="77"/>
      <c r="AA1500" s="77"/>
      <c r="AB1500" s="77"/>
      <c r="AC1500" s="77"/>
      <c r="AD1500" s="77"/>
      <c r="AE1500" s="77"/>
      <c r="AF1500" s="77"/>
      <c r="AG1500" s="77"/>
      <c r="AH1500" s="77"/>
      <c r="AI1500" s="77"/>
      <c r="AJ1500" s="77"/>
      <c r="AK1500" s="77"/>
      <c r="AL1500" s="77"/>
      <c r="AM1500" s="77"/>
      <c r="AN1500" s="77"/>
      <c r="AO1500" s="77"/>
      <c r="AP1500" s="77"/>
      <c r="AQ1500" s="77"/>
      <c r="AR1500" s="77"/>
      <c r="AS1500" s="77"/>
      <c r="AT1500" s="77"/>
      <c r="AU1500" s="77"/>
      <c r="AV1500" s="77"/>
      <c r="AW1500" s="77"/>
      <c r="AX1500" s="77"/>
      <c r="AY1500" s="77"/>
      <c r="AZ1500" s="77"/>
      <c r="BA1500" s="77"/>
      <c r="BB1500" s="77"/>
      <c r="BC1500" s="77"/>
      <c r="BD1500" s="77"/>
      <c r="BE1500" s="77"/>
      <c r="BF1500" s="77"/>
      <c r="BG1500" s="77"/>
      <c r="BH1500" s="77"/>
      <c r="BI1500" s="77"/>
      <c r="BJ1500" s="77"/>
      <c r="BK1500" s="77"/>
      <c r="BL1500" s="77"/>
      <c r="BM1500" s="77"/>
      <c r="BN1500" s="77"/>
      <c r="BO1500" s="77"/>
      <c r="BP1500" s="77"/>
      <c r="BQ1500" s="77"/>
      <c r="BR1500" s="77"/>
      <c r="BS1500" s="77"/>
      <c r="BT1500" s="77"/>
      <c r="BU1500" s="77"/>
      <c r="BV1500" s="77"/>
      <c r="BW1500" s="77"/>
      <c r="BX1500" s="77"/>
      <c r="BY1500" s="77"/>
      <c r="BZ1500" s="77"/>
      <c r="CA1500" s="77"/>
      <c r="CB1500" s="77"/>
      <c r="CC1500" s="77"/>
      <c r="CD1500" s="77"/>
      <c r="CE1500" s="77"/>
      <c r="CF1500" s="77"/>
      <c r="CG1500" s="77"/>
      <c r="CH1500" s="77"/>
      <c r="CI1500" s="77"/>
      <c r="CJ1500" s="77"/>
      <c r="CK1500" s="77"/>
      <c r="CL1500" s="77"/>
      <c r="CN1500" s="77"/>
      <c r="CO1500" s="77"/>
      <c r="CP1500" s="77"/>
      <c r="CQ1500" s="77"/>
      <c r="CR1500" s="77"/>
      <c r="CS1500" s="77"/>
      <c r="CT1500" s="77"/>
      <c r="CU1500" s="77"/>
      <c r="CV1500" s="77"/>
      <c r="CW1500" s="77"/>
      <c r="CX1500" s="77"/>
      <c r="CY1500" s="77"/>
      <c r="CZ1500" s="77"/>
      <c r="DA1500" s="77"/>
      <c r="DB1500" s="77"/>
      <c r="DC1500" s="77"/>
      <c r="DD1500" s="77"/>
      <c r="DE1500" s="77"/>
      <c r="DF1500" s="77"/>
      <c r="DG1500" s="77"/>
      <c r="DH1500" s="77"/>
      <c r="DI1500" s="77"/>
      <c r="DJ1500" s="77"/>
      <c r="DK1500" s="77"/>
      <c r="DL1500" s="77"/>
    </row>
    <row r="1501" spans="1:116" x14ac:dyDescent="0.35">
      <c r="B1501" s="337" t="s">
        <v>332</v>
      </c>
      <c r="C1501" s="337"/>
      <c r="D1501" s="337" t="s">
        <v>518</v>
      </c>
      <c r="E1501" s="337" t="str">
        <f t="shared" si="1951"/>
        <v>1501 SPLIT-SV-VR</v>
      </c>
      <c r="G1501" s="126" t="s">
        <v>68</v>
      </c>
      <c r="H1501" s="12"/>
      <c r="I1501" s="60"/>
      <c r="J1501" s="60"/>
      <c r="K1501" s="33">
        <f ca="1">SUMIF($3:$3,K$2,1499:1499)</f>
        <v>-4500000</v>
      </c>
      <c r="L1501" s="33">
        <f ca="1">SUMIF($3:$3,L$2,1499:1499)</f>
        <v>-4500000</v>
      </c>
      <c r="M1501" s="33">
        <f ca="1">SUMIF($3:$3,M$2,1499:1499)</f>
        <v>-4500000</v>
      </c>
      <c r="N1501" s="33">
        <f ca="1">SUMIF($3:$3,N$2,1499:1499)</f>
        <v>-4500000</v>
      </c>
      <c r="O1501" s="33">
        <f ca="1">SUMIF($3:$3,O$2,1499:1499)</f>
        <v>-4500000</v>
      </c>
      <c r="P1501" s="33">
        <f ca="1">SUMIF($3:$3,P$2,1499:1499)</f>
        <v>-4500000</v>
      </c>
      <c r="R1501" s="15"/>
      <c r="S1501" s="77">
        <f ca="1">S1490+S1499</f>
        <v>375000</v>
      </c>
      <c r="T1501" s="77">
        <f t="shared" ref="T1501:CE1501" ca="1" si="2050">T1490+T1499</f>
        <v>375000</v>
      </c>
      <c r="U1501" s="77">
        <f t="shared" ca="1" si="2050"/>
        <v>375000</v>
      </c>
      <c r="V1501" s="77">
        <f t="shared" ca="1" si="2050"/>
        <v>375000</v>
      </c>
      <c r="W1501" s="77">
        <f t="shared" ca="1" si="2050"/>
        <v>375000</v>
      </c>
      <c r="X1501" s="77">
        <f t="shared" ca="1" si="2050"/>
        <v>375000</v>
      </c>
      <c r="Y1501" s="77">
        <f t="shared" ca="1" si="2050"/>
        <v>375000</v>
      </c>
      <c r="Z1501" s="77">
        <f t="shared" ca="1" si="2050"/>
        <v>375000</v>
      </c>
      <c r="AA1501" s="77">
        <f t="shared" ca="1" si="2050"/>
        <v>375000</v>
      </c>
      <c r="AB1501" s="77">
        <f t="shared" ca="1" si="2050"/>
        <v>375000</v>
      </c>
      <c r="AC1501" s="77">
        <f t="shared" ca="1" si="2050"/>
        <v>375000</v>
      </c>
      <c r="AD1501" s="77">
        <f t="shared" ca="1" si="2050"/>
        <v>375000</v>
      </c>
      <c r="AE1501" s="77">
        <f t="shared" ca="1" si="2050"/>
        <v>375000</v>
      </c>
      <c r="AF1501" s="77">
        <f t="shared" ca="1" si="2050"/>
        <v>375000</v>
      </c>
      <c r="AG1501" s="77">
        <f t="shared" ca="1" si="2050"/>
        <v>375000</v>
      </c>
      <c r="AH1501" s="77">
        <f t="shared" ca="1" si="2050"/>
        <v>375000</v>
      </c>
      <c r="AI1501" s="77">
        <f t="shared" ca="1" si="2050"/>
        <v>375000</v>
      </c>
      <c r="AJ1501" s="77">
        <f t="shared" ca="1" si="2050"/>
        <v>375000</v>
      </c>
      <c r="AK1501" s="77">
        <f t="shared" ca="1" si="2050"/>
        <v>375000</v>
      </c>
      <c r="AL1501" s="77">
        <f t="shared" ca="1" si="2050"/>
        <v>375000</v>
      </c>
      <c r="AM1501" s="77">
        <f t="shared" ca="1" si="2050"/>
        <v>375000</v>
      </c>
      <c r="AN1501" s="77">
        <f t="shared" ca="1" si="2050"/>
        <v>375000</v>
      </c>
      <c r="AO1501" s="77">
        <f t="shared" ca="1" si="2050"/>
        <v>375000</v>
      </c>
      <c r="AP1501" s="77">
        <f t="shared" ca="1" si="2050"/>
        <v>375000</v>
      </c>
      <c r="AQ1501" s="77">
        <f t="shared" ca="1" si="2050"/>
        <v>375000</v>
      </c>
      <c r="AR1501" s="77">
        <f t="shared" ca="1" si="2050"/>
        <v>375000</v>
      </c>
      <c r="AS1501" s="77">
        <f t="shared" ca="1" si="2050"/>
        <v>375000</v>
      </c>
      <c r="AT1501" s="77">
        <f t="shared" ca="1" si="2050"/>
        <v>375000</v>
      </c>
      <c r="AU1501" s="77">
        <f t="shared" ca="1" si="2050"/>
        <v>375000</v>
      </c>
      <c r="AV1501" s="77">
        <f t="shared" ca="1" si="2050"/>
        <v>375000</v>
      </c>
      <c r="AW1501" s="77">
        <f t="shared" ca="1" si="2050"/>
        <v>375000</v>
      </c>
      <c r="AX1501" s="77">
        <f t="shared" ca="1" si="2050"/>
        <v>375000</v>
      </c>
      <c r="AY1501" s="77">
        <f t="shared" ca="1" si="2050"/>
        <v>375000</v>
      </c>
      <c r="AZ1501" s="77">
        <f t="shared" ca="1" si="2050"/>
        <v>375000</v>
      </c>
      <c r="BA1501" s="77">
        <f t="shared" ca="1" si="2050"/>
        <v>375000</v>
      </c>
      <c r="BB1501" s="77">
        <f t="shared" ca="1" si="2050"/>
        <v>375000</v>
      </c>
      <c r="BC1501" s="77">
        <f t="shared" ca="1" si="2050"/>
        <v>375000</v>
      </c>
      <c r="BD1501" s="77">
        <f t="shared" ca="1" si="2050"/>
        <v>375000</v>
      </c>
      <c r="BE1501" s="77">
        <f t="shared" ca="1" si="2050"/>
        <v>375000</v>
      </c>
      <c r="BF1501" s="77">
        <f t="shared" ca="1" si="2050"/>
        <v>375000</v>
      </c>
      <c r="BG1501" s="77">
        <f t="shared" ca="1" si="2050"/>
        <v>375000</v>
      </c>
      <c r="BH1501" s="77">
        <f t="shared" ca="1" si="2050"/>
        <v>375000</v>
      </c>
      <c r="BI1501" s="77">
        <f t="shared" ca="1" si="2050"/>
        <v>375000</v>
      </c>
      <c r="BJ1501" s="77">
        <f t="shared" ca="1" si="2050"/>
        <v>375000</v>
      </c>
      <c r="BK1501" s="77">
        <f t="shared" ca="1" si="2050"/>
        <v>375000</v>
      </c>
      <c r="BL1501" s="77">
        <f t="shared" ca="1" si="2050"/>
        <v>375000</v>
      </c>
      <c r="BM1501" s="77">
        <f t="shared" ca="1" si="2050"/>
        <v>375000</v>
      </c>
      <c r="BN1501" s="77">
        <f t="shared" ca="1" si="2050"/>
        <v>375000</v>
      </c>
      <c r="BO1501" s="77">
        <f t="shared" ca="1" si="2050"/>
        <v>375000</v>
      </c>
      <c r="BP1501" s="77">
        <f t="shared" ca="1" si="2050"/>
        <v>375000</v>
      </c>
      <c r="BQ1501" s="77">
        <f t="shared" ca="1" si="2050"/>
        <v>375000</v>
      </c>
      <c r="BR1501" s="77">
        <f t="shared" ca="1" si="2050"/>
        <v>375000</v>
      </c>
      <c r="BS1501" s="77">
        <f t="shared" ca="1" si="2050"/>
        <v>375000</v>
      </c>
      <c r="BT1501" s="77">
        <f t="shared" ca="1" si="2050"/>
        <v>375000</v>
      </c>
      <c r="BU1501" s="77">
        <f t="shared" ca="1" si="2050"/>
        <v>375000</v>
      </c>
      <c r="BV1501" s="77">
        <f t="shared" ca="1" si="2050"/>
        <v>375000</v>
      </c>
      <c r="BW1501" s="77">
        <f t="shared" ca="1" si="2050"/>
        <v>375000</v>
      </c>
      <c r="BX1501" s="77">
        <f t="shared" ca="1" si="2050"/>
        <v>375000</v>
      </c>
      <c r="BY1501" s="77">
        <f t="shared" ca="1" si="2050"/>
        <v>375000</v>
      </c>
      <c r="BZ1501" s="77">
        <f t="shared" ca="1" si="2050"/>
        <v>375000</v>
      </c>
      <c r="CA1501" s="77">
        <f t="shared" ca="1" si="2050"/>
        <v>375000</v>
      </c>
      <c r="CB1501" s="77">
        <f t="shared" ca="1" si="2050"/>
        <v>375000</v>
      </c>
      <c r="CC1501" s="77">
        <f t="shared" ca="1" si="2050"/>
        <v>375000</v>
      </c>
      <c r="CD1501" s="77">
        <f t="shared" ca="1" si="2050"/>
        <v>375000</v>
      </c>
      <c r="CE1501" s="77">
        <f t="shared" ca="1" si="2050"/>
        <v>375000</v>
      </c>
      <c r="CF1501" s="77">
        <f t="shared" ref="CF1501:CL1501" ca="1" si="2051">CF1490+CF1499</f>
        <v>375000</v>
      </c>
      <c r="CG1501" s="77">
        <f t="shared" ca="1" si="2051"/>
        <v>375000</v>
      </c>
      <c r="CH1501" s="77">
        <f t="shared" ca="1" si="2051"/>
        <v>375000</v>
      </c>
      <c r="CI1501" s="77">
        <f t="shared" ca="1" si="2051"/>
        <v>375000</v>
      </c>
      <c r="CJ1501" s="77">
        <f t="shared" ca="1" si="2051"/>
        <v>375000</v>
      </c>
      <c r="CK1501" s="77">
        <f t="shared" ca="1" si="2051"/>
        <v>375000</v>
      </c>
      <c r="CL1501" s="77">
        <f t="shared" ca="1" si="2051"/>
        <v>375000</v>
      </c>
      <c r="CN1501" s="77"/>
      <c r="CO1501" s="77" t="e">
        <f t="shared" ref="CO1501:DL1501" ca="1" si="2052">CO1490+CO1499</f>
        <v>#N/A</v>
      </c>
      <c r="CP1501" s="77" t="e">
        <f t="shared" ca="1" si="2052"/>
        <v>#N/A</v>
      </c>
      <c r="CQ1501" s="77" t="e">
        <f t="shared" ca="1" si="2052"/>
        <v>#N/A</v>
      </c>
      <c r="CR1501" s="77" t="e">
        <f t="shared" ca="1" si="2052"/>
        <v>#N/A</v>
      </c>
      <c r="CS1501" s="77" t="e">
        <f t="shared" ca="1" si="2052"/>
        <v>#N/A</v>
      </c>
      <c r="CT1501" s="77" t="e">
        <f t="shared" ca="1" si="2052"/>
        <v>#N/A</v>
      </c>
      <c r="CU1501" s="77" t="e">
        <f t="shared" ca="1" si="2052"/>
        <v>#N/A</v>
      </c>
      <c r="CV1501" s="77" t="e">
        <f t="shared" ca="1" si="2052"/>
        <v>#N/A</v>
      </c>
      <c r="CW1501" s="77" t="e">
        <f t="shared" ca="1" si="2052"/>
        <v>#N/A</v>
      </c>
      <c r="CX1501" s="77" t="e">
        <f t="shared" ca="1" si="2052"/>
        <v>#N/A</v>
      </c>
      <c r="CY1501" s="77" t="e">
        <f t="shared" ca="1" si="2052"/>
        <v>#N/A</v>
      </c>
      <c r="CZ1501" s="77" t="e">
        <f t="shared" ca="1" si="2052"/>
        <v>#N/A</v>
      </c>
      <c r="DA1501" s="77" t="e">
        <f t="shared" ca="1" si="2052"/>
        <v>#N/A</v>
      </c>
      <c r="DB1501" s="77" t="e">
        <f t="shared" ca="1" si="2052"/>
        <v>#N/A</v>
      </c>
      <c r="DC1501" s="77" t="e">
        <f t="shared" ca="1" si="2052"/>
        <v>#N/A</v>
      </c>
      <c r="DD1501" s="77" t="e">
        <f t="shared" ca="1" si="2052"/>
        <v>#N/A</v>
      </c>
      <c r="DE1501" s="77" t="e">
        <f t="shared" ca="1" si="2052"/>
        <v>#N/A</v>
      </c>
      <c r="DF1501" s="77" t="e">
        <f t="shared" ca="1" si="2052"/>
        <v>#N/A</v>
      </c>
      <c r="DG1501" s="77" t="e">
        <f t="shared" ca="1" si="2052"/>
        <v>#N/A</v>
      </c>
      <c r="DH1501" s="77" t="e">
        <f t="shared" ca="1" si="2052"/>
        <v>#N/A</v>
      </c>
      <c r="DI1501" s="77" t="e">
        <f t="shared" ca="1" si="2052"/>
        <v>#N/A</v>
      </c>
      <c r="DJ1501" s="77" t="e">
        <f t="shared" ca="1" si="2052"/>
        <v>#N/A</v>
      </c>
      <c r="DK1501" s="77" t="e">
        <f t="shared" ca="1" si="2052"/>
        <v>#N/A</v>
      </c>
      <c r="DL1501" s="77" t="e">
        <f t="shared" ca="1" si="2052"/>
        <v>#N/A</v>
      </c>
    </row>
    <row r="1502" spans="1:116" x14ac:dyDescent="0.35">
      <c r="B1502" s="337" t="s">
        <v>332</v>
      </c>
      <c r="C1502" s="337"/>
      <c r="D1502" s="337" t="s">
        <v>518</v>
      </c>
      <c r="E1502" s="337" t="str">
        <f>ROW()&amp;" "&amp;D1502</f>
        <v>1502 SPLIT-SV-VR</v>
      </c>
      <c r="G1502" s="145" t="s">
        <v>225</v>
      </c>
      <c r="H1502" s="12"/>
      <c r="I1502" s="60"/>
      <c r="J1502" s="60"/>
      <c r="K1502" s="20">
        <f ca="1">K1501/K1490</f>
        <v>-1.5</v>
      </c>
      <c r="L1502" s="20">
        <f t="shared" ref="L1502:P1502" ca="1" si="2053">L1501/L1490</f>
        <v>-1.5</v>
      </c>
      <c r="M1502" s="20">
        <f t="shared" ca="1" si="2053"/>
        <v>-1.5</v>
      </c>
      <c r="N1502" s="20">
        <f t="shared" ca="1" si="2053"/>
        <v>-1.5</v>
      </c>
      <c r="O1502" s="20">
        <f t="shared" ca="1" si="2053"/>
        <v>-1.5</v>
      </c>
      <c r="P1502" s="20">
        <f t="shared" ca="1" si="2053"/>
        <v>-1.5</v>
      </c>
      <c r="R1502" s="15"/>
      <c r="S1502" s="150">
        <f ca="1">S1501/S1490</f>
        <v>0.5</v>
      </c>
      <c r="T1502" s="150">
        <f t="shared" ref="T1502:CE1502" ca="1" si="2054">T1501/T1490</f>
        <v>0.5</v>
      </c>
      <c r="U1502" s="150">
        <f t="shared" ca="1" si="2054"/>
        <v>0.5</v>
      </c>
      <c r="V1502" s="150">
        <f t="shared" ca="1" si="2054"/>
        <v>0.5</v>
      </c>
      <c r="W1502" s="150">
        <f t="shared" ca="1" si="2054"/>
        <v>0.5</v>
      </c>
      <c r="X1502" s="150">
        <f t="shared" ca="1" si="2054"/>
        <v>0.5</v>
      </c>
      <c r="Y1502" s="150">
        <f t="shared" ca="1" si="2054"/>
        <v>0.5</v>
      </c>
      <c r="Z1502" s="150">
        <f t="shared" ca="1" si="2054"/>
        <v>0.5</v>
      </c>
      <c r="AA1502" s="150">
        <f t="shared" ca="1" si="2054"/>
        <v>0.5</v>
      </c>
      <c r="AB1502" s="150">
        <f t="shared" ca="1" si="2054"/>
        <v>0.5</v>
      </c>
      <c r="AC1502" s="150">
        <f t="shared" ca="1" si="2054"/>
        <v>0.5</v>
      </c>
      <c r="AD1502" s="150">
        <f t="shared" ca="1" si="2054"/>
        <v>0.5</v>
      </c>
      <c r="AE1502" s="150">
        <f t="shared" ca="1" si="2054"/>
        <v>0.5</v>
      </c>
      <c r="AF1502" s="150">
        <f t="shared" ca="1" si="2054"/>
        <v>0.5</v>
      </c>
      <c r="AG1502" s="150">
        <f t="shared" ca="1" si="2054"/>
        <v>0.5</v>
      </c>
      <c r="AH1502" s="150">
        <f t="shared" ca="1" si="2054"/>
        <v>0.5</v>
      </c>
      <c r="AI1502" s="150">
        <f t="shared" ca="1" si="2054"/>
        <v>0.5</v>
      </c>
      <c r="AJ1502" s="150">
        <f t="shared" ca="1" si="2054"/>
        <v>0.5</v>
      </c>
      <c r="AK1502" s="150">
        <f t="shared" ca="1" si="2054"/>
        <v>0.5</v>
      </c>
      <c r="AL1502" s="150">
        <f t="shared" ca="1" si="2054"/>
        <v>0.5</v>
      </c>
      <c r="AM1502" s="150">
        <f t="shared" ca="1" si="2054"/>
        <v>0.5</v>
      </c>
      <c r="AN1502" s="150">
        <f t="shared" ca="1" si="2054"/>
        <v>0.5</v>
      </c>
      <c r="AO1502" s="150">
        <f t="shared" ca="1" si="2054"/>
        <v>0.5</v>
      </c>
      <c r="AP1502" s="150">
        <f t="shared" ca="1" si="2054"/>
        <v>0.5</v>
      </c>
      <c r="AQ1502" s="150">
        <f t="shared" ca="1" si="2054"/>
        <v>0.5</v>
      </c>
      <c r="AR1502" s="150">
        <f t="shared" ca="1" si="2054"/>
        <v>0.5</v>
      </c>
      <c r="AS1502" s="150">
        <f t="shared" ca="1" si="2054"/>
        <v>0.5</v>
      </c>
      <c r="AT1502" s="150">
        <f t="shared" ca="1" si="2054"/>
        <v>0.5</v>
      </c>
      <c r="AU1502" s="150">
        <f t="shared" ca="1" si="2054"/>
        <v>0.5</v>
      </c>
      <c r="AV1502" s="150">
        <f t="shared" ca="1" si="2054"/>
        <v>0.5</v>
      </c>
      <c r="AW1502" s="150">
        <f t="shared" ca="1" si="2054"/>
        <v>0.5</v>
      </c>
      <c r="AX1502" s="150">
        <f t="shared" ca="1" si="2054"/>
        <v>0.5</v>
      </c>
      <c r="AY1502" s="150">
        <f t="shared" ca="1" si="2054"/>
        <v>0.5</v>
      </c>
      <c r="AZ1502" s="150">
        <f t="shared" ca="1" si="2054"/>
        <v>0.5</v>
      </c>
      <c r="BA1502" s="150">
        <f t="shared" ca="1" si="2054"/>
        <v>0.5</v>
      </c>
      <c r="BB1502" s="150">
        <f t="shared" ca="1" si="2054"/>
        <v>0.5</v>
      </c>
      <c r="BC1502" s="150">
        <f t="shared" ca="1" si="2054"/>
        <v>0.5</v>
      </c>
      <c r="BD1502" s="150">
        <f t="shared" ca="1" si="2054"/>
        <v>0.5</v>
      </c>
      <c r="BE1502" s="150">
        <f t="shared" ca="1" si="2054"/>
        <v>0.5</v>
      </c>
      <c r="BF1502" s="150">
        <f t="shared" ca="1" si="2054"/>
        <v>0.5</v>
      </c>
      <c r="BG1502" s="150">
        <f t="shared" ca="1" si="2054"/>
        <v>0.5</v>
      </c>
      <c r="BH1502" s="150">
        <f t="shared" ca="1" si="2054"/>
        <v>0.5</v>
      </c>
      <c r="BI1502" s="150">
        <f t="shared" ca="1" si="2054"/>
        <v>0.5</v>
      </c>
      <c r="BJ1502" s="150">
        <f t="shared" ca="1" si="2054"/>
        <v>0.5</v>
      </c>
      <c r="BK1502" s="150">
        <f t="shared" ca="1" si="2054"/>
        <v>0.5</v>
      </c>
      <c r="BL1502" s="150">
        <f t="shared" ca="1" si="2054"/>
        <v>0.5</v>
      </c>
      <c r="BM1502" s="150">
        <f t="shared" ca="1" si="2054"/>
        <v>0.5</v>
      </c>
      <c r="BN1502" s="150">
        <f t="shared" ca="1" si="2054"/>
        <v>0.5</v>
      </c>
      <c r="BO1502" s="150">
        <f t="shared" ca="1" si="2054"/>
        <v>0.5</v>
      </c>
      <c r="BP1502" s="150">
        <f t="shared" ca="1" si="2054"/>
        <v>0.5</v>
      </c>
      <c r="BQ1502" s="150">
        <f t="shared" ca="1" si="2054"/>
        <v>0.5</v>
      </c>
      <c r="BR1502" s="150">
        <f t="shared" ca="1" si="2054"/>
        <v>0.5</v>
      </c>
      <c r="BS1502" s="150">
        <f t="shared" ca="1" si="2054"/>
        <v>0.5</v>
      </c>
      <c r="BT1502" s="150">
        <f t="shared" ca="1" si="2054"/>
        <v>0.5</v>
      </c>
      <c r="BU1502" s="150">
        <f t="shared" ca="1" si="2054"/>
        <v>0.5</v>
      </c>
      <c r="BV1502" s="150">
        <f t="shared" ca="1" si="2054"/>
        <v>0.5</v>
      </c>
      <c r="BW1502" s="150">
        <f t="shared" ca="1" si="2054"/>
        <v>0.5</v>
      </c>
      <c r="BX1502" s="150">
        <f t="shared" ca="1" si="2054"/>
        <v>0.5</v>
      </c>
      <c r="BY1502" s="150">
        <f t="shared" ca="1" si="2054"/>
        <v>0.5</v>
      </c>
      <c r="BZ1502" s="150">
        <f t="shared" ca="1" si="2054"/>
        <v>0.5</v>
      </c>
      <c r="CA1502" s="150">
        <f t="shared" ca="1" si="2054"/>
        <v>0.5</v>
      </c>
      <c r="CB1502" s="150">
        <f t="shared" ca="1" si="2054"/>
        <v>0.5</v>
      </c>
      <c r="CC1502" s="150">
        <f t="shared" ca="1" si="2054"/>
        <v>0.5</v>
      </c>
      <c r="CD1502" s="150">
        <f t="shared" ca="1" si="2054"/>
        <v>0.5</v>
      </c>
      <c r="CE1502" s="150">
        <f t="shared" ca="1" si="2054"/>
        <v>0.5</v>
      </c>
      <c r="CF1502" s="150">
        <f t="shared" ref="CF1502:CL1502" ca="1" si="2055">CF1501/CF1490</f>
        <v>0.5</v>
      </c>
      <c r="CG1502" s="150">
        <f t="shared" ca="1" si="2055"/>
        <v>0.5</v>
      </c>
      <c r="CH1502" s="150">
        <f t="shared" ca="1" si="2055"/>
        <v>0.5</v>
      </c>
      <c r="CI1502" s="150">
        <f t="shared" ca="1" si="2055"/>
        <v>0.5</v>
      </c>
      <c r="CJ1502" s="150">
        <f t="shared" ca="1" si="2055"/>
        <v>0.5</v>
      </c>
      <c r="CK1502" s="150">
        <f t="shared" ca="1" si="2055"/>
        <v>0.5</v>
      </c>
      <c r="CL1502" s="150">
        <f t="shared" ca="1" si="2055"/>
        <v>0.5</v>
      </c>
      <c r="CN1502" s="150"/>
      <c r="CO1502" s="150" t="e">
        <f t="shared" ref="CO1502:DL1502" ca="1" si="2056">CO1501/CO1490</f>
        <v>#N/A</v>
      </c>
      <c r="CP1502" s="150" t="e">
        <f t="shared" ca="1" si="2056"/>
        <v>#N/A</v>
      </c>
      <c r="CQ1502" s="150" t="e">
        <f t="shared" ca="1" si="2056"/>
        <v>#N/A</v>
      </c>
      <c r="CR1502" s="150" t="e">
        <f t="shared" ca="1" si="2056"/>
        <v>#N/A</v>
      </c>
      <c r="CS1502" s="150" t="e">
        <f t="shared" ca="1" si="2056"/>
        <v>#N/A</v>
      </c>
      <c r="CT1502" s="150" t="e">
        <f t="shared" ca="1" si="2056"/>
        <v>#N/A</v>
      </c>
      <c r="CU1502" s="150" t="e">
        <f t="shared" ca="1" si="2056"/>
        <v>#N/A</v>
      </c>
      <c r="CV1502" s="150" t="e">
        <f t="shared" ca="1" si="2056"/>
        <v>#N/A</v>
      </c>
      <c r="CW1502" s="150" t="e">
        <f t="shared" ca="1" si="2056"/>
        <v>#N/A</v>
      </c>
      <c r="CX1502" s="150" t="e">
        <f t="shared" ca="1" si="2056"/>
        <v>#N/A</v>
      </c>
      <c r="CY1502" s="150" t="e">
        <f t="shared" ca="1" si="2056"/>
        <v>#N/A</v>
      </c>
      <c r="CZ1502" s="150" t="e">
        <f t="shared" ca="1" si="2056"/>
        <v>#N/A</v>
      </c>
      <c r="DA1502" s="150" t="e">
        <f t="shared" ca="1" si="2056"/>
        <v>#N/A</v>
      </c>
      <c r="DB1502" s="150" t="e">
        <f t="shared" ca="1" si="2056"/>
        <v>#N/A</v>
      </c>
      <c r="DC1502" s="150" t="e">
        <f t="shared" ca="1" si="2056"/>
        <v>#N/A</v>
      </c>
      <c r="DD1502" s="150" t="e">
        <f t="shared" ca="1" si="2056"/>
        <v>#N/A</v>
      </c>
      <c r="DE1502" s="150" t="e">
        <f t="shared" ca="1" si="2056"/>
        <v>#N/A</v>
      </c>
      <c r="DF1502" s="150" t="e">
        <f t="shared" ca="1" si="2056"/>
        <v>#N/A</v>
      </c>
      <c r="DG1502" s="150" t="e">
        <f t="shared" ca="1" si="2056"/>
        <v>#N/A</v>
      </c>
      <c r="DH1502" s="150" t="e">
        <f t="shared" ca="1" si="2056"/>
        <v>#N/A</v>
      </c>
      <c r="DI1502" s="150" t="e">
        <f t="shared" ca="1" si="2056"/>
        <v>#N/A</v>
      </c>
      <c r="DJ1502" s="150" t="e">
        <f t="shared" ca="1" si="2056"/>
        <v>#N/A</v>
      </c>
      <c r="DK1502" s="150" t="e">
        <f t="shared" ca="1" si="2056"/>
        <v>#N/A</v>
      </c>
      <c r="DL1502" s="150" t="e">
        <f t="shared" ca="1" si="2056"/>
        <v>#N/A</v>
      </c>
    </row>
    <row r="1503" spans="1:116" x14ac:dyDescent="0.35">
      <c r="B1503" s="337" t="s">
        <v>332</v>
      </c>
      <c r="C1503" s="337"/>
      <c r="D1503" s="337" t="s">
        <v>518</v>
      </c>
      <c r="E1503" s="337" t="str">
        <f t="shared" ref="E1503:E1508" si="2057">ROW()&amp;" "&amp;D1503</f>
        <v>1503 SPLIT-SV-VR</v>
      </c>
      <c r="G1503" s="136" t="str">
        <f>G1463</f>
        <v>Surgical procedures</v>
      </c>
      <c r="H1503" s="12"/>
      <c r="I1503" s="60"/>
      <c r="J1503" s="60"/>
      <c r="K1503" s="38"/>
      <c r="L1503" s="38"/>
      <c r="M1503" s="38"/>
      <c r="N1503" s="38"/>
      <c r="O1503" s="38"/>
      <c r="P1503" s="38"/>
      <c r="R1503" s="15"/>
      <c r="S1503" s="240"/>
      <c r="T1503" s="240"/>
      <c r="U1503" s="240"/>
      <c r="V1503" s="240"/>
      <c r="W1503" s="240"/>
      <c r="X1503" s="240"/>
      <c r="Y1503" s="240"/>
      <c r="Z1503" s="240"/>
      <c r="AA1503" s="240"/>
      <c r="AB1503" s="240"/>
      <c r="AC1503" s="240"/>
      <c r="AD1503" s="240"/>
      <c r="AE1503" s="240"/>
      <c r="AF1503" s="240"/>
      <c r="AG1503" s="240"/>
      <c r="AH1503" s="240"/>
      <c r="AI1503" s="240"/>
      <c r="AJ1503" s="240"/>
      <c r="AK1503" s="240"/>
      <c r="AL1503" s="240"/>
      <c r="AM1503" s="240"/>
      <c r="AN1503" s="240"/>
      <c r="AO1503" s="240"/>
      <c r="AP1503" s="240"/>
      <c r="AQ1503" s="240"/>
      <c r="AR1503" s="240"/>
      <c r="AS1503" s="240"/>
      <c r="AT1503" s="240"/>
      <c r="AU1503" s="240"/>
      <c r="AV1503" s="240"/>
      <c r="AW1503" s="240"/>
      <c r="AX1503" s="240"/>
      <c r="AY1503" s="240"/>
      <c r="AZ1503" s="240"/>
      <c r="BA1503" s="240"/>
      <c r="BB1503" s="240"/>
      <c r="BC1503" s="240"/>
      <c r="BD1503" s="240"/>
      <c r="BE1503" s="240"/>
      <c r="BF1503" s="240"/>
      <c r="BG1503" s="240"/>
      <c r="BH1503" s="240"/>
      <c r="BI1503" s="240"/>
      <c r="BJ1503" s="240"/>
      <c r="BK1503" s="240"/>
      <c r="BL1503" s="240"/>
      <c r="BM1503" s="240"/>
      <c r="BN1503" s="240"/>
      <c r="BO1503" s="240"/>
      <c r="BP1503" s="240"/>
      <c r="BQ1503" s="240"/>
      <c r="BR1503" s="240"/>
      <c r="BS1503" s="240"/>
      <c r="BT1503" s="240"/>
      <c r="BU1503" s="240"/>
      <c r="BV1503" s="240"/>
      <c r="BW1503" s="240"/>
      <c r="BX1503" s="240"/>
      <c r="BY1503" s="240"/>
      <c r="BZ1503" s="240"/>
      <c r="CA1503" s="240"/>
      <c r="CB1503" s="240"/>
      <c r="CC1503" s="240"/>
      <c r="CD1503" s="240"/>
      <c r="CE1503" s="240"/>
      <c r="CF1503" s="240"/>
      <c r="CG1503" s="240"/>
      <c r="CH1503" s="240"/>
      <c r="CI1503" s="240"/>
      <c r="CJ1503" s="240"/>
      <c r="CK1503" s="240"/>
      <c r="CL1503" s="240"/>
      <c r="CN1503" s="60"/>
      <c r="CO1503" s="76"/>
      <c r="CP1503" s="76"/>
      <c r="CQ1503" s="76"/>
      <c r="CR1503" s="76"/>
      <c r="CS1503" s="76"/>
      <c r="CT1503" s="76"/>
      <c r="CU1503" s="76"/>
      <c r="CV1503" s="76"/>
      <c r="CW1503" s="76"/>
      <c r="CX1503" s="76"/>
      <c r="CY1503" s="76"/>
      <c r="CZ1503" s="76"/>
      <c r="DA1503" s="76"/>
      <c r="DB1503" s="76"/>
      <c r="DC1503" s="76"/>
      <c r="DD1503" s="76"/>
      <c r="DE1503" s="76"/>
      <c r="DF1503" s="76"/>
      <c r="DG1503" s="76"/>
      <c r="DH1503" s="76"/>
      <c r="DI1503" s="76"/>
      <c r="DJ1503" s="76"/>
      <c r="DK1503" s="76"/>
      <c r="DL1503" s="76"/>
    </row>
    <row r="1504" spans="1:116" x14ac:dyDescent="0.35">
      <c r="B1504" s="337" t="s">
        <v>332</v>
      </c>
      <c r="C1504" s="337"/>
      <c r="D1504" s="337" t="s">
        <v>518</v>
      </c>
      <c r="E1504" s="337" t="str">
        <f t="shared" si="2057"/>
        <v>1504 SPLIT-SV-VR</v>
      </c>
      <c r="G1504" s="185" t="str">
        <f>G1464</f>
        <v>procedure</v>
      </c>
      <c r="H1504" s="27"/>
      <c r="I1504" s="78"/>
      <c r="J1504" s="78"/>
      <c r="K1504" s="33"/>
      <c r="L1504" s="33"/>
      <c r="M1504" s="33"/>
      <c r="N1504" s="33"/>
      <c r="O1504" s="33"/>
      <c r="P1504" s="33"/>
      <c r="R1504" s="33"/>
      <c r="S1504" s="80"/>
      <c r="T1504" s="80"/>
      <c r="U1504" s="80"/>
      <c r="V1504" s="80"/>
      <c r="W1504" s="80"/>
      <c r="X1504" s="80"/>
      <c r="Y1504" s="80"/>
      <c r="Z1504" s="80"/>
      <c r="AA1504" s="80"/>
      <c r="AB1504" s="80"/>
      <c r="AC1504" s="80"/>
      <c r="AD1504" s="80"/>
      <c r="AE1504" s="80"/>
      <c r="AF1504" s="80"/>
      <c r="AG1504" s="80"/>
      <c r="AH1504" s="80"/>
      <c r="AI1504" s="80"/>
      <c r="AJ1504" s="80"/>
      <c r="AK1504" s="80"/>
      <c r="AL1504" s="80"/>
      <c r="AM1504" s="80"/>
      <c r="AN1504" s="80"/>
      <c r="AO1504" s="80"/>
      <c r="AP1504" s="80"/>
      <c r="AQ1504" s="80"/>
      <c r="AR1504" s="80"/>
      <c r="AS1504" s="80"/>
      <c r="AT1504" s="80"/>
      <c r="AU1504" s="80"/>
      <c r="AV1504" s="80"/>
      <c r="AW1504" s="80"/>
      <c r="AX1504" s="80"/>
      <c r="AY1504" s="80"/>
      <c r="AZ1504" s="80"/>
      <c r="BA1504" s="80"/>
      <c r="BB1504" s="80"/>
      <c r="BC1504" s="80"/>
      <c r="BD1504" s="80"/>
      <c r="BE1504" s="80"/>
      <c r="BF1504" s="80"/>
      <c r="BG1504" s="80"/>
      <c r="BH1504" s="80"/>
      <c r="BI1504" s="80"/>
      <c r="BJ1504" s="80"/>
      <c r="BK1504" s="80"/>
      <c r="BL1504" s="80"/>
      <c r="BM1504" s="80"/>
      <c r="BN1504" s="80"/>
      <c r="BO1504" s="80"/>
      <c r="BP1504" s="80"/>
      <c r="BQ1504" s="80"/>
      <c r="BR1504" s="80"/>
      <c r="BS1504" s="80"/>
      <c r="BT1504" s="80"/>
      <c r="BU1504" s="80"/>
      <c r="BV1504" s="80"/>
      <c r="BW1504" s="80"/>
      <c r="BX1504" s="80"/>
      <c r="BY1504" s="80"/>
      <c r="BZ1504" s="80"/>
      <c r="CA1504" s="80"/>
      <c r="CB1504" s="80"/>
      <c r="CC1504" s="80"/>
      <c r="CD1504" s="80"/>
      <c r="CE1504" s="80"/>
      <c r="CF1504" s="80"/>
      <c r="CG1504" s="80"/>
      <c r="CH1504" s="80"/>
      <c r="CI1504" s="80"/>
      <c r="CJ1504" s="80"/>
      <c r="CK1504" s="80"/>
      <c r="CL1504" s="80"/>
      <c r="CN1504" s="78"/>
      <c r="CO1504" s="77"/>
      <c r="CP1504" s="77"/>
      <c r="CQ1504" s="77"/>
      <c r="CR1504" s="77"/>
      <c r="CS1504" s="77"/>
      <c r="CT1504" s="77"/>
      <c r="CU1504" s="77"/>
      <c r="CV1504" s="77"/>
      <c r="CW1504" s="77"/>
      <c r="CX1504" s="77"/>
      <c r="CY1504" s="77"/>
      <c r="CZ1504" s="77"/>
      <c r="DA1504" s="77"/>
      <c r="DB1504" s="77"/>
      <c r="DC1504" s="77"/>
      <c r="DD1504" s="77"/>
      <c r="DE1504" s="77"/>
      <c r="DF1504" s="77"/>
      <c r="DG1504" s="77"/>
      <c r="DH1504" s="77"/>
      <c r="DI1504" s="77"/>
      <c r="DJ1504" s="77"/>
      <c r="DK1504" s="77"/>
      <c r="DL1504" s="77"/>
    </row>
    <row r="1505" spans="1:116" x14ac:dyDescent="0.35">
      <c r="B1505" s="337" t="s">
        <v>332</v>
      </c>
      <c r="C1505" s="337"/>
      <c r="D1505" s="337" t="s">
        <v>518</v>
      </c>
      <c r="E1505" s="337" t="str">
        <f t="shared" si="2057"/>
        <v>1505 SPLIT-SV-VR</v>
      </c>
      <c r="G1505" s="191" t="s">
        <v>461</v>
      </c>
      <c r="H1505" s="27"/>
      <c r="I1505" s="78"/>
      <c r="J1505" s="78"/>
      <c r="K1505" s="33"/>
      <c r="L1505" s="33"/>
      <c r="M1505" s="33"/>
      <c r="N1505" s="33"/>
      <c r="O1505" s="33"/>
      <c r="P1505" s="33"/>
      <c r="R1505" s="33"/>
      <c r="S1505" s="212" t="str">
        <f>ADDRESS(ROW(S1490),COLUMN(S1490),2)</f>
        <v>S$1490</v>
      </c>
      <c r="T1505" s="212" t="str">
        <f t="shared" ref="T1505:CE1505" si="2058">ADDRESS(ROW(T1490),COLUMN(T1490),2)</f>
        <v>T$1490</v>
      </c>
      <c r="U1505" s="212" t="str">
        <f t="shared" si="2058"/>
        <v>U$1490</v>
      </c>
      <c r="V1505" s="212" t="str">
        <f t="shared" si="2058"/>
        <v>V$1490</v>
      </c>
      <c r="W1505" s="212" t="str">
        <f t="shared" si="2058"/>
        <v>W$1490</v>
      </c>
      <c r="X1505" s="212" t="str">
        <f t="shared" si="2058"/>
        <v>X$1490</v>
      </c>
      <c r="Y1505" s="212" t="str">
        <f t="shared" si="2058"/>
        <v>Y$1490</v>
      </c>
      <c r="Z1505" s="212" t="str">
        <f t="shared" si="2058"/>
        <v>Z$1490</v>
      </c>
      <c r="AA1505" s="212" t="str">
        <f t="shared" si="2058"/>
        <v>AA$1490</v>
      </c>
      <c r="AB1505" s="212" t="str">
        <f t="shared" si="2058"/>
        <v>AB$1490</v>
      </c>
      <c r="AC1505" s="212" t="str">
        <f t="shared" si="2058"/>
        <v>AC$1490</v>
      </c>
      <c r="AD1505" s="212" t="str">
        <f t="shared" si="2058"/>
        <v>AD$1490</v>
      </c>
      <c r="AE1505" s="212" t="str">
        <f t="shared" si="2058"/>
        <v>AE$1490</v>
      </c>
      <c r="AF1505" s="212" t="str">
        <f t="shared" si="2058"/>
        <v>AF$1490</v>
      </c>
      <c r="AG1505" s="212" t="str">
        <f t="shared" si="2058"/>
        <v>AG$1490</v>
      </c>
      <c r="AH1505" s="212" t="str">
        <f t="shared" si="2058"/>
        <v>AH$1490</v>
      </c>
      <c r="AI1505" s="212" t="str">
        <f t="shared" si="2058"/>
        <v>AI$1490</v>
      </c>
      <c r="AJ1505" s="212" t="str">
        <f t="shared" si="2058"/>
        <v>AJ$1490</v>
      </c>
      <c r="AK1505" s="212" t="str">
        <f t="shared" si="2058"/>
        <v>AK$1490</v>
      </c>
      <c r="AL1505" s="212" t="str">
        <f t="shared" si="2058"/>
        <v>AL$1490</v>
      </c>
      <c r="AM1505" s="212" t="str">
        <f t="shared" si="2058"/>
        <v>AM$1490</v>
      </c>
      <c r="AN1505" s="212" t="str">
        <f t="shared" si="2058"/>
        <v>AN$1490</v>
      </c>
      <c r="AO1505" s="212" t="str">
        <f t="shared" si="2058"/>
        <v>AO$1490</v>
      </c>
      <c r="AP1505" s="212" t="str">
        <f t="shared" si="2058"/>
        <v>AP$1490</v>
      </c>
      <c r="AQ1505" s="212" t="str">
        <f t="shared" si="2058"/>
        <v>AQ$1490</v>
      </c>
      <c r="AR1505" s="212" t="str">
        <f t="shared" si="2058"/>
        <v>AR$1490</v>
      </c>
      <c r="AS1505" s="212" t="str">
        <f t="shared" si="2058"/>
        <v>AS$1490</v>
      </c>
      <c r="AT1505" s="212" t="str">
        <f t="shared" si="2058"/>
        <v>AT$1490</v>
      </c>
      <c r="AU1505" s="212" t="str">
        <f t="shared" si="2058"/>
        <v>AU$1490</v>
      </c>
      <c r="AV1505" s="212" t="str">
        <f t="shared" si="2058"/>
        <v>AV$1490</v>
      </c>
      <c r="AW1505" s="212" t="str">
        <f t="shared" si="2058"/>
        <v>AW$1490</v>
      </c>
      <c r="AX1505" s="212" t="str">
        <f t="shared" si="2058"/>
        <v>AX$1490</v>
      </c>
      <c r="AY1505" s="212" t="str">
        <f t="shared" si="2058"/>
        <v>AY$1490</v>
      </c>
      <c r="AZ1505" s="212" t="str">
        <f t="shared" si="2058"/>
        <v>AZ$1490</v>
      </c>
      <c r="BA1505" s="212" t="str">
        <f t="shared" si="2058"/>
        <v>BA$1490</v>
      </c>
      <c r="BB1505" s="212" t="str">
        <f t="shared" si="2058"/>
        <v>BB$1490</v>
      </c>
      <c r="BC1505" s="212" t="str">
        <f t="shared" si="2058"/>
        <v>BC$1490</v>
      </c>
      <c r="BD1505" s="212" t="str">
        <f t="shared" si="2058"/>
        <v>BD$1490</v>
      </c>
      <c r="BE1505" s="212" t="str">
        <f t="shared" si="2058"/>
        <v>BE$1490</v>
      </c>
      <c r="BF1505" s="212" t="str">
        <f t="shared" si="2058"/>
        <v>BF$1490</v>
      </c>
      <c r="BG1505" s="212" t="str">
        <f t="shared" si="2058"/>
        <v>BG$1490</v>
      </c>
      <c r="BH1505" s="212" t="str">
        <f t="shared" si="2058"/>
        <v>BH$1490</v>
      </c>
      <c r="BI1505" s="212" t="str">
        <f t="shared" si="2058"/>
        <v>BI$1490</v>
      </c>
      <c r="BJ1505" s="212" t="str">
        <f t="shared" si="2058"/>
        <v>BJ$1490</v>
      </c>
      <c r="BK1505" s="212" t="str">
        <f t="shared" si="2058"/>
        <v>BK$1490</v>
      </c>
      <c r="BL1505" s="212" t="str">
        <f t="shared" si="2058"/>
        <v>BL$1490</v>
      </c>
      <c r="BM1505" s="212" t="str">
        <f t="shared" si="2058"/>
        <v>BM$1490</v>
      </c>
      <c r="BN1505" s="212" t="str">
        <f t="shared" si="2058"/>
        <v>BN$1490</v>
      </c>
      <c r="BO1505" s="212" t="str">
        <f t="shared" si="2058"/>
        <v>BO$1490</v>
      </c>
      <c r="BP1505" s="212" t="str">
        <f t="shared" si="2058"/>
        <v>BP$1490</v>
      </c>
      <c r="BQ1505" s="212" t="str">
        <f t="shared" si="2058"/>
        <v>BQ$1490</v>
      </c>
      <c r="BR1505" s="212" t="str">
        <f t="shared" si="2058"/>
        <v>BR$1490</v>
      </c>
      <c r="BS1505" s="212" t="str">
        <f t="shared" si="2058"/>
        <v>BS$1490</v>
      </c>
      <c r="BT1505" s="212" t="str">
        <f t="shared" si="2058"/>
        <v>BT$1490</v>
      </c>
      <c r="BU1505" s="212" t="str">
        <f t="shared" si="2058"/>
        <v>BU$1490</v>
      </c>
      <c r="BV1505" s="212" t="str">
        <f t="shared" si="2058"/>
        <v>BV$1490</v>
      </c>
      <c r="BW1505" s="212" t="str">
        <f t="shared" si="2058"/>
        <v>BW$1490</v>
      </c>
      <c r="BX1505" s="212" t="str">
        <f t="shared" si="2058"/>
        <v>BX$1490</v>
      </c>
      <c r="BY1505" s="212" t="str">
        <f t="shared" si="2058"/>
        <v>BY$1490</v>
      </c>
      <c r="BZ1505" s="212" t="str">
        <f t="shared" si="2058"/>
        <v>BZ$1490</v>
      </c>
      <c r="CA1505" s="212" t="str">
        <f t="shared" si="2058"/>
        <v>CA$1490</v>
      </c>
      <c r="CB1505" s="212" t="str">
        <f t="shared" si="2058"/>
        <v>CB$1490</v>
      </c>
      <c r="CC1505" s="212" t="str">
        <f t="shared" si="2058"/>
        <v>CC$1490</v>
      </c>
      <c r="CD1505" s="212" t="str">
        <f t="shared" si="2058"/>
        <v>CD$1490</v>
      </c>
      <c r="CE1505" s="212" t="str">
        <f t="shared" si="2058"/>
        <v>CE$1490</v>
      </c>
      <c r="CF1505" s="212" t="str">
        <f t="shared" ref="CF1505:CL1505" si="2059">ADDRESS(ROW(CF1490),COLUMN(CF1490),2)</f>
        <v>CF$1490</v>
      </c>
      <c r="CG1505" s="212" t="str">
        <f t="shared" si="2059"/>
        <v>CG$1490</v>
      </c>
      <c r="CH1505" s="212" t="str">
        <f t="shared" si="2059"/>
        <v>CH$1490</v>
      </c>
      <c r="CI1505" s="212" t="str">
        <f t="shared" si="2059"/>
        <v>CI$1490</v>
      </c>
      <c r="CJ1505" s="212" t="str">
        <f t="shared" si="2059"/>
        <v>CJ$1490</v>
      </c>
      <c r="CK1505" s="212" t="str">
        <f t="shared" si="2059"/>
        <v>CK$1490</v>
      </c>
      <c r="CL1505" s="212" t="str">
        <f t="shared" si="2059"/>
        <v>CL$1490</v>
      </c>
      <c r="CN1505" s="78"/>
      <c r="CO1505" s="212" t="str">
        <f t="shared" ref="CO1505:DL1505" si="2060">ADDRESS(ROW(CO1490),COLUMN(CO1490),2)</f>
        <v>CO$1490</v>
      </c>
      <c r="CP1505" s="212" t="str">
        <f t="shared" si="2060"/>
        <v>CP$1490</v>
      </c>
      <c r="CQ1505" s="212" t="str">
        <f t="shared" si="2060"/>
        <v>CQ$1490</v>
      </c>
      <c r="CR1505" s="212" t="str">
        <f t="shared" si="2060"/>
        <v>CR$1490</v>
      </c>
      <c r="CS1505" s="212" t="str">
        <f t="shared" si="2060"/>
        <v>CS$1490</v>
      </c>
      <c r="CT1505" s="212" t="str">
        <f t="shared" si="2060"/>
        <v>CT$1490</v>
      </c>
      <c r="CU1505" s="212" t="str">
        <f t="shared" si="2060"/>
        <v>CU$1490</v>
      </c>
      <c r="CV1505" s="212" t="str">
        <f t="shared" si="2060"/>
        <v>CV$1490</v>
      </c>
      <c r="CW1505" s="212" t="str">
        <f t="shared" si="2060"/>
        <v>CW$1490</v>
      </c>
      <c r="CX1505" s="212" t="str">
        <f t="shared" si="2060"/>
        <v>CX$1490</v>
      </c>
      <c r="CY1505" s="212" t="str">
        <f t="shared" si="2060"/>
        <v>CY$1490</v>
      </c>
      <c r="CZ1505" s="212" t="str">
        <f t="shared" si="2060"/>
        <v>CZ$1490</v>
      </c>
      <c r="DA1505" s="212" t="str">
        <f t="shared" si="2060"/>
        <v>DA$1490</v>
      </c>
      <c r="DB1505" s="212" t="str">
        <f t="shared" si="2060"/>
        <v>DB$1490</v>
      </c>
      <c r="DC1505" s="212" t="str">
        <f t="shared" si="2060"/>
        <v>DC$1490</v>
      </c>
      <c r="DD1505" s="212" t="str">
        <f t="shared" si="2060"/>
        <v>DD$1490</v>
      </c>
      <c r="DE1505" s="212" t="str">
        <f t="shared" si="2060"/>
        <v>DE$1490</v>
      </c>
      <c r="DF1505" s="212" t="str">
        <f t="shared" si="2060"/>
        <v>DF$1490</v>
      </c>
      <c r="DG1505" s="212" t="str">
        <f t="shared" si="2060"/>
        <v>DG$1490</v>
      </c>
      <c r="DH1505" s="212" t="str">
        <f t="shared" si="2060"/>
        <v>DH$1490</v>
      </c>
      <c r="DI1505" s="212" t="str">
        <f t="shared" si="2060"/>
        <v>DI$1490</v>
      </c>
      <c r="DJ1505" s="212" t="str">
        <f t="shared" si="2060"/>
        <v>DJ$1490</v>
      </c>
      <c r="DK1505" s="212" t="str">
        <f t="shared" si="2060"/>
        <v>DK$1490</v>
      </c>
      <c r="DL1505" s="212" t="str">
        <f t="shared" si="2060"/>
        <v>DL$1490</v>
      </c>
    </row>
    <row r="1506" spans="1:116" x14ac:dyDescent="0.35">
      <c r="B1506" s="337" t="s">
        <v>332</v>
      </c>
      <c r="C1506" s="337"/>
      <c r="D1506" s="337" t="s">
        <v>518</v>
      </c>
      <c r="E1506" s="337" t="str">
        <f t="shared" si="2057"/>
        <v>1506 SPLIT-SV-VR</v>
      </c>
      <c r="G1506" s="136" t="s">
        <v>462</v>
      </c>
      <c r="K1506" s="53"/>
      <c r="L1506" s="53"/>
      <c r="M1506" s="53"/>
      <c r="N1506" s="53"/>
      <c r="O1506" s="53"/>
      <c r="P1506" s="53"/>
      <c r="R1506" s="24"/>
      <c r="S1506" s="179" t="str">
        <f>S1466</f>
        <v>S$17</v>
      </c>
      <c r="T1506" s="179" t="str">
        <f t="shared" ref="T1506:CE1506" si="2061">T1466</f>
        <v>T$17</v>
      </c>
      <c r="U1506" s="179" t="str">
        <f t="shared" si="2061"/>
        <v>U$17</v>
      </c>
      <c r="V1506" s="179" t="str">
        <f t="shared" si="2061"/>
        <v>V$17</v>
      </c>
      <c r="W1506" s="179" t="str">
        <f t="shared" si="2061"/>
        <v>W$17</v>
      </c>
      <c r="X1506" s="179" t="str">
        <f t="shared" si="2061"/>
        <v>X$17</v>
      </c>
      <c r="Y1506" s="179" t="str">
        <f t="shared" si="2061"/>
        <v>Y$17</v>
      </c>
      <c r="Z1506" s="179" t="str">
        <f t="shared" si="2061"/>
        <v>Z$17</v>
      </c>
      <c r="AA1506" s="179" t="str">
        <f t="shared" si="2061"/>
        <v>AA$17</v>
      </c>
      <c r="AB1506" s="179" t="str">
        <f t="shared" si="2061"/>
        <v>AB$17</v>
      </c>
      <c r="AC1506" s="179" t="str">
        <f t="shared" si="2061"/>
        <v>AC$17</v>
      </c>
      <c r="AD1506" s="179" t="str">
        <f t="shared" si="2061"/>
        <v>AD$17</v>
      </c>
      <c r="AE1506" s="179" t="str">
        <f t="shared" si="2061"/>
        <v>AE$17</v>
      </c>
      <c r="AF1506" s="179" t="str">
        <f t="shared" si="2061"/>
        <v>AF$17</v>
      </c>
      <c r="AG1506" s="179" t="str">
        <f t="shared" si="2061"/>
        <v>AG$17</v>
      </c>
      <c r="AH1506" s="179" t="str">
        <f t="shared" si="2061"/>
        <v>AH$17</v>
      </c>
      <c r="AI1506" s="179" t="str">
        <f t="shared" si="2061"/>
        <v>AI$17</v>
      </c>
      <c r="AJ1506" s="179" t="str">
        <f t="shared" si="2061"/>
        <v>AJ$17</v>
      </c>
      <c r="AK1506" s="179" t="str">
        <f t="shared" si="2061"/>
        <v>AK$17</v>
      </c>
      <c r="AL1506" s="179" t="str">
        <f t="shared" si="2061"/>
        <v>AL$17</v>
      </c>
      <c r="AM1506" s="179" t="str">
        <f t="shared" si="2061"/>
        <v>AM$17</v>
      </c>
      <c r="AN1506" s="179" t="str">
        <f t="shared" si="2061"/>
        <v>AN$17</v>
      </c>
      <c r="AO1506" s="179" t="str">
        <f t="shared" si="2061"/>
        <v>AO$17</v>
      </c>
      <c r="AP1506" s="179" t="str">
        <f t="shared" si="2061"/>
        <v>AP$17</v>
      </c>
      <c r="AQ1506" s="179" t="str">
        <f t="shared" si="2061"/>
        <v>AQ$17</v>
      </c>
      <c r="AR1506" s="179" t="str">
        <f t="shared" si="2061"/>
        <v>AR$17</v>
      </c>
      <c r="AS1506" s="179" t="str">
        <f t="shared" si="2061"/>
        <v>AS$17</v>
      </c>
      <c r="AT1506" s="179" t="str">
        <f t="shared" si="2061"/>
        <v>AT$17</v>
      </c>
      <c r="AU1506" s="179" t="str">
        <f t="shared" si="2061"/>
        <v>AU$17</v>
      </c>
      <c r="AV1506" s="179" t="str">
        <f t="shared" si="2061"/>
        <v>AV$17</v>
      </c>
      <c r="AW1506" s="179" t="str">
        <f t="shared" si="2061"/>
        <v>AW$17</v>
      </c>
      <c r="AX1506" s="179" t="str">
        <f t="shared" si="2061"/>
        <v>AX$17</v>
      </c>
      <c r="AY1506" s="179" t="str">
        <f t="shared" si="2061"/>
        <v>AY$17</v>
      </c>
      <c r="AZ1506" s="179" t="str">
        <f t="shared" si="2061"/>
        <v>AZ$17</v>
      </c>
      <c r="BA1506" s="179" t="str">
        <f t="shared" si="2061"/>
        <v>BA$17</v>
      </c>
      <c r="BB1506" s="179" t="str">
        <f t="shared" si="2061"/>
        <v>BB$17</v>
      </c>
      <c r="BC1506" s="179" t="str">
        <f t="shared" si="2061"/>
        <v>BC$17</v>
      </c>
      <c r="BD1506" s="179" t="str">
        <f t="shared" si="2061"/>
        <v>BD$17</v>
      </c>
      <c r="BE1506" s="179" t="str">
        <f t="shared" si="2061"/>
        <v>BE$17</v>
      </c>
      <c r="BF1506" s="179" t="str">
        <f t="shared" si="2061"/>
        <v>BF$17</v>
      </c>
      <c r="BG1506" s="179" t="str">
        <f t="shared" si="2061"/>
        <v>BG$17</v>
      </c>
      <c r="BH1506" s="179" t="str">
        <f t="shared" si="2061"/>
        <v>BH$17</v>
      </c>
      <c r="BI1506" s="179" t="str">
        <f t="shared" si="2061"/>
        <v>BI$17</v>
      </c>
      <c r="BJ1506" s="179" t="str">
        <f t="shared" si="2061"/>
        <v>BJ$17</v>
      </c>
      <c r="BK1506" s="179" t="str">
        <f t="shared" si="2061"/>
        <v>BK$17</v>
      </c>
      <c r="BL1506" s="179" t="str">
        <f t="shared" si="2061"/>
        <v>BL$17</v>
      </c>
      <c r="BM1506" s="179" t="str">
        <f t="shared" si="2061"/>
        <v>BM$17</v>
      </c>
      <c r="BN1506" s="179" t="str">
        <f t="shared" si="2061"/>
        <v>BN$17</v>
      </c>
      <c r="BO1506" s="179" t="str">
        <f t="shared" si="2061"/>
        <v>BO$17</v>
      </c>
      <c r="BP1506" s="179" t="str">
        <f t="shared" si="2061"/>
        <v>BP$17</v>
      </c>
      <c r="BQ1506" s="179" t="str">
        <f t="shared" si="2061"/>
        <v>BQ$17</v>
      </c>
      <c r="BR1506" s="179" t="str">
        <f t="shared" si="2061"/>
        <v>BR$17</v>
      </c>
      <c r="BS1506" s="179" t="str">
        <f t="shared" si="2061"/>
        <v>BS$17</v>
      </c>
      <c r="BT1506" s="179" t="str">
        <f t="shared" si="2061"/>
        <v>BT$17</v>
      </c>
      <c r="BU1506" s="179" t="str">
        <f t="shared" si="2061"/>
        <v>BU$17</v>
      </c>
      <c r="BV1506" s="179" t="str">
        <f t="shared" si="2061"/>
        <v>BV$17</v>
      </c>
      <c r="BW1506" s="179" t="str">
        <f t="shared" si="2061"/>
        <v>BW$17</v>
      </c>
      <c r="BX1506" s="179" t="str">
        <f t="shared" si="2061"/>
        <v>BX$17</v>
      </c>
      <c r="BY1506" s="179" t="str">
        <f t="shared" si="2061"/>
        <v>BY$17</v>
      </c>
      <c r="BZ1506" s="179" t="str">
        <f t="shared" si="2061"/>
        <v>BZ$17</v>
      </c>
      <c r="CA1506" s="179" t="str">
        <f t="shared" si="2061"/>
        <v>CA$17</v>
      </c>
      <c r="CB1506" s="179" t="str">
        <f t="shared" si="2061"/>
        <v>CB$17</v>
      </c>
      <c r="CC1506" s="179" t="str">
        <f t="shared" si="2061"/>
        <v>CC$17</v>
      </c>
      <c r="CD1506" s="179" t="str">
        <f t="shared" si="2061"/>
        <v>CD$17</v>
      </c>
      <c r="CE1506" s="179" t="str">
        <f t="shared" si="2061"/>
        <v>CE$17</v>
      </c>
      <c r="CF1506" s="179" t="str">
        <f t="shared" ref="CF1506:CL1506" si="2062">CF1466</f>
        <v>CF$17</v>
      </c>
      <c r="CG1506" s="179" t="str">
        <f t="shared" si="2062"/>
        <v>CG$17</v>
      </c>
      <c r="CH1506" s="179" t="str">
        <f t="shared" si="2062"/>
        <v>CH$17</v>
      </c>
      <c r="CI1506" s="179" t="str">
        <f t="shared" si="2062"/>
        <v>CI$17</v>
      </c>
      <c r="CJ1506" s="179" t="str">
        <f t="shared" si="2062"/>
        <v>CJ$17</v>
      </c>
      <c r="CK1506" s="179" t="str">
        <f t="shared" si="2062"/>
        <v>CK$17</v>
      </c>
      <c r="CL1506" s="179" t="str">
        <f t="shared" si="2062"/>
        <v>CL$17</v>
      </c>
      <c r="CO1506" s="179" t="str">
        <f t="shared" ref="CO1506:DL1506" si="2063">CO1466</f>
        <v>CO$17</v>
      </c>
      <c r="CP1506" s="179" t="str">
        <f t="shared" si="2063"/>
        <v>CP$17</v>
      </c>
      <c r="CQ1506" s="179" t="str">
        <f t="shared" si="2063"/>
        <v>CQ$17</v>
      </c>
      <c r="CR1506" s="179" t="str">
        <f t="shared" si="2063"/>
        <v>CR$17</v>
      </c>
      <c r="CS1506" s="179" t="str">
        <f t="shared" si="2063"/>
        <v>CS$17</v>
      </c>
      <c r="CT1506" s="179" t="str">
        <f t="shared" si="2063"/>
        <v>CT$17</v>
      </c>
      <c r="CU1506" s="179" t="str">
        <f t="shared" si="2063"/>
        <v>CU$17</v>
      </c>
      <c r="CV1506" s="179" t="str">
        <f t="shared" si="2063"/>
        <v>CV$17</v>
      </c>
      <c r="CW1506" s="179" t="str">
        <f t="shared" si="2063"/>
        <v>CW$17</v>
      </c>
      <c r="CX1506" s="179" t="str">
        <f t="shared" si="2063"/>
        <v>CX$17</v>
      </c>
      <c r="CY1506" s="179" t="str">
        <f t="shared" si="2063"/>
        <v>CY$17</v>
      </c>
      <c r="CZ1506" s="179" t="str">
        <f t="shared" si="2063"/>
        <v>CZ$17</v>
      </c>
      <c r="DA1506" s="179" t="str">
        <f t="shared" si="2063"/>
        <v>DA$17</v>
      </c>
      <c r="DB1506" s="179" t="str">
        <f t="shared" si="2063"/>
        <v>DB$17</v>
      </c>
      <c r="DC1506" s="179" t="str">
        <f t="shared" si="2063"/>
        <v>DC$17</v>
      </c>
      <c r="DD1506" s="179" t="str">
        <f t="shared" si="2063"/>
        <v>DD$17</v>
      </c>
      <c r="DE1506" s="179" t="str">
        <f t="shared" si="2063"/>
        <v>DE$17</v>
      </c>
      <c r="DF1506" s="179" t="str">
        <f t="shared" si="2063"/>
        <v>DF$17</v>
      </c>
      <c r="DG1506" s="179" t="str">
        <f t="shared" si="2063"/>
        <v>DG$17</v>
      </c>
      <c r="DH1506" s="179" t="str">
        <f t="shared" si="2063"/>
        <v>DH$17</v>
      </c>
      <c r="DI1506" s="179" t="str">
        <f t="shared" si="2063"/>
        <v>DI$17</v>
      </c>
      <c r="DJ1506" s="179" t="str">
        <f t="shared" si="2063"/>
        <v>DJ$17</v>
      </c>
      <c r="DK1506" s="179" t="str">
        <f t="shared" si="2063"/>
        <v>DK$17</v>
      </c>
      <c r="DL1506" s="179" t="str">
        <f t="shared" si="2063"/>
        <v>DL$17</v>
      </c>
    </row>
    <row r="1507" spans="1:116" x14ac:dyDescent="0.35">
      <c r="B1507" s="337" t="s">
        <v>332</v>
      </c>
      <c r="C1507" s="337"/>
      <c r="D1507" s="337" t="s">
        <v>518</v>
      </c>
      <c r="E1507" s="337" t="str">
        <f t="shared" si="2057"/>
        <v>1507 SPLIT-SV-VR</v>
      </c>
      <c r="G1507" s="191" t="str">
        <f>G1499</f>
        <v>Total COGS - Surgical procedures</v>
      </c>
      <c r="H1507" s="12"/>
      <c r="I1507" s="60"/>
      <c r="J1507" s="60"/>
      <c r="K1507" s="15"/>
      <c r="L1507" s="15"/>
      <c r="M1507" s="15"/>
      <c r="N1507" s="15"/>
      <c r="O1507" s="15"/>
      <c r="P1507" s="15"/>
      <c r="R1507" s="15"/>
      <c r="S1507" s="80"/>
      <c r="T1507" s="80"/>
      <c r="U1507" s="80"/>
      <c r="V1507" s="80"/>
      <c r="W1507" s="80"/>
      <c r="X1507" s="80"/>
      <c r="Y1507" s="80"/>
      <c r="Z1507" s="80"/>
      <c r="AA1507" s="80"/>
      <c r="AB1507" s="80"/>
      <c r="AC1507" s="80"/>
      <c r="AD1507" s="80"/>
      <c r="AE1507" s="80"/>
      <c r="AF1507" s="80"/>
      <c r="AG1507" s="80"/>
      <c r="AH1507" s="80"/>
      <c r="AI1507" s="80"/>
      <c r="AJ1507" s="80"/>
      <c r="AK1507" s="80"/>
      <c r="AL1507" s="80"/>
      <c r="AM1507" s="80"/>
      <c r="AN1507" s="80"/>
      <c r="AO1507" s="80"/>
      <c r="AP1507" s="80"/>
      <c r="AQ1507" s="80"/>
      <c r="AR1507" s="80"/>
      <c r="AS1507" s="80"/>
      <c r="AT1507" s="80"/>
      <c r="AU1507" s="80"/>
      <c r="AV1507" s="80"/>
      <c r="AW1507" s="80"/>
      <c r="AX1507" s="80"/>
      <c r="AY1507" s="80"/>
      <c r="AZ1507" s="80"/>
      <c r="BA1507" s="80"/>
      <c r="BB1507" s="80"/>
      <c r="BC1507" s="80"/>
      <c r="BD1507" s="80"/>
      <c r="BE1507" s="80"/>
      <c r="BF1507" s="80"/>
      <c r="BG1507" s="80"/>
      <c r="BH1507" s="80"/>
      <c r="BI1507" s="80"/>
      <c r="BJ1507" s="80"/>
      <c r="BK1507" s="80"/>
      <c r="BL1507" s="80"/>
      <c r="BM1507" s="80"/>
      <c r="BN1507" s="80"/>
      <c r="BO1507" s="80"/>
      <c r="BP1507" s="80"/>
      <c r="BQ1507" s="80"/>
      <c r="BR1507" s="80"/>
      <c r="BS1507" s="80"/>
      <c r="BT1507" s="80"/>
      <c r="BU1507" s="80"/>
      <c r="BV1507" s="80"/>
      <c r="BW1507" s="80"/>
      <c r="BX1507" s="80"/>
      <c r="BY1507" s="80"/>
      <c r="BZ1507" s="80"/>
      <c r="CA1507" s="80"/>
      <c r="CB1507" s="80"/>
      <c r="CC1507" s="80"/>
      <c r="CD1507" s="80"/>
      <c r="CE1507" s="80"/>
      <c r="CF1507" s="80"/>
      <c r="CG1507" s="80"/>
      <c r="CH1507" s="80"/>
      <c r="CI1507" s="80"/>
      <c r="CJ1507" s="80"/>
      <c r="CK1507" s="80"/>
      <c r="CL1507" s="80"/>
      <c r="CN1507" s="60"/>
      <c r="CO1507" s="80"/>
      <c r="CP1507" s="80"/>
      <c r="CQ1507" s="80"/>
      <c r="CR1507" s="80"/>
      <c r="CS1507" s="80"/>
      <c r="CT1507" s="80"/>
      <c r="CU1507" s="80"/>
      <c r="CV1507" s="80"/>
      <c r="CW1507" s="80"/>
      <c r="CX1507" s="80"/>
      <c r="CY1507" s="80"/>
      <c r="CZ1507" s="80"/>
      <c r="DA1507" s="80"/>
      <c r="DB1507" s="80"/>
      <c r="DC1507" s="80"/>
      <c r="DD1507" s="80"/>
      <c r="DE1507" s="80"/>
      <c r="DF1507" s="80"/>
      <c r="DG1507" s="80"/>
      <c r="DH1507" s="80"/>
      <c r="DI1507" s="80"/>
      <c r="DJ1507" s="80"/>
      <c r="DK1507" s="80"/>
      <c r="DL1507" s="80"/>
    </row>
    <row r="1508" spans="1:116" x14ac:dyDescent="0.35">
      <c r="B1508" s="337" t="s">
        <v>332</v>
      </c>
      <c r="C1508" s="337"/>
      <c r="D1508" s="337" t="s">
        <v>518</v>
      </c>
      <c r="E1508" s="337" t="str">
        <f t="shared" si="2057"/>
        <v>1508 SPLIT-SV-VR</v>
      </c>
      <c r="G1508" s="136" t="str">
        <f>G1468</f>
        <v xml:space="preserve">secondary unit </v>
      </c>
      <c r="H1508" s="12"/>
      <c r="I1508" s="60"/>
      <c r="J1508" s="60"/>
      <c r="K1508" s="15"/>
      <c r="L1508" s="15"/>
      <c r="M1508" s="15"/>
      <c r="N1508" s="15"/>
      <c r="O1508" s="15"/>
      <c r="P1508" s="15"/>
      <c r="R1508" s="15"/>
      <c r="S1508" s="179"/>
      <c r="T1508" s="179"/>
      <c r="U1508" s="179"/>
      <c r="V1508" s="179"/>
      <c r="W1508" s="179"/>
      <c r="X1508" s="179"/>
      <c r="Y1508" s="179"/>
      <c r="Z1508" s="179"/>
      <c r="AA1508" s="179"/>
      <c r="AB1508" s="179"/>
      <c r="AC1508" s="179"/>
      <c r="AD1508" s="179"/>
      <c r="AE1508" s="179"/>
      <c r="AF1508" s="179"/>
      <c r="AG1508" s="179"/>
      <c r="AH1508" s="179"/>
      <c r="AI1508" s="179"/>
      <c r="AJ1508" s="179"/>
      <c r="AK1508" s="179"/>
      <c r="AL1508" s="179"/>
      <c r="AM1508" s="179"/>
      <c r="AN1508" s="179"/>
      <c r="AO1508" s="179"/>
      <c r="AP1508" s="179"/>
      <c r="AQ1508" s="179"/>
      <c r="AR1508" s="179"/>
      <c r="AS1508" s="179"/>
      <c r="AT1508" s="179"/>
      <c r="AU1508" s="179"/>
      <c r="AV1508" s="179"/>
      <c r="AW1508" s="179"/>
      <c r="AX1508" s="179"/>
      <c r="AY1508" s="179"/>
      <c r="AZ1508" s="179"/>
      <c r="BA1508" s="179"/>
      <c r="BB1508" s="179"/>
      <c r="BC1508" s="179"/>
      <c r="BD1508" s="179"/>
      <c r="BE1508" s="179"/>
      <c r="BF1508" s="179"/>
      <c r="BG1508" s="179"/>
      <c r="BH1508" s="179"/>
      <c r="BI1508" s="179"/>
      <c r="BJ1508" s="179"/>
      <c r="BK1508" s="179"/>
      <c r="BL1508" s="179"/>
      <c r="BM1508" s="179"/>
      <c r="BN1508" s="179"/>
      <c r="BO1508" s="179"/>
      <c r="BP1508" s="179"/>
      <c r="BQ1508" s="179"/>
      <c r="BR1508" s="179"/>
      <c r="BS1508" s="179"/>
      <c r="BT1508" s="179"/>
      <c r="BU1508" s="179"/>
      <c r="BV1508" s="179"/>
      <c r="BW1508" s="179"/>
      <c r="BX1508" s="179"/>
      <c r="BY1508" s="179"/>
      <c r="BZ1508" s="179"/>
      <c r="CA1508" s="179"/>
      <c r="CB1508" s="179"/>
      <c r="CC1508" s="179"/>
      <c r="CD1508" s="179"/>
      <c r="CE1508" s="179"/>
      <c r="CF1508" s="179"/>
      <c r="CG1508" s="179"/>
      <c r="CH1508" s="179"/>
      <c r="CI1508" s="179"/>
      <c r="CJ1508" s="179"/>
      <c r="CK1508" s="179"/>
      <c r="CL1508" s="179"/>
      <c r="CN1508" s="60"/>
      <c r="CO1508" s="179"/>
      <c r="CP1508" s="179"/>
      <c r="CQ1508" s="179"/>
      <c r="CR1508" s="179"/>
      <c r="CS1508" s="179"/>
      <c r="CT1508" s="179"/>
      <c r="CU1508" s="179"/>
      <c r="CV1508" s="179"/>
      <c r="CW1508" s="179"/>
      <c r="CX1508" s="179"/>
      <c r="CY1508" s="179"/>
      <c r="CZ1508" s="179"/>
      <c r="DA1508" s="179"/>
      <c r="DB1508" s="179"/>
      <c r="DC1508" s="179"/>
      <c r="DD1508" s="179"/>
      <c r="DE1508" s="179"/>
      <c r="DF1508" s="179"/>
      <c r="DG1508" s="179"/>
      <c r="DH1508" s="179"/>
      <c r="DI1508" s="179"/>
      <c r="DJ1508" s="179"/>
      <c r="DK1508" s="179"/>
      <c r="DL1508" s="179"/>
    </row>
    <row r="1509" spans="1:116" x14ac:dyDescent="0.35">
      <c r="G1509" s="136" t="str">
        <f>G1469</f>
        <v>Secondary revenue driver</v>
      </c>
      <c r="H1509" s="12"/>
      <c r="I1509" s="60"/>
      <c r="J1509" s="60"/>
      <c r="K1509" s="15"/>
      <c r="L1509" s="15"/>
      <c r="M1509" s="15"/>
      <c r="N1509" s="15"/>
      <c r="O1509" s="15"/>
      <c r="P1509" s="15"/>
      <c r="R1509" s="15"/>
      <c r="S1509" s="212" t="str">
        <f>ADDRESS(ROW(S1499),COLUMN(S1499),2)</f>
        <v>S$1499</v>
      </c>
      <c r="T1509" s="212" t="str">
        <f t="shared" ref="T1509:CE1509" si="2064">ADDRESS(ROW(T1499),COLUMN(T1499),2)</f>
        <v>T$1499</v>
      </c>
      <c r="U1509" s="212" t="str">
        <f t="shared" si="2064"/>
        <v>U$1499</v>
      </c>
      <c r="V1509" s="212" t="str">
        <f t="shared" si="2064"/>
        <v>V$1499</v>
      </c>
      <c r="W1509" s="212" t="str">
        <f t="shared" si="2064"/>
        <v>W$1499</v>
      </c>
      <c r="X1509" s="212" t="str">
        <f t="shared" si="2064"/>
        <v>X$1499</v>
      </c>
      <c r="Y1509" s="212" t="str">
        <f t="shared" si="2064"/>
        <v>Y$1499</v>
      </c>
      <c r="Z1509" s="212" t="str">
        <f t="shared" si="2064"/>
        <v>Z$1499</v>
      </c>
      <c r="AA1509" s="212" t="str">
        <f t="shared" si="2064"/>
        <v>AA$1499</v>
      </c>
      <c r="AB1509" s="212" t="str">
        <f t="shared" si="2064"/>
        <v>AB$1499</v>
      </c>
      <c r="AC1509" s="212" t="str">
        <f t="shared" si="2064"/>
        <v>AC$1499</v>
      </c>
      <c r="AD1509" s="212" t="str">
        <f t="shared" si="2064"/>
        <v>AD$1499</v>
      </c>
      <c r="AE1509" s="212" t="str">
        <f t="shared" si="2064"/>
        <v>AE$1499</v>
      </c>
      <c r="AF1509" s="212" t="str">
        <f t="shared" si="2064"/>
        <v>AF$1499</v>
      </c>
      <c r="AG1509" s="212" t="str">
        <f t="shared" si="2064"/>
        <v>AG$1499</v>
      </c>
      <c r="AH1509" s="212" t="str">
        <f t="shared" si="2064"/>
        <v>AH$1499</v>
      </c>
      <c r="AI1509" s="212" t="str">
        <f t="shared" si="2064"/>
        <v>AI$1499</v>
      </c>
      <c r="AJ1509" s="212" t="str">
        <f t="shared" si="2064"/>
        <v>AJ$1499</v>
      </c>
      <c r="AK1509" s="212" t="str">
        <f t="shared" si="2064"/>
        <v>AK$1499</v>
      </c>
      <c r="AL1509" s="212" t="str">
        <f t="shared" si="2064"/>
        <v>AL$1499</v>
      </c>
      <c r="AM1509" s="212" t="str">
        <f t="shared" si="2064"/>
        <v>AM$1499</v>
      </c>
      <c r="AN1509" s="212" t="str">
        <f t="shared" si="2064"/>
        <v>AN$1499</v>
      </c>
      <c r="AO1509" s="212" t="str">
        <f t="shared" si="2064"/>
        <v>AO$1499</v>
      </c>
      <c r="AP1509" s="212" t="str">
        <f t="shared" si="2064"/>
        <v>AP$1499</v>
      </c>
      <c r="AQ1509" s="212" t="str">
        <f t="shared" si="2064"/>
        <v>AQ$1499</v>
      </c>
      <c r="AR1509" s="212" t="str">
        <f t="shared" si="2064"/>
        <v>AR$1499</v>
      </c>
      <c r="AS1509" s="212" t="str">
        <f t="shared" si="2064"/>
        <v>AS$1499</v>
      </c>
      <c r="AT1509" s="212" t="str">
        <f t="shared" si="2064"/>
        <v>AT$1499</v>
      </c>
      <c r="AU1509" s="212" t="str">
        <f t="shared" si="2064"/>
        <v>AU$1499</v>
      </c>
      <c r="AV1509" s="212" t="str">
        <f t="shared" si="2064"/>
        <v>AV$1499</v>
      </c>
      <c r="AW1509" s="212" t="str">
        <f t="shared" si="2064"/>
        <v>AW$1499</v>
      </c>
      <c r="AX1509" s="212" t="str">
        <f t="shared" si="2064"/>
        <v>AX$1499</v>
      </c>
      <c r="AY1509" s="212" t="str">
        <f t="shared" si="2064"/>
        <v>AY$1499</v>
      </c>
      <c r="AZ1509" s="212" t="str">
        <f t="shared" si="2064"/>
        <v>AZ$1499</v>
      </c>
      <c r="BA1509" s="212" t="str">
        <f t="shared" si="2064"/>
        <v>BA$1499</v>
      </c>
      <c r="BB1509" s="212" t="str">
        <f t="shared" si="2064"/>
        <v>BB$1499</v>
      </c>
      <c r="BC1509" s="212" t="str">
        <f t="shared" si="2064"/>
        <v>BC$1499</v>
      </c>
      <c r="BD1509" s="212" t="str">
        <f t="shared" si="2064"/>
        <v>BD$1499</v>
      </c>
      <c r="BE1509" s="212" t="str">
        <f t="shared" si="2064"/>
        <v>BE$1499</v>
      </c>
      <c r="BF1509" s="212" t="str">
        <f t="shared" si="2064"/>
        <v>BF$1499</v>
      </c>
      <c r="BG1509" s="212" t="str">
        <f t="shared" si="2064"/>
        <v>BG$1499</v>
      </c>
      <c r="BH1509" s="212" t="str">
        <f t="shared" si="2064"/>
        <v>BH$1499</v>
      </c>
      <c r="BI1509" s="212" t="str">
        <f t="shared" si="2064"/>
        <v>BI$1499</v>
      </c>
      <c r="BJ1509" s="212" t="str">
        <f t="shared" si="2064"/>
        <v>BJ$1499</v>
      </c>
      <c r="BK1509" s="212" t="str">
        <f t="shared" si="2064"/>
        <v>BK$1499</v>
      </c>
      <c r="BL1509" s="212" t="str">
        <f t="shared" si="2064"/>
        <v>BL$1499</v>
      </c>
      <c r="BM1509" s="212" t="str">
        <f t="shared" si="2064"/>
        <v>BM$1499</v>
      </c>
      <c r="BN1509" s="212" t="str">
        <f t="shared" si="2064"/>
        <v>BN$1499</v>
      </c>
      <c r="BO1509" s="212" t="str">
        <f t="shared" si="2064"/>
        <v>BO$1499</v>
      </c>
      <c r="BP1509" s="212" t="str">
        <f t="shared" si="2064"/>
        <v>BP$1499</v>
      </c>
      <c r="BQ1509" s="212" t="str">
        <f t="shared" si="2064"/>
        <v>BQ$1499</v>
      </c>
      <c r="BR1509" s="212" t="str">
        <f t="shared" si="2064"/>
        <v>BR$1499</v>
      </c>
      <c r="BS1509" s="212" t="str">
        <f t="shared" si="2064"/>
        <v>BS$1499</v>
      </c>
      <c r="BT1509" s="212" t="str">
        <f t="shared" si="2064"/>
        <v>BT$1499</v>
      </c>
      <c r="BU1509" s="212" t="str">
        <f t="shared" si="2064"/>
        <v>BU$1499</v>
      </c>
      <c r="BV1509" s="212" t="str">
        <f t="shared" si="2064"/>
        <v>BV$1499</v>
      </c>
      <c r="BW1509" s="212" t="str">
        <f t="shared" si="2064"/>
        <v>BW$1499</v>
      </c>
      <c r="BX1509" s="212" t="str">
        <f t="shared" si="2064"/>
        <v>BX$1499</v>
      </c>
      <c r="BY1509" s="212" t="str">
        <f t="shared" si="2064"/>
        <v>BY$1499</v>
      </c>
      <c r="BZ1509" s="212" t="str">
        <f t="shared" si="2064"/>
        <v>BZ$1499</v>
      </c>
      <c r="CA1509" s="212" t="str">
        <f t="shared" si="2064"/>
        <v>CA$1499</v>
      </c>
      <c r="CB1509" s="212" t="str">
        <f t="shared" si="2064"/>
        <v>CB$1499</v>
      </c>
      <c r="CC1509" s="212" t="str">
        <f t="shared" si="2064"/>
        <v>CC$1499</v>
      </c>
      <c r="CD1509" s="212" t="str">
        <f t="shared" si="2064"/>
        <v>CD$1499</v>
      </c>
      <c r="CE1509" s="212" t="str">
        <f t="shared" si="2064"/>
        <v>CE$1499</v>
      </c>
      <c r="CF1509" s="212" t="str">
        <f t="shared" ref="CF1509:CL1509" si="2065">ADDRESS(ROW(CF1499),COLUMN(CF1499),2)</f>
        <v>CF$1499</v>
      </c>
      <c r="CG1509" s="212" t="str">
        <f t="shared" si="2065"/>
        <v>CG$1499</v>
      </c>
      <c r="CH1509" s="212" t="str">
        <f t="shared" si="2065"/>
        <v>CH$1499</v>
      </c>
      <c r="CI1509" s="212" t="str">
        <f t="shared" si="2065"/>
        <v>CI$1499</v>
      </c>
      <c r="CJ1509" s="212" t="str">
        <f t="shared" si="2065"/>
        <v>CJ$1499</v>
      </c>
      <c r="CK1509" s="212" t="str">
        <f t="shared" si="2065"/>
        <v>CK$1499</v>
      </c>
      <c r="CL1509" s="212" t="str">
        <f t="shared" si="2065"/>
        <v>CL$1499</v>
      </c>
      <c r="CN1509" s="60"/>
      <c r="CO1509" s="212" t="str">
        <f t="shared" ref="CO1509:DL1509" si="2066">ADDRESS(ROW(CO1499),COLUMN(CO1499),2)</f>
        <v>CO$1499</v>
      </c>
      <c r="CP1509" s="212" t="str">
        <f t="shared" si="2066"/>
        <v>CP$1499</v>
      </c>
      <c r="CQ1509" s="212" t="str">
        <f t="shared" si="2066"/>
        <v>CQ$1499</v>
      </c>
      <c r="CR1509" s="212" t="str">
        <f t="shared" si="2066"/>
        <v>CR$1499</v>
      </c>
      <c r="CS1509" s="212" t="str">
        <f t="shared" si="2066"/>
        <v>CS$1499</v>
      </c>
      <c r="CT1509" s="212" t="str">
        <f t="shared" si="2066"/>
        <v>CT$1499</v>
      </c>
      <c r="CU1509" s="212" t="str">
        <f t="shared" si="2066"/>
        <v>CU$1499</v>
      </c>
      <c r="CV1509" s="212" t="str">
        <f t="shared" si="2066"/>
        <v>CV$1499</v>
      </c>
      <c r="CW1509" s="212" t="str">
        <f t="shared" si="2066"/>
        <v>CW$1499</v>
      </c>
      <c r="CX1509" s="212" t="str">
        <f t="shared" si="2066"/>
        <v>CX$1499</v>
      </c>
      <c r="CY1509" s="212" t="str">
        <f t="shared" si="2066"/>
        <v>CY$1499</v>
      </c>
      <c r="CZ1509" s="212" t="str">
        <f t="shared" si="2066"/>
        <v>CZ$1499</v>
      </c>
      <c r="DA1509" s="212" t="str">
        <f t="shared" si="2066"/>
        <v>DA$1499</v>
      </c>
      <c r="DB1509" s="212" t="str">
        <f t="shared" si="2066"/>
        <v>DB$1499</v>
      </c>
      <c r="DC1509" s="212" t="str">
        <f t="shared" si="2066"/>
        <v>DC$1499</v>
      </c>
      <c r="DD1509" s="212" t="str">
        <f t="shared" si="2066"/>
        <v>DD$1499</v>
      </c>
      <c r="DE1509" s="212" t="str">
        <f t="shared" si="2066"/>
        <v>DE$1499</v>
      </c>
      <c r="DF1509" s="212" t="str">
        <f t="shared" si="2066"/>
        <v>DF$1499</v>
      </c>
      <c r="DG1509" s="212" t="str">
        <f t="shared" si="2066"/>
        <v>DG$1499</v>
      </c>
      <c r="DH1509" s="212" t="str">
        <f t="shared" si="2066"/>
        <v>DH$1499</v>
      </c>
      <c r="DI1509" s="212" t="str">
        <f t="shared" si="2066"/>
        <v>DI$1499</v>
      </c>
      <c r="DJ1509" s="212" t="str">
        <f t="shared" si="2066"/>
        <v>DJ$1499</v>
      </c>
      <c r="DK1509" s="212" t="str">
        <f t="shared" si="2066"/>
        <v>DK$1499</v>
      </c>
      <c r="DL1509" s="212" t="str">
        <f t="shared" si="2066"/>
        <v>DL$1499</v>
      </c>
    </row>
    <row r="1510" spans="1:116" customFormat="1" x14ac:dyDescent="0.35">
      <c r="A1510" s="206" t="s">
        <v>537</v>
      </c>
      <c r="B1510" s="27" t="s">
        <v>537</v>
      </c>
      <c r="C1510" s="27" t="s">
        <v>537</v>
      </c>
      <c r="D1510" s="27" t="s">
        <v>537</v>
      </c>
      <c r="E1510" s="27" t="s">
        <v>537</v>
      </c>
      <c r="F1510" s="27" t="s">
        <v>537</v>
      </c>
      <c r="G1510" s="136" t="str">
        <f>G1470</f>
        <v>Secondary volume driver</v>
      </c>
      <c r="H1510" s="12"/>
      <c r="I1510" s="60"/>
      <c r="J1510" s="60"/>
      <c r="K1510" s="15"/>
      <c r="L1510" s="15"/>
      <c r="M1510" s="15"/>
      <c r="N1510" s="15"/>
      <c r="O1510" s="15"/>
      <c r="P1510" s="15"/>
      <c r="R1510" s="15"/>
      <c r="S1510" s="179"/>
      <c r="T1510" s="179"/>
      <c r="U1510" s="179"/>
      <c r="V1510" s="179"/>
      <c r="W1510" s="179"/>
      <c r="X1510" s="179"/>
      <c r="Y1510" s="179"/>
      <c r="Z1510" s="179"/>
      <c r="AA1510" s="179"/>
      <c r="AB1510" s="179"/>
      <c r="AC1510" s="179"/>
      <c r="AD1510" s="179"/>
      <c r="AE1510" s="179"/>
      <c r="AF1510" s="179"/>
      <c r="AG1510" s="179"/>
      <c r="AH1510" s="179"/>
      <c r="AI1510" s="179"/>
      <c r="AJ1510" s="179"/>
      <c r="AK1510" s="179"/>
      <c r="AL1510" s="179"/>
      <c r="AM1510" s="179"/>
      <c r="AN1510" s="179"/>
      <c r="AO1510" s="179"/>
      <c r="AP1510" s="179"/>
      <c r="AQ1510" s="179"/>
      <c r="AR1510" s="179"/>
      <c r="AS1510" s="179"/>
      <c r="AT1510" s="179"/>
      <c r="AU1510" s="179"/>
      <c r="AV1510" s="179"/>
      <c r="AW1510" s="179"/>
      <c r="AX1510" s="179"/>
      <c r="AY1510" s="179"/>
      <c r="AZ1510" s="179"/>
      <c r="BA1510" s="179"/>
      <c r="BB1510" s="179"/>
      <c r="BC1510" s="179"/>
      <c r="BD1510" s="179"/>
      <c r="BE1510" s="179"/>
      <c r="BF1510" s="179"/>
      <c r="BG1510" s="179"/>
      <c r="BH1510" s="179"/>
      <c r="BI1510" s="179"/>
      <c r="BJ1510" s="179"/>
      <c r="BK1510" s="179"/>
      <c r="BL1510" s="179"/>
      <c r="BM1510" s="179"/>
      <c r="BN1510" s="179"/>
      <c r="BO1510" s="179"/>
      <c r="BP1510" s="179"/>
      <c r="BQ1510" s="179"/>
      <c r="BR1510" s="179"/>
      <c r="BS1510" s="179"/>
      <c r="BT1510" s="179"/>
      <c r="BU1510" s="179"/>
      <c r="BV1510" s="179"/>
      <c r="BW1510" s="179"/>
      <c r="BX1510" s="179"/>
      <c r="BY1510" s="179"/>
      <c r="BZ1510" s="179"/>
      <c r="CA1510" s="179"/>
      <c r="CB1510" s="179"/>
      <c r="CC1510" s="179"/>
      <c r="CD1510" s="179"/>
      <c r="CE1510" s="179"/>
      <c r="CF1510" s="179"/>
      <c r="CG1510" s="179"/>
      <c r="CH1510" s="179"/>
      <c r="CI1510" s="179"/>
      <c r="CJ1510" s="179"/>
      <c r="CK1510" s="179"/>
      <c r="CL1510" s="179"/>
      <c r="CN1510" s="60"/>
      <c r="CO1510" s="179"/>
      <c r="CP1510" s="179"/>
      <c r="CQ1510" s="179"/>
      <c r="CR1510" s="179"/>
      <c r="CS1510" s="179"/>
      <c r="CT1510" s="179"/>
      <c r="CU1510" s="179"/>
      <c r="CV1510" s="179"/>
      <c r="CW1510" s="179"/>
      <c r="CX1510" s="179"/>
      <c r="CY1510" s="179"/>
      <c r="CZ1510" s="179"/>
      <c r="DA1510" s="179"/>
      <c r="DB1510" s="179"/>
      <c r="DC1510" s="179"/>
      <c r="DD1510" s="179"/>
      <c r="DE1510" s="179"/>
      <c r="DF1510" s="179"/>
      <c r="DG1510" s="179"/>
      <c r="DH1510" s="179"/>
      <c r="DI1510" s="179"/>
      <c r="DJ1510" s="179"/>
      <c r="DK1510" s="179"/>
      <c r="DL1510" s="179"/>
    </row>
    <row r="1511" spans="1:116" x14ac:dyDescent="0.35">
      <c r="A1511" s="174"/>
      <c r="E1511" s="8"/>
    </row>
    <row r="1512" spans="1:116" s="164" customFormat="1" x14ac:dyDescent="0.35">
      <c r="A1512" s="174"/>
      <c r="B1512"/>
      <c r="C1512"/>
      <c r="D1512"/>
      <c r="E1512" s="8"/>
      <c r="F1512"/>
      <c r="G1512" s="206" t="s">
        <v>537</v>
      </c>
      <c r="H1512" s="206" t="s">
        <v>537</v>
      </c>
      <c r="I1512" s="206" t="s">
        <v>537</v>
      </c>
      <c r="J1512" s="206"/>
      <c r="K1512" s="206" t="s">
        <v>537</v>
      </c>
      <c r="L1512" s="206" t="s">
        <v>537</v>
      </c>
      <c r="M1512" s="206" t="s">
        <v>537</v>
      </c>
      <c r="N1512" s="206" t="s">
        <v>537</v>
      </c>
      <c r="O1512" s="206" t="s">
        <v>537</v>
      </c>
      <c r="P1512" s="206" t="s">
        <v>537</v>
      </c>
      <c r="Q1512"/>
      <c r="R1512" s="204"/>
      <c r="S1512" s="204"/>
      <c r="T1512" s="204"/>
      <c r="U1512" s="204"/>
      <c r="V1512" s="204"/>
      <c r="W1512" s="204"/>
      <c r="X1512" s="204"/>
      <c r="Y1512" s="204"/>
      <c r="Z1512" s="204"/>
      <c r="AA1512" s="204"/>
      <c r="AB1512" s="204"/>
      <c r="AC1512" s="204"/>
      <c r="AD1512" s="204"/>
      <c r="AE1512" s="204"/>
      <c r="AF1512" s="204"/>
      <c r="AG1512" s="204"/>
      <c r="AH1512" s="204"/>
      <c r="AI1512" s="204"/>
      <c r="AJ1512" s="204"/>
      <c r="AK1512" s="204"/>
      <c r="AL1512" s="204"/>
      <c r="AM1512" s="204"/>
      <c r="AN1512" s="204"/>
      <c r="AO1512" s="204"/>
      <c r="AP1512" s="204"/>
      <c r="AQ1512" s="204"/>
      <c r="AR1512" s="204"/>
      <c r="AS1512" s="204"/>
      <c r="AT1512" s="204"/>
      <c r="AU1512" s="204"/>
      <c r="AV1512" s="204"/>
      <c r="AW1512" s="204"/>
      <c r="AX1512" s="204"/>
      <c r="AY1512" s="204"/>
      <c r="AZ1512" s="204"/>
      <c r="BA1512" s="204"/>
      <c r="BB1512" s="204"/>
      <c r="BC1512" s="204"/>
      <c r="BD1512" s="204"/>
      <c r="BE1512" s="204"/>
      <c r="BF1512" s="204"/>
      <c r="BG1512" s="204"/>
      <c r="BH1512" s="204"/>
      <c r="BI1512" s="204"/>
      <c r="BJ1512" s="204"/>
      <c r="BK1512" s="204"/>
      <c r="BL1512" s="204"/>
      <c r="BM1512" s="204"/>
      <c r="BN1512" s="204"/>
      <c r="BO1512" s="204"/>
      <c r="BP1512" s="204"/>
      <c r="BQ1512" s="204"/>
      <c r="BR1512" s="204"/>
      <c r="BS1512" s="204"/>
      <c r="BT1512" s="204"/>
      <c r="BU1512" s="204"/>
      <c r="BV1512" s="204"/>
      <c r="BW1512" s="204"/>
      <c r="BX1512" s="204"/>
      <c r="BY1512" s="204"/>
      <c r="BZ1512" s="204"/>
      <c r="CA1512" s="204"/>
      <c r="CB1512" s="204"/>
      <c r="CC1512" s="204"/>
      <c r="CD1512" s="204"/>
      <c r="CE1512" s="204"/>
      <c r="CF1512" s="204"/>
      <c r="CG1512" s="204"/>
      <c r="CH1512" s="204"/>
      <c r="CI1512" s="204"/>
      <c r="CJ1512" s="204"/>
      <c r="CK1512" s="204"/>
      <c r="CL1512" s="204"/>
      <c r="CM1512"/>
      <c r="CN1512" s="206" t="s">
        <v>537</v>
      </c>
    </row>
    <row r="1513" spans="1:116" x14ac:dyDescent="0.35">
      <c r="A1513" s="174"/>
      <c r="E1513" s="8"/>
      <c r="G1513" s="175" t="s">
        <v>490</v>
      </c>
      <c r="H1513" s="174"/>
      <c r="I1513" s="176"/>
      <c r="J1513" s="176"/>
      <c r="K1513" s="197"/>
      <c r="L1513" s="197"/>
      <c r="M1513" s="197"/>
      <c r="N1513" s="197"/>
      <c r="O1513" s="197"/>
      <c r="P1513" s="197"/>
      <c r="R1513" s="198"/>
      <c r="S1513" s="174"/>
      <c r="T1513" s="174"/>
      <c r="U1513" s="174"/>
      <c r="V1513" s="174"/>
      <c r="W1513" s="174"/>
      <c r="X1513" s="174"/>
      <c r="Y1513" s="174"/>
      <c r="Z1513" s="174"/>
      <c r="AA1513" s="174"/>
      <c r="AB1513" s="174"/>
      <c r="AC1513" s="174"/>
      <c r="AD1513" s="174"/>
      <c r="AE1513" s="174"/>
      <c r="AF1513" s="174"/>
      <c r="AG1513" s="174"/>
      <c r="AH1513" s="174"/>
      <c r="AI1513" s="174"/>
      <c r="AJ1513" s="174"/>
      <c r="AK1513" s="174"/>
      <c r="AL1513" s="174"/>
      <c r="AM1513" s="174"/>
      <c r="AN1513" s="174"/>
      <c r="AO1513" s="174"/>
      <c r="AP1513" s="174"/>
      <c r="AQ1513" s="174"/>
      <c r="AR1513" s="174"/>
      <c r="AS1513" s="174"/>
      <c r="AT1513" s="174"/>
      <c r="AU1513" s="174"/>
      <c r="AV1513" s="174"/>
      <c r="AW1513" s="174"/>
      <c r="AX1513" s="174"/>
      <c r="AY1513" s="174"/>
      <c r="AZ1513" s="174"/>
      <c r="BA1513" s="174"/>
      <c r="BB1513" s="174"/>
      <c r="BC1513" s="174"/>
      <c r="BD1513" s="174"/>
      <c r="BE1513" s="174"/>
      <c r="BF1513" s="174"/>
      <c r="BG1513" s="174"/>
      <c r="BH1513" s="174"/>
      <c r="BI1513" s="174"/>
      <c r="BJ1513" s="174"/>
      <c r="BK1513" s="174"/>
      <c r="BL1513" s="174"/>
      <c r="BM1513" s="174"/>
      <c r="BN1513" s="174"/>
      <c r="BO1513" s="174"/>
      <c r="BP1513" s="174"/>
      <c r="BQ1513" s="174"/>
      <c r="BR1513" s="174"/>
      <c r="BS1513" s="174"/>
      <c r="BT1513" s="174"/>
      <c r="BU1513" s="174"/>
      <c r="BV1513" s="174"/>
      <c r="BW1513" s="174"/>
      <c r="BX1513" s="174"/>
      <c r="BY1513" s="174"/>
      <c r="BZ1513" s="174"/>
      <c r="CA1513" s="174"/>
      <c r="CB1513" s="174"/>
      <c r="CC1513" s="174"/>
      <c r="CD1513" s="174"/>
      <c r="CE1513" s="174"/>
      <c r="CF1513" s="174"/>
      <c r="CG1513" s="174"/>
      <c r="CH1513" s="174"/>
      <c r="CI1513" s="174"/>
      <c r="CJ1513" s="174"/>
      <c r="CK1513" s="174"/>
      <c r="CL1513" s="174"/>
      <c r="CN1513" s="176"/>
      <c r="CO1513" s="174"/>
      <c r="CP1513" s="174"/>
      <c r="CQ1513" s="174"/>
      <c r="CR1513" s="174"/>
      <c r="CS1513" s="174"/>
      <c r="CT1513" s="174"/>
      <c r="CU1513" s="174"/>
      <c r="CV1513" s="174"/>
      <c r="CW1513" s="174"/>
      <c r="CX1513" s="174"/>
      <c r="CY1513" s="174"/>
      <c r="CZ1513" s="174"/>
      <c r="DA1513" s="174"/>
      <c r="DB1513" s="174"/>
      <c r="DC1513" s="174"/>
      <c r="DD1513" s="174"/>
      <c r="DE1513" s="174"/>
      <c r="DF1513" s="174"/>
      <c r="DG1513" s="174"/>
      <c r="DH1513" s="174"/>
      <c r="DI1513" s="174"/>
      <c r="DJ1513" s="174"/>
      <c r="DK1513" s="174"/>
      <c r="DL1513" s="174"/>
    </row>
    <row r="1514" spans="1:116" x14ac:dyDescent="0.35">
      <c r="A1514" s="174"/>
      <c r="E1514" s="8"/>
      <c r="G1514" s="175" t="s">
        <v>492</v>
      </c>
      <c r="H1514" s="174"/>
      <c r="I1514" s="176"/>
      <c r="J1514" s="176"/>
      <c r="K1514" s="197"/>
      <c r="L1514" s="197"/>
      <c r="M1514" s="197"/>
      <c r="N1514" s="197"/>
      <c r="O1514" s="197"/>
      <c r="P1514" s="197"/>
      <c r="R1514" s="198"/>
      <c r="S1514" s="174"/>
      <c r="T1514" s="174"/>
      <c r="U1514" s="174"/>
      <c r="V1514" s="174"/>
      <c r="W1514" s="174"/>
      <c r="X1514" s="174"/>
      <c r="Y1514" s="174"/>
      <c r="Z1514" s="174"/>
      <c r="AA1514" s="174"/>
      <c r="AB1514" s="174"/>
      <c r="AC1514" s="174"/>
      <c r="AD1514" s="174"/>
      <c r="AE1514" s="174"/>
      <c r="AF1514" s="174"/>
      <c r="AG1514" s="174"/>
      <c r="AH1514" s="174"/>
      <c r="AI1514" s="174"/>
      <c r="AJ1514" s="174"/>
      <c r="AK1514" s="174"/>
      <c r="AL1514" s="174"/>
      <c r="AM1514" s="174"/>
      <c r="AN1514" s="174"/>
      <c r="AO1514" s="174"/>
      <c r="AP1514" s="174"/>
      <c r="AQ1514" s="174"/>
      <c r="AR1514" s="174"/>
      <c r="AS1514" s="174"/>
      <c r="AT1514" s="174"/>
      <c r="AU1514" s="174"/>
      <c r="AV1514" s="174"/>
      <c r="AW1514" s="174"/>
      <c r="AX1514" s="174"/>
      <c r="AY1514" s="174"/>
      <c r="AZ1514" s="174"/>
      <c r="BA1514" s="174"/>
      <c r="BB1514" s="174"/>
      <c r="BC1514" s="174"/>
      <c r="BD1514" s="174"/>
      <c r="BE1514" s="174"/>
      <c r="BF1514" s="174"/>
      <c r="BG1514" s="174"/>
      <c r="BH1514" s="174"/>
      <c r="BI1514" s="174"/>
      <c r="BJ1514" s="174"/>
      <c r="BK1514" s="174"/>
      <c r="BL1514" s="174"/>
      <c r="BM1514" s="174"/>
      <c r="BN1514" s="174"/>
      <c r="BO1514" s="174"/>
      <c r="BP1514" s="174"/>
      <c r="BQ1514" s="174"/>
      <c r="BR1514" s="174"/>
      <c r="BS1514" s="174"/>
      <c r="BT1514" s="174"/>
      <c r="BU1514" s="174"/>
      <c r="BV1514" s="174"/>
      <c r="BW1514" s="174"/>
      <c r="BX1514" s="174"/>
      <c r="BY1514" s="174"/>
      <c r="BZ1514" s="174"/>
      <c r="CA1514" s="174"/>
      <c r="CB1514" s="174"/>
      <c r="CC1514" s="174"/>
      <c r="CD1514" s="174"/>
      <c r="CE1514" s="174"/>
      <c r="CF1514" s="174"/>
      <c r="CG1514" s="174"/>
      <c r="CH1514" s="174"/>
      <c r="CI1514" s="174"/>
      <c r="CJ1514" s="174"/>
      <c r="CK1514" s="174"/>
      <c r="CL1514" s="174"/>
      <c r="CN1514" s="176"/>
      <c r="CO1514" s="174"/>
      <c r="CP1514" s="174"/>
      <c r="CQ1514" s="174"/>
      <c r="CR1514" s="174"/>
      <c r="CS1514" s="174"/>
      <c r="CT1514" s="174"/>
      <c r="CU1514" s="174"/>
      <c r="CV1514" s="174"/>
      <c r="CW1514" s="174"/>
      <c r="CX1514" s="174"/>
      <c r="CY1514" s="174"/>
      <c r="CZ1514" s="174"/>
      <c r="DA1514" s="174"/>
      <c r="DB1514" s="174"/>
      <c r="DC1514" s="174"/>
      <c r="DD1514" s="174"/>
      <c r="DE1514" s="174"/>
      <c r="DF1514" s="174"/>
      <c r="DG1514" s="174"/>
      <c r="DH1514" s="174"/>
      <c r="DI1514" s="174"/>
      <c r="DJ1514" s="174"/>
      <c r="DK1514" s="174"/>
      <c r="DL1514" s="174"/>
    </row>
    <row r="1515" spans="1:116" x14ac:dyDescent="0.35">
      <c r="A1515" s="174"/>
      <c r="E1515" s="8"/>
      <c r="G1515" s="175" t="s">
        <v>461</v>
      </c>
      <c r="H1515" s="174"/>
      <c r="I1515" s="176"/>
      <c r="J1515" s="176"/>
      <c r="K1515" s="197"/>
      <c r="L1515" s="197"/>
      <c r="M1515" s="197"/>
      <c r="N1515" s="197"/>
      <c r="O1515" s="197"/>
      <c r="P1515" s="197"/>
      <c r="R1515" s="198"/>
      <c r="S1515" s="199" t="str">
        <f t="shared" ref="S1515:AX1515" si="2067">S$20</f>
        <v>S$16</v>
      </c>
      <c r="T1515" s="199" t="str">
        <f t="shared" si="2067"/>
        <v>T$16</v>
      </c>
      <c r="U1515" s="199" t="str">
        <f t="shared" si="2067"/>
        <v>U$16</v>
      </c>
      <c r="V1515" s="199" t="str">
        <f t="shared" si="2067"/>
        <v>V$16</v>
      </c>
      <c r="W1515" s="199" t="str">
        <f t="shared" si="2067"/>
        <v>W$16</v>
      </c>
      <c r="X1515" s="199" t="str">
        <f t="shared" si="2067"/>
        <v>X$16</v>
      </c>
      <c r="Y1515" s="199" t="str">
        <f t="shared" si="2067"/>
        <v>Y$16</v>
      </c>
      <c r="Z1515" s="199" t="str">
        <f t="shared" si="2067"/>
        <v>Z$16</v>
      </c>
      <c r="AA1515" s="199" t="str">
        <f t="shared" si="2067"/>
        <v>AA$16</v>
      </c>
      <c r="AB1515" s="199" t="str">
        <f t="shared" si="2067"/>
        <v>AB$16</v>
      </c>
      <c r="AC1515" s="199" t="str">
        <f t="shared" si="2067"/>
        <v>AC$16</v>
      </c>
      <c r="AD1515" s="199" t="str">
        <f t="shared" si="2067"/>
        <v>AD$16</v>
      </c>
      <c r="AE1515" s="199" t="str">
        <f t="shared" si="2067"/>
        <v>AE$16</v>
      </c>
      <c r="AF1515" s="199" t="str">
        <f t="shared" si="2067"/>
        <v>AF$16</v>
      </c>
      <c r="AG1515" s="199" t="str">
        <f t="shared" si="2067"/>
        <v>AG$16</v>
      </c>
      <c r="AH1515" s="199" t="str">
        <f t="shared" si="2067"/>
        <v>AH$16</v>
      </c>
      <c r="AI1515" s="199" t="str">
        <f t="shared" si="2067"/>
        <v>AI$16</v>
      </c>
      <c r="AJ1515" s="199" t="str">
        <f t="shared" si="2067"/>
        <v>AJ$16</v>
      </c>
      <c r="AK1515" s="199" t="str">
        <f t="shared" si="2067"/>
        <v>AK$16</v>
      </c>
      <c r="AL1515" s="199" t="str">
        <f t="shared" si="2067"/>
        <v>AL$16</v>
      </c>
      <c r="AM1515" s="199" t="str">
        <f t="shared" si="2067"/>
        <v>AM$16</v>
      </c>
      <c r="AN1515" s="199" t="str">
        <f t="shared" si="2067"/>
        <v>AN$16</v>
      </c>
      <c r="AO1515" s="199" t="str">
        <f t="shared" si="2067"/>
        <v>AO$16</v>
      </c>
      <c r="AP1515" s="199" t="str">
        <f t="shared" si="2067"/>
        <v>AP$16</v>
      </c>
      <c r="AQ1515" s="199" t="str">
        <f t="shared" si="2067"/>
        <v>AQ$16</v>
      </c>
      <c r="AR1515" s="199" t="str">
        <f t="shared" si="2067"/>
        <v>AR$16</v>
      </c>
      <c r="AS1515" s="199" t="str">
        <f t="shared" si="2067"/>
        <v>AS$16</v>
      </c>
      <c r="AT1515" s="199" t="str">
        <f t="shared" si="2067"/>
        <v>AT$16</v>
      </c>
      <c r="AU1515" s="199" t="str">
        <f t="shared" si="2067"/>
        <v>AU$16</v>
      </c>
      <c r="AV1515" s="199" t="str">
        <f t="shared" si="2067"/>
        <v>AV$16</v>
      </c>
      <c r="AW1515" s="199" t="str">
        <f t="shared" si="2067"/>
        <v>AW$16</v>
      </c>
      <c r="AX1515" s="199" t="str">
        <f t="shared" si="2067"/>
        <v>AX$16</v>
      </c>
      <c r="AY1515" s="199" t="str">
        <f t="shared" ref="AY1515:CD1515" si="2068">AY$20</f>
        <v>AY$16</v>
      </c>
      <c r="AZ1515" s="199" t="str">
        <f t="shared" si="2068"/>
        <v>AZ$16</v>
      </c>
      <c r="BA1515" s="199" t="str">
        <f t="shared" si="2068"/>
        <v>BA$16</v>
      </c>
      <c r="BB1515" s="199" t="str">
        <f t="shared" si="2068"/>
        <v>BB$16</v>
      </c>
      <c r="BC1515" s="199" t="str">
        <f t="shared" si="2068"/>
        <v>BC$16</v>
      </c>
      <c r="BD1515" s="199" t="str">
        <f t="shared" si="2068"/>
        <v>BD$16</v>
      </c>
      <c r="BE1515" s="199" t="str">
        <f t="shared" si="2068"/>
        <v>BE$16</v>
      </c>
      <c r="BF1515" s="199" t="str">
        <f t="shared" si="2068"/>
        <v>BF$16</v>
      </c>
      <c r="BG1515" s="199" t="str">
        <f t="shared" si="2068"/>
        <v>BG$16</v>
      </c>
      <c r="BH1515" s="199" t="str">
        <f t="shared" si="2068"/>
        <v>BH$16</v>
      </c>
      <c r="BI1515" s="199" t="str">
        <f t="shared" si="2068"/>
        <v>BI$16</v>
      </c>
      <c r="BJ1515" s="199" t="str">
        <f t="shared" si="2068"/>
        <v>BJ$16</v>
      </c>
      <c r="BK1515" s="199" t="str">
        <f t="shared" si="2068"/>
        <v>BK$16</v>
      </c>
      <c r="BL1515" s="199" t="str">
        <f t="shared" si="2068"/>
        <v>BL$16</v>
      </c>
      <c r="BM1515" s="199" t="str">
        <f t="shared" si="2068"/>
        <v>BM$16</v>
      </c>
      <c r="BN1515" s="199" t="str">
        <f t="shared" si="2068"/>
        <v>BN$16</v>
      </c>
      <c r="BO1515" s="199" t="str">
        <f t="shared" si="2068"/>
        <v>BO$16</v>
      </c>
      <c r="BP1515" s="199" t="str">
        <f t="shared" si="2068"/>
        <v>BP$16</v>
      </c>
      <c r="BQ1515" s="199" t="str">
        <f t="shared" si="2068"/>
        <v>BQ$16</v>
      </c>
      <c r="BR1515" s="199" t="str">
        <f t="shared" si="2068"/>
        <v>BR$16</v>
      </c>
      <c r="BS1515" s="199" t="str">
        <f t="shared" si="2068"/>
        <v>BS$16</v>
      </c>
      <c r="BT1515" s="199" t="str">
        <f t="shared" si="2068"/>
        <v>BT$16</v>
      </c>
      <c r="BU1515" s="199" t="str">
        <f t="shared" si="2068"/>
        <v>BU$16</v>
      </c>
      <c r="BV1515" s="199" t="str">
        <f t="shared" si="2068"/>
        <v>BV$16</v>
      </c>
      <c r="BW1515" s="199" t="str">
        <f t="shared" si="2068"/>
        <v>BW$16</v>
      </c>
      <c r="BX1515" s="199" t="str">
        <f t="shared" si="2068"/>
        <v>BX$16</v>
      </c>
      <c r="BY1515" s="199" t="str">
        <f t="shared" si="2068"/>
        <v>BY$16</v>
      </c>
      <c r="BZ1515" s="199" t="str">
        <f t="shared" si="2068"/>
        <v>BZ$16</v>
      </c>
      <c r="CA1515" s="199" t="str">
        <f t="shared" si="2068"/>
        <v>CA$16</v>
      </c>
      <c r="CB1515" s="199" t="str">
        <f t="shared" si="2068"/>
        <v>CB$16</v>
      </c>
      <c r="CC1515" s="199" t="str">
        <f t="shared" si="2068"/>
        <v>CC$16</v>
      </c>
      <c r="CD1515" s="199" t="str">
        <f t="shared" si="2068"/>
        <v>CD$16</v>
      </c>
      <c r="CE1515" s="199" t="str">
        <f t="shared" ref="CE1515:CL1515" si="2069">CE$20</f>
        <v>CE$16</v>
      </c>
      <c r="CF1515" s="199" t="str">
        <f t="shared" si="2069"/>
        <v>CF$16</v>
      </c>
      <c r="CG1515" s="199" t="str">
        <f t="shared" si="2069"/>
        <v>CG$16</v>
      </c>
      <c r="CH1515" s="199" t="str">
        <f t="shared" si="2069"/>
        <v>CH$16</v>
      </c>
      <c r="CI1515" s="199" t="str">
        <f t="shared" si="2069"/>
        <v>CI$16</v>
      </c>
      <c r="CJ1515" s="199" t="str">
        <f t="shared" si="2069"/>
        <v>CJ$16</v>
      </c>
      <c r="CK1515" s="199" t="str">
        <f t="shared" si="2069"/>
        <v>CK$16</v>
      </c>
      <c r="CL1515" s="199" t="str">
        <f t="shared" si="2069"/>
        <v>CL$16</v>
      </c>
      <c r="CN1515" s="176"/>
      <c r="CO1515" s="199" t="str">
        <f t="shared" ref="CO1515:DL1515" si="2070">CO$20</f>
        <v>CO$16</v>
      </c>
      <c r="CP1515" s="199" t="str">
        <f t="shared" si="2070"/>
        <v>CP$16</v>
      </c>
      <c r="CQ1515" s="199" t="str">
        <f t="shared" si="2070"/>
        <v>CQ$16</v>
      </c>
      <c r="CR1515" s="199" t="str">
        <f t="shared" si="2070"/>
        <v>CR$16</v>
      </c>
      <c r="CS1515" s="199" t="str">
        <f t="shared" si="2070"/>
        <v>CS$16</v>
      </c>
      <c r="CT1515" s="199" t="str">
        <f t="shared" si="2070"/>
        <v>CT$16</v>
      </c>
      <c r="CU1515" s="199" t="str">
        <f t="shared" si="2070"/>
        <v>CU$16</v>
      </c>
      <c r="CV1515" s="199" t="str">
        <f t="shared" si="2070"/>
        <v>CV$16</v>
      </c>
      <c r="CW1515" s="199" t="str">
        <f t="shared" si="2070"/>
        <v>CW$16</v>
      </c>
      <c r="CX1515" s="199" t="str">
        <f t="shared" si="2070"/>
        <v>CX$16</v>
      </c>
      <c r="CY1515" s="199" t="str">
        <f t="shared" si="2070"/>
        <v>CY$16</v>
      </c>
      <c r="CZ1515" s="199" t="str">
        <f t="shared" si="2070"/>
        <v>CZ$16</v>
      </c>
      <c r="DA1515" s="199" t="str">
        <f t="shared" si="2070"/>
        <v>DA$16</v>
      </c>
      <c r="DB1515" s="199" t="str">
        <f t="shared" si="2070"/>
        <v>DB$16</v>
      </c>
      <c r="DC1515" s="199" t="str">
        <f t="shared" si="2070"/>
        <v>DC$16</v>
      </c>
      <c r="DD1515" s="199" t="str">
        <f t="shared" si="2070"/>
        <v>DD$16</v>
      </c>
      <c r="DE1515" s="199" t="str">
        <f t="shared" si="2070"/>
        <v>DE$16</v>
      </c>
      <c r="DF1515" s="199" t="str">
        <f t="shared" si="2070"/>
        <v>DF$16</v>
      </c>
      <c r="DG1515" s="199" t="str">
        <f t="shared" si="2070"/>
        <v>DG$16</v>
      </c>
      <c r="DH1515" s="199" t="str">
        <f t="shared" si="2070"/>
        <v>DH$16</v>
      </c>
      <c r="DI1515" s="199" t="str">
        <f t="shared" si="2070"/>
        <v>DI$16</v>
      </c>
      <c r="DJ1515" s="199" t="str">
        <f t="shared" si="2070"/>
        <v>DJ$16</v>
      </c>
      <c r="DK1515" s="199" t="str">
        <f t="shared" si="2070"/>
        <v>DK$16</v>
      </c>
      <c r="DL1515" s="199" t="str">
        <f t="shared" si="2070"/>
        <v>DL$16</v>
      </c>
    </row>
    <row r="1516" spans="1:116" x14ac:dyDescent="0.35">
      <c r="A1516" s="174"/>
      <c r="E1516" s="8"/>
      <c r="G1516" s="175" t="s">
        <v>462</v>
      </c>
      <c r="H1516" s="200"/>
      <c r="I1516" s="201"/>
      <c r="J1516" s="201"/>
      <c r="K1516" s="202"/>
      <c r="L1516" s="202"/>
      <c r="M1516" s="202"/>
      <c r="N1516" s="202"/>
      <c r="O1516" s="202"/>
      <c r="P1516" s="202"/>
      <c r="R1516" s="202"/>
      <c r="S1516" s="199" t="str">
        <f t="shared" ref="S1516:AX1516" si="2071">S$21</f>
        <v>S$17</v>
      </c>
      <c r="T1516" s="199" t="str">
        <f t="shared" si="2071"/>
        <v>T$17</v>
      </c>
      <c r="U1516" s="199" t="str">
        <f t="shared" si="2071"/>
        <v>U$17</v>
      </c>
      <c r="V1516" s="199" t="str">
        <f t="shared" si="2071"/>
        <v>V$17</v>
      </c>
      <c r="W1516" s="199" t="str">
        <f t="shared" si="2071"/>
        <v>W$17</v>
      </c>
      <c r="X1516" s="199" t="str">
        <f t="shared" si="2071"/>
        <v>X$17</v>
      </c>
      <c r="Y1516" s="199" t="str">
        <f t="shared" si="2071"/>
        <v>Y$17</v>
      </c>
      <c r="Z1516" s="199" t="str">
        <f t="shared" si="2071"/>
        <v>Z$17</v>
      </c>
      <c r="AA1516" s="199" t="str">
        <f t="shared" si="2071"/>
        <v>AA$17</v>
      </c>
      <c r="AB1516" s="199" t="str">
        <f t="shared" si="2071"/>
        <v>AB$17</v>
      </c>
      <c r="AC1516" s="199" t="str">
        <f t="shared" si="2071"/>
        <v>AC$17</v>
      </c>
      <c r="AD1516" s="199" t="str">
        <f t="shared" si="2071"/>
        <v>AD$17</v>
      </c>
      <c r="AE1516" s="199" t="str">
        <f t="shared" si="2071"/>
        <v>AE$17</v>
      </c>
      <c r="AF1516" s="199" t="str">
        <f t="shared" si="2071"/>
        <v>AF$17</v>
      </c>
      <c r="AG1516" s="199" t="str">
        <f t="shared" si="2071"/>
        <v>AG$17</v>
      </c>
      <c r="AH1516" s="199" t="str">
        <f t="shared" si="2071"/>
        <v>AH$17</v>
      </c>
      <c r="AI1516" s="199" t="str">
        <f t="shared" si="2071"/>
        <v>AI$17</v>
      </c>
      <c r="AJ1516" s="199" t="str">
        <f t="shared" si="2071"/>
        <v>AJ$17</v>
      </c>
      <c r="AK1516" s="199" t="str">
        <f t="shared" si="2071"/>
        <v>AK$17</v>
      </c>
      <c r="AL1516" s="199" t="str">
        <f t="shared" si="2071"/>
        <v>AL$17</v>
      </c>
      <c r="AM1516" s="199" t="str">
        <f t="shared" si="2071"/>
        <v>AM$17</v>
      </c>
      <c r="AN1516" s="199" t="str">
        <f t="shared" si="2071"/>
        <v>AN$17</v>
      </c>
      <c r="AO1516" s="199" t="str">
        <f t="shared" si="2071"/>
        <v>AO$17</v>
      </c>
      <c r="AP1516" s="199" t="str">
        <f t="shared" si="2071"/>
        <v>AP$17</v>
      </c>
      <c r="AQ1516" s="199" t="str">
        <f t="shared" si="2071"/>
        <v>AQ$17</v>
      </c>
      <c r="AR1516" s="199" t="str">
        <f t="shared" si="2071"/>
        <v>AR$17</v>
      </c>
      <c r="AS1516" s="199" t="str">
        <f t="shared" si="2071"/>
        <v>AS$17</v>
      </c>
      <c r="AT1516" s="199" t="str">
        <f t="shared" si="2071"/>
        <v>AT$17</v>
      </c>
      <c r="AU1516" s="199" t="str">
        <f t="shared" si="2071"/>
        <v>AU$17</v>
      </c>
      <c r="AV1516" s="199" t="str">
        <f t="shared" si="2071"/>
        <v>AV$17</v>
      </c>
      <c r="AW1516" s="199" t="str">
        <f t="shared" si="2071"/>
        <v>AW$17</v>
      </c>
      <c r="AX1516" s="199" t="str">
        <f t="shared" si="2071"/>
        <v>AX$17</v>
      </c>
      <c r="AY1516" s="199" t="str">
        <f t="shared" ref="AY1516:CD1516" si="2072">AY$21</f>
        <v>AY$17</v>
      </c>
      <c r="AZ1516" s="199" t="str">
        <f t="shared" si="2072"/>
        <v>AZ$17</v>
      </c>
      <c r="BA1516" s="199" t="str">
        <f t="shared" si="2072"/>
        <v>BA$17</v>
      </c>
      <c r="BB1516" s="199" t="str">
        <f t="shared" si="2072"/>
        <v>BB$17</v>
      </c>
      <c r="BC1516" s="199" t="str">
        <f t="shared" si="2072"/>
        <v>BC$17</v>
      </c>
      <c r="BD1516" s="199" t="str">
        <f t="shared" si="2072"/>
        <v>BD$17</v>
      </c>
      <c r="BE1516" s="199" t="str">
        <f t="shared" si="2072"/>
        <v>BE$17</v>
      </c>
      <c r="BF1516" s="199" t="str">
        <f t="shared" si="2072"/>
        <v>BF$17</v>
      </c>
      <c r="BG1516" s="199" t="str">
        <f t="shared" si="2072"/>
        <v>BG$17</v>
      </c>
      <c r="BH1516" s="199" t="str">
        <f t="shared" si="2072"/>
        <v>BH$17</v>
      </c>
      <c r="BI1516" s="199" t="str">
        <f t="shared" si="2072"/>
        <v>BI$17</v>
      </c>
      <c r="BJ1516" s="199" t="str">
        <f t="shared" si="2072"/>
        <v>BJ$17</v>
      </c>
      <c r="BK1516" s="199" t="str">
        <f t="shared" si="2072"/>
        <v>BK$17</v>
      </c>
      <c r="BL1516" s="199" t="str">
        <f t="shared" si="2072"/>
        <v>BL$17</v>
      </c>
      <c r="BM1516" s="199" t="str">
        <f t="shared" si="2072"/>
        <v>BM$17</v>
      </c>
      <c r="BN1516" s="199" t="str">
        <f t="shared" si="2072"/>
        <v>BN$17</v>
      </c>
      <c r="BO1516" s="199" t="str">
        <f t="shared" si="2072"/>
        <v>BO$17</v>
      </c>
      <c r="BP1516" s="199" t="str">
        <f t="shared" si="2072"/>
        <v>BP$17</v>
      </c>
      <c r="BQ1516" s="199" t="str">
        <f t="shared" si="2072"/>
        <v>BQ$17</v>
      </c>
      <c r="BR1516" s="199" t="str">
        <f t="shared" si="2072"/>
        <v>BR$17</v>
      </c>
      <c r="BS1516" s="199" t="str">
        <f t="shared" si="2072"/>
        <v>BS$17</v>
      </c>
      <c r="BT1516" s="199" t="str">
        <f t="shared" si="2072"/>
        <v>BT$17</v>
      </c>
      <c r="BU1516" s="199" t="str">
        <f t="shared" si="2072"/>
        <v>BU$17</v>
      </c>
      <c r="BV1516" s="199" t="str">
        <f t="shared" si="2072"/>
        <v>BV$17</v>
      </c>
      <c r="BW1516" s="199" t="str">
        <f t="shared" si="2072"/>
        <v>BW$17</v>
      </c>
      <c r="BX1516" s="199" t="str">
        <f t="shared" si="2072"/>
        <v>BX$17</v>
      </c>
      <c r="BY1516" s="199" t="str">
        <f t="shared" si="2072"/>
        <v>BY$17</v>
      </c>
      <c r="BZ1516" s="199" t="str">
        <f t="shared" si="2072"/>
        <v>BZ$17</v>
      </c>
      <c r="CA1516" s="199" t="str">
        <f t="shared" si="2072"/>
        <v>CA$17</v>
      </c>
      <c r="CB1516" s="199" t="str">
        <f t="shared" si="2072"/>
        <v>CB$17</v>
      </c>
      <c r="CC1516" s="199" t="str">
        <f t="shared" si="2072"/>
        <v>CC$17</v>
      </c>
      <c r="CD1516" s="199" t="str">
        <f t="shared" si="2072"/>
        <v>CD$17</v>
      </c>
      <c r="CE1516" s="199" t="str">
        <f t="shared" ref="CE1516:CL1516" si="2073">CE$21</f>
        <v>CE$17</v>
      </c>
      <c r="CF1516" s="199" t="str">
        <f t="shared" si="2073"/>
        <v>CF$17</v>
      </c>
      <c r="CG1516" s="199" t="str">
        <f t="shared" si="2073"/>
        <v>CG$17</v>
      </c>
      <c r="CH1516" s="199" t="str">
        <f t="shared" si="2073"/>
        <v>CH$17</v>
      </c>
      <c r="CI1516" s="199" t="str">
        <f t="shared" si="2073"/>
        <v>CI$17</v>
      </c>
      <c r="CJ1516" s="199" t="str">
        <f t="shared" si="2073"/>
        <v>CJ$17</v>
      </c>
      <c r="CK1516" s="199" t="str">
        <f t="shared" si="2073"/>
        <v>CK$17</v>
      </c>
      <c r="CL1516" s="199" t="str">
        <f t="shared" si="2073"/>
        <v>CL$17</v>
      </c>
      <c r="CN1516" s="201"/>
      <c r="CO1516" s="199" t="str">
        <f t="shared" ref="CO1516:DL1516" si="2074">CO$21</f>
        <v>CO$17</v>
      </c>
      <c r="CP1516" s="199" t="str">
        <f t="shared" si="2074"/>
        <v>CP$17</v>
      </c>
      <c r="CQ1516" s="199" t="str">
        <f t="shared" si="2074"/>
        <v>CQ$17</v>
      </c>
      <c r="CR1516" s="199" t="str">
        <f t="shared" si="2074"/>
        <v>CR$17</v>
      </c>
      <c r="CS1516" s="199" t="str">
        <f t="shared" si="2074"/>
        <v>CS$17</v>
      </c>
      <c r="CT1516" s="199" t="str">
        <f t="shared" si="2074"/>
        <v>CT$17</v>
      </c>
      <c r="CU1516" s="199" t="str">
        <f t="shared" si="2074"/>
        <v>CU$17</v>
      </c>
      <c r="CV1516" s="199" t="str">
        <f t="shared" si="2074"/>
        <v>CV$17</v>
      </c>
      <c r="CW1516" s="199" t="str">
        <f t="shared" si="2074"/>
        <v>CW$17</v>
      </c>
      <c r="CX1516" s="199" t="str">
        <f t="shared" si="2074"/>
        <v>CX$17</v>
      </c>
      <c r="CY1516" s="199" t="str">
        <f t="shared" si="2074"/>
        <v>CY$17</v>
      </c>
      <c r="CZ1516" s="199" t="str">
        <f t="shared" si="2074"/>
        <v>CZ$17</v>
      </c>
      <c r="DA1516" s="199" t="str">
        <f t="shared" si="2074"/>
        <v>DA$17</v>
      </c>
      <c r="DB1516" s="199" t="str">
        <f t="shared" si="2074"/>
        <v>DB$17</v>
      </c>
      <c r="DC1516" s="199" t="str">
        <f t="shared" si="2074"/>
        <v>DC$17</v>
      </c>
      <c r="DD1516" s="199" t="str">
        <f t="shared" si="2074"/>
        <v>DD$17</v>
      </c>
      <c r="DE1516" s="199" t="str">
        <f t="shared" si="2074"/>
        <v>DE$17</v>
      </c>
      <c r="DF1516" s="199" t="str">
        <f t="shared" si="2074"/>
        <v>DF$17</v>
      </c>
      <c r="DG1516" s="199" t="str">
        <f t="shared" si="2074"/>
        <v>DG$17</v>
      </c>
      <c r="DH1516" s="199" t="str">
        <f t="shared" si="2074"/>
        <v>DH$17</v>
      </c>
      <c r="DI1516" s="199" t="str">
        <f t="shared" si="2074"/>
        <v>DI$17</v>
      </c>
      <c r="DJ1516" s="199" t="str">
        <f t="shared" si="2074"/>
        <v>DJ$17</v>
      </c>
      <c r="DK1516" s="199" t="str">
        <f t="shared" si="2074"/>
        <v>DK$17</v>
      </c>
      <c r="DL1516" s="199" t="str">
        <f t="shared" si="2074"/>
        <v>DL$17</v>
      </c>
    </row>
    <row r="1517" spans="1:116" x14ac:dyDescent="0.35">
      <c r="A1517" s="174"/>
      <c r="E1517" s="8"/>
      <c r="G1517" s="175" t="s">
        <v>491</v>
      </c>
      <c r="H1517" s="200"/>
      <c r="I1517" s="201"/>
      <c r="J1517" s="201"/>
      <c r="K1517" s="202"/>
      <c r="L1517" s="202"/>
      <c r="M1517" s="202"/>
      <c r="N1517" s="202"/>
      <c r="O1517" s="202"/>
      <c r="P1517" s="202"/>
      <c r="R1517" s="202"/>
      <c r="S1517" s="190"/>
      <c r="T1517" s="190"/>
      <c r="U1517" s="190"/>
      <c r="V1517" s="190"/>
      <c r="W1517" s="190"/>
      <c r="X1517" s="190"/>
      <c r="Y1517" s="190"/>
      <c r="Z1517" s="190"/>
      <c r="AA1517" s="190"/>
      <c r="AB1517" s="190"/>
      <c r="AC1517" s="190"/>
      <c r="AD1517" s="190"/>
      <c r="AE1517" s="190"/>
      <c r="AF1517" s="190"/>
      <c r="AG1517" s="190"/>
      <c r="AH1517" s="190"/>
      <c r="AI1517" s="190"/>
      <c r="AJ1517" s="190"/>
      <c r="AK1517" s="190"/>
      <c r="AL1517" s="190"/>
      <c r="AM1517" s="190"/>
      <c r="AN1517" s="190"/>
      <c r="AO1517" s="190"/>
      <c r="AP1517" s="190"/>
      <c r="AQ1517" s="190"/>
      <c r="AR1517" s="190"/>
      <c r="AS1517" s="190"/>
      <c r="AT1517" s="190"/>
      <c r="AU1517" s="190"/>
      <c r="AV1517" s="190"/>
      <c r="AW1517" s="190"/>
      <c r="AX1517" s="190"/>
      <c r="AY1517" s="190"/>
      <c r="AZ1517" s="190"/>
      <c r="BA1517" s="190"/>
      <c r="BB1517" s="190"/>
      <c r="BC1517" s="190"/>
      <c r="BD1517" s="190"/>
      <c r="BE1517" s="190"/>
      <c r="BF1517" s="190"/>
      <c r="BG1517" s="190"/>
      <c r="BH1517" s="190"/>
      <c r="BI1517" s="190"/>
      <c r="BJ1517" s="190"/>
      <c r="BK1517" s="190"/>
      <c r="BL1517" s="190"/>
      <c r="BM1517" s="190"/>
      <c r="BN1517" s="190"/>
      <c r="BO1517" s="190"/>
      <c r="BP1517" s="190"/>
      <c r="BQ1517" s="190"/>
      <c r="BR1517" s="190"/>
      <c r="BS1517" s="190"/>
      <c r="BT1517" s="190"/>
      <c r="BU1517" s="190"/>
      <c r="BV1517" s="190"/>
      <c r="BW1517" s="190"/>
      <c r="BX1517" s="190"/>
      <c r="BY1517" s="190"/>
      <c r="BZ1517" s="190"/>
      <c r="CA1517" s="190"/>
      <c r="CB1517" s="190"/>
      <c r="CC1517" s="190"/>
      <c r="CD1517" s="190"/>
      <c r="CE1517" s="190"/>
      <c r="CF1517" s="190"/>
      <c r="CG1517" s="190"/>
      <c r="CH1517" s="190"/>
      <c r="CI1517" s="190"/>
      <c r="CJ1517" s="190"/>
      <c r="CK1517" s="190"/>
      <c r="CL1517" s="190"/>
      <c r="CN1517" s="201"/>
      <c r="CO1517" s="190"/>
      <c r="CP1517" s="190"/>
      <c r="CQ1517" s="190"/>
      <c r="CR1517" s="190"/>
      <c r="CS1517" s="190"/>
      <c r="CT1517" s="190"/>
      <c r="CU1517" s="190"/>
      <c r="CV1517" s="190"/>
      <c r="CW1517" s="190"/>
      <c r="CX1517" s="190"/>
      <c r="CY1517" s="190"/>
      <c r="CZ1517" s="190"/>
      <c r="DA1517" s="190"/>
      <c r="DB1517" s="190"/>
      <c r="DC1517" s="190"/>
      <c r="DD1517" s="190"/>
      <c r="DE1517" s="190"/>
      <c r="DF1517" s="190"/>
      <c r="DG1517" s="190"/>
      <c r="DH1517" s="190"/>
      <c r="DI1517" s="190"/>
      <c r="DJ1517" s="190"/>
      <c r="DK1517" s="190"/>
      <c r="DL1517" s="190"/>
    </row>
    <row r="1518" spans="1:116" x14ac:dyDescent="0.35">
      <c r="A1518" s="174"/>
      <c r="E1518" s="8"/>
      <c r="G1518" s="175" t="s">
        <v>505</v>
      </c>
      <c r="H1518" s="200"/>
      <c r="I1518" s="201"/>
      <c r="J1518" s="201"/>
      <c r="K1518" s="202"/>
      <c r="L1518" s="202"/>
      <c r="M1518" s="202"/>
      <c r="N1518" s="202"/>
      <c r="O1518" s="202"/>
      <c r="P1518" s="202"/>
      <c r="R1518" s="202"/>
      <c r="S1518" s="190"/>
      <c r="T1518" s="190"/>
      <c r="U1518" s="190"/>
      <c r="V1518" s="190"/>
      <c r="W1518" s="190"/>
      <c r="X1518" s="190"/>
      <c r="Y1518" s="190"/>
      <c r="Z1518" s="190"/>
      <c r="AA1518" s="190"/>
      <c r="AB1518" s="190"/>
      <c r="AC1518" s="190"/>
      <c r="AD1518" s="190"/>
      <c r="AE1518" s="190"/>
      <c r="AF1518" s="190"/>
      <c r="AG1518" s="190"/>
      <c r="AH1518" s="190"/>
      <c r="AI1518" s="190"/>
      <c r="AJ1518" s="190"/>
      <c r="AK1518" s="190"/>
      <c r="AL1518" s="190"/>
      <c r="AM1518" s="190"/>
      <c r="AN1518" s="190"/>
      <c r="AO1518" s="190"/>
      <c r="AP1518" s="190"/>
      <c r="AQ1518" s="190"/>
      <c r="AR1518" s="190"/>
      <c r="AS1518" s="190"/>
      <c r="AT1518" s="190"/>
      <c r="AU1518" s="190"/>
      <c r="AV1518" s="190"/>
      <c r="AW1518" s="190"/>
      <c r="AX1518" s="190"/>
      <c r="AY1518" s="190"/>
      <c r="AZ1518" s="190"/>
      <c r="BA1518" s="190"/>
      <c r="BB1518" s="190"/>
      <c r="BC1518" s="190"/>
      <c r="BD1518" s="190"/>
      <c r="BE1518" s="190"/>
      <c r="BF1518" s="190"/>
      <c r="BG1518" s="190"/>
      <c r="BH1518" s="190"/>
      <c r="BI1518" s="190"/>
      <c r="BJ1518" s="190"/>
      <c r="BK1518" s="190"/>
      <c r="BL1518" s="190"/>
      <c r="BM1518" s="190"/>
      <c r="BN1518" s="190"/>
      <c r="BO1518" s="190"/>
      <c r="BP1518" s="190"/>
      <c r="BQ1518" s="190"/>
      <c r="BR1518" s="190"/>
      <c r="BS1518" s="190"/>
      <c r="BT1518" s="190"/>
      <c r="BU1518" s="190"/>
      <c r="BV1518" s="190"/>
      <c r="BW1518" s="190"/>
      <c r="BX1518" s="190"/>
      <c r="BY1518" s="190"/>
      <c r="BZ1518" s="190"/>
      <c r="CA1518" s="190"/>
      <c r="CB1518" s="190"/>
      <c r="CC1518" s="190"/>
      <c r="CD1518" s="190"/>
      <c r="CE1518" s="190"/>
      <c r="CF1518" s="190"/>
      <c r="CG1518" s="190"/>
      <c r="CH1518" s="190"/>
      <c r="CI1518" s="190"/>
      <c r="CJ1518" s="190"/>
      <c r="CK1518" s="190"/>
      <c r="CL1518" s="190"/>
      <c r="CN1518" s="201"/>
      <c r="CO1518" s="190"/>
      <c r="CP1518" s="190"/>
      <c r="CQ1518" s="190"/>
      <c r="CR1518" s="190"/>
      <c r="CS1518" s="190"/>
      <c r="CT1518" s="190"/>
      <c r="CU1518" s="190"/>
      <c r="CV1518" s="190"/>
      <c r="CW1518" s="190"/>
      <c r="CX1518" s="190"/>
      <c r="CY1518" s="190"/>
      <c r="CZ1518" s="190"/>
      <c r="DA1518" s="190"/>
      <c r="DB1518" s="190"/>
      <c r="DC1518" s="190"/>
      <c r="DD1518" s="190"/>
      <c r="DE1518" s="190"/>
      <c r="DF1518" s="190"/>
      <c r="DG1518" s="190"/>
      <c r="DH1518" s="190"/>
      <c r="DI1518" s="190"/>
      <c r="DJ1518" s="190"/>
      <c r="DK1518" s="190"/>
      <c r="DL1518" s="190"/>
    </row>
    <row r="1519" spans="1:116" x14ac:dyDescent="0.35">
      <c r="A1519" s="31" t="s">
        <v>218</v>
      </c>
      <c r="B1519" s="31" t="s">
        <v>243</v>
      </c>
      <c r="C1519" s="31"/>
      <c r="D1519" t="s">
        <v>529</v>
      </c>
      <c r="E1519" s="8" t="str">
        <f t="shared" ref="E1519:E1528" si="2075">ROW()&amp;" "&amp;D1519</f>
        <v>1519 FCCA-F</v>
      </c>
      <c r="F1519" t="s">
        <v>530</v>
      </c>
      <c r="G1519" s="175" t="s">
        <v>463</v>
      </c>
      <c r="H1519" s="200"/>
      <c r="I1519" s="201"/>
      <c r="J1519" s="201"/>
      <c r="K1519" s="202"/>
      <c r="L1519" s="202"/>
      <c r="M1519" s="202"/>
      <c r="N1519" s="202"/>
      <c r="O1519" s="202"/>
      <c r="P1519" s="202"/>
      <c r="R1519" s="202"/>
      <c r="S1519" s="190" t="str">
        <f t="shared" ref="S1519:AX1519" si="2076">S$22</f>
        <v>S$18</v>
      </c>
      <c r="T1519" s="190" t="str">
        <f t="shared" si="2076"/>
        <v>T$18</v>
      </c>
      <c r="U1519" s="190" t="str">
        <f t="shared" si="2076"/>
        <v>U$18</v>
      </c>
      <c r="V1519" s="190" t="str">
        <f t="shared" si="2076"/>
        <v>V$18</v>
      </c>
      <c r="W1519" s="190" t="str">
        <f t="shared" si="2076"/>
        <v>W$18</v>
      </c>
      <c r="X1519" s="190" t="str">
        <f t="shared" si="2076"/>
        <v>X$18</v>
      </c>
      <c r="Y1519" s="190" t="str">
        <f t="shared" si="2076"/>
        <v>Y$18</v>
      </c>
      <c r="Z1519" s="190" t="str">
        <f t="shared" si="2076"/>
        <v>Z$18</v>
      </c>
      <c r="AA1519" s="190" t="str">
        <f t="shared" si="2076"/>
        <v>AA$18</v>
      </c>
      <c r="AB1519" s="190" t="str">
        <f t="shared" si="2076"/>
        <v>AB$18</v>
      </c>
      <c r="AC1519" s="190" t="str">
        <f t="shared" si="2076"/>
        <v>AC$18</v>
      </c>
      <c r="AD1519" s="190" t="str">
        <f t="shared" si="2076"/>
        <v>AD$18</v>
      </c>
      <c r="AE1519" s="190" t="str">
        <f t="shared" si="2076"/>
        <v>AE$18</v>
      </c>
      <c r="AF1519" s="190" t="str">
        <f t="shared" si="2076"/>
        <v>AF$18</v>
      </c>
      <c r="AG1519" s="190" t="str">
        <f t="shared" si="2076"/>
        <v>AG$18</v>
      </c>
      <c r="AH1519" s="190" t="str">
        <f t="shared" si="2076"/>
        <v>AH$18</v>
      </c>
      <c r="AI1519" s="190" t="str">
        <f t="shared" si="2076"/>
        <v>AI$18</v>
      </c>
      <c r="AJ1519" s="190" t="str">
        <f t="shared" si="2076"/>
        <v>AJ$18</v>
      </c>
      <c r="AK1519" s="190" t="str">
        <f t="shared" si="2076"/>
        <v>AK$18</v>
      </c>
      <c r="AL1519" s="190" t="str">
        <f t="shared" si="2076"/>
        <v>AL$18</v>
      </c>
      <c r="AM1519" s="190" t="str">
        <f t="shared" si="2076"/>
        <v>AM$18</v>
      </c>
      <c r="AN1519" s="190" t="str">
        <f t="shared" si="2076"/>
        <v>AN$18</v>
      </c>
      <c r="AO1519" s="190" t="str">
        <f t="shared" si="2076"/>
        <v>AO$18</v>
      </c>
      <c r="AP1519" s="190" t="str">
        <f t="shared" si="2076"/>
        <v>AP$18</v>
      </c>
      <c r="AQ1519" s="190" t="str">
        <f t="shared" si="2076"/>
        <v>AQ$18</v>
      </c>
      <c r="AR1519" s="190" t="str">
        <f t="shared" si="2076"/>
        <v>AR$18</v>
      </c>
      <c r="AS1519" s="190" t="str">
        <f t="shared" si="2076"/>
        <v>AS$18</v>
      </c>
      <c r="AT1519" s="190" t="str">
        <f t="shared" si="2076"/>
        <v>AT$18</v>
      </c>
      <c r="AU1519" s="190" t="str">
        <f t="shared" si="2076"/>
        <v>AU$18</v>
      </c>
      <c r="AV1519" s="190" t="str">
        <f t="shared" si="2076"/>
        <v>AV$18</v>
      </c>
      <c r="AW1519" s="190" t="str">
        <f t="shared" si="2076"/>
        <v>AW$18</v>
      </c>
      <c r="AX1519" s="190" t="str">
        <f t="shared" si="2076"/>
        <v>AX$18</v>
      </c>
      <c r="AY1519" s="190" t="str">
        <f t="shared" ref="AY1519:CD1519" si="2077">AY$22</f>
        <v>AY$18</v>
      </c>
      <c r="AZ1519" s="190" t="str">
        <f t="shared" si="2077"/>
        <v>AZ$18</v>
      </c>
      <c r="BA1519" s="190" t="str">
        <f t="shared" si="2077"/>
        <v>BA$18</v>
      </c>
      <c r="BB1519" s="190" t="str">
        <f t="shared" si="2077"/>
        <v>BB$18</v>
      </c>
      <c r="BC1519" s="190" t="str">
        <f t="shared" si="2077"/>
        <v>BC$18</v>
      </c>
      <c r="BD1519" s="190" t="str">
        <f t="shared" si="2077"/>
        <v>BD$18</v>
      </c>
      <c r="BE1519" s="190" t="str">
        <f t="shared" si="2077"/>
        <v>BE$18</v>
      </c>
      <c r="BF1519" s="190" t="str">
        <f t="shared" si="2077"/>
        <v>BF$18</v>
      </c>
      <c r="BG1519" s="190" t="str">
        <f t="shared" si="2077"/>
        <v>BG$18</v>
      </c>
      <c r="BH1519" s="190" t="str">
        <f t="shared" si="2077"/>
        <v>BH$18</v>
      </c>
      <c r="BI1519" s="190" t="str">
        <f t="shared" si="2077"/>
        <v>BI$18</v>
      </c>
      <c r="BJ1519" s="190" t="str">
        <f t="shared" si="2077"/>
        <v>BJ$18</v>
      </c>
      <c r="BK1519" s="190" t="str">
        <f t="shared" si="2077"/>
        <v>BK$18</v>
      </c>
      <c r="BL1519" s="190" t="str">
        <f t="shared" si="2077"/>
        <v>BL$18</v>
      </c>
      <c r="BM1519" s="190" t="str">
        <f t="shared" si="2077"/>
        <v>BM$18</v>
      </c>
      <c r="BN1519" s="190" t="str">
        <f t="shared" si="2077"/>
        <v>BN$18</v>
      </c>
      <c r="BO1519" s="190" t="str">
        <f t="shared" si="2077"/>
        <v>BO$18</v>
      </c>
      <c r="BP1519" s="190" t="str">
        <f t="shared" si="2077"/>
        <v>BP$18</v>
      </c>
      <c r="BQ1519" s="190" t="str">
        <f t="shared" si="2077"/>
        <v>BQ$18</v>
      </c>
      <c r="BR1519" s="190" t="str">
        <f t="shared" si="2077"/>
        <v>BR$18</v>
      </c>
      <c r="BS1519" s="190" t="str">
        <f t="shared" si="2077"/>
        <v>BS$18</v>
      </c>
      <c r="BT1519" s="190" t="str">
        <f t="shared" si="2077"/>
        <v>BT$18</v>
      </c>
      <c r="BU1519" s="190" t="str">
        <f t="shared" si="2077"/>
        <v>BU$18</v>
      </c>
      <c r="BV1519" s="190" t="str">
        <f t="shared" si="2077"/>
        <v>BV$18</v>
      </c>
      <c r="BW1519" s="190" t="str">
        <f t="shared" si="2077"/>
        <v>BW$18</v>
      </c>
      <c r="BX1519" s="190" t="str">
        <f t="shared" si="2077"/>
        <v>BX$18</v>
      </c>
      <c r="BY1519" s="190" t="str">
        <f t="shared" si="2077"/>
        <v>BY$18</v>
      </c>
      <c r="BZ1519" s="190" t="str">
        <f t="shared" si="2077"/>
        <v>BZ$18</v>
      </c>
      <c r="CA1519" s="190" t="str">
        <f t="shared" si="2077"/>
        <v>CA$18</v>
      </c>
      <c r="CB1519" s="190" t="str">
        <f t="shared" si="2077"/>
        <v>CB$18</v>
      </c>
      <c r="CC1519" s="190" t="str">
        <f t="shared" si="2077"/>
        <v>CC$18</v>
      </c>
      <c r="CD1519" s="190" t="str">
        <f t="shared" si="2077"/>
        <v>CD$18</v>
      </c>
      <c r="CE1519" s="190" t="str">
        <f t="shared" ref="CE1519:CL1519" si="2078">CE$22</f>
        <v>CE$18</v>
      </c>
      <c r="CF1519" s="190" t="str">
        <f t="shared" si="2078"/>
        <v>CF$18</v>
      </c>
      <c r="CG1519" s="190" t="str">
        <f t="shared" si="2078"/>
        <v>CG$18</v>
      </c>
      <c r="CH1519" s="190" t="str">
        <f t="shared" si="2078"/>
        <v>CH$18</v>
      </c>
      <c r="CI1519" s="190" t="str">
        <f t="shared" si="2078"/>
        <v>CI$18</v>
      </c>
      <c r="CJ1519" s="190" t="str">
        <f t="shared" si="2078"/>
        <v>CJ$18</v>
      </c>
      <c r="CK1519" s="190" t="str">
        <f t="shared" si="2078"/>
        <v>CK$18</v>
      </c>
      <c r="CL1519" s="190" t="str">
        <f t="shared" si="2078"/>
        <v>CL$18</v>
      </c>
      <c r="CN1519" s="201"/>
      <c r="CO1519" s="190" t="str">
        <f t="shared" ref="CO1519:DL1519" si="2079">CO$22</f>
        <v>CO$18</v>
      </c>
      <c r="CP1519" s="190" t="str">
        <f t="shared" si="2079"/>
        <v>CP$18</v>
      </c>
      <c r="CQ1519" s="190" t="str">
        <f t="shared" si="2079"/>
        <v>CQ$18</v>
      </c>
      <c r="CR1519" s="190" t="str">
        <f t="shared" si="2079"/>
        <v>CR$18</v>
      </c>
      <c r="CS1519" s="190" t="str">
        <f t="shared" si="2079"/>
        <v>CS$18</v>
      </c>
      <c r="CT1519" s="190" t="str">
        <f t="shared" si="2079"/>
        <v>CT$18</v>
      </c>
      <c r="CU1519" s="190" t="str">
        <f t="shared" si="2079"/>
        <v>CU$18</v>
      </c>
      <c r="CV1519" s="190" t="str">
        <f t="shared" si="2079"/>
        <v>CV$18</v>
      </c>
      <c r="CW1519" s="190" t="str">
        <f t="shared" si="2079"/>
        <v>CW$18</v>
      </c>
      <c r="CX1519" s="190" t="str">
        <f t="shared" si="2079"/>
        <v>CX$18</v>
      </c>
      <c r="CY1519" s="190" t="str">
        <f t="shared" si="2079"/>
        <v>CY$18</v>
      </c>
      <c r="CZ1519" s="190" t="str">
        <f t="shared" si="2079"/>
        <v>CZ$18</v>
      </c>
      <c r="DA1519" s="190" t="str">
        <f t="shared" si="2079"/>
        <v>DA$18</v>
      </c>
      <c r="DB1519" s="190" t="str">
        <f t="shared" si="2079"/>
        <v>DB$18</v>
      </c>
      <c r="DC1519" s="190" t="str">
        <f t="shared" si="2079"/>
        <v>DC$18</v>
      </c>
      <c r="DD1519" s="190" t="str">
        <f t="shared" si="2079"/>
        <v>DD$18</v>
      </c>
      <c r="DE1519" s="190" t="str">
        <f t="shared" si="2079"/>
        <v>DE$18</v>
      </c>
      <c r="DF1519" s="190" t="str">
        <f t="shared" si="2079"/>
        <v>DF$18</v>
      </c>
      <c r="DG1519" s="190" t="str">
        <f t="shared" si="2079"/>
        <v>DG$18</v>
      </c>
      <c r="DH1519" s="190" t="str">
        <f t="shared" si="2079"/>
        <v>DH$18</v>
      </c>
      <c r="DI1519" s="190" t="str">
        <f t="shared" si="2079"/>
        <v>DI$18</v>
      </c>
      <c r="DJ1519" s="190" t="str">
        <f t="shared" si="2079"/>
        <v>DJ$18</v>
      </c>
      <c r="DK1519" s="190" t="str">
        <f t="shared" si="2079"/>
        <v>DK$18</v>
      </c>
      <c r="DL1519" s="190" t="str">
        <f t="shared" si="2079"/>
        <v>DL$18</v>
      </c>
    </row>
    <row r="1520" spans="1:116" x14ac:dyDescent="0.35">
      <c r="B1520" t="str">
        <f>E1520</f>
        <v>1520 FCCA-F</v>
      </c>
      <c r="C1520" t="s">
        <v>224</v>
      </c>
      <c r="D1520" t="s">
        <v>529</v>
      </c>
      <c r="E1520" s="8" t="str">
        <f t="shared" si="2075"/>
        <v>1520 FCCA-F</v>
      </c>
      <c r="G1520" s="175" t="s">
        <v>464</v>
      </c>
      <c r="H1520" s="200"/>
      <c r="I1520" s="201"/>
      <c r="J1520" s="201"/>
      <c r="K1520" s="202"/>
      <c r="L1520" s="202"/>
      <c r="M1520" s="202"/>
      <c r="N1520" s="202"/>
      <c r="O1520" s="202"/>
      <c r="P1520" s="202"/>
      <c r="R1520" s="202"/>
      <c r="S1520" s="190" t="str">
        <f t="shared" ref="S1520:AX1520" si="2080">S$23</f>
        <v>S$19</v>
      </c>
      <c r="T1520" s="190" t="str">
        <f t="shared" si="2080"/>
        <v>T$19</v>
      </c>
      <c r="U1520" s="190" t="str">
        <f t="shared" si="2080"/>
        <v>U$19</v>
      </c>
      <c r="V1520" s="190" t="str">
        <f t="shared" si="2080"/>
        <v>V$19</v>
      </c>
      <c r="W1520" s="190" t="str">
        <f t="shared" si="2080"/>
        <v>W$19</v>
      </c>
      <c r="X1520" s="190" t="str">
        <f t="shared" si="2080"/>
        <v>X$19</v>
      </c>
      <c r="Y1520" s="190" t="str">
        <f t="shared" si="2080"/>
        <v>Y$19</v>
      </c>
      <c r="Z1520" s="190" t="str">
        <f t="shared" si="2080"/>
        <v>Z$19</v>
      </c>
      <c r="AA1520" s="190" t="str">
        <f t="shared" si="2080"/>
        <v>AA$19</v>
      </c>
      <c r="AB1520" s="190" t="str">
        <f t="shared" si="2080"/>
        <v>AB$19</v>
      </c>
      <c r="AC1520" s="190" t="str">
        <f t="shared" si="2080"/>
        <v>AC$19</v>
      </c>
      <c r="AD1520" s="190" t="str">
        <f t="shared" si="2080"/>
        <v>AD$19</v>
      </c>
      <c r="AE1520" s="190" t="str">
        <f t="shared" si="2080"/>
        <v>AE$19</v>
      </c>
      <c r="AF1520" s="190" t="str">
        <f t="shared" si="2080"/>
        <v>AF$19</v>
      </c>
      <c r="AG1520" s="190" t="str">
        <f t="shared" si="2080"/>
        <v>AG$19</v>
      </c>
      <c r="AH1520" s="190" t="str">
        <f t="shared" si="2080"/>
        <v>AH$19</v>
      </c>
      <c r="AI1520" s="190" t="str">
        <f t="shared" si="2080"/>
        <v>AI$19</v>
      </c>
      <c r="AJ1520" s="190" t="str">
        <f t="shared" si="2080"/>
        <v>AJ$19</v>
      </c>
      <c r="AK1520" s="190" t="str">
        <f t="shared" si="2080"/>
        <v>AK$19</v>
      </c>
      <c r="AL1520" s="190" t="str">
        <f t="shared" si="2080"/>
        <v>AL$19</v>
      </c>
      <c r="AM1520" s="190" t="str">
        <f t="shared" si="2080"/>
        <v>AM$19</v>
      </c>
      <c r="AN1520" s="190" t="str">
        <f t="shared" si="2080"/>
        <v>AN$19</v>
      </c>
      <c r="AO1520" s="190" t="str">
        <f t="shared" si="2080"/>
        <v>AO$19</v>
      </c>
      <c r="AP1520" s="190" t="str">
        <f t="shared" si="2080"/>
        <v>AP$19</v>
      </c>
      <c r="AQ1520" s="190" t="str">
        <f t="shared" si="2080"/>
        <v>AQ$19</v>
      </c>
      <c r="AR1520" s="190" t="str">
        <f t="shared" si="2080"/>
        <v>AR$19</v>
      </c>
      <c r="AS1520" s="190" t="str">
        <f t="shared" si="2080"/>
        <v>AS$19</v>
      </c>
      <c r="AT1520" s="190" t="str">
        <f t="shared" si="2080"/>
        <v>AT$19</v>
      </c>
      <c r="AU1520" s="190" t="str">
        <f t="shared" si="2080"/>
        <v>AU$19</v>
      </c>
      <c r="AV1520" s="190" t="str">
        <f t="shared" si="2080"/>
        <v>AV$19</v>
      </c>
      <c r="AW1520" s="190" t="str">
        <f t="shared" si="2080"/>
        <v>AW$19</v>
      </c>
      <c r="AX1520" s="190" t="str">
        <f t="shared" si="2080"/>
        <v>AX$19</v>
      </c>
      <c r="AY1520" s="190" t="str">
        <f t="shared" ref="AY1520:CD1520" si="2081">AY$23</f>
        <v>AY$19</v>
      </c>
      <c r="AZ1520" s="190" t="str">
        <f t="shared" si="2081"/>
        <v>AZ$19</v>
      </c>
      <c r="BA1520" s="190" t="str">
        <f t="shared" si="2081"/>
        <v>BA$19</v>
      </c>
      <c r="BB1520" s="190" t="str">
        <f t="shared" si="2081"/>
        <v>BB$19</v>
      </c>
      <c r="BC1520" s="190" t="str">
        <f t="shared" si="2081"/>
        <v>BC$19</v>
      </c>
      <c r="BD1520" s="190" t="str">
        <f t="shared" si="2081"/>
        <v>BD$19</v>
      </c>
      <c r="BE1520" s="190" t="str">
        <f t="shared" si="2081"/>
        <v>BE$19</v>
      </c>
      <c r="BF1520" s="190" t="str">
        <f t="shared" si="2081"/>
        <v>BF$19</v>
      </c>
      <c r="BG1520" s="190" t="str">
        <f t="shared" si="2081"/>
        <v>BG$19</v>
      </c>
      <c r="BH1520" s="190" t="str">
        <f t="shared" si="2081"/>
        <v>BH$19</v>
      </c>
      <c r="BI1520" s="190" t="str">
        <f t="shared" si="2081"/>
        <v>BI$19</v>
      </c>
      <c r="BJ1520" s="190" t="str">
        <f t="shared" si="2081"/>
        <v>BJ$19</v>
      </c>
      <c r="BK1520" s="190" t="str">
        <f t="shared" si="2081"/>
        <v>BK$19</v>
      </c>
      <c r="BL1520" s="190" t="str">
        <f t="shared" si="2081"/>
        <v>BL$19</v>
      </c>
      <c r="BM1520" s="190" t="str">
        <f t="shared" si="2081"/>
        <v>BM$19</v>
      </c>
      <c r="BN1520" s="190" t="str">
        <f t="shared" si="2081"/>
        <v>BN$19</v>
      </c>
      <c r="BO1520" s="190" t="str">
        <f t="shared" si="2081"/>
        <v>BO$19</v>
      </c>
      <c r="BP1520" s="190" t="str">
        <f t="shared" si="2081"/>
        <v>BP$19</v>
      </c>
      <c r="BQ1520" s="190" t="str">
        <f t="shared" si="2081"/>
        <v>BQ$19</v>
      </c>
      <c r="BR1520" s="190" t="str">
        <f t="shared" si="2081"/>
        <v>BR$19</v>
      </c>
      <c r="BS1520" s="190" t="str">
        <f t="shared" si="2081"/>
        <v>BS$19</v>
      </c>
      <c r="BT1520" s="190" t="str">
        <f t="shared" si="2081"/>
        <v>BT$19</v>
      </c>
      <c r="BU1520" s="190" t="str">
        <f t="shared" si="2081"/>
        <v>BU$19</v>
      </c>
      <c r="BV1520" s="190" t="str">
        <f t="shared" si="2081"/>
        <v>BV$19</v>
      </c>
      <c r="BW1520" s="190" t="str">
        <f t="shared" si="2081"/>
        <v>BW$19</v>
      </c>
      <c r="BX1520" s="190" t="str">
        <f t="shared" si="2081"/>
        <v>BX$19</v>
      </c>
      <c r="BY1520" s="190" t="str">
        <f t="shared" si="2081"/>
        <v>BY$19</v>
      </c>
      <c r="BZ1520" s="190" t="str">
        <f t="shared" si="2081"/>
        <v>BZ$19</v>
      </c>
      <c r="CA1520" s="190" t="str">
        <f t="shared" si="2081"/>
        <v>CA$19</v>
      </c>
      <c r="CB1520" s="190" t="str">
        <f t="shared" si="2081"/>
        <v>CB$19</v>
      </c>
      <c r="CC1520" s="190" t="str">
        <f t="shared" si="2081"/>
        <v>CC$19</v>
      </c>
      <c r="CD1520" s="190" t="str">
        <f t="shared" si="2081"/>
        <v>CD$19</v>
      </c>
      <c r="CE1520" s="190" t="str">
        <f t="shared" ref="CE1520:CL1520" si="2082">CE$23</f>
        <v>CE$19</v>
      </c>
      <c r="CF1520" s="190" t="str">
        <f t="shared" si="2082"/>
        <v>CF$19</v>
      </c>
      <c r="CG1520" s="190" t="str">
        <f t="shared" si="2082"/>
        <v>CG$19</v>
      </c>
      <c r="CH1520" s="190" t="str">
        <f t="shared" si="2082"/>
        <v>CH$19</v>
      </c>
      <c r="CI1520" s="190" t="str">
        <f t="shared" si="2082"/>
        <v>CI$19</v>
      </c>
      <c r="CJ1520" s="190" t="str">
        <f t="shared" si="2082"/>
        <v>CJ$19</v>
      </c>
      <c r="CK1520" s="190" t="str">
        <f t="shared" si="2082"/>
        <v>CK$19</v>
      </c>
      <c r="CL1520" s="190" t="str">
        <f t="shared" si="2082"/>
        <v>CL$19</v>
      </c>
      <c r="CN1520" s="201"/>
      <c r="CO1520" s="190" t="str">
        <f t="shared" ref="CO1520:DL1520" si="2083">CO$23</f>
        <v>CO$19</v>
      </c>
      <c r="CP1520" s="190" t="str">
        <f t="shared" si="2083"/>
        <v>CP$19</v>
      </c>
      <c r="CQ1520" s="190" t="str">
        <f t="shared" si="2083"/>
        <v>CQ$19</v>
      </c>
      <c r="CR1520" s="190" t="str">
        <f t="shared" si="2083"/>
        <v>CR$19</v>
      </c>
      <c r="CS1520" s="190" t="str">
        <f t="shared" si="2083"/>
        <v>CS$19</v>
      </c>
      <c r="CT1520" s="190" t="str">
        <f t="shared" si="2083"/>
        <v>CT$19</v>
      </c>
      <c r="CU1520" s="190" t="str">
        <f t="shared" si="2083"/>
        <v>CU$19</v>
      </c>
      <c r="CV1520" s="190" t="str">
        <f t="shared" si="2083"/>
        <v>CV$19</v>
      </c>
      <c r="CW1520" s="190" t="str">
        <f t="shared" si="2083"/>
        <v>CW$19</v>
      </c>
      <c r="CX1520" s="190" t="str">
        <f t="shared" si="2083"/>
        <v>CX$19</v>
      </c>
      <c r="CY1520" s="190" t="str">
        <f t="shared" si="2083"/>
        <v>CY$19</v>
      </c>
      <c r="CZ1520" s="190" t="str">
        <f t="shared" si="2083"/>
        <v>CZ$19</v>
      </c>
      <c r="DA1520" s="190" t="str">
        <f t="shared" si="2083"/>
        <v>DA$19</v>
      </c>
      <c r="DB1520" s="190" t="str">
        <f t="shared" si="2083"/>
        <v>DB$19</v>
      </c>
      <c r="DC1520" s="190" t="str">
        <f t="shared" si="2083"/>
        <v>DC$19</v>
      </c>
      <c r="DD1520" s="190" t="str">
        <f t="shared" si="2083"/>
        <v>DD$19</v>
      </c>
      <c r="DE1520" s="190" t="str">
        <f t="shared" si="2083"/>
        <v>DE$19</v>
      </c>
      <c r="DF1520" s="190" t="str">
        <f t="shared" si="2083"/>
        <v>DF$19</v>
      </c>
      <c r="DG1520" s="190" t="str">
        <f t="shared" si="2083"/>
        <v>DG$19</v>
      </c>
      <c r="DH1520" s="190" t="str">
        <f t="shared" si="2083"/>
        <v>DH$19</v>
      </c>
      <c r="DI1520" s="190" t="str">
        <f t="shared" si="2083"/>
        <v>DI$19</v>
      </c>
      <c r="DJ1520" s="190" t="str">
        <f t="shared" si="2083"/>
        <v>DJ$19</v>
      </c>
      <c r="DK1520" s="190" t="str">
        <f t="shared" si="2083"/>
        <v>DK$19</v>
      </c>
      <c r="DL1520" s="190" t="str">
        <f t="shared" si="2083"/>
        <v>DL$19</v>
      </c>
    </row>
    <row r="1521" spans="1:116" x14ac:dyDescent="0.35">
      <c r="D1521" t="s">
        <v>529</v>
      </c>
      <c r="E1521" s="8" t="str">
        <f t="shared" si="2075"/>
        <v>1521 FCCA-F</v>
      </c>
      <c r="G1521" s="70" t="s">
        <v>531</v>
      </c>
      <c r="H1521" s="48"/>
      <c r="I1521" s="304"/>
      <c r="J1521" s="304"/>
      <c r="K1521" s="48"/>
      <c r="L1521" s="48"/>
      <c r="M1521" s="48"/>
      <c r="N1521" s="48"/>
      <c r="O1521" s="48"/>
      <c r="P1521" s="48"/>
      <c r="R1521" s="70"/>
      <c r="S1521" s="305"/>
      <c r="T1521" s="305"/>
      <c r="U1521" s="305"/>
      <c r="V1521" s="305"/>
      <c r="W1521" s="305"/>
      <c r="X1521" s="305"/>
      <c r="Y1521" s="305"/>
      <c r="Z1521" s="305"/>
      <c r="AA1521" s="305"/>
      <c r="AB1521" s="305"/>
      <c r="AC1521" s="305"/>
      <c r="AD1521" s="305"/>
      <c r="AE1521" s="305"/>
      <c r="AF1521" s="305"/>
      <c r="AG1521" s="305"/>
      <c r="AH1521" s="305"/>
      <c r="AI1521" s="305"/>
      <c r="AJ1521" s="305"/>
      <c r="AK1521" s="305"/>
      <c r="AL1521" s="305"/>
      <c r="AM1521" s="305"/>
      <c r="AN1521" s="305"/>
      <c r="AO1521" s="305"/>
      <c r="AP1521" s="305"/>
      <c r="AQ1521" s="305"/>
      <c r="AR1521" s="305"/>
      <c r="AS1521" s="305"/>
      <c r="AT1521" s="305"/>
      <c r="AU1521" s="305"/>
      <c r="AV1521" s="305"/>
      <c r="AW1521" s="305"/>
      <c r="AX1521" s="305"/>
      <c r="AY1521" s="305"/>
      <c r="AZ1521" s="305"/>
      <c r="BA1521" s="305"/>
      <c r="BB1521" s="305"/>
      <c r="BC1521" s="305"/>
      <c r="BD1521" s="305"/>
      <c r="BE1521" s="305"/>
      <c r="BF1521" s="305"/>
      <c r="BG1521" s="305"/>
      <c r="BH1521" s="305"/>
      <c r="BI1521" s="305"/>
      <c r="BJ1521" s="305"/>
      <c r="BK1521" s="305"/>
      <c r="BL1521" s="305"/>
      <c r="BM1521" s="305"/>
      <c r="BN1521" s="305"/>
      <c r="BO1521" s="305"/>
      <c r="BP1521" s="305"/>
      <c r="BQ1521" s="305"/>
      <c r="BR1521" s="305"/>
      <c r="BS1521" s="305"/>
      <c r="BT1521" s="305"/>
      <c r="BU1521" s="305"/>
      <c r="BV1521" s="305"/>
      <c r="BW1521" s="305"/>
      <c r="BX1521" s="305"/>
      <c r="BY1521" s="305"/>
      <c r="BZ1521" s="305"/>
      <c r="CA1521" s="305"/>
      <c r="CB1521" s="305"/>
      <c r="CC1521" s="305"/>
      <c r="CD1521" s="305"/>
      <c r="CE1521" s="305"/>
      <c r="CF1521" s="305"/>
      <c r="CG1521" s="305"/>
      <c r="CH1521" s="305"/>
      <c r="CI1521" s="305"/>
      <c r="CJ1521" s="305"/>
      <c r="CK1521" s="305"/>
      <c r="CL1521" s="305"/>
      <c r="CN1521" s="304"/>
      <c r="CO1521" s="305"/>
      <c r="CP1521" s="305"/>
      <c r="CQ1521" s="305"/>
      <c r="CR1521" s="305"/>
      <c r="CS1521" s="305"/>
      <c r="CT1521" s="305"/>
      <c r="CU1521" s="305"/>
      <c r="CV1521" s="305"/>
      <c r="CW1521" s="305"/>
      <c r="CX1521" s="305"/>
      <c r="CY1521" s="305"/>
      <c r="CZ1521" s="305"/>
      <c r="DA1521" s="305"/>
      <c r="DB1521" s="305"/>
      <c r="DC1521" s="305"/>
      <c r="DD1521" s="305"/>
      <c r="DE1521" s="305"/>
      <c r="DF1521" s="305"/>
      <c r="DG1521" s="305"/>
      <c r="DH1521" s="305"/>
      <c r="DI1521" s="305"/>
      <c r="DJ1521" s="305"/>
      <c r="DK1521" s="305"/>
      <c r="DL1521" s="305"/>
    </row>
    <row r="1522" spans="1:116" x14ac:dyDescent="0.35">
      <c r="C1522" t="s">
        <v>234</v>
      </c>
      <c r="D1522" t="s">
        <v>529</v>
      </c>
      <c r="E1522" s="8" t="str">
        <f t="shared" si="2075"/>
        <v>1522 FCCA-F</v>
      </c>
      <c r="G1522" s="125" t="str">
        <f>"Current asset - "&amp;(SUBSTITUTE(G1521,":",""))</f>
        <v>Current asset - Fixed constant current asset</v>
      </c>
      <c r="J1522" s="74">
        <v>1000</v>
      </c>
      <c r="K1522" s="53">
        <f>SUMIF($4:$4,K$2,1520:1520)</f>
        <v>0</v>
      </c>
      <c r="L1522" s="53">
        <f>SUMIF($4:$4,L$2,1520:1520)</f>
        <v>0</v>
      </c>
      <c r="M1522" s="53">
        <f>SUMIF($4:$4,M$2,1520:1520)</f>
        <v>0</v>
      </c>
      <c r="N1522" s="53">
        <f>SUMIF($4:$4,N$2,1520:1520)</f>
        <v>0</v>
      </c>
      <c r="O1522" s="53">
        <f>SUMIF($4:$4,O$2,1520:1520)</f>
        <v>0</v>
      </c>
      <c r="P1522" s="53">
        <f>SUMIF($4:$4,P$2,1520:1520)</f>
        <v>0</v>
      </c>
      <c r="R1522" s="24">
        <f>$J1522</f>
        <v>1000</v>
      </c>
      <c r="S1522" s="80">
        <f>R1522</f>
        <v>1000</v>
      </c>
      <c r="T1522" s="80">
        <f t="shared" ref="T1522:CE1522" si="2084">S1522</f>
        <v>1000</v>
      </c>
      <c r="U1522" s="80">
        <f t="shared" si="2084"/>
        <v>1000</v>
      </c>
      <c r="V1522" s="80">
        <f t="shared" si="2084"/>
        <v>1000</v>
      </c>
      <c r="W1522" s="80">
        <f t="shared" si="2084"/>
        <v>1000</v>
      </c>
      <c r="X1522" s="80">
        <f t="shared" si="2084"/>
        <v>1000</v>
      </c>
      <c r="Y1522" s="80">
        <f t="shared" si="2084"/>
        <v>1000</v>
      </c>
      <c r="Z1522" s="80">
        <f t="shared" si="2084"/>
        <v>1000</v>
      </c>
      <c r="AA1522" s="80">
        <f t="shared" si="2084"/>
        <v>1000</v>
      </c>
      <c r="AB1522" s="80">
        <f t="shared" si="2084"/>
        <v>1000</v>
      </c>
      <c r="AC1522" s="80">
        <f t="shared" si="2084"/>
        <v>1000</v>
      </c>
      <c r="AD1522" s="80">
        <f t="shared" si="2084"/>
        <v>1000</v>
      </c>
      <c r="AE1522" s="80">
        <f t="shared" si="2084"/>
        <v>1000</v>
      </c>
      <c r="AF1522" s="80">
        <f t="shared" si="2084"/>
        <v>1000</v>
      </c>
      <c r="AG1522" s="80">
        <f t="shared" si="2084"/>
        <v>1000</v>
      </c>
      <c r="AH1522" s="80">
        <f t="shared" si="2084"/>
        <v>1000</v>
      </c>
      <c r="AI1522" s="80">
        <f t="shared" si="2084"/>
        <v>1000</v>
      </c>
      <c r="AJ1522" s="80">
        <f t="shared" si="2084"/>
        <v>1000</v>
      </c>
      <c r="AK1522" s="80">
        <f t="shared" si="2084"/>
        <v>1000</v>
      </c>
      <c r="AL1522" s="80">
        <f t="shared" si="2084"/>
        <v>1000</v>
      </c>
      <c r="AM1522" s="80">
        <f t="shared" si="2084"/>
        <v>1000</v>
      </c>
      <c r="AN1522" s="80">
        <f t="shared" si="2084"/>
        <v>1000</v>
      </c>
      <c r="AO1522" s="80">
        <f t="shared" si="2084"/>
        <v>1000</v>
      </c>
      <c r="AP1522" s="80">
        <f t="shared" si="2084"/>
        <v>1000</v>
      </c>
      <c r="AQ1522" s="80">
        <f t="shared" si="2084"/>
        <v>1000</v>
      </c>
      <c r="AR1522" s="80">
        <f t="shared" si="2084"/>
        <v>1000</v>
      </c>
      <c r="AS1522" s="80">
        <f t="shared" si="2084"/>
        <v>1000</v>
      </c>
      <c r="AT1522" s="80">
        <f t="shared" si="2084"/>
        <v>1000</v>
      </c>
      <c r="AU1522" s="80">
        <f t="shared" si="2084"/>
        <v>1000</v>
      </c>
      <c r="AV1522" s="80">
        <f t="shared" si="2084"/>
        <v>1000</v>
      </c>
      <c r="AW1522" s="80">
        <f t="shared" si="2084"/>
        <v>1000</v>
      </c>
      <c r="AX1522" s="80">
        <f t="shared" si="2084"/>
        <v>1000</v>
      </c>
      <c r="AY1522" s="80">
        <f t="shared" si="2084"/>
        <v>1000</v>
      </c>
      <c r="AZ1522" s="80">
        <f t="shared" si="2084"/>
        <v>1000</v>
      </c>
      <c r="BA1522" s="80">
        <f t="shared" si="2084"/>
        <v>1000</v>
      </c>
      <c r="BB1522" s="80">
        <f t="shared" si="2084"/>
        <v>1000</v>
      </c>
      <c r="BC1522" s="80">
        <f t="shared" si="2084"/>
        <v>1000</v>
      </c>
      <c r="BD1522" s="80">
        <f t="shared" si="2084"/>
        <v>1000</v>
      </c>
      <c r="BE1522" s="80">
        <f t="shared" si="2084"/>
        <v>1000</v>
      </c>
      <c r="BF1522" s="80">
        <f t="shared" si="2084"/>
        <v>1000</v>
      </c>
      <c r="BG1522" s="80">
        <f t="shared" si="2084"/>
        <v>1000</v>
      </c>
      <c r="BH1522" s="80">
        <f t="shared" si="2084"/>
        <v>1000</v>
      </c>
      <c r="BI1522" s="80">
        <f t="shared" si="2084"/>
        <v>1000</v>
      </c>
      <c r="BJ1522" s="80">
        <f t="shared" si="2084"/>
        <v>1000</v>
      </c>
      <c r="BK1522" s="80">
        <f t="shared" si="2084"/>
        <v>1000</v>
      </c>
      <c r="BL1522" s="80">
        <f t="shared" si="2084"/>
        <v>1000</v>
      </c>
      <c r="BM1522" s="80">
        <f t="shared" si="2084"/>
        <v>1000</v>
      </c>
      <c r="BN1522" s="80">
        <f t="shared" si="2084"/>
        <v>1000</v>
      </c>
      <c r="BO1522" s="80">
        <f t="shared" si="2084"/>
        <v>1000</v>
      </c>
      <c r="BP1522" s="80">
        <f t="shared" si="2084"/>
        <v>1000</v>
      </c>
      <c r="BQ1522" s="80">
        <f t="shared" si="2084"/>
        <v>1000</v>
      </c>
      <c r="BR1522" s="80">
        <f t="shared" si="2084"/>
        <v>1000</v>
      </c>
      <c r="BS1522" s="80">
        <f t="shared" si="2084"/>
        <v>1000</v>
      </c>
      <c r="BT1522" s="80">
        <f t="shared" si="2084"/>
        <v>1000</v>
      </c>
      <c r="BU1522" s="80">
        <f t="shared" si="2084"/>
        <v>1000</v>
      </c>
      <c r="BV1522" s="80">
        <f t="shared" si="2084"/>
        <v>1000</v>
      </c>
      <c r="BW1522" s="80">
        <f t="shared" si="2084"/>
        <v>1000</v>
      </c>
      <c r="BX1522" s="80">
        <f t="shared" si="2084"/>
        <v>1000</v>
      </c>
      <c r="BY1522" s="80">
        <f t="shared" si="2084"/>
        <v>1000</v>
      </c>
      <c r="BZ1522" s="80">
        <f t="shared" si="2084"/>
        <v>1000</v>
      </c>
      <c r="CA1522" s="80">
        <f t="shared" si="2084"/>
        <v>1000</v>
      </c>
      <c r="CB1522" s="80">
        <f t="shared" si="2084"/>
        <v>1000</v>
      </c>
      <c r="CC1522" s="80">
        <f t="shared" si="2084"/>
        <v>1000</v>
      </c>
      <c r="CD1522" s="80">
        <f t="shared" si="2084"/>
        <v>1000</v>
      </c>
      <c r="CE1522" s="80">
        <f t="shared" si="2084"/>
        <v>1000</v>
      </c>
      <c r="CF1522" s="80">
        <f t="shared" ref="CF1522:CL1522" si="2085">CE1522</f>
        <v>1000</v>
      </c>
      <c r="CG1522" s="80">
        <f t="shared" si="2085"/>
        <v>1000</v>
      </c>
      <c r="CH1522" s="80">
        <f t="shared" si="2085"/>
        <v>1000</v>
      </c>
      <c r="CI1522" s="80">
        <f t="shared" si="2085"/>
        <v>1000</v>
      </c>
      <c r="CJ1522" s="80">
        <f t="shared" si="2085"/>
        <v>1000</v>
      </c>
      <c r="CK1522" s="80">
        <f t="shared" si="2085"/>
        <v>1000</v>
      </c>
      <c r="CL1522" s="80">
        <f t="shared" si="2085"/>
        <v>1000</v>
      </c>
      <c r="CN1522" s="74">
        <f>J1522</f>
        <v>1000</v>
      </c>
      <c r="CO1522" s="80">
        <f t="shared" ref="CO1522" si="2086">CN1522</f>
        <v>1000</v>
      </c>
      <c r="CP1522" s="80">
        <f t="shared" ref="CP1522" si="2087">CO1522</f>
        <v>1000</v>
      </c>
      <c r="CQ1522" s="80">
        <f t="shared" ref="CQ1522" si="2088">CP1522</f>
        <v>1000</v>
      </c>
      <c r="CR1522" s="80">
        <f t="shared" ref="CR1522" si="2089">CQ1522</f>
        <v>1000</v>
      </c>
      <c r="CS1522" s="80">
        <f t="shared" ref="CS1522" si="2090">CR1522</f>
        <v>1000</v>
      </c>
      <c r="CT1522" s="80">
        <f t="shared" ref="CT1522" si="2091">CS1522</f>
        <v>1000</v>
      </c>
      <c r="CU1522" s="80">
        <f t="shared" ref="CU1522" si="2092">CT1522</f>
        <v>1000</v>
      </c>
      <c r="CV1522" s="80">
        <f t="shared" ref="CV1522" si="2093">CU1522</f>
        <v>1000</v>
      </c>
      <c r="CW1522" s="80">
        <f t="shared" ref="CW1522" si="2094">CV1522</f>
        <v>1000</v>
      </c>
      <c r="CX1522" s="80">
        <f t="shared" ref="CX1522" si="2095">CW1522</f>
        <v>1000</v>
      </c>
      <c r="CY1522" s="80">
        <f t="shared" ref="CY1522" si="2096">CX1522</f>
        <v>1000</v>
      </c>
      <c r="CZ1522" s="80">
        <f t="shared" ref="CZ1522" si="2097">CY1522</f>
        <v>1000</v>
      </c>
      <c r="DA1522" s="80">
        <f t="shared" ref="DA1522" si="2098">CZ1522</f>
        <v>1000</v>
      </c>
      <c r="DB1522" s="80">
        <f t="shared" ref="DB1522" si="2099">DA1522</f>
        <v>1000</v>
      </c>
      <c r="DC1522" s="80">
        <f t="shared" ref="DC1522" si="2100">DB1522</f>
        <v>1000</v>
      </c>
      <c r="DD1522" s="80">
        <f t="shared" ref="DD1522" si="2101">DC1522</f>
        <v>1000</v>
      </c>
      <c r="DE1522" s="80">
        <f t="shared" ref="DE1522" si="2102">DD1522</f>
        <v>1000</v>
      </c>
      <c r="DF1522" s="80">
        <f t="shared" ref="DF1522" si="2103">DE1522</f>
        <v>1000</v>
      </c>
      <c r="DG1522" s="80">
        <f t="shared" ref="DG1522" si="2104">DF1522</f>
        <v>1000</v>
      </c>
      <c r="DH1522" s="80">
        <f t="shared" ref="DH1522" si="2105">DG1522</f>
        <v>1000</v>
      </c>
      <c r="DI1522" s="80">
        <f t="shared" ref="DI1522" si="2106">DH1522</f>
        <v>1000</v>
      </c>
      <c r="DJ1522" s="80">
        <f t="shared" ref="DJ1522" si="2107">DI1522</f>
        <v>1000</v>
      </c>
      <c r="DK1522" s="80">
        <f t="shared" ref="DK1522:DL1522" si="2108">DJ1522</f>
        <v>1000</v>
      </c>
      <c r="DL1522" s="80">
        <f t="shared" si="2108"/>
        <v>1000</v>
      </c>
    </row>
    <row r="1523" spans="1:116" x14ac:dyDescent="0.35">
      <c r="D1523" t="s">
        <v>529</v>
      </c>
      <c r="E1523" s="8" t="str">
        <f t="shared" ref="E1523" si="2109">ROW()&amp;" "&amp;D1523</f>
        <v>1523 FCCA-F</v>
      </c>
      <c r="G1523" s="126"/>
      <c r="H1523" s="27"/>
      <c r="I1523" s="77"/>
      <c r="J1523" s="77"/>
      <c r="K1523" s="28"/>
      <c r="L1523" s="28"/>
      <c r="M1523" s="28"/>
      <c r="N1523" s="28"/>
      <c r="O1523" s="28"/>
      <c r="P1523" s="28"/>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7"/>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35">
      <c r="B1524" t="s">
        <v>332</v>
      </c>
      <c r="D1524" t="s">
        <v>529</v>
      </c>
      <c r="E1524" s="8" t="str">
        <f t="shared" si="2075"/>
        <v>1524 FCCA-F</v>
      </c>
      <c r="G1524" s="125" t="str">
        <f>"Change in "&amp;G1522</f>
        <v>Change in Current asset - Fixed constant current asset</v>
      </c>
      <c r="I1524" s="74"/>
      <c r="J1524" s="74"/>
      <c r="K1524" s="53">
        <f>SUMIF($3:$3,K$2,1522:1522)</f>
        <v>12000</v>
      </c>
      <c r="L1524" s="53">
        <f>SUMIF($3:$3,L$2,1522:1522)</f>
        <v>12000</v>
      </c>
      <c r="M1524" s="53">
        <f>SUMIF($3:$3,M$2,1522:1522)</f>
        <v>12000</v>
      </c>
      <c r="N1524" s="53">
        <f>SUMIF($3:$3,N$2,1522:1522)</f>
        <v>12000</v>
      </c>
      <c r="O1524" s="53">
        <f>SUMIF($3:$3,O$2,1522:1522)</f>
        <v>12000</v>
      </c>
      <c r="P1524" s="53">
        <f>SUMIF($3:$3,P$2,1522:1522)</f>
        <v>12000</v>
      </c>
      <c r="R1524" s="24"/>
      <c r="S1524" s="80">
        <f>R1522-S1522</f>
        <v>0</v>
      </c>
      <c r="T1524" s="80">
        <f t="shared" ref="T1524:CE1524" si="2110">S1522-T1522</f>
        <v>0</v>
      </c>
      <c r="U1524" s="80">
        <f t="shared" si="2110"/>
        <v>0</v>
      </c>
      <c r="V1524" s="80">
        <f t="shared" si="2110"/>
        <v>0</v>
      </c>
      <c r="W1524" s="80">
        <f t="shared" si="2110"/>
        <v>0</v>
      </c>
      <c r="X1524" s="80">
        <f t="shared" si="2110"/>
        <v>0</v>
      </c>
      <c r="Y1524" s="80">
        <f t="shared" si="2110"/>
        <v>0</v>
      </c>
      <c r="Z1524" s="80">
        <f t="shared" si="2110"/>
        <v>0</v>
      </c>
      <c r="AA1524" s="80">
        <f t="shared" si="2110"/>
        <v>0</v>
      </c>
      <c r="AB1524" s="80">
        <f t="shared" si="2110"/>
        <v>0</v>
      </c>
      <c r="AC1524" s="80">
        <f t="shared" si="2110"/>
        <v>0</v>
      </c>
      <c r="AD1524" s="80">
        <f t="shared" si="2110"/>
        <v>0</v>
      </c>
      <c r="AE1524" s="80">
        <f t="shared" si="2110"/>
        <v>0</v>
      </c>
      <c r="AF1524" s="80">
        <f t="shared" si="2110"/>
        <v>0</v>
      </c>
      <c r="AG1524" s="80">
        <f t="shared" si="2110"/>
        <v>0</v>
      </c>
      <c r="AH1524" s="80">
        <f t="shared" si="2110"/>
        <v>0</v>
      </c>
      <c r="AI1524" s="80">
        <f t="shared" si="2110"/>
        <v>0</v>
      </c>
      <c r="AJ1524" s="80">
        <f t="shared" si="2110"/>
        <v>0</v>
      </c>
      <c r="AK1524" s="80">
        <f t="shared" si="2110"/>
        <v>0</v>
      </c>
      <c r="AL1524" s="80">
        <f t="shared" si="2110"/>
        <v>0</v>
      </c>
      <c r="AM1524" s="80">
        <f t="shared" si="2110"/>
        <v>0</v>
      </c>
      <c r="AN1524" s="80">
        <f t="shared" si="2110"/>
        <v>0</v>
      </c>
      <c r="AO1524" s="80">
        <f t="shared" si="2110"/>
        <v>0</v>
      </c>
      <c r="AP1524" s="80">
        <f t="shared" si="2110"/>
        <v>0</v>
      </c>
      <c r="AQ1524" s="80">
        <f t="shared" si="2110"/>
        <v>0</v>
      </c>
      <c r="AR1524" s="80">
        <f t="shared" si="2110"/>
        <v>0</v>
      </c>
      <c r="AS1524" s="80">
        <f t="shared" si="2110"/>
        <v>0</v>
      </c>
      <c r="AT1524" s="80">
        <f t="shared" si="2110"/>
        <v>0</v>
      </c>
      <c r="AU1524" s="80">
        <f t="shared" si="2110"/>
        <v>0</v>
      </c>
      <c r="AV1524" s="80">
        <f t="shared" si="2110"/>
        <v>0</v>
      </c>
      <c r="AW1524" s="80">
        <f t="shared" si="2110"/>
        <v>0</v>
      </c>
      <c r="AX1524" s="80">
        <f t="shared" si="2110"/>
        <v>0</v>
      </c>
      <c r="AY1524" s="80">
        <f t="shared" si="2110"/>
        <v>0</v>
      </c>
      <c r="AZ1524" s="80">
        <f t="shared" si="2110"/>
        <v>0</v>
      </c>
      <c r="BA1524" s="80">
        <f t="shared" si="2110"/>
        <v>0</v>
      </c>
      <c r="BB1524" s="80">
        <f t="shared" si="2110"/>
        <v>0</v>
      </c>
      <c r="BC1524" s="80">
        <f t="shared" si="2110"/>
        <v>0</v>
      </c>
      <c r="BD1524" s="80">
        <f t="shared" si="2110"/>
        <v>0</v>
      </c>
      <c r="BE1524" s="80">
        <f t="shared" si="2110"/>
        <v>0</v>
      </c>
      <c r="BF1524" s="80">
        <f t="shared" si="2110"/>
        <v>0</v>
      </c>
      <c r="BG1524" s="80">
        <f t="shared" si="2110"/>
        <v>0</v>
      </c>
      <c r="BH1524" s="80">
        <f t="shared" si="2110"/>
        <v>0</v>
      </c>
      <c r="BI1524" s="80">
        <f t="shared" si="2110"/>
        <v>0</v>
      </c>
      <c r="BJ1524" s="80">
        <f t="shared" si="2110"/>
        <v>0</v>
      </c>
      <c r="BK1524" s="80">
        <f t="shared" si="2110"/>
        <v>0</v>
      </c>
      <c r="BL1524" s="80">
        <f t="shared" si="2110"/>
        <v>0</v>
      </c>
      <c r="BM1524" s="80">
        <f t="shared" si="2110"/>
        <v>0</v>
      </c>
      <c r="BN1524" s="80">
        <f t="shared" si="2110"/>
        <v>0</v>
      </c>
      <c r="BO1524" s="80">
        <f t="shared" si="2110"/>
        <v>0</v>
      </c>
      <c r="BP1524" s="80">
        <f t="shared" si="2110"/>
        <v>0</v>
      </c>
      <c r="BQ1524" s="80">
        <f t="shared" si="2110"/>
        <v>0</v>
      </c>
      <c r="BR1524" s="80">
        <f t="shared" si="2110"/>
        <v>0</v>
      </c>
      <c r="BS1524" s="80">
        <f t="shared" si="2110"/>
        <v>0</v>
      </c>
      <c r="BT1524" s="80">
        <f t="shared" si="2110"/>
        <v>0</v>
      </c>
      <c r="BU1524" s="80">
        <f t="shared" si="2110"/>
        <v>0</v>
      </c>
      <c r="BV1524" s="80">
        <f t="shared" si="2110"/>
        <v>0</v>
      </c>
      <c r="BW1524" s="80">
        <f t="shared" si="2110"/>
        <v>0</v>
      </c>
      <c r="BX1524" s="80">
        <f t="shared" si="2110"/>
        <v>0</v>
      </c>
      <c r="BY1524" s="80">
        <f t="shared" si="2110"/>
        <v>0</v>
      </c>
      <c r="BZ1524" s="80">
        <f t="shared" si="2110"/>
        <v>0</v>
      </c>
      <c r="CA1524" s="80">
        <f t="shared" si="2110"/>
        <v>0</v>
      </c>
      <c r="CB1524" s="80">
        <f t="shared" si="2110"/>
        <v>0</v>
      </c>
      <c r="CC1524" s="80">
        <f t="shared" si="2110"/>
        <v>0</v>
      </c>
      <c r="CD1524" s="80">
        <f t="shared" si="2110"/>
        <v>0</v>
      </c>
      <c r="CE1524" s="80">
        <f t="shared" si="2110"/>
        <v>0</v>
      </c>
      <c r="CF1524" s="80">
        <f t="shared" ref="CF1524:CL1524" si="2111">CE1522-CF1522</f>
        <v>0</v>
      </c>
      <c r="CG1524" s="80">
        <f t="shared" si="2111"/>
        <v>0</v>
      </c>
      <c r="CH1524" s="80">
        <f t="shared" si="2111"/>
        <v>0</v>
      </c>
      <c r="CI1524" s="80">
        <f t="shared" si="2111"/>
        <v>0</v>
      </c>
      <c r="CJ1524" s="80">
        <f t="shared" si="2111"/>
        <v>0</v>
      </c>
      <c r="CK1524" s="80">
        <f t="shared" si="2111"/>
        <v>0</v>
      </c>
      <c r="CL1524" s="80">
        <f t="shared" si="2111"/>
        <v>0</v>
      </c>
      <c r="CN1524" s="74"/>
      <c r="CO1524" s="80">
        <f t="shared" ref="CO1524" si="2112">CN1522-CO1522</f>
        <v>0</v>
      </c>
      <c r="CP1524" s="80">
        <f t="shared" ref="CP1524" si="2113">CO1522-CP1522</f>
        <v>0</v>
      </c>
      <c r="CQ1524" s="80">
        <f t="shared" ref="CQ1524" si="2114">CP1522-CQ1522</f>
        <v>0</v>
      </c>
      <c r="CR1524" s="80">
        <f t="shared" ref="CR1524" si="2115">CQ1522-CR1522</f>
        <v>0</v>
      </c>
      <c r="CS1524" s="80">
        <f t="shared" ref="CS1524" si="2116">CR1522-CS1522</f>
        <v>0</v>
      </c>
      <c r="CT1524" s="80">
        <f t="shared" ref="CT1524" si="2117">CS1522-CT1522</f>
        <v>0</v>
      </c>
      <c r="CU1524" s="80">
        <f t="shared" ref="CU1524" si="2118">CT1522-CU1522</f>
        <v>0</v>
      </c>
      <c r="CV1524" s="80">
        <f t="shared" ref="CV1524" si="2119">CU1522-CV1522</f>
        <v>0</v>
      </c>
      <c r="CW1524" s="80">
        <f t="shared" ref="CW1524" si="2120">CV1522-CW1522</f>
        <v>0</v>
      </c>
      <c r="CX1524" s="80">
        <f t="shared" ref="CX1524" si="2121">CW1522-CX1522</f>
        <v>0</v>
      </c>
      <c r="CY1524" s="80">
        <f t="shared" ref="CY1524" si="2122">CX1522-CY1522</f>
        <v>0</v>
      </c>
      <c r="CZ1524" s="80">
        <f t="shared" ref="CZ1524" si="2123">CY1522-CZ1522</f>
        <v>0</v>
      </c>
      <c r="DA1524" s="80">
        <f t="shared" ref="DA1524" si="2124">CZ1522-DA1522</f>
        <v>0</v>
      </c>
      <c r="DB1524" s="80">
        <f t="shared" ref="DB1524" si="2125">DA1522-DB1522</f>
        <v>0</v>
      </c>
      <c r="DC1524" s="80">
        <f t="shared" ref="DC1524" si="2126">DB1522-DC1522</f>
        <v>0</v>
      </c>
      <c r="DD1524" s="80">
        <f t="shared" ref="DD1524" si="2127">DC1522-DD1522</f>
        <v>0</v>
      </c>
      <c r="DE1524" s="80">
        <f t="shared" ref="DE1524" si="2128">DD1522-DE1522</f>
        <v>0</v>
      </c>
      <c r="DF1524" s="80">
        <f t="shared" ref="DF1524" si="2129">DE1522-DF1522</f>
        <v>0</v>
      </c>
      <c r="DG1524" s="80">
        <f t="shared" ref="DG1524" si="2130">DF1522-DG1522</f>
        <v>0</v>
      </c>
      <c r="DH1524" s="80">
        <f t="shared" ref="DH1524" si="2131">DG1522-DH1522</f>
        <v>0</v>
      </c>
      <c r="DI1524" s="80">
        <f t="shared" ref="DI1524" si="2132">DH1522-DI1522</f>
        <v>0</v>
      </c>
      <c r="DJ1524" s="80">
        <f t="shared" ref="DJ1524" si="2133">DI1522-DJ1522</f>
        <v>0</v>
      </c>
      <c r="DK1524" s="80">
        <f t="shared" ref="DK1524:DL1524" si="2134">DJ1522-DK1522</f>
        <v>0</v>
      </c>
      <c r="DL1524" s="80">
        <f t="shared" si="2134"/>
        <v>0</v>
      </c>
    </row>
    <row r="1525" spans="1:116" x14ac:dyDescent="0.35">
      <c r="B1525" t="s">
        <v>332</v>
      </c>
      <c r="D1525" t="s">
        <v>529</v>
      </c>
      <c r="E1525" s="8" t="str">
        <f t="shared" si="2075"/>
        <v>1525 FCCA-F</v>
      </c>
      <c r="G1525" s="125"/>
      <c r="I1525" s="74"/>
      <c r="J1525" s="74"/>
      <c r="K1525" s="53"/>
      <c r="L1525" s="53"/>
      <c r="M1525" s="53"/>
      <c r="N1525" s="53"/>
      <c r="O1525" s="53"/>
      <c r="P1525" s="53"/>
      <c r="R1525" s="24"/>
      <c r="S1525" s="80"/>
      <c r="T1525" s="80"/>
      <c r="U1525" s="80"/>
      <c r="V1525" s="80"/>
      <c r="W1525" s="80"/>
      <c r="X1525" s="80"/>
      <c r="Y1525" s="80"/>
      <c r="Z1525" s="80"/>
      <c r="AA1525" s="80"/>
      <c r="AB1525" s="80"/>
      <c r="AC1525" s="80"/>
      <c r="AD1525" s="80"/>
      <c r="AE1525" s="80"/>
      <c r="AF1525" s="80"/>
      <c r="AG1525" s="80"/>
      <c r="AH1525" s="80"/>
      <c r="AI1525" s="80"/>
      <c r="AJ1525" s="80"/>
      <c r="AK1525" s="80"/>
      <c r="AL1525" s="80"/>
      <c r="AM1525" s="80"/>
      <c r="AN1525" s="80"/>
      <c r="AO1525" s="80"/>
      <c r="AP1525" s="80"/>
      <c r="AQ1525" s="80"/>
      <c r="AR1525" s="80"/>
      <c r="AS1525" s="80"/>
      <c r="AT1525" s="80"/>
      <c r="AU1525" s="80"/>
      <c r="AV1525" s="80"/>
      <c r="AW1525" s="80"/>
      <c r="AX1525" s="80"/>
      <c r="AY1525" s="80"/>
      <c r="AZ1525" s="80"/>
      <c r="BA1525" s="80"/>
      <c r="BB1525" s="80"/>
      <c r="BC1525" s="80"/>
      <c r="BD1525" s="80"/>
      <c r="BE1525" s="80"/>
      <c r="BF1525" s="80"/>
      <c r="BG1525" s="80"/>
      <c r="BH1525" s="80"/>
      <c r="BI1525" s="80"/>
      <c r="BJ1525" s="80"/>
      <c r="BK1525" s="80"/>
      <c r="BL1525" s="80"/>
      <c r="BM1525" s="80"/>
      <c r="BN1525" s="80"/>
      <c r="BO1525" s="80"/>
      <c r="BP1525" s="80"/>
      <c r="BQ1525" s="80"/>
      <c r="BR1525" s="80"/>
      <c r="BS1525" s="80"/>
      <c r="BT1525" s="80"/>
      <c r="BU1525" s="80"/>
      <c r="BV1525" s="80"/>
      <c r="BW1525" s="80"/>
      <c r="BX1525" s="80"/>
      <c r="BY1525" s="80"/>
      <c r="BZ1525" s="80"/>
      <c r="CA1525" s="80"/>
      <c r="CB1525" s="80"/>
      <c r="CC1525" s="80"/>
      <c r="CD1525" s="80"/>
      <c r="CE1525" s="80"/>
      <c r="CF1525" s="80"/>
      <c r="CG1525" s="80"/>
      <c r="CH1525" s="80"/>
      <c r="CI1525" s="80"/>
      <c r="CJ1525" s="80"/>
      <c r="CK1525" s="80"/>
      <c r="CL1525" s="80"/>
      <c r="CN1525" s="74"/>
      <c r="CO1525" s="80"/>
      <c r="CP1525" s="80"/>
      <c r="CQ1525" s="80"/>
      <c r="CR1525" s="80"/>
      <c r="CS1525" s="80"/>
      <c r="CT1525" s="80"/>
      <c r="CU1525" s="80"/>
      <c r="CV1525" s="80"/>
      <c r="CW1525" s="80"/>
      <c r="CX1525" s="80"/>
      <c r="CY1525" s="80"/>
      <c r="CZ1525" s="80"/>
      <c r="DA1525" s="80"/>
      <c r="DB1525" s="80"/>
      <c r="DC1525" s="80"/>
      <c r="DD1525" s="80"/>
      <c r="DE1525" s="80"/>
      <c r="DF1525" s="80"/>
      <c r="DG1525" s="80"/>
      <c r="DH1525" s="80"/>
      <c r="DI1525" s="80"/>
      <c r="DJ1525" s="80"/>
      <c r="DK1525" s="80"/>
      <c r="DL1525" s="80"/>
    </row>
    <row r="1526" spans="1:116" x14ac:dyDescent="0.35">
      <c r="B1526" t="s">
        <v>332</v>
      </c>
      <c r="D1526" t="s">
        <v>529</v>
      </c>
      <c r="E1526" s="8" t="str">
        <f t="shared" si="2075"/>
        <v>1526 FCCA-F</v>
      </c>
      <c r="G1526" s="136" t="str">
        <f>G1513</f>
        <v>(Primary label)</v>
      </c>
      <c r="H1526" s="27"/>
      <c r="I1526" s="78"/>
      <c r="J1526" s="78"/>
      <c r="K1526" s="33"/>
      <c r="L1526" s="33"/>
      <c r="M1526" s="33"/>
      <c r="N1526" s="33"/>
      <c r="O1526" s="33"/>
      <c r="P1526" s="33"/>
      <c r="R1526" s="33"/>
      <c r="S1526" s="77"/>
      <c r="T1526" s="77"/>
      <c r="U1526" s="77"/>
      <c r="V1526" s="77"/>
      <c r="W1526" s="77"/>
      <c r="X1526" s="77"/>
      <c r="Y1526" s="77"/>
      <c r="Z1526" s="77"/>
      <c r="AA1526" s="77"/>
      <c r="AB1526" s="77"/>
      <c r="AC1526" s="77"/>
      <c r="AD1526" s="77"/>
      <c r="AE1526" s="77"/>
      <c r="AF1526" s="77"/>
      <c r="AG1526" s="77"/>
      <c r="AH1526" s="77"/>
      <c r="AI1526" s="77"/>
      <c r="AJ1526" s="77"/>
      <c r="AK1526" s="77"/>
      <c r="AL1526" s="77"/>
      <c r="AM1526" s="77"/>
      <c r="AN1526" s="77"/>
      <c r="AO1526" s="77"/>
      <c r="AP1526" s="77"/>
      <c r="AQ1526" s="77"/>
      <c r="AR1526" s="77"/>
      <c r="AS1526" s="77"/>
      <c r="AT1526" s="77"/>
      <c r="AU1526" s="77"/>
      <c r="AV1526" s="77"/>
      <c r="AW1526" s="77"/>
      <c r="AX1526" s="77"/>
      <c r="AY1526" s="77"/>
      <c r="AZ1526" s="77"/>
      <c r="BA1526" s="77"/>
      <c r="BB1526" s="77"/>
      <c r="BC1526" s="77"/>
      <c r="BD1526" s="77"/>
      <c r="BE1526" s="77"/>
      <c r="BF1526" s="77"/>
      <c r="BG1526" s="77"/>
      <c r="BH1526" s="77"/>
      <c r="BI1526" s="77"/>
      <c r="BJ1526" s="77"/>
      <c r="BK1526" s="77"/>
      <c r="BL1526" s="77"/>
      <c r="BM1526" s="77"/>
      <c r="BN1526" s="77"/>
      <c r="BO1526" s="77"/>
      <c r="BP1526" s="77"/>
      <c r="BQ1526" s="77"/>
      <c r="BR1526" s="77"/>
      <c r="BS1526" s="77"/>
      <c r="BT1526" s="77"/>
      <c r="BU1526" s="77"/>
      <c r="BV1526" s="77"/>
      <c r="BW1526" s="77"/>
      <c r="BX1526" s="77"/>
      <c r="BY1526" s="77"/>
      <c r="BZ1526" s="77"/>
      <c r="CA1526" s="77"/>
      <c r="CB1526" s="77"/>
      <c r="CC1526" s="77"/>
      <c r="CD1526" s="77"/>
      <c r="CE1526" s="77"/>
      <c r="CF1526" s="77"/>
      <c r="CG1526" s="77"/>
      <c r="CH1526" s="77"/>
      <c r="CI1526" s="77"/>
      <c r="CJ1526" s="77"/>
      <c r="CK1526" s="77"/>
      <c r="CL1526" s="77"/>
      <c r="CN1526" s="78"/>
      <c r="CO1526" s="77"/>
      <c r="CP1526" s="77"/>
      <c r="CQ1526" s="77"/>
      <c r="CR1526" s="77"/>
      <c r="CS1526" s="77"/>
      <c r="CT1526" s="77"/>
      <c r="CU1526" s="77"/>
      <c r="CV1526" s="77"/>
      <c r="CW1526" s="77"/>
      <c r="CX1526" s="77"/>
      <c r="CY1526" s="77"/>
      <c r="CZ1526" s="77"/>
      <c r="DA1526" s="77"/>
      <c r="DB1526" s="77"/>
      <c r="DC1526" s="77"/>
      <c r="DD1526" s="77"/>
      <c r="DE1526" s="77"/>
      <c r="DF1526" s="77"/>
      <c r="DG1526" s="77"/>
      <c r="DH1526" s="77"/>
      <c r="DI1526" s="77"/>
      <c r="DJ1526" s="77"/>
      <c r="DK1526" s="77"/>
      <c r="DL1526" s="77"/>
    </row>
    <row r="1527" spans="1:116" x14ac:dyDescent="0.35">
      <c r="B1527" t="s">
        <v>332</v>
      </c>
      <c r="D1527" t="s">
        <v>529</v>
      </c>
      <c r="E1527" s="8" t="str">
        <f t="shared" si="2075"/>
        <v>1527 FCCA-F</v>
      </c>
      <c r="G1527" s="136" t="str">
        <f>G1514</f>
        <v>primary unit</v>
      </c>
      <c r="H1527" s="27"/>
      <c r="I1527" s="78"/>
      <c r="J1527" s="78"/>
      <c r="K1527" s="33"/>
      <c r="L1527" s="33"/>
      <c r="M1527" s="33"/>
      <c r="N1527" s="33"/>
      <c r="O1527" s="33"/>
      <c r="P1527" s="33"/>
      <c r="R1527" s="33"/>
      <c r="S1527" s="77"/>
      <c r="T1527" s="77"/>
      <c r="U1527" s="77"/>
      <c r="V1527" s="77"/>
      <c r="W1527" s="77"/>
      <c r="X1527" s="77"/>
      <c r="Y1527" s="77"/>
      <c r="Z1527" s="77"/>
      <c r="AA1527" s="77"/>
      <c r="AB1527" s="77"/>
      <c r="AC1527" s="77"/>
      <c r="AD1527" s="77"/>
      <c r="AE1527" s="77"/>
      <c r="AF1527" s="77"/>
      <c r="AG1527" s="77"/>
      <c r="AH1527" s="77"/>
      <c r="AI1527" s="77"/>
      <c r="AJ1527" s="77"/>
      <c r="AK1527" s="77"/>
      <c r="AL1527" s="77"/>
      <c r="AM1527" s="77"/>
      <c r="AN1527" s="77"/>
      <c r="AO1527" s="77"/>
      <c r="AP1527" s="77"/>
      <c r="AQ1527" s="77"/>
      <c r="AR1527" s="77"/>
      <c r="AS1527" s="77"/>
      <c r="AT1527" s="77"/>
      <c r="AU1527" s="77"/>
      <c r="AV1527" s="77"/>
      <c r="AW1527" s="77"/>
      <c r="AX1527" s="77"/>
      <c r="AY1527" s="77"/>
      <c r="AZ1527" s="77"/>
      <c r="BA1527" s="77"/>
      <c r="BB1527" s="77"/>
      <c r="BC1527" s="77"/>
      <c r="BD1527" s="77"/>
      <c r="BE1527" s="77"/>
      <c r="BF1527" s="77"/>
      <c r="BG1527" s="77"/>
      <c r="BH1527" s="77"/>
      <c r="BI1527" s="77"/>
      <c r="BJ1527" s="77"/>
      <c r="BK1527" s="77"/>
      <c r="BL1527" s="77"/>
      <c r="BM1527" s="77"/>
      <c r="BN1527" s="77"/>
      <c r="BO1527" s="77"/>
      <c r="BP1527" s="77"/>
      <c r="BQ1527" s="77"/>
      <c r="BR1527" s="77"/>
      <c r="BS1527" s="77"/>
      <c r="BT1527" s="77"/>
      <c r="BU1527" s="77"/>
      <c r="BV1527" s="77"/>
      <c r="BW1527" s="77"/>
      <c r="BX1527" s="77"/>
      <c r="BY1527" s="77"/>
      <c r="BZ1527" s="77"/>
      <c r="CA1527" s="77"/>
      <c r="CB1527" s="77"/>
      <c r="CC1527" s="77"/>
      <c r="CD1527" s="77"/>
      <c r="CE1527" s="77"/>
      <c r="CF1527" s="77"/>
      <c r="CG1527" s="77"/>
      <c r="CH1527" s="77"/>
      <c r="CI1527" s="77"/>
      <c r="CJ1527" s="77"/>
      <c r="CK1527" s="77"/>
      <c r="CL1527" s="77"/>
      <c r="CN1527" s="78"/>
      <c r="CO1527" s="77"/>
      <c r="CP1527" s="77"/>
      <c r="CQ1527" s="77"/>
      <c r="CR1527" s="77"/>
      <c r="CS1527" s="77"/>
      <c r="CT1527" s="77"/>
      <c r="CU1527" s="77"/>
      <c r="CV1527" s="77"/>
      <c r="CW1527" s="77"/>
      <c r="CX1527" s="77"/>
      <c r="CY1527" s="77"/>
      <c r="CZ1527" s="77"/>
      <c r="DA1527" s="77"/>
      <c r="DB1527" s="77"/>
      <c r="DC1527" s="77"/>
      <c r="DD1527" s="77"/>
      <c r="DE1527" s="77"/>
      <c r="DF1527" s="77"/>
      <c r="DG1527" s="77"/>
      <c r="DH1527" s="77"/>
      <c r="DI1527" s="77"/>
      <c r="DJ1527" s="77"/>
      <c r="DK1527" s="77"/>
      <c r="DL1527" s="77"/>
    </row>
    <row r="1528" spans="1:116" x14ac:dyDescent="0.35">
      <c r="B1528" t="s">
        <v>332</v>
      </c>
      <c r="D1528" t="s">
        <v>529</v>
      </c>
      <c r="E1528" s="8" t="str">
        <f t="shared" si="2075"/>
        <v>1528 FCCA-F</v>
      </c>
      <c r="G1528" s="136" t="str">
        <f>G1515</f>
        <v>Primary revenue driver</v>
      </c>
      <c r="K1528" s="53"/>
      <c r="L1528" s="53"/>
      <c r="M1528" s="53"/>
      <c r="N1528" s="53"/>
      <c r="O1528" s="53"/>
      <c r="P1528" s="53"/>
      <c r="R1528" s="24"/>
      <c r="S1528" s="179" t="str">
        <f t="shared" ref="S1528:AX1528" si="2135">S1515</f>
        <v>S$16</v>
      </c>
      <c r="T1528" s="179" t="str">
        <f t="shared" si="2135"/>
        <v>T$16</v>
      </c>
      <c r="U1528" s="179" t="str">
        <f t="shared" si="2135"/>
        <v>U$16</v>
      </c>
      <c r="V1528" s="179" t="str">
        <f t="shared" si="2135"/>
        <v>V$16</v>
      </c>
      <c r="W1528" s="179" t="str">
        <f t="shared" si="2135"/>
        <v>W$16</v>
      </c>
      <c r="X1528" s="179" t="str">
        <f t="shared" si="2135"/>
        <v>X$16</v>
      </c>
      <c r="Y1528" s="179" t="str">
        <f t="shared" si="2135"/>
        <v>Y$16</v>
      </c>
      <c r="Z1528" s="179" t="str">
        <f t="shared" si="2135"/>
        <v>Z$16</v>
      </c>
      <c r="AA1528" s="179" t="str">
        <f t="shared" si="2135"/>
        <v>AA$16</v>
      </c>
      <c r="AB1528" s="179" t="str">
        <f t="shared" si="2135"/>
        <v>AB$16</v>
      </c>
      <c r="AC1528" s="179" t="str">
        <f t="shared" si="2135"/>
        <v>AC$16</v>
      </c>
      <c r="AD1528" s="179" t="str">
        <f t="shared" si="2135"/>
        <v>AD$16</v>
      </c>
      <c r="AE1528" s="179" t="str">
        <f t="shared" si="2135"/>
        <v>AE$16</v>
      </c>
      <c r="AF1528" s="179" t="str">
        <f t="shared" si="2135"/>
        <v>AF$16</v>
      </c>
      <c r="AG1528" s="179" t="str">
        <f t="shared" si="2135"/>
        <v>AG$16</v>
      </c>
      <c r="AH1528" s="179" t="str">
        <f t="shared" si="2135"/>
        <v>AH$16</v>
      </c>
      <c r="AI1528" s="179" t="str">
        <f t="shared" si="2135"/>
        <v>AI$16</v>
      </c>
      <c r="AJ1528" s="179" t="str">
        <f t="shared" si="2135"/>
        <v>AJ$16</v>
      </c>
      <c r="AK1528" s="179" t="str">
        <f t="shared" si="2135"/>
        <v>AK$16</v>
      </c>
      <c r="AL1528" s="179" t="str">
        <f t="shared" si="2135"/>
        <v>AL$16</v>
      </c>
      <c r="AM1528" s="179" t="str">
        <f t="shared" si="2135"/>
        <v>AM$16</v>
      </c>
      <c r="AN1528" s="179" t="str">
        <f t="shared" si="2135"/>
        <v>AN$16</v>
      </c>
      <c r="AO1528" s="179" t="str">
        <f t="shared" si="2135"/>
        <v>AO$16</v>
      </c>
      <c r="AP1528" s="179" t="str">
        <f t="shared" si="2135"/>
        <v>AP$16</v>
      </c>
      <c r="AQ1528" s="179" t="str">
        <f t="shared" si="2135"/>
        <v>AQ$16</v>
      </c>
      <c r="AR1528" s="179" t="str">
        <f t="shared" si="2135"/>
        <v>AR$16</v>
      </c>
      <c r="AS1528" s="179" t="str">
        <f t="shared" si="2135"/>
        <v>AS$16</v>
      </c>
      <c r="AT1528" s="179" t="str">
        <f t="shared" si="2135"/>
        <v>AT$16</v>
      </c>
      <c r="AU1528" s="179" t="str">
        <f t="shared" si="2135"/>
        <v>AU$16</v>
      </c>
      <c r="AV1528" s="179" t="str">
        <f t="shared" si="2135"/>
        <v>AV$16</v>
      </c>
      <c r="AW1528" s="179" t="str">
        <f t="shared" si="2135"/>
        <v>AW$16</v>
      </c>
      <c r="AX1528" s="179" t="str">
        <f t="shared" si="2135"/>
        <v>AX$16</v>
      </c>
      <c r="AY1528" s="179" t="str">
        <f t="shared" ref="AY1528:CD1528" si="2136">AY1515</f>
        <v>AY$16</v>
      </c>
      <c r="AZ1528" s="179" t="str">
        <f t="shared" si="2136"/>
        <v>AZ$16</v>
      </c>
      <c r="BA1528" s="179" t="str">
        <f t="shared" si="2136"/>
        <v>BA$16</v>
      </c>
      <c r="BB1528" s="179" t="str">
        <f t="shared" si="2136"/>
        <v>BB$16</v>
      </c>
      <c r="BC1528" s="179" t="str">
        <f t="shared" si="2136"/>
        <v>BC$16</v>
      </c>
      <c r="BD1528" s="179" t="str">
        <f t="shared" si="2136"/>
        <v>BD$16</v>
      </c>
      <c r="BE1528" s="179" t="str">
        <f t="shared" si="2136"/>
        <v>BE$16</v>
      </c>
      <c r="BF1528" s="179" t="str">
        <f t="shared" si="2136"/>
        <v>BF$16</v>
      </c>
      <c r="BG1528" s="179" t="str">
        <f t="shared" si="2136"/>
        <v>BG$16</v>
      </c>
      <c r="BH1528" s="179" t="str">
        <f t="shared" si="2136"/>
        <v>BH$16</v>
      </c>
      <c r="BI1528" s="179" t="str">
        <f t="shared" si="2136"/>
        <v>BI$16</v>
      </c>
      <c r="BJ1528" s="179" t="str">
        <f t="shared" si="2136"/>
        <v>BJ$16</v>
      </c>
      <c r="BK1528" s="179" t="str">
        <f t="shared" si="2136"/>
        <v>BK$16</v>
      </c>
      <c r="BL1528" s="179" t="str">
        <f t="shared" si="2136"/>
        <v>BL$16</v>
      </c>
      <c r="BM1528" s="179" t="str">
        <f t="shared" si="2136"/>
        <v>BM$16</v>
      </c>
      <c r="BN1528" s="179" t="str">
        <f t="shared" si="2136"/>
        <v>BN$16</v>
      </c>
      <c r="BO1528" s="179" t="str">
        <f t="shared" si="2136"/>
        <v>BO$16</v>
      </c>
      <c r="BP1528" s="179" t="str">
        <f t="shared" si="2136"/>
        <v>BP$16</v>
      </c>
      <c r="BQ1528" s="179" t="str">
        <f t="shared" si="2136"/>
        <v>BQ$16</v>
      </c>
      <c r="BR1528" s="179" t="str">
        <f t="shared" si="2136"/>
        <v>BR$16</v>
      </c>
      <c r="BS1528" s="179" t="str">
        <f t="shared" si="2136"/>
        <v>BS$16</v>
      </c>
      <c r="BT1528" s="179" t="str">
        <f t="shared" si="2136"/>
        <v>BT$16</v>
      </c>
      <c r="BU1528" s="179" t="str">
        <f t="shared" si="2136"/>
        <v>BU$16</v>
      </c>
      <c r="BV1528" s="179" t="str">
        <f t="shared" si="2136"/>
        <v>BV$16</v>
      </c>
      <c r="BW1528" s="179" t="str">
        <f t="shared" si="2136"/>
        <v>BW$16</v>
      </c>
      <c r="BX1528" s="179" t="str">
        <f t="shared" si="2136"/>
        <v>BX$16</v>
      </c>
      <c r="BY1528" s="179" t="str">
        <f t="shared" si="2136"/>
        <v>BY$16</v>
      </c>
      <c r="BZ1528" s="179" t="str">
        <f t="shared" si="2136"/>
        <v>BZ$16</v>
      </c>
      <c r="CA1528" s="179" t="str">
        <f t="shared" si="2136"/>
        <v>CA$16</v>
      </c>
      <c r="CB1528" s="179" t="str">
        <f t="shared" si="2136"/>
        <v>CB$16</v>
      </c>
      <c r="CC1528" s="179" t="str">
        <f t="shared" si="2136"/>
        <v>CC$16</v>
      </c>
      <c r="CD1528" s="179" t="str">
        <f t="shared" si="2136"/>
        <v>CD$16</v>
      </c>
      <c r="CE1528" s="179" t="str">
        <f t="shared" ref="CE1528:CL1528" si="2137">CE1515</f>
        <v>CE$16</v>
      </c>
      <c r="CF1528" s="179" t="str">
        <f t="shared" si="2137"/>
        <v>CF$16</v>
      </c>
      <c r="CG1528" s="179" t="str">
        <f t="shared" si="2137"/>
        <v>CG$16</v>
      </c>
      <c r="CH1528" s="179" t="str">
        <f t="shared" si="2137"/>
        <v>CH$16</v>
      </c>
      <c r="CI1528" s="179" t="str">
        <f t="shared" si="2137"/>
        <v>CI$16</v>
      </c>
      <c r="CJ1528" s="179" t="str">
        <f t="shared" si="2137"/>
        <v>CJ$16</v>
      </c>
      <c r="CK1528" s="179" t="str">
        <f t="shared" si="2137"/>
        <v>CK$16</v>
      </c>
      <c r="CL1528" s="179" t="str">
        <f t="shared" si="2137"/>
        <v>CL$16</v>
      </c>
      <c r="CO1528" s="179" t="str">
        <f t="shared" ref="CO1528:DL1528" si="2138">CO1515</f>
        <v>CO$16</v>
      </c>
      <c r="CP1528" s="179" t="str">
        <f t="shared" si="2138"/>
        <v>CP$16</v>
      </c>
      <c r="CQ1528" s="179" t="str">
        <f t="shared" si="2138"/>
        <v>CQ$16</v>
      </c>
      <c r="CR1528" s="179" t="str">
        <f t="shared" si="2138"/>
        <v>CR$16</v>
      </c>
      <c r="CS1528" s="179" t="str">
        <f t="shared" si="2138"/>
        <v>CS$16</v>
      </c>
      <c r="CT1528" s="179" t="str">
        <f t="shared" si="2138"/>
        <v>CT$16</v>
      </c>
      <c r="CU1528" s="179" t="str">
        <f t="shared" si="2138"/>
        <v>CU$16</v>
      </c>
      <c r="CV1528" s="179" t="str">
        <f t="shared" si="2138"/>
        <v>CV$16</v>
      </c>
      <c r="CW1528" s="179" t="str">
        <f t="shared" si="2138"/>
        <v>CW$16</v>
      </c>
      <c r="CX1528" s="179" t="str">
        <f t="shared" si="2138"/>
        <v>CX$16</v>
      </c>
      <c r="CY1528" s="179" t="str">
        <f t="shared" si="2138"/>
        <v>CY$16</v>
      </c>
      <c r="CZ1528" s="179" t="str">
        <f t="shared" si="2138"/>
        <v>CZ$16</v>
      </c>
      <c r="DA1528" s="179" t="str">
        <f t="shared" si="2138"/>
        <v>DA$16</v>
      </c>
      <c r="DB1528" s="179" t="str">
        <f t="shared" si="2138"/>
        <v>DB$16</v>
      </c>
      <c r="DC1528" s="179" t="str">
        <f t="shared" si="2138"/>
        <v>DC$16</v>
      </c>
      <c r="DD1528" s="179" t="str">
        <f t="shared" si="2138"/>
        <v>DD$16</v>
      </c>
      <c r="DE1528" s="179" t="str">
        <f t="shared" si="2138"/>
        <v>DE$16</v>
      </c>
      <c r="DF1528" s="179" t="str">
        <f t="shared" si="2138"/>
        <v>DF$16</v>
      </c>
      <c r="DG1528" s="179" t="str">
        <f t="shared" si="2138"/>
        <v>DG$16</v>
      </c>
      <c r="DH1528" s="179" t="str">
        <f t="shared" si="2138"/>
        <v>DH$16</v>
      </c>
      <c r="DI1528" s="179" t="str">
        <f t="shared" si="2138"/>
        <v>DI$16</v>
      </c>
      <c r="DJ1528" s="179" t="str">
        <f t="shared" si="2138"/>
        <v>DJ$16</v>
      </c>
      <c r="DK1528" s="179" t="str">
        <f t="shared" si="2138"/>
        <v>DK$16</v>
      </c>
      <c r="DL1528" s="179" t="str">
        <f t="shared" si="2138"/>
        <v>DL$16</v>
      </c>
    </row>
    <row r="1529" spans="1:116" x14ac:dyDescent="0.35">
      <c r="B1529" t="s">
        <v>332</v>
      </c>
      <c r="D1529" t="s">
        <v>529</v>
      </c>
      <c r="E1529" s="8" t="str">
        <f t="shared" ref="E1529" si="2139">ROW()&amp;" "&amp;D1529</f>
        <v>1529 FCCA-F</v>
      </c>
      <c r="G1529" s="136" t="str">
        <f>G1516</f>
        <v>Primary volume driver</v>
      </c>
      <c r="H1529" s="12"/>
      <c r="I1529" s="60"/>
      <c r="J1529" s="60"/>
      <c r="K1529" s="15"/>
      <c r="L1529" s="15"/>
      <c r="M1529" s="15"/>
      <c r="N1529" s="15"/>
      <c r="O1529" s="15"/>
      <c r="P1529" s="15"/>
      <c r="R1529" s="15"/>
      <c r="S1529" s="179" t="str">
        <f t="shared" ref="S1529:AX1529" si="2140">S1516</f>
        <v>S$17</v>
      </c>
      <c r="T1529" s="179" t="str">
        <f t="shared" si="2140"/>
        <v>T$17</v>
      </c>
      <c r="U1529" s="179" t="str">
        <f t="shared" si="2140"/>
        <v>U$17</v>
      </c>
      <c r="V1529" s="179" t="str">
        <f t="shared" si="2140"/>
        <v>V$17</v>
      </c>
      <c r="W1529" s="179" t="str">
        <f t="shared" si="2140"/>
        <v>W$17</v>
      </c>
      <c r="X1529" s="179" t="str">
        <f t="shared" si="2140"/>
        <v>X$17</v>
      </c>
      <c r="Y1529" s="179" t="str">
        <f t="shared" si="2140"/>
        <v>Y$17</v>
      </c>
      <c r="Z1529" s="179" t="str">
        <f t="shared" si="2140"/>
        <v>Z$17</v>
      </c>
      <c r="AA1529" s="179" t="str">
        <f t="shared" si="2140"/>
        <v>AA$17</v>
      </c>
      <c r="AB1529" s="179" t="str">
        <f t="shared" si="2140"/>
        <v>AB$17</v>
      </c>
      <c r="AC1529" s="179" t="str">
        <f t="shared" si="2140"/>
        <v>AC$17</v>
      </c>
      <c r="AD1529" s="179" t="str">
        <f t="shared" si="2140"/>
        <v>AD$17</v>
      </c>
      <c r="AE1529" s="179" t="str">
        <f t="shared" si="2140"/>
        <v>AE$17</v>
      </c>
      <c r="AF1529" s="179" t="str">
        <f t="shared" si="2140"/>
        <v>AF$17</v>
      </c>
      <c r="AG1529" s="179" t="str">
        <f t="shared" si="2140"/>
        <v>AG$17</v>
      </c>
      <c r="AH1529" s="179" t="str">
        <f t="shared" si="2140"/>
        <v>AH$17</v>
      </c>
      <c r="AI1529" s="179" t="str">
        <f t="shared" si="2140"/>
        <v>AI$17</v>
      </c>
      <c r="AJ1529" s="179" t="str">
        <f t="shared" si="2140"/>
        <v>AJ$17</v>
      </c>
      <c r="AK1529" s="179" t="str">
        <f t="shared" si="2140"/>
        <v>AK$17</v>
      </c>
      <c r="AL1529" s="179" t="str">
        <f t="shared" si="2140"/>
        <v>AL$17</v>
      </c>
      <c r="AM1529" s="179" t="str">
        <f t="shared" si="2140"/>
        <v>AM$17</v>
      </c>
      <c r="AN1529" s="179" t="str">
        <f t="shared" si="2140"/>
        <v>AN$17</v>
      </c>
      <c r="AO1529" s="179" t="str">
        <f t="shared" si="2140"/>
        <v>AO$17</v>
      </c>
      <c r="AP1529" s="179" t="str">
        <f t="shared" si="2140"/>
        <v>AP$17</v>
      </c>
      <c r="AQ1529" s="179" t="str">
        <f t="shared" si="2140"/>
        <v>AQ$17</v>
      </c>
      <c r="AR1529" s="179" t="str">
        <f t="shared" si="2140"/>
        <v>AR$17</v>
      </c>
      <c r="AS1529" s="179" t="str">
        <f t="shared" si="2140"/>
        <v>AS$17</v>
      </c>
      <c r="AT1529" s="179" t="str">
        <f t="shared" si="2140"/>
        <v>AT$17</v>
      </c>
      <c r="AU1529" s="179" t="str">
        <f t="shared" si="2140"/>
        <v>AU$17</v>
      </c>
      <c r="AV1529" s="179" t="str">
        <f t="shared" si="2140"/>
        <v>AV$17</v>
      </c>
      <c r="AW1529" s="179" t="str">
        <f t="shared" si="2140"/>
        <v>AW$17</v>
      </c>
      <c r="AX1529" s="179" t="str">
        <f t="shared" si="2140"/>
        <v>AX$17</v>
      </c>
      <c r="AY1529" s="179" t="str">
        <f t="shared" ref="AY1529:CD1529" si="2141">AY1516</f>
        <v>AY$17</v>
      </c>
      <c r="AZ1529" s="179" t="str">
        <f t="shared" si="2141"/>
        <v>AZ$17</v>
      </c>
      <c r="BA1529" s="179" t="str">
        <f t="shared" si="2141"/>
        <v>BA$17</v>
      </c>
      <c r="BB1529" s="179" t="str">
        <f t="shared" si="2141"/>
        <v>BB$17</v>
      </c>
      <c r="BC1529" s="179" t="str">
        <f t="shared" si="2141"/>
        <v>BC$17</v>
      </c>
      <c r="BD1529" s="179" t="str">
        <f t="shared" si="2141"/>
        <v>BD$17</v>
      </c>
      <c r="BE1529" s="179" t="str">
        <f t="shared" si="2141"/>
        <v>BE$17</v>
      </c>
      <c r="BF1529" s="179" t="str">
        <f t="shared" si="2141"/>
        <v>BF$17</v>
      </c>
      <c r="BG1529" s="179" t="str">
        <f t="shared" si="2141"/>
        <v>BG$17</v>
      </c>
      <c r="BH1529" s="179" t="str">
        <f t="shared" si="2141"/>
        <v>BH$17</v>
      </c>
      <c r="BI1529" s="179" t="str">
        <f t="shared" si="2141"/>
        <v>BI$17</v>
      </c>
      <c r="BJ1529" s="179" t="str">
        <f t="shared" si="2141"/>
        <v>BJ$17</v>
      </c>
      <c r="BK1529" s="179" t="str">
        <f t="shared" si="2141"/>
        <v>BK$17</v>
      </c>
      <c r="BL1529" s="179" t="str">
        <f t="shared" si="2141"/>
        <v>BL$17</v>
      </c>
      <c r="BM1529" s="179" t="str">
        <f t="shared" si="2141"/>
        <v>BM$17</v>
      </c>
      <c r="BN1529" s="179" t="str">
        <f t="shared" si="2141"/>
        <v>BN$17</v>
      </c>
      <c r="BO1529" s="179" t="str">
        <f t="shared" si="2141"/>
        <v>BO$17</v>
      </c>
      <c r="BP1529" s="179" t="str">
        <f t="shared" si="2141"/>
        <v>BP$17</v>
      </c>
      <c r="BQ1529" s="179" t="str">
        <f t="shared" si="2141"/>
        <v>BQ$17</v>
      </c>
      <c r="BR1529" s="179" t="str">
        <f t="shared" si="2141"/>
        <v>BR$17</v>
      </c>
      <c r="BS1529" s="179" t="str">
        <f t="shared" si="2141"/>
        <v>BS$17</v>
      </c>
      <c r="BT1529" s="179" t="str">
        <f t="shared" si="2141"/>
        <v>BT$17</v>
      </c>
      <c r="BU1529" s="179" t="str">
        <f t="shared" si="2141"/>
        <v>BU$17</v>
      </c>
      <c r="BV1529" s="179" t="str">
        <f t="shared" si="2141"/>
        <v>BV$17</v>
      </c>
      <c r="BW1529" s="179" t="str">
        <f t="shared" si="2141"/>
        <v>BW$17</v>
      </c>
      <c r="BX1529" s="179" t="str">
        <f t="shared" si="2141"/>
        <v>BX$17</v>
      </c>
      <c r="BY1529" s="179" t="str">
        <f t="shared" si="2141"/>
        <v>BY$17</v>
      </c>
      <c r="BZ1529" s="179" t="str">
        <f t="shared" si="2141"/>
        <v>BZ$17</v>
      </c>
      <c r="CA1529" s="179" t="str">
        <f t="shared" si="2141"/>
        <v>CA$17</v>
      </c>
      <c r="CB1529" s="179" t="str">
        <f t="shared" si="2141"/>
        <v>CB$17</v>
      </c>
      <c r="CC1529" s="179" t="str">
        <f t="shared" si="2141"/>
        <v>CC$17</v>
      </c>
      <c r="CD1529" s="179" t="str">
        <f t="shared" si="2141"/>
        <v>CD$17</v>
      </c>
      <c r="CE1529" s="179" t="str">
        <f t="shared" ref="CE1529:CL1529" si="2142">CE1516</f>
        <v>CE$17</v>
      </c>
      <c r="CF1529" s="179" t="str">
        <f t="shared" si="2142"/>
        <v>CF$17</v>
      </c>
      <c r="CG1529" s="179" t="str">
        <f t="shared" si="2142"/>
        <v>CG$17</v>
      </c>
      <c r="CH1529" s="179" t="str">
        <f t="shared" si="2142"/>
        <v>CH$17</v>
      </c>
      <c r="CI1529" s="179" t="str">
        <f t="shared" si="2142"/>
        <v>CI$17</v>
      </c>
      <c r="CJ1529" s="179" t="str">
        <f t="shared" si="2142"/>
        <v>CJ$17</v>
      </c>
      <c r="CK1529" s="179" t="str">
        <f t="shared" si="2142"/>
        <v>CK$17</v>
      </c>
      <c r="CL1529" s="179" t="str">
        <f t="shared" si="2142"/>
        <v>CL$17</v>
      </c>
      <c r="CN1529" s="60"/>
      <c r="CO1529" s="179" t="str">
        <f t="shared" ref="CO1529:DL1529" si="2143">CO1516</f>
        <v>CO$17</v>
      </c>
      <c r="CP1529" s="179" t="str">
        <f t="shared" si="2143"/>
        <v>CP$17</v>
      </c>
      <c r="CQ1529" s="179" t="str">
        <f t="shared" si="2143"/>
        <v>CQ$17</v>
      </c>
      <c r="CR1529" s="179" t="str">
        <f t="shared" si="2143"/>
        <v>CR$17</v>
      </c>
      <c r="CS1529" s="179" t="str">
        <f t="shared" si="2143"/>
        <v>CS$17</v>
      </c>
      <c r="CT1529" s="179" t="str">
        <f t="shared" si="2143"/>
        <v>CT$17</v>
      </c>
      <c r="CU1529" s="179" t="str">
        <f t="shared" si="2143"/>
        <v>CU$17</v>
      </c>
      <c r="CV1529" s="179" t="str">
        <f t="shared" si="2143"/>
        <v>CV$17</v>
      </c>
      <c r="CW1529" s="179" t="str">
        <f t="shared" si="2143"/>
        <v>CW$17</v>
      </c>
      <c r="CX1529" s="179" t="str">
        <f t="shared" si="2143"/>
        <v>CX$17</v>
      </c>
      <c r="CY1529" s="179" t="str">
        <f t="shared" si="2143"/>
        <v>CY$17</v>
      </c>
      <c r="CZ1529" s="179" t="str">
        <f t="shared" si="2143"/>
        <v>CZ$17</v>
      </c>
      <c r="DA1529" s="179" t="str">
        <f t="shared" si="2143"/>
        <v>DA$17</v>
      </c>
      <c r="DB1529" s="179" t="str">
        <f t="shared" si="2143"/>
        <v>DB$17</v>
      </c>
      <c r="DC1529" s="179" t="str">
        <f t="shared" si="2143"/>
        <v>DC$17</v>
      </c>
      <c r="DD1529" s="179" t="str">
        <f t="shared" si="2143"/>
        <v>DD$17</v>
      </c>
      <c r="DE1529" s="179" t="str">
        <f t="shared" si="2143"/>
        <v>DE$17</v>
      </c>
      <c r="DF1529" s="179" t="str">
        <f t="shared" si="2143"/>
        <v>DF$17</v>
      </c>
      <c r="DG1529" s="179" t="str">
        <f t="shared" si="2143"/>
        <v>DG$17</v>
      </c>
      <c r="DH1529" s="179" t="str">
        <f t="shared" si="2143"/>
        <v>DH$17</v>
      </c>
      <c r="DI1529" s="179" t="str">
        <f t="shared" si="2143"/>
        <v>DI$17</v>
      </c>
      <c r="DJ1529" s="179" t="str">
        <f t="shared" si="2143"/>
        <v>DJ$17</v>
      </c>
      <c r="DK1529" s="179" t="str">
        <f t="shared" si="2143"/>
        <v>DK$17</v>
      </c>
      <c r="DL1529" s="179" t="str">
        <f t="shared" si="2143"/>
        <v>DL$17</v>
      </c>
    </row>
    <row r="1530" spans="1:116" x14ac:dyDescent="0.35">
      <c r="B1530" t="s">
        <v>332</v>
      </c>
      <c r="D1530" t="s">
        <v>529</v>
      </c>
      <c r="E1530" s="8" t="str">
        <f>ROW()&amp;" "&amp;D1530</f>
        <v>1530 FCCA-F</v>
      </c>
      <c r="G1530" s="191" t="str">
        <f>G1521</f>
        <v>Fixed constant current asset:</v>
      </c>
      <c r="H1530" s="12"/>
      <c r="I1530" s="60"/>
      <c r="J1530" s="60"/>
      <c r="K1530" s="15"/>
      <c r="L1530" s="15"/>
      <c r="M1530" s="15"/>
      <c r="N1530" s="15"/>
      <c r="O1530" s="15"/>
      <c r="P1530" s="15"/>
      <c r="R1530" s="15"/>
      <c r="S1530" s="179">
        <f t="shared" ref="S1530:AX1530" si="2144">S1517</f>
        <v>0</v>
      </c>
      <c r="T1530" s="179">
        <f t="shared" si="2144"/>
        <v>0</v>
      </c>
      <c r="U1530" s="179">
        <f t="shared" si="2144"/>
        <v>0</v>
      </c>
      <c r="V1530" s="179">
        <f t="shared" si="2144"/>
        <v>0</v>
      </c>
      <c r="W1530" s="179">
        <f t="shared" si="2144"/>
        <v>0</v>
      </c>
      <c r="X1530" s="179">
        <f t="shared" si="2144"/>
        <v>0</v>
      </c>
      <c r="Y1530" s="179">
        <f t="shared" si="2144"/>
        <v>0</v>
      </c>
      <c r="Z1530" s="179">
        <f t="shared" si="2144"/>
        <v>0</v>
      </c>
      <c r="AA1530" s="179">
        <f t="shared" si="2144"/>
        <v>0</v>
      </c>
      <c r="AB1530" s="179">
        <f t="shared" si="2144"/>
        <v>0</v>
      </c>
      <c r="AC1530" s="179">
        <f t="shared" si="2144"/>
        <v>0</v>
      </c>
      <c r="AD1530" s="179">
        <f t="shared" si="2144"/>
        <v>0</v>
      </c>
      <c r="AE1530" s="179">
        <f t="shared" si="2144"/>
        <v>0</v>
      </c>
      <c r="AF1530" s="179">
        <f t="shared" si="2144"/>
        <v>0</v>
      </c>
      <c r="AG1530" s="179">
        <f t="shared" si="2144"/>
        <v>0</v>
      </c>
      <c r="AH1530" s="179">
        <f t="shared" si="2144"/>
        <v>0</v>
      </c>
      <c r="AI1530" s="179">
        <f t="shared" si="2144"/>
        <v>0</v>
      </c>
      <c r="AJ1530" s="179">
        <f t="shared" si="2144"/>
        <v>0</v>
      </c>
      <c r="AK1530" s="179">
        <f t="shared" si="2144"/>
        <v>0</v>
      </c>
      <c r="AL1530" s="179">
        <f t="shared" si="2144"/>
        <v>0</v>
      </c>
      <c r="AM1530" s="179">
        <f t="shared" si="2144"/>
        <v>0</v>
      </c>
      <c r="AN1530" s="179">
        <f t="shared" si="2144"/>
        <v>0</v>
      </c>
      <c r="AO1530" s="179">
        <f t="shared" si="2144"/>
        <v>0</v>
      </c>
      <c r="AP1530" s="179">
        <f t="shared" si="2144"/>
        <v>0</v>
      </c>
      <c r="AQ1530" s="179">
        <f t="shared" si="2144"/>
        <v>0</v>
      </c>
      <c r="AR1530" s="179">
        <f t="shared" si="2144"/>
        <v>0</v>
      </c>
      <c r="AS1530" s="179">
        <f t="shared" si="2144"/>
        <v>0</v>
      </c>
      <c r="AT1530" s="179">
        <f t="shared" si="2144"/>
        <v>0</v>
      </c>
      <c r="AU1530" s="179">
        <f t="shared" si="2144"/>
        <v>0</v>
      </c>
      <c r="AV1530" s="179">
        <f t="shared" si="2144"/>
        <v>0</v>
      </c>
      <c r="AW1530" s="179">
        <f t="shared" si="2144"/>
        <v>0</v>
      </c>
      <c r="AX1530" s="179">
        <f t="shared" si="2144"/>
        <v>0</v>
      </c>
      <c r="AY1530" s="179">
        <f t="shared" ref="AY1530:CD1530" si="2145">AY1517</f>
        <v>0</v>
      </c>
      <c r="AZ1530" s="179">
        <f t="shared" si="2145"/>
        <v>0</v>
      </c>
      <c r="BA1530" s="179">
        <f t="shared" si="2145"/>
        <v>0</v>
      </c>
      <c r="BB1530" s="179">
        <f t="shared" si="2145"/>
        <v>0</v>
      </c>
      <c r="BC1530" s="179">
        <f t="shared" si="2145"/>
        <v>0</v>
      </c>
      <c r="BD1530" s="179">
        <f t="shared" si="2145"/>
        <v>0</v>
      </c>
      <c r="BE1530" s="179">
        <f t="shared" si="2145"/>
        <v>0</v>
      </c>
      <c r="BF1530" s="179">
        <f t="shared" si="2145"/>
        <v>0</v>
      </c>
      <c r="BG1530" s="179">
        <f t="shared" si="2145"/>
        <v>0</v>
      </c>
      <c r="BH1530" s="179">
        <f t="shared" si="2145"/>
        <v>0</v>
      </c>
      <c r="BI1530" s="179">
        <f t="shared" si="2145"/>
        <v>0</v>
      </c>
      <c r="BJ1530" s="179">
        <f t="shared" si="2145"/>
        <v>0</v>
      </c>
      <c r="BK1530" s="179">
        <f t="shared" si="2145"/>
        <v>0</v>
      </c>
      <c r="BL1530" s="179">
        <f t="shared" si="2145"/>
        <v>0</v>
      </c>
      <c r="BM1530" s="179">
        <f t="shared" si="2145"/>
        <v>0</v>
      </c>
      <c r="BN1530" s="179">
        <f t="shared" si="2145"/>
        <v>0</v>
      </c>
      <c r="BO1530" s="179">
        <f t="shared" si="2145"/>
        <v>0</v>
      </c>
      <c r="BP1530" s="179">
        <f t="shared" si="2145"/>
        <v>0</v>
      </c>
      <c r="BQ1530" s="179">
        <f t="shared" si="2145"/>
        <v>0</v>
      </c>
      <c r="BR1530" s="179">
        <f t="shared" si="2145"/>
        <v>0</v>
      </c>
      <c r="BS1530" s="179">
        <f t="shared" si="2145"/>
        <v>0</v>
      </c>
      <c r="BT1530" s="179">
        <f t="shared" si="2145"/>
        <v>0</v>
      </c>
      <c r="BU1530" s="179">
        <f t="shared" si="2145"/>
        <v>0</v>
      </c>
      <c r="BV1530" s="179">
        <f t="shared" si="2145"/>
        <v>0</v>
      </c>
      <c r="BW1530" s="179">
        <f t="shared" si="2145"/>
        <v>0</v>
      </c>
      <c r="BX1530" s="179">
        <f t="shared" si="2145"/>
        <v>0</v>
      </c>
      <c r="BY1530" s="179">
        <f t="shared" si="2145"/>
        <v>0</v>
      </c>
      <c r="BZ1530" s="179">
        <f t="shared" si="2145"/>
        <v>0</v>
      </c>
      <c r="CA1530" s="179">
        <f t="shared" si="2145"/>
        <v>0</v>
      </c>
      <c r="CB1530" s="179">
        <f t="shared" si="2145"/>
        <v>0</v>
      </c>
      <c r="CC1530" s="179">
        <f t="shared" si="2145"/>
        <v>0</v>
      </c>
      <c r="CD1530" s="179">
        <f t="shared" si="2145"/>
        <v>0</v>
      </c>
      <c r="CE1530" s="179">
        <f t="shared" ref="CE1530:CL1530" si="2146">CE1517</f>
        <v>0</v>
      </c>
      <c r="CF1530" s="179">
        <f t="shared" si="2146"/>
        <v>0</v>
      </c>
      <c r="CG1530" s="179">
        <f t="shared" si="2146"/>
        <v>0</v>
      </c>
      <c r="CH1530" s="179">
        <f t="shared" si="2146"/>
        <v>0</v>
      </c>
      <c r="CI1530" s="179">
        <f t="shared" si="2146"/>
        <v>0</v>
      </c>
      <c r="CJ1530" s="179">
        <f t="shared" si="2146"/>
        <v>0</v>
      </c>
      <c r="CK1530" s="179">
        <f t="shared" si="2146"/>
        <v>0</v>
      </c>
      <c r="CL1530" s="179">
        <f t="shared" si="2146"/>
        <v>0</v>
      </c>
      <c r="CN1530" s="60"/>
      <c r="CO1530" s="179">
        <f t="shared" ref="CO1530:DL1530" si="2147">CO1517</f>
        <v>0</v>
      </c>
      <c r="CP1530" s="179">
        <f t="shared" si="2147"/>
        <v>0</v>
      </c>
      <c r="CQ1530" s="179">
        <f t="shared" si="2147"/>
        <v>0</v>
      </c>
      <c r="CR1530" s="179">
        <f t="shared" si="2147"/>
        <v>0</v>
      </c>
      <c r="CS1530" s="179">
        <f t="shared" si="2147"/>
        <v>0</v>
      </c>
      <c r="CT1530" s="179">
        <f t="shared" si="2147"/>
        <v>0</v>
      </c>
      <c r="CU1530" s="179">
        <f t="shared" si="2147"/>
        <v>0</v>
      </c>
      <c r="CV1530" s="179">
        <f t="shared" si="2147"/>
        <v>0</v>
      </c>
      <c r="CW1530" s="179">
        <f t="shared" si="2147"/>
        <v>0</v>
      </c>
      <c r="CX1530" s="179">
        <f t="shared" si="2147"/>
        <v>0</v>
      </c>
      <c r="CY1530" s="179">
        <f t="shared" si="2147"/>
        <v>0</v>
      </c>
      <c r="CZ1530" s="179">
        <f t="shared" si="2147"/>
        <v>0</v>
      </c>
      <c r="DA1530" s="179">
        <f t="shared" si="2147"/>
        <v>0</v>
      </c>
      <c r="DB1530" s="179">
        <f t="shared" si="2147"/>
        <v>0</v>
      </c>
      <c r="DC1530" s="179">
        <f t="shared" si="2147"/>
        <v>0</v>
      </c>
      <c r="DD1530" s="179">
        <f t="shared" si="2147"/>
        <v>0</v>
      </c>
      <c r="DE1530" s="179">
        <f t="shared" si="2147"/>
        <v>0</v>
      </c>
      <c r="DF1530" s="179">
        <f t="shared" si="2147"/>
        <v>0</v>
      </c>
      <c r="DG1530" s="179">
        <f t="shared" si="2147"/>
        <v>0</v>
      </c>
      <c r="DH1530" s="179">
        <f t="shared" si="2147"/>
        <v>0</v>
      </c>
      <c r="DI1530" s="179">
        <f t="shared" si="2147"/>
        <v>0</v>
      </c>
      <c r="DJ1530" s="179">
        <f t="shared" si="2147"/>
        <v>0</v>
      </c>
      <c r="DK1530" s="179">
        <f t="shared" si="2147"/>
        <v>0</v>
      </c>
      <c r="DL1530" s="179">
        <f t="shared" si="2147"/>
        <v>0</v>
      </c>
    </row>
    <row r="1531" spans="1:116" x14ac:dyDescent="0.35">
      <c r="B1531" t="s">
        <v>332</v>
      </c>
      <c r="D1531" t="s">
        <v>529</v>
      </c>
      <c r="E1531" s="8" t="str">
        <f>ROW()&amp;" "&amp;D1531</f>
        <v>1531 FCCA-F</v>
      </c>
      <c r="G1531" s="241" t="str">
        <f>IFERROR(SUBSTITUTE(TRIM(MID(G1521, SEARCH("-", G1521) + 1, LEN(G1521))),":",""),"no unit")</f>
        <v>no unit</v>
      </c>
      <c r="H1531" s="12"/>
      <c r="I1531" s="60"/>
      <c r="J1531" s="60"/>
      <c r="K1531" s="15"/>
      <c r="L1531" s="15"/>
      <c r="M1531" s="15"/>
      <c r="N1531" s="15"/>
      <c r="O1531" s="15"/>
      <c r="P1531" s="15"/>
      <c r="R1531" s="15"/>
      <c r="S1531" s="179"/>
      <c r="T1531" s="179"/>
      <c r="U1531" s="179"/>
      <c r="V1531" s="179"/>
      <c r="W1531" s="179"/>
      <c r="X1531" s="179"/>
      <c r="Y1531" s="179"/>
      <c r="Z1531" s="179"/>
      <c r="AA1531" s="179"/>
      <c r="AB1531" s="179"/>
      <c r="AC1531" s="179"/>
      <c r="AD1531" s="179"/>
      <c r="AE1531" s="179"/>
      <c r="AF1531" s="179"/>
      <c r="AG1531" s="179"/>
      <c r="AH1531" s="179"/>
      <c r="AI1531" s="179"/>
      <c r="AJ1531" s="179"/>
      <c r="AK1531" s="179"/>
      <c r="AL1531" s="179"/>
      <c r="AM1531" s="179"/>
      <c r="AN1531" s="179"/>
      <c r="AO1531" s="179"/>
      <c r="AP1531" s="179"/>
      <c r="AQ1531" s="179"/>
      <c r="AR1531" s="179"/>
      <c r="AS1531" s="179"/>
      <c r="AT1531" s="179"/>
      <c r="AU1531" s="179"/>
      <c r="AV1531" s="179"/>
      <c r="AW1531" s="179"/>
      <c r="AX1531" s="179"/>
      <c r="AY1531" s="179"/>
      <c r="AZ1531" s="179"/>
      <c r="BA1531" s="179"/>
      <c r="BB1531" s="179"/>
      <c r="BC1531" s="179"/>
      <c r="BD1531" s="179"/>
      <c r="BE1531" s="179"/>
      <c r="BF1531" s="179"/>
      <c r="BG1531" s="179"/>
      <c r="BH1531" s="179"/>
      <c r="BI1531" s="179"/>
      <c r="BJ1531" s="179"/>
      <c r="BK1531" s="179"/>
      <c r="BL1531" s="179"/>
      <c r="BM1531" s="179"/>
      <c r="BN1531" s="179"/>
      <c r="BO1531" s="179"/>
      <c r="BP1531" s="179"/>
      <c r="BQ1531" s="179"/>
      <c r="BR1531" s="179"/>
      <c r="BS1531" s="179"/>
      <c r="BT1531" s="179"/>
      <c r="BU1531" s="179"/>
      <c r="BV1531" s="179"/>
      <c r="BW1531" s="179"/>
      <c r="BX1531" s="179"/>
      <c r="BY1531" s="179"/>
      <c r="BZ1531" s="179"/>
      <c r="CA1531" s="179"/>
      <c r="CB1531" s="179"/>
      <c r="CC1531" s="179"/>
      <c r="CD1531" s="179"/>
      <c r="CE1531" s="179"/>
      <c r="CF1531" s="179"/>
      <c r="CG1531" s="179"/>
      <c r="CH1531" s="179"/>
      <c r="CI1531" s="179"/>
      <c r="CJ1531" s="179"/>
      <c r="CK1531" s="179"/>
      <c r="CL1531" s="179"/>
      <c r="CN1531" s="60"/>
      <c r="CO1531" s="179"/>
      <c r="CP1531" s="179"/>
      <c r="CQ1531" s="179"/>
      <c r="CR1531" s="179"/>
      <c r="CS1531" s="179"/>
      <c r="CT1531" s="179"/>
      <c r="CU1531" s="179"/>
      <c r="CV1531" s="179"/>
      <c r="CW1531" s="179"/>
      <c r="CX1531" s="179"/>
      <c r="CY1531" s="179"/>
      <c r="CZ1531" s="179"/>
      <c r="DA1531" s="179"/>
      <c r="DB1531" s="179"/>
      <c r="DC1531" s="179"/>
      <c r="DD1531" s="179"/>
      <c r="DE1531" s="179"/>
      <c r="DF1531" s="179"/>
      <c r="DG1531" s="179"/>
      <c r="DH1531" s="179"/>
      <c r="DI1531" s="179"/>
      <c r="DJ1531" s="179"/>
      <c r="DK1531" s="179"/>
      <c r="DL1531" s="179"/>
    </row>
    <row r="1532" spans="1:116" x14ac:dyDescent="0.35">
      <c r="E1532" s="8"/>
      <c r="G1532" s="136" t="str">
        <f>G1519</f>
        <v>Secondary revenue driver</v>
      </c>
      <c r="H1532" s="12"/>
      <c r="I1532" s="60"/>
      <c r="J1532" s="60"/>
      <c r="K1532" s="15"/>
      <c r="L1532" s="15"/>
      <c r="M1532" s="15"/>
      <c r="N1532" s="15"/>
      <c r="O1532" s="15"/>
      <c r="P1532" s="15"/>
      <c r="R1532" s="15"/>
      <c r="S1532" s="4" t="str">
        <f t="shared" ref="S1532:AX1532" si="2148">ADDRESS(ROW(S1522),COLUMN(S1522),2)</f>
        <v>S$1522</v>
      </c>
      <c r="T1532" s="4" t="str">
        <f t="shared" si="2148"/>
        <v>T$1522</v>
      </c>
      <c r="U1532" s="4" t="str">
        <f t="shared" si="2148"/>
        <v>U$1522</v>
      </c>
      <c r="V1532" s="4" t="str">
        <f t="shared" si="2148"/>
        <v>V$1522</v>
      </c>
      <c r="W1532" s="4" t="str">
        <f t="shared" si="2148"/>
        <v>W$1522</v>
      </c>
      <c r="X1532" s="4" t="str">
        <f t="shared" si="2148"/>
        <v>X$1522</v>
      </c>
      <c r="Y1532" s="4" t="str">
        <f t="shared" si="2148"/>
        <v>Y$1522</v>
      </c>
      <c r="Z1532" s="4" t="str">
        <f t="shared" si="2148"/>
        <v>Z$1522</v>
      </c>
      <c r="AA1532" s="4" t="str">
        <f t="shared" si="2148"/>
        <v>AA$1522</v>
      </c>
      <c r="AB1532" s="4" t="str">
        <f t="shared" si="2148"/>
        <v>AB$1522</v>
      </c>
      <c r="AC1532" s="4" t="str">
        <f t="shared" si="2148"/>
        <v>AC$1522</v>
      </c>
      <c r="AD1532" s="4" t="str">
        <f t="shared" si="2148"/>
        <v>AD$1522</v>
      </c>
      <c r="AE1532" s="4" t="str">
        <f t="shared" si="2148"/>
        <v>AE$1522</v>
      </c>
      <c r="AF1532" s="4" t="str">
        <f t="shared" si="2148"/>
        <v>AF$1522</v>
      </c>
      <c r="AG1532" s="4" t="str">
        <f t="shared" si="2148"/>
        <v>AG$1522</v>
      </c>
      <c r="AH1532" s="4" t="str">
        <f t="shared" si="2148"/>
        <v>AH$1522</v>
      </c>
      <c r="AI1532" s="4" t="str">
        <f t="shared" si="2148"/>
        <v>AI$1522</v>
      </c>
      <c r="AJ1532" s="4" t="str">
        <f t="shared" si="2148"/>
        <v>AJ$1522</v>
      </c>
      <c r="AK1532" s="4" t="str">
        <f t="shared" si="2148"/>
        <v>AK$1522</v>
      </c>
      <c r="AL1532" s="4" t="str">
        <f t="shared" si="2148"/>
        <v>AL$1522</v>
      </c>
      <c r="AM1532" s="4" t="str">
        <f t="shared" si="2148"/>
        <v>AM$1522</v>
      </c>
      <c r="AN1532" s="4" t="str">
        <f t="shared" si="2148"/>
        <v>AN$1522</v>
      </c>
      <c r="AO1532" s="4" t="str">
        <f t="shared" si="2148"/>
        <v>AO$1522</v>
      </c>
      <c r="AP1532" s="4" t="str">
        <f t="shared" si="2148"/>
        <v>AP$1522</v>
      </c>
      <c r="AQ1532" s="4" t="str">
        <f t="shared" si="2148"/>
        <v>AQ$1522</v>
      </c>
      <c r="AR1532" s="4" t="str">
        <f t="shared" si="2148"/>
        <v>AR$1522</v>
      </c>
      <c r="AS1532" s="4" t="str">
        <f t="shared" si="2148"/>
        <v>AS$1522</v>
      </c>
      <c r="AT1532" s="4" t="str">
        <f t="shared" si="2148"/>
        <v>AT$1522</v>
      </c>
      <c r="AU1532" s="4" t="str">
        <f t="shared" si="2148"/>
        <v>AU$1522</v>
      </c>
      <c r="AV1532" s="4" t="str">
        <f t="shared" si="2148"/>
        <v>AV$1522</v>
      </c>
      <c r="AW1532" s="4" t="str">
        <f t="shared" si="2148"/>
        <v>AW$1522</v>
      </c>
      <c r="AX1532" s="4" t="str">
        <f t="shared" si="2148"/>
        <v>AX$1522</v>
      </c>
      <c r="AY1532" s="4" t="str">
        <f t="shared" ref="AY1532:CD1532" si="2149">ADDRESS(ROW(AY1522),COLUMN(AY1522),2)</f>
        <v>AY$1522</v>
      </c>
      <c r="AZ1532" s="4" t="str">
        <f t="shared" si="2149"/>
        <v>AZ$1522</v>
      </c>
      <c r="BA1532" s="4" t="str">
        <f t="shared" si="2149"/>
        <v>BA$1522</v>
      </c>
      <c r="BB1532" s="4" t="str">
        <f t="shared" si="2149"/>
        <v>BB$1522</v>
      </c>
      <c r="BC1532" s="4" t="str">
        <f t="shared" si="2149"/>
        <v>BC$1522</v>
      </c>
      <c r="BD1532" s="4" t="str">
        <f t="shared" si="2149"/>
        <v>BD$1522</v>
      </c>
      <c r="BE1532" s="4" t="str">
        <f t="shared" si="2149"/>
        <v>BE$1522</v>
      </c>
      <c r="BF1532" s="4" t="str">
        <f t="shared" si="2149"/>
        <v>BF$1522</v>
      </c>
      <c r="BG1532" s="4" t="str">
        <f t="shared" si="2149"/>
        <v>BG$1522</v>
      </c>
      <c r="BH1532" s="4" t="str">
        <f t="shared" si="2149"/>
        <v>BH$1522</v>
      </c>
      <c r="BI1532" s="4" t="str">
        <f t="shared" si="2149"/>
        <v>BI$1522</v>
      </c>
      <c r="BJ1532" s="4" t="str">
        <f t="shared" si="2149"/>
        <v>BJ$1522</v>
      </c>
      <c r="BK1532" s="4" t="str">
        <f t="shared" si="2149"/>
        <v>BK$1522</v>
      </c>
      <c r="BL1532" s="4" t="str">
        <f t="shared" si="2149"/>
        <v>BL$1522</v>
      </c>
      <c r="BM1532" s="4" t="str">
        <f t="shared" si="2149"/>
        <v>BM$1522</v>
      </c>
      <c r="BN1532" s="4" t="str">
        <f t="shared" si="2149"/>
        <v>BN$1522</v>
      </c>
      <c r="BO1532" s="4" t="str">
        <f t="shared" si="2149"/>
        <v>BO$1522</v>
      </c>
      <c r="BP1532" s="4" t="str">
        <f t="shared" si="2149"/>
        <v>BP$1522</v>
      </c>
      <c r="BQ1532" s="4" t="str">
        <f t="shared" si="2149"/>
        <v>BQ$1522</v>
      </c>
      <c r="BR1532" s="4" t="str">
        <f t="shared" si="2149"/>
        <v>BR$1522</v>
      </c>
      <c r="BS1532" s="4" t="str">
        <f t="shared" si="2149"/>
        <v>BS$1522</v>
      </c>
      <c r="BT1532" s="4" t="str">
        <f t="shared" si="2149"/>
        <v>BT$1522</v>
      </c>
      <c r="BU1532" s="4" t="str">
        <f t="shared" si="2149"/>
        <v>BU$1522</v>
      </c>
      <c r="BV1532" s="4" t="str">
        <f t="shared" si="2149"/>
        <v>BV$1522</v>
      </c>
      <c r="BW1532" s="4" t="str">
        <f t="shared" si="2149"/>
        <v>BW$1522</v>
      </c>
      <c r="BX1532" s="4" t="str">
        <f t="shared" si="2149"/>
        <v>BX$1522</v>
      </c>
      <c r="BY1532" s="4" t="str">
        <f t="shared" si="2149"/>
        <v>BY$1522</v>
      </c>
      <c r="BZ1532" s="4" t="str">
        <f t="shared" si="2149"/>
        <v>BZ$1522</v>
      </c>
      <c r="CA1532" s="4" t="str">
        <f t="shared" si="2149"/>
        <v>CA$1522</v>
      </c>
      <c r="CB1532" s="4" t="str">
        <f t="shared" si="2149"/>
        <v>CB$1522</v>
      </c>
      <c r="CC1532" s="4" t="str">
        <f t="shared" si="2149"/>
        <v>CC$1522</v>
      </c>
      <c r="CD1532" s="4" t="str">
        <f t="shared" si="2149"/>
        <v>CD$1522</v>
      </c>
      <c r="CE1532" s="4" t="str">
        <f t="shared" ref="CE1532:CL1532" si="2150">ADDRESS(ROW(CE1522),COLUMN(CE1522),2)</f>
        <v>CE$1522</v>
      </c>
      <c r="CF1532" s="4" t="str">
        <f t="shared" si="2150"/>
        <v>CF$1522</v>
      </c>
      <c r="CG1532" s="4" t="str">
        <f t="shared" si="2150"/>
        <v>CG$1522</v>
      </c>
      <c r="CH1532" s="4" t="str">
        <f t="shared" si="2150"/>
        <v>CH$1522</v>
      </c>
      <c r="CI1532" s="4" t="str">
        <f t="shared" si="2150"/>
        <v>CI$1522</v>
      </c>
      <c r="CJ1532" s="4" t="str">
        <f t="shared" si="2150"/>
        <v>CJ$1522</v>
      </c>
      <c r="CK1532" s="4" t="str">
        <f t="shared" si="2150"/>
        <v>CK$1522</v>
      </c>
      <c r="CL1532" s="4" t="str">
        <f t="shared" si="2150"/>
        <v>CL$1522</v>
      </c>
      <c r="CN1532" s="60"/>
      <c r="CO1532" s="4" t="str">
        <f t="shared" ref="CO1532:DL1532" si="2151">ADDRESS(ROW(CO1522),COLUMN(CO1522),2)</f>
        <v>CO$1522</v>
      </c>
      <c r="CP1532" s="4" t="str">
        <f t="shared" si="2151"/>
        <v>CP$1522</v>
      </c>
      <c r="CQ1532" s="4" t="str">
        <f t="shared" si="2151"/>
        <v>CQ$1522</v>
      </c>
      <c r="CR1532" s="4" t="str">
        <f t="shared" si="2151"/>
        <v>CR$1522</v>
      </c>
      <c r="CS1532" s="4" t="str">
        <f t="shared" si="2151"/>
        <v>CS$1522</v>
      </c>
      <c r="CT1532" s="4" t="str">
        <f t="shared" si="2151"/>
        <v>CT$1522</v>
      </c>
      <c r="CU1532" s="4" t="str">
        <f t="shared" si="2151"/>
        <v>CU$1522</v>
      </c>
      <c r="CV1532" s="4" t="str">
        <f t="shared" si="2151"/>
        <v>CV$1522</v>
      </c>
      <c r="CW1532" s="4" t="str">
        <f t="shared" si="2151"/>
        <v>CW$1522</v>
      </c>
      <c r="CX1532" s="4" t="str">
        <f t="shared" si="2151"/>
        <v>CX$1522</v>
      </c>
      <c r="CY1532" s="4" t="str">
        <f t="shared" si="2151"/>
        <v>CY$1522</v>
      </c>
      <c r="CZ1532" s="4" t="str">
        <f t="shared" si="2151"/>
        <v>CZ$1522</v>
      </c>
      <c r="DA1532" s="4" t="str">
        <f t="shared" si="2151"/>
        <v>DA$1522</v>
      </c>
      <c r="DB1532" s="4" t="str">
        <f t="shared" si="2151"/>
        <v>DB$1522</v>
      </c>
      <c r="DC1532" s="4" t="str">
        <f t="shared" si="2151"/>
        <v>DC$1522</v>
      </c>
      <c r="DD1532" s="4" t="str">
        <f t="shared" si="2151"/>
        <v>DD$1522</v>
      </c>
      <c r="DE1532" s="4" t="str">
        <f t="shared" si="2151"/>
        <v>DE$1522</v>
      </c>
      <c r="DF1532" s="4" t="str">
        <f t="shared" si="2151"/>
        <v>DF$1522</v>
      </c>
      <c r="DG1532" s="4" t="str">
        <f t="shared" si="2151"/>
        <v>DG$1522</v>
      </c>
      <c r="DH1532" s="4" t="str">
        <f t="shared" si="2151"/>
        <v>DH$1522</v>
      </c>
      <c r="DI1532" s="4" t="str">
        <f t="shared" si="2151"/>
        <v>DI$1522</v>
      </c>
      <c r="DJ1532" s="4" t="str">
        <f t="shared" si="2151"/>
        <v>DJ$1522</v>
      </c>
      <c r="DK1532" s="4" t="str">
        <f t="shared" si="2151"/>
        <v>DK$1522</v>
      </c>
      <c r="DL1532" s="4" t="str">
        <f t="shared" si="2151"/>
        <v>DL$1522</v>
      </c>
    </row>
    <row r="1533" spans="1:116" x14ac:dyDescent="0.35">
      <c r="A1533" s="174"/>
      <c r="E1533" s="8"/>
      <c r="G1533" s="136" t="str">
        <f>G1520</f>
        <v>Secondary volume driver</v>
      </c>
      <c r="H1533" s="12"/>
      <c r="I1533" s="60"/>
      <c r="J1533" s="60"/>
      <c r="K1533" s="15"/>
      <c r="L1533" s="15"/>
      <c r="M1533" s="15"/>
      <c r="N1533" s="15"/>
      <c r="O1533" s="15"/>
      <c r="P1533" s="15"/>
      <c r="R1533" s="15"/>
      <c r="S1533" s="179" t="str">
        <f t="shared" ref="S1533:AX1533" si="2152">S1520</f>
        <v>S$19</v>
      </c>
      <c r="T1533" s="179" t="str">
        <f t="shared" si="2152"/>
        <v>T$19</v>
      </c>
      <c r="U1533" s="179" t="str">
        <f t="shared" si="2152"/>
        <v>U$19</v>
      </c>
      <c r="V1533" s="179" t="str">
        <f t="shared" si="2152"/>
        <v>V$19</v>
      </c>
      <c r="W1533" s="179" t="str">
        <f t="shared" si="2152"/>
        <v>W$19</v>
      </c>
      <c r="X1533" s="179" t="str">
        <f t="shared" si="2152"/>
        <v>X$19</v>
      </c>
      <c r="Y1533" s="179" t="str">
        <f t="shared" si="2152"/>
        <v>Y$19</v>
      </c>
      <c r="Z1533" s="179" t="str">
        <f t="shared" si="2152"/>
        <v>Z$19</v>
      </c>
      <c r="AA1533" s="179" t="str">
        <f t="shared" si="2152"/>
        <v>AA$19</v>
      </c>
      <c r="AB1533" s="179" t="str">
        <f t="shared" si="2152"/>
        <v>AB$19</v>
      </c>
      <c r="AC1533" s="179" t="str">
        <f t="shared" si="2152"/>
        <v>AC$19</v>
      </c>
      <c r="AD1533" s="179" t="str">
        <f t="shared" si="2152"/>
        <v>AD$19</v>
      </c>
      <c r="AE1533" s="179" t="str">
        <f t="shared" si="2152"/>
        <v>AE$19</v>
      </c>
      <c r="AF1533" s="179" t="str">
        <f t="shared" si="2152"/>
        <v>AF$19</v>
      </c>
      <c r="AG1533" s="179" t="str">
        <f t="shared" si="2152"/>
        <v>AG$19</v>
      </c>
      <c r="AH1533" s="179" t="str">
        <f t="shared" si="2152"/>
        <v>AH$19</v>
      </c>
      <c r="AI1533" s="179" t="str">
        <f t="shared" si="2152"/>
        <v>AI$19</v>
      </c>
      <c r="AJ1533" s="179" t="str">
        <f t="shared" si="2152"/>
        <v>AJ$19</v>
      </c>
      <c r="AK1533" s="179" t="str">
        <f t="shared" si="2152"/>
        <v>AK$19</v>
      </c>
      <c r="AL1533" s="179" t="str">
        <f t="shared" si="2152"/>
        <v>AL$19</v>
      </c>
      <c r="AM1533" s="179" t="str">
        <f t="shared" si="2152"/>
        <v>AM$19</v>
      </c>
      <c r="AN1533" s="179" t="str">
        <f t="shared" si="2152"/>
        <v>AN$19</v>
      </c>
      <c r="AO1533" s="179" t="str">
        <f t="shared" si="2152"/>
        <v>AO$19</v>
      </c>
      <c r="AP1533" s="179" t="str">
        <f t="shared" si="2152"/>
        <v>AP$19</v>
      </c>
      <c r="AQ1533" s="179" t="str">
        <f t="shared" si="2152"/>
        <v>AQ$19</v>
      </c>
      <c r="AR1533" s="179" t="str">
        <f t="shared" si="2152"/>
        <v>AR$19</v>
      </c>
      <c r="AS1533" s="179" t="str">
        <f t="shared" si="2152"/>
        <v>AS$19</v>
      </c>
      <c r="AT1533" s="179" t="str">
        <f t="shared" si="2152"/>
        <v>AT$19</v>
      </c>
      <c r="AU1533" s="179" t="str">
        <f t="shared" si="2152"/>
        <v>AU$19</v>
      </c>
      <c r="AV1533" s="179" t="str">
        <f t="shared" si="2152"/>
        <v>AV$19</v>
      </c>
      <c r="AW1533" s="179" t="str">
        <f t="shared" si="2152"/>
        <v>AW$19</v>
      </c>
      <c r="AX1533" s="179" t="str">
        <f t="shared" si="2152"/>
        <v>AX$19</v>
      </c>
      <c r="AY1533" s="179" t="str">
        <f t="shared" ref="AY1533:CD1533" si="2153">AY1520</f>
        <v>AY$19</v>
      </c>
      <c r="AZ1533" s="179" t="str">
        <f t="shared" si="2153"/>
        <v>AZ$19</v>
      </c>
      <c r="BA1533" s="179" t="str">
        <f t="shared" si="2153"/>
        <v>BA$19</v>
      </c>
      <c r="BB1533" s="179" t="str">
        <f t="shared" si="2153"/>
        <v>BB$19</v>
      </c>
      <c r="BC1533" s="179" t="str">
        <f t="shared" si="2153"/>
        <v>BC$19</v>
      </c>
      <c r="BD1533" s="179" t="str">
        <f t="shared" si="2153"/>
        <v>BD$19</v>
      </c>
      <c r="BE1533" s="179" t="str">
        <f t="shared" si="2153"/>
        <v>BE$19</v>
      </c>
      <c r="BF1533" s="179" t="str">
        <f t="shared" si="2153"/>
        <v>BF$19</v>
      </c>
      <c r="BG1533" s="179" t="str">
        <f t="shared" si="2153"/>
        <v>BG$19</v>
      </c>
      <c r="BH1533" s="179" t="str">
        <f t="shared" si="2153"/>
        <v>BH$19</v>
      </c>
      <c r="BI1533" s="179" t="str">
        <f t="shared" si="2153"/>
        <v>BI$19</v>
      </c>
      <c r="BJ1533" s="179" t="str">
        <f t="shared" si="2153"/>
        <v>BJ$19</v>
      </c>
      <c r="BK1533" s="179" t="str">
        <f t="shared" si="2153"/>
        <v>BK$19</v>
      </c>
      <c r="BL1533" s="179" t="str">
        <f t="shared" si="2153"/>
        <v>BL$19</v>
      </c>
      <c r="BM1533" s="179" t="str">
        <f t="shared" si="2153"/>
        <v>BM$19</v>
      </c>
      <c r="BN1533" s="179" t="str">
        <f t="shared" si="2153"/>
        <v>BN$19</v>
      </c>
      <c r="BO1533" s="179" t="str">
        <f t="shared" si="2153"/>
        <v>BO$19</v>
      </c>
      <c r="BP1533" s="179" t="str">
        <f t="shared" si="2153"/>
        <v>BP$19</v>
      </c>
      <c r="BQ1533" s="179" t="str">
        <f t="shared" si="2153"/>
        <v>BQ$19</v>
      </c>
      <c r="BR1533" s="179" t="str">
        <f t="shared" si="2153"/>
        <v>BR$19</v>
      </c>
      <c r="BS1533" s="179" t="str">
        <f t="shared" si="2153"/>
        <v>BS$19</v>
      </c>
      <c r="BT1533" s="179" t="str">
        <f t="shared" si="2153"/>
        <v>BT$19</v>
      </c>
      <c r="BU1533" s="179" t="str">
        <f t="shared" si="2153"/>
        <v>BU$19</v>
      </c>
      <c r="BV1533" s="179" t="str">
        <f t="shared" si="2153"/>
        <v>BV$19</v>
      </c>
      <c r="BW1533" s="179" t="str">
        <f t="shared" si="2153"/>
        <v>BW$19</v>
      </c>
      <c r="BX1533" s="179" t="str">
        <f t="shared" si="2153"/>
        <v>BX$19</v>
      </c>
      <c r="BY1533" s="179" t="str">
        <f t="shared" si="2153"/>
        <v>BY$19</v>
      </c>
      <c r="BZ1533" s="179" t="str">
        <f t="shared" si="2153"/>
        <v>BZ$19</v>
      </c>
      <c r="CA1533" s="179" t="str">
        <f t="shared" si="2153"/>
        <v>CA$19</v>
      </c>
      <c r="CB1533" s="179" t="str">
        <f t="shared" si="2153"/>
        <v>CB$19</v>
      </c>
      <c r="CC1533" s="179" t="str">
        <f t="shared" si="2153"/>
        <v>CC$19</v>
      </c>
      <c r="CD1533" s="179" t="str">
        <f t="shared" si="2153"/>
        <v>CD$19</v>
      </c>
      <c r="CE1533" s="179" t="str">
        <f t="shared" ref="CE1533:CL1533" si="2154">CE1520</f>
        <v>CE$19</v>
      </c>
      <c r="CF1533" s="179" t="str">
        <f t="shared" si="2154"/>
        <v>CF$19</v>
      </c>
      <c r="CG1533" s="179" t="str">
        <f t="shared" si="2154"/>
        <v>CG$19</v>
      </c>
      <c r="CH1533" s="179" t="str">
        <f t="shared" si="2154"/>
        <v>CH$19</v>
      </c>
      <c r="CI1533" s="179" t="str">
        <f t="shared" si="2154"/>
        <v>CI$19</v>
      </c>
      <c r="CJ1533" s="179" t="str">
        <f t="shared" si="2154"/>
        <v>CJ$19</v>
      </c>
      <c r="CK1533" s="179" t="str">
        <f t="shared" si="2154"/>
        <v>CK$19</v>
      </c>
      <c r="CL1533" s="179" t="str">
        <f t="shared" si="2154"/>
        <v>CL$19</v>
      </c>
      <c r="CN1533" s="60"/>
      <c r="CO1533" s="179" t="str">
        <f t="shared" ref="CO1533:DL1533" si="2155">CO1520</f>
        <v>CO$19</v>
      </c>
      <c r="CP1533" s="179" t="str">
        <f t="shared" si="2155"/>
        <v>CP$19</v>
      </c>
      <c r="CQ1533" s="179" t="str">
        <f t="shared" si="2155"/>
        <v>CQ$19</v>
      </c>
      <c r="CR1533" s="179" t="str">
        <f t="shared" si="2155"/>
        <v>CR$19</v>
      </c>
      <c r="CS1533" s="179" t="str">
        <f t="shared" si="2155"/>
        <v>CS$19</v>
      </c>
      <c r="CT1533" s="179" t="str">
        <f t="shared" si="2155"/>
        <v>CT$19</v>
      </c>
      <c r="CU1533" s="179" t="str">
        <f t="shared" si="2155"/>
        <v>CU$19</v>
      </c>
      <c r="CV1533" s="179" t="str">
        <f t="shared" si="2155"/>
        <v>CV$19</v>
      </c>
      <c r="CW1533" s="179" t="str">
        <f t="shared" si="2155"/>
        <v>CW$19</v>
      </c>
      <c r="CX1533" s="179" t="str">
        <f t="shared" si="2155"/>
        <v>CX$19</v>
      </c>
      <c r="CY1533" s="179" t="str">
        <f t="shared" si="2155"/>
        <v>CY$19</v>
      </c>
      <c r="CZ1533" s="179" t="str">
        <f t="shared" si="2155"/>
        <v>CZ$19</v>
      </c>
      <c r="DA1533" s="179" t="str">
        <f t="shared" si="2155"/>
        <v>DA$19</v>
      </c>
      <c r="DB1533" s="179" t="str">
        <f t="shared" si="2155"/>
        <v>DB$19</v>
      </c>
      <c r="DC1533" s="179" t="str">
        <f t="shared" si="2155"/>
        <v>DC$19</v>
      </c>
      <c r="DD1533" s="179" t="str">
        <f t="shared" si="2155"/>
        <v>DD$19</v>
      </c>
      <c r="DE1533" s="179" t="str">
        <f t="shared" si="2155"/>
        <v>DE$19</v>
      </c>
      <c r="DF1533" s="179" t="str">
        <f t="shared" si="2155"/>
        <v>DF$19</v>
      </c>
      <c r="DG1533" s="179" t="str">
        <f t="shared" si="2155"/>
        <v>DG$19</v>
      </c>
      <c r="DH1533" s="179" t="str">
        <f t="shared" si="2155"/>
        <v>DH$19</v>
      </c>
      <c r="DI1533" s="179" t="str">
        <f t="shared" si="2155"/>
        <v>DI$19</v>
      </c>
      <c r="DJ1533" s="179" t="str">
        <f t="shared" si="2155"/>
        <v>DJ$19</v>
      </c>
      <c r="DK1533" s="179" t="str">
        <f t="shared" si="2155"/>
        <v>DK$19</v>
      </c>
      <c r="DL1533" s="179" t="str">
        <f t="shared" si="2155"/>
        <v>DL$19</v>
      </c>
    </row>
    <row r="1534" spans="1:116" x14ac:dyDescent="0.35">
      <c r="A1534" s="174"/>
      <c r="E1534" s="8"/>
      <c r="G1534" s="136"/>
      <c r="H1534" s="12"/>
      <c r="I1534" s="60"/>
      <c r="J1534" s="60"/>
      <c r="K1534" s="15"/>
      <c r="L1534" s="15"/>
      <c r="M1534" s="15"/>
      <c r="N1534" s="15"/>
      <c r="O1534" s="15"/>
      <c r="P1534" s="15"/>
      <c r="R1534" s="15"/>
      <c r="S1534" s="179"/>
      <c r="T1534" s="179"/>
      <c r="U1534" s="179"/>
      <c r="V1534" s="179"/>
      <c r="W1534" s="179"/>
      <c r="X1534" s="179"/>
      <c r="Y1534" s="179"/>
      <c r="Z1534" s="179"/>
      <c r="AA1534" s="179"/>
      <c r="AB1534" s="179"/>
      <c r="AC1534" s="179"/>
      <c r="AD1534" s="179"/>
      <c r="AE1534" s="179"/>
      <c r="AF1534" s="179"/>
      <c r="AG1534" s="179"/>
      <c r="AH1534" s="179"/>
      <c r="AI1534" s="179"/>
      <c r="AJ1534" s="179"/>
      <c r="AK1534" s="179"/>
      <c r="AL1534" s="179"/>
      <c r="AM1534" s="179"/>
      <c r="AN1534" s="179"/>
      <c r="AO1534" s="179"/>
      <c r="AP1534" s="179"/>
      <c r="AQ1534" s="179"/>
      <c r="AR1534" s="179"/>
      <c r="AS1534" s="179"/>
      <c r="AT1534" s="179"/>
      <c r="AU1534" s="179"/>
      <c r="AV1534" s="179"/>
      <c r="AW1534" s="179"/>
      <c r="AX1534" s="179"/>
      <c r="AY1534" s="179"/>
      <c r="AZ1534" s="179"/>
      <c r="BA1534" s="179"/>
      <c r="BB1534" s="179"/>
      <c r="BC1534" s="179"/>
      <c r="BD1534" s="179"/>
      <c r="BE1534" s="179"/>
      <c r="BF1534" s="179"/>
      <c r="BG1534" s="179"/>
      <c r="BH1534" s="179"/>
      <c r="BI1534" s="179"/>
      <c r="BJ1534" s="179"/>
      <c r="BK1534" s="179"/>
      <c r="BL1534" s="179"/>
      <c r="BM1534" s="179"/>
      <c r="BN1534" s="179"/>
      <c r="BO1534" s="179"/>
      <c r="BP1534" s="179"/>
      <c r="BQ1534" s="179"/>
      <c r="BR1534" s="179"/>
      <c r="BS1534" s="179"/>
      <c r="BT1534" s="179"/>
      <c r="BU1534" s="179"/>
      <c r="BV1534" s="179"/>
      <c r="BW1534" s="179"/>
      <c r="BX1534" s="179"/>
      <c r="BY1534" s="179"/>
      <c r="BZ1534" s="179"/>
      <c r="CA1534" s="179"/>
      <c r="CB1534" s="179"/>
      <c r="CC1534" s="179"/>
      <c r="CD1534" s="179"/>
      <c r="CE1534" s="179"/>
      <c r="CF1534" s="179"/>
      <c r="CG1534" s="179"/>
      <c r="CH1534" s="179"/>
      <c r="CI1534" s="179"/>
      <c r="CJ1534" s="179"/>
      <c r="CK1534" s="179"/>
      <c r="CL1534" s="179"/>
      <c r="CN1534" s="60"/>
      <c r="CO1534" s="179"/>
      <c r="CP1534" s="179"/>
      <c r="CQ1534" s="179"/>
      <c r="CR1534" s="179"/>
      <c r="CS1534" s="179"/>
      <c r="CT1534" s="179"/>
      <c r="CU1534" s="179"/>
      <c r="CV1534" s="179"/>
      <c r="CW1534" s="179"/>
      <c r="CX1534" s="179"/>
      <c r="CY1534" s="179"/>
      <c r="CZ1534" s="179"/>
      <c r="DA1534" s="179"/>
      <c r="DB1534" s="179"/>
      <c r="DC1534" s="179"/>
      <c r="DD1534" s="179"/>
      <c r="DE1534" s="179"/>
      <c r="DF1534" s="179"/>
      <c r="DG1534" s="179"/>
      <c r="DH1534" s="179"/>
      <c r="DI1534" s="179"/>
      <c r="DJ1534" s="179"/>
      <c r="DK1534" s="179"/>
      <c r="DL1534" s="179"/>
    </row>
    <row r="1535" spans="1:116" x14ac:dyDescent="0.35">
      <c r="A1535" s="174"/>
      <c r="E1535" s="8"/>
      <c r="G1535" s="175" t="s">
        <v>490</v>
      </c>
      <c r="H1535" s="174"/>
      <c r="I1535" s="176"/>
      <c r="J1535" s="176"/>
      <c r="K1535" s="197"/>
      <c r="L1535" s="197"/>
      <c r="M1535" s="197"/>
      <c r="N1535" s="197"/>
      <c r="O1535" s="197"/>
      <c r="P1535" s="197"/>
      <c r="R1535" s="198"/>
      <c r="S1535" s="174"/>
      <c r="T1535" s="174"/>
      <c r="U1535" s="174"/>
      <c r="V1535" s="174"/>
      <c r="W1535" s="174"/>
      <c r="X1535" s="174"/>
      <c r="Y1535" s="174"/>
      <c r="Z1535" s="174"/>
      <c r="AA1535" s="174"/>
      <c r="AB1535" s="174"/>
      <c r="AC1535" s="174"/>
      <c r="AD1535" s="174"/>
      <c r="AE1535" s="174"/>
      <c r="AF1535" s="174"/>
      <c r="AG1535" s="174"/>
      <c r="AH1535" s="174"/>
      <c r="AI1535" s="174"/>
      <c r="AJ1535" s="174"/>
      <c r="AK1535" s="174"/>
      <c r="AL1535" s="174"/>
      <c r="AM1535" s="174"/>
      <c r="AN1535" s="174"/>
      <c r="AO1535" s="174"/>
      <c r="AP1535" s="174"/>
      <c r="AQ1535" s="174"/>
      <c r="AR1535" s="174"/>
      <c r="AS1535" s="174"/>
      <c r="AT1535" s="174"/>
      <c r="AU1535" s="174"/>
      <c r="AV1535" s="174"/>
      <c r="AW1535" s="174"/>
      <c r="AX1535" s="174"/>
      <c r="AY1535" s="174"/>
      <c r="AZ1535" s="174"/>
      <c r="BA1535" s="174"/>
      <c r="BB1535" s="174"/>
      <c r="BC1535" s="174"/>
      <c r="BD1535" s="174"/>
      <c r="BE1535" s="174"/>
      <c r="BF1535" s="174"/>
      <c r="BG1535" s="174"/>
      <c r="BH1535" s="174"/>
      <c r="BI1535" s="174"/>
      <c r="BJ1535" s="174"/>
      <c r="BK1535" s="174"/>
      <c r="BL1535" s="174"/>
      <c r="BM1535" s="174"/>
      <c r="BN1535" s="174"/>
      <c r="BO1535" s="174"/>
      <c r="BP1535" s="174"/>
      <c r="BQ1535" s="174"/>
      <c r="BR1535" s="174"/>
      <c r="BS1535" s="174"/>
      <c r="BT1535" s="174"/>
      <c r="BU1535" s="174"/>
      <c r="BV1535" s="174"/>
      <c r="BW1535" s="174"/>
      <c r="BX1535" s="174"/>
      <c r="BY1535" s="174"/>
      <c r="BZ1535" s="174"/>
      <c r="CA1535" s="174"/>
      <c r="CB1535" s="174"/>
      <c r="CC1535" s="174"/>
      <c r="CD1535" s="174"/>
      <c r="CE1535" s="174"/>
      <c r="CF1535" s="174"/>
      <c r="CG1535" s="174"/>
      <c r="CH1535" s="174"/>
      <c r="CI1535" s="174"/>
      <c r="CJ1535" s="174"/>
      <c r="CK1535" s="174"/>
      <c r="CL1535" s="174"/>
      <c r="CN1535" s="176"/>
      <c r="CO1535" s="174"/>
      <c r="CP1535" s="174"/>
      <c r="CQ1535" s="174"/>
      <c r="CR1535" s="174"/>
      <c r="CS1535" s="174"/>
      <c r="CT1535" s="174"/>
      <c r="CU1535" s="174"/>
      <c r="CV1535" s="174"/>
      <c r="CW1535" s="174"/>
      <c r="CX1535" s="174"/>
      <c r="CY1535" s="174"/>
      <c r="CZ1535" s="174"/>
      <c r="DA1535" s="174"/>
      <c r="DB1535" s="174"/>
      <c r="DC1535" s="174"/>
      <c r="DD1535" s="174"/>
      <c r="DE1535" s="174"/>
      <c r="DF1535" s="174"/>
      <c r="DG1535" s="174"/>
      <c r="DH1535" s="174"/>
      <c r="DI1535" s="174"/>
      <c r="DJ1535" s="174"/>
      <c r="DK1535" s="174"/>
      <c r="DL1535" s="174"/>
    </row>
    <row r="1536" spans="1:116" x14ac:dyDescent="0.35">
      <c r="A1536" s="174"/>
      <c r="E1536" s="8"/>
      <c r="G1536" s="175" t="s">
        <v>492</v>
      </c>
      <c r="H1536" s="174"/>
      <c r="I1536" s="176"/>
      <c r="J1536" s="176"/>
      <c r="K1536" s="197"/>
      <c r="L1536" s="197"/>
      <c r="M1536" s="197"/>
      <c r="N1536" s="197"/>
      <c r="O1536" s="197"/>
      <c r="P1536" s="197"/>
      <c r="R1536" s="198"/>
      <c r="S1536" s="174"/>
      <c r="T1536" s="174"/>
      <c r="U1536" s="174"/>
      <c r="V1536" s="174"/>
      <c r="W1536" s="174"/>
      <c r="X1536" s="174"/>
      <c r="Y1536" s="174"/>
      <c r="Z1536" s="174"/>
      <c r="AA1536" s="174"/>
      <c r="AB1536" s="174"/>
      <c r="AC1536" s="174"/>
      <c r="AD1536" s="174"/>
      <c r="AE1536" s="174"/>
      <c r="AF1536" s="174"/>
      <c r="AG1536" s="174"/>
      <c r="AH1536" s="174"/>
      <c r="AI1536" s="174"/>
      <c r="AJ1536" s="174"/>
      <c r="AK1536" s="174"/>
      <c r="AL1536" s="174"/>
      <c r="AM1536" s="174"/>
      <c r="AN1536" s="174"/>
      <c r="AO1536" s="174"/>
      <c r="AP1536" s="174"/>
      <c r="AQ1536" s="174"/>
      <c r="AR1536" s="174"/>
      <c r="AS1536" s="174"/>
      <c r="AT1536" s="174"/>
      <c r="AU1536" s="174"/>
      <c r="AV1536" s="174"/>
      <c r="AW1536" s="174"/>
      <c r="AX1536" s="174"/>
      <c r="AY1536" s="174"/>
      <c r="AZ1536" s="174"/>
      <c r="BA1536" s="174"/>
      <c r="BB1536" s="174"/>
      <c r="BC1536" s="174"/>
      <c r="BD1536" s="174"/>
      <c r="BE1536" s="174"/>
      <c r="BF1536" s="174"/>
      <c r="BG1536" s="174"/>
      <c r="BH1536" s="174"/>
      <c r="BI1536" s="174"/>
      <c r="BJ1536" s="174"/>
      <c r="BK1536" s="174"/>
      <c r="BL1536" s="174"/>
      <c r="BM1536" s="174"/>
      <c r="BN1536" s="174"/>
      <c r="BO1536" s="174"/>
      <c r="BP1536" s="174"/>
      <c r="BQ1536" s="174"/>
      <c r="BR1536" s="174"/>
      <c r="BS1536" s="174"/>
      <c r="BT1536" s="174"/>
      <c r="BU1536" s="174"/>
      <c r="BV1536" s="174"/>
      <c r="BW1536" s="174"/>
      <c r="BX1536" s="174"/>
      <c r="BY1536" s="174"/>
      <c r="BZ1536" s="174"/>
      <c r="CA1536" s="174"/>
      <c r="CB1536" s="174"/>
      <c r="CC1536" s="174"/>
      <c r="CD1536" s="174"/>
      <c r="CE1536" s="174"/>
      <c r="CF1536" s="174"/>
      <c r="CG1536" s="174"/>
      <c r="CH1536" s="174"/>
      <c r="CI1536" s="174"/>
      <c r="CJ1536" s="174"/>
      <c r="CK1536" s="174"/>
      <c r="CL1536" s="174"/>
      <c r="CN1536" s="176"/>
      <c r="CO1536" s="174"/>
      <c r="CP1536" s="174"/>
      <c r="CQ1536" s="174"/>
      <c r="CR1536" s="174"/>
      <c r="CS1536" s="174"/>
      <c r="CT1536" s="174"/>
      <c r="CU1536" s="174"/>
      <c r="CV1536" s="174"/>
      <c r="CW1536" s="174"/>
      <c r="CX1536" s="174"/>
      <c r="CY1536" s="174"/>
      <c r="CZ1536" s="174"/>
      <c r="DA1536" s="174"/>
      <c r="DB1536" s="174"/>
      <c r="DC1536" s="174"/>
      <c r="DD1536" s="174"/>
      <c r="DE1536" s="174"/>
      <c r="DF1536" s="174"/>
      <c r="DG1536" s="174"/>
      <c r="DH1536" s="174"/>
      <c r="DI1536" s="174"/>
      <c r="DJ1536" s="174"/>
      <c r="DK1536" s="174"/>
      <c r="DL1536" s="174"/>
    </row>
    <row r="1537" spans="1:116" x14ac:dyDescent="0.35">
      <c r="A1537" s="174"/>
      <c r="E1537" s="8"/>
      <c r="G1537" s="175" t="s">
        <v>461</v>
      </c>
      <c r="H1537" s="174"/>
      <c r="I1537" s="176"/>
      <c r="J1537" s="176"/>
      <c r="K1537" s="197"/>
      <c r="L1537" s="197"/>
      <c r="M1537" s="197"/>
      <c r="N1537" s="197"/>
      <c r="O1537" s="197"/>
      <c r="P1537" s="197"/>
      <c r="R1537" s="198"/>
      <c r="S1537" s="199" t="str">
        <f t="shared" ref="S1537:CD1537" si="2156">S$20</f>
        <v>S$16</v>
      </c>
      <c r="T1537" s="199" t="str">
        <f t="shared" si="2156"/>
        <v>T$16</v>
      </c>
      <c r="U1537" s="199" t="str">
        <f t="shared" si="2156"/>
        <v>U$16</v>
      </c>
      <c r="V1537" s="199" t="str">
        <f t="shared" si="2156"/>
        <v>V$16</v>
      </c>
      <c r="W1537" s="199" t="str">
        <f t="shared" si="2156"/>
        <v>W$16</v>
      </c>
      <c r="X1537" s="199" t="str">
        <f t="shared" si="2156"/>
        <v>X$16</v>
      </c>
      <c r="Y1537" s="199" t="str">
        <f t="shared" si="2156"/>
        <v>Y$16</v>
      </c>
      <c r="Z1537" s="199" t="str">
        <f t="shared" si="2156"/>
        <v>Z$16</v>
      </c>
      <c r="AA1537" s="199" t="str">
        <f t="shared" si="2156"/>
        <v>AA$16</v>
      </c>
      <c r="AB1537" s="199" t="str">
        <f t="shared" si="2156"/>
        <v>AB$16</v>
      </c>
      <c r="AC1537" s="199" t="str">
        <f t="shared" si="2156"/>
        <v>AC$16</v>
      </c>
      <c r="AD1537" s="199" t="str">
        <f t="shared" si="2156"/>
        <v>AD$16</v>
      </c>
      <c r="AE1537" s="199" t="str">
        <f t="shared" si="2156"/>
        <v>AE$16</v>
      </c>
      <c r="AF1537" s="199" t="str">
        <f t="shared" si="2156"/>
        <v>AF$16</v>
      </c>
      <c r="AG1537" s="199" t="str">
        <f t="shared" si="2156"/>
        <v>AG$16</v>
      </c>
      <c r="AH1537" s="199" t="str">
        <f t="shared" si="2156"/>
        <v>AH$16</v>
      </c>
      <c r="AI1537" s="199" t="str">
        <f t="shared" si="2156"/>
        <v>AI$16</v>
      </c>
      <c r="AJ1537" s="199" t="str">
        <f t="shared" si="2156"/>
        <v>AJ$16</v>
      </c>
      <c r="AK1537" s="199" t="str">
        <f t="shared" si="2156"/>
        <v>AK$16</v>
      </c>
      <c r="AL1537" s="199" t="str">
        <f t="shared" si="2156"/>
        <v>AL$16</v>
      </c>
      <c r="AM1537" s="199" t="str">
        <f t="shared" si="2156"/>
        <v>AM$16</v>
      </c>
      <c r="AN1537" s="199" t="str">
        <f t="shared" si="2156"/>
        <v>AN$16</v>
      </c>
      <c r="AO1537" s="199" t="str">
        <f t="shared" si="2156"/>
        <v>AO$16</v>
      </c>
      <c r="AP1537" s="199" t="str">
        <f t="shared" si="2156"/>
        <v>AP$16</v>
      </c>
      <c r="AQ1537" s="199" t="str">
        <f t="shared" si="2156"/>
        <v>AQ$16</v>
      </c>
      <c r="AR1537" s="199" t="str">
        <f t="shared" si="2156"/>
        <v>AR$16</v>
      </c>
      <c r="AS1537" s="199" t="str">
        <f t="shared" si="2156"/>
        <v>AS$16</v>
      </c>
      <c r="AT1537" s="199" t="str">
        <f t="shared" si="2156"/>
        <v>AT$16</v>
      </c>
      <c r="AU1537" s="199" t="str">
        <f t="shared" si="2156"/>
        <v>AU$16</v>
      </c>
      <c r="AV1537" s="199" t="str">
        <f t="shared" si="2156"/>
        <v>AV$16</v>
      </c>
      <c r="AW1537" s="199" t="str">
        <f t="shared" si="2156"/>
        <v>AW$16</v>
      </c>
      <c r="AX1537" s="199" t="str">
        <f t="shared" si="2156"/>
        <v>AX$16</v>
      </c>
      <c r="AY1537" s="199" t="str">
        <f t="shared" si="2156"/>
        <v>AY$16</v>
      </c>
      <c r="AZ1537" s="199" t="str">
        <f t="shared" si="2156"/>
        <v>AZ$16</v>
      </c>
      <c r="BA1537" s="199" t="str">
        <f t="shared" si="2156"/>
        <v>BA$16</v>
      </c>
      <c r="BB1537" s="199" t="str">
        <f t="shared" si="2156"/>
        <v>BB$16</v>
      </c>
      <c r="BC1537" s="199" t="str">
        <f t="shared" si="2156"/>
        <v>BC$16</v>
      </c>
      <c r="BD1537" s="199" t="str">
        <f t="shared" si="2156"/>
        <v>BD$16</v>
      </c>
      <c r="BE1537" s="199" t="str">
        <f t="shared" si="2156"/>
        <v>BE$16</v>
      </c>
      <c r="BF1537" s="199" t="str">
        <f t="shared" si="2156"/>
        <v>BF$16</v>
      </c>
      <c r="BG1537" s="199" t="str">
        <f t="shared" si="2156"/>
        <v>BG$16</v>
      </c>
      <c r="BH1537" s="199" t="str">
        <f t="shared" si="2156"/>
        <v>BH$16</v>
      </c>
      <c r="BI1537" s="199" t="str">
        <f t="shared" si="2156"/>
        <v>BI$16</v>
      </c>
      <c r="BJ1537" s="199" t="str">
        <f t="shared" si="2156"/>
        <v>BJ$16</v>
      </c>
      <c r="BK1537" s="199" t="str">
        <f t="shared" si="2156"/>
        <v>BK$16</v>
      </c>
      <c r="BL1537" s="199" t="str">
        <f t="shared" si="2156"/>
        <v>BL$16</v>
      </c>
      <c r="BM1537" s="199" t="str">
        <f t="shared" si="2156"/>
        <v>BM$16</v>
      </c>
      <c r="BN1537" s="199" t="str">
        <f t="shared" si="2156"/>
        <v>BN$16</v>
      </c>
      <c r="BO1537" s="199" t="str">
        <f t="shared" si="2156"/>
        <v>BO$16</v>
      </c>
      <c r="BP1537" s="199" t="str">
        <f t="shared" si="2156"/>
        <v>BP$16</v>
      </c>
      <c r="BQ1537" s="199" t="str">
        <f t="shared" si="2156"/>
        <v>BQ$16</v>
      </c>
      <c r="BR1537" s="199" t="str">
        <f t="shared" si="2156"/>
        <v>BR$16</v>
      </c>
      <c r="BS1537" s="199" t="str">
        <f t="shared" si="2156"/>
        <v>BS$16</v>
      </c>
      <c r="BT1537" s="199" t="str">
        <f t="shared" si="2156"/>
        <v>BT$16</v>
      </c>
      <c r="BU1537" s="199" t="str">
        <f t="shared" si="2156"/>
        <v>BU$16</v>
      </c>
      <c r="BV1537" s="199" t="str">
        <f t="shared" si="2156"/>
        <v>BV$16</v>
      </c>
      <c r="BW1537" s="199" t="str">
        <f t="shared" si="2156"/>
        <v>BW$16</v>
      </c>
      <c r="BX1537" s="199" t="str">
        <f t="shared" si="2156"/>
        <v>BX$16</v>
      </c>
      <c r="BY1537" s="199" t="str">
        <f t="shared" si="2156"/>
        <v>BY$16</v>
      </c>
      <c r="BZ1537" s="199" t="str">
        <f t="shared" si="2156"/>
        <v>BZ$16</v>
      </c>
      <c r="CA1537" s="199" t="str">
        <f t="shared" si="2156"/>
        <v>CA$16</v>
      </c>
      <c r="CB1537" s="199" t="str">
        <f t="shared" si="2156"/>
        <v>CB$16</v>
      </c>
      <c r="CC1537" s="199" t="str">
        <f t="shared" si="2156"/>
        <v>CC$16</v>
      </c>
      <c r="CD1537" s="199" t="str">
        <f t="shared" si="2156"/>
        <v>CD$16</v>
      </c>
      <c r="CE1537" s="199" t="str">
        <f t="shared" ref="CE1537:CL1537" si="2157">CE$20</f>
        <v>CE$16</v>
      </c>
      <c r="CF1537" s="199" t="str">
        <f t="shared" si="2157"/>
        <v>CF$16</v>
      </c>
      <c r="CG1537" s="199" t="str">
        <f t="shared" si="2157"/>
        <v>CG$16</v>
      </c>
      <c r="CH1537" s="199" t="str">
        <f t="shared" si="2157"/>
        <v>CH$16</v>
      </c>
      <c r="CI1537" s="199" t="str">
        <f t="shared" si="2157"/>
        <v>CI$16</v>
      </c>
      <c r="CJ1537" s="199" t="str">
        <f t="shared" si="2157"/>
        <v>CJ$16</v>
      </c>
      <c r="CK1537" s="199" t="str">
        <f t="shared" si="2157"/>
        <v>CK$16</v>
      </c>
      <c r="CL1537" s="199" t="str">
        <f t="shared" si="2157"/>
        <v>CL$16</v>
      </c>
      <c r="CN1537" s="176"/>
      <c r="CO1537" s="199" t="str">
        <f t="shared" ref="CO1537:DL1537" si="2158">CO$20</f>
        <v>CO$16</v>
      </c>
      <c r="CP1537" s="199" t="str">
        <f t="shared" si="2158"/>
        <v>CP$16</v>
      </c>
      <c r="CQ1537" s="199" t="str">
        <f t="shared" si="2158"/>
        <v>CQ$16</v>
      </c>
      <c r="CR1537" s="199" t="str">
        <f t="shared" si="2158"/>
        <v>CR$16</v>
      </c>
      <c r="CS1537" s="199" t="str">
        <f t="shared" si="2158"/>
        <v>CS$16</v>
      </c>
      <c r="CT1537" s="199" t="str">
        <f t="shared" si="2158"/>
        <v>CT$16</v>
      </c>
      <c r="CU1537" s="199" t="str">
        <f t="shared" si="2158"/>
        <v>CU$16</v>
      </c>
      <c r="CV1537" s="199" t="str">
        <f t="shared" si="2158"/>
        <v>CV$16</v>
      </c>
      <c r="CW1537" s="199" t="str">
        <f t="shared" si="2158"/>
        <v>CW$16</v>
      </c>
      <c r="CX1537" s="199" t="str">
        <f t="shared" si="2158"/>
        <v>CX$16</v>
      </c>
      <c r="CY1537" s="199" t="str">
        <f t="shared" si="2158"/>
        <v>CY$16</v>
      </c>
      <c r="CZ1537" s="199" t="str">
        <f t="shared" si="2158"/>
        <v>CZ$16</v>
      </c>
      <c r="DA1537" s="199" t="str">
        <f t="shared" si="2158"/>
        <v>DA$16</v>
      </c>
      <c r="DB1537" s="199" t="str">
        <f t="shared" si="2158"/>
        <v>DB$16</v>
      </c>
      <c r="DC1537" s="199" t="str">
        <f t="shared" si="2158"/>
        <v>DC$16</v>
      </c>
      <c r="DD1537" s="199" t="str">
        <f t="shared" si="2158"/>
        <v>DD$16</v>
      </c>
      <c r="DE1537" s="199" t="str">
        <f t="shared" si="2158"/>
        <v>DE$16</v>
      </c>
      <c r="DF1537" s="199" t="str">
        <f t="shared" si="2158"/>
        <v>DF$16</v>
      </c>
      <c r="DG1537" s="199" t="str">
        <f t="shared" si="2158"/>
        <v>DG$16</v>
      </c>
      <c r="DH1537" s="199" t="str">
        <f t="shared" si="2158"/>
        <v>DH$16</v>
      </c>
      <c r="DI1537" s="199" t="str">
        <f t="shared" si="2158"/>
        <v>DI$16</v>
      </c>
      <c r="DJ1537" s="199" t="str">
        <f t="shared" si="2158"/>
        <v>DJ$16</v>
      </c>
      <c r="DK1537" s="199" t="str">
        <f t="shared" si="2158"/>
        <v>DK$16</v>
      </c>
      <c r="DL1537" s="199" t="str">
        <f t="shared" si="2158"/>
        <v>DL$16</v>
      </c>
    </row>
    <row r="1538" spans="1:116" x14ac:dyDescent="0.35">
      <c r="A1538" s="174"/>
      <c r="E1538" s="8"/>
      <c r="G1538" s="175" t="s">
        <v>462</v>
      </c>
      <c r="H1538" s="200"/>
      <c r="I1538" s="201"/>
      <c r="J1538" s="201"/>
      <c r="K1538" s="202"/>
      <c r="L1538" s="202"/>
      <c r="M1538" s="202"/>
      <c r="N1538" s="202"/>
      <c r="O1538" s="202"/>
      <c r="P1538" s="202"/>
      <c r="R1538" s="202"/>
      <c r="S1538" s="199" t="str">
        <f t="shared" ref="S1538:CD1538" si="2159">S$21</f>
        <v>S$17</v>
      </c>
      <c r="T1538" s="199" t="str">
        <f t="shared" si="2159"/>
        <v>T$17</v>
      </c>
      <c r="U1538" s="199" t="str">
        <f t="shared" si="2159"/>
        <v>U$17</v>
      </c>
      <c r="V1538" s="199" t="str">
        <f t="shared" si="2159"/>
        <v>V$17</v>
      </c>
      <c r="W1538" s="199" t="str">
        <f t="shared" si="2159"/>
        <v>W$17</v>
      </c>
      <c r="X1538" s="199" t="str">
        <f t="shared" si="2159"/>
        <v>X$17</v>
      </c>
      <c r="Y1538" s="199" t="str">
        <f t="shared" si="2159"/>
        <v>Y$17</v>
      </c>
      <c r="Z1538" s="199" t="str">
        <f t="shared" si="2159"/>
        <v>Z$17</v>
      </c>
      <c r="AA1538" s="199" t="str">
        <f t="shared" si="2159"/>
        <v>AA$17</v>
      </c>
      <c r="AB1538" s="199" t="str">
        <f t="shared" si="2159"/>
        <v>AB$17</v>
      </c>
      <c r="AC1538" s="199" t="str">
        <f t="shared" si="2159"/>
        <v>AC$17</v>
      </c>
      <c r="AD1538" s="199" t="str">
        <f t="shared" si="2159"/>
        <v>AD$17</v>
      </c>
      <c r="AE1538" s="199" t="str">
        <f t="shared" si="2159"/>
        <v>AE$17</v>
      </c>
      <c r="AF1538" s="199" t="str">
        <f t="shared" si="2159"/>
        <v>AF$17</v>
      </c>
      <c r="AG1538" s="199" t="str">
        <f t="shared" si="2159"/>
        <v>AG$17</v>
      </c>
      <c r="AH1538" s="199" t="str">
        <f t="shared" si="2159"/>
        <v>AH$17</v>
      </c>
      <c r="AI1538" s="199" t="str">
        <f t="shared" si="2159"/>
        <v>AI$17</v>
      </c>
      <c r="AJ1538" s="199" t="str">
        <f t="shared" si="2159"/>
        <v>AJ$17</v>
      </c>
      <c r="AK1538" s="199" t="str">
        <f t="shared" si="2159"/>
        <v>AK$17</v>
      </c>
      <c r="AL1538" s="199" t="str">
        <f t="shared" si="2159"/>
        <v>AL$17</v>
      </c>
      <c r="AM1538" s="199" t="str">
        <f t="shared" si="2159"/>
        <v>AM$17</v>
      </c>
      <c r="AN1538" s="199" t="str">
        <f t="shared" si="2159"/>
        <v>AN$17</v>
      </c>
      <c r="AO1538" s="199" t="str">
        <f t="shared" si="2159"/>
        <v>AO$17</v>
      </c>
      <c r="AP1538" s="199" t="str">
        <f t="shared" si="2159"/>
        <v>AP$17</v>
      </c>
      <c r="AQ1538" s="199" t="str">
        <f t="shared" si="2159"/>
        <v>AQ$17</v>
      </c>
      <c r="AR1538" s="199" t="str">
        <f t="shared" si="2159"/>
        <v>AR$17</v>
      </c>
      <c r="AS1538" s="199" t="str">
        <f t="shared" si="2159"/>
        <v>AS$17</v>
      </c>
      <c r="AT1538" s="199" t="str">
        <f t="shared" si="2159"/>
        <v>AT$17</v>
      </c>
      <c r="AU1538" s="199" t="str">
        <f t="shared" si="2159"/>
        <v>AU$17</v>
      </c>
      <c r="AV1538" s="199" t="str">
        <f t="shared" si="2159"/>
        <v>AV$17</v>
      </c>
      <c r="AW1538" s="199" t="str">
        <f t="shared" si="2159"/>
        <v>AW$17</v>
      </c>
      <c r="AX1538" s="199" t="str">
        <f t="shared" si="2159"/>
        <v>AX$17</v>
      </c>
      <c r="AY1538" s="199" t="str">
        <f t="shared" si="2159"/>
        <v>AY$17</v>
      </c>
      <c r="AZ1538" s="199" t="str">
        <f t="shared" si="2159"/>
        <v>AZ$17</v>
      </c>
      <c r="BA1538" s="199" t="str">
        <f t="shared" si="2159"/>
        <v>BA$17</v>
      </c>
      <c r="BB1538" s="199" t="str">
        <f t="shared" si="2159"/>
        <v>BB$17</v>
      </c>
      <c r="BC1538" s="199" t="str">
        <f t="shared" si="2159"/>
        <v>BC$17</v>
      </c>
      <c r="BD1538" s="199" t="str">
        <f t="shared" si="2159"/>
        <v>BD$17</v>
      </c>
      <c r="BE1538" s="199" t="str">
        <f t="shared" si="2159"/>
        <v>BE$17</v>
      </c>
      <c r="BF1538" s="199" t="str">
        <f t="shared" si="2159"/>
        <v>BF$17</v>
      </c>
      <c r="BG1538" s="199" t="str">
        <f t="shared" si="2159"/>
        <v>BG$17</v>
      </c>
      <c r="BH1538" s="199" t="str">
        <f t="shared" si="2159"/>
        <v>BH$17</v>
      </c>
      <c r="BI1538" s="199" t="str">
        <f t="shared" si="2159"/>
        <v>BI$17</v>
      </c>
      <c r="BJ1538" s="199" t="str">
        <f t="shared" si="2159"/>
        <v>BJ$17</v>
      </c>
      <c r="BK1538" s="199" t="str">
        <f t="shared" si="2159"/>
        <v>BK$17</v>
      </c>
      <c r="BL1538" s="199" t="str">
        <f t="shared" si="2159"/>
        <v>BL$17</v>
      </c>
      <c r="BM1538" s="199" t="str">
        <f t="shared" si="2159"/>
        <v>BM$17</v>
      </c>
      <c r="BN1538" s="199" t="str">
        <f t="shared" si="2159"/>
        <v>BN$17</v>
      </c>
      <c r="BO1538" s="199" t="str">
        <f t="shared" si="2159"/>
        <v>BO$17</v>
      </c>
      <c r="BP1538" s="199" t="str">
        <f t="shared" si="2159"/>
        <v>BP$17</v>
      </c>
      <c r="BQ1538" s="199" t="str">
        <f t="shared" si="2159"/>
        <v>BQ$17</v>
      </c>
      <c r="BR1538" s="199" t="str">
        <f t="shared" si="2159"/>
        <v>BR$17</v>
      </c>
      <c r="BS1538" s="199" t="str">
        <f t="shared" si="2159"/>
        <v>BS$17</v>
      </c>
      <c r="BT1538" s="199" t="str">
        <f t="shared" si="2159"/>
        <v>BT$17</v>
      </c>
      <c r="BU1538" s="199" t="str">
        <f t="shared" si="2159"/>
        <v>BU$17</v>
      </c>
      <c r="BV1538" s="199" t="str">
        <f t="shared" si="2159"/>
        <v>BV$17</v>
      </c>
      <c r="BW1538" s="199" t="str">
        <f t="shared" si="2159"/>
        <v>BW$17</v>
      </c>
      <c r="BX1538" s="199" t="str">
        <f t="shared" si="2159"/>
        <v>BX$17</v>
      </c>
      <c r="BY1538" s="199" t="str">
        <f t="shared" si="2159"/>
        <v>BY$17</v>
      </c>
      <c r="BZ1538" s="199" t="str">
        <f t="shared" si="2159"/>
        <v>BZ$17</v>
      </c>
      <c r="CA1538" s="199" t="str">
        <f t="shared" si="2159"/>
        <v>CA$17</v>
      </c>
      <c r="CB1538" s="199" t="str">
        <f t="shared" si="2159"/>
        <v>CB$17</v>
      </c>
      <c r="CC1538" s="199" t="str">
        <f t="shared" si="2159"/>
        <v>CC$17</v>
      </c>
      <c r="CD1538" s="199" t="str">
        <f t="shared" si="2159"/>
        <v>CD$17</v>
      </c>
      <c r="CE1538" s="199" t="str">
        <f t="shared" ref="CE1538:CL1538" si="2160">CE$21</f>
        <v>CE$17</v>
      </c>
      <c r="CF1538" s="199" t="str">
        <f t="shared" si="2160"/>
        <v>CF$17</v>
      </c>
      <c r="CG1538" s="199" t="str">
        <f t="shared" si="2160"/>
        <v>CG$17</v>
      </c>
      <c r="CH1538" s="199" t="str">
        <f t="shared" si="2160"/>
        <v>CH$17</v>
      </c>
      <c r="CI1538" s="199" t="str">
        <f t="shared" si="2160"/>
        <v>CI$17</v>
      </c>
      <c r="CJ1538" s="199" t="str">
        <f t="shared" si="2160"/>
        <v>CJ$17</v>
      </c>
      <c r="CK1538" s="199" t="str">
        <f t="shared" si="2160"/>
        <v>CK$17</v>
      </c>
      <c r="CL1538" s="199" t="str">
        <f t="shared" si="2160"/>
        <v>CL$17</v>
      </c>
      <c r="CN1538" s="201"/>
      <c r="CO1538" s="199" t="str">
        <f t="shared" ref="CO1538:DL1538" si="2161">CO$21</f>
        <v>CO$17</v>
      </c>
      <c r="CP1538" s="199" t="str">
        <f t="shared" si="2161"/>
        <v>CP$17</v>
      </c>
      <c r="CQ1538" s="199" t="str">
        <f t="shared" si="2161"/>
        <v>CQ$17</v>
      </c>
      <c r="CR1538" s="199" t="str">
        <f t="shared" si="2161"/>
        <v>CR$17</v>
      </c>
      <c r="CS1538" s="199" t="str">
        <f t="shared" si="2161"/>
        <v>CS$17</v>
      </c>
      <c r="CT1538" s="199" t="str">
        <f t="shared" si="2161"/>
        <v>CT$17</v>
      </c>
      <c r="CU1538" s="199" t="str">
        <f t="shared" si="2161"/>
        <v>CU$17</v>
      </c>
      <c r="CV1538" s="199" t="str">
        <f t="shared" si="2161"/>
        <v>CV$17</v>
      </c>
      <c r="CW1538" s="199" t="str">
        <f t="shared" si="2161"/>
        <v>CW$17</v>
      </c>
      <c r="CX1538" s="199" t="str">
        <f t="shared" si="2161"/>
        <v>CX$17</v>
      </c>
      <c r="CY1538" s="199" t="str">
        <f t="shared" si="2161"/>
        <v>CY$17</v>
      </c>
      <c r="CZ1538" s="199" t="str">
        <f t="shared" si="2161"/>
        <v>CZ$17</v>
      </c>
      <c r="DA1538" s="199" t="str">
        <f t="shared" si="2161"/>
        <v>DA$17</v>
      </c>
      <c r="DB1538" s="199" t="str">
        <f t="shared" si="2161"/>
        <v>DB$17</v>
      </c>
      <c r="DC1538" s="199" t="str">
        <f t="shared" si="2161"/>
        <v>DC$17</v>
      </c>
      <c r="DD1538" s="199" t="str">
        <f t="shared" si="2161"/>
        <v>DD$17</v>
      </c>
      <c r="DE1538" s="199" t="str">
        <f t="shared" si="2161"/>
        <v>DE$17</v>
      </c>
      <c r="DF1538" s="199" t="str">
        <f t="shared" si="2161"/>
        <v>DF$17</v>
      </c>
      <c r="DG1538" s="199" t="str">
        <f t="shared" si="2161"/>
        <v>DG$17</v>
      </c>
      <c r="DH1538" s="199" t="str">
        <f t="shared" si="2161"/>
        <v>DH$17</v>
      </c>
      <c r="DI1538" s="199" t="str">
        <f t="shared" si="2161"/>
        <v>DI$17</v>
      </c>
      <c r="DJ1538" s="199" t="str">
        <f t="shared" si="2161"/>
        <v>DJ$17</v>
      </c>
      <c r="DK1538" s="199" t="str">
        <f t="shared" si="2161"/>
        <v>DK$17</v>
      </c>
      <c r="DL1538" s="199" t="str">
        <f t="shared" si="2161"/>
        <v>DL$17</v>
      </c>
    </row>
    <row r="1539" spans="1:116" x14ac:dyDescent="0.35">
      <c r="A1539" s="174"/>
      <c r="E1539" s="8"/>
      <c r="G1539" s="175" t="s">
        <v>491</v>
      </c>
      <c r="H1539" s="200"/>
      <c r="I1539" s="201"/>
      <c r="J1539" s="201"/>
      <c r="K1539" s="202"/>
      <c r="L1539" s="202"/>
      <c r="M1539" s="202"/>
      <c r="N1539" s="202"/>
      <c r="O1539" s="202"/>
      <c r="P1539" s="202"/>
      <c r="R1539" s="202"/>
      <c r="S1539" s="190"/>
      <c r="T1539" s="190"/>
      <c r="U1539" s="190"/>
      <c r="V1539" s="190"/>
      <c r="W1539" s="190"/>
      <c r="X1539" s="190"/>
      <c r="Y1539" s="190"/>
      <c r="Z1539" s="190"/>
      <c r="AA1539" s="190"/>
      <c r="AB1539" s="190"/>
      <c r="AC1539" s="190"/>
      <c r="AD1539" s="190"/>
      <c r="AE1539" s="190"/>
      <c r="AF1539" s="190"/>
      <c r="AG1539" s="190"/>
      <c r="AH1539" s="190"/>
      <c r="AI1539" s="190"/>
      <c r="AJ1539" s="190"/>
      <c r="AK1539" s="190"/>
      <c r="AL1539" s="190"/>
      <c r="AM1539" s="190"/>
      <c r="AN1539" s="190"/>
      <c r="AO1539" s="190"/>
      <c r="AP1539" s="190"/>
      <c r="AQ1539" s="190"/>
      <c r="AR1539" s="190"/>
      <c r="AS1539" s="190"/>
      <c r="AT1539" s="190"/>
      <c r="AU1539" s="190"/>
      <c r="AV1539" s="190"/>
      <c r="AW1539" s="190"/>
      <c r="AX1539" s="190"/>
      <c r="AY1539" s="190"/>
      <c r="AZ1539" s="190"/>
      <c r="BA1539" s="190"/>
      <c r="BB1539" s="190"/>
      <c r="BC1539" s="190"/>
      <c r="BD1539" s="190"/>
      <c r="BE1539" s="190"/>
      <c r="BF1539" s="190"/>
      <c r="BG1539" s="190"/>
      <c r="BH1539" s="190"/>
      <c r="BI1539" s="190"/>
      <c r="BJ1539" s="190"/>
      <c r="BK1539" s="190"/>
      <c r="BL1539" s="190"/>
      <c r="BM1539" s="190"/>
      <c r="BN1539" s="190"/>
      <c r="BO1539" s="190"/>
      <c r="BP1539" s="190"/>
      <c r="BQ1539" s="190"/>
      <c r="BR1539" s="190"/>
      <c r="BS1539" s="190"/>
      <c r="BT1539" s="190"/>
      <c r="BU1539" s="190"/>
      <c r="BV1539" s="190"/>
      <c r="BW1539" s="190"/>
      <c r="BX1539" s="190"/>
      <c r="BY1539" s="190"/>
      <c r="BZ1539" s="190"/>
      <c r="CA1539" s="190"/>
      <c r="CB1539" s="190"/>
      <c r="CC1539" s="190"/>
      <c r="CD1539" s="190"/>
      <c r="CE1539" s="190"/>
      <c r="CF1539" s="190"/>
      <c r="CG1539" s="190"/>
      <c r="CH1539" s="190"/>
      <c r="CI1539" s="190"/>
      <c r="CJ1539" s="190"/>
      <c r="CK1539" s="190"/>
      <c r="CL1539" s="190"/>
      <c r="CN1539" s="201"/>
      <c r="CO1539" s="190"/>
      <c r="CP1539" s="190"/>
      <c r="CQ1539" s="190"/>
      <c r="CR1539" s="190"/>
      <c r="CS1539" s="190"/>
      <c r="CT1539" s="190"/>
      <c r="CU1539" s="190"/>
      <c r="CV1539" s="190"/>
      <c r="CW1539" s="190"/>
      <c r="CX1539" s="190"/>
      <c r="CY1539" s="190"/>
      <c r="CZ1539" s="190"/>
      <c r="DA1539" s="190"/>
      <c r="DB1539" s="190"/>
      <c r="DC1539" s="190"/>
      <c r="DD1539" s="190"/>
      <c r="DE1539" s="190"/>
      <c r="DF1539" s="190"/>
      <c r="DG1539" s="190"/>
      <c r="DH1539" s="190"/>
      <c r="DI1539" s="190"/>
      <c r="DJ1539" s="190"/>
      <c r="DK1539" s="190"/>
      <c r="DL1539" s="190"/>
    </row>
    <row r="1540" spans="1:116" x14ac:dyDescent="0.35">
      <c r="A1540" s="174"/>
      <c r="E1540" s="8"/>
      <c r="G1540" s="175" t="s">
        <v>505</v>
      </c>
      <c r="H1540" s="200"/>
      <c r="I1540" s="201"/>
      <c r="J1540" s="201"/>
      <c r="K1540" s="202"/>
      <c r="L1540" s="202"/>
      <c r="M1540" s="202"/>
      <c r="N1540" s="202"/>
      <c r="O1540" s="202"/>
      <c r="P1540" s="202"/>
      <c r="R1540" s="202"/>
      <c r="S1540" s="190"/>
      <c r="T1540" s="190"/>
      <c r="U1540" s="190"/>
      <c r="V1540" s="190"/>
      <c r="W1540" s="190"/>
      <c r="X1540" s="190"/>
      <c r="Y1540" s="190"/>
      <c r="Z1540" s="190"/>
      <c r="AA1540" s="190"/>
      <c r="AB1540" s="190"/>
      <c r="AC1540" s="190"/>
      <c r="AD1540" s="190"/>
      <c r="AE1540" s="190"/>
      <c r="AF1540" s="190"/>
      <c r="AG1540" s="190"/>
      <c r="AH1540" s="190"/>
      <c r="AI1540" s="190"/>
      <c r="AJ1540" s="190"/>
      <c r="AK1540" s="190"/>
      <c r="AL1540" s="190"/>
      <c r="AM1540" s="190"/>
      <c r="AN1540" s="190"/>
      <c r="AO1540" s="190"/>
      <c r="AP1540" s="190"/>
      <c r="AQ1540" s="190"/>
      <c r="AR1540" s="190"/>
      <c r="AS1540" s="190"/>
      <c r="AT1540" s="190"/>
      <c r="AU1540" s="190"/>
      <c r="AV1540" s="190"/>
      <c r="AW1540" s="190"/>
      <c r="AX1540" s="190"/>
      <c r="AY1540" s="190"/>
      <c r="AZ1540" s="190"/>
      <c r="BA1540" s="190"/>
      <c r="BB1540" s="190"/>
      <c r="BC1540" s="190"/>
      <c r="BD1540" s="190"/>
      <c r="BE1540" s="190"/>
      <c r="BF1540" s="190"/>
      <c r="BG1540" s="190"/>
      <c r="BH1540" s="190"/>
      <c r="BI1540" s="190"/>
      <c r="BJ1540" s="190"/>
      <c r="BK1540" s="190"/>
      <c r="BL1540" s="190"/>
      <c r="BM1540" s="190"/>
      <c r="BN1540" s="190"/>
      <c r="BO1540" s="190"/>
      <c r="BP1540" s="190"/>
      <c r="BQ1540" s="190"/>
      <c r="BR1540" s="190"/>
      <c r="BS1540" s="190"/>
      <c r="BT1540" s="190"/>
      <c r="BU1540" s="190"/>
      <c r="BV1540" s="190"/>
      <c r="BW1540" s="190"/>
      <c r="BX1540" s="190"/>
      <c r="BY1540" s="190"/>
      <c r="BZ1540" s="190"/>
      <c r="CA1540" s="190"/>
      <c r="CB1540" s="190"/>
      <c r="CC1540" s="190"/>
      <c r="CD1540" s="190"/>
      <c r="CE1540" s="190"/>
      <c r="CF1540" s="190"/>
      <c r="CG1540" s="190"/>
      <c r="CH1540" s="190"/>
      <c r="CI1540" s="190"/>
      <c r="CJ1540" s="190"/>
      <c r="CK1540" s="190"/>
      <c r="CL1540" s="190"/>
      <c r="CN1540" s="201"/>
      <c r="CO1540" s="190"/>
      <c r="CP1540" s="190"/>
      <c r="CQ1540" s="190"/>
      <c r="CR1540" s="190"/>
      <c r="CS1540" s="190"/>
      <c r="CT1540" s="190"/>
      <c r="CU1540" s="190"/>
      <c r="CV1540" s="190"/>
      <c r="CW1540" s="190"/>
      <c r="CX1540" s="190"/>
      <c r="CY1540" s="190"/>
      <c r="CZ1540" s="190"/>
      <c r="DA1540" s="190"/>
      <c r="DB1540" s="190"/>
      <c r="DC1540" s="190"/>
      <c r="DD1540" s="190"/>
      <c r="DE1540" s="190"/>
      <c r="DF1540" s="190"/>
      <c r="DG1540" s="190"/>
      <c r="DH1540" s="190"/>
      <c r="DI1540" s="190"/>
      <c r="DJ1540" s="190"/>
      <c r="DK1540" s="190"/>
      <c r="DL1540" s="190"/>
    </row>
    <row r="1541" spans="1:116" x14ac:dyDescent="0.35">
      <c r="A1541" s="31" t="s">
        <v>218</v>
      </c>
      <c r="B1541" s="31" t="s">
        <v>243</v>
      </c>
      <c r="C1541" s="31"/>
      <c r="D1541" t="s">
        <v>528</v>
      </c>
      <c r="E1541" s="8" t="str">
        <f t="shared" ref="E1541:E1542" si="2162">ROW()&amp;" "&amp;D1541</f>
        <v>1541 FCCL-F</v>
      </c>
      <c r="F1541" t="s">
        <v>526</v>
      </c>
      <c r="G1541" s="175" t="s">
        <v>463</v>
      </c>
      <c r="H1541" s="200"/>
      <c r="I1541" s="201"/>
      <c r="J1541" s="201"/>
      <c r="K1541" s="202"/>
      <c r="L1541" s="202"/>
      <c r="M1541" s="202"/>
      <c r="N1541" s="202"/>
      <c r="O1541" s="202"/>
      <c r="P1541" s="202"/>
      <c r="R1541" s="202"/>
      <c r="S1541" s="190" t="str">
        <f t="shared" ref="S1541:CD1541" si="2163">S$22</f>
        <v>S$18</v>
      </c>
      <c r="T1541" s="190" t="str">
        <f t="shared" si="2163"/>
        <v>T$18</v>
      </c>
      <c r="U1541" s="190" t="str">
        <f t="shared" si="2163"/>
        <v>U$18</v>
      </c>
      <c r="V1541" s="190" t="str">
        <f t="shared" si="2163"/>
        <v>V$18</v>
      </c>
      <c r="W1541" s="190" t="str">
        <f t="shared" si="2163"/>
        <v>W$18</v>
      </c>
      <c r="X1541" s="190" t="str">
        <f t="shared" si="2163"/>
        <v>X$18</v>
      </c>
      <c r="Y1541" s="190" t="str">
        <f t="shared" si="2163"/>
        <v>Y$18</v>
      </c>
      <c r="Z1541" s="190" t="str">
        <f t="shared" si="2163"/>
        <v>Z$18</v>
      </c>
      <c r="AA1541" s="190" t="str">
        <f t="shared" si="2163"/>
        <v>AA$18</v>
      </c>
      <c r="AB1541" s="190" t="str">
        <f t="shared" si="2163"/>
        <v>AB$18</v>
      </c>
      <c r="AC1541" s="190" t="str">
        <f t="shared" si="2163"/>
        <v>AC$18</v>
      </c>
      <c r="AD1541" s="190" t="str">
        <f t="shared" si="2163"/>
        <v>AD$18</v>
      </c>
      <c r="AE1541" s="190" t="str">
        <f t="shared" si="2163"/>
        <v>AE$18</v>
      </c>
      <c r="AF1541" s="190" t="str">
        <f t="shared" si="2163"/>
        <v>AF$18</v>
      </c>
      <c r="AG1541" s="190" t="str">
        <f t="shared" si="2163"/>
        <v>AG$18</v>
      </c>
      <c r="AH1541" s="190" t="str">
        <f t="shared" si="2163"/>
        <v>AH$18</v>
      </c>
      <c r="AI1541" s="190" t="str">
        <f t="shared" si="2163"/>
        <v>AI$18</v>
      </c>
      <c r="AJ1541" s="190" t="str">
        <f t="shared" si="2163"/>
        <v>AJ$18</v>
      </c>
      <c r="AK1541" s="190" t="str">
        <f t="shared" si="2163"/>
        <v>AK$18</v>
      </c>
      <c r="AL1541" s="190" t="str">
        <f t="shared" si="2163"/>
        <v>AL$18</v>
      </c>
      <c r="AM1541" s="190" t="str">
        <f t="shared" si="2163"/>
        <v>AM$18</v>
      </c>
      <c r="AN1541" s="190" t="str">
        <f t="shared" si="2163"/>
        <v>AN$18</v>
      </c>
      <c r="AO1541" s="190" t="str">
        <f t="shared" si="2163"/>
        <v>AO$18</v>
      </c>
      <c r="AP1541" s="190" t="str">
        <f t="shared" si="2163"/>
        <v>AP$18</v>
      </c>
      <c r="AQ1541" s="190" t="str">
        <f t="shared" si="2163"/>
        <v>AQ$18</v>
      </c>
      <c r="AR1541" s="190" t="str">
        <f t="shared" si="2163"/>
        <v>AR$18</v>
      </c>
      <c r="AS1541" s="190" t="str">
        <f t="shared" si="2163"/>
        <v>AS$18</v>
      </c>
      <c r="AT1541" s="190" t="str">
        <f t="shared" si="2163"/>
        <v>AT$18</v>
      </c>
      <c r="AU1541" s="190" t="str">
        <f t="shared" si="2163"/>
        <v>AU$18</v>
      </c>
      <c r="AV1541" s="190" t="str">
        <f t="shared" si="2163"/>
        <v>AV$18</v>
      </c>
      <c r="AW1541" s="190" t="str">
        <f t="shared" si="2163"/>
        <v>AW$18</v>
      </c>
      <c r="AX1541" s="190" t="str">
        <f t="shared" si="2163"/>
        <v>AX$18</v>
      </c>
      <c r="AY1541" s="190" t="str">
        <f t="shared" si="2163"/>
        <v>AY$18</v>
      </c>
      <c r="AZ1541" s="190" t="str">
        <f t="shared" si="2163"/>
        <v>AZ$18</v>
      </c>
      <c r="BA1541" s="190" t="str">
        <f t="shared" si="2163"/>
        <v>BA$18</v>
      </c>
      <c r="BB1541" s="190" t="str">
        <f t="shared" si="2163"/>
        <v>BB$18</v>
      </c>
      <c r="BC1541" s="190" t="str">
        <f t="shared" si="2163"/>
        <v>BC$18</v>
      </c>
      <c r="BD1541" s="190" t="str">
        <f t="shared" si="2163"/>
        <v>BD$18</v>
      </c>
      <c r="BE1541" s="190" t="str">
        <f t="shared" si="2163"/>
        <v>BE$18</v>
      </c>
      <c r="BF1541" s="190" t="str">
        <f t="shared" si="2163"/>
        <v>BF$18</v>
      </c>
      <c r="BG1541" s="190" t="str">
        <f t="shared" si="2163"/>
        <v>BG$18</v>
      </c>
      <c r="BH1541" s="190" t="str">
        <f t="shared" si="2163"/>
        <v>BH$18</v>
      </c>
      <c r="BI1541" s="190" t="str">
        <f t="shared" si="2163"/>
        <v>BI$18</v>
      </c>
      <c r="BJ1541" s="190" t="str">
        <f t="shared" si="2163"/>
        <v>BJ$18</v>
      </c>
      <c r="BK1541" s="190" t="str">
        <f t="shared" si="2163"/>
        <v>BK$18</v>
      </c>
      <c r="BL1541" s="190" t="str">
        <f t="shared" si="2163"/>
        <v>BL$18</v>
      </c>
      <c r="BM1541" s="190" t="str">
        <f t="shared" si="2163"/>
        <v>BM$18</v>
      </c>
      <c r="BN1541" s="190" t="str">
        <f t="shared" si="2163"/>
        <v>BN$18</v>
      </c>
      <c r="BO1541" s="190" t="str">
        <f t="shared" si="2163"/>
        <v>BO$18</v>
      </c>
      <c r="BP1541" s="190" t="str">
        <f t="shared" si="2163"/>
        <v>BP$18</v>
      </c>
      <c r="BQ1541" s="190" t="str">
        <f t="shared" si="2163"/>
        <v>BQ$18</v>
      </c>
      <c r="BR1541" s="190" t="str">
        <f t="shared" si="2163"/>
        <v>BR$18</v>
      </c>
      <c r="BS1541" s="190" t="str">
        <f t="shared" si="2163"/>
        <v>BS$18</v>
      </c>
      <c r="BT1541" s="190" t="str">
        <f t="shared" si="2163"/>
        <v>BT$18</v>
      </c>
      <c r="BU1541" s="190" t="str">
        <f t="shared" si="2163"/>
        <v>BU$18</v>
      </c>
      <c r="BV1541" s="190" t="str">
        <f t="shared" si="2163"/>
        <v>BV$18</v>
      </c>
      <c r="BW1541" s="190" t="str">
        <f t="shared" si="2163"/>
        <v>BW$18</v>
      </c>
      <c r="BX1541" s="190" t="str">
        <f t="shared" si="2163"/>
        <v>BX$18</v>
      </c>
      <c r="BY1541" s="190" t="str">
        <f t="shared" si="2163"/>
        <v>BY$18</v>
      </c>
      <c r="BZ1541" s="190" t="str">
        <f t="shared" si="2163"/>
        <v>BZ$18</v>
      </c>
      <c r="CA1541" s="190" t="str">
        <f t="shared" si="2163"/>
        <v>CA$18</v>
      </c>
      <c r="CB1541" s="190" t="str">
        <f t="shared" si="2163"/>
        <v>CB$18</v>
      </c>
      <c r="CC1541" s="190" t="str">
        <f t="shared" si="2163"/>
        <v>CC$18</v>
      </c>
      <c r="CD1541" s="190" t="str">
        <f t="shared" si="2163"/>
        <v>CD$18</v>
      </c>
      <c r="CE1541" s="190" t="str">
        <f t="shared" ref="CE1541:CL1541" si="2164">CE$22</f>
        <v>CE$18</v>
      </c>
      <c r="CF1541" s="190" t="str">
        <f t="shared" si="2164"/>
        <v>CF$18</v>
      </c>
      <c r="CG1541" s="190" t="str">
        <f t="shared" si="2164"/>
        <v>CG$18</v>
      </c>
      <c r="CH1541" s="190" t="str">
        <f t="shared" si="2164"/>
        <v>CH$18</v>
      </c>
      <c r="CI1541" s="190" t="str">
        <f t="shared" si="2164"/>
        <v>CI$18</v>
      </c>
      <c r="CJ1541" s="190" t="str">
        <f t="shared" si="2164"/>
        <v>CJ$18</v>
      </c>
      <c r="CK1541" s="190" t="str">
        <f t="shared" si="2164"/>
        <v>CK$18</v>
      </c>
      <c r="CL1541" s="190" t="str">
        <f t="shared" si="2164"/>
        <v>CL$18</v>
      </c>
      <c r="CN1541" s="201"/>
      <c r="CO1541" s="190" t="str">
        <f t="shared" ref="CO1541:DL1541" si="2165">CO$22</f>
        <v>CO$18</v>
      </c>
      <c r="CP1541" s="190" t="str">
        <f t="shared" si="2165"/>
        <v>CP$18</v>
      </c>
      <c r="CQ1541" s="190" t="str">
        <f t="shared" si="2165"/>
        <v>CQ$18</v>
      </c>
      <c r="CR1541" s="190" t="str">
        <f t="shared" si="2165"/>
        <v>CR$18</v>
      </c>
      <c r="CS1541" s="190" t="str">
        <f t="shared" si="2165"/>
        <v>CS$18</v>
      </c>
      <c r="CT1541" s="190" t="str">
        <f t="shared" si="2165"/>
        <v>CT$18</v>
      </c>
      <c r="CU1541" s="190" t="str">
        <f t="shared" si="2165"/>
        <v>CU$18</v>
      </c>
      <c r="CV1541" s="190" t="str">
        <f t="shared" si="2165"/>
        <v>CV$18</v>
      </c>
      <c r="CW1541" s="190" t="str">
        <f t="shared" si="2165"/>
        <v>CW$18</v>
      </c>
      <c r="CX1541" s="190" t="str">
        <f t="shared" si="2165"/>
        <v>CX$18</v>
      </c>
      <c r="CY1541" s="190" t="str">
        <f t="shared" si="2165"/>
        <v>CY$18</v>
      </c>
      <c r="CZ1541" s="190" t="str">
        <f t="shared" si="2165"/>
        <v>CZ$18</v>
      </c>
      <c r="DA1541" s="190" t="str">
        <f t="shared" si="2165"/>
        <v>DA$18</v>
      </c>
      <c r="DB1541" s="190" t="str">
        <f t="shared" si="2165"/>
        <v>DB$18</v>
      </c>
      <c r="DC1541" s="190" t="str">
        <f t="shared" si="2165"/>
        <v>DC$18</v>
      </c>
      <c r="DD1541" s="190" t="str">
        <f t="shared" si="2165"/>
        <v>DD$18</v>
      </c>
      <c r="DE1541" s="190" t="str">
        <f t="shared" si="2165"/>
        <v>DE$18</v>
      </c>
      <c r="DF1541" s="190" t="str">
        <f t="shared" si="2165"/>
        <v>DF$18</v>
      </c>
      <c r="DG1541" s="190" t="str">
        <f t="shared" si="2165"/>
        <v>DG$18</v>
      </c>
      <c r="DH1541" s="190" t="str">
        <f t="shared" si="2165"/>
        <v>DH$18</v>
      </c>
      <c r="DI1541" s="190" t="str">
        <f t="shared" si="2165"/>
        <v>DI$18</v>
      </c>
      <c r="DJ1541" s="190" t="str">
        <f t="shared" si="2165"/>
        <v>DJ$18</v>
      </c>
      <c r="DK1541" s="190" t="str">
        <f t="shared" si="2165"/>
        <v>DK$18</v>
      </c>
      <c r="DL1541" s="190" t="str">
        <f t="shared" si="2165"/>
        <v>DL$18</v>
      </c>
    </row>
    <row r="1542" spans="1:116" x14ac:dyDescent="0.35">
      <c r="B1542" t="str">
        <f>E1542</f>
        <v>1542 FCCL-F</v>
      </c>
      <c r="C1542" t="s">
        <v>232</v>
      </c>
      <c r="D1542" t="s">
        <v>528</v>
      </c>
      <c r="E1542" s="8" t="str">
        <f t="shared" si="2162"/>
        <v>1542 FCCL-F</v>
      </c>
      <c r="G1542" s="175" t="s">
        <v>464</v>
      </c>
      <c r="H1542" s="200"/>
      <c r="I1542" s="201"/>
      <c r="J1542" s="201"/>
      <c r="K1542" s="202"/>
      <c r="L1542" s="202"/>
      <c r="M1542" s="202"/>
      <c r="N1542" s="202"/>
      <c r="O1542" s="202"/>
      <c r="P1542" s="202"/>
      <c r="R1542" s="202"/>
      <c r="S1542" s="190" t="str">
        <f t="shared" ref="S1542:CD1542" si="2166">S$23</f>
        <v>S$19</v>
      </c>
      <c r="T1542" s="190" t="str">
        <f t="shared" si="2166"/>
        <v>T$19</v>
      </c>
      <c r="U1542" s="190" t="str">
        <f t="shared" si="2166"/>
        <v>U$19</v>
      </c>
      <c r="V1542" s="190" t="str">
        <f t="shared" si="2166"/>
        <v>V$19</v>
      </c>
      <c r="W1542" s="190" t="str">
        <f t="shared" si="2166"/>
        <v>W$19</v>
      </c>
      <c r="X1542" s="190" t="str">
        <f t="shared" si="2166"/>
        <v>X$19</v>
      </c>
      <c r="Y1542" s="190" t="str">
        <f t="shared" si="2166"/>
        <v>Y$19</v>
      </c>
      <c r="Z1542" s="190" t="str">
        <f t="shared" si="2166"/>
        <v>Z$19</v>
      </c>
      <c r="AA1542" s="190" t="str">
        <f t="shared" si="2166"/>
        <v>AA$19</v>
      </c>
      <c r="AB1542" s="190" t="str">
        <f t="shared" si="2166"/>
        <v>AB$19</v>
      </c>
      <c r="AC1542" s="190" t="str">
        <f t="shared" si="2166"/>
        <v>AC$19</v>
      </c>
      <c r="AD1542" s="190" t="str">
        <f t="shared" si="2166"/>
        <v>AD$19</v>
      </c>
      <c r="AE1542" s="190" t="str">
        <f t="shared" si="2166"/>
        <v>AE$19</v>
      </c>
      <c r="AF1542" s="190" t="str">
        <f t="shared" si="2166"/>
        <v>AF$19</v>
      </c>
      <c r="AG1542" s="190" t="str">
        <f t="shared" si="2166"/>
        <v>AG$19</v>
      </c>
      <c r="AH1542" s="190" t="str">
        <f t="shared" si="2166"/>
        <v>AH$19</v>
      </c>
      <c r="AI1542" s="190" t="str">
        <f t="shared" si="2166"/>
        <v>AI$19</v>
      </c>
      <c r="AJ1542" s="190" t="str">
        <f t="shared" si="2166"/>
        <v>AJ$19</v>
      </c>
      <c r="AK1542" s="190" t="str">
        <f t="shared" si="2166"/>
        <v>AK$19</v>
      </c>
      <c r="AL1542" s="190" t="str">
        <f t="shared" si="2166"/>
        <v>AL$19</v>
      </c>
      <c r="AM1542" s="190" t="str">
        <f t="shared" si="2166"/>
        <v>AM$19</v>
      </c>
      <c r="AN1542" s="190" t="str">
        <f t="shared" si="2166"/>
        <v>AN$19</v>
      </c>
      <c r="AO1542" s="190" t="str">
        <f t="shared" si="2166"/>
        <v>AO$19</v>
      </c>
      <c r="AP1542" s="190" t="str">
        <f t="shared" si="2166"/>
        <v>AP$19</v>
      </c>
      <c r="AQ1542" s="190" t="str">
        <f t="shared" si="2166"/>
        <v>AQ$19</v>
      </c>
      <c r="AR1542" s="190" t="str">
        <f t="shared" si="2166"/>
        <v>AR$19</v>
      </c>
      <c r="AS1542" s="190" t="str">
        <f t="shared" si="2166"/>
        <v>AS$19</v>
      </c>
      <c r="AT1542" s="190" t="str">
        <f t="shared" si="2166"/>
        <v>AT$19</v>
      </c>
      <c r="AU1542" s="190" t="str">
        <f t="shared" si="2166"/>
        <v>AU$19</v>
      </c>
      <c r="AV1542" s="190" t="str">
        <f t="shared" si="2166"/>
        <v>AV$19</v>
      </c>
      <c r="AW1542" s="190" t="str">
        <f t="shared" si="2166"/>
        <v>AW$19</v>
      </c>
      <c r="AX1542" s="190" t="str">
        <f t="shared" si="2166"/>
        <v>AX$19</v>
      </c>
      <c r="AY1542" s="190" t="str">
        <f t="shared" si="2166"/>
        <v>AY$19</v>
      </c>
      <c r="AZ1542" s="190" t="str">
        <f t="shared" si="2166"/>
        <v>AZ$19</v>
      </c>
      <c r="BA1542" s="190" t="str">
        <f t="shared" si="2166"/>
        <v>BA$19</v>
      </c>
      <c r="BB1542" s="190" t="str">
        <f t="shared" si="2166"/>
        <v>BB$19</v>
      </c>
      <c r="BC1542" s="190" t="str">
        <f t="shared" si="2166"/>
        <v>BC$19</v>
      </c>
      <c r="BD1542" s="190" t="str">
        <f t="shared" si="2166"/>
        <v>BD$19</v>
      </c>
      <c r="BE1542" s="190" t="str">
        <f t="shared" si="2166"/>
        <v>BE$19</v>
      </c>
      <c r="BF1542" s="190" t="str">
        <f t="shared" si="2166"/>
        <v>BF$19</v>
      </c>
      <c r="BG1542" s="190" t="str">
        <f t="shared" si="2166"/>
        <v>BG$19</v>
      </c>
      <c r="BH1542" s="190" t="str">
        <f t="shared" si="2166"/>
        <v>BH$19</v>
      </c>
      <c r="BI1542" s="190" t="str">
        <f t="shared" si="2166"/>
        <v>BI$19</v>
      </c>
      <c r="BJ1542" s="190" t="str">
        <f t="shared" si="2166"/>
        <v>BJ$19</v>
      </c>
      <c r="BK1542" s="190" t="str">
        <f t="shared" si="2166"/>
        <v>BK$19</v>
      </c>
      <c r="BL1542" s="190" t="str">
        <f t="shared" si="2166"/>
        <v>BL$19</v>
      </c>
      <c r="BM1542" s="190" t="str">
        <f t="shared" si="2166"/>
        <v>BM$19</v>
      </c>
      <c r="BN1542" s="190" t="str">
        <f t="shared" si="2166"/>
        <v>BN$19</v>
      </c>
      <c r="BO1542" s="190" t="str">
        <f t="shared" si="2166"/>
        <v>BO$19</v>
      </c>
      <c r="BP1542" s="190" t="str">
        <f t="shared" si="2166"/>
        <v>BP$19</v>
      </c>
      <c r="BQ1542" s="190" t="str">
        <f t="shared" si="2166"/>
        <v>BQ$19</v>
      </c>
      <c r="BR1542" s="190" t="str">
        <f t="shared" si="2166"/>
        <v>BR$19</v>
      </c>
      <c r="BS1542" s="190" t="str">
        <f t="shared" si="2166"/>
        <v>BS$19</v>
      </c>
      <c r="BT1542" s="190" t="str">
        <f t="shared" si="2166"/>
        <v>BT$19</v>
      </c>
      <c r="BU1542" s="190" t="str">
        <f t="shared" si="2166"/>
        <v>BU$19</v>
      </c>
      <c r="BV1542" s="190" t="str">
        <f t="shared" si="2166"/>
        <v>BV$19</v>
      </c>
      <c r="BW1542" s="190" t="str">
        <f t="shared" si="2166"/>
        <v>BW$19</v>
      </c>
      <c r="BX1542" s="190" t="str">
        <f t="shared" si="2166"/>
        <v>BX$19</v>
      </c>
      <c r="BY1542" s="190" t="str">
        <f t="shared" si="2166"/>
        <v>BY$19</v>
      </c>
      <c r="BZ1542" s="190" t="str">
        <f t="shared" si="2166"/>
        <v>BZ$19</v>
      </c>
      <c r="CA1542" s="190" t="str">
        <f t="shared" si="2166"/>
        <v>CA$19</v>
      </c>
      <c r="CB1542" s="190" t="str">
        <f t="shared" si="2166"/>
        <v>CB$19</v>
      </c>
      <c r="CC1542" s="190" t="str">
        <f t="shared" si="2166"/>
        <v>CC$19</v>
      </c>
      <c r="CD1542" s="190" t="str">
        <f t="shared" si="2166"/>
        <v>CD$19</v>
      </c>
      <c r="CE1542" s="190" t="str">
        <f t="shared" ref="CE1542:CL1542" si="2167">CE$23</f>
        <v>CE$19</v>
      </c>
      <c r="CF1542" s="190" t="str">
        <f t="shared" si="2167"/>
        <v>CF$19</v>
      </c>
      <c r="CG1542" s="190" t="str">
        <f t="shared" si="2167"/>
        <v>CG$19</v>
      </c>
      <c r="CH1542" s="190" t="str">
        <f t="shared" si="2167"/>
        <v>CH$19</v>
      </c>
      <c r="CI1542" s="190" t="str">
        <f t="shared" si="2167"/>
        <v>CI$19</v>
      </c>
      <c r="CJ1542" s="190" t="str">
        <f t="shared" si="2167"/>
        <v>CJ$19</v>
      </c>
      <c r="CK1542" s="190" t="str">
        <f t="shared" si="2167"/>
        <v>CK$19</v>
      </c>
      <c r="CL1542" s="190" t="str">
        <f t="shared" si="2167"/>
        <v>CL$19</v>
      </c>
      <c r="CN1542" s="201"/>
      <c r="CO1542" s="190" t="str">
        <f t="shared" ref="CO1542:DL1542" si="2168">CO$23</f>
        <v>CO$19</v>
      </c>
      <c r="CP1542" s="190" t="str">
        <f t="shared" si="2168"/>
        <v>CP$19</v>
      </c>
      <c r="CQ1542" s="190" t="str">
        <f t="shared" si="2168"/>
        <v>CQ$19</v>
      </c>
      <c r="CR1542" s="190" t="str">
        <f t="shared" si="2168"/>
        <v>CR$19</v>
      </c>
      <c r="CS1542" s="190" t="str">
        <f t="shared" si="2168"/>
        <v>CS$19</v>
      </c>
      <c r="CT1542" s="190" t="str">
        <f t="shared" si="2168"/>
        <v>CT$19</v>
      </c>
      <c r="CU1542" s="190" t="str">
        <f t="shared" si="2168"/>
        <v>CU$19</v>
      </c>
      <c r="CV1542" s="190" t="str">
        <f t="shared" si="2168"/>
        <v>CV$19</v>
      </c>
      <c r="CW1542" s="190" t="str">
        <f t="shared" si="2168"/>
        <v>CW$19</v>
      </c>
      <c r="CX1542" s="190" t="str">
        <f t="shared" si="2168"/>
        <v>CX$19</v>
      </c>
      <c r="CY1542" s="190" t="str">
        <f t="shared" si="2168"/>
        <v>CY$19</v>
      </c>
      <c r="CZ1542" s="190" t="str">
        <f t="shared" si="2168"/>
        <v>CZ$19</v>
      </c>
      <c r="DA1542" s="190" t="str">
        <f t="shared" si="2168"/>
        <v>DA$19</v>
      </c>
      <c r="DB1542" s="190" t="str">
        <f t="shared" si="2168"/>
        <v>DB$19</v>
      </c>
      <c r="DC1542" s="190" t="str">
        <f t="shared" si="2168"/>
        <v>DC$19</v>
      </c>
      <c r="DD1542" s="190" t="str">
        <f t="shared" si="2168"/>
        <v>DD$19</v>
      </c>
      <c r="DE1542" s="190" t="str">
        <f t="shared" si="2168"/>
        <v>DE$19</v>
      </c>
      <c r="DF1542" s="190" t="str">
        <f t="shared" si="2168"/>
        <v>DF$19</v>
      </c>
      <c r="DG1542" s="190" t="str">
        <f t="shared" si="2168"/>
        <v>DG$19</v>
      </c>
      <c r="DH1542" s="190" t="str">
        <f t="shared" si="2168"/>
        <v>DH$19</v>
      </c>
      <c r="DI1542" s="190" t="str">
        <f t="shared" si="2168"/>
        <v>DI$19</v>
      </c>
      <c r="DJ1542" s="190" t="str">
        <f t="shared" si="2168"/>
        <v>DJ$19</v>
      </c>
      <c r="DK1542" s="190" t="str">
        <f t="shared" si="2168"/>
        <v>DK$19</v>
      </c>
      <c r="DL1542" s="190" t="str">
        <f t="shared" si="2168"/>
        <v>DL$19</v>
      </c>
    </row>
    <row r="1543" spans="1:116" x14ac:dyDescent="0.35">
      <c r="D1543" t="s">
        <v>528</v>
      </c>
      <c r="E1543" s="8" t="str">
        <f>ROW()&amp;" "&amp;D1543</f>
        <v>1543 FCCL-F</v>
      </c>
      <c r="G1543" s="70" t="s">
        <v>527</v>
      </c>
      <c r="H1543" s="48"/>
      <c r="I1543" s="304"/>
      <c r="J1543" s="304"/>
      <c r="K1543" s="48"/>
      <c r="L1543" s="48"/>
      <c r="M1543" s="48"/>
      <c r="N1543" s="48"/>
      <c r="O1543" s="48"/>
      <c r="P1543" s="48"/>
      <c r="R1543" s="70"/>
      <c r="S1543" s="305"/>
      <c r="T1543" s="305"/>
      <c r="U1543" s="305"/>
      <c r="V1543" s="305"/>
      <c r="W1543" s="305"/>
      <c r="X1543" s="305"/>
      <c r="Y1543" s="305"/>
      <c r="Z1543" s="305"/>
      <c r="AA1543" s="305"/>
      <c r="AB1543" s="305"/>
      <c r="AC1543" s="305"/>
      <c r="AD1543" s="305"/>
      <c r="AE1543" s="305"/>
      <c r="AF1543" s="305"/>
      <c r="AG1543" s="305"/>
      <c r="AH1543" s="305"/>
      <c r="AI1543" s="305"/>
      <c r="AJ1543" s="305"/>
      <c r="AK1543" s="305"/>
      <c r="AL1543" s="305"/>
      <c r="AM1543" s="305"/>
      <c r="AN1543" s="305"/>
      <c r="AO1543" s="305"/>
      <c r="AP1543" s="305"/>
      <c r="AQ1543" s="305"/>
      <c r="AR1543" s="305"/>
      <c r="AS1543" s="305"/>
      <c r="AT1543" s="305"/>
      <c r="AU1543" s="305"/>
      <c r="AV1543" s="305"/>
      <c r="AW1543" s="305"/>
      <c r="AX1543" s="305"/>
      <c r="AY1543" s="305"/>
      <c r="AZ1543" s="305"/>
      <c r="BA1543" s="305"/>
      <c r="BB1543" s="305"/>
      <c r="BC1543" s="305"/>
      <c r="BD1543" s="305"/>
      <c r="BE1543" s="305"/>
      <c r="BF1543" s="305"/>
      <c r="BG1543" s="305"/>
      <c r="BH1543" s="305"/>
      <c r="BI1543" s="305"/>
      <c r="BJ1543" s="305"/>
      <c r="BK1543" s="305"/>
      <c r="BL1543" s="305"/>
      <c r="BM1543" s="305"/>
      <c r="BN1543" s="305"/>
      <c r="BO1543" s="305"/>
      <c r="BP1543" s="305"/>
      <c r="BQ1543" s="305"/>
      <c r="BR1543" s="305"/>
      <c r="BS1543" s="305"/>
      <c r="BT1543" s="305"/>
      <c r="BU1543" s="305"/>
      <c r="BV1543" s="305"/>
      <c r="BW1543" s="305"/>
      <c r="BX1543" s="305"/>
      <c r="BY1543" s="305"/>
      <c r="BZ1543" s="305"/>
      <c r="CA1543" s="305"/>
      <c r="CB1543" s="305"/>
      <c r="CC1543" s="305"/>
      <c r="CD1543" s="305"/>
      <c r="CE1543" s="305"/>
      <c r="CF1543" s="305"/>
      <c r="CG1543" s="305"/>
      <c r="CH1543" s="305"/>
      <c r="CI1543" s="305"/>
      <c r="CJ1543" s="305"/>
      <c r="CK1543" s="305"/>
      <c r="CL1543" s="305"/>
      <c r="CN1543" s="304"/>
      <c r="CO1543" s="305"/>
      <c r="CP1543" s="305"/>
      <c r="CQ1543" s="305"/>
      <c r="CR1543" s="305"/>
      <c r="CS1543" s="305"/>
      <c r="CT1543" s="305"/>
      <c r="CU1543" s="305"/>
      <c r="CV1543" s="305"/>
      <c r="CW1543" s="305"/>
      <c r="CX1543" s="305"/>
      <c r="CY1543" s="305"/>
      <c r="CZ1543" s="305"/>
      <c r="DA1543" s="305"/>
      <c r="DB1543" s="305"/>
      <c r="DC1543" s="305"/>
      <c r="DD1543" s="305"/>
      <c r="DE1543" s="305"/>
      <c r="DF1543" s="305"/>
      <c r="DG1543" s="305"/>
      <c r="DH1543" s="305"/>
      <c r="DI1543" s="305"/>
      <c r="DJ1543" s="305"/>
      <c r="DK1543" s="305"/>
      <c r="DL1543" s="305"/>
    </row>
    <row r="1544" spans="1:116" x14ac:dyDescent="0.35">
      <c r="C1544" t="s">
        <v>234</v>
      </c>
      <c r="D1544" t="s">
        <v>528</v>
      </c>
      <c r="E1544" s="8" t="str">
        <f>ROW()&amp;" "&amp;D1544</f>
        <v>1544 FCCL-F</v>
      </c>
      <c r="G1544" s="125" t="str">
        <f>"Current liability - "&amp;(SUBSTITUTE(G1543,":",""))</f>
        <v>Current liability - Fixed constant current liability</v>
      </c>
      <c r="J1544" s="74">
        <v>1000</v>
      </c>
      <c r="K1544" s="53">
        <f>SUMIF($4:$4,K$2,1542:1542)</f>
        <v>0</v>
      </c>
      <c r="L1544" s="53">
        <f>SUMIF($4:$4,L$2,1542:1542)</f>
        <v>0</v>
      </c>
      <c r="M1544" s="53">
        <f>SUMIF($4:$4,M$2,1542:1542)</f>
        <v>0</v>
      </c>
      <c r="N1544" s="53">
        <f>SUMIF($4:$4,N$2,1542:1542)</f>
        <v>0</v>
      </c>
      <c r="O1544" s="53">
        <f>SUMIF($4:$4,O$2,1542:1542)</f>
        <v>0</v>
      </c>
      <c r="P1544" s="53">
        <f>SUMIF($4:$4,P$2,1542:1542)</f>
        <v>0</v>
      </c>
      <c r="R1544" s="24">
        <f>$J1544</f>
        <v>1000</v>
      </c>
      <c r="S1544" s="80">
        <f>R1544</f>
        <v>1000</v>
      </c>
      <c r="T1544" s="80">
        <f t="shared" ref="T1544" si="2169">S1544</f>
        <v>1000</v>
      </c>
      <c r="U1544" s="80">
        <f t="shared" ref="U1544" si="2170">T1544</f>
        <v>1000</v>
      </c>
      <c r="V1544" s="80">
        <f t="shared" ref="V1544" si="2171">U1544</f>
        <v>1000</v>
      </c>
      <c r="W1544" s="80">
        <f t="shared" ref="W1544" si="2172">V1544</f>
        <v>1000</v>
      </c>
      <c r="X1544" s="80">
        <f t="shared" ref="X1544" si="2173">W1544</f>
        <v>1000</v>
      </c>
      <c r="Y1544" s="80">
        <f t="shared" ref="Y1544" si="2174">X1544</f>
        <v>1000</v>
      </c>
      <c r="Z1544" s="80">
        <f t="shared" ref="Z1544" si="2175">Y1544</f>
        <v>1000</v>
      </c>
      <c r="AA1544" s="80">
        <f t="shared" ref="AA1544" si="2176">Z1544</f>
        <v>1000</v>
      </c>
      <c r="AB1544" s="80">
        <f t="shared" ref="AB1544" si="2177">AA1544</f>
        <v>1000</v>
      </c>
      <c r="AC1544" s="80">
        <f t="shared" ref="AC1544" si="2178">AB1544</f>
        <v>1000</v>
      </c>
      <c r="AD1544" s="80">
        <f t="shared" ref="AD1544" si="2179">AC1544</f>
        <v>1000</v>
      </c>
      <c r="AE1544" s="80">
        <f t="shared" ref="AE1544" si="2180">AD1544</f>
        <v>1000</v>
      </c>
      <c r="AF1544" s="80">
        <f t="shared" ref="AF1544" si="2181">AE1544</f>
        <v>1000</v>
      </c>
      <c r="AG1544" s="80">
        <f t="shared" ref="AG1544" si="2182">AF1544</f>
        <v>1000</v>
      </c>
      <c r="AH1544" s="80">
        <f t="shared" ref="AH1544" si="2183">AG1544</f>
        <v>1000</v>
      </c>
      <c r="AI1544" s="80">
        <f t="shared" ref="AI1544" si="2184">AH1544</f>
        <v>1000</v>
      </c>
      <c r="AJ1544" s="80">
        <f t="shared" ref="AJ1544" si="2185">AI1544</f>
        <v>1000</v>
      </c>
      <c r="AK1544" s="80">
        <f t="shared" ref="AK1544" si="2186">AJ1544</f>
        <v>1000</v>
      </c>
      <c r="AL1544" s="80">
        <f t="shared" ref="AL1544" si="2187">AK1544</f>
        <v>1000</v>
      </c>
      <c r="AM1544" s="80">
        <f t="shared" ref="AM1544" si="2188">AL1544</f>
        <v>1000</v>
      </c>
      <c r="AN1544" s="80">
        <f t="shared" ref="AN1544" si="2189">AM1544</f>
        <v>1000</v>
      </c>
      <c r="AO1544" s="80">
        <f t="shared" ref="AO1544" si="2190">AN1544</f>
        <v>1000</v>
      </c>
      <c r="AP1544" s="80">
        <f t="shared" ref="AP1544" si="2191">AO1544</f>
        <v>1000</v>
      </c>
      <c r="AQ1544" s="80">
        <f t="shared" ref="AQ1544" si="2192">AP1544</f>
        <v>1000</v>
      </c>
      <c r="AR1544" s="80">
        <f t="shared" ref="AR1544" si="2193">AQ1544</f>
        <v>1000</v>
      </c>
      <c r="AS1544" s="80">
        <f t="shared" ref="AS1544" si="2194">AR1544</f>
        <v>1000</v>
      </c>
      <c r="AT1544" s="80">
        <f t="shared" ref="AT1544" si="2195">AS1544</f>
        <v>1000</v>
      </c>
      <c r="AU1544" s="80">
        <f t="shared" ref="AU1544" si="2196">AT1544</f>
        <v>1000</v>
      </c>
      <c r="AV1544" s="80">
        <f t="shared" ref="AV1544" si="2197">AU1544</f>
        <v>1000</v>
      </c>
      <c r="AW1544" s="80">
        <f t="shared" ref="AW1544" si="2198">AV1544</f>
        <v>1000</v>
      </c>
      <c r="AX1544" s="80">
        <f t="shared" ref="AX1544" si="2199">AW1544</f>
        <v>1000</v>
      </c>
      <c r="AY1544" s="80">
        <f t="shared" ref="AY1544" si="2200">AX1544</f>
        <v>1000</v>
      </c>
      <c r="AZ1544" s="80">
        <f t="shared" ref="AZ1544" si="2201">AY1544</f>
        <v>1000</v>
      </c>
      <c r="BA1544" s="80">
        <f t="shared" ref="BA1544" si="2202">AZ1544</f>
        <v>1000</v>
      </c>
      <c r="BB1544" s="80">
        <f t="shared" ref="BB1544" si="2203">BA1544</f>
        <v>1000</v>
      </c>
      <c r="BC1544" s="80">
        <f t="shared" ref="BC1544" si="2204">BB1544</f>
        <v>1000</v>
      </c>
      <c r="BD1544" s="80">
        <f t="shared" ref="BD1544" si="2205">BC1544</f>
        <v>1000</v>
      </c>
      <c r="BE1544" s="80">
        <f t="shared" ref="BE1544" si="2206">BD1544</f>
        <v>1000</v>
      </c>
      <c r="BF1544" s="80">
        <f t="shared" ref="BF1544" si="2207">BE1544</f>
        <v>1000</v>
      </c>
      <c r="BG1544" s="80">
        <f t="shared" ref="BG1544" si="2208">BF1544</f>
        <v>1000</v>
      </c>
      <c r="BH1544" s="80">
        <f t="shared" ref="BH1544" si="2209">BG1544</f>
        <v>1000</v>
      </c>
      <c r="BI1544" s="80">
        <f t="shared" ref="BI1544" si="2210">BH1544</f>
        <v>1000</v>
      </c>
      <c r="BJ1544" s="80">
        <f t="shared" ref="BJ1544" si="2211">BI1544</f>
        <v>1000</v>
      </c>
      <c r="BK1544" s="80">
        <f t="shared" ref="BK1544" si="2212">BJ1544</f>
        <v>1000</v>
      </c>
      <c r="BL1544" s="80">
        <f t="shared" ref="BL1544" si="2213">BK1544</f>
        <v>1000</v>
      </c>
      <c r="BM1544" s="80">
        <f t="shared" ref="BM1544" si="2214">BL1544</f>
        <v>1000</v>
      </c>
      <c r="BN1544" s="80">
        <f t="shared" ref="BN1544" si="2215">BM1544</f>
        <v>1000</v>
      </c>
      <c r="BO1544" s="80">
        <f t="shared" ref="BO1544" si="2216">BN1544</f>
        <v>1000</v>
      </c>
      <c r="BP1544" s="80">
        <f t="shared" ref="BP1544" si="2217">BO1544</f>
        <v>1000</v>
      </c>
      <c r="BQ1544" s="80">
        <f t="shared" ref="BQ1544" si="2218">BP1544</f>
        <v>1000</v>
      </c>
      <c r="BR1544" s="80">
        <f t="shared" ref="BR1544" si="2219">BQ1544</f>
        <v>1000</v>
      </c>
      <c r="BS1544" s="80">
        <f t="shared" ref="BS1544" si="2220">BR1544</f>
        <v>1000</v>
      </c>
      <c r="BT1544" s="80">
        <f t="shared" ref="BT1544" si="2221">BS1544</f>
        <v>1000</v>
      </c>
      <c r="BU1544" s="80">
        <f t="shared" ref="BU1544" si="2222">BT1544</f>
        <v>1000</v>
      </c>
      <c r="BV1544" s="80">
        <f t="shared" ref="BV1544" si="2223">BU1544</f>
        <v>1000</v>
      </c>
      <c r="BW1544" s="80">
        <f t="shared" ref="BW1544" si="2224">BV1544</f>
        <v>1000</v>
      </c>
      <c r="BX1544" s="80">
        <f t="shared" ref="BX1544" si="2225">BW1544</f>
        <v>1000</v>
      </c>
      <c r="BY1544" s="80">
        <f t="shared" ref="BY1544" si="2226">BX1544</f>
        <v>1000</v>
      </c>
      <c r="BZ1544" s="80">
        <f t="shared" ref="BZ1544" si="2227">BY1544</f>
        <v>1000</v>
      </c>
      <c r="CA1544" s="80">
        <f t="shared" ref="CA1544" si="2228">BZ1544</f>
        <v>1000</v>
      </c>
      <c r="CB1544" s="80">
        <f t="shared" ref="CB1544" si="2229">CA1544</f>
        <v>1000</v>
      </c>
      <c r="CC1544" s="80">
        <f t="shared" ref="CC1544" si="2230">CB1544</f>
        <v>1000</v>
      </c>
      <c r="CD1544" s="80">
        <f t="shared" ref="CD1544" si="2231">CC1544</f>
        <v>1000</v>
      </c>
      <c r="CE1544" s="80">
        <f t="shared" ref="CE1544" si="2232">CD1544</f>
        <v>1000</v>
      </c>
      <c r="CF1544" s="80">
        <f t="shared" ref="CF1544" si="2233">CE1544</f>
        <v>1000</v>
      </c>
      <c r="CG1544" s="80">
        <f t="shared" ref="CG1544" si="2234">CF1544</f>
        <v>1000</v>
      </c>
      <c r="CH1544" s="80">
        <f t="shared" ref="CH1544" si="2235">CG1544</f>
        <v>1000</v>
      </c>
      <c r="CI1544" s="80">
        <f t="shared" ref="CI1544" si="2236">CH1544</f>
        <v>1000</v>
      </c>
      <c r="CJ1544" s="80">
        <f t="shared" ref="CJ1544" si="2237">CI1544</f>
        <v>1000</v>
      </c>
      <c r="CK1544" s="80">
        <f t="shared" ref="CK1544" si="2238">CJ1544</f>
        <v>1000</v>
      </c>
      <c r="CL1544" s="80">
        <f t="shared" ref="CL1544" si="2239">CK1544</f>
        <v>1000</v>
      </c>
      <c r="CN1544" s="74">
        <f>J1544</f>
        <v>1000</v>
      </c>
      <c r="CO1544" s="80">
        <f t="shared" ref="CO1544" si="2240">CN1544</f>
        <v>1000</v>
      </c>
      <c r="CP1544" s="80">
        <f t="shared" ref="CP1544" si="2241">CO1544</f>
        <v>1000</v>
      </c>
      <c r="CQ1544" s="80">
        <f t="shared" ref="CQ1544" si="2242">CP1544</f>
        <v>1000</v>
      </c>
      <c r="CR1544" s="80">
        <f t="shared" ref="CR1544" si="2243">CQ1544</f>
        <v>1000</v>
      </c>
      <c r="CS1544" s="80">
        <f t="shared" ref="CS1544" si="2244">CR1544</f>
        <v>1000</v>
      </c>
      <c r="CT1544" s="80">
        <f t="shared" ref="CT1544" si="2245">CS1544</f>
        <v>1000</v>
      </c>
      <c r="CU1544" s="80">
        <f t="shared" ref="CU1544" si="2246">CT1544</f>
        <v>1000</v>
      </c>
      <c r="CV1544" s="80">
        <f t="shared" ref="CV1544" si="2247">CU1544</f>
        <v>1000</v>
      </c>
      <c r="CW1544" s="80">
        <f t="shared" ref="CW1544" si="2248">CV1544</f>
        <v>1000</v>
      </c>
      <c r="CX1544" s="80">
        <f t="shared" ref="CX1544" si="2249">CW1544</f>
        <v>1000</v>
      </c>
      <c r="CY1544" s="80">
        <f t="shared" ref="CY1544" si="2250">CX1544</f>
        <v>1000</v>
      </c>
      <c r="CZ1544" s="80">
        <f t="shared" ref="CZ1544" si="2251">CY1544</f>
        <v>1000</v>
      </c>
      <c r="DA1544" s="80">
        <f t="shared" ref="DA1544" si="2252">CZ1544</f>
        <v>1000</v>
      </c>
      <c r="DB1544" s="80">
        <f t="shared" ref="DB1544" si="2253">DA1544</f>
        <v>1000</v>
      </c>
      <c r="DC1544" s="80">
        <f t="shared" ref="DC1544" si="2254">DB1544</f>
        <v>1000</v>
      </c>
      <c r="DD1544" s="80">
        <f t="shared" ref="DD1544" si="2255">DC1544</f>
        <v>1000</v>
      </c>
      <c r="DE1544" s="80">
        <f t="shared" ref="DE1544" si="2256">DD1544</f>
        <v>1000</v>
      </c>
      <c r="DF1544" s="80">
        <f t="shared" ref="DF1544" si="2257">DE1544</f>
        <v>1000</v>
      </c>
      <c r="DG1544" s="80">
        <f t="shared" ref="DG1544" si="2258">DF1544</f>
        <v>1000</v>
      </c>
      <c r="DH1544" s="80">
        <f t="shared" ref="DH1544" si="2259">DG1544</f>
        <v>1000</v>
      </c>
      <c r="DI1544" s="80">
        <f t="shared" ref="DI1544" si="2260">DH1544</f>
        <v>1000</v>
      </c>
      <c r="DJ1544" s="80">
        <f t="shared" ref="DJ1544" si="2261">DI1544</f>
        <v>1000</v>
      </c>
      <c r="DK1544" s="80">
        <f t="shared" ref="DK1544:DL1544" si="2262">DJ1544</f>
        <v>1000</v>
      </c>
      <c r="DL1544" s="80">
        <f t="shared" si="2262"/>
        <v>1000</v>
      </c>
    </row>
    <row r="1545" spans="1:116" x14ac:dyDescent="0.35">
      <c r="D1545" t="s">
        <v>528</v>
      </c>
      <c r="E1545" s="8" t="str">
        <f>ROW()&amp;" "&amp;D1545</f>
        <v>1545 FCCL-F</v>
      </c>
      <c r="G1545" s="126"/>
      <c r="H1545" s="27"/>
      <c r="I1545" s="77"/>
      <c r="J1545" s="77"/>
      <c r="K1545" s="28"/>
      <c r="L1545" s="28"/>
      <c r="M1545" s="28"/>
      <c r="N1545" s="28"/>
      <c r="O1545" s="28"/>
      <c r="P1545" s="28"/>
      <c r="R1545" s="33"/>
      <c r="S1545" s="77"/>
      <c r="T1545" s="77"/>
      <c r="U1545" s="77"/>
      <c r="V1545" s="77"/>
      <c r="W1545" s="77"/>
      <c r="X1545" s="77"/>
      <c r="Y1545" s="77"/>
      <c r="Z1545" s="77"/>
      <c r="AA1545" s="77"/>
      <c r="AB1545" s="77"/>
      <c r="AC1545" s="77"/>
      <c r="AD1545" s="77"/>
      <c r="AE1545" s="77"/>
      <c r="AF1545" s="77"/>
      <c r="AG1545" s="77"/>
      <c r="AH1545" s="77"/>
      <c r="AI1545" s="77"/>
      <c r="AJ1545" s="77"/>
      <c r="AK1545" s="77"/>
      <c r="AL1545" s="77"/>
      <c r="AM1545" s="77"/>
      <c r="AN1545" s="77"/>
      <c r="AO1545" s="77"/>
      <c r="AP1545" s="77"/>
      <c r="AQ1545" s="77"/>
      <c r="AR1545" s="77"/>
      <c r="AS1545" s="77"/>
      <c r="AT1545" s="77"/>
      <c r="AU1545" s="77"/>
      <c r="AV1545" s="77"/>
      <c r="AW1545" s="77"/>
      <c r="AX1545" s="77"/>
      <c r="AY1545" s="77"/>
      <c r="AZ1545" s="77"/>
      <c r="BA1545" s="77"/>
      <c r="BB1545" s="77"/>
      <c r="BC1545" s="77"/>
      <c r="BD1545" s="77"/>
      <c r="BE1545" s="77"/>
      <c r="BF1545" s="77"/>
      <c r="BG1545" s="77"/>
      <c r="BH1545" s="77"/>
      <c r="BI1545" s="77"/>
      <c r="BJ1545" s="77"/>
      <c r="BK1545" s="77"/>
      <c r="BL1545" s="77"/>
      <c r="BM1545" s="77"/>
      <c r="BN1545" s="77"/>
      <c r="BO1545" s="77"/>
      <c r="BP1545" s="77"/>
      <c r="BQ1545" s="77"/>
      <c r="BR1545" s="77"/>
      <c r="BS1545" s="77"/>
      <c r="BT1545" s="77"/>
      <c r="BU1545" s="77"/>
      <c r="BV1545" s="77"/>
      <c r="BW1545" s="77"/>
      <c r="BX1545" s="77"/>
      <c r="BY1545" s="77"/>
      <c r="BZ1545" s="77"/>
      <c r="CA1545" s="77"/>
      <c r="CB1545" s="77"/>
      <c r="CC1545" s="77"/>
      <c r="CD1545" s="77"/>
      <c r="CE1545" s="77"/>
      <c r="CF1545" s="77"/>
      <c r="CG1545" s="77"/>
      <c r="CH1545" s="77"/>
      <c r="CI1545" s="77"/>
      <c r="CJ1545" s="77"/>
      <c r="CK1545" s="77"/>
      <c r="CL1545" s="77"/>
      <c r="CN1545" s="77"/>
      <c r="CO1545" s="77"/>
      <c r="CP1545" s="77"/>
      <c r="CQ1545" s="77"/>
      <c r="CR1545" s="77"/>
      <c r="CS1545" s="77"/>
      <c r="CT1545" s="77"/>
      <c r="CU1545" s="77"/>
      <c r="CV1545" s="77"/>
      <c r="CW1545" s="77"/>
      <c r="CX1545" s="77"/>
      <c r="CY1545" s="77"/>
      <c r="CZ1545" s="77"/>
      <c r="DA1545" s="77"/>
      <c r="DB1545" s="77"/>
      <c r="DC1545" s="77"/>
      <c r="DD1545" s="77"/>
      <c r="DE1545" s="77"/>
      <c r="DF1545" s="77"/>
      <c r="DG1545" s="77"/>
      <c r="DH1545" s="77"/>
      <c r="DI1545" s="77"/>
      <c r="DJ1545" s="77"/>
      <c r="DK1545" s="77"/>
      <c r="DL1545" s="77"/>
    </row>
    <row r="1546" spans="1:116" x14ac:dyDescent="0.35">
      <c r="B1546" t="s">
        <v>332</v>
      </c>
      <c r="D1546" t="s">
        <v>528</v>
      </c>
      <c r="E1546" s="8" t="str">
        <f t="shared" ref="E1546" si="2263">ROW()&amp;" "&amp;D1546</f>
        <v>1546 FCCL-F</v>
      </c>
      <c r="G1546" s="125" t="str">
        <f>"Change in "&amp;G1544</f>
        <v>Change in Current liability - Fixed constant current liability</v>
      </c>
      <c r="I1546" s="74"/>
      <c r="J1546" s="74"/>
      <c r="K1546" s="53">
        <f>SUMIF($3:$3,K$2,1544:1544)</f>
        <v>12000</v>
      </c>
      <c r="L1546" s="53">
        <f>SUMIF($3:$3,L$2,1544:1544)</f>
        <v>12000</v>
      </c>
      <c r="M1546" s="53">
        <f>SUMIF($3:$3,M$2,1544:1544)</f>
        <v>12000</v>
      </c>
      <c r="N1546" s="53">
        <f>SUMIF($3:$3,N$2,1544:1544)</f>
        <v>12000</v>
      </c>
      <c r="O1546" s="53">
        <f>SUMIF($3:$3,O$2,1544:1544)</f>
        <v>12000</v>
      </c>
      <c r="P1546" s="53">
        <f>SUMIF($3:$3,P$2,1544:1544)</f>
        <v>12000</v>
      </c>
      <c r="R1546" s="24"/>
      <c r="S1546" s="80">
        <f>S1544-R1544</f>
        <v>0</v>
      </c>
      <c r="T1546" s="80">
        <f t="shared" ref="T1546:CE1546" si="2264">T1544-S1544</f>
        <v>0</v>
      </c>
      <c r="U1546" s="80">
        <f t="shared" si="2264"/>
        <v>0</v>
      </c>
      <c r="V1546" s="80">
        <f t="shared" si="2264"/>
        <v>0</v>
      </c>
      <c r="W1546" s="80">
        <f t="shared" si="2264"/>
        <v>0</v>
      </c>
      <c r="X1546" s="80">
        <f t="shared" si="2264"/>
        <v>0</v>
      </c>
      <c r="Y1546" s="80">
        <f t="shared" si="2264"/>
        <v>0</v>
      </c>
      <c r="Z1546" s="80">
        <f t="shared" si="2264"/>
        <v>0</v>
      </c>
      <c r="AA1546" s="80">
        <f t="shared" si="2264"/>
        <v>0</v>
      </c>
      <c r="AB1546" s="80">
        <f t="shared" si="2264"/>
        <v>0</v>
      </c>
      <c r="AC1546" s="80">
        <f t="shared" si="2264"/>
        <v>0</v>
      </c>
      <c r="AD1546" s="80">
        <f t="shared" si="2264"/>
        <v>0</v>
      </c>
      <c r="AE1546" s="80">
        <f t="shared" si="2264"/>
        <v>0</v>
      </c>
      <c r="AF1546" s="80">
        <f t="shared" si="2264"/>
        <v>0</v>
      </c>
      <c r="AG1546" s="80">
        <f t="shared" si="2264"/>
        <v>0</v>
      </c>
      <c r="AH1546" s="80">
        <f t="shared" si="2264"/>
        <v>0</v>
      </c>
      <c r="AI1546" s="80">
        <f t="shared" si="2264"/>
        <v>0</v>
      </c>
      <c r="AJ1546" s="80">
        <f t="shared" si="2264"/>
        <v>0</v>
      </c>
      <c r="AK1546" s="80">
        <f t="shared" si="2264"/>
        <v>0</v>
      </c>
      <c r="AL1546" s="80">
        <f t="shared" si="2264"/>
        <v>0</v>
      </c>
      <c r="AM1546" s="80">
        <f t="shared" si="2264"/>
        <v>0</v>
      </c>
      <c r="AN1546" s="80">
        <f t="shared" si="2264"/>
        <v>0</v>
      </c>
      <c r="AO1546" s="80">
        <f t="shared" si="2264"/>
        <v>0</v>
      </c>
      <c r="AP1546" s="80">
        <f t="shared" si="2264"/>
        <v>0</v>
      </c>
      <c r="AQ1546" s="80">
        <f t="shared" si="2264"/>
        <v>0</v>
      </c>
      <c r="AR1546" s="80">
        <f t="shared" si="2264"/>
        <v>0</v>
      </c>
      <c r="AS1546" s="80">
        <f t="shared" si="2264"/>
        <v>0</v>
      </c>
      <c r="AT1546" s="80">
        <f t="shared" si="2264"/>
        <v>0</v>
      </c>
      <c r="AU1546" s="80">
        <f t="shared" si="2264"/>
        <v>0</v>
      </c>
      <c r="AV1546" s="80">
        <f t="shared" si="2264"/>
        <v>0</v>
      </c>
      <c r="AW1546" s="80">
        <f t="shared" si="2264"/>
        <v>0</v>
      </c>
      <c r="AX1546" s="80">
        <f t="shared" si="2264"/>
        <v>0</v>
      </c>
      <c r="AY1546" s="80">
        <f t="shared" si="2264"/>
        <v>0</v>
      </c>
      <c r="AZ1546" s="80">
        <f t="shared" si="2264"/>
        <v>0</v>
      </c>
      <c r="BA1546" s="80">
        <f t="shared" si="2264"/>
        <v>0</v>
      </c>
      <c r="BB1546" s="80">
        <f t="shared" si="2264"/>
        <v>0</v>
      </c>
      <c r="BC1546" s="80">
        <f t="shared" si="2264"/>
        <v>0</v>
      </c>
      <c r="BD1546" s="80">
        <f t="shared" si="2264"/>
        <v>0</v>
      </c>
      <c r="BE1546" s="80">
        <f t="shared" si="2264"/>
        <v>0</v>
      </c>
      <c r="BF1546" s="80">
        <f t="shared" si="2264"/>
        <v>0</v>
      </c>
      <c r="BG1546" s="80">
        <f t="shared" si="2264"/>
        <v>0</v>
      </c>
      <c r="BH1546" s="80">
        <f t="shared" si="2264"/>
        <v>0</v>
      </c>
      <c r="BI1546" s="80">
        <f t="shared" si="2264"/>
        <v>0</v>
      </c>
      <c r="BJ1546" s="80">
        <f t="shared" si="2264"/>
        <v>0</v>
      </c>
      <c r="BK1546" s="80">
        <f t="shared" si="2264"/>
        <v>0</v>
      </c>
      <c r="BL1546" s="80">
        <f t="shared" si="2264"/>
        <v>0</v>
      </c>
      <c r="BM1546" s="80">
        <f t="shared" si="2264"/>
        <v>0</v>
      </c>
      <c r="BN1546" s="80">
        <f t="shared" si="2264"/>
        <v>0</v>
      </c>
      <c r="BO1546" s="80">
        <f t="shared" si="2264"/>
        <v>0</v>
      </c>
      <c r="BP1546" s="80">
        <f t="shared" si="2264"/>
        <v>0</v>
      </c>
      <c r="BQ1546" s="80">
        <f t="shared" si="2264"/>
        <v>0</v>
      </c>
      <c r="BR1546" s="80">
        <f t="shared" si="2264"/>
        <v>0</v>
      </c>
      <c r="BS1546" s="80">
        <f t="shared" si="2264"/>
        <v>0</v>
      </c>
      <c r="BT1546" s="80">
        <f t="shared" si="2264"/>
        <v>0</v>
      </c>
      <c r="BU1546" s="80">
        <f t="shared" si="2264"/>
        <v>0</v>
      </c>
      <c r="BV1546" s="80">
        <f t="shared" si="2264"/>
        <v>0</v>
      </c>
      <c r="BW1546" s="80">
        <f t="shared" si="2264"/>
        <v>0</v>
      </c>
      <c r="BX1546" s="80">
        <f t="shared" si="2264"/>
        <v>0</v>
      </c>
      <c r="BY1546" s="80">
        <f t="shared" si="2264"/>
        <v>0</v>
      </c>
      <c r="BZ1546" s="80">
        <f t="shared" si="2264"/>
        <v>0</v>
      </c>
      <c r="CA1546" s="80">
        <f t="shared" si="2264"/>
        <v>0</v>
      </c>
      <c r="CB1546" s="80">
        <f t="shared" si="2264"/>
        <v>0</v>
      </c>
      <c r="CC1546" s="80">
        <f t="shared" si="2264"/>
        <v>0</v>
      </c>
      <c r="CD1546" s="80">
        <f t="shared" si="2264"/>
        <v>0</v>
      </c>
      <c r="CE1546" s="80">
        <f t="shared" si="2264"/>
        <v>0</v>
      </c>
      <c r="CF1546" s="80">
        <f t="shared" ref="CF1546:CL1546" si="2265">CF1544-CE1544</f>
        <v>0</v>
      </c>
      <c r="CG1546" s="80">
        <f t="shared" si="2265"/>
        <v>0</v>
      </c>
      <c r="CH1546" s="80">
        <f t="shared" si="2265"/>
        <v>0</v>
      </c>
      <c r="CI1546" s="80">
        <f t="shared" si="2265"/>
        <v>0</v>
      </c>
      <c r="CJ1546" s="80">
        <f t="shared" si="2265"/>
        <v>0</v>
      </c>
      <c r="CK1546" s="80">
        <f t="shared" si="2265"/>
        <v>0</v>
      </c>
      <c r="CL1546" s="80">
        <f t="shared" si="2265"/>
        <v>0</v>
      </c>
      <c r="CN1546" s="74"/>
      <c r="CO1546" s="80">
        <f t="shared" ref="CO1546" si="2266">CN1544-CO1544</f>
        <v>0</v>
      </c>
      <c r="CP1546" s="80">
        <f t="shared" ref="CP1546" si="2267">CO1544-CP1544</f>
        <v>0</v>
      </c>
      <c r="CQ1546" s="80">
        <f t="shared" ref="CQ1546" si="2268">CP1544-CQ1544</f>
        <v>0</v>
      </c>
      <c r="CR1546" s="80">
        <f t="shared" ref="CR1546" si="2269">CQ1544-CR1544</f>
        <v>0</v>
      </c>
      <c r="CS1546" s="80">
        <f t="shared" ref="CS1546" si="2270">CR1544-CS1544</f>
        <v>0</v>
      </c>
      <c r="CT1546" s="80">
        <f t="shared" ref="CT1546" si="2271">CS1544-CT1544</f>
        <v>0</v>
      </c>
      <c r="CU1546" s="80">
        <f t="shared" ref="CU1546" si="2272">CT1544-CU1544</f>
        <v>0</v>
      </c>
      <c r="CV1546" s="80">
        <f t="shared" ref="CV1546" si="2273">CU1544-CV1544</f>
        <v>0</v>
      </c>
      <c r="CW1546" s="80">
        <f t="shared" ref="CW1546" si="2274">CV1544-CW1544</f>
        <v>0</v>
      </c>
      <c r="CX1546" s="80">
        <f t="shared" ref="CX1546" si="2275">CW1544-CX1544</f>
        <v>0</v>
      </c>
      <c r="CY1546" s="80">
        <f t="shared" ref="CY1546" si="2276">CX1544-CY1544</f>
        <v>0</v>
      </c>
      <c r="CZ1546" s="80">
        <f t="shared" ref="CZ1546" si="2277">CY1544-CZ1544</f>
        <v>0</v>
      </c>
      <c r="DA1546" s="80">
        <f t="shared" ref="DA1546" si="2278">CZ1544-DA1544</f>
        <v>0</v>
      </c>
      <c r="DB1546" s="80">
        <f t="shared" ref="DB1546" si="2279">DA1544-DB1544</f>
        <v>0</v>
      </c>
      <c r="DC1546" s="80">
        <f t="shared" ref="DC1546" si="2280">DB1544-DC1544</f>
        <v>0</v>
      </c>
      <c r="DD1546" s="80">
        <f t="shared" ref="DD1546" si="2281">DC1544-DD1544</f>
        <v>0</v>
      </c>
      <c r="DE1546" s="80">
        <f t="shared" ref="DE1546" si="2282">DD1544-DE1544</f>
        <v>0</v>
      </c>
      <c r="DF1546" s="80">
        <f t="shared" ref="DF1546" si="2283">DE1544-DF1544</f>
        <v>0</v>
      </c>
      <c r="DG1546" s="80">
        <f t="shared" ref="DG1546" si="2284">DF1544-DG1544</f>
        <v>0</v>
      </c>
      <c r="DH1546" s="80">
        <f t="shared" ref="DH1546" si="2285">DG1544-DH1544</f>
        <v>0</v>
      </c>
      <c r="DI1546" s="80">
        <f t="shared" ref="DI1546" si="2286">DH1544-DI1544</f>
        <v>0</v>
      </c>
      <c r="DJ1546" s="80">
        <f t="shared" ref="DJ1546" si="2287">DI1544-DJ1544</f>
        <v>0</v>
      </c>
      <c r="DK1546" s="80">
        <f t="shared" ref="DK1546:DL1546" si="2288">DJ1544-DK1544</f>
        <v>0</v>
      </c>
      <c r="DL1546" s="80">
        <f t="shared" si="2288"/>
        <v>0</v>
      </c>
    </row>
    <row r="1547" spans="1:116" x14ac:dyDescent="0.35">
      <c r="B1547" t="s">
        <v>332</v>
      </c>
      <c r="D1547" t="s">
        <v>528</v>
      </c>
      <c r="E1547" s="8" t="str">
        <f>ROW()&amp;" "&amp;D1547</f>
        <v>1547 FCCL-F</v>
      </c>
      <c r="G1547" s="125"/>
      <c r="I1547" s="74"/>
      <c r="J1547" s="74"/>
      <c r="K1547" s="53"/>
      <c r="L1547" s="53"/>
      <c r="M1547" s="53"/>
      <c r="N1547" s="53"/>
      <c r="O1547" s="53"/>
      <c r="P1547" s="53"/>
      <c r="R1547" s="24"/>
      <c r="S1547" s="80"/>
      <c r="T1547" s="80"/>
      <c r="U1547" s="80"/>
      <c r="V1547" s="80"/>
      <c r="W1547" s="80"/>
      <c r="X1547" s="80"/>
      <c r="Y1547" s="80"/>
      <c r="Z1547" s="80"/>
      <c r="AA1547" s="80"/>
      <c r="AB1547" s="80"/>
      <c r="AC1547" s="80"/>
      <c r="AD1547" s="80"/>
      <c r="AE1547" s="80"/>
      <c r="AF1547" s="80"/>
      <c r="AG1547" s="80"/>
      <c r="AH1547" s="80"/>
      <c r="AI1547" s="80"/>
      <c r="AJ1547" s="80"/>
      <c r="AK1547" s="80"/>
      <c r="AL1547" s="80"/>
      <c r="AM1547" s="80"/>
      <c r="AN1547" s="80"/>
      <c r="AO1547" s="80"/>
      <c r="AP1547" s="80"/>
      <c r="AQ1547" s="80"/>
      <c r="AR1547" s="80"/>
      <c r="AS1547" s="80"/>
      <c r="AT1547" s="80"/>
      <c r="AU1547" s="80"/>
      <c r="AV1547" s="80"/>
      <c r="AW1547" s="80"/>
      <c r="AX1547" s="80"/>
      <c r="AY1547" s="80"/>
      <c r="AZ1547" s="80"/>
      <c r="BA1547" s="80"/>
      <c r="BB1547" s="80"/>
      <c r="BC1547" s="80"/>
      <c r="BD1547" s="80"/>
      <c r="BE1547" s="80"/>
      <c r="BF1547" s="80"/>
      <c r="BG1547" s="80"/>
      <c r="BH1547" s="80"/>
      <c r="BI1547" s="80"/>
      <c r="BJ1547" s="80"/>
      <c r="BK1547" s="80"/>
      <c r="BL1547" s="80"/>
      <c r="BM1547" s="80"/>
      <c r="BN1547" s="80"/>
      <c r="BO1547" s="80"/>
      <c r="BP1547" s="80"/>
      <c r="BQ1547" s="80"/>
      <c r="BR1547" s="80"/>
      <c r="BS1547" s="80"/>
      <c r="BT1547" s="80"/>
      <c r="BU1547" s="80"/>
      <c r="BV1547" s="80"/>
      <c r="BW1547" s="80"/>
      <c r="BX1547" s="80"/>
      <c r="BY1547" s="80"/>
      <c r="BZ1547" s="80"/>
      <c r="CA1547" s="80"/>
      <c r="CB1547" s="80"/>
      <c r="CC1547" s="80"/>
      <c r="CD1547" s="80"/>
      <c r="CE1547" s="80"/>
      <c r="CF1547" s="80"/>
      <c r="CG1547" s="80"/>
      <c r="CH1547" s="80"/>
      <c r="CI1547" s="80"/>
      <c r="CJ1547" s="80"/>
      <c r="CK1547" s="80"/>
      <c r="CL1547" s="80"/>
      <c r="CN1547" s="74"/>
      <c r="CO1547" s="80"/>
      <c r="CP1547" s="80"/>
      <c r="CQ1547" s="80"/>
      <c r="CR1547" s="80"/>
      <c r="CS1547" s="80"/>
      <c r="CT1547" s="80"/>
      <c r="CU1547" s="80"/>
      <c r="CV1547" s="80"/>
      <c r="CW1547" s="80"/>
      <c r="CX1547" s="80"/>
      <c r="CY1547" s="80"/>
      <c r="CZ1547" s="80"/>
      <c r="DA1547" s="80"/>
      <c r="DB1547" s="80"/>
      <c r="DC1547" s="80"/>
      <c r="DD1547" s="80"/>
      <c r="DE1547" s="80"/>
      <c r="DF1547" s="80"/>
      <c r="DG1547" s="80"/>
      <c r="DH1547" s="80"/>
      <c r="DI1547" s="80"/>
      <c r="DJ1547" s="80"/>
      <c r="DK1547" s="80"/>
      <c r="DL1547" s="80"/>
    </row>
    <row r="1548" spans="1:116" x14ac:dyDescent="0.35">
      <c r="B1548" t="s">
        <v>332</v>
      </c>
      <c r="D1548" t="s">
        <v>528</v>
      </c>
      <c r="E1548" s="8" t="str">
        <f t="shared" ref="E1548:E1553" si="2289">ROW()&amp;" "&amp;D1548</f>
        <v>1548 FCCL-F</v>
      </c>
      <c r="G1548" s="136" t="str">
        <f>G1535</f>
        <v>(Primary label)</v>
      </c>
      <c r="H1548" s="27"/>
      <c r="I1548" s="78"/>
      <c r="J1548" s="78"/>
      <c r="K1548" s="33"/>
      <c r="L1548" s="33"/>
      <c r="M1548" s="33"/>
      <c r="N1548" s="33"/>
      <c r="O1548" s="33"/>
      <c r="P1548" s="33"/>
      <c r="R1548" s="33"/>
      <c r="S1548" s="77"/>
      <c r="T1548" s="77"/>
      <c r="U1548" s="77"/>
      <c r="V1548" s="77"/>
      <c r="W1548" s="77"/>
      <c r="X1548" s="77"/>
      <c r="Y1548" s="77"/>
      <c r="Z1548" s="77"/>
      <c r="AA1548" s="77"/>
      <c r="AB1548" s="77"/>
      <c r="AC1548" s="77"/>
      <c r="AD1548" s="77"/>
      <c r="AE1548" s="77"/>
      <c r="AF1548" s="77"/>
      <c r="AG1548" s="77"/>
      <c r="AH1548" s="77"/>
      <c r="AI1548" s="77"/>
      <c r="AJ1548" s="77"/>
      <c r="AK1548" s="77"/>
      <c r="AL1548" s="77"/>
      <c r="AM1548" s="77"/>
      <c r="AN1548" s="77"/>
      <c r="AO1548" s="77"/>
      <c r="AP1548" s="77"/>
      <c r="AQ1548" s="77"/>
      <c r="AR1548" s="77"/>
      <c r="AS1548" s="77"/>
      <c r="AT1548" s="77"/>
      <c r="AU1548" s="77"/>
      <c r="AV1548" s="77"/>
      <c r="AW1548" s="77"/>
      <c r="AX1548" s="77"/>
      <c r="AY1548" s="77"/>
      <c r="AZ1548" s="77"/>
      <c r="BA1548" s="77"/>
      <c r="BB1548" s="77"/>
      <c r="BC1548" s="77"/>
      <c r="BD1548" s="77"/>
      <c r="BE1548" s="77"/>
      <c r="BF1548" s="77"/>
      <c r="BG1548" s="77"/>
      <c r="BH1548" s="77"/>
      <c r="BI1548" s="77"/>
      <c r="BJ1548" s="77"/>
      <c r="BK1548" s="77"/>
      <c r="BL1548" s="77"/>
      <c r="BM1548" s="77"/>
      <c r="BN1548" s="77"/>
      <c r="BO1548" s="77"/>
      <c r="BP1548" s="77"/>
      <c r="BQ1548" s="77"/>
      <c r="BR1548" s="77"/>
      <c r="BS1548" s="77"/>
      <c r="BT1548" s="77"/>
      <c r="BU1548" s="77"/>
      <c r="BV1548" s="77"/>
      <c r="BW1548" s="77"/>
      <c r="BX1548" s="77"/>
      <c r="BY1548" s="77"/>
      <c r="BZ1548" s="77"/>
      <c r="CA1548" s="77"/>
      <c r="CB1548" s="77"/>
      <c r="CC1548" s="77"/>
      <c r="CD1548" s="77"/>
      <c r="CE1548" s="77"/>
      <c r="CF1548" s="77"/>
      <c r="CG1548" s="77"/>
      <c r="CH1548" s="77"/>
      <c r="CI1548" s="77"/>
      <c r="CJ1548" s="77"/>
      <c r="CK1548" s="77"/>
      <c r="CL1548" s="77"/>
      <c r="CN1548" s="78"/>
      <c r="CO1548" s="77"/>
      <c r="CP1548" s="77"/>
      <c r="CQ1548" s="77"/>
      <c r="CR1548" s="77"/>
      <c r="CS1548" s="77"/>
      <c r="CT1548" s="77"/>
      <c r="CU1548" s="77"/>
      <c r="CV1548" s="77"/>
      <c r="CW1548" s="77"/>
      <c r="CX1548" s="77"/>
      <c r="CY1548" s="77"/>
      <c r="CZ1548" s="77"/>
      <c r="DA1548" s="77"/>
      <c r="DB1548" s="77"/>
      <c r="DC1548" s="77"/>
      <c r="DD1548" s="77"/>
      <c r="DE1548" s="77"/>
      <c r="DF1548" s="77"/>
      <c r="DG1548" s="77"/>
      <c r="DH1548" s="77"/>
      <c r="DI1548" s="77"/>
      <c r="DJ1548" s="77"/>
      <c r="DK1548" s="77"/>
      <c r="DL1548" s="77"/>
    </row>
    <row r="1549" spans="1:116" x14ac:dyDescent="0.35">
      <c r="B1549" t="s">
        <v>332</v>
      </c>
      <c r="D1549" t="s">
        <v>528</v>
      </c>
      <c r="E1549" s="8" t="str">
        <f t="shared" si="2289"/>
        <v>1549 FCCL-F</v>
      </c>
      <c r="G1549" s="136" t="str">
        <f>G1536</f>
        <v>primary unit</v>
      </c>
      <c r="H1549" s="27"/>
      <c r="I1549" s="78"/>
      <c r="J1549" s="78"/>
      <c r="K1549" s="33"/>
      <c r="L1549" s="33"/>
      <c r="M1549" s="33"/>
      <c r="N1549" s="33"/>
      <c r="O1549" s="33"/>
      <c r="P1549" s="33"/>
      <c r="R1549" s="33"/>
      <c r="S1549" s="77"/>
      <c r="T1549" s="77"/>
      <c r="U1549" s="77"/>
      <c r="V1549" s="77"/>
      <c r="W1549" s="77"/>
      <c r="X1549" s="77"/>
      <c r="Y1549" s="77"/>
      <c r="Z1549" s="77"/>
      <c r="AA1549" s="77"/>
      <c r="AB1549" s="77"/>
      <c r="AC1549" s="77"/>
      <c r="AD1549" s="77"/>
      <c r="AE1549" s="77"/>
      <c r="AF1549" s="77"/>
      <c r="AG1549" s="77"/>
      <c r="AH1549" s="77"/>
      <c r="AI1549" s="77"/>
      <c r="AJ1549" s="77"/>
      <c r="AK1549" s="77"/>
      <c r="AL1549" s="77"/>
      <c r="AM1549" s="77"/>
      <c r="AN1549" s="77"/>
      <c r="AO1549" s="77"/>
      <c r="AP1549" s="77"/>
      <c r="AQ1549" s="77"/>
      <c r="AR1549" s="77"/>
      <c r="AS1549" s="77"/>
      <c r="AT1549" s="77"/>
      <c r="AU1549" s="77"/>
      <c r="AV1549" s="77"/>
      <c r="AW1549" s="77"/>
      <c r="AX1549" s="77"/>
      <c r="AY1549" s="77"/>
      <c r="AZ1549" s="77"/>
      <c r="BA1549" s="77"/>
      <c r="BB1549" s="77"/>
      <c r="BC1549" s="77"/>
      <c r="BD1549" s="77"/>
      <c r="BE1549" s="77"/>
      <c r="BF1549" s="77"/>
      <c r="BG1549" s="77"/>
      <c r="BH1549" s="77"/>
      <c r="BI1549" s="77"/>
      <c r="BJ1549" s="77"/>
      <c r="BK1549" s="77"/>
      <c r="BL1549" s="77"/>
      <c r="BM1549" s="77"/>
      <c r="BN1549" s="77"/>
      <c r="BO1549" s="77"/>
      <c r="BP1549" s="77"/>
      <c r="BQ1549" s="77"/>
      <c r="BR1549" s="77"/>
      <c r="BS1549" s="77"/>
      <c r="BT1549" s="77"/>
      <c r="BU1549" s="77"/>
      <c r="BV1549" s="77"/>
      <c r="BW1549" s="77"/>
      <c r="BX1549" s="77"/>
      <c r="BY1549" s="77"/>
      <c r="BZ1549" s="77"/>
      <c r="CA1549" s="77"/>
      <c r="CB1549" s="77"/>
      <c r="CC1549" s="77"/>
      <c r="CD1549" s="77"/>
      <c r="CE1549" s="77"/>
      <c r="CF1549" s="77"/>
      <c r="CG1549" s="77"/>
      <c r="CH1549" s="77"/>
      <c r="CI1549" s="77"/>
      <c r="CJ1549" s="77"/>
      <c r="CK1549" s="77"/>
      <c r="CL1549" s="77"/>
      <c r="CN1549" s="78"/>
      <c r="CO1549" s="77"/>
      <c r="CP1549" s="77"/>
      <c r="CQ1549" s="77"/>
      <c r="CR1549" s="77"/>
      <c r="CS1549" s="77"/>
      <c r="CT1549" s="77"/>
      <c r="CU1549" s="77"/>
      <c r="CV1549" s="77"/>
      <c r="CW1549" s="77"/>
      <c r="CX1549" s="77"/>
      <c r="CY1549" s="77"/>
      <c r="CZ1549" s="77"/>
      <c r="DA1549" s="77"/>
      <c r="DB1549" s="77"/>
      <c r="DC1549" s="77"/>
      <c r="DD1549" s="77"/>
      <c r="DE1549" s="77"/>
      <c r="DF1549" s="77"/>
      <c r="DG1549" s="77"/>
      <c r="DH1549" s="77"/>
      <c r="DI1549" s="77"/>
      <c r="DJ1549" s="77"/>
      <c r="DK1549" s="77"/>
      <c r="DL1549" s="77"/>
    </row>
    <row r="1550" spans="1:116" x14ac:dyDescent="0.35">
      <c r="B1550" t="s">
        <v>332</v>
      </c>
      <c r="D1550" t="s">
        <v>528</v>
      </c>
      <c r="E1550" s="8" t="str">
        <f t="shared" si="2289"/>
        <v>1550 FCCL-F</v>
      </c>
      <c r="G1550" s="136" t="str">
        <f>G1537</f>
        <v>Primary revenue driver</v>
      </c>
      <c r="K1550" s="53"/>
      <c r="L1550" s="53"/>
      <c r="M1550" s="53"/>
      <c r="N1550" s="53"/>
      <c r="O1550" s="53"/>
      <c r="P1550" s="53"/>
      <c r="R1550" s="24"/>
      <c r="S1550" s="179" t="str">
        <f t="shared" ref="S1550:AX1550" si="2290">S1537</f>
        <v>S$16</v>
      </c>
      <c r="T1550" s="179" t="str">
        <f t="shared" si="2290"/>
        <v>T$16</v>
      </c>
      <c r="U1550" s="179" t="str">
        <f t="shared" si="2290"/>
        <v>U$16</v>
      </c>
      <c r="V1550" s="179" t="str">
        <f t="shared" si="2290"/>
        <v>V$16</v>
      </c>
      <c r="W1550" s="179" t="str">
        <f t="shared" si="2290"/>
        <v>W$16</v>
      </c>
      <c r="X1550" s="179" t="str">
        <f t="shared" si="2290"/>
        <v>X$16</v>
      </c>
      <c r="Y1550" s="179" t="str">
        <f t="shared" si="2290"/>
        <v>Y$16</v>
      </c>
      <c r="Z1550" s="179" t="str">
        <f t="shared" si="2290"/>
        <v>Z$16</v>
      </c>
      <c r="AA1550" s="179" t="str">
        <f t="shared" si="2290"/>
        <v>AA$16</v>
      </c>
      <c r="AB1550" s="179" t="str">
        <f t="shared" si="2290"/>
        <v>AB$16</v>
      </c>
      <c r="AC1550" s="179" t="str">
        <f t="shared" si="2290"/>
        <v>AC$16</v>
      </c>
      <c r="AD1550" s="179" t="str">
        <f t="shared" si="2290"/>
        <v>AD$16</v>
      </c>
      <c r="AE1550" s="179" t="str">
        <f t="shared" si="2290"/>
        <v>AE$16</v>
      </c>
      <c r="AF1550" s="179" t="str">
        <f t="shared" si="2290"/>
        <v>AF$16</v>
      </c>
      <c r="AG1550" s="179" t="str">
        <f t="shared" si="2290"/>
        <v>AG$16</v>
      </c>
      <c r="AH1550" s="179" t="str">
        <f t="shared" si="2290"/>
        <v>AH$16</v>
      </c>
      <c r="AI1550" s="179" t="str">
        <f t="shared" si="2290"/>
        <v>AI$16</v>
      </c>
      <c r="AJ1550" s="179" t="str">
        <f t="shared" si="2290"/>
        <v>AJ$16</v>
      </c>
      <c r="AK1550" s="179" t="str">
        <f t="shared" si="2290"/>
        <v>AK$16</v>
      </c>
      <c r="AL1550" s="179" t="str">
        <f t="shared" si="2290"/>
        <v>AL$16</v>
      </c>
      <c r="AM1550" s="179" t="str">
        <f t="shared" si="2290"/>
        <v>AM$16</v>
      </c>
      <c r="AN1550" s="179" t="str">
        <f t="shared" si="2290"/>
        <v>AN$16</v>
      </c>
      <c r="AO1550" s="179" t="str">
        <f t="shared" si="2290"/>
        <v>AO$16</v>
      </c>
      <c r="AP1550" s="179" t="str">
        <f t="shared" si="2290"/>
        <v>AP$16</v>
      </c>
      <c r="AQ1550" s="179" t="str">
        <f t="shared" si="2290"/>
        <v>AQ$16</v>
      </c>
      <c r="AR1550" s="179" t="str">
        <f t="shared" si="2290"/>
        <v>AR$16</v>
      </c>
      <c r="AS1550" s="179" t="str">
        <f t="shared" si="2290"/>
        <v>AS$16</v>
      </c>
      <c r="AT1550" s="179" t="str">
        <f t="shared" si="2290"/>
        <v>AT$16</v>
      </c>
      <c r="AU1550" s="179" t="str">
        <f t="shared" si="2290"/>
        <v>AU$16</v>
      </c>
      <c r="AV1550" s="179" t="str">
        <f t="shared" si="2290"/>
        <v>AV$16</v>
      </c>
      <c r="AW1550" s="179" t="str">
        <f t="shared" si="2290"/>
        <v>AW$16</v>
      </c>
      <c r="AX1550" s="179" t="str">
        <f t="shared" si="2290"/>
        <v>AX$16</v>
      </c>
      <c r="AY1550" s="179" t="str">
        <f t="shared" ref="AY1550:CD1550" si="2291">AY1537</f>
        <v>AY$16</v>
      </c>
      <c r="AZ1550" s="179" t="str">
        <f t="shared" si="2291"/>
        <v>AZ$16</v>
      </c>
      <c r="BA1550" s="179" t="str">
        <f t="shared" si="2291"/>
        <v>BA$16</v>
      </c>
      <c r="BB1550" s="179" t="str">
        <f t="shared" si="2291"/>
        <v>BB$16</v>
      </c>
      <c r="BC1550" s="179" t="str">
        <f t="shared" si="2291"/>
        <v>BC$16</v>
      </c>
      <c r="BD1550" s="179" t="str">
        <f t="shared" si="2291"/>
        <v>BD$16</v>
      </c>
      <c r="BE1550" s="179" t="str">
        <f t="shared" si="2291"/>
        <v>BE$16</v>
      </c>
      <c r="BF1550" s="179" t="str">
        <f t="shared" si="2291"/>
        <v>BF$16</v>
      </c>
      <c r="BG1550" s="179" t="str">
        <f t="shared" si="2291"/>
        <v>BG$16</v>
      </c>
      <c r="BH1550" s="179" t="str">
        <f t="shared" si="2291"/>
        <v>BH$16</v>
      </c>
      <c r="BI1550" s="179" t="str">
        <f t="shared" si="2291"/>
        <v>BI$16</v>
      </c>
      <c r="BJ1550" s="179" t="str">
        <f t="shared" si="2291"/>
        <v>BJ$16</v>
      </c>
      <c r="BK1550" s="179" t="str">
        <f t="shared" si="2291"/>
        <v>BK$16</v>
      </c>
      <c r="BL1550" s="179" t="str">
        <f t="shared" si="2291"/>
        <v>BL$16</v>
      </c>
      <c r="BM1550" s="179" t="str">
        <f t="shared" si="2291"/>
        <v>BM$16</v>
      </c>
      <c r="BN1550" s="179" t="str">
        <f t="shared" si="2291"/>
        <v>BN$16</v>
      </c>
      <c r="BO1550" s="179" t="str">
        <f t="shared" si="2291"/>
        <v>BO$16</v>
      </c>
      <c r="BP1550" s="179" t="str">
        <f t="shared" si="2291"/>
        <v>BP$16</v>
      </c>
      <c r="BQ1550" s="179" t="str">
        <f t="shared" si="2291"/>
        <v>BQ$16</v>
      </c>
      <c r="BR1550" s="179" t="str">
        <f t="shared" si="2291"/>
        <v>BR$16</v>
      </c>
      <c r="BS1550" s="179" t="str">
        <f t="shared" si="2291"/>
        <v>BS$16</v>
      </c>
      <c r="BT1550" s="179" t="str">
        <f t="shared" si="2291"/>
        <v>BT$16</v>
      </c>
      <c r="BU1550" s="179" t="str">
        <f t="shared" si="2291"/>
        <v>BU$16</v>
      </c>
      <c r="BV1550" s="179" t="str">
        <f t="shared" si="2291"/>
        <v>BV$16</v>
      </c>
      <c r="BW1550" s="179" t="str">
        <f t="shared" si="2291"/>
        <v>BW$16</v>
      </c>
      <c r="BX1550" s="179" t="str">
        <f t="shared" si="2291"/>
        <v>BX$16</v>
      </c>
      <c r="BY1550" s="179" t="str">
        <f t="shared" si="2291"/>
        <v>BY$16</v>
      </c>
      <c r="BZ1550" s="179" t="str">
        <f t="shared" si="2291"/>
        <v>BZ$16</v>
      </c>
      <c r="CA1550" s="179" t="str">
        <f t="shared" si="2291"/>
        <v>CA$16</v>
      </c>
      <c r="CB1550" s="179" t="str">
        <f t="shared" si="2291"/>
        <v>CB$16</v>
      </c>
      <c r="CC1550" s="179" t="str">
        <f t="shared" si="2291"/>
        <v>CC$16</v>
      </c>
      <c r="CD1550" s="179" t="str">
        <f t="shared" si="2291"/>
        <v>CD$16</v>
      </c>
      <c r="CE1550" s="179" t="str">
        <f t="shared" ref="CE1550:CL1550" si="2292">CE1537</f>
        <v>CE$16</v>
      </c>
      <c r="CF1550" s="179" t="str">
        <f t="shared" si="2292"/>
        <v>CF$16</v>
      </c>
      <c r="CG1550" s="179" t="str">
        <f t="shared" si="2292"/>
        <v>CG$16</v>
      </c>
      <c r="CH1550" s="179" t="str">
        <f t="shared" si="2292"/>
        <v>CH$16</v>
      </c>
      <c r="CI1550" s="179" t="str">
        <f t="shared" si="2292"/>
        <v>CI$16</v>
      </c>
      <c r="CJ1550" s="179" t="str">
        <f t="shared" si="2292"/>
        <v>CJ$16</v>
      </c>
      <c r="CK1550" s="179" t="str">
        <f t="shared" si="2292"/>
        <v>CK$16</v>
      </c>
      <c r="CL1550" s="179" t="str">
        <f t="shared" si="2292"/>
        <v>CL$16</v>
      </c>
      <c r="CO1550" s="179" t="str">
        <f t="shared" ref="CO1550:DL1550" si="2293">CO1537</f>
        <v>CO$16</v>
      </c>
      <c r="CP1550" s="179" t="str">
        <f t="shared" si="2293"/>
        <v>CP$16</v>
      </c>
      <c r="CQ1550" s="179" t="str">
        <f t="shared" si="2293"/>
        <v>CQ$16</v>
      </c>
      <c r="CR1550" s="179" t="str">
        <f t="shared" si="2293"/>
        <v>CR$16</v>
      </c>
      <c r="CS1550" s="179" t="str">
        <f t="shared" si="2293"/>
        <v>CS$16</v>
      </c>
      <c r="CT1550" s="179" t="str">
        <f t="shared" si="2293"/>
        <v>CT$16</v>
      </c>
      <c r="CU1550" s="179" t="str">
        <f t="shared" si="2293"/>
        <v>CU$16</v>
      </c>
      <c r="CV1550" s="179" t="str">
        <f t="shared" si="2293"/>
        <v>CV$16</v>
      </c>
      <c r="CW1550" s="179" t="str">
        <f t="shared" si="2293"/>
        <v>CW$16</v>
      </c>
      <c r="CX1550" s="179" t="str">
        <f t="shared" si="2293"/>
        <v>CX$16</v>
      </c>
      <c r="CY1550" s="179" t="str">
        <f t="shared" si="2293"/>
        <v>CY$16</v>
      </c>
      <c r="CZ1550" s="179" t="str">
        <f t="shared" si="2293"/>
        <v>CZ$16</v>
      </c>
      <c r="DA1550" s="179" t="str">
        <f t="shared" si="2293"/>
        <v>DA$16</v>
      </c>
      <c r="DB1550" s="179" t="str">
        <f t="shared" si="2293"/>
        <v>DB$16</v>
      </c>
      <c r="DC1550" s="179" t="str">
        <f t="shared" si="2293"/>
        <v>DC$16</v>
      </c>
      <c r="DD1550" s="179" t="str">
        <f t="shared" si="2293"/>
        <v>DD$16</v>
      </c>
      <c r="DE1550" s="179" t="str">
        <f t="shared" si="2293"/>
        <v>DE$16</v>
      </c>
      <c r="DF1550" s="179" t="str">
        <f t="shared" si="2293"/>
        <v>DF$16</v>
      </c>
      <c r="DG1550" s="179" t="str">
        <f t="shared" si="2293"/>
        <v>DG$16</v>
      </c>
      <c r="DH1550" s="179" t="str">
        <f t="shared" si="2293"/>
        <v>DH$16</v>
      </c>
      <c r="DI1550" s="179" t="str">
        <f t="shared" si="2293"/>
        <v>DI$16</v>
      </c>
      <c r="DJ1550" s="179" t="str">
        <f t="shared" si="2293"/>
        <v>DJ$16</v>
      </c>
      <c r="DK1550" s="179" t="str">
        <f t="shared" si="2293"/>
        <v>DK$16</v>
      </c>
      <c r="DL1550" s="179" t="str">
        <f t="shared" si="2293"/>
        <v>DL$16</v>
      </c>
    </row>
    <row r="1551" spans="1:116" x14ac:dyDescent="0.35">
      <c r="B1551" t="s">
        <v>332</v>
      </c>
      <c r="D1551" t="s">
        <v>528</v>
      </c>
      <c r="E1551" s="8" t="str">
        <f t="shared" si="2289"/>
        <v>1551 FCCL-F</v>
      </c>
      <c r="G1551" s="136" t="str">
        <f>G1538</f>
        <v>Primary volume driver</v>
      </c>
      <c r="H1551" s="12"/>
      <c r="I1551" s="60"/>
      <c r="J1551" s="60"/>
      <c r="K1551" s="15"/>
      <c r="L1551" s="15"/>
      <c r="M1551" s="15"/>
      <c r="N1551" s="15"/>
      <c r="O1551" s="15"/>
      <c r="P1551" s="15"/>
      <c r="R1551" s="15"/>
      <c r="S1551" s="179" t="str">
        <f t="shared" ref="S1551:AX1551" si="2294">S1538</f>
        <v>S$17</v>
      </c>
      <c r="T1551" s="179" t="str">
        <f t="shared" si="2294"/>
        <v>T$17</v>
      </c>
      <c r="U1551" s="179" t="str">
        <f t="shared" si="2294"/>
        <v>U$17</v>
      </c>
      <c r="V1551" s="179" t="str">
        <f t="shared" si="2294"/>
        <v>V$17</v>
      </c>
      <c r="W1551" s="179" t="str">
        <f t="shared" si="2294"/>
        <v>W$17</v>
      </c>
      <c r="X1551" s="179" t="str">
        <f t="shared" si="2294"/>
        <v>X$17</v>
      </c>
      <c r="Y1551" s="179" t="str">
        <f t="shared" si="2294"/>
        <v>Y$17</v>
      </c>
      <c r="Z1551" s="179" t="str">
        <f t="shared" si="2294"/>
        <v>Z$17</v>
      </c>
      <c r="AA1551" s="179" t="str">
        <f t="shared" si="2294"/>
        <v>AA$17</v>
      </c>
      <c r="AB1551" s="179" t="str">
        <f t="shared" si="2294"/>
        <v>AB$17</v>
      </c>
      <c r="AC1551" s="179" t="str">
        <f t="shared" si="2294"/>
        <v>AC$17</v>
      </c>
      <c r="AD1551" s="179" t="str">
        <f t="shared" si="2294"/>
        <v>AD$17</v>
      </c>
      <c r="AE1551" s="179" t="str">
        <f t="shared" si="2294"/>
        <v>AE$17</v>
      </c>
      <c r="AF1551" s="179" t="str">
        <f t="shared" si="2294"/>
        <v>AF$17</v>
      </c>
      <c r="AG1551" s="179" t="str">
        <f t="shared" si="2294"/>
        <v>AG$17</v>
      </c>
      <c r="AH1551" s="179" t="str">
        <f t="shared" si="2294"/>
        <v>AH$17</v>
      </c>
      <c r="AI1551" s="179" t="str">
        <f t="shared" si="2294"/>
        <v>AI$17</v>
      </c>
      <c r="AJ1551" s="179" t="str">
        <f t="shared" si="2294"/>
        <v>AJ$17</v>
      </c>
      <c r="AK1551" s="179" t="str">
        <f t="shared" si="2294"/>
        <v>AK$17</v>
      </c>
      <c r="AL1551" s="179" t="str">
        <f t="shared" si="2294"/>
        <v>AL$17</v>
      </c>
      <c r="AM1551" s="179" t="str">
        <f t="shared" si="2294"/>
        <v>AM$17</v>
      </c>
      <c r="AN1551" s="179" t="str">
        <f t="shared" si="2294"/>
        <v>AN$17</v>
      </c>
      <c r="AO1551" s="179" t="str">
        <f t="shared" si="2294"/>
        <v>AO$17</v>
      </c>
      <c r="AP1551" s="179" t="str">
        <f t="shared" si="2294"/>
        <v>AP$17</v>
      </c>
      <c r="AQ1551" s="179" t="str">
        <f t="shared" si="2294"/>
        <v>AQ$17</v>
      </c>
      <c r="AR1551" s="179" t="str">
        <f t="shared" si="2294"/>
        <v>AR$17</v>
      </c>
      <c r="AS1551" s="179" t="str">
        <f t="shared" si="2294"/>
        <v>AS$17</v>
      </c>
      <c r="AT1551" s="179" t="str">
        <f t="shared" si="2294"/>
        <v>AT$17</v>
      </c>
      <c r="AU1551" s="179" t="str">
        <f t="shared" si="2294"/>
        <v>AU$17</v>
      </c>
      <c r="AV1551" s="179" t="str">
        <f t="shared" si="2294"/>
        <v>AV$17</v>
      </c>
      <c r="AW1551" s="179" t="str">
        <f t="shared" si="2294"/>
        <v>AW$17</v>
      </c>
      <c r="AX1551" s="179" t="str">
        <f t="shared" si="2294"/>
        <v>AX$17</v>
      </c>
      <c r="AY1551" s="179" t="str">
        <f t="shared" ref="AY1551:CD1551" si="2295">AY1538</f>
        <v>AY$17</v>
      </c>
      <c r="AZ1551" s="179" t="str">
        <f t="shared" si="2295"/>
        <v>AZ$17</v>
      </c>
      <c r="BA1551" s="179" t="str">
        <f t="shared" si="2295"/>
        <v>BA$17</v>
      </c>
      <c r="BB1551" s="179" t="str">
        <f t="shared" si="2295"/>
        <v>BB$17</v>
      </c>
      <c r="BC1551" s="179" t="str">
        <f t="shared" si="2295"/>
        <v>BC$17</v>
      </c>
      <c r="BD1551" s="179" t="str">
        <f t="shared" si="2295"/>
        <v>BD$17</v>
      </c>
      <c r="BE1551" s="179" t="str">
        <f t="shared" si="2295"/>
        <v>BE$17</v>
      </c>
      <c r="BF1551" s="179" t="str">
        <f t="shared" si="2295"/>
        <v>BF$17</v>
      </c>
      <c r="BG1551" s="179" t="str">
        <f t="shared" si="2295"/>
        <v>BG$17</v>
      </c>
      <c r="BH1551" s="179" t="str">
        <f t="shared" si="2295"/>
        <v>BH$17</v>
      </c>
      <c r="BI1551" s="179" t="str">
        <f t="shared" si="2295"/>
        <v>BI$17</v>
      </c>
      <c r="BJ1551" s="179" t="str">
        <f t="shared" si="2295"/>
        <v>BJ$17</v>
      </c>
      <c r="BK1551" s="179" t="str">
        <f t="shared" si="2295"/>
        <v>BK$17</v>
      </c>
      <c r="BL1551" s="179" t="str">
        <f t="shared" si="2295"/>
        <v>BL$17</v>
      </c>
      <c r="BM1551" s="179" t="str">
        <f t="shared" si="2295"/>
        <v>BM$17</v>
      </c>
      <c r="BN1551" s="179" t="str">
        <f t="shared" si="2295"/>
        <v>BN$17</v>
      </c>
      <c r="BO1551" s="179" t="str">
        <f t="shared" si="2295"/>
        <v>BO$17</v>
      </c>
      <c r="BP1551" s="179" t="str">
        <f t="shared" si="2295"/>
        <v>BP$17</v>
      </c>
      <c r="BQ1551" s="179" t="str">
        <f t="shared" si="2295"/>
        <v>BQ$17</v>
      </c>
      <c r="BR1551" s="179" t="str">
        <f t="shared" si="2295"/>
        <v>BR$17</v>
      </c>
      <c r="BS1551" s="179" t="str">
        <f t="shared" si="2295"/>
        <v>BS$17</v>
      </c>
      <c r="BT1551" s="179" t="str">
        <f t="shared" si="2295"/>
        <v>BT$17</v>
      </c>
      <c r="BU1551" s="179" t="str">
        <f t="shared" si="2295"/>
        <v>BU$17</v>
      </c>
      <c r="BV1551" s="179" t="str">
        <f t="shared" si="2295"/>
        <v>BV$17</v>
      </c>
      <c r="BW1551" s="179" t="str">
        <f t="shared" si="2295"/>
        <v>BW$17</v>
      </c>
      <c r="BX1551" s="179" t="str">
        <f t="shared" si="2295"/>
        <v>BX$17</v>
      </c>
      <c r="BY1551" s="179" t="str">
        <f t="shared" si="2295"/>
        <v>BY$17</v>
      </c>
      <c r="BZ1551" s="179" t="str">
        <f t="shared" si="2295"/>
        <v>BZ$17</v>
      </c>
      <c r="CA1551" s="179" t="str">
        <f t="shared" si="2295"/>
        <v>CA$17</v>
      </c>
      <c r="CB1551" s="179" t="str">
        <f t="shared" si="2295"/>
        <v>CB$17</v>
      </c>
      <c r="CC1551" s="179" t="str">
        <f t="shared" si="2295"/>
        <v>CC$17</v>
      </c>
      <c r="CD1551" s="179" t="str">
        <f t="shared" si="2295"/>
        <v>CD$17</v>
      </c>
      <c r="CE1551" s="179" t="str">
        <f t="shared" ref="CE1551:CL1551" si="2296">CE1538</f>
        <v>CE$17</v>
      </c>
      <c r="CF1551" s="179" t="str">
        <f t="shared" si="2296"/>
        <v>CF$17</v>
      </c>
      <c r="CG1551" s="179" t="str">
        <f t="shared" si="2296"/>
        <v>CG$17</v>
      </c>
      <c r="CH1551" s="179" t="str">
        <f t="shared" si="2296"/>
        <v>CH$17</v>
      </c>
      <c r="CI1551" s="179" t="str">
        <f t="shared" si="2296"/>
        <v>CI$17</v>
      </c>
      <c r="CJ1551" s="179" t="str">
        <f t="shared" si="2296"/>
        <v>CJ$17</v>
      </c>
      <c r="CK1551" s="179" t="str">
        <f t="shared" si="2296"/>
        <v>CK$17</v>
      </c>
      <c r="CL1551" s="179" t="str">
        <f t="shared" si="2296"/>
        <v>CL$17</v>
      </c>
      <c r="CN1551" s="60"/>
      <c r="CO1551" s="179" t="str">
        <f t="shared" ref="CO1551:DL1551" si="2297">CO1538</f>
        <v>CO$17</v>
      </c>
      <c r="CP1551" s="179" t="str">
        <f t="shared" si="2297"/>
        <v>CP$17</v>
      </c>
      <c r="CQ1551" s="179" t="str">
        <f t="shared" si="2297"/>
        <v>CQ$17</v>
      </c>
      <c r="CR1551" s="179" t="str">
        <f t="shared" si="2297"/>
        <v>CR$17</v>
      </c>
      <c r="CS1551" s="179" t="str">
        <f t="shared" si="2297"/>
        <v>CS$17</v>
      </c>
      <c r="CT1551" s="179" t="str">
        <f t="shared" si="2297"/>
        <v>CT$17</v>
      </c>
      <c r="CU1551" s="179" t="str">
        <f t="shared" si="2297"/>
        <v>CU$17</v>
      </c>
      <c r="CV1551" s="179" t="str">
        <f t="shared" si="2297"/>
        <v>CV$17</v>
      </c>
      <c r="CW1551" s="179" t="str">
        <f t="shared" si="2297"/>
        <v>CW$17</v>
      </c>
      <c r="CX1551" s="179" t="str">
        <f t="shared" si="2297"/>
        <v>CX$17</v>
      </c>
      <c r="CY1551" s="179" t="str">
        <f t="shared" si="2297"/>
        <v>CY$17</v>
      </c>
      <c r="CZ1551" s="179" t="str">
        <f t="shared" si="2297"/>
        <v>CZ$17</v>
      </c>
      <c r="DA1551" s="179" t="str">
        <f t="shared" si="2297"/>
        <v>DA$17</v>
      </c>
      <c r="DB1551" s="179" t="str">
        <f t="shared" si="2297"/>
        <v>DB$17</v>
      </c>
      <c r="DC1551" s="179" t="str">
        <f t="shared" si="2297"/>
        <v>DC$17</v>
      </c>
      <c r="DD1551" s="179" t="str">
        <f t="shared" si="2297"/>
        <v>DD$17</v>
      </c>
      <c r="DE1551" s="179" t="str">
        <f t="shared" si="2297"/>
        <v>DE$17</v>
      </c>
      <c r="DF1551" s="179" t="str">
        <f t="shared" si="2297"/>
        <v>DF$17</v>
      </c>
      <c r="DG1551" s="179" t="str">
        <f t="shared" si="2297"/>
        <v>DG$17</v>
      </c>
      <c r="DH1551" s="179" t="str">
        <f t="shared" si="2297"/>
        <v>DH$17</v>
      </c>
      <c r="DI1551" s="179" t="str">
        <f t="shared" si="2297"/>
        <v>DI$17</v>
      </c>
      <c r="DJ1551" s="179" t="str">
        <f t="shared" si="2297"/>
        <v>DJ$17</v>
      </c>
      <c r="DK1551" s="179" t="str">
        <f t="shared" si="2297"/>
        <v>DK$17</v>
      </c>
      <c r="DL1551" s="179" t="str">
        <f t="shared" si="2297"/>
        <v>DL$17</v>
      </c>
    </row>
    <row r="1552" spans="1:116" x14ac:dyDescent="0.35">
      <c r="B1552" t="s">
        <v>332</v>
      </c>
      <c r="D1552" t="s">
        <v>528</v>
      </c>
      <c r="E1552" s="8" t="str">
        <f t="shared" si="2289"/>
        <v>1552 FCCL-F</v>
      </c>
      <c r="G1552" s="191" t="str">
        <f>G1543</f>
        <v>Fixed constant current liability:</v>
      </c>
      <c r="H1552" s="12"/>
      <c r="I1552" s="60"/>
      <c r="J1552" s="60"/>
      <c r="K1552" s="15"/>
      <c r="L1552" s="15"/>
      <c r="M1552" s="15"/>
      <c r="N1552" s="15"/>
      <c r="O1552" s="15"/>
      <c r="P1552" s="15"/>
      <c r="R1552" s="15"/>
      <c r="S1552" s="179">
        <f t="shared" ref="S1552:AX1552" si="2298">S1539</f>
        <v>0</v>
      </c>
      <c r="T1552" s="179">
        <f t="shared" si="2298"/>
        <v>0</v>
      </c>
      <c r="U1552" s="179">
        <f t="shared" si="2298"/>
        <v>0</v>
      </c>
      <c r="V1552" s="179">
        <f t="shared" si="2298"/>
        <v>0</v>
      </c>
      <c r="W1552" s="179">
        <f t="shared" si="2298"/>
        <v>0</v>
      </c>
      <c r="X1552" s="179">
        <f t="shared" si="2298"/>
        <v>0</v>
      </c>
      <c r="Y1552" s="179">
        <f t="shared" si="2298"/>
        <v>0</v>
      </c>
      <c r="Z1552" s="179">
        <f t="shared" si="2298"/>
        <v>0</v>
      </c>
      <c r="AA1552" s="179">
        <f t="shared" si="2298"/>
        <v>0</v>
      </c>
      <c r="AB1552" s="179">
        <f t="shared" si="2298"/>
        <v>0</v>
      </c>
      <c r="AC1552" s="179">
        <f t="shared" si="2298"/>
        <v>0</v>
      </c>
      <c r="AD1552" s="179">
        <f t="shared" si="2298"/>
        <v>0</v>
      </c>
      <c r="AE1552" s="179">
        <f t="shared" si="2298"/>
        <v>0</v>
      </c>
      <c r="AF1552" s="179">
        <f t="shared" si="2298"/>
        <v>0</v>
      </c>
      <c r="AG1552" s="179">
        <f t="shared" si="2298"/>
        <v>0</v>
      </c>
      <c r="AH1552" s="179">
        <f t="shared" si="2298"/>
        <v>0</v>
      </c>
      <c r="AI1552" s="179">
        <f t="shared" si="2298"/>
        <v>0</v>
      </c>
      <c r="AJ1552" s="179">
        <f t="shared" si="2298"/>
        <v>0</v>
      </c>
      <c r="AK1552" s="179">
        <f t="shared" si="2298"/>
        <v>0</v>
      </c>
      <c r="AL1552" s="179">
        <f t="shared" si="2298"/>
        <v>0</v>
      </c>
      <c r="AM1552" s="179">
        <f t="shared" si="2298"/>
        <v>0</v>
      </c>
      <c r="AN1552" s="179">
        <f t="shared" si="2298"/>
        <v>0</v>
      </c>
      <c r="AO1552" s="179">
        <f t="shared" si="2298"/>
        <v>0</v>
      </c>
      <c r="AP1552" s="179">
        <f t="shared" si="2298"/>
        <v>0</v>
      </c>
      <c r="AQ1552" s="179">
        <f t="shared" si="2298"/>
        <v>0</v>
      </c>
      <c r="AR1552" s="179">
        <f t="shared" si="2298"/>
        <v>0</v>
      </c>
      <c r="AS1552" s="179">
        <f t="shared" si="2298"/>
        <v>0</v>
      </c>
      <c r="AT1552" s="179">
        <f t="shared" si="2298"/>
        <v>0</v>
      </c>
      <c r="AU1552" s="179">
        <f t="shared" si="2298"/>
        <v>0</v>
      </c>
      <c r="AV1552" s="179">
        <f t="shared" si="2298"/>
        <v>0</v>
      </c>
      <c r="AW1552" s="179">
        <f t="shared" si="2298"/>
        <v>0</v>
      </c>
      <c r="AX1552" s="179">
        <f t="shared" si="2298"/>
        <v>0</v>
      </c>
      <c r="AY1552" s="179">
        <f t="shared" ref="AY1552:CD1552" si="2299">AY1539</f>
        <v>0</v>
      </c>
      <c r="AZ1552" s="179">
        <f t="shared" si="2299"/>
        <v>0</v>
      </c>
      <c r="BA1552" s="179">
        <f t="shared" si="2299"/>
        <v>0</v>
      </c>
      <c r="BB1552" s="179">
        <f t="shared" si="2299"/>
        <v>0</v>
      </c>
      <c r="BC1552" s="179">
        <f t="shared" si="2299"/>
        <v>0</v>
      </c>
      <c r="BD1552" s="179">
        <f t="shared" si="2299"/>
        <v>0</v>
      </c>
      <c r="BE1552" s="179">
        <f t="shared" si="2299"/>
        <v>0</v>
      </c>
      <c r="BF1552" s="179">
        <f t="shared" si="2299"/>
        <v>0</v>
      </c>
      <c r="BG1552" s="179">
        <f t="shared" si="2299"/>
        <v>0</v>
      </c>
      <c r="BH1552" s="179">
        <f t="shared" si="2299"/>
        <v>0</v>
      </c>
      <c r="BI1552" s="179">
        <f t="shared" si="2299"/>
        <v>0</v>
      </c>
      <c r="BJ1552" s="179">
        <f t="shared" si="2299"/>
        <v>0</v>
      </c>
      <c r="BK1552" s="179">
        <f t="shared" si="2299"/>
        <v>0</v>
      </c>
      <c r="BL1552" s="179">
        <f t="shared" si="2299"/>
        <v>0</v>
      </c>
      <c r="BM1552" s="179">
        <f t="shared" si="2299"/>
        <v>0</v>
      </c>
      <c r="BN1552" s="179">
        <f t="shared" si="2299"/>
        <v>0</v>
      </c>
      <c r="BO1552" s="179">
        <f t="shared" si="2299"/>
        <v>0</v>
      </c>
      <c r="BP1552" s="179">
        <f t="shared" si="2299"/>
        <v>0</v>
      </c>
      <c r="BQ1552" s="179">
        <f t="shared" si="2299"/>
        <v>0</v>
      </c>
      <c r="BR1552" s="179">
        <f t="shared" si="2299"/>
        <v>0</v>
      </c>
      <c r="BS1552" s="179">
        <f t="shared" si="2299"/>
        <v>0</v>
      </c>
      <c r="BT1552" s="179">
        <f t="shared" si="2299"/>
        <v>0</v>
      </c>
      <c r="BU1552" s="179">
        <f t="shared" si="2299"/>
        <v>0</v>
      </c>
      <c r="BV1552" s="179">
        <f t="shared" si="2299"/>
        <v>0</v>
      </c>
      <c r="BW1552" s="179">
        <f t="shared" si="2299"/>
        <v>0</v>
      </c>
      <c r="BX1552" s="179">
        <f t="shared" si="2299"/>
        <v>0</v>
      </c>
      <c r="BY1552" s="179">
        <f t="shared" si="2299"/>
        <v>0</v>
      </c>
      <c r="BZ1552" s="179">
        <f t="shared" si="2299"/>
        <v>0</v>
      </c>
      <c r="CA1552" s="179">
        <f t="shared" si="2299"/>
        <v>0</v>
      </c>
      <c r="CB1552" s="179">
        <f t="shared" si="2299"/>
        <v>0</v>
      </c>
      <c r="CC1552" s="179">
        <f t="shared" si="2299"/>
        <v>0</v>
      </c>
      <c r="CD1552" s="179">
        <f t="shared" si="2299"/>
        <v>0</v>
      </c>
      <c r="CE1552" s="179">
        <f t="shared" ref="CE1552:CL1552" si="2300">CE1539</f>
        <v>0</v>
      </c>
      <c r="CF1552" s="179">
        <f t="shared" si="2300"/>
        <v>0</v>
      </c>
      <c r="CG1552" s="179">
        <f t="shared" si="2300"/>
        <v>0</v>
      </c>
      <c r="CH1552" s="179">
        <f t="shared" si="2300"/>
        <v>0</v>
      </c>
      <c r="CI1552" s="179">
        <f t="shared" si="2300"/>
        <v>0</v>
      </c>
      <c r="CJ1552" s="179">
        <f t="shared" si="2300"/>
        <v>0</v>
      </c>
      <c r="CK1552" s="179">
        <f t="shared" si="2300"/>
        <v>0</v>
      </c>
      <c r="CL1552" s="179">
        <f t="shared" si="2300"/>
        <v>0</v>
      </c>
      <c r="CN1552" s="60"/>
      <c r="CO1552" s="179">
        <f t="shared" ref="CO1552:DL1552" si="2301">CO1539</f>
        <v>0</v>
      </c>
      <c r="CP1552" s="179">
        <f t="shared" si="2301"/>
        <v>0</v>
      </c>
      <c r="CQ1552" s="179">
        <f t="shared" si="2301"/>
        <v>0</v>
      </c>
      <c r="CR1552" s="179">
        <f t="shared" si="2301"/>
        <v>0</v>
      </c>
      <c r="CS1552" s="179">
        <f t="shared" si="2301"/>
        <v>0</v>
      </c>
      <c r="CT1552" s="179">
        <f t="shared" si="2301"/>
        <v>0</v>
      </c>
      <c r="CU1552" s="179">
        <f t="shared" si="2301"/>
        <v>0</v>
      </c>
      <c r="CV1552" s="179">
        <f t="shared" si="2301"/>
        <v>0</v>
      </c>
      <c r="CW1552" s="179">
        <f t="shared" si="2301"/>
        <v>0</v>
      </c>
      <c r="CX1552" s="179">
        <f t="shared" si="2301"/>
        <v>0</v>
      </c>
      <c r="CY1552" s="179">
        <f t="shared" si="2301"/>
        <v>0</v>
      </c>
      <c r="CZ1552" s="179">
        <f t="shared" si="2301"/>
        <v>0</v>
      </c>
      <c r="DA1552" s="179">
        <f t="shared" si="2301"/>
        <v>0</v>
      </c>
      <c r="DB1552" s="179">
        <f t="shared" si="2301"/>
        <v>0</v>
      </c>
      <c r="DC1552" s="179">
        <f t="shared" si="2301"/>
        <v>0</v>
      </c>
      <c r="DD1552" s="179">
        <f t="shared" si="2301"/>
        <v>0</v>
      </c>
      <c r="DE1552" s="179">
        <f t="shared" si="2301"/>
        <v>0</v>
      </c>
      <c r="DF1552" s="179">
        <f t="shared" si="2301"/>
        <v>0</v>
      </c>
      <c r="DG1552" s="179">
        <f t="shared" si="2301"/>
        <v>0</v>
      </c>
      <c r="DH1552" s="179">
        <f t="shared" si="2301"/>
        <v>0</v>
      </c>
      <c r="DI1552" s="179">
        <f t="shared" si="2301"/>
        <v>0</v>
      </c>
      <c r="DJ1552" s="179">
        <f t="shared" si="2301"/>
        <v>0</v>
      </c>
      <c r="DK1552" s="179">
        <f t="shared" si="2301"/>
        <v>0</v>
      </c>
      <c r="DL1552" s="179">
        <f t="shared" si="2301"/>
        <v>0</v>
      </c>
    </row>
    <row r="1553" spans="1:116" x14ac:dyDescent="0.35">
      <c r="B1553" t="s">
        <v>332</v>
      </c>
      <c r="D1553" t="s">
        <v>528</v>
      </c>
      <c r="E1553" s="8" t="str">
        <f t="shared" si="2289"/>
        <v>1553 FCCL-F</v>
      </c>
      <c r="G1553" s="241" t="str">
        <f>IFERROR(SUBSTITUTE(TRIM(MID(G1543, SEARCH("-", G1543) + 1, LEN(G1543))),":",""),"no unit")</f>
        <v>no unit</v>
      </c>
      <c r="H1553" s="12"/>
      <c r="I1553" s="60"/>
      <c r="J1553" s="60"/>
      <c r="K1553" s="15"/>
      <c r="L1553" s="15"/>
      <c r="M1553" s="15"/>
      <c r="N1553" s="15"/>
      <c r="O1553" s="15"/>
      <c r="P1553" s="15"/>
      <c r="R1553" s="15"/>
      <c r="S1553" s="179"/>
      <c r="T1553" s="179"/>
      <c r="U1553" s="179"/>
      <c r="V1553" s="179"/>
      <c r="W1553" s="179"/>
      <c r="X1553" s="179"/>
      <c r="Y1553" s="179"/>
      <c r="Z1553" s="179"/>
      <c r="AA1553" s="179"/>
      <c r="AB1553" s="179"/>
      <c r="AC1553" s="179"/>
      <c r="AD1553" s="179"/>
      <c r="AE1553" s="179"/>
      <c r="AF1553" s="179"/>
      <c r="AG1553" s="179"/>
      <c r="AH1553" s="179"/>
      <c r="AI1553" s="179"/>
      <c r="AJ1553" s="179"/>
      <c r="AK1553" s="179"/>
      <c r="AL1553" s="179"/>
      <c r="AM1553" s="179"/>
      <c r="AN1553" s="179"/>
      <c r="AO1553" s="179"/>
      <c r="AP1553" s="179"/>
      <c r="AQ1553" s="179"/>
      <c r="AR1553" s="179"/>
      <c r="AS1553" s="179"/>
      <c r="AT1553" s="179"/>
      <c r="AU1553" s="179"/>
      <c r="AV1553" s="179"/>
      <c r="AW1553" s="179"/>
      <c r="AX1553" s="179"/>
      <c r="AY1553" s="179"/>
      <c r="AZ1553" s="179"/>
      <c r="BA1553" s="179"/>
      <c r="BB1553" s="179"/>
      <c r="BC1553" s="179"/>
      <c r="BD1553" s="179"/>
      <c r="BE1553" s="179"/>
      <c r="BF1553" s="179"/>
      <c r="BG1553" s="179"/>
      <c r="BH1553" s="179"/>
      <c r="BI1553" s="179"/>
      <c r="BJ1553" s="179"/>
      <c r="BK1553" s="179"/>
      <c r="BL1553" s="179"/>
      <c r="BM1553" s="179"/>
      <c r="BN1553" s="179"/>
      <c r="BO1553" s="179"/>
      <c r="BP1553" s="179"/>
      <c r="BQ1553" s="179"/>
      <c r="BR1553" s="179"/>
      <c r="BS1553" s="179"/>
      <c r="BT1553" s="179"/>
      <c r="BU1553" s="179"/>
      <c r="BV1553" s="179"/>
      <c r="BW1553" s="179"/>
      <c r="BX1553" s="179"/>
      <c r="BY1553" s="179"/>
      <c r="BZ1553" s="179"/>
      <c r="CA1553" s="179"/>
      <c r="CB1553" s="179"/>
      <c r="CC1553" s="179"/>
      <c r="CD1553" s="179"/>
      <c r="CE1553" s="179"/>
      <c r="CF1553" s="179"/>
      <c r="CG1553" s="179"/>
      <c r="CH1553" s="179"/>
      <c r="CI1553" s="179"/>
      <c r="CJ1553" s="179"/>
      <c r="CK1553" s="179"/>
      <c r="CL1553" s="179"/>
      <c r="CN1553" s="60"/>
      <c r="CO1553" s="179"/>
      <c r="CP1553" s="179"/>
      <c r="CQ1553" s="179"/>
      <c r="CR1553" s="179"/>
      <c r="CS1553" s="179"/>
      <c r="CT1553" s="179"/>
      <c r="CU1553" s="179"/>
      <c r="CV1553" s="179"/>
      <c r="CW1553" s="179"/>
      <c r="CX1553" s="179"/>
      <c r="CY1553" s="179"/>
      <c r="CZ1553" s="179"/>
      <c r="DA1553" s="179"/>
      <c r="DB1553" s="179"/>
      <c r="DC1553" s="179"/>
      <c r="DD1553" s="179"/>
      <c r="DE1553" s="179"/>
      <c r="DF1553" s="179"/>
      <c r="DG1553" s="179"/>
      <c r="DH1553" s="179"/>
      <c r="DI1553" s="179"/>
      <c r="DJ1553" s="179"/>
      <c r="DK1553" s="179"/>
      <c r="DL1553" s="179"/>
    </row>
    <row r="1554" spans="1:116" x14ac:dyDescent="0.35">
      <c r="E1554" s="8"/>
      <c r="G1554" s="136" t="str">
        <f>G1541</f>
        <v>Secondary revenue driver</v>
      </c>
      <c r="H1554" s="12"/>
      <c r="I1554" s="60"/>
      <c r="J1554" s="60"/>
      <c r="K1554" s="15"/>
      <c r="L1554" s="15"/>
      <c r="M1554" s="15"/>
      <c r="N1554" s="15"/>
      <c r="O1554" s="15"/>
      <c r="P1554" s="15"/>
      <c r="R1554" s="15"/>
      <c r="S1554" s="4" t="str">
        <f t="shared" ref="S1554:AX1554" si="2302">ADDRESS(ROW(S1544),COLUMN(S1544),2)</f>
        <v>S$1544</v>
      </c>
      <c r="T1554" s="4" t="str">
        <f t="shared" si="2302"/>
        <v>T$1544</v>
      </c>
      <c r="U1554" s="4" t="str">
        <f t="shared" si="2302"/>
        <v>U$1544</v>
      </c>
      <c r="V1554" s="4" t="str">
        <f t="shared" si="2302"/>
        <v>V$1544</v>
      </c>
      <c r="W1554" s="4" t="str">
        <f t="shared" si="2302"/>
        <v>W$1544</v>
      </c>
      <c r="X1554" s="4" t="str">
        <f t="shared" si="2302"/>
        <v>X$1544</v>
      </c>
      <c r="Y1554" s="4" t="str">
        <f t="shared" si="2302"/>
        <v>Y$1544</v>
      </c>
      <c r="Z1554" s="4" t="str">
        <f t="shared" si="2302"/>
        <v>Z$1544</v>
      </c>
      <c r="AA1554" s="4" t="str">
        <f t="shared" si="2302"/>
        <v>AA$1544</v>
      </c>
      <c r="AB1554" s="4" t="str">
        <f t="shared" si="2302"/>
        <v>AB$1544</v>
      </c>
      <c r="AC1554" s="4" t="str">
        <f t="shared" si="2302"/>
        <v>AC$1544</v>
      </c>
      <c r="AD1554" s="4" t="str">
        <f t="shared" si="2302"/>
        <v>AD$1544</v>
      </c>
      <c r="AE1554" s="4" t="str">
        <f t="shared" si="2302"/>
        <v>AE$1544</v>
      </c>
      <c r="AF1554" s="4" t="str">
        <f t="shared" si="2302"/>
        <v>AF$1544</v>
      </c>
      <c r="AG1554" s="4" t="str">
        <f t="shared" si="2302"/>
        <v>AG$1544</v>
      </c>
      <c r="AH1554" s="4" t="str">
        <f t="shared" si="2302"/>
        <v>AH$1544</v>
      </c>
      <c r="AI1554" s="4" t="str">
        <f t="shared" si="2302"/>
        <v>AI$1544</v>
      </c>
      <c r="AJ1554" s="4" t="str">
        <f t="shared" si="2302"/>
        <v>AJ$1544</v>
      </c>
      <c r="AK1554" s="4" t="str">
        <f t="shared" si="2302"/>
        <v>AK$1544</v>
      </c>
      <c r="AL1554" s="4" t="str">
        <f t="shared" si="2302"/>
        <v>AL$1544</v>
      </c>
      <c r="AM1554" s="4" t="str">
        <f t="shared" si="2302"/>
        <v>AM$1544</v>
      </c>
      <c r="AN1554" s="4" t="str">
        <f t="shared" si="2302"/>
        <v>AN$1544</v>
      </c>
      <c r="AO1554" s="4" t="str">
        <f t="shared" si="2302"/>
        <v>AO$1544</v>
      </c>
      <c r="AP1554" s="4" t="str">
        <f t="shared" si="2302"/>
        <v>AP$1544</v>
      </c>
      <c r="AQ1554" s="4" t="str">
        <f t="shared" si="2302"/>
        <v>AQ$1544</v>
      </c>
      <c r="AR1554" s="4" t="str">
        <f t="shared" si="2302"/>
        <v>AR$1544</v>
      </c>
      <c r="AS1554" s="4" t="str">
        <f t="shared" si="2302"/>
        <v>AS$1544</v>
      </c>
      <c r="AT1554" s="4" t="str">
        <f t="shared" si="2302"/>
        <v>AT$1544</v>
      </c>
      <c r="AU1554" s="4" t="str">
        <f t="shared" si="2302"/>
        <v>AU$1544</v>
      </c>
      <c r="AV1554" s="4" t="str">
        <f t="shared" si="2302"/>
        <v>AV$1544</v>
      </c>
      <c r="AW1554" s="4" t="str">
        <f t="shared" si="2302"/>
        <v>AW$1544</v>
      </c>
      <c r="AX1554" s="4" t="str">
        <f t="shared" si="2302"/>
        <v>AX$1544</v>
      </c>
      <c r="AY1554" s="4" t="str">
        <f t="shared" ref="AY1554:CD1554" si="2303">ADDRESS(ROW(AY1544),COLUMN(AY1544),2)</f>
        <v>AY$1544</v>
      </c>
      <c r="AZ1554" s="4" t="str">
        <f t="shared" si="2303"/>
        <v>AZ$1544</v>
      </c>
      <c r="BA1554" s="4" t="str">
        <f t="shared" si="2303"/>
        <v>BA$1544</v>
      </c>
      <c r="BB1554" s="4" t="str">
        <f t="shared" si="2303"/>
        <v>BB$1544</v>
      </c>
      <c r="BC1554" s="4" t="str">
        <f t="shared" si="2303"/>
        <v>BC$1544</v>
      </c>
      <c r="BD1554" s="4" t="str">
        <f t="shared" si="2303"/>
        <v>BD$1544</v>
      </c>
      <c r="BE1554" s="4" t="str">
        <f t="shared" si="2303"/>
        <v>BE$1544</v>
      </c>
      <c r="BF1554" s="4" t="str">
        <f t="shared" si="2303"/>
        <v>BF$1544</v>
      </c>
      <c r="BG1554" s="4" t="str">
        <f t="shared" si="2303"/>
        <v>BG$1544</v>
      </c>
      <c r="BH1554" s="4" t="str">
        <f t="shared" si="2303"/>
        <v>BH$1544</v>
      </c>
      <c r="BI1554" s="4" t="str">
        <f t="shared" si="2303"/>
        <v>BI$1544</v>
      </c>
      <c r="BJ1554" s="4" t="str">
        <f t="shared" si="2303"/>
        <v>BJ$1544</v>
      </c>
      <c r="BK1554" s="4" t="str">
        <f t="shared" si="2303"/>
        <v>BK$1544</v>
      </c>
      <c r="BL1554" s="4" t="str">
        <f t="shared" si="2303"/>
        <v>BL$1544</v>
      </c>
      <c r="BM1554" s="4" t="str">
        <f t="shared" si="2303"/>
        <v>BM$1544</v>
      </c>
      <c r="BN1554" s="4" t="str">
        <f t="shared" si="2303"/>
        <v>BN$1544</v>
      </c>
      <c r="BO1554" s="4" t="str">
        <f t="shared" si="2303"/>
        <v>BO$1544</v>
      </c>
      <c r="BP1554" s="4" t="str">
        <f t="shared" si="2303"/>
        <v>BP$1544</v>
      </c>
      <c r="BQ1554" s="4" t="str">
        <f t="shared" si="2303"/>
        <v>BQ$1544</v>
      </c>
      <c r="BR1554" s="4" t="str">
        <f t="shared" si="2303"/>
        <v>BR$1544</v>
      </c>
      <c r="BS1554" s="4" t="str">
        <f t="shared" si="2303"/>
        <v>BS$1544</v>
      </c>
      <c r="BT1554" s="4" t="str">
        <f t="shared" si="2303"/>
        <v>BT$1544</v>
      </c>
      <c r="BU1554" s="4" t="str">
        <f t="shared" si="2303"/>
        <v>BU$1544</v>
      </c>
      <c r="BV1554" s="4" t="str">
        <f t="shared" si="2303"/>
        <v>BV$1544</v>
      </c>
      <c r="BW1554" s="4" t="str">
        <f t="shared" si="2303"/>
        <v>BW$1544</v>
      </c>
      <c r="BX1554" s="4" t="str">
        <f t="shared" si="2303"/>
        <v>BX$1544</v>
      </c>
      <c r="BY1554" s="4" t="str">
        <f t="shared" si="2303"/>
        <v>BY$1544</v>
      </c>
      <c r="BZ1554" s="4" t="str">
        <f t="shared" si="2303"/>
        <v>BZ$1544</v>
      </c>
      <c r="CA1554" s="4" t="str">
        <f t="shared" si="2303"/>
        <v>CA$1544</v>
      </c>
      <c r="CB1554" s="4" t="str">
        <f t="shared" si="2303"/>
        <v>CB$1544</v>
      </c>
      <c r="CC1554" s="4" t="str">
        <f t="shared" si="2303"/>
        <v>CC$1544</v>
      </c>
      <c r="CD1554" s="4" t="str">
        <f t="shared" si="2303"/>
        <v>CD$1544</v>
      </c>
      <c r="CE1554" s="4" t="str">
        <f t="shared" ref="CE1554:CL1554" si="2304">ADDRESS(ROW(CE1544),COLUMN(CE1544),2)</f>
        <v>CE$1544</v>
      </c>
      <c r="CF1554" s="4" t="str">
        <f t="shared" si="2304"/>
        <v>CF$1544</v>
      </c>
      <c r="CG1554" s="4" t="str">
        <f t="shared" si="2304"/>
        <v>CG$1544</v>
      </c>
      <c r="CH1554" s="4" t="str">
        <f t="shared" si="2304"/>
        <v>CH$1544</v>
      </c>
      <c r="CI1554" s="4" t="str">
        <f t="shared" si="2304"/>
        <v>CI$1544</v>
      </c>
      <c r="CJ1554" s="4" t="str">
        <f t="shared" si="2304"/>
        <v>CJ$1544</v>
      </c>
      <c r="CK1554" s="4" t="str">
        <f t="shared" si="2304"/>
        <v>CK$1544</v>
      </c>
      <c r="CL1554" s="4" t="str">
        <f t="shared" si="2304"/>
        <v>CL$1544</v>
      </c>
      <c r="CN1554" s="60"/>
      <c r="CO1554" s="4" t="str">
        <f t="shared" ref="CO1554:DL1554" si="2305">ADDRESS(ROW(CO1544),COLUMN(CO1544),2)</f>
        <v>CO$1544</v>
      </c>
      <c r="CP1554" s="4" t="str">
        <f t="shared" si="2305"/>
        <v>CP$1544</v>
      </c>
      <c r="CQ1554" s="4" t="str">
        <f t="shared" si="2305"/>
        <v>CQ$1544</v>
      </c>
      <c r="CR1554" s="4" t="str">
        <f t="shared" si="2305"/>
        <v>CR$1544</v>
      </c>
      <c r="CS1554" s="4" t="str">
        <f t="shared" si="2305"/>
        <v>CS$1544</v>
      </c>
      <c r="CT1554" s="4" t="str">
        <f t="shared" si="2305"/>
        <v>CT$1544</v>
      </c>
      <c r="CU1554" s="4" t="str">
        <f t="shared" si="2305"/>
        <v>CU$1544</v>
      </c>
      <c r="CV1554" s="4" t="str">
        <f t="shared" si="2305"/>
        <v>CV$1544</v>
      </c>
      <c r="CW1554" s="4" t="str">
        <f t="shared" si="2305"/>
        <v>CW$1544</v>
      </c>
      <c r="CX1554" s="4" t="str">
        <f t="shared" si="2305"/>
        <v>CX$1544</v>
      </c>
      <c r="CY1554" s="4" t="str">
        <f t="shared" si="2305"/>
        <v>CY$1544</v>
      </c>
      <c r="CZ1554" s="4" t="str">
        <f t="shared" si="2305"/>
        <v>CZ$1544</v>
      </c>
      <c r="DA1554" s="4" t="str">
        <f t="shared" si="2305"/>
        <v>DA$1544</v>
      </c>
      <c r="DB1554" s="4" t="str">
        <f t="shared" si="2305"/>
        <v>DB$1544</v>
      </c>
      <c r="DC1554" s="4" t="str">
        <f t="shared" si="2305"/>
        <v>DC$1544</v>
      </c>
      <c r="DD1554" s="4" t="str">
        <f t="shared" si="2305"/>
        <v>DD$1544</v>
      </c>
      <c r="DE1554" s="4" t="str">
        <f t="shared" si="2305"/>
        <v>DE$1544</v>
      </c>
      <c r="DF1554" s="4" t="str">
        <f t="shared" si="2305"/>
        <v>DF$1544</v>
      </c>
      <c r="DG1554" s="4" t="str">
        <f t="shared" si="2305"/>
        <v>DG$1544</v>
      </c>
      <c r="DH1554" s="4" t="str">
        <f t="shared" si="2305"/>
        <v>DH$1544</v>
      </c>
      <c r="DI1554" s="4" t="str">
        <f t="shared" si="2305"/>
        <v>DI$1544</v>
      </c>
      <c r="DJ1554" s="4" t="str">
        <f t="shared" si="2305"/>
        <v>DJ$1544</v>
      </c>
      <c r="DK1554" s="4" t="str">
        <f t="shared" si="2305"/>
        <v>DK$1544</v>
      </c>
      <c r="DL1554" s="4" t="str">
        <f t="shared" si="2305"/>
        <v>DL$1544</v>
      </c>
    </row>
    <row r="1555" spans="1:116" x14ac:dyDescent="0.35">
      <c r="A1555" s="174"/>
      <c r="E1555" s="8"/>
      <c r="G1555" s="136" t="str">
        <f>G1542</f>
        <v>Secondary volume driver</v>
      </c>
      <c r="H1555" s="12"/>
      <c r="I1555" s="60"/>
      <c r="J1555" s="60"/>
      <c r="K1555" s="15"/>
      <c r="L1555" s="15"/>
      <c r="M1555" s="15"/>
      <c r="N1555" s="15"/>
      <c r="O1555" s="15"/>
      <c r="P1555" s="15"/>
      <c r="R1555" s="15"/>
      <c r="S1555" s="179" t="str">
        <f t="shared" ref="S1555:AX1555" si="2306">S1542</f>
        <v>S$19</v>
      </c>
      <c r="T1555" s="179" t="str">
        <f t="shared" si="2306"/>
        <v>T$19</v>
      </c>
      <c r="U1555" s="179" t="str">
        <f t="shared" si="2306"/>
        <v>U$19</v>
      </c>
      <c r="V1555" s="179" t="str">
        <f t="shared" si="2306"/>
        <v>V$19</v>
      </c>
      <c r="W1555" s="179" t="str">
        <f t="shared" si="2306"/>
        <v>W$19</v>
      </c>
      <c r="X1555" s="179" t="str">
        <f t="shared" si="2306"/>
        <v>X$19</v>
      </c>
      <c r="Y1555" s="179" t="str">
        <f t="shared" si="2306"/>
        <v>Y$19</v>
      </c>
      <c r="Z1555" s="179" t="str">
        <f t="shared" si="2306"/>
        <v>Z$19</v>
      </c>
      <c r="AA1555" s="179" t="str">
        <f t="shared" si="2306"/>
        <v>AA$19</v>
      </c>
      <c r="AB1555" s="179" t="str">
        <f t="shared" si="2306"/>
        <v>AB$19</v>
      </c>
      <c r="AC1555" s="179" t="str">
        <f t="shared" si="2306"/>
        <v>AC$19</v>
      </c>
      <c r="AD1555" s="179" t="str">
        <f t="shared" si="2306"/>
        <v>AD$19</v>
      </c>
      <c r="AE1555" s="179" t="str">
        <f t="shared" si="2306"/>
        <v>AE$19</v>
      </c>
      <c r="AF1555" s="179" t="str">
        <f t="shared" si="2306"/>
        <v>AF$19</v>
      </c>
      <c r="AG1555" s="179" t="str">
        <f t="shared" si="2306"/>
        <v>AG$19</v>
      </c>
      <c r="AH1555" s="179" t="str">
        <f t="shared" si="2306"/>
        <v>AH$19</v>
      </c>
      <c r="AI1555" s="179" t="str">
        <f t="shared" si="2306"/>
        <v>AI$19</v>
      </c>
      <c r="AJ1555" s="179" t="str">
        <f t="shared" si="2306"/>
        <v>AJ$19</v>
      </c>
      <c r="AK1555" s="179" t="str">
        <f t="shared" si="2306"/>
        <v>AK$19</v>
      </c>
      <c r="AL1555" s="179" t="str">
        <f t="shared" si="2306"/>
        <v>AL$19</v>
      </c>
      <c r="AM1555" s="179" t="str">
        <f t="shared" si="2306"/>
        <v>AM$19</v>
      </c>
      <c r="AN1555" s="179" t="str">
        <f t="shared" si="2306"/>
        <v>AN$19</v>
      </c>
      <c r="AO1555" s="179" t="str">
        <f t="shared" si="2306"/>
        <v>AO$19</v>
      </c>
      <c r="AP1555" s="179" t="str">
        <f t="shared" si="2306"/>
        <v>AP$19</v>
      </c>
      <c r="AQ1555" s="179" t="str">
        <f t="shared" si="2306"/>
        <v>AQ$19</v>
      </c>
      <c r="AR1555" s="179" t="str">
        <f t="shared" si="2306"/>
        <v>AR$19</v>
      </c>
      <c r="AS1555" s="179" t="str">
        <f t="shared" si="2306"/>
        <v>AS$19</v>
      </c>
      <c r="AT1555" s="179" t="str">
        <f t="shared" si="2306"/>
        <v>AT$19</v>
      </c>
      <c r="AU1555" s="179" t="str">
        <f t="shared" si="2306"/>
        <v>AU$19</v>
      </c>
      <c r="AV1555" s="179" t="str">
        <f t="shared" si="2306"/>
        <v>AV$19</v>
      </c>
      <c r="AW1555" s="179" t="str">
        <f t="shared" si="2306"/>
        <v>AW$19</v>
      </c>
      <c r="AX1555" s="179" t="str">
        <f t="shared" si="2306"/>
        <v>AX$19</v>
      </c>
      <c r="AY1555" s="179" t="str">
        <f t="shared" ref="AY1555:CD1555" si="2307">AY1542</f>
        <v>AY$19</v>
      </c>
      <c r="AZ1555" s="179" t="str">
        <f t="shared" si="2307"/>
        <v>AZ$19</v>
      </c>
      <c r="BA1555" s="179" t="str">
        <f t="shared" si="2307"/>
        <v>BA$19</v>
      </c>
      <c r="BB1555" s="179" t="str">
        <f t="shared" si="2307"/>
        <v>BB$19</v>
      </c>
      <c r="BC1555" s="179" t="str">
        <f t="shared" si="2307"/>
        <v>BC$19</v>
      </c>
      <c r="BD1555" s="179" t="str">
        <f t="shared" si="2307"/>
        <v>BD$19</v>
      </c>
      <c r="BE1555" s="179" t="str">
        <f t="shared" si="2307"/>
        <v>BE$19</v>
      </c>
      <c r="BF1555" s="179" t="str">
        <f t="shared" si="2307"/>
        <v>BF$19</v>
      </c>
      <c r="BG1555" s="179" t="str">
        <f t="shared" si="2307"/>
        <v>BG$19</v>
      </c>
      <c r="BH1555" s="179" t="str">
        <f t="shared" si="2307"/>
        <v>BH$19</v>
      </c>
      <c r="BI1555" s="179" t="str">
        <f t="shared" si="2307"/>
        <v>BI$19</v>
      </c>
      <c r="BJ1555" s="179" t="str">
        <f t="shared" si="2307"/>
        <v>BJ$19</v>
      </c>
      <c r="BK1555" s="179" t="str">
        <f t="shared" si="2307"/>
        <v>BK$19</v>
      </c>
      <c r="BL1555" s="179" t="str">
        <f t="shared" si="2307"/>
        <v>BL$19</v>
      </c>
      <c r="BM1555" s="179" t="str">
        <f t="shared" si="2307"/>
        <v>BM$19</v>
      </c>
      <c r="BN1555" s="179" t="str">
        <f t="shared" si="2307"/>
        <v>BN$19</v>
      </c>
      <c r="BO1555" s="179" t="str">
        <f t="shared" si="2307"/>
        <v>BO$19</v>
      </c>
      <c r="BP1555" s="179" t="str">
        <f t="shared" si="2307"/>
        <v>BP$19</v>
      </c>
      <c r="BQ1555" s="179" t="str">
        <f t="shared" si="2307"/>
        <v>BQ$19</v>
      </c>
      <c r="BR1555" s="179" t="str">
        <f t="shared" si="2307"/>
        <v>BR$19</v>
      </c>
      <c r="BS1555" s="179" t="str">
        <f t="shared" si="2307"/>
        <v>BS$19</v>
      </c>
      <c r="BT1555" s="179" t="str">
        <f t="shared" si="2307"/>
        <v>BT$19</v>
      </c>
      <c r="BU1555" s="179" t="str">
        <f t="shared" si="2307"/>
        <v>BU$19</v>
      </c>
      <c r="BV1555" s="179" t="str">
        <f t="shared" si="2307"/>
        <v>BV$19</v>
      </c>
      <c r="BW1555" s="179" t="str">
        <f t="shared" si="2307"/>
        <v>BW$19</v>
      </c>
      <c r="BX1555" s="179" t="str">
        <f t="shared" si="2307"/>
        <v>BX$19</v>
      </c>
      <c r="BY1555" s="179" t="str">
        <f t="shared" si="2307"/>
        <v>BY$19</v>
      </c>
      <c r="BZ1555" s="179" t="str">
        <f t="shared" si="2307"/>
        <v>BZ$19</v>
      </c>
      <c r="CA1555" s="179" t="str">
        <f t="shared" si="2307"/>
        <v>CA$19</v>
      </c>
      <c r="CB1555" s="179" t="str">
        <f t="shared" si="2307"/>
        <v>CB$19</v>
      </c>
      <c r="CC1555" s="179" t="str">
        <f t="shared" si="2307"/>
        <v>CC$19</v>
      </c>
      <c r="CD1555" s="179" t="str">
        <f t="shared" si="2307"/>
        <v>CD$19</v>
      </c>
      <c r="CE1555" s="179" t="str">
        <f t="shared" ref="CE1555:CL1555" si="2308">CE1542</f>
        <v>CE$19</v>
      </c>
      <c r="CF1555" s="179" t="str">
        <f t="shared" si="2308"/>
        <v>CF$19</v>
      </c>
      <c r="CG1555" s="179" t="str">
        <f t="shared" si="2308"/>
        <v>CG$19</v>
      </c>
      <c r="CH1555" s="179" t="str">
        <f t="shared" si="2308"/>
        <v>CH$19</v>
      </c>
      <c r="CI1555" s="179" t="str">
        <f t="shared" si="2308"/>
        <v>CI$19</v>
      </c>
      <c r="CJ1555" s="179" t="str">
        <f t="shared" si="2308"/>
        <v>CJ$19</v>
      </c>
      <c r="CK1555" s="179" t="str">
        <f t="shared" si="2308"/>
        <v>CK$19</v>
      </c>
      <c r="CL1555" s="179" t="str">
        <f t="shared" si="2308"/>
        <v>CL$19</v>
      </c>
      <c r="CN1555" s="60"/>
      <c r="CO1555" s="179" t="str">
        <f t="shared" ref="CO1555:DL1555" si="2309">CO1542</f>
        <v>CO$19</v>
      </c>
      <c r="CP1555" s="179" t="str">
        <f t="shared" si="2309"/>
        <v>CP$19</v>
      </c>
      <c r="CQ1555" s="179" t="str">
        <f t="shared" si="2309"/>
        <v>CQ$19</v>
      </c>
      <c r="CR1555" s="179" t="str">
        <f t="shared" si="2309"/>
        <v>CR$19</v>
      </c>
      <c r="CS1555" s="179" t="str">
        <f t="shared" si="2309"/>
        <v>CS$19</v>
      </c>
      <c r="CT1555" s="179" t="str">
        <f t="shared" si="2309"/>
        <v>CT$19</v>
      </c>
      <c r="CU1555" s="179" t="str">
        <f t="shared" si="2309"/>
        <v>CU$19</v>
      </c>
      <c r="CV1555" s="179" t="str">
        <f t="shared" si="2309"/>
        <v>CV$19</v>
      </c>
      <c r="CW1555" s="179" t="str">
        <f t="shared" si="2309"/>
        <v>CW$19</v>
      </c>
      <c r="CX1555" s="179" t="str">
        <f t="shared" si="2309"/>
        <v>CX$19</v>
      </c>
      <c r="CY1555" s="179" t="str">
        <f t="shared" si="2309"/>
        <v>CY$19</v>
      </c>
      <c r="CZ1555" s="179" t="str">
        <f t="shared" si="2309"/>
        <v>CZ$19</v>
      </c>
      <c r="DA1555" s="179" t="str">
        <f t="shared" si="2309"/>
        <v>DA$19</v>
      </c>
      <c r="DB1555" s="179" t="str">
        <f t="shared" si="2309"/>
        <v>DB$19</v>
      </c>
      <c r="DC1555" s="179" t="str">
        <f t="shared" si="2309"/>
        <v>DC$19</v>
      </c>
      <c r="DD1555" s="179" t="str">
        <f t="shared" si="2309"/>
        <v>DD$19</v>
      </c>
      <c r="DE1555" s="179" t="str">
        <f t="shared" si="2309"/>
        <v>DE$19</v>
      </c>
      <c r="DF1555" s="179" t="str">
        <f t="shared" si="2309"/>
        <v>DF$19</v>
      </c>
      <c r="DG1555" s="179" t="str">
        <f t="shared" si="2309"/>
        <v>DG$19</v>
      </c>
      <c r="DH1555" s="179" t="str">
        <f t="shared" si="2309"/>
        <v>DH$19</v>
      </c>
      <c r="DI1555" s="179" t="str">
        <f t="shared" si="2309"/>
        <v>DI$19</v>
      </c>
      <c r="DJ1555" s="179" t="str">
        <f t="shared" si="2309"/>
        <v>DJ$19</v>
      </c>
      <c r="DK1555" s="179" t="str">
        <f t="shared" si="2309"/>
        <v>DK$19</v>
      </c>
      <c r="DL1555" s="179" t="str">
        <f t="shared" si="2309"/>
        <v>DL$19</v>
      </c>
    </row>
    <row r="1556" spans="1:116" x14ac:dyDescent="0.35">
      <c r="A1556" s="174"/>
      <c r="E1556" s="8"/>
      <c r="G1556" s="136"/>
      <c r="H1556" s="12"/>
      <c r="I1556" s="60"/>
      <c r="J1556" s="60"/>
      <c r="K1556" s="15"/>
      <c r="L1556" s="15"/>
      <c r="M1556" s="15"/>
      <c r="N1556" s="15"/>
      <c r="O1556" s="15"/>
      <c r="P1556" s="15"/>
      <c r="R1556" s="15"/>
      <c r="S1556" s="179"/>
      <c r="T1556" s="179"/>
      <c r="U1556" s="179"/>
      <c r="V1556" s="179"/>
      <c r="W1556" s="179"/>
      <c r="X1556" s="179"/>
      <c r="Y1556" s="179"/>
      <c r="Z1556" s="179"/>
      <c r="AA1556" s="179"/>
      <c r="AB1556" s="179"/>
      <c r="AC1556" s="179"/>
      <c r="AD1556" s="179"/>
      <c r="AE1556" s="179"/>
      <c r="AF1556" s="179"/>
      <c r="AG1556" s="179"/>
      <c r="AH1556" s="179"/>
      <c r="AI1556" s="179"/>
      <c r="AJ1556" s="179"/>
      <c r="AK1556" s="179"/>
      <c r="AL1556" s="179"/>
      <c r="AM1556" s="179"/>
      <c r="AN1556" s="179"/>
      <c r="AO1556" s="179"/>
      <c r="AP1556" s="179"/>
      <c r="AQ1556" s="179"/>
      <c r="AR1556" s="179"/>
      <c r="AS1556" s="179"/>
      <c r="AT1556" s="179"/>
      <c r="AU1556" s="179"/>
      <c r="AV1556" s="179"/>
      <c r="AW1556" s="179"/>
      <c r="AX1556" s="179"/>
      <c r="AY1556" s="179"/>
      <c r="AZ1556" s="179"/>
      <c r="BA1556" s="179"/>
      <c r="BB1556" s="179"/>
      <c r="BC1556" s="179"/>
      <c r="BD1556" s="179"/>
      <c r="BE1556" s="179"/>
      <c r="BF1556" s="179"/>
      <c r="BG1556" s="179"/>
      <c r="BH1556" s="179"/>
      <c r="BI1556" s="179"/>
      <c r="BJ1556" s="179"/>
      <c r="BK1556" s="179"/>
      <c r="BL1556" s="179"/>
      <c r="BM1556" s="179"/>
      <c r="BN1556" s="179"/>
      <c r="BO1556" s="179"/>
      <c r="BP1556" s="179"/>
      <c r="BQ1556" s="179"/>
      <c r="BR1556" s="179"/>
      <c r="BS1556" s="179"/>
      <c r="BT1556" s="179"/>
      <c r="BU1556" s="179"/>
      <c r="BV1556" s="179"/>
      <c r="BW1556" s="179"/>
      <c r="BX1556" s="179"/>
      <c r="BY1556" s="179"/>
      <c r="BZ1556" s="179"/>
      <c r="CA1556" s="179"/>
      <c r="CB1556" s="179"/>
      <c r="CC1556" s="179"/>
      <c r="CD1556" s="179"/>
      <c r="CE1556" s="179"/>
      <c r="CF1556" s="179"/>
      <c r="CG1556" s="179"/>
      <c r="CH1556" s="179"/>
      <c r="CI1556" s="179"/>
      <c r="CJ1556" s="179"/>
      <c r="CK1556" s="179"/>
      <c r="CL1556" s="179"/>
      <c r="CN1556" s="60"/>
      <c r="CO1556" s="179"/>
      <c r="CP1556" s="179"/>
      <c r="CQ1556" s="179"/>
      <c r="CR1556" s="179"/>
      <c r="CS1556" s="179"/>
      <c r="CT1556" s="179"/>
      <c r="CU1556" s="179"/>
      <c r="CV1556" s="179"/>
      <c r="CW1556" s="179"/>
      <c r="CX1556" s="179"/>
      <c r="CY1556" s="179"/>
      <c r="CZ1556" s="179"/>
      <c r="DA1556" s="179"/>
      <c r="DB1556" s="179"/>
      <c r="DC1556" s="179"/>
      <c r="DD1556" s="179"/>
      <c r="DE1556" s="179"/>
      <c r="DF1556" s="179"/>
      <c r="DG1556" s="179"/>
      <c r="DH1556" s="179"/>
      <c r="DI1556" s="179"/>
      <c r="DJ1556" s="179"/>
      <c r="DK1556" s="179"/>
      <c r="DL1556" s="179"/>
    </row>
    <row r="1557" spans="1:116" x14ac:dyDescent="0.35">
      <c r="A1557" s="174"/>
      <c r="E1557" s="8"/>
      <c r="G1557" s="175" t="s">
        <v>490</v>
      </c>
      <c r="H1557" s="174"/>
      <c r="I1557" s="176"/>
      <c r="J1557" s="176"/>
      <c r="K1557" s="197"/>
      <c r="L1557" s="197"/>
      <c r="M1557" s="197"/>
      <c r="N1557" s="197"/>
      <c r="O1557" s="197"/>
      <c r="P1557" s="197"/>
      <c r="R1557" s="198"/>
      <c r="S1557" s="174"/>
      <c r="T1557" s="174"/>
      <c r="U1557" s="174"/>
      <c r="V1557" s="174"/>
      <c r="W1557" s="174"/>
      <c r="X1557" s="174"/>
      <c r="Y1557" s="174"/>
      <c r="Z1557" s="174"/>
      <c r="AA1557" s="174"/>
      <c r="AB1557" s="174"/>
      <c r="AC1557" s="174"/>
      <c r="AD1557" s="174"/>
      <c r="AE1557" s="174"/>
      <c r="AF1557" s="174"/>
      <c r="AG1557" s="174"/>
      <c r="AH1557" s="174"/>
      <c r="AI1557" s="174"/>
      <c r="AJ1557" s="174"/>
      <c r="AK1557" s="174"/>
      <c r="AL1557" s="174"/>
      <c r="AM1557" s="174"/>
      <c r="AN1557" s="174"/>
      <c r="AO1557" s="174"/>
      <c r="AP1557" s="174"/>
      <c r="AQ1557" s="174"/>
      <c r="AR1557" s="174"/>
      <c r="AS1557" s="174"/>
      <c r="AT1557" s="174"/>
      <c r="AU1557" s="174"/>
      <c r="AV1557" s="174"/>
      <c r="AW1557" s="174"/>
      <c r="AX1557" s="174"/>
      <c r="AY1557" s="174"/>
      <c r="AZ1557" s="174"/>
      <c r="BA1557" s="174"/>
      <c r="BB1557" s="174"/>
      <c r="BC1557" s="174"/>
      <c r="BD1557" s="174"/>
      <c r="BE1557" s="174"/>
      <c r="BF1557" s="174"/>
      <c r="BG1557" s="174"/>
      <c r="BH1557" s="174"/>
      <c r="BI1557" s="174"/>
      <c r="BJ1557" s="174"/>
      <c r="BK1557" s="174"/>
      <c r="BL1557" s="174"/>
      <c r="BM1557" s="174"/>
      <c r="BN1557" s="174"/>
      <c r="BO1557" s="174"/>
      <c r="BP1557" s="174"/>
      <c r="BQ1557" s="174"/>
      <c r="BR1557" s="174"/>
      <c r="BS1557" s="174"/>
      <c r="BT1557" s="174"/>
      <c r="BU1557" s="174"/>
      <c r="BV1557" s="174"/>
      <c r="BW1557" s="174"/>
      <c r="BX1557" s="174"/>
      <c r="BY1557" s="174"/>
      <c r="BZ1557" s="174"/>
      <c r="CA1557" s="174"/>
      <c r="CB1557" s="174"/>
      <c r="CC1557" s="174"/>
      <c r="CD1557" s="174"/>
      <c r="CE1557" s="174"/>
      <c r="CF1557" s="174"/>
      <c r="CG1557" s="174"/>
      <c r="CH1557" s="174"/>
      <c r="CI1557" s="174"/>
      <c r="CJ1557" s="174"/>
      <c r="CK1557" s="174"/>
      <c r="CL1557" s="174"/>
      <c r="CN1557" s="176"/>
      <c r="CO1557" s="174"/>
      <c r="CP1557" s="174"/>
      <c r="CQ1557" s="174"/>
      <c r="CR1557" s="174"/>
      <c r="CS1557" s="174"/>
      <c r="CT1557" s="174"/>
      <c r="CU1557" s="174"/>
      <c r="CV1557" s="174"/>
      <c r="CW1557" s="174"/>
      <c r="CX1557" s="174"/>
      <c r="CY1557" s="174"/>
      <c r="CZ1557" s="174"/>
      <c r="DA1557" s="174"/>
      <c r="DB1557" s="174"/>
      <c r="DC1557" s="174"/>
      <c r="DD1557" s="174"/>
      <c r="DE1557" s="174"/>
      <c r="DF1557" s="174"/>
      <c r="DG1557" s="174"/>
      <c r="DH1557" s="174"/>
      <c r="DI1557" s="174"/>
      <c r="DJ1557" s="174"/>
      <c r="DK1557" s="174"/>
      <c r="DL1557" s="174"/>
    </row>
    <row r="1558" spans="1:116" x14ac:dyDescent="0.35">
      <c r="A1558" s="174"/>
      <c r="E1558" s="8"/>
      <c r="G1558" s="175" t="s">
        <v>492</v>
      </c>
      <c r="H1558" s="174"/>
      <c r="I1558" s="176"/>
      <c r="J1558" s="176"/>
      <c r="K1558" s="197"/>
      <c r="L1558" s="197"/>
      <c r="M1558" s="197"/>
      <c r="N1558" s="197"/>
      <c r="O1558" s="197"/>
      <c r="P1558" s="197"/>
      <c r="R1558" s="198"/>
      <c r="S1558" s="174"/>
      <c r="T1558" s="174"/>
      <c r="U1558" s="174"/>
      <c r="V1558" s="174"/>
      <c r="W1558" s="174"/>
      <c r="X1558" s="174"/>
      <c r="Y1558" s="174"/>
      <c r="Z1558" s="174"/>
      <c r="AA1558" s="174"/>
      <c r="AB1558" s="174"/>
      <c r="AC1558" s="174"/>
      <c r="AD1558" s="174"/>
      <c r="AE1558" s="174"/>
      <c r="AF1558" s="174"/>
      <c r="AG1558" s="174"/>
      <c r="AH1558" s="174"/>
      <c r="AI1558" s="174"/>
      <c r="AJ1558" s="174"/>
      <c r="AK1558" s="174"/>
      <c r="AL1558" s="174"/>
      <c r="AM1558" s="174"/>
      <c r="AN1558" s="174"/>
      <c r="AO1558" s="174"/>
      <c r="AP1558" s="174"/>
      <c r="AQ1558" s="174"/>
      <c r="AR1558" s="174"/>
      <c r="AS1558" s="174"/>
      <c r="AT1558" s="174"/>
      <c r="AU1558" s="174"/>
      <c r="AV1558" s="174"/>
      <c r="AW1558" s="174"/>
      <c r="AX1558" s="174"/>
      <c r="AY1558" s="174"/>
      <c r="AZ1558" s="174"/>
      <c r="BA1558" s="174"/>
      <c r="BB1558" s="174"/>
      <c r="BC1558" s="174"/>
      <c r="BD1558" s="174"/>
      <c r="BE1558" s="174"/>
      <c r="BF1558" s="174"/>
      <c r="BG1558" s="174"/>
      <c r="BH1558" s="174"/>
      <c r="BI1558" s="174"/>
      <c r="BJ1558" s="174"/>
      <c r="BK1558" s="174"/>
      <c r="BL1558" s="174"/>
      <c r="BM1558" s="174"/>
      <c r="BN1558" s="174"/>
      <c r="BO1558" s="174"/>
      <c r="BP1558" s="174"/>
      <c r="BQ1558" s="174"/>
      <c r="BR1558" s="174"/>
      <c r="BS1558" s="174"/>
      <c r="BT1558" s="174"/>
      <c r="BU1558" s="174"/>
      <c r="BV1558" s="174"/>
      <c r="BW1558" s="174"/>
      <c r="BX1558" s="174"/>
      <c r="BY1558" s="174"/>
      <c r="BZ1558" s="174"/>
      <c r="CA1558" s="174"/>
      <c r="CB1558" s="174"/>
      <c r="CC1558" s="174"/>
      <c r="CD1558" s="174"/>
      <c r="CE1558" s="174"/>
      <c r="CF1558" s="174"/>
      <c r="CG1558" s="174"/>
      <c r="CH1558" s="174"/>
      <c r="CI1558" s="174"/>
      <c r="CJ1558" s="174"/>
      <c r="CK1558" s="174"/>
      <c r="CL1558" s="174"/>
      <c r="CN1558" s="176"/>
      <c r="CO1558" s="174"/>
      <c r="CP1558" s="174"/>
      <c r="CQ1558" s="174"/>
      <c r="CR1558" s="174"/>
      <c r="CS1558" s="174"/>
      <c r="CT1558" s="174"/>
      <c r="CU1558" s="174"/>
      <c r="CV1558" s="174"/>
      <c r="CW1558" s="174"/>
      <c r="CX1558" s="174"/>
      <c r="CY1558" s="174"/>
      <c r="CZ1558" s="174"/>
      <c r="DA1558" s="174"/>
      <c r="DB1558" s="174"/>
      <c r="DC1558" s="174"/>
      <c r="DD1558" s="174"/>
      <c r="DE1558" s="174"/>
      <c r="DF1558" s="174"/>
      <c r="DG1558" s="174"/>
      <c r="DH1558" s="174"/>
      <c r="DI1558" s="174"/>
      <c r="DJ1558" s="174"/>
      <c r="DK1558" s="174"/>
      <c r="DL1558" s="174"/>
    </row>
    <row r="1559" spans="1:116" x14ac:dyDescent="0.35">
      <c r="A1559" s="174"/>
      <c r="E1559" s="8"/>
      <c r="G1559" s="175" t="s">
        <v>461</v>
      </c>
      <c r="H1559" s="174"/>
      <c r="I1559" s="176"/>
      <c r="J1559" s="176"/>
      <c r="K1559" s="197"/>
      <c r="L1559" s="197"/>
      <c r="M1559" s="197"/>
      <c r="N1559" s="197"/>
      <c r="O1559" s="197"/>
      <c r="P1559" s="197"/>
      <c r="R1559" s="198"/>
      <c r="S1559" s="199" t="str">
        <f t="shared" ref="S1559:CD1559" si="2310">S$20</f>
        <v>S$16</v>
      </c>
      <c r="T1559" s="199" t="str">
        <f t="shared" si="2310"/>
        <v>T$16</v>
      </c>
      <c r="U1559" s="199" t="str">
        <f t="shared" si="2310"/>
        <v>U$16</v>
      </c>
      <c r="V1559" s="199" t="str">
        <f t="shared" si="2310"/>
        <v>V$16</v>
      </c>
      <c r="W1559" s="199" t="str">
        <f t="shared" si="2310"/>
        <v>W$16</v>
      </c>
      <c r="X1559" s="199" t="str">
        <f t="shared" si="2310"/>
        <v>X$16</v>
      </c>
      <c r="Y1559" s="199" t="str">
        <f t="shared" si="2310"/>
        <v>Y$16</v>
      </c>
      <c r="Z1559" s="199" t="str">
        <f t="shared" si="2310"/>
        <v>Z$16</v>
      </c>
      <c r="AA1559" s="199" t="str">
        <f t="shared" si="2310"/>
        <v>AA$16</v>
      </c>
      <c r="AB1559" s="199" t="str">
        <f t="shared" si="2310"/>
        <v>AB$16</v>
      </c>
      <c r="AC1559" s="199" t="str">
        <f t="shared" si="2310"/>
        <v>AC$16</v>
      </c>
      <c r="AD1559" s="199" t="str">
        <f t="shared" si="2310"/>
        <v>AD$16</v>
      </c>
      <c r="AE1559" s="199" t="str">
        <f t="shared" si="2310"/>
        <v>AE$16</v>
      </c>
      <c r="AF1559" s="199" t="str">
        <f t="shared" si="2310"/>
        <v>AF$16</v>
      </c>
      <c r="AG1559" s="199" t="str">
        <f t="shared" si="2310"/>
        <v>AG$16</v>
      </c>
      <c r="AH1559" s="199" t="str">
        <f t="shared" si="2310"/>
        <v>AH$16</v>
      </c>
      <c r="AI1559" s="199" t="str">
        <f t="shared" si="2310"/>
        <v>AI$16</v>
      </c>
      <c r="AJ1559" s="199" t="str">
        <f t="shared" si="2310"/>
        <v>AJ$16</v>
      </c>
      <c r="AK1559" s="199" t="str">
        <f t="shared" si="2310"/>
        <v>AK$16</v>
      </c>
      <c r="AL1559" s="199" t="str">
        <f t="shared" si="2310"/>
        <v>AL$16</v>
      </c>
      <c r="AM1559" s="199" t="str">
        <f t="shared" si="2310"/>
        <v>AM$16</v>
      </c>
      <c r="AN1559" s="199" t="str">
        <f t="shared" si="2310"/>
        <v>AN$16</v>
      </c>
      <c r="AO1559" s="199" t="str">
        <f t="shared" si="2310"/>
        <v>AO$16</v>
      </c>
      <c r="AP1559" s="199" t="str">
        <f t="shared" si="2310"/>
        <v>AP$16</v>
      </c>
      <c r="AQ1559" s="199" t="str">
        <f t="shared" si="2310"/>
        <v>AQ$16</v>
      </c>
      <c r="AR1559" s="199" t="str">
        <f t="shared" si="2310"/>
        <v>AR$16</v>
      </c>
      <c r="AS1559" s="199" t="str">
        <f t="shared" si="2310"/>
        <v>AS$16</v>
      </c>
      <c r="AT1559" s="199" t="str">
        <f t="shared" si="2310"/>
        <v>AT$16</v>
      </c>
      <c r="AU1559" s="199" t="str">
        <f t="shared" si="2310"/>
        <v>AU$16</v>
      </c>
      <c r="AV1559" s="199" t="str">
        <f t="shared" si="2310"/>
        <v>AV$16</v>
      </c>
      <c r="AW1559" s="199" t="str">
        <f t="shared" si="2310"/>
        <v>AW$16</v>
      </c>
      <c r="AX1559" s="199" t="str">
        <f t="shared" si="2310"/>
        <v>AX$16</v>
      </c>
      <c r="AY1559" s="199" t="str">
        <f t="shared" si="2310"/>
        <v>AY$16</v>
      </c>
      <c r="AZ1559" s="199" t="str">
        <f t="shared" si="2310"/>
        <v>AZ$16</v>
      </c>
      <c r="BA1559" s="199" t="str">
        <f t="shared" si="2310"/>
        <v>BA$16</v>
      </c>
      <c r="BB1559" s="199" t="str">
        <f t="shared" si="2310"/>
        <v>BB$16</v>
      </c>
      <c r="BC1559" s="199" t="str">
        <f t="shared" si="2310"/>
        <v>BC$16</v>
      </c>
      <c r="BD1559" s="199" t="str">
        <f t="shared" si="2310"/>
        <v>BD$16</v>
      </c>
      <c r="BE1559" s="199" t="str">
        <f t="shared" si="2310"/>
        <v>BE$16</v>
      </c>
      <c r="BF1559" s="199" t="str">
        <f t="shared" si="2310"/>
        <v>BF$16</v>
      </c>
      <c r="BG1559" s="199" t="str">
        <f t="shared" si="2310"/>
        <v>BG$16</v>
      </c>
      <c r="BH1559" s="199" t="str">
        <f t="shared" si="2310"/>
        <v>BH$16</v>
      </c>
      <c r="BI1559" s="199" t="str">
        <f t="shared" si="2310"/>
        <v>BI$16</v>
      </c>
      <c r="BJ1559" s="199" t="str">
        <f t="shared" si="2310"/>
        <v>BJ$16</v>
      </c>
      <c r="BK1559" s="199" t="str">
        <f t="shared" si="2310"/>
        <v>BK$16</v>
      </c>
      <c r="BL1559" s="199" t="str">
        <f t="shared" si="2310"/>
        <v>BL$16</v>
      </c>
      <c r="BM1559" s="199" t="str">
        <f t="shared" si="2310"/>
        <v>BM$16</v>
      </c>
      <c r="BN1559" s="199" t="str">
        <f t="shared" si="2310"/>
        <v>BN$16</v>
      </c>
      <c r="BO1559" s="199" t="str">
        <f t="shared" si="2310"/>
        <v>BO$16</v>
      </c>
      <c r="BP1559" s="199" t="str">
        <f t="shared" si="2310"/>
        <v>BP$16</v>
      </c>
      <c r="BQ1559" s="199" t="str">
        <f t="shared" si="2310"/>
        <v>BQ$16</v>
      </c>
      <c r="BR1559" s="199" t="str">
        <f t="shared" si="2310"/>
        <v>BR$16</v>
      </c>
      <c r="BS1559" s="199" t="str">
        <f t="shared" si="2310"/>
        <v>BS$16</v>
      </c>
      <c r="BT1559" s="199" t="str">
        <f t="shared" si="2310"/>
        <v>BT$16</v>
      </c>
      <c r="BU1559" s="199" t="str">
        <f t="shared" si="2310"/>
        <v>BU$16</v>
      </c>
      <c r="BV1559" s="199" t="str">
        <f t="shared" si="2310"/>
        <v>BV$16</v>
      </c>
      <c r="BW1559" s="199" t="str">
        <f t="shared" si="2310"/>
        <v>BW$16</v>
      </c>
      <c r="BX1559" s="199" t="str">
        <f t="shared" si="2310"/>
        <v>BX$16</v>
      </c>
      <c r="BY1559" s="199" t="str">
        <f t="shared" si="2310"/>
        <v>BY$16</v>
      </c>
      <c r="BZ1559" s="199" t="str">
        <f t="shared" si="2310"/>
        <v>BZ$16</v>
      </c>
      <c r="CA1559" s="199" t="str">
        <f t="shared" si="2310"/>
        <v>CA$16</v>
      </c>
      <c r="CB1559" s="199" t="str">
        <f t="shared" si="2310"/>
        <v>CB$16</v>
      </c>
      <c r="CC1559" s="199" t="str">
        <f t="shared" si="2310"/>
        <v>CC$16</v>
      </c>
      <c r="CD1559" s="199" t="str">
        <f t="shared" si="2310"/>
        <v>CD$16</v>
      </c>
      <c r="CE1559" s="199" t="str">
        <f t="shared" ref="CE1559:CL1559" si="2311">CE$20</f>
        <v>CE$16</v>
      </c>
      <c r="CF1559" s="199" t="str">
        <f t="shared" si="2311"/>
        <v>CF$16</v>
      </c>
      <c r="CG1559" s="199" t="str">
        <f t="shared" si="2311"/>
        <v>CG$16</v>
      </c>
      <c r="CH1559" s="199" t="str">
        <f t="shared" si="2311"/>
        <v>CH$16</v>
      </c>
      <c r="CI1559" s="199" t="str">
        <f t="shared" si="2311"/>
        <v>CI$16</v>
      </c>
      <c r="CJ1559" s="199" t="str">
        <f t="shared" si="2311"/>
        <v>CJ$16</v>
      </c>
      <c r="CK1559" s="199" t="str">
        <f t="shared" si="2311"/>
        <v>CK$16</v>
      </c>
      <c r="CL1559" s="199" t="str">
        <f t="shared" si="2311"/>
        <v>CL$16</v>
      </c>
      <c r="CN1559" s="176"/>
      <c r="CO1559" s="199" t="str">
        <f t="shared" ref="CO1559:DL1559" si="2312">CO$20</f>
        <v>CO$16</v>
      </c>
      <c r="CP1559" s="199" t="str">
        <f t="shared" si="2312"/>
        <v>CP$16</v>
      </c>
      <c r="CQ1559" s="199" t="str">
        <f t="shared" si="2312"/>
        <v>CQ$16</v>
      </c>
      <c r="CR1559" s="199" t="str">
        <f t="shared" si="2312"/>
        <v>CR$16</v>
      </c>
      <c r="CS1559" s="199" t="str">
        <f t="shared" si="2312"/>
        <v>CS$16</v>
      </c>
      <c r="CT1559" s="199" t="str">
        <f t="shared" si="2312"/>
        <v>CT$16</v>
      </c>
      <c r="CU1559" s="199" t="str">
        <f t="shared" si="2312"/>
        <v>CU$16</v>
      </c>
      <c r="CV1559" s="199" t="str">
        <f t="shared" si="2312"/>
        <v>CV$16</v>
      </c>
      <c r="CW1559" s="199" t="str">
        <f t="shared" si="2312"/>
        <v>CW$16</v>
      </c>
      <c r="CX1559" s="199" t="str">
        <f t="shared" si="2312"/>
        <v>CX$16</v>
      </c>
      <c r="CY1559" s="199" t="str">
        <f t="shared" si="2312"/>
        <v>CY$16</v>
      </c>
      <c r="CZ1559" s="199" t="str">
        <f t="shared" si="2312"/>
        <v>CZ$16</v>
      </c>
      <c r="DA1559" s="199" t="str">
        <f t="shared" si="2312"/>
        <v>DA$16</v>
      </c>
      <c r="DB1559" s="199" t="str">
        <f t="shared" si="2312"/>
        <v>DB$16</v>
      </c>
      <c r="DC1559" s="199" t="str">
        <f t="shared" si="2312"/>
        <v>DC$16</v>
      </c>
      <c r="DD1559" s="199" t="str">
        <f t="shared" si="2312"/>
        <v>DD$16</v>
      </c>
      <c r="DE1559" s="199" t="str">
        <f t="shared" si="2312"/>
        <v>DE$16</v>
      </c>
      <c r="DF1559" s="199" t="str">
        <f t="shared" si="2312"/>
        <v>DF$16</v>
      </c>
      <c r="DG1559" s="199" t="str">
        <f t="shared" si="2312"/>
        <v>DG$16</v>
      </c>
      <c r="DH1559" s="199" t="str">
        <f t="shared" si="2312"/>
        <v>DH$16</v>
      </c>
      <c r="DI1559" s="199" t="str">
        <f t="shared" si="2312"/>
        <v>DI$16</v>
      </c>
      <c r="DJ1559" s="199" t="str">
        <f t="shared" si="2312"/>
        <v>DJ$16</v>
      </c>
      <c r="DK1559" s="199" t="str">
        <f t="shared" si="2312"/>
        <v>DK$16</v>
      </c>
      <c r="DL1559" s="199" t="str">
        <f t="shared" si="2312"/>
        <v>DL$16</v>
      </c>
    </row>
    <row r="1560" spans="1:116" x14ac:dyDescent="0.35">
      <c r="A1560" s="174"/>
      <c r="E1560" s="8"/>
      <c r="G1560" s="175" t="s">
        <v>462</v>
      </c>
      <c r="H1560" s="200"/>
      <c r="I1560" s="201"/>
      <c r="J1560" s="201"/>
      <c r="K1560" s="202"/>
      <c r="L1560" s="202"/>
      <c r="M1560" s="202"/>
      <c r="N1560" s="202"/>
      <c r="O1560" s="202"/>
      <c r="P1560" s="202"/>
      <c r="R1560" s="202"/>
      <c r="S1560" s="199" t="str">
        <f t="shared" ref="S1560:CD1560" si="2313">S$21</f>
        <v>S$17</v>
      </c>
      <c r="T1560" s="199" t="str">
        <f t="shared" si="2313"/>
        <v>T$17</v>
      </c>
      <c r="U1560" s="199" t="str">
        <f t="shared" si="2313"/>
        <v>U$17</v>
      </c>
      <c r="V1560" s="199" t="str">
        <f t="shared" si="2313"/>
        <v>V$17</v>
      </c>
      <c r="W1560" s="199" t="str">
        <f t="shared" si="2313"/>
        <v>W$17</v>
      </c>
      <c r="X1560" s="199" t="str">
        <f t="shared" si="2313"/>
        <v>X$17</v>
      </c>
      <c r="Y1560" s="199" t="str">
        <f t="shared" si="2313"/>
        <v>Y$17</v>
      </c>
      <c r="Z1560" s="199" t="str">
        <f t="shared" si="2313"/>
        <v>Z$17</v>
      </c>
      <c r="AA1560" s="199" t="str">
        <f t="shared" si="2313"/>
        <v>AA$17</v>
      </c>
      <c r="AB1560" s="199" t="str">
        <f t="shared" si="2313"/>
        <v>AB$17</v>
      </c>
      <c r="AC1560" s="199" t="str">
        <f t="shared" si="2313"/>
        <v>AC$17</v>
      </c>
      <c r="AD1560" s="199" t="str">
        <f t="shared" si="2313"/>
        <v>AD$17</v>
      </c>
      <c r="AE1560" s="199" t="str">
        <f t="shared" si="2313"/>
        <v>AE$17</v>
      </c>
      <c r="AF1560" s="199" t="str">
        <f t="shared" si="2313"/>
        <v>AF$17</v>
      </c>
      <c r="AG1560" s="199" t="str">
        <f t="shared" si="2313"/>
        <v>AG$17</v>
      </c>
      <c r="AH1560" s="199" t="str">
        <f t="shared" si="2313"/>
        <v>AH$17</v>
      </c>
      <c r="AI1560" s="199" t="str">
        <f t="shared" si="2313"/>
        <v>AI$17</v>
      </c>
      <c r="AJ1560" s="199" t="str">
        <f t="shared" si="2313"/>
        <v>AJ$17</v>
      </c>
      <c r="AK1560" s="199" t="str">
        <f t="shared" si="2313"/>
        <v>AK$17</v>
      </c>
      <c r="AL1560" s="199" t="str">
        <f t="shared" si="2313"/>
        <v>AL$17</v>
      </c>
      <c r="AM1560" s="199" t="str">
        <f t="shared" si="2313"/>
        <v>AM$17</v>
      </c>
      <c r="AN1560" s="199" t="str">
        <f t="shared" si="2313"/>
        <v>AN$17</v>
      </c>
      <c r="AO1560" s="199" t="str">
        <f t="shared" si="2313"/>
        <v>AO$17</v>
      </c>
      <c r="AP1560" s="199" t="str">
        <f t="shared" si="2313"/>
        <v>AP$17</v>
      </c>
      <c r="AQ1560" s="199" t="str">
        <f t="shared" si="2313"/>
        <v>AQ$17</v>
      </c>
      <c r="AR1560" s="199" t="str">
        <f t="shared" si="2313"/>
        <v>AR$17</v>
      </c>
      <c r="AS1560" s="199" t="str">
        <f t="shared" si="2313"/>
        <v>AS$17</v>
      </c>
      <c r="AT1560" s="199" t="str">
        <f t="shared" si="2313"/>
        <v>AT$17</v>
      </c>
      <c r="AU1560" s="199" t="str">
        <f t="shared" si="2313"/>
        <v>AU$17</v>
      </c>
      <c r="AV1560" s="199" t="str">
        <f t="shared" si="2313"/>
        <v>AV$17</v>
      </c>
      <c r="AW1560" s="199" t="str">
        <f t="shared" si="2313"/>
        <v>AW$17</v>
      </c>
      <c r="AX1560" s="199" t="str">
        <f t="shared" si="2313"/>
        <v>AX$17</v>
      </c>
      <c r="AY1560" s="199" t="str">
        <f t="shared" si="2313"/>
        <v>AY$17</v>
      </c>
      <c r="AZ1560" s="199" t="str">
        <f t="shared" si="2313"/>
        <v>AZ$17</v>
      </c>
      <c r="BA1560" s="199" t="str">
        <f t="shared" si="2313"/>
        <v>BA$17</v>
      </c>
      <c r="BB1560" s="199" t="str">
        <f t="shared" si="2313"/>
        <v>BB$17</v>
      </c>
      <c r="BC1560" s="199" t="str">
        <f t="shared" si="2313"/>
        <v>BC$17</v>
      </c>
      <c r="BD1560" s="199" t="str">
        <f t="shared" si="2313"/>
        <v>BD$17</v>
      </c>
      <c r="BE1560" s="199" t="str">
        <f t="shared" si="2313"/>
        <v>BE$17</v>
      </c>
      <c r="BF1560" s="199" t="str">
        <f t="shared" si="2313"/>
        <v>BF$17</v>
      </c>
      <c r="BG1560" s="199" t="str">
        <f t="shared" si="2313"/>
        <v>BG$17</v>
      </c>
      <c r="BH1560" s="199" t="str">
        <f t="shared" si="2313"/>
        <v>BH$17</v>
      </c>
      <c r="BI1560" s="199" t="str">
        <f t="shared" si="2313"/>
        <v>BI$17</v>
      </c>
      <c r="BJ1560" s="199" t="str">
        <f t="shared" si="2313"/>
        <v>BJ$17</v>
      </c>
      <c r="BK1560" s="199" t="str">
        <f t="shared" si="2313"/>
        <v>BK$17</v>
      </c>
      <c r="BL1560" s="199" t="str">
        <f t="shared" si="2313"/>
        <v>BL$17</v>
      </c>
      <c r="BM1560" s="199" t="str">
        <f t="shared" si="2313"/>
        <v>BM$17</v>
      </c>
      <c r="BN1560" s="199" t="str">
        <f t="shared" si="2313"/>
        <v>BN$17</v>
      </c>
      <c r="BO1560" s="199" t="str">
        <f t="shared" si="2313"/>
        <v>BO$17</v>
      </c>
      <c r="BP1560" s="199" t="str">
        <f t="shared" si="2313"/>
        <v>BP$17</v>
      </c>
      <c r="BQ1560" s="199" t="str">
        <f t="shared" si="2313"/>
        <v>BQ$17</v>
      </c>
      <c r="BR1560" s="199" t="str">
        <f t="shared" si="2313"/>
        <v>BR$17</v>
      </c>
      <c r="BS1560" s="199" t="str">
        <f t="shared" si="2313"/>
        <v>BS$17</v>
      </c>
      <c r="BT1560" s="199" t="str">
        <f t="shared" si="2313"/>
        <v>BT$17</v>
      </c>
      <c r="BU1560" s="199" t="str">
        <f t="shared" si="2313"/>
        <v>BU$17</v>
      </c>
      <c r="BV1560" s="199" t="str">
        <f t="shared" si="2313"/>
        <v>BV$17</v>
      </c>
      <c r="BW1560" s="199" t="str">
        <f t="shared" si="2313"/>
        <v>BW$17</v>
      </c>
      <c r="BX1560" s="199" t="str">
        <f t="shared" si="2313"/>
        <v>BX$17</v>
      </c>
      <c r="BY1560" s="199" t="str">
        <f t="shared" si="2313"/>
        <v>BY$17</v>
      </c>
      <c r="BZ1560" s="199" t="str">
        <f t="shared" si="2313"/>
        <v>BZ$17</v>
      </c>
      <c r="CA1560" s="199" t="str">
        <f t="shared" si="2313"/>
        <v>CA$17</v>
      </c>
      <c r="CB1560" s="199" t="str">
        <f t="shared" si="2313"/>
        <v>CB$17</v>
      </c>
      <c r="CC1560" s="199" t="str">
        <f t="shared" si="2313"/>
        <v>CC$17</v>
      </c>
      <c r="CD1560" s="199" t="str">
        <f t="shared" si="2313"/>
        <v>CD$17</v>
      </c>
      <c r="CE1560" s="199" t="str">
        <f t="shared" ref="CE1560:CL1560" si="2314">CE$21</f>
        <v>CE$17</v>
      </c>
      <c r="CF1560" s="199" t="str">
        <f t="shared" si="2314"/>
        <v>CF$17</v>
      </c>
      <c r="CG1560" s="199" t="str">
        <f t="shared" si="2314"/>
        <v>CG$17</v>
      </c>
      <c r="CH1560" s="199" t="str">
        <f t="shared" si="2314"/>
        <v>CH$17</v>
      </c>
      <c r="CI1560" s="199" t="str">
        <f t="shared" si="2314"/>
        <v>CI$17</v>
      </c>
      <c r="CJ1560" s="199" t="str">
        <f t="shared" si="2314"/>
        <v>CJ$17</v>
      </c>
      <c r="CK1560" s="199" t="str">
        <f t="shared" si="2314"/>
        <v>CK$17</v>
      </c>
      <c r="CL1560" s="199" t="str">
        <f t="shared" si="2314"/>
        <v>CL$17</v>
      </c>
      <c r="CN1560" s="201"/>
      <c r="CO1560" s="199" t="str">
        <f t="shared" ref="CO1560:DL1560" si="2315">CO$21</f>
        <v>CO$17</v>
      </c>
      <c r="CP1560" s="199" t="str">
        <f t="shared" si="2315"/>
        <v>CP$17</v>
      </c>
      <c r="CQ1560" s="199" t="str">
        <f t="shared" si="2315"/>
        <v>CQ$17</v>
      </c>
      <c r="CR1560" s="199" t="str">
        <f t="shared" si="2315"/>
        <v>CR$17</v>
      </c>
      <c r="CS1560" s="199" t="str">
        <f t="shared" si="2315"/>
        <v>CS$17</v>
      </c>
      <c r="CT1560" s="199" t="str">
        <f t="shared" si="2315"/>
        <v>CT$17</v>
      </c>
      <c r="CU1560" s="199" t="str">
        <f t="shared" si="2315"/>
        <v>CU$17</v>
      </c>
      <c r="CV1560" s="199" t="str">
        <f t="shared" si="2315"/>
        <v>CV$17</v>
      </c>
      <c r="CW1560" s="199" t="str">
        <f t="shared" si="2315"/>
        <v>CW$17</v>
      </c>
      <c r="CX1560" s="199" t="str">
        <f t="shared" si="2315"/>
        <v>CX$17</v>
      </c>
      <c r="CY1560" s="199" t="str">
        <f t="shared" si="2315"/>
        <v>CY$17</v>
      </c>
      <c r="CZ1560" s="199" t="str">
        <f t="shared" si="2315"/>
        <v>CZ$17</v>
      </c>
      <c r="DA1560" s="199" t="str">
        <f t="shared" si="2315"/>
        <v>DA$17</v>
      </c>
      <c r="DB1560" s="199" t="str">
        <f t="shared" si="2315"/>
        <v>DB$17</v>
      </c>
      <c r="DC1560" s="199" t="str">
        <f t="shared" si="2315"/>
        <v>DC$17</v>
      </c>
      <c r="DD1560" s="199" t="str">
        <f t="shared" si="2315"/>
        <v>DD$17</v>
      </c>
      <c r="DE1560" s="199" t="str">
        <f t="shared" si="2315"/>
        <v>DE$17</v>
      </c>
      <c r="DF1560" s="199" t="str">
        <f t="shared" si="2315"/>
        <v>DF$17</v>
      </c>
      <c r="DG1560" s="199" t="str">
        <f t="shared" si="2315"/>
        <v>DG$17</v>
      </c>
      <c r="DH1560" s="199" t="str">
        <f t="shared" si="2315"/>
        <v>DH$17</v>
      </c>
      <c r="DI1560" s="199" t="str">
        <f t="shared" si="2315"/>
        <v>DI$17</v>
      </c>
      <c r="DJ1560" s="199" t="str">
        <f t="shared" si="2315"/>
        <v>DJ$17</v>
      </c>
      <c r="DK1560" s="199" t="str">
        <f t="shared" si="2315"/>
        <v>DK$17</v>
      </c>
      <c r="DL1560" s="199" t="str">
        <f t="shared" si="2315"/>
        <v>DL$17</v>
      </c>
    </row>
    <row r="1561" spans="1:116" x14ac:dyDescent="0.35">
      <c r="A1561" s="174"/>
      <c r="E1561" s="8"/>
      <c r="G1561" s="175" t="s">
        <v>491</v>
      </c>
      <c r="H1561" s="200"/>
      <c r="I1561" s="201"/>
      <c r="J1561" s="201"/>
      <c r="K1561" s="202"/>
      <c r="L1561" s="202"/>
      <c r="M1561" s="202"/>
      <c r="N1561" s="202"/>
      <c r="O1561" s="202"/>
      <c r="P1561" s="202"/>
      <c r="R1561" s="202"/>
      <c r="S1561" s="190"/>
      <c r="T1561" s="190"/>
      <c r="U1561" s="190"/>
      <c r="V1561" s="190"/>
      <c r="W1561" s="190"/>
      <c r="X1561" s="190"/>
      <c r="Y1561" s="190"/>
      <c r="Z1561" s="190"/>
      <c r="AA1561" s="190"/>
      <c r="AB1561" s="190"/>
      <c r="AC1561" s="190"/>
      <c r="AD1561" s="190"/>
      <c r="AE1561" s="190"/>
      <c r="AF1561" s="190"/>
      <c r="AG1561" s="190"/>
      <c r="AH1561" s="190"/>
      <c r="AI1561" s="190"/>
      <c r="AJ1561" s="190"/>
      <c r="AK1561" s="190"/>
      <c r="AL1561" s="190"/>
      <c r="AM1561" s="190"/>
      <c r="AN1561" s="190"/>
      <c r="AO1561" s="190"/>
      <c r="AP1561" s="190"/>
      <c r="AQ1561" s="190"/>
      <c r="AR1561" s="190"/>
      <c r="AS1561" s="190"/>
      <c r="AT1561" s="190"/>
      <c r="AU1561" s="190"/>
      <c r="AV1561" s="190"/>
      <c r="AW1561" s="190"/>
      <c r="AX1561" s="190"/>
      <c r="AY1561" s="190"/>
      <c r="AZ1561" s="190"/>
      <c r="BA1561" s="190"/>
      <c r="BB1561" s="190"/>
      <c r="BC1561" s="190"/>
      <c r="BD1561" s="190"/>
      <c r="BE1561" s="190"/>
      <c r="BF1561" s="190"/>
      <c r="BG1561" s="190"/>
      <c r="BH1561" s="190"/>
      <c r="BI1561" s="190"/>
      <c r="BJ1561" s="190"/>
      <c r="BK1561" s="190"/>
      <c r="BL1561" s="190"/>
      <c r="BM1561" s="190"/>
      <c r="BN1561" s="190"/>
      <c r="BO1561" s="190"/>
      <c r="BP1561" s="190"/>
      <c r="BQ1561" s="190"/>
      <c r="BR1561" s="190"/>
      <c r="BS1561" s="190"/>
      <c r="BT1561" s="190"/>
      <c r="BU1561" s="190"/>
      <c r="BV1561" s="190"/>
      <c r="BW1561" s="190"/>
      <c r="BX1561" s="190"/>
      <c r="BY1561" s="190"/>
      <c r="BZ1561" s="190"/>
      <c r="CA1561" s="190"/>
      <c r="CB1561" s="190"/>
      <c r="CC1561" s="190"/>
      <c r="CD1561" s="190"/>
      <c r="CE1561" s="190"/>
      <c r="CF1561" s="190"/>
      <c r="CG1561" s="190"/>
      <c r="CH1561" s="190"/>
      <c r="CI1561" s="190"/>
      <c r="CJ1561" s="190"/>
      <c r="CK1561" s="190"/>
      <c r="CL1561" s="190"/>
      <c r="CN1561" s="201"/>
      <c r="CO1561" s="190"/>
      <c r="CP1561" s="190"/>
      <c r="CQ1561" s="190"/>
      <c r="CR1561" s="190"/>
      <c r="CS1561" s="190"/>
      <c r="CT1561" s="190"/>
      <c r="CU1561" s="190"/>
      <c r="CV1561" s="190"/>
      <c r="CW1561" s="190"/>
      <c r="CX1561" s="190"/>
      <c r="CY1561" s="190"/>
      <c r="CZ1561" s="190"/>
      <c r="DA1561" s="190"/>
      <c r="DB1561" s="190"/>
      <c r="DC1561" s="190"/>
      <c r="DD1561" s="190"/>
      <c r="DE1561" s="190"/>
      <c r="DF1561" s="190"/>
      <c r="DG1561" s="190"/>
      <c r="DH1561" s="190"/>
      <c r="DI1561" s="190"/>
      <c r="DJ1561" s="190"/>
      <c r="DK1561" s="190"/>
      <c r="DL1561" s="190"/>
    </row>
    <row r="1562" spans="1:116" x14ac:dyDescent="0.35">
      <c r="A1562" s="174"/>
      <c r="E1562" s="8"/>
      <c r="G1562" s="175" t="s">
        <v>505</v>
      </c>
      <c r="H1562" s="200"/>
      <c r="I1562" s="201"/>
      <c r="J1562" s="201"/>
      <c r="K1562" s="202"/>
      <c r="L1562" s="202"/>
      <c r="M1562" s="202"/>
      <c r="N1562" s="202"/>
      <c r="O1562" s="202"/>
      <c r="P1562" s="202"/>
      <c r="R1562" s="202"/>
      <c r="S1562" s="190"/>
      <c r="T1562" s="190"/>
      <c r="U1562" s="190"/>
      <c r="V1562" s="190"/>
      <c r="W1562" s="190"/>
      <c r="X1562" s="190"/>
      <c r="Y1562" s="190"/>
      <c r="Z1562" s="190"/>
      <c r="AA1562" s="190"/>
      <c r="AB1562" s="190"/>
      <c r="AC1562" s="190"/>
      <c r="AD1562" s="190"/>
      <c r="AE1562" s="190"/>
      <c r="AF1562" s="190"/>
      <c r="AG1562" s="190"/>
      <c r="AH1562" s="190"/>
      <c r="AI1562" s="190"/>
      <c r="AJ1562" s="190"/>
      <c r="AK1562" s="190"/>
      <c r="AL1562" s="190"/>
      <c r="AM1562" s="190"/>
      <c r="AN1562" s="190"/>
      <c r="AO1562" s="190"/>
      <c r="AP1562" s="190"/>
      <c r="AQ1562" s="190"/>
      <c r="AR1562" s="190"/>
      <c r="AS1562" s="190"/>
      <c r="AT1562" s="190"/>
      <c r="AU1562" s="190"/>
      <c r="AV1562" s="190"/>
      <c r="AW1562" s="190"/>
      <c r="AX1562" s="190"/>
      <c r="AY1562" s="190"/>
      <c r="AZ1562" s="190"/>
      <c r="BA1562" s="190"/>
      <c r="BB1562" s="190"/>
      <c r="BC1562" s="190"/>
      <c r="BD1562" s="190"/>
      <c r="BE1562" s="190"/>
      <c r="BF1562" s="190"/>
      <c r="BG1562" s="190"/>
      <c r="BH1562" s="190"/>
      <c r="BI1562" s="190"/>
      <c r="BJ1562" s="190"/>
      <c r="BK1562" s="190"/>
      <c r="BL1562" s="190"/>
      <c r="BM1562" s="190"/>
      <c r="BN1562" s="190"/>
      <c r="BO1562" s="190"/>
      <c r="BP1562" s="190"/>
      <c r="BQ1562" s="190"/>
      <c r="BR1562" s="190"/>
      <c r="BS1562" s="190"/>
      <c r="BT1562" s="190"/>
      <c r="BU1562" s="190"/>
      <c r="BV1562" s="190"/>
      <c r="BW1562" s="190"/>
      <c r="BX1562" s="190"/>
      <c r="BY1562" s="190"/>
      <c r="BZ1562" s="190"/>
      <c r="CA1562" s="190"/>
      <c r="CB1562" s="190"/>
      <c r="CC1562" s="190"/>
      <c r="CD1562" s="190"/>
      <c r="CE1562" s="190"/>
      <c r="CF1562" s="190"/>
      <c r="CG1562" s="190"/>
      <c r="CH1562" s="190"/>
      <c r="CI1562" s="190"/>
      <c r="CJ1562" s="190"/>
      <c r="CK1562" s="190"/>
      <c r="CL1562" s="190"/>
      <c r="CN1562" s="201"/>
      <c r="CO1562" s="190"/>
      <c r="CP1562" s="190"/>
      <c r="CQ1562" s="190"/>
      <c r="CR1562" s="190"/>
      <c r="CS1562" s="190"/>
      <c r="CT1562" s="190"/>
      <c r="CU1562" s="190"/>
      <c r="CV1562" s="190"/>
      <c r="CW1562" s="190"/>
      <c r="CX1562" s="190"/>
      <c r="CY1562" s="190"/>
      <c r="CZ1562" s="190"/>
      <c r="DA1562" s="190"/>
      <c r="DB1562" s="190"/>
      <c r="DC1562" s="190"/>
      <c r="DD1562" s="190"/>
      <c r="DE1562" s="190"/>
      <c r="DF1562" s="190"/>
      <c r="DG1562" s="190"/>
      <c r="DH1562" s="190"/>
      <c r="DI1562" s="190"/>
      <c r="DJ1562" s="190"/>
      <c r="DK1562" s="190"/>
      <c r="DL1562" s="190"/>
    </row>
    <row r="1563" spans="1:116" x14ac:dyDescent="0.35">
      <c r="A1563" s="31" t="s">
        <v>218</v>
      </c>
      <c r="B1563" s="31" t="s">
        <v>243</v>
      </c>
      <c r="C1563" s="31"/>
      <c r="D1563" t="s">
        <v>532</v>
      </c>
      <c r="E1563" s="8" t="str">
        <f t="shared" ref="E1563:E1564" si="2316">ROW()&amp;" "&amp;D1563</f>
        <v>1563 FCLTA-F</v>
      </c>
      <c r="F1563" t="s">
        <v>536</v>
      </c>
      <c r="G1563" s="175" t="s">
        <v>463</v>
      </c>
      <c r="H1563" s="200"/>
      <c r="I1563" s="201"/>
      <c r="J1563" s="201"/>
      <c r="K1563" s="202"/>
      <c r="L1563" s="202"/>
      <c r="M1563" s="202"/>
      <c r="N1563" s="202"/>
      <c r="O1563" s="202"/>
      <c r="P1563" s="202"/>
      <c r="R1563" s="202"/>
      <c r="S1563" s="190" t="str">
        <f t="shared" ref="S1563:CD1563" si="2317">S$22</f>
        <v>S$18</v>
      </c>
      <c r="T1563" s="190" t="str">
        <f t="shared" si="2317"/>
        <v>T$18</v>
      </c>
      <c r="U1563" s="190" t="str">
        <f t="shared" si="2317"/>
        <v>U$18</v>
      </c>
      <c r="V1563" s="190" t="str">
        <f t="shared" si="2317"/>
        <v>V$18</v>
      </c>
      <c r="W1563" s="190" t="str">
        <f t="shared" si="2317"/>
        <v>W$18</v>
      </c>
      <c r="X1563" s="190" t="str">
        <f t="shared" si="2317"/>
        <v>X$18</v>
      </c>
      <c r="Y1563" s="190" t="str">
        <f t="shared" si="2317"/>
        <v>Y$18</v>
      </c>
      <c r="Z1563" s="190" t="str">
        <f t="shared" si="2317"/>
        <v>Z$18</v>
      </c>
      <c r="AA1563" s="190" t="str">
        <f t="shared" si="2317"/>
        <v>AA$18</v>
      </c>
      <c r="AB1563" s="190" t="str">
        <f t="shared" si="2317"/>
        <v>AB$18</v>
      </c>
      <c r="AC1563" s="190" t="str">
        <f t="shared" si="2317"/>
        <v>AC$18</v>
      </c>
      <c r="AD1563" s="190" t="str">
        <f t="shared" si="2317"/>
        <v>AD$18</v>
      </c>
      <c r="AE1563" s="190" t="str">
        <f t="shared" si="2317"/>
        <v>AE$18</v>
      </c>
      <c r="AF1563" s="190" t="str">
        <f t="shared" si="2317"/>
        <v>AF$18</v>
      </c>
      <c r="AG1563" s="190" t="str">
        <f t="shared" si="2317"/>
        <v>AG$18</v>
      </c>
      <c r="AH1563" s="190" t="str">
        <f t="shared" si="2317"/>
        <v>AH$18</v>
      </c>
      <c r="AI1563" s="190" t="str">
        <f t="shared" si="2317"/>
        <v>AI$18</v>
      </c>
      <c r="AJ1563" s="190" t="str">
        <f t="shared" si="2317"/>
        <v>AJ$18</v>
      </c>
      <c r="AK1563" s="190" t="str">
        <f t="shared" si="2317"/>
        <v>AK$18</v>
      </c>
      <c r="AL1563" s="190" t="str">
        <f t="shared" si="2317"/>
        <v>AL$18</v>
      </c>
      <c r="AM1563" s="190" t="str">
        <f t="shared" si="2317"/>
        <v>AM$18</v>
      </c>
      <c r="AN1563" s="190" t="str">
        <f t="shared" si="2317"/>
        <v>AN$18</v>
      </c>
      <c r="AO1563" s="190" t="str">
        <f t="shared" si="2317"/>
        <v>AO$18</v>
      </c>
      <c r="AP1563" s="190" t="str">
        <f t="shared" si="2317"/>
        <v>AP$18</v>
      </c>
      <c r="AQ1563" s="190" t="str">
        <f t="shared" si="2317"/>
        <v>AQ$18</v>
      </c>
      <c r="AR1563" s="190" t="str">
        <f t="shared" si="2317"/>
        <v>AR$18</v>
      </c>
      <c r="AS1563" s="190" t="str">
        <f t="shared" si="2317"/>
        <v>AS$18</v>
      </c>
      <c r="AT1563" s="190" t="str">
        <f t="shared" si="2317"/>
        <v>AT$18</v>
      </c>
      <c r="AU1563" s="190" t="str">
        <f t="shared" si="2317"/>
        <v>AU$18</v>
      </c>
      <c r="AV1563" s="190" t="str">
        <f t="shared" si="2317"/>
        <v>AV$18</v>
      </c>
      <c r="AW1563" s="190" t="str">
        <f t="shared" si="2317"/>
        <v>AW$18</v>
      </c>
      <c r="AX1563" s="190" t="str">
        <f t="shared" si="2317"/>
        <v>AX$18</v>
      </c>
      <c r="AY1563" s="190" t="str">
        <f t="shared" si="2317"/>
        <v>AY$18</v>
      </c>
      <c r="AZ1563" s="190" t="str">
        <f t="shared" si="2317"/>
        <v>AZ$18</v>
      </c>
      <c r="BA1563" s="190" t="str">
        <f t="shared" si="2317"/>
        <v>BA$18</v>
      </c>
      <c r="BB1563" s="190" t="str">
        <f t="shared" si="2317"/>
        <v>BB$18</v>
      </c>
      <c r="BC1563" s="190" t="str">
        <f t="shared" si="2317"/>
        <v>BC$18</v>
      </c>
      <c r="BD1563" s="190" t="str">
        <f t="shared" si="2317"/>
        <v>BD$18</v>
      </c>
      <c r="BE1563" s="190" t="str">
        <f t="shared" si="2317"/>
        <v>BE$18</v>
      </c>
      <c r="BF1563" s="190" t="str">
        <f t="shared" si="2317"/>
        <v>BF$18</v>
      </c>
      <c r="BG1563" s="190" t="str">
        <f t="shared" si="2317"/>
        <v>BG$18</v>
      </c>
      <c r="BH1563" s="190" t="str">
        <f t="shared" si="2317"/>
        <v>BH$18</v>
      </c>
      <c r="BI1563" s="190" t="str">
        <f t="shared" si="2317"/>
        <v>BI$18</v>
      </c>
      <c r="BJ1563" s="190" t="str">
        <f t="shared" si="2317"/>
        <v>BJ$18</v>
      </c>
      <c r="BK1563" s="190" t="str">
        <f t="shared" si="2317"/>
        <v>BK$18</v>
      </c>
      <c r="BL1563" s="190" t="str">
        <f t="shared" si="2317"/>
        <v>BL$18</v>
      </c>
      <c r="BM1563" s="190" t="str">
        <f t="shared" si="2317"/>
        <v>BM$18</v>
      </c>
      <c r="BN1563" s="190" t="str">
        <f t="shared" si="2317"/>
        <v>BN$18</v>
      </c>
      <c r="BO1563" s="190" t="str">
        <f t="shared" si="2317"/>
        <v>BO$18</v>
      </c>
      <c r="BP1563" s="190" t="str">
        <f t="shared" si="2317"/>
        <v>BP$18</v>
      </c>
      <c r="BQ1563" s="190" t="str">
        <f t="shared" si="2317"/>
        <v>BQ$18</v>
      </c>
      <c r="BR1563" s="190" t="str">
        <f t="shared" si="2317"/>
        <v>BR$18</v>
      </c>
      <c r="BS1563" s="190" t="str">
        <f t="shared" si="2317"/>
        <v>BS$18</v>
      </c>
      <c r="BT1563" s="190" t="str">
        <f t="shared" si="2317"/>
        <v>BT$18</v>
      </c>
      <c r="BU1563" s="190" t="str">
        <f t="shared" si="2317"/>
        <v>BU$18</v>
      </c>
      <c r="BV1563" s="190" t="str">
        <f t="shared" si="2317"/>
        <v>BV$18</v>
      </c>
      <c r="BW1563" s="190" t="str">
        <f t="shared" si="2317"/>
        <v>BW$18</v>
      </c>
      <c r="BX1563" s="190" t="str">
        <f t="shared" si="2317"/>
        <v>BX$18</v>
      </c>
      <c r="BY1563" s="190" t="str">
        <f t="shared" si="2317"/>
        <v>BY$18</v>
      </c>
      <c r="BZ1563" s="190" t="str">
        <f t="shared" si="2317"/>
        <v>BZ$18</v>
      </c>
      <c r="CA1563" s="190" t="str">
        <f t="shared" si="2317"/>
        <v>CA$18</v>
      </c>
      <c r="CB1563" s="190" t="str">
        <f t="shared" si="2317"/>
        <v>CB$18</v>
      </c>
      <c r="CC1563" s="190" t="str">
        <f t="shared" si="2317"/>
        <v>CC$18</v>
      </c>
      <c r="CD1563" s="190" t="str">
        <f t="shared" si="2317"/>
        <v>CD$18</v>
      </c>
      <c r="CE1563" s="190" t="str">
        <f t="shared" ref="CE1563:CL1563" si="2318">CE$22</f>
        <v>CE$18</v>
      </c>
      <c r="CF1563" s="190" t="str">
        <f t="shared" si="2318"/>
        <v>CF$18</v>
      </c>
      <c r="CG1563" s="190" t="str">
        <f t="shared" si="2318"/>
        <v>CG$18</v>
      </c>
      <c r="CH1563" s="190" t="str">
        <f t="shared" si="2318"/>
        <v>CH$18</v>
      </c>
      <c r="CI1563" s="190" t="str">
        <f t="shared" si="2318"/>
        <v>CI$18</v>
      </c>
      <c r="CJ1563" s="190" t="str">
        <f t="shared" si="2318"/>
        <v>CJ$18</v>
      </c>
      <c r="CK1563" s="190" t="str">
        <f t="shared" si="2318"/>
        <v>CK$18</v>
      </c>
      <c r="CL1563" s="190" t="str">
        <f t="shared" si="2318"/>
        <v>CL$18</v>
      </c>
      <c r="CN1563" s="201"/>
      <c r="CO1563" s="190" t="str">
        <f t="shared" ref="CO1563:DL1563" si="2319">CO$22</f>
        <v>CO$18</v>
      </c>
      <c r="CP1563" s="190" t="str">
        <f t="shared" si="2319"/>
        <v>CP$18</v>
      </c>
      <c r="CQ1563" s="190" t="str">
        <f t="shared" si="2319"/>
        <v>CQ$18</v>
      </c>
      <c r="CR1563" s="190" t="str">
        <f t="shared" si="2319"/>
        <v>CR$18</v>
      </c>
      <c r="CS1563" s="190" t="str">
        <f t="shared" si="2319"/>
        <v>CS$18</v>
      </c>
      <c r="CT1563" s="190" t="str">
        <f t="shared" si="2319"/>
        <v>CT$18</v>
      </c>
      <c r="CU1563" s="190" t="str">
        <f t="shared" si="2319"/>
        <v>CU$18</v>
      </c>
      <c r="CV1563" s="190" t="str">
        <f t="shared" si="2319"/>
        <v>CV$18</v>
      </c>
      <c r="CW1563" s="190" t="str">
        <f t="shared" si="2319"/>
        <v>CW$18</v>
      </c>
      <c r="CX1563" s="190" t="str">
        <f t="shared" si="2319"/>
        <v>CX$18</v>
      </c>
      <c r="CY1563" s="190" t="str">
        <f t="shared" si="2319"/>
        <v>CY$18</v>
      </c>
      <c r="CZ1563" s="190" t="str">
        <f t="shared" si="2319"/>
        <v>CZ$18</v>
      </c>
      <c r="DA1563" s="190" t="str">
        <f t="shared" si="2319"/>
        <v>DA$18</v>
      </c>
      <c r="DB1563" s="190" t="str">
        <f t="shared" si="2319"/>
        <v>DB$18</v>
      </c>
      <c r="DC1563" s="190" t="str">
        <f t="shared" si="2319"/>
        <v>DC$18</v>
      </c>
      <c r="DD1563" s="190" t="str">
        <f t="shared" si="2319"/>
        <v>DD$18</v>
      </c>
      <c r="DE1563" s="190" t="str">
        <f t="shared" si="2319"/>
        <v>DE$18</v>
      </c>
      <c r="DF1563" s="190" t="str">
        <f t="shared" si="2319"/>
        <v>DF$18</v>
      </c>
      <c r="DG1563" s="190" t="str">
        <f t="shared" si="2319"/>
        <v>DG$18</v>
      </c>
      <c r="DH1563" s="190" t="str">
        <f t="shared" si="2319"/>
        <v>DH$18</v>
      </c>
      <c r="DI1563" s="190" t="str">
        <f t="shared" si="2319"/>
        <v>DI$18</v>
      </c>
      <c r="DJ1563" s="190" t="str">
        <f t="shared" si="2319"/>
        <v>DJ$18</v>
      </c>
      <c r="DK1563" s="190" t="str">
        <f t="shared" si="2319"/>
        <v>DK$18</v>
      </c>
      <c r="DL1563" s="190" t="str">
        <f t="shared" si="2319"/>
        <v>DL$18</v>
      </c>
    </row>
    <row r="1564" spans="1:116" x14ac:dyDescent="0.35">
      <c r="B1564" t="str">
        <f>E1564</f>
        <v>1564 FCLTA-F</v>
      </c>
      <c r="C1564" t="s">
        <v>240</v>
      </c>
      <c r="D1564" t="s">
        <v>532</v>
      </c>
      <c r="E1564" s="8" t="str">
        <f t="shared" si="2316"/>
        <v>1564 FCLTA-F</v>
      </c>
      <c r="G1564" s="175" t="s">
        <v>464</v>
      </c>
      <c r="H1564" s="200"/>
      <c r="I1564" s="201"/>
      <c r="J1564" s="201"/>
      <c r="K1564" s="202"/>
      <c r="L1564" s="202"/>
      <c r="M1564" s="202"/>
      <c r="N1564" s="202"/>
      <c r="O1564" s="202"/>
      <c r="P1564" s="202"/>
      <c r="R1564" s="202"/>
      <c r="S1564" s="190" t="str">
        <f t="shared" ref="S1564:CD1564" si="2320">S$23</f>
        <v>S$19</v>
      </c>
      <c r="T1564" s="190" t="str">
        <f t="shared" si="2320"/>
        <v>T$19</v>
      </c>
      <c r="U1564" s="190" t="str">
        <f t="shared" si="2320"/>
        <v>U$19</v>
      </c>
      <c r="V1564" s="190" t="str">
        <f t="shared" si="2320"/>
        <v>V$19</v>
      </c>
      <c r="W1564" s="190" t="str">
        <f t="shared" si="2320"/>
        <v>W$19</v>
      </c>
      <c r="X1564" s="190" t="str">
        <f t="shared" si="2320"/>
        <v>X$19</v>
      </c>
      <c r="Y1564" s="190" t="str">
        <f t="shared" si="2320"/>
        <v>Y$19</v>
      </c>
      <c r="Z1564" s="190" t="str">
        <f t="shared" si="2320"/>
        <v>Z$19</v>
      </c>
      <c r="AA1564" s="190" t="str">
        <f t="shared" si="2320"/>
        <v>AA$19</v>
      </c>
      <c r="AB1564" s="190" t="str">
        <f t="shared" si="2320"/>
        <v>AB$19</v>
      </c>
      <c r="AC1564" s="190" t="str">
        <f t="shared" si="2320"/>
        <v>AC$19</v>
      </c>
      <c r="AD1564" s="190" t="str">
        <f t="shared" si="2320"/>
        <v>AD$19</v>
      </c>
      <c r="AE1564" s="190" t="str">
        <f t="shared" si="2320"/>
        <v>AE$19</v>
      </c>
      <c r="AF1564" s="190" t="str">
        <f t="shared" si="2320"/>
        <v>AF$19</v>
      </c>
      <c r="AG1564" s="190" t="str">
        <f t="shared" si="2320"/>
        <v>AG$19</v>
      </c>
      <c r="AH1564" s="190" t="str">
        <f t="shared" si="2320"/>
        <v>AH$19</v>
      </c>
      <c r="AI1564" s="190" t="str">
        <f t="shared" si="2320"/>
        <v>AI$19</v>
      </c>
      <c r="AJ1564" s="190" t="str">
        <f t="shared" si="2320"/>
        <v>AJ$19</v>
      </c>
      <c r="AK1564" s="190" t="str">
        <f t="shared" si="2320"/>
        <v>AK$19</v>
      </c>
      <c r="AL1564" s="190" t="str">
        <f t="shared" si="2320"/>
        <v>AL$19</v>
      </c>
      <c r="AM1564" s="190" t="str">
        <f t="shared" si="2320"/>
        <v>AM$19</v>
      </c>
      <c r="AN1564" s="190" t="str">
        <f t="shared" si="2320"/>
        <v>AN$19</v>
      </c>
      <c r="AO1564" s="190" t="str">
        <f t="shared" si="2320"/>
        <v>AO$19</v>
      </c>
      <c r="AP1564" s="190" t="str">
        <f t="shared" si="2320"/>
        <v>AP$19</v>
      </c>
      <c r="AQ1564" s="190" t="str">
        <f t="shared" si="2320"/>
        <v>AQ$19</v>
      </c>
      <c r="AR1564" s="190" t="str">
        <f t="shared" si="2320"/>
        <v>AR$19</v>
      </c>
      <c r="AS1564" s="190" t="str">
        <f t="shared" si="2320"/>
        <v>AS$19</v>
      </c>
      <c r="AT1564" s="190" t="str">
        <f t="shared" si="2320"/>
        <v>AT$19</v>
      </c>
      <c r="AU1564" s="190" t="str">
        <f t="shared" si="2320"/>
        <v>AU$19</v>
      </c>
      <c r="AV1564" s="190" t="str">
        <f t="shared" si="2320"/>
        <v>AV$19</v>
      </c>
      <c r="AW1564" s="190" t="str">
        <f t="shared" si="2320"/>
        <v>AW$19</v>
      </c>
      <c r="AX1564" s="190" t="str">
        <f t="shared" si="2320"/>
        <v>AX$19</v>
      </c>
      <c r="AY1564" s="190" t="str">
        <f t="shared" si="2320"/>
        <v>AY$19</v>
      </c>
      <c r="AZ1564" s="190" t="str">
        <f t="shared" si="2320"/>
        <v>AZ$19</v>
      </c>
      <c r="BA1564" s="190" t="str">
        <f t="shared" si="2320"/>
        <v>BA$19</v>
      </c>
      <c r="BB1564" s="190" t="str">
        <f t="shared" si="2320"/>
        <v>BB$19</v>
      </c>
      <c r="BC1564" s="190" t="str">
        <f t="shared" si="2320"/>
        <v>BC$19</v>
      </c>
      <c r="BD1564" s="190" t="str">
        <f t="shared" si="2320"/>
        <v>BD$19</v>
      </c>
      <c r="BE1564" s="190" t="str">
        <f t="shared" si="2320"/>
        <v>BE$19</v>
      </c>
      <c r="BF1564" s="190" t="str">
        <f t="shared" si="2320"/>
        <v>BF$19</v>
      </c>
      <c r="BG1564" s="190" t="str">
        <f t="shared" si="2320"/>
        <v>BG$19</v>
      </c>
      <c r="BH1564" s="190" t="str">
        <f t="shared" si="2320"/>
        <v>BH$19</v>
      </c>
      <c r="BI1564" s="190" t="str">
        <f t="shared" si="2320"/>
        <v>BI$19</v>
      </c>
      <c r="BJ1564" s="190" t="str">
        <f t="shared" si="2320"/>
        <v>BJ$19</v>
      </c>
      <c r="BK1564" s="190" t="str">
        <f t="shared" si="2320"/>
        <v>BK$19</v>
      </c>
      <c r="BL1564" s="190" t="str">
        <f t="shared" si="2320"/>
        <v>BL$19</v>
      </c>
      <c r="BM1564" s="190" t="str">
        <f t="shared" si="2320"/>
        <v>BM$19</v>
      </c>
      <c r="BN1564" s="190" t="str">
        <f t="shared" si="2320"/>
        <v>BN$19</v>
      </c>
      <c r="BO1564" s="190" t="str">
        <f t="shared" si="2320"/>
        <v>BO$19</v>
      </c>
      <c r="BP1564" s="190" t="str">
        <f t="shared" si="2320"/>
        <v>BP$19</v>
      </c>
      <c r="BQ1564" s="190" t="str">
        <f t="shared" si="2320"/>
        <v>BQ$19</v>
      </c>
      <c r="BR1564" s="190" t="str">
        <f t="shared" si="2320"/>
        <v>BR$19</v>
      </c>
      <c r="BS1564" s="190" t="str">
        <f t="shared" si="2320"/>
        <v>BS$19</v>
      </c>
      <c r="BT1564" s="190" t="str">
        <f t="shared" si="2320"/>
        <v>BT$19</v>
      </c>
      <c r="BU1564" s="190" t="str">
        <f t="shared" si="2320"/>
        <v>BU$19</v>
      </c>
      <c r="BV1564" s="190" t="str">
        <f t="shared" si="2320"/>
        <v>BV$19</v>
      </c>
      <c r="BW1564" s="190" t="str">
        <f t="shared" si="2320"/>
        <v>BW$19</v>
      </c>
      <c r="BX1564" s="190" t="str">
        <f t="shared" si="2320"/>
        <v>BX$19</v>
      </c>
      <c r="BY1564" s="190" t="str">
        <f t="shared" si="2320"/>
        <v>BY$19</v>
      </c>
      <c r="BZ1564" s="190" t="str">
        <f t="shared" si="2320"/>
        <v>BZ$19</v>
      </c>
      <c r="CA1564" s="190" t="str">
        <f t="shared" si="2320"/>
        <v>CA$19</v>
      </c>
      <c r="CB1564" s="190" t="str">
        <f t="shared" si="2320"/>
        <v>CB$19</v>
      </c>
      <c r="CC1564" s="190" t="str">
        <f t="shared" si="2320"/>
        <v>CC$19</v>
      </c>
      <c r="CD1564" s="190" t="str">
        <f t="shared" si="2320"/>
        <v>CD$19</v>
      </c>
      <c r="CE1564" s="190" t="str">
        <f t="shared" ref="CE1564:CL1564" si="2321">CE$23</f>
        <v>CE$19</v>
      </c>
      <c r="CF1564" s="190" t="str">
        <f t="shared" si="2321"/>
        <v>CF$19</v>
      </c>
      <c r="CG1564" s="190" t="str">
        <f t="shared" si="2321"/>
        <v>CG$19</v>
      </c>
      <c r="CH1564" s="190" t="str">
        <f t="shared" si="2321"/>
        <v>CH$19</v>
      </c>
      <c r="CI1564" s="190" t="str">
        <f t="shared" si="2321"/>
        <v>CI$19</v>
      </c>
      <c r="CJ1564" s="190" t="str">
        <f t="shared" si="2321"/>
        <v>CJ$19</v>
      </c>
      <c r="CK1564" s="190" t="str">
        <f t="shared" si="2321"/>
        <v>CK$19</v>
      </c>
      <c r="CL1564" s="190" t="str">
        <f t="shared" si="2321"/>
        <v>CL$19</v>
      </c>
      <c r="CN1564" s="201"/>
      <c r="CO1564" s="190" t="str">
        <f t="shared" ref="CO1564:DL1564" si="2322">CO$23</f>
        <v>CO$19</v>
      </c>
      <c r="CP1564" s="190" t="str">
        <f t="shared" si="2322"/>
        <v>CP$19</v>
      </c>
      <c r="CQ1564" s="190" t="str">
        <f t="shared" si="2322"/>
        <v>CQ$19</v>
      </c>
      <c r="CR1564" s="190" t="str">
        <f t="shared" si="2322"/>
        <v>CR$19</v>
      </c>
      <c r="CS1564" s="190" t="str">
        <f t="shared" si="2322"/>
        <v>CS$19</v>
      </c>
      <c r="CT1564" s="190" t="str">
        <f t="shared" si="2322"/>
        <v>CT$19</v>
      </c>
      <c r="CU1564" s="190" t="str">
        <f t="shared" si="2322"/>
        <v>CU$19</v>
      </c>
      <c r="CV1564" s="190" t="str">
        <f t="shared" si="2322"/>
        <v>CV$19</v>
      </c>
      <c r="CW1564" s="190" t="str">
        <f t="shared" si="2322"/>
        <v>CW$19</v>
      </c>
      <c r="CX1564" s="190" t="str">
        <f t="shared" si="2322"/>
        <v>CX$19</v>
      </c>
      <c r="CY1564" s="190" t="str">
        <f t="shared" si="2322"/>
        <v>CY$19</v>
      </c>
      <c r="CZ1564" s="190" t="str">
        <f t="shared" si="2322"/>
        <v>CZ$19</v>
      </c>
      <c r="DA1564" s="190" t="str">
        <f t="shared" si="2322"/>
        <v>DA$19</v>
      </c>
      <c r="DB1564" s="190" t="str">
        <f t="shared" si="2322"/>
        <v>DB$19</v>
      </c>
      <c r="DC1564" s="190" t="str">
        <f t="shared" si="2322"/>
        <v>DC$19</v>
      </c>
      <c r="DD1564" s="190" t="str">
        <f t="shared" si="2322"/>
        <v>DD$19</v>
      </c>
      <c r="DE1564" s="190" t="str">
        <f t="shared" si="2322"/>
        <v>DE$19</v>
      </c>
      <c r="DF1564" s="190" t="str">
        <f t="shared" si="2322"/>
        <v>DF$19</v>
      </c>
      <c r="DG1564" s="190" t="str">
        <f t="shared" si="2322"/>
        <v>DG$19</v>
      </c>
      <c r="DH1564" s="190" t="str">
        <f t="shared" si="2322"/>
        <v>DH$19</v>
      </c>
      <c r="DI1564" s="190" t="str">
        <f t="shared" si="2322"/>
        <v>DI$19</v>
      </c>
      <c r="DJ1564" s="190" t="str">
        <f t="shared" si="2322"/>
        <v>DJ$19</v>
      </c>
      <c r="DK1564" s="190" t="str">
        <f t="shared" si="2322"/>
        <v>DK$19</v>
      </c>
      <c r="DL1564" s="190" t="str">
        <f t="shared" si="2322"/>
        <v>DL$19</v>
      </c>
    </row>
    <row r="1565" spans="1:116" x14ac:dyDescent="0.35">
      <c r="D1565" t="s">
        <v>532</v>
      </c>
      <c r="E1565" s="8" t="str">
        <f>ROW()&amp;" "&amp;D1565</f>
        <v>1565 FCLTA-F</v>
      </c>
      <c r="G1565" s="70" t="s">
        <v>531</v>
      </c>
      <c r="H1565" s="48"/>
      <c r="I1565" s="304"/>
      <c r="J1565" s="304"/>
      <c r="K1565" s="48"/>
      <c r="L1565" s="48"/>
      <c r="M1565" s="48"/>
      <c r="N1565" s="48"/>
      <c r="O1565" s="48"/>
      <c r="P1565" s="48"/>
      <c r="R1565" s="70"/>
      <c r="S1565" s="305"/>
      <c r="T1565" s="305"/>
      <c r="U1565" s="305"/>
      <c r="V1565" s="305"/>
      <c r="W1565" s="305"/>
      <c r="X1565" s="305"/>
      <c r="Y1565" s="305"/>
      <c r="Z1565" s="305"/>
      <c r="AA1565" s="305"/>
      <c r="AB1565" s="305"/>
      <c r="AC1565" s="305"/>
      <c r="AD1565" s="305"/>
      <c r="AE1565" s="305"/>
      <c r="AF1565" s="305"/>
      <c r="AG1565" s="305"/>
      <c r="AH1565" s="305"/>
      <c r="AI1565" s="305"/>
      <c r="AJ1565" s="305"/>
      <c r="AK1565" s="305"/>
      <c r="AL1565" s="305"/>
      <c r="AM1565" s="305"/>
      <c r="AN1565" s="305"/>
      <c r="AO1565" s="305"/>
      <c r="AP1565" s="305"/>
      <c r="AQ1565" s="305"/>
      <c r="AR1565" s="305"/>
      <c r="AS1565" s="305"/>
      <c r="AT1565" s="305"/>
      <c r="AU1565" s="305"/>
      <c r="AV1565" s="305"/>
      <c r="AW1565" s="305"/>
      <c r="AX1565" s="305"/>
      <c r="AY1565" s="305"/>
      <c r="AZ1565" s="305"/>
      <c r="BA1565" s="305"/>
      <c r="BB1565" s="305"/>
      <c r="BC1565" s="305"/>
      <c r="BD1565" s="305"/>
      <c r="BE1565" s="305"/>
      <c r="BF1565" s="305"/>
      <c r="BG1565" s="305"/>
      <c r="BH1565" s="305"/>
      <c r="BI1565" s="305"/>
      <c r="BJ1565" s="305"/>
      <c r="BK1565" s="305"/>
      <c r="BL1565" s="305"/>
      <c r="BM1565" s="305"/>
      <c r="BN1565" s="305"/>
      <c r="BO1565" s="305"/>
      <c r="BP1565" s="305"/>
      <c r="BQ1565" s="305"/>
      <c r="BR1565" s="305"/>
      <c r="BS1565" s="305"/>
      <c r="BT1565" s="305"/>
      <c r="BU1565" s="305"/>
      <c r="BV1565" s="305"/>
      <c r="BW1565" s="305"/>
      <c r="BX1565" s="305"/>
      <c r="BY1565" s="305"/>
      <c r="BZ1565" s="305"/>
      <c r="CA1565" s="305"/>
      <c r="CB1565" s="305"/>
      <c r="CC1565" s="305"/>
      <c r="CD1565" s="305"/>
      <c r="CE1565" s="305"/>
      <c r="CF1565" s="305"/>
      <c r="CG1565" s="305"/>
      <c r="CH1565" s="305"/>
      <c r="CI1565" s="305"/>
      <c r="CJ1565" s="305"/>
      <c r="CK1565" s="305"/>
      <c r="CL1565" s="305"/>
      <c r="CN1565" s="304"/>
      <c r="CO1565" s="305"/>
      <c r="CP1565" s="305"/>
      <c r="CQ1565" s="305"/>
      <c r="CR1565" s="305"/>
      <c r="CS1565" s="305"/>
      <c r="CT1565" s="305"/>
      <c r="CU1565" s="305"/>
      <c r="CV1565" s="305"/>
      <c r="CW1565" s="305"/>
      <c r="CX1565" s="305"/>
      <c r="CY1565" s="305"/>
      <c r="CZ1565" s="305"/>
      <c r="DA1565" s="305"/>
      <c r="DB1565" s="305"/>
      <c r="DC1565" s="305"/>
      <c r="DD1565" s="305"/>
      <c r="DE1565" s="305"/>
      <c r="DF1565" s="305"/>
      <c r="DG1565" s="305"/>
      <c r="DH1565" s="305"/>
      <c r="DI1565" s="305"/>
      <c r="DJ1565" s="305"/>
      <c r="DK1565" s="305"/>
      <c r="DL1565" s="305"/>
    </row>
    <row r="1566" spans="1:116" x14ac:dyDescent="0.35">
      <c r="C1566" t="s">
        <v>235</v>
      </c>
      <c r="D1566" t="s">
        <v>532</v>
      </c>
      <c r="E1566" s="8" t="str">
        <f>ROW()&amp;" "&amp;D1566</f>
        <v>1566 FCLTA-F</v>
      </c>
      <c r="G1566" s="125" t="str">
        <f>"Net fixed asset - "&amp;(SUBSTITUTE(G1565,":",""))</f>
        <v>Net fixed asset - Fixed constant current asset</v>
      </c>
      <c r="J1566" s="74">
        <v>1000</v>
      </c>
      <c r="K1566" s="53">
        <f>SUMIF($4:$4,K$2,1564:1564)</f>
        <v>0</v>
      </c>
      <c r="L1566" s="53">
        <f>SUMIF($4:$4,L$2,1564:1564)</f>
        <v>0</v>
      </c>
      <c r="M1566" s="53">
        <f>SUMIF($4:$4,M$2,1564:1564)</f>
        <v>0</v>
      </c>
      <c r="N1566" s="53">
        <f>SUMIF($4:$4,N$2,1564:1564)</f>
        <v>0</v>
      </c>
      <c r="O1566" s="53">
        <f>SUMIF($4:$4,O$2,1564:1564)</f>
        <v>0</v>
      </c>
      <c r="P1566" s="53">
        <f>SUMIF($4:$4,P$2,1564:1564)</f>
        <v>0</v>
      </c>
      <c r="R1566" s="24">
        <f>$J1566</f>
        <v>1000</v>
      </c>
      <c r="S1566" s="80">
        <f>R1566</f>
        <v>1000</v>
      </c>
      <c r="T1566" s="80">
        <f t="shared" ref="T1566" si="2323">S1566</f>
        <v>1000</v>
      </c>
      <c r="U1566" s="80">
        <f t="shared" ref="U1566" si="2324">T1566</f>
        <v>1000</v>
      </c>
      <c r="V1566" s="80">
        <f t="shared" ref="V1566" si="2325">U1566</f>
        <v>1000</v>
      </c>
      <c r="W1566" s="80">
        <f t="shared" ref="W1566" si="2326">V1566</f>
        <v>1000</v>
      </c>
      <c r="X1566" s="80">
        <f t="shared" ref="X1566" si="2327">W1566</f>
        <v>1000</v>
      </c>
      <c r="Y1566" s="80">
        <f t="shared" ref="Y1566" si="2328">X1566</f>
        <v>1000</v>
      </c>
      <c r="Z1566" s="80">
        <f t="shared" ref="Z1566" si="2329">Y1566</f>
        <v>1000</v>
      </c>
      <c r="AA1566" s="80">
        <f t="shared" ref="AA1566" si="2330">Z1566</f>
        <v>1000</v>
      </c>
      <c r="AB1566" s="80">
        <f t="shared" ref="AB1566" si="2331">AA1566</f>
        <v>1000</v>
      </c>
      <c r="AC1566" s="80">
        <f t="shared" ref="AC1566" si="2332">AB1566</f>
        <v>1000</v>
      </c>
      <c r="AD1566" s="80">
        <f t="shared" ref="AD1566" si="2333">AC1566</f>
        <v>1000</v>
      </c>
      <c r="AE1566" s="80">
        <f t="shared" ref="AE1566" si="2334">AD1566</f>
        <v>1000</v>
      </c>
      <c r="AF1566" s="80">
        <f t="shared" ref="AF1566" si="2335">AE1566</f>
        <v>1000</v>
      </c>
      <c r="AG1566" s="80">
        <f t="shared" ref="AG1566" si="2336">AF1566</f>
        <v>1000</v>
      </c>
      <c r="AH1566" s="80">
        <f t="shared" ref="AH1566" si="2337">AG1566</f>
        <v>1000</v>
      </c>
      <c r="AI1566" s="80">
        <f t="shared" ref="AI1566" si="2338">AH1566</f>
        <v>1000</v>
      </c>
      <c r="AJ1566" s="80">
        <f t="shared" ref="AJ1566" si="2339">AI1566</f>
        <v>1000</v>
      </c>
      <c r="AK1566" s="80">
        <f t="shared" ref="AK1566" si="2340">AJ1566</f>
        <v>1000</v>
      </c>
      <c r="AL1566" s="80">
        <f t="shared" ref="AL1566" si="2341">AK1566</f>
        <v>1000</v>
      </c>
      <c r="AM1566" s="80">
        <f t="shared" ref="AM1566" si="2342">AL1566</f>
        <v>1000</v>
      </c>
      <c r="AN1566" s="80">
        <f t="shared" ref="AN1566" si="2343">AM1566</f>
        <v>1000</v>
      </c>
      <c r="AO1566" s="80">
        <f t="shared" ref="AO1566" si="2344">AN1566</f>
        <v>1000</v>
      </c>
      <c r="AP1566" s="80">
        <f t="shared" ref="AP1566" si="2345">AO1566</f>
        <v>1000</v>
      </c>
      <c r="AQ1566" s="80">
        <f t="shared" ref="AQ1566" si="2346">AP1566</f>
        <v>1000</v>
      </c>
      <c r="AR1566" s="80">
        <f t="shared" ref="AR1566" si="2347">AQ1566</f>
        <v>1000</v>
      </c>
      <c r="AS1566" s="80">
        <f t="shared" ref="AS1566" si="2348">AR1566</f>
        <v>1000</v>
      </c>
      <c r="AT1566" s="80">
        <f t="shared" ref="AT1566" si="2349">AS1566</f>
        <v>1000</v>
      </c>
      <c r="AU1566" s="80">
        <f t="shared" ref="AU1566" si="2350">AT1566</f>
        <v>1000</v>
      </c>
      <c r="AV1566" s="80">
        <f t="shared" ref="AV1566" si="2351">AU1566</f>
        <v>1000</v>
      </c>
      <c r="AW1566" s="80">
        <f t="shared" ref="AW1566" si="2352">AV1566</f>
        <v>1000</v>
      </c>
      <c r="AX1566" s="80">
        <f t="shared" ref="AX1566" si="2353">AW1566</f>
        <v>1000</v>
      </c>
      <c r="AY1566" s="80">
        <f t="shared" ref="AY1566" si="2354">AX1566</f>
        <v>1000</v>
      </c>
      <c r="AZ1566" s="80">
        <f t="shared" ref="AZ1566" si="2355">AY1566</f>
        <v>1000</v>
      </c>
      <c r="BA1566" s="80">
        <f t="shared" ref="BA1566" si="2356">AZ1566</f>
        <v>1000</v>
      </c>
      <c r="BB1566" s="80">
        <f t="shared" ref="BB1566" si="2357">BA1566</f>
        <v>1000</v>
      </c>
      <c r="BC1566" s="80">
        <f t="shared" ref="BC1566" si="2358">BB1566</f>
        <v>1000</v>
      </c>
      <c r="BD1566" s="80">
        <f t="shared" ref="BD1566" si="2359">BC1566</f>
        <v>1000</v>
      </c>
      <c r="BE1566" s="80">
        <f t="shared" ref="BE1566" si="2360">BD1566</f>
        <v>1000</v>
      </c>
      <c r="BF1566" s="80">
        <f t="shared" ref="BF1566" si="2361">BE1566</f>
        <v>1000</v>
      </c>
      <c r="BG1566" s="80">
        <f t="shared" ref="BG1566" si="2362">BF1566</f>
        <v>1000</v>
      </c>
      <c r="BH1566" s="80">
        <f t="shared" ref="BH1566" si="2363">BG1566</f>
        <v>1000</v>
      </c>
      <c r="BI1566" s="80">
        <f t="shared" ref="BI1566" si="2364">BH1566</f>
        <v>1000</v>
      </c>
      <c r="BJ1566" s="80">
        <f t="shared" ref="BJ1566" si="2365">BI1566</f>
        <v>1000</v>
      </c>
      <c r="BK1566" s="80">
        <f t="shared" ref="BK1566" si="2366">BJ1566</f>
        <v>1000</v>
      </c>
      <c r="BL1566" s="80">
        <f t="shared" ref="BL1566" si="2367">BK1566</f>
        <v>1000</v>
      </c>
      <c r="BM1566" s="80">
        <f t="shared" ref="BM1566" si="2368">BL1566</f>
        <v>1000</v>
      </c>
      <c r="BN1566" s="80">
        <f t="shared" ref="BN1566" si="2369">BM1566</f>
        <v>1000</v>
      </c>
      <c r="BO1566" s="80">
        <f t="shared" ref="BO1566" si="2370">BN1566</f>
        <v>1000</v>
      </c>
      <c r="BP1566" s="80">
        <f t="shared" ref="BP1566" si="2371">BO1566</f>
        <v>1000</v>
      </c>
      <c r="BQ1566" s="80">
        <f t="shared" ref="BQ1566" si="2372">BP1566</f>
        <v>1000</v>
      </c>
      <c r="BR1566" s="80">
        <f t="shared" ref="BR1566" si="2373">BQ1566</f>
        <v>1000</v>
      </c>
      <c r="BS1566" s="80">
        <f t="shared" ref="BS1566" si="2374">BR1566</f>
        <v>1000</v>
      </c>
      <c r="BT1566" s="80">
        <f t="shared" ref="BT1566" si="2375">BS1566</f>
        <v>1000</v>
      </c>
      <c r="BU1566" s="80">
        <f t="shared" ref="BU1566" si="2376">BT1566</f>
        <v>1000</v>
      </c>
      <c r="BV1566" s="80">
        <f t="shared" ref="BV1566" si="2377">BU1566</f>
        <v>1000</v>
      </c>
      <c r="BW1566" s="80">
        <f t="shared" ref="BW1566" si="2378">BV1566</f>
        <v>1000</v>
      </c>
      <c r="BX1566" s="80">
        <f t="shared" ref="BX1566" si="2379">BW1566</f>
        <v>1000</v>
      </c>
      <c r="BY1566" s="80">
        <f t="shared" ref="BY1566" si="2380">BX1566</f>
        <v>1000</v>
      </c>
      <c r="BZ1566" s="80">
        <f t="shared" ref="BZ1566" si="2381">BY1566</f>
        <v>1000</v>
      </c>
      <c r="CA1566" s="80">
        <f t="shared" ref="CA1566" si="2382">BZ1566</f>
        <v>1000</v>
      </c>
      <c r="CB1566" s="80">
        <f t="shared" ref="CB1566" si="2383">CA1566</f>
        <v>1000</v>
      </c>
      <c r="CC1566" s="80">
        <f t="shared" ref="CC1566" si="2384">CB1566</f>
        <v>1000</v>
      </c>
      <c r="CD1566" s="80">
        <f t="shared" ref="CD1566" si="2385">CC1566</f>
        <v>1000</v>
      </c>
      <c r="CE1566" s="80">
        <f t="shared" ref="CE1566" si="2386">CD1566</f>
        <v>1000</v>
      </c>
      <c r="CF1566" s="80">
        <f t="shared" ref="CF1566" si="2387">CE1566</f>
        <v>1000</v>
      </c>
      <c r="CG1566" s="80">
        <f t="shared" ref="CG1566" si="2388">CF1566</f>
        <v>1000</v>
      </c>
      <c r="CH1566" s="80">
        <f t="shared" ref="CH1566" si="2389">CG1566</f>
        <v>1000</v>
      </c>
      <c r="CI1566" s="80">
        <f t="shared" ref="CI1566" si="2390">CH1566</f>
        <v>1000</v>
      </c>
      <c r="CJ1566" s="80">
        <f t="shared" ref="CJ1566" si="2391">CI1566</f>
        <v>1000</v>
      </c>
      <c r="CK1566" s="80">
        <f t="shared" ref="CK1566" si="2392">CJ1566</f>
        <v>1000</v>
      </c>
      <c r="CL1566" s="80">
        <f t="shared" ref="CL1566" si="2393">CK1566</f>
        <v>1000</v>
      </c>
      <c r="CN1566" s="74">
        <f>J1566</f>
        <v>1000</v>
      </c>
      <c r="CO1566" s="80">
        <f t="shared" ref="CO1566" si="2394">CN1566</f>
        <v>1000</v>
      </c>
      <c r="CP1566" s="80">
        <f t="shared" ref="CP1566" si="2395">CO1566</f>
        <v>1000</v>
      </c>
      <c r="CQ1566" s="80">
        <f t="shared" ref="CQ1566" si="2396">CP1566</f>
        <v>1000</v>
      </c>
      <c r="CR1566" s="80">
        <f t="shared" ref="CR1566" si="2397">CQ1566</f>
        <v>1000</v>
      </c>
      <c r="CS1566" s="80">
        <f t="shared" ref="CS1566" si="2398">CR1566</f>
        <v>1000</v>
      </c>
      <c r="CT1566" s="80">
        <f t="shared" ref="CT1566" si="2399">CS1566</f>
        <v>1000</v>
      </c>
      <c r="CU1566" s="80">
        <f t="shared" ref="CU1566" si="2400">CT1566</f>
        <v>1000</v>
      </c>
      <c r="CV1566" s="80">
        <f t="shared" ref="CV1566" si="2401">CU1566</f>
        <v>1000</v>
      </c>
      <c r="CW1566" s="80">
        <f t="shared" ref="CW1566" si="2402">CV1566</f>
        <v>1000</v>
      </c>
      <c r="CX1566" s="80">
        <f t="shared" ref="CX1566" si="2403">CW1566</f>
        <v>1000</v>
      </c>
      <c r="CY1566" s="80">
        <f t="shared" ref="CY1566" si="2404">CX1566</f>
        <v>1000</v>
      </c>
      <c r="CZ1566" s="80">
        <f t="shared" ref="CZ1566" si="2405">CY1566</f>
        <v>1000</v>
      </c>
      <c r="DA1566" s="80">
        <f t="shared" ref="DA1566" si="2406">CZ1566</f>
        <v>1000</v>
      </c>
      <c r="DB1566" s="80">
        <f t="shared" ref="DB1566" si="2407">DA1566</f>
        <v>1000</v>
      </c>
      <c r="DC1566" s="80">
        <f t="shared" ref="DC1566" si="2408">DB1566</f>
        <v>1000</v>
      </c>
      <c r="DD1566" s="80">
        <f t="shared" ref="DD1566" si="2409">DC1566</f>
        <v>1000</v>
      </c>
      <c r="DE1566" s="80">
        <f t="shared" ref="DE1566" si="2410">DD1566</f>
        <v>1000</v>
      </c>
      <c r="DF1566" s="80">
        <f t="shared" ref="DF1566" si="2411">DE1566</f>
        <v>1000</v>
      </c>
      <c r="DG1566" s="80">
        <f t="shared" ref="DG1566" si="2412">DF1566</f>
        <v>1000</v>
      </c>
      <c r="DH1566" s="80">
        <f t="shared" ref="DH1566" si="2413">DG1566</f>
        <v>1000</v>
      </c>
      <c r="DI1566" s="80">
        <f t="shared" ref="DI1566" si="2414">DH1566</f>
        <v>1000</v>
      </c>
      <c r="DJ1566" s="80">
        <f t="shared" ref="DJ1566" si="2415">DI1566</f>
        <v>1000</v>
      </c>
      <c r="DK1566" s="80">
        <f t="shared" ref="DK1566:DL1566" si="2416">DJ1566</f>
        <v>1000</v>
      </c>
      <c r="DL1566" s="80">
        <f t="shared" si="2416"/>
        <v>1000</v>
      </c>
    </row>
    <row r="1567" spans="1:116" x14ac:dyDescent="0.35">
      <c r="B1567" t="s">
        <v>332</v>
      </c>
      <c r="D1567" t="s">
        <v>532</v>
      </c>
      <c r="E1567" s="8" t="str">
        <f t="shared" ref="E1567" si="2417">ROW()&amp;" "&amp;D1567</f>
        <v>1567 FCLTA-F</v>
      </c>
      <c r="G1567" s="126"/>
      <c r="H1567" s="27"/>
      <c r="I1567" s="77"/>
      <c r="J1567" s="77"/>
      <c r="K1567" s="28"/>
      <c r="L1567" s="28"/>
      <c r="M1567" s="28"/>
      <c r="N1567" s="28"/>
      <c r="O1567" s="28"/>
      <c r="P1567" s="28"/>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c r="CN1567" s="77"/>
      <c r="CO1567" s="77"/>
      <c r="CP1567" s="77"/>
      <c r="CQ1567" s="77"/>
      <c r="CR1567" s="77"/>
      <c r="CS1567" s="77"/>
      <c r="CT1567" s="77"/>
      <c r="CU1567" s="77"/>
      <c r="CV1567" s="77"/>
      <c r="CW1567" s="77"/>
      <c r="CX1567" s="77"/>
      <c r="CY1567" s="77"/>
      <c r="CZ1567" s="77"/>
      <c r="DA1567" s="77"/>
      <c r="DB1567" s="77"/>
      <c r="DC1567" s="77"/>
      <c r="DD1567" s="77"/>
      <c r="DE1567" s="77"/>
      <c r="DF1567" s="77"/>
      <c r="DG1567" s="77"/>
      <c r="DH1567" s="77"/>
      <c r="DI1567" s="77"/>
      <c r="DJ1567" s="77"/>
      <c r="DK1567" s="77"/>
      <c r="DL1567" s="77"/>
    </row>
    <row r="1568" spans="1:116" x14ac:dyDescent="0.35">
      <c r="B1568" t="s">
        <v>332</v>
      </c>
      <c r="D1568" t="s">
        <v>532</v>
      </c>
      <c r="E1568" s="8" t="str">
        <f>ROW()&amp;" "&amp;D1568</f>
        <v>1568 FCLTA-F</v>
      </c>
      <c r="G1568" s="125" t="str">
        <f>"Sale/(purchase) of "&amp;G1566</f>
        <v>Sale/(purchase) of Net fixed asset - Fixed constant current asset</v>
      </c>
      <c r="I1568" s="74"/>
      <c r="J1568" s="74"/>
      <c r="K1568" s="53">
        <f>SUMIF($3:$3,K$2,1566:1566)</f>
        <v>12000</v>
      </c>
      <c r="L1568" s="53">
        <f>SUMIF($3:$3,L$2,1566:1566)</f>
        <v>12000</v>
      </c>
      <c r="M1568" s="53">
        <f>SUMIF($3:$3,M$2,1566:1566)</f>
        <v>12000</v>
      </c>
      <c r="N1568" s="53">
        <f>SUMIF($3:$3,N$2,1566:1566)</f>
        <v>12000</v>
      </c>
      <c r="O1568" s="53">
        <f>SUMIF($3:$3,O$2,1566:1566)</f>
        <v>12000</v>
      </c>
      <c r="P1568" s="53">
        <f>SUMIF($3:$3,P$2,1566:1566)</f>
        <v>12000</v>
      </c>
      <c r="R1568" s="24"/>
      <c r="S1568" s="80">
        <f>R1566-S1566</f>
        <v>0</v>
      </c>
      <c r="T1568" s="80">
        <f t="shared" ref="T1568" si="2418">S1566-T1566</f>
        <v>0</v>
      </c>
      <c r="U1568" s="80">
        <f t="shared" ref="U1568" si="2419">T1566-U1566</f>
        <v>0</v>
      </c>
      <c r="V1568" s="80">
        <f t="shared" ref="V1568" si="2420">U1566-V1566</f>
        <v>0</v>
      </c>
      <c r="W1568" s="80">
        <f t="shared" ref="W1568" si="2421">V1566-W1566</f>
        <v>0</v>
      </c>
      <c r="X1568" s="80">
        <f t="shared" ref="X1568" si="2422">W1566-X1566</f>
        <v>0</v>
      </c>
      <c r="Y1568" s="80">
        <f t="shared" ref="Y1568" si="2423">X1566-Y1566</f>
        <v>0</v>
      </c>
      <c r="Z1568" s="80">
        <f t="shared" ref="Z1568" si="2424">Y1566-Z1566</f>
        <v>0</v>
      </c>
      <c r="AA1568" s="80">
        <f t="shared" ref="AA1568" si="2425">Z1566-AA1566</f>
        <v>0</v>
      </c>
      <c r="AB1568" s="80">
        <f t="shared" ref="AB1568" si="2426">AA1566-AB1566</f>
        <v>0</v>
      </c>
      <c r="AC1568" s="80">
        <f t="shared" ref="AC1568" si="2427">AB1566-AC1566</f>
        <v>0</v>
      </c>
      <c r="AD1568" s="80">
        <f t="shared" ref="AD1568" si="2428">AC1566-AD1566</f>
        <v>0</v>
      </c>
      <c r="AE1568" s="80">
        <f t="shared" ref="AE1568" si="2429">AD1566-AE1566</f>
        <v>0</v>
      </c>
      <c r="AF1568" s="80">
        <f t="shared" ref="AF1568" si="2430">AE1566-AF1566</f>
        <v>0</v>
      </c>
      <c r="AG1568" s="80">
        <f t="shared" ref="AG1568" si="2431">AF1566-AG1566</f>
        <v>0</v>
      </c>
      <c r="AH1568" s="80">
        <f t="shared" ref="AH1568" si="2432">AG1566-AH1566</f>
        <v>0</v>
      </c>
      <c r="AI1568" s="80">
        <f t="shared" ref="AI1568" si="2433">AH1566-AI1566</f>
        <v>0</v>
      </c>
      <c r="AJ1568" s="80">
        <f t="shared" ref="AJ1568" si="2434">AI1566-AJ1566</f>
        <v>0</v>
      </c>
      <c r="AK1568" s="80">
        <f t="shared" ref="AK1568" si="2435">AJ1566-AK1566</f>
        <v>0</v>
      </c>
      <c r="AL1568" s="80">
        <f t="shared" ref="AL1568" si="2436">AK1566-AL1566</f>
        <v>0</v>
      </c>
      <c r="AM1568" s="80">
        <f t="shared" ref="AM1568" si="2437">AL1566-AM1566</f>
        <v>0</v>
      </c>
      <c r="AN1568" s="80">
        <f t="shared" ref="AN1568" si="2438">AM1566-AN1566</f>
        <v>0</v>
      </c>
      <c r="AO1568" s="80">
        <f t="shared" ref="AO1568" si="2439">AN1566-AO1566</f>
        <v>0</v>
      </c>
      <c r="AP1568" s="80">
        <f t="shared" ref="AP1568" si="2440">AO1566-AP1566</f>
        <v>0</v>
      </c>
      <c r="AQ1568" s="80">
        <f t="shared" ref="AQ1568" si="2441">AP1566-AQ1566</f>
        <v>0</v>
      </c>
      <c r="AR1568" s="80">
        <f t="shared" ref="AR1568" si="2442">AQ1566-AR1566</f>
        <v>0</v>
      </c>
      <c r="AS1568" s="80">
        <f t="shared" ref="AS1568" si="2443">AR1566-AS1566</f>
        <v>0</v>
      </c>
      <c r="AT1568" s="80">
        <f t="shared" ref="AT1568" si="2444">AS1566-AT1566</f>
        <v>0</v>
      </c>
      <c r="AU1568" s="80">
        <f t="shared" ref="AU1568" si="2445">AT1566-AU1566</f>
        <v>0</v>
      </c>
      <c r="AV1568" s="80">
        <f t="shared" ref="AV1568" si="2446">AU1566-AV1566</f>
        <v>0</v>
      </c>
      <c r="AW1568" s="80">
        <f t="shared" ref="AW1568" si="2447">AV1566-AW1566</f>
        <v>0</v>
      </c>
      <c r="AX1568" s="80">
        <f t="shared" ref="AX1568" si="2448">AW1566-AX1566</f>
        <v>0</v>
      </c>
      <c r="AY1568" s="80">
        <f t="shared" ref="AY1568" si="2449">AX1566-AY1566</f>
        <v>0</v>
      </c>
      <c r="AZ1568" s="80">
        <f t="shared" ref="AZ1568" si="2450">AY1566-AZ1566</f>
        <v>0</v>
      </c>
      <c r="BA1568" s="80">
        <f t="shared" ref="BA1568" si="2451">AZ1566-BA1566</f>
        <v>0</v>
      </c>
      <c r="BB1568" s="80">
        <f t="shared" ref="BB1568" si="2452">BA1566-BB1566</f>
        <v>0</v>
      </c>
      <c r="BC1568" s="80">
        <f t="shared" ref="BC1568" si="2453">BB1566-BC1566</f>
        <v>0</v>
      </c>
      <c r="BD1568" s="80">
        <f t="shared" ref="BD1568" si="2454">BC1566-BD1566</f>
        <v>0</v>
      </c>
      <c r="BE1568" s="80">
        <f t="shared" ref="BE1568" si="2455">BD1566-BE1566</f>
        <v>0</v>
      </c>
      <c r="BF1568" s="80">
        <f t="shared" ref="BF1568" si="2456">BE1566-BF1566</f>
        <v>0</v>
      </c>
      <c r="BG1568" s="80">
        <f t="shared" ref="BG1568" si="2457">BF1566-BG1566</f>
        <v>0</v>
      </c>
      <c r="BH1568" s="80">
        <f t="shared" ref="BH1568" si="2458">BG1566-BH1566</f>
        <v>0</v>
      </c>
      <c r="BI1568" s="80">
        <f t="shared" ref="BI1568" si="2459">BH1566-BI1566</f>
        <v>0</v>
      </c>
      <c r="BJ1568" s="80">
        <f t="shared" ref="BJ1568" si="2460">BI1566-BJ1566</f>
        <v>0</v>
      </c>
      <c r="BK1568" s="80">
        <f t="shared" ref="BK1568" si="2461">BJ1566-BK1566</f>
        <v>0</v>
      </c>
      <c r="BL1568" s="80">
        <f t="shared" ref="BL1568" si="2462">BK1566-BL1566</f>
        <v>0</v>
      </c>
      <c r="BM1568" s="80">
        <f t="shared" ref="BM1568" si="2463">BL1566-BM1566</f>
        <v>0</v>
      </c>
      <c r="BN1568" s="80">
        <f t="shared" ref="BN1568" si="2464">BM1566-BN1566</f>
        <v>0</v>
      </c>
      <c r="BO1568" s="80">
        <f t="shared" ref="BO1568" si="2465">BN1566-BO1566</f>
        <v>0</v>
      </c>
      <c r="BP1568" s="80">
        <f t="shared" ref="BP1568" si="2466">BO1566-BP1566</f>
        <v>0</v>
      </c>
      <c r="BQ1568" s="80">
        <f t="shared" ref="BQ1568" si="2467">BP1566-BQ1566</f>
        <v>0</v>
      </c>
      <c r="BR1568" s="80">
        <f t="shared" ref="BR1568" si="2468">BQ1566-BR1566</f>
        <v>0</v>
      </c>
      <c r="BS1568" s="80">
        <f t="shared" ref="BS1568" si="2469">BR1566-BS1566</f>
        <v>0</v>
      </c>
      <c r="BT1568" s="80">
        <f t="shared" ref="BT1568" si="2470">BS1566-BT1566</f>
        <v>0</v>
      </c>
      <c r="BU1568" s="80">
        <f t="shared" ref="BU1568" si="2471">BT1566-BU1566</f>
        <v>0</v>
      </c>
      <c r="BV1568" s="80">
        <f t="shared" ref="BV1568" si="2472">BU1566-BV1566</f>
        <v>0</v>
      </c>
      <c r="BW1568" s="80">
        <f t="shared" ref="BW1568" si="2473">BV1566-BW1566</f>
        <v>0</v>
      </c>
      <c r="BX1568" s="80">
        <f t="shared" ref="BX1568" si="2474">BW1566-BX1566</f>
        <v>0</v>
      </c>
      <c r="BY1568" s="80">
        <f t="shared" ref="BY1568" si="2475">BX1566-BY1566</f>
        <v>0</v>
      </c>
      <c r="BZ1568" s="80">
        <f t="shared" ref="BZ1568" si="2476">BY1566-BZ1566</f>
        <v>0</v>
      </c>
      <c r="CA1568" s="80">
        <f t="shared" ref="CA1568" si="2477">BZ1566-CA1566</f>
        <v>0</v>
      </c>
      <c r="CB1568" s="80">
        <f t="shared" ref="CB1568" si="2478">CA1566-CB1566</f>
        <v>0</v>
      </c>
      <c r="CC1568" s="80">
        <f t="shared" ref="CC1568" si="2479">CB1566-CC1566</f>
        <v>0</v>
      </c>
      <c r="CD1568" s="80">
        <f t="shared" ref="CD1568" si="2480">CC1566-CD1566</f>
        <v>0</v>
      </c>
      <c r="CE1568" s="80">
        <f t="shared" ref="CE1568" si="2481">CD1566-CE1566</f>
        <v>0</v>
      </c>
      <c r="CF1568" s="80">
        <f t="shared" ref="CF1568" si="2482">CE1566-CF1566</f>
        <v>0</v>
      </c>
      <c r="CG1568" s="80">
        <f t="shared" ref="CG1568" si="2483">CF1566-CG1566</f>
        <v>0</v>
      </c>
      <c r="CH1568" s="80">
        <f t="shared" ref="CH1568" si="2484">CG1566-CH1566</f>
        <v>0</v>
      </c>
      <c r="CI1568" s="80">
        <f t="shared" ref="CI1568" si="2485">CH1566-CI1566</f>
        <v>0</v>
      </c>
      <c r="CJ1568" s="80">
        <f t="shared" ref="CJ1568" si="2486">CI1566-CJ1566</f>
        <v>0</v>
      </c>
      <c r="CK1568" s="80">
        <f t="shared" ref="CK1568" si="2487">CJ1566-CK1566</f>
        <v>0</v>
      </c>
      <c r="CL1568" s="80">
        <f t="shared" ref="CL1568" si="2488">CK1566-CL1566</f>
        <v>0</v>
      </c>
      <c r="CN1568" s="74"/>
      <c r="CO1568" s="80">
        <f t="shared" ref="CO1568" si="2489">CN1566-CO1566</f>
        <v>0</v>
      </c>
      <c r="CP1568" s="80">
        <f t="shared" ref="CP1568" si="2490">CO1566-CP1566</f>
        <v>0</v>
      </c>
      <c r="CQ1568" s="80">
        <f t="shared" ref="CQ1568" si="2491">CP1566-CQ1566</f>
        <v>0</v>
      </c>
      <c r="CR1568" s="80">
        <f t="shared" ref="CR1568" si="2492">CQ1566-CR1566</f>
        <v>0</v>
      </c>
      <c r="CS1568" s="80">
        <f t="shared" ref="CS1568" si="2493">CR1566-CS1566</f>
        <v>0</v>
      </c>
      <c r="CT1568" s="80">
        <f t="shared" ref="CT1568" si="2494">CS1566-CT1566</f>
        <v>0</v>
      </c>
      <c r="CU1568" s="80">
        <f t="shared" ref="CU1568" si="2495">CT1566-CU1566</f>
        <v>0</v>
      </c>
      <c r="CV1568" s="80">
        <f t="shared" ref="CV1568" si="2496">CU1566-CV1566</f>
        <v>0</v>
      </c>
      <c r="CW1568" s="80">
        <f t="shared" ref="CW1568" si="2497">CV1566-CW1566</f>
        <v>0</v>
      </c>
      <c r="CX1568" s="80">
        <f t="shared" ref="CX1568" si="2498">CW1566-CX1566</f>
        <v>0</v>
      </c>
      <c r="CY1568" s="80">
        <f t="shared" ref="CY1568" si="2499">CX1566-CY1566</f>
        <v>0</v>
      </c>
      <c r="CZ1568" s="80">
        <f t="shared" ref="CZ1568" si="2500">CY1566-CZ1566</f>
        <v>0</v>
      </c>
      <c r="DA1568" s="80">
        <f t="shared" ref="DA1568" si="2501">CZ1566-DA1566</f>
        <v>0</v>
      </c>
      <c r="DB1568" s="80">
        <f t="shared" ref="DB1568" si="2502">DA1566-DB1566</f>
        <v>0</v>
      </c>
      <c r="DC1568" s="80">
        <f t="shared" ref="DC1568" si="2503">DB1566-DC1566</f>
        <v>0</v>
      </c>
      <c r="DD1568" s="80">
        <f t="shared" ref="DD1568" si="2504">DC1566-DD1566</f>
        <v>0</v>
      </c>
      <c r="DE1568" s="80">
        <f t="shared" ref="DE1568" si="2505">DD1566-DE1566</f>
        <v>0</v>
      </c>
      <c r="DF1568" s="80">
        <f t="shared" ref="DF1568" si="2506">DE1566-DF1566</f>
        <v>0</v>
      </c>
      <c r="DG1568" s="80">
        <f t="shared" ref="DG1568" si="2507">DF1566-DG1566</f>
        <v>0</v>
      </c>
      <c r="DH1568" s="80">
        <f t="shared" ref="DH1568" si="2508">DG1566-DH1566</f>
        <v>0</v>
      </c>
      <c r="DI1568" s="80">
        <f t="shared" ref="DI1568" si="2509">DH1566-DI1566</f>
        <v>0</v>
      </c>
      <c r="DJ1568" s="80">
        <f t="shared" ref="DJ1568" si="2510">DI1566-DJ1566</f>
        <v>0</v>
      </c>
      <c r="DK1568" s="80">
        <f t="shared" ref="DK1568:DL1568" si="2511">DJ1566-DK1566</f>
        <v>0</v>
      </c>
      <c r="DL1568" s="80">
        <f t="shared" si="2511"/>
        <v>0</v>
      </c>
    </row>
    <row r="1569" spans="1:116" x14ac:dyDescent="0.35">
      <c r="B1569" t="s">
        <v>332</v>
      </c>
      <c r="D1569" t="s">
        <v>532</v>
      </c>
      <c r="E1569" s="8" t="str">
        <f t="shared" ref="E1569:E1574" si="2512">ROW()&amp;" "&amp;D1569</f>
        <v>1569 FCLTA-F</v>
      </c>
      <c r="G1569" s="136" t="str">
        <f>G1557</f>
        <v>(Primary label)</v>
      </c>
      <c r="H1569" s="27"/>
      <c r="I1569" s="78"/>
      <c r="J1569" s="78"/>
      <c r="K1569" s="33"/>
      <c r="L1569" s="33"/>
      <c r="M1569" s="33"/>
      <c r="N1569" s="33"/>
      <c r="O1569" s="33"/>
      <c r="P1569" s="33"/>
      <c r="R1569" s="33"/>
      <c r="S1569" s="77"/>
      <c r="T1569" s="77"/>
      <c r="U1569" s="77"/>
      <c r="V1569" s="77"/>
      <c r="W1569" s="77"/>
      <c r="X1569" s="77"/>
      <c r="Y1569" s="77"/>
      <c r="Z1569" s="77"/>
      <c r="AA1569" s="77"/>
      <c r="AB1569" s="77"/>
      <c r="AC1569" s="77"/>
      <c r="AD1569" s="77"/>
      <c r="AE1569" s="77"/>
      <c r="AF1569" s="77"/>
      <c r="AG1569" s="77"/>
      <c r="AH1569" s="77"/>
      <c r="AI1569" s="77"/>
      <c r="AJ1569" s="77"/>
      <c r="AK1569" s="77"/>
      <c r="AL1569" s="77"/>
      <c r="AM1569" s="77"/>
      <c r="AN1569" s="77"/>
      <c r="AO1569" s="77"/>
      <c r="AP1569" s="77"/>
      <c r="AQ1569" s="77"/>
      <c r="AR1569" s="77"/>
      <c r="AS1569" s="77"/>
      <c r="AT1569" s="77"/>
      <c r="AU1569" s="77"/>
      <c r="AV1569" s="77"/>
      <c r="AW1569" s="77"/>
      <c r="AX1569" s="77"/>
      <c r="AY1569" s="77"/>
      <c r="AZ1569" s="77"/>
      <c r="BA1569" s="77"/>
      <c r="BB1569" s="77"/>
      <c r="BC1569" s="77"/>
      <c r="BD1569" s="77"/>
      <c r="BE1569" s="77"/>
      <c r="BF1569" s="77"/>
      <c r="BG1569" s="77"/>
      <c r="BH1569" s="77"/>
      <c r="BI1569" s="77"/>
      <c r="BJ1569" s="77"/>
      <c r="BK1569" s="77"/>
      <c r="BL1569" s="77"/>
      <c r="BM1569" s="77"/>
      <c r="BN1569" s="77"/>
      <c r="BO1569" s="77"/>
      <c r="BP1569" s="77"/>
      <c r="BQ1569" s="77"/>
      <c r="BR1569" s="77"/>
      <c r="BS1569" s="77"/>
      <c r="BT1569" s="77"/>
      <c r="BU1569" s="77"/>
      <c r="BV1569" s="77"/>
      <c r="BW1569" s="77"/>
      <c r="BX1569" s="77"/>
      <c r="BY1569" s="77"/>
      <c r="BZ1569" s="77"/>
      <c r="CA1569" s="77"/>
      <c r="CB1569" s="77"/>
      <c r="CC1569" s="77"/>
      <c r="CD1569" s="77"/>
      <c r="CE1569" s="77"/>
      <c r="CF1569" s="77"/>
      <c r="CG1569" s="77"/>
      <c r="CH1569" s="77"/>
      <c r="CI1569" s="77"/>
      <c r="CJ1569" s="77"/>
      <c r="CK1569" s="77"/>
      <c r="CL1569" s="77"/>
      <c r="CN1569" s="78"/>
      <c r="CO1569" s="77"/>
      <c r="CP1569" s="77"/>
      <c r="CQ1569" s="77"/>
      <c r="CR1569" s="77"/>
      <c r="CS1569" s="77"/>
      <c r="CT1569" s="77"/>
      <c r="CU1569" s="77"/>
      <c r="CV1569" s="77"/>
      <c r="CW1569" s="77"/>
      <c r="CX1569" s="77"/>
      <c r="CY1569" s="77"/>
      <c r="CZ1569" s="77"/>
      <c r="DA1569" s="77"/>
      <c r="DB1569" s="77"/>
      <c r="DC1569" s="77"/>
      <c r="DD1569" s="77"/>
      <c r="DE1569" s="77"/>
      <c r="DF1569" s="77"/>
      <c r="DG1569" s="77"/>
      <c r="DH1569" s="77"/>
      <c r="DI1569" s="77"/>
      <c r="DJ1569" s="77"/>
      <c r="DK1569" s="77"/>
      <c r="DL1569" s="77"/>
    </row>
    <row r="1570" spans="1:116" x14ac:dyDescent="0.35">
      <c r="B1570" t="s">
        <v>332</v>
      </c>
      <c r="D1570" t="s">
        <v>532</v>
      </c>
      <c r="E1570" s="8" t="str">
        <f t="shared" si="2512"/>
        <v>1570 FCLTA-F</v>
      </c>
      <c r="G1570" s="136" t="str">
        <f>G1558</f>
        <v>primary unit</v>
      </c>
      <c r="H1570" s="27"/>
      <c r="I1570" s="78"/>
      <c r="J1570" s="78"/>
      <c r="K1570" s="33"/>
      <c r="L1570" s="33"/>
      <c r="M1570" s="33"/>
      <c r="N1570" s="33"/>
      <c r="O1570" s="33"/>
      <c r="P1570" s="33"/>
      <c r="R1570" s="33"/>
      <c r="S1570" s="77"/>
      <c r="T1570" s="77"/>
      <c r="U1570" s="77"/>
      <c r="V1570" s="77"/>
      <c r="W1570" s="77"/>
      <c r="X1570" s="77"/>
      <c r="Y1570" s="77"/>
      <c r="Z1570" s="77"/>
      <c r="AA1570" s="77"/>
      <c r="AB1570" s="77"/>
      <c r="AC1570" s="77"/>
      <c r="AD1570" s="77"/>
      <c r="AE1570" s="77"/>
      <c r="AF1570" s="77"/>
      <c r="AG1570" s="77"/>
      <c r="AH1570" s="77"/>
      <c r="AI1570" s="77"/>
      <c r="AJ1570" s="77"/>
      <c r="AK1570" s="77"/>
      <c r="AL1570" s="77"/>
      <c r="AM1570" s="77"/>
      <c r="AN1570" s="77"/>
      <c r="AO1570" s="77"/>
      <c r="AP1570" s="77"/>
      <c r="AQ1570" s="77"/>
      <c r="AR1570" s="77"/>
      <c r="AS1570" s="77"/>
      <c r="AT1570" s="77"/>
      <c r="AU1570" s="77"/>
      <c r="AV1570" s="77"/>
      <c r="AW1570" s="77"/>
      <c r="AX1570" s="77"/>
      <c r="AY1570" s="77"/>
      <c r="AZ1570" s="77"/>
      <c r="BA1570" s="77"/>
      <c r="BB1570" s="77"/>
      <c r="BC1570" s="77"/>
      <c r="BD1570" s="77"/>
      <c r="BE1570" s="77"/>
      <c r="BF1570" s="77"/>
      <c r="BG1570" s="77"/>
      <c r="BH1570" s="77"/>
      <c r="BI1570" s="77"/>
      <c r="BJ1570" s="77"/>
      <c r="BK1570" s="77"/>
      <c r="BL1570" s="77"/>
      <c r="BM1570" s="77"/>
      <c r="BN1570" s="77"/>
      <c r="BO1570" s="77"/>
      <c r="BP1570" s="77"/>
      <c r="BQ1570" s="77"/>
      <c r="BR1570" s="77"/>
      <c r="BS1570" s="77"/>
      <c r="BT1570" s="77"/>
      <c r="BU1570" s="77"/>
      <c r="BV1570" s="77"/>
      <c r="BW1570" s="77"/>
      <c r="BX1570" s="77"/>
      <c r="BY1570" s="77"/>
      <c r="BZ1570" s="77"/>
      <c r="CA1570" s="77"/>
      <c r="CB1570" s="77"/>
      <c r="CC1570" s="77"/>
      <c r="CD1570" s="77"/>
      <c r="CE1570" s="77"/>
      <c r="CF1570" s="77"/>
      <c r="CG1570" s="77"/>
      <c r="CH1570" s="77"/>
      <c r="CI1570" s="77"/>
      <c r="CJ1570" s="77"/>
      <c r="CK1570" s="77"/>
      <c r="CL1570" s="77"/>
      <c r="CN1570" s="78"/>
      <c r="CO1570" s="77"/>
      <c r="CP1570" s="77"/>
      <c r="CQ1570" s="77"/>
      <c r="CR1570" s="77"/>
      <c r="CS1570" s="77"/>
      <c r="CT1570" s="77"/>
      <c r="CU1570" s="77"/>
      <c r="CV1570" s="77"/>
      <c r="CW1570" s="77"/>
      <c r="CX1570" s="77"/>
      <c r="CY1570" s="77"/>
      <c r="CZ1570" s="77"/>
      <c r="DA1570" s="77"/>
      <c r="DB1570" s="77"/>
      <c r="DC1570" s="77"/>
      <c r="DD1570" s="77"/>
      <c r="DE1570" s="77"/>
      <c r="DF1570" s="77"/>
      <c r="DG1570" s="77"/>
      <c r="DH1570" s="77"/>
      <c r="DI1570" s="77"/>
      <c r="DJ1570" s="77"/>
      <c r="DK1570" s="77"/>
      <c r="DL1570" s="77"/>
    </row>
    <row r="1571" spans="1:116" x14ac:dyDescent="0.35">
      <c r="B1571" t="s">
        <v>332</v>
      </c>
      <c r="D1571" t="s">
        <v>532</v>
      </c>
      <c r="E1571" s="8" t="str">
        <f t="shared" si="2512"/>
        <v>1571 FCLTA-F</v>
      </c>
      <c r="G1571" s="136" t="str">
        <f>G1559</f>
        <v>Primary revenue driver</v>
      </c>
      <c r="K1571" s="53"/>
      <c r="L1571" s="53"/>
      <c r="M1571" s="53"/>
      <c r="N1571" s="53"/>
      <c r="O1571" s="53"/>
      <c r="P1571" s="53"/>
      <c r="R1571" s="24"/>
      <c r="S1571" s="179" t="str">
        <f t="shared" ref="S1571:AX1571" si="2513">S1559</f>
        <v>S$16</v>
      </c>
      <c r="T1571" s="179" t="str">
        <f t="shared" si="2513"/>
        <v>T$16</v>
      </c>
      <c r="U1571" s="179" t="str">
        <f t="shared" si="2513"/>
        <v>U$16</v>
      </c>
      <c r="V1571" s="179" t="str">
        <f t="shared" si="2513"/>
        <v>V$16</v>
      </c>
      <c r="W1571" s="179" t="str">
        <f t="shared" si="2513"/>
        <v>W$16</v>
      </c>
      <c r="X1571" s="179" t="str">
        <f t="shared" si="2513"/>
        <v>X$16</v>
      </c>
      <c r="Y1571" s="179" t="str">
        <f t="shared" si="2513"/>
        <v>Y$16</v>
      </c>
      <c r="Z1571" s="179" t="str">
        <f t="shared" si="2513"/>
        <v>Z$16</v>
      </c>
      <c r="AA1571" s="179" t="str">
        <f t="shared" si="2513"/>
        <v>AA$16</v>
      </c>
      <c r="AB1571" s="179" t="str">
        <f t="shared" si="2513"/>
        <v>AB$16</v>
      </c>
      <c r="AC1571" s="179" t="str">
        <f t="shared" si="2513"/>
        <v>AC$16</v>
      </c>
      <c r="AD1571" s="179" t="str">
        <f t="shared" si="2513"/>
        <v>AD$16</v>
      </c>
      <c r="AE1571" s="179" t="str">
        <f t="shared" si="2513"/>
        <v>AE$16</v>
      </c>
      <c r="AF1571" s="179" t="str">
        <f t="shared" si="2513"/>
        <v>AF$16</v>
      </c>
      <c r="AG1571" s="179" t="str">
        <f t="shared" si="2513"/>
        <v>AG$16</v>
      </c>
      <c r="AH1571" s="179" t="str">
        <f t="shared" si="2513"/>
        <v>AH$16</v>
      </c>
      <c r="AI1571" s="179" t="str">
        <f t="shared" si="2513"/>
        <v>AI$16</v>
      </c>
      <c r="AJ1571" s="179" t="str">
        <f t="shared" si="2513"/>
        <v>AJ$16</v>
      </c>
      <c r="AK1571" s="179" t="str">
        <f t="shared" si="2513"/>
        <v>AK$16</v>
      </c>
      <c r="AL1571" s="179" t="str">
        <f t="shared" si="2513"/>
        <v>AL$16</v>
      </c>
      <c r="AM1571" s="179" t="str">
        <f t="shared" si="2513"/>
        <v>AM$16</v>
      </c>
      <c r="AN1571" s="179" t="str">
        <f t="shared" si="2513"/>
        <v>AN$16</v>
      </c>
      <c r="AO1571" s="179" t="str">
        <f t="shared" si="2513"/>
        <v>AO$16</v>
      </c>
      <c r="AP1571" s="179" t="str">
        <f t="shared" si="2513"/>
        <v>AP$16</v>
      </c>
      <c r="AQ1571" s="179" t="str">
        <f t="shared" si="2513"/>
        <v>AQ$16</v>
      </c>
      <c r="AR1571" s="179" t="str">
        <f t="shared" si="2513"/>
        <v>AR$16</v>
      </c>
      <c r="AS1571" s="179" t="str">
        <f t="shared" si="2513"/>
        <v>AS$16</v>
      </c>
      <c r="AT1571" s="179" t="str">
        <f t="shared" si="2513"/>
        <v>AT$16</v>
      </c>
      <c r="AU1571" s="179" t="str">
        <f t="shared" si="2513"/>
        <v>AU$16</v>
      </c>
      <c r="AV1571" s="179" t="str">
        <f t="shared" si="2513"/>
        <v>AV$16</v>
      </c>
      <c r="AW1571" s="179" t="str">
        <f t="shared" si="2513"/>
        <v>AW$16</v>
      </c>
      <c r="AX1571" s="179" t="str">
        <f t="shared" si="2513"/>
        <v>AX$16</v>
      </c>
      <c r="AY1571" s="179" t="str">
        <f t="shared" ref="AY1571:CD1571" si="2514">AY1559</f>
        <v>AY$16</v>
      </c>
      <c r="AZ1571" s="179" t="str">
        <f t="shared" si="2514"/>
        <v>AZ$16</v>
      </c>
      <c r="BA1571" s="179" t="str">
        <f t="shared" si="2514"/>
        <v>BA$16</v>
      </c>
      <c r="BB1571" s="179" t="str">
        <f t="shared" si="2514"/>
        <v>BB$16</v>
      </c>
      <c r="BC1571" s="179" t="str">
        <f t="shared" si="2514"/>
        <v>BC$16</v>
      </c>
      <c r="BD1571" s="179" t="str">
        <f t="shared" si="2514"/>
        <v>BD$16</v>
      </c>
      <c r="BE1571" s="179" t="str">
        <f t="shared" si="2514"/>
        <v>BE$16</v>
      </c>
      <c r="BF1571" s="179" t="str">
        <f t="shared" si="2514"/>
        <v>BF$16</v>
      </c>
      <c r="BG1571" s="179" t="str">
        <f t="shared" si="2514"/>
        <v>BG$16</v>
      </c>
      <c r="BH1571" s="179" t="str">
        <f t="shared" si="2514"/>
        <v>BH$16</v>
      </c>
      <c r="BI1571" s="179" t="str">
        <f t="shared" si="2514"/>
        <v>BI$16</v>
      </c>
      <c r="BJ1571" s="179" t="str">
        <f t="shared" si="2514"/>
        <v>BJ$16</v>
      </c>
      <c r="BK1571" s="179" t="str">
        <f t="shared" si="2514"/>
        <v>BK$16</v>
      </c>
      <c r="BL1571" s="179" t="str">
        <f t="shared" si="2514"/>
        <v>BL$16</v>
      </c>
      <c r="BM1571" s="179" t="str">
        <f t="shared" si="2514"/>
        <v>BM$16</v>
      </c>
      <c r="BN1571" s="179" t="str">
        <f t="shared" si="2514"/>
        <v>BN$16</v>
      </c>
      <c r="BO1571" s="179" t="str">
        <f t="shared" si="2514"/>
        <v>BO$16</v>
      </c>
      <c r="BP1571" s="179" t="str">
        <f t="shared" si="2514"/>
        <v>BP$16</v>
      </c>
      <c r="BQ1571" s="179" t="str">
        <f t="shared" si="2514"/>
        <v>BQ$16</v>
      </c>
      <c r="BR1571" s="179" t="str">
        <f t="shared" si="2514"/>
        <v>BR$16</v>
      </c>
      <c r="BS1571" s="179" t="str">
        <f t="shared" si="2514"/>
        <v>BS$16</v>
      </c>
      <c r="BT1571" s="179" t="str">
        <f t="shared" si="2514"/>
        <v>BT$16</v>
      </c>
      <c r="BU1571" s="179" t="str">
        <f t="shared" si="2514"/>
        <v>BU$16</v>
      </c>
      <c r="BV1571" s="179" t="str">
        <f t="shared" si="2514"/>
        <v>BV$16</v>
      </c>
      <c r="BW1571" s="179" t="str">
        <f t="shared" si="2514"/>
        <v>BW$16</v>
      </c>
      <c r="BX1571" s="179" t="str">
        <f t="shared" si="2514"/>
        <v>BX$16</v>
      </c>
      <c r="BY1571" s="179" t="str">
        <f t="shared" si="2514"/>
        <v>BY$16</v>
      </c>
      <c r="BZ1571" s="179" t="str">
        <f t="shared" si="2514"/>
        <v>BZ$16</v>
      </c>
      <c r="CA1571" s="179" t="str">
        <f t="shared" si="2514"/>
        <v>CA$16</v>
      </c>
      <c r="CB1571" s="179" t="str">
        <f t="shared" si="2514"/>
        <v>CB$16</v>
      </c>
      <c r="CC1571" s="179" t="str">
        <f t="shared" si="2514"/>
        <v>CC$16</v>
      </c>
      <c r="CD1571" s="179" t="str">
        <f t="shared" si="2514"/>
        <v>CD$16</v>
      </c>
      <c r="CE1571" s="179" t="str">
        <f t="shared" ref="CE1571:CL1571" si="2515">CE1559</f>
        <v>CE$16</v>
      </c>
      <c r="CF1571" s="179" t="str">
        <f t="shared" si="2515"/>
        <v>CF$16</v>
      </c>
      <c r="CG1571" s="179" t="str">
        <f t="shared" si="2515"/>
        <v>CG$16</v>
      </c>
      <c r="CH1571" s="179" t="str">
        <f t="shared" si="2515"/>
        <v>CH$16</v>
      </c>
      <c r="CI1571" s="179" t="str">
        <f t="shared" si="2515"/>
        <v>CI$16</v>
      </c>
      <c r="CJ1571" s="179" t="str">
        <f t="shared" si="2515"/>
        <v>CJ$16</v>
      </c>
      <c r="CK1571" s="179" t="str">
        <f t="shared" si="2515"/>
        <v>CK$16</v>
      </c>
      <c r="CL1571" s="179" t="str">
        <f t="shared" si="2515"/>
        <v>CL$16</v>
      </c>
      <c r="CO1571" s="179" t="str">
        <f t="shared" ref="CO1571:DL1571" si="2516">CO1559</f>
        <v>CO$16</v>
      </c>
      <c r="CP1571" s="179" t="str">
        <f t="shared" si="2516"/>
        <v>CP$16</v>
      </c>
      <c r="CQ1571" s="179" t="str">
        <f t="shared" si="2516"/>
        <v>CQ$16</v>
      </c>
      <c r="CR1571" s="179" t="str">
        <f t="shared" si="2516"/>
        <v>CR$16</v>
      </c>
      <c r="CS1571" s="179" t="str">
        <f t="shared" si="2516"/>
        <v>CS$16</v>
      </c>
      <c r="CT1571" s="179" t="str">
        <f t="shared" si="2516"/>
        <v>CT$16</v>
      </c>
      <c r="CU1571" s="179" t="str">
        <f t="shared" si="2516"/>
        <v>CU$16</v>
      </c>
      <c r="CV1571" s="179" t="str">
        <f t="shared" si="2516"/>
        <v>CV$16</v>
      </c>
      <c r="CW1571" s="179" t="str">
        <f t="shared" si="2516"/>
        <v>CW$16</v>
      </c>
      <c r="CX1571" s="179" t="str">
        <f t="shared" si="2516"/>
        <v>CX$16</v>
      </c>
      <c r="CY1571" s="179" t="str">
        <f t="shared" si="2516"/>
        <v>CY$16</v>
      </c>
      <c r="CZ1571" s="179" t="str">
        <f t="shared" si="2516"/>
        <v>CZ$16</v>
      </c>
      <c r="DA1571" s="179" t="str">
        <f t="shared" si="2516"/>
        <v>DA$16</v>
      </c>
      <c r="DB1571" s="179" t="str">
        <f t="shared" si="2516"/>
        <v>DB$16</v>
      </c>
      <c r="DC1571" s="179" t="str">
        <f t="shared" si="2516"/>
        <v>DC$16</v>
      </c>
      <c r="DD1571" s="179" t="str">
        <f t="shared" si="2516"/>
        <v>DD$16</v>
      </c>
      <c r="DE1571" s="179" t="str">
        <f t="shared" si="2516"/>
        <v>DE$16</v>
      </c>
      <c r="DF1571" s="179" t="str">
        <f t="shared" si="2516"/>
        <v>DF$16</v>
      </c>
      <c r="DG1571" s="179" t="str">
        <f t="shared" si="2516"/>
        <v>DG$16</v>
      </c>
      <c r="DH1571" s="179" t="str">
        <f t="shared" si="2516"/>
        <v>DH$16</v>
      </c>
      <c r="DI1571" s="179" t="str">
        <f t="shared" si="2516"/>
        <v>DI$16</v>
      </c>
      <c r="DJ1571" s="179" t="str">
        <f t="shared" si="2516"/>
        <v>DJ$16</v>
      </c>
      <c r="DK1571" s="179" t="str">
        <f t="shared" si="2516"/>
        <v>DK$16</v>
      </c>
      <c r="DL1571" s="179" t="str">
        <f t="shared" si="2516"/>
        <v>DL$16</v>
      </c>
    </row>
    <row r="1572" spans="1:116" x14ac:dyDescent="0.35">
      <c r="B1572" t="s">
        <v>332</v>
      </c>
      <c r="D1572" t="s">
        <v>532</v>
      </c>
      <c r="E1572" s="8" t="str">
        <f t="shared" si="2512"/>
        <v>1572 FCLTA-F</v>
      </c>
      <c r="G1572" s="136" t="str">
        <f>G1560</f>
        <v>Primary volume driver</v>
      </c>
      <c r="H1572" s="12"/>
      <c r="I1572" s="60"/>
      <c r="J1572" s="60"/>
      <c r="K1572" s="15"/>
      <c r="L1572" s="15"/>
      <c r="M1572" s="15"/>
      <c r="N1572" s="15"/>
      <c r="O1572" s="15"/>
      <c r="P1572" s="15"/>
      <c r="R1572" s="15"/>
      <c r="S1572" s="179" t="str">
        <f t="shared" ref="S1572:AX1572" si="2517">S1560</f>
        <v>S$17</v>
      </c>
      <c r="T1572" s="179" t="str">
        <f t="shared" si="2517"/>
        <v>T$17</v>
      </c>
      <c r="U1572" s="179" t="str">
        <f t="shared" si="2517"/>
        <v>U$17</v>
      </c>
      <c r="V1572" s="179" t="str">
        <f t="shared" si="2517"/>
        <v>V$17</v>
      </c>
      <c r="W1572" s="179" t="str">
        <f t="shared" si="2517"/>
        <v>W$17</v>
      </c>
      <c r="X1572" s="179" t="str">
        <f t="shared" si="2517"/>
        <v>X$17</v>
      </c>
      <c r="Y1572" s="179" t="str">
        <f t="shared" si="2517"/>
        <v>Y$17</v>
      </c>
      <c r="Z1572" s="179" t="str">
        <f t="shared" si="2517"/>
        <v>Z$17</v>
      </c>
      <c r="AA1572" s="179" t="str">
        <f t="shared" si="2517"/>
        <v>AA$17</v>
      </c>
      <c r="AB1572" s="179" t="str">
        <f t="shared" si="2517"/>
        <v>AB$17</v>
      </c>
      <c r="AC1572" s="179" t="str">
        <f t="shared" si="2517"/>
        <v>AC$17</v>
      </c>
      <c r="AD1572" s="179" t="str">
        <f t="shared" si="2517"/>
        <v>AD$17</v>
      </c>
      <c r="AE1572" s="179" t="str">
        <f t="shared" si="2517"/>
        <v>AE$17</v>
      </c>
      <c r="AF1572" s="179" t="str">
        <f t="shared" si="2517"/>
        <v>AF$17</v>
      </c>
      <c r="AG1572" s="179" t="str">
        <f t="shared" si="2517"/>
        <v>AG$17</v>
      </c>
      <c r="AH1572" s="179" t="str">
        <f t="shared" si="2517"/>
        <v>AH$17</v>
      </c>
      <c r="AI1572" s="179" t="str">
        <f t="shared" si="2517"/>
        <v>AI$17</v>
      </c>
      <c r="AJ1572" s="179" t="str">
        <f t="shared" si="2517"/>
        <v>AJ$17</v>
      </c>
      <c r="AK1572" s="179" t="str">
        <f t="shared" si="2517"/>
        <v>AK$17</v>
      </c>
      <c r="AL1572" s="179" t="str">
        <f t="shared" si="2517"/>
        <v>AL$17</v>
      </c>
      <c r="AM1572" s="179" t="str">
        <f t="shared" si="2517"/>
        <v>AM$17</v>
      </c>
      <c r="AN1572" s="179" t="str">
        <f t="shared" si="2517"/>
        <v>AN$17</v>
      </c>
      <c r="AO1572" s="179" t="str">
        <f t="shared" si="2517"/>
        <v>AO$17</v>
      </c>
      <c r="AP1572" s="179" t="str">
        <f t="shared" si="2517"/>
        <v>AP$17</v>
      </c>
      <c r="AQ1572" s="179" t="str">
        <f t="shared" si="2517"/>
        <v>AQ$17</v>
      </c>
      <c r="AR1572" s="179" t="str">
        <f t="shared" si="2517"/>
        <v>AR$17</v>
      </c>
      <c r="AS1572" s="179" t="str">
        <f t="shared" si="2517"/>
        <v>AS$17</v>
      </c>
      <c r="AT1572" s="179" t="str">
        <f t="shared" si="2517"/>
        <v>AT$17</v>
      </c>
      <c r="AU1572" s="179" t="str">
        <f t="shared" si="2517"/>
        <v>AU$17</v>
      </c>
      <c r="AV1572" s="179" t="str">
        <f t="shared" si="2517"/>
        <v>AV$17</v>
      </c>
      <c r="AW1572" s="179" t="str">
        <f t="shared" si="2517"/>
        <v>AW$17</v>
      </c>
      <c r="AX1572" s="179" t="str">
        <f t="shared" si="2517"/>
        <v>AX$17</v>
      </c>
      <c r="AY1572" s="179" t="str">
        <f t="shared" ref="AY1572:CD1572" si="2518">AY1560</f>
        <v>AY$17</v>
      </c>
      <c r="AZ1572" s="179" t="str">
        <f t="shared" si="2518"/>
        <v>AZ$17</v>
      </c>
      <c r="BA1572" s="179" t="str">
        <f t="shared" si="2518"/>
        <v>BA$17</v>
      </c>
      <c r="BB1572" s="179" t="str">
        <f t="shared" si="2518"/>
        <v>BB$17</v>
      </c>
      <c r="BC1572" s="179" t="str">
        <f t="shared" si="2518"/>
        <v>BC$17</v>
      </c>
      <c r="BD1572" s="179" t="str">
        <f t="shared" si="2518"/>
        <v>BD$17</v>
      </c>
      <c r="BE1572" s="179" t="str">
        <f t="shared" si="2518"/>
        <v>BE$17</v>
      </c>
      <c r="BF1572" s="179" t="str">
        <f t="shared" si="2518"/>
        <v>BF$17</v>
      </c>
      <c r="BG1572" s="179" t="str">
        <f t="shared" si="2518"/>
        <v>BG$17</v>
      </c>
      <c r="BH1572" s="179" t="str">
        <f t="shared" si="2518"/>
        <v>BH$17</v>
      </c>
      <c r="BI1572" s="179" t="str">
        <f t="shared" si="2518"/>
        <v>BI$17</v>
      </c>
      <c r="BJ1572" s="179" t="str">
        <f t="shared" si="2518"/>
        <v>BJ$17</v>
      </c>
      <c r="BK1572" s="179" t="str">
        <f t="shared" si="2518"/>
        <v>BK$17</v>
      </c>
      <c r="BL1572" s="179" t="str">
        <f t="shared" si="2518"/>
        <v>BL$17</v>
      </c>
      <c r="BM1572" s="179" t="str">
        <f t="shared" si="2518"/>
        <v>BM$17</v>
      </c>
      <c r="BN1572" s="179" t="str">
        <f t="shared" si="2518"/>
        <v>BN$17</v>
      </c>
      <c r="BO1572" s="179" t="str">
        <f t="shared" si="2518"/>
        <v>BO$17</v>
      </c>
      <c r="BP1572" s="179" t="str">
        <f t="shared" si="2518"/>
        <v>BP$17</v>
      </c>
      <c r="BQ1572" s="179" t="str">
        <f t="shared" si="2518"/>
        <v>BQ$17</v>
      </c>
      <c r="BR1572" s="179" t="str">
        <f t="shared" si="2518"/>
        <v>BR$17</v>
      </c>
      <c r="BS1572" s="179" t="str">
        <f t="shared" si="2518"/>
        <v>BS$17</v>
      </c>
      <c r="BT1572" s="179" t="str">
        <f t="shared" si="2518"/>
        <v>BT$17</v>
      </c>
      <c r="BU1572" s="179" t="str">
        <f t="shared" si="2518"/>
        <v>BU$17</v>
      </c>
      <c r="BV1572" s="179" t="str">
        <f t="shared" si="2518"/>
        <v>BV$17</v>
      </c>
      <c r="BW1572" s="179" t="str">
        <f t="shared" si="2518"/>
        <v>BW$17</v>
      </c>
      <c r="BX1572" s="179" t="str">
        <f t="shared" si="2518"/>
        <v>BX$17</v>
      </c>
      <c r="BY1572" s="179" t="str">
        <f t="shared" si="2518"/>
        <v>BY$17</v>
      </c>
      <c r="BZ1572" s="179" t="str">
        <f t="shared" si="2518"/>
        <v>BZ$17</v>
      </c>
      <c r="CA1572" s="179" t="str">
        <f t="shared" si="2518"/>
        <v>CA$17</v>
      </c>
      <c r="CB1572" s="179" t="str">
        <f t="shared" si="2518"/>
        <v>CB$17</v>
      </c>
      <c r="CC1572" s="179" t="str">
        <f t="shared" si="2518"/>
        <v>CC$17</v>
      </c>
      <c r="CD1572" s="179" t="str">
        <f t="shared" si="2518"/>
        <v>CD$17</v>
      </c>
      <c r="CE1572" s="179" t="str">
        <f t="shared" ref="CE1572:CL1572" si="2519">CE1560</f>
        <v>CE$17</v>
      </c>
      <c r="CF1572" s="179" t="str">
        <f t="shared" si="2519"/>
        <v>CF$17</v>
      </c>
      <c r="CG1572" s="179" t="str">
        <f t="shared" si="2519"/>
        <v>CG$17</v>
      </c>
      <c r="CH1572" s="179" t="str">
        <f t="shared" si="2519"/>
        <v>CH$17</v>
      </c>
      <c r="CI1572" s="179" t="str">
        <f t="shared" si="2519"/>
        <v>CI$17</v>
      </c>
      <c r="CJ1572" s="179" t="str">
        <f t="shared" si="2519"/>
        <v>CJ$17</v>
      </c>
      <c r="CK1572" s="179" t="str">
        <f t="shared" si="2519"/>
        <v>CK$17</v>
      </c>
      <c r="CL1572" s="179" t="str">
        <f t="shared" si="2519"/>
        <v>CL$17</v>
      </c>
      <c r="CN1572" s="60"/>
      <c r="CO1572" s="179" t="str">
        <f t="shared" ref="CO1572:DL1572" si="2520">CO1560</f>
        <v>CO$17</v>
      </c>
      <c r="CP1572" s="179" t="str">
        <f t="shared" si="2520"/>
        <v>CP$17</v>
      </c>
      <c r="CQ1572" s="179" t="str">
        <f t="shared" si="2520"/>
        <v>CQ$17</v>
      </c>
      <c r="CR1572" s="179" t="str">
        <f t="shared" si="2520"/>
        <v>CR$17</v>
      </c>
      <c r="CS1572" s="179" t="str">
        <f t="shared" si="2520"/>
        <v>CS$17</v>
      </c>
      <c r="CT1572" s="179" t="str">
        <f t="shared" si="2520"/>
        <v>CT$17</v>
      </c>
      <c r="CU1572" s="179" t="str">
        <f t="shared" si="2520"/>
        <v>CU$17</v>
      </c>
      <c r="CV1572" s="179" t="str">
        <f t="shared" si="2520"/>
        <v>CV$17</v>
      </c>
      <c r="CW1572" s="179" t="str">
        <f t="shared" si="2520"/>
        <v>CW$17</v>
      </c>
      <c r="CX1572" s="179" t="str">
        <f t="shared" si="2520"/>
        <v>CX$17</v>
      </c>
      <c r="CY1572" s="179" t="str">
        <f t="shared" si="2520"/>
        <v>CY$17</v>
      </c>
      <c r="CZ1572" s="179" t="str">
        <f t="shared" si="2520"/>
        <v>CZ$17</v>
      </c>
      <c r="DA1572" s="179" t="str">
        <f t="shared" si="2520"/>
        <v>DA$17</v>
      </c>
      <c r="DB1572" s="179" t="str">
        <f t="shared" si="2520"/>
        <v>DB$17</v>
      </c>
      <c r="DC1572" s="179" t="str">
        <f t="shared" si="2520"/>
        <v>DC$17</v>
      </c>
      <c r="DD1572" s="179" t="str">
        <f t="shared" si="2520"/>
        <v>DD$17</v>
      </c>
      <c r="DE1572" s="179" t="str">
        <f t="shared" si="2520"/>
        <v>DE$17</v>
      </c>
      <c r="DF1572" s="179" t="str">
        <f t="shared" si="2520"/>
        <v>DF$17</v>
      </c>
      <c r="DG1572" s="179" t="str">
        <f t="shared" si="2520"/>
        <v>DG$17</v>
      </c>
      <c r="DH1572" s="179" t="str">
        <f t="shared" si="2520"/>
        <v>DH$17</v>
      </c>
      <c r="DI1572" s="179" t="str">
        <f t="shared" si="2520"/>
        <v>DI$17</v>
      </c>
      <c r="DJ1572" s="179" t="str">
        <f t="shared" si="2520"/>
        <v>DJ$17</v>
      </c>
      <c r="DK1572" s="179" t="str">
        <f t="shared" si="2520"/>
        <v>DK$17</v>
      </c>
      <c r="DL1572" s="179" t="str">
        <f t="shared" si="2520"/>
        <v>DL$17</v>
      </c>
    </row>
    <row r="1573" spans="1:116" x14ac:dyDescent="0.35">
      <c r="B1573" t="s">
        <v>332</v>
      </c>
      <c r="D1573" t="s">
        <v>532</v>
      </c>
      <c r="E1573" s="8" t="str">
        <f t="shared" si="2512"/>
        <v>1573 FCLTA-F</v>
      </c>
      <c r="G1573" s="191" t="str">
        <f>G1565</f>
        <v>Fixed constant current asset:</v>
      </c>
      <c r="H1573" s="12"/>
      <c r="I1573" s="60"/>
      <c r="J1573" s="60"/>
      <c r="K1573" s="15"/>
      <c r="L1573" s="15"/>
      <c r="M1573" s="15"/>
      <c r="N1573" s="15"/>
      <c r="O1573" s="15"/>
      <c r="P1573" s="15"/>
      <c r="R1573" s="15"/>
      <c r="S1573" s="179">
        <f t="shared" ref="S1573:AX1573" si="2521">S1561</f>
        <v>0</v>
      </c>
      <c r="T1573" s="179">
        <f t="shared" si="2521"/>
        <v>0</v>
      </c>
      <c r="U1573" s="179">
        <f t="shared" si="2521"/>
        <v>0</v>
      </c>
      <c r="V1573" s="179">
        <f t="shared" si="2521"/>
        <v>0</v>
      </c>
      <c r="W1573" s="179">
        <f t="shared" si="2521"/>
        <v>0</v>
      </c>
      <c r="X1573" s="179">
        <f t="shared" si="2521"/>
        <v>0</v>
      </c>
      <c r="Y1573" s="179">
        <f t="shared" si="2521"/>
        <v>0</v>
      </c>
      <c r="Z1573" s="179">
        <f t="shared" si="2521"/>
        <v>0</v>
      </c>
      <c r="AA1573" s="179">
        <f t="shared" si="2521"/>
        <v>0</v>
      </c>
      <c r="AB1573" s="179">
        <f t="shared" si="2521"/>
        <v>0</v>
      </c>
      <c r="AC1573" s="179">
        <f t="shared" si="2521"/>
        <v>0</v>
      </c>
      <c r="AD1573" s="179">
        <f t="shared" si="2521"/>
        <v>0</v>
      </c>
      <c r="AE1573" s="179">
        <f t="shared" si="2521"/>
        <v>0</v>
      </c>
      <c r="AF1573" s="179">
        <f t="shared" si="2521"/>
        <v>0</v>
      </c>
      <c r="AG1573" s="179">
        <f t="shared" si="2521"/>
        <v>0</v>
      </c>
      <c r="AH1573" s="179">
        <f t="shared" si="2521"/>
        <v>0</v>
      </c>
      <c r="AI1573" s="179">
        <f t="shared" si="2521"/>
        <v>0</v>
      </c>
      <c r="AJ1573" s="179">
        <f t="shared" si="2521"/>
        <v>0</v>
      </c>
      <c r="AK1573" s="179">
        <f t="shared" si="2521"/>
        <v>0</v>
      </c>
      <c r="AL1573" s="179">
        <f t="shared" si="2521"/>
        <v>0</v>
      </c>
      <c r="AM1573" s="179">
        <f t="shared" si="2521"/>
        <v>0</v>
      </c>
      <c r="AN1573" s="179">
        <f t="shared" si="2521"/>
        <v>0</v>
      </c>
      <c r="AO1573" s="179">
        <f t="shared" si="2521"/>
        <v>0</v>
      </c>
      <c r="AP1573" s="179">
        <f t="shared" si="2521"/>
        <v>0</v>
      </c>
      <c r="AQ1573" s="179">
        <f t="shared" si="2521"/>
        <v>0</v>
      </c>
      <c r="AR1573" s="179">
        <f t="shared" si="2521"/>
        <v>0</v>
      </c>
      <c r="AS1573" s="179">
        <f t="shared" si="2521"/>
        <v>0</v>
      </c>
      <c r="AT1573" s="179">
        <f t="shared" si="2521"/>
        <v>0</v>
      </c>
      <c r="AU1573" s="179">
        <f t="shared" si="2521"/>
        <v>0</v>
      </c>
      <c r="AV1573" s="179">
        <f t="shared" si="2521"/>
        <v>0</v>
      </c>
      <c r="AW1573" s="179">
        <f t="shared" si="2521"/>
        <v>0</v>
      </c>
      <c r="AX1573" s="179">
        <f t="shared" si="2521"/>
        <v>0</v>
      </c>
      <c r="AY1573" s="179">
        <f t="shared" ref="AY1573:CD1573" si="2522">AY1561</f>
        <v>0</v>
      </c>
      <c r="AZ1573" s="179">
        <f t="shared" si="2522"/>
        <v>0</v>
      </c>
      <c r="BA1573" s="179">
        <f t="shared" si="2522"/>
        <v>0</v>
      </c>
      <c r="BB1573" s="179">
        <f t="shared" si="2522"/>
        <v>0</v>
      </c>
      <c r="BC1573" s="179">
        <f t="shared" si="2522"/>
        <v>0</v>
      </c>
      <c r="BD1573" s="179">
        <f t="shared" si="2522"/>
        <v>0</v>
      </c>
      <c r="BE1573" s="179">
        <f t="shared" si="2522"/>
        <v>0</v>
      </c>
      <c r="BF1573" s="179">
        <f t="shared" si="2522"/>
        <v>0</v>
      </c>
      <c r="BG1573" s="179">
        <f t="shared" si="2522"/>
        <v>0</v>
      </c>
      <c r="BH1573" s="179">
        <f t="shared" si="2522"/>
        <v>0</v>
      </c>
      <c r="BI1573" s="179">
        <f t="shared" si="2522"/>
        <v>0</v>
      </c>
      <c r="BJ1573" s="179">
        <f t="shared" si="2522"/>
        <v>0</v>
      </c>
      <c r="BK1573" s="179">
        <f t="shared" si="2522"/>
        <v>0</v>
      </c>
      <c r="BL1573" s="179">
        <f t="shared" si="2522"/>
        <v>0</v>
      </c>
      <c r="BM1573" s="179">
        <f t="shared" si="2522"/>
        <v>0</v>
      </c>
      <c r="BN1573" s="179">
        <f t="shared" si="2522"/>
        <v>0</v>
      </c>
      <c r="BO1573" s="179">
        <f t="shared" si="2522"/>
        <v>0</v>
      </c>
      <c r="BP1573" s="179">
        <f t="shared" si="2522"/>
        <v>0</v>
      </c>
      <c r="BQ1573" s="179">
        <f t="shared" si="2522"/>
        <v>0</v>
      </c>
      <c r="BR1573" s="179">
        <f t="shared" si="2522"/>
        <v>0</v>
      </c>
      <c r="BS1573" s="179">
        <f t="shared" si="2522"/>
        <v>0</v>
      </c>
      <c r="BT1573" s="179">
        <f t="shared" si="2522"/>
        <v>0</v>
      </c>
      <c r="BU1573" s="179">
        <f t="shared" si="2522"/>
        <v>0</v>
      </c>
      <c r="BV1573" s="179">
        <f t="shared" si="2522"/>
        <v>0</v>
      </c>
      <c r="BW1573" s="179">
        <f t="shared" si="2522"/>
        <v>0</v>
      </c>
      <c r="BX1573" s="179">
        <f t="shared" si="2522"/>
        <v>0</v>
      </c>
      <c r="BY1573" s="179">
        <f t="shared" si="2522"/>
        <v>0</v>
      </c>
      <c r="BZ1573" s="179">
        <f t="shared" si="2522"/>
        <v>0</v>
      </c>
      <c r="CA1573" s="179">
        <f t="shared" si="2522"/>
        <v>0</v>
      </c>
      <c r="CB1573" s="179">
        <f t="shared" si="2522"/>
        <v>0</v>
      </c>
      <c r="CC1573" s="179">
        <f t="shared" si="2522"/>
        <v>0</v>
      </c>
      <c r="CD1573" s="179">
        <f t="shared" si="2522"/>
        <v>0</v>
      </c>
      <c r="CE1573" s="179">
        <f t="shared" ref="CE1573:CL1573" si="2523">CE1561</f>
        <v>0</v>
      </c>
      <c r="CF1573" s="179">
        <f t="shared" si="2523"/>
        <v>0</v>
      </c>
      <c r="CG1573" s="179">
        <f t="shared" si="2523"/>
        <v>0</v>
      </c>
      <c r="CH1573" s="179">
        <f t="shared" si="2523"/>
        <v>0</v>
      </c>
      <c r="CI1573" s="179">
        <f t="shared" si="2523"/>
        <v>0</v>
      </c>
      <c r="CJ1573" s="179">
        <f t="shared" si="2523"/>
        <v>0</v>
      </c>
      <c r="CK1573" s="179">
        <f t="shared" si="2523"/>
        <v>0</v>
      </c>
      <c r="CL1573" s="179">
        <f t="shared" si="2523"/>
        <v>0</v>
      </c>
      <c r="CN1573" s="60"/>
      <c r="CO1573" s="179">
        <f t="shared" ref="CO1573:DL1573" si="2524">CO1561</f>
        <v>0</v>
      </c>
      <c r="CP1573" s="179">
        <f t="shared" si="2524"/>
        <v>0</v>
      </c>
      <c r="CQ1573" s="179">
        <f t="shared" si="2524"/>
        <v>0</v>
      </c>
      <c r="CR1573" s="179">
        <f t="shared" si="2524"/>
        <v>0</v>
      </c>
      <c r="CS1573" s="179">
        <f t="shared" si="2524"/>
        <v>0</v>
      </c>
      <c r="CT1573" s="179">
        <f t="shared" si="2524"/>
        <v>0</v>
      </c>
      <c r="CU1573" s="179">
        <f t="shared" si="2524"/>
        <v>0</v>
      </c>
      <c r="CV1573" s="179">
        <f t="shared" si="2524"/>
        <v>0</v>
      </c>
      <c r="CW1573" s="179">
        <f t="shared" si="2524"/>
        <v>0</v>
      </c>
      <c r="CX1573" s="179">
        <f t="shared" si="2524"/>
        <v>0</v>
      </c>
      <c r="CY1573" s="179">
        <f t="shared" si="2524"/>
        <v>0</v>
      </c>
      <c r="CZ1573" s="179">
        <f t="shared" si="2524"/>
        <v>0</v>
      </c>
      <c r="DA1573" s="179">
        <f t="shared" si="2524"/>
        <v>0</v>
      </c>
      <c r="DB1573" s="179">
        <f t="shared" si="2524"/>
        <v>0</v>
      </c>
      <c r="DC1573" s="179">
        <f t="shared" si="2524"/>
        <v>0</v>
      </c>
      <c r="DD1573" s="179">
        <f t="shared" si="2524"/>
        <v>0</v>
      </c>
      <c r="DE1573" s="179">
        <f t="shared" si="2524"/>
        <v>0</v>
      </c>
      <c r="DF1573" s="179">
        <f t="shared" si="2524"/>
        <v>0</v>
      </c>
      <c r="DG1573" s="179">
        <f t="shared" si="2524"/>
        <v>0</v>
      </c>
      <c r="DH1573" s="179">
        <f t="shared" si="2524"/>
        <v>0</v>
      </c>
      <c r="DI1573" s="179">
        <f t="shared" si="2524"/>
        <v>0</v>
      </c>
      <c r="DJ1573" s="179">
        <f t="shared" si="2524"/>
        <v>0</v>
      </c>
      <c r="DK1573" s="179">
        <f t="shared" si="2524"/>
        <v>0</v>
      </c>
      <c r="DL1573" s="179">
        <f t="shared" si="2524"/>
        <v>0</v>
      </c>
    </row>
    <row r="1574" spans="1:116" x14ac:dyDescent="0.35">
      <c r="B1574" t="s">
        <v>332</v>
      </c>
      <c r="D1574" t="s">
        <v>532</v>
      </c>
      <c r="E1574" s="8" t="str">
        <f t="shared" si="2512"/>
        <v>1574 FCLTA-F</v>
      </c>
      <c r="G1574" s="241" t="str">
        <f>IFERROR(SUBSTITUTE(TRIM(MID(G1565, SEARCH("-", G1565) + 1, LEN(G1565))),":",""),"no unit")</f>
        <v>no unit</v>
      </c>
      <c r="H1574" s="12"/>
      <c r="I1574" s="60"/>
      <c r="J1574" s="60"/>
      <c r="K1574" s="15"/>
      <c r="L1574" s="15"/>
      <c r="M1574" s="15"/>
      <c r="N1574" s="15"/>
      <c r="O1574" s="15"/>
      <c r="P1574" s="15"/>
      <c r="R1574" s="15"/>
      <c r="S1574" s="179"/>
      <c r="T1574" s="179"/>
      <c r="U1574" s="179"/>
      <c r="V1574" s="179"/>
      <c r="W1574" s="179"/>
      <c r="X1574" s="179"/>
      <c r="Y1574" s="179"/>
      <c r="Z1574" s="179"/>
      <c r="AA1574" s="179"/>
      <c r="AB1574" s="179"/>
      <c r="AC1574" s="179"/>
      <c r="AD1574" s="179"/>
      <c r="AE1574" s="179"/>
      <c r="AF1574" s="179"/>
      <c r="AG1574" s="179"/>
      <c r="AH1574" s="179"/>
      <c r="AI1574" s="179"/>
      <c r="AJ1574" s="179"/>
      <c r="AK1574" s="179"/>
      <c r="AL1574" s="179"/>
      <c r="AM1574" s="179"/>
      <c r="AN1574" s="179"/>
      <c r="AO1574" s="179"/>
      <c r="AP1574" s="179"/>
      <c r="AQ1574" s="179"/>
      <c r="AR1574" s="179"/>
      <c r="AS1574" s="179"/>
      <c r="AT1574" s="179"/>
      <c r="AU1574" s="179"/>
      <c r="AV1574" s="179"/>
      <c r="AW1574" s="179"/>
      <c r="AX1574" s="179"/>
      <c r="AY1574" s="179"/>
      <c r="AZ1574" s="179"/>
      <c r="BA1574" s="179"/>
      <c r="BB1574" s="179"/>
      <c r="BC1574" s="179"/>
      <c r="BD1574" s="179"/>
      <c r="BE1574" s="179"/>
      <c r="BF1574" s="179"/>
      <c r="BG1574" s="179"/>
      <c r="BH1574" s="179"/>
      <c r="BI1574" s="179"/>
      <c r="BJ1574" s="179"/>
      <c r="BK1574" s="179"/>
      <c r="BL1574" s="179"/>
      <c r="BM1574" s="179"/>
      <c r="BN1574" s="179"/>
      <c r="BO1574" s="179"/>
      <c r="BP1574" s="179"/>
      <c r="BQ1574" s="179"/>
      <c r="BR1574" s="179"/>
      <c r="BS1574" s="179"/>
      <c r="BT1574" s="179"/>
      <c r="BU1574" s="179"/>
      <c r="BV1574" s="179"/>
      <c r="BW1574" s="179"/>
      <c r="BX1574" s="179"/>
      <c r="BY1574" s="179"/>
      <c r="BZ1574" s="179"/>
      <c r="CA1574" s="179"/>
      <c r="CB1574" s="179"/>
      <c r="CC1574" s="179"/>
      <c r="CD1574" s="179"/>
      <c r="CE1574" s="179"/>
      <c r="CF1574" s="179"/>
      <c r="CG1574" s="179"/>
      <c r="CH1574" s="179"/>
      <c r="CI1574" s="179"/>
      <c r="CJ1574" s="179"/>
      <c r="CK1574" s="179"/>
      <c r="CL1574" s="179"/>
      <c r="CN1574" s="60"/>
      <c r="CO1574" s="179"/>
      <c r="CP1574" s="179"/>
      <c r="CQ1574" s="179"/>
      <c r="CR1574" s="179"/>
      <c r="CS1574" s="179"/>
      <c r="CT1574" s="179"/>
      <c r="CU1574" s="179"/>
      <c r="CV1574" s="179"/>
      <c r="CW1574" s="179"/>
      <c r="CX1574" s="179"/>
      <c r="CY1574" s="179"/>
      <c r="CZ1574" s="179"/>
      <c r="DA1574" s="179"/>
      <c r="DB1574" s="179"/>
      <c r="DC1574" s="179"/>
      <c r="DD1574" s="179"/>
      <c r="DE1574" s="179"/>
      <c r="DF1574" s="179"/>
      <c r="DG1574" s="179"/>
      <c r="DH1574" s="179"/>
      <c r="DI1574" s="179"/>
      <c r="DJ1574" s="179"/>
      <c r="DK1574" s="179"/>
      <c r="DL1574" s="179"/>
    </row>
    <row r="1575" spans="1:116" x14ac:dyDescent="0.35">
      <c r="E1575" s="8"/>
      <c r="G1575" s="136" t="str">
        <f>G1563</f>
        <v>Secondary revenue driver</v>
      </c>
      <c r="H1575" s="12"/>
      <c r="I1575" s="60"/>
      <c r="J1575" s="60"/>
      <c r="K1575" s="15"/>
      <c r="L1575" s="15"/>
      <c r="M1575" s="15"/>
      <c r="N1575" s="15"/>
      <c r="O1575" s="15"/>
      <c r="P1575" s="15"/>
      <c r="R1575" s="15"/>
      <c r="S1575" s="4" t="str">
        <f t="shared" ref="S1575:AX1575" si="2525">ADDRESS(ROW(S1566),COLUMN(S1566),2)</f>
        <v>S$1566</v>
      </c>
      <c r="T1575" s="4" t="str">
        <f t="shared" si="2525"/>
        <v>T$1566</v>
      </c>
      <c r="U1575" s="4" t="str">
        <f t="shared" si="2525"/>
        <v>U$1566</v>
      </c>
      <c r="V1575" s="4" t="str">
        <f t="shared" si="2525"/>
        <v>V$1566</v>
      </c>
      <c r="W1575" s="4" t="str">
        <f t="shared" si="2525"/>
        <v>W$1566</v>
      </c>
      <c r="X1575" s="4" t="str">
        <f t="shared" si="2525"/>
        <v>X$1566</v>
      </c>
      <c r="Y1575" s="4" t="str">
        <f t="shared" si="2525"/>
        <v>Y$1566</v>
      </c>
      <c r="Z1575" s="4" t="str">
        <f t="shared" si="2525"/>
        <v>Z$1566</v>
      </c>
      <c r="AA1575" s="4" t="str">
        <f t="shared" si="2525"/>
        <v>AA$1566</v>
      </c>
      <c r="AB1575" s="4" t="str">
        <f t="shared" si="2525"/>
        <v>AB$1566</v>
      </c>
      <c r="AC1575" s="4" t="str">
        <f t="shared" si="2525"/>
        <v>AC$1566</v>
      </c>
      <c r="AD1575" s="4" t="str">
        <f t="shared" si="2525"/>
        <v>AD$1566</v>
      </c>
      <c r="AE1575" s="4" t="str">
        <f t="shared" si="2525"/>
        <v>AE$1566</v>
      </c>
      <c r="AF1575" s="4" t="str">
        <f t="shared" si="2525"/>
        <v>AF$1566</v>
      </c>
      <c r="AG1575" s="4" t="str">
        <f t="shared" si="2525"/>
        <v>AG$1566</v>
      </c>
      <c r="AH1575" s="4" t="str">
        <f t="shared" si="2525"/>
        <v>AH$1566</v>
      </c>
      <c r="AI1575" s="4" t="str">
        <f t="shared" si="2525"/>
        <v>AI$1566</v>
      </c>
      <c r="AJ1575" s="4" t="str">
        <f t="shared" si="2525"/>
        <v>AJ$1566</v>
      </c>
      <c r="AK1575" s="4" t="str">
        <f t="shared" si="2525"/>
        <v>AK$1566</v>
      </c>
      <c r="AL1575" s="4" t="str">
        <f t="shared" si="2525"/>
        <v>AL$1566</v>
      </c>
      <c r="AM1575" s="4" t="str">
        <f t="shared" si="2525"/>
        <v>AM$1566</v>
      </c>
      <c r="AN1575" s="4" t="str">
        <f t="shared" si="2525"/>
        <v>AN$1566</v>
      </c>
      <c r="AO1575" s="4" t="str">
        <f t="shared" si="2525"/>
        <v>AO$1566</v>
      </c>
      <c r="AP1575" s="4" t="str">
        <f t="shared" si="2525"/>
        <v>AP$1566</v>
      </c>
      <c r="AQ1575" s="4" t="str">
        <f t="shared" si="2525"/>
        <v>AQ$1566</v>
      </c>
      <c r="AR1575" s="4" t="str">
        <f t="shared" si="2525"/>
        <v>AR$1566</v>
      </c>
      <c r="AS1575" s="4" t="str">
        <f t="shared" si="2525"/>
        <v>AS$1566</v>
      </c>
      <c r="AT1575" s="4" t="str">
        <f t="shared" si="2525"/>
        <v>AT$1566</v>
      </c>
      <c r="AU1575" s="4" t="str">
        <f t="shared" si="2525"/>
        <v>AU$1566</v>
      </c>
      <c r="AV1575" s="4" t="str">
        <f t="shared" si="2525"/>
        <v>AV$1566</v>
      </c>
      <c r="AW1575" s="4" t="str">
        <f t="shared" si="2525"/>
        <v>AW$1566</v>
      </c>
      <c r="AX1575" s="4" t="str">
        <f t="shared" si="2525"/>
        <v>AX$1566</v>
      </c>
      <c r="AY1575" s="4" t="str">
        <f t="shared" ref="AY1575:CD1575" si="2526">ADDRESS(ROW(AY1566),COLUMN(AY1566),2)</f>
        <v>AY$1566</v>
      </c>
      <c r="AZ1575" s="4" t="str">
        <f t="shared" si="2526"/>
        <v>AZ$1566</v>
      </c>
      <c r="BA1575" s="4" t="str">
        <f t="shared" si="2526"/>
        <v>BA$1566</v>
      </c>
      <c r="BB1575" s="4" t="str">
        <f t="shared" si="2526"/>
        <v>BB$1566</v>
      </c>
      <c r="BC1575" s="4" t="str">
        <f t="shared" si="2526"/>
        <v>BC$1566</v>
      </c>
      <c r="BD1575" s="4" t="str">
        <f t="shared" si="2526"/>
        <v>BD$1566</v>
      </c>
      <c r="BE1575" s="4" t="str">
        <f t="shared" si="2526"/>
        <v>BE$1566</v>
      </c>
      <c r="BF1575" s="4" t="str">
        <f t="shared" si="2526"/>
        <v>BF$1566</v>
      </c>
      <c r="BG1575" s="4" t="str">
        <f t="shared" si="2526"/>
        <v>BG$1566</v>
      </c>
      <c r="BH1575" s="4" t="str">
        <f t="shared" si="2526"/>
        <v>BH$1566</v>
      </c>
      <c r="BI1575" s="4" t="str">
        <f t="shared" si="2526"/>
        <v>BI$1566</v>
      </c>
      <c r="BJ1575" s="4" t="str">
        <f t="shared" si="2526"/>
        <v>BJ$1566</v>
      </c>
      <c r="BK1575" s="4" t="str">
        <f t="shared" si="2526"/>
        <v>BK$1566</v>
      </c>
      <c r="BL1575" s="4" t="str">
        <f t="shared" si="2526"/>
        <v>BL$1566</v>
      </c>
      <c r="BM1575" s="4" t="str">
        <f t="shared" si="2526"/>
        <v>BM$1566</v>
      </c>
      <c r="BN1575" s="4" t="str">
        <f t="shared" si="2526"/>
        <v>BN$1566</v>
      </c>
      <c r="BO1575" s="4" t="str">
        <f t="shared" si="2526"/>
        <v>BO$1566</v>
      </c>
      <c r="BP1575" s="4" t="str">
        <f t="shared" si="2526"/>
        <v>BP$1566</v>
      </c>
      <c r="BQ1575" s="4" t="str">
        <f t="shared" si="2526"/>
        <v>BQ$1566</v>
      </c>
      <c r="BR1575" s="4" t="str">
        <f t="shared" si="2526"/>
        <v>BR$1566</v>
      </c>
      <c r="BS1575" s="4" t="str">
        <f t="shared" si="2526"/>
        <v>BS$1566</v>
      </c>
      <c r="BT1575" s="4" t="str">
        <f t="shared" si="2526"/>
        <v>BT$1566</v>
      </c>
      <c r="BU1575" s="4" t="str">
        <f t="shared" si="2526"/>
        <v>BU$1566</v>
      </c>
      <c r="BV1575" s="4" t="str">
        <f t="shared" si="2526"/>
        <v>BV$1566</v>
      </c>
      <c r="BW1575" s="4" t="str">
        <f t="shared" si="2526"/>
        <v>BW$1566</v>
      </c>
      <c r="BX1575" s="4" t="str">
        <f t="shared" si="2526"/>
        <v>BX$1566</v>
      </c>
      <c r="BY1575" s="4" t="str">
        <f t="shared" si="2526"/>
        <v>BY$1566</v>
      </c>
      <c r="BZ1575" s="4" t="str">
        <f t="shared" si="2526"/>
        <v>BZ$1566</v>
      </c>
      <c r="CA1575" s="4" t="str">
        <f t="shared" si="2526"/>
        <v>CA$1566</v>
      </c>
      <c r="CB1575" s="4" t="str">
        <f t="shared" si="2526"/>
        <v>CB$1566</v>
      </c>
      <c r="CC1575" s="4" t="str">
        <f t="shared" si="2526"/>
        <v>CC$1566</v>
      </c>
      <c r="CD1575" s="4" t="str">
        <f t="shared" si="2526"/>
        <v>CD$1566</v>
      </c>
      <c r="CE1575" s="4" t="str">
        <f t="shared" ref="CE1575:CL1575" si="2527">ADDRESS(ROW(CE1566),COLUMN(CE1566),2)</f>
        <v>CE$1566</v>
      </c>
      <c r="CF1575" s="4" t="str">
        <f t="shared" si="2527"/>
        <v>CF$1566</v>
      </c>
      <c r="CG1575" s="4" t="str">
        <f t="shared" si="2527"/>
        <v>CG$1566</v>
      </c>
      <c r="CH1575" s="4" t="str">
        <f t="shared" si="2527"/>
        <v>CH$1566</v>
      </c>
      <c r="CI1575" s="4" t="str">
        <f t="shared" si="2527"/>
        <v>CI$1566</v>
      </c>
      <c r="CJ1575" s="4" t="str">
        <f t="shared" si="2527"/>
        <v>CJ$1566</v>
      </c>
      <c r="CK1575" s="4" t="str">
        <f t="shared" si="2527"/>
        <v>CK$1566</v>
      </c>
      <c r="CL1575" s="4" t="str">
        <f t="shared" si="2527"/>
        <v>CL$1566</v>
      </c>
      <c r="CN1575" s="60"/>
      <c r="CO1575" s="4" t="str">
        <f t="shared" ref="CO1575:DL1575" si="2528">ADDRESS(ROW(CO1566),COLUMN(CO1566),2)</f>
        <v>CO$1566</v>
      </c>
      <c r="CP1575" s="4" t="str">
        <f t="shared" si="2528"/>
        <v>CP$1566</v>
      </c>
      <c r="CQ1575" s="4" t="str">
        <f t="shared" si="2528"/>
        <v>CQ$1566</v>
      </c>
      <c r="CR1575" s="4" t="str">
        <f t="shared" si="2528"/>
        <v>CR$1566</v>
      </c>
      <c r="CS1575" s="4" t="str">
        <f t="shared" si="2528"/>
        <v>CS$1566</v>
      </c>
      <c r="CT1575" s="4" t="str">
        <f t="shared" si="2528"/>
        <v>CT$1566</v>
      </c>
      <c r="CU1575" s="4" t="str">
        <f t="shared" si="2528"/>
        <v>CU$1566</v>
      </c>
      <c r="CV1575" s="4" t="str">
        <f t="shared" si="2528"/>
        <v>CV$1566</v>
      </c>
      <c r="CW1575" s="4" t="str">
        <f t="shared" si="2528"/>
        <v>CW$1566</v>
      </c>
      <c r="CX1575" s="4" t="str">
        <f t="shared" si="2528"/>
        <v>CX$1566</v>
      </c>
      <c r="CY1575" s="4" t="str">
        <f t="shared" si="2528"/>
        <v>CY$1566</v>
      </c>
      <c r="CZ1575" s="4" t="str">
        <f t="shared" si="2528"/>
        <v>CZ$1566</v>
      </c>
      <c r="DA1575" s="4" t="str">
        <f t="shared" si="2528"/>
        <v>DA$1566</v>
      </c>
      <c r="DB1575" s="4" t="str">
        <f t="shared" si="2528"/>
        <v>DB$1566</v>
      </c>
      <c r="DC1575" s="4" t="str">
        <f t="shared" si="2528"/>
        <v>DC$1566</v>
      </c>
      <c r="DD1575" s="4" t="str">
        <f t="shared" si="2528"/>
        <v>DD$1566</v>
      </c>
      <c r="DE1575" s="4" t="str">
        <f t="shared" si="2528"/>
        <v>DE$1566</v>
      </c>
      <c r="DF1575" s="4" t="str">
        <f t="shared" si="2528"/>
        <v>DF$1566</v>
      </c>
      <c r="DG1575" s="4" t="str">
        <f t="shared" si="2528"/>
        <v>DG$1566</v>
      </c>
      <c r="DH1575" s="4" t="str">
        <f t="shared" si="2528"/>
        <v>DH$1566</v>
      </c>
      <c r="DI1575" s="4" t="str">
        <f t="shared" si="2528"/>
        <v>DI$1566</v>
      </c>
      <c r="DJ1575" s="4" t="str">
        <f t="shared" si="2528"/>
        <v>DJ$1566</v>
      </c>
      <c r="DK1575" s="4" t="str">
        <f t="shared" si="2528"/>
        <v>DK$1566</v>
      </c>
      <c r="DL1575" s="4" t="str">
        <f t="shared" si="2528"/>
        <v>DL$1566</v>
      </c>
    </row>
    <row r="1576" spans="1:116" x14ac:dyDescent="0.35">
      <c r="A1576" s="174"/>
      <c r="E1576" s="8"/>
      <c r="G1576" s="136" t="str">
        <f>G1564</f>
        <v>Secondary volume driver</v>
      </c>
      <c r="H1576" s="12"/>
      <c r="I1576" s="60"/>
      <c r="J1576" s="60"/>
      <c r="K1576" s="15"/>
      <c r="L1576" s="15"/>
      <c r="M1576" s="15"/>
      <c r="N1576" s="15"/>
      <c r="O1576" s="15"/>
      <c r="P1576" s="15"/>
      <c r="R1576" s="15"/>
      <c r="S1576" s="179" t="str">
        <f t="shared" ref="S1576:AX1576" si="2529">S1564</f>
        <v>S$19</v>
      </c>
      <c r="T1576" s="179" t="str">
        <f t="shared" si="2529"/>
        <v>T$19</v>
      </c>
      <c r="U1576" s="179" t="str">
        <f t="shared" si="2529"/>
        <v>U$19</v>
      </c>
      <c r="V1576" s="179" t="str">
        <f t="shared" si="2529"/>
        <v>V$19</v>
      </c>
      <c r="W1576" s="179" t="str">
        <f t="shared" si="2529"/>
        <v>W$19</v>
      </c>
      <c r="X1576" s="179" t="str">
        <f t="shared" si="2529"/>
        <v>X$19</v>
      </c>
      <c r="Y1576" s="179" t="str">
        <f t="shared" si="2529"/>
        <v>Y$19</v>
      </c>
      <c r="Z1576" s="179" t="str">
        <f t="shared" si="2529"/>
        <v>Z$19</v>
      </c>
      <c r="AA1576" s="179" t="str">
        <f t="shared" si="2529"/>
        <v>AA$19</v>
      </c>
      <c r="AB1576" s="179" t="str">
        <f t="shared" si="2529"/>
        <v>AB$19</v>
      </c>
      <c r="AC1576" s="179" t="str">
        <f t="shared" si="2529"/>
        <v>AC$19</v>
      </c>
      <c r="AD1576" s="179" t="str">
        <f t="shared" si="2529"/>
        <v>AD$19</v>
      </c>
      <c r="AE1576" s="179" t="str">
        <f t="shared" si="2529"/>
        <v>AE$19</v>
      </c>
      <c r="AF1576" s="179" t="str">
        <f t="shared" si="2529"/>
        <v>AF$19</v>
      </c>
      <c r="AG1576" s="179" t="str">
        <f t="shared" si="2529"/>
        <v>AG$19</v>
      </c>
      <c r="AH1576" s="179" t="str">
        <f t="shared" si="2529"/>
        <v>AH$19</v>
      </c>
      <c r="AI1576" s="179" t="str">
        <f t="shared" si="2529"/>
        <v>AI$19</v>
      </c>
      <c r="AJ1576" s="179" t="str">
        <f t="shared" si="2529"/>
        <v>AJ$19</v>
      </c>
      <c r="AK1576" s="179" t="str">
        <f t="shared" si="2529"/>
        <v>AK$19</v>
      </c>
      <c r="AL1576" s="179" t="str">
        <f t="shared" si="2529"/>
        <v>AL$19</v>
      </c>
      <c r="AM1576" s="179" t="str">
        <f t="shared" si="2529"/>
        <v>AM$19</v>
      </c>
      <c r="AN1576" s="179" t="str">
        <f t="shared" si="2529"/>
        <v>AN$19</v>
      </c>
      <c r="AO1576" s="179" t="str">
        <f t="shared" si="2529"/>
        <v>AO$19</v>
      </c>
      <c r="AP1576" s="179" t="str">
        <f t="shared" si="2529"/>
        <v>AP$19</v>
      </c>
      <c r="AQ1576" s="179" t="str">
        <f t="shared" si="2529"/>
        <v>AQ$19</v>
      </c>
      <c r="AR1576" s="179" t="str">
        <f t="shared" si="2529"/>
        <v>AR$19</v>
      </c>
      <c r="AS1576" s="179" t="str">
        <f t="shared" si="2529"/>
        <v>AS$19</v>
      </c>
      <c r="AT1576" s="179" t="str">
        <f t="shared" si="2529"/>
        <v>AT$19</v>
      </c>
      <c r="AU1576" s="179" t="str">
        <f t="shared" si="2529"/>
        <v>AU$19</v>
      </c>
      <c r="AV1576" s="179" t="str">
        <f t="shared" si="2529"/>
        <v>AV$19</v>
      </c>
      <c r="AW1576" s="179" t="str">
        <f t="shared" si="2529"/>
        <v>AW$19</v>
      </c>
      <c r="AX1576" s="179" t="str">
        <f t="shared" si="2529"/>
        <v>AX$19</v>
      </c>
      <c r="AY1576" s="179" t="str">
        <f t="shared" ref="AY1576:CD1576" si="2530">AY1564</f>
        <v>AY$19</v>
      </c>
      <c r="AZ1576" s="179" t="str">
        <f t="shared" si="2530"/>
        <v>AZ$19</v>
      </c>
      <c r="BA1576" s="179" t="str">
        <f t="shared" si="2530"/>
        <v>BA$19</v>
      </c>
      <c r="BB1576" s="179" t="str">
        <f t="shared" si="2530"/>
        <v>BB$19</v>
      </c>
      <c r="BC1576" s="179" t="str">
        <f t="shared" si="2530"/>
        <v>BC$19</v>
      </c>
      <c r="BD1576" s="179" t="str">
        <f t="shared" si="2530"/>
        <v>BD$19</v>
      </c>
      <c r="BE1576" s="179" t="str">
        <f t="shared" si="2530"/>
        <v>BE$19</v>
      </c>
      <c r="BF1576" s="179" t="str">
        <f t="shared" si="2530"/>
        <v>BF$19</v>
      </c>
      <c r="BG1576" s="179" t="str">
        <f t="shared" si="2530"/>
        <v>BG$19</v>
      </c>
      <c r="BH1576" s="179" t="str">
        <f t="shared" si="2530"/>
        <v>BH$19</v>
      </c>
      <c r="BI1576" s="179" t="str">
        <f t="shared" si="2530"/>
        <v>BI$19</v>
      </c>
      <c r="BJ1576" s="179" t="str">
        <f t="shared" si="2530"/>
        <v>BJ$19</v>
      </c>
      <c r="BK1576" s="179" t="str">
        <f t="shared" si="2530"/>
        <v>BK$19</v>
      </c>
      <c r="BL1576" s="179" t="str">
        <f t="shared" si="2530"/>
        <v>BL$19</v>
      </c>
      <c r="BM1576" s="179" t="str">
        <f t="shared" si="2530"/>
        <v>BM$19</v>
      </c>
      <c r="BN1576" s="179" t="str">
        <f t="shared" si="2530"/>
        <v>BN$19</v>
      </c>
      <c r="BO1576" s="179" t="str">
        <f t="shared" si="2530"/>
        <v>BO$19</v>
      </c>
      <c r="BP1576" s="179" t="str">
        <f t="shared" si="2530"/>
        <v>BP$19</v>
      </c>
      <c r="BQ1576" s="179" t="str">
        <f t="shared" si="2530"/>
        <v>BQ$19</v>
      </c>
      <c r="BR1576" s="179" t="str">
        <f t="shared" si="2530"/>
        <v>BR$19</v>
      </c>
      <c r="BS1576" s="179" t="str">
        <f t="shared" si="2530"/>
        <v>BS$19</v>
      </c>
      <c r="BT1576" s="179" t="str">
        <f t="shared" si="2530"/>
        <v>BT$19</v>
      </c>
      <c r="BU1576" s="179" t="str">
        <f t="shared" si="2530"/>
        <v>BU$19</v>
      </c>
      <c r="BV1576" s="179" t="str">
        <f t="shared" si="2530"/>
        <v>BV$19</v>
      </c>
      <c r="BW1576" s="179" t="str">
        <f t="shared" si="2530"/>
        <v>BW$19</v>
      </c>
      <c r="BX1576" s="179" t="str">
        <f t="shared" si="2530"/>
        <v>BX$19</v>
      </c>
      <c r="BY1576" s="179" t="str">
        <f t="shared" si="2530"/>
        <v>BY$19</v>
      </c>
      <c r="BZ1576" s="179" t="str">
        <f t="shared" si="2530"/>
        <v>BZ$19</v>
      </c>
      <c r="CA1576" s="179" t="str">
        <f t="shared" si="2530"/>
        <v>CA$19</v>
      </c>
      <c r="CB1576" s="179" t="str">
        <f t="shared" si="2530"/>
        <v>CB$19</v>
      </c>
      <c r="CC1576" s="179" t="str">
        <f t="shared" si="2530"/>
        <v>CC$19</v>
      </c>
      <c r="CD1576" s="179" t="str">
        <f t="shared" si="2530"/>
        <v>CD$19</v>
      </c>
      <c r="CE1576" s="179" t="str">
        <f t="shared" ref="CE1576:CL1576" si="2531">CE1564</f>
        <v>CE$19</v>
      </c>
      <c r="CF1576" s="179" t="str">
        <f t="shared" si="2531"/>
        <v>CF$19</v>
      </c>
      <c r="CG1576" s="179" t="str">
        <f t="shared" si="2531"/>
        <v>CG$19</v>
      </c>
      <c r="CH1576" s="179" t="str">
        <f t="shared" si="2531"/>
        <v>CH$19</v>
      </c>
      <c r="CI1576" s="179" t="str">
        <f t="shared" si="2531"/>
        <v>CI$19</v>
      </c>
      <c r="CJ1576" s="179" t="str">
        <f t="shared" si="2531"/>
        <v>CJ$19</v>
      </c>
      <c r="CK1576" s="179" t="str">
        <f t="shared" si="2531"/>
        <v>CK$19</v>
      </c>
      <c r="CL1576" s="179" t="str">
        <f t="shared" si="2531"/>
        <v>CL$19</v>
      </c>
      <c r="CN1576" s="60"/>
      <c r="CO1576" s="179" t="str">
        <f t="shared" ref="CO1576:DL1576" si="2532">CO1564</f>
        <v>CO$19</v>
      </c>
      <c r="CP1576" s="179" t="str">
        <f t="shared" si="2532"/>
        <v>CP$19</v>
      </c>
      <c r="CQ1576" s="179" t="str">
        <f t="shared" si="2532"/>
        <v>CQ$19</v>
      </c>
      <c r="CR1576" s="179" t="str">
        <f t="shared" si="2532"/>
        <v>CR$19</v>
      </c>
      <c r="CS1576" s="179" t="str">
        <f t="shared" si="2532"/>
        <v>CS$19</v>
      </c>
      <c r="CT1576" s="179" t="str">
        <f t="shared" si="2532"/>
        <v>CT$19</v>
      </c>
      <c r="CU1576" s="179" t="str">
        <f t="shared" si="2532"/>
        <v>CU$19</v>
      </c>
      <c r="CV1576" s="179" t="str">
        <f t="shared" si="2532"/>
        <v>CV$19</v>
      </c>
      <c r="CW1576" s="179" t="str">
        <f t="shared" si="2532"/>
        <v>CW$19</v>
      </c>
      <c r="CX1576" s="179" t="str">
        <f t="shared" si="2532"/>
        <v>CX$19</v>
      </c>
      <c r="CY1576" s="179" t="str">
        <f t="shared" si="2532"/>
        <v>CY$19</v>
      </c>
      <c r="CZ1576" s="179" t="str">
        <f t="shared" si="2532"/>
        <v>CZ$19</v>
      </c>
      <c r="DA1576" s="179" t="str">
        <f t="shared" si="2532"/>
        <v>DA$19</v>
      </c>
      <c r="DB1576" s="179" t="str">
        <f t="shared" si="2532"/>
        <v>DB$19</v>
      </c>
      <c r="DC1576" s="179" t="str">
        <f t="shared" si="2532"/>
        <v>DC$19</v>
      </c>
      <c r="DD1576" s="179" t="str">
        <f t="shared" si="2532"/>
        <v>DD$19</v>
      </c>
      <c r="DE1576" s="179" t="str">
        <f t="shared" si="2532"/>
        <v>DE$19</v>
      </c>
      <c r="DF1576" s="179" t="str">
        <f t="shared" si="2532"/>
        <v>DF$19</v>
      </c>
      <c r="DG1576" s="179" t="str">
        <f t="shared" si="2532"/>
        <v>DG$19</v>
      </c>
      <c r="DH1576" s="179" t="str">
        <f t="shared" si="2532"/>
        <v>DH$19</v>
      </c>
      <c r="DI1576" s="179" t="str">
        <f t="shared" si="2532"/>
        <v>DI$19</v>
      </c>
      <c r="DJ1576" s="179" t="str">
        <f t="shared" si="2532"/>
        <v>DJ$19</v>
      </c>
      <c r="DK1576" s="179" t="str">
        <f t="shared" si="2532"/>
        <v>DK$19</v>
      </c>
      <c r="DL1576" s="179" t="str">
        <f t="shared" si="2532"/>
        <v>DL$19</v>
      </c>
    </row>
    <row r="1577" spans="1:116" x14ac:dyDescent="0.35">
      <c r="A1577" s="174"/>
      <c r="E1577" s="8"/>
      <c r="G1577" s="136"/>
      <c r="H1577" s="12"/>
      <c r="I1577" s="60"/>
      <c r="J1577" s="60"/>
      <c r="K1577" s="15"/>
      <c r="L1577" s="15"/>
      <c r="M1577" s="15"/>
      <c r="N1577" s="15"/>
      <c r="O1577" s="15"/>
      <c r="P1577" s="15"/>
      <c r="R1577" s="15"/>
      <c r="S1577" s="179"/>
      <c r="T1577" s="179"/>
      <c r="U1577" s="179"/>
      <c r="V1577" s="179"/>
      <c r="W1577" s="179"/>
      <c r="X1577" s="179"/>
      <c r="Y1577" s="179"/>
      <c r="Z1577" s="179"/>
      <c r="AA1577" s="179"/>
      <c r="AB1577" s="179"/>
      <c r="AC1577" s="179"/>
      <c r="AD1577" s="179"/>
      <c r="AE1577" s="179"/>
      <c r="AF1577" s="179"/>
      <c r="AG1577" s="179"/>
      <c r="AH1577" s="179"/>
      <c r="AI1577" s="179"/>
      <c r="AJ1577" s="179"/>
      <c r="AK1577" s="179"/>
      <c r="AL1577" s="179"/>
      <c r="AM1577" s="179"/>
      <c r="AN1577" s="179"/>
      <c r="AO1577" s="179"/>
      <c r="AP1577" s="179"/>
      <c r="AQ1577" s="179"/>
      <c r="AR1577" s="179"/>
      <c r="AS1577" s="179"/>
      <c r="AT1577" s="179"/>
      <c r="AU1577" s="179"/>
      <c r="AV1577" s="179"/>
      <c r="AW1577" s="179"/>
      <c r="AX1577" s="179"/>
      <c r="AY1577" s="179"/>
      <c r="AZ1577" s="179"/>
      <c r="BA1577" s="179"/>
      <c r="BB1577" s="179"/>
      <c r="BC1577" s="179"/>
      <c r="BD1577" s="179"/>
      <c r="BE1577" s="179"/>
      <c r="BF1577" s="179"/>
      <c r="BG1577" s="179"/>
      <c r="BH1577" s="179"/>
      <c r="BI1577" s="179"/>
      <c r="BJ1577" s="179"/>
      <c r="BK1577" s="179"/>
      <c r="BL1577" s="179"/>
      <c r="BM1577" s="179"/>
      <c r="BN1577" s="179"/>
      <c r="BO1577" s="179"/>
      <c r="BP1577" s="179"/>
      <c r="BQ1577" s="179"/>
      <c r="BR1577" s="179"/>
      <c r="BS1577" s="179"/>
      <c r="BT1577" s="179"/>
      <c r="BU1577" s="179"/>
      <c r="BV1577" s="179"/>
      <c r="BW1577" s="179"/>
      <c r="BX1577" s="179"/>
      <c r="BY1577" s="179"/>
      <c r="BZ1577" s="179"/>
      <c r="CA1577" s="179"/>
      <c r="CB1577" s="179"/>
      <c r="CC1577" s="179"/>
      <c r="CD1577" s="179"/>
      <c r="CE1577" s="179"/>
      <c r="CF1577" s="179"/>
      <c r="CG1577" s="179"/>
      <c r="CH1577" s="179"/>
      <c r="CI1577" s="179"/>
      <c r="CJ1577" s="179"/>
      <c r="CK1577" s="179"/>
      <c r="CL1577" s="179"/>
      <c r="CN1577" s="60"/>
      <c r="CO1577" s="179"/>
      <c r="CP1577" s="179"/>
      <c r="CQ1577" s="179"/>
      <c r="CR1577" s="179"/>
      <c r="CS1577" s="179"/>
      <c r="CT1577" s="179"/>
      <c r="CU1577" s="179"/>
      <c r="CV1577" s="179"/>
      <c r="CW1577" s="179"/>
      <c r="CX1577" s="179"/>
      <c r="CY1577" s="179"/>
      <c r="CZ1577" s="179"/>
      <c r="DA1577" s="179"/>
      <c r="DB1577" s="179"/>
      <c r="DC1577" s="179"/>
      <c r="DD1577" s="179"/>
      <c r="DE1577" s="179"/>
      <c r="DF1577" s="179"/>
      <c r="DG1577" s="179"/>
      <c r="DH1577" s="179"/>
      <c r="DI1577" s="179"/>
      <c r="DJ1577" s="179"/>
      <c r="DK1577" s="179"/>
      <c r="DL1577" s="179"/>
    </row>
    <row r="1578" spans="1:116" x14ac:dyDescent="0.35">
      <c r="A1578" s="174"/>
      <c r="E1578" s="8"/>
      <c r="G1578" s="175" t="s">
        <v>490</v>
      </c>
      <c r="H1578" s="174"/>
      <c r="I1578" s="176"/>
      <c r="J1578" s="176"/>
      <c r="K1578" s="197"/>
      <c r="L1578" s="197"/>
      <c r="M1578" s="197"/>
      <c r="N1578" s="197"/>
      <c r="O1578" s="197"/>
      <c r="P1578" s="197"/>
      <c r="R1578" s="198"/>
      <c r="S1578" s="174"/>
      <c r="T1578" s="174"/>
      <c r="U1578" s="174"/>
      <c r="V1578" s="174"/>
      <c r="W1578" s="174"/>
      <c r="X1578" s="174"/>
      <c r="Y1578" s="174"/>
      <c r="Z1578" s="174"/>
      <c r="AA1578" s="174"/>
      <c r="AB1578" s="174"/>
      <c r="AC1578" s="174"/>
      <c r="AD1578" s="174"/>
      <c r="AE1578" s="174"/>
      <c r="AF1578" s="174"/>
      <c r="AG1578" s="174"/>
      <c r="AH1578" s="174"/>
      <c r="AI1578" s="174"/>
      <c r="AJ1578" s="174"/>
      <c r="AK1578" s="174"/>
      <c r="AL1578" s="174"/>
      <c r="AM1578" s="174"/>
      <c r="AN1578" s="174"/>
      <c r="AO1578" s="174"/>
      <c r="AP1578" s="174"/>
      <c r="AQ1578" s="174"/>
      <c r="AR1578" s="174"/>
      <c r="AS1578" s="174"/>
      <c r="AT1578" s="174"/>
      <c r="AU1578" s="174"/>
      <c r="AV1578" s="174"/>
      <c r="AW1578" s="174"/>
      <c r="AX1578" s="174"/>
      <c r="AY1578" s="174"/>
      <c r="AZ1578" s="174"/>
      <c r="BA1578" s="174"/>
      <c r="BB1578" s="174"/>
      <c r="BC1578" s="174"/>
      <c r="BD1578" s="174"/>
      <c r="BE1578" s="174"/>
      <c r="BF1578" s="174"/>
      <c r="BG1578" s="174"/>
      <c r="BH1578" s="174"/>
      <c r="BI1578" s="174"/>
      <c r="BJ1578" s="174"/>
      <c r="BK1578" s="174"/>
      <c r="BL1578" s="174"/>
      <c r="BM1578" s="174"/>
      <c r="BN1578" s="174"/>
      <c r="BO1578" s="174"/>
      <c r="BP1578" s="174"/>
      <c r="BQ1578" s="174"/>
      <c r="BR1578" s="174"/>
      <c r="BS1578" s="174"/>
      <c r="BT1578" s="174"/>
      <c r="BU1578" s="174"/>
      <c r="BV1578" s="174"/>
      <c r="BW1578" s="174"/>
      <c r="BX1578" s="174"/>
      <c r="BY1578" s="174"/>
      <c r="BZ1578" s="174"/>
      <c r="CA1578" s="174"/>
      <c r="CB1578" s="174"/>
      <c r="CC1578" s="174"/>
      <c r="CD1578" s="174"/>
      <c r="CE1578" s="174"/>
      <c r="CF1578" s="174"/>
      <c r="CG1578" s="174"/>
      <c r="CH1578" s="174"/>
      <c r="CI1578" s="174"/>
      <c r="CJ1578" s="174"/>
      <c r="CK1578" s="174"/>
      <c r="CL1578" s="174"/>
      <c r="CN1578" s="176"/>
      <c r="CO1578" s="174"/>
      <c r="CP1578" s="174"/>
      <c r="CQ1578" s="174"/>
      <c r="CR1578" s="174"/>
      <c r="CS1578" s="174"/>
      <c r="CT1578" s="174"/>
      <c r="CU1578" s="174"/>
      <c r="CV1578" s="174"/>
      <c r="CW1578" s="174"/>
      <c r="CX1578" s="174"/>
      <c r="CY1578" s="174"/>
      <c r="CZ1578" s="174"/>
      <c r="DA1578" s="174"/>
      <c r="DB1578" s="174"/>
      <c r="DC1578" s="174"/>
      <c r="DD1578" s="174"/>
      <c r="DE1578" s="174"/>
      <c r="DF1578" s="174"/>
      <c r="DG1578" s="174"/>
      <c r="DH1578" s="174"/>
      <c r="DI1578" s="174"/>
      <c r="DJ1578" s="174"/>
      <c r="DK1578" s="174"/>
      <c r="DL1578" s="174"/>
    </row>
    <row r="1579" spans="1:116" x14ac:dyDescent="0.35">
      <c r="A1579" s="174"/>
      <c r="E1579" s="8"/>
      <c r="G1579" s="175" t="s">
        <v>492</v>
      </c>
      <c r="H1579" s="174"/>
      <c r="I1579" s="176"/>
      <c r="J1579" s="176"/>
      <c r="K1579" s="197"/>
      <c r="L1579" s="197"/>
      <c r="M1579" s="197"/>
      <c r="N1579" s="197"/>
      <c r="O1579" s="197"/>
      <c r="P1579" s="197"/>
      <c r="R1579" s="198"/>
      <c r="S1579" s="174"/>
      <c r="T1579" s="174"/>
      <c r="U1579" s="174"/>
      <c r="V1579" s="174"/>
      <c r="W1579" s="174"/>
      <c r="X1579" s="174"/>
      <c r="Y1579" s="174"/>
      <c r="Z1579" s="174"/>
      <c r="AA1579" s="174"/>
      <c r="AB1579" s="174"/>
      <c r="AC1579" s="174"/>
      <c r="AD1579" s="174"/>
      <c r="AE1579" s="174"/>
      <c r="AF1579" s="174"/>
      <c r="AG1579" s="174"/>
      <c r="AH1579" s="174"/>
      <c r="AI1579" s="174"/>
      <c r="AJ1579" s="174"/>
      <c r="AK1579" s="174"/>
      <c r="AL1579" s="174"/>
      <c r="AM1579" s="174"/>
      <c r="AN1579" s="174"/>
      <c r="AO1579" s="174"/>
      <c r="AP1579" s="174"/>
      <c r="AQ1579" s="174"/>
      <c r="AR1579" s="174"/>
      <c r="AS1579" s="174"/>
      <c r="AT1579" s="174"/>
      <c r="AU1579" s="174"/>
      <c r="AV1579" s="174"/>
      <c r="AW1579" s="174"/>
      <c r="AX1579" s="174"/>
      <c r="AY1579" s="174"/>
      <c r="AZ1579" s="174"/>
      <c r="BA1579" s="174"/>
      <c r="BB1579" s="174"/>
      <c r="BC1579" s="174"/>
      <c r="BD1579" s="174"/>
      <c r="BE1579" s="174"/>
      <c r="BF1579" s="174"/>
      <c r="BG1579" s="174"/>
      <c r="BH1579" s="174"/>
      <c r="BI1579" s="174"/>
      <c r="BJ1579" s="174"/>
      <c r="BK1579" s="174"/>
      <c r="BL1579" s="174"/>
      <c r="BM1579" s="174"/>
      <c r="BN1579" s="174"/>
      <c r="BO1579" s="174"/>
      <c r="BP1579" s="174"/>
      <c r="BQ1579" s="174"/>
      <c r="BR1579" s="174"/>
      <c r="BS1579" s="174"/>
      <c r="BT1579" s="174"/>
      <c r="BU1579" s="174"/>
      <c r="BV1579" s="174"/>
      <c r="BW1579" s="174"/>
      <c r="BX1579" s="174"/>
      <c r="BY1579" s="174"/>
      <c r="BZ1579" s="174"/>
      <c r="CA1579" s="174"/>
      <c r="CB1579" s="174"/>
      <c r="CC1579" s="174"/>
      <c r="CD1579" s="174"/>
      <c r="CE1579" s="174"/>
      <c r="CF1579" s="174"/>
      <c r="CG1579" s="174"/>
      <c r="CH1579" s="174"/>
      <c r="CI1579" s="174"/>
      <c r="CJ1579" s="174"/>
      <c r="CK1579" s="174"/>
      <c r="CL1579" s="174"/>
      <c r="CN1579" s="176"/>
      <c r="CO1579" s="174"/>
      <c r="CP1579" s="174"/>
      <c r="CQ1579" s="174"/>
      <c r="CR1579" s="174"/>
      <c r="CS1579" s="174"/>
      <c r="CT1579" s="174"/>
      <c r="CU1579" s="174"/>
      <c r="CV1579" s="174"/>
      <c r="CW1579" s="174"/>
      <c r="CX1579" s="174"/>
      <c r="CY1579" s="174"/>
      <c r="CZ1579" s="174"/>
      <c r="DA1579" s="174"/>
      <c r="DB1579" s="174"/>
      <c r="DC1579" s="174"/>
      <c r="DD1579" s="174"/>
      <c r="DE1579" s="174"/>
      <c r="DF1579" s="174"/>
      <c r="DG1579" s="174"/>
      <c r="DH1579" s="174"/>
      <c r="DI1579" s="174"/>
      <c r="DJ1579" s="174"/>
      <c r="DK1579" s="174"/>
      <c r="DL1579" s="174"/>
    </row>
    <row r="1580" spans="1:116" x14ac:dyDescent="0.35">
      <c r="A1580" s="174"/>
      <c r="E1580" s="8"/>
      <c r="G1580" s="175" t="s">
        <v>461</v>
      </c>
      <c r="H1580" s="174"/>
      <c r="I1580" s="176"/>
      <c r="J1580" s="176"/>
      <c r="K1580" s="197"/>
      <c r="L1580" s="197"/>
      <c r="M1580" s="197"/>
      <c r="N1580" s="197"/>
      <c r="O1580" s="197"/>
      <c r="P1580" s="197"/>
      <c r="R1580" s="198"/>
      <c r="S1580" s="199" t="str">
        <f t="shared" ref="S1580:CD1580" si="2533">S$20</f>
        <v>S$16</v>
      </c>
      <c r="T1580" s="199" t="str">
        <f t="shared" si="2533"/>
        <v>T$16</v>
      </c>
      <c r="U1580" s="199" t="str">
        <f t="shared" si="2533"/>
        <v>U$16</v>
      </c>
      <c r="V1580" s="199" t="str">
        <f t="shared" si="2533"/>
        <v>V$16</v>
      </c>
      <c r="W1580" s="199" t="str">
        <f t="shared" si="2533"/>
        <v>W$16</v>
      </c>
      <c r="X1580" s="199" t="str">
        <f t="shared" si="2533"/>
        <v>X$16</v>
      </c>
      <c r="Y1580" s="199" t="str">
        <f t="shared" si="2533"/>
        <v>Y$16</v>
      </c>
      <c r="Z1580" s="199" t="str">
        <f t="shared" si="2533"/>
        <v>Z$16</v>
      </c>
      <c r="AA1580" s="199" t="str">
        <f t="shared" si="2533"/>
        <v>AA$16</v>
      </c>
      <c r="AB1580" s="199" t="str">
        <f t="shared" si="2533"/>
        <v>AB$16</v>
      </c>
      <c r="AC1580" s="199" t="str">
        <f t="shared" si="2533"/>
        <v>AC$16</v>
      </c>
      <c r="AD1580" s="199" t="str">
        <f t="shared" si="2533"/>
        <v>AD$16</v>
      </c>
      <c r="AE1580" s="199" t="str">
        <f t="shared" si="2533"/>
        <v>AE$16</v>
      </c>
      <c r="AF1580" s="199" t="str">
        <f t="shared" si="2533"/>
        <v>AF$16</v>
      </c>
      <c r="AG1580" s="199" t="str">
        <f t="shared" si="2533"/>
        <v>AG$16</v>
      </c>
      <c r="AH1580" s="199" t="str">
        <f t="shared" si="2533"/>
        <v>AH$16</v>
      </c>
      <c r="AI1580" s="199" t="str">
        <f t="shared" si="2533"/>
        <v>AI$16</v>
      </c>
      <c r="AJ1580" s="199" t="str">
        <f t="shared" si="2533"/>
        <v>AJ$16</v>
      </c>
      <c r="AK1580" s="199" t="str">
        <f t="shared" si="2533"/>
        <v>AK$16</v>
      </c>
      <c r="AL1580" s="199" t="str">
        <f t="shared" si="2533"/>
        <v>AL$16</v>
      </c>
      <c r="AM1580" s="199" t="str">
        <f t="shared" si="2533"/>
        <v>AM$16</v>
      </c>
      <c r="AN1580" s="199" t="str">
        <f t="shared" si="2533"/>
        <v>AN$16</v>
      </c>
      <c r="AO1580" s="199" t="str">
        <f t="shared" si="2533"/>
        <v>AO$16</v>
      </c>
      <c r="AP1580" s="199" t="str">
        <f t="shared" si="2533"/>
        <v>AP$16</v>
      </c>
      <c r="AQ1580" s="199" t="str">
        <f t="shared" si="2533"/>
        <v>AQ$16</v>
      </c>
      <c r="AR1580" s="199" t="str">
        <f t="shared" si="2533"/>
        <v>AR$16</v>
      </c>
      <c r="AS1580" s="199" t="str">
        <f t="shared" si="2533"/>
        <v>AS$16</v>
      </c>
      <c r="AT1580" s="199" t="str">
        <f t="shared" si="2533"/>
        <v>AT$16</v>
      </c>
      <c r="AU1580" s="199" t="str">
        <f t="shared" si="2533"/>
        <v>AU$16</v>
      </c>
      <c r="AV1580" s="199" t="str">
        <f t="shared" si="2533"/>
        <v>AV$16</v>
      </c>
      <c r="AW1580" s="199" t="str">
        <f t="shared" si="2533"/>
        <v>AW$16</v>
      </c>
      <c r="AX1580" s="199" t="str">
        <f t="shared" si="2533"/>
        <v>AX$16</v>
      </c>
      <c r="AY1580" s="199" t="str">
        <f t="shared" si="2533"/>
        <v>AY$16</v>
      </c>
      <c r="AZ1580" s="199" t="str">
        <f t="shared" si="2533"/>
        <v>AZ$16</v>
      </c>
      <c r="BA1580" s="199" t="str">
        <f t="shared" si="2533"/>
        <v>BA$16</v>
      </c>
      <c r="BB1580" s="199" t="str">
        <f t="shared" si="2533"/>
        <v>BB$16</v>
      </c>
      <c r="BC1580" s="199" t="str">
        <f t="shared" si="2533"/>
        <v>BC$16</v>
      </c>
      <c r="BD1580" s="199" t="str">
        <f t="shared" si="2533"/>
        <v>BD$16</v>
      </c>
      <c r="BE1580" s="199" t="str">
        <f t="shared" si="2533"/>
        <v>BE$16</v>
      </c>
      <c r="BF1580" s="199" t="str">
        <f t="shared" si="2533"/>
        <v>BF$16</v>
      </c>
      <c r="BG1580" s="199" t="str">
        <f t="shared" si="2533"/>
        <v>BG$16</v>
      </c>
      <c r="BH1580" s="199" t="str">
        <f t="shared" si="2533"/>
        <v>BH$16</v>
      </c>
      <c r="BI1580" s="199" t="str">
        <f t="shared" si="2533"/>
        <v>BI$16</v>
      </c>
      <c r="BJ1580" s="199" t="str">
        <f t="shared" si="2533"/>
        <v>BJ$16</v>
      </c>
      <c r="BK1580" s="199" t="str">
        <f t="shared" si="2533"/>
        <v>BK$16</v>
      </c>
      <c r="BL1580" s="199" t="str">
        <f t="shared" si="2533"/>
        <v>BL$16</v>
      </c>
      <c r="BM1580" s="199" t="str">
        <f t="shared" si="2533"/>
        <v>BM$16</v>
      </c>
      <c r="BN1580" s="199" t="str">
        <f t="shared" si="2533"/>
        <v>BN$16</v>
      </c>
      <c r="BO1580" s="199" t="str">
        <f t="shared" si="2533"/>
        <v>BO$16</v>
      </c>
      <c r="BP1580" s="199" t="str">
        <f t="shared" si="2533"/>
        <v>BP$16</v>
      </c>
      <c r="BQ1580" s="199" t="str">
        <f t="shared" si="2533"/>
        <v>BQ$16</v>
      </c>
      <c r="BR1580" s="199" t="str">
        <f t="shared" si="2533"/>
        <v>BR$16</v>
      </c>
      <c r="BS1580" s="199" t="str">
        <f t="shared" si="2533"/>
        <v>BS$16</v>
      </c>
      <c r="BT1580" s="199" t="str">
        <f t="shared" si="2533"/>
        <v>BT$16</v>
      </c>
      <c r="BU1580" s="199" t="str">
        <f t="shared" si="2533"/>
        <v>BU$16</v>
      </c>
      <c r="BV1580" s="199" t="str">
        <f t="shared" si="2533"/>
        <v>BV$16</v>
      </c>
      <c r="BW1580" s="199" t="str">
        <f t="shared" si="2533"/>
        <v>BW$16</v>
      </c>
      <c r="BX1580" s="199" t="str">
        <f t="shared" si="2533"/>
        <v>BX$16</v>
      </c>
      <c r="BY1580" s="199" t="str">
        <f t="shared" si="2533"/>
        <v>BY$16</v>
      </c>
      <c r="BZ1580" s="199" t="str">
        <f t="shared" si="2533"/>
        <v>BZ$16</v>
      </c>
      <c r="CA1580" s="199" t="str">
        <f t="shared" si="2533"/>
        <v>CA$16</v>
      </c>
      <c r="CB1580" s="199" t="str">
        <f t="shared" si="2533"/>
        <v>CB$16</v>
      </c>
      <c r="CC1580" s="199" t="str">
        <f t="shared" si="2533"/>
        <v>CC$16</v>
      </c>
      <c r="CD1580" s="199" t="str">
        <f t="shared" si="2533"/>
        <v>CD$16</v>
      </c>
      <c r="CE1580" s="199" t="str">
        <f t="shared" ref="CE1580:CL1580" si="2534">CE$20</f>
        <v>CE$16</v>
      </c>
      <c r="CF1580" s="199" t="str">
        <f t="shared" si="2534"/>
        <v>CF$16</v>
      </c>
      <c r="CG1580" s="199" t="str">
        <f t="shared" si="2534"/>
        <v>CG$16</v>
      </c>
      <c r="CH1580" s="199" t="str">
        <f t="shared" si="2534"/>
        <v>CH$16</v>
      </c>
      <c r="CI1580" s="199" t="str">
        <f t="shared" si="2534"/>
        <v>CI$16</v>
      </c>
      <c r="CJ1580" s="199" t="str">
        <f t="shared" si="2534"/>
        <v>CJ$16</v>
      </c>
      <c r="CK1580" s="199" t="str">
        <f t="shared" si="2534"/>
        <v>CK$16</v>
      </c>
      <c r="CL1580" s="199" t="str">
        <f t="shared" si="2534"/>
        <v>CL$16</v>
      </c>
      <c r="CN1580" s="176"/>
      <c r="CO1580" s="199" t="str">
        <f t="shared" ref="CO1580:DL1580" si="2535">CO$20</f>
        <v>CO$16</v>
      </c>
      <c r="CP1580" s="199" t="str">
        <f t="shared" si="2535"/>
        <v>CP$16</v>
      </c>
      <c r="CQ1580" s="199" t="str">
        <f t="shared" si="2535"/>
        <v>CQ$16</v>
      </c>
      <c r="CR1580" s="199" t="str">
        <f t="shared" si="2535"/>
        <v>CR$16</v>
      </c>
      <c r="CS1580" s="199" t="str">
        <f t="shared" si="2535"/>
        <v>CS$16</v>
      </c>
      <c r="CT1580" s="199" t="str">
        <f t="shared" si="2535"/>
        <v>CT$16</v>
      </c>
      <c r="CU1580" s="199" t="str">
        <f t="shared" si="2535"/>
        <v>CU$16</v>
      </c>
      <c r="CV1580" s="199" t="str">
        <f t="shared" si="2535"/>
        <v>CV$16</v>
      </c>
      <c r="CW1580" s="199" t="str">
        <f t="shared" si="2535"/>
        <v>CW$16</v>
      </c>
      <c r="CX1580" s="199" t="str">
        <f t="shared" si="2535"/>
        <v>CX$16</v>
      </c>
      <c r="CY1580" s="199" t="str">
        <f t="shared" si="2535"/>
        <v>CY$16</v>
      </c>
      <c r="CZ1580" s="199" t="str">
        <f t="shared" si="2535"/>
        <v>CZ$16</v>
      </c>
      <c r="DA1580" s="199" t="str">
        <f t="shared" si="2535"/>
        <v>DA$16</v>
      </c>
      <c r="DB1580" s="199" t="str">
        <f t="shared" si="2535"/>
        <v>DB$16</v>
      </c>
      <c r="DC1580" s="199" t="str">
        <f t="shared" si="2535"/>
        <v>DC$16</v>
      </c>
      <c r="DD1580" s="199" t="str">
        <f t="shared" si="2535"/>
        <v>DD$16</v>
      </c>
      <c r="DE1580" s="199" t="str">
        <f t="shared" si="2535"/>
        <v>DE$16</v>
      </c>
      <c r="DF1580" s="199" t="str">
        <f t="shared" si="2535"/>
        <v>DF$16</v>
      </c>
      <c r="DG1580" s="199" t="str">
        <f t="shared" si="2535"/>
        <v>DG$16</v>
      </c>
      <c r="DH1580" s="199" t="str">
        <f t="shared" si="2535"/>
        <v>DH$16</v>
      </c>
      <c r="DI1580" s="199" t="str">
        <f t="shared" si="2535"/>
        <v>DI$16</v>
      </c>
      <c r="DJ1580" s="199" t="str">
        <f t="shared" si="2535"/>
        <v>DJ$16</v>
      </c>
      <c r="DK1580" s="199" t="str">
        <f t="shared" si="2535"/>
        <v>DK$16</v>
      </c>
      <c r="DL1580" s="199" t="str">
        <f t="shared" si="2535"/>
        <v>DL$16</v>
      </c>
    </row>
    <row r="1581" spans="1:116" x14ac:dyDescent="0.35">
      <c r="A1581" s="174"/>
      <c r="E1581" s="8"/>
      <c r="G1581" s="175" t="s">
        <v>462</v>
      </c>
      <c r="H1581" s="200"/>
      <c r="I1581" s="201"/>
      <c r="J1581" s="201"/>
      <c r="K1581" s="202"/>
      <c r="L1581" s="202"/>
      <c r="M1581" s="202"/>
      <c r="N1581" s="202"/>
      <c r="O1581" s="202"/>
      <c r="P1581" s="202"/>
      <c r="R1581" s="202"/>
      <c r="S1581" s="199" t="str">
        <f t="shared" ref="S1581:CD1581" si="2536">S$21</f>
        <v>S$17</v>
      </c>
      <c r="T1581" s="199" t="str">
        <f t="shared" si="2536"/>
        <v>T$17</v>
      </c>
      <c r="U1581" s="199" t="str">
        <f t="shared" si="2536"/>
        <v>U$17</v>
      </c>
      <c r="V1581" s="199" t="str">
        <f t="shared" si="2536"/>
        <v>V$17</v>
      </c>
      <c r="W1581" s="199" t="str">
        <f t="shared" si="2536"/>
        <v>W$17</v>
      </c>
      <c r="X1581" s="199" t="str">
        <f t="shared" si="2536"/>
        <v>X$17</v>
      </c>
      <c r="Y1581" s="199" t="str">
        <f t="shared" si="2536"/>
        <v>Y$17</v>
      </c>
      <c r="Z1581" s="199" t="str">
        <f t="shared" si="2536"/>
        <v>Z$17</v>
      </c>
      <c r="AA1581" s="199" t="str">
        <f t="shared" si="2536"/>
        <v>AA$17</v>
      </c>
      <c r="AB1581" s="199" t="str">
        <f t="shared" si="2536"/>
        <v>AB$17</v>
      </c>
      <c r="AC1581" s="199" t="str">
        <f t="shared" si="2536"/>
        <v>AC$17</v>
      </c>
      <c r="AD1581" s="199" t="str">
        <f t="shared" si="2536"/>
        <v>AD$17</v>
      </c>
      <c r="AE1581" s="199" t="str">
        <f t="shared" si="2536"/>
        <v>AE$17</v>
      </c>
      <c r="AF1581" s="199" t="str">
        <f t="shared" si="2536"/>
        <v>AF$17</v>
      </c>
      <c r="AG1581" s="199" t="str">
        <f t="shared" si="2536"/>
        <v>AG$17</v>
      </c>
      <c r="AH1581" s="199" t="str">
        <f t="shared" si="2536"/>
        <v>AH$17</v>
      </c>
      <c r="AI1581" s="199" t="str">
        <f t="shared" si="2536"/>
        <v>AI$17</v>
      </c>
      <c r="AJ1581" s="199" t="str">
        <f t="shared" si="2536"/>
        <v>AJ$17</v>
      </c>
      <c r="AK1581" s="199" t="str">
        <f t="shared" si="2536"/>
        <v>AK$17</v>
      </c>
      <c r="AL1581" s="199" t="str">
        <f t="shared" si="2536"/>
        <v>AL$17</v>
      </c>
      <c r="AM1581" s="199" t="str">
        <f t="shared" si="2536"/>
        <v>AM$17</v>
      </c>
      <c r="AN1581" s="199" t="str">
        <f t="shared" si="2536"/>
        <v>AN$17</v>
      </c>
      <c r="AO1581" s="199" t="str">
        <f t="shared" si="2536"/>
        <v>AO$17</v>
      </c>
      <c r="AP1581" s="199" t="str">
        <f t="shared" si="2536"/>
        <v>AP$17</v>
      </c>
      <c r="AQ1581" s="199" t="str">
        <f t="shared" si="2536"/>
        <v>AQ$17</v>
      </c>
      <c r="AR1581" s="199" t="str">
        <f t="shared" si="2536"/>
        <v>AR$17</v>
      </c>
      <c r="AS1581" s="199" t="str">
        <f t="shared" si="2536"/>
        <v>AS$17</v>
      </c>
      <c r="AT1581" s="199" t="str">
        <f t="shared" si="2536"/>
        <v>AT$17</v>
      </c>
      <c r="AU1581" s="199" t="str">
        <f t="shared" si="2536"/>
        <v>AU$17</v>
      </c>
      <c r="AV1581" s="199" t="str">
        <f t="shared" si="2536"/>
        <v>AV$17</v>
      </c>
      <c r="AW1581" s="199" t="str">
        <f t="shared" si="2536"/>
        <v>AW$17</v>
      </c>
      <c r="AX1581" s="199" t="str">
        <f t="shared" si="2536"/>
        <v>AX$17</v>
      </c>
      <c r="AY1581" s="199" t="str">
        <f t="shared" si="2536"/>
        <v>AY$17</v>
      </c>
      <c r="AZ1581" s="199" t="str">
        <f t="shared" si="2536"/>
        <v>AZ$17</v>
      </c>
      <c r="BA1581" s="199" t="str">
        <f t="shared" si="2536"/>
        <v>BA$17</v>
      </c>
      <c r="BB1581" s="199" t="str">
        <f t="shared" si="2536"/>
        <v>BB$17</v>
      </c>
      <c r="BC1581" s="199" t="str">
        <f t="shared" si="2536"/>
        <v>BC$17</v>
      </c>
      <c r="BD1581" s="199" t="str">
        <f t="shared" si="2536"/>
        <v>BD$17</v>
      </c>
      <c r="BE1581" s="199" t="str">
        <f t="shared" si="2536"/>
        <v>BE$17</v>
      </c>
      <c r="BF1581" s="199" t="str">
        <f t="shared" si="2536"/>
        <v>BF$17</v>
      </c>
      <c r="BG1581" s="199" t="str">
        <f t="shared" si="2536"/>
        <v>BG$17</v>
      </c>
      <c r="BH1581" s="199" t="str">
        <f t="shared" si="2536"/>
        <v>BH$17</v>
      </c>
      <c r="BI1581" s="199" t="str">
        <f t="shared" si="2536"/>
        <v>BI$17</v>
      </c>
      <c r="BJ1581" s="199" t="str">
        <f t="shared" si="2536"/>
        <v>BJ$17</v>
      </c>
      <c r="BK1581" s="199" t="str">
        <f t="shared" si="2536"/>
        <v>BK$17</v>
      </c>
      <c r="BL1581" s="199" t="str">
        <f t="shared" si="2536"/>
        <v>BL$17</v>
      </c>
      <c r="BM1581" s="199" t="str">
        <f t="shared" si="2536"/>
        <v>BM$17</v>
      </c>
      <c r="BN1581" s="199" t="str">
        <f t="shared" si="2536"/>
        <v>BN$17</v>
      </c>
      <c r="BO1581" s="199" t="str">
        <f t="shared" si="2536"/>
        <v>BO$17</v>
      </c>
      <c r="BP1581" s="199" t="str">
        <f t="shared" si="2536"/>
        <v>BP$17</v>
      </c>
      <c r="BQ1581" s="199" t="str">
        <f t="shared" si="2536"/>
        <v>BQ$17</v>
      </c>
      <c r="BR1581" s="199" t="str">
        <f t="shared" si="2536"/>
        <v>BR$17</v>
      </c>
      <c r="BS1581" s="199" t="str">
        <f t="shared" si="2536"/>
        <v>BS$17</v>
      </c>
      <c r="BT1581" s="199" t="str">
        <f t="shared" si="2536"/>
        <v>BT$17</v>
      </c>
      <c r="BU1581" s="199" t="str">
        <f t="shared" si="2536"/>
        <v>BU$17</v>
      </c>
      <c r="BV1581" s="199" t="str">
        <f t="shared" si="2536"/>
        <v>BV$17</v>
      </c>
      <c r="BW1581" s="199" t="str">
        <f t="shared" si="2536"/>
        <v>BW$17</v>
      </c>
      <c r="BX1581" s="199" t="str">
        <f t="shared" si="2536"/>
        <v>BX$17</v>
      </c>
      <c r="BY1581" s="199" t="str">
        <f t="shared" si="2536"/>
        <v>BY$17</v>
      </c>
      <c r="BZ1581" s="199" t="str">
        <f t="shared" si="2536"/>
        <v>BZ$17</v>
      </c>
      <c r="CA1581" s="199" t="str">
        <f t="shared" si="2536"/>
        <v>CA$17</v>
      </c>
      <c r="CB1581" s="199" t="str">
        <f t="shared" si="2536"/>
        <v>CB$17</v>
      </c>
      <c r="CC1581" s="199" t="str">
        <f t="shared" si="2536"/>
        <v>CC$17</v>
      </c>
      <c r="CD1581" s="199" t="str">
        <f t="shared" si="2536"/>
        <v>CD$17</v>
      </c>
      <c r="CE1581" s="199" t="str">
        <f t="shared" ref="CE1581:CL1581" si="2537">CE$21</f>
        <v>CE$17</v>
      </c>
      <c r="CF1581" s="199" t="str">
        <f t="shared" si="2537"/>
        <v>CF$17</v>
      </c>
      <c r="CG1581" s="199" t="str">
        <f t="shared" si="2537"/>
        <v>CG$17</v>
      </c>
      <c r="CH1581" s="199" t="str">
        <f t="shared" si="2537"/>
        <v>CH$17</v>
      </c>
      <c r="CI1581" s="199" t="str">
        <f t="shared" si="2537"/>
        <v>CI$17</v>
      </c>
      <c r="CJ1581" s="199" t="str">
        <f t="shared" si="2537"/>
        <v>CJ$17</v>
      </c>
      <c r="CK1581" s="199" t="str">
        <f t="shared" si="2537"/>
        <v>CK$17</v>
      </c>
      <c r="CL1581" s="199" t="str">
        <f t="shared" si="2537"/>
        <v>CL$17</v>
      </c>
      <c r="CN1581" s="201"/>
      <c r="CO1581" s="199" t="str">
        <f t="shared" ref="CO1581:DL1581" si="2538">CO$21</f>
        <v>CO$17</v>
      </c>
      <c r="CP1581" s="199" t="str">
        <f t="shared" si="2538"/>
        <v>CP$17</v>
      </c>
      <c r="CQ1581" s="199" t="str">
        <f t="shared" si="2538"/>
        <v>CQ$17</v>
      </c>
      <c r="CR1581" s="199" t="str">
        <f t="shared" si="2538"/>
        <v>CR$17</v>
      </c>
      <c r="CS1581" s="199" t="str">
        <f t="shared" si="2538"/>
        <v>CS$17</v>
      </c>
      <c r="CT1581" s="199" t="str">
        <f t="shared" si="2538"/>
        <v>CT$17</v>
      </c>
      <c r="CU1581" s="199" t="str">
        <f t="shared" si="2538"/>
        <v>CU$17</v>
      </c>
      <c r="CV1581" s="199" t="str">
        <f t="shared" si="2538"/>
        <v>CV$17</v>
      </c>
      <c r="CW1581" s="199" t="str">
        <f t="shared" si="2538"/>
        <v>CW$17</v>
      </c>
      <c r="CX1581" s="199" t="str">
        <f t="shared" si="2538"/>
        <v>CX$17</v>
      </c>
      <c r="CY1581" s="199" t="str">
        <f t="shared" si="2538"/>
        <v>CY$17</v>
      </c>
      <c r="CZ1581" s="199" t="str">
        <f t="shared" si="2538"/>
        <v>CZ$17</v>
      </c>
      <c r="DA1581" s="199" t="str">
        <f t="shared" si="2538"/>
        <v>DA$17</v>
      </c>
      <c r="DB1581" s="199" t="str">
        <f t="shared" si="2538"/>
        <v>DB$17</v>
      </c>
      <c r="DC1581" s="199" t="str">
        <f t="shared" si="2538"/>
        <v>DC$17</v>
      </c>
      <c r="DD1581" s="199" t="str">
        <f t="shared" si="2538"/>
        <v>DD$17</v>
      </c>
      <c r="DE1581" s="199" t="str">
        <f t="shared" si="2538"/>
        <v>DE$17</v>
      </c>
      <c r="DF1581" s="199" t="str">
        <f t="shared" si="2538"/>
        <v>DF$17</v>
      </c>
      <c r="DG1581" s="199" t="str">
        <f t="shared" si="2538"/>
        <v>DG$17</v>
      </c>
      <c r="DH1581" s="199" t="str">
        <f t="shared" si="2538"/>
        <v>DH$17</v>
      </c>
      <c r="DI1581" s="199" t="str">
        <f t="shared" si="2538"/>
        <v>DI$17</v>
      </c>
      <c r="DJ1581" s="199" t="str">
        <f t="shared" si="2538"/>
        <v>DJ$17</v>
      </c>
      <c r="DK1581" s="199" t="str">
        <f t="shared" si="2538"/>
        <v>DK$17</v>
      </c>
      <c r="DL1581" s="199" t="str">
        <f t="shared" si="2538"/>
        <v>DL$17</v>
      </c>
    </row>
    <row r="1582" spans="1:116" x14ac:dyDescent="0.35">
      <c r="A1582" s="174"/>
      <c r="E1582" s="8"/>
      <c r="G1582" s="175" t="s">
        <v>491</v>
      </c>
      <c r="H1582" s="200"/>
      <c r="I1582" s="201"/>
      <c r="J1582" s="201"/>
      <c r="K1582" s="202"/>
      <c r="L1582" s="202"/>
      <c r="M1582" s="202"/>
      <c r="N1582" s="202"/>
      <c r="O1582" s="202"/>
      <c r="P1582" s="202"/>
      <c r="R1582" s="202"/>
      <c r="S1582" s="190"/>
      <c r="T1582" s="190"/>
      <c r="U1582" s="190"/>
      <c r="V1582" s="190"/>
      <c r="W1582" s="190"/>
      <c r="X1582" s="190"/>
      <c r="Y1582" s="190"/>
      <c r="Z1582" s="190"/>
      <c r="AA1582" s="190"/>
      <c r="AB1582" s="190"/>
      <c r="AC1582" s="190"/>
      <c r="AD1582" s="190"/>
      <c r="AE1582" s="190"/>
      <c r="AF1582" s="190"/>
      <c r="AG1582" s="190"/>
      <c r="AH1582" s="190"/>
      <c r="AI1582" s="190"/>
      <c r="AJ1582" s="190"/>
      <c r="AK1582" s="190"/>
      <c r="AL1582" s="190"/>
      <c r="AM1582" s="190"/>
      <c r="AN1582" s="190"/>
      <c r="AO1582" s="190"/>
      <c r="AP1582" s="190"/>
      <c r="AQ1582" s="190"/>
      <c r="AR1582" s="190"/>
      <c r="AS1582" s="190"/>
      <c r="AT1582" s="190"/>
      <c r="AU1582" s="190"/>
      <c r="AV1582" s="190"/>
      <c r="AW1582" s="190"/>
      <c r="AX1582" s="190"/>
      <c r="AY1582" s="190"/>
      <c r="AZ1582" s="190"/>
      <c r="BA1582" s="190"/>
      <c r="BB1582" s="190"/>
      <c r="BC1582" s="190"/>
      <c r="BD1582" s="190"/>
      <c r="BE1582" s="190"/>
      <c r="BF1582" s="190"/>
      <c r="BG1582" s="190"/>
      <c r="BH1582" s="190"/>
      <c r="BI1582" s="190"/>
      <c r="BJ1582" s="190"/>
      <c r="BK1582" s="190"/>
      <c r="BL1582" s="190"/>
      <c r="BM1582" s="190"/>
      <c r="BN1582" s="190"/>
      <c r="BO1582" s="190"/>
      <c r="BP1582" s="190"/>
      <c r="BQ1582" s="190"/>
      <c r="BR1582" s="190"/>
      <c r="BS1582" s="190"/>
      <c r="BT1582" s="190"/>
      <c r="BU1582" s="190"/>
      <c r="BV1582" s="190"/>
      <c r="BW1582" s="190"/>
      <c r="BX1582" s="190"/>
      <c r="BY1582" s="190"/>
      <c r="BZ1582" s="190"/>
      <c r="CA1582" s="190"/>
      <c r="CB1582" s="190"/>
      <c r="CC1582" s="190"/>
      <c r="CD1582" s="190"/>
      <c r="CE1582" s="190"/>
      <c r="CF1582" s="190"/>
      <c r="CG1582" s="190"/>
      <c r="CH1582" s="190"/>
      <c r="CI1582" s="190"/>
      <c r="CJ1582" s="190"/>
      <c r="CK1582" s="190"/>
      <c r="CL1582" s="190"/>
      <c r="CN1582" s="201"/>
      <c r="CO1582" s="190"/>
      <c r="CP1582" s="190"/>
      <c r="CQ1582" s="190"/>
      <c r="CR1582" s="190"/>
      <c r="CS1582" s="190"/>
      <c r="CT1582" s="190"/>
      <c r="CU1582" s="190"/>
      <c r="CV1582" s="190"/>
      <c r="CW1582" s="190"/>
      <c r="CX1582" s="190"/>
      <c r="CY1582" s="190"/>
      <c r="CZ1582" s="190"/>
      <c r="DA1582" s="190"/>
      <c r="DB1582" s="190"/>
      <c r="DC1582" s="190"/>
      <c r="DD1582" s="190"/>
      <c r="DE1582" s="190"/>
      <c r="DF1582" s="190"/>
      <c r="DG1582" s="190"/>
      <c r="DH1582" s="190"/>
      <c r="DI1582" s="190"/>
      <c r="DJ1582" s="190"/>
      <c r="DK1582" s="190"/>
      <c r="DL1582" s="190"/>
    </row>
    <row r="1583" spans="1:116" x14ac:dyDescent="0.35">
      <c r="A1583" s="174"/>
      <c r="E1583" s="8"/>
      <c r="G1583" s="175" t="s">
        <v>505</v>
      </c>
      <c r="H1583" s="200"/>
      <c r="I1583" s="201"/>
      <c r="J1583" s="201"/>
      <c r="K1583" s="202"/>
      <c r="L1583" s="202"/>
      <c r="M1583" s="202"/>
      <c r="N1583" s="202"/>
      <c r="O1583" s="202"/>
      <c r="P1583" s="202"/>
      <c r="R1583" s="202"/>
      <c r="S1583" s="190"/>
      <c r="T1583" s="190"/>
      <c r="U1583" s="190"/>
      <c r="V1583" s="190"/>
      <c r="W1583" s="190"/>
      <c r="X1583" s="190"/>
      <c r="Y1583" s="190"/>
      <c r="Z1583" s="190"/>
      <c r="AA1583" s="190"/>
      <c r="AB1583" s="190"/>
      <c r="AC1583" s="190"/>
      <c r="AD1583" s="190"/>
      <c r="AE1583" s="190"/>
      <c r="AF1583" s="190"/>
      <c r="AG1583" s="190"/>
      <c r="AH1583" s="190"/>
      <c r="AI1583" s="190"/>
      <c r="AJ1583" s="190"/>
      <c r="AK1583" s="190"/>
      <c r="AL1583" s="190"/>
      <c r="AM1583" s="190"/>
      <c r="AN1583" s="190"/>
      <c r="AO1583" s="190"/>
      <c r="AP1583" s="190"/>
      <c r="AQ1583" s="190"/>
      <c r="AR1583" s="190"/>
      <c r="AS1583" s="190"/>
      <c r="AT1583" s="190"/>
      <c r="AU1583" s="190"/>
      <c r="AV1583" s="190"/>
      <c r="AW1583" s="190"/>
      <c r="AX1583" s="190"/>
      <c r="AY1583" s="190"/>
      <c r="AZ1583" s="190"/>
      <c r="BA1583" s="190"/>
      <c r="BB1583" s="190"/>
      <c r="BC1583" s="190"/>
      <c r="BD1583" s="190"/>
      <c r="BE1583" s="190"/>
      <c r="BF1583" s="190"/>
      <c r="BG1583" s="190"/>
      <c r="BH1583" s="190"/>
      <c r="BI1583" s="190"/>
      <c r="BJ1583" s="190"/>
      <c r="BK1583" s="190"/>
      <c r="BL1583" s="190"/>
      <c r="BM1583" s="190"/>
      <c r="BN1583" s="190"/>
      <c r="BO1583" s="190"/>
      <c r="BP1583" s="190"/>
      <c r="BQ1583" s="190"/>
      <c r="BR1583" s="190"/>
      <c r="BS1583" s="190"/>
      <c r="BT1583" s="190"/>
      <c r="BU1583" s="190"/>
      <c r="BV1583" s="190"/>
      <c r="BW1583" s="190"/>
      <c r="BX1583" s="190"/>
      <c r="BY1583" s="190"/>
      <c r="BZ1583" s="190"/>
      <c r="CA1583" s="190"/>
      <c r="CB1583" s="190"/>
      <c r="CC1583" s="190"/>
      <c r="CD1583" s="190"/>
      <c r="CE1583" s="190"/>
      <c r="CF1583" s="190"/>
      <c r="CG1583" s="190"/>
      <c r="CH1583" s="190"/>
      <c r="CI1583" s="190"/>
      <c r="CJ1583" s="190"/>
      <c r="CK1583" s="190"/>
      <c r="CL1583" s="190"/>
      <c r="CN1583" s="201"/>
      <c r="CO1583" s="190"/>
      <c r="CP1583" s="190"/>
      <c r="CQ1583" s="190"/>
      <c r="CR1583" s="190"/>
      <c r="CS1583" s="190"/>
      <c r="CT1583" s="190"/>
      <c r="CU1583" s="190"/>
      <c r="CV1583" s="190"/>
      <c r="CW1583" s="190"/>
      <c r="CX1583" s="190"/>
      <c r="CY1583" s="190"/>
      <c r="CZ1583" s="190"/>
      <c r="DA1583" s="190"/>
      <c r="DB1583" s="190"/>
      <c r="DC1583" s="190"/>
      <c r="DD1583" s="190"/>
      <c r="DE1583" s="190"/>
      <c r="DF1583" s="190"/>
      <c r="DG1583" s="190"/>
      <c r="DH1583" s="190"/>
      <c r="DI1583" s="190"/>
      <c r="DJ1583" s="190"/>
      <c r="DK1583" s="190"/>
      <c r="DL1583" s="190"/>
    </row>
    <row r="1584" spans="1:116" x14ac:dyDescent="0.35">
      <c r="A1584" s="31" t="s">
        <v>218</v>
      </c>
      <c r="B1584" s="31" t="s">
        <v>243</v>
      </c>
      <c r="C1584" s="31"/>
      <c r="D1584" t="s">
        <v>533</v>
      </c>
      <c r="E1584" s="8" t="str">
        <f t="shared" ref="E1584:E1585" si="2539">ROW()&amp;" "&amp;D1584</f>
        <v>1584 FCLTL-F</v>
      </c>
      <c r="F1584" t="s">
        <v>535</v>
      </c>
      <c r="G1584" s="175" t="s">
        <v>463</v>
      </c>
      <c r="H1584" s="200"/>
      <c r="I1584" s="201"/>
      <c r="J1584" s="201"/>
      <c r="K1584" s="202"/>
      <c r="L1584" s="202"/>
      <c r="M1584" s="202"/>
      <c r="N1584" s="202"/>
      <c r="O1584" s="202"/>
      <c r="P1584" s="202"/>
      <c r="R1584" s="202"/>
      <c r="S1584" s="190" t="str">
        <f t="shared" ref="S1584:CD1584" si="2540">S$22</f>
        <v>S$18</v>
      </c>
      <c r="T1584" s="190" t="str">
        <f t="shared" si="2540"/>
        <v>T$18</v>
      </c>
      <c r="U1584" s="190" t="str">
        <f t="shared" si="2540"/>
        <v>U$18</v>
      </c>
      <c r="V1584" s="190" t="str">
        <f t="shared" si="2540"/>
        <v>V$18</v>
      </c>
      <c r="W1584" s="190" t="str">
        <f t="shared" si="2540"/>
        <v>W$18</v>
      </c>
      <c r="X1584" s="190" t="str">
        <f t="shared" si="2540"/>
        <v>X$18</v>
      </c>
      <c r="Y1584" s="190" t="str">
        <f t="shared" si="2540"/>
        <v>Y$18</v>
      </c>
      <c r="Z1584" s="190" t="str">
        <f t="shared" si="2540"/>
        <v>Z$18</v>
      </c>
      <c r="AA1584" s="190" t="str">
        <f t="shared" si="2540"/>
        <v>AA$18</v>
      </c>
      <c r="AB1584" s="190" t="str">
        <f t="shared" si="2540"/>
        <v>AB$18</v>
      </c>
      <c r="AC1584" s="190" t="str">
        <f t="shared" si="2540"/>
        <v>AC$18</v>
      </c>
      <c r="AD1584" s="190" t="str">
        <f t="shared" si="2540"/>
        <v>AD$18</v>
      </c>
      <c r="AE1584" s="190" t="str">
        <f t="shared" si="2540"/>
        <v>AE$18</v>
      </c>
      <c r="AF1584" s="190" t="str">
        <f t="shared" si="2540"/>
        <v>AF$18</v>
      </c>
      <c r="AG1584" s="190" t="str">
        <f t="shared" si="2540"/>
        <v>AG$18</v>
      </c>
      <c r="AH1584" s="190" t="str">
        <f t="shared" si="2540"/>
        <v>AH$18</v>
      </c>
      <c r="AI1584" s="190" t="str">
        <f t="shared" si="2540"/>
        <v>AI$18</v>
      </c>
      <c r="AJ1584" s="190" t="str">
        <f t="shared" si="2540"/>
        <v>AJ$18</v>
      </c>
      <c r="AK1584" s="190" t="str">
        <f t="shared" si="2540"/>
        <v>AK$18</v>
      </c>
      <c r="AL1584" s="190" t="str">
        <f t="shared" si="2540"/>
        <v>AL$18</v>
      </c>
      <c r="AM1584" s="190" t="str">
        <f t="shared" si="2540"/>
        <v>AM$18</v>
      </c>
      <c r="AN1584" s="190" t="str">
        <f t="shared" si="2540"/>
        <v>AN$18</v>
      </c>
      <c r="AO1584" s="190" t="str">
        <f t="shared" si="2540"/>
        <v>AO$18</v>
      </c>
      <c r="AP1584" s="190" t="str">
        <f t="shared" si="2540"/>
        <v>AP$18</v>
      </c>
      <c r="AQ1584" s="190" t="str">
        <f t="shared" si="2540"/>
        <v>AQ$18</v>
      </c>
      <c r="AR1584" s="190" t="str">
        <f t="shared" si="2540"/>
        <v>AR$18</v>
      </c>
      <c r="AS1584" s="190" t="str">
        <f t="shared" si="2540"/>
        <v>AS$18</v>
      </c>
      <c r="AT1584" s="190" t="str">
        <f t="shared" si="2540"/>
        <v>AT$18</v>
      </c>
      <c r="AU1584" s="190" t="str">
        <f t="shared" si="2540"/>
        <v>AU$18</v>
      </c>
      <c r="AV1584" s="190" t="str">
        <f t="shared" si="2540"/>
        <v>AV$18</v>
      </c>
      <c r="AW1584" s="190" t="str">
        <f t="shared" si="2540"/>
        <v>AW$18</v>
      </c>
      <c r="AX1584" s="190" t="str">
        <f t="shared" si="2540"/>
        <v>AX$18</v>
      </c>
      <c r="AY1584" s="190" t="str">
        <f t="shared" si="2540"/>
        <v>AY$18</v>
      </c>
      <c r="AZ1584" s="190" t="str">
        <f t="shared" si="2540"/>
        <v>AZ$18</v>
      </c>
      <c r="BA1584" s="190" t="str">
        <f t="shared" si="2540"/>
        <v>BA$18</v>
      </c>
      <c r="BB1584" s="190" t="str">
        <f t="shared" si="2540"/>
        <v>BB$18</v>
      </c>
      <c r="BC1584" s="190" t="str">
        <f t="shared" si="2540"/>
        <v>BC$18</v>
      </c>
      <c r="BD1584" s="190" t="str">
        <f t="shared" si="2540"/>
        <v>BD$18</v>
      </c>
      <c r="BE1584" s="190" t="str">
        <f t="shared" si="2540"/>
        <v>BE$18</v>
      </c>
      <c r="BF1584" s="190" t="str">
        <f t="shared" si="2540"/>
        <v>BF$18</v>
      </c>
      <c r="BG1584" s="190" t="str">
        <f t="shared" si="2540"/>
        <v>BG$18</v>
      </c>
      <c r="BH1584" s="190" t="str">
        <f t="shared" si="2540"/>
        <v>BH$18</v>
      </c>
      <c r="BI1584" s="190" t="str">
        <f t="shared" si="2540"/>
        <v>BI$18</v>
      </c>
      <c r="BJ1584" s="190" t="str">
        <f t="shared" si="2540"/>
        <v>BJ$18</v>
      </c>
      <c r="BK1584" s="190" t="str">
        <f t="shared" si="2540"/>
        <v>BK$18</v>
      </c>
      <c r="BL1584" s="190" t="str">
        <f t="shared" si="2540"/>
        <v>BL$18</v>
      </c>
      <c r="BM1584" s="190" t="str">
        <f t="shared" si="2540"/>
        <v>BM$18</v>
      </c>
      <c r="BN1584" s="190" t="str">
        <f t="shared" si="2540"/>
        <v>BN$18</v>
      </c>
      <c r="BO1584" s="190" t="str">
        <f t="shared" si="2540"/>
        <v>BO$18</v>
      </c>
      <c r="BP1584" s="190" t="str">
        <f t="shared" si="2540"/>
        <v>BP$18</v>
      </c>
      <c r="BQ1584" s="190" t="str">
        <f t="shared" si="2540"/>
        <v>BQ$18</v>
      </c>
      <c r="BR1584" s="190" t="str">
        <f t="shared" si="2540"/>
        <v>BR$18</v>
      </c>
      <c r="BS1584" s="190" t="str">
        <f t="shared" si="2540"/>
        <v>BS$18</v>
      </c>
      <c r="BT1584" s="190" t="str">
        <f t="shared" si="2540"/>
        <v>BT$18</v>
      </c>
      <c r="BU1584" s="190" t="str">
        <f t="shared" si="2540"/>
        <v>BU$18</v>
      </c>
      <c r="BV1584" s="190" t="str">
        <f t="shared" si="2540"/>
        <v>BV$18</v>
      </c>
      <c r="BW1584" s="190" t="str">
        <f t="shared" si="2540"/>
        <v>BW$18</v>
      </c>
      <c r="BX1584" s="190" t="str">
        <f t="shared" si="2540"/>
        <v>BX$18</v>
      </c>
      <c r="BY1584" s="190" t="str">
        <f t="shared" si="2540"/>
        <v>BY$18</v>
      </c>
      <c r="BZ1584" s="190" t="str">
        <f t="shared" si="2540"/>
        <v>BZ$18</v>
      </c>
      <c r="CA1584" s="190" t="str">
        <f t="shared" si="2540"/>
        <v>CA$18</v>
      </c>
      <c r="CB1584" s="190" t="str">
        <f t="shared" si="2540"/>
        <v>CB$18</v>
      </c>
      <c r="CC1584" s="190" t="str">
        <f t="shared" si="2540"/>
        <v>CC$18</v>
      </c>
      <c r="CD1584" s="190" t="str">
        <f t="shared" si="2540"/>
        <v>CD$18</v>
      </c>
      <c r="CE1584" s="190" t="str">
        <f t="shared" ref="CE1584:CL1584" si="2541">CE$22</f>
        <v>CE$18</v>
      </c>
      <c r="CF1584" s="190" t="str">
        <f t="shared" si="2541"/>
        <v>CF$18</v>
      </c>
      <c r="CG1584" s="190" t="str">
        <f t="shared" si="2541"/>
        <v>CG$18</v>
      </c>
      <c r="CH1584" s="190" t="str">
        <f t="shared" si="2541"/>
        <v>CH$18</v>
      </c>
      <c r="CI1584" s="190" t="str">
        <f t="shared" si="2541"/>
        <v>CI$18</v>
      </c>
      <c r="CJ1584" s="190" t="str">
        <f t="shared" si="2541"/>
        <v>CJ$18</v>
      </c>
      <c r="CK1584" s="190" t="str">
        <f t="shared" si="2541"/>
        <v>CK$18</v>
      </c>
      <c r="CL1584" s="190" t="str">
        <f t="shared" si="2541"/>
        <v>CL$18</v>
      </c>
      <c r="CN1584" s="201"/>
      <c r="CO1584" s="190" t="str">
        <f t="shared" ref="CO1584:DL1584" si="2542">CO$22</f>
        <v>CO$18</v>
      </c>
      <c r="CP1584" s="190" t="str">
        <f t="shared" si="2542"/>
        <v>CP$18</v>
      </c>
      <c r="CQ1584" s="190" t="str">
        <f t="shared" si="2542"/>
        <v>CQ$18</v>
      </c>
      <c r="CR1584" s="190" t="str">
        <f t="shared" si="2542"/>
        <v>CR$18</v>
      </c>
      <c r="CS1584" s="190" t="str">
        <f t="shared" si="2542"/>
        <v>CS$18</v>
      </c>
      <c r="CT1584" s="190" t="str">
        <f t="shared" si="2542"/>
        <v>CT$18</v>
      </c>
      <c r="CU1584" s="190" t="str">
        <f t="shared" si="2542"/>
        <v>CU$18</v>
      </c>
      <c r="CV1584" s="190" t="str">
        <f t="shared" si="2542"/>
        <v>CV$18</v>
      </c>
      <c r="CW1584" s="190" t="str">
        <f t="shared" si="2542"/>
        <v>CW$18</v>
      </c>
      <c r="CX1584" s="190" t="str">
        <f t="shared" si="2542"/>
        <v>CX$18</v>
      </c>
      <c r="CY1584" s="190" t="str">
        <f t="shared" si="2542"/>
        <v>CY$18</v>
      </c>
      <c r="CZ1584" s="190" t="str">
        <f t="shared" si="2542"/>
        <v>CZ$18</v>
      </c>
      <c r="DA1584" s="190" t="str">
        <f t="shared" si="2542"/>
        <v>DA$18</v>
      </c>
      <c r="DB1584" s="190" t="str">
        <f t="shared" si="2542"/>
        <v>DB$18</v>
      </c>
      <c r="DC1584" s="190" t="str">
        <f t="shared" si="2542"/>
        <v>DC$18</v>
      </c>
      <c r="DD1584" s="190" t="str">
        <f t="shared" si="2542"/>
        <v>DD$18</v>
      </c>
      <c r="DE1584" s="190" t="str">
        <f t="shared" si="2542"/>
        <v>DE$18</v>
      </c>
      <c r="DF1584" s="190" t="str">
        <f t="shared" si="2542"/>
        <v>DF$18</v>
      </c>
      <c r="DG1584" s="190" t="str">
        <f t="shared" si="2542"/>
        <v>DG$18</v>
      </c>
      <c r="DH1584" s="190" t="str">
        <f t="shared" si="2542"/>
        <v>DH$18</v>
      </c>
      <c r="DI1584" s="190" t="str">
        <f t="shared" si="2542"/>
        <v>DI$18</v>
      </c>
      <c r="DJ1584" s="190" t="str">
        <f t="shared" si="2542"/>
        <v>DJ$18</v>
      </c>
      <c r="DK1584" s="190" t="str">
        <f t="shared" si="2542"/>
        <v>DK$18</v>
      </c>
      <c r="DL1584" s="190" t="str">
        <f t="shared" si="2542"/>
        <v>DL$18</v>
      </c>
    </row>
    <row r="1585" spans="1:116" x14ac:dyDescent="0.35">
      <c r="B1585" t="str">
        <f>E1585</f>
        <v>1585 FCLTL-F</v>
      </c>
      <c r="C1585" t="s">
        <v>237</v>
      </c>
      <c r="D1585" t="s">
        <v>533</v>
      </c>
      <c r="E1585" s="8" t="str">
        <f t="shared" si="2539"/>
        <v>1585 FCLTL-F</v>
      </c>
      <c r="G1585" s="175" t="s">
        <v>464</v>
      </c>
      <c r="H1585" s="200"/>
      <c r="I1585" s="201"/>
      <c r="J1585" s="201"/>
      <c r="K1585" s="202"/>
      <c r="L1585" s="202"/>
      <c r="M1585" s="202"/>
      <c r="N1585" s="202"/>
      <c r="O1585" s="202"/>
      <c r="P1585" s="202"/>
      <c r="R1585" s="202"/>
      <c r="S1585" s="190" t="str">
        <f t="shared" ref="S1585:CD1585" si="2543">S$23</f>
        <v>S$19</v>
      </c>
      <c r="T1585" s="190" t="str">
        <f t="shared" si="2543"/>
        <v>T$19</v>
      </c>
      <c r="U1585" s="190" t="str">
        <f t="shared" si="2543"/>
        <v>U$19</v>
      </c>
      <c r="V1585" s="190" t="str">
        <f t="shared" si="2543"/>
        <v>V$19</v>
      </c>
      <c r="W1585" s="190" t="str">
        <f t="shared" si="2543"/>
        <v>W$19</v>
      </c>
      <c r="X1585" s="190" t="str">
        <f t="shared" si="2543"/>
        <v>X$19</v>
      </c>
      <c r="Y1585" s="190" t="str">
        <f t="shared" si="2543"/>
        <v>Y$19</v>
      </c>
      <c r="Z1585" s="190" t="str">
        <f t="shared" si="2543"/>
        <v>Z$19</v>
      </c>
      <c r="AA1585" s="190" t="str">
        <f t="shared" si="2543"/>
        <v>AA$19</v>
      </c>
      <c r="AB1585" s="190" t="str">
        <f t="shared" si="2543"/>
        <v>AB$19</v>
      </c>
      <c r="AC1585" s="190" t="str">
        <f t="shared" si="2543"/>
        <v>AC$19</v>
      </c>
      <c r="AD1585" s="190" t="str">
        <f t="shared" si="2543"/>
        <v>AD$19</v>
      </c>
      <c r="AE1585" s="190" t="str">
        <f t="shared" si="2543"/>
        <v>AE$19</v>
      </c>
      <c r="AF1585" s="190" t="str">
        <f t="shared" si="2543"/>
        <v>AF$19</v>
      </c>
      <c r="AG1585" s="190" t="str">
        <f t="shared" si="2543"/>
        <v>AG$19</v>
      </c>
      <c r="AH1585" s="190" t="str">
        <f t="shared" si="2543"/>
        <v>AH$19</v>
      </c>
      <c r="AI1585" s="190" t="str">
        <f t="shared" si="2543"/>
        <v>AI$19</v>
      </c>
      <c r="AJ1585" s="190" t="str">
        <f t="shared" si="2543"/>
        <v>AJ$19</v>
      </c>
      <c r="AK1585" s="190" t="str">
        <f t="shared" si="2543"/>
        <v>AK$19</v>
      </c>
      <c r="AL1585" s="190" t="str">
        <f t="shared" si="2543"/>
        <v>AL$19</v>
      </c>
      <c r="AM1585" s="190" t="str">
        <f t="shared" si="2543"/>
        <v>AM$19</v>
      </c>
      <c r="AN1585" s="190" t="str">
        <f t="shared" si="2543"/>
        <v>AN$19</v>
      </c>
      <c r="AO1585" s="190" t="str">
        <f t="shared" si="2543"/>
        <v>AO$19</v>
      </c>
      <c r="AP1585" s="190" t="str">
        <f t="shared" si="2543"/>
        <v>AP$19</v>
      </c>
      <c r="AQ1585" s="190" t="str">
        <f t="shared" si="2543"/>
        <v>AQ$19</v>
      </c>
      <c r="AR1585" s="190" t="str">
        <f t="shared" si="2543"/>
        <v>AR$19</v>
      </c>
      <c r="AS1585" s="190" t="str">
        <f t="shared" si="2543"/>
        <v>AS$19</v>
      </c>
      <c r="AT1585" s="190" t="str">
        <f t="shared" si="2543"/>
        <v>AT$19</v>
      </c>
      <c r="AU1585" s="190" t="str">
        <f t="shared" si="2543"/>
        <v>AU$19</v>
      </c>
      <c r="AV1585" s="190" t="str">
        <f t="shared" si="2543"/>
        <v>AV$19</v>
      </c>
      <c r="AW1585" s="190" t="str">
        <f t="shared" si="2543"/>
        <v>AW$19</v>
      </c>
      <c r="AX1585" s="190" t="str">
        <f t="shared" si="2543"/>
        <v>AX$19</v>
      </c>
      <c r="AY1585" s="190" t="str">
        <f t="shared" si="2543"/>
        <v>AY$19</v>
      </c>
      <c r="AZ1585" s="190" t="str">
        <f t="shared" si="2543"/>
        <v>AZ$19</v>
      </c>
      <c r="BA1585" s="190" t="str">
        <f t="shared" si="2543"/>
        <v>BA$19</v>
      </c>
      <c r="BB1585" s="190" t="str">
        <f t="shared" si="2543"/>
        <v>BB$19</v>
      </c>
      <c r="BC1585" s="190" t="str">
        <f t="shared" si="2543"/>
        <v>BC$19</v>
      </c>
      <c r="BD1585" s="190" t="str">
        <f t="shared" si="2543"/>
        <v>BD$19</v>
      </c>
      <c r="BE1585" s="190" t="str">
        <f t="shared" si="2543"/>
        <v>BE$19</v>
      </c>
      <c r="BF1585" s="190" t="str">
        <f t="shared" si="2543"/>
        <v>BF$19</v>
      </c>
      <c r="BG1585" s="190" t="str">
        <f t="shared" si="2543"/>
        <v>BG$19</v>
      </c>
      <c r="BH1585" s="190" t="str">
        <f t="shared" si="2543"/>
        <v>BH$19</v>
      </c>
      <c r="BI1585" s="190" t="str">
        <f t="shared" si="2543"/>
        <v>BI$19</v>
      </c>
      <c r="BJ1585" s="190" t="str">
        <f t="shared" si="2543"/>
        <v>BJ$19</v>
      </c>
      <c r="BK1585" s="190" t="str">
        <f t="shared" si="2543"/>
        <v>BK$19</v>
      </c>
      <c r="BL1585" s="190" t="str">
        <f t="shared" si="2543"/>
        <v>BL$19</v>
      </c>
      <c r="BM1585" s="190" t="str">
        <f t="shared" si="2543"/>
        <v>BM$19</v>
      </c>
      <c r="BN1585" s="190" t="str">
        <f t="shared" si="2543"/>
        <v>BN$19</v>
      </c>
      <c r="BO1585" s="190" t="str">
        <f t="shared" si="2543"/>
        <v>BO$19</v>
      </c>
      <c r="BP1585" s="190" t="str">
        <f t="shared" si="2543"/>
        <v>BP$19</v>
      </c>
      <c r="BQ1585" s="190" t="str">
        <f t="shared" si="2543"/>
        <v>BQ$19</v>
      </c>
      <c r="BR1585" s="190" t="str">
        <f t="shared" si="2543"/>
        <v>BR$19</v>
      </c>
      <c r="BS1585" s="190" t="str">
        <f t="shared" si="2543"/>
        <v>BS$19</v>
      </c>
      <c r="BT1585" s="190" t="str">
        <f t="shared" si="2543"/>
        <v>BT$19</v>
      </c>
      <c r="BU1585" s="190" t="str">
        <f t="shared" si="2543"/>
        <v>BU$19</v>
      </c>
      <c r="BV1585" s="190" t="str">
        <f t="shared" si="2543"/>
        <v>BV$19</v>
      </c>
      <c r="BW1585" s="190" t="str">
        <f t="shared" si="2543"/>
        <v>BW$19</v>
      </c>
      <c r="BX1585" s="190" t="str">
        <f t="shared" si="2543"/>
        <v>BX$19</v>
      </c>
      <c r="BY1585" s="190" t="str">
        <f t="shared" si="2543"/>
        <v>BY$19</v>
      </c>
      <c r="BZ1585" s="190" t="str">
        <f t="shared" si="2543"/>
        <v>BZ$19</v>
      </c>
      <c r="CA1585" s="190" t="str">
        <f t="shared" si="2543"/>
        <v>CA$19</v>
      </c>
      <c r="CB1585" s="190" t="str">
        <f t="shared" si="2543"/>
        <v>CB$19</v>
      </c>
      <c r="CC1585" s="190" t="str">
        <f t="shared" si="2543"/>
        <v>CC$19</v>
      </c>
      <c r="CD1585" s="190" t="str">
        <f t="shared" si="2543"/>
        <v>CD$19</v>
      </c>
      <c r="CE1585" s="190" t="str">
        <f t="shared" ref="CE1585:CL1585" si="2544">CE$23</f>
        <v>CE$19</v>
      </c>
      <c r="CF1585" s="190" t="str">
        <f t="shared" si="2544"/>
        <v>CF$19</v>
      </c>
      <c r="CG1585" s="190" t="str">
        <f t="shared" si="2544"/>
        <v>CG$19</v>
      </c>
      <c r="CH1585" s="190" t="str">
        <f t="shared" si="2544"/>
        <v>CH$19</v>
      </c>
      <c r="CI1585" s="190" t="str">
        <f t="shared" si="2544"/>
        <v>CI$19</v>
      </c>
      <c r="CJ1585" s="190" t="str">
        <f t="shared" si="2544"/>
        <v>CJ$19</v>
      </c>
      <c r="CK1585" s="190" t="str">
        <f t="shared" si="2544"/>
        <v>CK$19</v>
      </c>
      <c r="CL1585" s="190" t="str">
        <f t="shared" si="2544"/>
        <v>CL$19</v>
      </c>
      <c r="CN1585" s="201"/>
      <c r="CO1585" s="190" t="str">
        <f t="shared" ref="CO1585:DL1585" si="2545">CO$23</f>
        <v>CO$19</v>
      </c>
      <c r="CP1585" s="190" t="str">
        <f t="shared" si="2545"/>
        <v>CP$19</v>
      </c>
      <c r="CQ1585" s="190" t="str">
        <f t="shared" si="2545"/>
        <v>CQ$19</v>
      </c>
      <c r="CR1585" s="190" t="str">
        <f t="shared" si="2545"/>
        <v>CR$19</v>
      </c>
      <c r="CS1585" s="190" t="str">
        <f t="shared" si="2545"/>
        <v>CS$19</v>
      </c>
      <c r="CT1585" s="190" t="str">
        <f t="shared" si="2545"/>
        <v>CT$19</v>
      </c>
      <c r="CU1585" s="190" t="str">
        <f t="shared" si="2545"/>
        <v>CU$19</v>
      </c>
      <c r="CV1585" s="190" t="str">
        <f t="shared" si="2545"/>
        <v>CV$19</v>
      </c>
      <c r="CW1585" s="190" t="str">
        <f t="shared" si="2545"/>
        <v>CW$19</v>
      </c>
      <c r="CX1585" s="190" t="str">
        <f t="shared" si="2545"/>
        <v>CX$19</v>
      </c>
      <c r="CY1585" s="190" t="str">
        <f t="shared" si="2545"/>
        <v>CY$19</v>
      </c>
      <c r="CZ1585" s="190" t="str">
        <f t="shared" si="2545"/>
        <v>CZ$19</v>
      </c>
      <c r="DA1585" s="190" t="str">
        <f t="shared" si="2545"/>
        <v>DA$19</v>
      </c>
      <c r="DB1585" s="190" t="str">
        <f t="shared" si="2545"/>
        <v>DB$19</v>
      </c>
      <c r="DC1585" s="190" t="str">
        <f t="shared" si="2545"/>
        <v>DC$19</v>
      </c>
      <c r="DD1585" s="190" t="str">
        <f t="shared" si="2545"/>
        <v>DD$19</v>
      </c>
      <c r="DE1585" s="190" t="str">
        <f t="shared" si="2545"/>
        <v>DE$19</v>
      </c>
      <c r="DF1585" s="190" t="str">
        <f t="shared" si="2545"/>
        <v>DF$19</v>
      </c>
      <c r="DG1585" s="190" t="str">
        <f t="shared" si="2545"/>
        <v>DG$19</v>
      </c>
      <c r="DH1585" s="190" t="str">
        <f t="shared" si="2545"/>
        <v>DH$19</v>
      </c>
      <c r="DI1585" s="190" t="str">
        <f t="shared" si="2545"/>
        <v>DI$19</v>
      </c>
      <c r="DJ1585" s="190" t="str">
        <f t="shared" si="2545"/>
        <v>DJ$19</v>
      </c>
      <c r="DK1585" s="190" t="str">
        <f t="shared" si="2545"/>
        <v>DK$19</v>
      </c>
      <c r="DL1585" s="190" t="str">
        <f t="shared" si="2545"/>
        <v>DL$19</v>
      </c>
    </row>
    <row r="1586" spans="1:116" x14ac:dyDescent="0.35">
      <c r="D1586" t="s">
        <v>533</v>
      </c>
      <c r="E1586" s="8" t="str">
        <f>ROW()&amp;" "&amp;D1586</f>
        <v>1586 FCLTL-F</v>
      </c>
      <c r="G1586" s="70" t="s">
        <v>534</v>
      </c>
      <c r="H1586" s="48"/>
      <c r="I1586" s="304"/>
      <c r="J1586" s="304"/>
      <c r="K1586" s="48"/>
      <c r="L1586" s="48"/>
      <c r="M1586" s="48"/>
      <c r="N1586" s="48"/>
      <c r="O1586" s="48"/>
      <c r="P1586" s="48"/>
      <c r="R1586" s="70"/>
      <c r="S1586" s="305"/>
      <c r="T1586" s="305"/>
      <c r="U1586" s="305"/>
      <c r="V1586" s="305"/>
      <c r="W1586" s="305"/>
      <c r="X1586" s="305"/>
      <c r="Y1586" s="305"/>
      <c r="Z1586" s="305"/>
      <c r="AA1586" s="305"/>
      <c r="AB1586" s="305"/>
      <c r="AC1586" s="305"/>
      <c r="AD1586" s="305"/>
      <c r="AE1586" s="305"/>
      <c r="AF1586" s="305"/>
      <c r="AG1586" s="305"/>
      <c r="AH1586" s="305"/>
      <c r="AI1586" s="305"/>
      <c r="AJ1586" s="305"/>
      <c r="AK1586" s="305"/>
      <c r="AL1586" s="305"/>
      <c r="AM1586" s="305"/>
      <c r="AN1586" s="305"/>
      <c r="AO1586" s="305"/>
      <c r="AP1586" s="305"/>
      <c r="AQ1586" s="305"/>
      <c r="AR1586" s="305"/>
      <c r="AS1586" s="305"/>
      <c r="AT1586" s="305"/>
      <c r="AU1586" s="305"/>
      <c r="AV1586" s="305"/>
      <c r="AW1586" s="305"/>
      <c r="AX1586" s="305"/>
      <c r="AY1586" s="305"/>
      <c r="AZ1586" s="305"/>
      <c r="BA1586" s="305"/>
      <c r="BB1586" s="305"/>
      <c r="BC1586" s="305"/>
      <c r="BD1586" s="305"/>
      <c r="BE1586" s="305"/>
      <c r="BF1586" s="305"/>
      <c r="BG1586" s="305"/>
      <c r="BH1586" s="305"/>
      <c r="BI1586" s="305"/>
      <c r="BJ1586" s="305"/>
      <c r="BK1586" s="305"/>
      <c r="BL1586" s="305"/>
      <c r="BM1586" s="305"/>
      <c r="BN1586" s="305"/>
      <c r="BO1586" s="305"/>
      <c r="BP1586" s="305"/>
      <c r="BQ1586" s="305"/>
      <c r="BR1586" s="305"/>
      <c r="BS1586" s="305"/>
      <c r="BT1586" s="305"/>
      <c r="BU1586" s="305"/>
      <c r="BV1586" s="305"/>
      <c r="BW1586" s="305"/>
      <c r="BX1586" s="305"/>
      <c r="BY1586" s="305"/>
      <c r="BZ1586" s="305"/>
      <c r="CA1586" s="305"/>
      <c r="CB1586" s="305"/>
      <c r="CC1586" s="305"/>
      <c r="CD1586" s="305"/>
      <c r="CE1586" s="305"/>
      <c r="CF1586" s="305"/>
      <c r="CG1586" s="305"/>
      <c r="CH1586" s="305"/>
      <c r="CI1586" s="305"/>
      <c r="CJ1586" s="305"/>
      <c r="CK1586" s="305"/>
      <c r="CL1586" s="305"/>
      <c r="CN1586" s="304"/>
      <c r="CO1586" s="305"/>
      <c r="CP1586" s="305"/>
      <c r="CQ1586" s="305"/>
      <c r="CR1586" s="305"/>
      <c r="CS1586" s="305"/>
      <c r="CT1586" s="305"/>
      <c r="CU1586" s="305"/>
      <c r="CV1586" s="305"/>
      <c r="CW1586" s="305"/>
      <c r="CX1586" s="305"/>
      <c r="CY1586" s="305"/>
      <c r="CZ1586" s="305"/>
      <c r="DA1586" s="305"/>
      <c r="DB1586" s="305"/>
      <c r="DC1586" s="305"/>
      <c r="DD1586" s="305"/>
      <c r="DE1586" s="305"/>
      <c r="DF1586" s="305"/>
      <c r="DG1586" s="305"/>
      <c r="DH1586" s="305"/>
      <c r="DI1586" s="305"/>
      <c r="DJ1586" s="305"/>
      <c r="DK1586" s="305"/>
      <c r="DL1586" s="305"/>
    </row>
    <row r="1587" spans="1:116" x14ac:dyDescent="0.35">
      <c r="C1587" t="s">
        <v>236</v>
      </c>
      <c r="D1587" t="s">
        <v>533</v>
      </c>
      <c r="E1587" s="8" t="str">
        <f>ROW()&amp;" "&amp;D1587</f>
        <v>1587 FCLTL-F</v>
      </c>
      <c r="G1587" s="125" t="str">
        <f>"Long-term libaility - "&amp;(SUBSTITUTE(G1586,":",""))</f>
        <v>Long-term libaility - Fixed constant long-term liability</v>
      </c>
      <c r="J1587" s="74">
        <v>1000</v>
      </c>
      <c r="K1587" s="53">
        <f>SUMIF($4:$4,K$2,1585:1585)</f>
        <v>0</v>
      </c>
      <c r="L1587" s="53">
        <f>SUMIF($4:$4,L$2,1585:1585)</f>
        <v>0</v>
      </c>
      <c r="M1587" s="53">
        <f>SUMIF($4:$4,M$2,1585:1585)</f>
        <v>0</v>
      </c>
      <c r="N1587" s="53">
        <f>SUMIF($4:$4,N$2,1585:1585)</f>
        <v>0</v>
      </c>
      <c r="O1587" s="53">
        <f>SUMIF($4:$4,O$2,1585:1585)</f>
        <v>0</v>
      </c>
      <c r="P1587" s="53">
        <f>SUMIF($4:$4,P$2,1585:1585)</f>
        <v>0</v>
      </c>
      <c r="R1587" s="24">
        <f>$J1587</f>
        <v>1000</v>
      </c>
      <c r="S1587" s="80">
        <f>R1587</f>
        <v>1000</v>
      </c>
      <c r="T1587" s="80">
        <f t="shared" ref="T1587" si="2546">S1587</f>
        <v>1000</v>
      </c>
      <c r="U1587" s="80">
        <f t="shared" ref="U1587" si="2547">T1587</f>
        <v>1000</v>
      </c>
      <c r="V1587" s="80">
        <f t="shared" ref="V1587" si="2548">U1587</f>
        <v>1000</v>
      </c>
      <c r="W1587" s="80">
        <f t="shared" ref="W1587" si="2549">V1587</f>
        <v>1000</v>
      </c>
      <c r="X1587" s="80">
        <f t="shared" ref="X1587" si="2550">W1587</f>
        <v>1000</v>
      </c>
      <c r="Y1587" s="80">
        <f t="shared" ref="Y1587" si="2551">X1587</f>
        <v>1000</v>
      </c>
      <c r="Z1587" s="80">
        <f t="shared" ref="Z1587" si="2552">Y1587</f>
        <v>1000</v>
      </c>
      <c r="AA1587" s="80">
        <f t="shared" ref="AA1587" si="2553">Z1587</f>
        <v>1000</v>
      </c>
      <c r="AB1587" s="80">
        <f t="shared" ref="AB1587" si="2554">AA1587</f>
        <v>1000</v>
      </c>
      <c r="AC1587" s="80">
        <f t="shared" ref="AC1587" si="2555">AB1587</f>
        <v>1000</v>
      </c>
      <c r="AD1587" s="80">
        <f t="shared" ref="AD1587" si="2556">AC1587</f>
        <v>1000</v>
      </c>
      <c r="AE1587" s="80">
        <f t="shared" ref="AE1587" si="2557">AD1587</f>
        <v>1000</v>
      </c>
      <c r="AF1587" s="80">
        <f t="shared" ref="AF1587" si="2558">AE1587</f>
        <v>1000</v>
      </c>
      <c r="AG1587" s="80">
        <f t="shared" ref="AG1587" si="2559">AF1587</f>
        <v>1000</v>
      </c>
      <c r="AH1587" s="80">
        <f t="shared" ref="AH1587" si="2560">AG1587</f>
        <v>1000</v>
      </c>
      <c r="AI1587" s="80">
        <f t="shared" ref="AI1587" si="2561">AH1587</f>
        <v>1000</v>
      </c>
      <c r="AJ1587" s="80">
        <f t="shared" ref="AJ1587" si="2562">AI1587</f>
        <v>1000</v>
      </c>
      <c r="AK1587" s="80">
        <f t="shared" ref="AK1587" si="2563">AJ1587</f>
        <v>1000</v>
      </c>
      <c r="AL1587" s="80">
        <f t="shared" ref="AL1587" si="2564">AK1587</f>
        <v>1000</v>
      </c>
      <c r="AM1587" s="80">
        <f t="shared" ref="AM1587" si="2565">AL1587</f>
        <v>1000</v>
      </c>
      <c r="AN1587" s="80">
        <f t="shared" ref="AN1587" si="2566">AM1587</f>
        <v>1000</v>
      </c>
      <c r="AO1587" s="80">
        <f t="shared" ref="AO1587" si="2567">AN1587</f>
        <v>1000</v>
      </c>
      <c r="AP1587" s="80">
        <f t="shared" ref="AP1587" si="2568">AO1587</f>
        <v>1000</v>
      </c>
      <c r="AQ1587" s="80">
        <f t="shared" ref="AQ1587" si="2569">AP1587</f>
        <v>1000</v>
      </c>
      <c r="AR1587" s="80">
        <f t="shared" ref="AR1587" si="2570">AQ1587</f>
        <v>1000</v>
      </c>
      <c r="AS1587" s="80">
        <f t="shared" ref="AS1587" si="2571">AR1587</f>
        <v>1000</v>
      </c>
      <c r="AT1587" s="80">
        <f t="shared" ref="AT1587" si="2572">AS1587</f>
        <v>1000</v>
      </c>
      <c r="AU1587" s="80">
        <f t="shared" ref="AU1587" si="2573">AT1587</f>
        <v>1000</v>
      </c>
      <c r="AV1587" s="80">
        <f t="shared" ref="AV1587" si="2574">AU1587</f>
        <v>1000</v>
      </c>
      <c r="AW1587" s="80">
        <f t="shared" ref="AW1587" si="2575">AV1587</f>
        <v>1000</v>
      </c>
      <c r="AX1587" s="80">
        <f t="shared" ref="AX1587" si="2576">AW1587</f>
        <v>1000</v>
      </c>
      <c r="AY1587" s="80">
        <f t="shared" ref="AY1587" si="2577">AX1587</f>
        <v>1000</v>
      </c>
      <c r="AZ1587" s="80">
        <f t="shared" ref="AZ1587" si="2578">AY1587</f>
        <v>1000</v>
      </c>
      <c r="BA1587" s="80">
        <f t="shared" ref="BA1587" si="2579">AZ1587</f>
        <v>1000</v>
      </c>
      <c r="BB1587" s="80">
        <f t="shared" ref="BB1587" si="2580">BA1587</f>
        <v>1000</v>
      </c>
      <c r="BC1587" s="80">
        <f t="shared" ref="BC1587" si="2581">BB1587</f>
        <v>1000</v>
      </c>
      <c r="BD1587" s="80">
        <f t="shared" ref="BD1587" si="2582">BC1587</f>
        <v>1000</v>
      </c>
      <c r="BE1587" s="80">
        <f t="shared" ref="BE1587" si="2583">BD1587</f>
        <v>1000</v>
      </c>
      <c r="BF1587" s="80">
        <f t="shared" ref="BF1587" si="2584">BE1587</f>
        <v>1000</v>
      </c>
      <c r="BG1587" s="80">
        <f t="shared" ref="BG1587" si="2585">BF1587</f>
        <v>1000</v>
      </c>
      <c r="BH1587" s="80">
        <f t="shared" ref="BH1587" si="2586">BG1587</f>
        <v>1000</v>
      </c>
      <c r="BI1587" s="80">
        <f t="shared" ref="BI1587" si="2587">BH1587</f>
        <v>1000</v>
      </c>
      <c r="BJ1587" s="80">
        <f t="shared" ref="BJ1587" si="2588">BI1587</f>
        <v>1000</v>
      </c>
      <c r="BK1587" s="80">
        <f t="shared" ref="BK1587" si="2589">BJ1587</f>
        <v>1000</v>
      </c>
      <c r="BL1587" s="80">
        <f t="shared" ref="BL1587" si="2590">BK1587</f>
        <v>1000</v>
      </c>
      <c r="BM1587" s="80">
        <f t="shared" ref="BM1587" si="2591">BL1587</f>
        <v>1000</v>
      </c>
      <c r="BN1587" s="80">
        <f t="shared" ref="BN1587" si="2592">BM1587</f>
        <v>1000</v>
      </c>
      <c r="BO1587" s="80">
        <f t="shared" ref="BO1587" si="2593">BN1587</f>
        <v>1000</v>
      </c>
      <c r="BP1587" s="80">
        <f t="shared" ref="BP1587" si="2594">BO1587</f>
        <v>1000</v>
      </c>
      <c r="BQ1587" s="80">
        <f t="shared" ref="BQ1587" si="2595">BP1587</f>
        <v>1000</v>
      </c>
      <c r="BR1587" s="80">
        <f t="shared" ref="BR1587" si="2596">BQ1587</f>
        <v>1000</v>
      </c>
      <c r="BS1587" s="80">
        <f t="shared" ref="BS1587" si="2597">BR1587</f>
        <v>1000</v>
      </c>
      <c r="BT1587" s="80">
        <f t="shared" ref="BT1587" si="2598">BS1587</f>
        <v>1000</v>
      </c>
      <c r="BU1587" s="80">
        <f t="shared" ref="BU1587" si="2599">BT1587</f>
        <v>1000</v>
      </c>
      <c r="BV1587" s="80">
        <f t="shared" ref="BV1587" si="2600">BU1587</f>
        <v>1000</v>
      </c>
      <c r="BW1587" s="80">
        <f t="shared" ref="BW1587" si="2601">BV1587</f>
        <v>1000</v>
      </c>
      <c r="BX1587" s="80">
        <f t="shared" ref="BX1587" si="2602">BW1587</f>
        <v>1000</v>
      </c>
      <c r="BY1587" s="80">
        <f t="shared" ref="BY1587" si="2603">BX1587</f>
        <v>1000</v>
      </c>
      <c r="BZ1587" s="80">
        <f t="shared" ref="BZ1587" si="2604">BY1587</f>
        <v>1000</v>
      </c>
      <c r="CA1587" s="80">
        <f t="shared" ref="CA1587" si="2605">BZ1587</f>
        <v>1000</v>
      </c>
      <c r="CB1587" s="80">
        <f t="shared" ref="CB1587" si="2606">CA1587</f>
        <v>1000</v>
      </c>
      <c r="CC1587" s="80">
        <f t="shared" ref="CC1587" si="2607">CB1587</f>
        <v>1000</v>
      </c>
      <c r="CD1587" s="80">
        <f t="shared" ref="CD1587" si="2608">CC1587</f>
        <v>1000</v>
      </c>
      <c r="CE1587" s="80">
        <f t="shared" ref="CE1587" si="2609">CD1587</f>
        <v>1000</v>
      </c>
      <c r="CF1587" s="80">
        <f t="shared" ref="CF1587" si="2610">CE1587</f>
        <v>1000</v>
      </c>
      <c r="CG1587" s="80">
        <f t="shared" ref="CG1587" si="2611">CF1587</f>
        <v>1000</v>
      </c>
      <c r="CH1587" s="80">
        <f t="shared" ref="CH1587" si="2612">CG1587</f>
        <v>1000</v>
      </c>
      <c r="CI1587" s="80">
        <f t="shared" ref="CI1587" si="2613">CH1587</f>
        <v>1000</v>
      </c>
      <c r="CJ1587" s="80">
        <f t="shared" ref="CJ1587" si="2614">CI1587</f>
        <v>1000</v>
      </c>
      <c r="CK1587" s="80">
        <f t="shared" ref="CK1587" si="2615">CJ1587</f>
        <v>1000</v>
      </c>
      <c r="CL1587" s="80">
        <f t="shared" ref="CL1587" si="2616">CK1587</f>
        <v>1000</v>
      </c>
      <c r="CN1587" s="74">
        <v>1000</v>
      </c>
      <c r="CO1587" s="80">
        <f t="shared" ref="CO1587" si="2617">CN1587</f>
        <v>1000</v>
      </c>
      <c r="CP1587" s="80">
        <f t="shared" ref="CP1587" si="2618">CO1587</f>
        <v>1000</v>
      </c>
      <c r="CQ1587" s="80">
        <f t="shared" ref="CQ1587" si="2619">CP1587</f>
        <v>1000</v>
      </c>
      <c r="CR1587" s="80">
        <f t="shared" ref="CR1587" si="2620">CQ1587</f>
        <v>1000</v>
      </c>
      <c r="CS1587" s="80">
        <f t="shared" ref="CS1587" si="2621">CR1587</f>
        <v>1000</v>
      </c>
      <c r="CT1587" s="80">
        <f t="shared" ref="CT1587" si="2622">CS1587</f>
        <v>1000</v>
      </c>
      <c r="CU1587" s="80">
        <f t="shared" ref="CU1587" si="2623">CT1587</f>
        <v>1000</v>
      </c>
      <c r="CV1587" s="80">
        <f t="shared" ref="CV1587" si="2624">CU1587</f>
        <v>1000</v>
      </c>
      <c r="CW1587" s="80">
        <f t="shared" ref="CW1587" si="2625">CV1587</f>
        <v>1000</v>
      </c>
      <c r="CX1587" s="80">
        <f t="shared" ref="CX1587" si="2626">CW1587</f>
        <v>1000</v>
      </c>
      <c r="CY1587" s="80">
        <f t="shared" ref="CY1587" si="2627">CX1587</f>
        <v>1000</v>
      </c>
      <c r="CZ1587" s="80">
        <f t="shared" ref="CZ1587" si="2628">CY1587</f>
        <v>1000</v>
      </c>
      <c r="DA1587" s="80">
        <f t="shared" ref="DA1587" si="2629">CZ1587</f>
        <v>1000</v>
      </c>
      <c r="DB1587" s="80">
        <f t="shared" ref="DB1587" si="2630">DA1587</f>
        <v>1000</v>
      </c>
      <c r="DC1587" s="80">
        <f t="shared" ref="DC1587" si="2631">DB1587</f>
        <v>1000</v>
      </c>
      <c r="DD1587" s="80">
        <f t="shared" ref="DD1587" si="2632">DC1587</f>
        <v>1000</v>
      </c>
      <c r="DE1587" s="80">
        <f t="shared" ref="DE1587" si="2633">DD1587</f>
        <v>1000</v>
      </c>
      <c r="DF1587" s="80">
        <f t="shared" ref="DF1587" si="2634">DE1587</f>
        <v>1000</v>
      </c>
      <c r="DG1587" s="80">
        <f t="shared" ref="DG1587" si="2635">DF1587</f>
        <v>1000</v>
      </c>
      <c r="DH1587" s="80">
        <f t="shared" ref="DH1587" si="2636">DG1587</f>
        <v>1000</v>
      </c>
      <c r="DI1587" s="80">
        <f t="shared" ref="DI1587" si="2637">DH1587</f>
        <v>1000</v>
      </c>
      <c r="DJ1587" s="80">
        <f t="shared" ref="DJ1587" si="2638">DI1587</f>
        <v>1000</v>
      </c>
      <c r="DK1587" s="80">
        <f t="shared" ref="DK1587:DL1587" si="2639">DJ1587</f>
        <v>1000</v>
      </c>
      <c r="DL1587" s="80">
        <f t="shared" si="2639"/>
        <v>1000</v>
      </c>
    </row>
    <row r="1588" spans="1:116" x14ac:dyDescent="0.35">
      <c r="D1588" t="s">
        <v>533</v>
      </c>
      <c r="E1588" s="8" t="str">
        <f>ROW()&amp;" "&amp;D1588</f>
        <v>1588 FCLTL-F</v>
      </c>
      <c r="G1588" s="126"/>
      <c r="H1588" s="27"/>
      <c r="I1588" s="77"/>
      <c r="J1588" s="77"/>
      <c r="K1588" s="28"/>
      <c r="L1588" s="28"/>
      <c r="M1588" s="28"/>
      <c r="N1588" s="28"/>
      <c r="O1588" s="28"/>
      <c r="P1588" s="28"/>
      <c r="R1588" s="33"/>
      <c r="S1588" s="77"/>
      <c r="T1588" s="77"/>
      <c r="U1588" s="77"/>
      <c r="V1588" s="77"/>
      <c r="W1588" s="77"/>
      <c r="X1588" s="77"/>
      <c r="Y1588" s="77"/>
      <c r="Z1588" s="77"/>
      <c r="AA1588" s="77"/>
      <c r="AB1588" s="77"/>
      <c r="AC1588" s="77"/>
      <c r="AD1588" s="77"/>
      <c r="AE1588" s="77"/>
      <c r="AF1588" s="77"/>
      <c r="AG1588" s="77"/>
      <c r="AH1588" s="77"/>
      <c r="AI1588" s="77"/>
      <c r="AJ1588" s="77"/>
      <c r="AK1588" s="77"/>
      <c r="AL1588" s="77"/>
      <c r="AM1588" s="77"/>
      <c r="AN1588" s="77"/>
      <c r="AO1588" s="77"/>
      <c r="AP1588" s="77"/>
      <c r="AQ1588" s="77"/>
      <c r="AR1588" s="77"/>
      <c r="AS1588" s="77"/>
      <c r="AT1588" s="77"/>
      <c r="AU1588" s="77"/>
      <c r="AV1588" s="77"/>
      <c r="AW1588" s="77"/>
      <c r="AX1588" s="77"/>
      <c r="AY1588" s="77"/>
      <c r="AZ1588" s="77"/>
      <c r="BA1588" s="77"/>
      <c r="BB1588" s="77"/>
      <c r="BC1588" s="77"/>
      <c r="BD1588" s="77"/>
      <c r="BE1588" s="77"/>
      <c r="BF1588" s="77"/>
      <c r="BG1588" s="77"/>
      <c r="BH1588" s="77"/>
      <c r="BI1588" s="77"/>
      <c r="BJ1588" s="77"/>
      <c r="BK1588" s="77"/>
      <c r="BL1588" s="77"/>
      <c r="BM1588" s="77"/>
      <c r="BN1588" s="77"/>
      <c r="BO1588" s="77"/>
      <c r="BP1588" s="77"/>
      <c r="BQ1588" s="77"/>
      <c r="BR1588" s="77"/>
      <c r="BS1588" s="77"/>
      <c r="BT1588" s="77"/>
      <c r="BU1588" s="77"/>
      <c r="BV1588" s="77"/>
      <c r="BW1588" s="77"/>
      <c r="BX1588" s="77"/>
      <c r="BY1588" s="77"/>
      <c r="BZ1588" s="77"/>
      <c r="CA1588" s="77"/>
      <c r="CB1588" s="77"/>
      <c r="CC1588" s="77"/>
      <c r="CD1588" s="77"/>
      <c r="CE1588" s="77"/>
      <c r="CF1588" s="77"/>
      <c r="CG1588" s="77"/>
      <c r="CH1588" s="77"/>
      <c r="CI1588" s="77"/>
      <c r="CJ1588" s="77"/>
      <c r="CK1588" s="77"/>
      <c r="CL1588" s="77"/>
      <c r="CN1588" s="77"/>
      <c r="CO1588" s="77"/>
      <c r="CP1588" s="77"/>
      <c r="CQ1588" s="77"/>
      <c r="CR1588" s="77"/>
      <c r="CS1588" s="77"/>
      <c r="CT1588" s="77"/>
      <c r="CU1588" s="77"/>
      <c r="CV1588" s="77"/>
      <c r="CW1588" s="77"/>
      <c r="CX1588" s="77"/>
      <c r="CY1588" s="77"/>
      <c r="CZ1588" s="77"/>
      <c r="DA1588" s="77"/>
      <c r="DB1588" s="77"/>
      <c r="DC1588" s="77"/>
      <c r="DD1588" s="77"/>
      <c r="DE1588" s="77"/>
      <c r="DF1588" s="77"/>
      <c r="DG1588" s="77"/>
      <c r="DH1588" s="77"/>
      <c r="DI1588" s="77"/>
      <c r="DJ1588" s="77"/>
      <c r="DK1588" s="77"/>
      <c r="DL1588" s="77"/>
    </row>
    <row r="1589" spans="1:116" x14ac:dyDescent="0.35">
      <c r="B1589" t="s">
        <v>332</v>
      </c>
      <c r="D1589" t="s">
        <v>533</v>
      </c>
      <c r="E1589" s="8" t="str">
        <f t="shared" ref="E1589" si="2640">ROW()&amp;" "&amp;D1589</f>
        <v>1589 FCLTL-F</v>
      </c>
      <c r="G1589" s="125" t="str">
        <f>"Net proceeds/(repayment) of "&amp;SUBSTITUTE(G1587,":","")</f>
        <v>Net proceeds/(repayment) of Long-term libaility - Fixed constant long-term liability</v>
      </c>
      <c r="I1589" s="74"/>
      <c r="J1589" s="74"/>
      <c r="K1589" s="53">
        <f>SUMIF($3:$3,K$2,1587:1587)</f>
        <v>12000</v>
      </c>
      <c r="L1589" s="53">
        <f>SUMIF($3:$3,L$2,1587:1587)</f>
        <v>12000</v>
      </c>
      <c r="M1589" s="53">
        <f>SUMIF($3:$3,M$2,1587:1587)</f>
        <v>12000</v>
      </c>
      <c r="N1589" s="53">
        <f>SUMIF($3:$3,N$2,1587:1587)</f>
        <v>12000</v>
      </c>
      <c r="O1589" s="53">
        <f>SUMIF($3:$3,O$2,1587:1587)</f>
        <v>12000</v>
      </c>
      <c r="P1589" s="53">
        <f>SUMIF($3:$3,P$2,1587:1587)</f>
        <v>12000</v>
      </c>
      <c r="R1589" s="24"/>
      <c r="S1589" s="80">
        <f>S1587-R1587</f>
        <v>0</v>
      </c>
      <c r="T1589" s="80">
        <f t="shared" ref="T1589:CE1589" si="2641">T1587-S1587</f>
        <v>0</v>
      </c>
      <c r="U1589" s="80">
        <f t="shared" si="2641"/>
        <v>0</v>
      </c>
      <c r="V1589" s="80">
        <f t="shared" si="2641"/>
        <v>0</v>
      </c>
      <c r="W1589" s="80">
        <f t="shared" si="2641"/>
        <v>0</v>
      </c>
      <c r="X1589" s="80">
        <f t="shared" si="2641"/>
        <v>0</v>
      </c>
      <c r="Y1589" s="80">
        <f t="shared" si="2641"/>
        <v>0</v>
      </c>
      <c r="Z1589" s="80">
        <f t="shared" si="2641"/>
        <v>0</v>
      </c>
      <c r="AA1589" s="80">
        <f t="shared" si="2641"/>
        <v>0</v>
      </c>
      <c r="AB1589" s="80">
        <f t="shared" si="2641"/>
        <v>0</v>
      </c>
      <c r="AC1589" s="80">
        <f t="shared" si="2641"/>
        <v>0</v>
      </c>
      <c r="AD1589" s="80">
        <f t="shared" si="2641"/>
        <v>0</v>
      </c>
      <c r="AE1589" s="80">
        <f t="shared" si="2641"/>
        <v>0</v>
      </c>
      <c r="AF1589" s="80">
        <f t="shared" si="2641"/>
        <v>0</v>
      </c>
      <c r="AG1589" s="80">
        <f t="shared" si="2641"/>
        <v>0</v>
      </c>
      <c r="AH1589" s="80">
        <f t="shared" si="2641"/>
        <v>0</v>
      </c>
      <c r="AI1589" s="80">
        <f t="shared" si="2641"/>
        <v>0</v>
      </c>
      <c r="AJ1589" s="80">
        <f t="shared" si="2641"/>
        <v>0</v>
      </c>
      <c r="AK1589" s="80">
        <f t="shared" si="2641"/>
        <v>0</v>
      </c>
      <c r="AL1589" s="80">
        <f t="shared" si="2641"/>
        <v>0</v>
      </c>
      <c r="AM1589" s="80">
        <f t="shared" si="2641"/>
        <v>0</v>
      </c>
      <c r="AN1589" s="80">
        <f t="shared" si="2641"/>
        <v>0</v>
      </c>
      <c r="AO1589" s="80">
        <f t="shared" si="2641"/>
        <v>0</v>
      </c>
      <c r="AP1589" s="80">
        <f t="shared" si="2641"/>
        <v>0</v>
      </c>
      <c r="AQ1589" s="80">
        <f t="shared" si="2641"/>
        <v>0</v>
      </c>
      <c r="AR1589" s="80">
        <f t="shared" si="2641"/>
        <v>0</v>
      </c>
      <c r="AS1589" s="80">
        <f t="shared" si="2641"/>
        <v>0</v>
      </c>
      <c r="AT1589" s="80">
        <f t="shared" si="2641"/>
        <v>0</v>
      </c>
      <c r="AU1589" s="80">
        <f t="shared" si="2641"/>
        <v>0</v>
      </c>
      <c r="AV1589" s="80">
        <f t="shared" si="2641"/>
        <v>0</v>
      </c>
      <c r="AW1589" s="80">
        <f t="shared" si="2641"/>
        <v>0</v>
      </c>
      <c r="AX1589" s="80">
        <f t="shared" si="2641"/>
        <v>0</v>
      </c>
      <c r="AY1589" s="80">
        <f t="shared" si="2641"/>
        <v>0</v>
      </c>
      <c r="AZ1589" s="80">
        <f t="shared" si="2641"/>
        <v>0</v>
      </c>
      <c r="BA1589" s="80">
        <f t="shared" si="2641"/>
        <v>0</v>
      </c>
      <c r="BB1589" s="80">
        <f t="shared" si="2641"/>
        <v>0</v>
      </c>
      <c r="BC1589" s="80">
        <f t="shared" si="2641"/>
        <v>0</v>
      </c>
      <c r="BD1589" s="80">
        <f t="shared" si="2641"/>
        <v>0</v>
      </c>
      <c r="BE1589" s="80">
        <f t="shared" si="2641"/>
        <v>0</v>
      </c>
      <c r="BF1589" s="80">
        <f t="shared" si="2641"/>
        <v>0</v>
      </c>
      <c r="BG1589" s="80">
        <f t="shared" si="2641"/>
        <v>0</v>
      </c>
      <c r="BH1589" s="80">
        <f t="shared" si="2641"/>
        <v>0</v>
      </c>
      <c r="BI1589" s="80">
        <f t="shared" si="2641"/>
        <v>0</v>
      </c>
      <c r="BJ1589" s="80">
        <f t="shared" si="2641"/>
        <v>0</v>
      </c>
      <c r="BK1589" s="80">
        <f t="shared" si="2641"/>
        <v>0</v>
      </c>
      <c r="BL1589" s="80">
        <f t="shared" si="2641"/>
        <v>0</v>
      </c>
      <c r="BM1589" s="80">
        <f t="shared" si="2641"/>
        <v>0</v>
      </c>
      <c r="BN1589" s="80">
        <f t="shared" si="2641"/>
        <v>0</v>
      </c>
      <c r="BO1589" s="80">
        <f t="shared" si="2641"/>
        <v>0</v>
      </c>
      <c r="BP1589" s="80">
        <f t="shared" si="2641"/>
        <v>0</v>
      </c>
      <c r="BQ1589" s="80">
        <f t="shared" si="2641"/>
        <v>0</v>
      </c>
      <c r="BR1589" s="80">
        <f t="shared" si="2641"/>
        <v>0</v>
      </c>
      <c r="BS1589" s="80">
        <f t="shared" si="2641"/>
        <v>0</v>
      </c>
      <c r="BT1589" s="80">
        <f t="shared" si="2641"/>
        <v>0</v>
      </c>
      <c r="BU1589" s="80">
        <f t="shared" si="2641"/>
        <v>0</v>
      </c>
      <c r="BV1589" s="80">
        <f t="shared" si="2641"/>
        <v>0</v>
      </c>
      <c r="BW1589" s="80">
        <f t="shared" si="2641"/>
        <v>0</v>
      </c>
      <c r="BX1589" s="80">
        <f t="shared" si="2641"/>
        <v>0</v>
      </c>
      <c r="BY1589" s="80">
        <f t="shared" si="2641"/>
        <v>0</v>
      </c>
      <c r="BZ1589" s="80">
        <f t="shared" si="2641"/>
        <v>0</v>
      </c>
      <c r="CA1589" s="80">
        <f t="shared" si="2641"/>
        <v>0</v>
      </c>
      <c r="CB1589" s="80">
        <f t="shared" si="2641"/>
        <v>0</v>
      </c>
      <c r="CC1589" s="80">
        <f t="shared" si="2641"/>
        <v>0</v>
      </c>
      <c r="CD1589" s="80">
        <f t="shared" si="2641"/>
        <v>0</v>
      </c>
      <c r="CE1589" s="80">
        <f t="shared" si="2641"/>
        <v>0</v>
      </c>
      <c r="CF1589" s="80">
        <f t="shared" ref="CF1589:CL1589" si="2642">CF1587-CE1587</f>
        <v>0</v>
      </c>
      <c r="CG1589" s="80">
        <f t="shared" si="2642"/>
        <v>0</v>
      </c>
      <c r="CH1589" s="80">
        <f t="shared" si="2642"/>
        <v>0</v>
      </c>
      <c r="CI1589" s="80">
        <f t="shared" si="2642"/>
        <v>0</v>
      </c>
      <c r="CJ1589" s="80">
        <f t="shared" si="2642"/>
        <v>0</v>
      </c>
      <c r="CK1589" s="80">
        <f t="shared" si="2642"/>
        <v>0</v>
      </c>
      <c r="CL1589" s="80">
        <f t="shared" si="2642"/>
        <v>0</v>
      </c>
      <c r="CN1589" s="74"/>
      <c r="CO1589" s="80">
        <f t="shared" ref="CO1589" si="2643">CN1587-CO1587</f>
        <v>0</v>
      </c>
      <c r="CP1589" s="80">
        <f t="shared" ref="CP1589" si="2644">CO1587-CP1587</f>
        <v>0</v>
      </c>
      <c r="CQ1589" s="80">
        <f t="shared" ref="CQ1589" si="2645">CP1587-CQ1587</f>
        <v>0</v>
      </c>
      <c r="CR1589" s="80">
        <f t="shared" ref="CR1589" si="2646">CQ1587-CR1587</f>
        <v>0</v>
      </c>
      <c r="CS1589" s="80">
        <f t="shared" ref="CS1589" si="2647">CR1587-CS1587</f>
        <v>0</v>
      </c>
      <c r="CT1589" s="80">
        <f t="shared" ref="CT1589" si="2648">CS1587-CT1587</f>
        <v>0</v>
      </c>
      <c r="CU1589" s="80">
        <f t="shared" ref="CU1589" si="2649">CT1587-CU1587</f>
        <v>0</v>
      </c>
      <c r="CV1589" s="80">
        <f t="shared" ref="CV1589" si="2650">CU1587-CV1587</f>
        <v>0</v>
      </c>
      <c r="CW1589" s="80">
        <f t="shared" ref="CW1589" si="2651">CV1587-CW1587</f>
        <v>0</v>
      </c>
      <c r="CX1589" s="80">
        <f t="shared" ref="CX1589" si="2652">CW1587-CX1587</f>
        <v>0</v>
      </c>
      <c r="CY1589" s="80">
        <f t="shared" ref="CY1589" si="2653">CX1587-CY1587</f>
        <v>0</v>
      </c>
      <c r="CZ1589" s="80">
        <f t="shared" ref="CZ1589" si="2654">CY1587-CZ1587</f>
        <v>0</v>
      </c>
      <c r="DA1589" s="80">
        <f t="shared" ref="DA1589" si="2655">CZ1587-DA1587</f>
        <v>0</v>
      </c>
      <c r="DB1589" s="80">
        <f t="shared" ref="DB1589" si="2656">DA1587-DB1587</f>
        <v>0</v>
      </c>
      <c r="DC1589" s="80">
        <f t="shared" ref="DC1589" si="2657">DB1587-DC1587</f>
        <v>0</v>
      </c>
      <c r="DD1589" s="80">
        <f t="shared" ref="DD1589" si="2658">DC1587-DD1587</f>
        <v>0</v>
      </c>
      <c r="DE1589" s="80">
        <f t="shared" ref="DE1589" si="2659">DD1587-DE1587</f>
        <v>0</v>
      </c>
      <c r="DF1589" s="80">
        <f t="shared" ref="DF1589" si="2660">DE1587-DF1587</f>
        <v>0</v>
      </c>
      <c r="DG1589" s="80">
        <f t="shared" ref="DG1589" si="2661">DF1587-DG1587</f>
        <v>0</v>
      </c>
      <c r="DH1589" s="80">
        <f t="shared" ref="DH1589" si="2662">DG1587-DH1587</f>
        <v>0</v>
      </c>
      <c r="DI1589" s="80">
        <f t="shared" ref="DI1589" si="2663">DH1587-DI1587</f>
        <v>0</v>
      </c>
      <c r="DJ1589" s="80">
        <f t="shared" ref="DJ1589" si="2664">DI1587-DJ1587</f>
        <v>0</v>
      </c>
      <c r="DK1589" s="80">
        <f t="shared" ref="DK1589:DL1589" si="2665">DJ1587-DK1587</f>
        <v>0</v>
      </c>
      <c r="DL1589" s="80">
        <f t="shared" si="2665"/>
        <v>0</v>
      </c>
    </row>
    <row r="1590" spans="1:116" x14ac:dyDescent="0.35">
      <c r="B1590" t="s">
        <v>332</v>
      </c>
      <c r="D1590" t="s">
        <v>533</v>
      </c>
      <c r="E1590" s="8" t="str">
        <f>ROW()&amp;" "&amp;D1590</f>
        <v>1590 FCLTL-F</v>
      </c>
      <c r="G1590" s="125"/>
      <c r="I1590" s="74"/>
      <c r="J1590" s="74"/>
      <c r="K1590" s="53"/>
      <c r="L1590" s="53"/>
      <c r="M1590" s="53"/>
      <c r="N1590" s="53"/>
      <c r="O1590" s="53"/>
      <c r="P1590" s="53"/>
      <c r="R1590" s="24"/>
      <c r="S1590" s="80"/>
      <c r="T1590" s="80"/>
      <c r="U1590" s="80"/>
      <c r="V1590" s="80"/>
      <c r="W1590" s="80"/>
      <c r="X1590" s="80"/>
      <c r="Y1590" s="80"/>
      <c r="Z1590" s="80"/>
      <c r="AA1590" s="80"/>
      <c r="AB1590" s="80"/>
      <c r="AC1590" s="80"/>
      <c r="AD1590" s="80"/>
      <c r="AE1590" s="80"/>
      <c r="AF1590" s="80"/>
      <c r="AG1590" s="80"/>
      <c r="AH1590" s="80"/>
      <c r="AI1590" s="80"/>
      <c r="AJ1590" s="80"/>
      <c r="AK1590" s="80"/>
      <c r="AL1590" s="80"/>
      <c r="AM1590" s="80"/>
      <c r="AN1590" s="80"/>
      <c r="AO1590" s="80"/>
      <c r="AP1590" s="80"/>
      <c r="AQ1590" s="80"/>
      <c r="AR1590" s="80"/>
      <c r="AS1590" s="80"/>
      <c r="AT1590" s="80"/>
      <c r="AU1590" s="80"/>
      <c r="AV1590" s="80"/>
      <c r="AW1590" s="80"/>
      <c r="AX1590" s="80"/>
      <c r="AY1590" s="80"/>
      <c r="AZ1590" s="80"/>
      <c r="BA1590" s="80"/>
      <c r="BB1590" s="80"/>
      <c r="BC1590" s="80"/>
      <c r="BD1590" s="80"/>
      <c r="BE1590" s="80"/>
      <c r="BF1590" s="80"/>
      <c r="BG1590" s="80"/>
      <c r="BH1590" s="80"/>
      <c r="BI1590" s="80"/>
      <c r="BJ1590" s="80"/>
      <c r="BK1590" s="80"/>
      <c r="BL1590" s="80"/>
      <c r="BM1590" s="80"/>
      <c r="BN1590" s="80"/>
      <c r="BO1590" s="80"/>
      <c r="BP1590" s="80"/>
      <c r="BQ1590" s="80"/>
      <c r="BR1590" s="80"/>
      <c r="BS1590" s="80"/>
      <c r="BT1590" s="80"/>
      <c r="BU1590" s="80"/>
      <c r="BV1590" s="80"/>
      <c r="BW1590" s="80"/>
      <c r="BX1590" s="80"/>
      <c r="BY1590" s="80"/>
      <c r="BZ1590" s="80"/>
      <c r="CA1590" s="80"/>
      <c r="CB1590" s="80"/>
      <c r="CC1590" s="80"/>
      <c r="CD1590" s="80"/>
      <c r="CE1590" s="80"/>
      <c r="CF1590" s="80"/>
      <c r="CG1590" s="80"/>
      <c r="CH1590" s="80"/>
      <c r="CI1590" s="80"/>
      <c r="CJ1590" s="80"/>
      <c r="CK1590" s="80"/>
      <c r="CL1590" s="80"/>
      <c r="CN1590" s="74"/>
      <c r="CO1590" s="80"/>
      <c r="CP1590" s="80"/>
      <c r="CQ1590" s="80"/>
      <c r="CR1590" s="80"/>
      <c r="CS1590" s="80"/>
      <c r="CT1590" s="80"/>
      <c r="CU1590" s="80"/>
      <c r="CV1590" s="80"/>
      <c r="CW1590" s="80"/>
      <c r="CX1590" s="80"/>
      <c r="CY1590" s="80"/>
      <c r="CZ1590" s="80"/>
      <c r="DA1590" s="80"/>
      <c r="DB1590" s="80"/>
      <c r="DC1590" s="80"/>
      <c r="DD1590" s="80"/>
      <c r="DE1590" s="80"/>
      <c r="DF1590" s="80"/>
      <c r="DG1590" s="80"/>
      <c r="DH1590" s="80"/>
      <c r="DI1590" s="80"/>
      <c r="DJ1590" s="80"/>
      <c r="DK1590" s="80"/>
      <c r="DL1590" s="80"/>
    </row>
    <row r="1591" spans="1:116" x14ac:dyDescent="0.35">
      <c r="B1591" t="s">
        <v>332</v>
      </c>
      <c r="D1591" t="s">
        <v>533</v>
      </c>
      <c r="E1591" s="8" t="str">
        <f t="shared" ref="E1591:E1596" si="2666">ROW()&amp;" "&amp;D1591</f>
        <v>1591 FCLTL-F</v>
      </c>
      <c r="G1591" s="136" t="str">
        <f>G1578</f>
        <v>(Primary label)</v>
      </c>
      <c r="H1591" s="27"/>
      <c r="I1591" s="78"/>
      <c r="J1591" s="78"/>
      <c r="K1591" s="33"/>
      <c r="L1591" s="33"/>
      <c r="M1591" s="33"/>
      <c r="N1591" s="33"/>
      <c r="O1591" s="33"/>
      <c r="P1591" s="33"/>
      <c r="R1591" s="33"/>
      <c r="S1591" s="77"/>
      <c r="T1591" s="77"/>
      <c r="U1591" s="77"/>
      <c r="V1591" s="77"/>
      <c r="W1591" s="77"/>
      <c r="X1591" s="77"/>
      <c r="Y1591" s="77"/>
      <c r="Z1591" s="77"/>
      <c r="AA1591" s="77"/>
      <c r="AB1591" s="77"/>
      <c r="AC1591" s="77"/>
      <c r="AD1591" s="77"/>
      <c r="AE1591" s="77"/>
      <c r="AF1591" s="77"/>
      <c r="AG1591" s="77"/>
      <c r="AH1591" s="77"/>
      <c r="AI1591" s="77"/>
      <c r="AJ1591" s="77"/>
      <c r="AK1591" s="77"/>
      <c r="AL1591" s="77"/>
      <c r="AM1591" s="77"/>
      <c r="AN1591" s="77"/>
      <c r="AO1591" s="77"/>
      <c r="AP1591" s="77"/>
      <c r="AQ1591" s="77"/>
      <c r="AR1591" s="77"/>
      <c r="AS1591" s="77"/>
      <c r="AT1591" s="77"/>
      <c r="AU1591" s="77"/>
      <c r="AV1591" s="77"/>
      <c r="AW1591" s="77"/>
      <c r="AX1591" s="77"/>
      <c r="AY1591" s="77"/>
      <c r="AZ1591" s="77"/>
      <c r="BA1591" s="77"/>
      <c r="BB1591" s="77"/>
      <c r="BC1591" s="77"/>
      <c r="BD1591" s="77"/>
      <c r="BE1591" s="77"/>
      <c r="BF1591" s="77"/>
      <c r="BG1591" s="77"/>
      <c r="BH1591" s="77"/>
      <c r="BI1591" s="77"/>
      <c r="BJ1591" s="77"/>
      <c r="BK1591" s="77"/>
      <c r="BL1591" s="77"/>
      <c r="BM1591" s="77"/>
      <c r="BN1591" s="77"/>
      <c r="BO1591" s="77"/>
      <c r="BP1591" s="77"/>
      <c r="BQ1591" s="77"/>
      <c r="BR1591" s="77"/>
      <c r="BS1591" s="77"/>
      <c r="BT1591" s="77"/>
      <c r="BU1591" s="77"/>
      <c r="BV1591" s="77"/>
      <c r="BW1591" s="77"/>
      <c r="BX1591" s="77"/>
      <c r="BY1591" s="77"/>
      <c r="BZ1591" s="77"/>
      <c r="CA1591" s="77"/>
      <c r="CB1591" s="77"/>
      <c r="CC1591" s="77"/>
      <c r="CD1591" s="77"/>
      <c r="CE1591" s="77"/>
      <c r="CF1591" s="77"/>
      <c r="CG1591" s="77"/>
      <c r="CH1591" s="77"/>
      <c r="CI1591" s="77"/>
      <c r="CJ1591" s="77"/>
      <c r="CK1591" s="77"/>
      <c r="CL1591" s="77"/>
      <c r="CN1591" s="78"/>
      <c r="CO1591" s="77"/>
      <c r="CP1591" s="77"/>
      <c r="CQ1591" s="77"/>
      <c r="CR1591" s="77"/>
      <c r="CS1591" s="77"/>
      <c r="CT1591" s="77"/>
      <c r="CU1591" s="77"/>
      <c r="CV1591" s="77"/>
      <c r="CW1591" s="77"/>
      <c r="CX1591" s="77"/>
      <c r="CY1591" s="77"/>
      <c r="CZ1591" s="77"/>
      <c r="DA1591" s="77"/>
      <c r="DB1591" s="77"/>
      <c r="DC1591" s="77"/>
      <c r="DD1591" s="77"/>
      <c r="DE1591" s="77"/>
      <c r="DF1591" s="77"/>
      <c r="DG1591" s="77"/>
      <c r="DH1591" s="77"/>
      <c r="DI1591" s="77"/>
      <c r="DJ1591" s="77"/>
      <c r="DK1591" s="77"/>
      <c r="DL1591" s="77"/>
    </row>
    <row r="1592" spans="1:116" x14ac:dyDescent="0.35">
      <c r="B1592" t="s">
        <v>332</v>
      </c>
      <c r="D1592" t="s">
        <v>533</v>
      </c>
      <c r="E1592" s="8" t="str">
        <f t="shared" si="2666"/>
        <v>1592 FCLTL-F</v>
      </c>
      <c r="G1592" s="136" t="str">
        <f>G1579</f>
        <v>primary unit</v>
      </c>
      <c r="H1592" s="27"/>
      <c r="I1592" s="78"/>
      <c r="J1592" s="78"/>
      <c r="K1592" s="33"/>
      <c r="L1592" s="33"/>
      <c r="M1592" s="33"/>
      <c r="N1592" s="33"/>
      <c r="O1592" s="33"/>
      <c r="P1592" s="33"/>
      <c r="R1592" s="33"/>
      <c r="S1592" s="77"/>
      <c r="T1592" s="77"/>
      <c r="U1592" s="77"/>
      <c r="V1592" s="77"/>
      <c r="W1592" s="77"/>
      <c r="X1592" s="77"/>
      <c r="Y1592" s="77"/>
      <c r="Z1592" s="77"/>
      <c r="AA1592" s="77"/>
      <c r="AB1592" s="77"/>
      <c r="AC1592" s="77"/>
      <c r="AD1592" s="77"/>
      <c r="AE1592" s="77"/>
      <c r="AF1592" s="77"/>
      <c r="AG1592" s="77"/>
      <c r="AH1592" s="77"/>
      <c r="AI1592" s="77"/>
      <c r="AJ1592" s="77"/>
      <c r="AK1592" s="77"/>
      <c r="AL1592" s="77"/>
      <c r="AM1592" s="77"/>
      <c r="AN1592" s="77"/>
      <c r="AO1592" s="77"/>
      <c r="AP1592" s="77"/>
      <c r="AQ1592" s="77"/>
      <c r="AR1592" s="77"/>
      <c r="AS1592" s="77"/>
      <c r="AT1592" s="77"/>
      <c r="AU1592" s="77"/>
      <c r="AV1592" s="77"/>
      <c r="AW1592" s="77"/>
      <c r="AX1592" s="77"/>
      <c r="AY1592" s="77"/>
      <c r="AZ1592" s="77"/>
      <c r="BA1592" s="77"/>
      <c r="BB1592" s="77"/>
      <c r="BC1592" s="77"/>
      <c r="BD1592" s="77"/>
      <c r="BE1592" s="77"/>
      <c r="BF1592" s="77"/>
      <c r="BG1592" s="77"/>
      <c r="BH1592" s="77"/>
      <c r="BI1592" s="77"/>
      <c r="BJ1592" s="77"/>
      <c r="BK1592" s="77"/>
      <c r="BL1592" s="77"/>
      <c r="BM1592" s="77"/>
      <c r="BN1592" s="77"/>
      <c r="BO1592" s="77"/>
      <c r="BP1592" s="77"/>
      <c r="BQ1592" s="77"/>
      <c r="BR1592" s="77"/>
      <c r="BS1592" s="77"/>
      <c r="BT1592" s="77"/>
      <c r="BU1592" s="77"/>
      <c r="BV1592" s="77"/>
      <c r="BW1592" s="77"/>
      <c r="BX1592" s="77"/>
      <c r="BY1592" s="77"/>
      <c r="BZ1592" s="77"/>
      <c r="CA1592" s="77"/>
      <c r="CB1592" s="77"/>
      <c r="CC1592" s="77"/>
      <c r="CD1592" s="77"/>
      <c r="CE1592" s="77"/>
      <c r="CF1592" s="77"/>
      <c r="CG1592" s="77"/>
      <c r="CH1592" s="77"/>
      <c r="CI1592" s="77"/>
      <c r="CJ1592" s="77"/>
      <c r="CK1592" s="77"/>
      <c r="CL1592" s="77"/>
      <c r="CN1592" s="78"/>
      <c r="CO1592" s="77"/>
      <c r="CP1592" s="77"/>
      <c r="CQ1592" s="77"/>
      <c r="CR1592" s="77"/>
      <c r="CS1592" s="77"/>
      <c r="CT1592" s="77"/>
      <c r="CU1592" s="77"/>
      <c r="CV1592" s="77"/>
      <c r="CW1592" s="77"/>
      <c r="CX1592" s="77"/>
      <c r="CY1592" s="77"/>
      <c r="CZ1592" s="77"/>
      <c r="DA1592" s="77"/>
      <c r="DB1592" s="77"/>
      <c r="DC1592" s="77"/>
      <c r="DD1592" s="77"/>
      <c r="DE1592" s="77"/>
      <c r="DF1592" s="77"/>
      <c r="DG1592" s="77"/>
      <c r="DH1592" s="77"/>
      <c r="DI1592" s="77"/>
      <c r="DJ1592" s="77"/>
      <c r="DK1592" s="77"/>
      <c r="DL1592" s="77"/>
    </row>
    <row r="1593" spans="1:116" x14ac:dyDescent="0.35">
      <c r="B1593" t="s">
        <v>332</v>
      </c>
      <c r="D1593" t="s">
        <v>533</v>
      </c>
      <c r="E1593" s="8" t="str">
        <f t="shared" si="2666"/>
        <v>1593 FCLTL-F</v>
      </c>
      <c r="G1593" s="136" t="str">
        <f>G1580</f>
        <v>Primary revenue driver</v>
      </c>
      <c r="K1593" s="53"/>
      <c r="L1593" s="53"/>
      <c r="M1593" s="53"/>
      <c r="N1593" s="53"/>
      <c r="O1593" s="53"/>
      <c r="P1593" s="53"/>
      <c r="R1593" s="24"/>
      <c r="S1593" s="179" t="str">
        <f t="shared" ref="S1593:AX1593" si="2667">S1580</f>
        <v>S$16</v>
      </c>
      <c r="T1593" s="179" t="str">
        <f t="shared" si="2667"/>
        <v>T$16</v>
      </c>
      <c r="U1593" s="179" t="str">
        <f t="shared" si="2667"/>
        <v>U$16</v>
      </c>
      <c r="V1593" s="179" t="str">
        <f t="shared" si="2667"/>
        <v>V$16</v>
      </c>
      <c r="W1593" s="179" t="str">
        <f t="shared" si="2667"/>
        <v>W$16</v>
      </c>
      <c r="X1593" s="179" t="str">
        <f t="shared" si="2667"/>
        <v>X$16</v>
      </c>
      <c r="Y1593" s="179" t="str">
        <f t="shared" si="2667"/>
        <v>Y$16</v>
      </c>
      <c r="Z1593" s="179" t="str">
        <f t="shared" si="2667"/>
        <v>Z$16</v>
      </c>
      <c r="AA1593" s="179" t="str">
        <f t="shared" si="2667"/>
        <v>AA$16</v>
      </c>
      <c r="AB1593" s="179" t="str">
        <f t="shared" si="2667"/>
        <v>AB$16</v>
      </c>
      <c r="AC1593" s="179" t="str">
        <f t="shared" si="2667"/>
        <v>AC$16</v>
      </c>
      <c r="AD1593" s="179" t="str">
        <f t="shared" si="2667"/>
        <v>AD$16</v>
      </c>
      <c r="AE1593" s="179" t="str">
        <f t="shared" si="2667"/>
        <v>AE$16</v>
      </c>
      <c r="AF1593" s="179" t="str">
        <f t="shared" si="2667"/>
        <v>AF$16</v>
      </c>
      <c r="AG1593" s="179" t="str">
        <f t="shared" si="2667"/>
        <v>AG$16</v>
      </c>
      <c r="AH1593" s="179" t="str">
        <f t="shared" si="2667"/>
        <v>AH$16</v>
      </c>
      <c r="AI1593" s="179" t="str">
        <f t="shared" si="2667"/>
        <v>AI$16</v>
      </c>
      <c r="AJ1593" s="179" t="str">
        <f t="shared" si="2667"/>
        <v>AJ$16</v>
      </c>
      <c r="AK1593" s="179" t="str">
        <f t="shared" si="2667"/>
        <v>AK$16</v>
      </c>
      <c r="AL1593" s="179" t="str">
        <f t="shared" si="2667"/>
        <v>AL$16</v>
      </c>
      <c r="AM1593" s="179" t="str">
        <f t="shared" si="2667"/>
        <v>AM$16</v>
      </c>
      <c r="AN1593" s="179" t="str">
        <f t="shared" si="2667"/>
        <v>AN$16</v>
      </c>
      <c r="AO1593" s="179" t="str">
        <f t="shared" si="2667"/>
        <v>AO$16</v>
      </c>
      <c r="AP1593" s="179" t="str">
        <f t="shared" si="2667"/>
        <v>AP$16</v>
      </c>
      <c r="AQ1593" s="179" t="str">
        <f t="shared" si="2667"/>
        <v>AQ$16</v>
      </c>
      <c r="AR1593" s="179" t="str">
        <f t="shared" si="2667"/>
        <v>AR$16</v>
      </c>
      <c r="AS1593" s="179" t="str">
        <f t="shared" si="2667"/>
        <v>AS$16</v>
      </c>
      <c r="AT1593" s="179" t="str">
        <f t="shared" si="2667"/>
        <v>AT$16</v>
      </c>
      <c r="AU1593" s="179" t="str">
        <f t="shared" si="2667"/>
        <v>AU$16</v>
      </c>
      <c r="AV1593" s="179" t="str">
        <f t="shared" si="2667"/>
        <v>AV$16</v>
      </c>
      <c r="AW1593" s="179" t="str">
        <f t="shared" si="2667"/>
        <v>AW$16</v>
      </c>
      <c r="AX1593" s="179" t="str">
        <f t="shared" si="2667"/>
        <v>AX$16</v>
      </c>
      <c r="AY1593" s="179" t="str">
        <f t="shared" ref="AY1593:CD1593" si="2668">AY1580</f>
        <v>AY$16</v>
      </c>
      <c r="AZ1593" s="179" t="str">
        <f t="shared" si="2668"/>
        <v>AZ$16</v>
      </c>
      <c r="BA1593" s="179" t="str">
        <f t="shared" si="2668"/>
        <v>BA$16</v>
      </c>
      <c r="BB1593" s="179" t="str">
        <f t="shared" si="2668"/>
        <v>BB$16</v>
      </c>
      <c r="BC1593" s="179" t="str">
        <f t="shared" si="2668"/>
        <v>BC$16</v>
      </c>
      <c r="BD1593" s="179" t="str">
        <f t="shared" si="2668"/>
        <v>BD$16</v>
      </c>
      <c r="BE1593" s="179" t="str">
        <f t="shared" si="2668"/>
        <v>BE$16</v>
      </c>
      <c r="BF1593" s="179" t="str">
        <f t="shared" si="2668"/>
        <v>BF$16</v>
      </c>
      <c r="BG1593" s="179" t="str">
        <f t="shared" si="2668"/>
        <v>BG$16</v>
      </c>
      <c r="BH1593" s="179" t="str">
        <f t="shared" si="2668"/>
        <v>BH$16</v>
      </c>
      <c r="BI1593" s="179" t="str">
        <f t="shared" si="2668"/>
        <v>BI$16</v>
      </c>
      <c r="BJ1593" s="179" t="str">
        <f t="shared" si="2668"/>
        <v>BJ$16</v>
      </c>
      <c r="BK1593" s="179" t="str">
        <f t="shared" si="2668"/>
        <v>BK$16</v>
      </c>
      <c r="BL1593" s="179" t="str">
        <f t="shared" si="2668"/>
        <v>BL$16</v>
      </c>
      <c r="BM1593" s="179" t="str">
        <f t="shared" si="2668"/>
        <v>BM$16</v>
      </c>
      <c r="BN1593" s="179" t="str">
        <f t="shared" si="2668"/>
        <v>BN$16</v>
      </c>
      <c r="BO1593" s="179" t="str">
        <f t="shared" si="2668"/>
        <v>BO$16</v>
      </c>
      <c r="BP1593" s="179" t="str">
        <f t="shared" si="2668"/>
        <v>BP$16</v>
      </c>
      <c r="BQ1593" s="179" t="str">
        <f t="shared" si="2668"/>
        <v>BQ$16</v>
      </c>
      <c r="BR1593" s="179" t="str">
        <f t="shared" si="2668"/>
        <v>BR$16</v>
      </c>
      <c r="BS1593" s="179" t="str">
        <f t="shared" si="2668"/>
        <v>BS$16</v>
      </c>
      <c r="BT1593" s="179" t="str">
        <f t="shared" si="2668"/>
        <v>BT$16</v>
      </c>
      <c r="BU1593" s="179" t="str">
        <f t="shared" si="2668"/>
        <v>BU$16</v>
      </c>
      <c r="BV1593" s="179" t="str">
        <f t="shared" si="2668"/>
        <v>BV$16</v>
      </c>
      <c r="BW1593" s="179" t="str">
        <f t="shared" si="2668"/>
        <v>BW$16</v>
      </c>
      <c r="BX1593" s="179" t="str">
        <f t="shared" si="2668"/>
        <v>BX$16</v>
      </c>
      <c r="BY1593" s="179" t="str">
        <f t="shared" si="2668"/>
        <v>BY$16</v>
      </c>
      <c r="BZ1593" s="179" t="str">
        <f t="shared" si="2668"/>
        <v>BZ$16</v>
      </c>
      <c r="CA1593" s="179" t="str">
        <f t="shared" si="2668"/>
        <v>CA$16</v>
      </c>
      <c r="CB1593" s="179" t="str">
        <f t="shared" si="2668"/>
        <v>CB$16</v>
      </c>
      <c r="CC1593" s="179" t="str">
        <f t="shared" si="2668"/>
        <v>CC$16</v>
      </c>
      <c r="CD1593" s="179" t="str">
        <f t="shared" si="2668"/>
        <v>CD$16</v>
      </c>
      <c r="CE1593" s="179" t="str">
        <f t="shared" ref="CE1593:CL1593" si="2669">CE1580</f>
        <v>CE$16</v>
      </c>
      <c r="CF1593" s="179" t="str">
        <f t="shared" si="2669"/>
        <v>CF$16</v>
      </c>
      <c r="CG1593" s="179" t="str">
        <f t="shared" si="2669"/>
        <v>CG$16</v>
      </c>
      <c r="CH1593" s="179" t="str">
        <f t="shared" si="2669"/>
        <v>CH$16</v>
      </c>
      <c r="CI1593" s="179" t="str">
        <f t="shared" si="2669"/>
        <v>CI$16</v>
      </c>
      <c r="CJ1593" s="179" t="str">
        <f t="shared" si="2669"/>
        <v>CJ$16</v>
      </c>
      <c r="CK1593" s="179" t="str">
        <f t="shared" si="2669"/>
        <v>CK$16</v>
      </c>
      <c r="CL1593" s="179" t="str">
        <f t="shared" si="2669"/>
        <v>CL$16</v>
      </c>
      <c r="CO1593" s="179" t="str">
        <f t="shared" ref="CO1593:DL1593" si="2670">CO1580</f>
        <v>CO$16</v>
      </c>
      <c r="CP1593" s="179" t="str">
        <f t="shared" si="2670"/>
        <v>CP$16</v>
      </c>
      <c r="CQ1593" s="179" t="str">
        <f t="shared" si="2670"/>
        <v>CQ$16</v>
      </c>
      <c r="CR1593" s="179" t="str">
        <f t="shared" si="2670"/>
        <v>CR$16</v>
      </c>
      <c r="CS1593" s="179" t="str">
        <f t="shared" si="2670"/>
        <v>CS$16</v>
      </c>
      <c r="CT1593" s="179" t="str">
        <f t="shared" si="2670"/>
        <v>CT$16</v>
      </c>
      <c r="CU1593" s="179" t="str">
        <f t="shared" si="2670"/>
        <v>CU$16</v>
      </c>
      <c r="CV1593" s="179" t="str">
        <f t="shared" si="2670"/>
        <v>CV$16</v>
      </c>
      <c r="CW1593" s="179" t="str">
        <f t="shared" si="2670"/>
        <v>CW$16</v>
      </c>
      <c r="CX1593" s="179" t="str">
        <f t="shared" si="2670"/>
        <v>CX$16</v>
      </c>
      <c r="CY1593" s="179" t="str">
        <f t="shared" si="2670"/>
        <v>CY$16</v>
      </c>
      <c r="CZ1593" s="179" t="str">
        <f t="shared" si="2670"/>
        <v>CZ$16</v>
      </c>
      <c r="DA1593" s="179" t="str">
        <f t="shared" si="2670"/>
        <v>DA$16</v>
      </c>
      <c r="DB1593" s="179" t="str">
        <f t="shared" si="2670"/>
        <v>DB$16</v>
      </c>
      <c r="DC1593" s="179" t="str">
        <f t="shared" si="2670"/>
        <v>DC$16</v>
      </c>
      <c r="DD1593" s="179" t="str">
        <f t="shared" si="2670"/>
        <v>DD$16</v>
      </c>
      <c r="DE1593" s="179" t="str">
        <f t="shared" si="2670"/>
        <v>DE$16</v>
      </c>
      <c r="DF1593" s="179" t="str">
        <f t="shared" si="2670"/>
        <v>DF$16</v>
      </c>
      <c r="DG1593" s="179" t="str">
        <f t="shared" si="2670"/>
        <v>DG$16</v>
      </c>
      <c r="DH1593" s="179" t="str">
        <f t="shared" si="2670"/>
        <v>DH$16</v>
      </c>
      <c r="DI1593" s="179" t="str">
        <f t="shared" si="2670"/>
        <v>DI$16</v>
      </c>
      <c r="DJ1593" s="179" t="str">
        <f t="shared" si="2670"/>
        <v>DJ$16</v>
      </c>
      <c r="DK1593" s="179" t="str">
        <f t="shared" si="2670"/>
        <v>DK$16</v>
      </c>
      <c r="DL1593" s="179" t="str">
        <f t="shared" si="2670"/>
        <v>DL$16</v>
      </c>
    </row>
    <row r="1594" spans="1:116" x14ac:dyDescent="0.35">
      <c r="B1594" t="s">
        <v>332</v>
      </c>
      <c r="D1594" t="s">
        <v>533</v>
      </c>
      <c r="E1594" s="8" t="str">
        <f t="shared" si="2666"/>
        <v>1594 FCLTL-F</v>
      </c>
      <c r="G1594" s="136" t="str">
        <f>G1581</f>
        <v>Primary volume driver</v>
      </c>
      <c r="H1594" s="12"/>
      <c r="I1594" s="60"/>
      <c r="J1594" s="60"/>
      <c r="K1594" s="15"/>
      <c r="L1594" s="15"/>
      <c r="M1594" s="15"/>
      <c r="N1594" s="15"/>
      <c r="O1594" s="15"/>
      <c r="P1594" s="15"/>
      <c r="R1594" s="15"/>
      <c r="S1594" s="179" t="str">
        <f t="shared" ref="S1594:AX1594" si="2671">S1581</f>
        <v>S$17</v>
      </c>
      <c r="T1594" s="179" t="str">
        <f t="shared" si="2671"/>
        <v>T$17</v>
      </c>
      <c r="U1594" s="179" t="str">
        <f t="shared" si="2671"/>
        <v>U$17</v>
      </c>
      <c r="V1594" s="179" t="str">
        <f t="shared" si="2671"/>
        <v>V$17</v>
      </c>
      <c r="W1594" s="179" t="str">
        <f t="shared" si="2671"/>
        <v>W$17</v>
      </c>
      <c r="X1594" s="179" t="str">
        <f t="shared" si="2671"/>
        <v>X$17</v>
      </c>
      <c r="Y1594" s="179" t="str">
        <f t="shared" si="2671"/>
        <v>Y$17</v>
      </c>
      <c r="Z1594" s="179" t="str">
        <f t="shared" si="2671"/>
        <v>Z$17</v>
      </c>
      <c r="AA1594" s="179" t="str">
        <f t="shared" si="2671"/>
        <v>AA$17</v>
      </c>
      <c r="AB1594" s="179" t="str">
        <f t="shared" si="2671"/>
        <v>AB$17</v>
      </c>
      <c r="AC1594" s="179" t="str">
        <f t="shared" si="2671"/>
        <v>AC$17</v>
      </c>
      <c r="AD1594" s="179" t="str">
        <f t="shared" si="2671"/>
        <v>AD$17</v>
      </c>
      <c r="AE1594" s="179" t="str">
        <f t="shared" si="2671"/>
        <v>AE$17</v>
      </c>
      <c r="AF1594" s="179" t="str">
        <f t="shared" si="2671"/>
        <v>AF$17</v>
      </c>
      <c r="AG1594" s="179" t="str">
        <f t="shared" si="2671"/>
        <v>AG$17</v>
      </c>
      <c r="AH1594" s="179" t="str">
        <f t="shared" si="2671"/>
        <v>AH$17</v>
      </c>
      <c r="AI1594" s="179" t="str">
        <f t="shared" si="2671"/>
        <v>AI$17</v>
      </c>
      <c r="AJ1594" s="179" t="str">
        <f t="shared" si="2671"/>
        <v>AJ$17</v>
      </c>
      <c r="AK1594" s="179" t="str">
        <f t="shared" si="2671"/>
        <v>AK$17</v>
      </c>
      <c r="AL1594" s="179" t="str">
        <f t="shared" si="2671"/>
        <v>AL$17</v>
      </c>
      <c r="AM1594" s="179" t="str">
        <f t="shared" si="2671"/>
        <v>AM$17</v>
      </c>
      <c r="AN1594" s="179" t="str">
        <f t="shared" si="2671"/>
        <v>AN$17</v>
      </c>
      <c r="AO1594" s="179" t="str">
        <f t="shared" si="2671"/>
        <v>AO$17</v>
      </c>
      <c r="AP1594" s="179" t="str">
        <f t="shared" si="2671"/>
        <v>AP$17</v>
      </c>
      <c r="AQ1594" s="179" t="str">
        <f t="shared" si="2671"/>
        <v>AQ$17</v>
      </c>
      <c r="AR1594" s="179" t="str">
        <f t="shared" si="2671"/>
        <v>AR$17</v>
      </c>
      <c r="AS1594" s="179" t="str">
        <f t="shared" si="2671"/>
        <v>AS$17</v>
      </c>
      <c r="AT1594" s="179" t="str">
        <f t="shared" si="2671"/>
        <v>AT$17</v>
      </c>
      <c r="AU1594" s="179" t="str">
        <f t="shared" si="2671"/>
        <v>AU$17</v>
      </c>
      <c r="AV1594" s="179" t="str">
        <f t="shared" si="2671"/>
        <v>AV$17</v>
      </c>
      <c r="AW1594" s="179" t="str">
        <f t="shared" si="2671"/>
        <v>AW$17</v>
      </c>
      <c r="AX1594" s="179" t="str">
        <f t="shared" si="2671"/>
        <v>AX$17</v>
      </c>
      <c r="AY1594" s="179" t="str">
        <f t="shared" ref="AY1594:CD1594" si="2672">AY1581</f>
        <v>AY$17</v>
      </c>
      <c r="AZ1594" s="179" t="str">
        <f t="shared" si="2672"/>
        <v>AZ$17</v>
      </c>
      <c r="BA1594" s="179" t="str">
        <f t="shared" si="2672"/>
        <v>BA$17</v>
      </c>
      <c r="BB1594" s="179" t="str">
        <f t="shared" si="2672"/>
        <v>BB$17</v>
      </c>
      <c r="BC1594" s="179" t="str">
        <f t="shared" si="2672"/>
        <v>BC$17</v>
      </c>
      <c r="BD1594" s="179" t="str">
        <f t="shared" si="2672"/>
        <v>BD$17</v>
      </c>
      <c r="BE1594" s="179" t="str">
        <f t="shared" si="2672"/>
        <v>BE$17</v>
      </c>
      <c r="BF1594" s="179" t="str">
        <f t="shared" si="2672"/>
        <v>BF$17</v>
      </c>
      <c r="BG1594" s="179" t="str">
        <f t="shared" si="2672"/>
        <v>BG$17</v>
      </c>
      <c r="BH1594" s="179" t="str">
        <f t="shared" si="2672"/>
        <v>BH$17</v>
      </c>
      <c r="BI1594" s="179" t="str">
        <f t="shared" si="2672"/>
        <v>BI$17</v>
      </c>
      <c r="BJ1594" s="179" t="str">
        <f t="shared" si="2672"/>
        <v>BJ$17</v>
      </c>
      <c r="BK1594" s="179" t="str">
        <f t="shared" si="2672"/>
        <v>BK$17</v>
      </c>
      <c r="BL1594" s="179" t="str">
        <f t="shared" si="2672"/>
        <v>BL$17</v>
      </c>
      <c r="BM1594" s="179" t="str">
        <f t="shared" si="2672"/>
        <v>BM$17</v>
      </c>
      <c r="BN1594" s="179" t="str">
        <f t="shared" si="2672"/>
        <v>BN$17</v>
      </c>
      <c r="BO1594" s="179" t="str">
        <f t="shared" si="2672"/>
        <v>BO$17</v>
      </c>
      <c r="BP1594" s="179" t="str">
        <f t="shared" si="2672"/>
        <v>BP$17</v>
      </c>
      <c r="BQ1594" s="179" t="str">
        <f t="shared" si="2672"/>
        <v>BQ$17</v>
      </c>
      <c r="BR1594" s="179" t="str">
        <f t="shared" si="2672"/>
        <v>BR$17</v>
      </c>
      <c r="BS1594" s="179" t="str">
        <f t="shared" si="2672"/>
        <v>BS$17</v>
      </c>
      <c r="BT1594" s="179" t="str">
        <f t="shared" si="2672"/>
        <v>BT$17</v>
      </c>
      <c r="BU1594" s="179" t="str">
        <f t="shared" si="2672"/>
        <v>BU$17</v>
      </c>
      <c r="BV1594" s="179" t="str">
        <f t="shared" si="2672"/>
        <v>BV$17</v>
      </c>
      <c r="BW1594" s="179" t="str">
        <f t="shared" si="2672"/>
        <v>BW$17</v>
      </c>
      <c r="BX1594" s="179" t="str">
        <f t="shared" si="2672"/>
        <v>BX$17</v>
      </c>
      <c r="BY1594" s="179" t="str">
        <f t="shared" si="2672"/>
        <v>BY$17</v>
      </c>
      <c r="BZ1594" s="179" t="str">
        <f t="shared" si="2672"/>
        <v>BZ$17</v>
      </c>
      <c r="CA1594" s="179" t="str">
        <f t="shared" si="2672"/>
        <v>CA$17</v>
      </c>
      <c r="CB1594" s="179" t="str">
        <f t="shared" si="2672"/>
        <v>CB$17</v>
      </c>
      <c r="CC1594" s="179" t="str">
        <f t="shared" si="2672"/>
        <v>CC$17</v>
      </c>
      <c r="CD1594" s="179" t="str">
        <f t="shared" si="2672"/>
        <v>CD$17</v>
      </c>
      <c r="CE1594" s="179" t="str">
        <f t="shared" ref="CE1594:CL1594" si="2673">CE1581</f>
        <v>CE$17</v>
      </c>
      <c r="CF1594" s="179" t="str">
        <f t="shared" si="2673"/>
        <v>CF$17</v>
      </c>
      <c r="CG1594" s="179" t="str">
        <f t="shared" si="2673"/>
        <v>CG$17</v>
      </c>
      <c r="CH1594" s="179" t="str">
        <f t="shared" si="2673"/>
        <v>CH$17</v>
      </c>
      <c r="CI1594" s="179" t="str">
        <f t="shared" si="2673"/>
        <v>CI$17</v>
      </c>
      <c r="CJ1594" s="179" t="str">
        <f t="shared" si="2673"/>
        <v>CJ$17</v>
      </c>
      <c r="CK1594" s="179" t="str">
        <f t="shared" si="2673"/>
        <v>CK$17</v>
      </c>
      <c r="CL1594" s="179" t="str">
        <f t="shared" si="2673"/>
        <v>CL$17</v>
      </c>
      <c r="CN1594" s="60"/>
      <c r="CO1594" s="179" t="str">
        <f t="shared" ref="CO1594:DL1594" si="2674">CO1581</f>
        <v>CO$17</v>
      </c>
      <c r="CP1594" s="179" t="str">
        <f t="shared" si="2674"/>
        <v>CP$17</v>
      </c>
      <c r="CQ1594" s="179" t="str">
        <f t="shared" si="2674"/>
        <v>CQ$17</v>
      </c>
      <c r="CR1594" s="179" t="str">
        <f t="shared" si="2674"/>
        <v>CR$17</v>
      </c>
      <c r="CS1594" s="179" t="str">
        <f t="shared" si="2674"/>
        <v>CS$17</v>
      </c>
      <c r="CT1594" s="179" t="str">
        <f t="shared" si="2674"/>
        <v>CT$17</v>
      </c>
      <c r="CU1594" s="179" t="str">
        <f t="shared" si="2674"/>
        <v>CU$17</v>
      </c>
      <c r="CV1594" s="179" t="str">
        <f t="shared" si="2674"/>
        <v>CV$17</v>
      </c>
      <c r="CW1594" s="179" t="str">
        <f t="shared" si="2674"/>
        <v>CW$17</v>
      </c>
      <c r="CX1594" s="179" t="str">
        <f t="shared" si="2674"/>
        <v>CX$17</v>
      </c>
      <c r="CY1594" s="179" t="str">
        <f t="shared" si="2674"/>
        <v>CY$17</v>
      </c>
      <c r="CZ1594" s="179" t="str">
        <f t="shared" si="2674"/>
        <v>CZ$17</v>
      </c>
      <c r="DA1594" s="179" t="str">
        <f t="shared" si="2674"/>
        <v>DA$17</v>
      </c>
      <c r="DB1594" s="179" t="str">
        <f t="shared" si="2674"/>
        <v>DB$17</v>
      </c>
      <c r="DC1594" s="179" t="str">
        <f t="shared" si="2674"/>
        <v>DC$17</v>
      </c>
      <c r="DD1594" s="179" t="str">
        <f t="shared" si="2674"/>
        <v>DD$17</v>
      </c>
      <c r="DE1594" s="179" t="str">
        <f t="shared" si="2674"/>
        <v>DE$17</v>
      </c>
      <c r="DF1594" s="179" t="str">
        <f t="shared" si="2674"/>
        <v>DF$17</v>
      </c>
      <c r="DG1594" s="179" t="str">
        <f t="shared" si="2674"/>
        <v>DG$17</v>
      </c>
      <c r="DH1594" s="179" t="str">
        <f t="shared" si="2674"/>
        <v>DH$17</v>
      </c>
      <c r="DI1594" s="179" t="str">
        <f t="shared" si="2674"/>
        <v>DI$17</v>
      </c>
      <c r="DJ1594" s="179" t="str">
        <f t="shared" si="2674"/>
        <v>DJ$17</v>
      </c>
      <c r="DK1594" s="179" t="str">
        <f t="shared" si="2674"/>
        <v>DK$17</v>
      </c>
      <c r="DL1594" s="179" t="str">
        <f t="shared" si="2674"/>
        <v>DL$17</v>
      </c>
    </row>
    <row r="1595" spans="1:116" x14ac:dyDescent="0.35">
      <c r="B1595" t="s">
        <v>332</v>
      </c>
      <c r="D1595" t="s">
        <v>533</v>
      </c>
      <c r="E1595" s="8" t="str">
        <f t="shared" si="2666"/>
        <v>1595 FCLTL-F</v>
      </c>
      <c r="G1595" s="191" t="str">
        <f>G1586</f>
        <v>Fixed constant long-term liability:</v>
      </c>
      <c r="H1595" s="12"/>
      <c r="I1595" s="60"/>
      <c r="J1595" s="60"/>
      <c r="K1595" s="15"/>
      <c r="L1595" s="15"/>
      <c r="M1595" s="15"/>
      <c r="N1595" s="15"/>
      <c r="O1595" s="15"/>
      <c r="P1595" s="15"/>
      <c r="R1595" s="15"/>
      <c r="S1595" s="179">
        <f t="shared" ref="S1595:AX1595" si="2675">S1582</f>
        <v>0</v>
      </c>
      <c r="T1595" s="179">
        <f t="shared" si="2675"/>
        <v>0</v>
      </c>
      <c r="U1595" s="179">
        <f t="shared" si="2675"/>
        <v>0</v>
      </c>
      <c r="V1595" s="179">
        <f t="shared" si="2675"/>
        <v>0</v>
      </c>
      <c r="W1595" s="179">
        <f t="shared" si="2675"/>
        <v>0</v>
      </c>
      <c r="X1595" s="179">
        <f t="shared" si="2675"/>
        <v>0</v>
      </c>
      <c r="Y1595" s="179">
        <f t="shared" si="2675"/>
        <v>0</v>
      </c>
      <c r="Z1595" s="179">
        <f t="shared" si="2675"/>
        <v>0</v>
      </c>
      <c r="AA1595" s="179">
        <f t="shared" si="2675"/>
        <v>0</v>
      </c>
      <c r="AB1595" s="179">
        <f t="shared" si="2675"/>
        <v>0</v>
      </c>
      <c r="AC1595" s="179">
        <f t="shared" si="2675"/>
        <v>0</v>
      </c>
      <c r="AD1595" s="179">
        <f t="shared" si="2675"/>
        <v>0</v>
      </c>
      <c r="AE1595" s="179">
        <f t="shared" si="2675"/>
        <v>0</v>
      </c>
      <c r="AF1595" s="179">
        <f t="shared" si="2675"/>
        <v>0</v>
      </c>
      <c r="AG1595" s="179">
        <f t="shared" si="2675"/>
        <v>0</v>
      </c>
      <c r="AH1595" s="179">
        <f t="shared" si="2675"/>
        <v>0</v>
      </c>
      <c r="AI1595" s="179">
        <f t="shared" si="2675"/>
        <v>0</v>
      </c>
      <c r="AJ1595" s="179">
        <f t="shared" si="2675"/>
        <v>0</v>
      </c>
      <c r="AK1595" s="179">
        <f t="shared" si="2675"/>
        <v>0</v>
      </c>
      <c r="AL1595" s="179">
        <f t="shared" si="2675"/>
        <v>0</v>
      </c>
      <c r="AM1595" s="179">
        <f t="shared" si="2675"/>
        <v>0</v>
      </c>
      <c r="AN1595" s="179">
        <f t="shared" si="2675"/>
        <v>0</v>
      </c>
      <c r="AO1595" s="179">
        <f t="shared" si="2675"/>
        <v>0</v>
      </c>
      <c r="AP1595" s="179">
        <f t="shared" si="2675"/>
        <v>0</v>
      </c>
      <c r="AQ1595" s="179">
        <f t="shared" si="2675"/>
        <v>0</v>
      </c>
      <c r="AR1595" s="179">
        <f t="shared" si="2675"/>
        <v>0</v>
      </c>
      <c r="AS1595" s="179">
        <f t="shared" si="2675"/>
        <v>0</v>
      </c>
      <c r="AT1595" s="179">
        <f t="shared" si="2675"/>
        <v>0</v>
      </c>
      <c r="AU1595" s="179">
        <f t="shared" si="2675"/>
        <v>0</v>
      </c>
      <c r="AV1595" s="179">
        <f t="shared" si="2675"/>
        <v>0</v>
      </c>
      <c r="AW1595" s="179">
        <f t="shared" si="2675"/>
        <v>0</v>
      </c>
      <c r="AX1595" s="179">
        <f t="shared" si="2675"/>
        <v>0</v>
      </c>
      <c r="AY1595" s="179">
        <f t="shared" ref="AY1595:CD1595" si="2676">AY1582</f>
        <v>0</v>
      </c>
      <c r="AZ1595" s="179">
        <f t="shared" si="2676"/>
        <v>0</v>
      </c>
      <c r="BA1595" s="179">
        <f t="shared" si="2676"/>
        <v>0</v>
      </c>
      <c r="BB1595" s="179">
        <f t="shared" si="2676"/>
        <v>0</v>
      </c>
      <c r="BC1595" s="179">
        <f t="shared" si="2676"/>
        <v>0</v>
      </c>
      <c r="BD1595" s="179">
        <f t="shared" si="2676"/>
        <v>0</v>
      </c>
      <c r="BE1595" s="179">
        <f t="shared" si="2676"/>
        <v>0</v>
      </c>
      <c r="BF1595" s="179">
        <f t="shared" si="2676"/>
        <v>0</v>
      </c>
      <c r="BG1595" s="179">
        <f t="shared" si="2676"/>
        <v>0</v>
      </c>
      <c r="BH1595" s="179">
        <f t="shared" si="2676"/>
        <v>0</v>
      </c>
      <c r="BI1595" s="179">
        <f t="shared" si="2676"/>
        <v>0</v>
      </c>
      <c r="BJ1595" s="179">
        <f t="shared" si="2676"/>
        <v>0</v>
      </c>
      <c r="BK1595" s="179">
        <f t="shared" si="2676"/>
        <v>0</v>
      </c>
      <c r="BL1595" s="179">
        <f t="shared" si="2676"/>
        <v>0</v>
      </c>
      <c r="BM1595" s="179">
        <f t="shared" si="2676"/>
        <v>0</v>
      </c>
      <c r="BN1595" s="179">
        <f t="shared" si="2676"/>
        <v>0</v>
      </c>
      <c r="BO1595" s="179">
        <f t="shared" si="2676"/>
        <v>0</v>
      </c>
      <c r="BP1595" s="179">
        <f t="shared" si="2676"/>
        <v>0</v>
      </c>
      <c r="BQ1595" s="179">
        <f t="shared" si="2676"/>
        <v>0</v>
      </c>
      <c r="BR1595" s="179">
        <f t="shared" si="2676"/>
        <v>0</v>
      </c>
      <c r="BS1595" s="179">
        <f t="shared" si="2676"/>
        <v>0</v>
      </c>
      <c r="BT1595" s="179">
        <f t="shared" si="2676"/>
        <v>0</v>
      </c>
      <c r="BU1595" s="179">
        <f t="shared" si="2676"/>
        <v>0</v>
      </c>
      <c r="BV1595" s="179">
        <f t="shared" si="2676"/>
        <v>0</v>
      </c>
      <c r="BW1595" s="179">
        <f t="shared" si="2676"/>
        <v>0</v>
      </c>
      <c r="BX1595" s="179">
        <f t="shared" si="2676"/>
        <v>0</v>
      </c>
      <c r="BY1595" s="179">
        <f t="shared" si="2676"/>
        <v>0</v>
      </c>
      <c r="BZ1595" s="179">
        <f t="shared" si="2676"/>
        <v>0</v>
      </c>
      <c r="CA1595" s="179">
        <f t="shared" si="2676"/>
        <v>0</v>
      </c>
      <c r="CB1595" s="179">
        <f t="shared" si="2676"/>
        <v>0</v>
      </c>
      <c r="CC1595" s="179">
        <f t="shared" si="2676"/>
        <v>0</v>
      </c>
      <c r="CD1595" s="179">
        <f t="shared" si="2676"/>
        <v>0</v>
      </c>
      <c r="CE1595" s="179">
        <f t="shared" ref="CE1595:CL1595" si="2677">CE1582</f>
        <v>0</v>
      </c>
      <c r="CF1595" s="179">
        <f t="shared" si="2677"/>
        <v>0</v>
      </c>
      <c r="CG1595" s="179">
        <f t="shared" si="2677"/>
        <v>0</v>
      </c>
      <c r="CH1595" s="179">
        <f t="shared" si="2677"/>
        <v>0</v>
      </c>
      <c r="CI1595" s="179">
        <f t="shared" si="2677"/>
        <v>0</v>
      </c>
      <c r="CJ1595" s="179">
        <f t="shared" si="2677"/>
        <v>0</v>
      </c>
      <c r="CK1595" s="179">
        <f t="shared" si="2677"/>
        <v>0</v>
      </c>
      <c r="CL1595" s="179">
        <f t="shared" si="2677"/>
        <v>0</v>
      </c>
      <c r="CN1595" s="60"/>
      <c r="CO1595" s="179">
        <f t="shared" ref="CO1595:DL1595" si="2678">CO1582</f>
        <v>0</v>
      </c>
      <c r="CP1595" s="179">
        <f t="shared" si="2678"/>
        <v>0</v>
      </c>
      <c r="CQ1595" s="179">
        <f t="shared" si="2678"/>
        <v>0</v>
      </c>
      <c r="CR1595" s="179">
        <f t="shared" si="2678"/>
        <v>0</v>
      </c>
      <c r="CS1595" s="179">
        <f t="shared" si="2678"/>
        <v>0</v>
      </c>
      <c r="CT1595" s="179">
        <f t="shared" si="2678"/>
        <v>0</v>
      </c>
      <c r="CU1595" s="179">
        <f t="shared" si="2678"/>
        <v>0</v>
      </c>
      <c r="CV1595" s="179">
        <f t="shared" si="2678"/>
        <v>0</v>
      </c>
      <c r="CW1595" s="179">
        <f t="shared" si="2678"/>
        <v>0</v>
      </c>
      <c r="CX1595" s="179">
        <f t="shared" si="2678"/>
        <v>0</v>
      </c>
      <c r="CY1595" s="179">
        <f t="shared" si="2678"/>
        <v>0</v>
      </c>
      <c r="CZ1595" s="179">
        <f t="shared" si="2678"/>
        <v>0</v>
      </c>
      <c r="DA1595" s="179">
        <f t="shared" si="2678"/>
        <v>0</v>
      </c>
      <c r="DB1595" s="179">
        <f t="shared" si="2678"/>
        <v>0</v>
      </c>
      <c r="DC1595" s="179">
        <f t="shared" si="2678"/>
        <v>0</v>
      </c>
      <c r="DD1595" s="179">
        <f t="shared" si="2678"/>
        <v>0</v>
      </c>
      <c r="DE1595" s="179">
        <f t="shared" si="2678"/>
        <v>0</v>
      </c>
      <c r="DF1595" s="179">
        <f t="shared" si="2678"/>
        <v>0</v>
      </c>
      <c r="DG1595" s="179">
        <f t="shared" si="2678"/>
        <v>0</v>
      </c>
      <c r="DH1595" s="179">
        <f t="shared" si="2678"/>
        <v>0</v>
      </c>
      <c r="DI1595" s="179">
        <f t="shared" si="2678"/>
        <v>0</v>
      </c>
      <c r="DJ1595" s="179">
        <f t="shared" si="2678"/>
        <v>0</v>
      </c>
      <c r="DK1595" s="179">
        <f t="shared" si="2678"/>
        <v>0</v>
      </c>
      <c r="DL1595" s="179">
        <f t="shared" si="2678"/>
        <v>0</v>
      </c>
    </row>
    <row r="1596" spans="1:116" x14ac:dyDescent="0.35">
      <c r="B1596" t="s">
        <v>332</v>
      </c>
      <c r="D1596" t="s">
        <v>533</v>
      </c>
      <c r="E1596" s="8" t="str">
        <f t="shared" si="2666"/>
        <v>1596 FCLTL-F</v>
      </c>
      <c r="G1596" s="241" t="str">
        <f>IFERROR(SUBSTITUTE(TRIM(MID(G1586, SEARCH("-", G1586) + 1, LEN(G1586))),":",""),"no unit")</f>
        <v>term liability</v>
      </c>
      <c r="H1596" s="12"/>
      <c r="I1596" s="60"/>
      <c r="J1596" s="60"/>
      <c r="K1596" s="15"/>
      <c r="L1596" s="15"/>
      <c r="M1596" s="15"/>
      <c r="N1596" s="15"/>
      <c r="O1596" s="15"/>
      <c r="P1596" s="15"/>
      <c r="R1596" s="15"/>
      <c r="S1596" s="179"/>
      <c r="T1596" s="179"/>
      <c r="U1596" s="179"/>
      <c r="V1596" s="179"/>
      <c r="W1596" s="179"/>
      <c r="X1596" s="179"/>
      <c r="Y1596" s="179"/>
      <c r="Z1596" s="179"/>
      <c r="AA1596" s="179"/>
      <c r="AB1596" s="179"/>
      <c r="AC1596" s="179"/>
      <c r="AD1596" s="179"/>
      <c r="AE1596" s="179"/>
      <c r="AF1596" s="179"/>
      <c r="AG1596" s="179"/>
      <c r="AH1596" s="179"/>
      <c r="AI1596" s="179"/>
      <c r="AJ1596" s="179"/>
      <c r="AK1596" s="179"/>
      <c r="AL1596" s="179"/>
      <c r="AM1596" s="179"/>
      <c r="AN1596" s="179"/>
      <c r="AO1596" s="179"/>
      <c r="AP1596" s="179"/>
      <c r="AQ1596" s="179"/>
      <c r="AR1596" s="179"/>
      <c r="AS1596" s="179"/>
      <c r="AT1596" s="179"/>
      <c r="AU1596" s="179"/>
      <c r="AV1596" s="179"/>
      <c r="AW1596" s="179"/>
      <c r="AX1596" s="179"/>
      <c r="AY1596" s="179"/>
      <c r="AZ1596" s="179"/>
      <c r="BA1596" s="179"/>
      <c r="BB1596" s="179"/>
      <c r="BC1596" s="179"/>
      <c r="BD1596" s="179"/>
      <c r="BE1596" s="179"/>
      <c r="BF1596" s="179"/>
      <c r="BG1596" s="179"/>
      <c r="BH1596" s="179"/>
      <c r="BI1596" s="179"/>
      <c r="BJ1596" s="179"/>
      <c r="BK1596" s="179"/>
      <c r="BL1596" s="179"/>
      <c r="BM1596" s="179"/>
      <c r="BN1596" s="179"/>
      <c r="BO1596" s="179"/>
      <c r="BP1596" s="179"/>
      <c r="BQ1596" s="179"/>
      <c r="BR1596" s="179"/>
      <c r="BS1596" s="179"/>
      <c r="BT1596" s="179"/>
      <c r="BU1596" s="179"/>
      <c r="BV1596" s="179"/>
      <c r="BW1596" s="179"/>
      <c r="BX1596" s="179"/>
      <c r="BY1596" s="179"/>
      <c r="BZ1596" s="179"/>
      <c r="CA1596" s="179"/>
      <c r="CB1596" s="179"/>
      <c r="CC1596" s="179"/>
      <c r="CD1596" s="179"/>
      <c r="CE1596" s="179"/>
      <c r="CF1596" s="179"/>
      <c r="CG1596" s="179"/>
      <c r="CH1596" s="179"/>
      <c r="CI1596" s="179"/>
      <c r="CJ1596" s="179"/>
      <c r="CK1596" s="179"/>
      <c r="CL1596" s="179"/>
      <c r="CN1596" s="60"/>
      <c r="CO1596" s="179"/>
      <c r="CP1596" s="179"/>
      <c r="CQ1596" s="179"/>
      <c r="CR1596" s="179"/>
      <c r="CS1596" s="179"/>
      <c r="CT1596" s="179"/>
      <c r="CU1596" s="179"/>
      <c r="CV1596" s="179"/>
      <c r="CW1596" s="179"/>
      <c r="CX1596" s="179"/>
      <c r="CY1596" s="179"/>
      <c r="CZ1596" s="179"/>
      <c r="DA1596" s="179"/>
      <c r="DB1596" s="179"/>
      <c r="DC1596" s="179"/>
      <c r="DD1596" s="179"/>
      <c r="DE1596" s="179"/>
      <c r="DF1596" s="179"/>
      <c r="DG1596" s="179"/>
      <c r="DH1596" s="179"/>
      <c r="DI1596" s="179"/>
      <c r="DJ1596" s="179"/>
      <c r="DK1596" s="179"/>
      <c r="DL1596" s="179"/>
    </row>
    <row r="1597" spans="1:116" x14ac:dyDescent="0.35">
      <c r="A1597" s="27"/>
      <c r="B1597" s="27"/>
      <c r="C1597" s="27"/>
      <c r="D1597" s="27"/>
      <c r="E1597" s="27"/>
      <c r="F1597" s="27"/>
      <c r="G1597" s="136" t="str">
        <f>G1584</f>
        <v>Secondary revenue driver</v>
      </c>
      <c r="H1597" s="12"/>
      <c r="I1597" s="60"/>
      <c r="J1597" s="60"/>
      <c r="K1597" s="15"/>
      <c r="L1597" s="15"/>
      <c r="M1597" s="15"/>
      <c r="N1597" s="15"/>
      <c r="O1597" s="15"/>
      <c r="P1597" s="15"/>
      <c r="R1597" s="15"/>
      <c r="S1597" s="4" t="str">
        <f t="shared" ref="S1597:AX1597" si="2679">ADDRESS(ROW(S1587),COLUMN(S1587),2)</f>
        <v>S$1587</v>
      </c>
      <c r="T1597" s="4" t="str">
        <f t="shared" si="2679"/>
        <v>T$1587</v>
      </c>
      <c r="U1597" s="4" t="str">
        <f t="shared" si="2679"/>
        <v>U$1587</v>
      </c>
      <c r="V1597" s="4" t="str">
        <f t="shared" si="2679"/>
        <v>V$1587</v>
      </c>
      <c r="W1597" s="4" t="str">
        <f t="shared" si="2679"/>
        <v>W$1587</v>
      </c>
      <c r="X1597" s="4" t="str">
        <f t="shared" si="2679"/>
        <v>X$1587</v>
      </c>
      <c r="Y1597" s="4" t="str">
        <f t="shared" si="2679"/>
        <v>Y$1587</v>
      </c>
      <c r="Z1597" s="4" t="str">
        <f t="shared" si="2679"/>
        <v>Z$1587</v>
      </c>
      <c r="AA1597" s="4" t="str">
        <f t="shared" si="2679"/>
        <v>AA$1587</v>
      </c>
      <c r="AB1597" s="4" t="str">
        <f t="shared" si="2679"/>
        <v>AB$1587</v>
      </c>
      <c r="AC1597" s="4" t="str">
        <f t="shared" si="2679"/>
        <v>AC$1587</v>
      </c>
      <c r="AD1597" s="4" t="str">
        <f t="shared" si="2679"/>
        <v>AD$1587</v>
      </c>
      <c r="AE1597" s="4" t="str">
        <f t="shared" si="2679"/>
        <v>AE$1587</v>
      </c>
      <c r="AF1597" s="4" t="str">
        <f t="shared" si="2679"/>
        <v>AF$1587</v>
      </c>
      <c r="AG1597" s="4" t="str">
        <f t="shared" si="2679"/>
        <v>AG$1587</v>
      </c>
      <c r="AH1597" s="4" t="str">
        <f t="shared" si="2679"/>
        <v>AH$1587</v>
      </c>
      <c r="AI1597" s="4" t="str">
        <f t="shared" si="2679"/>
        <v>AI$1587</v>
      </c>
      <c r="AJ1597" s="4" t="str">
        <f t="shared" si="2679"/>
        <v>AJ$1587</v>
      </c>
      <c r="AK1597" s="4" t="str">
        <f t="shared" si="2679"/>
        <v>AK$1587</v>
      </c>
      <c r="AL1597" s="4" t="str">
        <f t="shared" si="2679"/>
        <v>AL$1587</v>
      </c>
      <c r="AM1597" s="4" t="str">
        <f t="shared" si="2679"/>
        <v>AM$1587</v>
      </c>
      <c r="AN1597" s="4" t="str">
        <f t="shared" si="2679"/>
        <v>AN$1587</v>
      </c>
      <c r="AO1597" s="4" t="str">
        <f t="shared" si="2679"/>
        <v>AO$1587</v>
      </c>
      <c r="AP1597" s="4" t="str">
        <f t="shared" si="2679"/>
        <v>AP$1587</v>
      </c>
      <c r="AQ1597" s="4" t="str">
        <f t="shared" si="2679"/>
        <v>AQ$1587</v>
      </c>
      <c r="AR1597" s="4" t="str">
        <f t="shared" si="2679"/>
        <v>AR$1587</v>
      </c>
      <c r="AS1597" s="4" t="str">
        <f t="shared" si="2679"/>
        <v>AS$1587</v>
      </c>
      <c r="AT1597" s="4" t="str">
        <f t="shared" si="2679"/>
        <v>AT$1587</v>
      </c>
      <c r="AU1597" s="4" t="str">
        <f t="shared" si="2679"/>
        <v>AU$1587</v>
      </c>
      <c r="AV1597" s="4" t="str">
        <f t="shared" si="2679"/>
        <v>AV$1587</v>
      </c>
      <c r="AW1597" s="4" t="str">
        <f t="shared" si="2679"/>
        <v>AW$1587</v>
      </c>
      <c r="AX1597" s="4" t="str">
        <f t="shared" si="2679"/>
        <v>AX$1587</v>
      </c>
      <c r="AY1597" s="4" t="str">
        <f t="shared" ref="AY1597:CD1597" si="2680">ADDRESS(ROW(AY1587),COLUMN(AY1587),2)</f>
        <v>AY$1587</v>
      </c>
      <c r="AZ1597" s="4" t="str">
        <f t="shared" si="2680"/>
        <v>AZ$1587</v>
      </c>
      <c r="BA1597" s="4" t="str">
        <f t="shared" si="2680"/>
        <v>BA$1587</v>
      </c>
      <c r="BB1597" s="4" t="str">
        <f t="shared" si="2680"/>
        <v>BB$1587</v>
      </c>
      <c r="BC1597" s="4" t="str">
        <f t="shared" si="2680"/>
        <v>BC$1587</v>
      </c>
      <c r="BD1597" s="4" t="str">
        <f t="shared" si="2680"/>
        <v>BD$1587</v>
      </c>
      <c r="BE1597" s="4" t="str">
        <f t="shared" si="2680"/>
        <v>BE$1587</v>
      </c>
      <c r="BF1597" s="4" t="str">
        <f t="shared" si="2680"/>
        <v>BF$1587</v>
      </c>
      <c r="BG1597" s="4" t="str">
        <f t="shared" si="2680"/>
        <v>BG$1587</v>
      </c>
      <c r="BH1597" s="4" t="str">
        <f t="shared" si="2680"/>
        <v>BH$1587</v>
      </c>
      <c r="BI1597" s="4" t="str">
        <f t="shared" si="2680"/>
        <v>BI$1587</v>
      </c>
      <c r="BJ1597" s="4" t="str">
        <f t="shared" si="2680"/>
        <v>BJ$1587</v>
      </c>
      <c r="BK1597" s="4" t="str">
        <f t="shared" si="2680"/>
        <v>BK$1587</v>
      </c>
      <c r="BL1597" s="4" t="str">
        <f t="shared" si="2680"/>
        <v>BL$1587</v>
      </c>
      <c r="BM1597" s="4" t="str">
        <f t="shared" si="2680"/>
        <v>BM$1587</v>
      </c>
      <c r="BN1597" s="4" t="str">
        <f t="shared" si="2680"/>
        <v>BN$1587</v>
      </c>
      <c r="BO1597" s="4" t="str">
        <f t="shared" si="2680"/>
        <v>BO$1587</v>
      </c>
      <c r="BP1597" s="4" t="str">
        <f t="shared" si="2680"/>
        <v>BP$1587</v>
      </c>
      <c r="BQ1597" s="4" t="str">
        <f t="shared" si="2680"/>
        <v>BQ$1587</v>
      </c>
      <c r="BR1597" s="4" t="str">
        <f t="shared" si="2680"/>
        <v>BR$1587</v>
      </c>
      <c r="BS1597" s="4" t="str">
        <f t="shared" si="2680"/>
        <v>BS$1587</v>
      </c>
      <c r="BT1597" s="4" t="str">
        <f t="shared" si="2680"/>
        <v>BT$1587</v>
      </c>
      <c r="BU1597" s="4" t="str">
        <f t="shared" si="2680"/>
        <v>BU$1587</v>
      </c>
      <c r="BV1597" s="4" t="str">
        <f t="shared" si="2680"/>
        <v>BV$1587</v>
      </c>
      <c r="BW1597" s="4" t="str">
        <f t="shared" si="2680"/>
        <v>BW$1587</v>
      </c>
      <c r="BX1597" s="4" t="str">
        <f t="shared" si="2680"/>
        <v>BX$1587</v>
      </c>
      <c r="BY1597" s="4" t="str">
        <f t="shared" si="2680"/>
        <v>BY$1587</v>
      </c>
      <c r="BZ1597" s="4" t="str">
        <f t="shared" si="2680"/>
        <v>BZ$1587</v>
      </c>
      <c r="CA1597" s="4" t="str">
        <f t="shared" si="2680"/>
        <v>CA$1587</v>
      </c>
      <c r="CB1597" s="4" t="str">
        <f t="shared" si="2680"/>
        <v>CB$1587</v>
      </c>
      <c r="CC1597" s="4" t="str">
        <f t="shared" si="2680"/>
        <v>CC$1587</v>
      </c>
      <c r="CD1597" s="4" t="str">
        <f t="shared" si="2680"/>
        <v>CD$1587</v>
      </c>
      <c r="CE1597" s="4" t="str">
        <f t="shared" ref="CE1597:CL1597" si="2681">ADDRESS(ROW(CE1587),COLUMN(CE1587),2)</f>
        <v>CE$1587</v>
      </c>
      <c r="CF1597" s="4" t="str">
        <f t="shared" si="2681"/>
        <v>CF$1587</v>
      </c>
      <c r="CG1597" s="4" t="str">
        <f t="shared" si="2681"/>
        <v>CG$1587</v>
      </c>
      <c r="CH1597" s="4" t="str">
        <f t="shared" si="2681"/>
        <v>CH$1587</v>
      </c>
      <c r="CI1597" s="4" t="str">
        <f t="shared" si="2681"/>
        <v>CI$1587</v>
      </c>
      <c r="CJ1597" s="4" t="str">
        <f t="shared" si="2681"/>
        <v>CJ$1587</v>
      </c>
      <c r="CK1597" s="4" t="str">
        <f t="shared" si="2681"/>
        <v>CK$1587</v>
      </c>
      <c r="CL1597" s="4" t="str">
        <f t="shared" si="2681"/>
        <v>CL$1587</v>
      </c>
      <c r="CN1597" s="60"/>
      <c r="CO1597" s="4" t="str">
        <f t="shared" ref="CO1597:DL1597" si="2682">ADDRESS(ROW(CO1587),COLUMN(CO1587),2)</f>
        <v>CO$1587</v>
      </c>
      <c r="CP1597" s="4" t="str">
        <f t="shared" si="2682"/>
        <v>CP$1587</v>
      </c>
      <c r="CQ1597" s="4" t="str">
        <f t="shared" si="2682"/>
        <v>CQ$1587</v>
      </c>
      <c r="CR1597" s="4" t="str">
        <f t="shared" si="2682"/>
        <v>CR$1587</v>
      </c>
      <c r="CS1597" s="4" t="str">
        <f t="shared" si="2682"/>
        <v>CS$1587</v>
      </c>
      <c r="CT1597" s="4" t="str">
        <f t="shared" si="2682"/>
        <v>CT$1587</v>
      </c>
      <c r="CU1597" s="4" t="str">
        <f t="shared" si="2682"/>
        <v>CU$1587</v>
      </c>
      <c r="CV1597" s="4" t="str">
        <f t="shared" si="2682"/>
        <v>CV$1587</v>
      </c>
      <c r="CW1597" s="4" t="str">
        <f t="shared" si="2682"/>
        <v>CW$1587</v>
      </c>
      <c r="CX1597" s="4" t="str">
        <f t="shared" si="2682"/>
        <v>CX$1587</v>
      </c>
      <c r="CY1597" s="4" t="str">
        <f t="shared" si="2682"/>
        <v>CY$1587</v>
      </c>
      <c r="CZ1597" s="4" t="str">
        <f t="shared" si="2682"/>
        <v>CZ$1587</v>
      </c>
      <c r="DA1597" s="4" t="str">
        <f t="shared" si="2682"/>
        <v>DA$1587</v>
      </c>
      <c r="DB1597" s="4" t="str">
        <f t="shared" si="2682"/>
        <v>DB$1587</v>
      </c>
      <c r="DC1597" s="4" t="str">
        <f t="shared" si="2682"/>
        <v>DC$1587</v>
      </c>
      <c r="DD1597" s="4" t="str">
        <f t="shared" si="2682"/>
        <v>DD$1587</v>
      </c>
      <c r="DE1597" s="4" t="str">
        <f t="shared" si="2682"/>
        <v>DE$1587</v>
      </c>
      <c r="DF1597" s="4" t="str">
        <f t="shared" si="2682"/>
        <v>DF$1587</v>
      </c>
      <c r="DG1597" s="4" t="str">
        <f t="shared" si="2682"/>
        <v>DG$1587</v>
      </c>
      <c r="DH1597" s="4" t="str">
        <f t="shared" si="2682"/>
        <v>DH$1587</v>
      </c>
      <c r="DI1597" s="4" t="str">
        <f t="shared" si="2682"/>
        <v>DI$1587</v>
      </c>
      <c r="DJ1597" s="4" t="str">
        <f t="shared" si="2682"/>
        <v>DJ$1587</v>
      </c>
      <c r="DK1597" s="4" t="str">
        <f t="shared" si="2682"/>
        <v>DK$1587</v>
      </c>
      <c r="DL1597" s="4" t="str">
        <f t="shared" si="2682"/>
        <v>DL$1587</v>
      </c>
    </row>
    <row r="1598" spans="1:116" x14ac:dyDescent="0.35">
      <c r="A1598" s="174"/>
      <c r="E1598" s="8"/>
      <c r="G1598" s="136" t="str">
        <f>G1585</f>
        <v>Secondary volume driver</v>
      </c>
      <c r="H1598" s="12"/>
      <c r="I1598" s="60"/>
      <c r="J1598" s="60"/>
      <c r="K1598" s="15"/>
      <c r="L1598" s="15"/>
      <c r="M1598" s="15"/>
      <c r="N1598" s="15"/>
      <c r="O1598" s="15"/>
      <c r="P1598" s="15"/>
      <c r="R1598" s="15"/>
      <c r="S1598" s="179" t="str">
        <f t="shared" ref="S1598:AX1598" si="2683">S1585</f>
        <v>S$19</v>
      </c>
      <c r="T1598" s="179" t="str">
        <f t="shared" si="2683"/>
        <v>T$19</v>
      </c>
      <c r="U1598" s="179" t="str">
        <f t="shared" si="2683"/>
        <v>U$19</v>
      </c>
      <c r="V1598" s="179" t="str">
        <f t="shared" si="2683"/>
        <v>V$19</v>
      </c>
      <c r="W1598" s="179" t="str">
        <f t="shared" si="2683"/>
        <v>W$19</v>
      </c>
      <c r="X1598" s="179" t="str">
        <f t="shared" si="2683"/>
        <v>X$19</v>
      </c>
      <c r="Y1598" s="179" t="str">
        <f t="shared" si="2683"/>
        <v>Y$19</v>
      </c>
      <c r="Z1598" s="179" t="str">
        <f t="shared" si="2683"/>
        <v>Z$19</v>
      </c>
      <c r="AA1598" s="179" t="str">
        <f t="shared" si="2683"/>
        <v>AA$19</v>
      </c>
      <c r="AB1598" s="179" t="str">
        <f t="shared" si="2683"/>
        <v>AB$19</v>
      </c>
      <c r="AC1598" s="179" t="str">
        <f t="shared" si="2683"/>
        <v>AC$19</v>
      </c>
      <c r="AD1598" s="179" t="str">
        <f t="shared" si="2683"/>
        <v>AD$19</v>
      </c>
      <c r="AE1598" s="179" t="str">
        <f t="shared" si="2683"/>
        <v>AE$19</v>
      </c>
      <c r="AF1598" s="179" t="str">
        <f t="shared" si="2683"/>
        <v>AF$19</v>
      </c>
      <c r="AG1598" s="179" t="str">
        <f t="shared" si="2683"/>
        <v>AG$19</v>
      </c>
      <c r="AH1598" s="179" t="str">
        <f t="shared" si="2683"/>
        <v>AH$19</v>
      </c>
      <c r="AI1598" s="179" t="str">
        <f t="shared" si="2683"/>
        <v>AI$19</v>
      </c>
      <c r="AJ1598" s="179" t="str">
        <f t="shared" si="2683"/>
        <v>AJ$19</v>
      </c>
      <c r="AK1598" s="179" t="str">
        <f t="shared" si="2683"/>
        <v>AK$19</v>
      </c>
      <c r="AL1598" s="179" t="str">
        <f t="shared" si="2683"/>
        <v>AL$19</v>
      </c>
      <c r="AM1598" s="179" t="str">
        <f t="shared" si="2683"/>
        <v>AM$19</v>
      </c>
      <c r="AN1598" s="179" t="str">
        <f t="shared" si="2683"/>
        <v>AN$19</v>
      </c>
      <c r="AO1598" s="179" t="str">
        <f t="shared" si="2683"/>
        <v>AO$19</v>
      </c>
      <c r="AP1598" s="179" t="str">
        <f t="shared" si="2683"/>
        <v>AP$19</v>
      </c>
      <c r="AQ1598" s="179" t="str">
        <f t="shared" si="2683"/>
        <v>AQ$19</v>
      </c>
      <c r="AR1598" s="179" t="str">
        <f t="shared" si="2683"/>
        <v>AR$19</v>
      </c>
      <c r="AS1598" s="179" t="str">
        <f t="shared" si="2683"/>
        <v>AS$19</v>
      </c>
      <c r="AT1598" s="179" t="str">
        <f t="shared" si="2683"/>
        <v>AT$19</v>
      </c>
      <c r="AU1598" s="179" t="str">
        <f t="shared" si="2683"/>
        <v>AU$19</v>
      </c>
      <c r="AV1598" s="179" t="str">
        <f t="shared" si="2683"/>
        <v>AV$19</v>
      </c>
      <c r="AW1598" s="179" t="str">
        <f t="shared" si="2683"/>
        <v>AW$19</v>
      </c>
      <c r="AX1598" s="179" t="str">
        <f t="shared" si="2683"/>
        <v>AX$19</v>
      </c>
      <c r="AY1598" s="179" t="str">
        <f t="shared" ref="AY1598:CD1598" si="2684">AY1585</f>
        <v>AY$19</v>
      </c>
      <c r="AZ1598" s="179" t="str">
        <f t="shared" si="2684"/>
        <v>AZ$19</v>
      </c>
      <c r="BA1598" s="179" t="str">
        <f t="shared" si="2684"/>
        <v>BA$19</v>
      </c>
      <c r="BB1598" s="179" t="str">
        <f t="shared" si="2684"/>
        <v>BB$19</v>
      </c>
      <c r="BC1598" s="179" t="str">
        <f t="shared" si="2684"/>
        <v>BC$19</v>
      </c>
      <c r="BD1598" s="179" t="str">
        <f t="shared" si="2684"/>
        <v>BD$19</v>
      </c>
      <c r="BE1598" s="179" t="str">
        <f t="shared" si="2684"/>
        <v>BE$19</v>
      </c>
      <c r="BF1598" s="179" t="str">
        <f t="shared" si="2684"/>
        <v>BF$19</v>
      </c>
      <c r="BG1598" s="179" t="str">
        <f t="shared" si="2684"/>
        <v>BG$19</v>
      </c>
      <c r="BH1598" s="179" t="str">
        <f t="shared" si="2684"/>
        <v>BH$19</v>
      </c>
      <c r="BI1598" s="179" t="str">
        <f t="shared" si="2684"/>
        <v>BI$19</v>
      </c>
      <c r="BJ1598" s="179" t="str">
        <f t="shared" si="2684"/>
        <v>BJ$19</v>
      </c>
      <c r="BK1598" s="179" t="str">
        <f t="shared" si="2684"/>
        <v>BK$19</v>
      </c>
      <c r="BL1598" s="179" t="str">
        <f t="shared" si="2684"/>
        <v>BL$19</v>
      </c>
      <c r="BM1598" s="179" t="str">
        <f t="shared" si="2684"/>
        <v>BM$19</v>
      </c>
      <c r="BN1598" s="179" t="str">
        <f t="shared" si="2684"/>
        <v>BN$19</v>
      </c>
      <c r="BO1598" s="179" t="str">
        <f t="shared" si="2684"/>
        <v>BO$19</v>
      </c>
      <c r="BP1598" s="179" t="str">
        <f t="shared" si="2684"/>
        <v>BP$19</v>
      </c>
      <c r="BQ1598" s="179" t="str">
        <f t="shared" si="2684"/>
        <v>BQ$19</v>
      </c>
      <c r="BR1598" s="179" t="str">
        <f t="shared" si="2684"/>
        <v>BR$19</v>
      </c>
      <c r="BS1598" s="179" t="str">
        <f t="shared" si="2684"/>
        <v>BS$19</v>
      </c>
      <c r="BT1598" s="179" t="str">
        <f t="shared" si="2684"/>
        <v>BT$19</v>
      </c>
      <c r="BU1598" s="179" t="str">
        <f t="shared" si="2684"/>
        <v>BU$19</v>
      </c>
      <c r="BV1598" s="179" t="str">
        <f t="shared" si="2684"/>
        <v>BV$19</v>
      </c>
      <c r="BW1598" s="179" t="str">
        <f t="shared" si="2684"/>
        <v>BW$19</v>
      </c>
      <c r="BX1598" s="179" t="str">
        <f t="shared" si="2684"/>
        <v>BX$19</v>
      </c>
      <c r="BY1598" s="179" t="str">
        <f t="shared" si="2684"/>
        <v>BY$19</v>
      </c>
      <c r="BZ1598" s="179" t="str">
        <f t="shared" si="2684"/>
        <v>BZ$19</v>
      </c>
      <c r="CA1598" s="179" t="str">
        <f t="shared" si="2684"/>
        <v>CA$19</v>
      </c>
      <c r="CB1598" s="179" t="str">
        <f t="shared" si="2684"/>
        <v>CB$19</v>
      </c>
      <c r="CC1598" s="179" t="str">
        <f t="shared" si="2684"/>
        <v>CC$19</v>
      </c>
      <c r="CD1598" s="179" t="str">
        <f t="shared" si="2684"/>
        <v>CD$19</v>
      </c>
      <c r="CE1598" s="179" t="str">
        <f t="shared" ref="CE1598:CL1598" si="2685">CE1585</f>
        <v>CE$19</v>
      </c>
      <c r="CF1598" s="179" t="str">
        <f t="shared" si="2685"/>
        <v>CF$19</v>
      </c>
      <c r="CG1598" s="179" t="str">
        <f t="shared" si="2685"/>
        <v>CG$19</v>
      </c>
      <c r="CH1598" s="179" t="str">
        <f t="shared" si="2685"/>
        <v>CH$19</v>
      </c>
      <c r="CI1598" s="179" t="str">
        <f t="shared" si="2685"/>
        <v>CI$19</v>
      </c>
      <c r="CJ1598" s="179" t="str">
        <f t="shared" si="2685"/>
        <v>CJ$19</v>
      </c>
      <c r="CK1598" s="179" t="str">
        <f t="shared" si="2685"/>
        <v>CK$19</v>
      </c>
      <c r="CL1598" s="179" t="str">
        <f t="shared" si="2685"/>
        <v>CL$19</v>
      </c>
      <c r="CN1598" s="60"/>
      <c r="CO1598" s="179" t="str">
        <f t="shared" ref="CO1598:DL1598" si="2686">CO1585</f>
        <v>CO$19</v>
      </c>
      <c r="CP1598" s="179" t="str">
        <f t="shared" si="2686"/>
        <v>CP$19</v>
      </c>
      <c r="CQ1598" s="179" t="str">
        <f t="shared" si="2686"/>
        <v>CQ$19</v>
      </c>
      <c r="CR1598" s="179" t="str">
        <f t="shared" si="2686"/>
        <v>CR$19</v>
      </c>
      <c r="CS1598" s="179" t="str">
        <f t="shared" si="2686"/>
        <v>CS$19</v>
      </c>
      <c r="CT1598" s="179" t="str">
        <f t="shared" si="2686"/>
        <v>CT$19</v>
      </c>
      <c r="CU1598" s="179" t="str">
        <f t="shared" si="2686"/>
        <v>CU$19</v>
      </c>
      <c r="CV1598" s="179" t="str">
        <f t="shared" si="2686"/>
        <v>CV$19</v>
      </c>
      <c r="CW1598" s="179" t="str">
        <f t="shared" si="2686"/>
        <v>CW$19</v>
      </c>
      <c r="CX1598" s="179" t="str">
        <f t="shared" si="2686"/>
        <v>CX$19</v>
      </c>
      <c r="CY1598" s="179" t="str">
        <f t="shared" si="2686"/>
        <v>CY$19</v>
      </c>
      <c r="CZ1598" s="179" t="str">
        <f t="shared" si="2686"/>
        <v>CZ$19</v>
      </c>
      <c r="DA1598" s="179" t="str">
        <f t="shared" si="2686"/>
        <v>DA$19</v>
      </c>
      <c r="DB1598" s="179" t="str">
        <f t="shared" si="2686"/>
        <v>DB$19</v>
      </c>
      <c r="DC1598" s="179" t="str">
        <f t="shared" si="2686"/>
        <v>DC$19</v>
      </c>
      <c r="DD1598" s="179" t="str">
        <f t="shared" si="2686"/>
        <v>DD$19</v>
      </c>
      <c r="DE1598" s="179" t="str">
        <f t="shared" si="2686"/>
        <v>DE$19</v>
      </c>
      <c r="DF1598" s="179" t="str">
        <f t="shared" si="2686"/>
        <v>DF$19</v>
      </c>
      <c r="DG1598" s="179" t="str">
        <f t="shared" si="2686"/>
        <v>DG$19</v>
      </c>
      <c r="DH1598" s="179" t="str">
        <f t="shared" si="2686"/>
        <v>DH$19</v>
      </c>
      <c r="DI1598" s="179" t="str">
        <f t="shared" si="2686"/>
        <v>DI$19</v>
      </c>
      <c r="DJ1598" s="179" t="str">
        <f t="shared" si="2686"/>
        <v>DJ$19</v>
      </c>
      <c r="DK1598" s="179" t="str">
        <f t="shared" si="2686"/>
        <v>DK$19</v>
      </c>
      <c r="DL1598" s="179" t="str">
        <f t="shared" si="2686"/>
        <v>DL$19</v>
      </c>
    </row>
    <row r="1599" spans="1:116" x14ac:dyDescent="0.35">
      <c r="A1599" s="174"/>
      <c r="E1599" s="8"/>
      <c r="G1599" s="27"/>
      <c r="H1599" s="27"/>
      <c r="I1599" s="27"/>
      <c r="J1599" s="27"/>
      <c r="K1599" s="27"/>
      <c r="L1599" s="27"/>
      <c r="M1599" s="27"/>
      <c r="N1599" s="27"/>
      <c r="O1599" s="27"/>
      <c r="P1599" s="27"/>
      <c r="CN1599" s="27"/>
    </row>
    <row r="1600" spans="1:116" x14ac:dyDescent="0.35">
      <c r="A1600" s="174"/>
      <c r="E1600" s="8"/>
      <c r="G1600" s="175" t="s">
        <v>490</v>
      </c>
      <c r="H1600" s="174"/>
      <c r="I1600" s="176"/>
      <c r="J1600" s="176"/>
      <c r="K1600" s="197"/>
      <c r="L1600" s="197"/>
      <c r="M1600" s="197"/>
      <c r="N1600" s="197"/>
      <c r="O1600" s="197"/>
      <c r="P1600" s="197"/>
      <c r="R1600" s="198"/>
      <c r="S1600" s="174"/>
      <c r="T1600" s="174"/>
      <c r="U1600" s="174"/>
      <c r="V1600" s="174"/>
      <c r="W1600" s="174"/>
      <c r="X1600" s="174"/>
      <c r="Y1600" s="174"/>
      <c r="Z1600" s="174"/>
      <c r="AA1600" s="174"/>
      <c r="AB1600" s="174"/>
      <c r="AC1600" s="174"/>
      <c r="AD1600" s="174"/>
      <c r="AE1600" s="174"/>
      <c r="AF1600" s="174"/>
      <c r="AG1600" s="174"/>
      <c r="AH1600" s="174"/>
      <c r="AI1600" s="174"/>
      <c r="AJ1600" s="174"/>
      <c r="AK1600" s="174"/>
      <c r="AL1600" s="174"/>
      <c r="AM1600" s="174"/>
      <c r="AN1600" s="174"/>
      <c r="AO1600" s="174"/>
      <c r="AP1600" s="174"/>
      <c r="AQ1600" s="174"/>
      <c r="AR1600" s="174"/>
      <c r="AS1600" s="174"/>
      <c r="AT1600" s="174"/>
      <c r="AU1600" s="174"/>
      <c r="AV1600" s="174"/>
      <c r="AW1600" s="174"/>
      <c r="AX1600" s="174"/>
      <c r="AY1600" s="174"/>
      <c r="AZ1600" s="174"/>
      <c r="BA1600" s="174"/>
      <c r="BB1600" s="174"/>
      <c r="BC1600" s="174"/>
      <c r="BD1600" s="174"/>
      <c r="BE1600" s="174"/>
      <c r="BF1600" s="174"/>
      <c r="BG1600" s="174"/>
      <c r="BH1600" s="174"/>
      <c r="BI1600" s="174"/>
      <c r="BJ1600" s="174"/>
      <c r="BK1600" s="174"/>
      <c r="BL1600" s="174"/>
      <c r="BM1600" s="174"/>
      <c r="BN1600" s="174"/>
      <c r="BO1600" s="174"/>
      <c r="BP1600" s="174"/>
      <c r="BQ1600" s="174"/>
      <c r="BR1600" s="174"/>
      <c r="BS1600" s="174"/>
      <c r="BT1600" s="174"/>
      <c r="BU1600" s="174"/>
      <c r="BV1600" s="174"/>
      <c r="BW1600" s="174"/>
      <c r="BX1600" s="174"/>
      <c r="BY1600" s="174"/>
      <c r="BZ1600" s="174"/>
      <c r="CA1600" s="174"/>
      <c r="CB1600" s="174"/>
      <c r="CC1600" s="174"/>
      <c r="CD1600" s="174"/>
      <c r="CE1600" s="174"/>
      <c r="CF1600" s="174"/>
      <c r="CG1600" s="174"/>
      <c r="CH1600" s="174"/>
      <c r="CI1600" s="174"/>
      <c r="CJ1600" s="174"/>
      <c r="CK1600" s="174"/>
      <c r="CL1600" s="174"/>
      <c r="CN1600" s="176"/>
      <c r="CO1600" s="174"/>
      <c r="CP1600" s="174"/>
      <c r="CQ1600" s="174"/>
      <c r="CR1600" s="174"/>
      <c r="CS1600" s="174"/>
      <c r="CT1600" s="174"/>
      <c r="CU1600" s="174"/>
      <c r="CV1600" s="174"/>
      <c r="CW1600" s="174"/>
      <c r="CX1600" s="174"/>
      <c r="CY1600" s="174"/>
      <c r="CZ1600" s="174"/>
      <c r="DA1600" s="174"/>
      <c r="DB1600" s="174"/>
      <c r="DC1600" s="174"/>
      <c r="DD1600" s="174"/>
      <c r="DE1600" s="174"/>
      <c r="DF1600" s="174"/>
      <c r="DG1600" s="174"/>
      <c r="DH1600" s="174"/>
      <c r="DI1600" s="174"/>
      <c r="DJ1600" s="174"/>
      <c r="DK1600" s="174"/>
      <c r="DL1600" s="174"/>
    </row>
    <row r="1601" spans="1:116" x14ac:dyDescent="0.35">
      <c r="A1601" s="174"/>
      <c r="E1601" s="8"/>
      <c r="G1601" s="175" t="s">
        <v>492</v>
      </c>
      <c r="H1601" s="174"/>
      <c r="I1601" s="176"/>
      <c r="J1601" s="176"/>
      <c r="K1601" s="197"/>
      <c r="L1601" s="197"/>
      <c r="M1601" s="197"/>
      <c r="N1601" s="197"/>
      <c r="O1601" s="197"/>
      <c r="P1601" s="197"/>
      <c r="R1601" s="198"/>
      <c r="S1601" s="174"/>
      <c r="T1601" s="174"/>
      <c r="U1601" s="174"/>
      <c r="V1601" s="174"/>
      <c r="W1601" s="174"/>
      <c r="X1601" s="174"/>
      <c r="Y1601" s="174"/>
      <c r="Z1601" s="174"/>
      <c r="AA1601" s="174"/>
      <c r="AB1601" s="174"/>
      <c r="AC1601" s="174"/>
      <c r="AD1601" s="174"/>
      <c r="AE1601" s="174"/>
      <c r="AF1601" s="174"/>
      <c r="AG1601" s="174"/>
      <c r="AH1601" s="174"/>
      <c r="AI1601" s="174"/>
      <c r="AJ1601" s="174"/>
      <c r="AK1601" s="174"/>
      <c r="AL1601" s="174"/>
      <c r="AM1601" s="174"/>
      <c r="AN1601" s="174"/>
      <c r="AO1601" s="174"/>
      <c r="AP1601" s="174"/>
      <c r="AQ1601" s="174"/>
      <c r="AR1601" s="174"/>
      <c r="AS1601" s="174"/>
      <c r="AT1601" s="174"/>
      <c r="AU1601" s="174"/>
      <c r="AV1601" s="174"/>
      <c r="AW1601" s="174"/>
      <c r="AX1601" s="174"/>
      <c r="AY1601" s="174"/>
      <c r="AZ1601" s="174"/>
      <c r="BA1601" s="174"/>
      <c r="BB1601" s="174"/>
      <c r="BC1601" s="174"/>
      <c r="BD1601" s="174"/>
      <c r="BE1601" s="174"/>
      <c r="BF1601" s="174"/>
      <c r="BG1601" s="174"/>
      <c r="BH1601" s="174"/>
      <c r="BI1601" s="174"/>
      <c r="BJ1601" s="174"/>
      <c r="BK1601" s="174"/>
      <c r="BL1601" s="174"/>
      <c r="BM1601" s="174"/>
      <c r="BN1601" s="174"/>
      <c r="BO1601" s="174"/>
      <c r="BP1601" s="174"/>
      <c r="BQ1601" s="174"/>
      <c r="BR1601" s="174"/>
      <c r="BS1601" s="174"/>
      <c r="BT1601" s="174"/>
      <c r="BU1601" s="174"/>
      <c r="BV1601" s="174"/>
      <c r="BW1601" s="174"/>
      <c r="BX1601" s="174"/>
      <c r="BY1601" s="174"/>
      <c r="BZ1601" s="174"/>
      <c r="CA1601" s="174"/>
      <c r="CB1601" s="174"/>
      <c r="CC1601" s="174"/>
      <c r="CD1601" s="174"/>
      <c r="CE1601" s="174"/>
      <c r="CF1601" s="174"/>
      <c r="CG1601" s="174"/>
      <c r="CH1601" s="174"/>
      <c r="CI1601" s="174"/>
      <c r="CJ1601" s="174"/>
      <c r="CK1601" s="174"/>
      <c r="CL1601" s="174"/>
      <c r="CN1601" s="176"/>
      <c r="CO1601" s="174"/>
      <c r="CP1601" s="174"/>
      <c r="CQ1601" s="174"/>
      <c r="CR1601" s="174"/>
      <c r="CS1601" s="174"/>
      <c r="CT1601" s="174"/>
      <c r="CU1601" s="174"/>
      <c r="CV1601" s="174"/>
      <c r="CW1601" s="174"/>
      <c r="CX1601" s="174"/>
      <c r="CY1601" s="174"/>
      <c r="CZ1601" s="174"/>
      <c r="DA1601" s="174"/>
      <c r="DB1601" s="174"/>
      <c r="DC1601" s="174"/>
      <c r="DD1601" s="174"/>
      <c r="DE1601" s="174"/>
      <c r="DF1601" s="174"/>
      <c r="DG1601" s="174"/>
      <c r="DH1601" s="174"/>
      <c r="DI1601" s="174"/>
      <c r="DJ1601" s="174"/>
      <c r="DK1601" s="174"/>
      <c r="DL1601" s="174"/>
    </row>
    <row r="1602" spans="1:116" x14ac:dyDescent="0.35">
      <c r="A1602" s="174"/>
      <c r="E1602" s="8"/>
      <c r="G1602" s="175" t="s">
        <v>461</v>
      </c>
      <c r="H1602" s="174"/>
      <c r="I1602" s="176"/>
      <c r="J1602" s="176"/>
      <c r="K1602" s="197"/>
      <c r="L1602" s="197"/>
      <c r="M1602" s="197"/>
      <c r="N1602" s="197"/>
      <c r="O1602" s="197"/>
      <c r="P1602" s="197"/>
      <c r="R1602" s="198"/>
      <c r="S1602" s="199" t="str">
        <f t="shared" ref="S1602:AX1602" si="2687">S$20</f>
        <v>S$16</v>
      </c>
      <c r="T1602" s="199" t="str">
        <f t="shared" si="2687"/>
        <v>T$16</v>
      </c>
      <c r="U1602" s="199" t="str">
        <f t="shared" si="2687"/>
        <v>U$16</v>
      </c>
      <c r="V1602" s="199" t="str">
        <f t="shared" si="2687"/>
        <v>V$16</v>
      </c>
      <c r="W1602" s="199" t="str">
        <f t="shared" si="2687"/>
        <v>W$16</v>
      </c>
      <c r="X1602" s="199" t="str">
        <f t="shared" si="2687"/>
        <v>X$16</v>
      </c>
      <c r="Y1602" s="199" t="str">
        <f t="shared" si="2687"/>
        <v>Y$16</v>
      </c>
      <c r="Z1602" s="199" t="str">
        <f t="shared" si="2687"/>
        <v>Z$16</v>
      </c>
      <c r="AA1602" s="199" t="str">
        <f t="shared" si="2687"/>
        <v>AA$16</v>
      </c>
      <c r="AB1602" s="199" t="str">
        <f t="shared" si="2687"/>
        <v>AB$16</v>
      </c>
      <c r="AC1602" s="199" t="str">
        <f t="shared" si="2687"/>
        <v>AC$16</v>
      </c>
      <c r="AD1602" s="199" t="str">
        <f t="shared" si="2687"/>
        <v>AD$16</v>
      </c>
      <c r="AE1602" s="199" t="str">
        <f t="shared" si="2687"/>
        <v>AE$16</v>
      </c>
      <c r="AF1602" s="199" t="str">
        <f t="shared" si="2687"/>
        <v>AF$16</v>
      </c>
      <c r="AG1602" s="199" t="str">
        <f t="shared" si="2687"/>
        <v>AG$16</v>
      </c>
      <c r="AH1602" s="199" t="str">
        <f t="shared" si="2687"/>
        <v>AH$16</v>
      </c>
      <c r="AI1602" s="199" t="str">
        <f t="shared" si="2687"/>
        <v>AI$16</v>
      </c>
      <c r="AJ1602" s="199" t="str">
        <f t="shared" si="2687"/>
        <v>AJ$16</v>
      </c>
      <c r="AK1602" s="199" t="str">
        <f t="shared" si="2687"/>
        <v>AK$16</v>
      </c>
      <c r="AL1602" s="199" t="str">
        <f t="shared" si="2687"/>
        <v>AL$16</v>
      </c>
      <c r="AM1602" s="199" t="str">
        <f t="shared" si="2687"/>
        <v>AM$16</v>
      </c>
      <c r="AN1602" s="199" t="str">
        <f t="shared" si="2687"/>
        <v>AN$16</v>
      </c>
      <c r="AO1602" s="199" t="str">
        <f t="shared" si="2687"/>
        <v>AO$16</v>
      </c>
      <c r="AP1602" s="199" t="str">
        <f t="shared" si="2687"/>
        <v>AP$16</v>
      </c>
      <c r="AQ1602" s="199" t="str">
        <f t="shared" si="2687"/>
        <v>AQ$16</v>
      </c>
      <c r="AR1602" s="199" t="str">
        <f t="shared" si="2687"/>
        <v>AR$16</v>
      </c>
      <c r="AS1602" s="199" t="str">
        <f t="shared" si="2687"/>
        <v>AS$16</v>
      </c>
      <c r="AT1602" s="199" t="str">
        <f t="shared" si="2687"/>
        <v>AT$16</v>
      </c>
      <c r="AU1602" s="199" t="str">
        <f t="shared" si="2687"/>
        <v>AU$16</v>
      </c>
      <c r="AV1602" s="199" t="str">
        <f t="shared" si="2687"/>
        <v>AV$16</v>
      </c>
      <c r="AW1602" s="199" t="str">
        <f t="shared" si="2687"/>
        <v>AW$16</v>
      </c>
      <c r="AX1602" s="199" t="str">
        <f t="shared" si="2687"/>
        <v>AX$16</v>
      </c>
      <c r="AY1602" s="199" t="str">
        <f t="shared" ref="AY1602:CD1602" si="2688">AY$20</f>
        <v>AY$16</v>
      </c>
      <c r="AZ1602" s="199" t="str">
        <f t="shared" si="2688"/>
        <v>AZ$16</v>
      </c>
      <c r="BA1602" s="199" t="str">
        <f t="shared" si="2688"/>
        <v>BA$16</v>
      </c>
      <c r="BB1602" s="199" t="str">
        <f t="shared" si="2688"/>
        <v>BB$16</v>
      </c>
      <c r="BC1602" s="199" t="str">
        <f t="shared" si="2688"/>
        <v>BC$16</v>
      </c>
      <c r="BD1602" s="199" t="str">
        <f t="shared" si="2688"/>
        <v>BD$16</v>
      </c>
      <c r="BE1602" s="199" t="str">
        <f t="shared" si="2688"/>
        <v>BE$16</v>
      </c>
      <c r="BF1602" s="199" t="str">
        <f t="shared" si="2688"/>
        <v>BF$16</v>
      </c>
      <c r="BG1602" s="199" t="str">
        <f t="shared" si="2688"/>
        <v>BG$16</v>
      </c>
      <c r="BH1602" s="199" t="str">
        <f t="shared" si="2688"/>
        <v>BH$16</v>
      </c>
      <c r="BI1602" s="199" t="str">
        <f t="shared" si="2688"/>
        <v>BI$16</v>
      </c>
      <c r="BJ1602" s="199" t="str">
        <f t="shared" si="2688"/>
        <v>BJ$16</v>
      </c>
      <c r="BK1602" s="199" t="str">
        <f t="shared" si="2688"/>
        <v>BK$16</v>
      </c>
      <c r="BL1602" s="199" t="str">
        <f t="shared" si="2688"/>
        <v>BL$16</v>
      </c>
      <c r="BM1602" s="199" t="str">
        <f t="shared" si="2688"/>
        <v>BM$16</v>
      </c>
      <c r="BN1602" s="199" t="str">
        <f t="shared" si="2688"/>
        <v>BN$16</v>
      </c>
      <c r="BO1602" s="199" t="str">
        <f t="shared" si="2688"/>
        <v>BO$16</v>
      </c>
      <c r="BP1602" s="199" t="str">
        <f t="shared" si="2688"/>
        <v>BP$16</v>
      </c>
      <c r="BQ1602" s="199" t="str">
        <f t="shared" si="2688"/>
        <v>BQ$16</v>
      </c>
      <c r="BR1602" s="199" t="str">
        <f t="shared" si="2688"/>
        <v>BR$16</v>
      </c>
      <c r="BS1602" s="199" t="str">
        <f t="shared" si="2688"/>
        <v>BS$16</v>
      </c>
      <c r="BT1602" s="199" t="str">
        <f t="shared" si="2688"/>
        <v>BT$16</v>
      </c>
      <c r="BU1602" s="199" t="str">
        <f t="shared" si="2688"/>
        <v>BU$16</v>
      </c>
      <c r="BV1602" s="199" t="str">
        <f t="shared" si="2688"/>
        <v>BV$16</v>
      </c>
      <c r="BW1602" s="199" t="str">
        <f t="shared" si="2688"/>
        <v>BW$16</v>
      </c>
      <c r="BX1602" s="199" t="str">
        <f t="shared" si="2688"/>
        <v>BX$16</v>
      </c>
      <c r="BY1602" s="199" t="str">
        <f t="shared" si="2688"/>
        <v>BY$16</v>
      </c>
      <c r="BZ1602" s="199" t="str">
        <f t="shared" si="2688"/>
        <v>BZ$16</v>
      </c>
      <c r="CA1602" s="199" t="str">
        <f t="shared" si="2688"/>
        <v>CA$16</v>
      </c>
      <c r="CB1602" s="199" t="str">
        <f t="shared" si="2688"/>
        <v>CB$16</v>
      </c>
      <c r="CC1602" s="199" t="str">
        <f t="shared" si="2688"/>
        <v>CC$16</v>
      </c>
      <c r="CD1602" s="199" t="str">
        <f t="shared" si="2688"/>
        <v>CD$16</v>
      </c>
      <c r="CE1602" s="199" t="str">
        <f t="shared" ref="CE1602:CL1602" si="2689">CE$20</f>
        <v>CE$16</v>
      </c>
      <c r="CF1602" s="199" t="str">
        <f t="shared" si="2689"/>
        <v>CF$16</v>
      </c>
      <c r="CG1602" s="199" t="str">
        <f t="shared" si="2689"/>
        <v>CG$16</v>
      </c>
      <c r="CH1602" s="199" t="str">
        <f t="shared" si="2689"/>
        <v>CH$16</v>
      </c>
      <c r="CI1602" s="199" t="str">
        <f t="shared" si="2689"/>
        <v>CI$16</v>
      </c>
      <c r="CJ1602" s="199" t="str">
        <f t="shared" si="2689"/>
        <v>CJ$16</v>
      </c>
      <c r="CK1602" s="199" t="str">
        <f t="shared" si="2689"/>
        <v>CK$16</v>
      </c>
      <c r="CL1602" s="199" t="str">
        <f t="shared" si="2689"/>
        <v>CL$16</v>
      </c>
      <c r="CN1602" s="176"/>
      <c r="CO1602" s="199" t="str">
        <f t="shared" ref="CO1602:DL1602" si="2690">CO$20</f>
        <v>CO$16</v>
      </c>
      <c r="CP1602" s="199" t="str">
        <f t="shared" si="2690"/>
        <v>CP$16</v>
      </c>
      <c r="CQ1602" s="199" t="str">
        <f t="shared" si="2690"/>
        <v>CQ$16</v>
      </c>
      <c r="CR1602" s="199" t="str">
        <f t="shared" si="2690"/>
        <v>CR$16</v>
      </c>
      <c r="CS1602" s="199" t="str">
        <f t="shared" si="2690"/>
        <v>CS$16</v>
      </c>
      <c r="CT1602" s="199" t="str">
        <f t="shared" si="2690"/>
        <v>CT$16</v>
      </c>
      <c r="CU1602" s="199" t="str">
        <f t="shared" si="2690"/>
        <v>CU$16</v>
      </c>
      <c r="CV1602" s="199" t="str">
        <f t="shared" si="2690"/>
        <v>CV$16</v>
      </c>
      <c r="CW1602" s="199" t="str">
        <f t="shared" si="2690"/>
        <v>CW$16</v>
      </c>
      <c r="CX1602" s="199" t="str">
        <f t="shared" si="2690"/>
        <v>CX$16</v>
      </c>
      <c r="CY1602" s="199" t="str">
        <f t="shared" si="2690"/>
        <v>CY$16</v>
      </c>
      <c r="CZ1602" s="199" t="str">
        <f t="shared" si="2690"/>
        <v>CZ$16</v>
      </c>
      <c r="DA1602" s="199" t="str">
        <f t="shared" si="2690"/>
        <v>DA$16</v>
      </c>
      <c r="DB1602" s="199" t="str">
        <f t="shared" si="2690"/>
        <v>DB$16</v>
      </c>
      <c r="DC1602" s="199" t="str">
        <f t="shared" si="2690"/>
        <v>DC$16</v>
      </c>
      <c r="DD1602" s="199" t="str">
        <f t="shared" si="2690"/>
        <v>DD$16</v>
      </c>
      <c r="DE1602" s="199" t="str">
        <f t="shared" si="2690"/>
        <v>DE$16</v>
      </c>
      <c r="DF1602" s="199" t="str">
        <f t="shared" si="2690"/>
        <v>DF$16</v>
      </c>
      <c r="DG1602" s="199" t="str">
        <f t="shared" si="2690"/>
        <v>DG$16</v>
      </c>
      <c r="DH1602" s="199" t="str">
        <f t="shared" si="2690"/>
        <v>DH$16</v>
      </c>
      <c r="DI1602" s="199" t="str">
        <f t="shared" si="2690"/>
        <v>DI$16</v>
      </c>
      <c r="DJ1602" s="199" t="str">
        <f t="shared" si="2690"/>
        <v>DJ$16</v>
      </c>
      <c r="DK1602" s="199" t="str">
        <f t="shared" si="2690"/>
        <v>DK$16</v>
      </c>
      <c r="DL1602" s="199" t="str">
        <f t="shared" si="2690"/>
        <v>DL$16</v>
      </c>
    </row>
    <row r="1603" spans="1:116" x14ac:dyDescent="0.35">
      <c r="A1603" s="174"/>
      <c r="E1603" s="8"/>
      <c r="G1603" s="175" t="s">
        <v>462</v>
      </c>
      <c r="H1603" s="200"/>
      <c r="I1603" s="201"/>
      <c r="J1603" s="201"/>
      <c r="K1603" s="202"/>
      <c r="L1603" s="202"/>
      <c r="M1603" s="202"/>
      <c r="N1603" s="202"/>
      <c r="O1603" s="202"/>
      <c r="P1603" s="202"/>
      <c r="R1603" s="202"/>
      <c r="S1603" s="199" t="str">
        <f t="shared" ref="S1603:AX1603" si="2691">S$21</f>
        <v>S$17</v>
      </c>
      <c r="T1603" s="199" t="str">
        <f t="shared" si="2691"/>
        <v>T$17</v>
      </c>
      <c r="U1603" s="199" t="str">
        <f t="shared" si="2691"/>
        <v>U$17</v>
      </c>
      <c r="V1603" s="199" t="str">
        <f t="shared" si="2691"/>
        <v>V$17</v>
      </c>
      <c r="W1603" s="199" t="str">
        <f t="shared" si="2691"/>
        <v>W$17</v>
      </c>
      <c r="X1603" s="199" t="str">
        <f t="shared" si="2691"/>
        <v>X$17</v>
      </c>
      <c r="Y1603" s="199" t="str">
        <f t="shared" si="2691"/>
        <v>Y$17</v>
      </c>
      <c r="Z1603" s="199" t="str">
        <f t="shared" si="2691"/>
        <v>Z$17</v>
      </c>
      <c r="AA1603" s="199" t="str">
        <f t="shared" si="2691"/>
        <v>AA$17</v>
      </c>
      <c r="AB1603" s="199" t="str">
        <f t="shared" si="2691"/>
        <v>AB$17</v>
      </c>
      <c r="AC1603" s="199" t="str">
        <f t="shared" si="2691"/>
        <v>AC$17</v>
      </c>
      <c r="AD1603" s="199" t="str">
        <f t="shared" si="2691"/>
        <v>AD$17</v>
      </c>
      <c r="AE1603" s="199" t="str">
        <f t="shared" si="2691"/>
        <v>AE$17</v>
      </c>
      <c r="AF1603" s="199" t="str">
        <f t="shared" si="2691"/>
        <v>AF$17</v>
      </c>
      <c r="AG1603" s="199" t="str">
        <f t="shared" si="2691"/>
        <v>AG$17</v>
      </c>
      <c r="AH1603" s="199" t="str">
        <f t="shared" si="2691"/>
        <v>AH$17</v>
      </c>
      <c r="AI1603" s="199" t="str">
        <f t="shared" si="2691"/>
        <v>AI$17</v>
      </c>
      <c r="AJ1603" s="199" t="str">
        <f t="shared" si="2691"/>
        <v>AJ$17</v>
      </c>
      <c r="AK1603" s="199" t="str">
        <f t="shared" si="2691"/>
        <v>AK$17</v>
      </c>
      <c r="AL1603" s="199" t="str">
        <f t="shared" si="2691"/>
        <v>AL$17</v>
      </c>
      <c r="AM1603" s="199" t="str">
        <f t="shared" si="2691"/>
        <v>AM$17</v>
      </c>
      <c r="AN1603" s="199" t="str">
        <f t="shared" si="2691"/>
        <v>AN$17</v>
      </c>
      <c r="AO1603" s="199" t="str">
        <f t="shared" si="2691"/>
        <v>AO$17</v>
      </c>
      <c r="AP1603" s="199" t="str">
        <f t="shared" si="2691"/>
        <v>AP$17</v>
      </c>
      <c r="AQ1603" s="199" t="str">
        <f t="shared" si="2691"/>
        <v>AQ$17</v>
      </c>
      <c r="AR1603" s="199" t="str">
        <f t="shared" si="2691"/>
        <v>AR$17</v>
      </c>
      <c r="AS1603" s="199" t="str">
        <f t="shared" si="2691"/>
        <v>AS$17</v>
      </c>
      <c r="AT1603" s="199" t="str">
        <f t="shared" si="2691"/>
        <v>AT$17</v>
      </c>
      <c r="AU1603" s="199" t="str">
        <f t="shared" si="2691"/>
        <v>AU$17</v>
      </c>
      <c r="AV1603" s="199" t="str">
        <f t="shared" si="2691"/>
        <v>AV$17</v>
      </c>
      <c r="AW1603" s="199" t="str">
        <f t="shared" si="2691"/>
        <v>AW$17</v>
      </c>
      <c r="AX1603" s="199" t="str">
        <f t="shared" si="2691"/>
        <v>AX$17</v>
      </c>
      <c r="AY1603" s="199" t="str">
        <f t="shared" ref="AY1603:CD1603" si="2692">AY$21</f>
        <v>AY$17</v>
      </c>
      <c r="AZ1603" s="199" t="str">
        <f t="shared" si="2692"/>
        <v>AZ$17</v>
      </c>
      <c r="BA1603" s="199" t="str">
        <f t="shared" si="2692"/>
        <v>BA$17</v>
      </c>
      <c r="BB1603" s="199" t="str">
        <f t="shared" si="2692"/>
        <v>BB$17</v>
      </c>
      <c r="BC1603" s="199" t="str">
        <f t="shared" si="2692"/>
        <v>BC$17</v>
      </c>
      <c r="BD1603" s="199" t="str">
        <f t="shared" si="2692"/>
        <v>BD$17</v>
      </c>
      <c r="BE1603" s="199" t="str">
        <f t="shared" si="2692"/>
        <v>BE$17</v>
      </c>
      <c r="BF1603" s="199" t="str">
        <f t="shared" si="2692"/>
        <v>BF$17</v>
      </c>
      <c r="BG1603" s="199" t="str">
        <f t="shared" si="2692"/>
        <v>BG$17</v>
      </c>
      <c r="BH1603" s="199" t="str">
        <f t="shared" si="2692"/>
        <v>BH$17</v>
      </c>
      <c r="BI1603" s="199" t="str">
        <f t="shared" si="2692"/>
        <v>BI$17</v>
      </c>
      <c r="BJ1603" s="199" t="str">
        <f t="shared" si="2692"/>
        <v>BJ$17</v>
      </c>
      <c r="BK1603" s="199" t="str">
        <f t="shared" si="2692"/>
        <v>BK$17</v>
      </c>
      <c r="BL1603" s="199" t="str">
        <f t="shared" si="2692"/>
        <v>BL$17</v>
      </c>
      <c r="BM1603" s="199" t="str">
        <f t="shared" si="2692"/>
        <v>BM$17</v>
      </c>
      <c r="BN1603" s="199" t="str">
        <f t="shared" si="2692"/>
        <v>BN$17</v>
      </c>
      <c r="BO1603" s="199" t="str">
        <f t="shared" si="2692"/>
        <v>BO$17</v>
      </c>
      <c r="BP1603" s="199" t="str">
        <f t="shared" si="2692"/>
        <v>BP$17</v>
      </c>
      <c r="BQ1603" s="199" t="str">
        <f t="shared" si="2692"/>
        <v>BQ$17</v>
      </c>
      <c r="BR1603" s="199" t="str">
        <f t="shared" si="2692"/>
        <v>BR$17</v>
      </c>
      <c r="BS1603" s="199" t="str">
        <f t="shared" si="2692"/>
        <v>BS$17</v>
      </c>
      <c r="BT1603" s="199" t="str">
        <f t="shared" si="2692"/>
        <v>BT$17</v>
      </c>
      <c r="BU1603" s="199" t="str">
        <f t="shared" si="2692"/>
        <v>BU$17</v>
      </c>
      <c r="BV1603" s="199" t="str">
        <f t="shared" si="2692"/>
        <v>BV$17</v>
      </c>
      <c r="BW1603" s="199" t="str">
        <f t="shared" si="2692"/>
        <v>BW$17</v>
      </c>
      <c r="BX1603" s="199" t="str">
        <f t="shared" si="2692"/>
        <v>BX$17</v>
      </c>
      <c r="BY1603" s="199" t="str">
        <f t="shared" si="2692"/>
        <v>BY$17</v>
      </c>
      <c r="BZ1603" s="199" t="str">
        <f t="shared" si="2692"/>
        <v>BZ$17</v>
      </c>
      <c r="CA1603" s="199" t="str">
        <f t="shared" si="2692"/>
        <v>CA$17</v>
      </c>
      <c r="CB1603" s="199" t="str">
        <f t="shared" si="2692"/>
        <v>CB$17</v>
      </c>
      <c r="CC1603" s="199" t="str">
        <f t="shared" si="2692"/>
        <v>CC$17</v>
      </c>
      <c r="CD1603" s="199" t="str">
        <f t="shared" si="2692"/>
        <v>CD$17</v>
      </c>
      <c r="CE1603" s="199" t="str">
        <f t="shared" ref="CE1603:CL1603" si="2693">CE$21</f>
        <v>CE$17</v>
      </c>
      <c r="CF1603" s="199" t="str">
        <f t="shared" si="2693"/>
        <v>CF$17</v>
      </c>
      <c r="CG1603" s="199" t="str">
        <f t="shared" si="2693"/>
        <v>CG$17</v>
      </c>
      <c r="CH1603" s="199" t="str">
        <f t="shared" si="2693"/>
        <v>CH$17</v>
      </c>
      <c r="CI1603" s="199" t="str">
        <f t="shared" si="2693"/>
        <v>CI$17</v>
      </c>
      <c r="CJ1603" s="199" t="str">
        <f t="shared" si="2693"/>
        <v>CJ$17</v>
      </c>
      <c r="CK1603" s="199" t="str">
        <f t="shared" si="2693"/>
        <v>CK$17</v>
      </c>
      <c r="CL1603" s="199" t="str">
        <f t="shared" si="2693"/>
        <v>CL$17</v>
      </c>
      <c r="CN1603" s="201"/>
      <c r="CO1603" s="199" t="str">
        <f t="shared" ref="CO1603:DL1603" si="2694">CO$21</f>
        <v>CO$17</v>
      </c>
      <c r="CP1603" s="199" t="str">
        <f t="shared" si="2694"/>
        <v>CP$17</v>
      </c>
      <c r="CQ1603" s="199" t="str">
        <f t="shared" si="2694"/>
        <v>CQ$17</v>
      </c>
      <c r="CR1603" s="199" t="str">
        <f t="shared" si="2694"/>
        <v>CR$17</v>
      </c>
      <c r="CS1603" s="199" t="str">
        <f t="shared" si="2694"/>
        <v>CS$17</v>
      </c>
      <c r="CT1603" s="199" t="str">
        <f t="shared" si="2694"/>
        <v>CT$17</v>
      </c>
      <c r="CU1603" s="199" t="str">
        <f t="shared" si="2694"/>
        <v>CU$17</v>
      </c>
      <c r="CV1603" s="199" t="str">
        <f t="shared" si="2694"/>
        <v>CV$17</v>
      </c>
      <c r="CW1603" s="199" t="str">
        <f t="shared" si="2694"/>
        <v>CW$17</v>
      </c>
      <c r="CX1603" s="199" t="str">
        <f t="shared" si="2694"/>
        <v>CX$17</v>
      </c>
      <c r="CY1603" s="199" t="str">
        <f t="shared" si="2694"/>
        <v>CY$17</v>
      </c>
      <c r="CZ1603" s="199" t="str">
        <f t="shared" si="2694"/>
        <v>CZ$17</v>
      </c>
      <c r="DA1603" s="199" t="str">
        <f t="shared" si="2694"/>
        <v>DA$17</v>
      </c>
      <c r="DB1603" s="199" t="str">
        <f t="shared" si="2694"/>
        <v>DB$17</v>
      </c>
      <c r="DC1603" s="199" t="str">
        <f t="shared" si="2694"/>
        <v>DC$17</v>
      </c>
      <c r="DD1603" s="199" t="str">
        <f t="shared" si="2694"/>
        <v>DD$17</v>
      </c>
      <c r="DE1603" s="199" t="str">
        <f t="shared" si="2694"/>
        <v>DE$17</v>
      </c>
      <c r="DF1603" s="199" t="str">
        <f t="shared" si="2694"/>
        <v>DF$17</v>
      </c>
      <c r="DG1603" s="199" t="str">
        <f t="shared" si="2694"/>
        <v>DG$17</v>
      </c>
      <c r="DH1603" s="199" t="str">
        <f t="shared" si="2694"/>
        <v>DH$17</v>
      </c>
      <c r="DI1603" s="199" t="str">
        <f t="shared" si="2694"/>
        <v>DI$17</v>
      </c>
      <c r="DJ1603" s="199" t="str">
        <f t="shared" si="2694"/>
        <v>DJ$17</v>
      </c>
      <c r="DK1603" s="199" t="str">
        <f t="shared" si="2694"/>
        <v>DK$17</v>
      </c>
      <c r="DL1603" s="199" t="str">
        <f t="shared" si="2694"/>
        <v>DL$17</v>
      </c>
    </row>
    <row r="1604" spans="1:116" x14ac:dyDescent="0.35">
      <c r="A1604" s="174"/>
      <c r="E1604" s="8"/>
      <c r="G1604" s="175" t="s">
        <v>491</v>
      </c>
      <c r="H1604" s="200"/>
      <c r="I1604" s="201"/>
      <c r="J1604" s="201"/>
      <c r="K1604" s="202"/>
      <c r="L1604" s="202"/>
      <c r="M1604" s="202"/>
      <c r="N1604" s="202"/>
      <c r="O1604" s="202"/>
      <c r="P1604" s="202"/>
      <c r="R1604" s="202"/>
      <c r="S1604" s="190"/>
      <c r="T1604" s="190"/>
      <c r="U1604" s="190"/>
      <c r="V1604" s="190"/>
      <c r="W1604" s="190"/>
      <c r="X1604" s="190"/>
      <c r="Y1604" s="190"/>
      <c r="Z1604" s="190"/>
      <c r="AA1604" s="190"/>
      <c r="AB1604" s="190"/>
      <c r="AC1604" s="190"/>
      <c r="AD1604" s="190"/>
      <c r="AE1604" s="190"/>
      <c r="AF1604" s="190"/>
      <c r="AG1604" s="190"/>
      <c r="AH1604" s="190"/>
      <c r="AI1604" s="190"/>
      <c r="AJ1604" s="190"/>
      <c r="AK1604" s="190"/>
      <c r="AL1604" s="190"/>
      <c r="AM1604" s="190"/>
      <c r="AN1604" s="190"/>
      <c r="AO1604" s="190"/>
      <c r="AP1604" s="190"/>
      <c r="AQ1604" s="190"/>
      <c r="AR1604" s="190"/>
      <c r="AS1604" s="190"/>
      <c r="AT1604" s="190"/>
      <c r="AU1604" s="190"/>
      <c r="AV1604" s="190"/>
      <c r="AW1604" s="190"/>
      <c r="AX1604" s="190"/>
      <c r="AY1604" s="190"/>
      <c r="AZ1604" s="190"/>
      <c r="BA1604" s="190"/>
      <c r="BB1604" s="190"/>
      <c r="BC1604" s="190"/>
      <c r="BD1604" s="190"/>
      <c r="BE1604" s="190"/>
      <c r="BF1604" s="190"/>
      <c r="BG1604" s="190"/>
      <c r="BH1604" s="190"/>
      <c r="BI1604" s="190"/>
      <c r="BJ1604" s="190"/>
      <c r="BK1604" s="190"/>
      <c r="BL1604" s="190"/>
      <c r="BM1604" s="190"/>
      <c r="BN1604" s="190"/>
      <c r="BO1604" s="190"/>
      <c r="BP1604" s="190"/>
      <c r="BQ1604" s="190"/>
      <c r="BR1604" s="190"/>
      <c r="BS1604" s="190"/>
      <c r="BT1604" s="190"/>
      <c r="BU1604" s="190"/>
      <c r="BV1604" s="190"/>
      <c r="BW1604" s="190"/>
      <c r="BX1604" s="190"/>
      <c r="BY1604" s="190"/>
      <c r="BZ1604" s="190"/>
      <c r="CA1604" s="190"/>
      <c r="CB1604" s="190"/>
      <c r="CC1604" s="190"/>
      <c r="CD1604" s="190"/>
      <c r="CE1604" s="190"/>
      <c r="CF1604" s="190"/>
      <c r="CG1604" s="190"/>
      <c r="CH1604" s="190"/>
      <c r="CI1604" s="190"/>
      <c r="CJ1604" s="190"/>
      <c r="CK1604" s="190"/>
      <c r="CL1604" s="190"/>
      <c r="CN1604" s="201"/>
      <c r="CO1604" s="190"/>
      <c r="CP1604" s="190"/>
      <c r="CQ1604" s="190"/>
      <c r="CR1604" s="190"/>
      <c r="CS1604" s="190"/>
      <c r="CT1604" s="190"/>
      <c r="CU1604" s="190"/>
      <c r="CV1604" s="190"/>
      <c r="CW1604" s="190"/>
      <c r="CX1604" s="190"/>
      <c r="CY1604" s="190"/>
      <c r="CZ1604" s="190"/>
      <c r="DA1604" s="190"/>
      <c r="DB1604" s="190"/>
      <c r="DC1604" s="190"/>
      <c r="DD1604" s="190"/>
      <c r="DE1604" s="190"/>
      <c r="DF1604" s="190"/>
      <c r="DG1604" s="190"/>
      <c r="DH1604" s="190"/>
      <c r="DI1604" s="190"/>
      <c r="DJ1604" s="190"/>
      <c r="DK1604" s="190"/>
      <c r="DL1604" s="190"/>
    </row>
    <row r="1605" spans="1:116" x14ac:dyDescent="0.35">
      <c r="A1605" s="174"/>
      <c r="E1605" s="8"/>
      <c r="G1605" s="175" t="s">
        <v>505</v>
      </c>
      <c r="H1605" s="200"/>
      <c r="I1605" s="201"/>
      <c r="J1605" s="201"/>
      <c r="K1605" s="202"/>
      <c r="L1605" s="202"/>
      <c r="M1605" s="202"/>
      <c r="N1605" s="202"/>
      <c r="O1605" s="202"/>
      <c r="P1605" s="202"/>
      <c r="R1605" s="202"/>
      <c r="S1605" s="190"/>
      <c r="T1605" s="190"/>
      <c r="U1605" s="190"/>
      <c r="V1605" s="190"/>
      <c r="W1605" s="190"/>
      <c r="X1605" s="190"/>
      <c r="Y1605" s="190"/>
      <c r="Z1605" s="190"/>
      <c r="AA1605" s="190"/>
      <c r="AB1605" s="190"/>
      <c r="AC1605" s="190"/>
      <c r="AD1605" s="190"/>
      <c r="AE1605" s="190"/>
      <c r="AF1605" s="190"/>
      <c r="AG1605" s="190"/>
      <c r="AH1605" s="190"/>
      <c r="AI1605" s="190"/>
      <c r="AJ1605" s="190"/>
      <c r="AK1605" s="190"/>
      <c r="AL1605" s="190"/>
      <c r="AM1605" s="190"/>
      <c r="AN1605" s="190"/>
      <c r="AO1605" s="190"/>
      <c r="AP1605" s="190"/>
      <c r="AQ1605" s="190"/>
      <c r="AR1605" s="190"/>
      <c r="AS1605" s="190"/>
      <c r="AT1605" s="190"/>
      <c r="AU1605" s="190"/>
      <c r="AV1605" s="190"/>
      <c r="AW1605" s="190"/>
      <c r="AX1605" s="190"/>
      <c r="AY1605" s="190"/>
      <c r="AZ1605" s="190"/>
      <c r="BA1605" s="190"/>
      <c r="BB1605" s="190"/>
      <c r="BC1605" s="190"/>
      <c r="BD1605" s="190"/>
      <c r="BE1605" s="190"/>
      <c r="BF1605" s="190"/>
      <c r="BG1605" s="190"/>
      <c r="BH1605" s="190"/>
      <c r="BI1605" s="190"/>
      <c r="BJ1605" s="190"/>
      <c r="BK1605" s="190"/>
      <c r="BL1605" s="190"/>
      <c r="BM1605" s="190"/>
      <c r="BN1605" s="190"/>
      <c r="BO1605" s="190"/>
      <c r="BP1605" s="190"/>
      <c r="BQ1605" s="190"/>
      <c r="BR1605" s="190"/>
      <c r="BS1605" s="190"/>
      <c r="BT1605" s="190"/>
      <c r="BU1605" s="190"/>
      <c r="BV1605" s="190"/>
      <c r="BW1605" s="190"/>
      <c r="BX1605" s="190"/>
      <c r="BY1605" s="190"/>
      <c r="BZ1605" s="190"/>
      <c r="CA1605" s="190"/>
      <c r="CB1605" s="190"/>
      <c r="CC1605" s="190"/>
      <c r="CD1605" s="190"/>
      <c r="CE1605" s="190"/>
      <c r="CF1605" s="190"/>
      <c r="CG1605" s="190"/>
      <c r="CH1605" s="190"/>
      <c r="CI1605" s="190"/>
      <c r="CJ1605" s="190"/>
      <c r="CK1605" s="190"/>
      <c r="CL1605" s="190"/>
      <c r="CN1605" s="201"/>
      <c r="CO1605" s="190"/>
      <c r="CP1605" s="190"/>
      <c r="CQ1605" s="190"/>
      <c r="CR1605" s="190"/>
      <c r="CS1605" s="190"/>
      <c r="CT1605" s="190"/>
      <c r="CU1605" s="190"/>
      <c r="CV1605" s="190"/>
      <c r="CW1605" s="190"/>
      <c r="CX1605" s="190"/>
      <c r="CY1605" s="190"/>
      <c r="CZ1605" s="190"/>
      <c r="DA1605" s="190"/>
      <c r="DB1605" s="190"/>
      <c r="DC1605" s="190"/>
      <c r="DD1605" s="190"/>
      <c r="DE1605" s="190"/>
      <c r="DF1605" s="190"/>
      <c r="DG1605" s="190"/>
      <c r="DH1605" s="190"/>
      <c r="DI1605" s="190"/>
      <c r="DJ1605" s="190"/>
      <c r="DK1605" s="190"/>
      <c r="DL1605" s="190"/>
    </row>
    <row r="1606" spans="1:116" x14ac:dyDescent="0.35">
      <c r="A1606" s="31" t="s">
        <v>218</v>
      </c>
      <c r="B1606" s="31" t="s">
        <v>243</v>
      </c>
      <c r="C1606" s="31"/>
      <c r="D1606" t="s">
        <v>426</v>
      </c>
      <c r="E1606" s="8" t="str">
        <f t="shared" ref="E1606:E1632" si="2695">ROW()&amp;" "&amp;D1606</f>
        <v>1606 DAMORT-F</v>
      </c>
      <c r="F1606" t="s">
        <v>349</v>
      </c>
      <c r="G1606" s="175" t="s">
        <v>463</v>
      </c>
      <c r="H1606" s="200"/>
      <c r="I1606" s="201"/>
      <c r="J1606" s="201"/>
      <c r="K1606" s="202"/>
      <c r="L1606" s="202"/>
      <c r="M1606" s="202"/>
      <c r="N1606" s="202"/>
      <c r="O1606" s="202"/>
      <c r="P1606" s="202"/>
      <c r="R1606" s="202"/>
      <c r="S1606" s="190" t="str">
        <f t="shared" ref="S1606:AX1606" si="2696">S$22</f>
        <v>S$18</v>
      </c>
      <c r="T1606" s="190" t="str">
        <f t="shared" si="2696"/>
        <v>T$18</v>
      </c>
      <c r="U1606" s="190" t="str">
        <f t="shared" si="2696"/>
        <v>U$18</v>
      </c>
      <c r="V1606" s="190" t="str">
        <f t="shared" si="2696"/>
        <v>V$18</v>
      </c>
      <c r="W1606" s="190" t="str">
        <f t="shared" si="2696"/>
        <v>W$18</v>
      </c>
      <c r="X1606" s="190" t="str">
        <f t="shared" si="2696"/>
        <v>X$18</v>
      </c>
      <c r="Y1606" s="190" t="str">
        <f t="shared" si="2696"/>
        <v>Y$18</v>
      </c>
      <c r="Z1606" s="190" t="str">
        <f t="shared" si="2696"/>
        <v>Z$18</v>
      </c>
      <c r="AA1606" s="190" t="str">
        <f t="shared" si="2696"/>
        <v>AA$18</v>
      </c>
      <c r="AB1606" s="190" t="str">
        <f t="shared" si="2696"/>
        <v>AB$18</v>
      </c>
      <c r="AC1606" s="190" t="str">
        <f t="shared" si="2696"/>
        <v>AC$18</v>
      </c>
      <c r="AD1606" s="190" t="str">
        <f t="shared" si="2696"/>
        <v>AD$18</v>
      </c>
      <c r="AE1606" s="190" t="str">
        <f t="shared" si="2696"/>
        <v>AE$18</v>
      </c>
      <c r="AF1606" s="190" t="str">
        <f t="shared" si="2696"/>
        <v>AF$18</v>
      </c>
      <c r="AG1606" s="190" t="str">
        <f t="shared" si="2696"/>
        <v>AG$18</v>
      </c>
      <c r="AH1606" s="190" t="str">
        <f t="shared" si="2696"/>
        <v>AH$18</v>
      </c>
      <c r="AI1606" s="190" t="str">
        <f t="shared" si="2696"/>
        <v>AI$18</v>
      </c>
      <c r="AJ1606" s="190" t="str">
        <f t="shared" si="2696"/>
        <v>AJ$18</v>
      </c>
      <c r="AK1606" s="190" t="str">
        <f t="shared" si="2696"/>
        <v>AK$18</v>
      </c>
      <c r="AL1606" s="190" t="str">
        <f t="shared" si="2696"/>
        <v>AL$18</v>
      </c>
      <c r="AM1606" s="190" t="str">
        <f t="shared" si="2696"/>
        <v>AM$18</v>
      </c>
      <c r="AN1606" s="190" t="str">
        <f t="shared" si="2696"/>
        <v>AN$18</v>
      </c>
      <c r="AO1606" s="190" t="str">
        <f t="shared" si="2696"/>
        <v>AO$18</v>
      </c>
      <c r="AP1606" s="190" t="str">
        <f t="shared" si="2696"/>
        <v>AP$18</v>
      </c>
      <c r="AQ1606" s="190" t="str">
        <f t="shared" si="2696"/>
        <v>AQ$18</v>
      </c>
      <c r="AR1606" s="190" t="str">
        <f t="shared" si="2696"/>
        <v>AR$18</v>
      </c>
      <c r="AS1606" s="190" t="str">
        <f t="shared" si="2696"/>
        <v>AS$18</v>
      </c>
      <c r="AT1606" s="190" t="str">
        <f t="shared" si="2696"/>
        <v>AT$18</v>
      </c>
      <c r="AU1606" s="190" t="str">
        <f t="shared" si="2696"/>
        <v>AU$18</v>
      </c>
      <c r="AV1606" s="190" t="str">
        <f t="shared" si="2696"/>
        <v>AV$18</v>
      </c>
      <c r="AW1606" s="190" t="str">
        <f t="shared" si="2696"/>
        <v>AW$18</v>
      </c>
      <c r="AX1606" s="190" t="str">
        <f t="shared" si="2696"/>
        <v>AX$18</v>
      </c>
      <c r="AY1606" s="190" t="str">
        <f t="shared" ref="AY1606:CD1606" si="2697">AY$22</f>
        <v>AY$18</v>
      </c>
      <c r="AZ1606" s="190" t="str">
        <f t="shared" si="2697"/>
        <v>AZ$18</v>
      </c>
      <c r="BA1606" s="190" t="str">
        <f t="shared" si="2697"/>
        <v>BA$18</v>
      </c>
      <c r="BB1606" s="190" t="str">
        <f t="shared" si="2697"/>
        <v>BB$18</v>
      </c>
      <c r="BC1606" s="190" t="str">
        <f t="shared" si="2697"/>
        <v>BC$18</v>
      </c>
      <c r="BD1606" s="190" t="str">
        <f t="shared" si="2697"/>
        <v>BD$18</v>
      </c>
      <c r="BE1606" s="190" t="str">
        <f t="shared" si="2697"/>
        <v>BE$18</v>
      </c>
      <c r="BF1606" s="190" t="str">
        <f t="shared" si="2697"/>
        <v>BF$18</v>
      </c>
      <c r="BG1606" s="190" t="str">
        <f t="shared" si="2697"/>
        <v>BG$18</v>
      </c>
      <c r="BH1606" s="190" t="str">
        <f t="shared" si="2697"/>
        <v>BH$18</v>
      </c>
      <c r="BI1606" s="190" t="str">
        <f t="shared" si="2697"/>
        <v>BI$18</v>
      </c>
      <c r="BJ1606" s="190" t="str">
        <f t="shared" si="2697"/>
        <v>BJ$18</v>
      </c>
      <c r="BK1606" s="190" t="str">
        <f t="shared" si="2697"/>
        <v>BK$18</v>
      </c>
      <c r="BL1606" s="190" t="str">
        <f t="shared" si="2697"/>
        <v>BL$18</v>
      </c>
      <c r="BM1606" s="190" t="str">
        <f t="shared" si="2697"/>
        <v>BM$18</v>
      </c>
      <c r="BN1606" s="190" t="str">
        <f t="shared" si="2697"/>
        <v>BN$18</v>
      </c>
      <c r="BO1606" s="190" t="str">
        <f t="shared" si="2697"/>
        <v>BO$18</v>
      </c>
      <c r="BP1606" s="190" t="str">
        <f t="shared" si="2697"/>
        <v>BP$18</v>
      </c>
      <c r="BQ1606" s="190" t="str">
        <f t="shared" si="2697"/>
        <v>BQ$18</v>
      </c>
      <c r="BR1606" s="190" t="str">
        <f t="shared" si="2697"/>
        <v>BR$18</v>
      </c>
      <c r="BS1606" s="190" t="str">
        <f t="shared" si="2697"/>
        <v>BS$18</v>
      </c>
      <c r="BT1606" s="190" t="str">
        <f t="shared" si="2697"/>
        <v>BT$18</v>
      </c>
      <c r="BU1606" s="190" t="str">
        <f t="shared" si="2697"/>
        <v>BU$18</v>
      </c>
      <c r="BV1606" s="190" t="str">
        <f t="shared" si="2697"/>
        <v>BV$18</v>
      </c>
      <c r="BW1606" s="190" t="str">
        <f t="shared" si="2697"/>
        <v>BW$18</v>
      </c>
      <c r="BX1606" s="190" t="str">
        <f t="shared" si="2697"/>
        <v>BX$18</v>
      </c>
      <c r="BY1606" s="190" t="str">
        <f t="shared" si="2697"/>
        <v>BY$18</v>
      </c>
      <c r="BZ1606" s="190" t="str">
        <f t="shared" si="2697"/>
        <v>BZ$18</v>
      </c>
      <c r="CA1606" s="190" t="str">
        <f t="shared" si="2697"/>
        <v>CA$18</v>
      </c>
      <c r="CB1606" s="190" t="str">
        <f t="shared" si="2697"/>
        <v>CB$18</v>
      </c>
      <c r="CC1606" s="190" t="str">
        <f t="shared" si="2697"/>
        <v>CC$18</v>
      </c>
      <c r="CD1606" s="190" t="str">
        <f t="shared" si="2697"/>
        <v>CD$18</v>
      </c>
      <c r="CE1606" s="190" t="str">
        <f t="shared" ref="CE1606:CL1606" si="2698">CE$22</f>
        <v>CE$18</v>
      </c>
      <c r="CF1606" s="190" t="str">
        <f t="shared" si="2698"/>
        <v>CF$18</v>
      </c>
      <c r="CG1606" s="190" t="str">
        <f t="shared" si="2698"/>
        <v>CG$18</v>
      </c>
      <c r="CH1606" s="190" t="str">
        <f t="shared" si="2698"/>
        <v>CH$18</v>
      </c>
      <c r="CI1606" s="190" t="str">
        <f t="shared" si="2698"/>
        <v>CI$18</v>
      </c>
      <c r="CJ1606" s="190" t="str">
        <f t="shared" si="2698"/>
        <v>CJ$18</v>
      </c>
      <c r="CK1606" s="190" t="str">
        <f t="shared" si="2698"/>
        <v>CK$18</v>
      </c>
      <c r="CL1606" s="190" t="str">
        <f t="shared" si="2698"/>
        <v>CL$18</v>
      </c>
      <c r="CN1606" s="201"/>
      <c r="CO1606" s="190" t="str">
        <f t="shared" ref="CO1606:DL1606" si="2699">CO$22</f>
        <v>CO$18</v>
      </c>
      <c r="CP1606" s="190" t="str">
        <f t="shared" si="2699"/>
        <v>CP$18</v>
      </c>
      <c r="CQ1606" s="190" t="str">
        <f t="shared" si="2699"/>
        <v>CQ$18</v>
      </c>
      <c r="CR1606" s="190" t="str">
        <f t="shared" si="2699"/>
        <v>CR$18</v>
      </c>
      <c r="CS1606" s="190" t="str">
        <f t="shared" si="2699"/>
        <v>CS$18</v>
      </c>
      <c r="CT1606" s="190" t="str">
        <f t="shared" si="2699"/>
        <v>CT$18</v>
      </c>
      <c r="CU1606" s="190" t="str">
        <f t="shared" si="2699"/>
        <v>CU$18</v>
      </c>
      <c r="CV1606" s="190" t="str">
        <f t="shared" si="2699"/>
        <v>CV$18</v>
      </c>
      <c r="CW1606" s="190" t="str">
        <f t="shared" si="2699"/>
        <v>CW$18</v>
      </c>
      <c r="CX1606" s="190" t="str">
        <f t="shared" si="2699"/>
        <v>CX$18</v>
      </c>
      <c r="CY1606" s="190" t="str">
        <f t="shared" si="2699"/>
        <v>CY$18</v>
      </c>
      <c r="CZ1606" s="190" t="str">
        <f t="shared" si="2699"/>
        <v>CZ$18</v>
      </c>
      <c r="DA1606" s="190" t="str">
        <f t="shared" si="2699"/>
        <v>DA$18</v>
      </c>
      <c r="DB1606" s="190" t="str">
        <f t="shared" si="2699"/>
        <v>DB$18</v>
      </c>
      <c r="DC1606" s="190" t="str">
        <f t="shared" si="2699"/>
        <v>DC$18</v>
      </c>
      <c r="DD1606" s="190" t="str">
        <f t="shared" si="2699"/>
        <v>DD$18</v>
      </c>
      <c r="DE1606" s="190" t="str">
        <f t="shared" si="2699"/>
        <v>DE$18</v>
      </c>
      <c r="DF1606" s="190" t="str">
        <f t="shared" si="2699"/>
        <v>DF$18</v>
      </c>
      <c r="DG1606" s="190" t="str">
        <f t="shared" si="2699"/>
        <v>DG$18</v>
      </c>
      <c r="DH1606" s="190" t="str">
        <f t="shared" si="2699"/>
        <v>DH$18</v>
      </c>
      <c r="DI1606" s="190" t="str">
        <f t="shared" si="2699"/>
        <v>DI$18</v>
      </c>
      <c r="DJ1606" s="190" t="str">
        <f t="shared" si="2699"/>
        <v>DJ$18</v>
      </c>
      <c r="DK1606" s="190" t="str">
        <f t="shared" si="2699"/>
        <v>DK$18</v>
      </c>
      <c r="DL1606" s="190" t="str">
        <f t="shared" si="2699"/>
        <v>DL$18</v>
      </c>
    </row>
    <row r="1607" spans="1:116" x14ac:dyDescent="0.35">
      <c r="B1607" t="str">
        <f>E1607</f>
        <v>1607 DAMORT-F</v>
      </c>
      <c r="D1607" t="s">
        <v>426</v>
      </c>
      <c r="E1607" s="12" t="str">
        <f t="shared" ref="E1607" si="2700">ROW()&amp;" "&amp;D1607</f>
        <v>1607 DAMORT-F</v>
      </c>
      <c r="G1607" s="175" t="s">
        <v>464</v>
      </c>
      <c r="H1607" s="200"/>
      <c r="I1607" s="201"/>
      <c r="J1607" s="201"/>
      <c r="K1607" s="202"/>
      <c r="L1607" s="202"/>
      <c r="M1607" s="202"/>
      <c r="N1607" s="202"/>
      <c r="O1607" s="202"/>
      <c r="P1607" s="202"/>
      <c r="R1607" s="202"/>
      <c r="S1607" s="190" t="str">
        <f t="shared" ref="S1607:AX1607" si="2701">S$23</f>
        <v>S$19</v>
      </c>
      <c r="T1607" s="190" t="str">
        <f t="shared" si="2701"/>
        <v>T$19</v>
      </c>
      <c r="U1607" s="190" t="str">
        <f t="shared" si="2701"/>
        <v>U$19</v>
      </c>
      <c r="V1607" s="190" t="str">
        <f t="shared" si="2701"/>
        <v>V$19</v>
      </c>
      <c r="W1607" s="190" t="str">
        <f t="shared" si="2701"/>
        <v>W$19</v>
      </c>
      <c r="X1607" s="190" t="str">
        <f t="shared" si="2701"/>
        <v>X$19</v>
      </c>
      <c r="Y1607" s="190" t="str">
        <f t="shared" si="2701"/>
        <v>Y$19</v>
      </c>
      <c r="Z1607" s="190" t="str">
        <f t="shared" si="2701"/>
        <v>Z$19</v>
      </c>
      <c r="AA1607" s="190" t="str">
        <f t="shared" si="2701"/>
        <v>AA$19</v>
      </c>
      <c r="AB1607" s="190" t="str">
        <f t="shared" si="2701"/>
        <v>AB$19</v>
      </c>
      <c r="AC1607" s="190" t="str">
        <f t="shared" si="2701"/>
        <v>AC$19</v>
      </c>
      <c r="AD1607" s="190" t="str">
        <f t="shared" si="2701"/>
        <v>AD$19</v>
      </c>
      <c r="AE1607" s="190" t="str">
        <f t="shared" si="2701"/>
        <v>AE$19</v>
      </c>
      <c r="AF1607" s="190" t="str">
        <f t="shared" si="2701"/>
        <v>AF$19</v>
      </c>
      <c r="AG1607" s="190" t="str">
        <f t="shared" si="2701"/>
        <v>AG$19</v>
      </c>
      <c r="AH1607" s="190" t="str">
        <f t="shared" si="2701"/>
        <v>AH$19</v>
      </c>
      <c r="AI1607" s="190" t="str">
        <f t="shared" si="2701"/>
        <v>AI$19</v>
      </c>
      <c r="AJ1607" s="190" t="str">
        <f t="shared" si="2701"/>
        <v>AJ$19</v>
      </c>
      <c r="AK1607" s="190" t="str">
        <f t="shared" si="2701"/>
        <v>AK$19</v>
      </c>
      <c r="AL1607" s="190" t="str">
        <f t="shared" si="2701"/>
        <v>AL$19</v>
      </c>
      <c r="AM1607" s="190" t="str">
        <f t="shared" si="2701"/>
        <v>AM$19</v>
      </c>
      <c r="AN1607" s="190" t="str">
        <f t="shared" si="2701"/>
        <v>AN$19</v>
      </c>
      <c r="AO1607" s="190" t="str">
        <f t="shared" si="2701"/>
        <v>AO$19</v>
      </c>
      <c r="AP1607" s="190" t="str">
        <f t="shared" si="2701"/>
        <v>AP$19</v>
      </c>
      <c r="AQ1607" s="190" t="str">
        <f t="shared" si="2701"/>
        <v>AQ$19</v>
      </c>
      <c r="AR1607" s="190" t="str">
        <f t="shared" si="2701"/>
        <v>AR$19</v>
      </c>
      <c r="AS1607" s="190" t="str">
        <f t="shared" si="2701"/>
        <v>AS$19</v>
      </c>
      <c r="AT1607" s="190" t="str">
        <f t="shared" si="2701"/>
        <v>AT$19</v>
      </c>
      <c r="AU1607" s="190" t="str">
        <f t="shared" si="2701"/>
        <v>AU$19</v>
      </c>
      <c r="AV1607" s="190" t="str">
        <f t="shared" si="2701"/>
        <v>AV$19</v>
      </c>
      <c r="AW1607" s="190" t="str">
        <f t="shared" si="2701"/>
        <v>AW$19</v>
      </c>
      <c r="AX1607" s="190" t="str">
        <f t="shared" si="2701"/>
        <v>AX$19</v>
      </c>
      <c r="AY1607" s="190" t="str">
        <f t="shared" ref="AY1607:CD1607" si="2702">AY$23</f>
        <v>AY$19</v>
      </c>
      <c r="AZ1607" s="190" t="str">
        <f t="shared" si="2702"/>
        <v>AZ$19</v>
      </c>
      <c r="BA1607" s="190" t="str">
        <f t="shared" si="2702"/>
        <v>BA$19</v>
      </c>
      <c r="BB1607" s="190" t="str">
        <f t="shared" si="2702"/>
        <v>BB$19</v>
      </c>
      <c r="BC1607" s="190" t="str">
        <f t="shared" si="2702"/>
        <v>BC$19</v>
      </c>
      <c r="BD1607" s="190" t="str">
        <f t="shared" si="2702"/>
        <v>BD$19</v>
      </c>
      <c r="BE1607" s="190" t="str">
        <f t="shared" si="2702"/>
        <v>BE$19</v>
      </c>
      <c r="BF1607" s="190" t="str">
        <f t="shared" si="2702"/>
        <v>BF$19</v>
      </c>
      <c r="BG1607" s="190" t="str">
        <f t="shared" si="2702"/>
        <v>BG$19</v>
      </c>
      <c r="BH1607" s="190" t="str">
        <f t="shared" si="2702"/>
        <v>BH$19</v>
      </c>
      <c r="BI1607" s="190" t="str">
        <f t="shared" si="2702"/>
        <v>BI$19</v>
      </c>
      <c r="BJ1607" s="190" t="str">
        <f t="shared" si="2702"/>
        <v>BJ$19</v>
      </c>
      <c r="BK1607" s="190" t="str">
        <f t="shared" si="2702"/>
        <v>BK$19</v>
      </c>
      <c r="BL1607" s="190" t="str">
        <f t="shared" si="2702"/>
        <v>BL$19</v>
      </c>
      <c r="BM1607" s="190" t="str">
        <f t="shared" si="2702"/>
        <v>BM$19</v>
      </c>
      <c r="BN1607" s="190" t="str">
        <f t="shared" si="2702"/>
        <v>BN$19</v>
      </c>
      <c r="BO1607" s="190" t="str">
        <f t="shared" si="2702"/>
        <v>BO$19</v>
      </c>
      <c r="BP1607" s="190" t="str">
        <f t="shared" si="2702"/>
        <v>BP$19</v>
      </c>
      <c r="BQ1607" s="190" t="str">
        <f t="shared" si="2702"/>
        <v>BQ$19</v>
      </c>
      <c r="BR1607" s="190" t="str">
        <f t="shared" si="2702"/>
        <v>BR$19</v>
      </c>
      <c r="BS1607" s="190" t="str">
        <f t="shared" si="2702"/>
        <v>BS$19</v>
      </c>
      <c r="BT1607" s="190" t="str">
        <f t="shared" si="2702"/>
        <v>BT$19</v>
      </c>
      <c r="BU1607" s="190" t="str">
        <f t="shared" si="2702"/>
        <v>BU$19</v>
      </c>
      <c r="BV1607" s="190" t="str">
        <f t="shared" si="2702"/>
        <v>BV$19</v>
      </c>
      <c r="BW1607" s="190" t="str">
        <f t="shared" si="2702"/>
        <v>BW$19</v>
      </c>
      <c r="BX1607" s="190" t="str">
        <f t="shared" si="2702"/>
        <v>BX$19</v>
      </c>
      <c r="BY1607" s="190" t="str">
        <f t="shared" si="2702"/>
        <v>BY$19</v>
      </c>
      <c r="BZ1607" s="190" t="str">
        <f t="shared" si="2702"/>
        <v>BZ$19</v>
      </c>
      <c r="CA1607" s="190" t="str">
        <f t="shared" si="2702"/>
        <v>CA$19</v>
      </c>
      <c r="CB1607" s="190" t="str">
        <f t="shared" si="2702"/>
        <v>CB$19</v>
      </c>
      <c r="CC1607" s="190" t="str">
        <f t="shared" si="2702"/>
        <v>CC$19</v>
      </c>
      <c r="CD1607" s="190" t="str">
        <f t="shared" si="2702"/>
        <v>CD$19</v>
      </c>
      <c r="CE1607" s="190" t="str">
        <f t="shared" ref="CE1607:CL1607" si="2703">CE$23</f>
        <v>CE$19</v>
      </c>
      <c r="CF1607" s="190" t="str">
        <f t="shared" si="2703"/>
        <v>CF$19</v>
      </c>
      <c r="CG1607" s="190" t="str">
        <f t="shared" si="2703"/>
        <v>CG$19</v>
      </c>
      <c r="CH1607" s="190" t="str">
        <f t="shared" si="2703"/>
        <v>CH$19</v>
      </c>
      <c r="CI1607" s="190" t="str">
        <f t="shared" si="2703"/>
        <v>CI$19</v>
      </c>
      <c r="CJ1607" s="190" t="str">
        <f t="shared" si="2703"/>
        <v>CJ$19</v>
      </c>
      <c r="CK1607" s="190" t="str">
        <f t="shared" si="2703"/>
        <v>CK$19</v>
      </c>
      <c r="CL1607" s="190" t="str">
        <f t="shared" si="2703"/>
        <v>CL$19</v>
      </c>
      <c r="CN1607" s="201"/>
      <c r="CO1607" s="190" t="str">
        <f t="shared" ref="CO1607:DL1607" si="2704">CO$23</f>
        <v>CO$19</v>
      </c>
      <c r="CP1607" s="190" t="str">
        <f t="shared" si="2704"/>
        <v>CP$19</v>
      </c>
      <c r="CQ1607" s="190" t="str">
        <f t="shared" si="2704"/>
        <v>CQ$19</v>
      </c>
      <c r="CR1607" s="190" t="str">
        <f t="shared" si="2704"/>
        <v>CR$19</v>
      </c>
      <c r="CS1607" s="190" t="str">
        <f t="shared" si="2704"/>
        <v>CS$19</v>
      </c>
      <c r="CT1607" s="190" t="str">
        <f t="shared" si="2704"/>
        <v>CT$19</v>
      </c>
      <c r="CU1607" s="190" t="str">
        <f t="shared" si="2704"/>
        <v>CU$19</v>
      </c>
      <c r="CV1607" s="190" t="str">
        <f t="shared" si="2704"/>
        <v>CV$19</v>
      </c>
      <c r="CW1607" s="190" t="str">
        <f t="shared" si="2704"/>
        <v>CW$19</v>
      </c>
      <c r="CX1607" s="190" t="str">
        <f t="shared" si="2704"/>
        <v>CX$19</v>
      </c>
      <c r="CY1607" s="190" t="str">
        <f t="shared" si="2704"/>
        <v>CY$19</v>
      </c>
      <c r="CZ1607" s="190" t="str">
        <f t="shared" si="2704"/>
        <v>CZ$19</v>
      </c>
      <c r="DA1607" s="190" t="str">
        <f t="shared" si="2704"/>
        <v>DA$19</v>
      </c>
      <c r="DB1607" s="190" t="str">
        <f t="shared" si="2704"/>
        <v>DB$19</v>
      </c>
      <c r="DC1607" s="190" t="str">
        <f t="shared" si="2704"/>
        <v>DC$19</v>
      </c>
      <c r="DD1607" s="190" t="str">
        <f t="shared" si="2704"/>
        <v>DD$19</v>
      </c>
      <c r="DE1607" s="190" t="str">
        <f t="shared" si="2704"/>
        <v>DE$19</v>
      </c>
      <c r="DF1607" s="190" t="str">
        <f t="shared" si="2704"/>
        <v>DF$19</v>
      </c>
      <c r="DG1607" s="190" t="str">
        <f t="shared" si="2704"/>
        <v>DG$19</v>
      </c>
      <c r="DH1607" s="190" t="str">
        <f t="shared" si="2704"/>
        <v>DH$19</v>
      </c>
      <c r="DI1607" s="190" t="str">
        <f t="shared" si="2704"/>
        <v>DI$19</v>
      </c>
      <c r="DJ1607" s="190" t="str">
        <f t="shared" si="2704"/>
        <v>DJ$19</v>
      </c>
      <c r="DK1607" s="190" t="str">
        <f t="shared" si="2704"/>
        <v>DK$19</v>
      </c>
      <c r="DL1607" s="190" t="str">
        <f t="shared" si="2704"/>
        <v>DL$19</v>
      </c>
    </row>
    <row r="1608" spans="1:116" x14ac:dyDescent="0.35">
      <c r="A1608" s="31"/>
      <c r="B1608" t="str">
        <f>E1608</f>
        <v>1608 DAMORT-F</v>
      </c>
      <c r="D1608" t="s">
        <v>426</v>
      </c>
      <c r="E1608" s="12" t="str">
        <f t="shared" si="2695"/>
        <v>1608 DAMORT-F</v>
      </c>
      <c r="F1608" s="31"/>
      <c r="G1608" s="70" t="s">
        <v>286</v>
      </c>
      <c r="H1608" s="48"/>
      <c r="I1608" s="304"/>
      <c r="J1608" s="304"/>
      <c r="K1608" s="48"/>
      <c r="L1608" s="48"/>
      <c r="M1608" s="48"/>
      <c r="N1608" s="48"/>
      <c r="O1608" s="48"/>
      <c r="P1608" s="48"/>
      <c r="R1608" s="70"/>
      <c r="S1608" s="305"/>
      <c r="T1608" s="305"/>
      <c r="U1608" s="305"/>
      <c r="V1608" s="305"/>
      <c r="W1608" s="305"/>
      <c r="X1608" s="305"/>
      <c r="Y1608" s="305"/>
      <c r="Z1608" s="305"/>
      <c r="AA1608" s="305"/>
      <c r="AB1608" s="305"/>
      <c r="AC1608" s="305"/>
      <c r="AD1608" s="305"/>
      <c r="AE1608" s="305"/>
      <c r="AF1608" s="305"/>
      <c r="AG1608" s="305"/>
      <c r="AH1608" s="305"/>
      <c r="AI1608" s="305"/>
      <c r="AJ1608" s="305"/>
      <c r="AK1608" s="305"/>
      <c r="AL1608" s="305"/>
      <c r="AM1608" s="305"/>
      <c r="AN1608" s="305"/>
      <c r="AO1608" s="305"/>
      <c r="AP1608" s="305"/>
      <c r="AQ1608" s="305"/>
      <c r="AR1608" s="305"/>
      <c r="AS1608" s="305"/>
      <c r="AT1608" s="305"/>
      <c r="AU1608" s="305"/>
      <c r="AV1608" s="305"/>
      <c r="AW1608" s="305"/>
      <c r="AX1608" s="305"/>
      <c r="AY1608" s="305"/>
      <c r="AZ1608" s="305"/>
      <c r="BA1608" s="305"/>
      <c r="BB1608" s="305"/>
      <c r="BC1608" s="305"/>
      <c r="BD1608" s="305"/>
      <c r="BE1608" s="305"/>
      <c r="BF1608" s="305"/>
      <c r="BG1608" s="305"/>
      <c r="BH1608" s="305"/>
      <c r="BI1608" s="305"/>
      <c r="BJ1608" s="305"/>
      <c r="BK1608" s="305"/>
      <c r="BL1608" s="305"/>
      <c r="BM1608" s="305"/>
      <c r="BN1608" s="305"/>
      <c r="BO1608" s="305"/>
      <c r="BP1608" s="305"/>
      <c r="BQ1608" s="305"/>
      <c r="BR1608" s="305"/>
      <c r="BS1608" s="305"/>
      <c r="BT1608" s="305"/>
      <c r="BU1608" s="305"/>
      <c r="BV1608" s="305"/>
      <c r="BW1608" s="305"/>
      <c r="BX1608" s="305"/>
      <c r="BY1608" s="305"/>
      <c r="BZ1608" s="305"/>
      <c r="CA1608" s="305"/>
      <c r="CB1608" s="305"/>
      <c r="CC1608" s="305"/>
      <c r="CD1608" s="305"/>
      <c r="CE1608" s="305"/>
      <c r="CF1608" s="305"/>
      <c r="CG1608" s="305"/>
      <c r="CH1608" s="305"/>
      <c r="CI1608" s="305"/>
      <c r="CJ1608" s="305"/>
      <c r="CK1608" s="305"/>
      <c r="CL1608" s="305"/>
      <c r="CN1608" s="304"/>
      <c r="CO1608" s="305"/>
      <c r="CP1608" s="305"/>
      <c r="CQ1608" s="305"/>
      <c r="CR1608" s="305"/>
      <c r="CS1608" s="305"/>
      <c r="CT1608" s="305"/>
      <c r="CU1608" s="305"/>
      <c r="CV1608" s="305"/>
      <c r="CW1608" s="305"/>
      <c r="CX1608" s="305"/>
      <c r="CY1608" s="305"/>
      <c r="CZ1608" s="305"/>
      <c r="DA1608" s="305"/>
      <c r="DB1608" s="305"/>
      <c r="DC1608" s="305"/>
      <c r="DD1608" s="305"/>
      <c r="DE1608" s="305"/>
      <c r="DF1608" s="305"/>
      <c r="DG1608" s="305"/>
      <c r="DH1608" s="305"/>
      <c r="DI1608" s="305"/>
      <c r="DJ1608" s="305"/>
      <c r="DK1608" s="305"/>
      <c r="DL1608" s="305"/>
    </row>
    <row r="1609" spans="1:116" x14ac:dyDescent="0.35">
      <c r="A1609" s="31"/>
      <c r="B1609" t="str">
        <f>E1609</f>
        <v>1609 DAMORT-F</v>
      </c>
      <c r="D1609" t="s">
        <v>426</v>
      </c>
      <c r="E1609" s="12" t="str">
        <f t="shared" si="2695"/>
        <v>1609 DAMORT-F</v>
      </c>
      <c r="F1609" s="31"/>
      <c r="G1609" s="95" t="str">
        <f>"Assumptions - "&amp;G1608</f>
        <v>Assumptions - Simple amortizing debt:</v>
      </c>
      <c r="I1609"/>
      <c r="J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N1609"/>
    </row>
    <row r="1610" spans="1:116" x14ac:dyDescent="0.35">
      <c r="A1610" s="31"/>
      <c r="B1610" t="str">
        <f>E1610</f>
        <v>1610 DAMORT-F</v>
      </c>
      <c r="D1610" t="s">
        <v>426</v>
      </c>
      <c r="E1610" s="12" t="str">
        <f t="shared" si="2695"/>
        <v>1610 DAMORT-F</v>
      </c>
      <c r="F1610" s="31"/>
      <c r="G1610" s="159" t="s">
        <v>287</v>
      </c>
      <c r="H1610" s="57">
        <v>36</v>
      </c>
      <c r="I1610" s="31"/>
      <c r="J1610" s="31"/>
      <c r="K1610" s="31"/>
      <c r="L1610" s="31"/>
      <c r="M1610" s="31"/>
      <c r="N1610" s="31"/>
      <c r="O1610" s="31"/>
      <c r="P1610" s="31"/>
      <c r="R1610" s="31"/>
      <c r="S1610" s="73"/>
      <c r="T1610" s="73"/>
      <c r="U1610" s="73"/>
      <c r="V1610" s="73"/>
      <c r="W1610" s="73"/>
      <c r="X1610" s="73"/>
      <c r="Y1610" s="73"/>
      <c r="Z1610" s="73"/>
      <c r="AA1610" s="73"/>
      <c r="AB1610" s="73"/>
      <c r="AC1610" s="73"/>
      <c r="AD1610" s="73"/>
      <c r="AE1610" s="73"/>
      <c r="AF1610" s="73"/>
      <c r="AG1610" s="73"/>
      <c r="AH1610" s="73"/>
      <c r="AI1610" s="73"/>
      <c r="AJ1610" s="73"/>
      <c r="AK1610" s="73"/>
      <c r="AL1610" s="73"/>
      <c r="AM1610" s="73"/>
      <c r="AN1610" s="73"/>
      <c r="AO1610" s="73"/>
      <c r="AP1610" s="73"/>
      <c r="AQ1610" s="73"/>
      <c r="AR1610" s="73"/>
      <c r="AS1610" s="73"/>
      <c r="AT1610" s="73"/>
      <c r="AU1610" s="73"/>
      <c r="AV1610" s="73"/>
      <c r="AW1610" s="73"/>
      <c r="AX1610" s="73"/>
      <c r="AY1610" s="73"/>
      <c r="AZ1610" s="73"/>
      <c r="BA1610" s="73"/>
      <c r="BB1610" s="73"/>
      <c r="BC1610" s="73"/>
      <c r="BD1610" s="73"/>
      <c r="BE1610" s="73"/>
      <c r="BF1610" s="73"/>
      <c r="BG1610" s="73"/>
      <c r="BH1610" s="73"/>
      <c r="BI1610" s="73"/>
      <c r="BJ1610" s="73"/>
      <c r="BK1610" s="73"/>
      <c r="BL1610" s="73"/>
      <c r="BM1610" s="73"/>
      <c r="BN1610" s="73"/>
      <c r="BO1610" s="73"/>
      <c r="BP1610" s="73"/>
      <c r="BQ1610" s="73"/>
      <c r="BR1610" s="73"/>
      <c r="BS1610" s="73"/>
      <c r="BT1610" s="73"/>
      <c r="BU1610" s="73"/>
      <c r="BV1610" s="73"/>
      <c r="BW1610" s="73"/>
      <c r="BX1610" s="73"/>
      <c r="BY1610" s="73"/>
      <c r="BZ1610" s="73"/>
      <c r="CA1610" s="73"/>
      <c r="CB1610" s="73"/>
      <c r="CC1610" s="73"/>
      <c r="CD1610" s="73"/>
      <c r="CE1610" s="73"/>
      <c r="CF1610" s="73"/>
      <c r="CG1610" s="73"/>
      <c r="CH1610" s="73"/>
      <c r="CI1610" s="73"/>
      <c r="CJ1610" s="73"/>
      <c r="CK1610" s="73"/>
      <c r="CL1610" s="73"/>
      <c r="CN1610" s="31"/>
      <c r="CO1610" s="73"/>
      <c r="CP1610" s="73"/>
      <c r="CQ1610" s="73"/>
      <c r="CR1610" s="73"/>
      <c r="CS1610" s="73"/>
      <c r="CT1610" s="73"/>
      <c r="CU1610" s="73"/>
      <c r="CV1610" s="73"/>
      <c r="CW1610" s="73"/>
      <c r="CX1610" s="73"/>
      <c r="CY1610" s="73"/>
      <c r="CZ1610" s="73"/>
      <c r="DA1610" s="73"/>
      <c r="DB1610" s="73"/>
      <c r="DC1610" s="73"/>
      <c r="DD1610" s="73"/>
      <c r="DE1610" s="73"/>
      <c r="DF1610" s="73"/>
      <c r="DG1610" s="73"/>
      <c r="DH1610" s="73"/>
      <c r="DI1610" s="73"/>
      <c r="DJ1610" s="73"/>
      <c r="DK1610" s="73"/>
      <c r="DL1610" s="73"/>
    </row>
    <row r="1611" spans="1:116" x14ac:dyDescent="0.35">
      <c r="A1611" s="31"/>
      <c r="B1611" s="31"/>
      <c r="C1611" s="31"/>
      <c r="D1611" t="s">
        <v>426</v>
      </c>
      <c r="E1611" s="12" t="str">
        <f t="shared" si="2695"/>
        <v>1611 DAMORT-F</v>
      </c>
      <c r="F1611" s="31"/>
      <c r="G1611" s="159" t="s">
        <v>288</v>
      </c>
      <c r="H1611" s="59">
        <v>0.1</v>
      </c>
      <c r="I1611" s="31"/>
      <c r="J1611" s="31"/>
      <c r="K1611" s="31"/>
      <c r="L1611" s="31"/>
      <c r="M1611" s="31"/>
      <c r="N1611" s="31"/>
      <c r="O1611" s="31"/>
      <c r="P1611" s="31"/>
      <c r="R1611" s="31"/>
      <c r="S1611" s="73"/>
      <c r="T1611" s="73"/>
      <c r="U1611" s="73"/>
      <c r="V1611" s="73"/>
      <c r="W1611" s="73"/>
      <c r="X1611" s="73"/>
      <c r="Y1611" s="73"/>
      <c r="Z1611" s="73"/>
      <c r="AA1611" s="73"/>
      <c r="AB1611" s="73"/>
      <c r="AC1611" s="73"/>
      <c r="AD1611" s="73"/>
      <c r="AE1611" s="73"/>
      <c r="AF1611" s="73"/>
      <c r="AG1611" s="73"/>
      <c r="AH1611" s="73"/>
      <c r="AI1611" s="73"/>
      <c r="AJ1611" s="73"/>
      <c r="AK1611" s="73"/>
      <c r="AL1611" s="73"/>
      <c r="AM1611" s="73"/>
      <c r="AN1611" s="73"/>
      <c r="AO1611" s="73"/>
      <c r="AP1611" s="73"/>
      <c r="AQ1611" s="73"/>
      <c r="AR1611" s="73"/>
      <c r="AS1611" s="73"/>
      <c r="AT1611" s="73"/>
      <c r="AU1611" s="73"/>
      <c r="AV1611" s="73"/>
      <c r="AW1611" s="73"/>
      <c r="AX1611" s="73"/>
      <c r="AY1611" s="73"/>
      <c r="AZ1611" s="73"/>
      <c r="BA1611" s="73"/>
      <c r="BB1611" s="73"/>
      <c r="BC1611" s="73"/>
      <c r="BD1611" s="73"/>
      <c r="BE1611" s="73"/>
      <c r="BF1611" s="73"/>
      <c r="BG1611" s="73"/>
      <c r="BH1611" s="73"/>
      <c r="BI1611" s="73"/>
      <c r="BJ1611" s="73"/>
      <c r="BK1611" s="73"/>
      <c r="BL1611" s="73"/>
      <c r="BM1611" s="73"/>
      <c r="BN1611" s="73"/>
      <c r="BO1611" s="73"/>
      <c r="BP1611" s="73"/>
      <c r="BQ1611" s="73"/>
      <c r="BR1611" s="73"/>
      <c r="BS1611" s="73"/>
      <c r="BT1611" s="73"/>
      <c r="BU1611" s="73"/>
      <c r="BV1611" s="73"/>
      <c r="BW1611" s="73"/>
      <c r="BX1611" s="73"/>
      <c r="BY1611" s="73"/>
      <c r="BZ1611" s="73"/>
      <c r="CA1611" s="73"/>
      <c r="CB1611" s="73"/>
      <c r="CC1611" s="73"/>
      <c r="CD1611" s="73"/>
      <c r="CE1611" s="73"/>
      <c r="CF1611" s="73"/>
      <c r="CG1611" s="73"/>
      <c r="CH1611" s="73"/>
      <c r="CI1611" s="73"/>
      <c r="CJ1611" s="73"/>
      <c r="CK1611" s="73"/>
      <c r="CL1611" s="73"/>
      <c r="CN1611" s="31"/>
      <c r="CO1611" s="73"/>
      <c r="CP1611" s="73"/>
      <c r="CQ1611" s="73"/>
      <c r="CR1611" s="73"/>
      <c r="CS1611" s="73"/>
      <c r="CT1611" s="73"/>
      <c r="CU1611" s="73"/>
      <c r="CV1611" s="73"/>
      <c r="CW1611" s="73"/>
      <c r="CX1611" s="73"/>
      <c r="CY1611" s="73"/>
      <c r="CZ1611" s="73"/>
      <c r="DA1611" s="73"/>
      <c r="DB1611" s="73"/>
      <c r="DC1611" s="73"/>
      <c r="DD1611" s="73"/>
      <c r="DE1611" s="73"/>
      <c r="DF1611" s="73"/>
      <c r="DG1611" s="73"/>
      <c r="DH1611" s="73"/>
      <c r="DI1611" s="73"/>
      <c r="DJ1611" s="73"/>
      <c r="DK1611" s="73"/>
      <c r="DL1611" s="73"/>
    </row>
    <row r="1612" spans="1:116" x14ac:dyDescent="0.35">
      <c r="D1612" t="s">
        <v>426</v>
      </c>
      <c r="E1612" t="str">
        <f t="shared" si="2695"/>
        <v>1612 DAMORT-F</v>
      </c>
      <c r="F1612" s="299"/>
      <c r="G1612" s="160" t="s">
        <v>289</v>
      </c>
      <c r="H1612" s="91">
        <v>1000</v>
      </c>
      <c r="I1612" s="31"/>
      <c r="J1612" s="31"/>
      <c r="K1612" s="31"/>
      <c r="L1612" s="31"/>
      <c r="M1612" s="31"/>
      <c r="N1612" s="31"/>
      <c r="O1612" s="31"/>
      <c r="P1612" s="31"/>
      <c r="R1612" s="31"/>
      <c r="S1612" s="73"/>
      <c r="T1612" s="73"/>
      <c r="U1612" s="73"/>
      <c r="V1612" s="73"/>
      <c r="W1612" s="73"/>
      <c r="X1612" s="73"/>
      <c r="Y1612" s="73"/>
      <c r="Z1612" s="73"/>
      <c r="AA1612" s="73"/>
      <c r="AB1612" s="73"/>
      <c r="AC1612" s="73"/>
      <c r="AD1612" s="73"/>
      <c r="AE1612" s="73"/>
      <c r="AF1612" s="73"/>
      <c r="AG1612" s="73"/>
      <c r="AH1612" s="73"/>
      <c r="AI1612" s="73"/>
      <c r="AJ1612" s="73"/>
      <c r="AK1612" s="73"/>
      <c r="AL1612" s="73"/>
      <c r="AM1612" s="73"/>
      <c r="AN1612" s="73"/>
      <c r="AO1612" s="73"/>
      <c r="AP1612" s="73"/>
      <c r="AQ1612" s="73"/>
      <c r="AR1612" s="73"/>
      <c r="AS1612" s="73"/>
      <c r="AT1612" s="73"/>
      <c r="AU1612" s="73"/>
      <c r="AV1612" s="73"/>
      <c r="AW1612" s="73"/>
      <c r="AX1612" s="73"/>
      <c r="AY1612" s="73"/>
      <c r="AZ1612" s="73"/>
      <c r="BA1612" s="73"/>
      <c r="BB1612" s="73"/>
      <c r="BC1612" s="73"/>
      <c r="BD1612" s="73"/>
      <c r="BE1612" s="73"/>
      <c r="BF1612" s="73"/>
      <c r="BG1612" s="73"/>
      <c r="BH1612" s="73"/>
      <c r="BI1612" s="73"/>
      <c r="BJ1612" s="73"/>
      <c r="BK1612" s="73"/>
      <c r="BL1612" s="73"/>
      <c r="BM1612" s="73"/>
      <c r="BN1612" s="73"/>
      <c r="BO1612" s="73"/>
      <c r="BP1612" s="73"/>
      <c r="BQ1612" s="73"/>
      <c r="BR1612" s="73"/>
      <c r="BS1612" s="73"/>
      <c r="BT1612" s="73"/>
      <c r="BU1612" s="73"/>
      <c r="BV1612" s="73"/>
      <c r="BW1612" s="73"/>
      <c r="BX1612" s="73"/>
      <c r="BY1612" s="73"/>
      <c r="BZ1612" s="73"/>
      <c r="CA1612" s="73"/>
      <c r="CB1612" s="73"/>
      <c r="CC1612" s="73"/>
      <c r="CD1612" s="73"/>
      <c r="CE1612" s="73"/>
      <c r="CF1612" s="73"/>
      <c r="CG1612" s="73"/>
      <c r="CH1612" s="73"/>
      <c r="CI1612" s="73"/>
      <c r="CJ1612" s="73"/>
      <c r="CK1612" s="73"/>
      <c r="CL1612" s="73"/>
      <c r="CN1612" s="31"/>
      <c r="CO1612" s="73"/>
      <c r="CP1612" s="73"/>
      <c r="CQ1612" s="73"/>
      <c r="CR1612" s="73"/>
      <c r="CS1612" s="73"/>
      <c r="CT1612" s="73"/>
      <c r="CU1612" s="73"/>
      <c r="CV1612" s="73"/>
      <c r="CW1612" s="73"/>
      <c r="CX1612" s="73"/>
      <c r="CY1612" s="73"/>
      <c r="CZ1612" s="73"/>
      <c r="DA1612" s="73"/>
      <c r="DB1612" s="73"/>
      <c r="DC1612" s="73"/>
      <c r="DD1612" s="73"/>
      <c r="DE1612" s="73"/>
      <c r="DF1612" s="73"/>
      <c r="DG1612" s="73"/>
      <c r="DH1612" s="73"/>
      <c r="DI1612" s="73"/>
      <c r="DJ1612" s="73"/>
      <c r="DK1612" s="73"/>
      <c r="DL1612" s="73"/>
    </row>
    <row r="1613" spans="1:116" x14ac:dyDescent="0.35">
      <c r="D1613" t="s">
        <v>426</v>
      </c>
      <c r="E1613" t="str">
        <f t="shared" si="2695"/>
        <v>1613 DAMORT-F</v>
      </c>
      <c r="F1613" s="299"/>
      <c r="G1613" s="127"/>
      <c r="H1613" s="31"/>
      <c r="I1613" s="31"/>
      <c r="J1613" s="31"/>
      <c r="K1613" s="31"/>
      <c r="L1613" s="31"/>
      <c r="M1613" s="31"/>
      <c r="N1613" s="31"/>
      <c r="O1613" s="31"/>
      <c r="P1613" s="31"/>
      <c r="R1613" s="31"/>
      <c r="S1613" s="73"/>
      <c r="T1613" s="73"/>
      <c r="U1613" s="73"/>
      <c r="V1613" s="73"/>
      <c r="W1613" s="73"/>
      <c r="X1613" s="73"/>
      <c r="Y1613" s="73"/>
      <c r="Z1613" s="73"/>
      <c r="AA1613" s="73"/>
      <c r="AB1613" s="73"/>
      <c r="AC1613" s="73"/>
      <c r="AD1613" s="73"/>
      <c r="AE1613" s="73"/>
      <c r="AF1613" s="73"/>
      <c r="AG1613" s="73"/>
      <c r="AH1613" s="73"/>
      <c r="AI1613" s="73"/>
      <c r="AJ1613" s="73"/>
      <c r="AK1613" s="73"/>
      <c r="AL1613" s="73"/>
      <c r="AM1613" s="73"/>
      <c r="AN1613" s="73"/>
      <c r="AO1613" s="73"/>
      <c r="AP1613" s="73"/>
      <c r="AQ1613" s="73"/>
      <c r="AR1613" s="73"/>
      <c r="AS1613" s="73"/>
      <c r="AT1613" s="73"/>
      <c r="AU1613" s="73"/>
      <c r="AV1613" s="73"/>
      <c r="AW1613" s="73"/>
      <c r="AX1613" s="73"/>
      <c r="AY1613" s="73"/>
      <c r="AZ1613" s="73"/>
      <c r="BA1613" s="73"/>
      <c r="BB1613" s="73"/>
      <c r="BC1613" s="73"/>
      <c r="BD1613" s="73"/>
      <c r="BE1613" s="73"/>
      <c r="BF1613" s="73"/>
      <c r="BG1613" s="73"/>
      <c r="BH1613" s="73"/>
      <c r="BI1613" s="73"/>
      <c r="BJ1613" s="73"/>
      <c r="BK1613" s="73"/>
      <c r="BL1613" s="73"/>
      <c r="BM1613" s="73"/>
      <c r="BN1613" s="73"/>
      <c r="BO1613" s="73"/>
      <c r="BP1613" s="73"/>
      <c r="BQ1613" s="73"/>
      <c r="BR1613" s="73"/>
      <c r="BS1613" s="73"/>
      <c r="BT1613" s="73"/>
      <c r="BU1613" s="73"/>
      <c r="BV1613" s="73"/>
      <c r="BW1613" s="73"/>
      <c r="BX1613" s="73"/>
      <c r="BY1613" s="73"/>
      <c r="BZ1613" s="73"/>
      <c r="CA1613" s="73"/>
      <c r="CB1613" s="73"/>
      <c r="CC1613" s="73"/>
      <c r="CD1613" s="73"/>
      <c r="CE1613" s="73"/>
      <c r="CF1613" s="73"/>
      <c r="CG1613" s="73"/>
      <c r="CH1613" s="73"/>
      <c r="CI1613" s="73"/>
      <c r="CJ1613" s="73"/>
      <c r="CK1613" s="73"/>
      <c r="CL1613" s="73"/>
      <c r="CN1613" s="31"/>
      <c r="CO1613" s="73"/>
      <c r="CP1613" s="73"/>
      <c r="CQ1613" s="73"/>
      <c r="CR1613" s="73"/>
      <c r="CS1613" s="73"/>
      <c r="CT1613" s="73"/>
      <c r="CU1613" s="73"/>
      <c r="CV1613" s="73"/>
      <c r="CW1613" s="73"/>
      <c r="CX1613" s="73"/>
      <c r="CY1613" s="73"/>
      <c r="CZ1613" s="73"/>
      <c r="DA1613" s="73"/>
      <c r="DB1613" s="73"/>
      <c r="DC1613" s="73"/>
      <c r="DD1613" s="73"/>
      <c r="DE1613" s="73"/>
      <c r="DF1613" s="73"/>
      <c r="DG1613" s="73"/>
      <c r="DH1613" s="73"/>
      <c r="DI1613" s="73"/>
      <c r="DJ1613" s="73"/>
      <c r="DK1613" s="73"/>
      <c r="DL1613" s="73"/>
    </row>
    <row r="1614" spans="1:116" x14ac:dyDescent="0.35">
      <c r="B1614" t="str">
        <f>E1614</f>
        <v>1614 DAMORT-F</v>
      </c>
      <c r="C1614" t="s">
        <v>236</v>
      </c>
      <c r="D1614" t="s">
        <v>426</v>
      </c>
      <c r="E1614" t="str">
        <f t="shared" si="2695"/>
        <v>1614 DAMORT-F</v>
      </c>
      <c r="G1614" s="95" t="s">
        <v>290</v>
      </c>
      <c r="R1614" s="92"/>
      <c r="S1614" s="154"/>
      <c r="T1614" s="154"/>
      <c r="U1614" s="154"/>
      <c r="V1614" s="154"/>
      <c r="W1614" s="154"/>
      <c r="X1614" s="154"/>
      <c r="Y1614" s="154"/>
      <c r="Z1614" s="154"/>
      <c r="AA1614" s="154"/>
      <c r="AB1614" s="154"/>
      <c r="AC1614" s="154"/>
      <c r="AD1614" s="154"/>
      <c r="AE1614" s="154"/>
      <c r="AF1614" s="154"/>
      <c r="AG1614" s="154"/>
      <c r="AH1614" s="154"/>
      <c r="AI1614" s="154"/>
      <c r="AJ1614" s="154"/>
      <c r="AK1614" s="154"/>
      <c r="AL1614" s="154"/>
      <c r="AM1614" s="154"/>
      <c r="AN1614" s="154"/>
      <c r="AO1614" s="154"/>
      <c r="AP1614" s="154"/>
      <c r="AQ1614" s="154"/>
      <c r="AR1614" s="154"/>
      <c r="AS1614" s="154"/>
      <c r="AT1614" s="154"/>
      <c r="AU1614" s="154"/>
      <c r="AV1614" s="154"/>
      <c r="AW1614" s="154"/>
      <c r="AX1614" s="154"/>
      <c r="AY1614" s="154"/>
      <c r="AZ1614" s="154"/>
      <c r="BA1614" s="154"/>
      <c r="BB1614" s="154"/>
      <c r="BC1614" s="154"/>
      <c r="BD1614" s="154"/>
      <c r="BE1614" s="154"/>
      <c r="BF1614" s="154"/>
      <c r="BG1614" s="154"/>
      <c r="BH1614" s="154"/>
      <c r="BI1614" s="154"/>
      <c r="BJ1614" s="154"/>
      <c r="BK1614" s="154"/>
      <c r="BL1614" s="154"/>
      <c r="BM1614" s="154"/>
      <c r="BN1614" s="154"/>
      <c r="BO1614" s="154"/>
      <c r="BP1614" s="154"/>
      <c r="BQ1614" s="154"/>
      <c r="BR1614" s="154"/>
      <c r="BS1614" s="154"/>
      <c r="BT1614" s="154"/>
      <c r="BU1614" s="154"/>
      <c r="BV1614" s="154"/>
      <c r="BW1614" s="154"/>
      <c r="BX1614" s="154"/>
      <c r="BY1614" s="154"/>
      <c r="BZ1614" s="154"/>
      <c r="CA1614" s="154"/>
      <c r="CB1614" s="154"/>
      <c r="CC1614" s="154"/>
      <c r="CD1614" s="154"/>
      <c r="CE1614" s="154"/>
      <c r="CF1614" s="154"/>
      <c r="CG1614" s="154"/>
      <c r="CH1614" s="154"/>
      <c r="CI1614" s="154"/>
      <c r="CJ1614" s="154"/>
      <c r="CK1614" s="154"/>
      <c r="CL1614" s="154"/>
      <c r="CO1614" s="154"/>
      <c r="CP1614" s="154"/>
      <c r="CQ1614" s="154"/>
      <c r="CR1614" s="154"/>
      <c r="CS1614" s="154"/>
      <c r="CT1614" s="154"/>
      <c r="CU1614" s="154"/>
      <c r="CV1614" s="154"/>
      <c r="CW1614" s="154"/>
      <c r="CX1614" s="154"/>
      <c r="CY1614" s="154"/>
      <c r="CZ1614" s="154"/>
      <c r="DA1614" s="154"/>
      <c r="DB1614" s="154"/>
      <c r="DC1614" s="154"/>
      <c r="DD1614" s="154"/>
      <c r="DE1614" s="154"/>
      <c r="DF1614" s="154"/>
      <c r="DG1614" s="154"/>
      <c r="DH1614" s="154"/>
      <c r="DI1614" s="154"/>
      <c r="DJ1614" s="154"/>
      <c r="DK1614" s="154"/>
      <c r="DL1614" s="154"/>
    </row>
    <row r="1615" spans="1:116" x14ac:dyDescent="0.35">
      <c r="B1615" t="str">
        <f>E1615</f>
        <v>1615 DAMORT-F</v>
      </c>
      <c r="C1615" t="s">
        <v>236</v>
      </c>
      <c r="D1615" t="s">
        <v>426</v>
      </c>
      <c r="E1615" t="str">
        <f t="shared" si="2695"/>
        <v>1615 DAMORT-F</v>
      </c>
      <c r="G1615" s="158" t="s">
        <v>289</v>
      </c>
      <c r="K1615" s="24">
        <f>H1612</f>
        <v>1000</v>
      </c>
      <c r="L1615" s="24">
        <f>SUMIF($4:$4,L$2,1613:1613)</f>
        <v>0</v>
      </c>
      <c r="M1615" s="24">
        <f>SUMIF($4:$4,M$2,1613:1613)</f>
        <v>0</v>
      </c>
      <c r="N1615" s="24">
        <f>SUMIF($4:$4,N$2,1613:1613)</f>
        <v>0</v>
      </c>
      <c r="O1615" s="24">
        <f>SUMIF($4:$4,O$2,1613:1613)</f>
        <v>0</v>
      </c>
      <c r="P1615" s="24">
        <f>SUMIF($4:$4,P$2,1613:1613)</f>
        <v>0</v>
      </c>
      <c r="R1615"/>
      <c r="S1615" s="80">
        <f>H1612</f>
        <v>1000</v>
      </c>
      <c r="T1615" s="62">
        <f t="shared" ref="T1615:AY1615" si="2705">S1619</f>
        <v>1789.4546012557425</v>
      </c>
      <c r="U1615" s="62">
        <f t="shared" si="2705"/>
        <v>2558.5986681937516</v>
      </c>
      <c r="V1615" s="62">
        <f t="shared" si="2705"/>
        <v>3307.2629463613794</v>
      </c>
      <c r="W1615" s="62">
        <f t="shared" si="2705"/>
        <v>4025.5161093908109</v>
      </c>
      <c r="X1615" s="62">
        <f t="shared" si="2705"/>
        <v>4732.9487261172899</v>
      </c>
      <c r="Y1615" s="62">
        <f t="shared" si="2705"/>
        <v>5419.3872919882915</v>
      </c>
      <c r="Z1615" s="62">
        <f t="shared" si="2705"/>
        <v>6084.6568565800208</v>
      </c>
      <c r="AA1615" s="62">
        <f t="shared" si="2705"/>
        <v>6728.5810115484828</v>
      </c>
      <c r="AB1615" s="62">
        <f t="shared" si="2705"/>
        <v>7350.981878480151</v>
      </c>
      <c r="AC1615" s="62">
        <f t="shared" si="2705"/>
        <v>7951.6800966413848</v>
      </c>
      <c r="AD1615" s="62">
        <f t="shared" si="2705"/>
        <v>8530.4948106257652</v>
      </c>
      <c r="AE1615" s="62">
        <f t="shared" si="2705"/>
        <v>9087.2436578984834</v>
      </c>
      <c r="AF1615" s="62">
        <f t="shared" si="2705"/>
        <v>8808.3543011206966</v>
      </c>
      <c r="AG1615" s="62">
        <f t="shared" si="2705"/>
        <v>8527.1408663697621</v>
      </c>
      <c r="AH1615" s="62">
        <f t="shared" si="2705"/>
        <v>8243.5839863292367</v>
      </c>
      <c r="AI1615" s="62">
        <f t="shared" si="2705"/>
        <v>7957.6641322883734</v>
      </c>
      <c r="AJ1615" s="62">
        <f t="shared" si="2705"/>
        <v>7669.3616127971691</v>
      </c>
      <c r="AK1615" s="62">
        <f t="shared" si="2705"/>
        <v>7378.6565723102049</v>
      </c>
      <c r="AL1615" s="62">
        <f t="shared" si="2705"/>
        <v>7085.5289898191822</v>
      </c>
      <c r="AM1615" s="62">
        <f t="shared" si="2705"/>
        <v>6789.9586774740683</v>
      </c>
      <c r="AN1615" s="62">
        <f t="shared" si="2705"/>
        <v>6491.9252791927447</v>
      </c>
      <c r="AO1615" s="62">
        <f t="shared" si="2705"/>
        <v>6191.4082692590764</v>
      </c>
      <c r="AP1615" s="62">
        <f t="shared" si="2705"/>
        <v>5888.3869509092947</v>
      </c>
      <c r="AQ1615" s="62">
        <f t="shared" si="2705"/>
        <v>5582.8404549065981</v>
      </c>
      <c r="AR1615" s="62">
        <f t="shared" si="2705"/>
        <v>5274.7477381038789</v>
      </c>
      <c r="AS1615" s="62">
        <f t="shared" si="2705"/>
        <v>4964.0875819944704</v>
      </c>
      <c r="AT1615" s="62">
        <f t="shared" si="2705"/>
        <v>4650.8385912508165</v>
      </c>
      <c r="AU1615" s="62">
        <f t="shared" si="2705"/>
        <v>4334.9791922509658</v>
      </c>
      <c r="AV1615" s="62">
        <f t="shared" si="2705"/>
        <v>4016.4876315927831</v>
      </c>
      <c r="AW1615" s="62">
        <f t="shared" si="2705"/>
        <v>3695.3419745957822</v>
      </c>
      <c r="AX1615" s="62">
        <f t="shared" si="2705"/>
        <v>3371.5201037904731</v>
      </c>
      <c r="AY1615" s="62">
        <f t="shared" si="2705"/>
        <v>3044.9997173951197</v>
      </c>
      <c r="AZ1615" s="62">
        <f t="shared" ref="AZ1615:CE1615" si="2706">AY1619</f>
        <v>2715.7583277798049</v>
      </c>
      <c r="BA1615" s="62">
        <f t="shared" si="2706"/>
        <v>2383.7732599176957</v>
      </c>
      <c r="BB1615" s="62">
        <f t="shared" si="2706"/>
        <v>2049.0216498234022</v>
      </c>
      <c r="BC1615" s="62">
        <f t="shared" si="2706"/>
        <v>1711.480442978323</v>
      </c>
      <c r="BD1615" s="62">
        <f t="shared" si="2706"/>
        <v>1430.2829025982371</v>
      </c>
      <c r="BE1615" s="62">
        <f t="shared" si="2706"/>
        <v>1173.6313720431817</v>
      </c>
      <c r="BF1615" s="62">
        <f t="shared" si="2706"/>
        <v>941.730401395032</v>
      </c>
      <c r="BG1615" s="62">
        <f t="shared" si="2706"/>
        <v>734.4635734477406</v>
      </c>
      <c r="BH1615" s="62">
        <f t="shared" si="2706"/>
        <v>552.358844595753</v>
      </c>
      <c r="BI1615" s="62">
        <f t="shared" si="2706"/>
        <v>395.62589899819682</v>
      </c>
      <c r="BJ1615" s="62">
        <f t="shared" si="2706"/>
        <v>264.47616818219228</v>
      </c>
      <c r="BK1615" s="62">
        <f t="shared" si="2706"/>
        <v>159.12284560425226</v>
      </c>
      <c r="BL1615" s="62">
        <f t="shared" si="2706"/>
        <v>79.780901333027316</v>
      </c>
      <c r="BM1615" s="62">
        <f t="shared" si="2706"/>
        <v>26.667096854406736</v>
      </c>
      <c r="BN1615" s="62">
        <f t="shared" si="2706"/>
        <v>-4.4444448121794267E-12</v>
      </c>
      <c r="BO1615" s="62">
        <f t="shared" si="2706"/>
        <v>-4.4814818522809217E-12</v>
      </c>
      <c r="BP1615" s="62">
        <f t="shared" si="2706"/>
        <v>-4.5188275343832624E-12</v>
      </c>
      <c r="BQ1615" s="62">
        <f t="shared" si="2706"/>
        <v>-4.5564844305031233E-12</v>
      </c>
      <c r="BR1615" s="62">
        <f t="shared" si="2706"/>
        <v>-4.5944551340906497E-12</v>
      </c>
      <c r="BS1615" s="62">
        <f t="shared" si="2706"/>
        <v>-4.632742260208072E-12</v>
      </c>
      <c r="BT1615" s="62">
        <f t="shared" si="2706"/>
        <v>-4.6713484457098057E-12</v>
      </c>
      <c r="BU1615" s="62">
        <f t="shared" si="2706"/>
        <v>-4.710276349424054E-12</v>
      </c>
      <c r="BV1615" s="62">
        <f t="shared" si="2706"/>
        <v>-4.7495286523359208E-12</v>
      </c>
      <c r="BW1615" s="62">
        <f t="shared" si="2706"/>
        <v>-4.7891080577720534E-12</v>
      </c>
      <c r="BX1615" s="62">
        <f t="shared" si="2706"/>
        <v>-4.8290172915868203E-12</v>
      </c>
      <c r="BY1615" s="62">
        <f t="shared" si="2706"/>
        <v>-4.869259102350044E-12</v>
      </c>
      <c r="BZ1615" s="62">
        <f t="shared" si="2706"/>
        <v>-4.9098362615362945E-12</v>
      </c>
      <c r="CA1615" s="62">
        <f t="shared" si="2706"/>
        <v>-4.9507515637157634E-12</v>
      </c>
      <c r="CB1615" s="62">
        <f t="shared" si="2706"/>
        <v>-4.9920078267467278E-12</v>
      </c>
      <c r="CC1615" s="62">
        <f t="shared" si="2706"/>
        <v>-5.0336078919696171E-12</v>
      </c>
      <c r="CD1615" s="62">
        <f t="shared" si="2706"/>
        <v>-5.0755546244026976E-12</v>
      </c>
      <c r="CE1615" s="62">
        <f t="shared" si="2706"/>
        <v>-5.117850912939387E-12</v>
      </c>
      <c r="CF1615" s="62">
        <f t="shared" ref="CF1615:CL1615" si="2707">CE1619</f>
        <v>-5.1604996705472156E-12</v>
      </c>
      <c r="CG1615" s="62">
        <f t="shared" si="2707"/>
        <v>-5.203503834468442E-12</v>
      </c>
      <c r="CH1615" s="62">
        <f t="shared" si="2707"/>
        <v>-5.2468663664223456E-12</v>
      </c>
      <c r="CI1615" s="62">
        <f t="shared" si="2707"/>
        <v>-5.2905902528091984E-12</v>
      </c>
      <c r="CJ1615" s="62">
        <f t="shared" si="2707"/>
        <v>-5.334678504915942E-12</v>
      </c>
      <c r="CK1615" s="62">
        <f t="shared" si="2707"/>
        <v>-5.3791341591235747E-12</v>
      </c>
      <c r="CL1615" s="62">
        <f t="shared" si="2707"/>
        <v>-5.4239602771162713E-12</v>
      </c>
      <c r="CO1615" s="62">
        <f t="shared" ref="CO1615:DK1615" si="2708">CN1619</f>
        <v>0</v>
      </c>
      <c r="CP1615" s="62">
        <f t="shared" si="2708"/>
        <v>0</v>
      </c>
      <c r="CQ1615" s="62">
        <f t="shared" si="2708"/>
        <v>0</v>
      </c>
      <c r="CR1615" s="62">
        <f t="shared" si="2708"/>
        <v>0</v>
      </c>
      <c r="CS1615" s="62">
        <f t="shared" si="2708"/>
        <v>0</v>
      </c>
      <c r="CT1615" s="62">
        <f t="shared" si="2708"/>
        <v>0</v>
      </c>
      <c r="CU1615" s="62">
        <f t="shared" si="2708"/>
        <v>0</v>
      </c>
      <c r="CV1615" s="62">
        <f t="shared" si="2708"/>
        <v>0</v>
      </c>
      <c r="CW1615" s="62">
        <f t="shared" si="2708"/>
        <v>0</v>
      </c>
      <c r="CX1615" s="62">
        <f t="shared" si="2708"/>
        <v>0</v>
      </c>
      <c r="CY1615" s="62">
        <f t="shared" si="2708"/>
        <v>0</v>
      </c>
      <c r="CZ1615" s="62">
        <f t="shared" si="2708"/>
        <v>0</v>
      </c>
      <c r="DA1615" s="62">
        <f t="shared" si="2708"/>
        <v>0</v>
      </c>
      <c r="DB1615" s="62">
        <f t="shared" si="2708"/>
        <v>0</v>
      </c>
      <c r="DC1615" s="62">
        <f t="shared" si="2708"/>
        <v>0</v>
      </c>
      <c r="DD1615" s="62">
        <f t="shared" si="2708"/>
        <v>0</v>
      </c>
      <c r="DE1615" s="62">
        <f t="shared" si="2708"/>
        <v>0</v>
      </c>
      <c r="DF1615" s="62">
        <f t="shared" si="2708"/>
        <v>0</v>
      </c>
      <c r="DG1615" s="62">
        <f t="shared" si="2708"/>
        <v>0</v>
      </c>
      <c r="DH1615" s="62">
        <f t="shared" si="2708"/>
        <v>0</v>
      </c>
      <c r="DI1615" s="62">
        <f t="shared" si="2708"/>
        <v>0</v>
      </c>
      <c r="DJ1615" s="62">
        <f t="shared" si="2708"/>
        <v>0</v>
      </c>
      <c r="DK1615" s="62">
        <f t="shared" si="2708"/>
        <v>0</v>
      </c>
      <c r="DL1615" s="62">
        <f t="shared" ref="DL1615" si="2709">DK1619</f>
        <v>0</v>
      </c>
    </row>
    <row r="1616" spans="1:116" x14ac:dyDescent="0.35">
      <c r="C1616" t="s">
        <v>236</v>
      </c>
      <c r="D1616" t="s">
        <v>426</v>
      </c>
      <c r="E1616" t="str">
        <f t="shared" si="2695"/>
        <v>1616 DAMORT-F</v>
      </c>
      <c r="G1616" s="158" t="str">
        <f>"New borrowing - "&amp;SUBSTITUTE(G1608,":","")</f>
        <v>New borrowing - Simple amortizing debt</v>
      </c>
      <c r="K1616" s="23">
        <v>10000</v>
      </c>
      <c r="L1616" s="23">
        <v>0</v>
      </c>
      <c r="M1616" s="23">
        <v>0</v>
      </c>
      <c r="N1616" s="23">
        <v>0</v>
      </c>
      <c r="O1616" s="23">
        <v>0</v>
      </c>
      <c r="P1616" s="23">
        <v>0</v>
      </c>
      <c r="R1616"/>
      <c r="S1616" s="147" cm="1">
        <f t="array" ref="S1616">IFERROR(INDEX($K:$Q,ROW(),MATCH(S$3,$K$2:$Q$2,0))/12,0)</f>
        <v>833.33333333333337</v>
      </c>
      <c r="T1616" s="147" cm="1">
        <f t="array" ref="T1616">IFERROR(INDEX($K:$Q,ROW(),MATCH(T$3,$K$2:$Q$2,0))/12,0)</f>
        <v>833.33333333333337</v>
      </c>
      <c r="U1616" s="147" cm="1">
        <f t="array" ref="U1616">IFERROR(INDEX($K:$Q,ROW(),MATCH(U$3,$K$2:$Q$2,0))/12,0)</f>
        <v>833.33333333333337</v>
      </c>
      <c r="V1616" s="147" cm="1">
        <f t="array" ref="V1616">IFERROR(INDEX($K:$Q,ROW(),MATCH(V$3,$K$2:$Q$2,0))/12,0)</f>
        <v>833.33333333333337</v>
      </c>
      <c r="W1616" s="147" cm="1">
        <f t="array" ref="W1616">IFERROR(INDEX($K:$Q,ROW(),MATCH(W$3,$K$2:$Q$2,0))/12,0)</f>
        <v>833.33333333333337</v>
      </c>
      <c r="X1616" s="147" cm="1">
        <f t="array" ref="X1616">IFERROR(INDEX($K:$Q,ROW(),MATCH(X$3,$K$2:$Q$2,0))/12,0)</f>
        <v>833.33333333333337</v>
      </c>
      <c r="Y1616" s="147" cm="1">
        <f t="array" ref="Y1616">IFERROR(INDEX($K:$Q,ROW(),MATCH(Y$3,$K$2:$Q$2,0))/12,0)</f>
        <v>833.33333333333337</v>
      </c>
      <c r="Z1616" s="147" cm="1">
        <f t="array" ref="Z1616">IFERROR(INDEX($K:$Q,ROW(),MATCH(Z$3,$K$2:$Q$2,0))/12,0)</f>
        <v>833.33333333333337</v>
      </c>
      <c r="AA1616" s="147" cm="1">
        <f t="array" ref="AA1616">IFERROR(INDEX($K:$Q,ROW(),MATCH(AA$3,$K$2:$Q$2,0))/12,0)</f>
        <v>833.33333333333337</v>
      </c>
      <c r="AB1616" s="147" cm="1">
        <f t="array" ref="AB1616">IFERROR(INDEX($K:$Q,ROW(),MATCH(AB$3,$K$2:$Q$2,0))/12,0)</f>
        <v>833.33333333333337</v>
      </c>
      <c r="AC1616" s="147" cm="1">
        <f t="array" ref="AC1616">IFERROR(INDEX($K:$Q,ROW(),MATCH(AC$3,$K$2:$Q$2,0))/12,0)</f>
        <v>833.33333333333337</v>
      </c>
      <c r="AD1616" s="147" cm="1">
        <f t="array" ref="AD1616">IFERROR(INDEX($K:$Q,ROW(),MATCH(AD$3,$K$2:$Q$2,0))/12,0)</f>
        <v>833.33333333333337</v>
      </c>
      <c r="AE1616" s="147" cm="1">
        <f t="array" ref="AE1616">IFERROR(INDEX($K:$Q,ROW(),MATCH(AE$3,$K$2:$Q$2,0))/12,0)</f>
        <v>0</v>
      </c>
      <c r="AF1616" s="147" cm="1">
        <f t="array" ref="AF1616">IFERROR(INDEX($K:$Q,ROW(),MATCH(AF$3,$K$2:$Q$2,0))/12,0)</f>
        <v>0</v>
      </c>
      <c r="AG1616" s="147" cm="1">
        <f t="array" ref="AG1616">IFERROR(INDEX($K:$Q,ROW(),MATCH(AG$3,$K$2:$Q$2,0))/12,0)</f>
        <v>0</v>
      </c>
      <c r="AH1616" s="147" cm="1">
        <f t="array" ref="AH1616">IFERROR(INDEX($K:$Q,ROW(),MATCH(AH$3,$K$2:$Q$2,0))/12,0)</f>
        <v>0</v>
      </c>
      <c r="AI1616" s="147" cm="1">
        <f t="array" ref="AI1616">IFERROR(INDEX($K:$Q,ROW(),MATCH(AI$3,$K$2:$Q$2,0))/12,0)</f>
        <v>0</v>
      </c>
      <c r="AJ1616" s="147" cm="1">
        <f t="array" ref="AJ1616">IFERROR(INDEX($K:$Q,ROW(),MATCH(AJ$3,$K$2:$Q$2,0))/12,0)</f>
        <v>0</v>
      </c>
      <c r="AK1616" s="147" cm="1">
        <f t="array" ref="AK1616">IFERROR(INDEX($K:$Q,ROW(),MATCH(AK$3,$K$2:$Q$2,0))/12,0)</f>
        <v>0</v>
      </c>
      <c r="AL1616" s="147" cm="1">
        <f t="array" ref="AL1616">IFERROR(INDEX($K:$Q,ROW(),MATCH(AL$3,$K$2:$Q$2,0))/12,0)</f>
        <v>0</v>
      </c>
      <c r="AM1616" s="147" cm="1">
        <f t="array" ref="AM1616">IFERROR(INDEX($K:$Q,ROW(),MATCH(AM$3,$K$2:$Q$2,0))/12,0)</f>
        <v>0</v>
      </c>
      <c r="AN1616" s="147" cm="1">
        <f t="array" ref="AN1616">IFERROR(INDEX($K:$Q,ROW(),MATCH(AN$3,$K$2:$Q$2,0))/12,0)</f>
        <v>0</v>
      </c>
      <c r="AO1616" s="147" cm="1">
        <f t="array" ref="AO1616">IFERROR(INDEX($K:$Q,ROW(),MATCH(AO$3,$K$2:$Q$2,0))/12,0)</f>
        <v>0</v>
      </c>
      <c r="AP1616" s="147" cm="1">
        <f t="array" ref="AP1616">IFERROR(INDEX($K:$Q,ROW(),MATCH(AP$3,$K$2:$Q$2,0))/12,0)</f>
        <v>0</v>
      </c>
      <c r="AQ1616" s="147" cm="1">
        <f t="array" ref="AQ1616">IFERROR(INDEX($K:$Q,ROW(),MATCH(AQ$3,$K$2:$Q$2,0))/12,0)</f>
        <v>0</v>
      </c>
      <c r="AR1616" s="147" cm="1">
        <f t="array" ref="AR1616">IFERROR(INDEX($K:$Q,ROW(),MATCH(AR$3,$K$2:$Q$2,0))/12,0)</f>
        <v>0</v>
      </c>
      <c r="AS1616" s="147" cm="1">
        <f t="array" ref="AS1616">IFERROR(INDEX($K:$Q,ROW(),MATCH(AS$3,$K$2:$Q$2,0))/12,0)</f>
        <v>0</v>
      </c>
      <c r="AT1616" s="147" cm="1">
        <f t="array" ref="AT1616">IFERROR(INDEX($K:$Q,ROW(),MATCH(AT$3,$K$2:$Q$2,0))/12,0)</f>
        <v>0</v>
      </c>
      <c r="AU1616" s="147" cm="1">
        <f t="array" ref="AU1616">IFERROR(INDEX($K:$Q,ROW(),MATCH(AU$3,$K$2:$Q$2,0))/12,0)</f>
        <v>0</v>
      </c>
      <c r="AV1616" s="147" cm="1">
        <f t="array" ref="AV1616">IFERROR(INDEX($K:$Q,ROW(),MATCH(AV$3,$K$2:$Q$2,0))/12,0)</f>
        <v>0</v>
      </c>
      <c r="AW1616" s="147" cm="1">
        <f t="array" ref="AW1616">IFERROR(INDEX($K:$Q,ROW(),MATCH(AW$3,$K$2:$Q$2,0))/12,0)</f>
        <v>0</v>
      </c>
      <c r="AX1616" s="147" cm="1">
        <f t="array" ref="AX1616">IFERROR(INDEX($K:$Q,ROW(),MATCH(AX$3,$K$2:$Q$2,0))/12,0)</f>
        <v>0</v>
      </c>
      <c r="AY1616" s="147" cm="1">
        <f t="array" ref="AY1616">IFERROR(INDEX($K:$Q,ROW(),MATCH(AY$3,$K$2:$Q$2,0))/12,0)</f>
        <v>0</v>
      </c>
      <c r="AZ1616" s="147" cm="1">
        <f t="array" ref="AZ1616">IFERROR(INDEX($K:$Q,ROW(),MATCH(AZ$3,$K$2:$Q$2,0))/12,0)</f>
        <v>0</v>
      </c>
      <c r="BA1616" s="147" cm="1">
        <f t="array" ref="BA1616">IFERROR(INDEX($K:$Q,ROW(),MATCH(BA$3,$K$2:$Q$2,0))/12,0)</f>
        <v>0</v>
      </c>
      <c r="BB1616" s="147" cm="1">
        <f t="array" ref="BB1616">IFERROR(INDEX($K:$Q,ROW(),MATCH(BB$3,$K$2:$Q$2,0))/12,0)</f>
        <v>0</v>
      </c>
      <c r="BC1616" s="147" cm="1">
        <f t="array" ref="BC1616">IFERROR(INDEX($K:$Q,ROW(),MATCH(BC$3,$K$2:$Q$2,0))/12,0)</f>
        <v>0</v>
      </c>
      <c r="BD1616" s="147" cm="1">
        <f t="array" ref="BD1616">IFERROR(INDEX($K:$Q,ROW(),MATCH(BD$3,$K$2:$Q$2,0))/12,0)</f>
        <v>0</v>
      </c>
      <c r="BE1616" s="147" cm="1">
        <f t="array" ref="BE1616">IFERROR(INDEX($K:$Q,ROW(),MATCH(BE$3,$K$2:$Q$2,0))/12,0)</f>
        <v>0</v>
      </c>
      <c r="BF1616" s="147" cm="1">
        <f t="array" ref="BF1616">IFERROR(INDEX($K:$Q,ROW(),MATCH(BF$3,$K$2:$Q$2,0))/12,0)</f>
        <v>0</v>
      </c>
      <c r="BG1616" s="147" cm="1">
        <f t="array" ref="BG1616">IFERROR(INDEX($K:$Q,ROW(),MATCH(BG$3,$K$2:$Q$2,0))/12,0)</f>
        <v>0</v>
      </c>
      <c r="BH1616" s="147" cm="1">
        <f t="array" ref="BH1616">IFERROR(INDEX($K:$Q,ROW(),MATCH(BH$3,$K$2:$Q$2,0))/12,0)</f>
        <v>0</v>
      </c>
      <c r="BI1616" s="147" cm="1">
        <f t="array" ref="BI1616">IFERROR(INDEX($K:$Q,ROW(),MATCH(BI$3,$K$2:$Q$2,0))/12,0)</f>
        <v>0</v>
      </c>
      <c r="BJ1616" s="147" cm="1">
        <f t="array" ref="BJ1616">IFERROR(INDEX($K:$Q,ROW(),MATCH(BJ$3,$K$2:$Q$2,0))/12,0)</f>
        <v>0</v>
      </c>
      <c r="BK1616" s="147" cm="1">
        <f t="array" ref="BK1616">IFERROR(INDEX($K:$Q,ROW(),MATCH(BK$3,$K$2:$Q$2,0))/12,0)</f>
        <v>0</v>
      </c>
      <c r="BL1616" s="147" cm="1">
        <f t="array" ref="BL1616">IFERROR(INDEX($K:$Q,ROW(),MATCH(BL$3,$K$2:$Q$2,0))/12,0)</f>
        <v>0</v>
      </c>
      <c r="BM1616" s="147" cm="1">
        <f t="array" ref="BM1616">IFERROR(INDEX($K:$Q,ROW(),MATCH(BM$3,$K$2:$Q$2,0))/12,0)</f>
        <v>0</v>
      </c>
      <c r="BN1616" s="147" cm="1">
        <f t="array" ref="BN1616">IFERROR(INDEX($K:$Q,ROW(),MATCH(BN$3,$K$2:$Q$2,0))/12,0)</f>
        <v>0</v>
      </c>
      <c r="BO1616" s="147" cm="1">
        <f t="array" ref="BO1616">IFERROR(INDEX($K:$Q,ROW(),MATCH(BO$3,$K$2:$Q$2,0))/12,0)</f>
        <v>0</v>
      </c>
      <c r="BP1616" s="147" cm="1">
        <f t="array" ref="BP1616">IFERROR(INDEX($K:$Q,ROW(),MATCH(BP$3,$K$2:$Q$2,0))/12,0)</f>
        <v>0</v>
      </c>
      <c r="BQ1616" s="147" cm="1">
        <f t="array" ref="BQ1616">IFERROR(INDEX($K:$Q,ROW(),MATCH(BQ$3,$K$2:$Q$2,0))/12,0)</f>
        <v>0</v>
      </c>
      <c r="BR1616" s="147" cm="1">
        <f t="array" ref="BR1616">IFERROR(INDEX($K:$Q,ROW(),MATCH(BR$3,$K$2:$Q$2,0))/12,0)</f>
        <v>0</v>
      </c>
      <c r="BS1616" s="147" cm="1">
        <f t="array" ref="BS1616">IFERROR(INDEX($K:$Q,ROW(),MATCH(BS$3,$K$2:$Q$2,0))/12,0)</f>
        <v>0</v>
      </c>
      <c r="BT1616" s="147" cm="1">
        <f t="array" ref="BT1616">IFERROR(INDEX($K:$Q,ROW(),MATCH(BT$3,$K$2:$Q$2,0))/12,0)</f>
        <v>0</v>
      </c>
      <c r="BU1616" s="147" cm="1">
        <f t="array" ref="BU1616">IFERROR(INDEX($K:$Q,ROW(),MATCH(BU$3,$K$2:$Q$2,0))/12,0)</f>
        <v>0</v>
      </c>
      <c r="BV1616" s="147" cm="1">
        <f t="array" ref="BV1616">IFERROR(INDEX($K:$Q,ROW(),MATCH(BV$3,$K$2:$Q$2,0))/12,0)</f>
        <v>0</v>
      </c>
      <c r="BW1616" s="147" cm="1">
        <f t="array" ref="BW1616">IFERROR(INDEX($K:$Q,ROW(),MATCH(BW$3,$K$2:$Q$2,0))/12,0)</f>
        <v>0</v>
      </c>
      <c r="BX1616" s="147" cm="1">
        <f t="array" ref="BX1616">IFERROR(INDEX($K:$Q,ROW(),MATCH(BX$3,$K$2:$Q$2,0))/12,0)</f>
        <v>0</v>
      </c>
      <c r="BY1616" s="147" cm="1">
        <f t="array" ref="BY1616">IFERROR(INDEX($K:$Q,ROW(),MATCH(BY$3,$K$2:$Q$2,0))/12,0)</f>
        <v>0</v>
      </c>
      <c r="BZ1616" s="147" cm="1">
        <f t="array" ref="BZ1616">IFERROR(INDEX($K:$Q,ROW(),MATCH(BZ$3,$K$2:$Q$2,0))/12,0)</f>
        <v>0</v>
      </c>
      <c r="CA1616" s="147" cm="1">
        <f t="array" ref="CA1616">IFERROR(INDEX($K:$Q,ROW(),MATCH(CA$3,$K$2:$Q$2,0))/12,0)</f>
        <v>0</v>
      </c>
      <c r="CB1616" s="147" cm="1">
        <f t="array" ref="CB1616">IFERROR(INDEX($K:$Q,ROW(),MATCH(CB$3,$K$2:$Q$2,0))/12,0)</f>
        <v>0</v>
      </c>
      <c r="CC1616" s="147" cm="1">
        <f t="array" ref="CC1616">IFERROR(INDEX($K:$Q,ROW(),MATCH(CC$3,$K$2:$Q$2,0))/12,0)</f>
        <v>0</v>
      </c>
      <c r="CD1616" s="147" cm="1">
        <f t="array" ref="CD1616">IFERROR(INDEX($K:$Q,ROW(),MATCH(CD$3,$K$2:$Q$2,0))/12,0)</f>
        <v>0</v>
      </c>
      <c r="CE1616" s="147" cm="1">
        <f t="array" ref="CE1616">IFERROR(INDEX($K:$Q,ROW(),MATCH(CE$3,$K$2:$Q$2,0))/12,0)</f>
        <v>0</v>
      </c>
      <c r="CF1616" s="147" cm="1">
        <f t="array" ref="CF1616">IFERROR(INDEX($K:$Q,ROW(),MATCH(CF$3,$K$2:$Q$2,0))/12,0)</f>
        <v>0</v>
      </c>
      <c r="CG1616" s="147" cm="1">
        <f t="array" ref="CG1616">IFERROR(INDEX($K:$Q,ROW(),MATCH(CG$3,$K$2:$Q$2,0))/12,0)</f>
        <v>0</v>
      </c>
      <c r="CH1616" s="147" cm="1">
        <f t="array" ref="CH1616">IFERROR(INDEX($K:$Q,ROW(),MATCH(CH$3,$K$2:$Q$2,0))/12,0)</f>
        <v>0</v>
      </c>
      <c r="CI1616" s="147" cm="1">
        <f t="array" ref="CI1616">IFERROR(INDEX($K:$Q,ROW(),MATCH(CI$3,$K$2:$Q$2,0))/12,0)</f>
        <v>0</v>
      </c>
      <c r="CJ1616" s="147" cm="1">
        <f t="array" ref="CJ1616">IFERROR(INDEX($K:$Q,ROW(),MATCH(CJ$3,$K$2:$Q$2,0))/12,0)</f>
        <v>0</v>
      </c>
      <c r="CK1616" s="147" cm="1">
        <f t="array" ref="CK1616">IFERROR(INDEX($K:$Q,ROW(),MATCH(CK$3,$K$2:$Q$2,0))/12,0)</f>
        <v>0</v>
      </c>
      <c r="CL1616" s="147" cm="1">
        <f t="array" ref="CL1616">IFERROR(INDEX($K:$Q,ROW(),MATCH(CL$3,$K$2:$Q$2,0))/12,0)</f>
        <v>0</v>
      </c>
      <c r="CO1616" s="147" cm="1">
        <f t="array" ref="CO1616">IFERROR(INDEX($K:$Q,ROW(),MATCH(CO$3,$K$2:$Q$2,0))/CO$5,0)</f>
        <v>0</v>
      </c>
      <c r="CP1616" s="147" cm="1">
        <f t="array" ref="CP1616">IFERROR(INDEX($K:$Q,ROW(),MATCH(CP$3,$K$2:$Q$2,0))/CP$5,0)</f>
        <v>0</v>
      </c>
      <c r="CQ1616" s="147" cm="1">
        <f t="array" ref="CQ1616">IFERROR(INDEX($K:$Q,ROW(),MATCH(CQ$3,$K$2:$Q$2,0))/CQ$5,0)</f>
        <v>0</v>
      </c>
      <c r="CR1616" s="147" cm="1">
        <f t="array" ref="CR1616">IFERROR(INDEX($K:$Q,ROW(),MATCH(CR$3,$K$2:$Q$2,0))/CR$5,0)</f>
        <v>0</v>
      </c>
      <c r="CS1616" s="147" cm="1">
        <f t="array" ref="CS1616">IFERROR(INDEX($K:$Q,ROW(),MATCH(CS$3,$K$2:$Q$2,0))/CS$5,0)</f>
        <v>0</v>
      </c>
      <c r="CT1616" s="147" cm="1">
        <f t="array" ref="CT1616">IFERROR(INDEX($K:$Q,ROW(),MATCH(CT$3,$K$2:$Q$2,0))/CT$5,0)</f>
        <v>0</v>
      </c>
      <c r="CU1616" s="147" cm="1">
        <f t="array" ref="CU1616">IFERROR(INDEX($K:$Q,ROW(),MATCH(CU$3,$K$2:$Q$2,0))/CU$5,0)</f>
        <v>0</v>
      </c>
      <c r="CV1616" s="147" cm="1">
        <f t="array" ref="CV1616">IFERROR(INDEX($K:$Q,ROW(),MATCH(CV$3,$K$2:$Q$2,0))/CV$5,0)</f>
        <v>0</v>
      </c>
      <c r="CW1616" s="147" cm="1">
        <f t="array" ref="CW1616">IFERROR(INDEX($K:$Q,ROW(),MATCH(CW$3,$K$2:$Q$2,0))/CW$5,0)</f>
        <v>0</v>
      </c>
      <c r="CX1616" s="147" cm="1">
        <f t="array" ref="CX1616">IFERROR(INDEX($K:$Q,ROW(),MATCH(CX$3,$K$2:$Q$2,0))/CX$5,0)</f>
        <v>0</v>
      </c>
      <c r="CY1616" s="147" cm="1">
        <f t="array" ref="CY1616">IFERROR(INDEX($K:$Q,ROW(),MATCH(CY$3,$K$2:$Q$2,0))/CL$5,0)</f>
        <v>0</v>
      </c>
      <c r="CZ1616" s="147" cm="1">
        <f t="array" ref="CZ1616">IFERROR(INDEX($K:$Q,ROW(),MATCH(CZ$3,$K$2:$Q$2,0))/CZ$5,0)</f>
        <v>0</v>
      </c>
      <c r="DA1616" s="147" cm="1">
        <f t="array" ref="DA1616">IFERROR(INDEX($K:$Q,ROW(),MATCH(DA$3,$K$2:$Q$2,0))/DA$5,0)</f>
        <v>0</v>
      </c>
      <c r="DB1616" s="147" cm="1">
        <f t="array" ref="DB1616">IFERROR(INDEX($K:$Q,ROW(),MATCH(DB$3,$K$2:$Q$2,0))/DB$5,0)</f>
        <v>0</v>
      </c>
      <c r="DC1616" s="147" cm="1">
        <f t="array" ref="DC1616">IFERROR(INDEX($K:$Q,ROW(),MATCH(DC$3,$K$2:$Q$2,0))/DC$5,0)</f>
        <v>0</v>
      </c>
      <c r="DD1616" s="147" cm="1">
        <f t="array" ref="DD1616">IFERROR(INDEX($K:$Q,ROW(),MATCH(DD$3,$K$2:$Q$2,0))/DD$5,0)</f>
        <v>0</v>
      </c>
      <c r="DE1616" s="147" cm="1">
        <f t="array" ref="DE1616">IFERROR(INDEX($K:$Q,ROW(),MATCH(DE$3,$K$2:$Q$2,0))/DE$5,0)</f>
        <v>0</v>
      </c>
      <c r="DF1616" s="147" cm="1">
        <f t="array" ref="DF1616">IFERROR(INDEX($K:$Q,ROW(),MATCH(DF$3,$K$2:$Q$2,0))/DF$5,0)</f>
        <v>0</v>
      </c>
      <c r="DG1616" s="147" cm="1">
        <f t="array" ref="DG1616">IFERROR(INDEX($K:$Q,ROW(),MATCH(DG$3,$K$2:$Q$2,0))/DG$5,0)</f>
        <v>0</v>
      </c>
      <c r="DH1616" s="147" cm="1">
        <f t="array" ref="DH1616">IFERROR(INDEX($K:$Q,ROW(),MATCH(DH$3,$K$2:$Q$2,0))/DH$5,0)</f>
        <v>0</v>
      </c>
      <c r="DI1616" s="147" cm="1">
        <f t="array" ref="DI1616">IFERROR(INDEX($K:$Q,ROW(),MATCH(DI$3,$K$2:$Q$2,0))/DI$5,0)</f>
        <v>0</v>
      </c>
      <c r="DJ1616" s="147" cm="1">
        <f t="array" ref="DJ1616">IFERROR(INDEX($K:$Q,ROW(),MATCH(DJ$3,$K$2:$Q$2,0))/DJ$5,0)</f>
        <v>0</v>
      </c>
      <c r="DK1616" s="147" cm="1">
        <f t="array" ref="DK1616">IFERROR(INDEX($K:$Q,ROW(),MATCH(DK$3,$K$2:$Q$2,0))/DK$5,0)</f>
        <v>0</v>
      </c>
      <c r="DL1616" s="147" cm="1">
        <f t="array" ref="DL1616">IFERROR(INDEX($K:$Q,ROW(),MATCH(DL$3,$K$2:$Q$2,0))/DL$5,0)</f>
        <v>0</v>
      </c>
    </row>
    <row r="1617" spans="1:116" x14ac:dyDescent="0.35">
      <c r="A1617" s="98"/>
      <c r="C1617" t="s">
        <v>237</v>
      </c>
      <c r="D1617" t="s">
        <v>426</v>
      </c>
      <c r="E1617" t="str">
        <f t="shared" si="2695"/>
        <v>1617 DAMORT-F</v>
      </c>
      <c r="G1617" s="158" t="str">
        <f>"Prepayment - "&amp;SUBSTITUTE(G1608,":","")</f>
        <v>Prepayment - Simple amortizing debt</v>
      </c>
      <c r="K1617" s="24">
        <f>SUMIF($3:$3,K$2,1615:1615)</f>
        <v>59479.562997183079</v>
      </c>
      <c r="L1617" s="24">
        <f>SUMIF($3:$3,L$2,1615:1615)</f>
        <v>90119.213295768292</v>
      </c>
      <c r="M1617" s="24">
        <f>SUMIF($3:$3,M$2,1615:1615)</f>
        <v>46084.396223401789</v>
      </c>
      <c r="N1617" s="24">
        <f>SUMIF($3:$3,N$2,1615:1615)</f>
        <v>7469.6204480303386</v>
      </c>
      <c r="O1617" s="24">
        <f>SUMIF($3:$3,O$2,1615:1615)</f>
        <v>-5.6312365372181017E-11</v>
      </c>
      <c r="P1617" s="24">
        <f>SUMIF($3:$3,P$2,1615:1615)</f>
        <v>-6.2209005885177178E-11</v>
      </c>
      <c r="R1617"/>
      <c r="S1617" s="74">
        <v>0</v>
      </c>
      <c r="T1617" s="133">
        <v>0</v>
      </c>
      <c r="U1617" s="133">
        <v>0</v>
      </c>
      <c r="V1617" s="74">
        <v>-10</v>
      </c>
      <c r="W1617" s="74">
        <v>0</v>
      </c>
      <c r="X1617" s="74">
        <v>0</v>
      </c>
      <c r="Y1617" s="74">
        <v>0</v>
      </c>
      <c r="Z1617" s="74">
        <v>0</v>
      </c>
      <c r="AA1617" s="74">
        <v>0</v>
      </c>
      <c r="AB1617" s="74">
        <v>0</v>
      </c>
      <c r="AC1617" s="74">
        <v>0</v>
      </c>
      <c r="AD1617" s="74">
        <v>0</v>
      </c>
      <c r="AE1617" s="74">
        <v>0</v>
      </c>
      <c r="AF1617" s="74">
        <v>0</v>
      </c>
      <c r="AG1617" s="74">
        <v>0</v>
      </c>
      <c r="AH1617" s="74">
        <v>0</v>
      </c>
      <c r="AI1617" s="74">
        <v>0</v>
      </c>
      <c r="AJ1617" s="74">
        <v>0</v>
      </c>
      <c r="AK1617" s="74">
        <v>0</v>
      </c>
      <c r="AL1617" s="74">
        <v>0</v>
      </c>
      <c r="AM1617" s="74">
        <v>0</v>
      </c>
      <c r="AN1617" s="74">
        <v>0</v>
      </c>
      <c r="AO1617" s="74">
        <v>0</v>
      </c>
      <c r="AP1617" s="74">
        <v>0</v>
      </c>
      <c r="AQ1617" s="74">
        <v>0</v>
      </c>
      <c r="AR1617" s="74">
        <v>0</v>
      </c>
      <c r="AS1617" s="74">
        <v>0</v>
      </c>
      <c r="AT1617" s="74">
        <v>0</v>
      </c>
      <c r="AU1617" s="74">
        <v>0</v>
      </c>
      <c r="AV1617" s="74">
        <v>0</v>
      </c>
      <c r="AW1617" s="74">
        <v>0</v>
      </c>
      <c r="AX1617" s="74">
        <v>0</v>
      </c>
      <c r="AY1617" s="74">
        <v>0</v>
      </c>
      <c r="AZ1617" s="74">
        <v>0</v>
      </c>
      <c r="BA1617" s="74">
        <v>0</v>
      </c>
      <c r="BB1617" s="74">
        <v>0</v>
      </c>
      <c r="BC1617" s="74">
        <v>0</v>
      </c>
      <c r="BD1617" s="74">
        <v>0</v>
      </c>
      <c r="BE1617" s="74">
        <v>0</v>
      </c>
      <c r="BF1617" s="74">
        <v>0</v>
      </c>
      <c r="BG1617" s="74">
        <v>0</v>
      </c>
      <c r="BH1617" s="74">
        <v>0</v>
      </c>
      <c r="BI1617" s="74">
        <v>0</v>
      </c>
      <c r="BJ1617" s="74">
        <v>0</v>
      </c>
      <c r="BK1617" s="74">
        <v>0</v>
      </c>
      <c r="BL1617" s="74">
        <v>0</v>
      </c>
      <c r="BM1617" s="74">
        <v>0</v>
      </c>
      <c r="BN1617" s="74">
        <v>0</v>
      </c>
      <c r="BO1617" s="74">
        <v>0</v>
      </c>
      <c r="BP1617" s="74">
        <v>0</v>
      </c>
      <c r="BQ1617" s="74">
        <v>0</v>
      </c>
      <c r="BR1617" s="74">
        <v>0</v>
      </c>
      <c r="BS1617" s="74">
        <v>0</v>
      </c>
      <c r="BT1617" s="74">
        <v>0</v>
      </c>
      <c r="BU1617" s="74">
        <v>0</v>
      </c>
      <c r="BV1617" s="74">
        <v>0</v>
      </c>
      <c r="BW1617" s="74">
        <v>0</v>
      </c>
      <c r="BX1617" s="74">
        <v>0</v>
      </c>
      <c r="BY1617" s="74">
        <v>0</v>
      </c>
      <c r="BZ1617" s="74">
        <v>0</v>
      </c>
      <c r="CA1617" s="74">
        <v>0</v>
      </c>
      <c r="CB1617" s="74">
        <v>0</v>
      </c>
      <c r="CC1617" s="74">
        <v>0</v>
      </c>
      <c r="CD1617" s="74">
        <v>0</v>
      </c>
      <c r="CE1617" s="74">
        <v>0</v>
      </c>
      <c r="CF1617" s="74">
        <v>0</v>
      </c>
      <c r="CG1617" s="74">
        <v>0</v>
      </c>
      <c r="CH1617" s="74">
        <v>0</v>
      </c>
      <c r="CI1617" s="74">
        <v>0</v>
      </c>
      <c r="CJ1617" s="74">
        <v>0</v>
      </c>
      <c r="CK1617" s="74">
        <v>0</v>
      </c>
      <c r="CL1617" s="74">
        <v>0</v>
      </c>
      <c r="CO1617" s="74">
        <v>0</v>
      </c>
      <c r="CP1617" s="74">
        <v>0</v>
      </c>
      <c r="CQ1617" s="74">
        <v>0</v>
      </c>
      <c r="CR1617" s="74">
        <v>0</v>
      </c>
      <c r="CS1617" s="74">
        <v>0</v>
      </c>
      <c r="CT1617" s="74">
        <v>0</v>
      </c>
      <c r="CU1617" s="74">
        <v>0</v>
      </c>
      <c r="CV1617" s="74">
        <v>0</v>
      </c>
      <c r="CW1617" s="74">
        <v>0</v>
      </c>
      <c r="CX1617" s="74">
        <v>0</v>
      </c>
      <c r="CY1617" s="74">
        <v>0</v>
      </c>
      <c r="CZ1617" s="74">
        <v>0</v>
      </c>
      <c r="DA1617" s="74">
        <v>0</v>
      </c>
      <c r="DB1617" s="74">
        <v>0</v>
      </c>
      <c r="DC1617" s="74">
        <v>0</v>
      </c>
      <c r="DD1617" s="74">
        <v>0</v>
      </c>
      <c r="DE1617" s="74">
        <v>0</v>
      </c>
      <c r="DF1617" s="74">
        <v>0</v>
      </c>
      <c r="DG1617" s="74">
        <v>0</v>
      </c>
      <c r="DH1617" s="74">
        <v>0</v>
      </c>
      <c r="DI1617" s="74">
        <v>0</v>
      </c>
      <c r="DJ1617" s="74">
        <v>0</v>
      </c>
      <c r="DK1617" s="74">
        <v>0</v>
      </c>
      <c r="DL1617" s="74">
        <v>0</v>
      </c>
    </row>
    <row r="1618" spans="1:116" x14ac:dyDescent="0.35">
      <c r="A1618" s="98"/>
      <c r="B1618" s="59"/>
      <c r="C1618" s="59"/>
      <c r="D1618" t="s">
        <v>426</v>
      </c>
      <c r="E1618" t="str">
        <f t="shared" si="2695"/>
        <v>1618 DAMORT-F</v>
      </c>
      <c r="G1618" s="158" t="str">
        <f>"Principal payments - "&amp;SUBSTITUTE(G1608,":","")</f>
        <v>Principal payments - Simple amortizing debt</v>
      </c>
      <c r="K1618" s="24">
        <f>SUMIF($3:$3,K$2,1616:1616)</f>
        <v>10000</v>
      </c>
      <c r="L1618" s="24">
        <f>SUMIF($3:$3,L$2,1616:1616)</f>
        <v>0</v>
      </c>
      <c r="M1618" s="24">
        <f>SUMIF($3:$3,M$2,1616:1616)</f>
        <v>0</v>
      </c>
      <c r="N1618" s="24">
        <f>SUMIF($3:$3,N$2,1616:1616)</f>
        <v>0</v>
      </c>
      <c r="O1618" s="24">
        <f>SUMIF($3:$3,O$2,1616:1616)</f>
        <v>0</v>
      </c>
      <c r="P1618" s="24">
        <f>SUMIF($3:$3,P$2,1616:1616)</f>
        <v>0</v>
      </c>
      <c r="R1618"/>
      <c r="S1618" s="62">
        <f t="shared" ref="S1618:AX1618" si="2710">S1625-S1621</f>
        <v>-43.878732077590954</v>
      </c>
      <c r="T1618" s="62">
        <f t="shared" si="2710"/>
        <v>-64.189266395324324</v>
      </c>
      <c r="U1618" s="62">
        <f t="shared" si="2710"/>
        <v>-84.669055165705487</v>
      </c>
      <c r="V1618" s="62">
        <f t="shared" si="2710"/>
        <v>-105.08017030390145</v>
      </c>
      <c r="W1618" s="62">
        <f t="shared" si="2710"/>
        <v>-125.90071660685408</v>
      </c>
      <c r="X1618" s="62">
        <f t="shared" si="2710"/>
        <v>-146.89476746233134</v>
      </c>
      <c r="Y1618" s="62">
        <f t="shared" si="2710"/>
        <v>-168.06376874160424</v>
      </c>
      <c r="Z1618" s="62">
        <f t="shared" si="2710"/>
        <v>-189.40917836487108</v>
      </c>
      <c r="AA1618" s="62">
        <f t="shared" si="2710"/>
        <v>-210.93246640166515</v>
      </c>
      <c r="AB1618" s="62">
        <f t="shared" si="2710"/>
        <v>-232.63511517209918</v>
      </c>
      <c r="AC1618" s="62">
        <f t="shared" si="2710"/>
        <v>-254.51861934895345</v>
      </c>
      <c r="AD1618" s="62">
        <f t="shared" si="2710"/>
        <v>-276.58448606061489</v>
      </c>
      <c r="AE1618" s="62">
        <f t="shared" si="2710"/>
        <v>-278.8893567777867</v>
      </c>
      <c r="AF1618" s="62">
        <f t="shared" si="2710"/>
        <v>-281.21343475093488</v>
      </c>
      <c r="AG1618" s="62">
        <f t="shared" si="2710"/>
        <v>-283.55688004052604</v>
      </c>
      <c r="AH1618" s="62">
        <f t="shared" si="2710"/>
        <v>-285.91985404086375</v>
      </c>
      <c r="AI1618" s="62">
        <f t="shared" si="2710"/>
        <v>-288.30251949120429</v>
      </c>
      <c r="AJ1618" s="62">
        <f t="shared" si="2710"/>
        <v>-290.70504048696432</v>
      </c>
      <c r="AK1618" s="62">
        <f t="shared" si="2710"/>
        <v>-293.12758249102234</v>
      </c>
      <c r="AL1618" s="62">
        <f t="shared" si="2710"/>
        <v>-295.57031234511419</v>
      </c>
      <c r="AM1618" s="62">
        <f t="shared" si="2710"/>
        <v>-298.03339828132346</v>
      </c>
      <c r="AN1618" s="62">
        <f t="shared" si="2710"/>
        <v>-300.51700993366785</v>
      </c>
      <c r="AO1618" s="62">
        <f t="shared" si="2710"/>
        <v>-303.02131834978172</v>
      </c>
      <c r="AP1618" s="62">
        <f t="shared" si="2710"/>
        <v>-305.54649600269659</v>
      </c>
      <c r="AQ1618" s="62">
        <f t="shared" si="2710"/>
        <v>-308.09271680271905</v>
      </c>
      <c r="AR1618" s="62">
        <f t="shared" si="2710"/>
        <v>-310.66015610940838</v>
      </c>
      <c r="AS1618" s="62">
        <f t="shared" si="2710"/>
        <v>-313.24899074365345</v>
      </c>
      <c r="AT1618" s="62">
        <f t="shared" si="2710"/>
        <v>-315.85939899985055</v>
      </c>
      <c r="AU1618" s="62">
        <f t="shared" si="2710"/>
        <v>-318.49156065818266</v>
      </c>
      <c r="AV1618" s="62">
        <f t="shared" si="2710"/>
        <v>-321.14565699700086</v>
      </c>
      <c r="AW1618" s="62">
        <f t="shared" si="2710"/>
        <v>-323.82187080530917</v>
      </c>
      <c r="AX1618" s="62">
        <f t="shared" si="2710"/>
        <v>-326.52038639535346</v>
      </c>
      <c r="AY1618" s="62">
        <f t="shared" ref="AY1618:CD1618" si="2711">AY1625-AY1621</f>
        <v>-329.24138961531474</v>
      </c>
      <c r="AZ1618" s="62">
        <f t="shared" si="2711"/>
        <v>-331.98506786210902</v>
      </c>
      <c r="BA1618" s="62">
        <f t="shared" si="2711"/>
        <v>-334.75161009429326</v>
      </c>
      <c r="BB1618" s="62">
        <f t="shared" si="2711"/>
        <v>-337.54120684507905</v>
      </c>
      <c r="BC1618" s="62">
        <f t="shared" si="2711"/>
        <v>-281.19754038008597</v>
      </c>
      <c r="BD1618" s="62">
        <f t="shared" si="2711"/>
        <v>-256.65153055505544</v>
      </c>
      <c r="BE1618" s="62">
        <f t="shared" si="2711"/>
        <v>-231.90097064814967</v>
      </c>
      <c r="BF1618" s="62">
        <f t="shared" si="2711"/>
        <v>-207.26682794729138</v>
      </c>
      <c r="BG1618" s="62">
        <f t="shared" si="2711"/>
        <v>-182.10472885198755</v>
      </c>
      <c r="BH1618" s="62">
        <f t="shared" si="2711"/>
        <v>-156.73294559755618</v>
      </c>
      <c r="BI1618" s="62">
        <f t="shared" si="2711"/>
        <v>-131.14973081600456</v>
      </c>
      <c r="BJ1618" s="62">
        <f t="shared" si="2711"/>
        <v>-105.35332257794002</v>
      </c>
      <c r="BK1618" s="62">
        <f t="shared" si="2711"/>
        <v>-79.341944271224946</v>
      </c>
      <c r="BL1618" s="62">
        <f t="shared" si="2711"/>
        <v>-53.11380447862058</v>
      </c>
      <c r="BM1618" s="62">
        <f t="shared" si="2711"/>
        <v>-26.667096854411181</v>
      </c>
      <c r="BN1618" s="62">
        <f t="shared" si="2711"/>
        <v>-3.7037040101495225E-14</v>
      </c>
      <c r="BO1618" s="62">
        <f t="shared" si="2711"/>
        <v>-3.7345682102341015E-14</v>
      </c>
      <c r="BP1618" s="62">
        <f t="shared" si="2711"/>
        <v>-3.7656896119860521E-14</v>
      </c>
      <c r="BQ1618" s="62">
        <f t="shared" si="2711"/>
        <v>-3.7970703587526027E-14</v>
      </c>
      <c r="BR1618" s="62">
        <f t="shared" si="2711"/>
        <v>-3.8287126117422085E-14</v>
      </c>
      <c r="BS1618" s="62">
        <f t="shared" si="2711"/>
        <v>-3.8606185501733936E-14</v>
      </c>
      <c r="BT1618" s="62">
        <f t="shared" si="2711"/>
        <v>-3.8927903714248387E-14</v>
      </c>
      <c r="BU1618" s="62">
        <f t="shared" si="2711"/>
        <v>-3.925230291186712E-14</v>
      </c>
      <c r="BV1618" s="62">
        <f t="shared" si="2711"/>
        <v>-3.9579405436132669E-14</v>
      </c>
      <c r="BW1618" s="62">
        <f t="shared" si="2711"/>
        <v>-3.9909233814767113E-14</v>
      </c>
      <c r="BX1618" s="62">
        <f t="shared" si="2711"/>
        <v>-4.0241810763223503E-14</v>
      </c>
      <c r="BY1618" s="62">
        <f t="shared" si="2711"/>
        <v>-4.0577159186250365E-14</v>
      </c>
      <c r="BZ1618" s="62">
        <f t="shared" si="2711"/>
        <v>-4.0915302179469123E-14</v>
      </c>
      <c r="CA1618" s="62">
        <f t="shared" si="2711"/>
        <v>-4.1256263030964693E-14</v>
      </c>
      <c r="CB1618" s="62">
        <f t="shared" si="2711"/>
        <v>-4.16000652228894E-14</v>
      </c>
      <c r="CC1618" s="62">
        <f t="shared" si="2711"/>
        <v>-4.1946732433080146E-14</v>
      </c>
      <c r="CD1618" s="62">
        <f t="shared" si="2711"/>
        <v>-4.2296288536689147E-14</v>
      </c>
      <c r="CE1618" s="62">
        <f t="shared" ref="CE1618:CL1618" si="2712">CE1625-CE1621</f>
        <v>-4.2648757607828223E-14</v>
      </c>
      <c r="CF1618" s="62">
        <f t="shared" si="2712"/>
        <v>-4.30041639212268E-14</v>
      </c>
      <c r="CG1618" s="62">
        <f t="shared" si="2712"/>
        <v>-4.3362531953903686E-14</v>
      </c>
      <c r="CH1618" s="62">
        <f t="shared" si="2712"/>
        <v>-4.3723886386852879E-14</v>
      </c>
      <c r="CI1618" s="62">
        <f t="shared" si="2712"/>
        <v>-4.4088252106743316E-14</v>
      </c>
      <c r="CJ1618" s="62">
        <f t="shared" si="2712"/>
        <v>-4.4455654207632848E-14</v>
      </c>
      <c r="CK1618" s="62">
        <f t="shared" si="2712"/>
        <v>-4.4826117992696456E-14</v>
      </c>
      <c r="CL1618" s="62">
        <f t="shared" si="2712"/>
        <v>-4.5199668975968926E-14</v>
      </c>
      <c r="CO1618" s="62">
        <f t="shared" ref="CO1618:DK1618" si="2713">CO1625-CO1621</f>
        <v>0</v>
      </c>
      <c r="CP1618" s="62">
        <f t="shared" si="2713"/>
        <v>0</v>
      </c>
      <c r="CQ1618" s="62">
        <f t="shared" si="2713"/>
        <v>0</v>
      </c>
      <c r="CR1618" s="62">
        <f t="shared" si="2713"/>
        <v>0</v>
      </c>
      <c r="CS1618" s="62">
        <f t="shared" si="2713"/>
        <v>0</v>
      </c>
      <c r="CT1618" s="62">
        <f t="shared" si="2713"/>
        <v>0</v>
      </c>
      <c r="CU1618" s="62">
        <f t="shared" si="2713"/>
        <v>0</v>
      </c>
      <c r="CV1618" s="62">
        <f t="shared" si="2713"/>
        <v>0</v>
      </c>
      <c r="CW1618" s="62">
        <f t="shared" si="2713"/>
        <v>0</v>
      </c>
      <c r="CX1618" s="62">
        <f t="shared" si="2713"/>
        <v>0</v>
      </c>
      <c r="CY1618" s="62">
        <f t="shared" si="2713"/>
        <v>0</v>
      </c>
      <c r="CZ1618" s="62">
        <f t="shared" si="2713"/>
        <v>0</v>
      </c>
      <c r="DA1618" s="62">
        <f t="shared" si="2713"/>
        <v>0</v>
      </c>
      <c r="DB1618" s="62">
        <f t="shared" si="2713"/>
        <v>0</v>
      </c>
      <c r="DC1618" s="62">
        <f t="shared" si="2713"/>
        <v>0</v>
      </c>
      <c r="DD1618" s="62">
        <f t="shared" si="2713"/>
        <v>0</v>
      </c>
      <c r="DE1618" s="62">
        <f t="shared" si="2713"/>
        <v>0</v>
      </c>
      <c r="DF1618" s="62">
        <f t="shared" si="2713"/>
        <v>0</v>
      </c>
      <c r="DG1618" s="62">
        <f t="shared" si="2713"/>
        <v>0</v>
      </c>
      <c r="DH1618" s="62">
        <f t="shared" si="2713"/>
        <v>0</v>
      </c>
      <c r="DI1618" s="62">
        <f t="shared" si="2713"/>
        <v>0</v>
      </c>
      <c r="DJ1618" s="62">
        <f t="shared" si="2713"/>
        <v>0</v>
      </c>
      <c r="DK1618" s="62">
        <f t="shared" si="2713"/>
        <v>0</v>
      </c>
      <c r="DL1618" s="62">
        <f t="shared" ref="DL1618" si="2714">DL1625-DL1621</f>
        <v>0</v>
      </c>
    </row>
    <row r="1619" spans="1:116" x14ac:dyDescent="0.35">
      <c r="A1619" s="98"/>
      <c r="B1619" s="57"/>
      <c r="C1619" t="s">
        <v>228</v>
      </c>
      <c r="D1619" t="s">
        <v>426</v>
      </c>
      <c r="E1619" t="str">
        <f t="shared" si="2695"/>
        <v>1619 DAMORT-F</v>
      </c>
      <c r="F1619" s="27"/>
      <c r="G1619" s="126" t="str">
        <f>"Debt - "&amp;SUBSTITUTE(G1608,":","")</f>
        <v>Debt - Simple amortizing debt</v>
      </c>
      <c r="I1619" s="74"/>
      <c r="J1619" s="74"/>
      <c r="K1619" s="33">
        <f>SUMIF($4:$4,K$2,1617:1617)</f>
        <v>0</v>
      </c>
      <c r="L1619" s="33">
        <f>SUMIF($4:$4,L$2,1617:1617)</f>
        <v>0</v>
      </c>
      <c r="M1619" s="33">
        <f>SUMIF($4:$4,M$2,1617:1617)</f>
        <v>0</v>
      </c>
      <c r="N1619" s="33">
        <f>SUMIF($4:$4,N$2,1617:1617)</f>
        <v>0</v>
      </c>
      <c r="O1619" s="33">
        <f>SUMIF($4:$4,O$2,1617:1617)</f>
        <v>0</v>
      </c>
      <c r="P1619" s="33">
        <f>SUMIF($4:$4,P$2,1617:1617)</f>
        <v>0</v>
      </c>
      <c r="R1619" s="53">
        <f>S1615</f>
        <v>1000</v>
      </c>
      <c r="S1619" s="93">
        <f t="shared" ref="S1619:AX1619" si="2715">SUM(S1615:S1618)</f>
        <v>1789.4546012557425</v>
      </c>
      <c r="T1619" s="93">
        <f t="shared" si="2715"/>
        <v>2558.5986681937516</v>
      </c>
      <c r="U1619" s="93">
        <f t="shared" si="2715"/>
        <v>3307.2629463613794</v>
      </c>
      <c r="V1619" s="93">
        <f t="shared" si="2715"/>
        <v>4025.5161093908109</v>
      </c>
      <c r="W1619" s="93">
        <f t="shared" si="2715"/>
        <v>4732.9487261172899</v>
      </c>
      <c r="X1619" s="93">
        <f t="shared" si="2715"/>
        <v>5419.3872919882915</v>
      </c>
      <c r="Y1619" s="93">
        <f t="shared" si="2715"/>
        <v>6084.6568565800208</v>
      </c>
      <c r="Z1619" s="93">
        <f t="shared" si="2715"/>
        <v>6728.5810115484828</v>
      </c>
      <c r="AA1619" s="93">
        <f t="shared" si="2715"/>
        <v>7350.981878480151</v>
      </c>
      <c r="AB1619" s="93">
        <f t="shared" si="2715"/>
        <v>7951.6800966413848</v>
      </c>
      <c r="AC1619" s="93">
        <f t="shared" si="2715"/>
        <v>8530.4948106257652</v>
      </c>
      <c r="AD1619" s="93">
        <f t="shared" si="2715"/>
        <v>9087.2436578984834</v>
      </c>
      <c r="AE1619" s="93">
        <f t="shared" si="2715"/>
        <v>8808.3543011206966</v>
      </c>
      <c r="AF1619" s="93">
        <f t="shared" si="2715"/>
        <v>8527.1408663697621</v>
      </c>
      <c r="AG1619" s="93">
        <f t="shared" si="2715"/>
        <v>8243.5839863292367</v>
      </c>
      <c r="AH1619" s="93">
        <f t="shared" si="2715"/>
        <v>7957.6641322883734</v>
      </c>
      <c r="AI1619" s="93">
        <f t="shared" si="2715"/>
        <v>7669.3616127971691</v>
      </c>
      <c r="AJ1619" s="93">
        <f t="shared" si="2715"/>
        <v>7378.6565723102049</v>
      </c>
      <c r="AK1619" s="93">
        <f t="shared" si="2715"/>
        <v>7085.5289898191822</v>
      </c>
      <c r="AL1619" s="93">
        <f t="shared" si="2715"/>
        <v>6789.9586774740683</v>
      </c>
      <c r="AM1619" s="93">
        <f t="shared" si="2715"/>
        <v>6491.9252791927447</v>
      </c>
      <c r="AN1619" s="93">
        <f t="shared" si="2715"/>
        <v>6191.4082692590764</v>
      </c>
      <c r="AO1619" s="93">
        <f t="shared" si="2715"/>
        <v>5888.3869509092947</v>
      </c>
      <c r="AP1619" s="93">
        <f t="shared" si="2715"/>
        <v>5582.8404549065981</v>
      </c>
      <c r="AQ1619" s="93">
        <f t="shared" si="2715"/>
        <v>5274.7477381038789</v>
      </c>
      <c r="AR1619" s="93">
        <f t="shared" si="2715"/>
        <v>4964.0875819944704</v>
      </c>
      <c r="AS1619" s="93">
        <f t="shared" si="2715"/>
        <v>4650.8385912508165</v>
      </c>
      <c r="AT1619" s="93">
        <f t="shared" si="2715"/>
        <v>4334.9791922509658</v>
      </c>
      <c r="AU1619" s="93">
        <f t="shared" si="2715"/>
        <v>4016.4876315927831</v>
      </c>
      <c r="AV1619" s="93">
        <f t="shared" si="2715"/>
        <v>3695.3419745957822</v>
      </c>
      <c r="AW1619" s="93">
        <f t="shared" si="2715"/>
        <v>3371.5201037904731</v>
      </c>
      <c r="AX1619" s="93">
        <f t="shared" si="2715"/>
        <v>3044.9997173951197</v>
      </c>
      <c r="AY1619" s="93">
        <f t="shared" ref="AY1619:CD1619" si="2716">SUM(AY1615:AY1618)</f>
        <v>2715.7583277798049</v>
      </c>
      <c r="AZ1619" s="93">
        <f t="shared" si="2716"/>
        <v>2383.7732599176957</v>
      </c>
      <c r="BA1619" s="93">
        <f t="shared" si="2716"/>
        <v>2049.0216498234022</v>
      </c>
      <c r="BB1619" s="93">
        <f t="shared" si="2716"/>
        <v>1711.480442978323</v>
      </c>
      <c r="BC1619" s="93">
        <f t="shared" si="2716"/>
        <v>1430.2829025982371</v>
      </c>
      <c r="BD1619" s="93">
        <f t="shared" si="2716"/>
        <v>1173.6313720431817</v>
      </c>
      <c r="BE1619" s="93">
        <f t="shared" si="2716"/>
        <v>941.730401395032</v>
      </c>
      <c r="BF1619" s="93">
        <f t="shared" si="2716"/>
        <v>734.4635734477406</v>
      </c>
      <c r="BG1619" s="93">
        <f t="shared" si="2716"/>
        <v>552.358844595753</v>
      </c>
      <c r="BH1619" s="93">
        <f t="shared" si="2716"/>
        <v>395.62589899819682</v>
      </c>
      <c r="BI1619" s="93">
        <f t="shared" si="2716"/>
        <v>264.47616818219228</v>
      </c>
      <c r="BJ1619" s="93">
        <f t="shared" si="2716"/>
        <v>159.12284560425226</v>
      </c>
      <c r="BK1619" s="93">
        <f t="shared" si="2716"/>
        <v>79.780901333027316</v>
      </c>
      <c r="BL1619" s="93">
        <f t="shared" si="2716"/>
        <v>26.667096854406736</v>
      </c>
      <c r="BM1619" s="93">
        <f t="shared" si="2716"/>
        <v>-4.4444448121794267E-12</v>
      </c>
      <c r="BN1619" s="93">
        <f t="shared" si="2716"/>
        <v>-4.4814818522809217E-12</v>
      </c>
      <c r="BO1619" s="93">
        <f t="shared" si="2716"/>
        <v>-4.5188275343832624E-12</v>
      </c>
      <c r="BP1619" s="93">
        <f t="shared" si="2716"/>
        <v>-4.5564844305031233E-12</v>
      </c>
      <c r="BQ1619" s="93">
        <f t="shared" si="2716"/>
        <v>-4.5944551340906497E-12</v>
      </c>
      <c r="BR1619" s="93">
        <f t="shared" si="2716"/>
        <v>-4.632742260208072E-12</v>
      </c>
      <c r="BS1619" s="93">
        <f t="shared" si="2716"/>
        <v>-4.6713484457098057E-12</v>
      </c>
      <c r="BT1619" s="93">
        <f t="shared" si="2716"/>
        <v>-4.710276349424054E-12</v>
      </c>
      <c r="BU1619" s="93">
        <f t="shared" si="2716"/>
        <v>-4.7495286523359208E-12</v>
      </c>
      <c r="BV1619" s="93">
        <f t="shared" si="2716"/>
        <v>-4.7891080577720534E-12</v>
      </c>
      <c r="BW1619" s="93">
        <f t="shared" si="2716"/>
        <v>-4.8290172915868203E-12</v>
      </c>
      <c r="BX1619" s="93">
        <f t="shared" si="2716"/>
        <v>-4.869259102350044E-12</v>
      </c>
      <c r="BY1619" s="93">
        <f t="shared" si="2716"/>
        <v>-4.9098362615362945E-12</v>
      </c>
      <c r="BZ1619" s="93">
        <f t="shared" si="2716"/>
        <v>-4.9507515637157634E-12</v>
      </c>
      <c r="CA1619" s="93">
        <f t="shared" si="2716"/>
        <v>-4.9920078267467278E-12</v>
      </c>
      <c r="CB1619" s="93">
        <f t="shared" si="2716"/>
        <v>-5.0336078919696171E-12</v>
      </c>
      <c r="CC1619" s="93">
        <f t="shared" si="2716"/>
        <v>-5.0755546244026976E-12</v>
      </c>
      <c r="CD1619" s="93">
        <f t="shared" si="2716"/>
        <v>-5.117850912939387E-12</v>
      </c>
      <c r="CE1619" s="93">
        <f t="shared" ref="CE1619:CL1619" si="2717">SUM(CE1615:CE1618)</f>
        <v>-5.1604996705472156E-12</v>
      </c>
      <c r="CF1619" s="93">
        <f t="shared" si="2717"/>
        <v>-5.203503834468442E-12</v>
      </c>
      <c r="CG1619" s="93">
        <f t="shared" si="2717"/>
        <v>-5.2468663664223456E-12</v>
      </c>
      <c r="CH1619" s="93">
        <f t="shared" si="2717"/>
        <v>-5.2905902528091984E-12</v>
      </c>
      <c r="CI1619" s="93">
        <f t="shared" si="2717"/>
        <v>-5.334678504915942E-12</v>
      </c>
      <c r="CJ1619" s="93">
        <f t="shared" si="2717"/>
        <v>-5.3791341591235747E-12</v>
      </c>
      <c r="CK1619" s="93">
        <f t="shared" si="2717"/>
        <v>-5.4239602771162713E-12</v>
      </c>
      <c r="CL1619" s="93">
        <f t="shared" si="2717"/>
        <v>-5.4691599460922401E-12</v>
      </c>
      <c r="CN1619" s="74"/>
      <c r="CO1619" s="93">
        <f t="shared" ref="CO1619:DL1619" si="2718">SUM(CO1615:CO1618)</f>
        <v>0</v>
      </c>
      <c r="CP1619" s="93">
        <f t="shared" si="2718"/>
        <v>0</v>
      </c>
      <c r="CQ1619" s="93">
        <f t="shared" si="2718"/>
        <v>0</v>
      </c>
      <c r="CR1619" s="93">
        <f t="shared" si="2718"/>
        <v>0</v>
      </c>
      <c r="CS1619" s="93">
        <f t="shared" si="2718"/>
        <v>0</v>
      </c>
      <c r="CT1619" s="93">
        <f t="shared" si="2718"/>
        <v>0</v>
      </c>
      <c r="CU1619" s="93">
        <f t="shared" si="2718"/>
        <v>0</v>
      </c>
      <c r="CV1619" s="93">
        <f t="shared" si="2718"/>
        <v>0</v>
      </c>
      <c r="CW1619" s="93">
        <f t="shared" si="2718"/>
        <v>0</v>
      </c>
      <c r="CX1619" s="93">
        <f t="shared" si="2718"/>
        <v>0</v>
      </c>
      <c r="CY1619" s="93">
        <f t="shared" si="2718"/>
        <v>0</v>
      </c>
      <c r="CZ1619" s="93">
        <f t="shared" si="2718"/>
        <v>0</v>
      </c>
      <c r="DA1619" s="93">
        <f t="shared" si="2718"/>
        <v>0</v>
      </c>
      <c r="DB1619" s="93">
        <f t="shared" si="2718"/>
        <v>0</v>
      </c>
      <c r="DC1619" s="93">
        <f t="shared" si="2718"/>
        <v>0</v>
      </c>
      <c r="DD1619" s="93">
        <f t="shared" si="2718"/>
        <v>0</v>
      </c>
      <c r="DE1619" s="93">
        <f t="shared" si="2718"/>
        <v>0</v>
      </c>
      <c r="DF1619" s="93">
        <f t="shared" si="2718"/>
        <v>0</v>
      </c>
      <c r="DG1619" s="93">
        <f t="shared" si="2718"/>
        <v>0</v>
      </c>
      <c r="DH1619" s="93">
        <f t="shared" si="2718"/>
        <v>0</v>
      </c>
      <c r="DI1619" s="93">
        <f t="shared" si="2718"/>
        <v>0</v>
      </c>
      <c r="DJ1619" s="93">
        <f t="shared" si="2718"/>
        <v>0</v>
      </c>
      <c r="DK1619" s="93">
        <f t="shared" si="2718"/>
        <v>0</v>
      </c>
      <c r="DL1619" s="93">
        <f t="shared" si="2718"/>
        <v>0</v>
      </c>
    </row>
    <row r="1620" spans="1:116" x14ac:dyDescent="0.35">
      <c r="A1620" s="99"/>
      <c r="B1620" s="57" t="s">
        <v>244</v>
      </c>
      <c r="C1620" s="57"/>
      <c r="D1620" t="s">
        <v>426</v>
      </c>
      <c r="E1620" t="str">
        <f t="shared" si="2695"/>
        <v>1620 DAMORT-F</v>
      </c>
      <c r="G1620" s="125"/>
      <c r="R1620"/>
      <c r="S1620" s="62"/>
      <c r="T1620" s="62"/>
      <c r="U1620" s="62"/>
      <c r="V1620" s="62"/>
      <c r="W1620" s="62"/>
      <c r="X1620" s="62"/>
      <c r="Y1620" s="62"/>
      <c r="Z1620" s="62"/>
      <c r="AA1620" s="62"/>
      <c r="AB1620" s="62"/>
      <c r="AC1620" s="62"/>
      <c r="AD1620" s="62"/>
      <c r="AE1620" s="62"/>
      <c r="AF1620" s="62"/>
      <c r="AG1620" s="62"/>
      <c r="AH1620" s="62"/>
      <c r="AI1620" s="62"/>
      <c r="AJ1620" s="62"/>
      <c r="AK1620" s="62"/>
      <c r="AL1620" s="62"/>
      <c r="AM1620" s="62"/>
      <c r="AN1620" s="62"/>
      <c r="AO1620" s="62"/>
      <c r="AP1620" s="62"/>
      <c r="AQ1620" s="62"/>
      <c r="AR1620" s="62"/>
      <c r="AS1620" s="62"/>
      <c r="AT1620" s="62"/>
      <c r="AU1620" s="62"/>
      <c r="AV1620" s="62"/>
      <c r="AW1620" s="62"/>
      <c r="AX1620" s="62"/>
      <c r="AY1620" s="62"/>
      <c r="AZ1620" s="62"/>
      <c r="BA1620" s="62"/>
      <c r="BB1620" s="62"/>
      <c r="BC1620" s="62"/>
      <c r="BD1620" s="62"/>
      <c r="BE1620" s="62"/>
      <c r="BF1620" s="62"/>
      <c r="BG1620" s="62"/>
      <c r="BH1620" s="62"/>
      <c r="BI1620" s="62"/>
      <c r="BJ1620" s="62"/>
      <c r="BK1620" s="62"/>
      <c r="BL1620" s="62"/>
      <c r="BM1620" s="62"/>
      <c r="BN1620" s="62"/>
      <c r="BO1620" s="62"/>
      <c r="BP1620" s="62"/>
      <c r="BQ1620" s="62"/>
      <c r="BR1620" s="62"/>
      <c r="BS1620" s="62"/>
      <c r="BT1620" s="62"/>
      <c r="BU1620" s="62"/>
      <c r="BV1620" s="62"/>
      <c r="BW1620" s="62"/>
      <c r="BX1620" s="62"/>
      <c r="BY1620" s="62"/>
      <c r="BZ1620" s="62"/>
      <c r="CA1620" s="62"/>
      <c r="CB1620" s="62"/>
      <c r="CC1620" s="62"/>
      <c r="CD1620" s="62"/>
      <c r="CE1620" s="62"/>
      <c r="CF1620" s="62"/>
      <c r="CG1620" s="62"/>
      <c r="CH1620" s="62"/>
      <c r="CI1620" s="62"/>
      <c r="CJ1620" s="62"/>
      <c r="CK1620" s="62"/>
      <c r="CL1620" s="62"/>
      <c r="CO1620" s="62"/>
      <c r="CP1620" s="62"/>
      <c r="CQ1620" s="62"/>
      <c r="CR1620" s="62"/>
      <c r="CS1620" s="62"/>
      <c r="CT1620" s="62"/>
      <c r="CU1620" s="62"/>
      <c r="CV1620" s="62"/>
      <c r="CW1620" s="62"/>
      <c r="CX1620" s="62"/>
      <c r="CY1620" s="62"/>
      <c r="CZ1620" s="62"/>
      <c r="DA1620" s="62"/>
      <c r="DB1620" s="62"/>
      <c r="DC1620" s="62"/>
      <c r="DD1620" s="62"/>
      <c r="DE1620" s="62"/>
      <c r="DF1620" s="62"/>
      <c r="DG1620" s="62"/>
      <c r="DH1620" s="62"/>
      <c r="DI1620" s="62"/>
      <c r="DJ1620" s="62"/>
      <c r="DK1620" s="62"/>
      <c r="DL1620" s="62"/>
    </row>
    <row r="1621" spans="1:116" x14ac:dyDescent="0.35">
      <c r="A1621" s="99"/>
      <c r="B1621" s="57"/>
      <c r="C1621" s="57"/>
      <c r="D1621" t="s">
        <v>426</v>
      </c>
      <c r="E1621" t="str">
        <f t="shared" si="2695"/>
        <v>1621 DAMORT-F</v>
      </c>
      <c r="G1621" s="126" t="str">
        <f>"Interest expense - "&amp;SUBSTITUTE(G1608,":","")</f>
        <v>Interest expense - Simple amortizing debt</v>
      </c>
      <c r="J1621" s="93">
        <f>SUMIF($5:$5,I$2,1619:1619)</f>
        <v>0</v>
      </c>
      <c r="K1621" s="28">
        <f>SUMIF($3:$3,K$2,1619:1619)</f>
        <v>67566.806655081557</v>
      </c>
      <c r="L1621" s="28">
        <f>SUMIF($3:$3,L$2,1619:1619)</f>
        <v>86614.810092776403</v>
      </c>
      <c r="M1621" s="28">
        <f>SUMIF($3:$3,M$2,1619:1619)</f>
        <v>42213.036211473518</v>
      </c>
      <c r="N1621" s="28">
        <f>SUMIF($3:$3,N$2,1619:1619)</f>
        <v>5758.1400050520115</v>
      </c>
      <c r="O1621" s="28">
        <f>SUMIF($3:$3,O$2,1619:1619)</f>
        <v>-5.678163508361586E-11</v>
      </c>
      <c r="P1621" s="28">
        <f>SUMIF($3:$3,P$2,1619:1619)</f>
        <v>-6.2727414267553656E-11</v>
      </c>
      <c r="R1621" s="27"/>
      <c r="S1621" s="93">
        <f t="shared" ref="S1621:AX1621" si="2719">-SUM(S1615:S1617)*$H1611/12</f>
        <v>-15.27777777777778</v>
      </c>
      <c r="T1621" s="93">
        <f t="shared" si="2719"/>
        <v>-21.856566121575636</v>
      </c>
      <c r="U1621" s="93">
        <f t="shared" si="2719"/>
        <v>-28.266100012725712</v>
      </c>
      <c r="V1621" s="93">
        <f t="shared" si="2719"/>
        <v>-34.421635664122604</v>
      </c>
      <c r="W1621" s="93">
        <f t="shared" si="2719"/>
        <v>-40.4904120227012</v>
      </c>
      <c r="X1621" s="93">
        <f t="shared" si="2719"/>
        <v>-46.385683828755191</v>
      </c>
      <c r="Y1621" s="93">
        <f t="shared" si="2719"/>
        <v>-52.106005211013546</v>
      </c>
      <c r="Z1621" s="93">
        <f t="shared" si="2719"/>
        <v>-57.649918249277952</v>
      </c>
      <c r="AA1621" s="93">
        <f t="shared" si="2719"/>
        <v>-63.015952874015134</v>
      </c>
      <c r="AB1621" s="93">
        <f t="shared" si="2719"/>
        <v>-68.20262676511237</v>
      </c>
      <c r="AC1621" s="93">
        <f t="shared" si="2719"/>
        <v>-73.208445249789335</v>
      </c>
      <c r="AD1621" s="93">
        <f t="shared" si="2719"/>
        <v>-78.03190119965916</v>
      </c>
      <c r="AE1621" s="93">
        <f t="shared" si="2719"/>
        <v>-75.727030482487365</v>
      </c>
      <c r="AF1621" s="93">
        <f t="shared" si="2719"/>
        <v>-73.402952509339144</v>
      </c>
      <c r="AG1621" s="93">
        <f t="shared" si="2719"/>
        <v>-71.059507219748028</v>
      </c>
      <c r="AH1621" s="93">
        <f t="shared" si="2719"/>
        <v>-68.696533219410313</v>
      </c>
      <c r="AI1621" s="93">
        <f t="shared" si="2719"/>
        <v>-66.313867769069773</v>
      </c>
      <c r="AJ1621" s="93">
        <f t="shared" si="2719"/>
        <v>-63.911346773309752</v>
      </c>
      <c r="AK1621" s="93">
        <f t="shared" si="2719"/>
        <v>-61.488804769251715</v>
      </c>
      <c r="AL1621" s="93">
        <f t="shared" si="2719"/>
        <v>-59.046074915159856</v>
      </c>
      <c r="AM1621" s="93">
        <f t="shared" si="2719"/>
        <v>-56.582988978950574</v>
      </c>
      <c r="AN1621" s="93">
        <f t="shared" si="2719"/>
        <v>-54.099377326606209</v>
      </c>
      <c r="AO1621" s="93">
        <f t="shared" si="2719"/>
        <v>-51.595068910492309</v>
      </c>
      <c r="AP1621" s="93">
        <f t="shared" si="2719"/>
        <v>-49.06989125757746</v>
      </c>
      <c r="AQ1621" s="93">
        <f t="shared" si="2719"/>
        <v>-46.523670457554992</v>
      </c>
      <c r="AR1621" s="93">
        <f t="shared" si="2719"/>
        <v>-43.956231150865655</v>
      </c>
      <c r="AS1621" s="93">
        <f t="shared" si="2719"/>
        <v>-41.367396516620587</v>
      </c>
      <c r="AT1621" s="93">
        <f t="shared" si="2719"/>
        <v>-38.756988260423476</v>
      </c>
      <c r="AU1621" s="93">
        <f t="shared" si="2719"/>
        <v>-36.124826602091382</v>
      </c>
      <c r="AV1621" s="93">
        <f t="shared" si="2719"/>
        <v>-33.470730263273197</v>
      </c>
      <c r="AW1621" s="93">
        <f t="shared" si="2719"/>
        <v>-30.794516454964853</v>
      </c>
      <c r="AX1621" s="93">
        <f t="shared" si="2719"/>
        <v>-28.096000864920612</v>
      </c>
      <c r="AY1621" s="93">
        <f t="shared" ref="AY1621:CD1621" si="2720">-SUM(AY1615:AY1617)*$H1611/12</f>
        <v>-25.374997644959333</v>
      </c>
      <c r="AZ1621" s="93">
        <f t="shared" si="2720"/>
        <v>-22.631319398165044</v>
      </c>
      <c r="BA1621" s="93">
        <f t="shared" si="2720"/>
        <v>-19.864777165980797</v>
      </c>
      <c r="BB1621" s="93">
        <f t="shared" si="2720"/>
        <v>-17.075180415195018</v>
      </c>
      <c r="BC1621" s="93">
        <f t="shared" si="2720"/>
        <v>-14.262337024819359</v>
      </c>
      <c r="BD1621" s="93">
        <f t="shared" si="2720"/>
        <v>-11.919024188318643</v>
      </c>
      <c r="BE1621" s="93">
        <f t="shared" si="2720"/>
        <v>-9.7802614336931821</v>
      </c>
      <c r="BF1621" s="93">
        <f t="shared" si="2720"/>
        <v>-7.8477533449586003</v>
      </c>
      <c r="BG1621" s="93">
        <f t="shared" si="2720"/>
        <v>-6.1205297787311714</v>
      </c>
      <c r="BH1621" s="93">
        <f t="shared" si="2720"/>
        <v>-4.6029903716312752</v>
      </c>
      <c r="BI1621" s="93">
        <f t="shared" si="2720"/>
        <v>-3.2968824916516404</v>
      </c>
      <c r="BJ1621" s="93">
        <f t="shared" si="2720"/>
        <v>-2.2039680681849361</v>
      </c>
      <c r="BK1621" s="93">
        <f t="shared" si="2720"/>
        <v>-1.3260237133687689</v>
      </c>
      <c r="BL1621" s="93">
        <f t="shared" si="2720"/>
        <v>-0.6648408444418944</v>
      </c>
      <c r="BM1621" s="93">
        <f t="shared" si="2720"/>
        <v>-0.22222580712005616</v>
      </c>
      <c r="BN1621" s="93">
        <f t="shared" si="2720"/>
        <v>3.7037040101495225E-14</v>
      </c>
      <c r="BO1621" s="93">
        <f t="shared" si="2720"/>
        <v>3.7345682102341015E-14</v>
      </c>
      <c r="BP1621" s="93">
        <f t="shared" si="2720"/>
        <v>3.7656896119860521E-14</v>
      </c>
      <c r="BQ1621" s="93">
        <f t="shared" si="2720"/>
        <v>3.7970703587526027E-14</v>
      </c>
      <c r="BR1621" s="93">
        <f t="shared" si="2720"/>
        <v>3.8287126117422085E-14</v>
      </c>
      <c r="BS1621" s="93">
        <f t="shared" si="2720"/>
        <v>3.8606185501733936E-14</v>
      </c>
      <c r="BT1621" s="93">
        <f t="shared" si="2720"/>
        <v>3.8927903714248387E-14</v>
      </c>
      <c r="BU1621" s="93">
        <f t="shared" si="2720"/>
        <v>3.925230291186712E-14</v>
      </c>
      <c r="BV1621" s="93">
        <f t="shared" si="2720"/>
        <v>3.9579405436132669E-14</v>
      </c>
      <c r="BW1621" s="93">
        <f t="shared" si="2720"/>
        <v>3.9909233814767113E-14</v>
      </c>
      <c r="BX1621" s="93">
        <f t="shared" si="2720"/>
        <v>4.0241810763223503E-14</v>
      </c>
      <c r="BY1621" s="93">
        <f t="shared" si="2720"/>
        <v>4.0577159186250365E-14</v>
      </c>
      <c r="BZ1621" s="93">
        <f t="shared" si="2720"/>
        <v>4.0915302179469123E-14</v>
      </c>
      <c r="CA1621" s="93">
        <f t="shared" si="2720"/>
        <v>4.1256263030964693E-14</v>
      </c>
      <c r="CB1621" s="93">
        <f t="shared" si="2720"/>
        <v>4.16000652228894E-14</v>
      </c>
      <c r="CC1621" s="93">
        <f t="shared" si="2720"/>
        <v>4.1946732433080146E-14</v>
      </c>
      <c r="CD1621" s="93">
        <f t="shared" si="2720"/>
        <v>4.2296288536689147E-14</v>
      </c>
      <c r="CE1621" s="93">
        <f t="shared" ref="CE1621:CL1621" si="2721">-SUM(CE1615:CE1617)*$H1611/12</f>
        <v>4.2648757607828223E-14</v>
      </c>
      <c r="CF1621" s="93">
        <f t="shared" si="2721"/>
        <v>4.30041639212268E-14</v>
      </c>
      <c r="CG1621" s="93">
        <f t="shared" si="2721"/>
        <v>4.3362531953903686E-14</v>
      </c>
      <c r="CH1621" s="93">
        <f t="shared" si="2721"/>
        <v>4.3723886386852879E-14</v>
      </c>
      <c r="CI1621" s="93">
        <f t="shared" si="2721"/>
        <v>4.4088252106743316E-14</v>
      </c>
      <c r="CJ1621" s="93">
        <f t="shared" si="2721"/>
        <v>4.4455654207632848E-14</v>
      </c>
      <c r="CK1621" s="93">
        <f t="shared" si="2721"/>
        <v>4.4826117992696456E-14</v>
      </c>
      <c r="CL1621" s="93">
        <f t="shared" si="2721"/>
        <v>4.5199668975968926E-14</v>
      </c>
      <c r="CN1621" s="93">
        <f>SUMIF($5:$5,CN$2,1619:1619)</f>
        <v>0</v>
      </c>
      <c r="CO1621" s="93">
        <f t="shared" ref="CO1621:CX1621" si="2722">-SUM(CO1615:CO1617)*$H1611/CO$5</f>
        <v>0</v>
      </c>
      <c r="CP1621" s="93">
        <f t="shared" si="2722"/>
        <v>0</v>
      </c>
      <c r="CQ1621" s="93">
        <f t="shared" si="2722"/>
        <v>0</v>
      </c>
      <c r="CR1621" s="93">
        <f t="shared" si="2722"/>
        <v>0</v>
      </c>
      <c r="CS1621" s="93">
        <f t="shared" si="2722"/>
        <v>0</v>
      </c>
      <c r="CT1621" s="93">
        <f t="shared" si="2722"/>
        <v>0</v>
      </c>
      <c r="CU1621" s="93">
        <f t="shared" si="2722"/>
        <v>0</v>
      </c>
      <c r="CV1621" s="93">
        <f t="shared" si="2722"/>
        <v>0</v>
      </c>
      <c r="CW1621" s="93">
        <f t="shared" si="2722"/>
        <v>0</v>
      </c>
      <c r="CX1621" s="93">
        <f t="shared" si="2722"/>
        <v>0</v>
      </c>
      <c r="CY1621" s="93">
        <f>-SUM(CY1615:CY1617)*$H1611/CL$5</f>
        <v>0</v>
      </c>
      <c r="CZ1621" s="93">
        <f t="shared" ref="CZ1621:DL1621" si="2723">-SUM(CZ1615:CZ1617)*$H1611/CZ$5</f>
        <v>0</v>
      </c>
      <c r="DA1621" s="93">
        <f t="shared" si="2723"/>
        <v>0</v>
      </c>
      <c r="DB1621" s="93">
        <f t="shared" si="2723"/>
        <v>0</v>
      </c>
      <c r="DC1621" s="93">
        <f t="shared" si="2723"/>
        <v>0</v>
      </c>
      <c r="DD1621" s="93">
        <f t="shared" si="2723"/>
        <v>0</v>
      </c>
      <c r="DE1621" s="93">
        <f t="shared" si="2723"/>
        <v>0</v>
      </c>
      <c r="DF1621" s="93">
        <f t="shared" si="2723"/>
        <v>0</v>
      </c>
      <c r="DG1621" s="93">
        <f t="shared" si="2723"/>
        <v>0</v>
      </c>
      <c r="DH1621" s="93">
        <f t="shared" si="2723"/>
        <v>0</v>
      </c>
      <c r="DI1621" s="93">
        <f t="shared" si="2723"/>
        <v>0</v>
      </c>
      <c r="DJ1621" s="93">
        <f t="shared" si="2723"/>
        <v>0</v>
      </c>
      <c r="DK1621" s="93">
        <f t="shared" si="2723"/>
        <v>0</v>
      </c>
      <c r="DL1621" s="93">
        <f t="shared" si="2723"/>
        <v>0</v>
      </c>
    </row>
    <row r="1622" spans="1:116" x14ac:dyDescent="0.35">
      <c r="A1622" s="99"/>
      <c r="B1622" s="57"/>
      <c r="C1622" s="57"/>
      <c r="D1622" t="s">
        <v>426</v>
      </c>
      <c r="E1622" t="str">
        <f t="shared" si="2695"/>
        <v>1622 DAMORT-F</v>
      </c>
      <c r="G1622" s="125"/>
      <c r="R1622"/>
      <c r="S1622" s="1"/>
      <c r="T1622" s="1"/>
      <c r="U1622" s="1"/>
      <c r="V1622" s="1"/>
      <c r="W1622" s="1"/>
      <c r="X1622" s="1"/>
      <c r="Y1622" s="1"/>
      <c r="Z1622" s="1"/>
      <c r="AA1622" s="1"/>
      <c r="AB1622" s="1"/>
      <c r="AC1622" s="1"/>
      <c r="AD1622" s="1"/>
      <c r="AE1622" s="1"/>
      <c r="AF1622" s="1"/>
      <c r="AG1622" s="1"/>
      <c r="AH1622" s="1"/>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c r="BP1622" s="1"/>
      <c r="BQ1622" s="1"/>
      <c r="BR1622" s="1"/>
      <c r="BS1622" s="1"/>
      <c r="BT1622" s="1"/>
      <c r="BU1622" s="1"/>
      <c r="BV1622" s="1"/>
      <c r="BW1622" s="1"/>
      <c r="BX1622" s="1"/>
      <c r="BY1622" s="1"/>
      <c r="BZ1622" s="1"/>
      <c r="CA1622" s="1"/>
      <c r="CB1622" s="1"/>
      <c r="CC1622" s="1"/>
      <c r="CD1622" s="1"/>
      <c r="CE1622" s="1"/>
      <c r="CF1622" s="1"/>
      <c r="CG1622" s="1"/>
      <c r="CH1622" s="1"/>
      <c r="CI1622" s="1"/>
      <c r="CJ1622" s="1"/>
      <c r="CK1622" s="1"/>
      <c r="CL1622" s="1"/>
      <c r="CO1622" s="1"/>
      <c r="CP1622" s="1"/>
      <c r="CQ1622" s="1"/>
      <c r="CR1622" s="1"/>
      <c r="CS1622" s="1"/>
      <c r="CT1622" s="1"/>
      <c r="CU1622" s="1"/>
      <c r="CV1622" s="1"/>
      <c r="CW1622" s="1"/>
      <c r="CX1622" s="1"/>
      <c r="CY1622" s="1"/>
      <c r="CZ1622" s="1"/>
      <c r="DA1622" s="1"/>
      <c r="DB1622" s="1"/>
      <c r="DC1622" s="1"/>
      <c r="DD1622" s="1"/>
      <c r="DE1622" s="1"/>
      <c r="DF1622" s="1"/>
      <c r="DG1622" s="1"/>
      <c r="DH1622" s="1"/>
      <c r="DI1622" s="1"/>
      <c r="DJ1622" s="1"/>
      <c r="DK1622" s="1"/>
      <c r="DL1622" s="1"/>
    </row>
    <row r="1623" spans="1:116" x14ac:dyDescent="0.35">
      <c r="A1623" s="100"/>
      <c r="B1623" s="300"/>
      <c r="C1623" s="300"/>
      <c r="D1623" t="s">
        <v>426</v>
      </c>
      <c r="E1623" t="str">
        <f t="shared" si="2695"/>
        <v>1623 DAMORT-F</v>
      </c>
      <c r="F1623" s="27"/>
      <c r="G1623" s="95" t="s">
        <v>291</v>
      </c>
      <c r="R1623"/>
      <c r="S1623" s="1"/>
      <c r="T1623" s="1"/>
      <c r="U1623" s="1"/>
      <c r="V1623" s="1"/>
      <c r="W1623" s="1"/>
      <c r="X1623" s="1"/>
      <c r="Y1623" s="1"/>
      <c r="Z1623" s="1"/>
      <c r="AA1623" s="1"/>
      <c r="AB1623" s="1"/>
      <c r="AC1623" s="1"/>
      <c r="AD1623" s="1"/>
      <c r="AE1623" s="1"/>
      <c r="AF1623" s="1"/>
      <c r="AG1623" s="1"/>
      <c r="AH1623" s="1"/>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c r="BP1623" s="1"/>
      <c r="BQ1623" s="1"/>
      <c r="BR1623" s="1"/>
      <c r="BS1623" s="1"/>
      <c r="BT1623" s="1"/>
      <c r="BU1623" s="1"/>
      <c r="BV1623" s="1"/>
      <c r="BW1623" s="1"/>
      <c r="BX1623" s="1"/>
      <c r="BY1623" s="1"/>
      <c r="BZ1623" s="1"/>
      <c r="CA1623" s="1"/>
      <c r="CB1623" s="1"/>
      <c r="CC1623" s="1"/>
      <c r="CD1623" s="1"/>
      <c r="CE1623" s="1"/>
      <c r="CF1623" s="1"/>
      <c r="CG1623" s="1"/>
      <c r="CH1623" s="1"/>
      <c r="CI1623" s="1"/>
      <c r="CJ1623" s="1"/>
      <c r="CK1623" s="1"/>
      <c r="CL1623" s="1"/>
      <c r="CO1623" s="1"/>
      <c r="CP1623" s="1"/>
      <c r="CQ1623" s="1"/>
      <c r="CR1623" s="1"/>
      <c r="CS1623" s="1"/>
      <c r="CT1623" s="1"/>
      <c r="CU1623" s="1"/>
      <c r="CV1623" s="1"/>
      <c r="CW1623" s="1"/>
      <c r="CX1623" s="1"/>
      <c r="CY1623" s="1"/>
      <c r="CZ1623" s="1"/>
      <c r="DA1623" s="1"/>
      <c r="DB1623" s="1"/>
      <c r="DC1623" s="1"/>
      <c r="DD1623" s="1"/>
      <c r="DE1623" s="1"/>
      <c r="DF1623" s="1"/>
      <c r="DG1623" s="1"/>
      <c r="DH1623" s="1"/>
      <c r="DI1623" s="1"/>
      <c r="DJ1623" s="1"/>
      <c r="DK1623" s="1"/>
      <c r="DL1623" s="1"/>
    </row>
    <row r="1624" spans="1:116" x14ac:dyDescent="0.35">
      <c r="A1624" s="100"/>
      <c r="B1624" s="300"/>
      <c r="C1624" s="300"/>
      <c r="D1624" t="s">
        <v>426</v>
      </c>
      <c r="E1624" t="str">
        <f t="shared" ref="E1624" si="2724">ROW()&amp;" "&amp;D1624</f>
        <v>1624 DAMORT-F</v>
      </c>
      <c r="F1624" s="27"/>
      <c r="G1624" s="158" t="s">
        <v>292</v>
      </c>
      <c r="J1624" s="81">
        <f>SUMIF($5:$5,I$2,1622:1622)</f>
        <v>0</v>
      </c>
      <c r="K1624" s="37">
        <f>SUMIF($3:$3,K$2,1622:1622)</f>
        <v>0</v>
      </c>
      <c r="L1624" s="37">
        <f>SUMIF($3:$3,L$2,1622:1622)</f>
        <v>0</v>
      </c>
      <c r="M1624" s="37">
        <f>SUMIF($3:$3,M$2,1622:1622)</f>
        <v>0</v>
      </c>
      <c r="N1624" s="37">
        <f>SUMIF($3:$3,N$2,1622:1622)</f>
        <v>0</v>
      </c>
      <c r="O1624" s="37">
        <f>SUMIF($3:$3,O$2,1622:1622)</f>
        <v>0</v>
      </c>
      <c r="P1624" s="37">
        <f>SUMIF($3:$3,P$2,1622:1622)</f>
        <v>0</v>
      </c>
      <c r="R1624" s="53"/>
      <c r="S1624" s="94">
        <f>+PMT($H1611/12,$H1610,S1616+S1617+S1615,0)</f>
        <v>-59.156509855368732</v>
      </c>
      <c r="T1624" s="94">
        <f t="shared" ref="T1624:AY1624" si="2725">+PMT($H1611/12,$H1610,T1616+T1617,0)</f>
        <v>-26.889322661531239</v>
      </c>
      <c r="U1624" s="94">
        <f t="shared" si="2725"/>
        <v>-26.889322661531239</v>
      </c>
      <c r="V1624" s="94">
        <f t="shared" si="2725"/>
        <v>-26.566650789592863</v>
      </c>
      <c r="W1624" s="94">
        <f t="shared" si="2725"/>
        <v>-26.889322661531239</v>
      </c>
      <c r="X1624" s="94">
        <f t="shared" si="2725"/>
        <v>-26.889322661531239</v>
      </c>
      <c r="Y1624" s="94">
        <f t="shared" si="2725"/>
        <v>-26.889322661531239</v>
      </c>
      <c r="Z1624" s="94">
        <f t="shared" si="2725"/>
        <v>-26.889322661531239</v>
      </c>
      <c r="AA1624" s="94">
        <f t="shared" si="2725"/>
        <v>-26.889322661531239</v>
      </c>
      <c r="AB1624" s="94">
        <f t="shared" si="2725"/>
        <v>-26.889322661531239</v>
      </c>
      <c r="AC1624" s="94">
        <f t="shared" si="2725"/>
        <v>-26.889322661531239</v>
      </c>
      <c r="AD1624" s="94">
        <f t="shared" si="2725"/>
        <v>-26.889322661531239</v>
      </c>
      <c r="AE1624" s="94">
        <f t="shared" si="2725"/>
        <v>0</v>
      </c>
      <c r="AF1624" s="94">
        <f t="shared" si="2725"/>
        <v>0</v>
      </c>
      <c r="AG1624" s="94">
        <f t="shared" si="2725"/>
        <v>0</v>
      </c>
      <c r="AH1624" s="94">
        <f t="shared" si="2725"/>
        <v>0</v>
      </c>
      <c r="AI1624" s="94">
        <f t="shared" si="2725"/>
        <v>0</v>
      </c>
      <c r="AJ1624" s="94">
        <f t="shared" si="2725"/>
        <v>0</v>
      </c>
      <c r="AK1624" s="94">
        <f t="shared" si="2725"/>
        <v>0</v>
      </c>
      <c r="AL1624" s="94">
        <f t="shared" si="2725"/>
        <v>0</v>
      </c>
      <c r="AM1624" s="94">
        <f t="shared" si="2725"/>
        <v>0</v>
      </c>
      <c r="AN1624" s="94">
        <f t="shared" si="2725"/>
        <v>0</v>
      </c>
      <c r="AO1624" s="94">
        <f t="shared" si="2725"/>
        <v>0</v>
      </c>
      <c r="AP1624" s="94">
        <f t="shared" si="2725"/>
        <v>0</v>
      </c>
      <c r="AQ1624" s="94">
        <f t="shared" si="2725"/>
        <v>0</v>
      </c>
      <c r="AR1624" s="94">
        <f t="shared" si="2725"/>
        <v>0</v>
      </c>
      <c r="AS1624" s="94">
        <f t="shared" si="2725"/>
        <v>0</v>
      </c>
      <c r="AT1624" s="94">
        <f t="shared" si="2725"/>
        <v>0</v>
      </c>
      <c r="AU1624" s="94">
        <f t="shared" si="2725"/>
        <v>0</v>
      </c>
      <c r="AV1624" s="94">
        <f t="shared" si="2725"/>
        <v>0</v>
      </c>
      <c r="AW1624" s="94">
        <f t="shared" si="2725"/>
        <v>0</v>
      </c>
      <c r="AX1624" s="94">
        <f t="shared" si="2725"/>
        <v>0</v>
      </c>
      <c r="AY1624" s="94">
        <f t="shared" si="2725"/>
        <v>0</v>
      </c>
      <c r="AZ1624" s="94">
        <f t="shared" ref="AZ1624:CE1624" si="2726">+PMT($H1611/12,$H1610,AZ1616+AZ1617,0)</f>
        <v>0</v>
      </c>
      <c r="BA1624" s="94">
        <f t="shared" si="2726"/>
        <v>0</v>
      </c>
      <c r="BB1624" s="94">
        <f t="shared" si="2726"/>
        <v>0</v>
      </c>
      <c r="BC1624" s="94">
        <f t="shared" si="2726"/>
        <v>0</v>
      </c>
      <c r="BD1624" s="94">
        <f t="shared" si="2726"/>
        <v>0</v>
      </c>
      <c r="BE1624" s="94">
        <f t="shared" si="2726"/>
        <v>0</v>
      </c>
      <c r="BF1624" s="94">
        <f t="shared" si="2726"/>
        <v>0</v>
      </c>
      <c r="BG1624" s="94">
        <f t="shared" si="2726"/>
        <v>0</v>
      </c>
      <c r="BH1624" s="94">
        <f t="shared" si="2726"/>
        <v>0</v>
      </c>
      <c r="BI1624" s="94">
        <f t="shared" si="2726"/>
        <v>0</v>
      </c>
      <c r="BJ1624" s="94">
        <f t="shared" si="2726"/>
        <v>0</v>
      </c>
      <c r="BK1624" s="94">
        <f t="shared" si="2726"/>
        <v>0</v>
      </c>
      <c r="BL1624" s="94">
        <f t="shared" si="2726"/>
        <v>0</v>
      </c>
      <c r="BM1624" s="94">
        <f t="shared" si="2726"/>
        <v>0</v>
      </c>
      <c r="BN1624" s="94">
        <f t="shared" si="2726"/>
        <v>0</v>
      </c>
      <c r="BO1624" s="94">
        <f t="shared" si="2726"/>
        <v>0</v>
      </c>
      <c r="BP1624" s="94">
        <f t="shared" si="2726"/>
        <v>0</v>
      </c>
      <c r="BQ1624" s="94">
        <f t="shared" si="2726"/>
        <v>0</v>
      </c>
      <c r="BR1624" s="94">
        <f t="shared" si="2726"/>
        <v>0</v>
      </c>
      <c r="BS1624" s="94">
        <f t="shared" si="2726"/>
        <v>0</v>
      </c>
      <c r="BT1624" s="94">
        <f t="shared" si="2726"/>
        <v>0</v>
      </c>
      <c r="BU1624" s="94">
        <f t="shared" si="2726"/>
        <v>0</v>
      </c>
      <c r="BV1624" s="94">
        <f t="shared" si="2726"/>
        <v>0</v>
      </c>
      <c r="BW1624" s="94">
        <f t="shared" si="2726"/>
        <v>0</v>
      </c>
      <c r="BX1624" s="94">
        <f t="shared" si="2726"/>
        <v>0</v>
      </c>
      <c r="BY1624" s="94">
        <f t="shared" si="2726"/>
        <v>0</v>
      </c>
      <c r="BZ1624" s="94">
        <f t="shared" si="2726"/>
        <v>0</v>
      </c>
      <c r="CA1624" s="94">
        <f t="shared" si="2726"/>
        <v>0</v>
      </c>
      <c r="CB1624" s="94">
        <f t="shared" si="2726"/>
        <v>0</v>
      </c>
      <c r="CC1624" s="94">
        <f t="shared" si="2726"/>
        <v>0</v>
      </c>
      <c r="CD1624" s="94">
        <f t="shared" si="2726"/>
        <v>0</v>
      </c>
      <c r="CE1624" s="94">
        <f t="shared" si="2726"/>
        <v>0</v>
      </c>
      <c r="CF1624" s="94">
        <f t="shared" ref="CF1624:CL1624" si="2727">+PMT($H1611/12,$H1610,CF1616+CF1617,0)</f>
        <v>0</v>
      </c>
      <c r="CG1624" s="94">
        <f t="shared" si="2727"/>
        <v>0</v>
      </c>
      <c r="CH1624" s="94">
        <f t="shared" si="2727"/>
        <v>0</v>
      </c>
      <c r="CI1624" s="94">
        <f t="shared" si="2727"/>
        <v>0</v>
      </c>
      <c r="CJ1624" s="94">
        <f t="shared" si="2727"/>
        <v>0</v>
      </c>
      <c r="CK1624" s="94">
        <f t="shared" si="2727"/>
        <v>0</v>
      </c>
      <c r="CL1624" s="94">
        <f t="shared" si="2727"/>
        <v>0</v>
      </c>
      <c r="CN1624" s="81">
        <f>SUMIF($5:$5,CN$2,1622:1622)</f>
        <v>0</v>
      </c>
      <c r="CO1624" s="94">
        <f t="shared" ref="CO1624:CX1624" si="2728">+PMT($H1611/CO$5,$H1610,CO1616+CO1617,0)</f>
        <v>0</v>
      </c>
      <c r="CP1624" s="94">
        <f t="shared" si="2728"/>
        <v>0</v>
      </c>
      <c r="CQ1624" s="94">
        <f t="shared" si="2728"/>
        <v>0</v>
      </c>
      <c r="CR1624" s="94">
        <f t="shared" si="2728"/>
        <v>0</v>
      </c>
      <c r="CS1624" s="94">
        <f t="shared" si="2728"/>
        <v>0</v>
      </c>
      <c r="CT1624" s="94">
        <f t="shared" si="2728"/>
        <v>0</v>
      </c>
      <c r="CU1624" s="94">
        <f t="shared" si="2728"/>
        <v>0</v>
      </c>
      <c r="CV1624" s="94">
        <f t="shared" si="2728"/>
        <v>0</v>
      </c>
      <c r="CW1624" s="94">
        <f t="shared" si="2728"/>
        <v>0</v>
      </c>
      <c r="CX1624" s="94">
        <f t="shared" si="2728"/>
        <v>0</v>
      </c>
      <c r="CY1624" s="94">
        <f>+PMT($H1611/CL$5,$H1610,CY1616+CY1617,0)</f>
        <v>0</v>
      </c>
      <c r="CZ1624" s="94">
        <f t="shared" ref="CZ1624:DL1624" si="2729">+PMT($H1611/CZ$5,$H1610,CZ1616+CZ1617,0)</f>
        <v>0</v>
      </c>
      <c r="DA1624" s="94">
        <f t="shared" si="2729"/>
        <v>0</v>
      </c>
      <c r="DB1624" s="94">
        <f t="shared" si="2729"/>
        <v>0</v>
      </c>
      <c r="DC1624" s="94">
        <f t="shared" si="2729"/>
        <v>0</v>
      </c>
      <c r="DD1624" s="94">
        <f t="shared" si="2729"/>
        <v>0</v>
      </c>
      <c r="DE1624" s="94">
        <f t="shared" si="2729"/>
        <v>0</v>
      </c>
      <c r="DF1624" s="94">
        <f t="shared" si="2729"/>
        <v>0</v>
      </c>
      <c r="DG1624" s="94">
        <f t="shared" si="2729"/>
        <v>0</v>
      </c>
      <c r="DH1624" s="94">
        <f t="shared" si="2729"/>
        <v>0</v>
      </c>
      <c r="DI1624" s="94">
        <f t="shared" si="2729"/>
        <v>0</v>
      </c>
      <c r="DJ1624" s="94">
        <f t="shared" si="2729"/>
        <v>0</v>
      </c>
      <c r="DK1624" s="94">
        <f t="shared" si="2729"/>
        <v>0</v>
      </c>
      <c r="DL1624" s="94">
        <f t="shared" si="2729"/>
        <v>0</v>
      </c>
    </row>
    <row r="1625" spans="1:116" x14ac:dyDescent="0.35">
      <c r="B1625" t="s">
        <v>332</v>
      </c>
      <c r="D1625" t="s">
        <v>426</v>
      </c>
      <c r="E1625" s="8" t="str">
        <f t="shared" si="2695"/>
        <v>1625 DAMORT-F</v>
      </c>
      <c r="G1625" s="126" t="s">
        <v>293</v>
      </c>
      <c r="H1625" s="27"/>
      <c r="J1625" s="77">
        <f>SUMIF($5:$5,I$2,1623:1623)</f>
        <v>0</v>
      </c>
      <c r="K1625" s="33">
        <f>SUMIF($3:$3,K$2,1623:1623)</f>
        <v>0</v>
      </c>
      <c r="L1625" s="33">
        <f>SUMIF($3:$3,L$2,1623:1623)</f>
        <v>0</v>
      </c>
      <c r="M1625" s="33">
        <f>SUMIF($3:$3,M$2,1623:1623)</f>
        <v>0</v>
      </c>
      <c r="N1625" s="33">
        <f>SUMIF($3:$3,N$2,1623:1623)</f>
        <v>0</v>
      </c>
      <c r="O1625" s="33">
        <f>SUMIF($3:$3,O$2,1623:1623)</f>
        <v>0</v>
      </c>
      <c r="P1625" s="33">
        <f>SUMIF($3:$3,P$2,1623:1623)</f>
        <v>0</v>
      </c>
      <c r="R1625" s="28"/>
      <c r="S1625" s="93" cm="1">
        <f t="array" ref="S1625">SUM(INDEX(1622:1622,1,MAX(COLUMN($R:$R),COLUMN()-($H1610-1))):S1624)</f>
        <v>-59.156509855368732</v>
      </c>
      <c r="T1625" s="93" cm="1">
        <f t="array" ref="T1625">SUM(INDEX(1622:1622,1,MAX(COLUMN($R:$R),COLUMN()-($H1610-1))):T1624)</f>
        <v>-86.045832516899964</v>
      </c>
      <c r="U1625" s="93" cm="1">
        <f t="array" ref="U1625">SUM(INDEX(1622:1622,1,MAX(COLUMN($R:$R),COLUMN()-($H1610-1))):U1624)</f>
        <v>-112.9351551784312</v>
      </c>
      <c r="V1625" s="93" cm="1">
        <f t="array" ref="V1625">SUM(INDEX(1622:1622,1,MAX(COLUMN($R:$R),COLUMN()-($H1610-1))):V1624)</f>
        <v>-139.50180596802406</v>
      </c>
      <c r="W1625" s="93" cm="1">
        <f t="array" ref="W1625">SUM(INDEX(1622:1622,1,MAX(COLUMN($R:$R),COLUMN()-($H1610-1))):W1624)</f>
        <v>-166.39112862955528</v>
      </c>
      <c r="X1625" s="93" cm="1">
        <f t="array" ref="X1625">SUM(INDEX(1622:1622,1,MAX(COLUMN($R:$R),COLUMN()-($H1610-1))):X1624)</f>
        <v>-193.28045129108654</v>
      </c>
      <c r="Y1625" s="93" cm="1">
        <f t="array" ref="Y1625">SUM(INDEX(1622:1622,1,MAX(COLUMN($R:$R),COLUMN()-($H1610-1))):Y1624)</f>
        <v>-220.16977395261779</v>
      </c>
      <c r="Z1625" s="93" cm="1">
        <f t="array" ref="Z1625">SUM(INDEX(1622:1622,1,MAX(COLUMN($R:$R),COLUMN()-($H1610-1))):Z1624)</f>
        <v>-247.05909661414904</v>
      </c>
      <c r="AA1625" s="93" cm="1">
        <f t="array" ref="AA1625">SUM(INDEX(1622:1622,1,MAX(COLUMN($R:$R),COLUMN()-($H1610-1))):AA1624)</f>
        <v>-273.94841927568029</v>
      </c>
      <c r="AB1625" s="93" cm="1">
        <f t="array" ref="AB1625">SUM(INDEX(1622:1622,1,MAX(COLUMN($R:$R),COLUMN()-($H1610-1))):AB1624)</f>
        <v>-300.83774193721155</v>
      </c>
      <c r="AC1625" s="93" cm="1">
        <f t="array" ref="AC1625">SUM(INDEX(1622:1622,1,MAX(COLUMN($R:$R),COLUMN()-($H1610-1))):AC1624)</f>
        <v>-327.7270645987428</v>
      </c>
      <c r="AD1625" s="93" cm="1">
        <f t="array" ref="AD1625">SUM(INDEX(1622:1622,1,MAX(COLUMN($R:$R),COLUMN()-($H1610-1))):AD1624)</f>
        <v>-354.61638726027405</v>
      </c>
      <c r="AE1625" s="93" cm="1">
        <f t="array" ref="AE1625">SUM(INDEX(1622:1622,1,MAX(COLUMN($R:$R),COLUMN()-($H1610-1))):AE1624)</f>
        <v>-354.61638726027405</v>
      </c>
      <c r="AF1625" s="93" cm="1">
        <f t="array" ref="AF1625">SUM(INDEX(1622:1622,1,MAX(COLUMN($R:$R),COLUMN()-($H1610-1))):AF1624)</f>
        <v>-354.61638726027405</v>
      </c>
      <c r="AG1625" s="93" cm="1">
        <f t="array" ref="AG1625">SUM(INDEX(1622:1622,1,MAX(COLUMN($R:$R),COLUMN()-($H1610-1))):AG1624)</f>
        <v>-354.61638726027405</v>
      </c>
      <c r="AH1625" s="93" cm="1">
        <f t="array" ref="AH1625">SUM(INDEX(1622:1622,1,MAX(COLUMN($R:$R),COLUMN()-($H1610-1))):AH1624)</f>
        <v>-354.61638726027405</v>
      </c>
      <c r="AI1625" s="93" cm="1">
        <f t="array" ref="AI1625">SUM(INDEX(1622:1622,1,MAX(COLUMN($R:$R),COLUMN()-($H1610-1))):AI1624)</f>
        <v>-354.61638726027405</v>
      </c>
      <c r="AJ1625" s="93" cm="1">
        <f t="array" ref="AJ1625">SUM(INDEX(1622:1622,1,MAX(COLUMN($R:$R),COLUMN()-($H1610-1))):AJ1624)</f>
        <v>-354.61638726027405</v>
      </c>
      <c r="AK1625" s="93" cm="1">
        <f t="array" ref="AK1625">SUM(INDEX(1622:1622,1,MAX(COLUMN($R:$R),COLUMN()-($H1610-1))):AK1624)</f>
        <v>-354.61638726027405</v>
      </c>
      <c r="AL1625" s="93" cm="1">
        <f t="array" ref="AL1625">SUM(INDEX(1622:1622,1,MAX(COLUMN($R:$R),COLUMN()-($H1610-1))):AL1624)</f>
        <v>-354.61638726027405</v>
      </c>
      <c r="AM1625" s="93" cm="1">
        <f t="array" ref="AM1625">SUM(INDEX(1622:1622,1,MAX(COLUMN($R:$R),COLUMN()-($H1610-1))):AM1624)</f>
        <v>-354.61638726027405</v>
      </c>
      <c r="AN1625" s="93" cm="1">
        <f t="array" ref="AN1625">SUM(INDEX(1622:1622,1,MAX(COLUMN($R:$R),COLUMN()-($H1610-1))):AN1624)</f>
        <v>-354.61638726027405</v>
      </c>
      <c r="AO1625" s="93" cm="1">
        <f t="array" ref="AO1625">SUM(INDEX(1622:1622,1,MAX(COLUMN($R:$R),COLUMN()-($H1610-1))):AO1624)</f>
        <v>-354.61638726027405</v>
      </c>
      <c r="AP1625" s="93" cm="1">
        <f t="array" ref="AP1625">SUM(INDEX(1622:1622,1,MAX(COLUMN($R:$R),COLUMN()-($H1610-1))):AP1624)</f>
        <v>-354.61638726027405</v>
      </c>
      <c r="AQ1625" s="93" cm="1">
        <f t="array" ref="AQ1625">SUM(INDEX(1622:1622,1,MAX(COLUMN($R:$R),COLUMN()-($H1610-1))):AQ1624)</f>
        <v>-354.61638726027405</v>
      </c>
      <c r="AR1625" s="93" cm="1">
        <f t="array" ref="AR1625">SUM(INDEX(1622:1622,1,MAX(COLUMN($R:$R),COLUMN()-($H1610-1))):AR1624)</f>
        <v>-354.61638726027405</v>
      </c>
      <c r="AS1625" s="93" cm="1">
        <f t="array" ref="AS1625">SUM(INDEX(1622:1622,1,MAX(COLUMN($R:$R),COLUMN()-($H1610-1))):AS1624)</f>
        <v>-354.61638726027405</v>
      </c>
      <c r="AT1625" s="93" cm="1">
        <f t="array" ref="AT1625">SUM(INDEX(1622:1622,1,MAX(COLUMN($R:$R),COLUMN()-($H1610-1))):AT1624)</f>
        <v>-354.61638726027405</v>
      </c>
      <c r="AU1625" s="93" cm="1">
        <f t="array" ref="AU1625">SUM(INDEX(1622:1622,1,MAX(COLUMN($R:$R),COLUMN()-($H1610-1))):AU1624)</f>
        <v>-354.61638726027405</v>
      </c>
      <c r="AV1625" s="93" cm="1">
        <f t="array" ref="AV1625">SUM(INDEX(1622:1622,1,MAX(COLUMN($R:$R),COLUMN()-($H1610-1))):AV1624)</f>
        <v>-354.61638726027405</v>
      </c>
      <c r="AW1625" s="93" cm="1">
        <f t="array" ref="AW1625">SUM(INDEX(1622:1622,1,MAX(COLUMN($R:$R),COLUMN()-($H1610-1))):AW1624)</f>
        <v>-354.61638726027405</v>
      </c>
      <c r="AX1625" s="93" cm="1">
        <f t="array" ref="AX1625">SUM(INDEX(1622:1622,1,MAX(COLUMN($R:$R),COLUMN()-($H1610-1))):AX1624)</f>
        <v>-354.61638726027405</v>
      </c>
      <c r="AY1625" s="93" cm="1">
        <f t="array" ref="AY1625">SUM(INDEX(1622:1622,1,MAX(COLUMN($R:$R),COLUMN()-($H1610-1))):AY1624)</f>
        <v>-354.61638726027405</v>
      </c>
      <c r="AZ1625" s="93" cm="1">
        <f t="array" ref="AZ1625">SUM(INDEX(1622:1622,1,MAX(COLUMN($R:$R),COLUMN()-($H1610-1))):AZ1624)</f>
        <v>-354.61638726027405</v>
      </c>
      <c r="BA1625" s="93" cm="1">
        <f t="array" ref="BA1625">SUM(INDEX(1622:1622,1,MAX(COLUMN($R:$R),COLUMN()-($H1610-1))):BA1624)</f>
        <v>-354.61638726027405</v>
      </c>
      <c r="BB1625" s="93" cm="1">
        <f t="array" ref="BB1625">SUM(INDEX(1622:1622,1,MAX(COLUMN($R:$R),COLUMN()-($H1610-1))):BB1624)</f>
        <v>-354.61638726027405</v>
      </c>
      <c r="BC1625" s="93" cm="1">
        <f t="array" ref="BC1625">SUM(INDEX(1622:1622,1,MAX(COLUMN($R:$R),COLUMN()-($H1610-1))):BC1624)</f>
        <v>-295.45987740490534</v>
      </c>
      <c r="BD1625" s="93" cm="1">
        <f t="array" ref="BD1625">SUM(INDEX(1622:1622,1,MAX(COLUMN($R:$R),COLUMN()-($H1610-1))):BD1624)</f>
        <v>-268.57055474337409</v>
      </c>
      <c r="BE1625" s="93" cm="1">
        <f t="array" ref="BE1625">SUM(INDEX(1622:1622,1,MAX(COLUMN($R:$R),COLUMN()-($H1610-1))):BE1624)</f>
        <v>-241.68123208184284</v>
      </c>
      <c r="BF1625" s="93" cm="1">
        <f t="array" ref="BF1625">SUM(INDEX(1622:1622,1,MAX(COLUMN($R:$R),COLUMN()-($H1610-1))):BF1624)</f>
        <v>-215.11458129224997</v>
      </c>
      <c r="BG1625" s="93" cm="1">
        <f t="array" ref="BG1625">SUM(INDEX(1622:1622,1,MAX(COLUMN($R:$R),COLUMN()-($H1610-1))):BG1624)</f>
        <v>-188.22525863071871</v>
      </c>
      <c r="BH1625" s="93" cm="1">
        <f t="array" ref="BH1625">SUM(INDEX(1622:1622,1,MAX(COLUMN($R:$R),COLUMN()-($H1610-1))):BH1624)</f>
        <v>-161.33593596918746</v>
      </c>
      <c r="BI1625" s="93" cm="1">
        <f t="array" ref="BI1625">SUM(INDEX(1622:1622,1,MAX(COLUMN($R:$R),COLUMN()-($H1610-1))):BI1624)</f>
        <v>-134.44661330765621</v>
      </c>
      <c r="BJ1625" s="93" cm="1">
        <f t="array" ref="BJ1625">SUM(INDEX(1622:1622,1,MAX(COLUMN($R:$R),COLUMN()-($H1610-1))):BJ1624)</f>
        <v>-107.55729064612495</v>
      </c>
      <c r="BK1625" s="93" cm="1">
        <f t="array" ref="BK1625">SUM(INDEX(1622:1622,1,MAX(COLUMN($R:$R),COLUMN()-($H1610-1))):BK1624)</f>
        <v>-80.667967984593716</v>
      </c>
      <c r="BL1625" s="93" cm="1">
        <f t="array" ref="BL1625">SUM(INDEX(1622:1622,1,MAX(COLUMN($R:$R),COLUMN()-($H1610-1))):BL1624)</f>
        <v>-53.778645323062477</v>
      </c>
      <c r="BM1625" s="93" cm="1">
        <f t="array" ref="BM1625">SUM(INDEX(1622:1622,1,MAX(COLUMN($R:$R),COLUMN()-($H1610-1))):BM1624)</f>
        <v>-26.889322661531239</v>
      </c>
      <c r="BN1625" s="93" cm="1">
        <f t="array" ref="BN1625">SUM(INDEX(1622:1622,1,MAX(COLUMN($R:$R),COLUMN()-($H1610-1))):BN1624)</f>
        <v>0</v>
      </c>
      <c r="BO1625" s="93" cm="1">
        <f t="array" ref="BO1625">SUM(INDEX(1622:1622,1,MAX(COLUMN($R:$R),COLUMN()-($H1610-1))):BO1624)</f>
        <v>0</v>
      </c>
      <c r="BP1625" s="93" cm="1">
        <f t="array" ref="BP1625">SUM(INDEX(1622:1622,1,MAX(COLUMN($R:$R),COLUMN()-($H1610-1))):BP1624)</f>
        <v>0</v>
      </c>
      <c r="BQ1625" s="93" cm="1">
        <f t="array" ref="BQ1625">SUM(INDEX(1622:1622,1,MAX(COLUMN($R:$R),COLUMN()-($H1610-1))):BQ1624)</f>
        <v>0</v>
      </c>
      <c r="BR1625" s="93" cm="1">
        <f t="array" ref="BR1625">SUM(INDEX(1622:1622,1,MAX(COLUMN($R:$R),COLUMN()-($H1610-1))):BR1624)</f>
        <v>0</v>
      </c>
      <c r="BS1625" s="93" cm="1">
        <f t="array" ref="BS1625">SUM(INDEX(1622:1622,1,MAX(COLUMN($R:$R),COLUMN()-($H1610-1))):BS1624)</f>
        <v>0</v>
      </c>
      <c r="BT1625" s="93" cm="1">
        <f t="array" ref="BT1625">SUM(INDEX(1622:1622,1,MAX(COLUMN($R:$R),COLUMN()-($H1610-1))):BT1624)</f>
        <v>0</v>
      </c>
      <c r="BU1625" s="93" cm="1">
        <f t="array" ref="BU1625">SUM(INDEX(1622:1622,1,MAX(COLUMN($R:$R),COLUMN()-($H1610-1))):BU1624)</f>
        <v>0</v>
      </c>
      <c r="BV1625" s="93" cm="1">
        <f t="array" ref="BV1625">SUM(INDEX(1622:1622,1,MAX(COLUMN($R:$R),COLUMN()-($H1610-1))):BV1624)</f>
        <v>0</v>
      </c>
      <c r="BW1625" s="93" cm="1">
        <f t="array" ref="BW1625">SUM(INDEX(1622:1622,1,MAX(COLUMN($R:$R),COLUMN()-($H1610-1))):BW1624)</f>
        <v>0</v>
      </c>
      <c r="BX1625" s="93" cm="1">
        <f t="array" ref="BX1625">SUM(INDEX(1622:1622,1,MAX(COLUMN($R:$R),COLUMN()-($H1610-1))):BX1624)</f>
        <v>0</v>
      </c>
      <c r="BY1625" s="93" cm="1">
        <f t="array" ref="BY1625">SUM(INDEX(1622:1622,1,MAX(COLUMN($R:$R),COLUMN()-($H1610-1))):BY1624)</f>
        <v>0</v>
      </c>
      <c r="BZ1625" s="93" cm="1">
        <f t="array" ref="BZ1625">SUM(INDEX(1622:1622,1,MAX(COLUMN($R:$R),COLUMN()-($H1610-1))):BZ1624)</f>
        <v>0</v>
      </c>
      <c r="CA1625" s="93" cm="1">
        <f t="array" ref="CA1625">SUM(INDEX(1622:1622,1,MAX(COLUMN($R:$R),COLUMN()-($H1610-1))):CA1624)</f>
        <v>0</v>
      </c>
      <c r="CB1625" s="93" cm="1">
        <f t="array" ref="CB1625">SUM(INDEX(1622:1622,1,MAX(COLUMN($R:$R),COLUMN()-($H1610-1))):CB1624)</f>
        <v>0</v>
      </c>
      <c r="CC1625" s="93" cm="1">
        <f t="array" ref="CC1625">SUM(INDEX(1622:1622,1,MAX(COLUMN($R:$R),COLUMN()-($H1610-1))):CC1624)</f>
        <v>0</v>
      </c>
      <c r="CD1625" s="93" cm="1">
        <f t="array" ref="CD1625">SUM(INDEX(1622:1622,1,MAX(COLUMN($R:$R),COLUMN()-($H1610-1))):CD1624)</f>
        <v>0</v>
      </c>
      <c r="CE1625" s="93" cm="1">
        <f t="array" ref="CE1625">SUM(INDEX(1622:1622,1,MAX(COLUMN($R:$R),COLUMN()-($H1610-1))):CE1624)</f>
        <v>0</v>
      </c>
      <c r="CF1625" s="93" cm="1">
        <f t="array" ref="CF1625">SUM(INDEX(1622:1622,1,MAX(COLUMN($R:$R),COLUMN()-($H1610-1))):CF1624)</f>
        <v>0</v>
      </c>
      <c r="CG1625" s="93" cm="1">
        <f t="array" ref="CG1625">SUM(INDEX(1622:1622,1,MAX(COLUMN($R:$R),COLUMN()-($H1610-1))):CG1624)</f>
        <v>0</v>
      </c>
      <c r="CH1625" s="93" cm="1">
        <f t="array" ref="CH1625">SUM(INDEX(1622:1622,1,MAX(COLUMN($R:$R),COLUMN()-($H1610-1))):CH1624)</f>
        <v>0</v>
      </c>
      <c r="CI1625" s="93" cm="1">
        <f t="array" ref="CI1625">SUM(INDEX(1622:1622,1,MAX(COLUMN($R:$R),COLUMN()-($H1610-1))):CI1624)</f>
        <v>0</v>
      </c>
      <c r="CJ1625" s="93" cm="1">
        <f t="array" ref="CJ1625">SUM(INDEX(1622:1622,1,MAX(COLUMN($R:$R),COLUMN()-($H1610-1))):CJ1624)</f>
        <v>0</v>
      </c>
      <c r="CK1625" s="93" cm="1">
        <f t="array" ref="CK1625">SUM(INDEX(1622:1622,1,MAX(COLUMN($R:$R),COLUMN()-($H1610-1))):CK1624)</f>
        <v>0</v>
      </c>
      <c r="CL1625" s="93" cm="1">
        <f t="array" ref="CL1625">SUM(INDEX(1622:1622,1,MAX(COLUMN($R:$R),COLUMN()-($H1610-1))):CL1624)</f>
        <v>0</v>
      </c>
      <c r="CN1625" s="77">
        <f>SUMIF($5:$5,CN$2,1623:1623)</f>
        <v>0</v>
      </c>
      <c r="CO1625" s="93" cm="1">
        <f t="array" ref="CO1625">SUM(INDEX(1622:1622,1,MAX(COLUMN($R:$R),COLUMN()-($H1610-1))):CO1624)</f>
        <v>0</v>
      </c>
      <c r="CP1625" s="93" cm="1">
        <f t="array" ref="CP1625">SUM(INDEX(1622:1622,1,MAX(COLUMN($R:$R),COLUMN()-($H1610-1))):CP1624)</f>
        <v>0</v>
      </c>
      <c r="CQ1625" s="93" cm="1">
        <f t="array" ref="CQ1625">SUM(INDEX(1622:1622,1,MAX(COLUMN($R:$R),COLUMN()-($H1610-1))):CQ1624)</f>
        <v>0</v>
      </c>
      <c r="CR1625" s="93" cm="1">
        <f t="array" ref="CR1625">SUM(INDEX(1622:1622,1,MAX(COLUMN($R:$R),COLUMN()-($H1610-1))):CR1624)</f>
        <v>0</v>
      </c>
      <c r="CS1625" s="93" cm="1">
        <f t="array" ref="CS1625">SUM(INDEX(1622:1622,1,MAX(COLUMN($R:$R),COLUMN()-($H1610-1))):CS1624)</f>
        <v>0</v>
      </c>
      <c r="CT1625" s="93" cm="1">
        <f t="array" ref="CT1625">SUM(INDEX(1622:1622,1,MAX(COLUMN($R:$R),COLUMN()-($H1610-1))):CT1624)</f>
        <v>0</v>
      </c>
      <c r="CU1625" s="93" cm="1">
        <f t="array" ref="CU1625">SUM(INDEX(1622:1622,1,MAX(COLUMN($R:$R),COLUMN()-($H1610-1))):CU1624)</f>
        <v>0</v>
      </c>
      <c r="CV1625" s="93" cm="1">
        <f t="array" ref="CV1625">SUM(INDEX(1622:1622,1,MAX(COLUMN($R:$R),COLUMN()-($H1610-1))):CV1624)</f>
        <v>0</v>
      </c>
      <c r="CW1625" s="93" cm="1">
        <f t="array" ref="CW1625">SUM(INDEX(1622:1622,1,MAX(COLUMN($R:$R),COLUMN()-($H1610-1))):CW1624)</f>
        <v>0</v>
      </c>
      <c r="CX1625" s="93" cm="1">
        <f t="array" ref="CX1625">SUM(INDEX(1622:1622,1,MAX(COLUMN($R:$R),COLUMN()-($H1610-1))):CX1624)</f>
        <v>0</v>
      </c>
      <c r="CY1625" s="93" cm="1">
        <f t="array" ref="CY1625">SUM(INDEX(1622:1622,1,MAX(COLUMN($R:$R),COLUMN()-($H1610-1))):CY1624)</f>
        <v>0</v>
      </c>
      <c r="CZ1625" s="93" cm="1">
        <f t="array" ref="CZ1625">SUM(INDEX(1622:1622,1,MAX(COLUMN($R:$R),COLUMN()-($H1610-1))):CZ1624)</f>
        <v>0</v>
      </c>
      <c r="DA1625" s="93" cm="1">
        <f t="array" ref="DA1625">SUM(INDEX(1622:1622,1,MAX(COLUMN($R:$R),COLUMN()-($H1610-1))):DA1624)</f>
        <v>0</v>
      </c>
      <c r="DB1625" s="93" cm="1">
        <f t="array" ref="DB1625">SUM(INDEX(1622:1622,1,MAX(COLUMN($R:$R),COLUMN()-($H1610-1))):DB1624)</f>
        <v>0</v>
      </c>
      <c r="DC1625" s="93" cm="1">
        <f t="array" ref="DC1625">SUM(INDEX(1622:1622,1,MAX(COLUMN($R:$R),COLUMN()-($H1610-1))):DC1624)</f>
        <v>0</v>
      </c>
      <c r="DD1625" s="93" cm="1">
        <f t="array" ref="DD1625">SUM(INDEX(1622:1622,1,MAX(COLUMN($R:$R),COLUMN()-($H1610-1))):DD1624)</f>
        <v>0</v>
      </c>
      <c r="DE1625" s="93" cm="1">
        <f t="array" ref="DE1625">SUM(INDEX(1622:1622,1,MAX(COLUMN($R:$R),COLUMN()-($H1610-1))):DE1624)</f>
        <v>0</v>
      </c>
      <c r="DF1625" s="93" cm="1">
        <f t="array" ref="DF1625">SUM(INDEX(1622:1622,1,MAX(COLUMN($R:$R),COLUMN()-($H1610-1))):DF1624)</f>
        <v>0</v>
      </c>
      <c r="DG1625" s="93" cm="1">
        <f t="array" ref="DG1625">SUM(INDEX(1622:1622,1,MAX(COLUMN($R:$R),COLUMN()-($H1610-1))):DG1624)</f>
        <v>0</v>
      </c>
      <c r="DH1625" s="93" cm="1">
        <f t="array" ref="DH1625">SUM(INDEX(1622:1622,1,MAX(COLUMN($R:$R),COLUMN()-($H1610-1))):DH1624)</f>
        <v>0</v>
      </c>
      <c r="DI1625" s="93" cm="1">
        <f t="array" ref="DI1625">SUM(INDEX(1622:1622,1,MAX(COLUMN($R:$R),COLUMN()-($H1610-1))):DI1624)</f>
        <v>0</v>
      </c>
      <c r="DJ1625" s="93" cm="1">
        <f t="array" ref="DJ1625">SUM(INDEX(1622:1622,1,MAX(COLUMN($R:$R),COLUMN()-($H1610-1))):DJ1624)</f>
        <v>0</v>
      </c>
      <c r="DK1625" s="93" cm="1">
        <f t="array" ref="DK1625">SUM(INDEX(1622:1622,1,MAX(COLUMN($R:$R),COLUMN()-($H1610-1))):DK1624)</f>
        <v>0</v>
      </c>
      <c r="DL1625" s="93" cm="1">
        <f t="array" ref="DL1625">SUM(INDEX(1622:1622,1,MAX(COLUMN($R:$R),COLUMN()-($H1610-1))):DL1624)</f>
        <v>0</v>
      </c>
    </row>
    <row r="1626" spans="1:116" x14ac:dyDescent="0.35">
      <c r="B1626" t="s">
        <v>332</v>
      </c>
      <c r="D1626" t="s">
        <v>426</v>
      </c>
      <c r="E1626" s="8" t="str">
        <f t="shared" si="2695"/>
        <v>1626 DAMORT-F</v>
      </c>
      <c r="G1626" s="126"/>
      <c r="H1626" s="27"/>
      <c r="J1626" s="77"/>
      <c r="K1626" s="33"/>
      <c r="L1626" s="33"/>
      <c r="M1626" s="33"/>
      <c r="N1626" s="33"/>
      <c r="O1626" s="33"/>
      <c r="P1626" s="33"/>
      <c r="R1626" s="28"/>
      <c r="S1626" s="93"/>
      <c r="T1626" s="93"/>
      <c r="U1626" s="93"/>
      <c r="V1626" s="93"/>
      <c r="W1626" s="93"/>
      <c r="X1626" s="93"/>
      <c r="Y1626" s="93"/>
      <c r="Z1626" s="93"/>
      <c r="AA1626" s="93"/>
      <c r="AB1626" s="93"/>
      <c r="AC1626" s="93"/>
      <c r="AD1626" s="93"/>
      <c r="AE1626" s="93"/>
      <c r="AF1626" s="93"/>
      <c r="AG1626" s="93"/>
      <c r="AH1626" s="93"/>
      <c r="AI1626" s="93"/>
      <c r="AJ1626" s="93"/>
      <c r="AK1626" s="93"/>
      <c r="AL1626" s="93"/>
      <c r="AM1626" s="93"/>
      <c r="AN1626" s="93"/>
      <c r="AO1626" s="93"/>
      <c r="AP1626" s="93"/>
      <c r="AQ1626" s="93"/>
      <c r="AR1626" s="93"/>
      <c r="AS1626" s="93"/>
      <c r="AT1626" s="93"/>
      <c r="AU1626" s="93"/>
      <c r="AV1626" s="93"/>
      <c r="AW1626" s="93"/>
      <c r="AX1626" s="93"/>
      <c r="AY1626" s="93"/>
      <c r="AZ1626" s="93"/>
      <c r="BA1626" s="93"/>
      <c r="BB1626" s="93"/>
      <c r="BC1626" s="93"/>
      <c r="BD1626" s="93"/>
      <c r="BE1626" s="93"/>
      <c r="BF1626" s="93"/>
      <c r="BG1626" s="93"/>
      <c r="BH1626" s="93"/>
      <c r="BI1626" s="93"/>
      <c r="BJ1626" s="93"/>
      <c r="BK1626" s="93"/>
      <c r="BL1626" s="93"/>
      <c r="BM1626" s="93"/>
      <c r="BN1626" s="93"/>
      <c r="BO1626" s="93"/>
      <c r="BP1626" s="93"/>
      <c r="BQ1626" s="93"/>
      <c r="BR1626" s="93"/>
      <c r="BS1626" s="93"/>
      <c r="BT1626" s="93"/>
      <c r="BU1626" s="93"/>
      <c r="BV1626" s="93"/>
      <c r="BW1626" s="93"/>
      <c r="BX1626" s="93"/>
      <c r="BY1626" s="93"/>
      <c r="BZ1626" s="93"/>
      <c r="CA1626" s="93"/>
      <c r="CB1626" s="93"/>
      <c r="CC1626" s="93"/>
      <c r="CD1626" s="93"/>
      <c r="CE1626" s="93"/>
      <c r="CF1626" s="93"/>
      <c r="CG1626" s="93"/>
      <c r="CH1626" s="93"/>
      <c r="CI1626" s="93"/>
      <c r="CJ1626" s="93"/>
      <c r="CK1626" s="93"/>
      <c r="CL1626" s="93"/>
      <c r="CN1626" s="77"/>
      <c r="CO1626" s="93"/>
      <c r="CP1626" s="93"/>
      <c r="CQ1626" s="93"/>
      <c r="CR1626" s="93"/>
      <c r="CS1626" s="93"/>
      <c r="CT1626" s="93"/>
      <c r="CU1626" s="93"/>
      <c r="CV1626" s="93"/>
      <c r="CW1626" s="93"/>
      <c r="CX1626" s="93"/>
      <c r="CY1626" s="93"/>
      <c r="CZ1626" s="93"/>
      <c r="DA1626" s="93"/>
      <c r="DB1626" s="93"/>
      <c r="DC1626" s="93"/>
      <c r="DD1626" s="93"/>
      <c r="DE1626" s="93"/>
      <c r="DF1626" s="93"/>
      <c r="DG1626" s="93"/>
      <c r="DH1626" s="93"/>
      <c r="DI1626" s="93"/>
      <c r="DJ1626" s="93"/>
      <c r="DK1626" s="93"/>
      <c r="DL1626" s="93"/>
    </row>
    <row r="1627" spans="1:116" x14ac:dyDescent="0.35">
      <c r="B1627" t="s">
        <v>332</v>
      </c>
      <c r="D1627" t="s">
        <v>426</v>
      </c>
      <c r="E1627" s="8" t="str">
        <f t="shared" si="2695"/>
        <v>1627 DAMORT-F</v>
      </c>
      <c r="G1627" s="136" t="str">
        <f>G1600</f>
        <v>(Primary label)</v>
      </c>
      <c r="H1627" s="27"/>
      <c r="I1627" s="78"/>
      <c r="J1627" s="78"/>
      <c r="K1627" s="33"/>
      <c r="L1627" s="33"/>
      <c r="M1627" s="33"/>
      <c r="N1627" s="33"/>
      <c r="O1627" s="33"/>
      <c r="P1627" s="33"/>
      <c r="R1627" s="33"/>
      <c r="S1627" s="77"/>
      <c r="T1627" s="77"/>
      <c r="U1627" s="77"/>
      <c r="V1627" s="77"/>
      <c r="W1627" s="77"/>
      <c r="X1627" s="77"/>
      <c r="Y1627" s="77"/>
      <c r="Z1627" s="77"/>
      <c r="AA1627" s="77"/>
      <c r="AB1627" s="77"/>
      <c r="AC1627" s="77"/>
      <c r="AD1627" s="77"/>
      <c r="AE1627" s="77"/>
      <c r="AF1627" s="77"/>
      <c r="AG1627" s="77"/>
      <c r="AH1627" s="77"/>
      <c r="AI1627" s="77"/>
      <c r="AJ1627" s="77"/>
      <c r="AK1627" s="77"/>
      <c r="AL1627" s="77"/>
      <c r="AM1627" s="77"/>
      <c r="AN1627" s="77"/>
      <c r="AO1627" s="77"/>
      <c r="AP1627" s="77"/>
      <c r="AQ1627" s="77"/>
      <c r="AR1627" s="77"/>
      <c r="AS1627" s="77"/>
      <c r="AT1627" s="77"/>
      <c r="AU1627" s="77"/>
      <c r="AV1627" s="77"/>
      <c r="AW1627" s="77"/>
      <c r="AX1627" s="77"/>
      <c r="AY1627" s="77"/>
      <c r="AZ1627" s="77"/>
      <c r="BA1627" s="77"/>
      <c r="BB1627" s="77"/>
      <c r="BC1627" s="77"/>
      <c r="BD1627" s="77"/>
      <c r="BE1627" s="77"/>
      <c r="BF1627" s="77"/>
      <c r="BG1627" s="77"/>
      <c r="BH1627" s="77"/>
      <c r="BI1627" s="77"/>
      <c r="BJ1627" s="77"/>
      <c r="BK1627" s="77"/>
      <c r="BL1627" s="77"/>
      <c r="BM1627" s="77"/>
      <c r="BN1627" s="77"/>
      <c r="BO1627" s="77"/>
      <c r="BP1627" s="77"/>
      <c r="BQ1627" s="77"/>
      <c r="BR1627" s="77"/>
      <c r="BS1627" s="77"/>
      <c r="BT1627" s="77"/>
      <c r="BU1627" s="77"/>
      <c r="BV1627" s="77"/>
      <c r="BW1627" s="77"/>
      <c r="BX1627" s="77"/>
      <c r="BY1627" s="77"/>
      <c r="BZ1627" s="77"/>
      <c r="CA1627" s="77"/>
      <c r="CB1627" s="77"/>
      <c r="CC1627" s="77"/>
      <c r="CD1627" s="77"/>
      <c r="CE1627" s="77"/>
      <c r="CF1627" s="77"/>
      <c r="CG1627" s="77"/>
      <c r="CH1627" s="77"/>
      <c r="CI1627" s="77"/>
      <c r="CJ1627" s="77"/>
      <c r="CK1627" s="77"/>
      <c r="CL1627" s="77"/>
      <c r="CN1627" s="78"/>
      <c r="CO1627" s="77"/>
      <c r="CP1627" s="77"/>
      <c r="CQ1627" s="77"/>
      <c r="CR1627" s="77"/>
      <c r="CS1627" s="77"/>
      <c r="CT1627" s="77"/>
      <c r="CU1627" s="77"/>
      <c r="CV1627" s="77"/>
      <c r="CW1627" s="77"/>
      <c r="CX1627" s="77"/>
      <c r="CY1627" s="77"/>
      <c r="CZ1627" s="77"/>
      <c r="DA1627" s="77"/>
      <c r="DB1627" s="77"/>
      <c r="DC1627" s="77"/>
      <c r="DD1627" s="77"/>
      <c r="DE1627" s="77"/>
      <c r="DF1627" s="77"/>
      <c r="DG1627" s="77"/>
      <c r="DH1627" s="77"/>
      <c r="DI1627" s="77"/>
      <c r="DJ1627" s="77"/>
      <c r="DK1627" s="77"/>
      <c r="DL1627" s="77"/>
    </row>
    <row r="1628" spans="1:116" x14ac:dyDescent="0.35">
      <c r="B1628" t="s">
        <v>332</v>
      </c>
      <c r="D1628" t="s">
        <v>426</v>
      </c>
      <c r="E1628" s="8" t="str">
        <f t="shared" si="2695"/>
        <v>1628 DAMORT-F</v>
      </c>
      <c r="G1628" s="136" t="str">
        <f>G1601</f>
        <v>primary unit</v>
      </c>
      <c r="H1628" s="27"/>
      <c r="I1628" s="78"/>
      <c r="J1628" s="78"/>
      <c r="K1628" s="33"/>
      <c r="L1628" s="33"/>
      <c r="M1628" s="33"/>
      <c r="N1628" s="33"/>
      <c r="O1628" s="33"/>
      <c r="P1628" s="33"/>
      <c r="R1628" s="33"/>
      <c r="S1628" s="77"/>
      <c r="T1628" s="77"/>
      <c r="U1628" s="77"/>
      <c r="V1628" s="77"/>
      <c r="W1628" s="77"/>
      <c r="X1628" s="77"/>
      <c r="Y1628" s="77"/>
      <c r="Z1628" s="77"/>
      <c r="AA1628" s="77"/>
      <c r="AB1628" s="77"/>
      <c r="AC1628" s="77"/>
      <c r="AD1628" s="77"/>
      <c r="AE1628" s="77"/>
      <c r="AF1628" s="77"/>
      <c r="AG1628" s="77"/>
      <c r="AH1628" s="77"/>
      <c r="AI1628" s="77"/>
      <c r="AJ1628" s="77"/>
      <c r="AK1628" s="77"/>
      <c r="AL1628" s="77"/>
      <c r="AM1628" s="77"/>
      <c r="AN1628" s="77"/>
      <c r="AO1628" s="77"/>
      <c r="AP1628" s="77"/>
      <c r="AQ1628" s="77"/>
      <c r="AR1628" s="77"/>
      <c r="AS1628" s="77"/>
      <c r="AT1628" s="77"/>
      <c r="AU1628" s="77"/>
      <c r="AV1628" s="77"/>
      <c r="AW1628" s="77"/>
      <c r="AX1628" s="77"/>
      <c r="AY1628" s="77"/>
      <c r="AZ1628" s="77"/>
      <c r="BA1628" s="77"/>
      <c r="BB1628" s="77"/>
      <c r="BC1628" s="77"/>
      <c r="BD1628" s="77"/>
      <c r="BE1628" s="77"/>
      <c r="BF1628" s="77"/>
      <c r="BG1628" s="77"/>
      <c r="BH1628" s="77"/>
      <c r="BI1628" s="77"/>
      <c r="BJ1628" s="77"/>
      <c r="BK1628" s="77"/>
      <c r="BL1628" s="77"/>
      <c r="BM1628" s="77"/>
      <c r="BN1628" s="77"/>
      <c r="BO1628" s="77"/>
      <c r="BP1628" s="77"/>
      <c r="BQ1628" s="77"/>
      <c r="BR1628" s="77"/>
      <c r="BS1628" s="77"/>
      <c r="BT1628" s="77"/>
      <c r="BU1628" s="77"/>
      <c r="BV1628" s="77"/>
      <c r="BW1628" s="77"/>
      <c r="BX1628" s="77"/>
      <c r="BY1628" s="77"/>
      <c r="BZ1628" s="77"/>
      <c r="CA1628" s="77"/>
      <c r="CB1628" s="77"/>
      <c r="CC1628" s="77"/>
      <c r="CD1628" s="77"/>
      <c r="CE1628" s="77"/>
      <c r="CF1628" s="77"/>
      <c r="CG1628" s="77"/>
      <c r="CH1628" s="77"/>
      <c r="CI1628" s="77"/>
      <c r="CJ1628" s="77"/>
      <c r="CK1628" s="77"/>
      <c r="CL1628" s="77"/>
      <c r="CN1628" s="78"/>
      <c r="CO1628" s="77"/>
      <c r="CP1628" s="77"/>
      <c r="CQ1628" s="77"/>
      <c r="CR1628" s="77"/>
      <c r="CS1628" s="77"/>
      <c r="CT1628" s="77"/>
      <c r="CU1628" s="77"/>
      <c r="CV1628" s="77"/>
      <c r="CW1628" s="77"/>
      <c r="CX1628" s="77"/>
      <c r="CY1628" s="77"/>
      <c r="CZ1628" s="77"/>
      <c r="DA1628" s="77"/>
      <c r="DB1628" s="77"/>
      <c r="DC1628" s="77"/>
      <c r="DD1628" s="77"/>
      <c r="DE1628" s="77"/>
      <c r="DF1628" s="77"/>
      <c r="DG1628" s="77"/>
      <c r="DH1628" s="77"/>
      <c r="DI1628" s="77"/>
      <c r="DJ1628" s="77"/>
      <c r="DK1628" s="77"/>
      <c r="DL1628" s="77"/>
    </row>
    <row r="1629" spans="1:116" x14ac:dyDescent="0.35">
      <c r="B1629" t="s">
        <v>332</v>
      </c>
      <c r="D1629" t="s">
        <v>426</v>
      </c>
      <c r="E1629" s="8" t="str">
        <f t="shared" si="2695"/>
        <v>1629 DAMORT-F</v>
      </c>
      <c r="G1629" s="136" t="str">
        <f>G1602</f>
        <v>Primary revenue driver</v>
      </c>
      <c r="K1629" s="53"/>
      <c r="L1629" s="53"/>
      <c r="M1629" s="53"/>
      <c r="N1629" s="53"/>
      <c r="O1629" s="53"/>
      <c r="P1629" s="53"/>
      <c r="R1629" s="24"/>
      <c r="S1629" s="179" t="str">
        <f t="shared" ref="S1629:AX1629" si="2730">S1602</f>
        <v>S$16</v>
      </c>
      <c r="T1629" s="179" t="str">
        <f t="shared" si="2730"/>
        <v>T$16</v>
      </c>
      <c r="U1629" s="179" t="str">
        <f t="shared" si="2730"/>
        <v>U$16</v>
      </c>
      <c r="V1629" s="179" t="str">
        <f t="shared" si="2730"/>
        <v>V$16</v>
      </c>
      <c r="W1629" s="179" t="str">
        <f t="shared" si="2730"/>
        <v>W$16</v>
      </c>
      <c r="X1629" s="179" t="str">
        <f t="shared" si="2730"/>
        <v>X$16</v>
      </c>
      <c r="Y1629" s="179" t="str">
        <f t="shared" si="2730"/>
        <v>Y$16</v>
      </c>
      <c r="Z1629" s="179" t="str">
        <f t="shared" si="2730"/>
        <v>Z$16</v>
      </c>
      <c r="AA1629" s="179" t="str">
        <f t="shared" si="2730"/>
        <v>AA$16</v>
      </c>
      <c r="AB1629" s="179" t="str">
        <f t="shared" si="2730"/>
        <v>AB$16</v>
      </c>
      <c r="AC1629" s="179" t="str">
        <f t="shared" si="2730"/>
        <v>AC$16</v>
      </c>
      <c r="AD1629" s="179" t="str">
        <f t="shared" si="2730"/>
        <v>AD$16</v>
      </c>
      <c r="AE1629" s="179" t="str">
        <f t="shared" si="2730"/>
        <v>AE$16</v>
      </c>
      <c r="AF1629" s="179" t="str">
        <f t="shared" si="2730"/>
        <v>AF$16</v>
      </c>
      <c r="AG1629" s="179" t="str">
        <f t="shared" si="2730"/>
        <v>AG$16</v>
      </c>
      <c r="AH1629" s="179" t="str">
        <f t="shared" si="2730"/>
        <v>AH$16</v>
      </c>
      <c r="AI1629" s="179" t="str">
        <f t="shared" si="2730"/>
        <v>AI$16</v>
      </c>
      <c r="AJ1629" s="179" t="str">
        <f t="shared" si="2730"/>
        <v>AJ$16</v>
      </c>
      <c r="AK1629" s="179" t="str">
        <f t="shared" si="2730"/>
        <v>AK$16</v>
      </c>
      <c r="AL1629" s="179" t="str">
        <f t="shared" si="2730"/>
        <v>AL$16</v>
      </c>
      <c r="AM1629" s="179" t="str">
        <f t="shared" si="2730"/>
        <v>AM$16</v>
      </c>
      <c r="AN1629" s="179" t="str">
        <f t="shared" si="2730"/>
        <v>AN$16</v>
      </c>
      <c r="AO1629" s="179" t="str">
        <f t="shared" si="2730"/>
        <v>AO$16</v>
      </c>
      <c r="AP1629" s="179" t="str">
        <f t="shared" si="2730"/>
        <v>AP$16</v>
      </c>
      <c r="AQ1629" s="179" t="str">
        <f t="shared" si="2730"/>
        <v>AQ$16</v>
      </c>
      <c r="AR1629" s="179" t="str">
        <f t="shared" si="2730"/>
        <v>AR$16</v>
      </c>
      <c r="AS1629" s="179" t="str">
        <f t="shared" si="2730"/>
        <v>AS$16</v>
      </c>
      <c r="AT1629" s="179" t="str">
        <f t="shared" si="2730"/>
        <v>AT$16</v>
      </c>
      <c r="AU1629" s="179" t="str">
        <f t="shared" si="2730"/>
        <v>AU$16</v>
      </c>
      <c r="AV1629" s="179" t="str">
        <f t="shared" si="2730"/>
        <v>AV$16</v>
      </c>
      <c r="AW1629" s="179" t="str">
        <f t="shared" si="2730"/>
        <v>AW$16</v>
      </c>
      <c r="AX1629" s="179" t="str">
        <f t="shared" si="2730"/>
        <v>AX$16</v>
      </c>
      <c r="AY1629" s="179" t="str">
        <f t="shared" ref="AY1629:CD1629" si="2731">AY1602</f>
        <v>AY$16</v>
      </c>
      <c r="AZ1629" s="179" t="str">
        <f t="shared" si="2731"/>
        <v>AZ$16</v>
      </c>
      <c r="BA1629" s="179" t="str">
        <f t="shared" si="2731"/>
        <v>BA$16</v>
      </c>
      <c r="BB1629" s="179" t="str">
        <f t="shared" si="2731"/>
        <v>BB$16</v>
      </c>
      <c r="BC1629" s="179" t="str">
        <f t="shared" si="2731"/>
        <v>BC$16</v>
      </c>
      <c r="BD1629" s="179" t="str">
        <f t="shared" si="2731"/>
        <v>BD$16</v>
      </c>
      <c r="BE1629" s="179" t="str">
        <f t="shared" si="2731"/>
        <v>BE$16</v>
      </c>
      <c r="BF1629" s="179" t="str">
        <f t="shared" si="2731"/>
        <v>BF$16</v>
      </c>
      <c r="BG1629" s="179" t="str">
        <f t="shared" si="2731"/>
        <v>BG$16</v>
      </c>
      <c r="BH1629" s="179" t="str">
        <f t="shared" si="2731"/>
        <v>BH$16</v>
      </c>
      <c r="BI1629" s="179" t="str">
        <f t="shared" si="2731"/>
        <v>BI$16</v>
      </c>
      <c r="BJ1629" s="179" t="str">
        <f t="shared" si="2731"/>
        <v>BJ$16</v>
      </c>
      <c r="BK1629" s="179" t="str">
        <f t="shared" si="2731"/>
        <v>BK$16</v>
      </c>
      <c r="BL1629" s="179" t="str">
        <f t="shared" si="2731"/>
        <v>BL$16</v>
      </c>
      <c r="BM1629" s="179" t="str">
        <f t="shared" si="2731"/>
        <v>BM$16</v>
      </c>
      <c r="BN1629" s="179" t="str">
        <f t="shared" si="2731"/>
        <v>BN$16</v>
      </c>
      <c r="BO1629" s="179" t="str">
        <f t="shared" si="2731"/>
        <v>BO$16</v>
      </c>
      <c r="BP1629" s="179" t="str">
        <f t="shared" si="2731"/>
        <v>BP$16</v>
      </c>
      <c r="BQ1629" s="179" t="str">
        <f t="shared" si="2731"/>
        <v>BQ$16</v>
      </c>
      <c r="BR1629" s="179" t="str">
        <f t="shared" si="2731"/>
        <v>BR$16</v>
      </c>
      <c r="BS1629" s="179" t="str">
        <f t="shared" si="2731"/>
        <v>BS$16</v>
      </c>
      <c r="BT1629" s="179" t="str">
        <f t="shared" si="2731"/>
        <v>BT$16</v>
      </c>
      <c r="BU1629" s="179" t="str">
        <f t="shared" si="2731"/>
        <v>BU$16</v>
      </c>
      <c r="BV1629" s="179" t="str">
        <f t="shared" si="2731"/>
        <v>BV$16</v>
      </c>
      <c r="BW1629" s="179" t="str">
        <f t="shared" si="2731"/>
        <v>BW$16</v>
      </c>
      <c r="BX1629" s="179" t="str">
        <f t="shared" si="2731"/>
        <v>BX$16</v>
      </c>
      <c r="BY1629" s="179" t="str">
        <f t="shared" si="2731"/>
        <v>BY$16</v>
      </c>
      <c r="BZ1629" s="179" t="str">
        <f t="shared" si="2731"/>
        <v>BZ$16</v>
      </c>
      <c r="CA1629" s="179" t="str">
        <f t="shared" si="2731"/>
        <v>CA$16</v>
      </c>
      <c r="CB1629" s="179" t="str">
        <f t="shared" si="2731"/>
        <v>CB$16</v>
      </c>
      <c r="CC1629" s="179" t="str">
        <f t="shared" si="2731"/>
        <v>CC$16</v>
      </c>
      <c r="CD1629" s="179" t="str">
        <f t="shared" si="2731"/>
        <v>CD$16</v>
      </c>
      <c r="CE1629" s="179" t="str">
        <f t="shared" ref="CE1629:CL1629" si="2732">CE1602</f>
        <v>CE$16</v>
      </c>
      <c r="CF1629" s="179" t="str">
        <f t="shared" si="2732"/>
        <v>CF$16</v>
      </c>
      <c r="CG1629" s="179" t="str">
        <f t="shared" si="2732"/>
        <v>CG$16</v>
      </c>
      <c r="CH1629" s="179" t="str">
        <f t="shared" si="2732"/>
        <v>CH$16</v>
      </c>
      <c r="CI1629" s="179" t="str">
        <f t="shared" si="2732"/>
        <v>CI$16</v>
      </c>
      <c r="CJ1629" s="179" t="str">
        <f t="shared" si="2732"/>
        <v>CJ$16</v>
      </c>
      <c r="CK1629" s="179" t="str">
        <f t="shared" si="2732"/>
        <v>CK$16</v>
      </c>
      <c r="CL1629" s="179" t="str">
        <f t="shared" si="2732"/>
        <v>CL$16</v>
      </c>
      <c r="CO1629" s="179" t="str">
        <f t="shared" ref="CO1629:DL1629" si="2733">CO1602</f>
        <v>CO$16</v>
      </c>
      <c r="CP1629" s="179" t="str">
        <f t="shared" si="2733"/>
        <v>CP$16</v>
      </c>
      <c r="CQ1629" s="179" t="str">
        <f t="shared" si="2733"/>
        <v>CQ$16</v>
      </c>
      <c r="CR1629" s="179" t="str">
        <f t="shared" si="2733"/>
        <v>CR$16</v>
      </c>
      <c r="CS1629" s="179" t="str">
        <f t="shared" si="2733"/>
        <v>CS$16</v>
      </c>
      <c r="CT1629" s="179" t="str">
        <f t="shared" si="2733"/>
        <v>CT$16</v>
      </c>
      <c r="CU1629" s="179" t="str">
        <f t="shared" si="2733"/>
        <v>CU$16</v>
      </c>
      <c r="CV1629" s="179" t="str">
        <f t="shared" si="2733"/>
        <v>CV$16</v>
      </c>
      <c r="CW1629" s="179" t="str">
        <f t="shared" si="2733"/>
        <v>CW$16</v>
      </c>
      <c r="CX1629" s="179" t="str">
        <f t="shared" si="2733"/>
        <v>CX$16</v>
      </c>
      <c r="CY1629" s="179" t="str">
        <f t="shared" si="2733"/>
        <v>CY$16</v>
      </c>
      <c r="CZ1629" s="179" t="str">
        <f t="shared" si="2733"/>
        <v>CZ$16</v>
      </c>
      <c r="DA1629" s="179" t="str">
        <f t="shared" si="2733"/>
        <v>DA$16</v>
      </c>
      <c r="DB1629" s="179" t="str">
        <f t="shared" si="2733"/>
        <v>DB$16</v>
      </c>
      <c r="DC1629" s="179" t="str">
        <f t="shared" si="2733"/>
        <v>DC$16</v>
      </c>
      <c r="DD1629" s="179" t="str">
        <f t="shared" si="2733"/>
        <v>DD$16</v>
      </c>
      <c r="DE1629" s="179" t="str">
        <f t="shared" si="2733"/>
        <v>DE$16</v>
      </c>
      <c r="DF1629" s="179" t="str">
        <f t="shared" si="2733"/>
        <v>DF$16</v>
      </c>
      <c r="DG1629" s="179" t="str">
        <f t="shared" si="2733"/>
        <v>DG$16</v>
      </c>
      <c r="DH1629" s="179" t="str">
        <f t="shared" si="2733"/>
        <v>DH$16</v>
      </c>
      <c r="DI1629" s="179" t="str">
        <f t="shared" si="2733"/>
        <v>DI$16</v>
      </c>
      <c r="DJ1629" s="179" t="str">
        <f t="shared" si="2733"/>
        <v>DJ$16</v>
      </c>
      <c r="DK1629" s="179" t="str">
        <f t="shared" si="2733"/>
        <v>DK$16</v>
      </c>
      <c r="DL1629" s="179" t="str">
        <f t="shared" si="2733"/>
        <v>DL$16</v>
      </c>
    </row>
    <row r="1630" spans="1:116" x14ac:dyDescent="0.35">
      <c r="B1630" t="s">
        <v>332</v>
      </c>
      <c r="D1630" t="s">
        <v>426</v>
      </c>
      <c r="E1630" s="8" t="str">
        <f t="shared" si="2695"/>
        <v>1630 DAMORT-F</v>
      </c>
      <c r="G1630" s="136" t="str">
        <f>G1603</f>
        <v>Primary volume driver</v>
      </c>
      <c r="H1630" s="12"/>
      <c r="I1630" s="60"/>
      <c r="J1630" s="60"/>
      <c r="K1630" s="15"/>
      <c r="L1630" s="15"/>
      <c r="M1630" s="15"/>
      <c r="N1630" s="15"/>
      <c r="O1630" s="15"/>
      <c r="P1630" s="15"/>
      <c r="R1630" s="15"/>
      <c r="S1630" s="179" t="str">
        <f t="shared" ref="S1630:AX1630" si="2734">S1603</f>
        <v>S$17</v>
      </c>
      <c r="T1630" s="179" t="str">
        <f t="shared" si="2734"/>
        <v>T$17</v>
      </c>
      <c r="U1630" s="179" t="str">
        <f t="shared" si="2734"/>
        <v>U$17</v>
      </c>
      <c r="V1630" s="179" t="str">
        <f t="shared" si="2734"/>
        <v>V$17</v>
      </c>
      <c r="W1630" s="179" t="str">
        <f t="shared" si="2734"/>
        <v>W$17</v>
      </c>
      <c r="X1630" s="179" t="str">
        <f t="shared" si="2734"/>
        <v>X$17</v>
      </c>
      <c r="Y1630" s="179" t="str">
        <f t="shared" si="2734"/>
        <v>Y$17</v>
      </c>
      <c r="Z1630" s="179" t="str">
        <f t="shared" si="2734"/>
        <v>Z$17</v>
      </c>
      <c r="AA1630" s="179" t="str">
        <f t="shared" si="2734"/>
        <v>AA$17</v>
      </c>
      <c r="AB1630" s="179" t="str">
        <f t="shared" si="2734"/>
        <v>AB$17</v>
      </c>
      <c r="AC1630" s="179" t="str">
        <f t="shared" si="2734"/>
        <v>AC$17</v>
      </c>
      <c r="AD1630" s="179" t="str">
        <f t="shared" si="2734"/>
        <v>AD$17</v>
      </c>
      <c r="AE1630" s="179" t="str">
        <f t="shared" si="2734"/>
        <v>AE$17</v>
      </c>
      <c r="AF1630" s="179" t="str">
        <f t="shared" si="2734"/>
        <v>AF$17</v>
      </c>
      <c r="AG1630" s="179" t="str">
        <f t="shared" si="2734"/>
        <v>AG$17</v>
      </c>
      <c r="AH1630" s="179" t="str">
        <f t="shared" si="2734"/>
        <v>AH$17</v>
      </c>
      <c r="AI1630" s="179" t="str">
        <f t="shared" si="2734"/>
        <v>AI$17</v>
      </c>
      <c r="AJ1630" s="179" t="str">
        <f t="shared" si="2734"/>
        <v>AJ$17</v>
      </c>
      <c r="AK1630" s="179" t="str">
        <f t="shared" si="2734"/>
        <v>AK$17</v>
      </c>
      <c r="AL1630" s="179" t="str">
        <f t="shared" si="2734"/>
        <v>AL$17</v>
      </c>
      <c r="AM1630" s="179" t="str">
        <f t="shared" si="2734"/>
        <v>AM$17</v>
      </c>
      <c r="AN1630" s="179" t="str">
        <f t="shared" si="2734"/>
        <v>AN$17</v>
      </c>
      <c r="AO1630" s="179" t="str">
        <f t="shared" si="2734"/>
        <v>AO$17</v>
      </c>
      <c r="AP1630" s="179" t="str">
        <f t="shared" si="2734"/>
        <v>AP$17</v>
      </c>
      <c r="AQ1630" s="179" t="str">
        <f t="shared" si="2734"/>
        <v>AQ$17</v>
      </c>
      <c r="AR1630" s="179" t="str">
        <f t="shared" si="2734"/>
        <v>AR$17</v>
      </c>
      <c r="AS1630" s="179" t="str">
        <f t="shared" si="2734"/>
        <v>AS$17</v>
      </c>
      <c r="AT1630" s="179" t="str">
        <f t="shared" si="2734"/>
        <v>AT$17</v>
      </c>
      <c r="AU1630" s="179" t="str">
        <f t="shared" si="2734"/>
        <v>AU$17</v>
      </c>
      <c r="AV1630" s="179" t="str">
        <f t="shared" si="2734"/>
        <v>AV$17</v>
      </c>
      <c r="AW1630" s="179" t="str">
        <f t="shared" si="2734"/>
        <v>AW$17</v>
      </c>
      <c r="AX1630" s="179" t="str">
        <f t="shared" si="2734"/>
        <v>AX$17</v>
      </c>
      <c r="AY1630" s="179" t="str">
        <f t="shared" ref="AY1630:CD1630" si="2735">AY1603</f>
        <v>AY$17</v>
      </c>
      <c r="AZ1630" s="179" t="str">
        <f t="shared" si="2735"/>
        <v>AZ$17</v>
      </c>
      <c r="BA1630" s="179" t="str">
        <f t="shared" si="2735"/>
        <v>BA$17</v>
      </c>
      <c r="BB1630" s="179" t="str">
        <f t="shared" si="2735"/>
        <v>BB$17</v>
      </c>
      <c r="BC1630" s="179" t="str">
        <f t="shared" si="2735"/>
        <v>BC$17</v>
      </c>
      <c r="BD1630" s="179" t="str">
        <f t="shared" si="2735"/>
        <v>BD$17</v>
      </c>
      <c r="BE1630" s="179" t="str">
        <f t="shared" si="2735"/>
        <v>BE$17</v>
      </c>
      <c r="BF1630" s="179" t="str">
        <f t="shared" si="2735"/>
        <v>BF$17</v>
      </c>
      <c r="BG1630" s="179" t="str">
        <f t="shared" si="2735"/>
        <v>BG$17</v>
      </c>
      <c r="BH1630" s="179" t="str">
        <f t="shared" si="2735"/>
        <v>BH$17</v>
      </c>
      <c r="BI1630" s="179" t="str">
        <f t="shared" si="2735"/>
        <v>BI$17</v>
      </c>
      <c r="BJ1630" s="179" t="str">
        <f t="shared" si="2735"/>
        <v>BJ$17</v>
      </c>
      <c r="BK1630" s="179" t="str">
        <f t="shared" si="2735"/>
        <v>BK$17</v>
      </c>
      <c r="BL1630" s="179" t="str">
        <f t="shared" si="2735"/>
        <v>BL$17</v>
      </c>
      <c r="BM1630" s="179" t="str">
        <f t="shared" si="2735"/>
        <v>BM$17</v>
      </c>
      <c r="BN1630" s="179" t="str">
        <f t="shared" si="2735"/>
        <v>BN$17</v>
      </c>
      <c r="BO1630" s="179" t="str">
        <f t="shared" si="2735"/>
        <v>BO$17</v>
      </c>
      <c r="BP1630" s="179" t="str">
        <f t="shared" si="2735"/>
        <v>BP$17</v>
      </c>
      <c r="BQ1630" s="179" t="str">
        <f t="shared" si="2735"/>
        <v>BQ$17</v>
      </c>
      <c r="BR1630" s="179" t="str">
        <f t="shared" si="2735"/>
        <v>BR$17</v>
      </c>
      <c r="BS1630" s="179" t="str">
        <f t="shared" si="2735"/>
        <v>BS$17</v>
      </c>
      <c r="BT1630" s="179" t="str">
        <f t="shared" si="2735"/>
        <v>BT$17</v>
      </c>
      <c r="BU1630" s="179" t="str">
        <f t="shared" si="2735"/>
        <v>BU$17</v>
      </c>
      <c r="BV1630" s="179" t="str">
        <f t="shared" si="2735"/>
        <v>BV$17</v>
      </c>
      <c r="BW1630" s="179" t="str">
        <f t="shared" si="2735"/>
        <v>BW$17</v>
      </c>
      <c r="BX1630" s="179" t="str">
        <f t="shared" si="2735"/>
        <v>BX$17</v>
      </c>
      <c r="BY1630" s="179" t="str">
        <f t="shared" si="2735"/>
        <v>BY$17</v>
      </c>
      <c r="BZ1630" s="179" t="str">
        <f t="shared" si="2735"/>
        <v>BZ$17</v>
      </c>
      <c r="CA1630" s="179" t="str">
        <f t="shared" si="2735"/>
        <v>CA$17</v>
      </c>
      <c r="CB1630" s="179" t="str">
        <f t="shared" si="2735"/>
        <v>CB$17</v>
      </c>
      <c r="CC1630" s="179" t="str">
        <f t="shared" si="2735"/>
        <v>CC$17</v>
      </c>
      <c r="CD1630" s="179" t="str">
        <f t="shared" si="2735"/>
        <v>CD$17</v>
      </c>
      <c r="CE1630" s="179" t="str">
        <f t="shared" ref="CE1630:CL1630" si="2736">CE1603</f>
        <v>CE$17</v>
      </c>
      <c r="CF1630" s="179" t="str">
        <f t="shared" si="2736"/>
        <v>CF$17</v>
      </c>
      <c r="CG1630" s="179" t="str">
        <f t="shared" si="2736"/>
        <v>CG$17</v>
      </c>
      <c r="CH1630" s="179" t="str">
        <f t="shared" si="2736"/>
        <v>CH$17</v>
      </c>
      <c r="CI1630" s="179" t="str">
        <f t="shared" si="2736"/>
        <v>CI$17</v>
      </c>
      <c r="CJ1630" s="179" t="str">
        <f t="shared" si="2736"/>
        <v>CJ$17</v>
      </c>
      <c r="CK1630" s="179" t="str">
        <f t="shared" si="2736"/>
        <v>CK$17</v>
      </c>
      <c r="CL1630" s="179" t="str">
        <f t="shared" si="2736"/>
        <v>CL$17</v>
      </c>
      <c r="CN1630" s="60"/>
      <c r="CO1630" s="179" t="str">
        <f t="shared" ref="CO1630:DL1630" si="2737">CO1603</f>
        <v>CO$17</v>
      </c>
      <c r="CP1630" s="179" t="str">
        <f t="shared" si="2737"/>
        <v>CP$17</v>
      </c>
      <c r="CQ1630" s="179" t="str">
        <f t="shared" si="2737"/>
        <v>CQ$17</v>
      </c>
      <c r="CR1630" s="179" t="str">
        <f t="shared" si="2737"/>
        <v>CR$17</v>
      </c>
      <c r="CS1630" s="179" t="str">
        <f t="shared" si="2737"/>
        <v>CS$17</v>
      </c>
      <c r="CT1630" s="179" t="str">
        <f t="shared" si="2737"/>
        <v>CT$17</v>
      </c>
      <c r="CU1630" s="179" t="str">
        <f t="shared" si="2737"/>
        <v>CU$17</v>
      </c>
      <c r="CV1630" s="179" t="str">
        <f t="shared" si="2737"/>
        <v>CV$17</v>
      </c>
      <c r="CW1630" s="179" t="str">
        <f t="shared" si="2737"/>
        <v>CW$17</v>
      </c>
      <c r="CX1630" s="179" t="str">
        <f t="shared" si="2737"/>
        <v>CX$17</v>
      </c>
      <c r="CY1630" s="179" t="str">
        <f t="shared" si="2737"/>
        <v>CY$17</v>
      </c>
      <c r="CZ1630" s="179" t="str">
        <f t="shared" si="2737"/>
        <v>CZ$17</v>
      </c>
      <c r="DA1630" s="179" t="str">
        <f t="shared" si="2737"/>
        <v>DA$17</v>
      </c>
      <c r="DB1630" s="179" t="str">
        <f t="shared" si="2737"/>
        <v>DB$17</v>
      </c>
      <c r="DC1630" s="179" t="str">
        <f t="shared" si="2737"/>
        <v>DC$17</v>
      </c>
      <c r="DD1630" s="179" t="str">
        <f t="shared" si="2737"/>
        <v>DD$17</v>
      </c>
      <c r="DE1630" s="179" t="str">
        <f t="shared" si="2737"/>
        <v>DE$17</v>
      </c>
      <c r="DF1630" s="179" t="str">
        <f t="shared" si="2737"/>
        <v>DF$17</v>
      </c>
      <c r="DG1630" s="179" t="str">
        <f t="shared" si="2737"/>
        <v>DG$17</v>
      </c>
      <c r="DH1630" s="179" t="str">
        <f t="shared" si="2737"/>
        <v>DH$17</v>
      </c>
      <c r="DI1630" s="179" t="str">
        <f t="shared" si="2737"/>
        <v>DI$17</v>
      </c>
      <c r="DJ1630" s="179" t="str">
        <f t="shared" si="2737"/>
        <v>DJ$17</v>
      </c>
      <c r="DK1630" s="179" t="str">
        <f t="shared" si="2737"/>
        <v>DK$17</v>
      </c>
      <c r="DL1630" s="179" t="str">
        <f t="shared" si="2737"/>
        <v>DL$17</v>
      </c>
    </row>
    <row r="1631" spans="1:116" x14ac:dyDescent="0.35">
      <c r="A1631" s="3"/>
      <c r="B1631" t="s">
        <v>332</v>
      </c>
      <c r="D1631" t="s">
        <v>426</v>
      </c>
      <c r="E1631" s="8" t="str">
        <f t="shared" si="2695"/>
        <v>1631 DAMORT-F</v>
      </c>
      <c r="G1631" s="191" t="str">
        <f>G1608</f>
        <v>Simple amortizing debt:</v>
      </c>
      <c r="H1631" s="12"/>
      <c r="I1631" s="60"/>
      <c r="J1631" s="60"/>
      <c r="K1631" s="15"/>
      <c r="L1631" s="15"/>
      <c r="M1631" s="15"/>
      <c r="N1631" s="15"/>
      <c r="O1631" s="15"/>
      <c r="P1631" s="15"/>
      <c r="R1631" s="15"/>
      <c r="S1631" s="179">
        <f t="shared" ref="S1631:AX1631" si="2738">S1604</f>
        <v>0</v>
      </c>
      <c r="T1631" s="179">
        <f t="shared" si="2738"/>
        <v>0</v>
      </c>
      <c r="U1631" s="179">
        <f t="shared" si="2738"/>
        <v>0</v>
      </c>
      <c r="V1631" s="179">
        <f t="shared" si="2738"/>
        <v>0</v>
      </c>
      <c r="W1631" s="179">
        <f t="shared" si="2738"/>
        <v>0</v>
      </c>
      <c r="X1631" s="179">
        <f t="shared" si="2738"/>
        <v>0</v>
      </c>
      <c r="Y1631" s="179">
        <f t="shared" si="2738"/>
        <v>0</v>
      </c>
      <c r="Z1631" s="179">
        <f t="shared" si="2738"/>
        <v>0</v>
      </c>
      <c r="AA1631" s="179">
        <f t="shared" si="2738"/>
        <v>0</v>
      </c>
      <c r="AB1631" s="179">
        <f t="shared" si="2738"/>
        <v>0</v>
      </c>
      <c r="AC1631" s="179">
        <f t="shared" si="2738"/>
        <v>0</v>
      </c>
      <c r="AD1631" s="179">
        <f t="shared" si="2738"/>
        <v>0</v>
      </c>
      <c r="AE1631" s="179">
        <f t="shared" si="2738"/>
        <v>0</v>
      </c>
      <c r="AF1631" s="179">
        <f t="shared" si="2738"/>
        <v>0</v>
      </c>
      <c r="AG1631" s="179">
        <f t="shared" si="2738"/>
        <v>0</v>
      </c>
      <c r="AH1631" s="179">
        <f t="shared" si="2738"/>
        <v>0</v>
      </c>
      <c r="AI1631" s="179">
        <f t="shared" si="2738"/>
        <v>0</v>
      </c>
      <c r="AJ1631" s="179">
        <f t="shared" si="2738"/>
        <v>0</v>
      </c>
      <c r="AK1631" s="179">
        <f t="shared" si="2738"/>
        <v>0</v>
      </c>
      <c r="AL1631" s="179">
        <f t="shared" si="2738"/>
        <v>0</v>
      </c>
      <c r="AM1631" s="179">
        <f t="shared" si="2738"/>
        <v>0</v>
      </c>
      <c r="AN1631" s="179">
        <f t="shared" si="2738"/>
        <v>0</v>
      </c>
      <c r="AO1631" s="179">
        <f t="shared" si="2738"/>
        <v>0</v>
      </c>
      <c r="AP1631" s="179">
        <f t="shared" si="2738"/>
        <v>0</v>
      </c>
      <c r="AQ1631" s="179">
        <f t="shared" si="2738"/>
        <v>0</v>
      </c>
      <c r="AR1631" s="179">
        <f t="shared" si="2738"/>
        <v>0</v>
      </c>
      <c r="AS1631" s="179">
        <f t="shared" si="2738"/>
        <v>0</v>
      </c>
      <c r="AT1631" s="179">
        <f t="shared" si="2738"/>
        <v>0</v>
      </c>
      <c r="AU1631" s="179">
        <f t="shared" si="2738"/>
        <v>0</v>
      </c>
      <c r="AV1631" s="179">
        <f t="shared" si="2738"/>
        <v>0</v>
      </c>
      <c r="AW1631" s="179">
        <f t="shared" si="2738"/>
        <v>0</v>
      </c>
      <c r="AX1631" s="179">
        <f t="shared" si="2738"/>
        <v>0</v>
      </c>
      <c r="AY1631" s="179">
        <f t="shared" ref="AY1631:CD1631" si="2739">AY1604</f>
        <v>0</v>
      </c>
      <c r="AZ1631" s="179">
        <f t="shared" si="2739"/>
        <v>0</v>
      </c>
      <c r="BA1631" s="179">
        <f t="shared" si="2739"/>
        <v>0</v>
      </c>
      <c r="BB1631" s="179">
        <f t="shared" si="2739"/>
        <v>0</v>
      </c>
      <c r="BC1631" s="179">
        <f t="shared" si="2739"/>
        <v>0</v>
      </c>
      <c r="BD1631" s="179">
        <f t="shared" si="2739"/>
        <v>0</v>
      </c>
      <c r="BE1631" s="179">
        <f t="shared" si="2739"/>
        <v>0</v>
      </c>
      <c r="BF1631" s="179">
        <f t="shared" si="2739"/>
        <v>0</v>
      </c>
      <c r="BG1631" s="179">
        <f t="shared" si="2739"/>
        <v>0</v>
      </c>
      <c r="BH1631" s="179">
        <f t="shared" si="2739"/>
        <v>0</v>
      </c>
      <c r="BI1631" s="179">
        <f t="shared" si="2739"/>
        <v>0</v>
      </c>
      <c r="BJ1631" s="179">
        <f t="shared" si="2739"/>
        <v>0</v>
      </c>
      <c r="BK1631" s="179">
        <f t="shared" si="2739"/>
        <v>0</v>
      </c>
      <c r="BL1631" s="179">
        <f t="shared" si="2739"/>
        <v>0</v>
      </c>
      <c r="BM1631" s="179">
        <f t="shared" si="2739"/>
        <v>0</v>
      </c>
      <c r="BN1631" s="179">
        <f t="shared" si="2739"/>
        <v>0</v>
      </c>
      <c r="BO1631" s="179">
        <f t="shared" si="2739"/>
        <v>0</v>
      </c>
      <c r="BP1631" s="179">
        <f t="shared" si="2739"/>
        <v>0</v>
      </c>
      <c r="BQ1631" s="179">
        <f t="shared" si="2739"/>
        <v>0</v>
      </c>
      <c r="BR1631" s="179">
        <f t="shared" si="2739"/>
        <v>0</v>
      </c>
      <c r="BS1631" s="179">
        <f t="shared" si="2739"/>
        <v>0</v>
      </c>
      <c r="BT1631" s="179">
        <f t="shared" si="2739"/>
        <v>0</v>
      </c>
      <c r="BU1631" s="179">
        <f t="shared" si="2739"/>
        <v>0</v>
      </c>
      <c r="BV1631" s="179">
        <f t="shared" si="2739"/>
        <v>0</v>
      </c>
      <c r="BW1631" s="179">
        <f t="shared" si="2739"/>
        <v>0</v>
      </c>
      <c r="BX1631" s="179">
        <f t="shared" si="2739"/>
        <v>0</v>
      </c>
      <c r="BY1631" s="179">
        <f t="shared" si="2739"/>
        <v>0</v>
      </c>
      <c r="BZ1631" s="179">
        <f t="shared" si="2739"/>
        <v>0</v>
      </c>
      <c r="CA1631" s="179">
        <f t="shared" si="2739"/>
        <v>0</v>
      </c>
      <c r="CB1631" s="179">
        <f t="shared" si="2739"/>
        <v>0</v>
      </c>
      <c r="CC1631" s="179">
        <f t="shared" si="2739"/>
        <v>0</v>
      </c>
      <c r="CD1631" s="179">
        <f t="shared" si="2739"/>
        <v>0</v>
      </c>
      <c r="CE1631" s="179">
        <f t="shared" ref="CE1631:CL1631" si="2740">CE1604</f>
        <v>0</v>
      </c>
      <c r="CF1631" s="179">
        <f t="shared" si="2740"/>
        <v>0</v>
      </c>
      <c r="CG1631" s="179">
        <f t="shared" si="2740"/>
        <v>0</v>
      </c>
      <c r="CH1631" s="179">
        <f t="shared" si="2740"/>
        <v>0</v>
      </c>
      <c r="CI1631" s="179">
        <f t="shared" si="2740"/>
        <v>0</v>
      </c>
      <c r="CJ1631" s="179">
        <f t="shared" si="2740"/>
        <v>0</v>
      </c>
      <c r="CK1631" s="179">
        <f t="shared" si="2740"/>
        <v>0</v>
      </c>
      <c r="CL1631" s="179">
        <f t="shared" si="2740"/>
        <v>0</v>
      </c>
      <c r="CN1631" s="60"/>
      <c r="CO1631" s="179">
        <f t="shared" ref="CO1631:DL1631" si="2741">CO1604</f>
        <v>0</v>
      </c>
      <c r="CP1631" s="179">
        <f t="shared" si="2741"/>
        <v>0</v>
      </c>
      <c r="CQ1631" s="179">
        <f t="shared" si="2741"/>
        <v>0</v>
      </c>
      <c r="CR1631" s="179">
        <f t="shared" si="2741"/>
        <v>0</v>
      </c>
      <c r="CS1631" s="179">
        <f t="shared" si="2741"/>
        <v>0</v>
      </c>
      <c r="CT1631" s="179">
        <f t="shared" si="2741"/>
        <v>0</v>
      </c>
      <c r="CU1631" s="179">
        <f t="shared" si="2741"/>
        <v>0</v>
      </c>
      <c r="CV1631" s="179">
        <f t="shared" si="2741"/>
        <v>0</v>
      </c>
      <c r="CW1631" s="179">
        <f t="shared" si="2741"/>
        <v>0</v>
      </c>
      <c r="CX1631" s="179">
        <f t="shared" si="2741"/>
        <v>0</v>
      </c>
      <c r="CY1631" s="179">
        <f t="shared" si="2741"/>
        <v>0</v>
      </c>
      <c r="CZ1631" s="179">
        <f t="shared" si="2741"/>
        <v>0</v>
      </c>
      <c r="DA1631" s="179">
        <f t="shared" si="2741"/>
        <v>0</v>
      </c>
      <c r="DB1631" s="179">
        <f t="shared" si="2741"/>
        <v>0</v>
      </c>
      <c r="DC1631" s="179">
        <f t="shared" si="2741"/>
        <v>0</v>
      </c>
      <c r="DD1631" s="179">
        <f t="shared" si="2741"/>
        <v>0</v>
      </c>
      <c r="DE1631" s="179">
        <f t="shared" si="2741"/>
        <v>0</v>
      </c>
      <c r="DF1631" s="179">
        <f t="shared" si="2741"/>
        <v>0</v>
      </c>
      <c r="DG1631" s="179">
        <f t="shared" si="2741"/>
        <v>0</v>
      </c>
      <c r="DH1631" s="179">
        <f t="shared" si="2741"/>
        <v>0</v>
      </c>
      <c r="DI1631" s="179">
        <f t="shared" si="2741"/>
        <v>0</v>
      </c>
      <c r="DJ1631" s="179">
        <f t="shared" si="2741"/>
        <v>0</v>
      </c>
      <c r="DK1631" s="179">
        <f t="shared" si="2741"/>
        <v>0</v>
      </c>
      <c r="DL1631" s="179">
        <f t="shared" si="2741"/>
        <v>0</v>
      </c>
    </row>
    <row r="1632" spans="1:116" x14ac:dyDescent="0.35">
      <c r="B1632" t="s">
        <v>332</v>
      </c>
      <c r="D1632" t="s">
        <v>426</v>
      </c>
      <c r="E1632" s="8" t="str">
        <f t="shared" si="2695"/>
        <v>1632 DAMORT-F</v>
      </c>
      <c r="G1632" s="241" t="str">
        <f>IFERROR(SUBSTITUTE(TRIM(MID(G1608,SEARCH("-",G1608)+1,LEN(G1608))),":",""),"no unit")</f>
        <v>no unit</v>
      </c>
      <c r="H1632" s="12"/>
      <c r="I1632" s="60"/>
      <c r="J1632" s="60"/>
      <c r="K1632" s="15"/>
      <c r="L1632" s="15"/>
      <c r="M1632" s="15"/>
      <c r="N1632" s="15"/>
      <c r="O1632" s="15"/>
      <c r="P1632" s="15"/>
      <c r="R1632" s="15"/>
      <c r="S1632" s="179"/>
      <c r="T1632" s="179"/>
      <c r="U1632" s="179"/>
      <c r="V1632" s="179"/>
      <c r="W1632" s="179"/>
      <c r="X1632" s="179"/>
      <c r="Y1632" s="179"/>
      <c r="Z1632" s="179"/>
      <c r="AA1632" s="179"/>
      <c r="AB1632" s="179"/>
      <c r="AC1632" s="179"/>
      <c r="AD1632" s="179"/>
      <c r="AE1632" s="179"/>
      <c r="AF1632" s="179"/>
      <c r="AG1632" s="179"/>
      <c r="AH1632" s="179"/>
      <c r="AI1632" s="179"/>
      <c r="AJ1632" s="179"/>
      <c r="AK1632" s="179"/>
      <c r="AL1632" s="179"/>
      <c r="AM1632" s="179"/>
      <c r="AN1632" s="179"/>
      <c r="AO1632" s="179"/>
      <c r="AP1632" s="179"/>
      <c r="AQ1632" s="179"/>
      <c r="AR1632" s="179"/>
      <c r="AS1632" s="179"/>
      <c r="AT1632" s="179"/>
      <c r="AU1632" s="179"/>
      <c r="AV1632" s="179"/>
      <c r="AW1632" s="179"/>
      <c r="AX1632" s="179"/>
      <c r="AY1632" s="179"/>
      <c r="AZ1632" s="179"/>
      <c r="BA1632" s="179"/>
      <c r="BB1632" s="179"/>
      <c r="BC1632" s="179"/>
      <c r="BD1632" s="179"/>
      <c r="BE1632" s="179"/>
      <c r="BF1632" s="179"/>
      <c r="BG1632" s="179"/>
      <c r="BH1632" s="179"/>
      <c r="BI1632" s="179"/>
      <c r="BJ1632" s="179"/>
      <c r="BK1632" s="179"/>
      <c r="BL1632" s="179"/>
      <c r="BM1632" s="179"/>
      <c r="BN1632" s="179"/>
      <c r="BO1632" s="179"/>
      <c r="BP1632" s="179"/>
      <c r="BQ1632" s="179"/>
      <c r="BR1632" s="179"/>
      <c r="BS1632" s="179"/>
      <c r="BT1632" s="179"/>
      <c r="BU1632" s="179"/>
      <c r="BV1632" s="179"/>
      <c r="BW1632" s="179"/>
      <c r="BX1632" s="179"/>
      <c r="BY1632" s="179"/>
      <c r="BZ1632" s="179"/>
      <c r="CA1632" s="179"/>
      <c r="CB1632" s="179"/>
      <c r="CC1632" s="179"/>
      <c r="CD1632" s="179"/>
      <c r="CE1632" s="179"/>
      <c r="CF1632" s="179"/>
      <c r="CG1632" s="179"/>
      <c r="CH1632" s="179"/>
      <c r="CI1632" s="179"/>
      <c r="CJ1632" s="179"/>
      <c r="CK1632" s="179"/>
      <c r="CL1632" s="179"/>
      <c r="CN1632" s="60"/>
      <c r="CO1632" s="179"/>
      <c r="CP1632" s="179"/>
      <c r="CQ1632" s="179"/>
      <c r="CR1632" s="179"/>
      <c r="CS1632" s="179"/>
      <c r="CT1632" s="179"/>
      <c r="CU1632" s="179"/>
      <c r="CV1632" s="179"/>
      <c r="CW1632" s="179"/>
      <c r="CX1632" s="179"/>
      <c r="CY1632" s="179"/>
      <c r="CZ1632" s="179"/>
      <c r="DA1632" s="179"/>
      <c r="DB1632" s="179"/>
      <c r="DC1632" s="179"/>
      <c r="DD1632" s="179"/>
      <c r="DE1632" s="179"/>
      <c r="DF1632" s="179"/>
      <c r="DG1632" s="179"/>
      <c r="DH1632" s="179"/>
      <c r="DI1632" s="179"/>
      <c r="DJ1632" s="179"/>
      <c r="DK1632" s="179"/>
      <c r="DL1632" s="179"/>
    </row>
    <row r="1633" spans="1:116" x14ac:dyDescent="0.35">
      <c r="E1633" s="8"/>
      <c r="G1633" s="191" t="str">
        <f>G1606</f>
        <v>Secondary revenue driver</v>
      </c>
      <c r="H1633" s="90"/>
      <c r="I1633" s="213"/>
      <c r="J1633" s="213"/>
      <c r="K1633" s="214"/>
      <c r="L1633" s="214"/>
      <c r="M1633" s="214"/>
      <c r="N1633" s="214"/>
      <c r="O1633" s="214"/>
      <c r="P1633" s="214"/>
      <c r="R1633" s="214"/>
      <c r="S1633" s="4" t="str">
        <f t="shared" ref="S1633:AX1633" si="2742">ADDRESS(ROW(S1619),COLUMN(S1619),2)</f>
        <v>S$1619</v>
      </c>
      <c r="T1633" s="4" t="str">
        <f t="shared" si="2742"/>
        <v>T$1619</v>
      </c>
      <c r="U1633" s="4" t="str">
        <f t="shared" si="2742"/>
        <v>U$1619</v>
      </c>
      <c r="V1633" s="4" t="str">
        <f t="shared" si="2742"/>
        <v>V$1619</v>
      </c>
      <c r="W1633" s="4" t="str">
        <f t="shared" si="2742"/>
        <v>W$1619</v>
      </c>
      <c r="X1633" s="4" t="str">
        <f t="shared" si="2742"/>
        <v>X$1619</v>
      </c>
      <c r="Y1633" s="4" t="str">
        <f t="shared" si="2742"/>
        <v>Y$1619</v>
      </c>
      <c r="Z1633" s="4" t="str">
        <f t="shared" si="2742"/>
        <v>Z$1619</v>
      </c>
      <c r="AA1633" s="4" t="str">
        <f t="shared" si="2742"/>
        <v>AA$1619</v>
      </c>
      <c r="AB1633" s="4" t="str">
        <f t="shared" si="2742"/>
        <v>AB$1619</v>
      </c>
      <c r="AC1633" s="4" t="str">
        <f t="shared" si="2742"/>
        <v>AC$1619</v>
      </c>
      <c r="AD1633" s="4" t="str">
        <f t="shared" si="2742"/>
        <v>AD$1619</v>
      </c>
      <c r="AE1633" s="4" t="str">
        <f t="shared" si="2742"/>
        <v>AE$1619</v>
      </c>
      <c r="AF1633" s="4" t="str">
        <f t="shared" si="2742"/>
        <v>AF$1619</v>
      </c>
      <c r="AG1633" s="4" t="str">
        <f t="shared" si="2742"/>
        <v>AG$1619</v>
      </c>
      <c r="AH1633" s="4" t="str">
        <f t="shared" si="2742"/>
        <v>AH$1619</v>
      </c>
      <c r="AI1633" s="4" t="str">
        <f t="shared" si="2742"/>
        <v>AI$1619</v>
      </c>
      <c r="AJ1633" s="4" t="str">
        <f t="shared" si="2742"/>
        <v>AJ$1619</v>
      </c>
      <c r="AK1633" s="4" t="str">
        <f t="shared" si="2742"/>
        <v>AK$1619</v>
      </c>
      <c r="AL1633" s="4" t="str">
        <f t="shared" si="2742"/>
        <v>AL$1619</v>
      </c>
      <c r="AM1633" s="4" t="str">
        <f t="shared" si="2742"/>
        <v>AM$1619</v>
      </c>
      <c r="AN1633" s="4" t="str">
        <f t="shared" si="2742"/>
        <v>AN$1619</v>
      </c>
      <c r="AO1633" s="4" t="str">
        <f t="shared" si="2742"/>
        <v>AO$1619</v>
      </c>
      <c r="AP1633" s="4" t="str">
        <f t="shared" si="2742"/>
        <v>AP$1619</v>
      </c>
      <c r="AQ1633" s="4" t="str">
        <f t="shared" si="2742"/>
        <v>AQ$1619</v>
      </c>
      <c r="AR1633" s="4" t="str">
        <f t="shared" si="2742"/>
        <v>AR$1619</v>
      </c>
      <c r="AS1633" s="4" t="str">
        <f t="shared" si="2742"/>
        <v>AS$1619</v>
      </c>
      <c r="AT1633" s="4" t="str">
        <f t="shared" si="2742"/>
        <v>AT$1619</v>
      </c>
      <c r="AU1633" s="4" t="str">
        <f t="shared" si="2742"/>
        <v>AU$1619</v>
      </c>
      <c r="AV1633" s="4" t="str">
        <f t="shared" si="2742"/>
        <v>AV$1619</v>
      </c>
      <c r="AW1633" s="4" t="str">
        <f t="shared" si="2742"/>
        <v>AW$1619</v>
      </c>
      <c r="AX1633" s="4" t="str">
        <f t="shared" si="2742"/>
        <v>AX$1619</v>
      </c>
      <c r="AY1633" s="4" t="str">
        <f t="shared" ref="AY1633:CD1633" si="2743">ADDRESS(ROW(AY1619),COLUMN(AY1619),2)</f>
        <v>AY$1619</v>
      </c>
      <c r="AZ1633" s="4" t="str">
        <f t="shared" si="2743"/>
        <v>AZ$1619</v>
      </c>
      <c r="BA1633" s="4" t="str">
        <f t="shared" si="2743"/>
        <v>BA$1619</v>
      </c>
      <c r="BB1633" s="4" t="str">
        <f t="shared" si="2743"/>
        <v>BB$1619</v>
      </c>
      <c r="BC1633" s="4" t="str">
        <f t="shared" si="2743"/>
        <v>BC$1619</v>
      </c>
      <c r="BD1633" s="4" t="str">
        <f t="shared" si="2743"/>
        <v>BD$1619</v>
      </c>
      <c r="BE1633" s="4" t="str">
        <f t="shared" si="2743"/>
        <v>BE$1619</v>
      </c>
      <c r="BF1633" s="4" t="str">
        <f t="shared" si="2743"/>
        <v>BF$1619</v>
      </c>
      <c r="BG1633" s="4" t="str">
        <f t="shared" si="2743"/>
        <v>BG$1619</v>
      </c>
      <c r="BH1633" s="4" t="str">
        <f t="shared" si="2743"/>
        <v>BH$1619</v>
      </c>
      <c r="BI1633" s="4" t="str">
        <f t="shared" si="2743"/>
        <v>BI$1619</v>
      </c>
      <c r="BJ1633" s="4" t="str">
        <f t="shared" si="2743"/>
        <v>BJ$1619</v>
      </c>
      <c r="BK1633" s="4" t="str">
        <f t="shared" si="2743"/>
        <v>BK$1619</v>
      </c>
      <c r="BL1633" s="4" t="str">
        <f t="shared" si="2743"/>
        <v>BL$1619</v>
      </c>
      <c r="BM1633" s="4" t="str">
        <f t="shared" si="2743"/>
        <v>BM$1619</v>
      </c>
      <c r="BN1633" s="4" t="str">
        <f t="shared" si="2743"/>
        <v>BN$1619</v>
      </c>
      <c r="BO1633" s="4" t="str">
        <f t="shared" si="2743"/>
        <v>BO$1619</v>
      </c>
      <c r="BP1633" s="4" t="str">
        <f t="shared" si="2743"/>
        <v>BP$1619</v>
      </c>
      <c r="BQ1633" s="4" t="str">
        <f t="shared" si="2743"/>
        <v>BQ$1619</v>
      </c>
      <c r="BR1633" s="4" t="str">
        <f t="shared" si="2743"/>
        <v>BR$1619</v>
      </c>
      <c r="BS1633" s="4" t="str">
        <f t="shared" si="2743"/>
        <v>BS$1619</v>
      </c>
      <c r="BT1633" s="4" t="str">
        <f t="shared" si="2743"/>
        <v>BT$1619</v>
      </c>
      <c r="BU1633" s="4" t="str">
        <f t="shared" si="2743"/>
        <v>BU$1619</v>
      </c>
      <c r="BV1633" s="4" t="str">
        <f t="shared" si="2743"/>
        <v>BV$1619</v>
      </c>
      <c r="BW1633" s="4" t="str">
        <f t="shared" si="2743"/>
        <v>BW$1619</v>
      </c>
      <c r="BX1633" s="4" t="str">
        <f t="shared" si="2743"/>
        <v>BX$1619</v>
      </c>
      <c r="BY1633" s="4" t="str">
        <f t="shared" si="2743"/>
        <v>BY$1619</v>
      </c>
      <c r="BZ1633" s="4" t="str">
        <f t="shared" si="2743"/>
        <v>BZ$1619</v>
      </c>
      <c r="CA1633" s="4" t="str">
        <f t="shared" si="2743"/>
        <v>CA$1619</v>
      </c>
      <c r="CB1633" s="4" t="str">
        <f t="shared" si="2743"/>
        <v>CB$1619</v>
      </c>
      <c r="CC1633" s="4" t="str">
        <f t="shared" si="2743"/>
        <v>CC$1619</v>
      </c>
      <c r="CD1633" s="4" t="str">
        <f t="shared" si="2743"/>
        <v>CD$1619</v>
      </c>
      <c r="CE1633" s="4" t="str">
        <f t="shared" ref="CE1633:CL1633" si="2744">ADDRESS(ROW(CE1619),COLUMN(CE1619),2)</f>
        <v>CE$1619</v>
      </c>
      <c r="CF1633" s="4" t="str">
        <f t="shared" si="2744"/>
        <v>CF$1619</v>
      </c>
      <c r="CG1633" s="4" t="str">
        <f t="shared" si="2744"/>
        <v>CG$1619</v>
      </c>
      <c r="CH1633" s="4" t="str">
        <f t="shared" si="2744"/>
        <v>CH$1619</v>
      </c>
      <c r="CI1633" s="4" t="str">
        <f t="shared" si="2744"/>
        <v>CI$1619</v>
      </c>
      <c r="CJ1633" s="4" t="str">
        <f t="shared" si="2744"/>
        <v>CJ$1619</v>
      </c>
      <c r="CK1633" s="4" t="str">
        <f t="shared" si="2744"/>
        <v>CK$1619</v>
      </c>
      <c r="CL1633" s="4" t="str">
        <f t="shared" si="2744"/>
        <v>CL$1619</v>
      </c>
      <c r="CN1633" s="213"/>
      <c r="CO1633" s="4" t="str">
        <f t="shared" ref="CO1633:DL1633" si="2745">ADDRESS(ROW(CO1619),COLUMN(CO1619),2)</f>
        <v>CO$1619</v>
      </c>
      <c r="CP1633" s="4" t="str">
        <f t="shared" si="2745"/>
        <v>CP$1619</v>
      </c>
      <c r="CQ1633" s="4" t="str">
        <f t="shared" si="2745"/>
        <v>CQ$1619</v>
      </c>
      <c r="CR1633" s="4" t="str">
        <f t="shared" si="2745"/>
        <v>CR$1619</v>
      </c>
      <c r="CS1633" s="4" t="str">
        <f t="shared" si="2745"/>
        <v>CS$1619</v>
      </c>
      <c r="CT1633" s="4" t="str">
        <f t="shared" si="2745"/>
        <v>CT$1619</v>
      </c>
      <c r="CU1633" s="4" t="str">
        <f t="shared" si="2745"/>
        <v>CU$1619</v>
      </c>
      <c r="CV1633" s="4" t="str">
        <f t="shared" si="2745"/>
        <v>CV$1619</v>
      </c>
      <c r="CW1633" s="4" t="str">
        <f t="shared" si="2745"/>
        <v>CW$1619</v>
      </c>
      <c r="CX1633" s="4" t="str">
        <f t="shared" si="2745"/>
        <v>CX$1619</v>
      </c>
      <c r="CY1633" s="4" t="str">
        <f t="shared" si="2745"/>
        <v>CY$1619</v>
      </c>
      <c r="CZ1633" s="4" t="str">
        <f t="shared" si="2745"/>
        <v>CZ$1619</v>
      </c>
      <c r="DA1633" s="4" t="str">
        <f t="shared" si="2745"/>
        <v>DA$1619</v>
      </c>
      <c r="DB1633" s="4" t="str">
        <f t="shared" si="2745"/>
        <v>DB$1619</v>
      </c>
      <c r="DC1633" s="4" t="str">
        <f t="shared" si="2745"/>
        <v>DC$1619</v>
      </c>
      <c r="DD1633" s="4" t="str">
        <f t="shared" si="2745"/>
        <v>DD$1619</v>
      </c>
      <c r="DE1633" s="4" t="str">
        <f t="shared" si="2745"/>
        <v>DE$1619</v>
      </c>
      <c r="DF1633" s="4" t="str">
        <f t="shared" si="2745"/>
        <v>DF$1619</v>
      </c>
      <c r="DG1633" s="4" t="str">
        <f t="shared" si="2745"/>
        <v>DG$1619</v>
      </c>
      <c r="DH1633" s="4" t="str">
        <f t="shared" si="2745"/>
        <v>DH$1619</v>
      </c>
      <c r="DI1633" s="4" t="str">
        <f t="shared" si="2745"/>
        <v>DI$1619</v>
      </c>
      <c r="DJ1633" s="4" t="str">
        <f t="shared" si="2745"/>
        <v>DJ$1619</v>
      </c>
      <c r="DK1633" s="4" t="str">
        <f t="shared" si="2745"/>
        <v>DK$1619</v>
      </c>
      <c r="DL1633" s="4" t="str">
        <f t="shared" si="2745"/>
        <v>DL$1619</v>
      </c>
    </row>
    <row r="1634" spans="1:116" x14ac:dyDescent="0.35">
      <c r="A1634" s="174"/>
      <c r="E1634" s="8"/>
      <c r="G1634" s="136" t="str">
        <f>G1607</f>
        <v>Secondary volume driver</v>
      </c>
      <c r="H1634" s="12"/>
      <c r="I1634" s="60"/>
      <c r="J1634" s="60"/>
      <c r="K1634" s="15"/>
      <c r="L1634" s="15"/>
      <c r="M1634" s="15"/>
      <c r="N1634" s="15"/>
      <c r="O1634" s="15"/>
      <c r="P1634" s="15"/>
      <c r="R1634" s="15"/>
      <c r="S1634" s="179" t="str">
        <f t="shared" ref="S1634:AX1634" si="2746">S1607</f>
        <v>S$19</v>
      </c>
      <c r="T1634" s="179" t="str">
        <f t="shared" si="2746"/>
        <v>T$19</v>
      </c>
      <c r="U1634" s="179" t="str">
        <f t="shared" si="2746"/>
        <v>U$19</v>
      </c>
      <c r="V1634" s="179" t="str">
        <f t="shared" si="2746"/>
        <v>V$19</v>
      </c>
      <c r="W1634" s="179" t="str">
        <f t="shared" si="2746"/>
        <v>W$19</v>
      </c>
      <c r="X1634" s="179" t="str">
        <f t="shared" si="2746"/>
        <v>X$19</v>
      </c>
      <c r="Y1634" s="179" t="str">
        <f t="shared" si="2746"/>
        <v>Y$19</v>
      </c>
      <c r="Z1634" s="179" t="str">
        <f t="shared" si="2746"/>
        <v>Z$19</v>
      </c>
      <c r="AA1634" s="179" t="str">
        <f t="shared" si="2746"/>
        <v>AA$19</v>
      </c>
      <c r="AB1634" s="179" t="str">
        <f t="shared" si="2746"/>
        <v>AB$19</v>
      </c>
      <c r="AC1634" s="179" t="str">
        <f t="shared" si="2746"/>
        <v>AC$19</v>
      </c>
      <c r="AD1634" s="179" t="str">
        <f t="shared" si="2746"/>
        <v>AD$19</v>
      </c>
      <c r="AE1634" s="179" t="str">
        <f t="shared" si="2746"/>
        <v>AE$19</v>
      </c>
      <c r="AF1634" s="179" t="str">
        <f t="shared" si="2746"/>
        <v>AF$19</v>
      </c>
      <c r="AG1634" s="179" t="str">
        <f t="shared" si="2746"/>
        <v>AG$19</v>
      </c>
      <c r="AH1634" s="179" t="str">
        <f t="shared" si="2746"/>
        <v>AH$19</v>
      </c>
      <c r="AI1634" s="179" t="str">
        <f t="shared" si="2746"/>
        <v>AI$19</v>
      </c>
      <c r="AJ1634" s="179" t="str">
        <f t="shared" si="2746"/>
        <v>AJ$19</v>
      </c>
      <c r="AK1634" s="179" t="str">
        <f t="shared" si="2746"/>
        <v>AK$19</v>
      </c>
      <c r="AL1634" s="179" t="str">
        <f t="shared" si="2746"/>
        <v>AL$19</v>
      </c>
      <c r="AM1634" s="179" t="str">
        <f t="shared" si="2746"/>
        <v>AM$19</v>
      </c>
      <c r="AN1634" s="179" t="str">
        <f t="shared" si="2746"/>
        <v>AN$19</v>
      </c>
      <c r="AO1634" s="179" t="str">
        <f t="shared" si="2746"/>
        <v>AO$19</v>
      </c>
      <c r="AP1634" s="179" t="str">
        <f t="shared" si="2746"/>
        <v>AP$19</v>
      </c>
      <c r="AQ1634" s="179" t="str">
        <f t="shared" si="2746"/>
        <v>AQ$19</v>
      </c>
      <c r="AR1634" s="179" t="str">
        <f t="shared" si="2746"/>
        <v>AR$19</v>
      </c>
      <c r="AS1634" s="179" t="str">
        <f t="shared" si="2746"/>
        <v>AS$19</v>
      </c>
      <c r="AT1634" s="179" t="str">
        <f t="shared" si="2746"/>
        <v>AT$19</v>
      </c>
      <c r="AU1634" s="179" t="str">
        <f t="shared" si="2746"/>
        <v>AU$19</v>
      </c>
      <c r="AV1634" s="179" t="str">
        <f t="shared" si="2746"/>
        <v>AV$19</v>
      </c>
      <c r="AW1634" s="179" t="str">
        <f t="shared" si="2746"/>
        <v>AW$19</v>
      </c>
      <c r="AX1634" s="179" t="str">
        <f t="shared" si="2746"/>
        <v>AX$19</v>
      </c>
      <c r="AY1634" s="179" t="str">
        <f t="shared" ref="AY1634:CD1634" si="2747">AY1607</f>
        <v>AY$19</v>
      </c>
      <c r="AZ1634" s="179" t="str">
        <f t="shared" si="2747"/>
        <v>AZ$19</v>
      </c>
      <c r="BA1634" s="179" t="str">
        <f t="shared" si="2747"/>
        <v>BA$19</v>
      </c>
      <c r="BB1634" s="179" t="str">
        <f t="shared" si="2747"/>
        <v>BB$19</v>
      </c>
      <c r="BC1634" s="179" t="str">
        <f t="shared" si="2747"/>
        <v>BC$19</v>
      </c>
      <c r="BD1634" s="179" t="str">
        <f t="shared" si="2747"/>
        <v>BD$19</v>
      </c>
      <c r="BE1634" s="179" t="str">
        <f t="shared" si="2747"/>
        <v>BE$19</v>
      </c>
      <c r="BF1634" s="179" t="str">
        <f t="shared" si="2747"/>
        <v>BF$19</v>
      </c>
      <c r="BG1634" s="179" t="str">
        <f t="shared" si="2747"/>
        <v>BG$19</v>
      </c>
      <c r="BH1634" s="179" t="str">
        <f t="shared" si="2747"/>
        <v>BH$19</v>
      </c>
      <c r="BI1634" s="179" t="str">
        <f t="shared" si="2747"/>
        <v>BI$19</v>
      </c>
      <c r="BJ1634" s="179" t="str">
        <f t="shared" si="2747"/>
        <v>BJ$19</v>
      </c>
      <c r="BK1634" s="179" t="str">
        <f t="shared" si="2747"/>
        <v>BK$19</v>
      </c>
      <c r="BL1634" s="179" t="str">
        <f t="shared" si="2747"/>
        <v>BL$19</v>
      </c>
      <c r="BM1634" s="179" t="str">
        <f t="shared" si="2747"/>
        <v>BM$19</v>
      </c>
      <c r="BN1634" s="179" t="str">
        <f t="shared" si="2747"/>
        <v>BN$19</v>
      </c>
      <c r="BO1634" s="179" t="str">
        <f t="shared" si="2747"/>
        <v>BO$19</v>
      </c>
      <c r="BP1634" s="179" t="str">
        <f t="shared" si="2747"/>
        <v>BP$19</v>
      </c>
      <c r="BQ1634" s="179" t="str">
        <f t="shared" si="2747"/>
        <v>BQ$19</v>
      </c>
      <c r="BR1634" s="179" t="str">
        <f t="shared" si="2747"/>
        <v>BR$19</v>
      </c>
      <c r="BS1634" s="179" t="str">
        <f t="shared" si="2747"/>
        <v>BS$19</v>
      </c>
      <c r="BT1634" s="179" t="str">
        <f t="shared" si="2747"/>
        <v>BT$19</v>
      </c>
      <c r="BU1634" s="179" t="str">
        <f t="shared" si="2747"/>
        <v>BU$19</v>
      </c>
      <c r="BV1634" s="179" t="str">
        <f t="shared" si="2747"/>
        <v>BV$19</v>
      </c>
      <c r="BW1634" s="179" t="str">
        <f t="shared" si="2747"/>
        <v>BW$19</v>
      </c>
      <c r="BX1634" s="179" t="str">
        <f t="shared" si="2747"/>
        <v>BX$19</v>
      </c>
      <c r="BY1634" s="179" t="str">
        <f t="shared" si="2747"/>
        <v>BY$19</v>
      </c>
      <c r="BZ1634" s="179" t="str">
        <f t="shared" si="2747"/>
        <v>BZ$19</v>
      </c>
      <c r="CA1634" s="179" t="str">
        <f t="shared" si="2747"/>
        <v>CA$19</v>
      </c>
      <c r="CB1634" s="179" t="str">
        <f t="shared" si="2747"/>
        <v>CB$19</v>
      </c>
      <c r="CC1634" s="179" t="str">
        <f t="shared" si="2747"/>
        <v>CC$19</v>
      </c>
      <c r="CD1634" s="179" t="str">
        <f t="shared" si="2747"/>
        <v>CD$19</v>
      </c>
      <c r="CE1634" s="179" t="str">
        <f t="shared" ref="CE1634:CL1634" si="2748">CE1607</f>
        <v>CE$19</v>
      </c>
      <c r="CF1634" s="179" t="str">
        <f t="shared" si="2748"/>
        <v>CF$19</v>
      </c>
      <c r="CG1634" s="179" t="str">
        <f t="shared" si="2748"/>
        <v>CG$19</v>
      </c>
      <c r="CH1634" s="179" t="str">
        <f t="shared" si="2748"/>
        <v>CH$19</v>
      </c>
      <c r="CI1634" s="179" t="str">
        <f t="shared" si="2748"/>
        <v>CI$19</v>
      </c>
      <c r="CJ1634" s="179" t="str">
        <f t="shared" si="2748"/>
        <v>CJ$19</v>
      </c>
      <c r="CK1634" s="179" t="str">
        <f t="shared" si="2748"/>
        <v>CK$19</v>
      </c>
      <c r="CL1634" s="179" t="str">
        <f t="shared" si="2748"/>
        <v>CL$19</v>
      </c>
      <c r="CN1634" s="60"/>
      <c r="CO1634" s="179" t="str">
        <f t="shared" ref="CO1634:DL1634" si="2749">CO1607</f>
        <v>CO$19</v>
      </c>
      <c r="CP1634" s="179" t="str">
        <f t="shared" si="2749"/>
        <v>CP$19</v>
      </c>
      <c r="CQ1634" s="179" t="str">
        <f t="shared" si="2749"/>
        <v>CQ$19</v>
      </c>
      <c r="CR1634" s="179" t="str">
        <f t="shared" si="2749"/>
        <v>CR$19</v>
      </c>
      <c r="CS1634" s="179" t="str">
        <f t="shared" si="2749"/>
        <v>CS$19</v>
      </c>
      <c r="CT1634" s="179" t="str">
        <f t="shared" si="2749"/>
        <v>CT$19</v>
      </c>
      <c r="CU1634" s="179" t="str">
        <f t="shared" si="2749"/>
        <v>CU$19</v>
      </c>
      <c r="CV1634" s="179" t="str">
        <f t="shared" si="2749"/>
        <v>CV$19</v>
      </c>
      <c r="CW1634" s="179" t="str">
        <f t="shared" si="2749"/>
        <v>CW$19</v>
      </c>
      <c r="CX1634" s="179" t="str">
        <f t="shared" si="2749"/>
        <v>CX$19</v>
      </c>
      <c r="CY1634" s="179" t="str">
        <f t="shared" si="2749"/>
        <v>CY$19</v>
      </c>
      <c r="CZ1634" s="179" t="str">
        <f t="shared" si="2749"/>
        <v>CZ$19</v>
      </c>
      <c r="DA1634" s="179" t="str">
        <f t="shared" si="2749"/>
        <v>DA$19</v>
      </c>
      <c r="DB1634" s="179" t="str">
        <f t="shared" si="2749"/>
        <v>DB$19</v>
      </c>
      <c r="DC1634" s="179" t="str">
        <f t="shared" si="2749"/>
        <v>DC$19</v>
      </c>
      <c r="DD1634" s="179" t="str">
        <f t="shared" si="2749"/>
        <v>DD$19</v>
      </c>
      <c r="DE1634" s="179" t="str">
        <f t="shared" si="2749"/>
        <v>DE$19</v>
      </c>
      <c r="DF1634" s="179" t="str">
        <f t="shared" si="2749"/>
        <v>DF$19</v>
      </c>
      <c r="DG1634" s="179" t="str">
        <f t="shared" si="2749"/>
        <v>DG$19</v>
      </c>
      <c r="DH1634" s="179" t="str">
        <f t="shared" si="2749"/>
        <v>DH$19</v>
      </c>
      <c r="DI1634" s="179" t="str">
        <f t="shared" si="2749"/>
        <v>DI$19</v>
      </c>
      <c r="DJ1634" s="179" t="str">
        <f t="shared" si="2749"/>
        <v>DJ$19</v>
      </c>
      <c r="DK1634" s="179" t="str">
        <f t="shared" si="2749"/>
        <v>DK$19</v>
      </c>
      <c r="DL1634" s="179" t="str">
        <f t="shared" si="2749"/>
        <v>DL$19</v>
      </c>
    </row>
    <row r="1635" spans="1:116" x14ac:dyDescent="0.35">
      <c r="A1635" s="174"/>
      <c r="E1635" s="8"/>
      <c r="H1635" s="12"/>
      <c r="I1635" s="60"/>
      <c r="J1635" s="60"/>
      <c r="K1635" s="15"/>
      <c r="L1635" s="15"/>
      <c r="M1635" s="15"/>
      <c r="N1635" s="15"/>
      <c r="O1635" s="15"/>
      <c r="P1635" s="15"/>
      <c r="R1635" s="15"/>
      <c r="S1635" s="76"/>
      <c r="T1635" s="76"/>
      <c r="U1635" s="76"/>
      <c r="V1635" s="76"/>
      <c r="W1635" s="76"/>
      <c r="X1635" s="76"/>
      <c r="Y1635" s="76"/>
      <c r="Z1635" s="76"/>
      <c r="AA1635" s="76"/>
      <c r="AB1635" s="76"/>
      <c r="AC1635" s="76"/>
      <c r="AD1635" s="76"/>
      <c r="AE1635" s="76"/>
      <c r="AF1635" s="76"/>
      <c r="AG1635" s="76"/>
      <c r="AH1635" s="76"/>
      <c r="AI1635" s="76"/>
      <c r="AJ1635" s="76"/>
      <c r="AK1635" s="76"/>
      <c r="AL1635" s="76"/>
      <c r="AM1635" s="76"/>
      <c r="AN1635" s="76"/>
      <c r="AO1635" s="76"/>
      <c r="AP1635" s="76"/>
      <c r="AQ1635" s="76"/>
      <c r="AR1635" s="76"/>
      <c r="AS1635" s="76"/>
      <c r="AT1635" s="76"/>
      <c r="AU1635" s="76"/>
      <c r="AV1635" s="76"/>
      <c r="AW1635" s="76"/>
      <c r="AX1635" s="76"/>
      <c r="AY1635" s="76"/>
      <c r="AZ1635" s="76"/>
      <c r="BA1635" s="76"/>
      <c r="BB1635" s="76"/>
      <c r="BC1635" s="76"/>
      <c r="BD1635" s="76"/>
      <c r="BE1635" s="76"/>
      <c r="BF1635" s="76"/>
      <c r="BG1635" s="76"/>
      <c r="BH1635" s="76"/>
      <c r="BI1635" s="76"/>
      <c r="BJ1635" s="76"/>
      <c r="BK1635" s="76"/>
      <c r="BL1635" s="76"/>
      <c r="BM1635" s="76"/>
      <c r="BN1635" s="76"/>
      <c r="BO1635" s="76"/>
      <c r="BP1635" s="76"/>
      <c r="BQ1635" s="76"/>
      <c r="BR1635" s="76"/>
      <c r="BS1635" s="76"/>
      <c r="BT1635" s="76"/>
      <c r="BU1635" s="76"/>
      <c r="BV1635" s="76"/>
      <c r="BW1635" s="76"/>
      <c r="BX1635" s="76"/>
      <c r="BY1635" s="76"/>
      <c r="BZ1635" s="76"/>
      <c r="CA1635" s="76"/>
      <c r="CB1635" s="76"/>
      <c r="CC1635" s="76"/>
      <c r="CD1635" s="76"/>
      <c r="CE1635" s="76"/>
      <c r="CF1635" s="76"/>
      <c r="CG1635" s="76"/>
      <c r="CH1635" s="76"/>
      <c r="CI1635" s="76"/>
      <c r="CJ1635" s="76"/>
      <c r="CK1635" s="76"/>
      <c r="CL1635" s="76"/>
      <c r="CN1635" s="60"/>
      <c r="CO1635" s="76"/>
      <c r="CP1635" s="76"/>
      <c r="CQ1635" s="76"/>
      <c r="CR1635" s="76"/>
      <c r="CS1635" s="76"/>
      <c r="CT1635" s="76"/>
      <c r="CU1635" s="76"/>
      <c r="CV1635" s="76"/>
      <c r="CW1635" s="76"/>
      <c r="CX1635" s="76"/>
      <c r="CY1635" s="76"/>
      <c r="CZ1635" s="76"/>
      <c r="DA1635" s="76"/>
      <c r="DB1635" s="76"/>
      <c r="DC1635" s="76"/>
      <c r="DD1635" s="76"/>
      <c r="DE1635" s="76"/>
      <c r="DF1635" s="76"/>
      <c r="DG1635" s="76"/>
      <c r="DH1635" s="76"/>
      <c r="DI1635" s="76"/>
      <c r="DJ1635" s="76"/>
      <c r="DK1635" s="76"/>
      <c r="DL1635" s="76"/>
    </row>
    <row r="1636" spans="1:116" x14ac:dyDescent="0.35">
      <c r="A1636" s="174"/>
      <c r="E1636" s="8"/>
      <c r="G1636" s="175" t="s">
        <v>490</v>
      </c>
      <c r="H1636" s="174"/>
      <c r="I1636" s="176"/>
      <c r="J1636" s="176"/>
      <c r="K1636" s="197"/>
      <c r="L1636" s="197"/>
      <c r="M1636" s="197"/>
      <c r="N1636" s="197"/>
      <c r="O1636" s="197"/>
      <c r="P1636" s="197"/>
      <c r="R1636" s="198"/>
      <c r="S1636" s="174"/>
      <c r="T1636" s="174"/>
      <c r="U1636" s="174"/>
      <c r="V1636" s="174"/>
      <c r="W1636" s="174"/>
      <c r="X1636" s="174"/>
      <c r="Y1636" s="174"/>
      <c r="Z1636" s="174"/>
      <c r="AA1636" s="174"/>
      <c r="AB1636" s="174"/>
      <c r="AC1636" s="174"/>
      <c r="AD1636" s="174"/>
      <c r="AE1636" s="174"/>
      <c r="AF1636" s="174"/>
      <c r="AG1636" s="174"/>
      <c r="AH1636" s="174"/>
      <c r="AI1636" s="174"/>
      <c r="AJ1636" s="174"/>
      <c r="AK1636" s="174"/>
      <c r="AL1636" s="174"/>
      <c r="AM1636" s="174"/>
      <c r="AN1636" s="174"/>
      <c r="AO1636" s="174"/>
      <c r="AP1636" s="174"/>
      <c r="AQ1636" s="174"/>
      <c r="AR1636" s="174"/>
      <c r="AS1636" s="174"/>
      <c r="AT1636" s="174"/>
      <c r="AU1636" s="174"/>
      <c r="AV1636" s="174"/>
      <c r="AW1636" s="174"/>
      <c r="AX1636" s="174"/>
      <c r="AY1636" s="174"/>
      <c r="AZ1636" s="174"/>
      <c r="BA1636" s="174"/>
      <c r="BB1636" s="174"/>
      <c r="BC1636" s="174"/>
      <c r="BD1636" s="174"/>
      <c r="BE1636" s="174"/>
      <c r="BF1636" s="174"/>
      <c r="BG1636" s="174"/>
      <c r="BH1636" s="174"/>
      <c r="BI1636" s="174"/>
      <c r="BJ1636" s="174"/>
      <c r="BK1636" s="174"/>
      <c r="BL1636" s="174"/>
      <c r="BM1636" s="174"/>
      <c r="BN1636" s="174"/>
      <c r="BO1636" s="174"/>
      <c r="BP1636" s="174"/>
      <c r="BQ1636" s="174"/>
      <c r="BR1636" s="174"/>
      <c r="BS1636" s="174"/>
      <c r="BT1636" s="174"/>
      <c r="BU1636" s="174"/>
      <c r="BV1636" s="174"/>
      <c r="BW1636" s="174"/>
      <c r="BX1636" s="174"/>
      <c r="BY1636" s="174"/>
      <c r="BZ1636" s="174"/>
      <c r="CA1636" s="174"/>
      <c r="CB1636" s="174"/>
      <c r="CC1636" s="174"/>
      <c r="CD1636" s="174"/>
      <c r="CE1636" s="174"/>
      <c r="CF1636" s="174"/>
      <c r="CG1636" s="174"/>
      <c r="CH1636" s="174"/>
      <c r="CI1636" s="174"/>
      <c r="CJ1636" s="174"/>
      <c r="CK1636" s="174"/>
      <c r="CL1636" s="174"/>
      <c r="CN1636" s="176"/>
      <c r="CO1636" s="174"/>
      <c r="CP1636" s="174"/>
      <c r="CQ1636" s="174"/>
      <c r="CR1636" s="174"/>
      <c r="CS1636" s="174"/>
      <c r="CT1636" s="174"/>
      <c r="CU1636" s="174"/>
      <c r="CV1636" s="174"/>
      <c r="CW1636" s="174"/>
      <c r="CX1636" s="174"/>
      <c r="CY1636" s="174"/>
      <c r="CZ1636" s="174"/>
      <c r="DA1636" s="174"/>
      <c r="DB1636" s="174"/>
      <c r="DC1636" s="174"/>
      <c r="DD1636" s="174"/>
      <c r="DE1636" s="174"/>
      <c r="DF1636" s="174"/>
      <c r="DG1636" s="174"/>
      <c r="DH1636" s="174"/>
      <c r="DI1636" s="174"/>
      <c r="DJ1636" s="174"/>
      <c r="DK1636" s="174"/>
      <c r="DL1636" s="174"/>
    </row>
    <row r="1637" spans="1:116" x14ac:dyDescent="0.35">
      <c r="A1637" s="174"/>
      <c r="E1637" s="8"/>
      <c r="G1637" s="175" t="s">
        <v>492</v>
      </c>
      <c r="H1637" s="174"/>
      <c r="I1637" s="176"/>
      <c r="J1637" s="176"/>
      <c r="K1637" s="197"/>
      <c r="L1637" s="197"/>
      <c r="M1637" s="197"/>
      <c r="N1637" s="197"/>
      <c r="O1637" s="197"/>
      <c r="P1637" s="197"/>
      <c r="R1637" s="198"/>
      <c r="S1637" s="174"/>
      <c r="T1637" s="174"/>
      <c r="U1637" s="174"/>
      <c r="V1637" s="174"/>
      <c r="W1637" s="174"/>
      <c r="X1637" s="174"/>
      <c r="Y1637" s="174"/>
      <c r="Z1637" s="174"/>
      <c r="AA1637" s="174"/>
      <c r="AB1637" s="174"/>
      <c r="AC1637" s="174"/>
      <c r="AD1637" s="174"/>
      <c r="AE1637" s="174"/>
      <c r="AF1637" s="174"/>
      <c r="AG1637" s="174"/>
      <c r="AH1637" s="174"/>
      <c r="AI1637" s="174"/>
      <c r="AJ1637" s="174"/>
      <c r="AK1637" s="174"/>
      <c r="AL1637" s="174"/>
      <c r="AM1637" s="174"/>
      <c r="AN1637" s="174"/>
      <c r="AO1637" s="174"/>
      <c r="AP1637" s="174"/>
      <c r="AQ1637" s="174"/>
      <c r="AR1637" s="174"/>
      <c r="AS1637" s="174"/>
      <c r="AT1637" s="174"/>
      <c r="AU1637" s="174"/>
      <c r="AV1637" s="174"/>
      <c r="AW1637" s="174"/>
      <c r="AX1637" s="174"/>
      <c r="AY1637" s="174"/>
      <c r="AZ1637" s="174"/>
      <c r="BA1637" s="174"/>
      <c r="BB1637" s="174"/>
      <c r="BC1637" s="174"/>
      <c r="BD1637" s="174"/>
      <c r="BE1637" s="174"/>
      <c r="BF1637" s="174"/>
      <c r="BG1637" s="174"/>
      <c r="BH1637" s="174"/>
      <c r="BI1637" s="174"/>
      <c r="BJ1637" s="174"/>
      <c r="BK1637" s="174"/>
      <c r="BL1637" s="174"/>
      <c r="BM1637" s="174"/>
      <c r="BN1637" s="174"/>
      <c r="BO1637" s="174"/>
      <c r="BP1637" s="174"/>
      <c r="BQ1637" s="174"/>
      <c r="BR1637" s="174"/>
      <c r="BS1637" s="174"/>
      <c r="BT1637" s="174"/>
      <c r="BU1637" s="174"/>
      <c r="BV1637" s="174"/>
      <c r="BW1637" s="174"/>
      <c r="BX1637" s="174"/>
      <c r="BY1637" s="174"/>
      <c r="BZ1637" s="174"/>
      <c r="CA1637" s="174"/>
      <c r="CB1637" s="174"/>
      <c r="CC1637" s="174"/>
      <c r="CD1637" s="174"/>
      <c r="CE1637" s="174"/>
      <c r="CF1637" s="174"/>
      <c r="CG1637" s="174"/>
      <c r="CH1637" s="174"/>
      <c r="CI1637" s="174"/>
      <c r="CJ1637" s="174"/>
      <c r="CK1637" s="174"/>
      <c r="CL1637" s="174"/>
      <c r="CN1637" s="176"/>
      <c r="CO1637" s="174"/>
      <c r="CP1637" s="174"/>
      <c r="CQ1637" s="174"/>
      <c r="CR1637" s="174"/>
      <c r="CS1637" s="174"/>
      <c r="CT1637" s="174"/>
      <c r="CU1637" s="174"/>
      <c r="CV1637" s="174"/>
      <c r="CW1637" s="174"/>
      <c r="CX1637" s="174"/>
      <c r="CY1637" s="174"/>
      <c r="CZ1637" s="174"/>
      <c r="DA1637" s="174"/>
      <c r="DB1637" s="174"/>
      <c r="DC1637" s="174"/>
      <c r="DD1637" s="174"/>
      <c r="DE1637" s="174"/>
      <c r="DF1637" s="174"/>
      <c r="DG1637" s="174"/>
      <c r="DH1637" s="174"/>
      <c r="DI1637" s="174"/>
      <c r="DJ1637" s="174"/>
      <c r="DK1637" s="174"/>
      <c r="DL1637" s="174"/>
    </row>
    <row r="1638" spans="1:116" x14ac:dyDescent="0.35">
      <c r="A1638" s="174"/>
      <c r="E1638" s="8"/>
      <c r="G1638" s="175" t="s">
        <v>461</v>
      </c>
      <c r="H1638" s="174"/>
      <c r="I1638" s="176"/>
      <c r="J1638" s="176"/>
      <c r="K1638" s="197"/>
      <c r="L1638" s="197"/>
      <c r="M1638" s="197"/>
      <c r="N1638" s="197"/>
      <c r="O1638" s="197"/>
      <c r="P1638" s="197"/>
      <c r="R1638" s="198"/>
      <c r="S1638" s="199" t="str">
        <f t="shared" ref="S1638:AX1638" si="2750">S$20</f>
        <v>S$16</v>
      </c>
      <c r="T1638" s="199" t="str">
        <f t="shared" si="2750"/>
        <v>T$16</v>
      </c>
      <c r="U1638" s="199" t="str">
        <f t="shared" si="2750"/>
        <v>U$16</v>
      </c>
      <c r="V1638" s="199" t="str">
        <f t="shared" si="2750"/>
        <v>V$16</v>
      </c>
      <c r="W1638" s="199" t="str">
        <f t="shared" si="2750"/>
        <v>W$16</v>
      </c>
      <c r="X1638" s="199" t="str">
        <f t="shared" si="2750"/>
        <v>X$16</v>
      </c>
      <c r="Y1638" s="199" t="str">
        <f t="shared" si="2750"/>
        <v>Y$16</v>
      </c>
      <c r="Z1638" s="199" t="str">
        <f t="shared" si="2750"/>
        <v>Z$16</v>
      </c>
      <c r="AA1638" s="199" t="str">
        <f t="shared" si="2750"/>
        <v>AA$16</v>
      </c>
      <c r="AB1638" s="199" t="str">
        <f t="shared" si="2750"/>
        <v>AB$16</v>
      </c>
      <c r="AC1638" s="199" t="str">
        <f t="shared" si="2750"/>
        <v>AC$16</v>
      </c>
      <c r="AD1638" s="199" t="str">
        <f t="shared" si="2750"/>
        <v>AD$16</v>
      </c>
      <c r="AE1638" s="199" t="str">
        <f t="shared" si="2750"/>
        <v>AE$16</v>
      </c>
      <c r="AF1638" s="199" t="str">
        <f t="shared" si="2750"/>
        <v>AF$16</v>
      </c>
      <c r="AG1638" s="199" t="str">
        <f t="shared" si="2750"/>
        <v>AG$16</v>
      </c>
      <c r="AH1638" s="199" t="str">
        <f t="shared" si="2750"/>
        <v>AH$16</v>
      </c>
      <c r="AI1638" s="199" t="str">
        <f t="shared" si="2750"/>
        <v>AI$16</v>
      </c>
      <c r="AJ1638" s="199" t="str">
        <f t="shared" si="2750"/>
        <v>AJ$16</v>
      </c>
      <c r="AK1638" s="199" t="str">
        <f t="shared" si="2750"/>
        <v>AK$16</v>
      </c>
      <c r="AL1638" s="199" t="str">
        <f t="shared" si="2750"/>
        <v>AL$16</v>
      </c>
      <c r="AM1638" s="199" t="str">
        <f t="shared" si="2750"/>
        <v>AM$16</v>
      </c>
      <c r="AN1638" s="199" t="str">
        <f t="shared" si="2750"/>
        <v>AN$16</v>
      </c>
      <c r="AO1638" s="199" t="str">
        <f t="shared" si="2750"/>
        <v>AO$16</v>
      </c>
      <c r="AP1638" s="199" t="str">
        <f t="shared" si="2750"/>
        <v>AP$16</v>
      </c>
      <c r="AQ1638" s="199" t="str">
        <f t="shared" si="2750"/>
        <v>AQ$16</v>
      </c>
      <c r="AR1638" s="199" t="str">
        <f t="shared" si="2750"/>
        <v>AR$16</v>
      </c>
      <c r="AS1638" s="199" t="str">
        <f t="shared" si="2750"/>
        <v>AS$16</v>
      </c>
      <c r="AT1638" s="199" t="str">
        <f t="shared" si="2750"/>
        <v>AT$16</v>
      </c>
      <c r="AU1638" s="199" t="str">
        <f t="shared" si="2750"/>
        <v>AU$16</v>
      </c>
      <c r="AV1638" s="199" t="str">
        <f t="shared" si="2750"/>
        <v>AV$16</v>
      </c>
      <c r="AW1638" s="199" t="str">
        <f t="shared" si="2750"/>
        <v>AW$16</v>
      </c>
      <c r="AX1638" s="199" t="str">
        <f t="shared" si="2750"/>
        <v>AX$16</v>
      </c>
      <c r="AY1638" s="199" t="str">
        <f t="shared" ref="AY1638:CD1638" si="2751">AY$20</f>
        <v>AY$16</v>
      </c>
      <c r="AZ1638" s="199" t="str">
        <f t="shared" si="2751"/>
        <v>AZ$16</v>
      </c>
      <c r="BA1638" s="199" t="str">
        <f t="shared" si="2751"/>
        <v>BA$16</v>
      </c>
      <c r="BB1638" s="199" t="str">
        <f t="shared" si="2751"/>
        <v>BB$16</v>
      </c>
      <c r="BC1638" s="199" t="str">
        <f t="shared" si="2751"/>
        <v>BC$16</v>
      </c>
      <c r="BD1638" s="199" t="str">
        <f t="shared" si="2751"/>
        <v>BD$16</v>
      </c>
      <c r="BE1638" s="199" t="str">
        <f t="shared" si="2751"/>
        <v>BE$16</v>
      </c>
      <c r="BF1638" s="199" t="str">
        <f t="shared" si="2751"/>
        <v>BF$16</v>
      </c>
      <c r="BG1638" s="199" t="str">
        <f t="shared" si="2751"/>
        <v>BG$16</v>
      </c>
      <c r="BH1638" s="199" t="str">
        <f t="shared" si="2751"/>
        <v>BH$16</v>
      </c>
      <c r="BI1638" s="199" t="str">
        <f t="shared" si="2751"/>
        <v>BI$16</v>
      </c>
      <c r="BJ1638" s="199" t="str">
        <f t="shared" si="2751"/>
        <v>BJ$16</v>
      </c>
      <c r="BK1638" s="199" t="str">
        <f t="shared" si="2751"/>
        <v>BK$16</v>
      </c>
      <c r="BL1638" s="199" t="str">
        <f t="shared" si="2751"/>
        <v>BL$16</v>
      </c>
      <c r="BM1638" s="199" t="str">
        <f t="shared" si="2751"/>
        <v>BM$16</v>
      </c>
      <c r="BN1638" s="199" t="str">
        <f t="shared" si="2751"/>
        <v>BN$16</v>
      </c>
      <c r="BO1638" s="199" t="str">
        <f t="shared" si="2751"/>
        <v>BO$16</v>
      </c>
      <c r="BP1638" s="199" t="str">
        <f t="shared" si="2751"/>
        <v>BP$16</v>
      </c>
      <c r="BQ1638" s="199" t="str">
        <f t="shared" si="2751"/>
        <v>BQ$16</v>
      </c>
      <c r="BR1638" s="199" t="str">
        <f t="shared" si="2751"/>
        <v>BR$16</v>
      </c>
      <c r="BS1638" s="199" t="str">
        <f t="shared" si="2751"/>
        <v>BS$16</v>
      </c>
      <c r="BT1638" s="199" t="str">
        <f t="shared" si="2751"/>
        <v>BT$16</v>
      </c>
      <c r="BU1638" s="199" t="str">
        <f t="shared" si="2751"/>
        <v>BU$16</v>
      </c>
      <c r="BV1638" s="199" t="str">
        <f t="shared" si="2751"/>
        <v>BV$16</v>
      </c>
      <c r="BW1638" s="199" t="str">
        <f t="shared" si="2751"/>
        <v>BW$16</v>
      </c>
      <c r="BX1638" s="199" t="str">
        <f t="shared" si="2751"/>
        <v>BX$16</v>
      </c>
      <c r="BY1638" s="199" t="str">
        <f t="shared" si="2751"/>
        <v>BY$16</v>
      </c>
      <c r="BZ1638" s="199" t="str">
        <f t="shared" si="2751"/>
        <v>BZ$16</v>
      </c>
      <c r="CA1638" s="199" t="str">
        <f t="shared" si="2751"/>
        <v>CA$16</v>
      </c>
      <c r="CB1638" s="199" t="str">
        <f t="shared" si="2751"/>
        <v>CB$16</v>
      </c>
      <c r="CC1638" s="199" t="str">
        <f t="shared" si="2751"/>
        <v>CC$16</v>
      </c>
      <c r="CD1638" s="199" t="str">
        <f t="shared" si="2751"/>
        <v>CD$16</v>
      </c>
      <c r="CE1638" s="199" t="str">
        <f t="shared" ref="CE1638:CL1638" si="2752">CE$20</f>
        <v>CE$16</v>
      </c>
      <c r="CF1638" s="199" t="str">
        <f t="shared" si="2752"/>
        <v>CF$16</v>
      </c>
      <c r="CG1638" s="199" t="str">
        <f t="shared" si="2752"/>
        <v>CG$16</v>
      </c>
      <c r="CH1638" s="199" t="str">
        <f t="shared" si="2752"/>
        <v>CH$16</v>
      </c>
      <c r="CI1638" s="199" t="str">
        <f t="shared" si="2752"/>
        <v>CI$16</v>
      </c>
      <c r="CJ1638" s="199" t="str">
        <f t="shared" si="2752"/>
        <v>CJ$16</v>
      </c>
      <c r="CK1638" s="199" t="str">
        <f t="shared" si="2752"/>
        <v>CK$16</v>
      </c>
      <c r="CL1638" s="199" t="str">
        <f t="shared" si="2752"/>
        <v>CL$16</v>
      </c>
      <c r="CN1638" s="176"/>
      <c r="CO1638" s="199" t="str">
        <f t="shared" ref="CO1638:DL1638" si="2753">CO$20</f>
        <v>CO$16</v>
      </c>
      <c r="CP1638" s="199" t="str">
        <f t="shared" si="2753"/>
        <v>CP$16</v>
      </c>
      <c r="CQ1638" s="199" t="str">
        <f t="shared" si="2753"/>
        <v>CQ$16</v>
      </c>
      <c r="CR1638" s="199" t="str">
        <f t="shared" si="2753"/>
        <v>CR$16</v>
      </c>
      <c r="CS1638" s="199" t="str">
        <f t="shared" si="2753"/>
        <v>CS$16</v>
      </c>
      <c r="CT1638" s="199" t="str">
        <f t="shared" si="2753"/>
        <v>CT$16</v>
      </c>
      <c r="CU1638" s="199" t="str">
        <f t="shared" si="2753"/>
        <v>CU$16</v>
      </c>
      <c r="CV1638" s="199" t="str">
        <f t="shared" si="2753"/>
        <v>CV$16</v>
      </c>
      <c r="CW1638" s="199" t="str">
        <f t="shared" si="2753"/>
        <v>CW$16</v>
      </c>
      <c r="CX1638" s="199" t="str">
        <f t="shared" si="2753"/>
        <v>CX$16</v>
      </c>
      <c r="CY1638" s="199" t="str">
        <f t="shared" si="2753"/>
        <v>CY$16</v>
      </c>
      <c r="CZ1638" s="199" t="str">
        <f t="shared" si="2753"/>
        <v>CZ$16</v>
      </c>
      <c r="DA1638" s="199" t="str">
        <f t="shared" si="2753"/>
        <v>DA$16</v>
      </c>
      <c r="DB1638" s="199" t="str">
        <f t="shared" si="2753"/>
        <v>DB$16</v>
      </c>
      <c r="DC1638" s="199" t="str">
        <f t="shared" si="2753"/>
        <v>DC$16</v>
      </c>
      <c r="DD1638" s="199" t="str">
        <f t="shared" si="2753"/>
        <v>DD$16</v>
      </c>
      <c r="DE1638" s="199" t="str">
        <f t="shared" si="2753"/>
        <v>DE$16</v>
      </c>
      <c r="DF1638" s="199" t="str">
        <f t="shared" si="2753"/>
        <v>DF$16</v>
      </c>
      <c r="DG1638" s="199" t="str">
        <f t="shared" si="2753"/>
        <v>DG$16</v>
      </c>
      <c r="DH1638" s="199" t="str">
        <f t="shared" si="2753"/>
        <v>DH$16</v>
      </c>
      <c r="DI1638" s="199" t="str">
        <f t="shared" si="2753"/>
        <v>DI$16</v>
      </c>
      <c r="DJ1638" s="199" t="str">
        <f t="shared" si="2753"/>
        <v>DJ$16</v>
      </c>
      <c r="DK1638" s="199" t="str">
        <f t="shared" si="2753"/>
        <v>DK$16</v>
      </c>
      <c r="DL1638" s="199" t="str">
        <f t="shared" si="2753"/>
        <v>DL$16</v>
      </c>
    </row>
    <row r="1639" spans="1:116" x14ac:dyDescent="0.35">
      <c r="A1639" s="174"/>
      <c r="E1639" s="8"/>
      <c r="G1639" s="175" t="s">
        <v>462</v>
      </c>
      <c r="H1639" s="200"/>
      <c r="I1639" s="201"/>
      <c r="J1639" s="201"/>
      <c r="K1639" s="202"/>
      <c r="L1639" s="202"/>
      <c r="M1639" s="202"/>
      <c r="N1639" s="202"/>
      <c r="O1639" s="202"/>
      <c r="P1639" s="202"/>
      <c r="R1639" s="202"/>
      <c r="S1639" s="199" t="str">
        <f t="shared" ref="S1639:AX1639" si="2754">S$21</f>
        <v>S$17</v>
      </c>
      <c r="T1639" s="199" t="str">
        <f t="shared" si="2754"/>
        <v>T$17</v>
      </c>
      <c r="U1639" s="199" t="str">
        <f t="shared" si="2754"/>
        <v>U$17</v>
      </c>
      <c r="V1639" s="199" t="str">
        <f t="shared" si="2754"/>
        <v>V$17</v>
      </c>
      <c r="W1639" s="199" t="str">
        <f t="shared" si="2754"/>
        <v>W$17</v>
      </c>
      <c r="X1639" s="199" t="str">
        <f t="shared" si="2754"/>
        <v>X$17</v>
      </c>
      <c r="Y1639" s="199" t="str">
        <f t="shared" si="2754"/>
        <v>Y$17</v>
      </c>
      <c r="Z1639" s="199" t="str">
        <f t="shared" si="2754"/>
        <v>Z$17</v>
      </c>
      <c r="AA1639" s="199" t="str">
        <f t="shared" si="2754"/>
        <v>AA$17</v>
      </c>
      <c r="AB1639" s="199" t="str">
        <f t="shared" si="2754"/>
        <v>AB$17</v>
      </c>
      <c r="AC1639" s="199" t="str">
        <f t="shared" si="2754"/>
        <v>AC$17</v>
      </c>
      <c r="AD1639" s="199" t="str">
        <f t="shared" si="2754"/>
        <v>AD$17</v>
      </c>
      <c r="AE1639" s="199" t="str">
        <f t="shared" si="2754"/>
        <v>AE$17</v>
      </c>
      <c r="AF1639" s="199" t="str">
        <f t="shared" si="2754"/>
        <v>AF$17</v>
      </c>
      <c r="AG1639" s="199" t="str">
        <f t="shared" si="2754"/>
        <v>AG$17</v>
      </c>
      <c r="AH1639" s="199" t="str">
        <f t="shared" si="2754"/>
        <v>AH$17</v>
      </c>
      <c r="AI1639" s="199" t="str">
        <f t="shared" si="2754"/>
        <v>AI$17</v>
      </c>
      <c r="AJ1639" s="199" t="str">
        <f t="shared" si="2754"/>
        <v>AJ$17</v>
      </c>
      <c r="AK1639" s="199" t="str">
        <f t="shared" si="2754"/>
        <v>AK$17</v>
      </c>
      <c r="AL1639" s="199" t="str">
        <f t="shared" si="2754"/>
        <v>AL$17</v>
      </c>
      <c r="AM1639" s="199" t="str">
        <f t="shared" si="2754"/>
        <v>AM$17</v>
      </c>
      <c r="AN1639" s="199" t="str">
        <f t="shared" si="2754"/>
        <v>AN$17</v>
      </c>
      <c r="AO1639" s="199" t="str">
        <f t="shared" si="2754"/>
        <v>AO$17</v>
      </c>
      <c r="AP1639" s="199" t="str">
        <f t="shared" si="2754"/>
        <v>AP$17</v>
      </c>
      <c r="AQ1639" s="199" t="str">
        <f t="shared" si="2754"/>
        <v>AQ$17</v>
      </c>
      <c r="AR1639" s="199" t="str">
        <f t="shared" si="2754"/>
        <v>AR$17</v>
      </c>
      <c r="AS1639" s="199" t="str">
        <f t="shared" si="2754"/>
        <v>AS$17</v>
      </c>
      <c r="AT1639" s="199" t="str">
        <f t="shared" si="2754"/>
        <v>AT$17</v>
      </c>
      <c r="AU1639" s="199" t="str">
        <f t="shared" si="2754"/>
        <v>AU$17</v>
      </c>
      <c r="AV1639" s="199" t="str">
        <f t="shared" si="2754"/>
        <v>AV$17</v>
      </c>
      <c r="AW1639" s="199" t="str">
        <f t="shared" si="2754"/>
        <v>AW$17</v>
      </c>
      <c r="AX1639" s="199" t="str">
        <f t="shared" si="2754"/>
        <v>AX$17</v>
      </c>
      <c r="AY1639" s="199" t="str">
        <f t="shared" ref="AY1639:CD1639" si="2755">AY$21</f>
        <v>AY$17</v>
      </c>
      <c r="AZ1639" s="199" t="str">
        <f t="shared" si="2755"/>
        <v>AZ$17</v>
      </c>
      <c r="BA1639" s="199" t="str">
        <f t="shared" si="2755"/>
        <v>BA$17</v>
      </c>
      <c r="BB1639" s="199" t="str">
        <f t="shared" si="2755"/>
        <v>BB$17</v>
      </c>
      <c r="BC1639" s="199" t="str">
        <f t="shared" si="2755"/>
        <v>BC$17</v>
      </c>
      <c r="BD1639" s="199" t="str">
        <f t="shared" si="2755"/>
        <v>BD$17</v>
      </c>
      <c r="BE1639" s="199" t="str">
        <f t="shared" si="2755"/>
        <v>BE$17</v>
      </c>
      <c r="BF1639" s="199" t="str">
        <f t="shared" si="2755"/>
        <v>BF$17</v>
      </c>
      <c r="BG1639" s="199" t="str">
        <f t="shared" si="2755"/>
        <v>BG$17</v>
      </c>
      <c r="BH1639" s="199" t="str">
        <f t="shared" si="2755"/>
        <v>BH$17</v>
      </c>
      <c r="BI1639" s="199" t="str">
        <f t="shared" si="2755"/>
        <v>BI$17</v>
      </c>
      <c r="BJ1639" s="199" t="str">
        <f t="shared" si="2755"/>
        <v>BJ$17</v>
      </c>
      <c r="BK1639" s="199" t="str">
        <f t="shared" si="2755"/>
        <v>BK$17</v>
      </c>
      <c r="BL1639" s="199" t="str">
        <f t="shared" si="2755"/>
        <v>BL$17</v>
      </c>
      <c r="BM1639" s="199" t="str">
        <f t="shared" si="2755"/>
        <v>BM$17</v>
      </c>
      <c r="BN1639" s="199" t="str">
        <f t="shared" si="2755"/>
        <v>BN$17</v>
      </c>
      <c r="BO1639" s="199" t="str">
        <f t="shared" si="2755"/>
        <v>BO$17</v>
      </c>
      <c r="BP1639" s="199" t="str">
        <f t="shared" si="2755"/>
        <v>BP$17</v>
      </c>
      <c r="BQ1639" s="199" t="str">
        <f t="shared" si="2755"/>
        <v>BQ$17</v>
      </c>
      <c r="BR1639" s="199" t="str">
        <f t="shared" si="2755"/>
        <v>BR$17</v>
      </c>
      <c r="BS1639" s="199" t="str">
        <f t="shared" si="2755"/>
        <v>BS$17</v>
      </c>
      <c r="BT1639" s="199" t="str">
        <f t="shared" si="2755"/>
        <v>BT$17</v>
      </c>
      <c r="BU1639" s="199" t="str">
        <f t="shared" si="2755"/>
        <v>BU$17</v>
      </c>
      <c r="BV1639" s="199" t="str">
        <f t="shared" si="2755"/>
        <v>BV$17</v>
      </c>
      <c r="BW1639" s="199" t="str">
        <f t="shared" si="2755"/>
        <v>BW$17</v>
      </c>
      <c r="BX1639" s="199" t="str">
        <f t="shared" si="2755"/>
        <v>BX$17</v>
      </c>
      <c r="BY1639" s="199" t="str">
        <f t="shared" si="2755"/>
        <v>BY$17</v>
      </c>
      <c r="BZ1639" s="199" t="str">
        <f t="shared" si="2755"/>
        <v>BZ$17</v>
      </c>
      <c r="CA1639" s="199" t="str">
        <f t="shared" si="2755"/>
        <v>CA$17</v>
      </c>
      <c r="CB1639" s="199" t="str">
        <f t="shared" si="2755"/>
        <v>CB$17</v>
      </c>
      <c r="CC1639" s="199" t="str">
        <f t="shared" si="2755"/>
        <v>CC$17</v>
      </c>
      <c r="CD1639" s="199" t="str">
        <f t="shared" si="2755"/>
        <v>CD$17</v>
      </c>
      <c r="CE1639" s="199" t="str">
        <f t="shared" ref="CE1639:CL1639" si="2756">CE$21</f>
        <v>CE$17</v>
      </c>
      <c r="CF1639" s="199" t="str">
        <f t="shared" si="2756"/>
        <v>CF$17</v>
      </c>
      <c r="CG1639" s="199" t="str">
        <f t="shared" si="2756"/>
        <v>CG$17</v>
      </c>
      <c r="CH1639" s="199" t="str">
        <f t="shared" si="2756"/>
        <v>CH$17</v>
      </c>
      <c r="CI1639" s="199" t="str">
        <f t="shared" si="2756"/>
        <v>CI$17</v>
      </c>
      <c r="CJ1639" s="199" t="str">
        <f t="shared" si="2756"/>
        <v>CJ$17</v>
      </c>
      <c r="CK1639" s="199" t="str">
        <f t="shared" si="2756"/>
        <v>CK$17</v>
      </c>
      <c r="CL1639" s="199" t="str">
        <f t="shared" si="2756"/>
        <v>CL$17</v>
      </c>
      <c r="CN1639" s="201"/>
      <c r="CO1639" s="199" t="str">
        <f t="shared" ref="CO1639:DL1639" si="2757">CO$21</f>
        <v>CO$17</v>
      </c>
      <c r="CP1639" s="199" t="str">
        <f t="shared" si="2757"/>
        <v>CP$17</v>
      </c>
      <c r="CQ1639" s="199" t="str">
        <f t="shared" si="2757"/>
        <v>CQ$17</v>
      </c>
      <c r="CR1639" s="199" t="str">
        <f t="shared" si="2757"/>
        <v>CR$17</v>
      </c>
      <c r="CS1639" s="199" t="str">
        <f t="shared" si="2757"/>
        <v>CS$17</v>
      </c>
      <c r="CT1639" s="199" t="str">
        <f t="shared" si="2757"/>
        <v>CT$17</v>
      </c>
      <c r="CU1639" s="199" t="str">
        <f t="shared" si="2757"/>
        <v>CU$17</v>
      </c>
      <c r="CV1639" s="199" t="str">
        <f t="shared" si="2757"/>
        <v>CV$17</v>
      </c>
      <c r="CW1639" s="199" t="str">
        <f t="shared" si="2757"/>
        <v>CW$17</v>
      </c>
      <c r="CX1639" s="199" t="str">
        <f t="shared" si="2757"/>
        <v>CX$17</v>
      </c>
      <c r="CY1639" s="199" t="str">
        <f t="shared" si="2757"/>
        <v>CY$17</v>
      </c>
      <c r="CZ1639" s="199" t="str">
        <f t="shared" si="2757"/>
        <v>CZ$17</v>
      </c>
      <c r="DA1639" s="199" t="str">
        <f t="shared" si="2757"/>
        <v>DA$17</v>
      </c>
      <c r="DB1639" s="199" t="str">
        <f t="shared" si="2757"/>
        <v>DB$17</v>
      </c>
      <c r="DC1639" s="199" t="str">
        <f t="shared" si="2757"/>
        <v>DC$17</v>
      </c>
      <c r="DD1639" s="199" t="str">
        <f t="shared" si="2757"/>
        <v>DD$17</v>
      </c>
      <c r="DE1639" s="199" t="str">
        <f t="shared" si="2757"/>
        <v>DE$17</v>
      </c>
      <c r="DF1639" s="199" t="str">
        <f t="shared" si="2757"/>
        <v>DF$17</v>
      </c>
      <c r="DG1639" s="199" t="str">
        <f t="shared" si="2757"/>
        <v>DG$17</v>
      </c>
      <c r="DH1639" s="199" t="str">
        <f t="shared" si="2757"/>
        <v>DH$17</v>
      </c>
      <c r="DI1639" s="199" t="str">
        <f t="shared" si="2757"/>
        <v>DI$17</v>
      </c>
      <c r="DJ1639" s="199" t="str">
        <f t="shared" si="2757"/>
        <v>DJ$17</v>
      </c>
      <c r="DK1639" s="199" t="str">
        <f t="shared" si="2757"/>
        <v>DK$17</v>
      </c>
      <c r="DL1639" s="199" t="str">
        <f t="shared" si="2757"/>
        <v>DL$17</v>
      </c>
    </row>
    <row r="1640" spans="1:116" x14ac:dyDescent="0.35">
      <c r="A1640" s="174"/>
      <c r="E1640" s="8"/>
      <c r="G1640" s="175" t="s">
        <v>491</v>
      </c>
      <c r="H1640" s="200"/>
      <c r="I1640" s="201"/>
      <c r="J1640" s="201"/>
      <c r="K1640" s="202"/>
      <c r="L1640" s="202"/>
      <c r="M1640" s="202"/>
      <c r="N1640" s="202"/>
      <c r="O1640" s="202"/>
      <c r="P1640" s="202"/>
      <c r="R1640" s="202"/>
      <c r="S1640" s="190"/>
      <c r="T1640" s="190"/>
      <c r="U1640" s="190"/>
      <c r="V1640" s="190"/>
      <c r="W1640" s="190"/>
      <c r="X1640" s="190"/>
      <c r="Y1640" s="190"/>
      <c r="Z1640" s="190"/>
      <c r="AA1640" s="190"/>
      <c r="AB1640" s="190"/>
      <c r="AC1640" s="190"/>
      <c r="AD1640" s="190"/>
      <c r="AE1640" s="190"/>
      <c r="AF1640" s="190"/>
      <c r="AG1640" s="190"/>
      <c r="AH1640" s="190"/>
      <c r="AI1640" s="190"/>
      <c r="AJ1640" s="190"/>
      <c r="AK1640" s="190"/>
      <c r="AL1640" s="190"/>
      <c r="AM1640" s="190"/>
      <c r="AN1640" s="190"/>
      <c r="AO1640" s="190"/>
      <c r="AP1640" s="190"/>
      <c r="AQ1640" s="190"/>
      <c r="AR1640" s="190"/>
      <c r="AS1640" s="190"/>
      <c r="AT1640" s="190"/>
      <c r="AU1640" s="190"/>
      <c r="AV1640" s="190"/>
      <c r="AW1640" s="190"/>
      <c r="AX1640" s="190"/>
      <c r="AY1640" s="190"/>
      <c r="AZ1640" s="190"/>
      <c r="BA1640" s="190"/>
      <c r="BB1640" s="190"/>
      <c r="BC1640" s="190"/>
      <c r="BD1640" s="190"/>
      <c r="BE1640" s="190"/>
      <c r="BF1640" s="190"/>
      <c r="BG1640" s="190"/>
      <c r="BH1640" s="190"/>
      <c r="BI1640" s="190"/>
      <c r="BJ1640" s="190"/>
      <c r="BK1640" s="190"/>
      <c r="BL1640" s="190"/>
      <c r="BM1640" s="190"/>
      <c r="BN1640" s="190"/>
      <c r="BO1640" s="190"/>
      <c r="BP1640" s="190"/>
      <c r="BQ1640" s="190"/>
      <c r="BR1640" s="190"/>
      <c r="BS1640" s="190"/>
      <c r="BT1640" s="190"/>
      <c r="BU1640" s="190"/>
      <c r="BV1640" s="190"/>
      <c r="BW1640" s="190"/>
      <c r="BX1640" s="190"/>
      <c r="BY1640" s="190"/>
      <c r="BZ1640" s="190"/>
      <c r="CA1640" s="190"/>
      <c r="CB1640" s="190"/>
      <c r="CC1640" s="190"/>
      <c r="CD1640" s="190"/>
      <c r="CE1640" s="190"/>
      <c r="CF1640" s="190"/>
      <c r="CG1640" s="190"/>
      <c r="CH1640" s="190"/>
      <c r="CI1640" s="190"/>
      <c r="CJ1640" s="190"/>
      <c r="CK1640" s="190"/>
      <c r="CL1640" s="190"/>
      <c r="CN1640" s="201"/>
      <c r="CO1640" s="190"/>
      <c r="CP1640" s="190"/>
      <c r="CQ1640" s="190"/>
      <c r="CR1640" s="190"/>
      <c r="CS1640" s="190"/>
      <c r="CT1640" s="190"/>
      <c r="CU1640" s="190"/>
      <c r="CV1640" s="190"/>
      <c r="CW1640" s="190"/>
      <c r="CX1640" s="190"/>
      <c r="CY1640" s="190"/>
      <c r="CZ1640" s="190"/>
      <c r="DA1640" s="190"/>
      <c r="DB1640" s="190"/>
      <c r="DC1640" s="190"/>
      <c r="DD1640" s="190"/>
      <c r="DE1640" s="190"/>
      <c r="DF1640" s="190"/>
      <c r="DG1640" s="190"/>
      <c r="DH1640" s="190"/>
      <c r="DI1640" s="190"/>
      <c r="DJ1640" s="190"/>
      <c r="DK1640" s="190"/>
      <c r="DL1640" s="190"/>
    </row>
    <row r="1641" spans="1:116" x14ac:dyDescent="0.35">
      <c r="A1641" s="174"/>
      <c r="E1641" s="8"/>
      <c r="G1641" s="175" t="s">
        <v>505</v>
      </c>
      <c r="H1641" s="200"/>
      <c r="I1641" s="201"/>
      <c r="J1641" s="201"/>
      <c r="K1641" s="202"/>
      <c r="L1641" s="202"/>
      <c r="M1641" s="202"/>
      <c r="N1641" s="202"/>
      <c r="O1641" s="202"/>
      <c r="P1641" s="202"/>
      <c r="R1641" s="202"/>
      <c r="S1641" s="190"/>
      <c r="T1641" s="190"/>
      <c r="U1641" s="190"/>
      <c r="V1641" s="190"/>
      <c r="W1641" s="190"/>
      <c r="X1641" s="190"/>
      <c r="Y1641" s="190"/>
      <c r="Z1641" s="190"/>
      <c r="AA1641" s="190"/>
      <c r="AB1641" s="190"/>
      <c r="AC1641" s="190"/>
      <c r="AD1641" s="190"/>
      <c r="AE1641" s="190"/>
      <c r="AF1641" s="190"/>
      <c r="AG1641" s="190"/>
      <c r="AH1641" s="190"/>
      <c r="AI1641" s="190"/>
      <c r="AJ1641" s="190"/>
      <c r="AK1641" s="190"/>
      <c r="AL1641" s="190"/>
      <c r="AM1641" s="190"/>
      <c r="AN1641" s="190"/>
      <c r="AO1641" s="190"/>
      <c r="AP1641" s="190"/>
      <c r="AQ1641" s="190"/>
      <c r="AR1641" s="190"/>
      <c r="AS1641" s="190"/>
      <c r="AT1641" s="190"/>
      <c r="AU1641" s="190"/>
      <c r="AV1641" s="190"/>
      <c r="AW1641" s="190"/>
      <c r="AX1641" s="190"/>
      <c r="AY1641" s="190"/>
      <c r="AZ1641" s="190"/>
      <c r="BA1641" s="190"/>
      <c r="BB1641" s="190"/>
      <c r="BC1641" s="190"/>
      <c r="BD1641" s="190"/>
      <c r="BE1641" s="190"/>
      <c r="BF1641" s="190"/>
      <c r="BG1641" s="190"/>
      <c r="BH1641" s="190"/>
      <c r="BI1641" s="190"/>
      <c r="BJ1641" s="190"/>
      <c r="BK1641" s="190"/>
      <c r="BL1641" s="190"/>
      <c r="BM1641" s="190"/>
      <c r="BN1641" s="190"/>
      <c r="BO1641" s="190"/>
      <c r="BP1641" s="190"/>
      <c r="BQ1641" s="190"/>
      <c r="BR1641" s="190"/>
      <c r="BS1641" s="190"/>
      <c r="BT1641" s="190"/>
      <c r="BU1641" s="190"/>
      <c r="BV1641" s="190"/>
      <c r="BW1641" s="190"/>
      <c r="BX1641" s="190"/>
      <c r="BY1641" s="190"/>
      <c r="BZ1641" s="190"/>
      <c r="CA1641" s="190"/>
      <c r="CB1641" s="190"/>
      <c r="CC1641" s="190"/>
      <c r="CD1641" s="190"/>
      <c r="CE1641" s="190"/>
      <c r="CF1641" s="190"/>
      <c r="CG1641" s="190"/>
      <c r="CH1641" s="190"/>
      <c r="CI1641" s="190"/>
      <c r="CJ1641" s="190"/>
      <c r="CK1641" s="190"/>
      <c r="CL1641" s="190"/>
      <c r="CN1641" s="201"/>
      <c r="CO1641" s="190"/>
      <c r="CP1641" s="190"/>
      <c r="CQ1641" s="190"/>
      <c r="CR1641" s="190"/>
      <c r="CS1641" s="190"/>
      <c r="CT1641" s="190"/>
      <c r="CU1641" s="190"/>
      <c r="CV1641" s="190"/>
      <c r="CW1641" s="190"/>
      <c r="CX1641" s="190"/>
      <c r="CY1641" s="190"/>
      <c r="CZ1641" s="190"/>
      <c r="DA1641" s="190"/>
      <c r="DB1641" s="190"/>
      <c r="DC1641" s="190"/>
      <c r="DD1641" s="190"/>
      <c r="DE1641" s="190"/>
      <c r="DF1641" s="190"/>
      <c r="DG1641" s="190"/>
      <c r="DH1641" s="190"/>
      <c r="DI1641" s="190"/>
      <c r="DJ1641" s="190"/>
      <c r="DK1641" s="190"/>
      <c r="DL1641" s="190"/>
    </row>
    <row r="1642" spans="1:116" x14ac:dyDescent="0.35">
      <c r="A1642" s="31" t="s">
        <v>218</v>
      </c>
      <c r="B1642" s="31" t="s">
        <v>243</v>
      </c>
      <c r="C1642" s="31"/>
      <c r="D1642" t="s">
        <v>427</v>
      </c>
      <c r="E1642" s="8" t="str">
        <f t="shared" ref="E1642:E1664" si="2758">ROW()&amp;" "&amp;D1642</f>
        <v>1642 DTERMY-F</v>
      </c>
      <c r="F1642" t="s">
        <v>350</v>
      </c>
      <c r="G1642" s="175" t="s">
        <v>463</v>
      </c>
      <c r="H1642" s="200"/>
      <c r="I1642" s="201"/>
      <c r="J1642" s="201"/>
      <c r="K1642" s="202"/>
      <c r="L1642" s="202"/>
      <c r="M1642" s="202"/>
      <c r="N1642" s="202"/>
      <c r="O1642" s="202"/>
      <c r="P1642" s="202"/>
      <c r="R1642" s="202"/>
      <c r="S1642" s="190" t="str">
        <f t="shared" ref="S1642:AX1642" si="2759">S$22</f>
        <v>S$18</v>
      </c>
      <c r="T1642" s="190" t="str">
        <f t="shared" si="2759"/>
        <v>T$18</v>
      </c>
      <c r="U1642" s="190" t="str">
        <f t="shared" si="2759"/>
        <v>U$18</v>
      </c>
      <c r="V1642" s="190" t="str">
        <f t="shared" si="2759"/>
        <v>V$18</v>
      </c>
      <c r="W1642" s="190" t="str">
        <f t="shared" si="2759"/>
        <v>W$18</v>
      </c>
      <c r="X1642" s="190" t="str">
        <f t="shared" si="2759"/>
        <v>X$18</v>
      </c>
      <c r="Y1642" s="190" t="str">
        <f t="shared" si="2759"/>
        <v>Y$18</v>
      </c>
      <c r="Z1642" s="190" t="str">
        <f t="shared" si="2759"/>
        <v>Z$18</v>
      </c>
      <c r="AA1642" s="190" t="str">
        <f t="shared" si="2759"/>
        <v>AA$18</v>
      </c>
      <c r="AB1642" s="190" t="str">
        <f t="shared" si="2759"/>
        <v>AB$18</v>
      </c>
      <c r="AC1642" s="190" t="str">
        <f t="shared" si="2759"/>
        <v>AC$18</v>
      </c>
      <c r="AD1642" s="190" t="str">
        <f t="shared" si="2759"/>
        <v>AD$18</v>
      </c>
      <c r="AE1642" s="190" t="str">
        <f t="shared" si="2759"/>
        <v>AE$18</v>
      </c>
      <c r="AF1642" s="190" t="str">
        <f t="shared" si="2759"/>
        <v>AF$18</v>
      </c>
      <c r="AG1642" s="190" t="str">
        <f t="shared" si="2759"/>
        <v>AG$18</v>
      </c>
      <c r="AH1642" s="190" t="str">
        <f t="shared" si="2759"/>
        <v>AH$18</v>
      </c>
      <c r="AI1642" s="190" t="str">
        <f t="shared" si="2759"/>
        <v>AI$18</v>
      </c>
      <c r="AJ1642" s="190" t="str">
        <f t="shared" si="2759"/>
        <v>AJ$18</v>
      </c>
      <c r="AK1642" s="190" t="str">
        <f t="shared" si="2759"/>
        <v>AK$18</v>
      </c>
      <c r="AL1642" s="190" t="str">
        <f t="shared" si="2759"/>
        <v>AL$18</v>
      </c>
      <c r="AM1642" s="190" t="str">
        <f t="shared" si="2759"/>
        <v>AM$18</v>
      </c>
      <c r="AN1642" s="190" t="str">
        <f t="shared" si="2759"/>
        <v>AN$18</v>
      </c>
      <c r="AO1642" s="190" t="str">
        <f t="shared" si="2759"/>
        <v>AO$18</v>
      </c>
      <c r="AP1642" s="190" t="str">
        <f t="shared" si="2759"/>
        <v>AP$18</v>
      </c>
      <c r="AQ1642" s="190" t="str">
        <f t="shared" si="2759"/>
        <v>AQ$18</v>
      </c>
      <c r="AR1642" s="190" t="str">
        <f t="shared" si="2759"/>
        <v>AR$18</v>
      </c>
      <c r="AS1642" s="190" t="str">
        <f t="shared" si="2759"/>
        <v>AS$18</v>
      </c>
      <c r="AT1642" s="190" t="str">
        <f t="shared" si="2759"/>
        <v>AT$18</v>
      </c>
      <c r="AU1642" s="190" t="str">
        <f t="shared" si="2759"/>
        <v>AU$18</v>
      </c>
      <c r="AV1642" s="190" t="str">
        <f t="shared" si="2759"/>
        <v>AV$18</v>
      </c>
      <c r="AW1642" s="190" t="str">
        <f t="shared" si="2759"/>
        <v>AW$18</v>
      </c>
      <c r="AX1642" s="190" t="str">
        <f t="shared" si="2759"/>
        <v>AX$18</v>
      </c>
      <c r="AY1642" s="190" t="str">
        <f t="shared" ref="AY1642:CD1642" si="2760">AY$22</f>
        <v>AY$18</v>
      </c>
      <c r="AZ1642" s="190" t="str">
        <f t="shared" si="2760"/>
        <v>AZ$18</v>
      </c>
      <c r="BA1642" s="190" t="str">
        <f t="shared" si="2760"/>
        <v>BA$18</v>
      </c>
      <c r="BB1642" s="190" t="str">
        <f t="shared" si="2760"/>
        <v>BB$18</v>
      </c>
      <c r="BC1642" s="190" t="str">
        <f t="shared" si="2760"/>
        <v>BC$18</v>
      </c>
      <c r="BD1642" s="190" t="str">
        <f t="shared" si="2760"/>
        <v>BD$18</v>
      </c>
      <c r="BE1642" s="190" t="str">
        <f t="shared" si="2760"/>
        <v>BE$18</v>
      </c>
      <c r="BF1642" s="190" t="str">
        <f t="shared" si="2760"/>
        <v>BF$18</v>
      </c>
      <c r="BG1642" s="190" t="str">
        <f t="shared" si="2760"/>
        <v>BG$18</v>
      </c>
      <c r="BH1642" s="190" t="str">
        <f t="shared" si="2760"/>
        <v>BH$18</v>
      </c>
      <c r="BI1642" s="190" t="str">
        <f t="shared" si="2760"/>
        <v>BI$18</v>
      </c>
      <c r="BJ1642" s="190" t="str">
        <f t="shared" si="2760"/>
        <v>BJ$18</v>
      </c>
      <c r="BK1642" s="190" t="str">
        <f t="shared" si="2760"/>
        <v>BK$18</v>
      </c>
      <c r="BL1642" s="190" t="str">
        <f t="shared" si="2760"/>
        <v>BL$18</v>
      </c>
      <c r="BM1642" s="190" t="str">
        <f t="shared" si="2760"/>
        <v>BM$18</v>
      </c>
      <c r="BN1642" s="190" t="str">
        <f t="shared" si="2760"/>
        <v>BN$18</v>
      </c>
      <c r="BO1642" s="190" t="str">
        <f t="shared" si="2760"/>
        <v>BO$18</v>
      </c>
      <c r="BP1642" s="190" t="str">
        <f t="shared" si="2760"/>
        <v>BP$18</v>
      </c>
      <c r="BQ1642" s="190" t="str">
        <f t="shared" si="2760"/>
        <v>BQ$18</v>
      </c>
      <c r="BR1642" s="190" t="str">
        <f t="shared" si="2760"/>
        <v>BR$18</v>
      </c>
      <c r="BS1642" s="190" t="str">
        <f t="shared" si="2760"/>
        <v>BS$18</v>
      </c>
      <c r="BT1642" s="190" t="str">
        <f t="shared" si="2760"/>
        <v>BT$18</v>
      </c>
      <c r="BU1642" s="190" t="str">
        <f t="shared" si="2760"/>
        <v>BU$18</v>
      </c>
      <c r="BV1642" s="190" t="str">
        <f t="shared" si="2760"/>
        <v>BV$18</v>
      </c>
      <c r="BW1642" s="190" t="str">
        <f t="shared" si="2760"/>
        <v>BW$18</v>
      </c>
      <c r="BX1642" s="190" t="str">
        <f t="shared" si="2760"/>
        <v>BX$18</v>
      </c>
      <c r="BY1642" s="190" t="str">
        <f t="shared" si="2760"/>
        <v>BY$18</v>
      </c>
      <c r="BZ1642" s="190" t="str">
        <f t="shared" si="2760"/>
        <v>BZ$18</v>
      </c>
      <c r="CA1642" s="190" t="str">
        <f t="shared" si="2760"/>
        <v>CA$18</v>
      </c>
      <c r="CB1642" s="190" t="str">
        <f t="shared" si="2760"/>
        <v>CB$18</v>
      </c>
      <c r="CC1642" s="190" t="str">
        <f t="shared" si="2760"/>
        <v>CC$18</v>
      </c>
      <c r="CD1642" s="190" t="str">
        <f t="shared" si="2760"/>
        <v>CD$18</v>
      </c>
      <c r="CE1642" s="190" t="str">
        <f t="shared" ref="CE1642:CL1642" si="2761">CE$22</f>
        <v>CE$18</v>
      </c>
      <c r="CF1642" s="190" t="str">
        <f t="shared" si="2761"/>
        <v>CF$18</v>
      </c>
      <c r="CG1642" s="190" t="str">
        <f t="shared" si="2761"/>
        <v>CG$18</v>
      </c>
      <c r="CH1642" s="190" t="str">
        <f t="shared" si="2761"/>
        <v>CH$18</v>
      </c>
      <c r="CI1642" s="190" t="str">
        <f t="shared" si="2761"/>
        <v>CI$18</v>
      </c>
      <c r="CJ1642" s="190" t="str">
        <f t="shared" si="2761"/>
        <v>CJ$18</v>
      </c>
      <c r="CK1642" s="190" t="str">
        <f t="shared" si="2761"/>
        <v>CK$18</v>
      </c>
      <c r="CL1642" s="190" t="str">
        <f t="shared" si="2761"/>
        <v>CL$18</v>
      </c>
      <c r="CN1642" s="201"/>
      <c r="CO1642" s="190" t="str">
        <f t="shared" ref="CO1642:DL1642" si="2762">CO$22</f>
        <v>CO$18</v>
      </c>
      <c r="CP1642" s="190" t="str">
        <f t="shared" si="2762"/>
        <v>CP$18</v>
      </c>
      <c r="CQ1642" s="190" t="str">
        <f t="shared" si="2762"/>
        <v>CQ$18</v>
      </c>
      <c r="CR1642" s="190" t="str">
        <f t="shared" si="2762"/>
        <v>CR$18</v>
      </c>
      <c r="CS1642" s="190" t="str">
        <f t="shared" si="2762"/>
        <v>CS$18</v>
      </c>
      <c r="CT1642" s="190" t="str">
        <f t="shared" si="2762"/>
        <v>CT$18</v>
      </c>
      <c r="CU1642" s="190" t="str">
        <f t="shared" si="2762"/>
        <v>CU$18</v>
      </c>
      <c r="CV1642" s="190" t="str">
        <f t="shared" si="2762"/>
        <v>CV$18</v>
      </c>
      <c r="CW1642" s="190" t="str">
        <f t="shared" si="2762"/>
        <v>CW$18</v>
      </c>
      <c r="CX1642" s="190" t="str">
        <f t="shared" si="2762"/>
        <v>CX$18</v>
      </c>
      <c r="CY1642" s="190" t="str">
        <f t="shared" si="2762"/>
        <v>CY$18</v>
      </c>
      <c r="CZ1642" s="190" t="str">
        <f t="shared" si="2762"/>
        <v>CZ$18</v>
      </c>
      <c r="DA1642" s="190" t="str">
        <f t="shared" si="2762"/>
        <v>DA$18</v>
      </c>
      <c r="DB1642" s="190" t="str">
        <f t="shared" si="2762"/>
        <v>DB$18</v>
      </c>
      <c r="DC1642" s="190" t="str">
        <f t="shared" si="2762"/>
        <v>DC$18</v>
      </c>
      <c r="DD1642" s="190" t="str">
        <f t="shared" si="2762"/>
        <v>DD$18</v>
      </c>
      <c r="DE1642" s="190" t="str">
        <f t="shared" si="2762"/>
        <v>DE$18</v>
      </c>
      <c r="DF1642" s="190" t="str">
        <f t="shared" si="2762"/>
        <v>DF$18</v>
      </c>
      <c r="DG1642" s="190" t="str">
        <f t="shared" si="2762"/>
        <v>DG$18</v>
      </c>
      <c r="DH1642" s="190" t="str">
        <f t="shared" si="2762"/>
        <v>DH$18</v>
      </c>
      <c r="DI1642" s="190" t="str">
        <f t="shared" si="2762"/>
        <v>DI$18</v>
      </c>
      <c r="DJ1642" s="190" t="str">
        <f t="shared" si="2762"/>
        <v>DJ$18</v>
      </c>
      <c r="DK1642" s="190" t="str">
        <f t="shared" si="2762"/>
        <v>DK$18</v>
      </c>
      <c r="DL1642" s="190" t="str">
        <f t="shared" si="2762"/>
        <v>DL$18</v>
      </c>
    </row>
    <row r="1643" spans="1:116" x14ac:dyDescent="0.35">
      <c r="B1643" t="str">
        <f>E1643</f>
        <v>1643 DTERMY-F</v>
      </c>
      <c r="D1643" t="s">
        <v>427</v>
      </c>
      <c r="E1643" t="str">
        <f t="shared" ref="E1643" si="2763">ROW()&amp;" "&amp;D1643</f>
        <v>1643 DTERMY-F</v>
      </c>
      <c r="G1643" s="175" t="s">
        <v>464</v>
      </c>
      <c r="H1643" s="200"/>
      <c r="I1643" s="201"/>
      <c r="J1643" s="201"/>
      <c r="K1643" s="202"/>
      <c r="L1643" s="202"/>
      <c r="M1643" s="202"/>
      <c r="N1643" s="202"/>
      <c r="O1643" s="202"/>
      <c r="P1643" s="202"/>
      <c r="R1643" s="202"/>
      <c r="S1643" s="190" t="str">
        <f t="shared" ref="S1643:AX1643" si="2764">S$23</f>
        <v>S$19</v>
      </c>
      <c r="T1643" s="190" t="str">
        <f t="shared" si="2764"/>
        <v>T$19</v>
      </c>
      <c r="U1643" s="190" t="str">
        <f t="shared" si="2764"/>
        <v>U$19</v>
      </c>
      <c r="V1643" s="190" t="str">
        <f t="shared" si="2764"/>
        <v>V$19</v>
      </c>
      <c r="W1643" s="190" t="str">
        <f t="shared" si="2764"/>
        <v>W$19</v>
      </c>
      <c r="X1643" s="190" t="str">
        <f t="shared" si="2764"/>
        <v>X$19</v>
      </c>
      <c r="Y1643" s="190" t="str">
        <f t="shared" si="2764"/>
        <v>Y$19</v>
      </c>
      <c r="Z1643" s="190" t="str">
        <f t="shared" si="2764"/>
        <v>Z$19</v>
      </c>
      <c r="AA1643" s="190" t="str">
        <f t="shared" si="2764"/>
        <v>AA$19</v>
      </c>
      <c r="AB1643" s="190" t="str">
        <f t="shared" si="2764"/>
        <v>AB$19</v>
      </c>
      <c r="AC1643" s="190" t="str">
        <f t="shared" si="2764"/>
        <v>AC$19</v>
      </c>
      <c r="AD1643" s="190" t="str">
        <f t="shared" si="2764"/>
        <v>AD$19</v>
      </c>
      <c r="AE1643" s="190" t="str">
        <f t="shared" si="2764"/>
        <v>AE$19</v>
      </c>
      <c r="AF1643" s="190" t="str">
        <f t="shared" si="2764"/>
        <v>AF$19</v>
      </c>
      <c r="AG1643" s="190" t="str">
        <f t="shared" si="2764"/>
        <v>AG$19</v>
      </c>
      <c r="AH1643" s="190" t="str">
        <f t="shared" si="2764"/>
        <v>AH$19</v>
      </c>
      <c r="AI1643" s="190" t="str">
        <f t="shared" si="2764"/>
        <v>AI$19</v>
      </c>
      <c r="AJ1643" s="190" t="str">
        <f t="shared" si="2764"/>
        <v>AJ$19</v>
      </c>
      <c r="AK1643" s="190" t="str">
        <f t="shared" si="2764"/>
        <v>AK$19</v>
      </c>
      <c r="AL1643" s="190" t="str">
        <f t="shared" si="2764"/>
        <v>AL$19</v>
      </c>
      <c r="AM1643" s="190" t="str">
        <f t="shared" si="2764"/>
        <v>AM$19</v>
      </c>
      <c r="AN1643" s="190" t="str">
        <f t="shared" si="2764"/>
        <v>AN$19</v>
      </c>
      <c r="AO1643" s="190" t="str">
        <f t="shared" si="2764"/>
        <v>AO$19</v>
      </c>
      <c r="AP1643" s="190" t="str">
        <f t="shared" si="2764"/>
        <v>AP$19</v>
      </c>
      <c r="AQ1643" s="190" t="str">
        <f t="shared" si="2764"/>
        <v>AQ$19</v>
      </c>
      <c r="AR1643" s="190" t="str">
        <f t="shared" si="2764"/>
        <v>AR$19</v>
      </c>
      <c r="AS1643" s="190" t="str">
        <f t="shared" si="2764"/>
        <v>AS$19</v>
      </c>
      <c r="AT1643" s="190" t="str">
        <f t="shared" si="2764"/>
        <v>AT$19</v>
      </c>
      <c r="AU1643" s="190" t="str">
        <f t="shared" si="2764"/>
        <v>AU$19</v>
      </c>
      <c r="AV1643" s="190" t="str">
        <f t="shared" si="2764"/>
        <v>AV$19</v>
      </c>
      <c r="AW1643" s="190" t="str">
        <f t="shared" si="2764"/>
        <v>AW$19</v>
      </c>
      <c r="AX1643" s="190" t="str">
        <f t="shared" si="2764"/>
        <v>AX$19</v>
      </c>
      <c r="AY1643" s="190" t="str">
        <f t="shared" ref="AY1643:CD1643" si="2765">AY$23</f>
        <v>AY$19</v>
      </c>
      <c r="AZ1643" s="190" t="str">
        <f t="shared" si="2765"/>
        <v>AZ$19</v>
      </c>
      <c r="BA1643" s="190" t="str">
        <f t="shared" si="2765"/>
        <v>BA$19</v>
      </c>
      <c r="BB1643" s="190" t="str">
        <f t="shared" si="2765"/>
        <v>BB$19</v>
      </c>
      <c r="BC1643" s="190" t="str">
        <f t="shared" si="2765"/>
        <v>BC$19</v>
      </c>
      <c r="BD1643" s="190" t="str">
        <f t="shared" si="2765"/>
        <v>BD$19</v>
      </c>
      <c r="BE1643" s="190" t="str">
        <f t="shared" si="2765"/>
        <v>BE$19</v>
      </c>
      <c r="BF1643" s="190" t="str">
        <f t="shared" si="2765"/>
        <v>BF$19</v>
      </c>
      <c r="BG1643" s="190" t="str">
        <f t="shared" si="2765"/>
        <v>BG$19</v>
      </c>
      <c r="BH1643" s="190" t="str">
        <f t="shared" si="2765"/>
        <v>BH$19</v>
      </c>
      <c r="BI1643" s="190" t="str">
        <f t="shared" si="2765"/>
        <v>BI$19</v>
      </c>
      <c r="BJ1643" s="190" t="str">
        <f t="shared" si="2765"/>
        <v>BJ$19</v>
      </c>
      <c r="BK1643" s="190" t="str">
        <f t="shared" si="2765"/>
        <v>BK$19</v>
      </c>
      <c r="BL1643" s="190" t="str">
        <f t="shared" si="2765"/>
        <v>BL$19</v>
      </c>
      <c r="BM1643" s="190" t="str">
        <f t="shared" si="2765"/>
        <v>BM$19</v>
      </c>
      <c r="BN1643" s="190" t="str">
        <f t="shared" si="2765"/>
        <v>BN$19</v>
      </c>
      <c r="BO1643" s="190" t="str">
        <f t="shared" si="2765"/>
        <v>BO$19</v>
      </c>
      <c r="BP1643" s="190" t="str">
        <f t="shared" si="2765"/>
        <v>BP$19</v>
      </c>
      <c r="BQ1643" s="190" t="str">
        <f t="shared" si="2765"/>
        <v>BQ$19</v>
      </c>
      <c r="BR1643" s="190" t="str">
        <f t="shared" si="2765"/>
        <v>BR$19</v>
      </c>
      <c r="BS1643" s="190" t="str">
        <f t="shared" si="2765"/>
        <v>BS$19</v>
      </c>
      <c r="BT1643" s="190" t="str">
        <f t="shared" si="2765"/>
        <v>BT$19</v>
      </c>
      <c r="BU1643" s="190" t="str">
        <f t="shared" si="2765"/>
        <v>BU$19</v>
      </c>
      <c r="BV1643" s="190" t="str">
        <f t="shared" si="2765"/>
        <v>BV$19</v>
      </c>
      <c r="BW1643" s="190" t="str">
        <f t="shared" si="2765"/>
        <v>BW$19</v>
      </c>
      <c r="BX1643" s="190" t="str">
        <f t="shared" si="2765"/>
        <v>BX$19</v>
      </c>
      <c r="BY1643" s="190" t="str">
        <f t="shared" si="2765"/>
        <v>BY$19</v>
      </c>
      <c r="BZ1643" s="190" t="str">
        <f t="shared" si="2765"/>
        <v>BZ$19</v>
      </c>
      <c r="CA1643" s="190" t="str">
        <f t="shared" si="2765"/>
        <v>CA$19</v>
      </c>
      <c r="CB1643" s="190" t="str">
        <f t="shared" si="2765"/>
        <v>CB$19</v>
      </c>
      <c r="CC1643" s="190" t="str">
        <f t="shared" si="2765"/>
        <v>CC$19</v>
      </c>
      <c r="CD1643" s="190" t="str">
        <f t="shared" si="2765"/>
        <v>CD$19</v>
      </c>
      <c r="CE1643" s="190" t="str">
        <f t="shared" ref="CE1643:CL1643" si="2766">CE$23</f>
        <v>CE$19</v>
      </c>
      <c r="CF1643" s="190" t="str">
        <f t="shared" si="2766"/>
        <v>CF$19</v>
      </c>
      <c r="CG1643" s="190" t="str">
        <f t="shared" si="2766"/>
        <v>CG$19</v>
      </c>
      <c r="CH1643" s="190" t="str">
        <f t="shared" si="2766"/>
        <v>CH$19</v>
      </c>
      <c r="CI1643" s="190" t="str">
        <f t="shared" si="2766"/>
        <v>CI$19</v>
      </c>
      <c r="CJ1643" s="190" t="str">
        <f t="shared" si="2766"/>
        <v>CJ$19</v>
      </c>
      <c r="CK1643" s="190" t="str">
        <f t="shared" si="2766"/>
        <v>CK$19</v>
      </c>
      <c r="CL1643" s="190" t="str">
        <f t="shared" si="2766"/>
        <v>CL$19</v>
      </c>
      <c r="CN1643" s="201"/>
      <c r="CO1643" s="190" t="str">
        <f t="shared" ref="CO1643:DL1643" si="2767">CO$23</f>
        <v>CO$19</v>
      </c>
      <c r="CP1643" s="190" t="str">
        <f t="shared" si="2767"/>
        <v>CP$19</v>
      </c>
      <c r="CQ1643" s="190" t="str">
        <f t="shared" si="2767"/>
        <v>CQ$19</v>
      </c>
      <c r="CR1643" s="190" t="str">
        <f t="shared" si="2767"/>
        <v>CR$19</v>
      </c>
      <c r="CS1643" s="190" t="str">
        <f t="shared" si="2767"/>
        <v>CS$19</v>
      </c>
      <c r="CT1643" s="190" t="str">
        <f t="shared" si="2767"/>
        <v>CT$19</v>
      </c>
      <c r="CU1643" s="190" t="str">
        <f t="shared" si="2767"/>
        <v>CU$19</v>
      </c>
      <c r="CV1643" s="190" t="str">
        <f t="shared" si="2767"/>
        <v>CV$19</v>
      </c>
      <c r="CW1643" s="190" t="str">
        <f t="shared" si="2767"/>
        <v>CW$19</v>
      </c>
      <c r="CX1643" s="190" t="str">
        <f t="shared" si="2767"/>
        <v>CX$19</v>
      </c>
      <c r="CY1643" s="190" t="str">
        <f t="shared" si="2767"/>
        <v>CY$19</v>
      </c>
      <c r="CZ1643" s="190" t="str">
        <f t="shared" si="2767"/>
        <v>CZ$19</v>
      </c>
      <c r="DA1643" s="190" t="str">
        <f t="shared" si="2767"/>
        <v>DA$19</v>
      </c>
      <c r="DB1643" s="190" t="str">
        <f t="shared" si="2767"/>
        <v>DB$19</v>
      </c>
      <c r="DC1643" s="190" t="str">
        <f t="shared" si="2767"/>
        <v>DC$19</v>
      </c>
      <c r="DD1643" s="190" t="str">
        <f t="shared" si="2767"/>
        <v>DD$19</v>
      </c>
      <c r="DE1643" s="190" t="str">
        <f t="shared" si="2767"/>
        <v>DE$19</v>
      </c>
      <c r="DF1643" s="190" t="str">
        <f t="shared" si="2767"/>
        <v>DF$19</v>
      </c>
      <c r="DG1643" s="190" t="str">
        <f t="shared" si="2767"/>
        <v>DG$19</v>
      </c>
      <c r="DH1643" s="190" t="str">
        <f t="shared" si="2767"/>
        <v>DH$19</v>
      </c>
      <c r="DI1643" s="190" t="str">
        <f t="shared" si="2767"/>
        <v>DI$19</v>
      </c>
      <c r="DJ1643" s="190" t="str">
        <f t="shared" si="2767"/>
        <v>DJ$19</v>
      </c>
      <c r="DK1643" s="190" t="str">
        <f t="shared" si="2767"/>
        <v>DK$19</v>
      </c>
      <c r="DL1643" s="190" t="str">
        <f t="shared" si="2767"/>
        <v>DL$19</v>
      </c>
    </row>
    <row r="1644" spans="1:116" x14ac:dyDescent="0.35">
      <c r="A1644" s="31"/>
      <c r="B1644" t="str">
        <f>E1644</f>
        <v>1644 DTERMY-F</v>
      </c>
      <c r="D1644" t="s">
        <v>427</v>
      </c>
      <c r="E1644" t="str">
        <f t="shared" si="2758"/>
        <v>1644 DTERMY-F</v>
      </c>
      <c r="F1644" s="31"/>
      <c r="G1644" s="70" t="s">
        <v>297</v>
      </c>
      <c r="H1644" s="48"/>
      <c r="I1644" s="304"/>
      <c r="J1644" s="304"/>
      <c r="K1644" s="48"/>
      <c r="L1644" s="48"/>
      <c r="M1644" s="48"/>
      <c r="N1644" s="48"/>
      <c r="O1644" s="48"/>
      <c r="P1644" s="48"/>
      <c r="R1644" s="70"/>
      <c r="S1644" s="305"/>
      <c r="T1644" s="305"/>
      <c r="U1644" s="305"/>
      <c r="V1644" s="305"/>
      <c r="W1644" s="305"/>
      <c r="X1644" s="305"/>
      <c r="Y1644" s="305"/>
      <c r="Z1644" s="305"/>
      <c r="AA1644" s="305"/>
      <c r="AB1644" s="305"/>
      <c r="AC1644" s="305"/>
      <c r="AD1644" s="305"/>
      <c r="AE1644" s="305"/>
      <c r="AF1644" s="305"/>
      <c r="AG1644" s="305"/>
      <c r="AH1644" s="305"/>
      <c r="AI1644" s="305"/>
      <c r="AJ1644" s="305"/>
      <c r="AK1644" s="305"/>
      <c r="AL1644" s="305"/>
      <c r="AM1644" s="305"/>
      <c r="AN1644" s="305"/>
      <c r="AO1644" s="305"/>
      <c r="AP1644" s="305"/>
      <c r="AQ1644" s="305"/>
      <c r="AR1644" s="305"/>
      <c r="AS1644" s="305"/>
      <c r="AT1644" s="305"/>
      <c r="AU1644" s="305"/>
      <c r="AV1644" s="305"/>
      <c r="AW1644" s="305"/>
      <c r="AX1644" s="305"/>
      <c r="AY1644" s="305"/>
      <c r="AZ1644" s="305"/>
      <c r="BA1644" s="305"/>
      <c r="BB1644" s="305"/>
      <c r="BC1644" s="305"/>
      <c r="BD1644" s="305"/>
      <c r="BE1644" s="305"/>
      <c r="BF1644" s="305"/>
      <c r="BG1644" s="305"/>
      <c r="BH1644" s="305"/>
      <c r="BI1644" s="305"/>
      <c r="BJ1644" s="305"/>
      <c r="BK1644" s="305"/>
      <c r="BL1644" s="305"/>
      <c r="BM1644" s="305"/>
      <c r="BN1644" s="305"/>
      <c r="BO1644" s="305"/>
      <c r="BP1644" s="305"/>
      <c r="BQ1644" s="305"/>
      <c r="BR1644" s="305"/>
      <c r="BS1644" s="305"/>
      <c r="BT1644" s="305"/>
      <c r="BU1644" s="305"/>
      <c r="BV1644" s="305"/>
      <c r="BW1644" s="305"/>
      <c r="BX1644" s="305"/>
      <c r="BY1644" s="305"/>
      <c r="BZ1644" s="305"/>
      <c r="CA1644" s="305"/>
      <c r="CB1644" s="305"/>
      <c r="CC1644" s="305"/>
      <c r="CD1644" s="305"/>
      <c r="CE1644" s="305"/>
      <c r="CF1644" s="305"/>
      <c r="CG1644" s="305"/>
      <c r="CH1644" s="305"/>
      <c r="CI1644" s="305"/>
      <c r="CJ1644" s="305"/>
      <c r="CK1644" s="305"/>
      <c r="CL1644" s="305"/>
      <c r="CN1644" s="304"/>
      <c r="CO1644" s="305"/>
      <c r="CP1644" s="305"/>
      <c r="CQ1644" s="305"/>
      <c r="CR1644" s="305"/>
      <c r="CS1644" s="305"/>
      <c r="CT1644" s="305"/>
      <c r="CU1644" s="305"/>
      <c r="CV1644" s="305"/>
      <c r="CW1644" s="305"/>
      <c r="CX1644" s="305"/>
      <c r="CY1644" s="305"/>
      <c r="CZ1644" s="305"/>
      <c r="DA1644" s="305"/>
      <c r="DB1644" s="305"/>
      <c r="DC1644" s="305"/>
      <c r="DD1644" s="305"/>
      <c r="DE1644" s="305"/>
      <c r="DF1644" s="305"/>
      <c r="DG1644" s="305"/>
      <c r="DH1644" s="305"/>
      <c r="DI1644" s="305"/>
      <c r="DJ1644" s="305"/>
      <c r="DK1644" s="305"/>
      <c r="DL1644" s="305"/>
    </row>
    <row r="1645" spans="1:116" x14ac:dyDescent="0.35">
      <c r="A1645" s="31"/>
      <c r="B1645" t="str">
        <f>E1645</f>
        <v>1645 DTERMY-F</v>
      </c>
      <c r="D1645" t="s">
        <v>427</v>
      </c>
      <c r="E1645" t="str">
        <f t="shared" si="2758"/>
        <v>1645 DTERMY-F</v>
      </c>
      <c r="F1645" s="31"/>
      <c r="G1645" s="95" t="str">
        <f>"Assumptions - "&amp;G1644</f>
        <v>Assumptions - Rolling fixed term debt - multiple borrowings w/ annual control:</v>
      </c>
      <c r="I1645"/>
      <c r="J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N1645"/>
    </row>
    <row r="1646" spans="1:116" x14ac:dyDescent="0.35">
      <c r="A1646" s="31"/>
      <c r="B1646" t="str">
        <f>E1646</f>
        <v>1646 DTERMY-F</v>
      </c>
      <c r="D1646" t="s">
        <v>427</v>
      </c>
      <c r="E1646" t="str">
        <f t="shared" si="2758"/>
        <v>1646 DTERMY-F</v>
      </c>
      <c r="F1646" s="31"/>
      <c r="G1646" s="159" t="s">
        <v>287</v>
      </c>
      <c r="H1646" s="57">
        <v>4</v>
      </c>
      <c r="I1646" s="31"/>
      <c r="J1646" s="31"/>
      <c r="K1646" s="31"/>
      <c r="L1646" s="31"/>
      <c r="M1646" s="31"/>
      <c r="N1646" s="31"/>
      <c r="O1646" s="31"/>
      <c r="P1646" s="31"/>
      <c r="R1646" s="31"/>
      <c r="S1646" s="73"/>
      <c r="T1646" s="73"/>
      <c r="U1646" s="73"/>
      <c r="V1646" s="73"/>
      <c r="W1646" s="73"/>
      <c r="X1646" s="73"/>
      <c r="Y1646" s="73"/>
      <c r="Z1646" s="73"/>
      <c r="AA1646" s="73"/>
      <c r="AB1646" s="73"/>
      <c r="AC1646" s="73"/>
      <c r="AD1646" s="73"/>
      <c r="AE1646" s="73"/>
      <c r="AF1646" s="73"/>
      <c r="AG1646" s="73"/>
      <c r="AH1646" s="73"/>
      <c r="AI1646" s="73"/>
      <c r="AJ1646" s="73"/>
      <c r="AK1646" s="73"/>
      <c r="AL1646" s="73"/>
      <c r="AM1646" s="73"/>
      <c r="AN1646" s="73"/>
      <c r="AO1646" s="73"/>
      <c r="AP1646" s="73"/>
      <c r="AQ1646" s="73"/>
      <c r="AR1646" s="73"/>
      <c r="AS1646" s="73"/>
      <c r="AT1646" s="73"/>
      <c r="AU1646" s="73"/>
      <c r="AV1646" s="73"/>
      <c r="AW1646" s="73"/>
      <c r="AX1646" s="73"/>
      <c r="AY1646" s="73"/>
      <c r="AZ1646" s="73"/>
      <c r="BA1646" s="73"/>
      <c r="BB1646" s="73"/>
      <c r="BC1646" s="73"/>
      <c r="BD1646" s="73"/>
      <c r="BE1646" s="73"/>
      <c r="BF1646" s="73"/>
      <c r="BG1646" s="73"/>
      <c r="BH1646" s="73"/>
      <c r="BI1646" s="73"/>
      <c r="BJ1646" s="73"/>
      <c r="BK1646" s="73"/>
      <c r="BL1646" s="73"/>
      <c r="BM1646" s="73"/>
      <c r="BN1646" s="73"/>
      <c r="BO1646" s="73"/>
      <c r="BP1646" s="73"/>
      <c r="BQ1646" s="73"/>
      <c r="BR1646" s="73"/>
      <c r="BS1646" s="73"/>
      <c r="BT1646" s="73"/>
      <c r="BU1646" s="73"/>
      <c r="BV1646" s="73"/>
      <c r="BW1646" s="73"/>
      <c r="BX1646" s="73"/>
      <c r="BY1646" s="73"/>
      <c r="BZ1646" s="73"/>
      <c r="CA1646" s="73"/>
      <c r="CB1646" s="73"/>
      <c r="CC1646" s="73"/>
      <c r="CD1646" s="73"/>
      <c r="CE1646" s="73"/>
      <c r="CF1646" s="73"/>
      <c r="CG1646" s="73"/>
      <c r="CH1646" s="73"/>
      <c r="CI1646" s="73"/>
      <c r="CJ1646" s="73"/>
      <c r="CK1646" s="73"/>
      <c r="CL1646" s="73"/>
      <c r="CN1646" s="31"/>
      <c r="CO1646" s="73"/>
      <c r="CP1646" s="73"/>
      <c r="CQ1646" s="73"/>
      <c r="CR1646" s="73"/>
      <c r="CS1646" s="73"/>
      <c r="CT1646" s="73"/>
      <c r="CU1646" s="73"/>
      <c r="CV1646" s="73"/>
      <c r="CW1646" s="73"/>
      <c r="CX1646" s="73"/>
      <c r="CY1646" s="73"/>
      <c r="CZ1646" s="73"/>
      <c r="DA1646" s="73"/>
      <c r="DB1646" s="73"/>
      <c r="DC1646" s="73"/>
      <c r="DD1646" s="73"/>
      <c r="DE1646" s="73"/>
      <c r="DF1646" s="73"/>
      <c r="DG1646" s="73"/>
      <c r="DH1646" s="73"/>
      <c r="DI1646" s="73"/>
      <c r="DJ1646" s="73"/>
      <c r="DK1646" s="73"/>
      <c r="DL1646" s="73"/>
    </row>
    <row r="1647" spans="1:116" x14ac:dyDescent="0.35">
      <c r="A1647" s="31"/>
      <c r="B1647" t="str">
        <f>E1647</f>
        <v>1647 DTERMY-F</v>
      </c>
      <c r="D1647" t="s">
        <v>427</v>
      </c>
      <c r="E1647" t="str">
        <f t="shared" si="2758"/>
        <v>1647 DTERMY-F</v>
      </c>
      <c r="F1647" s="31"/>
      <c r="G1647" s="159" t="s">
        <v>294</v>
      </c>
      <c r="H1647" s="57">
        <v>3</v>
      </c>
      <c r="I1647" s="31"/>
      <c r="J1647" s="31"/>
      <c r="K1647" s="31"/>
      <c r="L1647" s="31"/>
      <c r="M1647" s="31"/>
      <c r="N1647" s="31"/>
      <c r="O1647" s="31"/>
      <c r="P1647" s="31"/>
      <c r="R1647" s="31"/>
      <c r="S1647" s="73"/>
      <c r="T1647" s="73"/>
      <c r="U1647" s="73"/>
      <c r="V1647" s="73"/>
      <c r="W1647" s="73"/>
      <c r="X1647" s="73"/>
      <c r="Y1647" s="73"/>
      <c r="Z1647" s="73"/>
      <c r="AA1647" s="73"/>
      <c r="AB1647" s="73"/>
      <c r="AC1647" s="73"/>
      <c r="AD1647" s="73"/>
      <c r="AE1647" s="73"/>
      <c r="AF1647" s="73"/>
      <c r="AG1647" s="73"/>
      <c r="AH1647" s="73"/>
      <c r="AI1647" s="73"/>
      <c r="AJ1647" s="73"/>
      <c r="AK1647" s="73"/>
      <c r="AL1647" s="73"/>
      <c r="AM1647" s="73"/>
      <c r="AN1647" s="73"/>
      <c r="AO1647" s="73"/>
      <c r="AP1647" s="73"/>
      <c r="AQ1647" s="73"/>
      <c r="AR1647" s="73"/>
      <c r="AS1647" s="73"/>
      <c r="AT1647" s="73"/>
      <c r="AU1647" s="73"/>
      <c r="AV1647" s="73"/>
      <c r="AW1647" s="73"/>
      <c r="AX1647" s="73"/>
      <c r="AY1647" s="73"/>
      <c r="AZ1647" s="73"/>
      <c r="BA1647" s="73"/>
      <c r="BB1647" s="73"/>
      <c r="BC1647" s="73"/>
      <c r="BD1647" s="73"/>
      <c r="BE1647" s="73"/>
      <c r="BF1647" s="73"/>
      <c r="BG1647" s="73"/>
      <c r="BH1647" s="73"/>
      <c r="BI1647" s="73"/>
      <c r="BJ1647" s="73"/>
      <c r="BK1647" s="73"/>
      <c r="BL1647" s="73"/>
      <c r="BM1647" s="73"/>
      <c r="BN1647" s="73"/>
      <c r="BO1647" s="73"/>
      <c r="BP1647" s="73"/>
      <c r="BQ1647" s="73"/>
      <c r="BR1647" s="73"/>
      <c r="BS1647" s="73"/>
      <c r="BT1647" s="73"/>
      <c r="BU1647" s="73"/>
      <c r="BV1647" s="73"/>
      <c r="BW1647" s="73"/>
      <c r="BX1647" s="73"/>
      <c r="BY1647" s="73"/>
      <c r="BZ1647" s="73"/>
      <c r="CA1647" s="73"/>
      <c r="CB1647" s="73"/>
      <c r="CC1647" s="73"/>
      <c r="CD1647" s="73"/>
      <c r="CE1647" s="73"/>
      <c r="CF1647" s="73"/>
      <c r="CG1647" s="73"/>
      <c r="CH1647" s="73"/>
      <c r="CI1647" s="73"/>
      <c r="CJ1647" s="73"/>
      <c r="CK1647" s="73"/>
      <c r="CL1647" s="73"/>
      <c r="CN1647" s="31"/>
      <c r="CO1647" s="73"/>
      <c r="CP1647" s="73"/>
      <c r="CQ1647" s="73"/>
      <c r="CR1647" s="73"/>
      <c r="CS1647" s="73"/>
      <c r="CT1647" s="73"/>
      <c r="CU1647" s="73"/>
      <c r="CV1647" s="73"/>
      <c r="CW1647" s="73"/>
      <c r="CX1647" s="73"/>
      <c r="CY1647" s="73"/>
      <c r="CZ1647" s="73"/>
      <c r="DA1647" s="73"/>
      <c r="DB1647" s="73"/>
      <c r="DC1647" s="73"/>
      <c r="DD1647" s="73"/>
      <c r="DE1647" s="73"/>
      <c r="DF1647" s="73"/>
      <c r="DG1647" s="73"/>
      <c r="DH1647" s="73"/>
      <c r="DI1647" s="73"/>
      <c r="DJ1647" s="73"/>
      <c r="DK1647" s="73"/>
      <c r="DL1647" s="73"/>
    </row>
    <row r="1648" spans="1:116" x14ac:dyDescent="0.35">
      <c r="A1648" s="31"/>
      <c r="B1648" s="31"/>
      <c r="C1648" s="31"/>
      <c r="D1648" t="s">
        <v>427</v>
      </c>
      <c r="E1648" t="str">
        <f t="shared" si="2758"/>
        <v>1648 DTERMY-F</v>
      </c>
      <c r="F1648" s="31"/>
      <c r="G1648" s="159" t="s">
        <v>288</v>
      </c>
      <c r="H1648" s="59">
        <v>0.1</v>
      </c>
      <c r="I1648" s="31"/>
      <c r="J1648" s="31"/>
      <c r="K1648" s="31"/>
      <c r="L1648" s="31"/>
      <c r="M1648" s="31"/>
      <c r="N1648" s="31"/>
      <c r="O1648" s="31"/>
      <c r="P1648" s="31"/>
      <c r="R1648" s="31"/>
      <c r="S1648" s="73"/>
      <c r="T1648" s="73"/>
      <c r="U1648" s="73"/>
      <c r="V1648" s="73"/>
      <c r="W1648" s="73"/>
      <c r="X1648" s="73"/>
      <c r="Y1648" s="73"/>
      <c r="Z1648" s="73"/>
      <c r="AA1648" s="73"/>
      <c r="AB1648" s="73"/>
      <c r="AC1648" s="73"/>
      <c r="AD1648" s="73"/>
      <c r="AE1648" s="73"/>
      <c r="AF1648" s="73"/>
      <c r="AG1648" s="73"/>
      <c r="AH1648" s="73"/>
      <c r="AI1648" s="73"/>
      <c r="AJ1648" s="73"/>
      <c r="AK1648" s="73"/>
      <c r="AL1648" s="73"/>
      <c r="AM1648" s="73"/>
      <c r="AN1648" s="73"/>
      <c r="AO1648" s="73"/>
      <c r="AP1648" s="73"/>
      <c r="AQ1648" s="73"/>
      <c r="AR1648" s="73"/>
      <c r="AS1648" s="73"/>
      <c r="AT1648" s="73"/>
      <c r="AU1648" s="73"/>
      <c r="AV1648" s="73"/>
      <c r="AW1648" s="73"/>
      <c r="AX1648" s="73"/>
      <c r="AY1648" s="73"/>
      <c r="AZ1648" s="73"/>
      <c r="BA1648" s="73"/>
      <c r="BB1648" s="73"/>
      <c r="BC1648" s="73"/>
      <c r="BD1648" s="73"/>
      <c r="BE1648" s="73"/>
      <c r="BF1648" s="73"/>
      <c r="BG1648" s="73"/>
      <c r="BH1648" s="73"/>
      <c r="BI1648" s="73"/>
      <c r="BJ1648" s="73"/>
      <c r="BK1648" s="73"/>
      <c r="BL1648" s="73"/>
      <c r="BM1648" s="73"/>
      <c r="BN1648" s="73"/>
      <c r="BO1648" s="73"/>
      <c r="BP1648" s="73"/>
      <c r="BQ1648" s="73"/>
      <c r="BR1648" s="73"/>
      <c r="BS1648" s="73"/>
      <c r="BT1648" s="73"/>
      <c r="BU1648" s="73"/>
      <c r="BV1648" s="73"/>
      <c r="BW1648" s="73"/>
      <c r="BX1648" s="73"/>
      <c r="BY1648" s="73"/>
      <c r="BZ1648" s="73"/>
      <c r="CA1648" s="73"/>
      <c r="CB1648" s="73"/>
      <c r="CC1648" s="73"/>
      <c r="CD1648" s="73"/>
      <c r="CE1648" s="73"/>
      <c r="CF1648" s="73"/>
      <c r="CG1648" s="73"/>
      <c r="CH1648" s="73"/>
      <c r="CI1648" s="73"/>
      <c r="CJ1648" s="73"/>
      <c r="CK1648" s="73"/>
      <c r="CL1648" s="73"/>
      <c r="CN1648" s="31"/>
      <c r="CO1648" s="73"/>
      <c r="CP1648" s="73"/>
      <c r="CQ1648" s="73"/>
      <c r="CR1648" s="73"/>
      <c r="CS1648" s="73"/>
      <c r="CT1648" s="73"/>
      <c r="CU1648" s="73"/>
      <c r="CV1648" s="73"/>
      <c r="CW1648" s="73"/>
      <c r="CX1648" s="73"/>
      <c r="CY1648" s="73"/>
      <c r="CZ1648" s="73"/>
      <c r="DA1648" s="73"/>
      <c r="DB1648" s="73"/>
      <c r="DC1648" s="73"/>
      <c r="DD1648" s="73"/>
      <c r="DE1648" s="73"/>
      <c r="DF1648" s="73"/>
      <c r="DG1648" s="73"/>
      <c r="DH1648" s="73"/>
      <c r="DI1648" s="73"/>
      <c r="DJ1648" s="73"/>
      <c r="DK1648" s="73"/>
      <c r="DL1648" s="73"/>
    </row>
    <row r="1649" spans="1:116" x14ac:dyDescent="0.35">
      <c r="D1649" t="s">
        <v>427</v>
      </c>
      <c r="E1649" t="str">
        <f t="shared" si="2758"/>
        <v>1649 DTERMY-F</v>
      </c>
      <c r="F1649" s="299"/>
      <c r="G1649" s="158" t="s">
        <v>295</v>
      </c>
      <c r="H1649" s="23">
        <v>1000</v>
      </c>
      <c r="I1649" s="31"/>
      <c r="J1649" s="31"/>
      <c r="K1649" s="31"/>
      <c r="L1649" s="31"/>
      <c r="M1649" s="31"/>
      <c r="N1649" s="31"/>
      <c r="O1649" s="31"/>
      <c r="P1649" s="31"/>
      <c r="R1649" s="31"/>
      <c r="S1649" s="73"/>
      <c r="T1649" s="73"/>
      <c r="U1649" s="73"/>
      <c r="V1649" s="73"/>
      <c r="W1649" s="73"/>
      <c r="X1649" s="73"/>
      <c r="Y1649" s="73"/>
      <c r="Z1649" s="73"/>
      <c r="AA1649" s="73"/>
      <c r="AB1649" s="73"/>
      <c r="AC1649" s="73"/>
      <c r="AD1649" s="73"/>
      <c r="AE1649" s="73"/>
      <c r="AF1649" s="73"/>
      <c r="AG1649" s="73"/>
      <c r="AH1649" s="73"/>
      <c r="AI1649" s="73"/>
      <c r="AJ1649" s="73"/>
      <c r="AK1649" s="73"/>
      <c r="AL1649" s="73"/>
      <c r="AM1649" s="73"/>
      <c r="AN1649" s="73"/>
      <c r="AO1649" s="73"/>
      <c r="AP1649" s="73"/>
      <c r="AQ1649" s="73"/>
      <c r="AR1649" s="73"/>
      <c r="AS1649" s="73"/>
      <c r="AT1649" s="73"/>
      <c r="AU1649" s="73"/>
      <c r="AV1649" s="73"/>
      <c r="AW1649" s="73"/>
      <c r="AX1649" s="73"/>
      <c r="AY1649" s="73"/>
      <c r="AZ1649" s="73"/>
      <c r="BA1649" s="73"/>
      <c r="BB1649" s="73"/>
      <c r="BC1649" s="73"/>
      <c r="BD1649" s="73"/>
      <c r="BE1649" s="73"/>
      <c r="BF1649" s="73"/>
      <c r="BG1649" s="73"/>
      <c r="BH1649" s="73"/>
      <c r="BI1649" s="73"/>
      <c r="BJ1649" s="73"/>
      <c r="BK1649" s="73"/>
      <c r="BL1649" s="73"/>
      <c r="BM1649" s="73"/>
      <c r="BN1649" s="73"/>
      <c r="BO1649" s="73"/>
      <c r="BP1649" s="73"/>
      <c r="BQ1649" s="73"/>
      <c r="BR1649" s="73"/>
      <c r="BS1649" s="73"/>
      <c r="BT1649" s="73"/>
      <c r="BU1649" s="73"/>
      <c r="BV1649" s="73"/>
      <c r="BW1649" s="73"/>
      <c r="BX1649" s="73"/>
      <c r="BY1649" s="73"/>
      <c r="BZ1649" s="73"/>
      <c r="CA1649" s="73"/>
      <c r="CB1649" s="73"/>
      <c r="CC1649" s="73"/>
      <c r="CD1649" s="73"/>
      <c r="CE1649" s="73"/>
      <c r="CF1649" s="73"/>
      <c r="CG1649" s="73"/>
      <c r="CH1649" s="73"/>
      <c r="CI1649" s="73"/>
      <c r="CJ1649" s="73"/>
      <c r="CK1649" s="73"/>
      <c r="CL1649" s="73"/>
      <c r="CN1649" s="31"/>
      <c r="CO1649" s="73"/>
      <c r="CP1649" s="73"/>
      <c r="CQ1649" s="73"/>
      <c r="CR1649" s="73"/>
      <c r="CS1649" s="73"/>
      <c r="CT1649" s="73"/>
      <c r="CU1649" s="73"/>
      <c r="CV1649" s="73"/>
      <c r="CW1649" s="73"/>
      <c r="CX1649" s="73"/>
      <c r="CY1649" s="73"/>
      <c r="CZ1649" s="73"/>
      <c r="DA1649" s="73"/>
      <c r="DB1649" s="73"/>
      <c r="DC1649" s="73"/>
      <c r="DD1649" s="73"/>
      <c r="DE1649" s="73"/>
      <c r="DF1649" s="73"/>
      <c r="DG1649" s="73"/>
      <c r="DH1649" s="73"/>
      <c r="DI1649" s="73"/>
      <c r="DJ1649" s="73"/>
      <c r="DK1649" s="73"/>
      <c r="DL1649" s="73"/>
    </row>
    <row r="1650" spans="1:116" x14ac:dyDescent="0.35">
      <c r="D1650" t="s">
        <v>427</v>
      </c>
      <c r="E1650" t="str">
        <f t="shared" si="2758"/>
        <v>1650 DTERMY-F</v>
      </c>
      <c r="F1650" s="299"/>
      <c r="G1650" s="127"/>
      <c r="H1650" s="31"/>
      <c r="I1650" s="31"/>
      <c r="J1650" s="31"/>
      <c r="K1650" s="31"/>
      <c r="L1650" s="31"/>
      <c r="M1650" s="31"/>
      <c r="N1650" s="31"/>
      <c r="O1650" s="31"/>
      <c r="P1650" s="31"/>
      <c r="R1650" s="31"/>
      <c r="S1650" s="73"/>
      <c r="T1650" s="73"/>
      <c r="U1650" s="73"/>
      <c r="V1650" s="73"/>
      <c r="W1650" s="73"/>
      <c r="X1650" s="73"/>
      <c r="Y1650" s="73"/>
      <c r="Z1650" s="73"/>
      <c r="AA1650" s="73"/>
      <c r="AB1650" s="73"/>
      <c r="AC1650" s="73"/>
      <c r="AD1650" s="73"/>
      <c r="AE1650" s="73"/>
      <c r="AF1650" s="73"/>
      <c r="AG1650" s="73"/>
      <c r="AH1650" s="73"/>
      <c r="AI1650" s="73"/>
      <c r="AJ1650" s="73"/>
      <c r="AK1650" s="73"/>
      <c r="AL1650" s="73"/>
      <c r="AM1650" s="73"/>
      <c r="AN1650" s="73"/>
      <c r="AO1650" s="73"/>
      <c r="AP1650" s="73"/>
      <c r="AQ1650" s="73"/>
      <c r="AR1650" s="73"/>
      <c r="AS1650" s="73"/>
      <c r="AT1650" s="73"/>
      <c r="AU1650" s="73"/>
      <c r="AV1650" s="73"/>
      <c r="AW1650" s="73"/>
      <c r="AX1650" s="73"/>
      <c r="AY1650" s="73"/>
      <c r="AZ1650" s="73"/>
      <c r="BA1650" s="73"/>
      <c r="BB1650" s="73"/>
      <c r="BC1650" s="73"/>
      <c r="BD1650" s="73"/>
      <c r="BE1650" s="73"/>
      <c r="BF1650" s="73"/>
      <c r="BG1650" s="73"/>
      <c r="BH1650" s="73"/>
      <c r="BI1650" s="73"/>
      <c r="BJ1650" s="73"/>
      <c r="BK1650" s="73"/>
      <c r="BL1650" s="73"/>
      <c r="BM1650" s="73"/>
      <c r="BN1650" s="73"/>
      <c r="BO1650" s="73"/>
      <c r="BP1650" s="73"/>
      <c r="BQ1650" s="73"/>
      <c r="BR1650" s="73"/>
      <c r="BS1650" s="73"/>
      <c r="BT1650" s="73"/>
      <c r="BU1650" s="73"/>
      <c r="BV1650" s="73"/>
      <c r="BW1650" s="73"/>
      <c r="BX1650" s="73"/>
      <c r="BY1650" s="73"/>
      <c r="BZ1650" s="73"/>
      <c r="CA1650" s="73"/>
      <c r="CB1650" s="73"/>
      <c r="CC1650" s="73"/>
      <c r="CD1650" s="73"/>
      <c r="CE1650" s="73"/>
      <c r="CF1650" s="73"/>
      <c r="CG1650" s="73"/>
      <c r="CH1650" s="73"/>
      <c r="CI1650" s="73"/>
      <c r="CJ1650" s="73"/>
      <c r="CK1650" s="73"/>
      <c r="CL1650" s="73"/>
      <c r="CN1650" s="31"/>
      <c r="CO1650" s="73"/>
      <c r="CP1650" s="73"/>
      <c r="CQ1650" s="73"/>
      <c r="CR1650" s="73"/>
      <c r="CS1650" s="73"/>
      <c r="CT1650" s="73"/>
      <c r="CU1650" s="73"/>
      <c r="CV1650" s="73"/>
      <c r="CW1650" s="73"/>
      <c r="CX1650" s="73"/>
      <c r="CY1650" s="73"/>
      <c r="CZ1650" s="73"/>
      <c r="DA1650" s="73"/>
      <c r="DB1650" s="73"/>
      <c r="DC1650" s="73"/>
      <c r="DD1650" s="73"/>
      <c r="DE1650" s="73"/>
      <c r="DF1650" s="73"/>
      <c r="DG1650" s="73"/>
      <c r="DH1650" s="73"/>
      <c r="DI1650" s="73"/>
      <c r="DJ1650" s="73"/>
      <c r="DK1650" s="73"/>
      <c r="DL1650" s="73"/>
    </row>
    <row r="1651" spans="1:116" x14ac:dyDescent="0.35">
      <c r="B1651" t="str">
        <f>E1651</f>
        <v>1651 DTERMY-F</v>
      </c>
      <c r="C1651" t="s">
        <v>236</v>
      </c>
      <c r="D1651" t="s">
        <v>427</v>
      </c>
      <c r="E1651" t="str">
        <f t="shared" si="2758"/>
        <v>1651 DTERMY-F</v>
      </c>
      <c r="G1651" s="95" t="s">
        <v>290</v>
      </c>
      <c r="R1651" s="92"/>
      <c r="S1651" s="154"/>
      <c r="T1651" s="154"/>
      <c r="U1651" s="154"/>
      <c r="V1651" s="154"/>
      <c r="W1651" s="154"/>
      <c r="X1651" s="154"/>
      <c r="Y1651" s="154"/>
      <c r="Z1651" s="154"/>
      <c r="AA1651" s="154"/>
      <c r="AB1651" s="154"/>
      <c r="AC1651" s="154"/>
      <c r="AD1651" s="154"/>
      <c r="AE1651" s="154"/>
      <c r="AF1651" s="154"/>
      <c r="AG1651" s="154"/>
      <c r="AH1651" s="154"/>
      <c r="AI1651" s="154"/>
      <c r="AJ1651" s="154"/>
      <c r="AK1651" s="154"/>
      <c r="AL1651" s="154"/>
      <c r="AM1651" s="154"/>
      <c r="AN1651" s="154"/>
      <c r="AO1651" s="154"/>
      <c r="AP1651" s="154"/>
      <c r="AQ1651" s="154"/>
      <c r="AR1651" s="154"/>
      <c r="AS1651" s="154"/>
      <c r="AT1651" s="154"/>
      <c r="AU1651" s="154"/>
      <c r="AV1651" s="154"/>
      <c r="AW1651" s="154"/>
      <c r="AX1651" s="154"/>
      <c r="AY1651" s="154"/>
      <c r="AZ1651" s="154"/>
      <c r="BA1651" s="154"/>
      <c r="BB1651" s="154"/>
      <c r="BC1651" s="154"/>
      <c r="BD1651" s="154"/>
      <c r="BE1651" s="154"/>
      <c r="BF1651" s="154"/>
      <c r="BG1651" s="154"/>
      <c r="BH1651" s="154"/>
      <c r="BI1651" s="154"/>
      <c r="BJ1651" s="154"/>
      <c r="BK1651" s="154"/>
      <c r="BL1651" s="154"/>
      <c r="BM1651" s="154"/>
      <c r="BN1651" s="154"/>
      <c r="BO1651" s="154"/>
      <c r="BP1651" s="154"/>
      <c r="BQ1651" s="154"/>
      <c r="BR1651" s="154"/>
      <c r="BS1651" s="154"/>
      <c r="BT1651" s="154"/>
      <c r="BU1651" s="154"/>
      <c r="BV1651" s="154"/>
      <c r="BW1651" s="154"/>
      <c r="BX1651" s="154"/>
      <c r="BY1651" s="154"/>
      <c r="BZ1651" s="154"/>
      <c r="CA1651" s="154"/>
      <c r="CB1651" s="154"/>
      <c r="CC1651" s="154"/>
      <c r="CD1651" s="154"/>
      <c r="CE1651" s="154"/>
      <c r="CF1651" s="154"/>
      <c r="CG1651" s="154"/>
      <c r="CH1651" s="154"/>
      <c r="CI1651" s="154"/>
      <c r="CJ1651" s="154"/>
      <c r="CK1651" s="154"/>
      <c r="CL1651" s="154"/>
      <c r="CO1651" s="154"/>
      <c r="CP1651" s="154"/>
      <c r="CQ1651" s="154"/>
      <c r="CR1651" s="154"/>
      <c r="CS1651" s="154"/>
      <c r="CT1651" s="154"/>
      <c r="CU1651" s="154"/>
      <c r="CV1651" s="154"/>
      <c r="CW1651" s="154"/>
      <c r="CX1651" s="154"/>
      <c r="CY1651" s="154"/>
      <c r="CZ1651" s="154"/>
      <c r="DA1651" s="154"/>
      <c r="DB1651" s="154"/>
      <c r="DC1651" s="154"/>
      <c r="DD1651" s="154"/>
      <c r="DE1651" s="154"/>
      <c r="DF1651" s="154"/>
      <c r="DG1651" s="154"/>
      <c r="DH1651" s="154"/>
      <c r="DI1651" s="154"/>
      <c r="DJ1651" s="154"/>
      <c r="DK1651" s="154"/>
      <c r="DL1651" s="154"/>
    </row>
    <row r="1652" spans="1:116" x14ac:dyDescent="0.35">
      <c r="C1652" t="s">
        <v>236</v>
      </c>
      <c r="D1652" t="s">
        <v>427</v>
      </c>
      <c r="E1652" t="str">
        <f t="shared" si="2758"/>
        <v>1652 DTERMY-F</v>
      </c>
      <c r="G1652" s="158" t="s">
        <v>289</v>
      </c>
      <c r="K1652" s="24">
        <f>H1649</f>
        <v>1000</v>
      </c>
      <c r="L1652" s="24">
        <f>K1655</f>
        <v>833.33333333333337</v>
      </c>
      <c r="M1652" s="24">
        <f>L1655</f>
        <v>0</v>
      </c>
      <c r="N1652" s="24">
        <f>M1655</f>
        <v>0</v>
      </c>
      <c r="O1652" s="24">
        <f>N1655</f>
        <v>0</v>
      </c>
      <c r="P1652" s="24">
        <f>O1655</f>
        <v>0</v>
      </c>
      <c r="R1652"/>
      <c r="S1652" s="80">
        <f>H1649</f>
        <v>1000</v>
      </c>
      <c r="T1652" s="62">
        <f t="shared" ref="T1652:AY1652" ca="1" si="2768">S1655</f>
        <v>1833.3333333333335</v>
      </c>
      <c r="U1652" s="62">
        <f t="shared" ca="1" si="2768"/>
        <v>2666.666666666667</v>
      </c>
      <c r="V1652" s="62">
        <f t="shared" ca="1" si="2768"/>
        <v>2500.0000000000005</v>
      </c>
      <c r="W1652" s="62">
        <f t="shared" ca="1" si="2768"/>
        <v>2500.0000000000005</v>
      </c>
      <c r="X1652" s="62">
        <f t="shared" ca="1" si="2768"/>
        <v>2500.0000000000005</v>
      </c>
      <c r="Y1652" s="62">
        <f t="shared" ca="1" si="2768"/>
        <v>2500.0000000000005</v>
      </c>
      <c r="Z1652" s="62">
        <f t="shared" ca="1" si="2768"/>
        <v>2500.0000000000005</v>
      </c>
      <c r="AA1652" s="62">
        <f t="shared" ca="1" si="2768"/>
        <v>2500.0000000000005</v>
      </c>
      <c r="AB1652" s="62">
        <f t="shared" ca="1" si="2768"/>
        <v>2500.0000000000005</v>
      </c>
      <c r="AC1652" s="62">
        <f t="shared" ca="1" si="2768"/>
        <v>2500.0000000000005</v>
      </c>
      <c r="AD1652" s="62">
        <f t="shared" ca="1" si="2768"/>
        <v>2500.0000000000005</v>
      </c>
      <c r="AE1652" s="62">
        <f t="shared" ca="1" si="2768"/>
        <v>2500.0000000000005</v>
      </c>
      <c r="AF1652" s="62">
        <f t="shared" ca="1" si="2768"/>
        <v>1666.666666666667</v>
      </c>
      <c r="AG1652" s="62">
        <f t="shared" ca="1" si="2768"/>
        <v>833.3333333333336</v>
      </c>
      <c r="AH1652" s="62">
        <f t="shared" ca="1" si="2768"/>
        <v>0</v>
      </c>
      <c r="AI1652" s="62">
        <f t="shared" ca="1" si="2768"/>
        <v>0</v>
      </c>
      <c r="AJ1652" s="62">
        <f t="shared" ca="1" si="2768"/>
        <v>0</v>
      </c>
      <c r="AK1652" s="62">
        <f t="shared" ca="1" si="2768"/>
        <v>0</v>
      </c>
      <c r="AL1652" s="62">
        <f t="shared" ca="1" si="2768"/>
        <v>0</v>
      </c>
      <c r="AM1652" s="62">
        <f t="shared" ca="1" si="2768"/>
        <v>0</v>
      </c>
      <c r="AN1652" s="62">
        <f t="shared" ca="1" si="2768"/>
        <v>0</v>
      </c>
      <c r="AO1652" s="62">
        <f t="shared" ca="1" si="2768"/>
        <v>0</v>
      </c>
      <c r="AP1652" s="62">
        <f t="shared" ca="1" si="2768"/>
        <v>0</v>
      </c>
      <c r="AQ1652" s="62">
        <f t="shared" ca="1" si="2768"/>
        <v>0</v>
      </c>
      <c r="AR1652" s="62">
        <f t="shared" ca="1" si="2768"/>
        <v>0</v>
      </c>
      <c r="AS1652" s="62">
        <f t="shared" ca="1" si="2768"/>
        <v>0</v>
      </c>
      <c r="AT1652" s="62">
        <f t="shared" ca="1" si="2768"/>
        <v>0</v>
      </c>
      <c r="AU1652" s="62">
        <f t="shared" ca="1" si="2768"/>
        <v>0</v>
      </c>
      <c r="AV1652" s="62">
        <f t="shared" ca="1" si="2768"/>
        <v>0</v>
      </c>
      <c r="AW1652" s="62">
        <f t="shared" ca="1" si="2768"/>
        <v>0</v>
      </c>
      <c r="AX1652" s="62">
        <f t="shared" ca="1" si="2768"/>
        <v>0</v>
      </c>
      <c r="AY1652" s="62">
        <f t="shared" ca="1" si="2768"/>
        <v>0</v>
      </c>
      <c r="AZ1652" s="62">
        <f t="shared" ref="AZ1652:CE1652" ca="1" si="2769">AY1655</f>
        <v>0</v>
      </c>
      <c r="BA1652" s="62">
        <f t="shared" ca="1" si="2769"/>
        <v>0</v>
      </c>
      <c r="BB1652" s="62">
        <f t="shared" ca="1" si="2769"/>
        <v>0</v>
      </c>
      <c r="BC1652" s="62">
        <f t="shared" ca="1" si="2769"/>
        <v>0</v>
      </c>
      <c r="BD1652" s="62">
        <f t="shared" ca="1" si="2769"/>
        <v>0</v>
      </c>
      <c r="BE1652" s="62">
        <f t="shared" ca="1" si="2769"/>
        <v>0</v>
      </c>
      <c r="BF1652" s="62">
        <f t="shared" ca="1" si="2769"/>
        <v>0</v>
      </c>
      <c r="BG1652" s="62">
        <f t="shared" ca="1" si="2769"/>
        <v>0</v>
      </c>
      <c r="BH1652" s="62">
        <f t="shared" ca="1" si="2769"/>
        <v>0</v>
      </c>
      <c r="BI1652" s="62">
        <f t="shared" ca="1" si="2769"/>
        <v>0</v>
      </c>
      <c r="BJ1652" s="62">
        <f t="shared" ca="1" si="2769"/>
        <v>0</v>
      </c>
      <c r="BK1652" s="62">
        <f t="shared" ca="1" si="2769"/>
        <v>0</v>
      </c>
      <c r="BL1652" s="62">
        <f t="shared" ca="1" si="2769"/>
        <v>0</v>
      </c>
      <c r="BM1652" s="62">
        <f t="shared" ca="1" si="2769"/>
        <v>0</v>
      </c>
      <c r="BN1652" s="62">
        <f t="shared" ca="1" si="2769"/>
        <v>0</v>
      </c>
      <c r="BO1652" s="62">
        <f t="shared" ca="1" si="2769"/>
        <v>0</v>
      </c>
      <c r="BP1652" s="62">
        <f t="shared" ca="1" si="2769"/>
        <v>0</v>
      </c>
      <c r="BQ1652" s="62">
        <f t="shared" ca="1" si="2769"/>
        <v>0</v>
      </c>
      <c r="BR1652" s="62">
        <f t="shared" ca="1" si="2769"/>
        <v>0</v>
      </c>
      <c r="BS1652" s="62">
        <f t="shared" ca="1" si="2769"/>
        <v>0</v>
      </c>
      <c r="BT1652" s="62">
        <f t="shared" ca="1" si="2769"/>
        <v>0</v>
      </c>
      <c r="BU1652" s="62">
        <f t="shared" ca="1" si="2769"/>
        <v>0</v>
      </c>
      <c r="BV1652" s="62">
        <f t="shared" ca="1" si="2769"/>
        <v>0</v>
      </c>
      <c r="BW1652" s="62">
        <f t="shared" ca="1" si="2769"/>
        <v>0</v>
      </c>
      <c r="BX1652" s="62">
        <f t="shared" ca="1" si="2769"/>
        <v>0</v>
      </c>
      <c r="BY1652" s="62">
        <f t="shared" ca="1" si="2769"/>
        <v>0</v>
      </c>
      <c r="BZ1652" s="62">
        <f t="shared" ca="1" si="2769"/>
        <v>0</v>
      </c>
      <c r="CA1652" s="62">
        <f t="shared" ca="1" si="2769"/>
        <v>0</v>
      </c>
      <c r="CB1652" s="62">
        <f t="shared" ca="1" si="2769"/>
        <v>0</v>
      </c>
      <c r="CC1652" s="62">
        <f t="shared" ca="1" si="2769"/>
        <v>0</v>
      </c>
      <c r="CD1652" s="62">
        <f t="shared" ca="1" si="2769"/>
        <v>0</v>
      </c>
      <c r="CE1652" s="62">
        <f t="shared" ca="1" si="2769"/>
        <v>0</v>
      </c>
      <c r="CF1652" s="62">
        <f t="shared" ref="CF1652:CL1652" ca="1" si="2770">CE1655</f>
        <v>0</v>
      </c>
      <c r="CG1652" s="62">
        <f t="shared" ca="1" si="2770"/>
        <v>0</v>
      </c>
      <c r="CH1652" s="62">
        <f t="shared" ca="1" si="2770"/>
        <v>0</v>
      </c>
      <c r="CI1652" s="62">
        <f t="shared" ca="1" si="2770"/>
        <v>0</v>
      </c>
      <c r="CJ1652" s="62">
        <f t="shared" ca="1" si="2770"/>
        <v>0</v>
      </c>
      <c r="CK1652" s="62">
        <f t="shared" ca="1" si="2770"/>
        <v>0</v>
      </c>
      <c r="CL1652" s="62">
        <f t="shared" ca="1" si="2770"/>
        <v>0</v>
      </c>
      <c r="CO1652" s="62">
        <f t="shared" ref="CO1652:DK1652" si="2771">CN1655</f>
        <v>0</v>
      </c>
      <c r="CP1652" s="62">
        <f t="shared" ca="1" si="2771"/>
        <v>0</v>
      </c>
      <c r="CQ1652" s="62">
        <f t="shared" ca="1" si="2771"/>
        <v>0</v>
      </c>
      <c r="CR1652" s="62">
        <f t="shared" ca="1" si="2771"/>
        <v>0</v>
      </c>
      <c r="CS1652" s="62">
        <f t="shared" ca="1" si="2771"/>
        <v>0</v>
      </c>
      <c r="CT1652" s="62">
        <f t="shared" ca="1" si="2771"/>
        <v>0</v>
      </c>
      <c r="CU1652" s="62">
        <f t="shared" ca="1" si="2771"/>
        <v>0</v>
      </c>
      <c r="CV1652" s="62">
        <f t="shared" ca="1" si="2771"/>
        <v>0</v>
      </c>
      <c r="CW1652" s="62">
        <f t="shared" ca="1" si="2771"/>
        <v>0</v>
      </c>
      <c r="CX1652" s="62">
        <f t="shared" ca="1" si="2771"/>
        <v>0</v>
      </c>
      <c r="CY1652" s="62">
        <f t="shared" ca="1" si="2771"/>
        <v>0</v>
      </c>
      <c r="CZ1652" s="62">
        <f t="shared" ca="1" si="2771"/>
        <v>0</v>
      </c>
      <c r="DA1652" s="62">
        <f t="shared" ca="1" si="2771"/>
        <v>0</v>
      </c>
      <c r="DB1652" s="62">
        <f t="shared" ca="1" si="2771"/>
        <v>0</v>
      </c>
      <c r="DC1652" s="62">
        <f t="shared" ca="1" si="2771"/>
        <v>0</v>
      </c>
      <c r="DD1652" s="62">
        <f t="shared" ca="1" si="2771"/>
        <v>0</v>
      </c>
      <c r="DE1652" s="62">
        <f t="shared" ca="1" si="2771"/>
        <v>0</v>
      </c>
      <c r="DF1652" s="62">
        <f t="shared" ca="1" si="2771"/>
        <v>0</v>
      </c>
      <c r="DG1652" s="62">
        <f t="shared" ca="1" si="2771"/>
        <v>0</v>
      </c>
      <c r="DH1652" s="62">
        <f t="shared" ca="1" si="2771"/>
        <v>0</v>
      </c>
      <c r="DI1652" s="62">
        <f t="shared" ca="1" si="2771"/>
        <v>0</v>
      </c>
      <c r="DJ1652" s="62">
        <f t="shared" ca="1" si="2771"/>
        <v>0</v>
      </c>
      <c r="DK1652" s="62">
        <f t="shared" ca="1" si="2771"/>
        <v>0</v>
      </c>
      <c r="DL1652" s="62">
        <f t="shared" ref="DL1652" ca="1" si="2772">DK1655</f>
        <v>0</v>
      </c>
    </row>
    <row r="1653" spans="1:116" x14ac:dyDescent="0.35">
      <c r="C1653" t="s">
        <v>237</v>
      </c>
      <c r="D1653" t="s">
        <v>427</v>
      </c>
      <c r="E1653" t="str">
        <f t="shared" si="2758"/>
        <v>1653 DTERMY-F</v>
      </c>
      <c r="G1653" s="158" t="str">
        <f>"New borrowing - "&amp;SUBSTITUTE(G1644,":","")</f>
        <v>New borrowing - Rolling fixed term debt - multiple borrowings w/ annual control</v>
      </c>
      <c r="K1653" s="23">
        <v>10000</v>
      </c>
      <c r="L1653" s="23">
        <f>SUMIF($4:$4,L$2,1651:1651)</f>
        <v>0</v>
      </c>
      <c r="M1653" s="23">
        <f>SUMIF($4:$4,M$2,1651:1651)</f>
        <v>0</v>
      </c>
      <c r="N1653" s="23">
        <f>SUMIF($4:$4,N$2,1651:1651)</f>
        <v>0</v>
      </c>
      <c r="O1653" s="23">
        <f>SUMIF($4:$4,O$2,1651:1651)</f>
        <v>0</v>
      </c>
      <c r="P1653" s="23">
        <f>SUMIF($4:$4,P$2,1651:1651)</f>
        <v>0</v>
      </c>
      <c r="R1653" s="53">
        <f>H1649</f>
        <v>1000</v>
      </c>
      <c r="S1653" s="80" cm="1">
        <f t="array" ref="S1653">IFERROR(INDEX($K:$Q,ROW(),MATCH(S$3,$K$2:$Q$2,0))/12,0)</f>
        <v>833.33333333333337</v>
      </c>
      <c r="T1653" s="80" cm="1">
        <f t="array" ref="T1653">IFERROR(INDEX($K:$Q,ROW(),MATCH(T$3,$K$2:$Q$2,0))/12,0)</f>
        <v>833.33333333333337</v>
      </c>
      <c r="U1653" s="80" cm="1">
        <f t="array" ref="U1653">IFERROR(INDEX($K:$Q,ROW(),MATCH(U$3,$K$2:$Q$2,0))/12,0)</f>
        <v>833.33333333333337</v>
      </c>
      <c r="V1653" s="80" cm="1">
        <f t="array" ref="V1653">IFERROR(INDEX($K:$Q,ROW(),MATCH(V$3,$K$2:$Q$2,0))/12,0)</f>
        <v>833.33333333333337</v>
      </c>
      <c r="W1653" s="80" cm="1">
        <f t="array" ref="W1653">IFERROR(INDEX($K:$Q,ROW(),MATCH(W$3,$K$2:$Q$2,0))/12,0)</f>
        <v>833.33333333333337</v>
      </c>
      <c r="X1653" s="80" cm="1">
        <f t="array" ref="X1653">IFERROR(INDEX($K:$Q,ROW(),MATCH(X$3,$K$2:$Q$2,0))/12,0)</f>
        <v>833.33333333333337</v>
      </c>
      <c r="Y1653" s="80" cm="1">
        <f t="array" ref="Y1653">IFERROR(INDEX($K:$Q,ROW(),MATCH(Y$3,$K$2:$Q$2,0))/12,0)</f>
        <v>833.33333333333337</v>
      </c>
      <c r="Z1653" s="80" cm="1">
        <f t="array" ref="Z1653">IFERROR(INDEX($K:$Q,ROW(),MATCH(Z$3,$K$2:$Q$2,0))/12,0)</f>
        <v>833.33333333333337</v>
      </c>
      <c r="AA1653" s="80" cm="1">
        <f t="array" ref="AA1653">IFERROR(INDEX($K:$Q,ROW(),MATCH(AA$3,$K$2:$Q$2,0))/12,0)</f>
        <v>833.33333333333337</v>
      </c>
      <c r="AB1653" s="80" cm="1">
        <f t="array" ref="AB1653">IFERROR(INDEX($K:$Q,ROW(),MATCH(AB$3,$K$2:$Q$2,0))/12,0)</f>
        <v>833.33333333333337</v>
      </c>
      <c r="AC1653" s="80" cm="1">
        <f t="array" ref="AC1653">IFERROR(INDEX($K:$Q,ROW(),MATCH(AC$3,$K$2:$Q$2,0))/12,0)</f>
        <v>833.33333333333337</v>
      </c>
      <c r="AD1653" s="80" cm="1">
        <f t="array" ref="AD1653">IFERROR(INDEX($K:$Q,ROW(),MATCH(AD$3,$K$2:$Q$2,0))/12,0)</f>
        <v>833.33333333333337</v>
      </c>
      <c r="AE1653" s="80" cm="1">
        <f t="array" ref="AE1653">IFERROR(INDEX($K:$Q,ROW(),MATCH(AE$3,$K$2:$Q$2,0))/12,0)</f>
        <v>0</v>
      </c>
      <c r="AF1653" s="80" cm="1">
        <f t="array" ref="AF1653">IFERROR(INDEX($K:$Q,ROW(),MATCH(AF$3,$K$2:$Q$2,0))/12,0)</f>
        <v>0</v>
      </c>
      <c r="AG1653" s="80" cm="1">
        <f t="array" ref="AG1653">IFERROR(INDEX($K:$Q,ROW(),MATCH(AG$3,$K$2:$Q$2,0))/12,0)</f>
        <v>0</v>
      </c>
      <c r="AH1653" s="80" cm="1">
        <f t="array" ref="AH1653">IFERROR(INDEX($K:$Q,ROW(),MATCH(AH$3,$K$2:$Q$2,0))/12,0)</f>
        <v>0</v>
      </c>
      <c r="AI1653" s="80" cm="1">
        <f t="array" ref="AI1653">IFERROR(INDEX($K:$Q,ROW(),MATCH(AI$3,$K$2:$Q$2,0))/12,0)</f>
        <v>0</v>
      </c>
      <c r="AJ1653" s="80" cm="1">
        <f t="array" ref="AJ1653">IFERROR(INDEX($K:$Q,ROW(),MATCH(AJ$3,$K$2:$Q$2,0))/12,0)</f>
        <v>0</v>
      </c>
      <c r="AK1653" s="80" cm="1">
        <f t="array" ref="AK1653">IFERROR(INDEX($K:$Q,ROW(),MATCH(AK$3,$K$2:$Q$2,0))/12,0)</f>
        <v>0</v>
      </c>
      <c r="AL1653" s="80" cm="1">
        <f t="array" ref="AL1653">IFERROR(INDEX($K:$Q,ROW(),MATCH(AL$3,$K$2:$Q$2,0))/12,0)</f>
        <v>0</v>
      </c>
      <c r="AM1653" s="80" cm="1">
        <f t="array" ref="AM1653">IFERROR(INDEX($K:$Q,ROW(),MATCH(AM$3,$K$2:$Q$2,0))/12,0)</f>
        <v>0</v>
      </c>
      <c r="AN1653" s="80" cm="1">
        <f t="array" ref="AN1653">IFERROR(INDEX($K:$Q,ROW(),MATCH(AN$3,$K$2:$Q$2,0))/12,0)</f>
        <v>0</v>
      </c>
      <c r="AO1653" s="80" cm="1">
        <f t="array" ref="AO1653">IFERROR(INDEX($K:$Q,ROW(),MATCH(AO$3,$K$2:$Q$2,0))/12,0)</f>
        <v>0</v>
      </c>
      <c r="AP1653" s="80" cm="1">
        <f t="array" ref="AP1653">IFERROR(INDEX($K:$Q,ROW(),MATCH(AP$3,$K$2:$Q$2,0))/12,0)</f>
        <v>0</v>
      </c>
      <c r="AQ1653" s="80" cm="1">
        <f t="array" ref="AQ1653">IFERROR(INDEX($K:$Q,ROW(),MATCH(AQ$3,$K$2:$Q$2,0))/12,0)</f>
        <v>0</v>
      </c>
      <c r="AR1653" s="80" cm="1">
        <f t="array" ref="AR1653">IFERROR(INDEX($K:$Q,ROW(),MATCH(AR$3,$K$2:$Q$2,0))/12,0)</f>
        <v>0</v>
      </c>
      <c r="AS1653" s="80" cm="1">
        <f t="array" ref="AS1653">IFERROR(INDEX($K:$Q,ROW(),MATCH(AS$3,$K$2:$Q$2,0))/12,0)</f>
        <v>0</v>
      </c>
      <c r="AT1653" s="80" cm="1">
        <f t="array" ref="AT1653">IFERROR(INDEX($K:$Q,ROW(),MATCH(AT$3,$K$2:$Q$2,0))/12,0)</f>
        <v>0</v>
      </c>
      <c r="AU1653" s="80" cm="1">
        <f t="array" ref="AU1653">IFERROR(INDEX($K:$Q,ROW(),MATCH(AU$3,$K$2:$Q$2,0))/12,0)</f>
        <v>0</v>
      </c>
      <c r="AV1653" s="80" cm="1">
        <f t="array" ref="AV1653">IFERROR(INDEX($K:$Q,ROW(),MATCH(AV$3,$K$2:$Q$2,0))/12,0)</f>
        <v>0</v>
      </c>
      <c r="AW1653" s="80" cm="1">
        <f t="array" ref="AW1653">IFERROR(INDEX($K:$Q,ROW(),MATCH(AW$3,$K$2:$Q$2,0))/12,0)</f>
        <v>0</v>
      </c>
      <c r="AX1653" s="80" cm="1">
        <f t="array" ref="AX1653">IFERROR(INDEX($K:$Q,ROW(),MATCH(AX$3,$K$2:$Q$2,0))/12,0)</f>
        <v>0</v>
      </c>
      <c r="AY1653" s="80" cm="1">
        <f t="array" ref="AY1653">IFERROR(INDEX($K:$Q,ROW(),MATCH(AY$3,$K$2:$Q$2,0))/12,0)</f>
        <v>0</v>
      </c>
      <c r="AZ1653" s="80" cm="1">
        <f t="array" ref="AZ1653">IFERROR(INDEX($K:$Q,ROW(),MATCH(AZ$3,$K$2:$Q$2,0))/12,0)</f>
        <v>0</v>
      </c>
      <c r="BA1653" s="80" cm="1">
        <f t="array" ref="BA1653">IFERROR(INDEX($K:$Q,ROW(),MATCH(BA$3,$K$2:$Q$2,0))/12,0)</f>
        <v>0</v>
      </c>
      <c r="BB1653" s="80" cm="1">
        <f t="array" ref="BB1653">IFERROR(INDEX($K:$Q,ROW(),MATCH(BB$3,$K$2:$Q$2,0))/12,0)</f>
        <v>0</v>
      </c>
      <c r="BC1653" s="80" cm="1">
        <f t="array" ref="BC1653">IFERROR(INDEX($K:$Q,ROW(),MATCH(BC$3,$K$2:$Q$2,0))/12,0)</f>
        <v>0</v>
      </c>
      <c r="BD1653" s="80" cm="1">
        <f t="array" ref="BD1653">IFERROR(INDEX($K:$Q,ROW(),MATCH(BD$3,$K$2:$Q$2,0))/12,0)</f>
        <v>0</v>
      </c>
      <c r="BE1653" s="80" cm="1">
        <f t="array" ref="BE1653">IFERROR(INDEX($K:$Q,ROW(),MATCH(BE$3,$K$2:$Q$2,0))/12,0)</f>
        <v>0</v>
      </c>
      <c r="BF1653" s="80" cm="1">
        <f t="array" ref="BF1653">IFERROR(INDEX($K:$Q,ROW(),MATCH(BF$3,$K$2:$Q$2,0))/12,0)</f>
        <v>0</v>
      </c>
      <c r="BG1653" s="80" cm="1">
        <f t="array" ref="BG1653">IFERROR(INDEX($K:$Q,ROW(),MATCH(BG$3,$K$2:$Q$2,0))/12,0)</f>
        <v>0</v>
      </c>
      <c r="BH1653" s="80" cm="1">
        <f t="array" ref="BH1653">IFERROR(INDEX($K:$Q,ROW(),MATCH(BH$3,$K$2:$Q$2,0))/12,0)</f>
        <v>0</v>
      </c>
      <c r="BI1653" s="80" cm="1">
        <f t="array" ref="BI1653">IFERROR(INDEX($K:$Q,ROW(),MATCH(BI$3,$K$2:$Q$2,0))/12,0)</f>
        <v>0</v>
      </c>
      <c r="BJ1653" s="80" cm="1">
        <f t="array" ref="BJ1653">IFERROR(INDEX($K:$Q,ROW(),MATCH(BJ$3,$K$2:$Q$2,0))/12,0)</f>
        <v>0</v>
      </c>
      <c r="BK1653" s="80" cm="1">
        <f t="array" ref="BK1653">IFERROR(INDEX($K:$Q,ROW(),MATCH(BK$3,$K$2:$Q$2,0))/12,0)</f>
        <v>0</v>
      </c>
      <c r="BL1653" s="80" cm="1">
        <f t="array" ref="BL1653">IFERROR(INDEX($K:$Q,ROW(),MATCH(BL$3,$K$2:$Q$2,0))/12,0)</f>
        <v>0</v>
      </c>
      <c r="BM1653" s="80" cm="1">
        <f t="array" ref="BM1653">IFERROR(INDEX($K:$Q,ROW(),MATCH(BM$3,$K$2:$Q$2,0))/12,0)</f>
        <v>0</v>
      </c>
      <c r="BN1653" s="80" cm="1">
        <f t="array" ref="BN1653">IFERROR(INDEX($K:$Q,ROW(),MATCH(BN$3,$K$2:$Q$2,0))/12,0)</f>
        <v>0</v>
      </c>
      <c r="BO1653" s="80" cm="1">
        <f t="array" ref="BO1653">IFERROR(INDEX($K:$Q,ROW(),MATCH(BO$3,$K$2:$Q$2,0))/12,0)</f>
        <v>0</v>
      </c>
      <c r="BP1653" s="80" cm="1">
        <f t="array" ref="BP1653">IFERROR(INDEX($K:$Q,ROW(),MATCH(BP$3,$K$2:$Q$2,0))/12,0)</f>
        <v>0</v>
      </c>
      <c r="BQ1653" s="80" cm="1">
        <f t="array" ref="BQ1653">IFERROR(INDEX($K:$Q,ROW(),MATCH(BQ$3,$K$2:$Q$2,0))/12,0)</f>
        <v>0</v>
      </c>
      <c r="BR1653" s="80" cm="1">
        <f t="array" ref="BR1653">IFERROR(INDEX($K:$Q,ROW(),MATCH(BR$3,$K$2:$Q$2,0))/12,0)</f>
        <v>0</v>
      </c>
      <c r="BS1653" s="80" cm="1">
        <f t="array" ref="BS1653">IFERROR(INDEX($K:$Q,ROW(),MATCH(BS$3,$K$2:$Q$2,0))/12,0)</f>
        <v>0</v>
      </c>
      <c r="BT1653" s="80" cm="1">
        <f t="array" ref="BT1653">IFERROR(INDEX($K:$Q,ROW(),MATCH(BT$3,$K$2:$Q$2,0))/12,0)</f>
        <v>0</v>
      </c>
      <c r="BU1653" s="80" cm="1">
        <f t="array" ref="BU1653">IFERROR(INDEX($K:$Q,ROW(),MATCH(BU$3,$K$2:$Q$2,0))/12,0)</f>
        <v>0</v>
      </c>
      <c r="BV1653" s="80" cm="1">
        <f t="array" ref="BV1653">IFERROR(INDEX($K:$Q,ROW(),MATCH(BV$3,$K$2:$Q$2,0))/12,0)</f>
        <v>0</v>
      </c>
      <c r="BW1653" s="80" cm="1">
        <f t="array" ref="BW1653">IFERROR(INDEX($K:$Q,ROW(),MATCH(BW$3,$K$2:$Q$2,0))/12,0)</f>
        <v>0</v>
      </c>
      <c r="BX1653" s="80" cm="1">
        <f t="array" ref="BX1653">IFERROR(INDEX($K:$Q,ROW(),MATCH(BX$3,$K$2:$Q$2,0))/12,0)</f>
        <v>0</v>
      </c>
      <c r="BY1653" s="80" cm="1">
        <f t="array" ref="BY1653">IFERROR(INDEX($K:$Q,ROW(),MATCH(BY$3,$K$2:$Q$2,0))/12,0)</f>
        <v>0</v>
      </c>
      <c r="BZ1653" s="80" cm="1">
        <f t="array" ref="BZ1653">IFERROR(INDEX($K:$Q,ROW(),MATCH(BZ$3,$K$2:$Q$2,0))/12,0)</f>
        <v>0</v>
      </c>
      <c r="CA1653" s="80" cm="1">
        <f t="array" ref="CA1653">IFERROR(INDEX($K:$Q,ROW(),MATCH(CA$3,$K$2:$Q$2,0))/12,0)</f>
        <v>0</v>
      </c>
      <c r="CB1653" s="80" cm="1">
        <f t="array" ref="CB1653">IFERROR(INDEX($K:$Q,ROW(),MATCH(CB$3,$K$2:$Q$2,0))/12,0)</f>
        <v>0</v>
      </c>
      <c r="CC1653" s="80" cm="1">
        <f t="array" ref="CC1653">IFERROR(INDEX($K:$Q,ROW(),MATCH(CC$3,$K$2:$Q$2,0))/12,0)</f>
        <v>0</v>
      </c>
      <c r="CD1653" s="80" cm="1">
        <f t="array" ref="CD1653">IFERROR(INDEX($K:$Q,ROW(),MATCH(CD$3,$K$2:$Q$2,0))/12,0)</f>
        <v>0</v>
      </c>
      <c r="CE1653" s="80" cm="1">
        <f t="array" ref="CE1653">IFERROR(INDEX($K:$Q,ROW(),MATCH(CE$3,$K$2:$Q$2,0))/12,0)</f>
        <v>0</v>
      </c>
      <c r="CF1653" s="80" cm="1">
        <f t="array" ref="CF1653">IFERROR(INDEX($K:$Q,ROW(),MATCH(CF$3,$K$2:$Q$2,0))/12,0)</f>
        <v>0</v>
      </c>
      <c r="CG1653" s="80" cm="1">
        <f t="array" ref="CG1653">IFERROR(INDEX($K:$Q,ROW(),MATCH(CG$3,$K$2:$Q$2,0))/12,0)</f>
        <v>0</v>
      </c>
      <c r="CH1653" s="80" cm="1">
        <f t="array" ref="CH1653">IFERROR(INDEX($K:$Q,ROW(),MATCH(CH$3,$K$2:$Q$2,0))/12,0)</f>
        <v>0</v>
      </c>
      <c r="CI1653" s="80" cm="1">
        <f t="array" ref="CI1653">IFERROR(INDEX($K:$Q,ROW(),MATCH(CI$3,$K$2:$Q$2,0))/12,0)</f>
        <v>0</v>
      </c>
      <c r="CJ1653" s="80" cm="1">
        <f t="array" ref="CJ1653">IFERROR(INDEX($K:$Q,ROW(),MATCH(CJ$3,$K$2:$Q$2,0))/12,0)</f>
        <v>0</v>
      </c>
      <c r="CK1653" s="80" cm="1">
        <f t="array" ref="CK1653">IFERROR(INDEX($K:$Q,ROW(),MATCH(CK$3,$K$2:$Q$2,0))/12,0)</f>
        <v>0</v>
      </c>
      <c r="CL1653" s="80" cm="1">
        <f t="array" ref="CL1653">IFERROR(INDEX($K:$Q,ROW(),MATCH(CL$3,$K$2:$Q$2,0))/12,0)</f>
        <v>0</v>
      </c>
      <c r="CO1653" s="80" cm="1">
        <f t="array" ref="CO1653">IFERROR(INDEX($K:$Q,ROW(),MATCH(CO$3,$K$2:$Q$2,0))/CO$5,0)</f>
        <v>0</v>
      </c>
      <c r="CP1653" s="80" cm="1">
        <f t="array" ref="CP1653">IFERROR(INDEX($K:$Q,ROW(),MATCH(CP$3,$K$2:$Q$2,0))/CP$5,0)</f>
        <v>0</v>
      </c>
      <c r="CQ1653" s="80" cm="1">
        <f t="array" ref="CQ1653">IFERROR(INDEX($K:$Q,ROW(),MATCH(CQ$3,$K$2:$Q$2,0))/CQ$5,0)</f>
        <v>0</v>
      </c>
      <c r="CR1653" s="80" cm="1">
        <f t="array" ref="CR1653">IFERROR(INDEX($K:$Q,ROW(),MATCH(CR$3,$K$2:$Q$2,0))/CR$5,0)</f>
        <v>0</v>
      </c>
      <c r="CS1653" s="80" cm="1">
        <f t="array" ref="CS1653">IFERROR(INDEX($K:$Q,ROW(),MATCH(CS$3,$K$2:$Q$2,0))/CS$5,0)</f>
        <v>0</v>
      </c>
      <c r="CT1653" s="80" cm="1">
        <f t="array" ref="CT1653">IFERROR(INDEX($K:$Q,ROW(),MATCH(CT$3,$K$2:$Q$2,0))/CT$5,0)</f>
        <v>0</v>
      </c>
      <c r="CU1653" s="80" cm="1">
        <f t="array" ref="CU1653">IFERROR(INDEX($K:$Q,ROW(),MATCH(CU$3,$K$2:$Q$2,0))/CU$5,0)</f>
        <v>0</v>
      </c>
      <c r="CV1653" s="80" cm="1">
        <f t="array" ref="CV1653">IFERROR(INDEX($K:$Q,ROW(),MATCH(CV$3,$K$2:$Q$2,0))/CV$5,0)</f>
        <v>0</v>
      </c>
      <c r="CW1653" s="80" cm="1">
        <f t="array" ref="CW1653">IFERROR(INDEX($K:$Q,ROW(),MATCH(CW$3,$K$2:$Q$2,0))/CW$5,0)</f>
        <v>0</v>
      </c>
      <c r="CX1653" s="80" cm="1">
        <f t="array" ref="CX1653">IFERROR(INDEX($K:$Q,ROW(),MATCH(CX$3,$K$2:$Q$2,0))/CX$5,0)</f>
        <v>0</v>
      </c>
      <c r="CY1653" s="80" cm="1">
        <f t="array" ref="CY1653">IFERROR(INDEX($K:$Q,ROW(),MATCH(CY$3,$K$2:$Q$2,0))/CL$5,0)</f>
        <v>0</v>
      </c>
      <c r="CZ1653" s="80" cm="1">
        <f t="array" ref="CZ1653">IFERROR(INDEX($K:$Q,ROW(),MATCH(CZ$3,$K$2:$Q$2,0))/CZ$5,0)</f>
        <v>0</v>
      </c>
      <c r="DA1653" s="80" cm="1">
        <f t="array" ref="DA1653">IFERROR(INDEX($K:$Q,ROW(),MATCH(DA$3,$K$2:$Q$2,0))/DA$5,0)</f>
        <v>0</v>
      </c>
      <c r="DB1653" s="80" cm="1">
        <f t="array" ref="DB1653">IFERROR(INDEX($K:$Q,ROW(),MATCH(DB$3,$K$2:$Q$2,0))/DB$5,0)</f>
        <v>0</v>
      </c>
      <c r="DC1653" s="80" cm="1">
        <f t="array" ref="DC1653">IFERROR(INDEX($K:$Q,ROW(),MATCH(DC$3,$K$2:$Q$2,0))/DC$5,0)</f>
        <v>0</v>
      </c>
      <c r="DD1653" s="80" cm="1">
        <f t="array" ref="DD1653">IFERROR(INDEX($K:$Q,ROW(),MATCH(DD$3,$K$2:$Q$2,0))/DD$5,0)</f>
        <v>0</v>
      </c>
      <c r="DE1653" s="80" cm="1">
        <f t="array" ref="DE1653">IFERROR(INDEX($K:$Q,ROW(),MATCH(DE$3,$K$2:$Q$2,0))/DE$5,0)</f>
        <v>0</v>
      </c>
      <c r="DF1653" s="80" cm="1">
        <f t="array" ref="DF1653">IFERROR(INDEX($K:$Q,ROW(),MATCH(DF$3,$K$2:$Q$2,0))/DF$5,0)</f>
        <v>0</v>
      </c>
      <c r="DG1653" s="80" cm="1">
        <f t="array" ref="DG1653">IFERROR(INDEX($K:$Q,ROW(),MATCH(DG$3,$K$2:$Q$2,0))/DG$5,0)</f>
        <v>0</v>
      </c>
      <c r="DH1653" s="80" cm="1">
        <f t="array" ref="DH1653">IFERROR(INDEX($K:$Q,ROW(),MATCH(DH$3,$K$2:$Q$2,0))/DH$5,0)</f>
        <v>0</v>
      </c>
      <c r="DI1653" s="80" cm="1">
        <f t="array" ref="DI1653">IFERROR(INDEX($K:$Q,ROW(),MATCH(DI$3,$K$2:$Q$2,0))/DI$5,0)</f>
        <v>0</v>
      </c>
      <c r="DJ1653" s="80" cm="1">
        <f t="array" ref="DJ1653">IFERROR(INDEX($K:$Q,ROW(),MATCH(DJ$3,$K$2:$Q$2,0))/DJ$5,0)</f>
        <v>0</v>
      </c>
      <c r="DK1653" s="80" cm="1">
        <f t="array" ref="DK1653">IFERROR(INDEX($K:$Q,ROW(),MATCH(DK$3,$K$2:$Q$2,0))/DK$5,0)</f>
        <v>0</v>
      </c>
      <c r="DL1653" s="80" cm="1">
        <f t="array" ref="DL1653">IFERROR(INDEX($K:$Q,ROW(),MATCH(DL$3,$K$2:$Q$2,0))/DL$5,0)</f>
        <v>0</v>
      </c>
    </row>
    <row r="1654" spans="1:116" x14ac:dyDescent="0.35">
      <c r="A1654" s="98"/>
      <c r="B1654" s="59"/>
      <c r="C1654" s="59"/>
      <c r="D1654" t="s">
        <v>427</v>
      </c>
      <c r="E1654" t="str">
        <f t="shared" si="2758"/>
        <v>1654 DTERMY-F</v>
      </c>
      <c r="G1654" s="158" t="str">
        <f>"Repayment - "&amp;SUBSTITUTE(G1644,":","")</f>
        <v>Repayment - Rolling fixed term debt - multiple borrowings w/ annual control</v>
      </c>
      <c r="K1654" s="138">
        <f ca="1">SUMIF($3:$3,K$2,1652:1652)</f>
        <v>28000</v>
      </c>
      <c r="L1654" s="138">
        <f ca="1">SUMIF($3:$3,L$2,1652:1652)</f>
        <v>5000.0000000000018</v>
      </c>
      <c r="M1654" s="138">
        <f ca="1">SUMIF($3:$3,M$2,1652:1652)</f>
        <v>0</v>
      </c>
      <c r="N1654" s="138">
        <f ca="1">SUMIF($3:$3,N$2,1652:1652)</f>
        <v>0</v>
      </c>
      <c r="O1654" s="138">
        <f ca="1">SUMIF($3:$3,O$2,1652:1652)</f>
        <v>0</v>
      </c>
      <c r="P1654" s="138">
        <f ca="1">SUMIF($3:$3,P$2,1652:1652)</f>
        <v>0</v>
      </c>
      <c r="R1654" s="225"/>
      <c r="S1654" s="226">
        <f ca="1">-IF(COUNT($R1653:S1653)&lt;$H1646,0,OFFSET(S1653,0,-$H1646+1))-$J$1622*(COUNT(R1653:$S1653)=($H1646-$H1647+1))</f>
        <v>0</v>
      </c>
      <c r="T1654" s="226">
        <f ca="1">-IF(COUNT($R1653:T1653)&lt;$H1646,0,OFFSET(T1653,0,-$H1646+1))-$J$1622*(COUNT(S1653:$S1653)=($H1646-$H1647+1))</f>
        <v>0</v>
      </c>
      <c r="U1654" s="226">
        <f ca="1">-IF(COUNT($R1653:U1653)&lt;$H1646,0,OFFSET(U1653,0,-$H1646+1))-$J$1622*(COUNT($S1653:T1653)=($H1646-$H1647+1))</f>
        <v>-1000</v>
      </c>
      <c r="V1654" s="226">
        <f ca="1">-IF(COUNT($R1653:V1653)&lt;$H1646,0,OFFSET(V1653,0,-$H1646+1))-$J$1622*(COUNT($S1653:U1653)=($H1646-$H1647+1))</f>
        <v>-833.33333333333337</v>
      </c>
      <c r="W1654" s="226">
        <f ca="1">-IF(COUNT($R1653:W1653)&lt;$H1646,0,OFFSET(W1653,0,-$H1646+1))-$J$1622*(COUNT($S1653:V1653)=($H1646-$H1647+1))</f>
        <v>-833.33333333333337</v>
      </c>
      <c r="X1654" s="226">
        <f ca="1">-IF(COUNT($R1653:X1653)&lt;$H1646,0,OFFSET(X1653,0,-$H1646+1))-$J$1622*(COUNT($S1653:W1653)=($H1646-$H1647+1))</f>
        <v>-833.33333333333337</v>
      </c>
      <c r="Y1654" s="226">
        <f ca="1">-IF(COUNT($R1653:Y1653)&lt;$H1646,0,OFFSET(Y1653,0,-$H1646+1))-$J$1622*(COUNT($S1653:X1653)=($H1646-$H1647+1))</f>
        <v>-833.33333333333337</v>
      </c>
      <c r="Z1654" s="226">
        <f ca="1">-IF(COUNT($R1653:Z1653)&lt;$H1646,0,OFFSET(Z1653,0,-$H1646+1))-$J$1622*(COUNT($S1653:Y1653)=($H1646-$H1647+1))</f>
        <v>-833.33333333333337</v>
      </c>
      <c r="AA1654" s="226">
        <f ca="1">-IF(COUNT($R1653:AA1653)&lt;$H1646,0,OFFSET(AA1653,0,-$H1646+1))-$J$1622*(COUNT($S1653:Z1653)=($H1646-$H1647+1))</f>
        <v>-833.33333333333337</v>
      </c>
      <c r="AB1654" s="226">
        <f ca="1">-IF(COUNT($R1653:AB1653)&lt;$H1646,0,OFFSET(AB1653,0,-$H1646+1))-$J$1622*(COUNT($S1653:AA1653)=($H1646-$H1647+1))</f>
        <v>-833.33333333333337</v>
      </c>
      <c r="AC1654" s="226">
        <f ca="1">-IF(COUNT($R1653:AC1653)&lt;$H1646,0,OFFSET(AC1653,0,-$H1646+1))-$J$1622*(COUNT($S1653:AB1653)=($H1646-$H1647+1))</f>
        <v>-833.33333333333337</v>
      </c>
      <c r="AD1654" s="226">
        <f ca="1">-IF(COUNT($R1653:AD1653)&lt;$H1646,0,OFFSET(AD1653,0,-$H1646+1))-$J$1622*(COUNT($S1653:AC1653)=($H1646-$H1647+1))</f>
        <v>-833.33333333333337</v>
      </c>
      <c r="AE1654" s="226">
        <f ca="1">-IF(COUNT($R1653:AE1653)&lt;$H1646,0,OFFSET(AE1653,0,-$H1646+1))-$J$1622*(COUNT($S1653:AD1653)=($H1646-$H1647+1))</f>
        <v>-833.33333333333337</v>
      </c>
      <c r="AF1654" s="226">
        <f ca="1">-IF(COUNT($R1653:AF1653)&lt;$H1646,0,OFFSET(AF1653,0,-$H1646+1))-$J$1622*(COUNT($S1653:AE1653)=($H1646-$H1647+1))</f>
        <v>-833.33333333333337</v>
      </c>
      <c r="AG1654" s="226">
        <f ca="1">-IF(COUNT($R1653:AG1653)&lt;$H1646,0,OFFSET(AG1653,0,-$H1646+1))-$J$1622*(COUNT($S1653:AF1653)=($H1646-$H1647+1))</f>
        <v>-833.33333333333337</v>
      </c>
      <c r="AH1654" s="226">
        <f ca="1">-IF(COUNT($R1653:AH1653)&lt;$H1646,0,OFFSET(AH1653,0,-$H1646+1))-$J$1622*(COUNT($S1653:AG1653)=($H1646-$H1647+1))</f>
        <v>0</v>
      </c>
      <c r="AI1654" s="226">
        <f ca="1">-IF(COUNT($R1653:AI1653)&lt;$H1646,0,OFFSET(AI1653,0,-$H1646+1))-$J$1622*(COUNT($S1653:AH1653)=($H1646-$H1647+1))</f>
        <v>0</v>
      </c>
      <c r="AJ1654" s="226">
        <f ca="1">-IF(COUNT($R1653:AJ1653)&lt;$H1646,0,OFFSET(AJ1653,0,-$H1646+1))-$J$1622*(COUNT($S1653:AI1653)=($H1646-$H1647+1))</f>
        <v>0</v>
      </c>
      <c r="AK1654" s="226">
        <f ca="1">-IF(COUNT($R1653:AK1653)&lt;$H1646,0,OFFSET(AK1653,0,-$H1646+1))-$J$1622*(COUNT($S1653:AJ1653)=($H1646-$H1647+1))</f>
        <v>0</v>
      </c>
      <c r="AL1654" s="226">
        <f ca="1">-IF(COUNT($R1653:AL1653)&lt;$H1646,0,OFFSET(AL1653,0,-$H1646+1))-$J$1622*(COUNT($S1653:AK1653)=($H1646-$H1647+1))</f>
        <v>0</v>
      </c>
      <c r="AM1654" s="226">
        <f ca="1">-IF(COUNT($R1653:AM1653)&lt;$H1646,0,OFFSET(AM1653,0,-$H1646+1))-$J$1622*(COUNT($S1653:AL1653)=($H1646-$H1647+1))</f>
        <v>0</v>
      </c>
      <c r="AN1654" s="226">
        <f ca="1">-IF(COUNT($R1653:AN1653)&lt;$H1646,0,OFFSET(AN1653,0,-$H1646+1))-$J$1622*(COUNT($S1653:AM1653)=($H1646-$H1647+1))</f>
        <v>0</v>
      </c>
      <c r="AO1654" s="226">
        <f ca="1">-IF(COUNT($R1653:AO1653)&lt;$H1646,0,OFFSET(AO1653,0,-$H1646+1))-$J$1622*(COUNT($S1653:AN1653)=($H1646-$H1647+1))</f>
        <v>0</v>
      </c>
      <c r="AP1654" s="226">
        <f ca="1">-IF(COUNT($R1653:AP1653)&lt;$H1646,0,OFFSET(AP1653,0,-$H1646+1))-$J$1622*(COUNT($S1653:AO1653)=($H1646-$H1647+1))</f>
        <v>0</v>
      </c>
      <c r="AQ1654" s="226">
        <f ca="1">-IF(COUNT($R1653:AQ1653)&lt;$H1646,0,OFFSET(AQ1653,0,-$H1646+1))-$J$1622*(COUNT($S1653:AP1653)=($H1646-$H1647+1))</f>
        <v>0</v>
      </c>
      <c r="AR1654" s="226">
        <f ca="1">-IF(COUNT($R1653:AR1653)&lt;$H1646,0,OFFSET(AR1653,0,-$H1646+1))-$J$1622*(COUNT($S1653:AQ1653)=($H1646-$H1647+1))</f>
        <v>0</v>
      </c>
      <c r="AS1654" s="226">
        <f ca="1">-IF(COUNT($R1653:AS1653)&lt;$H1646,0,OFFSET(AS1653,0,-$H1646+1))-$J$1622*(COUNT($S1653:AR1653)=($H1646-$H1647+1))</f>
        <v>0</v>
      </c>
      <c r="AT1654" s="226">
        <f ca="1">-IF(COUNT($R1653:AT1653)&lt;$H1646,0,OFFSET(AT1653,0,-$H1646+1))-$J$1622*(COUNT($S1653:AS1653)=($H1646-$H1647+1))</f>
        <v>0</v>
      </c>
      <c r="AU1654" s="226">
        <f ca="1">-IF(COUNT($R1653:AU1653)&lt;$H1646,0,OFFSET(AU1653,0,-$H1646+1))-$J$1622*(COUNT($S1653:AT1653)=($H1646-$H1647+1))</f>
        <v>0</v>
      </c>
      <c r="AV1654" s="226">
        <f ca="1">-IF(COUNT($R1653:AV1653)&lt;$H1646,0,OFFSET(AV1653,0,-$H1646+1))-$J$1622*(COUNT($S1653:AU1653)=($H1646-$H1647+1))</f>
        <v>0</v>
      </c>
      <c r="AW1654" s="226">
        <f ca="1">-IF(COUNT($R1653:AW1653)&lt;$H1646,0,OFFSET(AW1653,0,-$H1646+1))-$J$1622*(COUNT($S1653:AV1653)=($H1646-$H1647+1))</f>
        <v>0</v>
      </c>
      <c r="AX1654" s="226">
        <f ca="1">-IF(COUNT($R1653:AX1653)&lt;$H1646,0,OFFSET(AX1653,0,-$H1646+1))-$J$1622*(COUNT($S1653:AW1653)=($H1646-$H1647+1))</f>
        <v>0</v>
      </c>
      <c r="AY1654" s="226">
        <f ca="1">-IF(COUNT($R1653:AY1653)&lt;$H1646,0,OFFSET(AY1653,0,-$H1646+1))-$J$1622*(COUNT($S1653:AX1653)=($H1646-$H1647+1))</f>
        <v>0</v>
      </c>
      <c r="AZ1654" s="226">
        <f ca="1">-IF(COUNT($R1653:AZ1653)&lt;$H1646,0,OFFSET(AZ1653,0,-$H1646+1))-$J$1622*(COUNT($S1653:AY1653)=($H1646-$H1647+1))</f>
        <v>0</v>
      </c>
      <c r="BA1654" s="226">
        <f ca="1">-IF(COUNT($R1653:BA1653)&lt;$H1646,0,OFFSET(BA1653,0,-$H1646+1))-$J$1622*(COUNT($S1653:AZ1653)=($H1646-$H1647+1))</f>
        <v>0</v>
      </c>
      <c r="BB1654" s="226">
        <f ca="1">-IF(COUNT($R1653:BB1653)&lt;$H1646,0,OFFSET(BB1653,0,-$H1646+1))-$J$1622*(COUNT($S1653:BA1653)=($H1646-$H1647+1))</f>
        <v>0</v>
      </c>
      <c r="BC1654" s="226">
        <f ca="1">-IF(COUNT($R1653:BC1653)&lt;$H1646,0,OFFSET(BC1653,0,-$H1646+1))-$J$1622*(COUNT($S1653:BB1653)=($H1646-$H1647+1))</f>
        <v>0</v>
      </c>
      <c r="BD1654" s="226">
        <f ca="1">-IF(COUNT($R1653:BD1653)&lt;$H1646,0,OFFSET(BD1653,0,-$H1646+1))-$J$1622*(COUNT($S1653:BC1653)=($H1646-$H1647+1))</f>
        <v>0</v>
      </c>
      <c r="BE1654" s="226">
        <f ca="1">-IF(COUNT($R1653:BE1653)&lt;$H1646,0,OFFSET(BE1653,0,-$H1646+1))-$J$1622*(COUNT($S1653:BD1653)=($H1646-$H1647+1))</f>
        <v>0</v>
      </c>
      <c r="BF1654" s="226">
        <f ca="1">-IF(COUNT($R1653:BF1653)&lt;$H1646,0,OFFSET(BF1653,0,-$H1646+1))-$J$1622*(COUNT($S1653:BE1653)=($H1646-$H1647+1))</f>
        <v>0</v>
      </c>
      <c r="BG1654" s="226">
        <f ca="1">-IF(COUNT($R1653:BG1653)&lt;$H1646,0,OFFSET(BG1653,0,-$H1646+1))-$J$1622*(COUNT($S1653:BF1653)=($H1646-$H1647+1))</f>
        <v>0</v>
      </c>
      <c r="BH1654" s="226">
        <f ca="1">-IF(COUNT($R1653:BH1653)&lt;$H1646,0,OFFSET(BH1653,0,-$H1646+1))-$J$1622*(COUNT($S1653:BG1653)=($H1646-$H1647+1))</f>
        <v>0</v>
      </c>
      <c r="BI1654" s="226">
        <f ca="1">-IF(COUNT($R1653:BI1653)&lt;$H1646,0,OFFSET(BI1653,0,-$H1646+1))-$J$1622*(COUNT($S1653:BH1653)=($H1646-$H1647+1))</f>
        <v>0</v>
      </c>
      <c r="BJ1654" s="226">
        <f ca="1">-IF(COUNT($R1653:BJ1653)&lt;$H1646,0,OFFSET(BJ1653,0,-$H1646+1))-$J$1622*(COUNT($S1653:BI1653)=($H1646-$H1647+1))</f>
        <v>0</v>
      </c>
      <c r="BK1654" s="226">
        <f ca="1">-IF(COUNT($R1653:BK1653)&lt;$H1646,0,OFFSET(BK1653,0,-$H1646+1))-$J$1622*(COUNT($S1653:BJ1653)=($H1646-$H1647+1))</f>
        <v>0</v>
      </c>
      <c r="BL1654" s="226">
        <f ca="1">-IF(COUNT($R1653:BL1653)&lt;$H1646,0,OFFSET(BL1653,0,-$H1646+1))-$J$1622*(COUNT($S1653:BK1653)=($H1646-$H1647+1))</f>
        <v>0</v>
      </c>
      <c r="BM1654" s="226">
        <f ca="1">-IF(COUNT($R1653:BM1653)&lt;$H1646,0,OFFSET(BM1653,0,-$H1646+1))-$J$1622*(COUNT($S1653:BL1653)=($H1646-$H1647+1))</f>
        <v>0</v>
      </c>
      <c r="BN1654" s="226">
        <f ca="1">-IF(COUNT($R1653:BN1653)&lt;$H1646,0,OFFSET(BN1653,0,-$H1646+1))-$J$1622*(COUNT($S1653:BM1653)=($H1646-$H1647+1))</f>
        <v>0</v>
      </c>
      <c r="BO1654" s="226">
        <f ca="1">-IF(COUNT($R1653:BO1653)&lt;$H1646,0,OFFSET(BO1653,0,-$H1646+1))-$J$1622*(COUNT($S1653:BN1653)=($H1646-$H1647+1))</f>
        <v>0</v>
      </c>
      <c r="BP1654" s="226">
        <f ca="1">-IF(COUNT($R1653:BP1653)&lt;$H1646,0,OFFSET(BP1653,0,-$H1646+1))-$J$1622*(COUNT($S1653:BO1653)=($H1646-$H1647+1))</f>
        <v>0</v>
      </c>
      <c r="BQ1654" s="226">
        <f ca="1">-IF(COUNT($R1653:BQ1653)&lt;$H1646,0,OFFSET(BQ1653,0,-$H1646+1))-$J$1622*(COUNT($S1653:BP1653)=($H1646-$H1647+1))</f>
        <v>0</v>
      </c>
      <c r="BR1654" s="226">
        <f ca="1">-IF(COUNT($R1653:BR1653)&lt;$H1646,0,OFFSET(BR1653,0,-$H1646+1))-$J$1622*(COUNT($S1653:BQ1653)=($H1646-$H1647+1))</f>
        <v>0</v>
      </c>
      <c r="BS1654" s="226">
        <f ca="1">-IF(COUNT($R1653:BS1653)&lt;$H1646,0,OFFSET(BS1653,0,-$H1646+1))-$J$1622*(COUNT($S1653:BR1653)=($H1646-$H1647+1))</f>
        <v>0</v>
      </c>
      <c r="BT1654" s="226">
        <f ca="1">-IF(COUNT($R1653:BT1653)&lt;$H1646,0,OFFSET(BT1653,0,-$H1646+1))-$J$1622*(COUNT($S1653:BS1653)=($H1646-$H1647+1))</f>
        <v>0</v>
      </c>
      <c r="BU1654" s="226">
        <f ca="1">-IF(COUNT($R1653:BU1653)&lt;$H1646,0,OFFSET(BU1653,0,-$H1646+1))-$J$1622*(COUNT($S1653:BT1653)=($H1646-$H1647+1))</f>
        <v>0</v>
      </c>
      <c r="BV1654" s="226">
        <f ca="1">-IF(COUNT($R1653:BV1653)&lt;$H1646,0,OFFSET(BV1653,0,-$H1646+1))-$J$1622*(COUNT($S1653:BU1653)=($H1646-$H1647+1))</f>
        <v>0</v>
      </c>
      <c r="BW1654" s="226">
        <f ca="1">-IF(COUNT($R1653:BW1653)&lt;$H1646,0,OFFSET(BW1653,0,-$H1646+1))-$J$1622*(COUNT($S1653:BV1653)=($H1646-$H1647+1))</f>
        <v>0</v>
      </c>
      <c r="BX1654" s="226">
        <f ca="1">-IF(COUNT($R1653:BX1653)&lt;$H1646,0,OFFSET(BX1653,0,-$H1646+1))-$J$1622*(COUNT($S1653:BW1653)=($H1646-$H1647+1))</f>
        <v>0</v>
      </c>
      <c r="BY1654" s="226">
        <f ca="1">-IF(COUNT($R1653:BY1653)&lt;$H1646,0,OFFSET(BY1653,0,-$H1646+1))-$J$1622*(COUNT($S1653:BX1653)=($H1646-$H1647+1))</f>
        <v>0</v>
      </c>
      <c r="BZ1654" s="226">
        <f ca="1">-IF(COUNT($R1653:BZ1653)&lt;$H1646,0,OFFSET(BZ1653,0,-$H1646+1))-$J$1622*(COUNT($S1653:BY1653)=($H1646-$H1647+1))</f>
        <v>0</v>
      </c>
      <c r="CA1654" s="226">
        <f ca="1">-IF(COUNT($R1653:CA1653)&lt;$H1646,0,OFFSET(CA1653,0,-$H1646+1))-$J$1622*(COUNT($S1653:BZ1653)=($H1646-$H1647+1))</f>
        <v>0</v>
      </c>
      <c r="CB1654" s="226">
        <f ca="1">-IF(COUNT($R1653:CB1653)&lt;$H1646,0,OFFSET(CB1653,0,-$H1646+1))-$J$1622*(COUNT($S1653:CA1653)=($H1646-$H1647+1))</f>
        <v>0</v>
      </c>
      <c r="CC1654" s="226">
        <f ca="1">-IF(COUNT($R1653:CC1653)&lt;$H1646,0,OFFSET(CC1653,0,-$H1646+1))-$J$1622*(COUNT($S1653:CB1653)=($H1646-$H1647+1))</f>
        <v>0</v>
      </c>
      <c r="CD1654" s="226">
        <f ca="1">-IF(COUNT($R1653:CD1653)&lt;$H1646,0,OFFSET(CD1653,0,-$H1646+1))-$J$1622*(COUNT($S1653:CC1653)=($H1646-$H1647+1))</f>
        <v>0</v>
      </c>
      <c r="CE1654" s="226">
        <f ca="1">-IF(COUNT($R1653:CE1653)&lt;$H1646,0,OFFSET(CE1653,0,-$H1646+1))-$J$1622*(COUNT($S1653:CD1653)=($H1646-$H1647+1))</f>
        <v>0</v>
      </c>
      <c r="CF1654" s="226">
        <f ca="1">-IF(COUNT($R1653:CF1653)&lt;$H1646,0,OFFSET(CF1653,0,-$H1646+1))-$J$1622*(COUNT($S1653:CE1653)=($H1646-$H1647+1))</f>
        <v>0</v>
      </c>
      <c r="CG1654" s="226">
        <f ca="1">-IF(COUNT($R1653:CG1653)&lt;$H1646,0,OFFSET(CG1653,0,-$H1646+1))-$J$1622*(COUNT($S1653:CF1653)=($H1646-$H1647+1))</f>
        <v>0</v>
      </c>
      <c r="CH1654" s="226">
        <f ca="1">-IF(COUNT($R1653:CH1653)&lt;$H1646,0,OFFSET(CH1653,0,-$H1646+1))-$J$1622*(COUNT($S1653:CG1653)=($H1646-$H1647+1))</f>
        <v>0</v>
      </c>
      <c r="CI1654" s="226">
        <f ca="1">-IF(COUNT($R1653:CI1653)&lt;$H1646,0,OFFSET(CI1653,0,-$H1646+1))-$J$1622*(COUNT($S1653:CH1653)=($H1646-$H1647+1))</f>
        <v>0</v>
      </c>
      <c r="CJ1654" s="226">
        <f ca="1">-IF(COUNT($R1653:CJ1653)&lt;$H1646,0,OFFSET(CJ1653,0,-$H1646+1))-$J$1622*(COUNT($S1653:CI1653)=($H1646-$H1647+1))</f>
        <v>0</v>
      </c>
      <c r="CK1654" s="226">
        <f ca="1">-IF(COUNT($R1653:CK1653)&lt;$H1646,0,OFFSET(CK1653,0,-$H1646+1))-$J$1622*(COUNT($S1653:CJ1653)=($H1646-$H1647+1))</f>
        <v>0</v>
      </c>
      <c r="CL1654" s="226">
        <f ca="1">-IF(COUNT($R1653:CL1653)&lt;$H1646,0,OFFSET(CL1653,0,-$H1646+1))-$J$1622*(COUNT($S1653:CK1653)=($H1646-$H1647+1))</f>
        <v>0</v>
      </c>
      <c r="CM1654" s="225"/>
      <c r="CN1654" s="341"/>
      <c r="CO1654" s="226">
        <f ca="1">-IF(COUNT($R1653:CO1653)&lt;$H1646,0,OFFSET(CO1653,0,-$H1646+1))-$J$1622*(COUNT($S1653:CN1653)=($H1646-$H1647+1))</f>
        <v>0</v>
      </c>
      <c r="CP1654" s="226">
        <f ca="1">-IF(COUNT($R1653:CP1653)&lt;$H1646,0,OFFSET(CP1653,0,-$H1646+1))-$J$1622*(COUNT($S1653:CO1653)=($H1646-$H1647+1))</f>
        <v>0</v>
      </c>
      <c r="CQ1654" s="226">
        <f ca="1">-IF(COUNT($R1653:CQ1653)&lt;$H1646,0,OFFSET(CQ1653,0,-$H1646+1))-$J$1622*(COUNT($S1653:CP1653)=($H1646-$H1647+1))</f>
        <v>0</v>
      </c>
      <c r="CR1654" s="226">
        <f ca="1">-IF(COUNT($R1653:CR1653)&lt;$H1646,0,OFFSET(CR1653,0,-$H1646+1))-$J$1622*(COUNT($S1653:CQ1653)=($H1646-$H1647+1))</f>
        <v>0</v>
      </c>
      <c r="CS1654" s="226">
        <f ca="1">-IF(COUNT($R1653:CS1653)&lt;$H1646,0,OFFSET(CS1653,0,-$H1646+1))-$J$1622*(COUNT($S1653:CR1653)=($H1646-$H1647+1))</f>
        <v>0</v>
      </c>
      <c r="CT1654" s="226">
        <f ca="1">-IF(COUNT($R1653:CT1653)&lt;$H1646,0,OFFSET(CT1653,0,-$H1646+1))-$J$1622*(COUNT($S1653:CS1653)=($H1646-$H1647+1))</f>
        <v>0</v>
      </c>
      <c r="CU1654" s="226">
        <f ca="1">-IF(COUNT($R1653:CU1653)&lt;$H1646,0,OFFSET(CU1653,0,-$H1646+1))-$J$1622*(COUNT($S1653:CT1653)=($H1646-$H1647+1))</f>
        <v>0</v>
      </c>
      <c r="CV1654" s="226">
        <f ca="1">-IF(COUNT($R1653:CV1653)&lt;$H1646,0,OFFSET(CV1653,0,-$H1646+1))-$J$1622*(COUNT($S1653:CU1653)=($H1646-$H1647+1))</f>
        <v>0</v>
      </c>
      <c r="CW1654" s="226">
        <f ca="1">-IF(COUNT($R1653:CW1653)&lt;$H1646,0,OFFSET(CW1653,0,-$H1646+1))-$J$1622*(COUNT($S1653:CV1653)=($H1646-$H1647+1))</f>
        <v>0</v>
      </c>
      <c r="CX1654" s="226">
        <f ca="1">-IF(COUNT($R1653:CX1653)&lt;$H1646,0,OFFSET(CX1653,0,-$H1646+1))-$J$1622*(COUNT($S1653:CW1653)=($H1646-$H1647+1))</f>
        <v>0</v>
      </c>
      <c r="CY1654" s="226">
        <f ca="1">-IF(COUNT($R1653:CY1653)&lt;$H1646,0,OFFSET(CY1653,0,-$H1646+1))-$J$1622*(COUNT($S1653:CX1653)=($H1646-$H1647+1))</f>
        <v>0</v>
      </c>
      <c r="CZ1654" s="226">
        <f ca="1">-IF(COUNT($R1653:CZ1653)&lt;$H1646,0,OFFSET(CZ1653,0,-$H1646+1))-$J$1622*(COUNT($S1653:CY1653)=($H1646-$H1647+1))</f>
        <v>0</v>
      </c>
      <c r="DA1654" s="226">
        <f ca="1">-IF(COUNT($R1653:DA1653)&lt;$H1646,0,OFFSET(DA1653,0,-$H1646+1))-$J$1622*(COUNT($S1653:CZ1653)=($H1646-$H1647+1))</f>
        <v>0</v>
      </c>
      <c r="DB1654" s="226">
        <f ca="1">-IF(COUNT($R1653:DB1653)&lt;$H1646,0,OFFSET(DB1653,0,-$H1646+1))-$J$1622*(COUNT($S1653:DA1653)=($H1646-$H1647+1))</f>
        <v>0</v>
      </c>
      <c r="DC1654" s="226">
        <f ca="1">-IF(COUNT($R1653:DC1653)&lt;$H1646,0,OFFSET(DC1653,0,-$H1646+1))-$J$1622*(COUNT($S1653:DB1653)=($H1646-$H1647+1))</f>
        <v>0</v>
      </c>
      <c r="DD1654" s="226">
        <f ca="1">-IF(COUNT($R1653:DD1653)&lt;$H1646,0,OFFSET(DD1653,0,-$H1646+1))-$J$1622*(COUNT($S1653:DC1653)=($H1646-$H1647+1))</f>
        <v>0</v>
      </c>
      <c r="DE1654" s="226">
        <f ca="1">-IF(COUNT($R1653:DE1653)&lt;$H1646,0,OFFSET(DE1653,0,-$H1646+1))-$J$1622*(COUNT($S1653:DD1653)=($H1646-$H1647+1))</f>
        <v>0</v>
      </c>
      <c r="DF1654" s="226">
        <f ca="1">-IF(COUNT($R1653:DF1653)&lt;$H1646,0,OFFSET(DF1653,0,-$H1646+1))-$J$1622*(COUNT($S1653:DE1653)=($H1646-$H1647+1))</f>
        <v>0</v>
      </c>
      <c r="DG1654" s="226">
        <f ca="1">-IF(COUNT($R1653:DG1653)&lt;$H1646,0,OFFSET(DG1653,0,-$H1646+1))-$J$1622*(COUNT($S1653:DF1653)=($H1646-$H1647+1))</f>
        <v>0</v>
      </c>
      <c r="DH1654" s="226">
        <f ca="1">-IF(COUNT($R1653:DH1653)&lt;$H1646,0,OFFSET(DH1653,0,-$H1646+1))-$J$1622*(COUNT($S1653:DG1653)=($H1646-$H1647+1))</f>
        <v>0</v>
      </c>
      <c r="DI1654" s="226">
        <f ca="1">-IF(COUNT($R1653:DI1653)&lt;$H1646,0,OFFSET(DI1653,0,-$H1646+1))-$J$1622*(COUNT($S1653:DH1653)=($H1646-$H1647+1))</f>
        <v>0</v>
      </c>
      <c r="DJ1654" s="226">
        <f ca="1">-IF(COUNT($R1653:DJ1653)&lt;$H1646,0,OFFSET(DJ1653,0,-$H1646+1))-$J$1622*(COUNT($S1653:DI1653)=($H1646-$H1647+1))</f>
        <v>0</v>
      </c>
      <c r="DK1654" s="226">
        <f ca="1">-IF(COUNT($R1653:DK1653)&lt;$H1646,0,OFFSET(DK1653,0,-$H1646+1))-$J$1622*(COUNT($S1653:DJ1653)=($H1646-$H1647+1))</f>
        <v>0</v>
      </c>
      <c r="DL1654" s="226">
        <f ca="1">-IF(COUNT($R1653:DL1653)&lt;$H1646,0,OFFSET(DL1653,0,-$H1646+1))-$J$1622*(COUNT($S1653:DK1653)=($H1646-$H1647+1))</f>
        <v>0</v>
      </c>
    </row>
    <row r="1655" spans="1:116" x14ac:dyDescent="0.35">
      <c r="A1655" s="98"/>
      <c r="C1655" t="s">
        <v>228</v>
      </c>
      <c r="D1655" t="s">
        <v>427</v>
      </c>
      <c r="E1655" t="str">
        <f t="shared" si="2758"/>
        <v>1655 DTERMY-F</v>
      </c>
      <c r="G1655" s="126" t="str">
        <f>"Debt - "&amp;SUBSTITUTE(G1644,":","")</f>
        <v>Debt - Rolling fixed term debt - multiple borrowings w/ annual control</v>
      </c>
      <c r="I1655" s="80"/>
      <c r="J1655" s="80"/>
      <c r="K1655" s="33">
        <f>SUMIF($4:$4,K$2,1653:1653)</f>
        <v>833.33333333333337</v>
      </c>
      <c r="L1655" s="33">
        <f>SUMIF($4:$4,L$2,1653:1653)</f>
        <v>0</v>
      </c>
      <c r="M1655" s="33">
        <f>SUMIF($4:$4,M$2,1653:1653)</f>
        <v>0</v>
      </c>
      <c r="N1655" s="33">
        <f>SUMIF($4:$4,N$2,1653:1653)</f>
        <v>0</v>
      </c>
      <c r="O1655" s="33">
        <f>SUMIF($4:$4,O$2,1653:1653)</f>
        <v>0</v>
      </c>
      <c r="P1655" s="33">
        <f>SUMIF($4:$4,P$2,1653:1653)</f>
        <v>0</v>
      </c>
      <c r="R1655" s="53">
        <f>S1652</f>
        <v>1000</v>
      </c>
      <c r="S1655" s="93">
        <f t="shared" ref="S1655:AX1655" ca="1" si="2773">SUM(S1652:S1654)</f>
        <v>1833.3333333333335</v>
      </c>
      <c r="T1655" s="93">
        <f t="shared" ca="1" si="2773"/>
        <v>2666.666666666667</v>
      </c>
      <c r="U1655" s="93">
        <f t="shared" ca="1" si="2773"/>
        <v>2500.0000000000005</v>
      </c>
      <c r="V1655" s="93">
        <f t="shared" ca="1" si="2773"/>
        <v>2500.0000000000005</v>
      </c>
      <c r="W1655" s="93">
        <f t="shared" ca="1" si="2773"/>
        <v>2500.0000000000005</v>
      </c>
      <c r="X1655" s="93">
        <f t="shared" ca="1" si="2773"/>
        <v>2500.0000000000005</v>
      </c>
      <c r="Y1655" s="93">
        <f t="shared" ca="1" si="2773"/>
        <v>2500.0000000000005</v>
      </c>
      <c r="Z1655" s="93">
        <f t="shared" ca="1" si="2773"/>
        <v>2500.0000000000005</v>
      </c>
      <c r="AA1655" s="93">
        <f t="shared" ca="1" si="2773"/>
        <v>2500.0000000000005</v>
      </c>
      <c r="AB1655" s="93">
        <f t="shared" ca="1" si="2773"/>
        <v>2500.0000000000005</v>
      </c>
      <c r="AC1655" s="93">
        <f t="shared" ca="1" si="2773"/>
        <v>2500.0000000000005</v>
      </c>
      <c r="AD1655" s="93">
        <f t="shared" ca="1" si="2773"/>
        <v>2500.0000000000005</v>
      </c>
      <c r="AE1655" s="93">
        <f t="shared" ca="1" si="2773"/>
        <v>1666.666666666667</v>
      </c>
      <c r="AF1655" s="93">
        <f t="shared" ca="1" si="2773"/>
        <v>833.3333333333336</v>
      </c>
      <c r="AG1655" s="93">
        <f t="shared" ca="1" si="2773"/>
        <v>0</v>
      </c>
      <c r="AH1655" s="93">
        <f t="shared" ca="1" si="2773"/>
        <v>0</v>
      </c>
      <c r="AI1655" s="93">
        <f t="shared" ca="1" si="2773"/>
        <v>0</v>
      </c>
      <c r="AJ1655" s="93">
        <f t="shared" ca="1" si="2773"/>
        <v>0</v>
      </c>
      <c r="AK1655" s="93">
        <f t="shared" ca="1" si="2773"/>
        <v>0</v>
      </c>
      <c r="AL1655" s="93">
        <f t="shared" ca="1" si="2773"/>
        <v>0</v>
      </c>
      <c r="AM1655" s="93">
        <f t="shared" ca="1" si="2773"/>
        <v>0</v>
      </c>
      <c r="AN1655" s="93">
        <f t="shared" ca="1" si="2773"/>
        <v>0</v>
      </c>
      <c r="AO1655" s="93">
        <f t="shared" ca="1" si="2773"/>
        <v>0</v>
      </c>
      <c r="AP1655" s="93">
        <f t="shared" ca="1" si="2773"/>
        <v>0</v>
      </c>
      <c r="AQ1655" s="93">
        <f t="shared" ca="1" si="2773"/>
        <v>0</v>
      </c>
      <c r="AR1655" s="93">
        <f t="shared" ca="1" si="2773"/>
        <v>0</v>
      </c>
      <c r="AS1655" s="93">
        <f t="shared" ca="1" si="2773"/>
        <v>0</v>
      </c>
      <c r="AT1655" s="93">
        <f t="shared" ca="1" si="2773"/>
        <v>0</v>
      </c>
      <c r="AU1655" s="93">
        <f t="shared" ca="1" si="2773"/>
        <v>0</v>
      </c>
      <c r="AV1655" s="93">
        <f t="shared" ca="1" si="2773"/>
        <v>0</v>
      </c>
      <c r="AW1655" s="93">
        <f t="shared" ca="1" si="2773"/>
        <v>0</v>
      </c>
      <c r="AX1655" s="93">
        <f t="shared" ca="1" si="2773"/>
        <v>0</v>
      </c>
      <c r="AY1655" s="93">
        <f t="shared" ref="AY1655:CD1655" ca="1" si="2774">SUM(AY1652:AY1654)</f>
        <v>0</v>
      </c>
      <c r="AZ1655" s="93">
        <f t="shared" ca="1" si="2774"/>
        <v>0</v>
      </c>
      <c r="BA1655" s="93">
        <f t="shared" ca="1" si="2774"/>
        <v>0</v>
      </c>
      <c r="BB1655" s="93">
        <f t="shared" ca="1" si="2774"/>
        <v>0</v>
      </c>
      <c r="BC1655" s="93">
        <f t="shared" ca="1" si="2774"/>
        <v>0</v>
      </c>
      <c r="BD1655" s="93">
        <f t="shared" ca="1" si="2774"/>
        <v>0</v>
      </c>
      <c r="BE1655" s="93">
        <f t="shared" ca="1" si="2774"/>
        <v>0</v>
      </c>
      <c r="BF1655" s="93">
        <f t="shared" ca="1" si="2774"/>
        <v>0</v>
      </c>
      <c r="BG1655" s="93">
        <f t="shared" ca="1" si="2774"/>
        <v>0</v>
      </c>
      <c r="BH1655" s="93">
        <f t="shared" ca="1" si="2774"/>
        <v>0</v>
      </c>
      <c r="BI1655" s="93">
        <f t="shared" ca="1" si="2774"/>
        <v>0</v>
      </c>
      <c r="BJ1655" s="93">
        <f t="shared" ca="1" si="2774"/>
        <v>0</v>
      </c>
      <c r="BK1655" s="93">
        <f t="shared" ca="1" si="2774"/>
        <v>0</v>
      </c>
      <c r="BL1655" s="93">
        <f t="shared" ca="1" si="2774"/>
        <v>0</v>
      </c>
      <c r="BM1655" s="93">
        <f t="shared" ca="1" si="2774"/>
        <v>0</v>
      </c>
      <c r="BN1655" s="93">
        <f t="shared" ca="1" si="2774"/>
        <v>0</v>
      </c>
      <c r="BO1655" s="93">
        <f t="shared" ca="1" si="2774"/>
        <v>0</v>
      </c>
      <c r="BP1655" s="93">
        <f t="shared" ca="1" si="2774"/>
        <v>0</v>
      </c>
      <c r="BQ1655" s="93">
        <f t="shared" ca="1" si="2774"/>
        <v>0</v>
      </c>
      <c r="BR1655" s="93">
        <f t="shared" ca="1" si="2774"/>
        <v>0</v>
      </c>
      <c r="BS1655" s="93">
        <f t="shared" ca="1" si="2774"/>
        <v>0</v>
      </c>
      <c r="BT1655" s="93">
        <f t="shared" ca="1" si="2774"/>
        <v>0</v>
      </c>
      <c r="BU1655" s="93">
        <f t="shared" ca="1" si="2774"/>
        <v>0</v>
      </c>
      <c r="BV1655" s="93">
        <f t="shared" ca="1" si="2774"/>
        <v>0</v>
      </c>
      <c r="BW1655" s="93">
        <f t="shared" ca="1" si="2774"/>
        <v>0</v>
      </c>
      <c r="BX1655" s="93">
        <f t="shared" ca="1" si="2774"/>
        <v>0</v>
      </c>
      <c r="BY1655" s="93">
        <f t="shared" ca="1" si="2774"/>
        <v>0</v>
      </c>
      <c r="BZ1655" s="93">
        <f t="shared" ca="1" si="2774"/>
        <v>0</v>
      </c>
      <c r="CA1655" s="93">
        <f t="shared" ca="1" si="2774"/>
        <v>0</v>
      </c>
      <c r="CB1655" s="93">
        <f t="shared" ca="1" si="2774"/>
        <v>0</v>
      </c>
      <c r="CC1655" s="93">
        <f t="shared" ca="1" si="2774"/>
        <v>0</v>
      </c>
      <c r="CD1655" s="93">
        <f t="shared" ca="1" si="2774"/>
        <v>0</v>
      </c>
      <c r="CE1655" s="93">
        <f t="shared" ref="CE1655:CL1655" ca="1" si="2775">SUM(CE1652:CE1654)</f>
        <v>0</v>
      </c>
      <c r="CF1655" s="93">
        <f t="shared" ca="1" si="2775"/>
        <v>0</v>
      </c>
      <c r="CG1655" s="93">
        <f t="shared" ca="1" si="2775"/>
        <v>0</v>
      </c>
      <c r="CH1655" s="93">
        <f t="shared" ca="1" si="2775"/>
        <v>0</v>
      </c>
      <c r="CI1655" s="93">
        <f t="shared" ca="1" si="2775"/>
        <v>0</v>
      </c>
      <c r="CJ1655" s="93">
        <f t="shared" ca="1" si="2775"/>
        <v>0</v>
      </c>
      <c r="CK1655" s="93">
        <f t="shared" ca="1" si="2775"/>
        <v>0</v>
      </c>
      <c r="CL1655" s="93">
        <f t="shared" ca="1" si="2775"/>
        <v>0</v>
      </c>
      <c r="CN1655" s="80"/>
      <c r="CO1655" s="93">
        <f t="shared" ref="CO1655:DL1655" ca="1" si="2776">SUM(CO1652:CO1654)</f>
        <v>0</v>
      </c>
      <c r="CP1655" s="93">
        <f t="shared" ca="1" si="2776"/>
        <v>0</v>
      </c>
      <c r="CQ1655" s="93">
        <f t="shared" ca="1" si="2776"/>
        <v>0</v>
      </c>
      <c r="CR1655" s="93">
        <f t="shared" ca="1" si="2776"/>
        <v>0</v>
      </c>
      <c r="CS1655" s="93">
        <f t="shared" ca="1" si="2776"/>
        <v>0</v>
      </c>
      <c r="CT1655" s="93">
        <f t="shared" ca="1" si="2776"/>
        <v>0</v>
      </c>
      <c r="CU1655" s="93">
        <f t="shared" ca="1" si="2776"/>
        <v>0</v>
      </c>
      <c r="CV1655" s="93">
        <f t="shared" ca="1" si="2776"/>
        <v>0</v>
      </c>
      <c r="CW1655" s="93">
        <f t="shared" ca="1" si="2776"/>
        <v>0</v>
      </c>
      <c r="CX1655" s="93">
        <f t="shared" ca="1" si="2776"/>
        <v>0</v>
      </c>
      <c r="CY1655" s="93">
        <f t="shared" ca="1" si="2776"/>
        <v>0</v>
      </c>
      <c r="CZ1655" s="93">
        <f t="shared" ca="1" si="2776"/>
        <v>0</v>
      </c>
      <c r="DA1655" s="93">
        <f t="shared" ca="1" si="2776"/>
        <v>0</v>
      </c>
      <c r="DB1655" s="93">
        <f t="shared" ca="1" si="2776"/>
        <v>0</v>
      </c>
      <c r="DC1655" s="93">
        <f t="shared" ca="1" si="2776"/>
        <v>0</v>
      </c>
      <c r="DD1655" s="93">
        <f t="shared" ca="1" si="2776"/>
        <v>0</v>
      </c>
      <c r="DE1655" s="93">
        <f t="shared" ca="1" si="2776"/>
        <v>0</v>
      </c>
      <c r="DF1655" s="93">
        <f t="shared" ca="1" si="2776"/>
        <v>0</v>
      </c>
      <c r="DG1655" s="93">
        <f t="shared" ca="1" si="2776"/>
        <v>0</v>
      </c>
      <c r="DH1655" s="93">
        <f t="shared" ca="1" si="2776"/>
        <v>0</v>
      </c>
      <c r="DI1655" s="93">
        <f t="shared" ca="1" si="2776"/>
        <v>0</v>
      </c>
      <c r="DJ1655" s="93">
        <f t="shared" ca="1" si="2776"/>
        <v>0</v>
      </c>
      <c r="DK1655" s="93">
        <f t="shared" ca="1" si="2776"/>
        <v>0</v>
      </c>
      <c r="DL1655" s="93">
        <f t="shared" ca="1" si="2776"/>
        <v>0</v>
      </c>
    </row>
    <row r="1656" spans="1:116" x14ac:dyDescent="0.35">
      <c r="A1656" s="98"/>
      <c r="D1656" t="s">
        <v>427</v>
      </c>
      <c r="E1656" t="str">
        <f t="shared" ref="E1656" si="2777">ROW()&amp;" "&amp;D1656</f>
        <v>1656 DTERMY-F</v>
      </c>
      <c r="G1656" s="125"/>
      <c r="R1656"/>
      <c r="S1656" s="62"/>
      <c r="T1656" s="62"/>
      <c r="U1656" s="62"/>
      <c r="V1656" s="62"/>
      <c r="W1656" s="62"/>
      <c r="X1656" s="62"/>
      <c r="Y1656" s="62"/>
      <c r="Z1656" s="62"/>
      <c r="AA1656" s="62"/>
      <c r="AB1656" s="62"/>
      <c r="AC1656" s="62"/>
      <c r="AD1656" s="62"/>
      <c r="AE1656" s="62"/>
      <c r="AF1656" s="62"/>
      <c r="AG1656" s="62"/>
      <c r="AH1656" s="62"/>
      <c r="AI1656" s="62"/>
      <c r="AJ1656" s="62"/>
      <c r="AK1656" s="62"/>
      <c r="AL1656" s="62"/>
      <c r="AM1656" s="62"/>
      <c r="AN1656" s="62"/>
      <c r="AO1656" s="62"/>
      <c r="AP1656" s="62"/>
      <c r="AQ1656" s="62"/>
      <c r="AR1656" s="62"/>
      <c r="AS1656" s="62"/>
      <c r="AT1656" s="62"/>
      <c r="AU1656" s="62"/>
      <c r="AV1656" s="62"/>
      <c r="AW1656" s="62"/>
      <c r="AX1656" s="62"/>
      <c r="AY1656" s="62"/>
      <c r="AZ1656" s="62"/>
      <c r="BA1656" s="62"/>
      <c r="BB1656" s="62"/>
      <c r="BC1656" s="62"/>
      <c r="BD1656" s="62"/>
      <c r="BE1656" s="62"/>
      <c r="BF1656" s="62"/>
      <c r="BG1656" s="62"/>
      <c r="BH1656" s="62"/>
      <c r="BI1656" s="62"/>
      <c r="BJ1656" s="62"/>
      <c r="BK1656" s="62"/>
      <c r="BL1656" s="62"/>
      <c r="BM1656" s="62"/>
      <c r="BN1656" s="62"/>
      <c r="BO1656" s="62"/>
      <c r="BP1656" s="62"/>
      <c r="BQ1656" s="62"/>
      <c r="BR1656" s="62"/>
      <c r="BS1656" s="62"/>
      <c r="BT1656" s="62"/>
      <c r="BU1656" s="62"/>
      <c r="BV1656" s="62"/>
      <c r="BW1656" s="62"/>
      <c r="BX1656" s="62"/>
      <c r="BY1656" s="62"/>
      <c r="BZ1656" s="62"/>
      <c r="CA1656" s="62"/>
      <c r="CB1656" s="62"/>
      <c r="CC1656" s="62"/>
      <c r="CD1656" s="62"/>
      <c r="CE1656" s="62"/>
      <c r="CF1656" s="62"/>
      <c r="CG1656" s="62"/>
      <c r="CH1656" s="62"/>
      <c r="CI1656" s="62"/>
      <c r="CJ1656" s="62"/>
      <c r="CK1656" s="62"/>
      <c r="CL1656" s="62"/>
      <c r="CO1656" s="62"/>
      <c r="CP1656" s="62"/>
      <c r="CQ1656" s="62"/>
      <c r="CR1656" s="62"/>
      <c r="CS1656" s="62"/>
      <c r="CT1656" s="62"/>
      <c r="CU1656" s="62"/>
      <c r="CV1656" s="62"/>
      <c r="CW1656" s="62"/>
      <c r="CX1656" s="62"/>
      <c r="CY1656" s="62"/>
      <c r="CZ1656" s="62"/>
      <c r="DA1656" s="62"/>
      <c r="DB1656" s="62"/>
      <c r="DC1656" s="62"/>
      <c r="DD1656" s="62"/>
      <c r="DE1656" s="62"/>
      <c r="DF1656" s="62"/>
      <c r="DG1656" s="62"/>
      <c r="DH1656" s="62"/>
      <c r="DI1656" s="62"/>
      <c r="DJ1656" s="62"/>
      <c r="DK1656" s="62"/>
      <c r="DL1656" s="62"/>
    </row>
    <row r="1657" spans="1:116" x14ac:dyDescent="0.35">
      <c r="B1657" t="s">
        <v>332</v>
      </c>
      <c r="D1657" t="s">
        <v>427</v>
      </c>
      <c r="E1657" s="8" t="str">
        <f t="shared" si="2758"/>
        <v>1657 DTERMY-F</v>
      </c>
      <c r="G1657" s="126" t="str">
        <f>"Interest expense - "&amp;SUBSTITUTE(G1644,":","")</f>
        <v>Interest expense - Rolling fixed term debt - multiple borrowings w/ annual control</v>
      </c>
      <c r="J1657" s="93">
        <f>SUMIF($5:$5,I$2,1655:1655)</f>
        <v>0</v>
      </c>
      <c r="K1657" s="28">
        <f ca="1">SUMIF($3:$3,K$2,1655:1655)</f>
        <v>29500</v>
      </c>
      <c r="L1657" s="28">
        <f ca="1">SUMIF($3:$3,L$2,1655:1655)</f>
        <v>2500.0000000000005</v>
      </c>
      <c r="M1657" s="28">
        <f ca="1">SUMIF($3:$3,M$2,1655:1655)</f>
        <v>0</v>
      </c>
      <c r="N1657" s="28">
        <f ca="1">SUMIF($3:$3,N$2,1655:1655)</f>
        <v>0</v>
      </c>
      <c r="O1657" s="28">
        <f ca="1">SUMIF($3:$3,O$2,1655:1655)</f>
        <v>0</v>
      </c>
      <c r="P1657" s="28">
        <f ca="1">SUMIF($3:$3,P$2,1655:1655)</f>
        <v>0</v>
      </c>
      <c r="R1657" s="27"/>
      <c r="S1657" s="93">
        <f t="shared" ref="S1657:AX1657" si="2778">-SUM(S1651:S1653)*$H1648/12</f>
        <v>-15.27777777777778</v>
      </c>
      <c r="T1657" s="93">
        <f t="shared" ca="1" si="2778"/>
        <v>-22.222222222222225</v>
      </c>
      <c r="U1657" s="93">
        <f t="shared" ca="1" si="2778"/>
        <v>-29.166666666666671</v>
      </c>
      <c r="V1657" s="93">
        <f t="shared" ca="1" si="2778"/>
        <v>-27.777777777777786</v>
      </c>
      <c r="W1657" s="93">
        <f t="shared" ca="1" si="2778"/>
        <v>-27.777777777777786</v>
      </c>
      <c r="X1657" s="93">
        <f t="shared" ca="1" si="2778"/>
        <v>-27.777777777777786</v>
      </c>
      <c r="Y1657" s="93">
        <f t="shared" ca="1" si="2778"/>
        <v>-27.777777777777786</v>
      </c>
      <c r="Z1657" s="93">
        <f t="shared" ca="1" si="2778"/>
        <v>-27.777777777777786</v>
      </c>
      <c r="AA1657" s="93">
        <f t="shared" ca="1" si="2778"/>
        <v>-27.777777777777786</v>
      </c>
      <c r="AB1657" s="93">
        <f t="shared" ca="1" si="2778"/>
        <v>-27.777777777777786</v>
      </c>
      <c r="AC1657" s="93">
        <f t="shared" ca="1" si="2778"/>
        <v>-27.777777777777786</v>
      </c>
      <c r="AD1657" s="93">
        <f t="shared" ca="1" si="2778"/>
        <v>-27.777777777777786</v>
      </c>
      <c r="AE1657" s="93">
        <f t="shared" ca="1" si="2778"/>
        <v>-20.833333333333339</v>
      </c>
      <c r="AF1657" s="93">
        <f t="shared" ca="1" si="2778"/>
        <v>-13.888888888888893</v>
      </c>
      <c r="AG1657" s="93">
        <f t="shared" ca="1" si="2778"/>
        <v>-6.9444444444444473</v>
      </c>
      <c r="AH1657" s="93">
        <f t="shared" ca="1" si="2778"/>
        <v>0</v>
      </c>
      <c r="AI1657" s="93">
        <f t="shared" ca="1" si="2778"/>
        <v>0</v>
      </c>
      <c r="AJ1657" s="93">
        <f t="shared" ca="1" si="2778"/>
        <v>0</v>
      </c>
      <c r="AK1657" s="93">
        <f t="shared" ca="1" si="2778"/>
        <v>0</v>
      </c>
      <c r="AL1657" s="93">
        <f t="shared" ca="1" si="2778"/>
        <v>0</v>
      </c>
      <c r="AM1657" s="93">
        <f t="shared" ca="1" si="2778"/>
        <v>0</v>
      </c>
      <c r="AN1657" s="93">
        <f t="shared" ca="1" si="2778"/>
        <v>0</v>
      </c>
      <c r="AO1657" s="93">
        <f t="shared" ca="1" si="2778"/>
        <v>0</v>
      </c>
      <c r="AP1657" s="93">
        <f t="shared" ca="1" si="2778"/>
        <v>0</v>
      </c>
      <c r="AQ1657" s="93">
        <f t="shared" ca="1" si="2778"/>
        <v>0</v>
      </c>
      <c r="AR1657" s="93">
        <f t="shared" ca="1" si="2778"/>
        <v>0</v>
      </c>
      <c r="AS1657" s="93">
        <f t="shared" ca="1" si="2778"/>
        <v>0</v>
      </c>
      <c r="AT1657" s="93">
        <f t="shared" ca="1" si="2778"/>
        <v>0</v>
      </c>
      <c r="AU1657" s="93">
        <f t="shared" ca="1" si="2778"/>
        <v>0</v>
      </c>
      <c r="AV1657" s="93">
        <f t="shared" ca="1" si="2778"/>
        <v>0</v>
      </c>
      <c r="AW1657" s="93">
        <f t="shared" ca="1" si="2778"/>
        <v>0</v>
      </c>
      <c r="AX1657" s="93">
        <f t="shared" ca="1" si="2778"/>
        <v>0</v>
      </c>
      <c r="AY1657" s="93">
        <f t="shared" ref="AY1657:CD1657" ca="1" si="2779">-SUM(AY1651:AY1653)*$H1648/12</f>
        <v>0</v>
      </c>
      <c r="AZ1657" s="93">
        <f t="shared" ca="1" si="2779"/>
        <v>0</v>
      </c>
      <c r="BA1657" s="93">
        <f t="shared" ca="1" si="2779"/>
        <v>0</v>
      </c>
      <c r="BB1657" s="93">
        <f t="shared" ca="1" si="2779"/>
        <v>0</v>
      </c>
      <c r="BC1657" s="93">
        <f t="shared" ca="1" si="2779"/>
        <v>0</v>
      </c>
      <c r="BD1657" s="93">
        <f t="shared" ca="1" si="2779"/>
        <v>0</v>
      </c>
      <c r="BE1657" s="93">
        <f t="shared" ca="1" si="2779"/>
        <v>0</v>
      </c>
      <c r="BF1657" s="93">
        <f t="shared" ca="1" si="2779"/>
        <v>0</v>
      </c>
      <c r="BG1657" s="93">
        <f t="shared" ca="1" si="2779"/>
        <v>0</v>
      </c>
      <c r="BH1657" s="93">
        <f t="shared" ca="1" si="2779"/>
        <v>0</v>
      </c>
      <c r="BI1657" s="93">
        <f t="shared" ca="1" si="2779"/>
        <v>0</v>
      </c>
      <c r="BJ1657" s="93">
        <f t="shared" ca="1" si="2779"/>
        <v>0</v>
      </c>
      <c r="BK1657" s="93">
        <f t="shared" ca="1" si="2779"/>
        <v>0</v>
      </c>
      <c r="BL1657" s="93">
        <f t="shared" ca="1" si="2779"/>
        <v>0</v>
      </c>
      <c r="BM1657" s="93">
        <f t="shared" ca="1" si="2779"/>
        <v>0</v>
      </c>
      <c r="BN1657" s="93">
        <f t="shared" ca="1" si="2779"/>
        <v>0</v>
      </c>
      <c r="BO1657" s="93">
        <f t="shared" ca="1" si="2779"/>
        <v>0</v>
      </c>
      <c r="BP1657" s="93">
        <f t="shared" ca="1" si="2779"/>
        <v>0</v>
      </c>
      <c r="BQ1657" s="93">
        <f t="shared" ca="1" si="2779"/>
        <v>0</v>
      </c>
      <c r="BR1657" s="93">
        <f t="shared" ca="1" si="2779"/>
        <v>0</v>
      </c>
      <c r="BS1657" s="93">
        <f t="shared" ca="1" si="2779"/>
        <v>0</v>
      </c>
      <c r="BT1657" s="93">
        <f t="shared" ca="1" si="2779"/>
        <v>0</v>
      </c>
      <c r="BU1657" s="93">
        <f t="shared" ca="1" si="2779"/>
        <v>0</v>
      </c>
      <c r="BV1657" s="93">
        <f t="shared" ca="1" si="2779"/>
        <v>0</v>
      </c>
      <c r="BW1657" s="93">
        <f t="shared" ca="1" si="2779"/>
        <v>0</v>
      </c>
      <c r="BX1657" s="93">
        <f t="shared" ca="1" si="2779"/>
        <v>0</v>
      </c>
      <c r="BY1657" s="93">
        <f t="shared" ca="1" si="2779"/>
        <v>0</v>
      </c>
      <c r="BZ1657" s="93">
        <f t="shared" ca="1" si="2779"/>
        <v>0</v>
      </c>
      <c r="CA1657" s="93">
        <f t="shared" ca="1" si="2779"/>
        <v>0</v>
      </c>
      <c r="CB1657" s="93">
        <f t="shared" ca="1" si="2779"/>
        <v>0</v>
      </c>
      <c r="CC1657" s="93">
        <f t="shared" ca="1" si="2779"/>
        <v>0</v>
      </c>
      <c r="CD1657" s="93">
        <f t="shared" ca="1" si="2779"/>
        <v>0</v>
      </c>
      <c r="CE1657" s="93">
        <f t="shared" ref="CE1657:CL1657" ca="1" si="2780">-SUM(CE1651:CE1653)*$H1648/12</f>
        <v>0</v>
      </c>
      <c r="CF1657" s="93">
        <f t="shared" ca="1" si="2780"/>
        <v>0</v>
      </c>
      <c r="CG1657" s="93">
        <f t="shared" ca="1" si="2780"/>
        <v>0</v>
      </c>
      <c r="CH1657" s="93">
        <f t="shared" ca="1" si="2780"/>
        <v>0</v>
      </c>
      <c r="CI1657" s="93">
        <f t="shared" ca="1" si="2780"/>
        <v>0</v>
      </c>
      <c r="CJ1657" s="93">
        <f t="shared" ca="1" si="2780"/>
        <v>0</v>
      </c>
      <c r="CK1657" s="93">
        <f t="shared" ca="1" si="2780"/>
        <v>0</v>
      </c>
      <c r="CL1657" s="93">
        <f t="shared" ca="1" si="2780"/>
        <v>0</v>
      </c>
      <c r="CN1657" s="93">
        <f>SUMIF($5:$5,CN$2,1655:1655)</f>
        <v>0</v>
      </c>
      <c r="CO1657" s="93">
        <f t="shared" ref="CO1657:CX1657" si="2781">-SUM(CO1651:CO1653)*$H1648/CO$5</f>
        <v>0</v>
      </c>
      <c r="CP1657" s="93">
        <f t="shared" ca="1" si="2781"/>
        <v>0</v>
      </c>
      <c r="CQ1657" s="93">
        <f t="shared" ca="1" si="2781"/>
        <v>0</v>
      </c>
      <c r="CR1657" s="93">
        <f t="shared" ca="1" si="2781"/>
        <v>0</v>
      </c>
      <c r="CS1657" s="93">
        <f t="shared" ca="1" si="2781"/>
        <v>0</v>
      </c>
      <c r="CT1657" s="93">
        <f t="shared" ca="1" si="2781"/>
        <v>0</v>
      </c>
      <c r="CU1657" s="93">
        <f t="shared" ca="1" si="2781"/>
        <v>0</v>
      </c>
      <c r="CV1657" s="93">
        <f t="shared" ca="1" si="2781"/>
        <v>0</v>
      </c>
      <c r="CW1657" s="93">
        <f t="shared" ca="1" si="2781"/>
        <v>0</v>
      </c>
      <c r="CX1657" s="93">
        <f t="shared" ca="1" si="2781"/>
        <v>0</v>
      </c>
      <c r="CY1657" s="93">
        <f ca="1">-SUM(CY1651:CY1653)*$H1648/CL$5</f>
        <v>0</v>
      </c>
      <c r="CZ1657" s="93">
        <f t="shared" ref="CZ1657:DL1657" ca="1" si="2782">-SUM(CZ1651:CZ1653)*$H1648/CZ$5</f>
        <v>0</v>
      </c>
      <c r="DA1657" s="93">
        <f t="shared" ca="1" si="2782"/>
        <v>0</v>
      </c>
      <c r="DB1657" s="93">
        <f t="shared" ca="1" si="2782"/>
        <v>0</v>
      </c>
      <c r="DC1657" s="93">
        <f t="shared" ca="1" si="2782"/>
        <v>0</v>
      </c>
      <c r="DD1657" s="93">
        <f t="shared" ca="1" si="2782"/>
        <v>0</v>
      </c>
      <c r="DE1657" s="93">
        <f t="shared" ca="1" si="2782"/>
        <v>0</v>
      </c>
      <c r="DF1657" s="93">
        <f t="shared" ca="1" si="2782"/>
        <v>0</v>
      </c>
      <c r="DG1657" s="93">
        <f t="shared" ca="1" si="2782"/>
        <v>0</v>
      </c>
      <c r="DH1657" s="93">
        <f t="shared" ca="1" si="2782"/>
        <v>0</v>
      </c>
      <c r="DI1657" s="93">
        <f t="shared" ca="1" si="2782"/>
        <v>0</v>
      </c>
      <c r="DJ1657" s="93">
        <f t="shared" ca="1" si="2782"/>
        <v>0</v>
      </c>
      <c r="DK1657" s="93">
        <f t="shared" ca="1" si="2782"/>
        <v>0</v>
      </c>
      <c r="DL1657" s="93">
        <f t="shared" ca="1" si="2782"/>
        <v>0</v>
      </c>
    </row>
    <row r="1658" spans="1:116" x14ac:dyDescent="0.35">
      <c r="B1658" t="s">
        <v>332</v>
      </c>
      <c r="D1658" t="s">
        <v>427</v>
      </c>
      <c r="E1658" s="8" t="str">
        <f t="shared" si="2758"/>
        <v>1658 DTERMY-F</v>
      </c>
      <c r="G1658" s="126"/>
      <c r="J1658" s="93"/>
      <c r="K1658" s="28"/>
      <c r="L1658" s="28"/>
      <c r="M1658" s="28"/>
      <c r="N1658" s="28"/>
      <c r="O1658" s="28"/>
      <c r="P1658" s="28"/>
      <c r="R1658" s="27"/>
      <c r="S1658" s="93"/>
      <c r="T1658" s="93"/>
      <c r="U1658" s="93"/>
      <c r="V1658" s="93"/>
      <c r="W1658" s="93"/>
      <c r="X1658" s="93"/>
      <c r="Y1658" s="93"/>
      <c r="Z1658" s="93"/>
      <c r="AA1658" s="93"/>
      <c r="AB1658" s="93"/>
      <c r="AC1658" s="93"/>
      <c r="AD1658" s="93"/>
      <c r="AE1658" s="93"/>
      <c r="AF1658" s="93"/>
      <c r="AG1658" s="93"/>
      <c r="AH1658" s="93"/>
      <c r="AI1658" s="93"/>
      <c r="AJ1658" s="93"/>
      <c r="AK1658" s="93"/>
      <c r="AL1658" s="93"/>
      <c r="AM1658" s="93"/>
      <c r="AN1658" s="93"/>
      <c r="AO1658" s="93"/>
      <c r="AP1658" s="93"/>
      <c r="AQ1658" s="93"/>
      <c r="AR1658" s="93"/>
      <c r="AS1658" s="93"/>
      <c r="AT1658" s="93"/>
      <c r="AU1658" s="93"/>
      <c r="AV1658" s="93"/>
      <c r="AW1658" s="93"/>
      <c r="AX1658" s="93"/>
      <c r="AY1658" s="93"/>
      <c r="AZ1658" s="93"/>
      <c r="BA1658" s="93"/>
      <c r="BB1658" s="93"/>
      <c r="BC1658" s="93"/>
      <c r="BD1658" s="93"/>
      <c r="BE1658" s="93"/>
      <c r="BF1658" s="93"/>
      <c r="BG1658" s="93"/>
      <c r="BH1658" s="93"/>
      <c r="BI1658" s="93"/>
      <c r="BJ1658" s="93"/>
      <c r="BK1658" s="93"/>
      <c r="BL1658" s="93"/>
      <c r="BM1658" s="93"/>
      <c r="BN1658" s="93"/>
      <c r="BO1658" s="93"/>
      <c r="BP1658" s="93"/>
      <c r="BQ1658" s="93"/>
      <c r="BR1658" s="93"/>
      <c r="BS1658" s="93"/>
      <c r="BT1658" s="93"/>
      <c r="BU1658" s="93"/>
      <c r="BV1658" s="93"/>
      <c r="BW1658" s="93"/>
      <c r="BX1658" s="93"/>
      <c r="BY1658" s="93"/>
      <c r="BZ1658" s="93"/>
      <c r="CA1658" s="93"/>
      <c r="CB1658" s="93"/>
      <c r="CC1658" s="93"/>
      <c r="CD1658" s="93"/>
      <c r="CE1658" s="93"/>
      <c r="CF1658" s="93"/>
      <c r="CG1658" s="93"/>
      <c r="CH1658" s="93"/>
      <c r="CI1658" s="93"/>
      <c r="CJ1658" s="93"/>
      <c r="CK1658" s="93"/>
      <c r="CL1658" s="93"/>
      <c r="CN1658" s="93"/>
      <c r="CO1658" s="93"/>
      <c r="CP1658" s="93"/>
      <c r="CQ1658" s="93"/>
      <c r="CR1658" s="93"/>
      <c r="CS1658" s="93"/>
      <c r="CT1658" s="93"/>
      <c r="CU1658" s="93"/>
      <c r="CV1658" s="93"/>
      <c r="CW1658" s="93"/>
      <c r="CX1658" s="93"/>
      <c r="CY1658" s="93"/>
      <c r="CZ1658" s="93"/>
      <c r="DA1658" s="93"/>
      <c r="DB1658" s="93"/>
      <c r="DC1658" s="93"/>
      <c r="DD1658" s="93"/>
      <c r="DE1658" s="93"/>
      <c r="DF1658" s="93"/>
      <c r="DG1658" s="93"/>
      <c r="DH1658" s="93"/>
      <c r="DI1658" s="93"/>
      <c r="DJ1658" s="93"/>
      <c r="DK1658" s="93"/>
      <c r="DL1658" s="93"/>
    </row>
    <row r="1659" spans="1:116" x14ac:dyDescent="0.35">
      <c r="B1659" t="s">
        <v>332</v>
      </c>
      <c r="D1659" t="s">
        <v>427</v>
      </c>
      <c r="E1659" s="8" t="str">
        <f t="shared" si="2758"/>
        <v>1659 DTERMY-F</v>
      </c>
      <c r="G1659" s="136" t="str">
        <f>G1636</f>
        <v>(Primary label)</v>
      </c>
      <c r="H1659" s="27"/>
      <c r="I1659" s="78"/>
      <c r="J1659" s="78"/>
      <c r="K1659" s="33"/>
      <c r="L1659" s="33"/>
      <c r="M1659" s="33"/>
      <c r="N1659" s="33"/>
      <c r="O1659" s="33"/>
      <c r="P1659" s="33"/>
      <c r="R1659" s="33"/>
      <c r="S1659" s="77"/>
      <c r="T1659" s="77"/>
      <c r="U1659" s="77"/>
      <c r="V1659" s="77"/>
      <c r="W1659" s="77"/>
      <c r="X1659" s="77"/>
      <c r="Y1659" s="77"/>
      <c r="Z1659" s="77"/>
      <c r="AA1659" s="77"/>
      <c r="AB1659" s="77"/>
      <c r="AC1659" s="77"/>
      <c r="AD1659" s="77"/>
      <c r="AE1659" s="77"/>
      <c r="AF1659" s="77"/>
      <c r="AG1659" s="77"/>
      <c r="AH1659" s="77"/>
      <c r="AI1659" s="77"/>
      <c r="AJ1659" s="77"/>
      <c r="AK1659" s="77"/>
      <c r="AL1659" s="77"/>
      <c r="AM1659" s="77"/>
      <c r="AN1659" s="77"/>
      <c r="AO1659" s="77"/>
      <c r="AP1659" s="77"/>
      <c r="AQ1659" s="77"/>
      <c r="AR1659" s="77"/>
      <c r="AS1659" s="77"/>
      <c r="AT1659" s="77"/>
      <c r="AU1659" s="77"/>
      <c r="AV1659" s="77"/>
      <c r="AW1659" s="77"/>
      <c r="AX1659" s="77"/>
      <c r="AY1659" s="77"/>
      <c r="AZ1659" s="77"/>
      <c r="BA1659" s="77"/>
      <c r="BB1659" s="77"/>
      <c r="BC1659" s="77"/>
      <c r="BD1659" s="77"/>
      <c r="BE1659" s="77"/>
      <c r="BF1659" s="77"/>
      <c r="BG1659" s="77"/>
      <c r="BH1659" s="77"/>
      <c r="BI1659" s="77"/>
      <c r="BJ1659" s="77"/>
      <c r="BK1659" s="77"/>
      <c r="BL1659" s="77"/>
      <c r="BM1659" s="77"/>
      <c r="BN1659" s="77"/>
      <c r="BO1659" s="77"/>
      <c r="BP1659" s="77"/>
      <c r="BQ1659" s="77"/>
      <c r="BR1659" s="77"/>
      <c r="BS1659" s="77"/>
      <c r="BT1659" s="77"/>
      <c r="BU1659" s="77"/>
      <c r="BV1659" s="77"/>
      <c r="BW1659" s="77"/>
      <c r="BX1659" s="77"/>
      <c r="BY1659" s="77"/>
      <c r="BZ1659" s="77"/>
      <c r="CA1659" s="77"/>
      <c r="CB1659" s="77"/>
      <c r="CC1659" s="77"/>
      <c r="CD1659" s="77"/>
      <c r="CE1659" s="77"/>
      <c r="CF1659" s="77"/>
      <c r="CG1659" s="77"/>
      <c r="CH1659" s="77"/>
      <c r="CI1659" s="77"/>
      <c r="CJ1659" s="77"/>
      <c r="CK1659" s="77"/>
      <c r="CL1659" s="77"/>
      <c r="CN1659" s="78"/>
      <c r="CO1659" s="77"/>
      <c r="CP1659" s="77"/>
      <c r="CQ1659" s="77"/>
      <c r="CR1659" s="77"/>
      <c r="CS1659" s="77"/>
      <c r="CT1659" s="77"/>
      <c r="CU1659" s="77"/>
      <c r="CV1659" s="77"/>
      <c r="CW1659" s="77"/>
      <c r="CX1659" s="77"/>
      <c r="CY1659" s="77"/>
      <c r="CZ1659" s="77"/>
      <c r="DA1659" s="77"/>
      <c r="DB1659" s="77"/>
      <c r="DC1659" s="77"/>
      <c r="DD1659" s="77"/>
      <c r="DE1659" s="77"/>
      <c r="DF1659" s="77"/>
      <c r="DG1659" s="77"/>
      <c r="DH1659" s="77"/>
      <c r="DI1659" s="77"/>
      <c r="DJ1659" s="77"/>
      <c r="DK1659" s="77"/>
      <c r="DL1659" s="77"/>
    </row>
    <row r="1660" spans="1:116" x14ac:dyDescent="0.35">
      <c r="B1660" t="s">
        <v>332</v>
      </c>
      <c r="D1660" t="s">
        <v>427</v>
      </c>
      <c r="E1660" s="8" t="str">
        <f t="shared" si="2758"/>
        <v>1660 DTERMY-F</v>
      </c>
      <c r="G1660" s="136" t="str">
        <f>G1637</f>
        <v>primary unit</v>
      </c>
      <c r="H1660" s="27"/>
      <c r="I1660" s="78"/>
      <c r="J1660" s="78"/>
      <c r="K1660" s="33"/>
      <c r="L1660" s="33"/>
      <c r="M1660" s="33"/>
      <c r="N1660" s="33"/>
      <c r="O1660" s="33"/>
      <c r="P1660" s="33"/>
      <c r="R1660" s="33"/>
      <c r="S1660" s="77"/>
      <c r="T1660" s="77"/>
      <c r="U1660" s="77"/>
      <c r="V1660" s="77"/>
      <c r="W1660" s="77"/>
      <c r="X1660" s="77"/>
      <c r="Y1660" s="77"/>
      <c r="Z1660" s="77"/>
      <c r="AA1660" s="77"/>
      <c r="AB1660" s="77"/>
      <c r="AC1660" s="77"/>
      <c r="AD1660" s="77"/>
      <c r="AE1660" s="77"/>
      <c r="AF1660" s="77"/>
      <c r="AG1660" s="77"/>
      <c r="AH1660" s="77"/>
      <c r="AI1660" s="77"/>
      <c r="AJ1660" s="77"/>
      <c r="AK1660" s="77"/>
      <c r="AL1660" s="77"/>
      <c r="AM1660" s="77"/>
      <c r="AN1660" s="77"/>
      <c r="AO1660" s="77"/>
      <c r="AP1660" s="77"/>
      <c r="AQ1660" s="77"/>
      <c r="AR1660" s="77"/>
      <c r="AS1660" s="77"/>
      <c r="AT1660" s="77"/>
      <c r="AU1660" s="77"/>
      <c r="AV1660" s="77"/>
      <c r="AW1660" s="77"/>
      <c r="AX1660" s="77"/>
      <c r="AY1660" s="77"/>
      <c r="AZ1660" s="77"/>
      <c r="BA1660" s="77"/>
      <c r="BB1660" s="77"/>
      <c r="BC1660" s="77"/>
      <c r="BD1660" s="77"/>
      <c r="BE1660" s="77"/>
      <c r="BF1660" s="77"/>
      <c r="BG1660" s="77"/>
      <c r="BH1660" s="77"/>
      <c r="BI1660" s="77"/>
      <c r="BJ1660" s="77"/>
      <c r="BK1660" s="77"/>
      <c r="BL1660" s="77"/>
      <c r="BM1660" s="77"/>
      <c r="BN1660" s="77"/>
      <c r="BO1660" s="77"/>
      <c r="BP1660" s="77"/>
      <c r="BQ1660" s="77"/>
      <c r="BR1660" s="77"/>
      <c r="BS1660" s="77"/>
      <c r="BT1660" s="77"/>
      <c r="BU1660" s="77"/>
      <c r="BV1660" s="77"/>
      <c r="BW1660" s="77"/>
      <c r="BX1660" s="77"/>
      <c r="BY1660" s="77"/>
      <c r="BZ1660" s="77"/>
      <c r="CA1660" s="77"/>
      <c r="CB1660" s="77"/>
      <c r="CC1660" s="77"/>
      <c r="CD1660" s="77"/>
      <c r="CE1660" s="77"/>
      <c r="CF1660" s="77"/>
      <c r="CG1660" s="77"/>
      <c r="CH1660" s="77"/>
      <c r="CI1660" s="77"/>
      <c r="CJ1660" s="77"/>
      <c r="CK1660" s="77"/>
      <c r="CL1660" s="77"/>
      <c r="CN1660" s="78"/>
      <c r="CO1660" s="77"/>
      <c r="CP1660" s="77"/>
      <c r="CQ1660" s="77"/>
      <c r="CR1660" s="77"/>
      <c r="CS1660" s="77"/>
      <c r="CT1660" s="77"/>
      <c r="CU1660" s="77"/>
      <c r="CV1660" s="77"/>
      <c r="CW1660" s="77"/>
      <c r="CX1660" s="77"/>
      <c r="CY1660" s="77"/>
      <c r="CZ1660" s="77"/>
      <c r="DA1660" s="77"/>
      <c r="DB1660" s="77"/>
      <c r="DC1660" s="77"/>
      <c r="DD1660" s="77"/>
      <c r="DE1660" s="77"/>
      <c r="DF1660" s="77"/>
      <c r="DG1660" s="77"/>
      <c r="DH1660" s="77"/>
      <c r="DI1660" s="77"/>
      <c r="DJ1660" s="77"/>
      <c r="DK1660" s="77"/>
      <c r="DL1660" s="77"/>
    </row>
    <row r="1661" spans="1:116" x14ac:dyDescent="0.35">
      <c r="B1661" t="s">
        <v>332</v>
      </c>
      <c r="D1661" t="s">
        <v>427</v>
      </c>
      <c r="E1661" s="8" t="str">
        <f t="shared" si="2758"/>
        <v>1661 DTERMY-F</v>
      </c>
      <c r="G1661" s="136" t="str">
        <f>G1638</f>
        <v>Primary revenue driver</v>
      </c>
      <c r="K1661" s="53"/>
      <c r="L1661" s="53"/>
      <c r="M1661" s="53"/>
      <c r="N1661" s="53"/>
      <c r="O1661" s="53"/>
      <c r="P1661" s="53"/>
      <c r="R1661" s="24"/>
      <c r="S1661" s="179" t="str">
        <f t="shared" ref="S1661:AX1661" si="2783">S1638</f>
        <v>S$16</v>
      </c>
      <c r="T1661" s="179" t="str">
        <f t="shared" si="2783"/>
        <v>T$16</v>
      </c>
      <c r="U1661" s="179" t="str">
        <f t="shared" si="2783"/>
        <v>U$16</v>
      </c>
      <c r="V1661" s="179" t="str">
        <f t="shared" si="2783"/>
        <v>V$16</v>
      </c>
      <c r="W1661" s="179" t="str">
        <f t="shared" si="2783"/>
        <v>W$16</v>
      </c>
      <c r="X1661" s="179" t="str">
        <f t="shared" si="2783"/>
        <v>X$16</v>
      </c>
      <c r="Y1661" s="179" t="str">
        <f t="shared" si="2783"/>
        <v>Y$16</v>
      </c>
      <c r="Z1661" s="179" t="str">
        <f t="shared" si="2783"/>
        <v>Z$16</v>
      </c>
      <c r="AA1661" s="179" t="str">
        <f t="shared" si="2783"/>
        <v>AA$16</v>
      </c>
      <c r="AB1661" s="179" t="str">
        <f t="shared" si="2783"/>
        <v>AB$16</v>
      </c>
      <c r="AC1661" s="179" t="str">
        <f t="shared" si="2783"/>
        <v>AC$16</v>
      </c>
      <c r="AD1661" s="179" t="str">
        <f t="shared" si="2783"/>
        <v>AD$16</v>
      </c>
      <c r="AE1661" s="179" t="str">
        <f t="shared" si="2783"/>
        <v>AE$16</v>
      </c>
      <c r="AF1661" s="179" t="str">
        <f t="shared" si="2783"/>
        <v>AF$16</v>
      </c>
      <c r="AG1661" s="179" t="str">
        <f t="shared" si="2783"/>
        <v>AG$16</v>
      </c>
      <c r="AH1661" s="179" t="str">
        <f t="shared" si="2783"/>
        <v>AH$16</v>
      </c>
      <c r="AI1661" s="179" t="str">
        <f t="shared" si="2783"/>
        <v>AI$16</v>
      </c>
      <c r="AJ1661" s="179" t="str">
        <f t="shared" si="2783"/>
        <v>AJ$16</v>
      </c>
      <c r="AK1661" s="179" t="str">
        <f t="shared" si="2783"/>
        <v>AK$16</v>
      </c>
      <c r="AL1661" s="179" t="str">
        <f t="shared" si="2783"/>
        <v>AL$16</v>
      </c>
      <c r="AM1661" s="179" t="str">
        <f t="shared" si="2783"/>
        <v>AM$16</v>
      </c>
      <c r="AN1661" s="179" t="str">
        <f t="shared" si="2783"/>
        <v>AN$16</v>
      </c>
      <c r="AO1661" s="179" t="str">
        <f t="shared" si="2783"/>
        <v>AO$16</v>
      </c>
      <c r="AP1661" s="179" t="str">
        <f t="shared" si="2783"/>
        <v>AP$16</v>
      </c>
      <c r="AQ1661" s="179" t="str">
        <f t="shared" si="2783"/>
        <v>AQ$16</v>
      </c>
      <c r="AR1661" s="179" t="str">
        <f t="shared" si="2783"/>
        <v>AR$16</v>
      </c>
      <c r="AS1661" s="179" t="str">
        <f t="shared" si="2783"/>
        <v>AS$16</v>
      </c>
      <c r="AT1661" s="179" t="str">
        <f t="shared" si="2783"/>
        <v>AT$16</v>
      </c>
      <c r="AU1661" s="179" t="str">
        <f t="shared" si="2783"/>
        <v>AU$16</v>
      </c>
      <c r="AV1661" s="179" t="str">
        <f t="shared" si="2783"/>
        <v>AV$16</v>
      </c>
      <c r="AW1661" s="179" t="str">
        <f t="shared" si="2783"/>
        <v>AW$16</v>
      </c>
      <c r="AX1661" s="179" t="str">
        <f t="shared" si="2783"/>
        <v>AX$16</v>
      </c>
      <c r="AY1661" s="179" t="str">
        <f t="shared" ref="AY1661:CD1661" si="2784">AY1638</f>
        <v>AY$16</v>
      </c>
      <c r="AZ1661" s="179" t="str">
        <f t="shared" si="2784"/>
        <v>AZ$16</v>
      </c>
      <c r="BA1661" s="179" t="str">
        <f t="shared" si="2784"/>
        <v>BA$16</v>
      </c>
      <c r="BB1661" s="179" t="str">
        <f t="shared" si="2784"/>
        <v>BB$16</v>
      </c>
      <c r="BC1661" s="179" t="str">
        <f t="shared" si="2784"/>
        <v>BC$16</v>
      </c>
      <c r="BD1661" s="179" t="str">
        <f t="shared" si="2784"/>
        <v>BD$16</v>
      </c>
      <c r="BE1661" s="179" t="str">
        <f t="shared" si="2784"/>
        <v>BE$16</v>
      </c>
      <c r="BF1661" s="179" t="str">
        <f t="shared" si="2784"/>
        <v>BF$16</v>
      </c>
      <c r="BG1661" s="179" t="str">
        <f t="shared" si="2784"/>
        <v>BG$16</v>
      </c>
      <c r="BH1661" s="179" t="str">
        <f t="shared" si="2784"/>
        <v>BH$16</v>
      </c>
      <c r="BI1661" s="179" t="str">
        <f t="shared" si="2784"/>
        <v>BI$16</v>
      </c>
      <c r="BJ1661" s="179" t="str">
        <f t="shared" si="2784"/>
        <v>BJ$16</v>
      </c>
      <c r="BK1661" s="179" t="str">
        <f t="shared" si="2784"/>
        <v>BK$16</v>
      </c>
      <c r="BL1661" s="179" t="str">
        <f t="shared" si="2784"/>
        <v>BL$16</v>
      </c>
      <c r="BM1661" s="179" t="str">
        <f t="shared" si="2784"/>
        <v>BM$16</v>
      </c>
      <c r="BN1661" s="179" t="str">
        <f t="shared" si="2784"/>
        <v>BN$16</v>
      </c>
      <c r="BO1661" s="179" t="str">
        <f t="shared" si="2784"/>
        <v>BO$16</v>
      </c>
      <c r="BP1661" s="179" t="str">
        <f t="shared" si="2784"/>
        <v>BP$16</v>
      </c>
      <c r="BQ1661" s="179" t="str">
        <f t="shared" si="2784"/>
        <v>BQ$16</v>
      </c>
      <c r="BR1661" s="179" t="str">
        <f t="shared" si="2784"/>
        <v>BR$16</v>
      </c>
      <c r="BS1661" s="179" t="str">
        <f t="shared" si="2784"/>
        <v>BS$16</v>
      </c>
      <c r="BT1661" s="179" t="str">
        <f t="shared" si="2784"/>
        <v>BT$16</v>
      </c>
      <c r="BU1661" s="179" t="str">
        <f t="shared" si="2784"/>
        <v>BU$16</v>
      </c>
      <c r="BV1661" s="179" t="str">
        <f t="shared" si="2784"/>
        <v>BV$16</v>
      </c>
      <c r="BW1661" s="179" t="str">
        <f t="shared" si="2784"/>
        <v>BW$16</v>
      </c>
      <c r="BX1661" s="179" t="str">
        <f t="shared" si="2784"/>
        <v>BX$16</v>
      </c>
      <c r="BY1661" s="179" t="str">
        <f t="shared" si="2784"/>
        <v>BY$16</v>
      </c>
      <c r="BZ1661" s="179" t="str">
        <f t="shared" si="2784"/>
        <v>BZ$16</v>
      </c>
      <c r="CA1661" s="179" t="str">
        <f t="shared" si="2784"/>
        <v>CA$16</v>
      </c>
      <c r="CB1661" s="179" t="str">
        <f t="shared" si="2784"/>
        <v>CB$16</v>
      </c>
      <c r="CC1661" s="179" t="str">
        <f t="shared" si="2784"/>
        <v>CC$16</v>
      </c>
      <c r="CD1661" s="179" t="str">
        <f t="shared" si="2784"/>
        <v>CD$16</v>
      </c>
      <c r="CE1661" s="179" t="str">
        <f t="shared" ref="CE1661:CL1661" si="2785">CE1638</f>
        <v>CE$16</v>
      </c>
      <c r="CF1661" s="179" t="str">
        <f t="shared" si="2785"/>
        <v>CF$16</v>
      </c>
      <c r="CG1661" s="179" t="str">
        <f t="shared" si="2785"/>
        <v>CG$16</v>
      </c>
      <c r="CH1661" s="179" t="str">
        <f t="shared" si="2785"/>
        <v>CH$16</v>
      </c>
      <c r="CI1661" s="179" t="str">
        <f t="shared" si="2785"/>
        <v>CI$16</v>
      </c>
      <c r="CJ1661" s="179" t="str">
        <f t="shared" si="2785"/>
        <v>CJ$16</v>
      </c>
      <c r="CK1661" s="179" t="str">
        <f t="shared" si="2785"/>
        <v>CK$16</v>
      </c>
      <c r="CL1661" s="179" t="str">
        <f t="shared" si="2785"/>
        <v>CL$16</v>
      </c>
      <c r="CO1661" s="179" t="str">
        <f t="shared" ref="CO1661:DL1661" si="2786">CO1638</f>
        <v>CO$16</v>
      </c>
      <c r="CP1661" s="179" t="str">
        <f t="shared" si="2786"/>
        <v>CP$16</v>
      </c>
      <c r="CQ1661" s="179" t="str">
        <f t="shared" si="2786"/>
        <v>CQ$16</v>
      </c>
      <c r="CR1661" s="179" t="str">
        <f t="shared" si="2786"/>
        <v>CR$16</v>
      </c>
      <c r="CS1661" s="179" t="str">
        <f t="shared" si="2786"/>
        <v>CS$16</v>
      </c>
      <c r="CT1661" s="179" t="str">
        <f t="shared" si="2786"/>
        <v>CT$16</v>
      </c>
      <c r="CU1661" s="179" t="str">
        <f t="shared" si="2786"/>
        <v>CU$16</v>
      </c>
      <c r="CV1661" s="179" t="str">
        <f t="shared" si="2786"/>
        <v>CV$16</v>
      </c>
      <c r="CW1661" s="179" t="str">
        <f t="shared" si="2786"/>
        <v>CW$16</v>
      </c>
      <c r="CX1661" s="179" t="str">
        <f t="shared" si="2786"/>
        <v>CX$16</v>
      </c>
      <c r="CY1661" s="179" t="str">
        <f t="shared" si="2786"/>
        <v>CY$16</v>
      </c>
      <c r="CZ1661" s="179" t="str">
        <f t="shared" si="2786"/>
        <v>CZ$16</v>
      </c>
      <c r="DA1661" s="179" t="str">
        <f t="shared" si="2786"/>
        <v>DA$16</v>
      </c>
      <c r="DB1661" s="179" t="str">
        <f t="shared" si="2786"/>
        <v>DB$16</v>
      </c>
      <c r="DC1661" s="179" t="str">
        <f t="shared" si="2786"/>
        <v>DC$16</v>
      </c>
      <c r="DD1661" s="179" t="str">
        <f t="shared" si="2786"/>
        <v>DD$16</v>
      </c>
      <c r="DE1661" s="179" t="str">
        <f t="shared" si="2786"/>
        <v>DE$16</v>
      </c>
      <c r="DF1661" s="179" t="str">
        <f t="shared" si="2786"/>
        <v>DF$16</v>
      </c>
      <c r="DG1661" s="179" t="str">
        <f t="shared" si="2786"/>
        <v>DG$16</v>
      </c>
      <c r="DH1661" s="179" t="str">
        <f t="shared" si="2786"/>
        <v>DH$16</v>
      </c>
      <c r="DI1661" s="179" t="str">
        <f t="shared" si="2786"/>
        <v>DI$16</v>
      </c>
      <c r="DJ1661" s="179" t="str">
        <f t="shared" si="2786"/>
        <v>DJ$16</v>
      </c>
      <c r="DK1661" s="179" t="str">
        <f t="shared" si="2786"/>
        <v>DK$16</v>
      </c>
      <c r="DL1661" s="179" t="str">
        <f t="shared" si="2786"/>
        <v>DL$16</v>
      </c>
    </row>
    <row r="1662" spans="1:116" x14ac:dyDescent="0.35">
      <c r="B1662" t="s">
        <v>332</v>
      </c>
      <c r="D1662" t="s">
        <v>427</v>
      </c>
      <c r="E1662" s="8" t="str">
        <f t="shared" si="2758"/>
        <v>1662 DTERMY-F</v>
      </c>
      <c r="G1662" s="136" t="str">
        <f>G1639</f>
        <v>Primary volume driver</v>
      </c>
      <c r="H1662" s="12"/>
      <c r="I1662" s="60"/>
      <c r="J1662" s="60"/>
      <c r="K1662" s="15"/>
      <c r="L1662" s="15"/>
      <c r="M1662" s="15"/>
      <c r="N1662" s="15"/>
      <c r="O1662" s="15"/>
      <c r="P1662" s="15"/>
      <c r="R1662" s="15"/>
      <c r="S1662" s="179" t="str">
        <f t="shared" ref="S1662:AX1662" si="2787">S1639</f>
        <v>S$17</v>
      </c>
      <c r="T1662" s="179" t="str">
        <f t="shared" si="2787"/>
        <v>T$17</v>
      </c>
      <c r="U1662" s="179" t="str">
        <f t="shared" si="2787"/>
        <v>U$17</v>
      </c>
      <c r="V1662" s="179" t="str">
        <f t="shared" si="2787"/>
        <v>V$17</v>
      </c>
      <c r="W1662" s="179" t="str">
        <f t="shared" si="2787"/>
        <v>W$17</v>
      </c>
      <c r="X1662" s="179" t="str">
        <f t="shared" si="2787"/>
        <v>X$17</v>
      </c>
      <c r="Y1662" s="179" t="str">
        <f t="shared" si="2787"/>
        <v>Y$17</v>
      </c>
      <c r="Z1662" s="179" t="str">
        <f t="shared" si="2787"/>
        <v>Z$17</v>
      </c>
      <c r="AA1662" s="179" t="str">
        <f t="shared" si="2787"/>
        <v>AA$17</v>
      </c>
      <c r="AB1662" s="179" t="str">
        <f t="shared" si="2787"/>
        <v>AB$17</v>
      </c>
      <c r="AC1662" s="179" t="str">
        <f t="shared" si="2787"/>
        <v>AC$17</v>
      </c>
      <c r="AD1662" s="179" t="str">
        <f t="shared" si="2787"/>
        <v>AD$17</v>
      </c>
      <c r="AE1662" s="179" t="str">
        <f t="shared" si="2787"/>
        <v>AE$17</v>
      </c>
      <c r="AF1662" s="179" t="str">
        <f t="shared" si="2787"/>
        <v>AF$17</v>
      </c>
      <c r="AG1662" s="179" t="str">
        <f t="shared" si="2787"/>
        <v>AG$17</v>
      </c>
      <c r="AH1662" s="179" t="str">
        <f t="shared" si="2787"/>
        <v>AH$17</v>
      </c>
      <c r="AI1662" s="179" t="str">
        <f t="shared" si="2787"/>
        <v>AI$17</v>
      </c>
      <c r="AJ1662" s="179" t="str">
        <f t="shared" si="2787"/>
        <v>AJ$17</v>
      </c>
      <c r="AK1662" s="179" t="str">
        <f t="shared" si="2787"/>
        <v>AK$17</v>
      </c>
      <c r="AL1662" s="179" t="str">
        <f t="shared" si="2787"/>
        <v>AL$17</v>
      </c>
      <c r="AM1662" s="179" t="str">
        <f t="shared" si="2787"/>
        <v>AM$17</v>
      </c>
      <c r="AN1662" s="179" t="str">
        <f t="shared" si="2787"/>
        <v>AN$17</v>
      </c>
      <c r="AO1662" s="179" t="str">
        <f t="shared" si="2787"/>
        <v>AO$17</v>
      </c>
      <c r="AP1662" s="179" t="str">
        <f t="shared" si="2787"/>
        <v>AP$17</v>
      </c>
      <c r="AQ1662" s="179" t="str">
        <f t="shared" si="2787"/>
        <v>AQ$17</v>
      </c>
      <c r="AR1662" s="179" t="str">
        <f t="shared" si="2787"/>
        <v>AR$17</v>
      </c>
      <c r="AS1662" s="179" t="str">
        <f t="shared" si="2787"/>
        <v>AS$17</v>
      </c>
      <c r="AT1662" s="179" t="str">
        <f t="shared" si="2787"/>
        <v>AT$17</v>
      </c>
      <c r="AU1662" s="179" t="str">
        <f t="shared" si="2787"/>
        <v>AU$17</v>
      </c>
      <c r="AV1662" s="179" t="str">
        <f t="shared" si="2787"/>
        <v>AV$17</v>
      </c>
      <c r="AW1662" s="179" t="str">
        <f t="shared" si="2787"/>
        <v>AW$17</v>
      </c>
      <c r="AX1662" s="179" t="str">
        <f t="shared" si="2787"/>
        <v>AX$17</v>
      </c>
      <c r="AY1662" s="179" t="str">
        <f t="shared" ref="AY1662:CD1662" si="2788">AY1639</f>
        <v>AY$17</v>
      </c>
      <c r="AZ1662" s="179" t="str">
        <f t="shared" si="2788"/>
        <v>AZ$17</v>
      </c>
      <c r="BA1662" s="179" t="str">
        <f t="shared" si="2788"/>
        <v>BA$17</v>
      </c>
      <c r="BB1662" s="179" t="str">
        <f t="shared" si="2788"/>
        <v>BB$17</v>
      </c>
      <c r="BC1662" s="179" t="str">
        <f t="shared" si="2788"/>
        <v>BC$17</v>
      </c>
      <c r="BD1662" s="179" t="str">
        <f t="shared" si="2788"/>
        <v>BD$17</v>
      </c>
      <c r="BE1662" s="179" t="str">
        <f t="shared" si="2788"/>
        <v>BE$17</v>
      </c>
      <c r="BF1662" s="179" t="str">
        <f t="shared" si="2788"/>
        <v>BF$17</v>
      </c>
      <c r="BG1662" s="179" t="str">
        <f t="shared" si="2788"/>
        <v>BG$17</v>
      </c>
      <c r="BH1662" s="179" t="str">
        <f t="shared" si="2788"/>
        <v>BH$17</v>
      </c>
      <c r="BI1662" s="179" t="str">
        <f t="shared" si="2788"/>
        <v>BI$17</v>
      </c>
      <c r="BJ1662" s="179" t="str">
        <f t="shared" si="2788"/>
        <v>BJ$17</v>
      </c>
      <c r="BK1662" s="179" t="str">
        <f t="shared" si="2788"/>
        <v>BK$17</v>
      </c>
      <c r="BL1662" s="179" t="str">
        <f t="shared" si="2788"/>
        <v>BL$17</v>
      </c>
      <c r="BM1662" s="179" t="str">
        <f t="shared" si="2788"/>
        <v>BM$17</v>
      </c>
      <c r="BN1662" s="179" t="str">
        <f t="shared" si="2788"/>
        <v>BN$17</v>
      </c>
      <c r="BO1662" s="179" t="str">
        <f t="shared" si="2788"/>
        <v>BO$17</v>
      </c>
      <c r="BP1662" s="179" t="str">
        <f t="shared" si="2788"/>
        <v>BP$17</v>
      </c>
      <c r="BQ1662" s="179" t="str">
        <f t="shared" si="2788"/>
        <v>BQ$17</v>
      </c>
      <c r="BR1662" s="179" t="str">
        <f t="shared" si="2788"/>
        <v>BR$17</v>
      </c>
      <c r="BS1662" s="179" t="str">
        <f t="shared" si="2788"/>
        <v>BS$17</v>
      </c>
      <c r="BT1662" s="179" t="str">
        <f t="shared" si="2788"/>
        <v>BT$17</v>
      </c>
      <c r="BU1662" s="179" t="str">
        <f t="shared" si="2788"/>
        <v>BU$17</v>
      </c>
      <c r="BV1662" s="179" t="str">
        <f t="shared" si="2788"/>
        <v>BV$17</v>
      </c>
      <c r="BW1662" s="179" t="str">
        <f t="shared" si="2788"/>
        <v>BW$17</v>
      </c>
      <c r="BX1662" s="179" t="str">
        <f t="shared" si="2788"/>
        <v>BX$17</v>
      </c>
      <c r="BY1662" s="179" t="str">
        <f t="shared" si="2788"/>
        <v>BY$17</v>
      </c>
      <c r="BZ1662" s="179" t="str">
        <f t="shared" si="2788"/>
        <v>BZ$17</v>
      </c>
      <c r="CA1662" s="179" t="str">
        <f t="shared" si="2788"/>
        <v>CA$17</v>
      </c>
      <c r="CB1662" s="179" t="str">
        <f t="shared" si="2788"/>
        <v>CB$17</v>
      </c>
      <c r="CC1662" s="179" t="str">
        <f t="shared" si="2788"/>
        <v>CC$17</v>
      </c>
      <c r="CD1662" s="179" t="str">
        <f t="shared" si="2788"/>
        <v>CD$17</v>
      </c>
      <c r="CE1662" s="179" t="str">
        <f t="shared" ref="CE1662:CL1662" si="2789">CE1639</f>
        <v>CE$17</v>
      </c>
      <c r="CF1662" s="179" t="str">
        <f t="shared" si="2789"/>
        <v>CF$17</v>
      </c>
      <c r="CG1662" s="179" t="str">
        <f t="shared" si="2789"/>
        <v>CG$17</v>
      </c>
      <c r="CH1662" s="179" t="str">
        <f t="shared" si="2789"/>
        <v>CH$17</v>
      </c>
      <c r="CI1662" s="179" t="str">
        <f t="shared" si="2789"/>
        <v>CI$17</v>
      </c>
      <c r="CJ1662" s="179" t="str">
        <f t="shared" si="2789"/>
        <v>CJ$17</v>
      </c>
      <c r="CK1662" s="179" t="str">
        <f t="shared" si="2789"/>
        <v>CK$17</v>
      </c>
      <c r="CL1662" s="179" t="str">
        <f t="shared" si="2789"/>
        <v>CL$17</v>
      </c>
      <c r="CN1662" s="60"/>
      <c r="CO1662" s="179" t="str">
        <f t="shared" ref="CO1662:DL1662" si="2790">CO1639</f>
        <v>CO$17</v>
      </c>
      <c r="CP1662" s="179" t="str">
        <f t="shared" si="2790"/>
        <v>CP$17</v>
      </c>
      <c r="CQ1662" s="179" t="str">
        <f t="shared" si="2790"/>
        <v>CQ$17</v>
      </c>
      <c r="CR1662" s="179" t="str">
        <f t="shared" si="2790"/>
        <v>CR$17</v>
      </c>
      <c r="CS1662" s="179" t="str">
        <f t="shared" si="2790"/>
        <v>CS$17</v>
      </c>
      <c r="CT1662" s="179" t="str">
        <f t="shared" si="2790"/>
        <v>CT$17</v>
      </c>
      <c r="CU1662" s="179" t="str">
        <f t="shared" si="2790"/>
        <v>CU$17</v>
      </c>
      <c r="CV1662" s="179" t="str">
        <f t="shared" si="2790"/>
        <v>CV$17</v>
      </c>
      <c r="CW1662" s="179" t="str">
        <f t="shared" si="2790"/>
        <v>CW$17</v>
      </c>
      <c r="CX1662" s="179" t="str">
        <f t="shared" si="2790"/>
        <v>CX$17</v>
      </c>
      <c r="CY1662" s="179" t="str">
        <f t="shared" si="2790"/>
        <v>CY$17</v>
      </c>
      <c r="CZ1662" s="179" t="str">
        <f t="shared" si="2790"/>
        <v>CZ$17</v>
      </c>
      <c r="DA1662" s="179" t="str">
        <f t="shared" si="2790"/>
        <v>DA$17</v>
      </c>
      <c r="DB1662" s="179" t="str">
        <f t="shared" si="2790"/>
        <v>DB$17</v>
      </c>
      <c r="DC1662" s="179" t="str">
        <f t="shared" si="2790"/>
        <v>DC$17</v>
      </c>
      <c r="DD1662" s="179" t="str">
        <f t="shared" si="2790"/>
        <v>DD$17</v>
      </c>
      <c r="DE1662" s="179" t="str">
        <f t="shared" si="2790"/>
        <v>DE$17</v>
      </c>
      <c r="DF1662" s="179" t="str">
        <f t="shared" si="2790"/>
        <v>DF$17</v>
      </c>
      <c r="DG1662" s="179" t="str">
        <f t="shared" si="2790"/>
        <v>DG$17</v>
      </c>
      <c r="DH1662" s="179" t="str">
        <f t="shared" si="2790"/>
        <v>DH$17</v>
      </c>
      <c r="DI1662" s="179" t="str">
        <f t="shared" si="2790"/>
        <v>DI$17</v>
      </c>
      <c r="DJ1662" s="179" t="str">
        <f t="shared" si="2790"/>
        <v>DJ$17</v>
      </c>
      <c r="DK1662" s="179" t="str">
        <f t="shared" si="2790"/>
        <v>DK$17</v>
      </c>
      <c r="DL1662" s="179" t="str">
        <f t="shared" si="2790"/>
        <v>DL$17</v>
      </c>
    </row>
    <row r="1663" spans="1:116" x14ac:dyDescent="0.35">
      <c r="A1663" s="3"/>
      <c r="B1663" t="s">
        <v>332</v>
      </c>
      <c r="D1663" t="s">
        <v>427</v>
      </c>
      <c r="E1663" s="8" t="str">
        <f t="shared" si="2758"/>
        <v>1663 DTERMY-F</v>
      </c>
      <c r="G1663" s="191" t="str">
        <f>G1644</f>
        <v>Rolling fixed term debt - multiple borrowings w/ annual control:</v>
      </c>
      <c r="H1663" s="12"/>
      <c r="I1663" s="60"/>
      <c r="J1663" s="60"/>
      <c r="K1663" s="15"/>
      <c r="L1663" s="15"/>
      <c r="M1663" s="15"/>
      <c r="N1663" s="15"/>
      <c r="O1663" s="15"/>
      <c r="P1663" s="15"/>
      <c r="R1663" s="15"/>
      <c r="S1663" s="179">
        <f t="shared" ref="S1663:AX1663" si="2791">S1640</f>
        <v>0</v>
      </c>
      <c r="T1663" s="179">
        <f t="shared" si="2791"/>
        <v>0</v>
      </c>
      <c r="U1663" s="179">
        <f t="shared" si="2791"/>
        <v>0</v>
      </c>
      <c r="V1663" s="179">
        <f t="shared" si="2791"/>
        <v>0</v>
      </c>
      <c r="W1663" s="179">
        <f t="shared" si="2791"/>
        <v>0</v>
      </c>
      <c r="X1663" s="179">
        <f t="shared" si="2791"/>
        <v>0</v>
      </c>
      <c r="Y1663" s="179">
        <f t="shared" si="2791"/>
        <v>0</v>
      </c>
      <c r="Z1663" s="179">
        <f t="shared" si="2791"/>
        <v>0</v>
      </c>
      <c r="AA1663" s="179">
        <f t="shared" si="2791"/>
        <v>0</v>
      </c>
      <c r="AB1663" s="179">
        <f t="shared" si="2791"/>
        <v>0</v>
      </c>
      <c r="AC1663" s="179">
        <f t="shared" si="2791"/>
        <v>0</v>
      </c>
      <c r="AD1663" s="179">
        <f t="shared" si="2791"/>
        <v>0</v>
      </c>
      <c r="AE1663" s="179">
        <f t="shared" si="2791"/>
        <v>0</v>
      </c>
      <c r="AF1663" s="179">
        <f t="shared" si="2791"/>
        <v>0</v>
      </c>
      <c r="AG1663" s="179">
        <f t="shared" si="2791"/>
        <v>0</v>
      </c>
      <c r="AH1663" s="179">
        <f t="shared" si="2791"/>
        <v>0</v>
      </c>
      <c r="AI1663" s="179">
        <f t="shared" si="2791"/>
        <v>0</v>
      </c>
      <c r="AJ1663" s="179">
        <f t="shared" si="2791"/>
        <v>0</v>
      </c>
      <c r="AK1663" s="179">
        <f t="shared" si="2791"/>
        <v>0</v>
      </c>
      <c r="AL1663" s="179">
        <f t="shared" si="2791"/>
        <v>0</v>
      </c>
      <c r="AM1663" s="179">
        <f t="shared" si="2791"/>
        <v>0</v>
      </c>
      <c r="AN1663" s="179">
        <f t="shared" si="2791"/>
        <v>0</v>
      </c>
      <c r="AO1663" s="179">
        <f t="shared" si="2791"/>
        <v>0</v>
      </c>
      <c r="AP1663" s="179">
        <f t="shared" si="2791"/>
        <v>0</v>
      </c>
      <c r="AQ1663" s="179">
        <f t="shared" si="2791"/>
        <v>0</v>
      </c>
      <c r="AR1663" s="179">
        <f t="shared" si="2791"/>
        <v>0</v>
      </c>
      <c r="AS1663" s="179">
        <f t="shared" si="2791"/>
        <v>0</v>
      </c>
      <c r="AT1663" s="179">
        <f t="shared" si="2791"/>
        <v>0</v>
      </c>
      <c r="AU1663" s="179">
        <f t="shared" si="2791"/>
        <v>0</v>
      </c>
      <c r="AV1663" s="179">
        <f t="shared" si="2791"/>
        <v>0</v>
      </c>
      <c r="AW1663" s="179">
        <f t="shared" si="2791"/>
        <v>0</v>
      </c>
      <c r="AX1663" s="179">
        <f t="shared" si="2791"/>
        <v>0</v>
      </c>
      <c r="AY1663" s="179">
        <f t="shared" ref="AY1663:CD1663" si="2792">AY1640</f>
        <v>0</v>
      </c>
      <c r="AZ1663" s="179">
        <f t="shared" si="2792"/>
        <v>0</v>
      </c>
      <c r="BA1663" s="179">
        <f t="shared" si="2792"/>
        <v>0</v>
      </c>
      <c r="BB1663" s="179">
        <f t="shared" si="2792"/>
        <v>0</v>
      </c>
      <c r="BC1663" s="179">
        <f t="shared" si="2792"/>
        <v>0</v>
      </c>
      <c r="BD1663" s="179">
        <f t="shared" si="2792"/>
        <v>0</v>
      </c>
      <c r="BE1663" s="179">
        <f t="shared" si="2792"/>
        <v>0</v>
      </c>
      <c r="BF1663" s="179">
        <f t="shared" si="2792"/>
        <v>0</v>
      </c>
      <c r="BG1663" s="179">
        <f t="shared" si="2792"/>
        <v>0</v>
      </c>
      <c r="BH1663" s="179">
        <f t="shared" si="2792"/>
        <v>0</v>
      </c>
      <c r="BI1663" s="179">
        <f t="shared" si="2792"/>
        <v>0</v>
      </c>
      <c r="BJ1663" s="179">
        <f t="shared" si="2792"/>
        <v>0</v>
      </c>
      <c r="BK1663" s="179">
        <f t="shared" si="2792"/>
        <v>0</v>
      </c>
      <c r="BL1663" s="179">
        <f t="shared" si="2792"/>
        <v>0</v>
      </c>
      <c r="BM1663" s="179">
        <f t="shared" si="2792"/>
        <v>0</v>
      </c>
      <c r="BN1663" s="179">
        <f t="shared" si="2792"/>
        <v>0</v>
      </c>
      <c r="BO1663" s="179">
        <f t="shared" si="2792"/>
        <v>0</v>
      </c>
      <c r="BP1663" s="179">
        <f t="shared" si="2792"/>
        <v>0</v>
      </c>
      <c r="BQ1663" s="179">
        <f t="shared" si="2792"/>
        <v>0</v>
      </c>
      <c r="BR1663" s="179">
        <f t="shared" si="2792"/>
        <v>0</v>
      </c>
      <c r="BS1663" s="179">
        <f t="shared" si="2792"/>
        <v>0</v>
      </c>
      <c r="BT1663" s="179">
        <f t="shared" si="2792"/>
        <v>0</v>
      </c>
      <c r="BU1663" s="179">
        <f t="shared" si="2792"/>
        <v>0</v>
      </c>
      <c r="BV1663" s="179">
        <f t="shared" si="2792"/>
        <v>0</v>
      </c>
      <c r="BW1663" s="179">
        <f t="shared" si="2792"/>
        <v>0</v>
      </c>
      <c r="BX1663" s="179">
        <f t="shared" si="2792"/>
        <v>0</v>
      </c>
      <c r="BY1663" s="179">
        <f t="shared" si="2792"/>
        <v>0</v>
      </c>
      <c r="BZ1663" s="179">
        <f t="shared" si="2792"/>
        <v>0</v>
      </c>
      <c r="CA1663" s="179">
        <f t="shared" si="2792"/>
        <v>0</v>
      </c>
      <c r="CB1663" s="179">
        <f t="shared" si="2792"/>
        <v>0</v>
      </c>
      <c r="CC1663" s="179">
        <f t="shared" si="2792"/>
        <v>0</v>
      </c>
      <c r="CD1663" s="179">
        <f t="shared" si="2792"/>
        <v>0</v>
      </c>
      <c r="CE1663" s="179">
        <f t="shared" ref="CE1663:CL1663" si="2793">CE1640</f>
        <v>0</v>
      </c>
      <c r="CF1663" s="179">
        <f t="shared" si="2793"/>
        <v>0</v>
      </c>
      <c r="CG1663" s="179">
        <f t="shared" si="2793"/>
        <v>0</v>
      </c>
      <c r="CH1663" s="179">
        <f t="shared" si="2793"/>
        <v>0</v>
      </c>
      <c r="CI1663" s="179">
        <f t="shared" si="2793"/>
        <v>0</v>
      </c>
      <c r="CJ1663" s="179">
        <f t="shared" si="2793"/>
        <v>0</v>
      </c>
      <c r="CK1663" s="179">
        <f t="shared" si="2793"/>
        <v>0</v>
      </c>
      <c r="CL1663" s="179">
        <f t="shared" si="2793"/>
        <v>0</v>
      </c>
      <c r="CN1663" s="60"/>
      <c r="CO1663" s="179">
        <f t="shared" ref="CO1663:DL1663" si="2794">CO1640</f>
        <v>0</v>
      </c>
      <c r="CP1663" s="179">
        <f t="shared" si="2794"/>
        <v>0</v>
      </c>
      <c r="CQ1663" s="179">
        <f t="shared" si="2794"/>
        <v>0</v>
      </c>
      <c r="CR1663" s="179">
        <f t="shared" si="2794"/>
        <v>0</v>
      </c>
      <c r="CS1663" s="179">
        <f t="shared" si="2794"/>
        <v>0</v>
      </c>
      <c r="CT1663" s="179">
        <f t="shared" si="2794"/>
        <v>0</v>
      </c>
      <c r="CU1663" s="179">
        <f t="shared" si="2794"/>
        <v>0</v>
      </c>
      <c r="CV1663" s="179">
        <f t="shared" si="2794"/>
        <v>0</v>
      </c>
      <c r="CW1663" s="179">
        <f t="shared" si="2794"/>
        <v>0</v>
      </c>
      <c r="CX1663" s="179">
        <f t="shared" si="2794"/>
        <v>0</v>
      </c>
      <c r="CY1663" s="179">
        <f t="shared" si="2794"/>
        <v>0</v>
      </c>
      <c r="CZ1663" s="179">
        <f t="shared" si="2794"/>
        <v>0</v>
      </c>
      <c r="DA1663" s="179">
        <f t="shared" si="2794"/>
        <v>0</v>
      </c>
      <c r="DB1663" s="179">
        <f t="shared" si="2794"/>
        <v>0</v>
      </c>
      <c r="DC1663" s="179">
        <f t="shared" si="2794"/>
        <v>0</v>
      </c>
      <c r="DD1663" s="179">
        <f t="shared" si="2794"/>
        <v>0</v>
      </c>
      <c r="DE1663" s="179">
        <f t="shared" si="2794"/>
        <v>0</v>
      </c>
      <c r="DF1663" s="179">
        <f t="shared" si="2794"/>
        <v>0</v>
      </c>
      <c r="DG1663" s="179">
        <f t="shared" si="2794"/>
        <v>0</v>
      </c>
      <c r="DH1663" s="179">
        <f t="shared" si="2794"/>
        <v>0</v>
      </c>
      <c r="DI1663" s="179">
        <f t="shared" si="2794"/>
        <v>0</v>
      </c>
      <c r="DJ1663" s="179">
        <f t="shared" si="2794"/>
        <v>0</v>
      </c>
      <c r="DK1663" s="179">
        <f t="shared" si="2794"/>
        <v>0</v>
      </c>
      <c r="DL1663" s="179">
        <f t="shared" si="2794"/>
        <v>0</v>
      </c>
    </row>
    <row r="1664" spans="1:116" x14ac:dyDescent="0.35">
      <c r="B1664" t="s">
        <v>332</v>
      </c>
      <c r="D1664" t="s">
        <v>427</v>
      </c>
      <c r="E1664" s="8" t="str">
        <f t="shared" si="2758"/>
        <v>1664 DTERMY-F</v>
      </c>
      <c r="G1664" s="241" t="str">
        <f>IFERROR(SUBSTITUTE(TRIM(MID(G1644, SEARCH("-", G1644) + 1, LEN(G1644))),":",""),"no unit")</f>
        <v>multiple borrowings w/ annual control</v>
      </c>
      <c r="H1664" s="12"/>
      <c r="I1664" s="60"/>
      <c r="J1664" s="60"/>
      <c r="K1664" s="15"/>
      <c r="L1664" s="15"/>
      <c r="M1664" s="15"/>
      <c r="N1664" s="15"/>
      <c r="O1664" s="15"/>
      <c r="P1664" s="15"/>
      <c r="R1664" s="15"/>
      <c r="S1664" s="179"/>
      <c r="T1664" s="179"/>
      <c r="U1664" s="179"/>
      <c r="V1664" s="179"/>
      <c r="W1664" s="179"/>
      <c r="X1664" s="179"/>
      <c r="Y1664" s="179"/>
      <c r="Z1664" s="179"/>
      <c r="AA1664" s="179"/>
      <c r="AB1664" s="179"/>
      <c r="AC1664" s="179"/>
      <c r="AD1664" s="179"/>
      <c r="AE1664" s="179"/>
      <c r="AF1664" s="179"/>
      <c r="AG1664" s="179"/>
      <c r="AH1664" s="179"/>
      <c r="AI1664" s="179"/>
      <c r="AJ1664" s="179"/>
      <c r="AK1664" s="179"/>
      <c r="AL1664" s="179"/>
      <c r="AM1664" s="179"/>
      <c r="AN1664" s="179"/>
      <c r="AO1664" s="179"/>
      <c r="AP1664" s="179"/>
      <c r="AQ1664" s="179"/>
      <c r="AR1664" s="179"/>
      <c r="AS1664" s="179"/>
      <c r="AT1664" s="179"/>
      <c r="AU1664" s="179"/>
      <c r="AV1664" s="179"/>
      <c r="AW1664" s="179"/>
      <c r="AX1664" s="179"/>
      <c r="AY1664" s="179"/>
      <c r="AZ1664" s="179"/>
      <c r="BA1664" s="179"/>
      <c r="BB1664" s="179"/>
      <c r="BC1664" s="179"/>
      <c r="BD1664" s="179"/>
      <c r="BE1664" s="179"/>
      <c r="BF1664" s="179"/>
      <c r="BG1664" s="179"/>
      <c r="BH1664" s="179"/>
      <c r="BI1664" s="179"/>
      <c r="BJ1664" s="179"/>
      <c r="BK1664" s="179"/>
      <c r="BL1664" s="179"/>
      <c r="BM1664" s="179"/>
      <c r="BN1664" s="179"/>
      <c r="BO1664" s="179"/>
      <c r="BP1664" s="179"/>
      <c r="BQ1664" s="179"/>
      <c r="BR1664" s="179"/>
      <c r="BS1664" s="179"/>
      <c r="BT1664" s="179"/>
      <c r="BU1664" s="179"/>
      <c r="BV1664" s="179"/>
      <c r="BW1664" s="179"/>
      <c r="BX1664" s="179"/>
      <c r="BY1664" s="179"/>
      <c r="BZ1664" s="179"/>
      <c r="CA1664" s="179"/>
      <c r="CB1664" s="179"/>
      <c r="CC1664" s="179"/>
      <c r="CD1664" s="179"/>
      <c r="CE1664" s="179"/>
      <c r="CF1664" s="179"/>
      <c r="CG1664" s="179"/>
      <c r="CH1664" s="179"/>
      <c r="CI1664" s="179"/>
      <c r="CJ1664" s="179"/>
      <c r="CK1664" s="179"/>
      <c r="CL1664" s="179"/>
      <c r="CN1664" s="60"/>
      <c r="CO1664" s="179"/>
      <c r="CP1664" s="179"/>
      <c r="CQ1664" s="179"/>
      <c r="CR1664" s="179"/>
      <c r="CS1664" s="179"/>
      <c r="CT1664" s="179"/>
      <c r="CU1664" s="179"/>
      <c r="CV1664" s="179"/>
      <c r="CW1664" s="179"/>
      <c r="CX1664" s="179"/>
      <c r="CY1664" s="179"/>
      <c r="CZ1664" s="179"/>
      <c r="DA1664" s="179"/>
      <c r="DB1664" s="179"/>
      <c r="DC1664" s="179"/>
      <c r="DD1664" s="179"/>
      <c r="DE1664" s="179"/>
      <c r="DF1664" s="179"/>
      <c r="DG1664" s="179"/>
      <c r="DH1664" s="179"/>
      <c r="DI1664" s="179"/>
      <c r="DJ1664" s="179"/>
      <c r="DK1664" s="179"/>
      <c r="DL1664" s="179"/>
    </row>
    <row r="1665" spans="1:116" x14ac:dyDescent="0.35">
      <c r="E1665" s="8"/>
      <c r="G1665" s="191" t="str">
        <f>G1642</f>
        <v>Secondary revenue driver</v>
      </c>
      <c r="H1665" s="90"/>
      <c r="I1665" s="213"/>
      <c r="J1665" s="213"/>
      <c r="K1665" s="214"/>
      <c r="L1665" s="214"/>
      <c r="M1665" s="214"/>
      <c r="N1665" s="214"/>
      <c r="O1665" s="214"/>
      <c r="P1665" s="214"/>
      <c r="R1665" s="214"/>
      <c r="S1665" s="4" t="str">
        <f t="shared" ref="S1665:AX1665" si="2795">ADDRESS(ROW(S1655),COLUMN(S1655),2)</f>
        <v>S$1655</v>
      </c>
      <c r="T1665" s="4" t="str">
        <f t="shared" si="2795"/>
        <v>T$1655</v>
      </c>
      <c r="U1665" s="4" t="str">
        <f t="shared" si="2795"/>
        <v>U$1655</v>
      </c>
      <c r="V1665" s="4" t="str">
        <f t="shared" si="2795"/>
        <v>V$1655</v>
      </c>
      <c r="W1665" s="4" t="str">
        <f t="shared" si="2795"/>
        <v>W$1655</v>
      </c>
      <c r="X1665" s="4" t="str">
        <f t="shared" si="2795"/>
        <v>X$1655</v>
      </c>
      <c r="Y1665" s="4" t="str">
        <f t="shared" si="2795"/>
        <v>Y$1655</v>
      </c>
      <c r="Z1665" s="4" t="str">
        <f t="shared" si="2795"/>
        <v>Z$1655</v>
      </c>
      <c r="AA1665" s="4" t="str">
        <f t="shared" si="2795"/>
        <v>AA$1655</v>
      </c>
      <c r="AB1665" s="4" t="str">
        <f t="shared" si="2795"/>
        <v>AB$1655</v>
      </c>
      <c r="AC1665" s="4" t="str">
        <f t="shared" si="2795"/>
        <v>AC$1655</v>
      </c>
      <c r="AD1665" s="4" t="str">
        <f t="shared" si="2795"/>
        <v>AD$1655</v>
      </c>
      <c r="AE1665" s="4" t="str">
        <f t="shared" si="2795"/>
        <v>AE$1655</v>
      </c>
      <c r="AF1665" s="4" t="str">
        <f t="shared" si="2795"/>
        <v>AF$1655</v>
      </c>
      <c r="AG1665" s="4" t="str">
        <f t="shared" si="2795"/>
        <v>AG$1655</v>
      </c>
      <c r="AH1665" s="4" t="str">
        <f t="shared" si="2795"/>
        <v>AH$1655</v>
      </c>
      <c r="AI1665" s="4" t="str">
        <f t="shared" si="2795"/>
        <v>AI$1655</v>
      </c>
      <c r="AJ1665" s="4" t="str">
        <f t="shared" si="2795"/>
        <v>AJ$1655</v>
      </c>
      <c r="AK1665" s="4" t="str">
        <f t="shared" si="2795"/>
        <v>AK$1655</v>
      </c>
      <c r="AL1665" s="4" t="str">
        <f t="shared" si="2795"/>
        <v>AL$1655</v>
      </c>
      <c r="AM1665" s="4" t="str">
        <f t="shared" si="2795"/>
        <v>AM$1655</v>
      </c>
      <c r="AN1665" s="4" t="str">
        <f t="shared" si="2795"/>
        <v>AN$1655</v>
      </c>
      <c r="AO1665" s="4" t="str">
        <f t="shared" si="2795"/>
        <v>AO$1655</v>
      </c>
      <c r="AP1665" s="4" t="str">
        <f t="shared" si="2795"/>
        <v>AP$1655</v>
      </c>
      <c r="AQ1665" s="4" t="str">
        <f t="shared" si="2795"/>
        <v>AQ$1655</v>
      </c>
      <c r="AR1665" s="4" t="str">
        <f t="shared" si="2795"/>
        <v>AR$1655</v>
      </c>
      <c r="AS1665" s="4" t="str">
        <f t="shared" si="2795"/>
        <v>AS$1655</v>
      </c>
      <c r="AT1665" s="4" t="str">
        <f t="shared" si="2795"/>
        <v>AT$1655</v>
      </c>
      <c r="AU1665" s="4" t="str">
        <f t="shared" si="2795"/>
        <v>AU$1655</v>
      </c>
      <c r="AV1665" s="4" t="str">
        <f t="shared" si="2795"/>
        <v>AV$1655</v>
      </c>
      <c r="AW1665" s="4" t="str">
        <f t="shared" si="2795"/>
        <v>AW$1655</v>
      </c>
      <c r="AX1665" s="4" t="str">
        <f t="shared" si="2795"/>
        <v>AX$1655</v>
      </c>
      <c r="AY1665" s="4" t="str">
        <f t="shared" ref="AY1665:CD1665" si="2796">ADDRESS(ROW(AY1655),COLUMN(AY1655),2)</f>
        <v>AY$1655</v>
      </c>
      <c r="AZ1665" s="4" t="str">
        <f t="shared" si="2796"/>
        <v>AZ$1655</v>
      </c>
      <c r="BA1665" s="4" t="str">
        <f t="shared" si="2796"/>
        <v>BA$1655</v>
      </c>
      <c r="BB1665" s="4" t="str">
        <f t="shared" si="2796"/>
        <v>BB$1655</v>
      </c>
      <c r="BC1665" s="4" t="str">
        <f t="shared" si="2796"/>
        <v>BC$1655</v>
      </c>
      <c r="BD1665" s="4" t="str">
        <f t="shared" si="2796"/>
        <v>BD$1655</v>
      </c>
      <c r="BE1665" s="4" t="str">
        <f t="shared" si="2796"/>
        <v>BE$1655</v>
      </c>
      <c r="BF1665" s="4" t="str">
        <f t="shared" si="2796"/>
        <v>BF$1655</v>
      </c>
      <c r="BG1665" s="4" t="str">
        <f t="shared" si="2796"/>
        <v>BG$1655</v>
      </c>
      <c r="BH1665" s="4" t="str">
        <f t="shared" si="2796"/>
        <v>BH$1655</v>
      </c>
      <c r="BI1665" s="4" t="str">
        <f t="shared" si="2796"/>
        <v>BI$1655</v>
      </c>
      <c r="BJ1665" s="4" t="str">
        <f t="shared" si="2796"/>
        <v>BJ$1655</v>
      </c>
      <c r="BK1665" s="4" t="str">
        <f t="shared" si="2796"/>
        <v>BK$1655</v>
      </c>
      <c r="BL1665" s="4" t="str">
        <f t="shared" si="2796"/>
        <v>BL$1655</v>
      </c>
      <c r="BM1665" s="4" t="str">
        <f t="shared" si="2796"/>
        <v>BM$1655</v>
      </c>
      <c r="BN1665" s="4" t="str">
        <f t="shared" si="2796"/>
        <v>BN$1655</v>
      </c>
      <c r="BO1665" s="4" t="str">
        <f t="shared" si="2796"/>
        <v>BO$1655</v>
      </c>
      <c r="BP1665" s="4" t="str">
        <f t="shared" si="2796"/>
        <v>BP$1655</v>
      </c>
      <c r="BQ1665" s="4" t="str">
        <f t="shared" si="2796"/>
        <v>BQ$1655</v>
      </c>
      <c r="BR1665" s="4" t="str">
        <f t="shared" si="2796"/>
        <v>BR$1655</v>
      </c>
      <c r="BS1665" s="4" t="str">
        <f t="shared" si="2796"/>
        <v>BS$1655</v>
      </c>
      <c r="BT1665" s="4" t="str">
        <f t="shared" si="2796"/>
        <v>BT$1655</v>
      </c>
      <c r="BU1665" s="4" t="str">
        <f t="shared" si="2796"/>
        <v>BU$1655</v>
      </c>
      <c r="BV1665" s="4" t="str">
        <f t="shared" si="2796"/>
        <v>BV$1655</v>
      </c>
      <c r="BW1665" s="4" t="str">
        <f t="shared" si="2796"/>
        <v>BW$1655</v>
      </c>
      <c r="BX1665" s="4" t="str">
        <f t="shared" si="2796"/>
        <v>BX$1655</v>
      </c>
      <c r="BY1665" s="4" t="str">
        <f t="shared" si="2796"/>
        <v>BY$1655</v>
      </c>
      <c r="BZ1665" s="4" t="str">
        <f t="shared" si="2796"/>
        <v>BZ$1655</v>
      </c>
      <c r="CA1665" s="4" t="str">
        <f t="shared" si="2796"/>
        <v>CA$1655</v>
      </c>
      <c r="CB1665" s="4" t="str">
        <f t="shared" si="2796"/>
        <v>CB$1655</v>
      </c>
      <c r="CC1665" s="4" t="str">
        <f t="shared" si="2796"/>
        <v>CC$1655</v>
      </c>
      <c r="CD1665" s="4" t="str">
        <f t="shared" si="2796"/>
        <v>CD$1655</v>
      </c>
      <c r="CE1665" s="4" t="str">
        <f t="shared" ref="CE1665:CL1665" si="2797">ADDRESS(ROW(CE1655),COLUMN(CE1655),2)</f>
        <v>CE$1655</v>
      </c>
      <c r="CF1665" s="4" t="str">
        <f t="shared" si="2797"/>
        <v>CF$1655</v>
      </c>
      <c r="CG1665" s="4" t="str">
        <f t="shared" si="2797"/>
        <v>CG$1655</v>
      </c>
      <c r="CH1665" s="4" t="str">
        <f t="shared" si="2797"/>
        <v>CH$1655</v>
      </c>
      <c r="CI1665" s="4" t="str">
        <f t="shared" si="2797"/>
        <v>CI$1655</v>
      </c>
      <c r="CJ1665" s="4" t="str">
        <f t="shared" si="2797"/>
        <v>CJ$1655</v>
      </c>
      <c r="CK1665" s="4" t="str">
        <f t="shared" si="2797"/>
        <v>CK$1655</v>
      </c>
      <c r="CL1665" s="4" t="str">
        <f t="shared" si="2797"/>
        <v>CL$1655</v>
      </c>
      <c r="CN1665" s="213"/>
      <c r="CO1665" s="4" t="str">
        <f t="shared" ref="CO1665:DL1665" si="2798">ADDRESS(ROW(CO1655),COLUMN(CO1655),2)</f>
        <v>CO$1655</v>
      </c>
      <c r="CP1665" s="4" t="str">
        <f t="shared" si="2798"/>
        <v>CP$1655</v>
      </c>
      <c r="CQ1665" s="4" t="str">
        <f t="shared" si="2798"/>
        <v>CQ$1655</v>
      </c>
      <c r="CR1665" s="4" t="str">
        <f t="shared" si="2798"/>
        <v>CR$1655</v>
      </c>
      <c r="CS1665" s="4" t="str">
        <f t="shared" si="2798"/>
        <v>CS$1655</v>
      </c>
      <c r="CT1665" s="4" t="str">
        <f t="shared" si="2798"/>
        <v>CT$1655</v>
      </c>
      <c r="CU1665" s="4" t="str">
        <f t="shared" si="2798"/>
        <v>CU$1655</v>
      </c>
      <c r="CV1665" s="4" t="str">
        <f t="shared" si="2798"/>
        <v>CV$1655</v>
      </c>
      <c r="CW1665" s="4" t="str">
        <f t="shared" si="2798"/>
        <v>CW$1655</v>
      </c>
      <c r="CX1665" s="4" t="str">
        <f t="shared" si="2798"/>
        <v>CX$1655</v>
      </c>
      <c r="CY1665" s="4" t="str">
        <f t="shared" si="2798"/>
        <v>CY$1655</v>
      </c>
      <c r="CZ1665" s="4" t="str">
        <f t="shared" si="2798"/>
        <v>CZ$1655</v>
      </c>
      <c r="DA1665" s="4" t="str">
        <f t="shared" si="2798"/>
        <v>DA$1655</v>
      </c>
      <c r="DB1665" s="4" t="str">
        <f t="shared" si="2798"/>
        <v>DB$1655</v>
      </c>
      <c r="DC1665" s="4" t="str">
        <f t="shared" si="2798"/>
        <v>DC$1655</v>
      </c>
      <c r="DD1665" s="4" t="str">
        <f t="shared" si="2798"/>
        <v>DD$1655</v>
      </c>
      <c r="DE1665" s="4" t="str">
        <f t="shared" si="2798"/>
        <v>DE$1655</v>
      </c>
      <c r="DF1665" s="4" t="str">
        <f t="shared" si="2798"/>
        <v>DF$1655</v>
      </c>
      <c r="DG1665" s="4" t="str">
        <f t="shared" si="2798"/>
        <v>DG$1655</v>
      </c>
      <c r="DH1665" s="4" t="str">
        <f t="shared" si="2798"/>
        <v>DH$1655</v>
      </c>
      <c r="DI1665" s="4" t="str">
        <f t="shared" si="2798"/>
        <v>DI$1655</v>
      </c>
      <c r="DJ1665" s="4" t="str">
        <f t="shared" si="2798"/>
        <v>DJ$1655</v>
      </c>
      <c r="DK1665" s="4" t="str">
        <f t="shared" si="2798"/>
        <v>DK$1655</v>
      </c>
      <c r="DL1665" s="4" t="str">
        <f t="shared" si="2798"/>
        <v>DL$1655</v>
      </c>
    </row>
    <row r="1666" spans="1:116" x14ac:dyDescent="0.35">
      <c r="A1666" s="174"/>
      <c r="E1666" s="8"/>
      <c r="G1666" s="136" t="str">
        <f>G1643</f>
        <v>Secondary volume driver</v>
      </c>
      <c r="H1666" s="12"/>
      <c r="I1666" s="60"/>
      <c r="J1666" s="60"/>
      <c r="K1666" s="15"/>
      <c r="L1666" s="15"/>
      <c r="M1666" s="15"/>
      <c r="N1666" s="15"/>
      <c r="O1666" s="15"/>
      <c r="P1666" s="15"/>
      <c r="R1666" s="15"/>
      <c r="S1666" s="179" t="str">
        <f t="shared" ref="S1666:AX1666" si="2799">S1643</f>
        <v>S$19</v>
      </c>
      <c r="T1666" s="179" t="str">
        <f t="shared" si="2799"/>
        <v>T$19</v>
      </c>
      <c r="U1666" s="179" t="str">
        <f t="shared" si="2799"/>
        <v>U$19</v>
      </c>
      <c r="V1666" s="179" t="str">
        <f t="shared" si="2799"/>
        <v>V$19</v>
      </c>
      <c r="W1666" s="179" t="str">
        <f t="shared" si="2799"/>
        <v>W$19</v>
      </c>
      <c r="X1666" s="179" t="str">
        <f t="shared" si="2799"/>
        <v>X$19</v>
      </c>
      <c r="Y1666" s="179" t="str">
        <f t="shared" si="2799"/>
        <v>Y$19</v>
      </c>
      <c r="Z1666" s="179" t="str">
        <f t="shared" si="2799"/>
        <v>Z$19</v>
      </c>
      <c r="AA1666" s="179" t="str">
        <f t="shared" si="2799"/>
        <v>AA$19</v>
      </c>
      <c r="AB1666" s="179" t="str">
        <f t="shared" si="2799"/>
        <v>AB$19</v>
      </c>
      <c r="AC1666" s="179" t="str">
        <f t="shared" si="2799"/>
        <v>AC$19</v>
      </c>
      <c r="AD1666" s="179" t="str">
        <f t="shared" si="2799"/>
        <v>AD$19</v>
      </c>
      <c r="AE1666" s="179" t="str">
        <f t="shared" si="2799"/>
        <v>AE$19</v>
      </c>
      <c r="AF1666" s="179" t="str">
        <f t="shared" si="2799"/>
        <v>AF$19</v>
      </c>
      <c r="AG1666" s="179" t="str">
        <f t="shared" si="2799"/>
        <v>AG$19</v>
      </c>
      <c r="AH1666" s="179" t="str">
        <f t="shared" si="2799"/>
        <v>AH$19</v>
      </c>
      <c r="AI1666" s="179" t="str">
        <f t="shared" si="2799"/>
        <v>AI$19</v>
      </c>
      <c r="AJ1666" s="179" t="str">
        <f t="shared" si="2799"/>
        <v>AJ$19</v>
      </c>
      <c r="AK1666" s="179" t="str">
        <f t="shared" si="2799"/>
        <v>AK$19</v>
      </c>
      <c r="AL1666" s="179" t="str">
        <f t="shared" si="2799"/>
        <v>AL$19</v>
      </c>
      <c r="AM1666" s="179" t="str">
        <f t="shared" si="2799"/>
        <v>AM$19</v>
      </c>
      <c r="AN1666" s="179" t="str">
        <f t="shared" si="2799"/>
        <v>AN$19</v>
      </c>
      <c r="AO1666" s="179" t="str">
        <f t="shared" si="2799"/>
        <v>AO$19</v>
      </c>
      <c r="AP1666" s="179" t="str">
        <f t="shared" si="2799"/>
        <v>AP$19</v>
      </c>
      <c r="AQ1666" s="179" t="str">
        <f t="shared" si="2799"/>
        <v>AQ$19</v>
      </c>
      <c r="AR1666" s="179" t="str">
        <f t="shared" si="2799"/>
        <v>AR$19</v>
      </c>
      <c r="AS1666" s="179" t="str">
        <f t="shared" si="2799"/>
        <v>AS$19</v>
      </c>
      <c r="AT1666" s="179" t="str">
        <f t="shared" si="2799"/>
        <v>AT$19</v>
      </c>
      <c r="AU1666" s="179" t="str">
        <f t="shared" si="2799"/>
        <v>AU$19</v>
      </c>
      <c r="AV1666" s="179" t="str">
        <f t="shared" si="2799"/>
        <v>AV$19</v>
      </c>
      <c r="AW1666" s="179" t="str">
        <f t="shared" si="2799"/>
        <v>AW$19</v>
      </c>
      <c r="AX1666" s="179" t="str">
        <f t="shared" si="2799"/>
        <v>AX$19</v>
      </c>
      <c r="AY1666" s="179" t="str">
        <f t="shared" ref="AY1666:CD1666" si="2800">AY1643</f>
        <v>AY$19</v>
      </c>
      <c r="AZ1666" s="179" t="str">
        <f t="shared" si="2800"/>
        <v>AZ$19</v>
      </c>
      <c r="BA1666" s="179" t="str">
        <f t="shared" si="2800"/>
        <v>BA$19</v>
      </c>
      <c r="BB1666" s="179" t="str">
        <f t="shared" si="2800"/>
        <v>BB$19</v>
      </c>
      <c r="BC1666" s="179" t="str">
        <f t="shared" si="2800"/>
        <v>BC$19</v>
      </c>
      <c r="BD1666" s="179" t="str">
        <f t="shared" si="2800"/>
        <v>BD$19</v>
      </c>
      <c r="BE1666" s="179" t="str">
        <f t="shared" si="2800"/>
        <v>BE$19</v>
      </c>
      <c r="BF1666" s="179" t="str">
        <f t="shared" si="2800"/>
        <v>BF$19</v>
      </c>
      <c r="BG1666" s="179" t="str">
        <f t="shared" si="2800"/>
        <v>BG$19</v>
      </c>
      <c r="BH1666" s="179" t="str">
        <f t="shared" si="2800"/>
        <v>BH$19</v>
      </c>
      <c r="BI1666" s="179" t="str">
        <f t="shared" si="2800"/>
        <v>BI$19</v>
      </c>
      <c r="BJ1666" s="179" t="str">
        <f t="shared" si="2800"/>
        <v>BJ$19</v>
      </c>
      <c r="BK1666" s="179" t="str">
        <f t="shared" si="2800"/>
        <v>BK$19</v>
      </c>
      <c r="BL1666" s="179" t="str">
        <f t="shared" si="2800"/>
        <v>BL$19</v>
      </c>
      <c r="BM1666" s="179" t="str">
        <f t="shared" si="2800"/>
        <v>BM$19</v>
      </c>
      <c r="BN1666" s="179" t="str">
        <f t="shared" si="2800"/>
        <v>BN$19</v>
      </c>
      <c r="BO1666" s="179" t="str">
        <f t="shared" si="2800"/>
        <v>BO$19</v>
      </c>
      <c r="BP1666" s="179" t="str">
        <f t="shared" si="2800"/>
        <v>BP$19</v>
      </c>
      <c r="BQ1666" s="179" t="str">
        <f t="shared" si="2800"/>
        <v>BQ$19</v>
      </c>
      <c r="BR1666" s="179" t="str">
        <f t="shared" si="2800"/>
        <v>BR$19</v>
      </c>
      <c r="BS1666" s="179" t="str">
        <f t="shared" si="2800"/>
        <v>BS$19</v>
      </c>
      <c r="BT1666" s="179" t="str">
        <f t="shared" si="2800"/>
        <v>BT$19</v>
      </c>
      <c r="BU1666" s="179" t="str">
        <f t="shared" si="2800"/>
        <v>BU$19</v>
      </c>
      <c r="BV1666" s="179" t="str">
        <f t="shared" si="2800"/>
        <v>BV$19</v>
      </c>
      <c r="BW1666" s="179" t="str">
        <f t="shared" si="2800"/>
        <v>BW$19</v>
      </c>
      <c r="BX1666" s="179" t="str">
        <f t="shared" si="2800"/>
        <v>BX$19</v>
      </c>
      <c r="BY1666" s="179" t="str">
        <f t="shared" si="2800"/>
        <v>BY$19</v>
      </c>
      <c r="BZ1666" s="179" t="str">
        <f t="shared" si="2800"/>
        <v>BZ$19</v>
      </c>
      <c r="CA1666" s="179" t="str">
        <f t="shared" si="2800"/>
        <v>CA$19</v>
      </c>
      <c r="CB1666" s="179" t="str">
        <f t="shared" si="2800"/>
        <v>CB$19</v>
      </c>
      <c r="CC1666" s="179" t="str">
        <f t="shared" si="2800"/>
        <v>CC$19</v>
      </c>
      <c r="CD1666" s="179" t="str">
        <f t="shared" si="2800"/>
        <v>CD$19</v>
      </c>
      <c r="CE1666" s="179" t="str">
        <f t="shared" ref="CE1666:CL1666" si="2801">CE1643</f>
        <v>CE$19</v>
      </c>
      <c r="CF1666" s="179" t="str">
        <f t="shared" si="2801"/>
        <v>CF$19</v>
      </c>
      <c r="CG1666" s="179" t="str">
        <f t="shared" si="2801"/>
        <v>CG$19</v>
      </c>
      <c r="CH1666" s="179" t="str">
        <f t="shared" si="2801"/>
        <v>CH$19</v>
      </c>
      <c r="CI1666" s="179" t="str">
        <f t="shared" si="2801"/>
        <v>CI$19</v>
      </c>
      <c r="CJ1666" s="179" t="str">
        <f t="shared" si="2801"/>
        <v>CJ$19</v>
      </c>
      <c r="CK1666" s="179" t="str">
        <f t="shared" si="2801"/>
        <v>CK$19</v>
      </c>
      <c r="CL1666" s="179" t="str">
        <f t="shared" si="2801"/>
        <v>CL$19</v>
      </c>
      <c r="CN1666" s="60"/>
      <c r="CO1666" s="179" t="str">
        <f t="shared" ref="CO1666:DL1666" si="2802">CO1643</f>
        <v>CO$19</v>
      </c>
      <c r="CP1666" s="179" t="str">
        <f t="shared" si="2802"/>
        <v>CP$19</v>
      </c>
      <c r="CQ1666" s="179" t="str">
        <f t="shared" si="2802"/>
        <v>CQ$19</v>
      </c>
      <c r="CR1666" s="179" t="str">
        <f t="shared" si="2802"/>
        <v>CR$19</v>
      </c>
      <c r="CS1666" s="179" t="str">
        <f t="shared" si="2802"/>
        <v>CS$19</v>
      </c>
      <c r="CT1666" s="179" t="str">
        <f t="shared" si="2802"/>
        <v>CT$19</v>
      </c>
      <c r="CU1666" s="179" t="str">
        <f t="shared" si="2802"/>
        <v>CU$19</v>
      </c>
      <c r="CV1666" s="179" t="str">
        <f t="shared" si="2802"/>
        <v>CV$19</v>
      </c>
      <c r="CW1666" s="179" t="str">
        <f t="shared" si="2802"/>
        <v>CW$19</v>
      </c>
      <c r="CX1666" s="179" t="str">
        <f t="shared" si="2802"/>
        <v>CX$19</v>
      </c>
      <c r="CY1666" s="179" t="str">
        <f t="shared" si="2802"/>
        <v>CY$19</v>
      </c>
      <c r="CZ1666" s="179" t="str">
        <f t="shared" si="2802"/>
        <v>CZ$19</v>
      </c>
      <c r="DA1666" s="179" t="str">
        <f t="shared" si="2802"/>
        <v>DA$19</v>
      </c>
      <c r="DB1666" s="179" t="str">
        <f t="shared" si="2802"/>
        <v>DB$19</v>
      </c>
      <c r="DC1666" s="179" t="str">
        <f t="shared" si="2802"/>
        <v>DC$19</v>
      </c>
      <c r="DD1666" s="179" t="str">
        <f t="shared" si="2802"/>
        <v>DD$19</v>
      </c>
      <c r="DE1666" s="179" t="str">
        <f t="shared" si="2802"/>
        <v>DE$19</v>
      </c>
      <c r="DF1666" s="179" t="str">
        <f t="shared" si="2802"/>
        <v>DF$19</v>
      </c>
      <c r="DG1666" s="179" t="str">
        <f t="shared" si="2802"/>
        <v>DG$19</v>
      </c>
      <c r="DH1666" s="179" t="str">
        <f t="shared" si="2802"/>
        <v>DH$19</v>
      </c>
      <c r="DI1666" s="179" t="str">
        <f t="shared" si="2802"/>
        <v>DI$19</v>
      </c>
      <c r="DJ1666" s="179" t="str">
        <f t="shared" si="2802"/>
        <v>DJ$19</v>
      </c>
      <c r="DK1666" s="179" t="str">
        <f t="shared" si="2802"/>
        <v>DK$19</v>
      </c>
      <c r="DL1666" s="179" t="str">
        <f t="shared" si="2802"/>
        <v>DL$19</v>
      </c>
    </row>
    <row r="1667" spans="1:116" x14ac:dyDescent="0.35">
      <c r="A1667" s="174"/>
      <c r="E1667" s="8"/>
      <c r="H1667" s="12"/>
      <c r="I1667" s="60"/>
      <c r="J1667" s="60"/>
      <c r="K1667" s="15"/>
      <c r="L1667" s="15"/>
      <c r="M1667" s="15"/>
      <c r="N1667" s="15"/>
      <c r="O1667" s="15"/>
      <c r="P1667" s="15"/>
      <c r="R1667" s="15"/>
      <c r="S1667" s="76"/>
      <c r="T1667" s="76"/>
      <c r="U1667" s="76"/>
      <c r="V1667" s="76"/>
      <c r="W1667" s="76"/>
      <c r="X1667" s="76"/>
      <c r="Y1667" s="76"/>
      <c r="Z1667" s="76"/>
      <c r="AA1667" s="76"/>
      <c r="AB1667" s="76"/>
      <c r="AC1667" s="76"/>
      <c r="AD1667" s="76"/>
      <c r="AE1667" s="76"/>
      <c r="AF1667" s="76"/>
      <c r="AG1667" s="76"/>
      <c r="AH1667" s="76"/>
      <c r="AI1667" s="76"/>
      <c r="AJ1667" s="76"/>
      <c r="AK1667" s="76"/>
      <c r="AL1667" s="76"/>
      <c r="AM1667" s="76"/>
      <c r="AN1667" s="76"/>
      <c r="AO1667" s="76"/>
      <c r="AP1667" s="76"/>
      <c r="AQ1667" s="76"/>
      <c r="AR1667" s="76"/>
      <c r="AS1667" s="76"/>
      <c r="AT1667" s="76"/>
      <c r="AU1667" s="76"/>
      <c r="AV1667" s="76"/>
      <c r="AW1667" s="76"/>
      <c r="AX1667" s="76"/>
      <c r="AY1667" s="76"/>
      <c r="AZ1667" s="76"/>
      <c r="BA1667" s="76"/>
      <c r="BB1667" s="76"/>
      <c r="BC1667" s="76"/>
      <c r="BD1667" s="76"/>
      <c r="BE1667" s="76"/>
      <c r="BF1667" s="76"/>
      <c r="BG1667" s="76"/>
      <c r="BH1667" s="76"/>
      <c r="BI1667" s="76"/>
      <c r="BJ1667" s="76"/>
      <c r="BK1667" s="76"/>
      <c r="BL1667" s="76"/>
      <c r="BM1667" s="76"/>
      <c r="BN1667" s="76"/>
      <c r="BO1667" s="76"/>
      <c r="BP1667" s="76"/>
      <c r="BQ1667" s="76"/>
      <c r="BR1667" s="76"/>
      <c r="BS1667" s="76"/>
      <c r="BT1667" s="76"/>
      <c r="BU1667" s="76"/>
      <c r="BV1667" s="76"/>
      <c r="BW1667" s="76"/>
      <c r="BX1667" s="76"/>
      <c r="BY1667" s="76"/>
      <c r="BZ1667" s="76"/>
      <c r="CA1667" s="76"/>
      <c r="CB1667" s="76"/>
      <c r="CC1667" s="76"/>
      <c r="CD1667" s="76"/>
      <c r="CE1667" s="76"/>
      <c r="CF1667" s="76"/>
      <c r="CG1667" s="76"/>
      <c r="CH1667" s="76"/>
      <c r="CI1667" s="76"/>
      <c r="CJ1667" s="76"/>
      <c r="CK1667" s="76"/>
      <c r="CL1667" s="76"/>
      <c r="CN1667" s="60"/>
      <c r="CO1667" s="76"/>
      <c r="CP1667" s="76"/>
      <c r="CQ1667" s="76"/>
      <c r="CR1667" s="76"/>
      <c r="CS1667" s="76"/>
      <c r="CT1667" s="76"/>
      <c r="CU1667" s="76"/>
      <c r="CV1667" s="76"/>
      <c r="CW1667" s="76"/>
      <c r="CX1667" s="76"/>
      <c r="CY1667" s="76"/>
      <c r="CZ1667" s="76"/>
      <c r="DA1667" s="76"/>
      <c r="DB1667" s="76"/>
      <c r="DC1667" s="76"/>
      <c r="DD1667" s="76"/>
      <c r="DE1667" s="76"/>
      <c r="DF1667" s="76"/>
      <c r="DG1667" s="76"/>
      <c r="DH1667" s="76"/>
      <c r="DI1667" s="76"/>
      <c r="DJ1667" s="76"/>
      <c r="DK1667" s="76"/>
      <c r="DL1667" s="76"/>
    </row>
    <row r="1668" spans="1:116" x14ac:dyDescent="0.35">
      <c r="A1668" s="174"/>
      <c r="E1668" s="8"/>
      <c r="G1668" s="175" t="s">
        <v>490</v>
      </c>
      <c r="H1668" s="174"/>
      <c r="I1668" s="176"/>
      <c r="J1668" s="176"/>
      <c r="K1668" s="197"/>
      <c r="L1668" s="197"/>
      <c r="M1668" s="197"/>
      <c r="N1668" s="197"/>
      <c r="O1668" s="197"/>
      <c r="P1668" s="197"/>
      <c r="R1668" s="198"/>
      <c r="S1668" s="174"/>
      <c r="T1668" s="174"/>
      <c r="U1668" s="174"/>
      <c r="V1668" s="174"/>
      <c r="W1668" s="174"/>
      <c r="X1668" s="174"/>
      <c r="Y1668" s="174"/>
      <c r="Z1668" s="174"/>
      <c r="AA1668" s="174"/>
      <c r="AB1668" s="174"/>
      <c r="AC1668" s="174"/>
      <c r="AD1668" s="174"/>
      <c r="AE1668" s="174"/>
      <c r="AF1668" s="174"/>
      <c r="AG1668" s="174"/>
      <c r="AH1668" s="174"/>
      <c r="AI1668" s="174"/>
      <c r="AJ1668" s="174"/>
      <c r="AK1668" s="174"/>
      <c r="AL1668" s="174"/>
      <c r="AM1668" s="174"/>
      <c r="AN1668" s="174"/>
      <c r="AO1668" s="174"/>
      <c r="AP1668" s="174"/>
      <c r="AQ1668" s="174"/>
      <c r="AR1668" s="174"/>
      <c r="AS1668" s="174"/>
      <c r="AT1668" s="174"/>
      <c r="AU1668" s="174"/>
      <c r="AV1668" s="174"/>
      <c r="AW1668" s="174"/>
      <c r="AX1668" s="174"/>
      <c r="AY1668" s="174"/>
      <c r="AZ1668" s="174"/>
      <c r="BA1668" s="174"/>
      <c r="BB1668" s="174"/>
      <c r="BC1668" s="174"/>
      <c r="BD1668" s="174"/>
      <c r="BE1668" s="174"/>
      <c r="BF1668" s="174"/>
      <c r="BG1668" s="174"/>
      <c r="BH1668" s="174"/>
      <c r="BI1668" s="174"/>
      <c r="BJ1668" s="174"/>
      <c r="BK1668" s="174"/>
      <c r="BL1668" s="174"/>
      <c r="BM1668" s="174"/>
      <c r="BN1668" s="174"/>
      <c r="BO1668" s="174"/>
      <c r="BP1668" s="174"/>
      <c r="BQ1668" s="174"/>
      <c r="BR1668" s="174"/>
      <c r="BS1668" s="174"/>
      <c r="BT1668" s="174"/>
      <c r="BU1668" s="174"/>
      <c r="BV1668" s="174"/>
      <c r="BW1668" s="174"/>
      <c r="BX1668" s="174"/>
      <c r="BY1668" s="174"/>
      <c r="BZ1668" s="174"/>
      <c r="CA1668" s="174"/>
      <c r="CB1668" s="174"/>
      <c r="CC1668" s="174"/>
      <c r="CD1668" s="174"/>
      <c r="CE1668" s="174"/>
      <c r="CF1668" s="174"/>
      <c r="CG1668" s="174"/>
      <c r="CH1668" s="174"/>
      <c r="CI1668" s="174"/>
      <c r="CJ1668" s="174"/>
      <c r="CK1668" s="174"/>
      <c r="CL1668" s="174"/>
      <c r="CN1668" s="176"/>
      <c r="CO1668" s="174"/>
      <c r="CP1668" s="174"/>
      <c r="CQ1668" s="174"/>
      <c r="CR1668" s="174"/>
      <c r="CS1668" s="174"/>
      <c r="CT1668" s="174"/>
      <c r="CU1668" s="174"/>
      <c r="CV1668" s="174"/>
      <c r="CW1668" s="174"/>
      <c r="CX1668" s="174"/>
      <c r="CY1668" s="174"/>
      <c r="CZ1668" s="174"/>
      <c r="DA1668" s="174"/>
      <c r="DB1668" s="174"/>
      <c r="DC1668" s="174"/>
      <c r="DD1668" s="174"/>
      <c r="DE1668" s="174"/>
      <c r="DF1668" s="174"/>
      <c r="DG1668" s="174"/>
      <c r="DH1668" s="174"/>
      <c r="DI1668" s="174"/>
      <c r="DJ1668" s="174"/>
      <c r="DK1668" s="174"/>
      <c r="DL1668" s="174"/>
    </row>
    <row r="1669" spans="1:116" x14ac:dyDescent="0.35">
      <c r="A1669" s="174"/>
      <c r="E1669" s="8"/>
      <c r="G1669" s="175" t="s">
        <v>492</v>
      </c>
      <c r="H1669" s="174"/>
      <c r="I1669" s="176"/>
      <c r="J1669" s="176"/>
      <c r="K1669" s="197"/>
      <c r="L1669" s="197"/>
      <c r="M1669" s="197"/>
      <c r="N1669" s="197"/>
      <c r="O1669" s="197"/>
      <c r="P1669" s="197"/>
      <c r="R1669" s="198"/>
      <c r="S1669" s="174"/>
      <c r="T1669" s="174"/>
      <c r="U1669" s="174"/>
      <c r="V1669" s="174"/>
      <c r="W1669" s="174"/>
      <c r="X1669" s="174"/>
      <c r="Y1669" s="174"/>
      <c r="Z1669" s="174"/>
      <c r="AA1669" s="174"/>
      <c r="AB1669" s="174"/>
      <c r="AC1669" s="174"/>
      <c r="AD1669" s="174"/>
      <c r="AE1669" s="174"/>
      <c r="AF1669" s="174"/>
      <c r="AG1669" s="174"/>
      <c r="AH1669" s="174"/>
      <c r="AI1669" s="174"/>
      <c r="AJ1669" s="174"/>
      <c r="AK1669" s="174"/>
      <c r="AL1669" s="174"/>
      <c r="AM1669" s="174"/>
      <c r="AN1669" s="174"/>
      <c r="AO1669" s="174"/>
      <c r="AP1669" s="174"/>
      <c r="AQ1669" s="174"/>
      <c r="AR1669" s="174"/>
      <c r="AS1669" s="174"/>
      <c r="AT1669" s="174"/>
      <c r="AU1669" s="174"/>
      <c r="AV1669" s="174"/>
      <c r="AW1669" s="174"/>
      <c r="AX1669" s="174"/>
      <c r="AY1669" s="174"/>
      <c r="AZ1669" s="174"/>
      <c r="BA1669" s="174"/>
      <c r="BB1669" s="174"/>
      <c r="BC1669" s="174"/>
      <c r="BD1669" s="174"/>
      <c r="BE1669" s="174"/>
      <c r="BF1669" s="174"/>
      <c r="BG1669" s="174"/>
      <c r="BH1669" s="174"/>
      <c r="BI1669" s="174"/>
      <c r="BJ1669" s="174"/>
      <c r="BK1669" s="174"/>
      <c r="BL1669" s="174"/>
      <c r="BM1669" s="174"/>
      <c r="BN1669" s="174"/>
      <c r="BO1669" s="174"/>
      <c r="BP1669" s="174"/>
      <c r="BQ1669" s="174"/>
      <c r="BR1669" s="174"/>
      <c r="BS1669" s="174"/>
      <c r="BT1669" s="174"/>
      <c r="BU1669" s="174"/>
      <c r="BV1669" s="174"/>
      <c r="BW1669" s="174"/>
      <c r="BX1669" s="174"/>
      <c r="BY1669" s="174"/>
      <c r="BZ1669" s="174"/>
      <c r="CA1669" s="174"/>
      <c r="CB1669" s="174"/>
      <c r="CC1669" s="174"/>
      <c r="CD1669" s="174"/>
      <c r="CE1669" s="174"/>
      <c r="CF1669" s="174"/>
      <c r="CG1669" s="174"/>
      <c r="CH1669" s="174"/>
      <c r="CI1669" s="174"/>
      <c r="CJ1669" s="174"/>
      <c r="CK1669" s="174"/>
      <c r="CL1669" s="174"/>
      <c r="CN1669" s="176"/>
      <c r="CO1669" s="174"/>
      <c r="CP1669" s="174"/>
      <c r="CQ1669" s="174"/>
      <c r="CR1669" s="174"/>
      <c r="CS1669" s="174"/>
      <c r="CT1669" s="174"/>
      <c r="CU1669" s="174"/>
      <c r="CV1669" s="174"/>
      <c r="CW1669" s="174"/>
      <c r="CX1669" s="174"/>
      <c r="CY1669" s="174"/>
      <c r="CZ1669" s="174"/>
      <c r="DA1669" s="174"/>
      <c r="DB1669" s="174"/>
      <c r="DC1669" s="174"/>
      <c r="DD1669" s="174"/>
      <c r="DE1669" s="174"/>
      <c r="DF1669" s="174"/>
      <c r="DG1669" s="174"/>
      <c r="DH1669" s="174"/>
      <c r="DI1669" s="174"/>
      <c r="DJ1669" s="174"/>
      <c r="DK1669" s="174"/>
      <c r="DL1669" s="174"/>
    </row>
    <row r="1670" spans="1:116" x14ac:dyDescent="0.35">
      <c r="A1670" s="174"/>
      <c r="E1670" s="8"/>
      <c r="G1670" s="175" t="s">
        <v>461</v>
      </c>
      <c r="H1670" s="174"/>
      <c r="I1670" s="176"/>
      <c r="J1670" s="176"/>
      <c r="K1670" s="197"/>
      <c r="L1670" s="197"/>
      <c r="M1670" s="197"/>
      <c r="N1670" s="197"/>
      <c r="O1670" s="197"/>
      <c r="P1670" s="197"/>
      <c r="R1670" s="198"/>
      <c r="S1670" s="199" t="str">
        <f t="shared" ref="S1670:AX1670" si="2803">S$20</f>
        <v>S$16</v>
      </c>
      <c r="T1670" s="199" t="str">
        <f t="shared" si="2803"/>
        <v>T$16</v>
      </c>
      <c r="U1670" s="199" t="str">
        <f t="shared" si="2803"/>
        <v>U$16</v>
      </c>
      <c r="V1670" s="199" t="str">
        <f t="shared" si="2803"/>
        <v>V$16</v>
      </c>
      <c r="W1670" s="199" t="str">
        <f t="shared" si="2803"/>
        <v>W$16</v>
      </c>
      <c r="X1670" s="199" t="str">
        <f t="shared" si="2803"/>
        <v>X$16</v>
      </c>
      <c r="Y1670" s="199" t="str">
        <f t="shared" si="2803"/>
        <v>Y$16</v>
      </c>
      <c r="Z1670" s="199" t="str">
        <f t="shared" si="2803"/>
        <v>Z$16</v>
      </c>
      <c r="AA1670" s="199" t="str">
        <f t="shared" si="2803"/>
        <v>AA$16</v>
      </c>
      <c r="AB1670" s="199" t="str">
        <f t="shared" si="2803"/>
        <v>AB$16</v>
      </c>
      <c r="AC1670" s="199" t="str">
        <f t="shared" si="2803"/>
        <v>AC$16</v>
      </c>
      <c r="AD1670" s="199" t="str">
        <f t="shared" si="2803"/>
        <v>AD$16</v>
      </c>
      <c r="AE1670" s="199" t="str">
        <f t="shared" si="2803"/>
        <v>AE$16</v>
      </c>
      <c r="AF1670" s="199" t="str">
        <f t="shared" si="2803"/>
        <v>AF$16</v>
      </c>
      <c r="AG1670" s="199" t="str">
        <f t="shared" si="2803"/>
        <v>AG$16</v>
      </c>
      <c r="AH1670" s="199" t="str">
        <f t="shared" si="2803"/>
        <v>AH$16</v>
      </c>
      <c r="AI1670" s="199" t="str">
        <f t="shared" si="2803"/>
        <v>AI$16</v>
      </c>
      <c r="AJ1670" s="199" t="str">
        <f t="shared" si="2803"/>
        <v>AJ$16</v>
      </c>
      <c r="AK1670" s="199" t="str">
        <f t="shared" si="2803"/>
        <v>AK$16</v>
      </c>
      <c r="AL1670" s="199" t="str">
        <f t="shared" si="2803"/>
        <v>AL$16</v>
      </c>
      <c r="AM1670" s="199" t="str">
        <f t="shared" si="2803"/>
        <v>AM$16</v>
      </c>
      <c r="AN1670" s="199" t="str">
        <f t="shared" si="2803"/>
        <v>AN$16</v>
      </c>
      <c r="AO1670" s="199" t="str">
        <f t="shared" si="2803"/>
        <v>AO$16</v>
      </c>
      <c r="AP1670" s="199" t="str">
        <f t="shared" si="2803"/>
        <v>AP$16</v>
      </c>
      <c r="AQ1670" s="199" t="str">
        <f t="shared" si="2803"/>
        <v>AQ$16</v>
      </c>
      <c r="AR1670" s="199" t="str">
        <f t="shared" si="2803"/>
        <v>AR$16</v>
      </c>
      <c r="AS1670" s="199" t="str">
        <f t="shared" si="2803"/>
        <v>AS$16</v>
      </c>
      <c r="AT1670" s="199" t="str">
        <f t="shared" si="2803"/>
        <v>AT$16</v>
      </c>
      <c r="AU1670" s="199" t="str">
        <f t="shared" si="2803"/>
        <v>AU$16</v>
      </c>
      <c r="AV1670" s="199" t="str">
        <f t="shared" si="2803"/>
        <v>AV$16</v>
      </c>
      <c r="AW1670" s="199" t="str">
        <f t="shared" si="2803"/>
        <v>AW$16</v>
      </c>
      <c r="AX1670" s="199" t="str">
        <f t="shared" si="2803"/>
        <v>AX$16</v>
      </c>
      <c r="AY1670" s="199" t="str">
        <f t="shared" ref="AY1670:CD1670" si="2804">AY$20</f>
        <v>AY$16</v>
      </c>
      <c r="AZ1670" s="199" t="str">
        <f t="shared" si="2804"/>
        <v>AZ$16</v>
      </c>
      <c r="BA1670" s="199" t="str">
        <f t="shared" si="2804"/>
        <v>BA$16</v>
      </c>
      <c r="BB1670" s="199" t="str">
        <f t="shared" si="2804"/>
        <v>BB$16</v>
      </c>
      <c r="BC1670" s="199" t="str">
        <f t="shared" si="2804"/>
        <v>BC$16</v>
      </c>
      <c r="BD1670" s="199" t="str">
        <f t="shared" si="2804"/>
        <v>BD$16</v>
      </c>
      <c r="BE1670" s="199" t="str">
        <f t="shared" si="2804"/>
        <v>BE$16</v>
      </c>
      <c r="BF1670" s="199" t="str">
        <f t="shared" si="2804"/>
        <v>BF$16</v>
      </c>
      <c r="BG1670" s="199" t="str">
        <f t="shared" si="2804"/>
        <v>BG$16</v>
      </c>
      <c r="BH1670" s="199" t="str">
        <f t="shared" si="2804"/>
        <v>BH$16</v>
      </c>
      <c r="BI1670" s="199" t="str">
        <f t="shared" si="2804"/>
        <v>BI$16</v>
      </c>
      <c r="BJ1670" s="199" t="str">
        <f t="shared" si="2804"/>
        <v>BJ$16</v>
      </c>
      <c r="BK1670" s="199" t="str">
        <f t="shared" si="2804"/>
        <v>BK$16</v>
      </c>
      <c r="BL1670" s="199" t="str">
        <f t="shared" si="2804"/>
        <v>BL$16</v>
      </c>
      <c r="BM1670" s="199" t="str">
        <f t="shared" si="2804"/>
        <v>BM$16</v>
      </c>
      <c r="BN1670" s="199" t="str">
        <f t="shared" si="2804"/>
        <v>BN$16</v>
      </c>
      <c r="BO1670" s="199" t="str">
        <f t="shared" si="2804"/>
        <v>BO$16</v>
      </c>
      <c r="BP1670" s="199" t="str">
        <f t="shared" si="2804"/>
        <v>BP$16</v>
      </c>
      <c r="BQ1670" s="199" t="str">
        <f t="shared" si="2804"/>
        <v>BQ$16</v>
      </c>
      <c r="BR1670" s="199" t="str">
        <f t="shared" si="2804"/>
        <v>BR$16</v>
      </c>
      <c r="BS1670" s="199" t="str">
        <f t="shared" si="2804"/>
        <v>BS$16</v>
      </c>
      <c r="BT1670" s="199" t="str">
        <f t="shared" si="2804"/>
        <v>BT$16</v>
      </c>
      <c r="BU1670" s="199" t="str">
        <f t="shared" si="2804"/>
        <v>BU$16</v>
      </c>
      <c r="BV1670" s="199" t="str">
        <f t="shared" si="2804"/>
        <v>BV$16</v>
      </c>
      <c r="BW1670" s="199" t="str">
        <f t="shared" si="2804"/>
        <v>BW$16</v>
      </c>
      <c r="BX1670" s="199" t="str">
        <f t="shared" si="2804"/>
        <v>BX$16</v>
      </c>
      <c r="BY1670" s="199" t="str">
        <f t="shared" si="2804"/>
        <v>BY$16</v>
      </c>
      <c r="BZ1670" s="199" t="str">
        <f t="shared" si="2804"/>
        <v>BZ$16</v>
      </c>
      <c r="CA1670" s="199" t="str">
        <f t="shared" si="2804"/>
        <v>CA$16</v>
      </c>
      <c r="CB1670" s="199" t="str">
        <f t="shared" si="2804"/>
        <v>CB$16</v>
      </c>
      <c r="CC1670" s="199" t="str">
        <f t="shared" si="2804"/>
        <v>CC$16</v>
      </c>
      <c r="CD1670" s="199" t="str">
        <f t="shared" si="2804"/>
        <v>CD$16</v>
      </c>
      <c r="CE1670" s="199" t="str">
        <f t="shared" ref="CE1670:CL1670" si="2805">CE$20</f>
        <v>CE$16</v>
      </c>
      <c r="CF1670" s="199" t="str">
        <f t="shared" si="2805"/>
        <v>CF$16</v>
      </c>
      <c r="CG1670" s="199" t="str">
        <f t="shared" si="2805"/>
        <v>CG$16</v>
      </c>
      <c r="CH1670" s="199" t="str">
        <f t="shared" si="2805"/>
        <v>CH$16</v>
      </c>
      <c r="CI1670" s="199" t="str">
        <f t="shared" si="2805"/>
        <v>CI$16</v>
      </c>
      <c r="CJ1670" s="199" t="str">
        <f t="shared" si="2805"/>
        <v>CJ$16</v>
      </c>
      <c r="CK1670" s="199" t="str">
        <f t="shared" si="2805"/>
        <v>CK$16</v>
      </c>
      <c r="CL1670" s="199" t="str">
        <f t="shared" si="2805"/>
        <v>CL$16</v>
      </c>
      <c r="CN1670" s="176"/>
      <c r="CO1670" s="199" t="str">
        <f t="shared" ref="CO1670:DL1670" si="2806">CO$20</f>
        <v>CO$16</v>
      </c>
      <c r="CP1670" s="199" t="str">
        <f t="shared" si="2806"/>
        <v>CP$16</v>
      </c>
      <c r="CQ1670" s="199" t="str">
        <f t="shared" si="2806"/>
        <v>CQ$16</v>
      </c>
      <c r="CR1670" s="199" t="str">
        <f t="shared" si="2806"/>
        <v>CR$16</v>
      </c>
      <c r="CS1670" s="199" t="str">
        <f t="shared" si="2806"/>
        <v>CS$16</v>
      </c>
      <c r="CT1670" s="199" t="str">
        <f t="shared" si="2806"/>
        <v>CT$16</v>
      </c>
      <c r="CU1670" s="199" t="str">
        <f t="shared" si="2806"/>
        <v>CU$16</v>
      </c>
      <c r="CV1670" s="199" t="str">
        <f t="shared" si="2806"/>
        <v>CV$16</v>
      </c>
      <c r="CW1670" s="199" t="str">
        <f t="shared" si="2806"/>
        <v>CW$16</v>
      </c>
      <c r="CX1670" s="199" t="str">
        <f t="shared" si="2806"/>
        <v>CX$16</v>
      </c>
      <c r="CY1670" s="199" t="str">
        <f t="shared" si="2806"/>
        <v>CY$16</v>
      </c>
      <c r="CZ1670" s="199" t="str">
        <f t="shared" si="2806"/>
        <v>CZ$16</v>
      </c>
      <c r="DA1670" s="199" t="str">
        <f t="shared" si="2806"/>
        <v>DA$16</v>
      </c>
      <c r="DB1670" s="199" t="str">
        <f t="shared" si="2806"/>
        <v>DB$16</v>
      </c>
      <c r="DC1670" s="199" t="str">
        <f t="shared" si="2806"/>
        <v>DC$16</v>
      </c>
      <c r="DD1670" s="199" t="str">
        <f t="shared" si="2806"/>
        <v>DD$16</v>
      </c>
      <c r="DE1670" s="199" t="str">
        <f t="shared" si="2806"/>
        <v>DE$16</v>
      </c>
      <c r="DF1670" s="199" t="str">
        <f t="shared" si="2806"/>
        <v>DF$16</v>
      </c>
      <c r="DG1670" s="199" t="str">
        <f t="shared" si="2806"/>
        <v>DG$16</v>
      </c>
      <c r="DH1670" s="199" t="str">
        <f t="shared" si="2806"/>
        <v>DH$16</v>
      </c>
      <c r="DI1670" s="199" t="str">
        <f t="shared" si="2806"/>
        <v>DI$16</v>
      </c>
      <c r="DJ1670" s="199" t="str">
        <f t="shared" si="2806"/>
        <v>DJ$16</v>
      </c>
      <c r="DK1670" s="199" t="str">
        <f t="shared" si="2806"/>
        <v>DK$16</v>
      </c>
      <c r="DL1670" s="199" t="str">
        <f t="shared" si="2806"/>
        <v>DL$16</v>
      </c>
    </row>
    <row r="1671" spans="1:116" x14ac:dyDescent="0.35">
      <c r="A1671" s="174"/>
      <c r="E1671" s="8"/>
      <c r="G1671" s="175" t="s">
        <v>462</v>
      </c>
      <c r="H1671" s="200"/>
      <c r="I1671" s="201"/>
      <c r="J1671" s="201"/>
      <c r="K1671" s="202"/>
      <c r="L1671" s="202"/>
      <c r="M1671" s="202"/>
      <c r="N1671" s="202"/>
      <c r="O1671" s="202"/>
      <c r="P1671" s="202"/>
      <c r="R1671" s="202"/>
      <c r="S1671" s="199" t="str">
        <f t="shared" ref="S1671:AX1671" si="2807">S$21</f>
        <v>S$17</v>
      </c>
      <c r="T1671" s="199" t="str">
        <f t="shared" si="2807"/>
        <v>T$17</v>
      </c>
      <c r="U1671" s="199" t="str">
        <f t="shared" si="2807"/>
        <v>U$17</v>
      </c>
      <c r="V1671" s="199" t="str">
        <f t="shared" si="2807"/>
        <v>V$17</v>
      </c>
      <c r="W1671" s="199" t="str">
        <f t="shared" si="2807"/>
        <v>W$17</v>
      </c>
      <c r="X1671" s="199" t="str">
        <f t="shared" si="2807"/>
        <v>X$17</v>
      </c>
      <c r="Y1671" s="199" t="str">
        <f t="shared" si="2807"/>
        <v>Y$17</v>
      </c>
      <c r="Z1671" s="199" t="str">
        <f t="shared" si="2807"/>
        <v>Z$17</v>
      </c>
      <c r="AA1671" s="199" t="str">
        <f t="shared" si="2807"/>
        <v>AA$17</v>
      </c>
      <c r="AB1671" s="199" t="str">
        <f t="shared" si="2807"/>
        <v>AB$17</v>
      </c>
      <c r="AC1671" s="199" t="str">
        <f t="shared" si="2807"/>
        <v>AC$17</v>
      </c>
      <c r="AD1671" s="199" t="str">
        <f t="shared" si="2807"/>
        <v>AD$17</v>
      </c>
      <c r="AE1671" s="199" t="str">
        <f t="shared" si="2807"/>
        <v>AE$17</v>
      </c>
      <c r="AF1671" s="199" t="str">
        <f t="shared" si="2807"/>
        <v>AF$17</v>
      </c>
      <c r="AG1671" s="199" t="str">
        <f t="shared" si="2807"/>
        <v>AG$17</v>
      </c>
      <c r="AH1671" s="199" t="str">
        <f t="shared" si="2807"/>
        <v>AH$17</v>
      </c>
      <c r="AI1671" s="199" t="str">
        <f t="shared" si="2807"/>
        <v>AI$17</v>
      </c>
      <c r="AJ1671" s="199" t="str">
        <f t="shared" si="2807"/>
        <v>AJ$17</v>
      </c>
      <c r="AK1671" s="199" t="str">
        <f t="shared" si="2807"/>
        <v>AK$17</v>
      </c>
      <c r="AL1671" s="199" t="str">
        <f t="shared" si="2807"/>
        <v>AL$17</v>
      </c>
      <c r="AM1671" s="199" t="str">
        <f t="shared" si="2807"/>
        <v>AM$17</v>
      </c>
      <c r="AN1671" s="199" t="str">
        <f t="shared" si="2807"/>
        <v>AN$17</v>
      </c>
      <c r="AO1671" s="199" t="str">
        <f t="shared" si="2807"/>
        <v>AO$17</v>
      </c>
      <c r="AP1671" s="199" t="str">
        <f t="shared" si="2807"/>
        <v>AP$17</v>
      </c>
      <c r="AQ1671" s="199" t="str">
        <f t="shared" si="2807"/>
        <v>AQ$17</v>
      </c>
      <c r="AR1671" s="199" t="str">
        <f t="shared" si="2807"/>
        <v>AR$17</v>
      </c>
      <c r="AS1671" s="199" t="str">
        <f t="shared" si="2807"/>
        <v>AS$17</v>
      </c>
      <c r="AT1671" s="199" t="str">
        <f t="shared" si="2807"/>
        <v>AT$17</v>
      </c>
      <c r="AU1671" s="199" t="str">
        <f t="shared" si="2807"/>
        <v>AU$17</v>
      </c>
      <c r="AV1671" s="199" t="str">
        <f t="shared" si="2807"/>
        <v>AV$17</v>
      </c>
      <c r="AW1671" s="199" t="str">
        <f t="shared" si="2807"/>
        <v>AW$17</v>
      </c>
      <c r="AX1671" s="199" t="str">
        <f t="shared" si="2807"/>
        <v>AX$17</v>
      </c>
      <c r="AY1671" s="199" t="str">
        <f t="shared" ref="AY1671:CD1671" si="2808">AY$21</f>
        <v>AY$17</v>
      </c>
      <c r="AZ1671" s="199" t="str">
        <f t="shared" si="2808"/>
        <v>AZ$17</v>
      </c>
      <c r="BA1671" s="199" t="str">
        <f t="shared" si="2808"/>
        <v>BA$17</v>
      </c>
      <c r="BB1671" s="199" t="str">
        <f t="shared" si="2808"/>
        <v>BB$17</v>
      </c>
      <c r="BC1671" s="199" t="str">
        <f t="shared" si="2808"/>
        <v>BC$17</v>
      </c>
      <c r="BD1671" s="199" t="str">
        <f t="shared" si="2808"/>
        <v>BD$17</v>
      </c>
      <c r="BE1671" s="199" t="str">
        <f t="shared" si="2808"/>
        <v>BE$17</v>
      </c>
      <c r="BF1671" s="199" t="str">
        <f t="shared" si="2808"/>
        <v>BF$17</v>
      </c>
      <c r="BG1671" s="199" t="str">
        <f t="shared" si="2808"/>
        <v>BG$17</v>
      </c>
      <c r="BH1671" s="199" t="str">
        <f t="shared" si="2808"/>
        <v>BH$17</v>
      </c>
      <c r="BI1671" s="199" t="str">
        <f t="shared" si="2808"/>
        <v>BI$17</v>
      </c>
      <c r="BJ1671" s="199" t="str">
        <f t="shared" si="2808"/>
        <v>BJ$17</v>
      </c>
      <c r="BK1671" s="199" t="str">
        <f t="shared" si="2808"/>
        <v>BK$17</v>
      </c>
      <c r="BL1671" s="199" t="str">
        <f t="shared" si="2808"/>
        <v>BL$17</v>
      </c>
      <c r="BM1671" s="199" t="str">
        <f t="shared" si="2808"/>
        <v>BM$17</v>
      </c>
      <c r="BN1671" s="199" t="str">
        <f t="shared" si="2808"/>
        <v>BN$17</v>
      </c>
      <c r="BO1671" s="199" t="str">
        <f t="shared" si="2808"/>
        <v>BO$17</v>
      </c>
      <c r="BP1671" s="199" t="str">
        <f t="shared" si="2808"/>
        <v>BP$17</v>
      </c>
      <c r="BQ1671" s="199" t="str">
        <f t="shared" si="2808"/>
        <v>BQ$17</v>
      </c>
      <c r="BR1671" s="199" t="str">
        <f t="shared" si="2808"/>
        <v>BR$17</v>
      </c>
      <c r="BS1671" s="199" t="str">
        <f t="shared" si="2808"/>
        <v>BS$17</v>
      </c>
      <c r="BT1671" s="199" t="str">
        <f t="shared" si="2808"/>
        <v>BT$17</v>
      </c>
      <c r="BU1671" s="199" t="str">
        <f t="shared" si="2808"/>
        <v>BU$17</v>
      </c>
      <c r="BV1671" s="199" t="str">
        <f t="shared" si="2808"/>
        <v>BV$17</v>
      </c>
      <c r="BW1671" s="199" t="str">
        <f t="shared" si="2808"/>
        <v>BW$17</v>
      </c>
      <c r="BX1671" s="199" t="str">
        <f t="shared" si="2808"/>
        <v>BX$17</v>
      </c>
      <c r="BY1671" s="199" t="str">
        <f t="shared" si="2808"/>
        <v>BY$17</v>
      </c>
      <c r="BZ1671" s="199" t="str">
        <f t="shared" si="2808"/>
        <v>BZ$17</v>
      </c>
      <c r="CA1671" s="199" t="str">
        <f t="shared" si="2808"/>
        <v>CA$17</v>
      </c>
      <c r="CB1671" s="199" t="str">
        <f t="shared" si="2808"/>
        <v>CB$17</v>
      </c>
      <c r="CC1671" s="199" t="str">
        <f t="shared" si="2808"/>
        <v>CC$17</v>
      </c>
      <c r="CD1671" s="199" t="str">
        <f t="shared" si="2808"/>
        <v>CD$17</v>
      </c>
      <c r="CE1671" s="199" t="str">
        <f t="shared" ref="CE1671:CL1671" si="2809">CE$21</f>
        <v>CE$17</v>
      </c>
      <c r="CF1671" s="199" t="str">
        <f t="shared" si="2809"/>
        <v>CF$17</v>
      </c>
      <c r="CG1671" s="199" t="str">
        <f t="shared" si="2809"/>
        <v>CG$17</v>
      </c>
      <c r="CH1671" s="199" t="str">
        <f t="shared" si="2809"/>
        <v>CH$17</v>
      </c>
      <c r="CI1671" s="199" t="str">
        <f t="shared" si="2809"/>
        <v>CI$17</v>
      </c>
      <c r="CJ1671" s="199" t="str">
        <f t="shared" si="2809"/>
        <v>CJ$17</v>
      </c>
      <c r="CK1671" s="199" t="str">
        <f t="shared" si="2809"/>
        <v>CK$17</v>
      </c>
      <c r="CL1671" s="199" t="str">
        <f t="shared" si="2809"/>
        <v>CL$17</v>
      </c>
      <c r="CN1671" s="201"/>
      <c r="CO1671" s="199" t="str">
        <f t="shared" ref="CO1671:DL1671" si="2810">CO$21</f>
        <v>CO$17</v>
      </c>
      <c r="CP1671" s="199" t="str">
        <f t="shared" si="2810"/>
        <v>CP$17</v>
      </c>
      <c r="CQ1671" s="199" t="str">
        <f t="shared" si="2810"/>
        <v>CQ$17</v>
      </c>
      <c r="CR1671" s="199" t="str">
        <f t="shared" si="2810"/>
        <v>CR$17</v>
      </c>
      <c r="CS1671" s="199" t="str">
        <f t="shared" si="2810"/>
        <v>CS$17</v>
      </c>
      <c r="CT1671" s="199" t="str">
        <f t="shared" si="2810"/>
        <v>CT$17</v>
      </c>
      <c r="CU1671" s="199" t="str">
        <f t="shared" si="2810"/>
        <v>CU$17</v>
      </c>
      <c r="CV1671" s="199" t="str">
        <f t="shared" si="2810"/>
        <v>CV$17</v>
      </c>
      <c r="CW1671" s="199" t="str">
        <f t="shared" si="2810"/>
        <v>CW$17</v>
      </c>
      <c r="CX1671" s="199" t="str">
        <f t="shared" si="2810"/>
        <v>CX$17</v>
      </c>
      <c r="CY1671" s="199" t="str">
        <f t="shared" si="2810"/>
        <v>CY$17</v>
      </c>
      <c r="CZ1671" s="199" t="str">
        <f t="shared" si="2810"/>
        <v>CZ$17</v>
      </c>
      <c r="DA1671" s="199" t="str">
        <f t="shared" si="2810"/>
        <v>DA$17</v>
      </c>
      <c r="DB1671" s="199" t="str">
        <f t="shared" si="2810"/>
        <v>DB$17</v>
      </c>
      <c r="DC1671" s="199" t="str">
        <f t="shared" si="2810"/>
        <v>DC$17</v>
      </c>
      <c r="DD1671" s="199" t="str">
        <f t="shared" si="2810"/>
        <v>DD$17</v>
      </c>
      <c r="DE1671" s="199" t="str">
        <f t="shared" si="2810"/>
        <v>DE$17</v>
      </c>
      <c r="DF1671" s="199" t="str">
        <f t="shared" si="2810"/>
        <v>DF$17</v>
      </c>
      <c r="DG1671" s="199" t="str">
        <f t="shared" si="2810"/>
        <v>DG$17</v>
      </c>
      <c r="DH1671" s="199" t="str">
        <f t="shared" si="2810"/>
        <v>DH$17</v>
      </c>
      <c r="DI1671" s="199" t="str">
        <f t="shared" si="2810"/>
        <v>DI$17</v>
      </c>
      <c r="DJ1671" s="199" t="str">
        <f t="shared" si="2810"/>
        <v>DJ$17</v>
      </c>
      <c r="DK1671" s="199" t="str">
        <f t="shared" si="2810"/>
        <v>DK$17</v>
      </c>
      <c r="DL1671" s="199" t="str">
        <f t="shared" si="2810"/>
        <v>DL$17</v>
      </c>
    </row>
    <row r="1672" spans="1:116" x14ac:dyDescent="0.35">
      <c r="A1672" s="174"/>
      <c r="E1672" s="8"/>
      <c r="G1672" s="175" t="s">
        <v>491</v>
      </c>
      <c r="H1672" s="200"/>
      <c r="I1672" s="201"/>
      <c r="J1672" s="201"/>
      <c r="K1672" s="202"/>
      <c r="L1672" s="202"/>
      <c r="M1672" s="202"/>
      <c r="N1672" s="202"/>
      <c r="O1672" s="202"/>
      <c r="P1672" s="202"/>
      <c r="R1672" s="202"/>
      <c r="S1672" s="190"/>
      <c r="T1672" s="190"/>
      <c r="U1672" s="190"/>
      <c r="V1672" s="190"/>
      <c r="W1672" s="190"/>
      <c r="X1672" s="190"/>
      <c r="Y1672" s="190"/>
      <c r="Z1672" s="190"/>
      <c r="AA1672" s="190"/>
      <c r="AB1672" s="190"/>
      <c r="AC1672" s="190"/>
      <c r="AD1672" s="190"/>
      <c r="AE1672" s="190"/>
      <c r="AF1672" s="190"/>
      <c r="AG1672" s="190"/>
      <c r="AH1672" s="190"/>
      <c r="AI1672" s="190"/>
      <c r="AJ1672" s="190"/>
      <c r="AK1672" s="190"/>
      <c r="AL1672" s="190"/>
      <c r="AM1672" s="190"/>
      <c r="AN1672" s="190"/>
      <c r="AO1672" s="190"/>
      <c r="AP1672" s="190"/>
      <c r="AQ1672" s="190"/>
      <c r="AR1672" s="190"/>
      <c r="AS1672" s="190"/>
      <c r="AT1672" s="190"/>
      <c r="AU1672" s="190"/>
      <c r="AV1672" s="190"/>
      <c r="AW1672" s="190"/>
      <c r="AX1672" s="190"/>
      <c r="AY1672" s="190"/>
      <c r="AZ1672" s="190"/>
      <c r="BA1672" s="190"/>
      <c r="BB1672" s="190"/>
      <c r="BC1672" s="190"/>
      <c r="BD1672" s="190"/>
      <c r="BE1672" s="190"/>
      <c r="BF1672" s="190"/>
      <c r="BG1672" s="190"/>
      <c r="BH1672" s="190"/>
      <c r="BI1672" s="190"/>
      <c r="BJ1672" s="190"/>
      <c r="BK1672" s="190"/>
      <c r="BL1672" s="190"/>
      <c r="BM1672" s="190"/>
      <c r="BN1672" s="190"/>
      <c r="BO1672" s="190"/>
      <c r="BP1672" s="190"/>
      <c r="BQ1672" s="190"/>
      <c r="BR1672" s="190"/>
      <c r="BS1672" s="190"/>
      <c r="BT1672" s="190"/>
      <c r="BU1672" s="190"/>
      <c r="BV1672" s="190"/>
      <c r="BW1672" s="190"/>
      <c r="BX1672" s="190"/>
      <c r="BY1672" s="190"/>
      <c r="BZ1672" s="190"/>
      <c r="CA1672" s="190"/>
      <c r="CB1672" s="190"/>
      <c r="CC1672" s="190"/>
      <c r="CD1672" s="190"/>
      <c r="CE1672" s="190"/>
      <c r="CF1672" s="190"/>
      <c r="CG1672" s="190"/>
      <c r="CH1672" s="190"/>
      <c r="CI1672" s="190"/>
      <c r="CJ1672" s="190"/>
      <c r="CK1672" s="190"/>
      <c r="CL1672" s="190"/>
      <c r="CN1672" s="201"/>
      <c r="CO1672" s="190"/>
      <c r="CP1672" s="190"/>
      <c r="CQ1672" s="190"/>
      <c r="CR1672" s="190"/>
      <c r="CS1672" s="190"/>
      <c r="CT1672" s="190"/>
      <c r="CU1672" s="190"/>
      <c r="CV1672" s="190"/>
      <c r="CW1672" s="190"/>
      <c r="CX1672" s="190"/>
      <c r="CY1672" s="190"/>
      <c r="CZ1672" s="190"/>
      <c r="DA1672" s="190"/>
      <c r="DB1672" s="190"/>
      <c r="DC1672" s="190"/>
      <c r="DD1672" s="190"/>
      <c r="DE1672" s="190"/>
      <c r="DF1672" s="190"/>
      <c r="DG1672" s="190"/>
      <c r="DH1672" s="190"/>
      <c r="DI1672" s="190"/>
      <c r="DJ1672" s="190"/>
      <c r="DK1672" s="190"/>
      <c r="DL1672" s="190"/>
    </row>
    <row r="1673" spans="1:116" x14ac:dyDescent="0.35">
      <c r="A1673" s="174"/>
      <c r="E1673" s="8"/>
      <c r="G1673" s="175" t="s">
        <v>505</v>
      </c>
      <c r="H1673" s="200"/>
      <c r="I1673" s="201"/>
      <c r="J1673" s="201"/>
      <c r="K1673" s="202"/>
      <c r="L1673" s="202"/>
      <c r="M1673" s="202"/>
      <c r="N1673" s="202"/>
      <c r="O1673" s="202"/>
      <c r="P1673" s="202"/>
      <c r="R1673" s="202"/>
      <c r="S1673" s="190"/>
      <c r="T1673" s="190"/>
      <c r="U1673" s="190"/>
      <c r="V1673" s="190"/>
      <c r="W1673" s="190"/>
      <c r="X1673" s="190"/>
      <c r="Y1673" s="190"/>
      <c r="Z1673" s="190"/>
      <c r="AA1673" s="190"/>
      <c r="AB1673" s="190"/>
      <c r="AC1673" s="190"/>
      <c r="AD1673" s="190"/>
      <c r="AE1673" s="190"/>
      <c r="AF1673" s="190"/>
      <c r="AG1673" s="190"/>
      <c r="AH1673" s="190"/>
      <c r="AI1673" s="190"/>
      <c r="AJ1673" s="190"/>
      <c r="AK1673" s="190"/>
      <c r="AL1673" s="190"/>
      <c r="AM1673" s="190"/>
      <c r="AN1673" s="190"/>
      <c r="AO1673" s="190"/>
      <c r="AP1673" s="190"/>
      <c r="AQ1673" s="190"/>
      <c r="AR1673" s="190"/>
      <c r="AS1673" s="190"/>
      <c r="AT1673" s="190"/>
      <c r="AU1673" s="190"/>
      <c r="AV1673" s="190"/>
      <c r="AW1673" s="190"/>
      <c r="AX1673" s="190"/>
      <c r="AY1673" s="190"/>
      <c r="AZ1673" s="190"/>
      <c r="BA1673" s="190"/>
      <c r="BB1673" s="190"/>
      <c r="BC1673" s="190"/>
      <c r="BD1673" s="190"/>
      <c r="BE1673" s="190"/>
      <c r="BF1673" s="190"/>
      <c r="BG1673" s="190"/>
      <c r="BH1673" s="190"/>
      <c r="BI1673" s="190"/>
      <c r="BJ1673" s="190"/>
      <c r="BK1673" s="190"/>
      <c r="BL1673" s="190"/>
      <c r="BM1673" s="190"/>
      <c r="BN1673" s="190"/>
      <c r="BO1673" s="190"/>
      <c r="BP1673" s="190"/>
      <c r="BQ1673" s="190"/>
      <c r="BR1673" s="190"/>
      <c r="BS1673" s="190"/>
      <c r="BT1673" s="190"/>
      <c r="BU1673" s="190"/>
      <c r="BV1673" s="190"/>
      <c r="BW1673" s="190"/>
      <c r="BX1673" s="190"/>
      <c r="BY1673" s="190"/>
      <c r="BZ1673" s="190"/>
      <c r="CA1673" s="190"/>
      <c r="CB1673" s="190"/>
      <c r="CC1673" s="190"/>
      <c r="CD1673" s="190"/>
      <c r="CE1673" s="190"/>
      <c r="CF1673" s="190"/>
      <c r="CG1673" s="190"/>
      <c r="CH1673" s="190"/>
      <c r="CI1673" s="190"/>
      <c r="CJ1673" s="190"/>
      <c r="CK1673" s="190"/>
      <c r="CL1673" s="190"/>
      <c r="CN1673" s="201"/>
      <c r="CO1673" s="190"/>
      <c r="CP1673" s="190"/>
      <c r="CQ1673" s="190"/>
      <c r="CR1673" s="190"/>
      <c r="CS1673" s="190"/>
      <c r="CT1673" s="190"/>
      <c r="CU1673" s="190"/>
      <c r="CV1673" s="190"/>
      <c r="CW1673" s="190"/>
      <c r="CX1673" s="190"/>
      <c r="CY1673" s="190"/>
      <c r="CZ1673" s="190"/>
      <c r="DA1673" s="190"/>
      <c r="DB1673" s="190"/>
      <c r="DC1673" s="190"/>
      <c r="DD1673" s="190"/>
      <c r="DE1673" s="190"/>
      <c r="DF1673" s="190"/>
      <c r="DG1673" s="190"/>
      <c r="DH1673" s="190"/>
      <c r="DI1673" s="190"/>
      <c r="DJ1673" s="190"/>
      <c r="DK1673" s="190"/>
      <c r="DL1673" s="190"/>
    </row>
    <row r="1674" spans="1:116" x14ac:dyDescent="0.35">
      <c r="A1674" s="31" t="s">
        <v>218</v>
      </c>
      <c r="B1674" s="31" t="s">
        <v>243</v>
      </c>
      <c r="C1674" s="31"/>
      <c r="D1674" t="s">
        <v>428</v>
      </c>
      <c r="E1674" s="8" t="str">
        <f t="shared" ref="E1674:E1696" si="2811">ROW()&amp;" "&amp;D1674</f>
        <v>1674 DTERM1-F</v>
      </c>
      <c r="F1674" t="s">
        <v>410</v>
      </c>
      <c r="G1674" s="175" t="s">
        <v>463</v>
      </c>
      <c r="H1674" s="200"/>
      <c r="I1674" s="201"/>
      <c r="J1674" s="201"/>
      <c r="K1674" s="202"/>
      <c r="L1674" s="202"/>
      <c r="M1674" s="202"/>
      <c r="N1674" s="202"/>
      <c r="O1674" s="202"/>
      <c r="P1674" s="202"/>
      <c r="R1674" s="202"/>
      <c r="S1674" s="190" t="str">
        <f t="shared" ref="S1674:AX1674" si="2812">S$22</f>
        <v>S$18</v>
      </c>
      <c r="T1674" s="190" t="str">
        <f t="shared" si="2812"/>
        <v>T$18</v>
      </c>
      <c r="U1674" s="190" t="str">
        <f t="shared" si="2812"/>
        <v>U$18</v>
      </c>
      <c r="V1674" s="190" t="str">
        <f t="shared" si="2812"/>
        <v>V$18</v>
      </c>
      <c r="W1674" s="190" t="str">
        <f t="shared" si="2812"/>
        <v>W$18</v>
      </c>
      <c r="X1674" s="190" t="str">
        <f t="shared" si="2812"/>
        <v>X$18</v>
      </c>
      <c r="Y1674" s="190" t="str">
        <f t="shared" si="2812"/>
        <v>Y$18</v>
      </c>
      <c r="Z1674" s="190" t="str">
        <f t="shared" si="2812"/>
        <v>Z$18</v>
      </c>
      <c r="AA1674" s="190" t="str">
        <f t="shared" si="2812"/>
        <v>AA$18</v>
      </c>
      <c r="AB1674" s="190" t="str">
        <f t="shared" si="2812"/>
        <v>AB$18</v>
      </c>
      <c r="AC1674" s="190" t="str">
        <f t="shared" si="2812"/>
        <v>AC$18</v>
      </c>
      <c r="AD1674" s="190" t="str">
        <f t="shared" si="2812"/>
        <v>AD$18</v>
      </c>
      <c r="AE1674" s="190" t="str">
        <f t="shared" si="2812"/>
        <v>AE$18</v>
      </c>
      <c r="AF1674" s="190" t="str">
        <f t="shared" si="2812"/>
        <v>AF$18</v>
      </c>
      <c r="AG1674" s="190" t="str">
        <f t="shared" si="2812"/>
        <v>AG$18</v>
      </c>
      <c r="AH1674" s="190" t="str">
        <f t="shared" si="2812"/>
        <v>AH$18</v>
      </c>
      <c r="AI1674" s="190" t="str">
        <f t="shared" si="2812"/>
        <v>AI$18</v>
      </c>
      <c r="AJ1674" s="190" t="str">
        <f t="shared" si="2812"/>
        <v>AJ$18</v>
      </c>
      <c r="AK1674" s="190" t="str">
        <f t="shared" si="2812"/>
        <v>AK$18</v>
      </c>
      <c r="AL1674" s="190" t="str">
        <f t="shared" si="2812"/>
        <v>AL$18</v>
      </c>
      <c r="AM1674" s="190" t="str">
        <f t="shared" si="2812"/>
        <v>AM$18</v>
      </c>
      <c r="AN1674" s="190" t="str">
        <f t="shared" si="2812"/>
        <v>AN$18</v>
      </c>
      <c r="AO1674" s="190" t="str">
        <f t="shared" si="2812"/>
        <v>AO$18</v>
      </c>
      <c r="AP1674" s="190" t="str">
        <f t="shared" si="2812"/>
        <v>AP$18</v>
      </c>
      <c r="AQ1674" s="190" t="str">
        <f t="shared" si="2812"/>
        <v>AQ$18</v>
      </c>
      <c r="AR1674" s="190" t="str">
        <f t="shared" si="2812"/>
        <v>AR$18</v>
      </c>
      <c r="AS1674" s="190" t="str">
        <f t="shared" si="2812"/>
        <v>AS$18</v>
      </c>
      <c r="AT1674" s="190" t="str">
        <f t="shared" si="2812"/>
        <v>AT$18</v>
      </c>
      <c r="AU1674" s="190" t="str">
        <f t="shared" si="2812"/>
        <v>AU$18</v>
      </c>
      <c r="AV1674" s="190" t="str">
        <f t="shared" si="2812"/>
        <v>AV$18</v>
      </c>
      <c r="AW1674" s="190" t="str">
        <f t="shared" si="2812"/>
        <v>AW$18</v>
      </c>
      <c r="AX1674" s="190" t="str">
        <f t="shared" si="2812"/>
        <v>AX$18</v>
      </c>
      <c r="AY1674" s="190" t="str">
        <f t="shared" ref="AY1674:CD1674" si="2813">AY$22</f>
        <v>AY$18</v>
      </c>
      <c r="AZ1674" s="190" t="str">
        <f t="shared" si="2813"/>
        <v>AZ$18</v>
      </c>
      <c r="BA1674" s="190" t="str">
        <f t="shared" si="2813"/>
        <v>BA$18</v>
      </c>
      <c r="BB1674" s="190" t="str">
        <f t="shared" si="2813"/>
        <v>BB$18</v>
      </c>
      <c r="BC1674" s="190" t="str">
        <f t="shared" si="2813"/>
        <v>BC$18</v>
      </c>
      <c r="BD1674" s="190" t="str">
        <f t="shared" si="2813"/>
        <v>BD$18</v>
      </c>
      <c r="BE1674" s="190" t="str">
        <f t="shared" si="2813"/>
        <v>BE$18</v>
      </c>
      <c r="BF1674" s="190" t="str">
        <f t="shared" si="2813"/>
        <v>BF$18</v>
      </c>
      <c r="BG1674" s="190" t="str">
        <f t="shared" si="2813"/>
        <v>BG$18</v>
      </c>
      <c r="BH1674" s="190" t="str">
        <f t="shared" si="2813"/>
        <v>BH$18</v>
      </c>
      <c r="BI1674" s="190" t="str">
        <f t="shared" si="2813"/>
        <v>BI$18</v>
      </c>
      <c r="BJ1674" s="190" t="str">
        <f t="shared" si="2813"/>
        <v>BJ$18</v>
      </c>
      <c r="BK1674" s="190" t="str">
        <f t="shared" si="2813"/>
        <v>BK$18</v>
      </c>
      <c r="BL1674" s="190" t="str">
        <f t="shared" si="2813"/>
        <v>BL$18</v>
      </c>
      <c r="BM1674" s="190" t="str">
        <f t="shared" si="2813"/>
        <v>BM$18</v>
      </c>
      <c r="BN1674" s="190" t="str">
        <f t="shared" si="2813"/>
        <v>BN$18</v>
      </c>
      <c r="BO1674" s="190" t="str">
        <f t="shared" si="2813"/>
        <v>BO$18</v>
      </c>
      <c r="BP1674" s="190" t="str">
        <f t="shared" si="2813"/>
        <v>BP$18</v>
      </c>
      <c r="BQ1674" s="190" t="str">
        <f t="shared" si="2813"/>
        <v>BQ$18</v>
      </c>
      <c r="BR1674" s="190" t="str">
        <f t="shared" si="2813"/>
        <v>BR$18</v>
      </c>
      <c r="BS1674" s="190" t="str">
        <f t="shared" si="2813"/>
        <v>BS$18</v>
      </c>
      <c r="BT1674" s="190" t="str">
        <f t="shared" si="2813"/>
        <v>BT$18</v>
      </c>
      <c r="BU1674" s="190" t="str">
        <f t="shared" si="2813"/>
        <v>BU$18</v>
      </c>
      <c r="BV1674" s="190" t="str">
        <f t="shared" si="2813"/>
        <v>BV$18</v>
      </c>
      <c r="BW1674" s="190" t="str">
        <f t="shared" si="2813"/>
        <v>BW$18</v>
      </c>
      <c r="BX1674" s="190" t="str">
        <f t="shared" si="2813"/>
        <v>BX$18</v>
      </c>
      <c r="BY1674" s="190" t="str">
        <f t="shared" si="2813"/>
        <v>BY$18</v>
      </c>
      <c r="BZ1674" s="190" t="str">
        <f t="shared" si="2813"/>
        <v>BZ$18</v>
      </c>
      <c r="CA1674" s="190" t="str">
        <f t="shared" si="2813"/>
        <v>CA$18</v>
      </c>
      <c r="CB1674" s="190" t="str">
        <f t="shared" si="2813"/>
        <v>CB$18</v>
      </c>
      <c r="CC1674" s="190" t="str">
        <f t="shared" si="2813"/>
        <v>CC$18</v>
      </c>
      <c r="CD1674" s="190" t="str">
        <f t="shared" si="2813"/>
        <v>CD$18</v>
      </c>
      <c r="CE1674" s="190" t="str">
        <f t="shared" ref="CE1674:CL1674" si="2814">CE$22</f>
        <v>CE$18</v>
      </c>
      <c r="CF1674" s="190" t="str">
        <f t="shared" si="2814"/>
        <v>CF$18</v>
      </c>
      <c r="CG1674" s="190" t="str">
        <f t="shared" si="2814"/>
        <v>CG$18</v>
      </c>
      <c r="CH1674" s="190" t="str">
        <f t="shared" si="2814"/>
        <v>CH$18</v>
      </c>
      <c r="CI1674" s="190" t="str">
        <f t="shared" si="2814"/>
        <v>CI$18</v>
      </c>
      <c r="CJ1674" s="190" t="str">
        <f t="shared" si="2814"/>
        <v>CJ$18</v>
      </c>
      <c r="CK1674" s="190" t="str">
        <f t="shared" si="2814"/>
        <v>CK$18</v>
      </c>
      <c r="CL1674" s="190" t="str">
        <f t="shared" si="2814"/>
        <v>CL$18</v>
      </c>
      <c r="CN1674" s="201"/>
      <c r="CO1674" s="190" t="str">
        <f t="shared" ref="CO1674:DL1674" si="2815">CO$22</f>
        <v>CO$18</v>
      </c>
      <c r="CP1674" s="190" t="str">
        <f t="shared" si="2815"/>
        <v>CP$18</v>
      </c>
      <c r="CQ1674" s="190" t="str">
        <f t="shared" si="2815"/>
        <v>CQ$18</v>
      </c>
      <c r="CR1674" s="190" t="str">
        <f t="shared" si="2815"/>
        <v>CR$18</v>
      </c>
      <c r="CS1674" s="190" t="str">
        <f t="shared" si="2815"/>
        <v>CS$18</v>
      </c>
      <c r="CT1674" s="190" t="str">
        <f t="shared" si="2815"/>
        <v>CT$18</v>
      </c>
      <c r="CU1674" s="190" t="str">
        <f t="shared" si="2815"/>
        <v>CU$18</v>
      </c>
      <c r="CV1674" s="190" t="str">
        <f t="shared" si="2815"/>
        <v>CV$18</v>
      </c>
      <c r="CW1674" s="190" t="str">
        <f t="shared" si="2815"/>
        <v>CW$18</v>
      </c>
      <c r="CX1674" s="190" t="str">
        <f t="shared" si="2815"/>
        <v>CX$18</v>
      </c>
      <c r="CY1674" s="190" t="str">
        <f t="shared" si="2815"/>
        <v>CY$18</v>
      </c>
      <c r="CZ1674" s="190" t="str">
        <f t="shared" si="2815"/>
        <v>CZ$18</v>
      </c>
      <c r="DA1674" s="190" t="str">
        <f t="shared" si="2815"/>
        <v>DA$18</v>
      </c>
      <c r="DB1674" s="190" t="str">
        <f t="shared" si="2815"/>
        <v>DB$18</v>
      </c>
      <c r="DC1674" s="190" t="str">
        <f t="shared" si="2815"/>
        <v>DC$18</v>
      </c>
      <c r="DD1674" s="190" t="str">
        <f t="shared" si="2815"/>
        <v>DD$18</v>
      </c>
      <c r="DE1674" s="190" t="str">
        <f t="shared" si="2815"/>
        <v>DE$18</v>
      </c>
      <c r="DF1674" s="190" t="str">
        <f t="shared" si="2815"/>
        <v>DF$18</v>
      </c>
      <c r="DG1674" s="190" t="str">
        <f t="shared" si="2815"/>
        <v>DG$18</v>
      </c>
      <c r="DH1674" s="190" t="str">
        <f t="shared" si="2815"/>
        <v>DH$18</v>
      </c>
      <c r="DI1674" s="190" t="str">
        <f t="shared" si="2815"/>
        <v>DI$18</v>
      </c>
      <c r="DJ1674" s="190" t="str">
        <f t="shared" si="2815"/>
        <v>DJ$18</v>
      </c>
      <c r="DK1674" s="190" t="str">
        <f t="shared" si="2815"/>
        <v>DK$18</v>
      </c>
      <c r="DL1674" s="190" t="str">
        <f t="shared" si="2815"/>
        <v>DL$18</v>
      </c>
    </row>
    <row r="1675" spans="1:116" x14ac:dyDescent="0.35">
      <c r="B1675" t="str">
        <f t="shared" ref="B1675:B1680" si="2816">E1675</f>
        <v>1675 DTERM1-F</v>
      </c>
      <c r="D1675" t="s">
        <v>428</v>
      </c>
      <c r="E1675" t="str">
        <f t="shared" ref="E1675" si="2817">ROW()&amp;" "&amp;D1675</f>
        <v>1675 DTERM1-F</v>
      </c>
      <c r="G1675" s="175" t="s">
        <v>464</v>
      </c>
      <c r="H1675" s="200"/>
      <c r="I1675" s="201"/>
      <c r="J1675" s="201"/>
      <c r="K1675" s="202"/>
      <c r="L1675" s="202"/>
      <c r="M1675" s="202"/>
      <c r="N1675" s="202"/>
      <c r="O1675" s="202"/>
      <c r="P1675" s="202"/>
      <c r="R1675" s="202"/>
      <c r="S1675" s="190" t="str">
        <f t="shared" ref="S1675:AX1675" si="2818">S$23</f>
        <v>S$19</v>
      </c>
      <c r="T1675" s="190" t="str">
        <f t="shared" si="2818"/>
        <v>T$19</v>
      </c>
      <c r="U1675" s="190" t="str">
        <f t="shared" si="2818"/>
        <v>U$19</v>
      </c>
      <c r="V1675" s="190" t="str">
        <f t="shared" si="2818"/>
        <v>V$19</v>
      </c>
      <c r="W1675" s="190" t="str">
        <f t="shared" si="2818"/>
        <v>W$19</v>
      </c>
      <c r="X1675" s="190" t="str">
        <f t="shared" si="2818"/>
        <v>X$19</v>
      </c>
      <c r="Y1675" s="190" t="str">
        <f t="shared" si="2818"/>
        <v>Y$19</v>
      </c>
      <c r="Z1675" s="190" t="str">
        <f t="shared" si="2818"/>
        <v>Z$19</v>
      </c>
      <c r="AA1675" s="190" t="str">
        <f t="shared" si="2818"/>
        <v>AA$19</v>
      </c>
      <c r="AB1675" s="190" t="str">
        <f t="shared" si="2818"/>
        <v>AB$19</v>
      </c>
      <c r="AC1675" s="190" t="str">
        <f t="shared" si="2818"/>
        <v>AC$19</v>
      </c>
      <c r="AD1675" s="190" t="str">
        <f t="shared" si="2818"/>
        <v>AD$19</v>
      </c>
      <c r="AE1675" s="190" t="str">
        <f t="shared" si="2818"/>
        <v>AE$19</v>
      </c>
      <c r="AF1675" s="190" t="str">
        <f t="shared" si="2818"/>
        <v>AF$19</v>
      </c>
      <c r="AG1675" s="190" t="str">
        <f t="shared" si="2818"/>
        <v>AG$19</v>
      </c>
      <c r="AH1675" s="190" t="str">
        <f t="shared" si="2818"/>
        <v>AH$19</v>
      </c>
      <c r="AI1675" s="190" t="str">
        <f t="shared" si="2818"/>
        <v>AI$19</v>
      </c>
      <c r="AJ1675" s="190" t="str">
        <f t="shared" si="2818"/>
        <v>AJ$19</v>
      </c>
      <c r="AK1675" s="190" t="str">
        <f t="shared" si="2818"/>
        <v>AK$19</v>
      </c>
      <c r="AL1675" s="190" t="str">
        <f t="shared" si="2818"/>
        <v>AL$19</v>
      </c>
      <c r="AM1675" s="190" t="str">
        <f t="shared" si="2818"/>
        <v>AM$19</v>
      </c>
      <c r="AN1675" s="190" t="str">
        <f t="shared" si="2818"/>
        <v>AN$19</v>
      </c>
      <c r="AO1675" s="190" t="str">
        <f t="shared" si="2818"/>
        <v>AO$19</v>
      </c>
      <c r="AP1675" s="190" t="str">
        <f t="shared" si="2818"/>
        <v>AP$19</v>
      </c>
      <c r="AQ1675" s="190" t="str">
        <f t="shared" si="2818"/>
        <v>AQ$19</v>
      </c>
      <c r="AR1675" s="190" t="str">
        <f t="shared" si="2818"/>
        <v>AR$19</v>
      </c>
      <c r="AS1675" s="190" t="str">
        <f t="shared" si="2818"/>
        <v>AS$19</v>
      </c>
      <c r="AT1675" s="190" t="str">
        <f t="shared" si="2818"/>
        <v>AT$19</v>
      </c>
      <c r="AU1675" s="190" t="str">
        <f t="shared" si="2818"/>
        <v>AU$19</v>
      </c>
      <c r="AV1675" s="190" t="str">
        <f t="shared" si="2818"/>
        <v>AV$19</v>
      </c>
      <c r="AW1675" s="190" t="str">
        <f t="shared" si="2818"/>
        <v>AW$19</v>
      </c>
      <c r="AX1675" s="190" t="str">
        <f t="shared" si="2818"/>
        <v>AX$19</v>
      </c>
      <c r="AY1675" s="190" t="str">
        <f t="shared" ref="AY1675:CD1675" si="2819">AY$23</f>
        <v>AY$19</v>
      </c>
      <c r="AZ1675" s="190" t="str">
        <f t="shared" si="2819"/>
        <v>AZ$19</v>
      </c>
      <c r="BA1675" s="190" t="str">
        <f t="shared" si="2819"/>
        <v>BA$19</v>
      </c>
      <c r="BB1675" s="190" t="str">
        <f t="shared" si="2819"/>
        <v>BB$19</v>
      </c>
      <c r="BC1675" s="190" t="str">
        <f t="shared" si="2819"/>
        <v>BC$19</v>
      </c>
      <c r="BD1675" s="190" t="str">
        <f t="shared" si="2819"/>
        <v>BD$19</v>
      </c>
      <c r="BE1675" s="190" t="str">
        <f t="shared" si="2819"/>
        <v>BE$19</v>
      </c>
      <c r="BF1675" s="190" t="str">
        <f t="shared" si="2819"/>
        <v>BF$19</v>
      </c>
      <c r="BG1675" s="190" t="str">
        <f t="shared" si="2819"/>
        <v>BG$19</v>
      </c>
      <c r="BH1675" s="190" t="str">
        <f t="shared" si="2819"/>
        <v>BH$19</v>
      </c>
      <c r="BI1675" s="190" t="str">
        <f t="shared" si="2819"/>
        <v>BI$19</v>
      </c>
      <c r="BJ1675" s="190" t="str">
        <f t="shared" si="2819"/>
        <v>BJ$19</v>
      </c>
      <c r="BK1675" s="190" t="str">
        <f t="shared" si="2819"/>
        <v>BK$19</v>
      </c>
      <c r="BL1675" s="190" t="str">
        <f t="shared" si="2819"/>
        <v>BL$19</v>
      </c>
      <c r="BM1675" s="190" t="str">
        <f t="shared" si="2819"/>
        <v>BM$19</v>
      </c>
      <c r="BN1675" s="190" t="str">
        <f t="shared" si="2819"/>
        <v>BN$19</v>
      </c>
      <c r="BO1675" s="190" t="str">
        <f t="shared" si="2819"/>
        <v>BO$19</v>
      </c>
      <c r="BP1675" s="190" t="str">
        <f t="shared" si="2819"/>
        <v>BP$19</v>
      </c>
      <c r="BQ1675" s="190" t="str">
        <f t="shared" si="2819"/>
        <v>BQ$19</v>
      </c>
      <c r="BR1675" s="190" t="str">
        <f t="shared" si="2819"/>
        <v>BR$19</v>
      </c>
      <c r="BS1675" s="190" t="str">
        <f t="shared" si="2819"/>
        <v>BS$19</v>
      </c>
      <c r="BT1675" s="190" t="str">
        <f t="shared" si="2819"/>
        <v>BT$19</v>
      </c>
      <c r="BU1675" s="190" t="str">
        <f t="shared" si="2819"/>
        <v>BU$19</v>
      </c>
      <c r="BV1675" s="190" t="str">
        <f t="shared" si="2819"/>
        <v>BV$19</v>
      </c>
      <c r="BW1675" s="190" t="str">
        <f t="shared" si="2819"/>
        <v>BW$19</v>
      </c>
      <c r="BX1675" s="190" t="str">
        <f t="shared" si="2819"/>
        <v>BX$19</v>
      </c>
      <c r="BY1675" s="190" t="str">
        <f t="shared" si="2819"/>
        <v>BY$19</v>
      </c>
      <c r="BZ1675" s="190" t="str">
        <f t="shared" si="2819"/>
        <v>BZ$19</v>
      </c>
      <c r="CA1675" s="190" t="str">
        <f t="shared" si="2819"/>
        <v>CA$19</v>
      </c>
      <c r="CB1675" s="190" t="str">
        <f t="shared" si="2819"/>
        <v>CB$19</v>
      </c>
      <c r="CC1675" s="190" t="str">
        <f t="shared" si="2819"/>
        <v>CC$19</v>
      </c>
      <c r="CD1675" s="190" t="str">
        <f t="shared" si="2819"/>
        <v>CD$19</v>
      </c>
      <c r="CE1675" s="190" t="str">
        <f t="shared" ref="CE1675:CL1675" si="2820">CE$23</f>
        <v>CE$19</v>
      </c>
      <c r="CF1675" s="190" t="str">
        <f t="shared" si="2820"/>
        <v>CF$19</v>
      </c>
      <c r="CG1675" s="190" t="str">
        <f t="shared" si="2820"/>
        <v>CG$19</v>
      </c>
      <c r="CH1675" s="190" t="str">
        <f t="shared" si="2820"/>
        <v>CH$19</v>
      </c>
      <c r="CI1675" s="190" t="str">
        <f t="shared" si="2820"/>
        <v>CI$19</v>
      </c>
      <c r="CJ1675" s="190" t="str">
        <f t="shared" si="2820"/>
        <v>CJ$19</v>
      </c>
      <c r="CK1675" s="190" t="str">
        <f t="shared" si="2820"/>
        <v>CK$19</v>
      </c>
      <c r="CL1675" s="190" t="str">
        <f t="shared" si="2820"/>
        <v>CL$19</v>
      </c>
      <c r="CN1675" s="201"/>
      <c r="CO1675" s="190" t="str">
        <f t="shared" ref="CO1675:DL1675" si="2821">CO$23</f>
        <v>CO$19</v>
      </c>
      <c r="CP1675" s="190" t="str">
        <f t="shared" si="2821"/>
        <v>CP$19</v>
      </c>
      <c r="CQ1675" s="190" t="str">
        <f t="shared" si="2821"/>
        <v>CQ$19</v>
      </c>
      <c r="CR1675" s="190" t="str">
        <f t="shared" si="2821"/>
        <v>CR$19</v>
      </c>
      <c r="CS1675" s="190" t="str">
        <f t="shared" si="2821"/>
        <v>CS$19</v>
      </c>
      <c r="CT1675" s="190" t="str">
        <f t="shared" si="2821"/>
        <v>CT$19</v>
      </c>
      <c r="CU1675" s="190" t="str">
        <f t="shared" si="2821"/>
        <v>CU$19</v>
      </c>
      <c r="CV1675" s="190" t="str">
        <f t="shared" si="2821"/>
        <v>CV$19</v>
      </c>
      <c r="CW1675" s="190" t="str">
        <f t="shared" si="2821"/>
        <v>CW$19</v>
      </c>
      <c r="CX1675" s="190" t="str">
        <f t="shared" si="2821"/>
        <v>CX$19</v>
      </c>
      <c r="CY1675" s="190" t="str">
        <f t="shared" si="2821"/>
        <v>CY$19</v>
      </c>
      <c r="CZ1675" s="190" t="str">
        <f t="shared" si="2821"/>
        <v>CZ$19</v>
      </c>
      <c r="DA1675" s="190" t="str">
        <f t="shared" si="2821"/>
        <v>DA$19</v>
      </c>
      <c r="DB1675" s="190" t="str">
        <f t="shared" si="2821"/>
        <v>DB$19</v>
      </c>
      <c r="DC1675" s="190" t="str">
        <f t="shared" si="2821"/>
        <v>DC$19</v>
      </c>
      <c r="DD1675" s="190" t="str">
        <f t="shared" si="2821"/>
        <v>DD$19</v>
      </c>
      <c r="DE1675" s="190" t="str">
        <f t="shared" si="2821"/>
        <v>DE$19</v>
      </c>
      <c r="DF1675" s="190" t="str">
        <f t="shared" si="2821"/>
        <v>DF$19</v>
      </c>
      <c r="DG1675" s="190" t="str">
        <f t="shared" si="2821"/>
        <v>DG$19</v>
      </c>
      <c r="DH1675" s="190" t="str">
        <f t="shared" si="2821"/>
        <v>DH$19</v>
      </c>
      <c r="DI1675" s="190" t="str">
        <f t="shared" si="2821"/>
        <v>DI$19</v>
      </c>
      <c r="DJ1675" s="190" t="str">
        <f t="shared" si="2821"/>
        <v>DJ$19</v>
      </c>
      <c r="DK1675" s="190" t="str">
        <f t="shared" si="2821"/>
        <v>DK$19</v>
      </c>
      <c r="DL1675" s="190" t="str">
        <f t="shared" si="2821"/>
        <v>DL$19</v>
      </c>
    </row>
    <row r="1676" spans="1:116" x14ac:dyDescent="0.35">
      <c r="A1676" s="31"/>
      <c r="B1676" t="str">
        <f t="shared" si="2816"/>
        <v>1676 DTERM1-F</v>
      </c>
      <c r="D1676" t="s">
        <v>428</v>
      </c>
      <c r="E1676" t="str">
        <f t="shared" si="2811"/>
        <v>1676 DTERM1-F</v>
      </c>
      <c r="F1676" s="31"/>
      <c r="G1676" s="70" t="s">
        <v>300</v>
      </c>
      <c r="H1676" s="48"/>
      <c r="I1676" s="304"/>
      <c r="J1676" s="304"/>
      <c r="K1676" s="48"/>
      <c r="L1676" s="48"/>
      <c r="M1676" s="48"/>
      <c r="N1676" s="48"/>
      <c r="O1676" s="48"/>
      <c r="P1676" s="48"/>
      <c r="R1676" s="70"/>
      <c r="S1676" s="305"/>
      <c r="T1676" s="305"/>
      <c r="U1676" s="305"/>
      <c r="V1676" s="305"/>
      <c r="W1676" s="305"/>
      <c r="X1676" s="305"/>
      <c r="Y1676" s="305"/>
      <c r="Z1676" s="305"/>
      <c r="AA1676" s="305"/>
      <c r="AB1676" s="305"/>
      <c r="AC1676" s="305"/>
      <c r="AD1676" s="305"/>
      <c r="AE1676" s="305"/>
      <c r="AF1676" s="305"/>
      <c r="AG1676" s="305"/>
      <c r="AH1676" s="305"/>
      <c r="AI1676" s="305"/>
      <c r="AJ1676" s="305"/>
      <c r="AK1676" s="305"/>
      <c r="AL1676" s="305"/>
      <c r="AM1676" s="305"/>
      <c r="AN1676" s="305"/>
      <c r="AO1676" s="305"/>
      <c r="AP1676" s="305"/>
      <c r="AQ1676" s="305"/>
      <c r="AR1676" s="305"/>
      <c r="AS1676" s="305"/>
      <c r="AT1676" s="305"/>
      <c r="AU1676" s="305"/>
      <c r="AV1676" s="305"/>
      <c r="AW1676" s="305"/>
      <c r="AX1676" s="305"/>
      <c r="AY1676" s="305"/>
      <c r="AZ1676" s="305"/>
      <c r="BA1676" s="305"/>
      <c r="BB1676" s="305"/>
      <c r="BC1676" s="305"/>
      <c r="BD1676" s="305"/>
      <c r="BE1676" s="305"/>
      <c r="BF1676" s="305"/>
      <c r="BG1676" s="305"/>
      <c r="BH1676" s="305"/>
      <c r="BI1676" s="305"/>
      <c r="BJ1676" s="305"/>
      <c r="BK1676" s="305"/>
      <c r="BL1676" s="305"/>
      <c r="BM1676" s="305"/>
      <c r="BN1676" s="305"/>
      <c r="BO1676" s="305"/>
      <c r="BP1676" s="305"/>
      <c r="BQ1676" s="305"/>
      <c r="BR1676" s="305"/>
      <c r="BS1676" s="305"/>
      <c r="BT1676" s="305"/>
      <c r="BU1676" s="305"/>
      <c r="BV1676" s="305"/>
      <c r="BW1676" s="305"/>
      <c r="BX1676" s="305"/>
      <c r="BY1676" s="305"/>
      <c r="BZ1676" s="305"/>
      <c r="CA1676" s="305"/>
      <c r="CB1676" s="305"/>
      <c r="CC1676" s="305"/>
      <c r="CD1676" s="305"/>
      <c r="CE1676" s="305"/>
      <c r="CF1676" s="305"/>
      <c r="CG1676" s="305"/>
      <c r="CH1676" s="305"/>
      <c r="CI1676" s="305"/>
      <c r="CJ1676" s="305"/>
      <c r="CK1676" s="305"/>
      <c r="CL1676" s="305"/>
      <c r="CN1676" s="304"/>
      <c r="CO1676" s="305"/>
      <c r="CP1676" s="305"/>
      <c r="CQ1676" s="305"/>
      <c r="CR1676" s="305"/>
      <c r="CS1676" s="305"/>
      <c r="CT1676" s="305"/>
      <c r="CU1676" s="305"/>
      <c r="CV1676" s="305"/>
      <c r="CW1676" s="305"/>
      <c r="CX1676" s="305"/>
      <c r="CY1676" s="305"/>
      <c r="CZ1676" s="305"/>
      <c r="DA1676" s="305"/>
      <c r="DB1676" s="305"/>
      <c r="DC1676" s="305"/>
      <c r="DD1676" s="305"/>
      <c r="DE1676" s="305"/>
      <c r="DF1676" s="305"/>
      <c r="DG1676" s="305"/>
      <c r="DH1676" s="305"/>
      <c r="DI1676" s="305"/>
      <c r="DJ1676" s="305"/>
      <c r="DK1676" s="305"/>
      <c r="DL1676" s="305"/>
    </row>
    <row r="1677" spans="1:116" x14ac:dyDescent="0.35">
      <c r="A1677" s="31"/>
      <c r="B1677" t="str">
        <f t="shared" si="2816"/>
        <v>1677 DTERM1-F</v>
      </c>
      <c r="D1677" t="s">
        <v>428</v>
      </c>
      <c r="E1677" t="str">
        <f t="shared" si="2811"/>
        <v>1677 DTERM1-F</v>
      </c>
      <c r="F1677" s="31"/>
      <c r="G1677" s="95" t="str">
        <f>"Assumptions - "&amp;G1676</f>
        <v>Assumptions - Fixed term debt - one-time borrowing</v>
      </c>
      <c r="I1677"/>
      <c r="J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N1677"/>
    </row>
    <row r="1678" spans="1:116" x14ac:dyDescent="0.35">
      <c r="A1678" s="31"/>
      <c r="B1678" t="str">
        <f t="shared" si="2816"/>
        <v>1678 DTERM1-F</v>
      </c>
      <c r="D1678" t="s">
        <v>428</v>
      </c>
      <c r="E1678" t="str">
        <f t="shared" si="2811"/>
        <v>1678 DTERM1-F</v>
      </c>
      <c r="F1678" s="31"/>
      <c r="G1678" s="159" t="s">
        <v>287</v>
      </c>
      <c r="H1678" s="57">
        <v>4</v>
      </c>
      <c r="I1678" s="31"/>
      <c r="J1678" s="31"/>
      <c r="K1678" s="31"/>
      <c r="L1678" s="31"/>
      <c r="M1678" s="31"/>
      <c r="N1678" s="31"/>
      <c r="O1678" s="31"/>
      <c r="P1678" s="31"/>
      <c r="R1678" s="31"/>
      <c r="S1678" s="73"/>
      <c r="T1678" s="73"/>
      <c r="U1678" s="73"/>
      <c r="V1678" s="73"/>
      <c r="W1678" s="73"/>
      <c r="X1678" s="73"/>
      <c r="Y1678" s="73"/>
      <c r="Z1678" s="73"/>
      <c r="AA1678" s="73"/>
      <c r="AB1678" s="73"/>
      <c r="AC1678" s="73"/>
      <c r="AD1678" s="73"/>
      <c r="AE1678" s="73"/>
      <c r="AF1678" s="73"/>
      <c r="AG1678" s="73"/>
      <c r="AH1678" s="73"/>
      <c r="AI1678" s="73"/>
      <c r="AJ1678" s="73"/>
      <c r="AK1678" s="73"/>
      <c r="AL1678" s="73"/>
      <c r="AM1678" s="73"/>
      <c r="AN1678" s="73"/>
      <c r="AO1678" s="73"/>
      <c r="AP1678" s="73"/>
      <c r="AQ1678" s="73"/>
      <c r="AR1678" s="73"/>
      <c r="AS1678" s="73"/>
      <c r="AT1678" s="73"/>
      <c r="AU1678" s="73"/>
      <c r="AV1678" s="73"/>
      <c r="AW1678" s="73"/>
      <c r="AX1678" s="73"/>
      <c r="AY1678" s="73"/>
      <c r="AZ1678" s="73"/>
      <c r="BA1678" s="73"/>
      <c r="BB1678" s="73"/>
      <c r="BC1678" s="73"/>
      <c r="BD1678" s="73"/>
      <c r="BE1678" s="73"/>
      <c r="BF1678" s="73"/>
      <c r="BG1678" s="73"/>
      <c r="BH1678" s="73"/>
      <c r="BI1678" s="73"/>
      <c r="BJ1678" s="73"/>
      <c r="BK1678" s="73"/>
      <c r="BL1678" s="73"/>
      <c r="BM1678" s="73"/>
      <c r="BN1678" s="73"/>
      <c r="BO1678" s="73"/>
      <c r="BP1678" s="73"/>
      <c r="BQ1678" s="73"/>
      <c r="BR1678" s="73"/>
      <c r="BS1678" s="73"/>
      <c r="BT1678" s="73"/>
      <c r="BU1678" s="73"/>
      <c r="BV1678" s="73"/>
      <c r="BW1678" s="73"/>
      <c r="BX1678" s="73"/>
      <c r="BY1678" s="73"/>
      <c r="BZ1678" s="73"/>
      <c r="CA1678" s="73"/>
      <c r="CB1678" s="73"/>
      <c r="CC1678" s="73"/>
      <c r="CD1678" s="73"/>
      <c r="CE1678" s="73"/>
      <c r="CF1678" s="73"/>
      <c r="CG1678" s="73"/>
      <c r="CH1678" s="73"/>
      <c r="CI1678" s="73"/>
      <c r="CJ1678" s="73"/>
      <c r="CK1678" s="73"/>
      <c r="CL1678" s="73"/>
      <c r="CN1678" s="31"/>
      <c r="CO1678" s="73"/>
      <c r="CP1678" s="73"/>
      <c r="CQ1678" s="73"/>
      <c r="CR1678" s="73"/>
      <c r="CS1678" s="73"/>
      <c r="CT1678" s="73"/>
      <c r="CU1678" s="73"/>
      <c r="CV1678" s="73"/>
      <c r="CW1678" s="73"/>
      <c r="CX1678" s="73"/>
      <c r="CY1678" s="73"/>
      <c r="CZ1678" s="73"/>
      <c r="DA1678" s="73"/>
      <c r="DB1678" s="73"/>
      <c r="DC1678" s="73"/>
      <c r="DD1678" s="73"/>
      <c r="DE1678" s="73"/>
      <c r="DF1678" s="73"/>
      <c r="DG1678" s="73"/>
      <c r="DH1678" s="73"/>
      <c r="DI1678" s="73"/>
      <c r="DJ1678" s="73"/>
      <c r="DK1678" s="73"/>
      <c r="DL1678" s="73"/>
    </row>
    <row r="1679" spans="1:116" x14ac:dyDescent="0.35">
      <c r="A1679" s="31"/>
      <c r="B1679" t="str">
        <f t="shared" si="2816"/>
        <v>1679 DTERM1-F</v>
      </c>
      <c r="D1679" t="s">
        <v>428</v>
      </c>
      <c r="E1679" t="str">
        <f t="shared" si="2811"/>
        <v>1679 DTERM1-F</v>
      </c>
      <c r="F1679" s="31"/>
      <c r="G1679" s="159" t="s">
        <v>288</v>
      </c>
      <c r="H1679" s="59">
        <v>0.1</v>
      </c>
      <c r="I1679" s="31"/>
      <c r="J1679" s="31"/>
      <c r="K1679" s="31"/>
      <c r="L1679" s="31"/>
      <c r="M1679" s="31"/>
      <c r="N1679" s="31"/>
      <c r="O1679" s="31"/>
      <c r="P1679" s="31"/>
      <c r="R1679" s="31"/>
      <c r="S1679" s="73"/>
      <c r="T1679" s="73"/>
      <c r="U1679" s="73"/>
      <c r="V1679" s="73"/>
      <c r="W1679" s="73"/>
      <c r="X1679" s="73"/>
      <c r="Y1679" s="73"/>
      <c r="Z1679" s="73"/>
      <c r="AA1679" s="73"/>
      <c r="AB1679" s="73"/>
      <c r="AC1679" s="73"/>
      <c r="AD1679" s="73"/>
      <c r="AE1679" s="73"/>
      <c r="AF1679" s="73"/>
      <c r="AG1679" s="73"/>
      <c r="AH1679" s="73"/>
      <c r="AI1679" s="73"/>
      <c r="AJ1679" s="73"/>
      <c r="AK1679" s="73"/>
      <c r="AL1679" s="73"/>
      <c r="AM1679" s="73"/>
      <c r="AN1679" s="73"/>
      <c r="AO1679" s="73"/>
      <c r="AP1679" s="73"/>
      <c r="AQ1679" s="73"/>
      <c r="AR1679" s="73"/>
      <c r="AS1679" s="73"/>
      <c r="AT1679" s="73"/>
      <c r="AU1679" s="73"/>
      <c r="AV1679" s="73"/>
      <c r="AW1679" s="73"/>
      <c r="AX1679" s="73"/>
      <c r="AY1679" s="73"/>
      <c r="AZ1679" s="73"/>
      <c r="BA1679" s="73"/>
      <c r="BB1679" s="73"/>
      <c r="BC1679" s="73"/>
      <c r="BD1679" s="73"/>
      <c r="BE1679" s="73"/>
      <c r="BF1679" s="73"/>
      <c r="BG1679" s="73"/>
      <c r="BH1679" s="73"/>
      <c r="BI1679" s="73"/>
      <c r="BJ1679" s="73"/>
      <c r="BK1679" s="73"/>
      <c r="BL1679" s="73"/>
      <c r="BM1679" s="73"/>
      <c r="BN1679" s="73"/>
      <c r="BO1679" s="73"/>
      <c r="BP1679" s="73"/>
      <c r="BQ1679" s="73"/>
      <c r="BR1679" s="73"/>
      <c r="BS1679" s="73"/>
      <c r="BT1679" s="73"/>
      <c r="BU1679" s="73"/>
      <c r="BV1679" s="73"/>
      <c r="BW1679" s="73"/>
      <c r="BX1679" s="73"/>
      <c r="BY1679" s="73"/>
      <c r="BZ1679" s="73"/>
      <c r="CA1679" s="73"/>
      <c r="CB1679" s="73"/>
      <c r="CC1679" s="73"/>
      <c r="CD1679" s="73"/>
      <c r="CE1679" s="73"/>
      <c r="CF1679" s="73"/>
      <c r="CG1679" s="73"/>
      <c r="CH1679" s="73"/>
      <c r="CI1679" s="73"/>
      <c r="CJ1679" s="73"/>
      <c r="CK1679" s="73"/>
      <c r="CL1679" s="73"/>
      <c r="CN1679" s="31"/>
      <c r="CO1679" s="73"/>
      <c r="CP1679" s="73"/>
      <c r="CQ1679" s="73"/>
      <c r="CR1679" s="73"/>
      <c r="CS1679" s="73"/>
      <c r="CT1679" s="73"/>
      <c r="CU1679" s="73"/>
      <c r="CV1679" s="73"/>
      <c r="CW1679" s="73"/>
      <c r="CX1679" s="73"/>
      <c r="CY1679" s="73"/>
      <c r="CZ1679" s="73"/>
      <c r="DA1679" s="73"/>
      <c r="DB1679" s="73"/>
      <c r="DC1679" s="73"/>
      <c r="DD1679" s="73"/>
      <c r="DE1679" s="73"/>
      <c r="DF1679" s="73"/>
      <c r="DG1679" s="73"/>
      <c r="DH1679" s="73"/>
      <c r="DI1679" s="73"/>
      <c r="DJ1679" s="73"/>
      <c r="DK1679" s="73"/>
      <c r="DL1679" s="73"/>
    </row>
    <row r="1680" spans="1:116" x14ac:dyDescent="0.35">
      <c r="A1680" s="31"/>
      <c r="B1680" t="str">
        <f t="shared" si="2816"/>
        <v>1680 DTERM1-F</v>
      </c>
      <c r="D1680" t="s">
        <v>428</v>
      </c>
      <c r="E1680" t="str">
        <f t="shared" si="2811"/>
        <v>1680 DTERM1-F</v>
      </c>
      <c r="F1680" s="31"/>
      <c r="G1680" s="158" t="s">
        <v>301</v>
      </c>
      <c r="H1680" s="23">
        <v>1000000</v>
      </c>
      <c r="I1680" s="31"/>
      <c r="J1680" s="31"/>
      <c r="K1680" s="31"/>
      <c r="L1680" s="31"/>
      <c r="M1680" s="31"/>
      <c r="N1680" s="31"/>
      <c r="O1680" s="31"/>
      <c r="P1680" s="31"/>
      <c r="R1680" s="31"/>
      <c r="S1680" s="73"/>
      <c r="T1680" s="73"/>
      <c r="U1680" s="73"/>
      <c r="V1680" s="73"/>
      <c r="W1680" s="73"/>
      <c r="X1680" s="73"/>
      <c r="Y1680" s="73"/>
      <c r="Z1680" s="73"/>
      <c r="AA1680" s="73"/>
      <c r="AB1680" s="73"/>
      <c r="AC1680" s="73"/>
      <c r="AD1680" s="73"/>
      <c r="AE1680" s="73"/>
      <c r="AF1680" s="73"/>
      <c r="AG1680" s="73"/>
      <c r="AH1680" s="73"/>
      <c r="AI1680" s="73"/>
      <c r="AJ1680" s="73"/>
      <c r="AK1680" s="73"/>
      <c r="AL1680" s="73"/>
      <c r="AM1680" s="73"/>
      <c r="AN1680" s="73"/>
      <c r="AO1680" s="73"/>
      <c r="AP1680" s="73"/>
      <c r="AQ1680" s="73"/>
      <c r="AR1680" s="73"/>
      <c r="AS1680" s="73"/>
      <c r="AT1680" s="73"/>
      <c r="AU1680" s="73"/>
      <c r="AV1680" s="73"/>
      <c r="AW1680" s="73"/>
      <c r="AX1680" s="73"/>
      <c r="AY1680" s="73"/>
      <c r="AZ1680" s="73"/>
      <c r="BA1680" s="73"/>
      <c r="BB1680" s="73"/>
      <c r="BC1680" s="73"/>
      <c r="BD1680" s="73"/>
      <c r="BE1680" s="73"/>
      <c r="BF1680" s="73"/>
      <c r="BG1680" s="73"/>
      <c r="BH1680" s="73"/>
      <c r="BI1680" s="73"/>
      <c r="BJ1680" s="73"/>
      <c r="BK1680" s="73"/>
      <c r="BL1680" s="73"/>
      <c r="BM1680" s="73"/>
      <c r="BN1680" s="73"/>
      <c r="BO1680" s="73"/>
      <c r="BP1680" s="73"/>
      <c r="BQ1680" s="73"/>
      <c r="BR1680" s="73"/>
      <c r="BS1680" s="73"/>
      <c r="BT1680" s="73"/>
      <c r="BU1680" s="73"/>
      <c r="BV1680" s="73"/>
      <c r="BW1680" s="73"/>
      <c r="BX1680" s="73"/>
      <c r="BY1680" s="73"/>
      <c r="BZ1680" s="73"/>
      <c r="CA1680" s="73"/>
      <c r="CB1680" s="73"/>
      <c r="CC1680" s="73"/>
      <c r="CD1680" s="73"/>
      <c r="CE1680" s="73"/>
      <c r="CF1680" s="73"/>
      <c r="CG1680" s="73"/>
      <c r="CH1680" s="73"/>
      <c r="CI1680" s="73"/>
      <c r="CJ1680" s="73"/>
      <c r="CK1680" s="73"/>
      <c r="CL1680" s="73"/>
      <c r="CN1680" s="31"/>
      <c r="CO1680" s="73"/>
      <c r="CP1680" s="73"/>
      <c r="CQ1680" s="73"/>
      <c r="CR1680" s="73"/>
      <c r="CS1680" s="73"/>
      <c r="CT1680" s="73"/>
      <c r="CU1680" s="73"/>
      <c r="CV1680" s="73"/>
      <c r="CW1680" s="73"/>
      <c r="CX1680" s="73"/>
      <c r="CY1680" s="73"/>
      <c r="CZ1680" s="73"/>
      <c r="DA1680" s="73"/>
      <c r="DB1680" s="73"/>
      <c r="DC1680" s="73"/>
      <c r="DD1680" s="73"/>
      <c r="DE1680" s="73"/>
      <c r="DF1680" s="73"/>
      <c r="DG1680" s="73"/>
      <c r="DH1680" s="73"/>
      <c r="DI1680" s="73"/>
      <c r="DJ1680" s="73"/>
      <c r="DK1680" s="73"/>
      <c r="DL1680" s="73"/>
    </row>
    <row r="1681" spans="1:116" x14ac:dyDescent="0.35">
      <c r="D1681" t="s">
        <v>428</v>
      </c>
      <c r="E1681" t="str">
        <f t="shared" si="2811"/>
        <v>1681 DTERM1-F</v>
      </c>
      <c r="F1681" s="299"/>
      <c r="G1681" s="158" t="s">
        <v>296</v>
      </c>
      <c r="H1681" s="101">
        <v>45444</v>
      </c>
      <c r="I1681" s="31"/>
      <c r="J1681" s="31"/>
      <c r="K1681" s="31"/>
      <c r="L1681" s="31"/>
      <c r="M1681" s="31"/>
      <c r="N1681" s="31"/>
      <c r="O1681" s="31"/>
      <c r="P1681" s="31"/>
      <c r="R1681" s="31"/>
      <c r="S1681" s="73"/>
      <c r="T1681" s="73"/>
      <c r="U1681" s="73"/>
      <c r="V1681" s="73"/>
      <c r="W1681" s="73"/>
      <c r="X1681" s="73"/>
      <c r="Y1681" s="73"/>
      <c r="Z1681" s="73"/>
      <c r="AA1681" s="73"/>
      <c r="AB1681" s="73"/>
      <c r="AC1681" s="73"/>
      <c r="AD1681" s="73"/>
      <c r="AE1681" s="73"/>
      <c r="AF1681" s="73"/>
      <c r="AG1681" s="73"/>
      <c r="AH1681" s="73"/>
      <c r="AI1681" s="73"/>
      <c r="AJ1681" s="73"/>
      <c r="AK1681" s="73"/>
      <c r="AL1681" s="73"/>
      <c r="AM1681" s="73"/>
      <c r="AN1681" s="73"/>
      <c r="AO1681" s="73"/>
      <c r="AP1681" s="73"/>
      <c r="AQ1681" s="73"/>
      <c r="AR1681" s="73"/>
      <c r="AS1681" s="73"/>
      <c r="AT1681" s="73"/>
      <c r="AU1681" s="73"/>
      <c r="AV1681" s="73"/>
      <c r="AW1681" s="73"/>
      <c r="AX1681" s="73"/>
      <c r="AY1681" s="73"/>
      <c r="AZ1681" s="73"/>
      <c r="BA1681" s="73"/>
      <c r="BB1681" s="73"/>
      <c r="BC1681" s="73"/>
      <c r="BD1681" s="73"/>
      <c r="BE1681" s="73"/>
      <c r="BF1681" s="73"/>
      <c r="BG1681" s="73"/>
      <c r="BH1681" s="73"/>
      <c r="BI1681" s="73"/>
      <c r="BJ1681" s="73"/>
      <c r="BK1681" s="73"/>
      <c r="BL1681" s="73"/>
      <c r="BM1681" s="73"/>
      <c r="BN1681" s="73"/>
      <c r="BO1681" s="73"/>
      <c r="BP1681" s="73"/>
      <c r="BQ1681" s="73"/>
      <c r="BR1681" s="73"/>
      <c r="BS1681" s="73"/>
      <c r="BT1681" s="73"/>
      <c r="BU1681" s="73"/>
      <c r="BV1681" s="73"/>
      <c r="BW1681" s="73"/>
      <c r="BX1681" s="73"/>
      <c r="BY1681" s="73"/>
      <c r="BZ1681" s="73"/>
      <c r="CA1681" s="73"/>
      <c r="CB1681" s="73"/>
      <c r="CC1681" s="73"/>
      <c r="CD1681" s="73"/>
      <c r="CE1681" s="73"/>
      <c r="CF1681" s="73"/>
      <c r="CG1681" s="73"/>
      <c r="CH1681" s="73"/>
      <c r="CI1681" s="73"/>
      <c r="CJ1681" s="73"/>
      <c r="CK1681" s="73"/>
      <c r="CL1681" s="73"/>
      <c r="CN1681" s="31"/>
      <c r="CO1681" s="73"/>
      <c r="CP1681" s="73"/>
      <c r="CQ1681" s="73"/>
      <c r="CR1681" s="73"/>
      <c r="CS1681" s="73"/>
      <c r="CT1681" s="73"/>
      <c r="CU1681" s="73"/>
      <c r="CV1681" s="73"/>
      <c r="CW1681" s="73"/>
      <c r="CX1681" s="73"/>
      <c r="CY1681" s="73"/>
      <c r="CZ1681" s="73"/>
      <c r="DA1681" s="73"/>
      <c r="DB1681" s="73"/>
      <c r="DC1681" s="73"/>
      <c r="DD1681" s="73"/>
      <c r="DE1681" s="73"/>
      <c r="DF1681" s="73"/>
      <c r="DG1681" s="73"/>
      <c r="DH1681" s="73"/>
      <c r="DI1681" s="73"/>
      <c r="DJ1681" s="73"/>
      <c r="DK1681" s="73"/>
      <c r="DL1681" s="73"/>
    </row>
    <row r="1682" spans="1:116" x14ac:dyDescent="0.35">
      <c r="D1682" t="s">
        <v>428</v>
      </c>
      <c r="E1682" t="str">
        <f t="shared" si="2811"/>
        <v>1682 DTERM1-F</v>
      </c>
      <c r="F1682" s="299"/>
      <c r="G1682" s="125"/>
      <c r="H1682" s="23"/>
      <c r="I1682" s="31"/>
      <c r="J1682" s="31"/>
      <c r="K1682" s="31"/>
      <c r="L1682" s="31"/>
      <c r="M1682" s="31"/>
      <c r="N1682" s="31"/>
      <c r="O1682" s="31"/>
      <c r="P1682" s="31"/>
      <c r="R1682" s="31"/>
      <c r="S1682" s="73"/>
      <c r="T1682" s="73"/>
      <c r="U1682" s="73"/>
      <c r="V1682" s="73"/>
      <c r="W1682" s="73"/>
      <c r="X1682" s="73"/>
      <c r="Y1682" s="73"/>
      <c r="Z1682" s="73"/>
      <c r="AA1682" s="73"/>
      <c r="AB1682" s="73"/>
      <c r="AC1682" s="73"/>
      <c r="AD1682" s="73"/>
      <c r="AE1682" s="73"/>
      <c r="AF1682" s="73"/>
      <c r="AG1682" s="73"/>
      <c r="AH1682" s="73"/>
      <c r="AI1682" s="73"/>
      <c r="AJ1682" s="73"/>
      <c r="AK1682" s="73"/>
      <c r="AL1682" s="73"/>
      <c r="AM1682" s="73"/>
      <c r="AN1682" s="73"/>
      <c r="AO1682" s="73"/>
      <c r="AP1682" s="73"/>
      <c r="AQ1682" s="73"/>
      <c r="AR1682" s="73"/>
      <c r="AS1682" s="73"/>
      <c r="AT1682" s="73"/>
      <c r="AU1682" s="73"/>
      <c r="AV1682" s="73"/>
      <c r="AW1682" s="73"/>
      <c r="AX1682" s="73"/>
      <c r="AY1682" s="73"/>
      <c r="AZ1682" s="73"/>
      <c r="BA1682" s="73"/>
      <c r="BB1682" s="73"/>
      <c r="BC1682" s="73"/>
      <c r="BD1682" s="73"/>
      <c r="BE1682" s="73"/>
      <c r="BF1682" s="73"/>
      <c r="BG1682" s="73"/>
      <c r="BH1682" s="73"/>
      <c r="BI1682" s="73"/>
      <c r="BJ1682" s="73"/>
      <c r="BK1682" s="73"/>
      <c r="BL1682" s="73"/>
      <c r="BM1682" s="73"/>
      <c r="BN1682" s="73"/>
      <c r="BO1682" s="73"/>
      <c r="BP1682" s="73"/>
      <c r="BQ1682" s="73"/>
      <c r="BR1682" s="73"/>
      <c r="BS1682" s="73"/>
      <c r="BT1682" s="73"/>
      <c r="BU1682" s="73"/>
      <c r="BV1682" s="73"/>
      <c r="BW1682" s="73"/>
      <c r="BX1682" s="73"/>
      <c r="BY1682" s="73"/>
      <c r="BZ1682" s="73"/>
      <c r="CA1682" s="73"/>
      <c r="CB1682" s="73"/>
      <c r="CC1682" s="73"/>
      <c r="CD1682" s="73"/>
      <c r="CE1682" s="73"/>
      <c r="CF1682" s="73"/>
      <c r="CG1682" s="73"/>
      <c r="CH1682" s="73"/>
      <c r="CI1682" s="73"/>
      <c r="CJ1682" s="73"/>
      <c r="CK1682" s="73"/>
      <c r="CL1682" s="73"/>
      <c r="CN1682" s="31"/>
      <c r="CO1682" s="73"/>
      <c r="CP1682" s="73"/>
      <c r="CQ1682" s="73"/>
      <c r="CR1682" s="73"/>
      <c r="CS1682" s="73"/>
      <c r="CT1682" s="73"/>
      <c r="CU1682" s="73"/>
      <c r="CV1682" s="73"/>
      <c r="CW1682" s="73"/>
      <c r="CX1682" s="73"/>
      <c r="CY1682" s="73"/>
      <c r="CZ1682" s="73"/>
      <c r="DA1682" s="73"/>
      <c r="DB1682" s="73"/>
      <c r="DC1682" s="73"/>
      <c r="DD1682" s="73"/>
      <c r="DE1682" s="73"/>
      <c r="DF1682" s="73"/>
      <c r="DG1682" s="73"/>
      <c r="DH1682" s="73"/>
      <c r="DI1682" s="73"/>
      <c r="DJ1682" s="73"/>
      <c r="DK1682" s="73"/>
      <c r="DL1682" s="73"/>
    </row>
    <row r="1683" spans="1:116" x14ac:dyDescent="0.35">
      <c r="B1683" t="str">
        <f>E1683</f>
        <v>1683 DTERM1-F</v>
      </c>
      <c r="C1683" t="s">
        <v>236</v>
      </c>
      <c r="D1683" t="s">
        <v>428</v>
      </c>
      <c r="E1683" t="str">
        <f t="shared" si="2811"/>
        <v>1683 DTERM1-F</v>
      </c>
      <c r="G1683" s="95" t="s">
        <v>290</v>
      </c>
      <c r="R1683" s="92"/>
      <c r="S1683" s="154"/>
      <c r="T1683" s="154"/>
      <c r="U1683" s="154"/>
      <c r="V1683" s="154"/>
      <c r="W1683" s="154"/>
      <c r="X1683" s="154"/>
      <c r="Y1683" s="154"/>
      <c r="Z1683" s="154"/>
      <c r="AA1683" s="154"/>
      <c r="AB1683" s="154"/>
      <c r="AC1683" s="154"/>
      <c r="AD1683" s="154"/>
      <c r="AE1683" s="154"/>
      <c r="AF1683" s="154"/>
      <c r="AG1683" s="154"/>
      <c r="AH1683" s="154"/>
      <c r="AI1683" s="154"/>
      <c r="AJ1683" s="154"/>
      <c r="AK1683" s="154"/>
      <c r="AL1683" s="154"/>
      <c r="AM1683" s="154"/>
      <c r="AN1683" s="154"/>
      <c r="AO1683" s="154"/>
      <c r="AP1683" s="154"/>
      <c r="AQ1683" s="154"/>
      <c r="AR1683" s="154"/>
      <c r="AS1683" s="154"/>
      <c r="AT1683" s="154"/>
      <c r="AU1683" s="154"/>
      <c r="AV1683" s="154"/>
      <c r="AW1683" s="154"/>
      <c r="AX1683" s="154"/>
      <c r="AY1683" s="154"/>
      <c r="AZ1683" s="154"/>
      <c r="BA1683" s="154"/>
      <c r="BB1683" s="154"/>
      <c r="BC1683" s="154"/>
      <c r="BD1683" s="154"/>
      <c r="BE1683" s="154"/>
      <c r="BF1683" s="154"/>
      <c r="BG1683" s="154"/>
      <c r="BH1683" s="154"/>
      <c r="BI1683" s="154"/>
      <c r="BJ1683" s="154"/>
      <c r="BK1683" s="154"/>
      <c r="BL1683" s="154"/>
      <c r="BM1683" s="154"/>
      <c r="BN1683" s="154"/>
      <c r="BO1683" s="154"/>
      <c r="BP1683" s="154"/>
      <c r="BQ1683" s="154"/>
      <c r="BR1683" s="154"/>
      <c r="BS1683" s="154"/>
      <c r="BT1683" s="154"/>
      <c r="BU1683" s="154"/>
      <c r="BV1683" s="154"/>
      <c r="BW1683" s="154"/>
      <c r="BX1683" s="154"/>
      <c r="BY1683" s="154"/>
      <c r="BZ1683" s="154"/>
      <c r="CA1683" s="154"/>
      <c r="CB1683" s="154"/>
      <c r="CC1683" s="154"/>
      <c r="CD1683" s="154"/>
      <c r="CE1683" s="154"/>
      <c r="CF1683" s="154"/>
      <c r="CG1683" s="154"/>
      <c r="CH1683" s="154"/>
      <c r="CI1683" s="154"/>
      <c r="CJ1683" s="154"/>
      <c r="CK1683" s="154"/>
      <c r="CL1683" s="154"/>
      <c r="CO1683" s="154"/>
      <c r="CP1683" s="154"/>
      <c r="CQ1683" s="154"/>
      <c r="CR1683" s="154"/>
      <c r="CS1683" s="154"/>
      <c r="CT1683" s="154"/>
      <c r="CU1683" s="154"/>
      <c r="CV1683" s="154"/>
      <c r="CW1683" s="154"/>
      <c r="CX1683" s="154"/>
      <c r="CY1683" s="154"/>
      <c r="CZ1683" s="154"/>
      <c r="DA1683" s="154"/>
      <c r="DB1683" s="154"/>
      <c r="DC1683" s="154"/>
      <c r="DD1683" s="154"/>
      <c r="DE1683" s="154"/>
      <c r="DF1683" s="154"/>
      <c r="DG1683" s="154"/>
      <c r="DH1683" s="154"/>
      <c r="DI1683" s="154"/>
      <c r="DJ1683" s="154"/>
      <c r="DK1683" s="154"/>
      <c r="DL1683" s="154"/>
    </row>
    <row r="1684" spans="1:116" x14ac:dyDescent="0.35">
      <c r="C1684" t="s">
        <v>236</v>
      </c>
      <c r="D1684" t="s">
        <v>428</v>
      </c>
      <c r="E1684" t="str">
        <f t="shared" si="2811"/>
        <v>1684 DTERM1-F</v>
      </c>
      <c r="G1684" s="158" t="s">
        <v>289</v>
      </c>
      <c r="K1684" s="24">
        <v>0</v>
      </c>
      <c r="L1684" s="24">
        <f>K1687</f>
        <v>0</v>
      </c>
      <c r="M1684" s="24">
        <f>L1687</f>
        <v>0</v>
      </c>
      <c r="N1684" s="24">
        <f>M1687</f>
        <v>0</v>
      </c>
      <c r="O1684" s="24">
        <f>N1687</f>
        <v>0</v>
      </c>
      <c r="P1684" s="24">
        <f>O1687</f>
        <v>0</v>
      </c>
      <c r="R1684"/>
      <c r="S1684" s="80">
        <f>H1682</f>
        <v>0</v>
      </c>
      <c r="T1684" s="62">
        <f t="shared" ref="T1684:AY1684" ca="1" si="2822">S1687</f>
        <v>0</v>
      </c>
      <c r="U1684" s="62">
        <f t="shared" ca="1" si="2822"/>
        <v>0</v>
      </c>
      <c r="V1684" s="62">
        <f t="shared" ca="1" si="2822"/>
        <v>0</v>
      </c>
      <c r="W1684" s="62">
        <f t="shared" ca="1" si="2822"/>
        <v>0</v>
      </c>
      <c r="X1684" s="62">
        <f t="shared" ca="1" si="2822"/>
        <v>0</v>
      </c>
      <c r="Y1684" s="62">
        <f t="shared" ca="1" si="2822"/>
        <v>1000000</v>
      </c>
      <c r="Z1684" s="62">
        <f t="shared" ca="1" si="2822"/>
        <v>1000000</v>
      </c>
      <c r="AA1684" s="62">
        <f t="shared" ca="1" si="2822"/>
        <v>1000000</v>
      </c>
      <c r="AB1684" s="62">
        <f t="shared" ca="1" si="2822"/>
        <v>0</v>
      </c>
      <c r="AC1684" s="62">
        <f t="shared" ca="1" si="2822"/>
        <v>0</v>
      </c>
      <c r="AD1684" s="62">
        <f t="shared" ca="1" si="2822"/>
        <v>0</v>
      </c>
      <c r="AE1684" s="62">
        <f t="shared" ca="1" si="2822"/>
        <v>0</v>
      </c>
      <c r="AF1684" s="62">
        <f t="shared" ca="1" si="2822"/>
        <v>0</v>
      </c>
      <c r="AG1684" s="62">
        <f t="shared" ca="1" si="2822"/>
        <v>0</v>
      </c>
      <c r="AH1684" s="62">
        <f t="shared" ca="1" si="2822"/>
        <v>0</v>
      </c>
      <c r="AI1684" s="62">
        <f t="shared" ca="1" si="2822"/>
        <v>0</v>
      </c>
      <c r="AJ1684" s="62">
        <f t="shared" ca="1" si="2822"/>
        <v>0</v>
      </c>
      <c r="AK1684" s="62">
        <f t="shared" ca="1" si="2822"/>
        <v>0</v>
      </c>
      <c r="AL1684" s="62">
        <f t="shared" ca="1" si="2822"/>
        <v>0</v>
      </c>
      <c r="AM1684" s="62">
        <f t="shared" ca="1" si="2822"/>
        <v>0</v>
      </c>
      <c r="AN1684" s="62">
        <f t="shared" ca="1" si="2822"/>
        <v>0</v>
      </c>
      <c r="AO1684" s="62">
        <f t="shared" ca="1" si="2822"/>
        <v>0</v>
      </c>
      <c r="AP1684" s="62">
        <f t="shared" ca="1" si="2822"/>
        <v>0</v>
      </c>
      <c r="AQ1684" s="62">
        <f t="shared" ca="1" si="2822"/>
        <v>0</v>
      </c>
      <c r="AR1684" s="62">
        <f t="shared" ca="1" si="2822"/>
        <v>0</v>
      </c>
      <c r="AS1684" s="62">
        <f t="shared" ca="1" si="2822"/>
        <v>0</v>
      </c>
      <c r="AT1684" s="62">
        <f t="shared" ca="1" si="2822"/>
        <v>0</v>
      </c>
      <c r="AU1684" s="62">
        <f t="shared" ca="1" si="2822"/>
        <v>0</v>
      </c>
      <c r="AV1684" s="62">
        <f t="shared" ca="1" si="2822"/>
        <v>0</v>
      </c>
      <c r="AW1684" s="62">
        <f t="shared" ca="1" si="2822"/>
        <v>0</v>
      </c>
      <c r="AX1684" s="62">
        <f t="shared" ca="1" si="2822"/>
        <v>0</v>
      </c>
      <c r="AY1684" s="62">
        <f t="shared" ca="1" si="2822"/>
        <v>0</v>
      </c>
      <c r="AZ1684" s="62">
        <f t="shared" ref="AZ1684:CE1684" ca="1" si="2823">AY1687</f>
        <v>0</v>
      </c>
      <c r="BA1684" s="62">
        <f t="shared" ca="1" si="2823"/>
        <v>0</v>
      </c>
      <c r="BB1684" s="62">
        <f t="shared" ca="1" si="2823"/>
        <v>0</v>
      </c>
      <c r="BC1684" s="62">
        <f t="shared" ca="1" si="2823"/>
        <v>0</v>
      </c>
      <c r="BD1684" s="62">
        <f t="shared" ca="1" si="2823"/>
        <v>0</v>
      </c>
      <c r="BE1684" s="62">
        <f t="shared" ca="1" si="2823"/>
        <v>0</v>
      </c>
      <c r="BF1684" s="62">
        <f t="shared" ca="1" si="2823"/>
        <v>0</v>
      </c>
      <c r="BG1684" s="62">
        <f t="shared" ca="1" si="2823"/>
        <v>0</v>
      </c>
      <c r="BH1684" s="62">
        <f t="shared" ca="1" si="2823"/>
        <v>0</v>
      </c>
      <c r="BI1684" s="62">
        <f t="shared" ca="1" si="2823"/>
        <v>0</v>
      </c>
      <c r="BJ1684" s="62">
        <f t="shared" ca="1" si="2823"/>
        <v>0</v>
      </c>
      <c r="BK1684" s="62">
        <f t="shared" ca="1" si="2823"/>
        <v>0</v>
      </c>
      <c r="BL1684" s="62">
        <f t="shared" ca="1" si="2823"/>
        <v>0</v>
      </c>
      <c r="BM1684" s="62">
        <f t="shared" ca="1" si="2823"/>
        <v>0</v>
      </c>
      <c r="BN1684" s="62">
        <f t="shared" ca="1" si="2823"/>
        <v>0</v>
      </c>
      <c r="BO1684" s="62">
        <f t="shared" ca="1" si="2823"/>
        <v>0</v>
      </c>
      <c r="BP1684" s="62">
        <f t="shared" ca="1" si="2823"/>
        <v>0</v>
      </c>
      <c r="BQ1684" s="62">
        <f t="shared" ca="1" si="2823"/>
        <v>0</v>
      </c>
      <c r="BR1684" s="62">
        <f t="shared" ca="1" si="2823"/>
        <v>0</v>
      </c>
      <c r="BS1684" s="62">
        <f t="shared" ca="1" si="2823"/>
        <v>0</v>
      </c>
      <c r="BT1684" s="62">
        <f t="shared" ca="1" si="2823"/>
        <v>0</v>
      </c>
      <c r="BU1684" s="62">
        <f t="shared" ca="1" si="2823"/>
        <v>0</v>
      </c>
      <c r="BV1684" s="62">
        <f t="shared" ca="1" si="2823"/>
        <v>0</v>
      </c>
      <c r="BW1684" s="62">
        <f t="shared" ca="1" si="2823"/>
        <v>0</v>
      </c>
      <c r="BX1684" s="62">
        <f t="shared" ca="1" si="2823"/>
        <v>0</v>
      </c>
      <c r="BY1684" s="62">
        <f t="shared" ca="1" si="2823"/>
        <v>0</v>
      </c>
      <c r="BZ1684" s="62">
        <f t="shared" ca="1" si="2823"/>
        <v>0</v>
      </c>
      <c r="CA1684" s="62">
        <f t="shared" ca="1" si="2823"/>
        <v>0</v>
      </c>
      <c r="CB1684" s="62">
        <f t="shared" ca="1" si="2823"/>
        <v>0</v>
      </c>
      <c r="CC1684" s="62">
        <f t="shared" ca="1" si="2823"/>
        <v>0</v>
      </c>
      <c r="CD1684" s="62">
        <f t="shared" ca="1" si="2823"/>
        <v>0</v>
      </c>
      <c r="CE1684" s="62">
        <f t="shared" ca="1" si="2823"/>
        <v>0</v>
      </c>
      <c r="CF1684" s="62">
        <f t="shared" ref="CF1684:CL1684" ca="1" si="2824">CE1687</f>
        <v>0</v>
      </c>
      <c r="CG1684" s="62">
        <f t="shared" ca="1" si="2824"/>
        <v>0</v>
      </c>
      <c r="CH1684" s="62">
        <f t="shared" ca="1" si="2824"/>
        <v>0</v>
      </c>
      <c r="CI1684" s="62">
        <f t="shared" ca="1" si="2824"/>
        <v>0</v>
      </c>
      <c r="CJ1684" s="62">
        <f t="shared" ca="1" si="2824"/>
        <v>0</v>
      </c>
      <c r="CK1684" s="62">
        <f t="shared" ca="1" si="2824"/>
        <v>0</v>
      </c>
      <c r="CL1684" s="62">
        <f t="shared" ca="1" si="2824"/>
        <v>0</v>
      </c>
      <c r="CO1684" s="62">
        <f t="shared" ref="CO1684:DK1684" si="2825">CN1687</f>
        <v>0</v>
      </c>
      <c r="CP1684" s="62">
        <f t="shared" ca="1" si="2825"/>
        <v>0</v>
      </c>
      <c r="CQ1684" s="62">
        <f t="shared" ca="1" si="2825"/>
        <v>1000000</v>
      </c>
      <c r="CR1684" s="62">
        <f t="shared" ca="1" si="2825"/>
        <v>1000000</v>
      </c>
      <c r="CS1684" s="62">
        <f t="shared" ca="1" si="2825"/>
        <v>1000000</v>
      </c>
      <c r="CT1684" s="62">
        <f t="shared" ca="1" si="2825"/>
        <v>0</v>
      </c>
      <c r="CU1684" s="62">
        <f t="shared" ca="1" si="2825"/>
        <v>0</v>
      </c>
      <c r="CV1684" s="62">
        <f t="shared" ca="1" si="2825"/>
        <v>0</v>
      </c>
      <c r="CW1684" s="62">
        <f t="shared" ca="1" si="2825"/>
        <v>0</v>
      </c>
      <c r="CX1684" s="62">
        <f t="shared" ca="1" si="2825"/>
        <v>0</v>
      </c>
      <c r="CY1684" s="62">
        <f t="shared" ca="1" si="2825"/>
        <v>0</v>
      </c>
      <c r="CZ1684" s="62">
        <f t="shared" ca="1" si="2825"/>
        <v>0</v>
      </c>
      <c r="DA1684" s="62">
        <f t="shared" ca="1" si="2825"/>
        <v>0</v>
      </c>
      <c r="DB1684" s="62">
        <f t="shared" ca="1" si="2825"/>
        <v>0</v>
      </c>
      <c r="DC1684" s="62">
        <f t="shared" ca="1" si="2825"/>
        <v>0</v>
      </c>
      <c r="DD1684" s="62">
        <f t="shared" ca="1" si="2825"/>
        <v>0</v>
      </c>
      <c r="DE1684" s="62">
        <f t="shared" ca="1" si="2825"/>
        <v>0</v>
      </c>
      <c r="DF1684" s="62">
        <f t="shared" ca="1" si="2825"/>
        <v>0</v>
      </c>
      <c r="DG1684" s="62">
        <f t="shared" ca="1" si="2825"/>
        <v>0</v>
      </c>
      <c r="DH1684" s="62">
        <f t="shared" ca="1" si="2825"/>
        <v>0</v>
      </c>
      <c r="DI1684" s="62">
        <f t="shared" ca="1" si="2825"/>
        <v>0</v>
      </c>
      <c r="DJ1684" s="62">
        <f t="shared" ca="1" si="2825"/>
        <v>0</v>
      </c>
      <c r="DK1684" s="62">
        <f t="shared" ca="1" si="2825"/>
        <v>0</v>
      </c>
      <c r="DL1684" s="62">
        <f t="shared" ref="DL1684" ca="1" si="2826">DK1687</f>
        <v>0</v>
      </c>
    </row>
    <row r="1685" spans="1:116" x14ac:dyDescent="0.35">
      <c r="C1685" t="s">
        <v>237</v>
      </c>
      <c r="D1685" t="s">
        <v>428</v>
      </c>
      <c r="E1685" t="str">
        <f t="shared" si="2811"/>
        <v>1685 DTERM1-F</v>
      </c>
      <c r="G1685" s="158" t="str">
        <f>"New borrowing - "&amp;SUBSTITUTE(G1676,":","")</f>
        <v>New borrowing - Fixed term debt - one-time borrowing</v>
      </c>
      <c r="K1685" s="23">
        <f>SUMIF($3:$3,K$2,1683:1683)</f>
        <v>0</v>
      </c>
      <c r="L1685" s="23">
        <f>SUMIF($3:$3,L$2,1683:1683)</f>
        <v>0</v>
      </c>
      <c r="M1685" s="23">
        <f>SUMIF($3:$3,M$2,1683:1683)</f>
        <v>0</v>
      </c>
      <c r="N1685" s="23">
        <f>SUMIF($3:$3,N$2,1683:1683)</f>
        <v>0</v>
      </c>
      <c r="O1685" s="23">
        <f>SUMIF($3:$3,O$2,1683:1683)</f>
        <v>0</v>
      </c>
      <c r="P1685" s="23">
        <f>SUMIF($3:$3,P$2,1683:1683)</f>
        <v>0</v>
      </c>
      <c r="R1685" s="53">
        <f t="shared" ref="R1685:AW1685" si="2827">$H1680*(R$2=EOMONTH($H1681,0))</f>
        <v>0</v>
      </c>
      <c r="S1685" s="62">
        <f t="shared" si="2827"/>
        <v>0</v>
      </c>
      <c r="T1685" s="62">
        <f t="shared" si="2827"/>
        <v>0</v>
      </c>
      <c r="U1685" s="62">
        <f t="shared" si="2827"/>
        <v>0</v>
      </c>
      <c r="V1685" s="62">
        <f t="shared" si="2827"/>
        <v>0</v>
      </c>
      <c r="W1685" s="62">
        <f t="shared" si="2827"/>
        <v>0</v>
      </c>
      <c r="X1685" s="62">
        <f t="shared" si="2827"/>
        <v>1000000</v>
      </c>
      <c r="Y1685" s="62">
        <f t="shared" si="2827"/>
        <v>0</v>
      </c>
      <c r="Z1685" s="62">
        <f t="shared" si="2827"/>
        <v>0</v>
      </c>
      <c r="AA1685" s="62">
        <f t="shared" si="2827"/>
        <v>0</v>
      </c>
      <c r="AB1685" s="62">
        <f t="shared" si="2827"/>
        <v>0</v>
      </c>
      <c r="AC1685" s="62">
        <f t="shared" si="2827"/>
        <v>0</v>
      </c>
      <c r="AD1685" s="62">
        <f t="shared" si="2827"/>
        <v>0</v>
      </c>
      <c r="AE1685" s="62">
        <f t="shared" si="2827"/>
        <v>0</v>
      </c>
      <c r="AF1685" s="62">
        <f t="shared" si="2827"/>
        <v>0</v>
      </c>
      <c r="AG1685" s="62">
        <f t="shared" si="2827"/>
        <v>0</v>
      </c>
      <c r="AH1685" s="62">
        <f t="shared" si="2827"/>
        <v>0</v>
      </c>
      <c r="AI1685" s="62">
        <f t="shared" si="2827"/>
        <v>0</v>
      </c>
      <c r="AJ1685" s="62">
        <f t="shared" si="2827"/>
        <v>0</v>
      </c>
      <c r="AK1685" s="62">
        <f t="shared" si="2827"/>
        <v>0</v>
      </c>
      <c r="AL1685" s="62">
        <f t="shared" si="2827"/>
        <v>0</v>
      </c>
      <c r="AM1685" s="62">
        <f t="shared" si="2827"/>
        <v>0</v>
      </c>
      <c r="AN1685" s="62">
        <f t="shared" si="2827"/>
        <v>0</v>
      </c>
      <c r="AO1685" s="62">
        <f t="shared" si="2827"/>
        <v>0</v>
      </c>
      <c r="AP1685" s="62">
        <f t="shared" si="2827"/>
        <v>0</v>
      </c>
      <c r="AQ1685" s="62">
        <f t="shared" si="2827"/>
        <v>0</v>
      </c>
      <c r="AR1685" s="62">
        <f t="shared" si="2827"/>
        <v>0</v>
      </c>
      <c r="AS1685" s="62">
        <f t="shared" si="2827"/>
        <v>0</v>
      </c>
      <c r="AT1685" s="62">
        <f t="shared" si="2827"/>
        <v>0</v>
      </c>
      <c r="AU1685" s="62">
        <f t="shared" si="2827"/>
        <v>0</v>
      </c>
      <c r="AV1685" s="62">
        <f t="shared" si="2827"/>
        <v>0</v>
      </c>
      <c r="AW1685" s="62">
        <f t="shared" si="2827"/>
        <v>0</v>
      </c>
      <c r="AX1685" s="62">
        <f t="shared" ref="AX1685:CC1685" si="2828">$H1680*(AX$2=EOMONTH($H1681,0))</f>
        <v>0</v>
      </c>
      <c r="AY1685" s="62">
        <f t="shared" si="2828"/>
        <v>0</v>
      </c>
      <c r="AZ1685" s="62">
        <f t="shared" si="2828"/>
        <v>0</v>
      </c>
      <c r="BA1685" s="62">
        <f t="shared" si="2828"/>
        <v>0</v>
      </c>
      <c r="BB1685" s="62">
        <f t="shared" si="2828"/>
        <v>0</v>
      </c>
      <c r="BC1685" s="62">
        <f t="shared" si="2828"/>
        <v>0</v>
      </c>
      <c r="BD1685" s="62">
        <f t="shared" si="2828"/>
        <v>0</v>
      </c>
      <c r="BE1685" s="62">
        <f t="shared" si="2828"/>
        <v>0</v>
      </c>
      <c r="BF1685" s="62">
        <f t="shared" si="2828"/>
        <v>0</v>
      </c>
      <c r="BG1685" s="62">
        <f t="shared" si="2828"/>
        <v>0</v>
      </c>
      <c r="BH1685" s="62">
        <f t="shared" si="2828"/>
        <v>0</v>
      </c>
      <c r="BI1685" s="62">
        <f t="shared" si="2828"/>
        <v>0</v>
      </c>
      <c r="BJ1685" s="62">
        <f t="shared" si="2828"/>
        <v>0</v>
      </c>
      <c r="BK1685" s="62">
        <f t="shared" si="2828"/>
        <v>0</v>
      </c>
      <c r="BL1685" s="62">
        <f t="shared" si="2828"/>
        <v>0</v>
      </c>
      <c r="BM1685" s="62">
        <f t="shared" si="2828"/>
        <v>0</v>
      </c>
      <c r="BN1685" s="62">
        <f t="shared" si="2828"/>
        <v>0</v>
      </c>
      <c r="BO1685" s="62">
        <f t="shared" si="2828"/>
        <v>0</v>
      </c>
      <c r="BP1685" s="62">
        <f t="shared" si="2828"/>
        <v>0</v>
      </c>
      <c r="BQ1685" s="62">
        <f t="shared" si="2828"/>
        <v>0</v>
      </c>
      <c r="BR1685" s="62">
        <f t="shared" si="2828"/>
        <v>0</v>
      </c>
      <c r="BS1685" s="62">
        <f t="shared" si="2828"/>
        <v>0</v>
      </c>
      <c r="BT1685" s="62">
        <f t="shared" si="2828"/>
        <v>0</v>
      </c>
      <c r="BU1685" s="62">
        <f t="shared" si="2828"/>
        <v>0</v>
      </c>
      <c r="BV1685" s="62">
        <f t="shared" si="2828"/>
        <v>0</v>
      </c>
      <c r="BW1685" s="62">
        <f t="shared" si="2828"/>
        <v>0</v>
      </c>
      <c r="BX1685" s="62">
        <f t="shared" si="2828"/>
        <v>0</v>
      </c>
      <c r="BY1685" s="62">
        <f t="shared" si="2828"/>
        <v>0</v>
      </c>
      <c r="BZ1685" s="62">
        <f t="shared" si="2828"/>
        <v>0</v>
      </c>
      <c r="CA1685" s="62">
        <f t="shared" si="2828"/>
        <v>0</v>
      </c>
      <c r="CB1685" s="62">
        <f t="shared" si="2828"/>
        <v>0</v>
      </c>
      <c r="CC1685" s="62">
        <f t="shared" si="2828"/>
        <v>0</v>
      </c>
      <c r="CD1685" s="62">
        <f t="shared" ref="CD1685:CL1685" si="2829">$H1680*(CD$2=EOMONTH($H1681,0))</f>
        <v>0</v>
      </c>
      <c r="CE1685" s="62">
        <f t="shared" si="2829"/>
        <v>0</v>
      </c>
      <c r="CF1685" s="62">
        <f t="shared" si="2829"/>
        <v>0</v>
      </c>
      <c r="CG1685" s="62">
        <f t="shared" si="2829"/>
        <v>0</v>
      </c>
      <c r="CH1685" s="62">
        <f t="shared" si="2829"/>
        <v>0</v>
      </c>
      <c r="CI1685" s="62">
        <f t="shared" si="2829"/>
        <v>0</v>
      </c>
      <c r="CJ1685" s="62">
        <f t="shared" si="2829"/>
        <v>0</v>
      </c>
      <c r="CK1685" s="62">
        <f t="shared" si="2829"/>
        <v>0</v>
      </c>
      <c r="CL1685" s="62">
        <f t="shared" si="2829"/>
        <v>0</v>
      </c>
      <c r="CO1685" s="62">
        <f t="shared" ref="CO1685:DK1685" si="2830">$H1680*(CO$2=EOMONTH($H1681,0))</f>
        <v>0</v>
      </c>
      <c r="CP1685" s="62">
        <f t="shared" si="2830"/>
        <v>1000000</v>
      </c>
      <c r="CQ1685" s="62">
        <f t="shared" si="2830"/>
        <v>0</v>
      </c>
      <c r="CR1685" s="62">
        <f t="shared" si="2830"/>
        <v>0</v>
      </c>
      <c r="CS1685" s="62">
        <f t="shared" si="2830"/>
        <v>0</v>
      </c>
      <c r="CT1685" s="62">
        <f t="shared" si="2830"/>
        <v>0</v>
      </c>
      <c r="CU1685" s="62">
        <f t="shared" si="2830"/>
        <v>0</v>
      </c>
      <c r="CV1685" s="62">
        <f t="shared" si="2830"/>
        <v>0</v>
      </c>
      <c r="CW1685" s="62">
        <f t="shared" si="2830"/>
        <v>0</v>
      </c>
      <c r="CX1685" s="62">
        <f t="shared" si="2830"/>
        <v>0</v>
      </c>
      <c r="CY1685" s="62">
        <f t="shared" si="2830"/>
        <v>0</v>
      </c>
      <c r="CZ1685" s="62">
        <f t="shared" si="2830"/>
        <v>0</v>
      </c>
      <c r="DA1685" s="62">
        <f t="shared" si="2830"/>
        <v>0</v>
      </c>
      <c r="DB1685" s="62">
        <f t="shared" si="2830"/>
        <v>0</v>
      </c>
      <c r="DC1685" s="62">
        <f t="shared" si="2830"/>
        <v>0</v>
      </c>
      <c r="DD1685" s="62">
        <f t="shared" si="2830"/>
        <v>0</v>
      </c>
      <c r="DE1685" s="62">
        <f t="shared" si="2830"/>
        <v>0</v>
      </c>
      <c r="DF1685" s="62">
        <f t="shared" si="2830"/>
        <v>0</v>
      </c>
      <c r="DG1685" s="62">
        <f t="shared" si="2830"/>
        <v>0</v>
      </c>
      <c r="DH1685" s="62">
        <f t="shared" si="2830"/>
        <v>0</v>
      </c>
      <c r="DI1685" s="62">
        <f t="shared" si="2830"/>
        <v>0</v>
      </c>
      <c r="DJ1685" s="62">
        <f t="shared" si="2830"/>
        <v>0</v>
      </c>
      <c r="DK1685" s="62">
        <f t="shared" si="2830"/>
        <v>0</v>
      </c>
      <c r="DL1685" s="62">
        <f t="shared" ref="DL1685" si="2831">$H1680*(DL$2=EOMONTH($H1681,0))</f>
        <v>0</v>
      </c>
    </row>
    <row r="1686" spans="1:116" x14ac:dyDescent="0.35">
      <c r="A1686" s="98"/>
      <c r="B1686" s="59"/>
      <c r="C1686" s="59"/>
      <c r="D1686" t="s">
        <v>428</v>
      </c>
      <c r="E1686" t="str">
        <f t="shared" si="2811"/>
        <v>1686 DTERM1-F</v>
      </c>
      <c r="G1686" s="158" t="str">
        <f>"Repayment - "&amp;SUBSTITUTE(G1676,":","")</f>
        <v>Repayment - Fixed term debt - one-time borrowing</v>
      </c>
      <c r="K1686" s="138">
        <f ca="1">SUMIF($3:$3,K$2,1684:1684)</f>
        <v>3000000</v>
      </c>
      <c r="L1686" s="138">
        <f ca="1">SUMIF($3:$3,L$2,1684:1684)</f>
        <v>0</v>
      </c>
      <c r="M1686" s="138">
        <f ca="1">SUMIF($3:$3,M$2,1684:1684)</f>
        <v>0</v>
      </c>
      <c r="N1686" s="138">
        <f ca="1">SUMIF($3:$3,N$2,1684:1684)</f>
        <v>0</v>
      </c>
      <c r="O1686" s="138">
        <f ca="1">SUMIF($3:$3,O$2,1684:1684)</f>
        <v>0</v>
      </c>
      <c r="P1686" s="138">
        <f ca="1">SUMIF($3:$3,P$2,1684:1684)</f>
        <v>0</v>
      </c>
      <c r="R1686" s="225"/>
      <c r="S1686" s="226">
        <f ca="1">-IF(COUNT($R1685:S1685)&lt;$H1678,0,OFFSET(S1685,0,-$H1678+1))</f>
        <v>0</v>
      </c>
      <c r="T1686" s="226">
        <f ca="1">-IF(COUNT($R1685:T1685)&lt;$H1678,0,OFFSET(T1685,0,-$H1678+1))</f>
        <v>0</v>
      </c>
      <c r="U1686" s="226">
        <f ca="1">-IF(COUNT($R1685:U1685)&lt;$H1678,0,OFFSET(U1685,0,-$H1678+1))</f>
        <v>0</v>
      </c>
      <c r="V1686" s="226">
        <f ca="1">-IF(COUNT($R1685:V1685)&lt;$H1678,0,OFFSET(V1685,0,-$H1678+1))</f>
        <v>0</v>
      </c>
      <c r="W1686" s="226">
        <f ca="1">-IF(COUNT($R1685:W1685)&lt;$H1678,0,OFFSET(W1685,0,-$H1678+1))</f>
        <v>0</v>
      </c>
      <c r="X1686" s="226">
        <f ca="1">-IF(COUNT($R1685:X1685)&lt;$H1678,0,OFFSET(X1685,0,-$H1678+1))</f>
        <v>0</v>
      </c>
      <c r="Y1686" s="226">
        <f ca="1">-IF(COUNT($R1685:Y1685)&lt;$H1678,0,OFFSET(Y1685,0,-$H1678+1))</f>
        <v>0</v>
      </c>
      <c r="Z1686" s="226">
        <f ca="1">-IF(COUNT($R1685:Z1685)&lt;$H1678,0,OFFSET(Z1685,0,-$H1678+1))</f>
        <v>0</v>
      </c>
      <c r="AA1686" s="226">
        <f ca="1">-IF(COUNT($R1685:AA1685)&lt;$H1678,0,OFFSET(AA1685,0,-$H1678+1))</f>
        <v>-1000000</v>
      </c>
      <c r="AB1686" s="226">
        <f ca="1">-IF(COUNT($R1685:AB1685)&lt;$H1678,0,OFFSET(AB1685,0,-$H1678+1))</f>
        <v>0</v>
      </c>
      <c r="AC1686" s="226">
        <f ca="1">-IF(COUNT($R1685:AC1685)&lt;$H1678,0,OFFSET(AC1685,0,-$H1678+1))</f>
        <v>0</v>
      </c>
      <c r="AD1686" s="226">
        <f ca="1">-IF(COUNT($R1685:AD1685)&lt;$H1678,0,OFFSET(AD1685,0,-$H1678+1))</f>
        <v>0</v>
      </c>
      <c r="AE1686" s="226">
        <f ca="1">-IF(COUNT($R1685:AE1685)&lt;$H1678,0,OFFSET(AE1685,0,-$H1678+1))</f>
        <v>0</v>
      </c>
      <c r="AF1686" s="226">
        <f ca="1">-IF(COUNT($R1685:AF1685)&lt;$H1678,0,OFFSET(AF1685,0,-$H1678+1))</f>
        <v>0</v>
      </c>
      <c r="AG1686" s="226">
        <f ca="1">-IF(COUNT($R1685:AG1685)&lt;$H1678,0,OFFSET(AG1685,0,-$H1678+1))</f>
        <v>0</v>
      </c>
      <c r="AH1686" s="226">
        <f ca="1">-IF(COUNT($R1685:AH1685)&lt;$H1678,0,OFFSET(AH1685,0,-$H1678+1))</f>
        <v>0</v>
      </c>
      <c r="AI1686" s="226">
        <f ca="1">-IF(COUNT($R1685:AI1685)&lt;$H1678,0,OFFSET(AI1685,0,-$H1678+1))</f>
        <v>0</v>
      </c>
      <c r="AJ1686" s="226">
        <f ca="1">-IF(COUNT($R1685:AJ1685)&lt;$H1678,0,OFFSET(AJ1685,0,-$H1678+1))</f>
        <v>0</v>
      </c>
      <c r="AK1686" s="226">
        <f ca="1">-IF(COUNT($R1685:AK1685)&lt;$H1678,0,OFFSET(AK1685,0,-$H1678+1))</f>
        <v>0</v>
      </c>
      <c r="AL1686" s="226">
        <f ca="1">-IF(COUNT($R1685:AL1685)&lt;$H1678,0,OFFSET(AL1685,0,-$H1678+1))</f>
        <v>0</v>
      </c>
      <c r="AM1686" s="226">
        <f ca="1">-IF(COUNT($R1685:AM1685)&lt;$H1678,0,OFFSET(AM1685,0,-$H1678+1))</f>
        <v>0</v>
      </c>
      <c r="AN1686" s="226">
        <f ca="1">-IF(COUNT($R1685:AN1685)&lt;$H1678,0,OFFSET(AN1685,0,-$H1678+1))</f>
        <v>0</v>
      </c>
      <c r="AO1686" s="226">
        <f ca="1">-IF(COUNT($R1685:AO1685)&lt;$H1678,0,OFFSET(AO1685,0,-$H1678+1))</f>
        <v>0</v>
      </c>
      <c r="AP1686" s="226">
        <f ca="1">-IF(COUNT($R1685:AP1685)&lt;$H1678,0,OFFSET(AP1685,0,-$H1678+1))</f>
        <v>0</v>
      </c>
      <c r="AQ1686" s="226">
        <f ca="1">-IF(COUNT($R1685:AQ1685)&lt;$H1678,0,OFFSET(AQ1685,0,-$H1678+1))</f>
        <v>0</v>
      </c>
      <c r="AR1686" s="226">
        <f ca="1">-IF(COUNT($R1685:AR1685)&lt;$H1678,0,OFFSET(AR1685,0,-$H1678+1))</f>
        <v>0</v>
      </c>
      <c r="AS1686" s="226">
        <f ca="1">-IF(COUNT($R1685:AS1685)&lt;$H1678,0,OFFSET(AS1685,0,-$H1678+1))</f>
        <v>0</v>
      </c>
      <c r="AT1686" s="226">
        <f ca="1">-IF(COUNT($R1685:AT1685)&lt;$H1678,0,OFFSET(AT1685,0,-$H1678+1))</f>
        <v>0</v>
      </c>
      <c r="AU1686" s="226">
        <f ca="1">-IF(COUNT($R1685:AU1685)&lt;$H1678,0,OFFSET(AU1685,0,-$H1678+1))</f>
        <v>0</v>
      </c>
      <c r="AV1686" s="226">
        <f ca="1">-IF(COUNT($R1685:AV1685)&lt;$H1678,0,OFFSET(AV1685,0,-$H1678+1))</f>
        <v>0</v>
      </c>
      <c r="AW1686" s="226">
        <f ca="1">-IF(COUNT($R1685:AW1685)&lt;$H1678,0,OFFSET(AW1685,0,-$H1678+1))</f>
        <v>0</v>
      </c>
      <c r="AX1686" s="226">
        <f ca="1">-IF(COUNT($R1685:AX1685)&lt;$H1678,0,OFFSET(AX1685,0,-$H1678+1))</f>
        <v>0</v>
      </c>
      <c r="AY1686" s="226">
        <f ca="1">-IF(COUNT($R1685:AY1685)&lt;$H1678,0,OFFSET(AY1685,0,-$H1678+1))</f>
        <v>0</v>
      </c>
      <c r="AZ1686" s="226">
        <f ca="1">-IF(COUNT($R1685:AZ1685)&lt;$H1678,0,OFFSET(AZ1685,0,-$H1678+1))</f>
        <v>0</v>
      </c>
      <c r="BA1686" s="226">
        <f ca="1">-IF(COUNT($R1685:BA1685)&lt;$H1678,0,OFFSET(BA1685,0,-$H1678+1))</f>
        <v>0</v>
      </c>
      <c r="BB1686" s="226">
        <f ca="1">-IF(COUNT($R1685:BB1685)&lt;$H1678,0,OFFSET(BB1685,0,-$H1678+1))</f>
        <v>0</v>
      </c>
      <c r="BC1686" s="226">
        <f ca="1">-IF(COUNT($R1685:BC1685)&lt;$H1678,0,OFFSET(BC1685,0,-$H1678+1))</f>
        <v>0</v>
      </c>
      <c r="BD1686" s="226">
        <f ca="1">-IF(COUNT($R1685:BD1685)&lt;$H1678,0,OFFSET(BD1685,0,-$H1678+1))</f>
        <v>0</v>
      </c>
      <c r="BE1686" s="226">
        <f ca="1">-IF(COUNT($R1685:BE1685)&lt;$H1678,0,OFFSET(BE1685,0,-$H1678+1))</f>
        <v>0</v>
      </c>
      <c r="BF1686" s="226">
        <f ca="1">-IF(COUNT($R1685:BF1685)&lt;$H1678,0,OFFSET(BF1685,0,-$H1678+1))</f>
        <v>0</v>
      </c>
      <c r="BG1686" s="226">
        <f ca="1">-IF(COUNT($R1685:BG1685)&lt;$H1678,0,OFFSET(BG1685,0,-$H1678+1))</f>
        <v>0</v>
      </c>
      <c r="BH1686" s="226">
        <f ca="1">-IF(COUNT($R1685:BH1685)&lt;$H1678,0,OFFSET(BH1685,0,-$H1678+1))</f>
        <v>0</v>
      </c>
      <c r="BI1686" s="226">
        <f ca="1">-IF(COUNT($R1685:BI1685)&lt;$H1678,0,OFFSET(BI1685,0,-$H1678+1))</f>
        <v>0</v>
      </c>
      <c r="BJ1686" s="226">
        <f ca="1">-IF(COUNT($R1685:BJ1685)&lt;$H1678,0,OFFSET(BJ1685,0,-$H1678+1))</f>
        <v>0</v>
      </c>
      <c r="BK1686" s="226">
        <f ca="1">-IF(COUNT($R1685:BK1685)&lt;$H1678,0,OFFSET(BK1685,0,-$H1678+1))</f>
        <v>0</v>
      </c>
      <c r="BL1686" s="226">
        <f ca="1">-IF(COUNT($R1685:BL1685)&lt;$H1678,0,OFFSET(BL1685,0,-$H1678+1))</f>
        <v>0</v>
      </c>
      <c r="BM1686" s="226">
        <f ca="1">-IF(COUNT($R1685:BM1685)&lt;$H1678,0,OFFSET(BM1685,0,-$H1678+1))</f>
        <v>0</v>
      </c>
      <c r="BN1686" s="226">
        <f ca="1">-IF(COUNT($R1685:BN1685)&lt;$H1678,0,OFFSET(BN1685,0,-$H1678+1))</f>
        <v>0</v>
      </c>
      <c r="BO1686" s="226">
        <f ca="1">-IF(COUNT($R1685:BO1685)&lt;$H1678,0,OFFSET(BO1685,0,-$H1678+1))</f>
        <v>0</v>
      </c>
      <c r="BP1686" s="226">
        <f ca="1">-IF(COUNT($R1685:BP1685)&lt;$H1678,0,OFFSET(BP1685,0,-$H1678+1))</f>
        <v>0</v>
      </c>
      <c r="BQ1686" s="226">
        <f ca="1">-IF(COUNT($R1685:BQ1685)&lt;$H1678,0,OFFSET(BQ1685,0,-$H1678+1))</f>
        <v>0</v>
      </c>
      <c r="BR1686" s="226">
        <f ca="1">-IF(COUNT($R1685:BR1685)&lt;$H1678,0,OFFSET(BR1685,0,-$H1678+1))</f>
        <v>0</v>
      </c>
      <c r="BS1686" s="226">
        <f ca="1">-IF(COUNT($R1685:BS1685)&lt;$H1678,0,OFFSET(BS1685,0,-$H1678+1))</f>
        <v>0</v>
      </c>
      <c r="BT1686" s="226">
        <f ca="1">-IF(COUNT($R1685:BT1685)&lt;$H1678,0,OFFSET(BT1685,0,-$H1678+1))</f>
        <v>0</v>
      </c>
      <c r="BU1686" s="226">
        <f ca="1">-IF(COUNT($R1685:BU1685)&lt;$H1678,0,OFFSET(BU1685,0,-$H1678+1))</f>
        <v>0</v>
      </c>
      <c r="BV1686" s="226">
        <f ca="1">-IF(COUNT($R1685:BV1685)&lt;$H1678,0,OFFSET(BV1685,0,-$H1678+1))</f>
        <v>0</v>
      </c>
      <c r="BW1686" s="226">
        <f ca="1">-IF(COUNT($R1685:BW1685)&lt;$H1678,0,OFFSET(BW1685,0,-$H1678+1))</f>
        <v>0</v>
      </c>
      <c r="BX1686" s="226">
        <f ca="1">-IF(COUNT($R1685:BX1685)&lt;$H1678,0,OFFSET(BX1685,0,-$H1678+1))</f>
        <v>0</v>
      </c>
      <c r="BY1686" s="226">
        <f ca="1">-IF(COUNT($R1685:BY1685)&lt;$H1678,0,OFFSET(BY1685,0,-$H1678+1))</f>
        <v>0</v>
      </c>
      <c r="BZ1686" s="226">
        <f ca="1">-IF(COUNT($R1685:BZ1685)&lt;$H1678,0,OFFSET(BZ1685,0,-$H1678+1))</f>
        <v>0</v>
      </c>
      <c r="CA1686" s="226">
        <f ca="1">-IF(COUNT($R1685:CA1685)&lt;$H1678,0,OFFSET(CA1685,0,-$H1678+1))</f>
        <v>0</v>
      </c>
      <c r="CB1686" s="226">
        <f ca="1">-IF(COUNT($R1685:CB1685)&lt;$H1678,0,OFFSET(CB1685,0,-$H1678+1))</f>
        <v>0</v>
      </c>
      <c r="CC1686" s="226">
        <f ca="1">-IF(COUNT($R1685:CC1685)&lt;$H1678,0,OFFSET(CC1685,0,-$H1678+1))</f>
        <v>0</v>
      </c>
      <c r="CD1686" s="226">
        <f ca="1">-IF(COUNT($R1685:CD1685)&lt;$H1678,0,OFFSET(CD1685,0,-$H1678+1))</f>
        <v>0</v>
      </c>
      <c r="CE1686" s="226">
        <f ca="1">-IF(COUNT($R1685:CE1685)&lt;$H1678,0,OFFSET(CE1685,0,-$H1678+1))</f>
        <v>0</v>
      </c>
      <c r="CF1686" s="226">
        <f ca="1">-IF(COUNT($R1685:CF1685)&lt;$H1678,0,OFFSET(CF1685,0,-$H1678+1))</f>
        <v>0</v>
      </c>
      <c r="CG1686" s="226">
        <f ca="1">-IF(COUNT($R1685:CG1685)&lt;$H1678,0,OFFSET(CG1685,0,-$H1678+1))</f>
        <v>0</v>
      </c>
      <c r="CH1686" s="226">
        <f ca="1">-IF(COUNT($R1685:CH1685)&lt;$H1678,0,OFFSET(CH1685,0,-$H1678+1))</f>
        <v>0</v>
      </c>
      <c r="CI1686" s="226">
        <f ca="1">-IF(COUNT($R1685:CI1685)&lt;$H1678,0,OFFSET(CI1685,0,-$H1678+1))</f>
        <v>0</v>
      </c>
      <c r="CJ1686" s="226">
        <f ca="1">-IF(COUNT($R1685:CJ1685)&lt;$H1678,0,OFFSET(CJ1685,0,-$H1678+1))</f>
        <v>0</v>
      </c>
      <c r="CK1686" s="226">
        <f ca="1">-IF(COUNT($R1685:CK1685)&lt;$H1678,0,OFFSET(CK1685,0,-$H1678+1))</f>
        <v>0</v>
      </c>
      <c r="CL1686" s="226">
        <f ca="1">-IF(COUNT($R1685:CL1685)&lt;$H1678,0,OFFSET(CL1685,0,-$H1678+1))</f>
        <v>0</v>
      </c>
      <c r="CO1686" s="226">
        <f ca="1">-IF(COUNT($R1685:CO1685)&lt;$H1678,0,OFFSET(CO1685,0,-$H1678+1))</f>
        <v>0</v>
      </c>
      <c r="CP1686" s="226">
        <f ca="1">-IF(COUNT($R1685:CP1685)&lt;$H1678,0,OFFSET(CP1685,0,-$H1678+1))</f>
        <v>0</v>
      </c>
      <c r="CQ1686" s="226">
        <f ca="1">-IF(COUNT($R1685:CQ1685)&lt;$H1678,0,OFFSET(CQ1685,0,-$H1678+1))</f>
        <v>0</v>
      </c>
      <c r="CR1686" s="226">
        <f ca="1">-IF(COUNT($R1685:CR1685)&lt;$H1678,0,OFFSET(CR1685,0,-$H1678+1))</f>
        <v>0</v>
      </c>
      <c r="CS1686" s="226">
        <f ca="1">-IF(COUNT($R1685:CS1685)&lt;$H1678,0,OFFSET(CS1685,0,-$H1678+1))</f>
        <v>-1000000</v>
      </c>
      <c r="CT1686" s="226">
        <f ca="1">-IF(COUNT($R1685:CT1685)&lt;$H1678,0,OFFSET(CT1685,0,-$H1678+1))</f>
        <v>0</v>
      </c>
      <c r="CU1686" s="226">
        <f ca="1">-IF(COUNT($R1685:CU1685)&lt;$H1678,0,OFFSET(CU1685,0,-$H1678+1))</f>
        <v>0</v>
      </c>
      <c r="CV1686" s="226">
        <f ca="1">-IF(COUNT($R1685:CV1685)&lt;$H1678,0,OFFSET(CV1685,0,-$H1678+1))</f>
        <v>0</v>
      </c>
      <c r="CW1686" s="226">
        <f ca="1">-IF(COUNT($R1685:CW1685)&lt;$H1678,0,OFFSET(CW1685,0,-$H1678+1))</f>
        <v>0</v>
      </c>
      <c r="CX1686" s="226">
        <f ca="1">-IF(COUNT($R1685:CX1685)&lt;$H1678,0,OFFSET(CX1685,0,-$H1678+1))</f>
        <v>0</v>
      </c>
      <c r="CY1686" s="226">
        <f ca="1">-IF(COUNT($R1685:CY1685)&lt;$H1678,0,OFFSET(CY1685,0,-$H1678+1))</f>
        <v>0</v>
      </c>
      <c r="CZ1686" s="226">
        <f ca="1">-IF(COUNT($R1685:CZ1685)&lt;$H1678,0,OFFSET(CZ1685,0,-$H1678+1))</f>
        <v>0</v>
      </c>
      <c r="DA1686" s="226">
        <f ca="1">-IF(COUNT($R1685:DA1685)&lt;$H1678,0,OFFSET(DA1685,0,-$H1678+1))</f>
        <v>0</v>
      </c>
      <c r="DB1686" s="226">
        <f ca="1">-IF(COUNT($R1685:DB1685)&lt;$H1678,0,OFFSET(DB1685,0,-$H1678+1))</f>
        <v>0</v>
      </c>
      <c r="DC1686" s="226">
        <f ca="1">-IF(COUNT($R1685:DC1685)&lt;$H1678,0,OFFSET(DC1685,0,-$H1678+1))</f>
        <v>0</v>
      </c>
      <c r="DD1686" s="226">
        <f ca="1">-IF(COUNT($R1685:DD1685)&lt;$H1678,0,OFFSET(DD1685,0,-$H1678+1))</f>
        <v>0</v>
      </c>
      <c r="DE1686" s="226">
        <f ca="1">-IF(COUNT($R1685:DE1685)&lt;$H1678,0,OFFSET(DE1685,0,-$H1678+1))</f>
        <v>0</v>
      </c>
      <c r="DF1686" s="226">
        <f ca="1">-IF(COUNT($R1685:DF1685)&lt;$H1678,0,OFFSET(DF1685,0,-$H1678+1))</f>
        <v>0</v>
      </c>
      <c r="DG1686" s="226">
        <f ca="1">-IF(COUNT($R1685:DG1685)&lt;$H1678,0,OFFSET(DG1685,0,-$H1678+1))</f>
        <v>0</v>
      </c>
      <c r="DH1686" s="226">
        <f ca="1">-IF(COUNT($R1685:DH1685)&lt;$H1678,0,OFFSET(DH1685,0,-$H1678+1))</f>
        <v>0</v>
      </c>
      <c r="DI1686" s="226">
        <f ca="1">-IF(COUNT($R1685:DI1685)&lt;$H1678,0,OFFSET(DI1685,0,-$H1678+1))</f>
        <v>0</v>
      </c>
      <c r="DJ1686" s="226">
        <f ca="1">-IF(COUNT($R1685:DJ1685)&lt;$H1678,0,OFFSET(DJ1685,0,-$H1678+1))</f>
        <v>0</v>
      </c>
      <c r="DK1686" s="226">
        <f ca="1">-IF(COUNT($R1685:DK1685)&lt;$H1678,0,OFFSET(DK1685,0,-$H1678+1))</f>
        <v>0</v>
      </c>
      <c r="DL1686" s="226">
        <f ca="1">-IF(COUNT($R1685:DL1685)&lt;$H1678,0,OFFSET(DL1685,0,-$H1678+1))</f>
        <v>0</v>
      </c>
    </row>
    <row r="1687" spans="1:116" x14ac:dyDescent="0.35">
      <c r="A1687" s="98"/>
      <c r="C1687" t="s">
        <v>228</v>
      </c>
      <c r="D1687" t="s">
        <v>428</v>
      </c>
      <c r="E1687" t="str">
        <f t="shared" si="2811"/>
        <v>1687 DTERM1-F</v>
      </c>
      <c r="G1687" s="126" t="str">
        <f>"Debt - "&amp;SUBSTITUTE(G1676,":","")</f>
        <v>Debt - Fixed term debt - one-time borrowing</v>
      </c>
      <c r="I1687" s="80"/>
      <c r="J1687" s="80"/>
      <c r="K1687" s="33">
        <f>SUMIF($4:$4,K$2,1685:1685)</f>
        <v>0</v>
      </c>
      <c r="L1687" s="33">
        <f>SUMIF($4:$4,L$2,1685:1685)</f>
        <v>0</v>
      </c>
      <c r="M1687" s="33">
        <f>SUMIF($4:$4,M$2,1685:1685)</f>
        <v>0</v>
      </c>
      <c r="N1687" s="33">
        <f>SUMIF($4:$4,N$2,1685:1685)</f>
        <v>0</v>
      </c>
      <c r="O1687" s="33">
        <f>SUMIF($4:$4,O$2,1685:1685)</f>
        <v>0</v>
      </c>
      <c r="P1687" s="33">
        <f>SUMIF($4:$4,P$2,1685:1685)</f>
        <v>0</v>
      </c>
      <c r="R1687" s="53">
        <f>S1684</f>
        <v>0</v>
      </c>
      <c r="S1687" s="93">
        <f t="shared" ref="S1687:AX1687" ca="1" si="2832">SUM(S1684:S1686)</f>
        <v>0</v>
      </c>
      <c r="T1687" s="93">
        <f t="shared" ca="1" si="2832"/>
        <v>0</v>
      </c>
      <c r="U1687" s="93">
        <f t="shared" ca="1" si="2832"/>
        <v>0</v>
      </c>
      <c r="V1687" s="93">
        <f t="shared" ca="1" si="2832"/>
        <v>0</v>
      </c>
      <c r="W1687" s="93">
        <f t="shared" ca="1" si="2832"/>
        <v>0</v>
      </c>
      <c r="X1687" s="93">
        <f t="shared" ca="1" si="2832"/>
        <v>1000000</v>
      </c>
      <c r="Y1687" s="93">
        <f t="shared" ca="1" si="2832"/>
        <v>1000000</v>
      </c>
      <c r="Z1687" s="93">
        <f t="shared" ca="1" si="2832"/>
        <v>1000000</v>
      </c>
      <c r="AA1687" s="93">
        <f t="shared" ca="1" si="2832"/>
        <v>0</v>
      </c>
      <c r="AB1687" s="93">
        <f t="shared" ca="1" si="2832"/>
        <v>0</v>
      </c>
      <c r="AC1687" s="93">
        <f t="shared" ca="1" si="2832"/>
        <v>0</v>
      </c>
      <c r="AD1687" s="93">
        <f t="shared" ca="1" si="2832"/>
        <v>0</v>
      </c>
      <c r="AE1687" s="93">
        <f t="shared" ca="1" si="2832"/>
        <v>0</v>
      </c>
      <c r="AF1687" s="93">
        <f t="shared" ca="1" si="2832"/>
        <v>0</v>
      </c>
      <c r="AG1687" s="93">
        <f t="shared" ca="1" si="2832"/>
        <v>0</v>
      </c>
      <c r="AH1687" s="93">
        <f t="shared" ca="1" si="2832"/>
        <v>0</v>
      </c>
      <c r="AI1687" s="93">
        <f t="shared" ca="1" si="2832"/>
        <v>0</v>
      </c>
      <c r="AJ1687" s="93">
        <f t="shared" ca="1" si="2832"/>
        <v>0</v>
      </c>
      <c r="AK1687" s="93">
        <f t="shared" ca="1" si="2832"/>
        <v>0</v>
      </c>
      <c r="AL1687" s="93">
        <f t="shared" ca="1" si="2832"/>
        <v>0</v>
      </c>
      <c r="AM1687" s="93">
        <f t="shared" ca="1" si="2832"/>
        <v>0</v>
      </c>
      <c r="AN1687" s="93">
        <f t="shared" ca="1" si="2832"/>
        <v>0</v>
      </c>
      <c r="AO1687" s="93">
        <f t="shared" ca="1" si="2832"/>
        <v>0</v>
      </c>
      <c r="AP1687" s="93">
        <f t="shared" ca="1" si="2832"/>
        <v>0</v>
      </c>
      <c r="AQ1687" s="93">
        <f t="shared" ca="1" si="2832"/>
        <v>0</v>
      </c>
      <c r="AR1687" s="93">
        <f t="shared" ca="1" si="2832"/>
        <v>0</v>
      </c>
      <c r="AS1687" s="93">
        <f t="shared" ca="1" si="2832"/>
        <v>0</v>
      </c>
      <c r="AT1687" s="93">
        <f t="shared" ca="1" si="2832"/>
        <v>0</v>
      </c>
      <c r="AU1687" s="93">
        <f t="shared" ca="1" si="2832"/>
        <v>0</v>
      </c>
      <c r="AV1687" s="93">
        <f t="shared" ca="1" si="2832"/>
        <v>0</v>
      </c>
      <c r="AW1687" s="93">
        <f t="shared" ca="1" si="2832"/>
        <v>0</v>
      </c>
      <c r="AX1687" s="93">
        <f t="shared" ca="1" si="2832"/>
        <v>0</v>
      </c>
      <c r="AY1687" s="93">
        <f t="shared" ref="AY1687:CD1687" ca="1" si="2833">SUM(AY1684:AY1686)</f>
        <v>0</v>
      </c>
      <c r="AZ1687" s="93">
        <f t="shared" ca="1" si="2833"/>
        <v>0</v>
      </c>
      <c r="BA1687" s="93">
        <f t="shared" ca="1" si="2833"/>
        <v>0</v>
      </c>
      <c r="BB1687" s="93">
        <f t="shared" ca="1" si="2833"/>
        <v>0</v>
      </c>
      <c r="BC1687" s="93">
        <f t="shared" ca="1" si="2833"/>
        <v>0</v>
      </c>
      <c r="BD1687" s="93">
        <f t="shared" ca="1" si="2833"/>
        <v>0</v>
      </c>
      <c r="BE1687" s="93">
        <f t="shared" ca="1" si="2833"/>
        <v>0</v>
      </c>
      <c r="BF1687" s="93">
        <f t="shared" ca="1" si="2833"/>
        <v>0</v>
      </c>
      <c r="BG1687" s="93">
        <f t="shared" ca="1" si="2833"/>
        <v>0</v>
      </c>
      <c r="BH1687" s="93">
        <f t="shared" ca="1" si="2833"/>
        <v>0</v>
      </c>
      <c r="BI1687" s="93">
        <f t="shared" ca="1" si="2833"/>
        <v>0</v>
      </c>
      <c r="BJ1687" s="93">
        <f t="shared" ca="1" si="2833"/>
        <v>0</v>
      </c>
      <c r="BK1687" s="93">
        <f t="shared" ca="1" si="2833"/>
        <v>0</v>
      </c>
      <c r="BL1687" s="93">
        <f t="shared" ca="1" si="2833"/>
        <v>0</v>
      </c>
      <c r="BM1687" s="93">
        <f t="shared" ca="1" si="2833"/>
        <v>0</v>
      </c>
      <c r="BN1687" s="93">
        <f t="shared" ca="1" si="2833"/>
        <v>0</v>
      </c>
      <c r="BO1687" s="93">
        <f t="shared" ca="1" si="2833"/>
        <v>0</v>
      </c>
      <c r="BP1687" s="93">
        <f t="shared" ca="1" si="2833"/>
        <v>0</v>
      </c>
      <c r="BQ1687" s="93">
        <f t="shared" ca="1" si="2833"/>
        <v>0</v>
      </c>
      <c r="BR1687" s="93">
        <f t="shared" ca="1" si="2833"/>
        <v>0</v>
      </c>
      <c r="BS1687" s="93">
        <f t="shared" ca="1" si="2833"/>
        <v>0</v>
      </c>
      <c r="BT1687" s="93">
        <f t="shared" ca="1" si="2833"/>
        <v>0</v>
      </c>
      <c r="BU1687" s="93">
        <f t="shared" ca="1" si="2833"/>
        <v>0</v>
      </c>
      <c r="BV1687" s="93">
        <f t="shared" ca="1" si="2833"/>
        <v>0</v>
      </c>
      <c r="BW1687" s="93">
        <f t="shared" ca="1" si="2833"/>
        <v>0</v>
      </c>
      <c r="BX1687" s="93">
        <f t="shared" ca="1" si="2833"/>
        <v>0</v>
      </c>
      <c r="BY1687" s="93">
        <f t="shared" ca="1" si="2833"/>
        <v>0</v>
      </c>
      <c r="BZ1687" s="93">
        <f t="shared" ca="1" si="2833"/>
        <v>0</v>
      </c>
      <c r="CA1687" s="93">
        <f t="shared" ca="1" si="2833"/>
        <v>0</v>
      </c>
      <c r="CB1687" s="93">
        <f t="shared" ca="1" si="2833"/>
        <v>0</v>
      </c>
      <c r="CC1687" s="93">
        <f t="shared" ca="1" si="2833"/>
        <v>0</v>
      </c>
      <c r="CD1687" s="93">
        <f t="shared" ca="1" si="2833"/>
        <v>0</v>
      </c>
      <c r="CE1687" s="93">
        <f t="shared" ref="CE1687:CL1687" ca="1" si="2834">SUM(CE1684:CE1686)</f>
        <v>0</v>
      </c>
      <c r="CF1687" s="93">
        <f t="shared" ca="1" si="2834"/>
        <v>0</v>
      </c>
      <c r="CG1687" s="93">
        <f t="shared" ca="1" si="2834"/>
        <v>0</v>
      </c>
      <c r="CH1687" s="93">
        <f t="shared" ca="1" si="2834"/>
        <v>0</v>
      </c>
      <c r="CI1687" s="93">
        <f t="shared" ca="1" si="2834"/>
        <v>0</v>
      </c>
      <c r="CJ1687" s="93">
        <f t="shared" ca="1" si="2834"/>
        <v>0</v>
      </c>
      <c r="CK1687" s="93">
        <f t="shared" ca="1" si="2834"/>
        <v>0</v>
      </c>
      <c r="CL1687" s="93">
        <f t="shared" ca="1" si="2834"/>
        <v>0</v>
      </c>
      <c r="CN1687" s="80"/>
      <c r="CO1687" s="93">
        <f t="shared" ref="CO1687:DL1687" ca="1" si="2835">SUM(CO1684:CO1686)</f>
        <v>0</v>
      </c>
      <c r="CP1687" s="93">
        <f t="shared" ca="1" si="2835"/>
        <v>1000000</v>
      </c>
      <c r="CQ1687" s="93">
        <f t="shared" ca="1" si="2835"/>
        <v>1000000</v>
      </c>
      <c r="CR1687" s="93">
        <f t="shared" ca="1" si="2835"/>
        <v>1000000</v>
      </c>
      <c r="CS1687" s="93">
        <f t="shared" ca="1" si="2835"/>
        <v>0</v>
      </c>
      <c r="CT1687" s="93">
        <f t="shared" ca="1" si="2835"/>
        <v>0</v>
      </c>
      <c r="CU1687" s="93">
        <f t="shared" ca="1" si="2835"/>
        <v>0</v>
      </c>
      <c r="CV1687" s="93">
        <f t="shared" ca="1" si="2835"/>
        <v>0</v>
      </c>
      <c r="CW1687" s="93">
        <f t="shared" ca="1" si="2835"/>
        <v>0</v>
      </c>
      <c r="CX1687" s="93">
        <f t="shared" ca="1" si="2835"/>
        <v>0</v>
      </c>
      <c r="CY1687" s="93">
        <f t="shared" ca="1" si="2835"/>
        <v>0</v>
      </c>
      <c r="CZ1687" s="93">
        <f t="shared" ca="1" si="2835"/>
        <v>0</v>
      </c>
      <c r="DA1687" s="93">
        <f t="shared" ca="1" si="2835"/>
        <v>0</v>
      </c>
      <c r="DB1687" s="93">
        <f t="shared" ca="1" si="2835"/>
        <v>0</v>
      </c>
      <c r="DC1687" s="93">
        <f t="shared" ca="1" si="2835"/>
        <v>0</v>
      </c>
      <c r="DD1687" s="93">
        <f t="shared" ca="1" si="2835"/>
        <v>0</v>
      </c>
      <c r="DE1687" s="93">
        <f t="shared" ca="1" si="2835"/>
        <v>0</v>
      </c>
      <c r="DF1687" s="93">
        <f t="shared" ca="1" si="2835"/>
        <v>0</v>
      </c>
      <c r="DG1687" s="93">
        <f t="shared" ca="1" si="2835"/>
        <v>0</v>
      </c>
      <c r="DH1687" s="93">
        <f t="shared" ca="1" si="2835"/>
        <v>0</v>
      </c>
      <c r="DI1687" s="93">
        <f t="shared" ca="1" si="2835"/>
        <v>0</v>
      </c>
      <c r="DJ1687" s="93">
        <f t="shared" ca="1" si="2835"/>
        <v>0</v>
      </c>
      <c r="DK1687" s="93">
        <f t="shared" ca="1" si="2835"/>
        <v>0</v>
      </c>
      <c r="DL1687" s="93">
        <f t="shared" ca="1" si="2835"/>
        <v>0</v>
      </c>
    </row>
    <row r="1688" spans="1:116" x14ac:dyDescent="0.35">
      <c r="A1688" s="98"/>
      <c r="D1688" t="s">
        <v>428</v>
      </c>
      <c r="E1688" t="str">
        <f t="shared" ref="E1688" si="2836">ROW()&amp;" "&amp;D1688</f>
        <v>1688 DTERM1-F</v>
      </c>
      <c r="G1688" s="125"/>
      <c r="R1688"/>
      <c r="S1688" s="62"/>
      <c r="T1688" s="62"/>
      <c r="U1688" s="62"/>
      <c r="V1688" s="62"/>
      <c r="W1688" s="62"/>
      <c r="X1688" s="62"/>
      <c r="Y1688" s="62"/>
      <c r="Z1688" s="62"/>
      <c r="AA1688" s="62"/>
      <c r="AB1688" s="62"/>
      <c r="AC1688" s="62"/>
      <c r="AD1688" s="62"/>
      <c r="AE1688" s="62"/>
      <c r="AF1688" s="62"/>
      <c r="AG1688" s="62"/>
      <c r="AH1688" s="62"/>
      <c r="AI1688" s="62"/>
      <c r="AJ1688" s="62"/>
      <c r="AK1688" s="62"/>
      <c r="AL1688" s="62"/>
      <c r="AM1688" s="62"/>
      <c r="AN1688" s="62"/>
      <c r="AO1688" s="62"/>
      <c r="AP1688" s="62"/>
      <c r="AQ1688" s="62"/>
      <c r="AR1688" s="62"/>
      <c r="AS1688" s="62"/>
      <c r="AT1688" s="62"/>
      <c r="AU1688" s="62"/>
      <c r="AV1688" s="62"/>
      <c r="AW1688" s="62"/>
      <c r="AX1688" s="62"/>
      <c r="AY1688" s="62"/>
      <c r="AZ1688" s="62"/>
      <c r="BA1688" s="62"/>
      <c r="BB1688" s="62"/>
      <c r="BC1688" s="62"/>
      <c r="BD1688" s="62"/>
      <c r="BE1688" s="62"/>
      <c r="BF1688" s="62"/>
      <c r="BG1688" s="62"/>
      <c r="BH1688" s="62"/>
      <c r="BI1688" s="62"/>
      <c r="BJ1688" s="62"/>
      <c r="BK1688" s="62"/>
      <c r="BL1688" s="62"/>
      <c r="BM1688" s="62"/>
      <c r="BN1688" s="62"/>
      <c r="BO1688" s="62"/>
      <c r="BP1688" s="62"/>
      <c r="BQ1688" s="62"/>
      <c r="BR1688" s="62"/>
      <c r="BS1688" s="62"/>
      <c r="BT1688" s="62"/>
      <c r="BU1688" s="62"/>
      <c r="BV1688" s="62"/>
      <c r="BW1688" s="62"/>
      <c r="BX1688" s="62"/>
      <c r="BY1688" s="62"/>
      <c r="BZ1688" s="62"/>
      <c r="CA1688" s="62"/>
      <c r="CB1688" s="62"/>
      <c r="CC1688" s="62"/>
      <c r="CD1688" s="62"/>
      <c r="CE1688" s="62"/>
      <c r="CF1688" s="62"/>
      <c r="CG1688" s="62"/>
      <c r="CH1688" s="62"/>
      <c r="CI1688" s="62"/>
      <c r="CJ1688" s="62"/>
      <c r="CK1688" s="62"/>
      <c r="CL1688" s="62"/>
      <c r="CO1688" s="62"/>
      <c r="CP1688" s="62"/>
      <c r="CQ1688" s="62"/>
      <c r="CR1688" s="62"/>
      <c r="CS1688" s="62"/>
      <c r="CT1688" s="62"/>
      <c r="CU1688" s="62"/>
      <c r="CV1688" s="62"/>
      <c r="CW1688" s="62"/>
      <c r="CX1688" s="62"/>
      <c r="CY1688" s="62"/>
      <c r="CZ1688" s="62"/>
      <c r="DA1688" s="62"/>
      <c r="DB1688" s="62"/>
      <c r="DC1688" s="62"/>
      <c r="DD1688" s="62"/>
      <c r="DE1688" s="62"/>
      <c r="DF1688" s="62"/>
      <c r="DG1688" s="62"/>
      <c r="DH1688" s="62"/>
      <c r="DI1688" s="62"/>
      <c r="DJ1688" s="62"/>
      <c r="DK1688" s="62"/>
      <c r="DL1688" s="62"/>
    </row>
    <row r="1689" spans="1:116" x14ac:dyDescent="0.35">
      <c r="B1689" t="s">
        <v>332</v>
      </c>
      <c r="D1689" t="s">
        <v>428</v>
      </c>
      <c r="E1689" s="8" t="str">
        <f t="shared" si="2811"/>
        <v>1689 DTERM1-F</v>
      </c>
      <c r="G1689" s="126" t="str">
        <f>"Interest expense - "&amp;SUBSTITUTE(G1676,":","")</f>
        <v>Interest expense - Fixed term debt - one-time borrowing</v>
      </c>
      <c r="J1689" s="93">
        <f>SUMIF($5:$5,I$2,1687:1687)</f>
        <v>0</v>
      </c>
      <c r="K1689" s="28">
        <f ca="1">SUMIF($3:$3,K$2,1687:1687)</f>
        <v>3000000</v>
      </c>
      <c r="L1689" s="28">
        <f ca="1">SUMIF($3:$3,L$2,1687:1687)</f>
        <v>0</v>
      </c>
      <c r="M1689" s="28">
        <f ca="1">SUMIF($3:$3,M$2,1687:1687)</f>
        <v>0</v>
      </c>
      <c r="N1689" s="28">
        <f ca="1">SUMIF($3:$3,N$2,1687:1687)</f>
        <v>0</v>
      </c>
      <c r="O1689" s="28">
        <f ca="1">SUMIF($3:$3,O$2,1687:1687)</f>
        <v>0</v>
      </c>
      <c r="P1689" s="28">
        <f ca="1">SUMIF($3:$3,P$2,1687:1687)</f>
        <v>0</v>
      </c>
      <c r="R1689" s="27"/>
      <c r="S1689" s="93">
        <f t="shared" ref="S1689:AX1689" si="2837">-SUM(S1683:S1685)*$H1679/12</f>
        <v>0</v>
      </c>
      <c r="T1689" s="93">
        <f t="shared" ca="1" si="2837"/>
        <v>0</v>
      </c>
      <c r="U1689" s="93">
        <f t="shared" ca="1" si="2837"/>
        <v>0</v>
      </c>
      <c r="V1689" s="93">
        <f t="shared" ca="1" si="2837"/>
        <v>0</v>
      </c>
      <c r="W1689" s="93">
        <f t="shared" ca="1" si="2837"/>
        <v>0</v>
      </c>
      <c r="X1689" s="93">
        <f t="shared" ca="1" si="2837"/>
        <v>-8333.3333333333339</v>
      </c>
      <c r="Y1689" s="93">
        <f t="shared" ca="1" si="2837"/>
        <v>-8333.3333333333339</v>
      </c>
      <c r="Z1689" s="93">
        <f t="shared" ca="1" si="2837"/>
        <v>-8333.3333333333339</v>
      </c>
      <c r="AA1689" s="93">
        <f t="shared" ca="1" si="2837"/>
        <v>-8333.3333333333339</v>
      </c>
      <c r="AB1689" s="93">
        <f t="shared" ca="1" si="2837"/>
        <v>0</v>
      </c>
      <c r="AC1689" s="93">
        <f t="shared" ca="1" si="2837"/>
        <v>0</v>
      </c>
      <c r="AD1689" s="93">
        <f t="shared" ca="1" si="2837"/>
        <v>0</v>
      </c>
      <c r="AE1689" s="93">
        <f t="shared" ca="1" si="2837"/>
        <v>0</v>
      </c>
      <c r="AF1689" s="93">
        <f t="shared" ca="1" si="2837"/>
        <v>0</v>
      </c>
      <c r="AG1689" s="93">
        <f t="shared" ca="1" si="2837"/>
        <v>0</v>
      </c>
      <c r="AH1689" s="93">
        <f t="shared" ca="1" si="2837"/>
        <v>0</v>
      </c>
      <c r="AI1689" s="93">
        <f t="shared" ca="1" si="2837"/>
        <v>0</v>
      </c>
      <c r="AJ1689" s="93">
        <f t="shared" ca="1" si="2837"/>
        <v>0</v>
      </c>
      <c r="AK1689" s="93">
        <f t="shared" ca="1" si="2837"/>
        <v>0</v>
      </c>
      <c r="AL1689" s="93">
        <f t="shared" ca="1" si="2837"/>
        <v>0</v>
      </c>
      <c r="AM1689" s="93">
        <f t="shared" ca="1" si="2837"/>
        <v>0</v>
      </c>
      <c r="AN1689" s="93">
        <f t="shared" ca="1" si="2837"/>
        <v>0</v>
      </c>
      <c r="AO1689" s="93">
        <f t="shared" ca="1" si="2837"/>
        <v>0</v>
      </c>
      <c r="AP1689" s="93">
        <f t="shared" ca="1" si="2837"/>
        <v>0</v>
      </c>
      <c r="AQ1689" s="93">
        <f t="shared" ca="1" si="2837"/>
        <v>0</v>
      </c>
      <c r="AR1689" s="93">
        <f t="shared" ca="1" si="2837"/>
        <v>0</v>
      </c>
      <c r="AS1689" s="93">
        <f t="shared" ca="1" si="2837"/>
        <v>0</v>
      </c>
      <c r="AT1689" s="93">
        <f t="shared" ca="1" si="2837"/>
        <v>0</v>
      </c>
      <c r="AU1689" s="93">
        <f t="shared" ca="1" si="2837"/>
        <v>0</v>
      </c>
      <c r="AV1689" s="93">
        <f t="shared" ca="1" si="2837"/>
        <v>0</v>
      </c>
      <c r="AW1689" s="93">
        <f t="shared" ca="1" si="2837"/>
        <v>0</v>
      </c>
      <c r="AX1689" s="93">
        <f t="shared" ca="1" si="2837"/>
        <v>0</v>
      </c>
      <c r="AY1689" s="93">
        <f t="shared" ref="AY1689:CD1689" ca="1" si="2838">-SUM(AY1683:AY1685)*$H1679/12</f>
        <v>0</v>
      </c>
      <c r="AZ1689" s="93">
        <f t="shared" ca="1" si="2838"/>
        <v>0</v>
      </c>
      <c r="BA1689" s="93">
        <f t="shared" ca="1" si="2838"/>
        <v>0</v>
      </c>
      <c r="BB1689" s="93">
        <f t="shared" ca="1" si="2838"/>
        <v>0</v>
      </c>
      <c r="BC1689" s="93">
        <f t="shared" ca="1" si="2838"/>
        <v>0</v>
      </c>
      <c r="BD1689" s="93">
        <f t="shared" ca="1" si="2838"/>
        <v>0</v>
      </c>
      <c r="BE1689" s="93">
        <f t="shared" ca="1" si="2838"/>
        <v>0</v>
      </c>
      <c r="BF1689" s="93">
        <f t="shared" ca="1" si="2838"/>
        <v>0</v>
      </c>
      <c r="BG1689" s="93">
        <f t="shared" ca="1" si="2838"/>
        <v>0</v>
      </c>
      <c r="BH1689" s="93">
        <f t="shared" ca="1" si="2838"/>
        <v>0</v>
      </c>
      <c r="BI1689" s="93">
        <f t="shared" ca="1" si="2838"/>
        <v>0</v>
      </c>
      <c r="BJ1689" s="93">
        <f t="shared" ca="1" si="2838"/>
        <v>0</v>
      </c>
      <c r="BK1689" s="93">
        <f t="shared" ca="1" si="2838"/>
        <v>0</v>
      </c>
      <c r="BL1689" s="93">
        <f t="shared" ca="1" si="2838"/>
        <v>0</v>
      </c>
      <c r="BM1689" s="93">
        <f t="shared" ca="1" si="2838"/>
        <v>0</v>
      </c>
      <c r="BN1689" s="93">
        <f t="shared" ca="1" si="2838"/>
        <v>0</v>
      </c>
      <c r="BO1689" s="93">
        <f t="shared" ca="1" si="2838"/>
        <v>0</v>
      </c>
      <c r="BP1689" s="93">
        <f t="shared" ca="1" si="2838"/>
        <v>0</v>
      </c>
      <c r="BQ1689" s="93">
        <f t="shared" ca="1" si="2838"/>
        <v>0</v>
      </c>
      <c r="BR1689" s="93">
        <f t="shared" ca="1" si="2838"/>
        <v>0</v>
      </c>
      <c r="BS1689" s="93">
        <f t="shared" ca="1" si="2838"/>
        <v>0</v>
      </c>
      <c r="BT1689" s="93">
        <f t="shared" ca="1" si="2838"/>
        <v>0</v>
      </c>
      <c r="BU1689" s="93">
        <f t="shared" ca="1" si="2838"/>
        <v>0</v>
      </c>
      <c r="BV1689" s="93">
        <f t="shared" ca="1" si="2838"/>
        <v>0</v>
      </c>
      <c r="BW1689" s="93">
        <f t="shared" ca="1" si="2838"/>
        <v>0</v>
      </c>
      <c r="BX1689" s="93">
        <f t="shared" ca="1" si="2838"/>
        <v>0</v>
      </c>
      <c r="BY1689" s="93">
        <f t="shared" ca="1" si="2838"/>
        <v>0</v>
      </c>
      <c r="BZ1689" s="93">
        <f t="shared" ca="1" si="2838"/>
        <v>0</v>
      </c>
      <c r="CA1689" s="93">
        <f t="shared" ca="1" si="2838"/>
        <v>0</v>
      </c>
      <c r="CB1689" s="93">
        <f t="shared" ca="1" si="2838"/>
        <v>0</v>
      </c>
      <c r="CC1689" s="93">
        <f t="shared" ca="1" si="2838"/>
        <v>0</v>
      </c>
      <c r="CD1689" s="93">
        <f t="shared" ca="1" si="2838"/>
        <v>0</v>
      </c>
      <c r="CE1689" s="93">
        <f t="shared" ref="CE1689:CL1689" ca="1" si="2839">-SUM(CE1683:CE1685)*$H1679/12</f>
        <v>0</v>
      </c>
      <c r="CF1689" s="93">
        <f t="shared" ca="1" si="2839"/>
        <v>0</v>
      </c>
      <c r="CG1689" s="93">
        <f t="shared" ca="1" si="2839"/>
        <v>0</v>
      </c>
      <c r="CH1689" s="93">
        <f t="shared" ca="1" si="2839"/>
        <v>0</v>
      </c>
      <c r="CI1689" s="93">
        <f t="shared" ca="1" si="2839"/>
        <v>0</v>
      </c>
      <c r="CJ1689" s="93">
        <f t="shared" ca="1" si="2839"/>
        <v>0</v>
      </c>
      <c r="CK1689" s="93">
        <f t="shared" ca="1" si="2839"/>
        <v>0</v>
      </c>
      <c r="CL1689" s="93">
        <f t="shared" ca="1" si="2839"/>
        <v>0</v>
      </c>
      <c r="CN1689" s="93">
        <f>SUMIF($5:$5,CN$2,1687:1687)</f>
        <v>0</v>
      </c>
      <c r="CO1689" s="93">
        <f t="shared" ref="CO1689:CX1689" si="2840">-SUM(CO1683:CO1685)*$H1679/CO$5</f>
        <v>0</v>
      </c>
      <c r="CP1689" s="93">
        <f t="shared" ca="1" si="2840"/>
        <v>-25000</v>
      </c>
      <c r="CQ1689" s="93">
        <f t="shared" ca="1" si="2840"/>
        <v>-25000</v>
      </c>
      <c r="CR1689" s="93">
        <f t="shared" ca="1" si="2840"/>
        <v>-25000</v>
      </c>
      <c r="CS1689" s="93">
        <f t="shared" ca="1" si="2840"/>
        <v>-25000</v>
      </c>
      <c r="CT1689" s="93">
        <f t="shared" ca="1" si="2840"/>
        <v>0</v>
      </c>
      <c r="CU1689" s="93">
        <f t="shared" ca="1" si="2840"/>
        <v>0</v>
      </c>
      <c r="CV1689" s="93">
        <f t="shared" ca="1" si="2840"/>
        <v>0</v>
      </c>
      <c r="CW1689" s="93">
        <f t="shared" ca="1" si="2840"/>
        <v>0</v>
      </c>
      <c r="CX1689" s="93">
        <f t="shared" ca="1" si="2840"/>
        <v>0</v>
      </c>
      <c r="CY1689" s="93">
        <f ca="1">-SUM(CY1683:CY1685)*$H1679/CL$5</f>
        <v>0</v>
      </c>
      <c r="CZ1689" s="93">
        <f t="shared" ref="CZ1689:DL1689" ca="1" si="2841">-SUM(CZ1683:CZ1685)*$H1679/CZ$5</f>
        <v>0</v>
      </c>
      <c r="DA1689" s="93">
        <f t="shared" ca="1" si="2841"/>
        <v>0</v>
      </c>
      <c r="DB1689" s="93">
        <f t="shared" ca="1" si="2841"/>
        <v>0</v>
      </c>
      <c r="DC1689" s="93">
        <f t="shared" ca="1" si="2841"/>
        <v>0</v>
      </c>
      <c r="DD1689" s="93">
        <f t="shared" ca="1" si="2841"/>
        <v>0</v>
      </c>
      <c r="DE1689" s="93">
        <f t="shared" ca="1" si="2841"/>
        <v>0</v>
      </c>
      <c r="DF1689" s="93">
        <f t="shared" ca="1" si="2841"/>
        <v>0</v>
      </c>
      <c r="DG1689" s="93">
        <f t="shared" ca="1" si="2841"/>
        <v>0</v>
      </c>
      <c r="DH1689" s="93">
        <f t="shared" ca="1" si="2841"/>
        <v>0</v>
      </c>
      <c r="DI1689" s="93">
        <f t="shared" ca="1" si="2841"/>
        <v>0</v>
      </c>
      <c r="DJ1689" s="93">
        <f t="shared" ca="1" si="2841"/>
        <v>0</v>
      </c>
      <c r="DK1689" s="93">
        <f t="shared" ca="1" si="2841"/>
        <v>0</v>
      </c>
      <c r="DL1689" s="93">
        <f t="shared" ca="1" si="2841"/>
        <v>0</v>
      </c>
    </row>
    <row r="1690" spans="1:116" x14ac:dyDescent="0.35">
      <c r="B1690" t="s">
        <v>332</v>
      </c>
      <c r="D1690" t="s">
        <v>428</v>
      </c>
      <c r="E1690" s="8" t="str">
        <f t="shared" si="2811"/>
        <v>1690 DTERM1-F</v>
      </c>
      <c r="G1690" s="126"/>
      <c r="J1690" s="93"/>
      <c r="K1690" s="28"/>
      <c r="L1690" s="28"/>
      <c r="M1690" s="28"/>
      <c r="N1690" s="28"/>
      <c r="O1690" s="28"/>
      <c r="P1690" s="28"/>
      <c r="R1690" s="27"/>
      <c r="S1690" s="93"/>
      <c r="T1690" s="93"/>
      <c r="U1690" s="93"/>
      <c r="V1690" s="93"/>
      <c r="W1690" s="93"/>
      <c r="X1690" s="93"/>
      <c r="Y1690" s="93"/>
      <c r="Z1690" s="93"/>
      <c r="AA1690" s="93"/>
      <c r="AB1690" s="93"/>
      <c r="AC1690" s="93"/>
      <c r="AD1690" s="93"/>
      <c r="AE1690" s="93"/>
      <c r="AF1690" s="93"/>
      <c r="AG1690" s="93"/>
      <c r="AH1690" s="93"/>
      <c r="AI1690" s="93"/>
      <c r="AJ1690" s="93"/>
      <c r="AK1690" s="93"/>
      <c r="AL1690" s="93"/>
      <c r="AM1690" s="93"/>
      <c r="AN1690" s="93"/>
      <c r="AO1690" s="93"/>
      <c r="AP1690" s="93"/>
      <c r="AQ1690" s="93"/>
      <c r="AR1690" s="93"/>
      <c r="AS1690" s="93"/>
      <c r="AT1690" s="93"/>
      <c r="AU1690" s="93"/>
      <c r="AV1690" s="93"/>
      <c r="AW1690" s="93"/>
      <c r="AX1690" s="93"/>
      <c r="AY1690" s="93"/>
      <c r="AZ1690" s="93"/>
      <c r="BA1690" s="93"/>
      <c r="BB1690" s="93"/>
      <c r="BC1690" s="93"/>
      <c r="BD1690" s="93"/>
      <c r="BE1690" s="93"/>
      <c r="BF1690" s="93"/>
      <c r="BG1690" s="93"/>
      <c r="BH1690" s="93"/>
      <c r="BI1690" s="93"/>
      <c r="BJ1690" s="93"/>
      <c r="BK1690" s="93"/>
      <c r="BL1690" s="93"/>
      <c r="BM1690" s="93"/>
      <c r="BN1690" s="93"/>
      <c r="BO1690" s="93"/>
      <c r="BP1690" s="93"/>
      <c r="BQ1690" s="93"/>
      <c r="BR1690" s="93"/>
      <c r="BS1690" s="93"/>
      <c r="BT1690" s="93"/>
      <c r="BU1690" s="93"/>
      <c r="BV1690" s="93"/>
      <c r="BW1690" s="93"/>
      <c r="BX1690" s="93"/>
      <c r="BY1690" s="93"/>
      <c r="BZ1690" s="93"/>
      <c r="CA1690" s="93"/>
      <c r="CB1690" s="93"/>
      <c r="CC1690" s="93"/>
      <c r="CD1690" s="93"/>
      <c r="CE1690" s="93"/>
      <c r="CF1690" s="93"/>
      <c r="CG1690" s="93"/>
      <c r="CH1690" s="93"/>
      <c r="CI1690" s="93"/>
      <c r="CJ1690" s="93"/>
      <c r="CK1690" s="93"/>
      <c r="CL1690" s="93"/>
      <c r="CN1690" s="93"/>
      <c r="CO1690" s="93"/>
      <c r="CP1690" s="93"/>
      <c r="CQ1690" s="93"/>
      <c r="CR1690" s="93"/>
      <c r="CS1690" s="93"/>
      <c r="CT1690" s="93"/>
      <c r="CU1690" s="93"/>
      <c r="CV1690" s="93"/>
      <c r="CW1690" s="93"/>
      <c r="CX1690" s="93"/>
      <c r="CY1690" s="93"/>
      <c r="CZ1690" s="93"/>
      <c r="DA1690" s="93"/>
      <c r="DB1690" s="93"/>
      <c r="DC1690" s="93"/>
      <c r="DD1690" s="93"/>
      <c r="DE1690" s="93"/>
      <c r="DF1690" s="93"/>
      <c r="DG1690" s="93"/>
      <c r="DH1690" s="93"/>
      <c r="DI1690" s="93"/>
      <c r="DJ1690" s="93"/>
      <c r="DK1690" s="93"/>
      <c r="DL1690" s="93"/>
    </row>
    <row r="1691" spans="1:116" x14ac:dyDescent="0.35">
      <c r="B1691" t="s">
        <v>332</v>
      </c>
      <c r="D1691" t="s">
        <v>428</v>
      </c>
      <c r="E1691" s="8" t="str">
        <f t="shared" si="2811"/>
        <v>1691 DTERM1-F</v>
      </c>
      <c r="G1691" s="136" t="str">
        <f>G1668</f>
        <v>(Primary label)</v>
      </c>
      <c r="H1691" s="27"/>
      <c r="I1691" s="78"/>
      <c r="J1691" s="78"/>
      <c r="K1691" s="33"/>
      <c r="L1691" s="33"/>
      <c r="M1691" s="33"/>
      <c r="N1691" s="33"/>
      <c r="O1691" s="33"/>
      <c r="P1691" s="33"/>
      <c r="R1691" s="33"/>
      <c r="S1691" s="77"/>
      <c r="T1691" s="77"/>
      <c r="U1691" s="77"/>
      <c r="V1691" s="77"/>
      <c r="W1691" s="77"/>
      <c r="X1691" s="77"/>
      <c r="Y1691" s="77"/>
      <c r="Z1691" s="77"/>
      <c r="AA1691" s="77"/>
      <c r="AB1691" s="77"/>
      <c r="AC1691" s="77"/>
      <c r="AD1691" s="77"/>
      <c r="AE1691" s="77"/>
      <c r="AF1691" s="77"/>
      <c r="AG1691" s="77"/>
      <c r="AH1691" s="77"/>
      <c r="AI1691" s="77"/>
      <c r="AJ1691" s="77"/>
      <c r="AK1691" s="77"/>
      <c r="AL1691" s="77"/>
      <c r="AM1691" s="77"/>
      <c r="AN1691" s="77"/>
      <c r="AO1691" s="77"/>
      <c r="AP1691" s="77"/>
      <c r="AQ1691" s="77"/>
      <c r="AR1691" s="77"/>
      <c r="AS1691" s="77"/>
      <c r="AT1691" s="77"/>
      <c r="AU1691" s="77"/>
      <c r="AV1691" s="77"/>
      <c r="AW1691" s="77"/>
      <c r="AX1691" s="77"/>
      <c r="AY1691" s="77"/>
      <c r="AZ1691" s="77"/>
      <c r="BA1691" s="77"/>
      <c r="BB1691" s="77"/>
      <c r="BC1691" s="77"/>
      <c r="BD1691" s="77"/>
      <c r="BE1691" s="77"/>
      <c r="BF1691" s="77"/>
      <c r="BG1691" s="77"/>
      <c r="BH1691" s="77"/>
      <c r="BI1691" s="77"/>
      <c r="BJ1691" s="77"/>
      <c r="BK1691" s="77"/>
      <c r="BL1691" s="77"/>
      <c r="BM1691" s="77"/>
      <c r="BN1691" s="77"/>
      <c r="BO1691" s="77"/>
      <c r="BP1691" s="77"/>
      <c r="BQ1691" s="77"/>
      <c r="BR1691" s="77"/>
      <c r="BS1691" s="77"/>
      <c r="BT1691" s="77"/>
      <c r="BU1691" s="77"/>
      <c r="BV1691" s="77"/>
      <c r="BW1691" s="77"/>
      <c r="BX1691" s="77"/>
      <c r="BY1691" s="77"/>
      <c r="BZ1691" s="77"/>
      <c r="CA1691" s="77"/>
      <c r="CB1691" s="77"/>
      <c r="CC1691" s="77"/>
      <c r="CD1691" s="77"/>
      <c r="CE1691" s="77"/>
      <c r="CF1691" s="77"/>
      <c r="CG1691" s="77"/>
      <c r="CH1691" s="77"/>
      <c r="CI1691" s="77"/>
      <c r="CJ1691" s="77"/>
      <c r="CK1691" s="77"/>
      <c r="CL1691" s="77"/>
      <c r="CN1691" s="78"/>
      <c r="CO1691" s="77"/>
      <c r="CP1691" s="77"/>
      <c r="CQ1691" s="77"/>
      <c r="CR1691" s="77"/>
      <c r="CS1691" s="77"/>
      <c r="CT1691" s="77"/>
      <c r="CU1691" s="77"/>
      <c r="CV1691" s="77"/>
      <c r="CW1691" s="77"/>
      <c r="CX1691" s="77"/>
      <c r="CY1691" s="77"/>
      <c r="CZ1691" s="77"/>
      <c r="DA1691" s="77"/>
      <c r="DB1691" s="77"/>
      <c r="DC1691" s="77"/>
      <c r="DD1691" s="77"/>
      <c r="DE1691" s="77"/>
      <c r="DF1691" s="77"/>
      <c r="DG1691" s="77"/>
      <c r="DH1691" s="77"/>
      <c r="DI1691" s="77"/>
      <c r="DJ1691" s="77"/>
      <c r="DK1691" s="77"/>
      <c r="DL1691" s="77"/>
    </row>
    <row r="1692" spans="1:116" x14ac:dyDescent="0.35">
      <c r="B1692" t="s">
        <v>332</v>
      </c>
      <c r="D1692" t="s">
        <v>428</v>
      </c>
      <c r="E1692" s="8" t="str">
        <f t="shared" si="2811"/>
        <v>1692 DTERM1-F</v>
      </c>
      <c r="G1692" s="136" t="str">
        <f>G1669</f>
        <v>primary unit</v>
      </c>
      <c r="H1692" s="27"/>
      <c r="I1692" s="78"/>
      <c r="J1692" s="78"/>
      <c r="K1692" s="33"/>
      <c r="L1692" s="33"/>
      <c r="M1692" s="33"/>
      <c r="N1692" s="33"/>
      <c r="O1692" s="33"/>
      <c r="P1692" s="33"/>
      <c r="R1692" s="33"/>
      <c r="S1692" s="77"/>
      <c r="T1692" s="77"/>
      <c r="U1692" s="77"/>
      <c r="V1692" s="77"/>
      <c r="W1692" s="77"/>
      <c r="X1692" s="77"/>
      <c r="Y1692" s="77"/>
      <c r="Z1692" s="77"/>
      <c r="AA1692" s="77"/>
      <c r="AB1692" s="77"/>
      <c r="AC1692" s="77"/>
      <c r="AD1692" s="77"/>
      <c r="AE1692" s="77"/>
      <c r="AF1692" s="77"/>
      <c r="AG1692" s="77"/>
      <c r="AH1692" s="77"/>
      <c r="AI1692" s="77"/>
      <c r="AJ1692" s="77"/>
      <c r="AK1692" s="77"/>
      <c r="AL1692" s="77"/>
      <c r="AM1692" s="77"/>
      <c r="AN1692" s="77"/>
      <c r="AO1692" s="77"/>
      <c r="AP1692" s="77"/>
      <c r="AQ1692" s="77"/>
      <c r="AR1692" s="77"/>
      <c r="AS1692" s="77"/>
      <c r="AT1692" s="77"/>
      <c r="AU1692" s="77"/>
      <c r="AV1692" s="77"/>
      <c r="AW1692" s="77"/>
      <c r="AX1692" s="77"/>
      <c r="AY1692" s="77"/>
      <c r="AZ1692" s="77"/>
      <c r="BA1692" s="77"/>
      <c r="BB1692" s="77"/>
      <c r="BC1692" s="77"/>
      <c r="BD1692" s="77"/>
      <c r="BE1692" s="77"/>
      <c r="BF1692" s="77"/>
      <c r="BG1692" s="77"/>
      <c r="BH1692" s="77"/>
      <c r="BI1692" s="77"/>
      <c r="BJ1692" s="77"/>
      <c r="BK1692" s="77"/>
      <c r="BL1692" s="77"/>
      <c r="BM1692" s="77"/>
      <c r="BN1692" s="77"/>
      <c r="BO1692" s="77"/>
      <c r="BP1692" s="77"/>
      <c r="BQ1692" s="77"/>
      <c r="BR1692" s="77"/>
      <c r="BS1692" s="77"/>
      <c r="BT1692" s="77"/>
      <c r="BU1692" s="77"/>
      <c r="BV1692" s="77"/>
      <c r="BW1692" s="77"/>
      <c r="BX1692" s="77"/>
      <c r="BY1692" s="77"/>
      <c r="BZ1692" s="77"/>
      <c r="CA1692" s="77"/>
      <c r="CB1692" s="77"/>
      <c r="CC1692" s="77"/>
      <c r="CD1692" s="77"/>
      <c r="CE1692" s="77"/>
      <c r="CF1692" s="77"/>
      <c r="CG1692" s="77"/>
      <c r="CH1692" s="77"/>
      <c r="CI1692" s="77"/>
      <c r="CJ1692" s="77"/>
      <c r="CK1692" s="77"/>
      <c r="CL1692" s="77"/>
      <c r="CN1692" s="78"/>
      <c r="CO1692" s="77"/>
      <c r="CP1692" s="77"/>
      <c r="CQ1692" s="77"/>
      <c r="CR1692" s="77"/>
      <c r="CS1692" s="77"/>
      <c r="CT1692" s="77"/>
      <c r="CU1692" s="77"/>
      <c r="CV1692" s="77"/>
      <c r="CW1692" s="77"/>
      <c r="CX1692" s="77"/>
      <c r="CY1692" s="77"/>
      <c r="CZ1692" s="77"/>
      <c r="DA1692" s="77"/>
      <c r="DB1692" s="77"/>
      <c r="DC1692" s="77"/>
      <c r="DD1692" s="77"/>
      <c r="DE1692" s="77"/>
      <c r="DF1692" s="77"/>
      <c r="DG1692" s="77"/>
      <c r="DH1692" s="77"/>
      <c r="DI1692" s="77"/>
      <c r="DJ1692" s="77"/>
      <c r="DK1692" s="77"/>
      <c r="DL1692" s="77"/>
    </row>
    <row r="1693" spans="1:116" x14ac:dyDescent="0.35">
      <c r="B1693" t="s">
        <v>332</v>
      </c>
      <c r="D1693" t="s">
        <v>428</v>
      </c>
      <c r="E1693" s="8" t="str">
        <f t="shared" si="2811"/>
        <v>1693 DTERM1-F</v>
      </c>
      <c r="G1693" s="136" t="str">
        <f>G1670</f>
        <v>Primary revenue driver</v>
      </c>
      <c r="K1693" s="53"/>
      <c r="L1693" s="53"/>
      <c r="M1693" s="53"/>
      <c r="N1693" s="53"/>
      <c r="O1693" s="53"/>
      <c r="P1693" s="53"/>
      <c r="R1693" s="24"/>
      <c r="S1693" s="80" t="str">
        <f t="shared" ref="S1693:AX1693" si="2842">S1670</f>
        <v>S$16</v>
      </c>
      <c r="T1693" s="80" t="str">
        <f t="shared" si="2842"/>
        <v>T$16</v>
      </c>
      <c r="U1693" s="80" t="str">
        <f t="shared" si="2842"/>
        <v>U$16</v>
      </c>
      <c r="V1693" s="80" t="str">
        <f t="shared" si="2842"/>
        <v>V$16</v>
      </c>
      <c r="W1693" s="80" t="str">
        <f t="shared" si="2842"/>
        <v>W$16</v>
      </c>
      <c r="X1693" s="80" t="str">
        <f t="shared" si="2842"/>
        <v>X$16</v>
      </c>
      <c r="Y1693" s="80" t="str">
        <f t="shared" si="2842"/>
        <v>Y$16</v>
      </c>
      <c r="Z1693" s="80" t="str">
        <f t="shared" si="2842"/>
        <v>Z$16</v>
      </c>
      <c r="AA1693" s="80" t="str">
        <f t="shared" si="2842"/>
        <v>AA$16</v>
      </c>
      <c r="AB1693" s="80" t="str">
        <f t="shared" si="2842"/>
        <v>AB$16</v>
      </c>
      <c r="AC1693" s="80" t="str">
        <f t="shared" si="2842"/>
        <v>AC$16</v>
      </c>
      <c r="AD1693" s="80" t="str">
        <f t="shared" si="2842"/>
        <v>AD$16</v>
      </c>
      <c r="AE1693" s="80" t="str">
        <f t="shared" si="2842"/>
        <v>AE$16</v>
      </c>
      <c r="AF1693" s="80" t="str">
        <f t="shared" si="2842"/>
        <v>AF$16</v>
      </c>
      <c r="AG1693" s="80" t="str">
        <f t="shared" si="2842"/>
        <v>AG$16</v>
      </c>
      <c r="AH1693" s="80" t="str">
        <f t="shared" si="2842"/>
        <v>AH$16</v>
      </c>
      <c r="AI1693" s="80" t="str">
        <f t="shared" si="2842"/>
        <v>AI$16</v>
      </c>
      <c r="AJ1693" s="80" t="str">
        <f t="shared" si="2842"/>
        <v>AJ$16</v>
      </c>
      <c r="AK1693" s="80" t="str">
        <f t="shared" si="2842"/>
        <v>AK$16</v>
      </c>
      <c r="AL1693" s="80" t="str">
        <f t="shared" si="2842"/>
        <v>AL$16</v>
      </c>
      <c r="AM1693" s="80" t="str">
        <f t="shared" si="2842"/>
        <v>AM$16</v>
      </c>
      <c r="AN1693" s="80" t="str">
        <f t="shared" si="2842"/>
        <v>AN$16</v>
      </c>
      <c r="AO1693" s="80" t="str">
        <f t="shared" si="2842"/>
        <v>AO$16</v>
      </c>
      <c r="AP1693" s="80" t="str">
        <f t="shared" si="2842"/>
        <v>AP$16</v>
      </c>
      <c r="AQ1693" s="80" t="str">
        <f t="shared" si="2842"/>
        <v>AQ$16</v>
      </c>
      <c r="AR1693" s="80" t="str">
        <f t="shared" si="2842"/>
        <v>AR$16</v>
      </c>
      <c r="AS1693" s="80" t="str">
        <f t="shared" si="2842"/>
        <v>AS$16</v>
      </c>
      <c r="AT1693" s="80" t="str">
        <f t="shared" si="2842"/>
        <v>AT$16</v>
      </c>
      <c r="AU1693" s="80" t="str">
        <f t="shared" si="2842"/>
        <v>AU$16</v>
      </c>
      <c r="AV1693" s="80" t="str">
        <f t="shared" si="2842"/>
        <v>AV$16</v>
      </c>
      <c r="AW1693" s="80" t="str">
        <f t="shared" si="2842"/>
        <v>AW$16</v>
      </c>
      <c r="AX1693" s="80" t="str">
        <f t="shared" si="2842"/>
        <v>AX$16</v>
      </c>
      <c r="AY1693" s="80" t="str">
        <f t="shared" ref="AY1693:CD1693" si="2843">AY1670</f>
        <v>AY$16</v>
      </c>
      <c r="AZ1693" s="80" t="str">
        <f t="shared" si="2843"/>
        <v>AZ$16</v>
      </c>
      <c r="BA1693" s="80" t="str">
        <f t="shared" si="2843"/>
        <v>BA$16</v>
      </c>
      <c r="BB1693" s="80" t="str">
        <f t="shared" si="2843"/>
        <v>BB$16</v>
      </c>
      <c r="BC1693" s="80" t="str">
        <f t="shared" si="2843"/>
        <v>BC$16</v>
      </c>
      <c r="BD1693" s="80" t="str">
        <f t="shared" si="2843"/>
        <v>BD$16</v>
      </c>
      <c r="BE1693" s="80" t="str">
        <f t="shared" si="2843"/>
        <v>BE$16</v>
      </c>
      <c r="BF1693" s="80" t="str">
        <f t="shared" si="2843"/>
        <v>BF$16</v>
      </c>
      <c r="BG1693" s="80" t="str">
        <f t="shared" si="2843"/>
        <v>BG$16</v>
      </c>
      <c r="BH1693" s="80" t="str">
        <f t="shared" si="2843"/>
        <v>BH$16</v>
      </c>
      <c r="BI1693" s="80" t="str">
        <f t="shared" si="2843"/>
        <v>BI$16</v>
      </c>
      <c r="BJ1693" s="80" t="str">
        <f t="shared" si="2843"/>
        <v>BJ$16</v>
      </c>
      <c r="BK1693" s="80" t="str">
        <f t="shared" si="2843"/>
        <v>BK$16</v>
      </c>
      <c r="BL1693" s="80" t="str">
        <f t="shared" si="2843"/>
        <v>BL$16</v>
      </c>
      <c r="BM1693" s="80" t="str">
        <f t="shared" si="2843"/>
        <v>BM$16</v>
      </c>
      <c r="BN1693" s="80" t="str">
        <f t="shared" si="2843"/>
        <v>BN$16</v>
      </c>
      <c r="BO1693" s="80" t="str">
        <f t="shared" si="2843"/>
        <v>BO$16</v>
      </c>
      <c r="BP1693" s="80" t="str">
        <f t="shared" si="2843"/>
        <v>BP$16</v>
      </c>
      <c r="BQ1693" s="80" t="str">
        <f t="shared" si="2843"/>
        <v>BQ$16</v>
      </c>
      <c r="BR1693" s="80" t="str">
        <f t="shared" si="2843"/>
        <v>BR$16</v>
      </c>
      <c r="BS1693" s="80" t="str">
        <f t="shared" si="2843"/>
        <v>BS$16</v>
      </c>
      <c r="BT1693" s="80" t="str">
        <f t="shared" si="2843"/>
        <v>BT$16</v>
      </c>
      <c r="BU1693" s="80" t="str">
        <f t="shared" si="2843"/>
        <v>BU$16</v>
      </c>
      <c r="BV1693" s="80" t="str">
        <f t="shared" si="2843"/>
        <v>BV$16</v>
      </c>
      <c r="BW1693" s="80" t="str">
        <f t="shared" si="2843"/>
        <v>BW$16</v>
      </c>
      <c r="BX1693" s="80" t="str">
        <f t="shared" si="2843"/>
        <v>BX$16</v>
      </c>
      <c r="BY1693" s="80" t="str">
        <f t="shared" si="2843"/>
        <v>BY$16</v>
      </c>
      <c r="BZ1693" s="80" t="str">
        <f t="shared" si="2843"/>
        <v>BZ$16</v>
      </c>
      <c r="CA1693" s="80" t="str">
        <f t="shared" si="2843"/>
        <v>CA$16</v>
      </c>
      <c r="CB1693" s="80" t="str">
        <f t="shared" si="2843"/>
        <v>CB$16</v>
      </c>
      <c r="CC1693" s="80" t="str">
        <f t="shared" si="2843"/>
        <v>CC$16</v>
      </c>
      <c r="CD1693" s="80" t="str">
        <f t="shared" si="2843"/>
        <v>CD$16</v>
      </c>
      <c r="CE1693" s="80" t="str">
        <f t="shared" ref="CE1693:CL1693" si="2844">CE1670</f>
        <v>CE$16</v>
      </c>
      <c r="CF1693" s="80" t="str">
        <f t="shared" si="2844"/>
        <v>CF$16</v>
      </c>
      <c r="CG1693" s="80" t="str">
        <f t="shared" si="2844"/>
        <v>CG$16</v>
      </c>
      <c r="CH1693" s="80" t="str">
        <f t="shared" si="2844"/>
        <v>CH$16</v>
      </c>
      <c r="CI1693" s="80" t="str">
        <f t="shared" si="2844"/>
        <v>CI$16</v>
      </c>
      <c r="CJ1693" s="80" t="str">
        <f t="shared" si="2844"/>
        <v>CJ$16</v>
      </c>
      <c r="CK1693" s="80" t="str">
        <f t="shared" si="2844"/>
        <v>CK$16</v>
      </c>
      <c r="CL1693" s="80" t="str">
        <f t="shared" si="2844"/>
        <v>CL$16</v>
      </c>
      <c r="CO1693" s="80" t="str">
        <f t="shared" ref="CO1693:DL1693" si="2845">CO1670</f>
        <v>CO$16</v>
      </c>
      <c r="CP1693" s="80" t="str">
        <f t="shared" si="2845"/>
        <v>CP$16</v>
      </c>
      <c r="CQ1693" s="80" t="str">
        <f t="shared" si="2845"/>
        <v>CQ$16</v>
      </c>
      <c r="CR1693" s="80" t="str">
        <f t="shared" si="2845"/>
        <v>CR$16</v>
      </c>
      <c r="CS1693" s="80" t="str">
        <f t="shared" si="2845"/>
        <v>CS$16</v>
      </c>
      <c r="CT1693" s="80" t="str">
        <f t="shared" si="2845"/>
        <v>CT$16</v>
      </c>
      <c r="CU1693" s="80" t="str">
        <f t="shared" si="2845"/>
        <v>CU$16</v>
      </c>
      <c r="CV1693" s="80" t="str">
        <f t="shared" si="2845"/>
        <v>CV$16</v>
      </c>
      <c r="CW1693" s="80" t="str">
        <f t="shared" si="2845"/>
        <v>CW$16</v>
      </c>
      <c r="CX1693" s="80" t="str">
        <f t="shared" si="2845"/>
        <v>CX$16</v>
      </c>
      <c r="CY1693" s="80" t="str">
        <f t="shared" si="2845"/>
        <v>CY$16</v>
      </c>
      <c r="CZ1693" s="80" t="str">
        <f t="shared" si="2845"/>
        <v>CZ$16</v>
      </c>
      <c r="DA1693" s="80" t="str">
        <f t="shared" si="2845"/>
        <v>DA$16</v>
      </c>
      <c r="DB1693" s="80" t="str">
        <f t="shared" si="2845"/>
        <v>DB$16</v>
      </c>
      <c r="DC1693" s="80" t="str">
        <f t="shared" si="2845"/>
        <v>DC$16</v>
      </c>
      <c r="DD1693" s="80" t="str">
        <f t="shared" si="2845"/>
        <v>DD$16</v>
      </c>
      <c r="DE1693" s="80" t="str">
        <f t="shared" si="2845"/>
        <v>DE$16</v>
      </c>
      <c r="DF1693" s="80" t="str">
        <f t="shared" si="2845"/>
        <v>DF$16</v>
      </c>
      <c r="DG1693" s="80" t="str">
        <f t="shared" si="2845"/>
        <v>DG$16</v>
      </c>
      <c r="DH1693" s="80" t="str">
        <f t="shared" si="2845"/>
        <v>DH$16</v>
      </c>
      <c r="DI1693" s="80" t="str">
        <f t="shared" si="2845"/>
        <v>DI$16</v>
      </c>
      <c r="DJ1693" s="80" t="str">
        <f t="shared" si="2845"/>
        <v>DJ$16</v>
      </c>
      <c r="DK1693" s="80" t="str">
        <f t="shared" si="2845"/>
        <v>DK$16</v>
      </c>
      <c r="DL1693" s="80" t="str">
        <f t="shared" si="2845"/>
        <v>DL$16</v>
      </c>
    </row>
    <row r="1694" spans="1:116" x14ac:dyDescent="0.35">
      <c r="B1694" t="s">
        <v>332</v>
      </c>
      <c r="D1694" t="s">
        <v>428</v>
      </c>
      <c r="E1694" s="8" t="str">
        <f t="shared" si="2811"/>
        <v>1694 DTERM1-F</v>
      </c>
      <c r="G1694" s="136" t="str">
        <f>G1671</f>
        <v>Primary volume driver</v>
      </c>
      <c r="H1694" s="12"/>
      <c r="I1694" s="60"/>
      <c r="J1694" s="60"/>
      <c r="K1694" s="15"/>
      <c r="L1694" s="15"/>
      <c r="M1694" s="15"/>
      <c r="N1694" s="15"/>
      <c r="O1694" s="15"/>
      <c r="P1694" s="15"/>
      <c r="R1694" s="15"/>
      <c r="S1694" s="80" t="str">
        <f t="shared" ref="S1694:AX1694" si="2846">S1671</f>
        <v>S$17</v>
      </c>
      <c r="T1694" s="80" t="str">
        <f t="shared" si="2846"/>
        <v>T$17</v>
      </c>
      <c r="U1694" s="80" t="str">
        <f t="shared" si="2846"/>
        <v>U$17</v>
      </c>
      <c r="V1694" s="80" t="str">
        <f t="shared" si="2846"/>
        <v>V$17</v>
      </c>
      <c r="W1694" s="80" t="str">
        <f t="shared" si="2846"/>
        <v>W$17</v>
      </c>
      <c r="X1694" s="80" t="str">
        <f t="shared" si="2846"/>
        <v>X$17</v>
      </c>
      <c r="Y1694" s="80" t="str">
        <f t="shared" si="2846"/>
        <v>Y$17</v>
      </c>
      <c r="Z1694" s="80" t="str">
        <f t="shared" si="2846"/>
        <v>Z$17</v>
      </c>
      <c r="AA1694" s="80" t="str">
        <f t="shared" si="2846"/>
        <v>AA$17</v>
      </c>
      <c r="AB1694" s="80" t="str">
        <f t="shared" si="2846"/>
        <v>AB$17</v>
      </c>
      <c r="AC1694" s="80" t="str">
        <f t="shared" si="2846"/>
        <v>AC$17</v>
      </c>
      <c r="AD1694" s="80" t="str">
        <f t="shared" si="2846"/>
        <v>AD$17</v>
      </c>
      <c r="AE1694" s="80" t="str">
        <f t="shared" si="2846"/>
        <v>AE$17</v>
      </c>
      <c r="AF1694" s="80" t="str">
        <f t="shared" si="2846"/>
        <v>AF$17</v>
      </c>
      <c r="AG1694" s="80" t="str">
        <f t="shared" si="2846"/>
        <v>AG$17</v>
      </c>
      <c r="AH1694" s="80" t="str">
        <f t="shared" si="2846"/>
        <v>AH$17</v>
      </c>
      <c r="AI1694" s="80" t="str">
        <f t="shared" si="2846"/>
        <v>AI$17</v>
      </c>
      <c r="AJ1694" s="80" t="str">
        <f t="shared" si="2846"/>
        <v>AJ$17</v>
      </c>
      <c r="AK1694" s="80" t="str">
        <f t="shared" si="2846"/>
        <v>AK$17</v>
      </c>
      <c r="AL1694" s="80" t="str">
        <f t="shared" si="2846"/>
        <v>AL$17</v>
      </c>
      <c r="AM1694" s="80" t="str">
        <f t="shared" si="2846"/>
        <v>AM$17</v>
      </c>
      <c r="AN1694" s="80" t="str">
        <f t="shared" si="2846"/>
        <v>AN$17</v>
      </c>
      <c r="AO1694" s="80" t="str">
        <f t="shared" si="2846"/>
        <v>AO$17</v>
      </c>
      <c r="AP1694" s="80" t="str">
        <f t="shared" si="2846"/>
        <v>AP$17</v>
      </c>
      <c r="AQ1694" s="80" t="str">
        <f t="shared" si="2846"/>
        <v>AQ$17</v>
      </c>
      <c r="AR1694" s="80" t="str">
        <f t="shared" si="2846"/>
        <v>AR$17</v>
      </c>
      <c r="AS1694" s="80" t="str">
        <f t="shared" si="2846"/>
        <v>AS$17</v>
      </c>
      <c r="AT1694" s="80" t="str">
        <f t="shared" si="2846"/>
        <v>AT$17</v>
      </c>
      <c r="AU1694" s="80" t="str">
        <f t="shared" si="2846"/>
        <v>AU$17</v>
      </c>
      <c r="AV1694" s="80" t="str">
        <f t="shared" si="2846"/>
        <v>AV$17</v>
      </c>
      <c r="AW1694" s="80" t="str">
        <f t="shared" si="2846"/>
        <v>AW$17</v>
      </c>
      <c r="AX1694" s="80" t="str">
        <f t="shared" si="2846"/>
        <v>AX$17</v>
      </c>
      <c r="AY1694" s="80" t="str">
        <f t="shared" ref="AY1694:CD1694" si="2847">AY1671</f>
        <v>AY$17</v>
      </c>
      <c r="AZ1694" s="80" t="str">
        <f t="shared" si="2847"/>
        <v>AZ$17</v>
      </c>
      <c r="BA1694" s="80" t="str">
        <f t="shared" si="2847"/>
        <v>BA$17</v>
      </c>
      <c r="BB1694" s="80" t="str">
        <f t="shared" si="2847"/>
        <v>BB$17</v>
      </c>
      <c r="BC1694" s="80" t="str">
        <f t="shared" si="2847"/>
        <v>BC$17</v>
      </c>
      <c r="BD1694" s="80" t="str">
        <f t="shared" si="2847"/>
        <v>BD$17</v>
      </c>
      <c r="BE1694" s="80" t="str">
        <f t="shared" si="2847"/>
        <v>BE$17</v>
      </c>
      <c r="BF1694" s="80" t="str">
        <f t="shared" si="2847"/>
        <v>BF$17</v>
      </c>
      <c r="BG1694" s="80" t="str">
        <f t="shared" si="2847"/>
        <v>BG$17</v>
      </c>
      <c r="BH1694" s="80" t="str">
        <f t="shared" si="2847"/>
        <v>BH$17</v>
      </c>
      <c r="BI1694" s="80" t="str">
        <f t="shared" si="2847"/>
        <v>BI$17</v>
      </c>
      <c r="BJ1694" s="80" t="str">
        <f t="shared" si="2847"/>
        <v>BJ$17</v>
      </c>
      <c r="BK1694" s="80" t="str">
        <f t="shared" si="2847"/>
        <v>BK$17</v>
      </c>
      <c r="BL1694" s="80" t="str">
        <f t="shared" si="2847"/>
        <v>BL$17</v>
      </c>
      <c r="BM1694" s="80" t="str">
        <f t="shared" si="2847"/>
        <v>BM$17</v>
      </c>
      <c r="BN1694" s="80" t="str">
        <f t="shared" si="2847"/>
        <v>BN$17</v>
      </c>
      <c r="BO1694" s="80" t="str">
        <f t="shared" si="2847"/>
        <v>BO$17</v>
      </c>
      <c r="BP1694" s="80" t="str">
        <f t="shared" si="2847"/>
        <v>BP$17</v>
      </c>
      <c r="BQ1694" s="80" t="str">
        <f t="shared" si="2847"/>
        <v>BQ$17</v>
      </c>
      <c r="BR1694" s="80" t="str">
        <f t="shared" si="2847"/>
        <v>BR$17</v>
      </c>
      <c r="BS1694" s="80" t="str">
        <f t="shared" si="2847"/>
        <v>BS$17</v>
      </c>
      <c r="BT1694" s="80" t="str">
        <f t="shared" si="2847"/>
        <v>BT$17</v>
      </c>
      <c r="BU1694" s="80" t="str">
        <f t="shared" si="2847"/>
        <v>BU$17</v>
      </c>
      <c r="BV1694" s="80" t="str">
        <f t="shared" si="2847"/>
        <v>BV$17</v>
      </c>
      <c r="BW1694" s="80" t="str">
        <f t="shared" si="2847"/>
        <v>BW$17</v>
      </c>
      <c r="BX1694" s="80" t="str">
        <f t="shared" si="2847"/>
        <v>BX$17</v>
      </c>
      <c r="BY1694" s="80" t="str">
        <f t="shared" si="2847"/>
        <v>BY$17</v>
      </c>
      <c r="BZ1694" s="80" t="str">
        <f t="shared" si="2847"/>
        <v>BZ$17</v>
      </c>
      <c r="CA1694" s="80" t="str">
        <f t="shared" si="2847"/>
        <v>CA$17</v>
      </c>
      <c r="CB1694" s="80" t="str">
        <f t="shared" si="2847"/>
        <v>CB$17</v>
      </c>
      <c r="CC1694" s="80" t="str">
        <f t="shared" si="2847"/>
        <v>CC$17</v>
      </c>
      <c r="CD1694" s="80" t="str">
        <f t="shared" si="2847"/>
        <v>CD$17</v>
      </c>
      <c r="CE1694" s="80" t="str">
        <f t="shared" ref="CE1694:CL1694" si="2848">CE1671</f>
        <v>CE$17</v>
      </c>
      <c r="CF1694" s="80" t="str">
        <f t="shared" si="2848"/>
        <v>CF$17</v>
      </c>
      <c r="CG1694" s="80" t="str">
        <f t="shared" si="2848"/>
        <v>CG$17</v>
      </c>
      <c r="CH1694" s="80" t="str">
        <f t="shared" si="2848"/>
        <v>CH$17</v>
      </c>
      <c r="CI1694" s="80" t="str">
        <f t="shared" si="2848"/>
        <v>CI$17</v>
      </c>
      <c r="CJ1694" s="80" t="str">
        <f t="shared" si="2848"/>
        <v>CJ$17</v>
      </c>
      <c r="CK1694" s="80" t="str">
        <f t="shared" si="2848"/>
        <v>CK$17</v>
      </c>
      <c r="CL1694" s="80" t="str">
        <f t="shared" si="2848"/>
        <v>CL$17</v>
      </c>
      <c r="CN1694" s="60"/>
      <c r="CO1694" s="80" t="str">
        <f t="shared" ref="CO1694:DL1694" si="2849">CO1671</f>
        <v>CO$17</v>
      </c>
      <c r="CP1694" s="80" t="str">
        <f t="shared" si="2849"/>
        <v>CP$17</v>
      </c>
      <c r="CQ1694" s="80" t="str">
        <f t="shared" si="2849"/>
        <v>CQ$17</v>
      </c>
      <c r="CR1694" s="80" t="str">
        <f t="shared" si="2849"/>
        <v>CR$17</v>
      </c>
      <c r="CS1694" s="80" t="str">
        <f t="shared" si="2849"/>
        <v>CS$17</v>
      </c>
      <c r="CT1694" s="80" t="str">
        <f t="shared" si="2849"/>
        <v>CT$17</v>
      </c>
      <c r="CU1694" s="80" t="str">
        <f t="shared" si="2849"/>
        <v>CU$17</v>
      </c>
      <c r="CV1694" s="80" t="str">
        <f t="shared" si="2849"/>
        <v>CV$17</v>
      </c>
      <c r="CW1694" s="80" t="str">
        <f t="shared" si="2849"/>
        <v>CW$17</v>
      </c>
      <c r="CX1694" s="80" t="str">
        <f t="shared" si="2849"/>
        <v>CX$17</v>
      </c>
      <c r="CY1694" s="80" t="str">
        <f t="shared" si="2849"/>
        <v>CY$17</v>
      </c>
      <c r="CZ1694" s="80" t="str">
        <f t="shared" si="2849"/>
        <v>CZ$17</v>
      </c>
      <c r="DA1694" s="80" t="str">
        <f t="shared" si="2849"/>
        <v>DA$17</v>
      </c>
      <c r="DB1694" s="80" t="str">
        <f t="shared" si="2849"/>
        <v>DB$17</v>
      </c>
      <c r="DC1694" s="80" t="str">
        <f t="shared" si="2849"/>
        <v>DC$17</v>
      </c>
      <c r="DD1694" s="80" t="str">
        <f t="shared" si="2849"/>
        <v>DD$17</v>
      </c>
      <c r="DE1694" s="80" t="str">
        <f t="shared" si="2849"/>
        <v>DE$17</v>
      </c>
      <c r="DF1694" s="80" t="str">
        <f t="shared" si="2849"/>
        <v>DF$17</v>
      </c>
      <c r="DG1694" s="80" t="str">
        <f t="shared" si="2849"/>
        <v>DG$17</v>
      </c>
      <c r="DH1694" s="80" t="str">
        <f t="shared" si="2849"/>
        <v>DH$17</v>
      </c>
      <c r="DI1694" s="80" t="str">
        <f t="shared" si="2849"/>
        <v>DI$17</v>
      </c>
      <c r="DJ1694" s="80" t="str">
        <f t="shared" si="2849"/>
        <v>DJ$17</v>
      </c>
      <c r="DK1694" s="80" t="str">
        <f t="shared" si="2849"/>
        <v>DK$17</v>
      </c>
      <c r="DL1694" s="80" t="str">
        <f t="shared" si="2849"/>
        <v>DL$17</v>
      </c>
    </row>
    <row r="1695" spans="1:116" x14ac:dyDescent="0.35">
      <c r="A1695" s="3"/>
      <c r="B1695" t="s">
        <v>332</v>
      </c>
      <c r="D1695" t="s">
        <v>428</v>
      </c>
      <c r="E1695" s="8" t="str">
        <f t="shared" si="2811"/>
        <v>1695 DTERM1-F</v>
      </c>
      <c r="G1695" s="191" t="str">
        <f>G1676</f>
        <v>Fixed term debt - one-time borrowing</v>
      </c>
      <c r="H1695" s="12"/>
      <c r="I1695" s="60"/>
      <c r="J1695" s="60"/>
      <c r="K1695" s="15"/>
      <c r="L1695" s="15"/>
      <c r="M1695" s="15"/>
      <c r="N1695" s="15"/>
      <c r="O1695" s="15"/>
      <c r="P1695" s="15"/>
      <c r="R1695" s="15"/>
      <c r="S1695" s="179">
        <f t="shared" ref="S1695:AX1695" si="2850">S1672</f>
        <v>0</v>
      </c>
      <c r="T1695" s="179">
        <f t="shared" si="2850"/>
        <v>0</v>
      </c>
      <c r="U1695" s="179">
        <f t="shared" si="2850"/>
        <v>0</v>
      </c>
      <c r="V1695" s="179">
        <f t="shared" si="2850"/>
        <v>0</v>
      </c>
      <c r="W1695" s="179">
        <f t="shared" si="2850"/>
        <v>0</v>
      </c>
      <c r="X1695" s="179">
        <f t="shared" si="2850"/>
        <v>0</v>
      </c>
      <c r="Y1695" s="179">
        <f t="shared" si="2850"/>
        <v>0</v>
      </c>
      <c r="Z1695" s="179">
        <f t="shared" si="2850"/>
        <v>0</v>
      </c>
      <c r="AA1695" s="179">
        <f t="shared" si="2850"/>
        <v>0</v>
      </c>
      <c r="AB1695" s="179">
        <f t="shared" si="2850"/>
        <v>0</v>
      </c>
      <c r="AC1695" s="179">
        <f t="shared" si="2850"/>
        <v>0</v>
      </c>
      <c r="AD1695" s="179">
        <f t="shared" si="2850"/>
        <v>0</v>
      </c>
      <c r="AE1695" s="179">
        <f t="shared" si="2850"/>
        <v>0</v>
      </c>
      <c r="AF1695" s="179">
        <f t="shared" si="2850"/>
        <v>0</v>
      </c>
      <c r="AG1695" s="179">
        <f t="shared" si="2850"/>
        <v>0</v>
      </c>
      <c r="AH1695" s="179">
        <f t="shared" si="2850"/>
        <v>0</v>
      </c>
      <c r="AI1695" s="179">
        <f t="shared" si="2850"/>
        <v>0</v>
      </c>
      <c r="AJ1695" s="179">
        <f t="shared" si="2850"/>
        <v>0</v>
      </c>
      <c r="AK1695" s="179">
        <f t="shared" si="2850"/>
        <v>0</v>
      </c>
      <c r="AL1695" s="179">
        <f t="shared" si="2850"/>
        <v>0</v>
      </c>
      <c r="AM1695" s="179">
        <f t="shared" si="2850"/>
        <v>0</v>
      </c>
      <c r="AN1695" s="179">
        <f t="shared" si="2850"/>
        <v>0</v>
      </c>
      <c r="AO1695" s="179">
        <f t="shared" si="2850"/>
        <v>0</v>
      </c>
      <c r="AP1695" s="179">
        <f t="shared" si="2850"/>
        <v>0</v>
      </c>
      <c r="AQ1695" s="179">
        <f t="shared" si="2850"/>
        <v>0</v>
      </c>
      <c r="AR1695" s="179">
        <f t="shared" si="2850"/>
        <v>0</v>
      </c>
      <c r="AS1695" s="179">
        <f t="shared" si="2850"/>
        <v>0</v>
      </c>
      <c r="AT1695" s="179">
        <f t="shared" si="2850"/>
        <v>0</v>
      </c>
      <c r="AU1695" s="179">
        <f t="shared" si="2850"/>
        <v>0</v>
      </c>
      <c r="AV1695" s="179">
        <f t="shared" si="2850"/>
        <v>0</v>
      </c>
      <c r="AW1695" s="179">
        <f t="shared" si="2850"/>
        <v>0</v>
      </c>
      <c r="AX1695" s="179">
        <f t="shared" si="2850"/>
        <v>0</v>
      </c>
      <c r="AY1695" s="179">
        <f t="shared" ref="AY1695:CD1695" si="2851">AY1672</f>
        <v>0</v>
      </c>
      <c r="AZ1695" s="179">
        <f t="shared" si="2851"/>
        <v>0</v>
      </c>
      <c r="BA1695" s="179">
        <f t="shared" si="2851"/>
        <v>0</v>
      </c>
      <c r="BB1695" s="179">
        <f t="shared" si="2851"/>
        <v>0</v>
      </c>
      <c r="BC1695" s="179">
        <f t="shared" si="2851"/>
        <v>0</v>
      </c>
      <c r="BD1695" s="179">
        <f t="shared" si="2851"/>
        <v>0</v>
      </c>
      <c r="BE1695" s="179">
        <f t="shared" si="2851"/>
        <v>0</v>
      </c>
      <c r="BF1695" s="179">
        <f t="shared" si="2851"/>
        <v>0</v>
      </c>
      <c r="BG1695" s="179">
        <f t="shared" si="2851"/>
        <v>0</v>
      </c>
      <c r="BH1695" s="179">
        <f t="shared" si="2851"/>
        <v>0</v>
      </c>
      <c r="BI1695" s="179">
        <f t="shared" si="2851"/>
        <v>0</v>
      </c>
      <c r="BJ1695" s="179">
        <f t="shared" si="2851"/>
        <v>0</v>
      </c>
      <c r="BK1695" s="179">
        <f t="shared" si="2851"/>
        <v>0</v>
      </c>
      <c r="BL1695" s="179">
        <f t="shared" si="2851"/>
        <v>0</v>
      </c>
      <c r="BM1695" s="179">
        <f t="shared" si="2851"/>
        <v>0</v>
      </c>
      <c r="BN1695" s="179">
        <f t="shared" si="2851"/>
        <v>0</v>
      </c>
      <c r="BO1695" s="179">
        <f t="shared" si="2851"/>
        <v>0</v>
      </c>
      <c r="BP1695" s="179">
        <f t="shared" si="2851"/>
        <v>0</v>
      </c>
      <c r="BQ1695" s="179">
        <f t="shared" si="2851"/>
        <v>0</v>
      </c>
      <c r="BR1695" s="179">
        <f t="shared" si="2851"/>
        <v>0</v>
      </c>
      <c r="BS1695" s="179">
        <f t="shared" si="2851"/>
        <v>0</v>
      </c>
      <c r="BT1695" s="179">
        <f t="shared" si="2851"/>
        <v>0</v>
      </c>
      <c r="BU1695" s="179">
        <f t="shared" si="2851"/>
        <v>0</v>
      </c>
      <c r="BV1695" s="179">
        <f t="shared" si="2851"/>
        <v>0</v>
      </c>
      <c r="BW1695" s="179">
        <f t="shared" si="2851"/>
        <v>0</v>
      </c>
      <c r="BX1695" s="179">
        <f t="shared" si="2851"/>
        <v>0</v>
      </c>
      <c r="BY1695" s="179">
        <f t="shared" si="2851"/>
        <v>0</v>
      </c>
      <c r="BZ1695" s="179">
        <f t="shared" si="2851"/>
        <v>0</v>
      </c>
      <c r="CA1695" s="179">
        <f t="shared" si="2851"/>
        <v>0</v>
      </c>
      <c r="CB1695" s="179">
        <f t="shared" si="2851"/>
        <v>0</v>
      </c>
      <c r="CC1695" s="179">
        <f t="shared" si="2851"/>
        <v>0</v>
      </c>
      <c r="CD1695" s="179">
        <f t="shared" si="2851"/>
        <v>0</v>
      </c>
      <c r="CE1695" s="179">
        <f t="shared" ref="CE1695:CL1695" si="2852">CE1672</f>
        <v>0</v>
      </c>
      <c r="CF1695" s="179">
        <f t="shared" si="2852"/>
        <v>0</v>
      </c>
      <c r="CG1695" s="179">
        <f t="shared" si="2852"/>
        <v>0</v>
      </c>
      <c r="CH1695" s="179">
        <f t="shared" si="2852"/>
        <v>0</v>
      </c>
      <c r="CI1695" s="179">
        <f t="shared" si="2852"/>
        <v>0</v>
      </c>
      <c r="CJ1695" s="179">
        <f t="shared" si="2852"/>
        <v>0</v>
      </c>
      <c r="CK1695" s="179">
        <f t="shared" si="2852"/>
        <v>0</v>
      </c>
      <c r="CL1695" s="179">
        <f t="shared" si="2852"/>
        <v>0</v>
      </c>
      <c r="CN1695" s="60"/>
      <c r="CO1695" s="179">
        <f t="shared" ref="CO1695:DL1695" si="2853">CO1672</f>
        <v>0</v>
      </c>
      <c r="CP1695" s="179">
        <f t="shared" si="2853"/>
        <v>0</v>
      </c>
      <c r="CQ1695" s="179">
        <f t="shared" si="2853"/>
        <v>0</v>
      </c>
      <c r="CR1695" s="179">
        <f t="shared" si="2853"/>
        <v>0</v>
      </c>
      <c r="CS1695" s="179">
        <f t="shared" si="2853"/>
        <v>0</v>
      </c>
      <c r="CT1695" s="179">
        <f t="shared" si="2853"/>
        <v>0</v>
      </c>
      <c r="CU1695" s="179">
        <f t="shared" si="2853"/>
        <v>0</v>
      </c>
      <c r="CV1695" s="179">
        <f t="shared" si="2853"/>
        <v>0</v>
      </c>
      <c r="CW1695" s="179">
        <f t="shared" si="2853"/>
        <v>0</v>
      </c>
      <c r="CX1695" s="179">
        <f t="shared" si="2853"/>
        <v>0</v>
      </c>
      <c r="CY1695" s="179">
        <f t="shared" si="2853"/>
        <v>0</v>
      </c>
      <c r="CZ1695" s="179">
        <f t="shared" si="2853"/>
        <v>0</v>
      </c>
      <c r="DA1695" s="179">
        <f t="shared" si="2853"/>
        <v>0</v>
      </c>
      <c r="DB1695" s="179">
        <f t="shared" si="2853"/>
        <v>0</v>
      </c>
      <c r="DC1695" s="179">
        <f t="shared" si="2853"/>
        <v>0</v>
      </c>
      <c r="DD1695" s="179">
        <f t="shared" si="2853"/>
        <v>0</v>
      </c>
      <c r="DE1695" s="179">
        <f t="shared" si="2853"/>
        <v>0</v>
      </c>
      <c r="DF1695" s="179">
        <f t="shared" si="2853"/>
        <v>0</v>
      </c>
      <c r="DG1695" s="179">
        <f t="shared" si="2853"/>
        <v>0</v>
      </c>
      <c r="DH1695" s="179">
        <f t="shared" si="2853"/>
        <v>0</v>
      </c>
      <c r="DI1695" s="179">
        <f t="shared" si="2853"/>
        <v>0</v>
      </c>
      <c r="DJ1695" s="179">
        <f t="shared" si="2853"/>
        <v>0</v>
      </c>
      <c r="DK1695" s="179">
        <f t="shared" si="2853"/>
        <v>0</v>
      </c>
      <c r="DL1695" s="179">
        <f t="shared" si="2853"/>
        <v>0</v>
      </c>
    </row>
    <row r="1696" spans="1:116" x14ac:dyDescent="0.35">
      <c r="B1696" t="s">
        <v>332</v>
      </c>
      <c r="D1696" t="s">
        <v>428</v>
      </c>
      <c r="E1696" s="8" t="str">
        <f t="shared" si="2811"/>
        <v>1696 DTERM1-F</v>
      </c>
      <c r="G1696" s="241" t="str">
        <f>IFERROR(SUBSTITUTE(TRIM(MID(G1676, SEARCH("-", G1676) + 1, LEN(G1676))),":",""),"no unit")</f>
        <v>one-time borrowing</v>
      </c>
      <c r="H1696" s="12"/>
      <c r="I1696" s="60"/>
      <c r="J1696" s="60"/>
      <c r="K1696" s="15"/>
      <c r="L1696" s="15"/>
      <c r="M1696" s="15"/>
      <c r="N1696" s="15"/>
      <c r="O1696" s="15"/>
      <c r="P1696" s="15"/>
      <c r="R1696" s="15"/>
      <c r="S1696" s="179"/>
      <c r="T1696" s="179"/>
      <c r="U1696" s="179"/>
      <c r="V1696" s="179"/>
      <c r="W1696" s="179"/>
      <c r="X1696" s="179"/>
      <c r="Y1696" s="179"/>
      <c r="Z1696" s="179"/>
      <c r="AA1696" s="179"/>
      <c r="AB1696" s="179"/>
      <c r="AC1696" s="179"/>
      <c r="AD1696" s="179"/>
      <c r="AE1696" s="179"/>
      <c r="AF1696" s="179"/>
      <c r="AG1696" s="179"/>
      <c r="AH1696" s="179"/>
      <c r="AI1696" s="179"/>
      <c r="AJ1696" s="179"/>
      <c r="AK1696" s="179"/>
      <c r="AL1696" s="179"/>
      <c r="AM1696" s="179"/>
      <c r="AN1696" s="179"/>
      <c r="AO1696" s="179"/>
      <c r="AP1696" s="179"/>
      <c r="AQ1696" s="179"/>
      <c r="AR1696" s="179"/>
      <c r="AS1696" s="179"/>
      <c r="AT1696" s="179"/>
      <c r="AU1696" s="179"/>
      <c r="AV1696" s="179"/>
      <c r="AW1696" s="179"/>
      <c r="AX1696" s="179"/>
      <c r="AY1696" s="179"/>
      <c r="AZ1696" s="179"/>
      <c r="BA1696" s="179"/>
      <c r="BB1696" s="179"/>
      <c r="BC1696" s="179"/>
      <c r="BD1696" s="179"/>
      <c r="BE1696" s="179"/>
      <c r="BF1696" s="179"/>
      <c r="BG1696" s="179"/>
      <c r="BH1696" s="179"/>
      <c r="BI1696" s="179"/>
      <c r="BJ1696" s="179"/>
      <c r="BK1696" s="179"/>
      <c r="BL1696" s="179"/>
      <c r="BM1696" s="179"/>
      <c r="BN1696" s="179"/>
      <c r="BO1696" s="179"/>
      <c r="BP1696" s="179"/>
      <c r="BQ1696" s="179"/>
      <c r="BR1696" s="179"/>
      <c r="BS1696" s="179"/>
      <c r="BT1696" s="179"/>
      <c r="BU1696" s="179"/>
      <c r="BV1696" s="179"/>
      <c r="BW1696" s="179"/>
      <c r="BX1696" s="179"/>
      <c r="BY1696" s="179"/>
      <c r="BZ1696" s="179"/>
      <c r="CA1696" s="179"/>
      <c r="CB1696" s="179"/>
      <c r="CC1696" s="179"/>
      <c r="CD1696" s="179"/>
      <c r="CE1696" s="179"/>
      <c r="CF1696" s="179"/>
      <c r="CG1696" s="179"/>
      <c r="CH1696" s="179"/>
      <c r="CI1696" s="179"/>
      <c r="CJ1696" s="179"/>
      <c r="CK1696" s="179"/>
      <c r="CL1696" s="179"/>
      <c r="CN1696" s="60"/>
      <c r="CO1696" s="179"/>
      <c r="CP1696" s="179"/>
      <c r="CQ1696" s="179"/>
      <c r="CR1696" s="179"/>
      <c r="CS1696" s="179"/>
      <c r="CT1696" s="179"/>
      <c r="CU1696" s="179"/>
      <c r="CV1696" s="179"/>
      <c r="CW1696" s="179"/>
      <c r="CX1696" s="179"/>
      <c r="CY1696" s="179"/>
      <c r="CZ1696" s="179"/>
      <c r="DA1696" s="179"/>
      <c r="DB1696" s="179"/>
      <c r="DC1696" s="179"/>
      <c r="DD1696" s="179"/>
      <c r="DE1696" s="179"/>
      <c r="DF1696" s="179"/>
      <c r="DG1696" s="179"/>
      <c r="DH1696" s="179"/>
      <c r="DI1696" s="179"/>
      <c r="DJ1696" s="179"/>
      <c r="DK1696" s="179"/>
      <c r="DL1696" s="179"/>
    </row>
    <row r="1697" spans="1:116" x14ac:dyDescent="0.35">
      <c r="A1697" s="27"/>
      <c r="B1697" s="27"/>
      <c r="C1697" s="27"/>
      <c r="D1697" s="27"/>
      <c r="E1697" s="27"/>
      <c r="F1697" s="27"/>
      <c r="G1697" s="191" t="str">
        <f>G1674</f>
        <v>Secondary revenue driver</v>
      </c>
      <c r="H1697" s="90"/>
      <c r="I1697" s="213"/>
      <c r="J1697" s="213"/>
      <c r="K1697" s="214"/>
      <c r="L1697" s="214"/>
      <c r="M1697" s="214"/>
      <c r="N1697" s="214"/>
      <c r="O1697" s="214"/>
      <c r="P1697" s="214"/>
      <c r="R1697" s="214"/>
      <c r="S1697" s="4" t="str">
        <f t="shared" ref="S1697:AX1697" si="2854">ADDRESS(ROW(S1687),COLUMN(S1687),2)</f>
        <v>S$1687</v>
      </c>
      <c r="T1697" s="4" t="str">
        <f t="shared" si="2854"/>
        <v>T$1687</v>
      </c>
      <c r="U1697" s="4" t="str">
        <f t="shared" si="2854"/>
        <v>U$1687</v>
      </c>
      <c r="V1697" s="4" t="str">
        <f t="shared" si="2854"/>
        <v>V$1687</v>
      </c>
      <c r="W1697" s="4" t="str">
        <f t="shared" si="2854"/>
        <v>W$1687</v>
      </c>
      <c r="X1697" s="4" t="str">
        <f t="shared" si="2854"/>
        <v>X$1687</v>
      </c>
      <c r="Y1697" s="4" t="str">
        <f t="shared" si="2854"/>
        <v>Y$1687</v>
      </c>
      <c r="Z1697" s="4" t="str">
        <f t="shared" si="2854"/>
        <v>Z$1687</v>
      </c>
      <c r="AA1697" s="4" t="str">
        <f t="shared" si="2854"/>
        <v>AA$1687</v>
      </c>
      <c r="AB1697" s="4" t="str">
        <f t="shared" si="2854"/>
        <v>AB$1687</v>
      </c>
      <c r="AC1697" s="4" t="str">
        <f t="shared" si="2854"/>
        <v>AC$1687</v>
      </c>
      <c r="AD1697" s="4" t="str">
        <f t="shared" si="2854"/>
        <v>AD$1687</v>
      </c>
      <c r="AE1697" s="4" t="str">
        <f t="shared" si="2854"/>
        <v>AE$1687</v>
      </c>
      <c r="AF1697" s="4" t="str">
        <f t="shared" si="2854"/>
        <v>AF$1687</v>
      </c>
      <c r="AG1697" s="4" t="str">
        <f t="shared" si="2854"/>
        <v>AG$1687</v>
      </c>
      <c r="AH1697" s="4" t="str">
        <f t="shared" si="2854"/>
        <v>AH$1687</v>
      </c>
      <c r="AI1697" s="4" t="str">
        <f t="shared" si="2854"/>
        <v>AI$1687</v>
      </c>
      <c r="AJ1697" s="4" t="str">
        <f t="shared" si="2854"/>
        <v>AJ$1687</v>
      </c>
      <c r="AK1697" s="4" t="str">
        <f t="shared" si="2854"/>
        <v>AK$1687</v>
      </c>
      <c r="AL1697" s="4" t="str">
        <f t="shared" si="2854"/>
        <v>AL$1687</v>
      </c>
      <c r="AM1697" s="4" t="str">
        <f t="shared" si="2854"/>
        <v>AM$1687</v>
      </c>
      <c r="AN1697" s="4" t="str">
        <f t="shared" si="2854"/>
        <v>AN$1687</v>
      </c>
      <c r="AO1697" s="4" t="str">
        <f t="shared" si="2854"/>
        <v>AO$1687</v>
      </c>
      <c r="AP1697" s="4" t="str">
        <f t="shared" si="2854"/>
        <v>AP$1687</v>
      </c>
      <c r="AQ1697" s="4" t="str">
        <f t="shared" si="2854"/>
        <v>AQ$1687</v>
      </c>
      <c r="AR1697" s="4" t="str">
        <f t="shared" si="2854"/>
        <v>AR$1687</v>
      </c>
      <c r="AS1697" s="4" t="str">
        <f t="shared" si="2854"/>
        <v>AS$1687</v>
      </c>
      <c r="AT1697" s="4" t="str">
        <f t="shared" si="2854"/>
        <v>AT$1687</v>
      </c>
      <c r="AU1697" s="4" t="str">
        <f t="shared" si="2854"/>
        <v>AU$1687</v>
      </c>
      <c r="AV1697" s="4" t="str">
        <f t="shared" si="2854"/>
        <v>AV$1687</v>
      </c>
      <c r="AW1697" s="4" t="str">
        <f t="shared" si="2854"/>
        <v>AW$1687</v>
      </c>
      <c r="AX1697" s="4" t="str">
        <f t="shared" si="2854"/>
        <v>AX$1687</v>
      </c>
      <c r="AY1697" s="4" t="str">
        <f t="shared" ref="AY1697:CD1697" si="2855">ADDRESS(ROW(AY1687),COLUMN(AY1687),2)</f>
        <v>AY$1687</v>
      </c>
      <c r="AZ1697" s="4" t="str">
        <f t="shared" si="2855"/>
        <v>AZ$1687</v>
      </c>
      <c r="BA1697" s="4" t="str">
        <f t="shared" si="2855"/>
        <v>BA$1687</v>
      </c>
      <c r="BB1697" s="4" t="str">
        <f t="shared" si="2855"/>
        <v>BB$1687</v>
      </c>
      <c r="BC1697" s="4" t="str">
        <f t="shared" si="2855"/>
        <v>BC$1687</v>
      </c>
      <c r="BD1697" s="4" t="str">
        <f t="shared" si="2855"/>
        <v>BD$1687</v>
      </c>
      <c r="BE1697" s="4" t="str">
        <f t="shared" si="2855"/>
        <v>BE$1687</v>
      </c>
      <c r="BF1697" s="4" t="str">
        <f t="shared" si="2855"/>
        <v>BF$1687</v>
      </c>
      <c r="BG1697" s="4" t="str">
        <f t="shared" si="2855"/>
        <v>BG$1687</v>
      </c>
      <c r="BH1697" s="4" t="str">
        <f t="shared" si="2855"/>
        <v>BH$1687</v>
      </c>
      <c r="BI1697" s="4" t="str">
        <f t="shared" si="2855"/>
        <v>BI$1687</v>
      </c>
      <c r="BJ1697" s="4" t="str">
        <f t="shared" si="2855"/>
        <v>BJ$1687</v>
      </c>
      <c r="BK1697" s="4" t="str">
        <f t="shared" si="2855"/>
        <v>BK$1687</v>
      </c>
      <c r="BL1697" s="4" t="str">
        <f t="shared" si="2855"/>
        <v>BL$1687</v>
      </c>
      <c r="BM1697" s="4" t="str">
        <f t="shared" si="2855"/>
        <v>BM$1687</v>
      </c>
      <c r="BN1697" s="4" t="str">
        <f t="shared" si="2855"/>
        <v>BN$1687</v>
      </c>
      <c r="BO1697" s="4" t="str">
        <f t="shared" si="2855"/>
        <v>BO$1687</v>
      </c>
      <c r="BP1697" s="4" t="str">
        <f t="shared" si="2855"/>
        <v>BP$1687</v>
      </c>
      <c r="BQ1697" s="4" t="str">
        <f t="shared" si="2855"/>
        <v>BQ$1687</v>
      </c>
      <c r="BR1697" s="4" t="str">
        <f t="shared" si="2855"/>
        <v>BR$1687</v>
      </c>
      <c r="BS1697" s="4" t="str">
        <f t="shared" si="2855"/>
        <v>BS$1687</v>
      </c>
      <c r="BT1697" s="4" t="str">
        <f t="shared" si="2855"/>
        <v>BT$1687</v>
      </c>
      <c r="BU1697" s="4" t="str">
        <f t="shared" si="2855"/>
        <v>BU$1687</v>
      </c>
      <c r="BV1697" s="4" t="str">
        <f t="shared" si="2855"/>
        <v>BV$1687</v>
      </c>
      <c r="BW1697" s="4" t="str">
        <f t="shared" si="2855"/>
        <v>BW$1687</v>
      </c>
      <c r="BX1697" s="4" t="str">
        <f t="shared" si="2855"/>
        <v>BX$1687</v>
      </c>
      <c r="BY1697" s="4" t="str">
        <f t="shared" si="2855"/>
        <v>BY$1687</v>
      </c>
      <c r="BZ1697" s="4" t="str">
        <f t="shared" si="2855"/>
        <v>BZ$1687</v>
      </c>
      <c r="CA1697" s="4" t="str">
        <f t="shared" si="2855"/>
        <v>CA$1687</v>
      </c>
      <c r="CB1697" s="4" t="str">
        <f t="shared" si="2855"/>
        <v>CB$1687</v>
      </c>
      <c r="CC1697" s="4" t="str">
        <f t="shared" si="2855"/>
        <v>CC$1687</v>
      </c>
      <c r="CD1697" s="4" t="str">
        <f t="shared" si="2855"/>
        <v>CD$1687</v>
      </c>
      <c r="CE1697" s="4" t="str">
        <f t="shared" ref="CE1697:CL1697" si="2856">ADDRESS(ROW(CE1687),COLUMN(CE1687),2)</f>
        <v>CE$1687</v>
      </c>
      <c r="CF1697" s="4" t="str">
        <f t="shared" si="2856"/>
        <v>CF$1687</v>
      </c>
      <c r="CG1697" s="4" t="str">
        <f t="shared" si="2856"/>
        <v>CG$1687</v>
      </c>
      <c r="CH1697" s="4" t="str">
        <f t="shared" si="2856"/>
        <v>CH$1687</v>
      </c>
      <c r="CI1697" s="4" t="str">
        <f t="shared" si="2856"/>
        <v>CI$1687</v>
      </c>
      <c r="CJ1697" s="4" t="str">
        <f t="shared" si="2856"/>
        <v>CJ$1687</v>
      </c>
      <c r="CK1697" s="4" t="str">
        <f t="shared" si="2856"/>
        <v>CK$1687</v>
      </c>
      <c r="CL1697" s="4" t="str">
        <f t="shared" si="2856"/>
        <v>CL$1687</v>
      </c>
      <c r="CN1697" s="213"/>
      <c r="CO1697" s="4" t="str">
        <f t="shared" ref="CO1697:DL1697" si="2857">ADDRESS(ROW(CO1687),COLUMN(CO1687),2)</f>
        <v>CO$1687</v>
      </c>
      <c r="CP1697" s="4" t="str">
        <f t="shared" si="2857"/>
        <v>CP$1687</v>
      </c>
      <c r="CQ1697" s="4" t="str">
        <f t="shared" si="2857"/>
        <v>CQ$1687</v>
      </c>
      <c r="CR1697" s="4" t="str">
        <f t="shared" si="2857"/>
        <v>CR$1687</v>
      </c>
      <c r="CS1697" s="4" t="str">
        <f t="shared" si="2857"/>
        <v>CS$1687</v>
      </c>
      <c r="CT1697" s="4" t="str">
        <f t="shared" si="2857"/>
        <v>CT$1687</v>
      </c>
      <c r="CU1697" s="4" t="str">
        <f t="shared" si="2857"/>
        <v>CU$1687</v>
      </c>
      <c r="CV1697" s="4" t="str">
        <f t="shared" si="2857"/>
        <v>CV$1687</v>
      </c>
      <c r="CW1697" s="4" t="str">
        <f t="shared" si="2857"/>
        <v>CW$1687</v>
      </c>
      <c r="CX1697" s="4" t="str">
        <f t="shared" si="2857"/>
        <v>CX$1687</v>
      </c>
      <c r="CY1697" s="4" t="str">
        <f t="shared" si="2857"/>
        <v>CY$1687</v>
      </c>
      <c r="CZ1697" s="4" t="str">
        <f t="shared" si="2857"/>
        <v>CZ$1687</v>
      </c>
      <c r="DA1697" s="4" t="str">
        <f t="shared" si="2857"/>
        <v>DA$1687</v>
      </c>
      <c r="DB1697" s="4" t="str">
        <f t="shared" si="2857"/>
        <v>DB$1687</v>
      </c>
      <c r="DC1697" s="4" t="str">
        <f t="shared" si="2857"/>
        <v>DC$1687</v>
      </c>
      <c r="DD1697" s="4" t="str">
        <f t="shared" si="2857"/>
        <v>DD$1687</v>
      </c>
      <c r="DE1697" s="4" t="str">
        <f t="shared" si="2857"/>
        <v>DE$1687</v>
      </c>
      <c r="DF1697" s="4" t="str">
        <f t="shared" si="2857"/>
        <v>DF$1687</v>
      </c>
      <c r="DG1697" s="4" t="str">
        <f t="shared" si="2857"/>
        <v>DG$1687</v>
      </c>
      <c r="DH1697" s="4" t="str">
        <f t="shared" si="2857"/>
        <v>DH$1687</v>
      </c>
      <c r="DI1697" s="4" t="str">
        <f t="shared" si="2857"/>
        <v>DI$1687</v>
      </c>
      <c r="DJ1697" s="4" t="str">
        <f t="shared" si="2857"/>
        <v>DJ$1687</v>
      </c>
      <c r="DK1697" s="4" t="str">
        <f t="shared" si="2857"/>
        <v>DK$1687</v>
      </c>
      <c r="DL1697" s="4" t="str">
        <f t="shared" si="2857"/>
        <v>DL$1687</v>
      </c>
    </row>
    <row r="1698" spans="1:116" x14ac:dyDescent="0.35">
      <c r="A1698" s="174"/>
      <c r="E1698" s="8"/>
      <c r="G1698" s="136" t="str">
        <f>G1675</f>
        <v>Secondary volume driver</v>
      </c>
      <c r="H1698" s="12"/>
      <c r="I1698" s="60"/>
      <c r="J1698" s="60"/>
      <c r="K1698" s="15"/>
      <c r="L1698" s="15"/>
      <c r="M1698" s="15"/>
      <c r="N1698" s="15"/>
      <c r="O1698" s="15"/>
      <c r="P1698" s="15"/>
      <c r="R1698" s="15"/>
      <c r="S1698" s="80" t="str">
        <f t="shared" ref="S1698:AX1698" si="2858">S1675</f>
        <v>S$19</v>
      </c>
      <c r="T1698" s="80" t="str">
        <f t="shared" si="2858"/>
        <v>T$19</v>
      </c>
      <c r="U1698" s="80" t="str">
        <f t="shared" si="2858"/>
        <v>U$19</v>
      </c>
      <c r="V1698" s="80" t="str">
        <f t="shared" si="2858"/>
        <v>V$19</v>
      </c>
      <c r="W1698" s="80" t="str">
        <f t="shared" si="2858"/>
        <v>W$19</v>
      </c>
      <c r="X1698" s="80" t="str">
        <f t="shared" si="2858"/>
        <v>X$19</v>
      </c>
      <c r="Y1698" s="80" t="str">
        <f t="shared" si="2858"/>
        <v>Y$19</v>
      </c>
      <c r="Z1698" s="80" t="str">
        <f t="shared" si="2858"/>
        <v>Z$19</v>
      </c>
      <c r="AA1698" s="80" t="str">
        <f t="shared" si="2858"/>
        <v>AA$19</v>
      </c>
      <c r="AB1698" s="80" t="str">
        <f t="shared" si="2858"/>
        <v>AB$19</v>
      </c>
      <c r="AC1698" s="80" t="str">
        <f t="shared" si="2858"/>
        <v>AC$19</v>
      </c>
      <c r="AD1698" s="80" t="str">
        <f t="shared" si="2858"/>
        <v>AD$19</v>
      </c>
      <c r="AE1698" s="80" t="str">
        <f t="shared" si="2858"/>
        <v>AE$19</v>
      </c>
      <c r="AF1698" s="80" t="str">
        <f t="shared" si="2858"/>
        <v>AF$19</v>
      </c>
      <c r="AG1698" s="80" t="str">
        <f t="shared" si="2858"/>
        <v>AG$19</v>
      </c>
      <c r="AH1698" s="80" t="str">
        <f t="shared" si="2858"/>
        <v>AH$19</v>
      </c>
      <c r="AI1698" s="80" t="str">
        <f t="shared" si="2858"/>
        <v>AI$19</v>
      </c>
      <c r="AJ1698" s="80" t="str">
        <f t="shared" si="2858"/>
        <v>AJ$19</v>
      </c>
      <c r="AK1698" s="80" t="str">
        <f t="shared" si="2858"/>
        <v>AK$19</v>
      </c>
      <c r="AL1698" s="80" t="str">
        <f t="shared" si="2858"/>
        <v>AL$19</v>
      </c>
      <c r="AM1698" s="80" t="str">
        <f t="shared" si="2858"/>
        <v>AM$19</v>
      </c>
      <c r="AN1698" s="80" t="str">
        <f t="shared" si="2858"/>
        <v>AN$19</v>
      </c>
      <c r="AO1698" s="80" t="str">
        <f t="shared" si="2858"/>
        <v>AO$19</v>
      </c>
      <c r="AP1698" s="80" t="str">
        <f t="shared" si="2858"/>
        <v>AP$19</v>
      </c>
      <c r="AQ1698" s="80" t="str">
        <f t="shared" si="2858"/>
        <v>AQ$19</v>
      </c>
      <c r="AR1698" s="80" t="str">
        <f t="shared" si="2858"/>
        <v>AR$19</v>
      </c>
      <c r="AS1698" s="80" t="str">
        <f t="shared" si="2858"/>
        <v>AS$19</v>
      </c>
      <c r="AT1698" s="80" t="str">
        <f t="shared" si="2858"/>
        <v>AT$19</v>
      </c>
      <c r="AU1698" s="80" t="str">
        <f t="shared" si="2858"/>
        <v>AU$19</v>
      </c>
      <c r="AV1698" s="80" t="str">
        <f t="shared" si="2858"/>
        <v>AV$19</v>
      </c>
      <c r="AW1698" s="80" t="str">
        <f t="shared" si="2858"/>
        <v>AW$19</v>
      </c>
      <c r="AX1698" s="80" t="str">
        <f t="shared" si="2858"/>
        <v>AX$19</v>
      </c>
      <c r="AY1698" s="80" t="str">
        <f t="shared" ref="AY1698:CD1698" si="2859">AY1675</f>
        <v>AY$19</v>
      </c>
      <c r="AZ1698" s="80" t="str">
        <f t="shared" si="2859"/>
        <v>AZ$19</v>
      </c>
      <c r="BA1698" s="80" t="str">
        <f t="shared" si="2859"/>
        <v>BA$19</v>
      </c>
      <c r="BB1698" s="80" t="str">
        <f t="shared" si="2859"/>
        <v>BB$19</v>
      </c>
      <c r="BC1698" s="80" t="str">
        <f t="shared" si="2859"/>
        <v>BC$19</v>
      </c>
      <c r="BD1698" s="80" t="str">
        <f t="shared" si="2859"/>
        <v>BD$19</v>
      </c>
      <c r="BE1698" s="80" t="str">
        <f t="shared" si="2859"/>
        <v>BE$19</v>
      </c>
      <c r="BF1698" s="80" t="str">
        <f t="shared" si="2859"/>
        <v>BF$19</v>
      </c>
      <c r="BG1698" s="80" t="str">
        <f t="shared" si="2859"/>
        <v>BG$19</v>
      </c>
      <c r="BH1698" s="80" t="str">
        <f t="shared" si="2859"/>
        <v>BH$19</v>
      </c>
      <c r="BI1698" s="80" t="str">
        <f t="shared" si="2859"/>
        <v>BI$19</v>
      </c>
      <c r="BJ1698" s="80" t="str">
        <f t="shared" si="2859"/>
        <v>BJ$19</v>
      </c>
      <c r="BK1698" s="80" t="str">
        <f t="shared" si="2859"/>
        <v>BK$19</v>
      </c>
      <c r="BL1698" s="80" t="str">
        <f t="shared" si="2859"/>
        <v>BL$19</v>
      </c>
      <c r="BM1698" s="80" t="str">
        <f t="shared" si="2859"/>
        <v>BM$19</v>
      </c>
      <c r="BN1698" s="80" t="str">
        <f t="shared" si="2859"/>
        <v>BN$19</v>
      </c>
      <c r="BO1698" s="80" t="str">
        <f t="shared" si="2859"/>
        <v>BO$19</v>
      </c>
      <c r="BP1698" s="80" t="str">
        <f t="shared" si="2859"/>
        <v>BP$19</v>
      </c>
      <c r="BQ1698" s="80" t="str">
        <f t="shared" si="2859"/>
        <v>BQ$19</v>
      </c>
      <c r="BR1698" s="80" t="str">
        <f t="shared" si="2859"/>
        <v>BR$19</v>
      </c>
      <c r="BS1698" s="80" t="str">
        <f t="shared" si="2859"/>
        <v>BS$19</v>
      </c>
      <c r="BT1698" s="80" t="str">
        <f t="shared" si="2859"/>
        <v>BT$19</v>
      </c>
      <c r="BU1698" s="80" t="str">
        <f t="shared" si="2859"/>
        <v>BU$19</v>
      </c>
      <c r="BV1698" s="80" t="str">
        <f t="shared" si="2859"/>
        <v>BV$19</v>
      </c>
      <c r="BW1698" s="80" t="str">
        <f t="shared" si="2859"/>
        <v>BW$19</v>
      </c>
      <c r="BX1698" s="80" t="str">
        <f t="shared" si="2859"/>
        <v>BX$19</v>
      </c>
      <c r="BY1698" s="80" t="str">
        <f t="shared" si="2859"/>
        <v>BY$19</v>
      </c>
      <c r="BZ1698" s="80" t="str">
        <f t="shared" si="2859"/>
        <v>BZ$19</v>
      </c>
      <c r="CA1698" s="80" t="str">
        <f t="shared" si="2859"/>
        <v>CA$19</v>
      </c>
      <c r="CB1698" s="80" t="str">
        <f t="shared" si="2859"/>
        <v>CB$19</v>
      </c>
      <c r="CC1698" s="80" t="str">
        <f t="shared" si="2859"/>
        <v>CC$19</v>
      </c>
      <c r="CD1698" s="80" t="str">
        <f t="shared" si="2859"/>
        <v>CD$19</v>
      </c>
      <c r="CE1698" s="80" t="str">
        <f t="shared" ref="CE1698:CL1698" si="2860">CE1675</f>
        <v>CE$19</v>
      </c>
      <c r="CF1698" s="80" t="str">
        <f t="shared" si="2860"/>
        <v>CF$19</v>
      </c>
      <c r="CG1698" s="80" t="str">
        <f t="shared" si="2860"/>
        <v>CG$19</v>
      </c>
      <c r="CH1698" s="80" t="str">
        <f t="shared" si="2860"/>
        <v>CH$19</v>
      </c>
      <c r="CI1698" s="80" t="str">
        <f t="shared" si="2860"/>
        <v>CI$19</v>
      </c>
      <c r="CJ1698" s="80" t="str">
        <f t="shared" si="2860"/>
        <v>CJ$19</v>
      </c>
      <c r="CK1698" s="80" t="str">
        <f t="shared" si="2860"/>
        <v>CK$19</v>
      </c>
      <c r="CL1698" s="80" t="str">
        <f t="shared" si="2860"/>
        <v>CL$19</v>
      </c>
      <c r="CN1698" s="60"/>
      <c r="CO1698" s="80" t="str">
        <f t="shared" ref="CO1698:DL1698" si="2861">CO1675</f>
        <v>CO$19</v>
      </c>
      <c r="CP1698" s="80" t="str">
        <f t="shared" si="2861"/>
        <v>CP$19</v>
      </c>
      <c r="CQ1698" s="80" t="str">
        <f t="shared" si="2861"/>
        <v>CQ$19</v>
      </c>
      <c r="CR1698" s="80" t="str">
        <f t="shared" si="2861"/>
        <v>CR$19</v>
      </c>
      <c r="CS1698" s="80" t="str">
        <f t="shared" si="2861"/>
        <v>CS$19</v>
      </c>
      <c r="CT1698" s="80" t="str">
        <f t="shared" si="2861"/>
        <v>CT$19</v>
      </c>
      <c r="CU1698" s="80" t="str">
        <f t="shared" si="2861"/>
        <v>CU$19</v>
      </c>
      <c r="CV1698" s="80" t="str">
        <f t="shared" si="2861"/>
        <v>CV$19</v>
      </c>
      <c r="CW1698" s="80" t="str">
        <f t="shared" si="2861"/>
        <v>CW$19</v>
      </c>
      <c r="CX1698" s="80" t="str">
        <f t="shared" si="2861"/>
        <v>CX$19</v>
      </c>
      <c r="CY1698" s="80" t="str">
        <f t="shared" si="2861"/>
        <v>CY$19</v>
      </c>
      <c r="CZ1698" s="80" t="str">
        <f t="shared" si="2861"/>
        <v>CZ$19</v>
      </c>
      <c r="DA1698" s="80" t="str">
        <f t="shared" si="2861"/>
        <v>DA$19</v>
      </c>
      <c r="DB1698" s="80" t="str">
        <f t="shared" si="2861"/>
        <v>DB$19</v>
      </c>
      <c r="DC1698" s="80" t="str">
        <f t="shared" si="2861"/>
        <v>DC$19</v>
      </c>
      <c r="DD1698" s="80" t="str">
        <f t="shared" si="2861"/>
        <v>DD$19</v>
      </c>
      <c r="DE1698" s="80" t="str">
        <f t="shared" si="2861"/>
        <v>DE$19</v>
      </c>
      <c r="DF1698" s="80" t="str">
        <f t="shared" si="2861"/>
        <v>DF$19</v>
      </c>
      <c r="DG1698" s="80" t="str">
        <f t="shared" si="2861"/>
        <v>DG$19</v>
      </c>
      <c r="DH1698" s="80" t="str">
        <f t="shared" si="2861"/>
        <v>DH$19</v>
      </c>
      <c r="DI1698" s="80" t="str">
        <f t="shared" si="2861"/>
        <v>DI$19</v>
      </c>
      <c r="DJ1698" s="80" t="str">
        <f t="shared" si="2861"/>
        <v>DJ$19</v>
      </c>
      <c r="DK1698" s="80" t="str">
        <f t="shared" si="2861"/>
        <v>DK$19</v>
      </c>
      <c r="DL1698" s="80" t="str">
        <f t="shared" si="2861"/>
        <v>DL$19</v>
      </c>
    </row>
    <row r="1699" spans="1:116" x14ac:dyDescent="0.35">
      <c r="A1699" s="174"/>
      <c r="E1699" s="8"/>
      <c r="G1699" s="27"/>
      <c r="H1699" s="27"/>
      <c r="I1699" s="27"/>
      <c r="J1699" s="27"/>
      <c r="K1699" s="27"/>
      <c r="L1699" s="27"/>
      <c r="M1699" s="27"/>
      <c r="N1699" s="27"/>
      <c r="O1699" s="27"/>
      <c r="P1699" s="27"/>
      <c r="CN1699" s="27"/>
    </row>
    <row r="1700" spans="1:116" x14ac:dyDescent="0.35">
      <c r="A1700" s="174"/>
      <c r="E1700" s="8"/>
      <c r="G1700" s="175" t="s">
        <v>490</v>
      </c>
      <c r="H1700" s="174"/>
      <c r="I1700" s="176"/>
      <c r="J1700" s="176"/>
      <c r="K1700" s="197"/>
      <c r="L1700" s="197"/>
      <c r="M1700" s="197"/>
      <c r="N1700" s="197"/>
      <c r="O1700" s="197"/>
      <c r="P1700" s="197"/>
      <c r="R1700" s="198"/>
      <c r="S1700" s="174"/>
      <c r="T1700" s="174"/>
      <c r="U1700" s="174"/>
      <c r="V1700" s="174"/>
      <c r="W1700" s="174"/>
      <c r="X1700" s="174"/>
      <c r="Y1700" s="174"/>
      <c r="Z1700" s="174"/>
      <c r="AA1700" s="174"/>
      <c r="AB1700" s="174"/>
      <c r="AC1700" s="174"/>
      <c r="AD1700" s="174"/>
      <c r="AE1700" s="174"/>
      <c r="AF1700" s="174"/>
      <c r="AG1700" s="174"/>
      <c r="AH1700" s="174"/>
      <c r="AI1700" s="174"/>
      <c r="AJ1700" s="174"/>
      <c r="AK1700" s="174"/>
      <c r="AL1700" s="174"/>
      <c r="AM1700" s="174"/>
      <c r="AN1700" s="174"/>
      <c r="AO1700" s="174"/>
      <c r="AP1700" s="174"/>
      <c r="AQ1700" s="174"/>
      <c r="AR1700" s="174"/>
      <c r="AS1700" s="174"/>
      <c r="AT1700" s="174"/>
      <c r="AU1700" s="174"/>
      <c r="AV1700" s="174"/>
      <c r="AW1700" s="174"/>
      <c r="AX1700" s="174"/>
      <c r="AY1700" s="174"/>
      <c r="AZ1700" s="174"/>
      <c r="BA1700" s="174"/>
      <c r="BB1700" s="174"/>
      <c r="BC1700" s="174"/>
      <c r="BD1700" s="174"/>
      <c r="BE1700" s="174"/>
      <c r="BF1700" s="174"/>
      <c r="BG1700" s="174"/>
      <c r="BH1700" s="174"/>
      <c r="BI1700" s="174"/>
      <c r="BJ1700" s="174"/>
      <c r="BK1700" s="174"/>
      <c r="BL1700" s="174"/>
      <c r="BM1700" s="174"/>
      <c r="BN1700" s="174"/>
      <c r="BO1700" s="174"/>
      <c r="BP1700" s="174"/>
      <c r="BQ1700" s="174"/>
      <c r="BR1700" s="174"/>
      <c r="BS1700" s="174"/>
      <c r="BT1700" s="174"/>
      <c r="BU1700" s="174"/>
      <c r="BV1700" s="174"/>
      <c r="BW1700" s="174"/>
      <c r="BX1700" s="174"/>
      <c r="BY1700" s="174"/>
      <c r="BZ1700" s="174"/>
      <c r="CA1700" s="174"/>
      <c r="CB1700" s="174"/>
      <c r="CC1700" s="174"/>
      <c r="CD1700" s="174"/>
      <c r="CE1700" s="174"/>
      <c r="CF1700" s="174"/>
      <c r="CG1700" s="174"/>
      <c r="CH1700" s="174"/>
      <c r="CI1700" s="174"/>
      <c r="CJ1700" s="174"/>
      <c r="CK1700" s="174"/>
      <c r="CL1700" s="174"/>
      <c r="CN1700" s="176"/>
      <c r="CO1700" s="174"/>
      <c r="CP1700" s="174"/>
      <c r="CQ1700" s="174"/>
      <c r="CR1700" s="174"/>
      <c r="CS1700" s="174"/>
      <c r="CT1700" s="174"/>
      <c r="CU1700" s="174"/>
      <c r="CV1700" s="174"/>
      <c r="CW1700" s="174"/>
      <c r="CX1700" s="174"/>
      <c r="CY1700" s="174"/>
      <c r="CZ1700" s="174"/>
      <c r="DA1700" s="174"/>
      <c r="DB1700" s="174"/>
      <c r="DC1700" s="174"/>
      <c r="DD1700" s="174"/>
      <c r="DE1700" s="174"/>
      <c r="DF1700" s="174"/>
      <c r="DG1700" s="174"/>
      <c r="DH1700" s="174"/>
      <c r="DI1700" s="174"/>
      <c r="DJ1700" s="174"/>
      <c r="DK1700" s="174"/>
      <c r="DL1700" s="174"/>
    </row>
    <row r="1701" spans="1:116" x14ac:dyDescent="0.35">
      <c r="A1701" s="174"/>
      <c r="E1701" s="8"/>
      <c r="G1701" s="175" t="s">
        <v>492</v>
      </c>
      <c r="H1701" s="174"/>
      <c r="I1701" s="176"/>
      <c r="J1701" s="176"/>
      <c r="K1701" s="197"/>
      <c r="L1701" s="197"/>
      <c r="M1701" s="197"/>
      <c r="N1701" s="197"/>
      <c r="O1701" s="197"/>
      <c r="P1701" s="197"/>
      <c r="R1701" s="198"/>
      <c r="S1701" s="174"/>
      <c r="T1701" s="174"/>
      <c r="U1701" s="174"/>
      <c r="V1701" s="174"/>
      <c r="W1701" s="174"/>
      <c r="X1701" s="174"/>
      <c r="Y1701" s="174"/>
      <c r="Z1701" s="174"/>
      <c r="AA1701" s="174"/>
      <c r="AB1701" s="174"/>
      <c r="AC1701" s="174"/>
      <c r="AD1701" s="174"/>
      <c r="AE1701" s="174"/>
      <c r="AF1701" s="174"/>
      <c r="AG1701" s="174"/>
      <c r="AH1701" s="174"/>
      <c r="AI1701" s="174"/>
      <c r="AJ1701" s="174"/>
      <c r="AK1701" s="174"/>
      <c r="AL1701" s="174"/>
      <c r="AM1701" s="174"/>
      <c r="AN1701" s="174"/>
      <c r="AO1701" s="174"/>
      <c r="AP1701" s="174"/>
      <c r="AQ1701" s="174"/>
      <c r="AR1701" s="174"/>
      <c r="AS1701" s="174"/>
      <c r="AT1701" s="174"/>
      <c r="AU1701" s="174"/>
      <c r="AV1701" s="174"/>
      <c r="AW1701" s="174"/>
      <c r="AX1701" s="174"/>
      <c r="AY1701" s="174"/>
      <c r="AZ1701" s="174"/>
      <c r="BA1701" s="174"/>
      <c r="BB1701" s="174"/>
      <c r="BC1701" s="174"/>
      <c r="BD1701" s="174"/>
      <c r="BE1701" s="174"/>
      <c r="BF1701" s="174"/>
      <c r="BG1701" s="174"/>
      <c r="BH1701" s="174"/>
      <c r="BI1701" s="174"/>
      <c r="BJ1701" s="174"/>
      <c r="BK1701" s="174"/>
      <c r="BL1701" s="174"/>
      <c r="BM1701" s="174"/>
      <c r="BN1701" s="174"/>
      <c r="BO1701" s="174"/>
      <c r="BP1701" s="174"/>
      <c r="BQ1701" s="174"/>
      <c r="BR1701" s="174"/>
      <c r="BS1701" s="174"/>
      <c r="BT1701" s="174"/>
      <c r="BU1701" s="174"/>
      <c r="BV1701" s="174"/>
      <c r="BW1701" s="174"/>
      <c r="BX1701" s="174"/>
      <c r="BY1701" s="174"/>
      <c r="BZ1701" s="174"/>
      <c r="CA1701" s="174"/>
      <c r="CB1701" s="174"/>
      <c r="CC1701" s="174"/>
      <c r="CD1701" s="174"/>
      <c r="CE1701" s="174"/>
      <c r="CF1701" s="174"/>
      <c r="CG1701" s="174"/>
      <c r="CH1701" s="174"/>
      <c r="CI1701" s="174"/>
      <c r="CJ1701" s="174"/>
      <c r="CK1701" s="174"/>
      <c r="CL1701" s="174"/>
      <c r="CN1701" s="176"/>
      <c r="CO1701" s="174"/>
      <c r="CP1701" s="174"/>
      <c r="CQ1701" s="174"/>
      <c r="CR1701" s="174"/>
      <c r="CS1701" s="174"/>
      <c r="CT1701" s="174"/>
      <c r="CU1701" s="174"/>
      <c r="CV1701" s="174"/>
      <c r="CW1701" s="174"/>
      <c r="CX1701" s="174"/>
      <c r="CY1701" s="174"/>
      <c r="CZ1701" s="174"/>
      <c r="DA1701" s="174"/>
      <c r="DB1701" s="174"/>
      <c r="DC1701" s="174"/>
      <c r="DD1701" s="174"/>
      <c r="DE1701" s="174"/>
      <c r="DF1701" s="174"/>
      <c r="DG1701" s="174"/>
      <c r="DH1701" s="174"/>
      <c r="DI1701" s="174"/>
      <c r="DJ1701" s="174"/>
      <c r="DK1701" s="174"/>
      <c r="DL1701" s="174"/>
    </row>
    <row r="1702" spans="1:116" x14ac:dyDescent="0.35">
      <c r="A1702" s="174"/>
      <c r="E1702" s="8"/>
      <c r="G1702" s="175" t="s">
        <v>461</v>
      </c>
      <c r="H1702" s="174"/>
      <c r="I1702" s="176"/>
      <c r="J1702" s="176"/>
      <c r="K1702" s="197"/>
      <c r="L1702" s="197"/>
      <c r="M1702" s="197"/>
      <c r="N1702" s="197"/>
      <c r="O1702" s="197"/>
      <c r="P1702" s="197"/>
      <c r="R1702" s="198"/>
      <c r="S1702" s="199" t="str">
        <f t="shared" ref="S1702:AX1702" si="2862">S$20</f>
        <v>S$16</v>
      </c>
      <c r="T1702" s="199" t="str">
        <f t="shared" si="2862"/>
        <v>T$16</v>
      </c>
      <c r="U1702" s="199" t="str">
        <f t="shared" si="2862"/>
        <v>U$16</v>
      </c>
      <c r="V1702" s="199" t="str">
        <f t="shared" si="2862"/>
        <v>V$16</v>
      </c>
      <c r="W1702" s="199" t="str">
        <f t="shared" si="2862"/>
        <v>W$16</v>
      </c>
      <c r="X1702" s="199" t="str">
        <f t="shared" si="2862"/>
        <v>X$16</v>
      </c>
      <c r="Y1702" s="199" t="str">
        <f t="shared" si="2862"/>
        <v>Y$16</v>
      </c>
      <c r="Z1702" s="199" t="str">
        <f t="shared" si="2862"/>
        <v>Z$16</v>
      </c>
      <c r="AA1702" s="199" t="str">
        <f t="shared" si="2862"/>
        <v>AA$16</v>
      </c>
      <c r="AB1702" s="199" t="str">
        <f t="shared" si="2862"/>
        <v>AB$16</v>
      </c>
      <c r="AC1702" s="199" t="str">
        <f t="shared" si="2862"/>
        <v>AC$16</v>
      </c>
      <c r="AD1702" s="199" t="str">
        <f t="shared" si="2862"/>
        <v>AD$16</v>
      </c>
      <c r="AE1702" s="199" t="str">
        <f t="shared" si="2862"/>
        <v>AE$16</v>
      </c>
      <c r="AF1702" s="199" t="str">
        <f t="shared" si="2862"/>
        <v>AF$16</v>
      </c>
      <c r="AG1702" s="199" t="str">
        <f t="shared" si="2862"/>
        <v>AG$16</v>
      </c>
      <c r="AH1702" s="199" t="str">
        <f t="shared" si="2862"/>
        <v>AH$16</v>
      </c>
      <c r="AI1702" s="199" t="str">
        <f t="shared" si="2862"/>
        <v>AI$16</v>
      </c>
      <c r="AJ1702" s="199" t="str">
        <f t="shared" si="2862"/>
        <v>AJ$16</v>
      </c>
      <c r="AK1702" s="199" t="str">
        <f t="shared" si="2862"/>
        <v>AK$16</v>
      </c>
      <c r="AL1702" s="199" t="str">
        <f t="shared" si="2862"/>
        <v>AL$16</v>
      </c>
      <c r="AM1702" s="199" t="str">
        <f t="shared" si="2862"/>
        <v>AM$16</v>
      </c>
      <c r="AN1702" s="199" t="str">
        <f t="shared" si="2862"/>
        <v>AN$16</v>
      </c>
      <c r="AO1702" s="199" t="str">
        <f t="shared" si="2862"/>
        <v>AO$16</v>
      </c>
      <c r="AP1702" s="199" t="str">
        <f t="shared" si="2862"/>
        <v>AP$16</v>
      </c>
      <c r="AQ1702" s="199" t="str">
        <f t="shared" si="2862"/>
        <v>AQ$16</v>
      </c>
      <c r="AR1702" s="199" t="str">
        <f t="shared" si="2862"/>
        <v>AR$16</v>
      </c>
      <c r="AS1702" s="199" t="str">
        <f t="shared" si="2862"/>
        <v>AS$16</v>
      </c>
      <c r="AT1702" s="199" t="str">
        <f t="shared" si="2862"/>
        <v>AT$16</v>
      </c>
      <c r="AU1702" s="199" t="str">
        <f t="shared" si="2862"/>
        <v>AU$16</v>
      </c>
      <c r="AV1702" s="199" t="str">
        <f t="shared" si="2862"/>
        <v>AV$16</v>
      </c>
      <c r="AW1702" s="199" t="str">
        <f t="shared" si="2862"/>
        <v>AW$16</v>
      </c>
      <c r="AX1702" s="199" t="str">
        <f t="shared" si="2862"/>
        <v>AX$16</v>
      </c>
      <c r="AY1702" s="199" t="str">
        <f t="shared" ref="AY1702:CD1702" si="2863">AY$20</f>
        <v>AY$16</v>
      </c>
      <c r="AZ1702" s="199" t="str">
        <f t="shared" si="2863"/>
        <v>AZ$16</v>
      </c>
      <c r="BA1702" s="199" t="str">
        <f t="shared" si="2863"/>
        <v>BA$16</v>
      </c>
      <c r="BB1702" s="199" t="str">
        <f t="shared" si="2863"/>
        <v>BB$16</v>
      </c>
      <c r="BC1702" s="199" t="str">
        <f t="shared" si="2863"/>
        <v>BC$16</v>
      </c>
      <c r="BD1702" s="199" t="str">
        <f t="shared" si="2863"/>
        <v>BD$16</v>
      </c>
      <c r="BE1702" s="199" t="str">
        <f t="shared" si="2863"/>
        <v>BE$16</v>
      </c>
      <c r="BF1702" s="199" t="str">
        <f t="shared" si="2863"/>
        <v>BF$16</v>
      </c>
      <c r="BG1702" s="199" t="str">
        <f t="shared" si="2863"/>
        <v>BG$16</v>
      </c>
      <c r="BH1702" s="199" t="str">
        <f t="shared" si="2863"/>
        <v>BH$16</v>
      </c>
      <c r="BI1702" s="199" t="str">
        <f t="shared" si="2863"/>
        <v>BI$16</v>
      </c>
      <c r="BJ1702" s="199" t="str">
        <f t="shared" si="2863"/>
        <v>BJ$16</v>
      </c>
      <c r="BK1702" s="199" t="str">
        <f t="shared" si="2863"/>
        <v>BK$16</v>
      </c>
      <c r="BL1702" s="199" t="str">
        <f t="shared" si="2863"/>
        <v>BL$16</v>
      </c>
      <c r="BM1702" s="199" t="str">
        <f t="shared" si="2863"/>
        <v>BM$16</v>
      </c>
      <c r="BN1702" s="199" t="str">
        <f t="shared" si="2863"/>
        <v>BN$16</v>
      </c>
      <c r="BO1702" s="199" t="str">
        <f t="shared" si="2863"/>
        <v>BO$16</v>
      </c>
      <c r="BP1702" s="199" t="str">
        <f t="shared" si="2863"/>
        <v>BP$16</v>
      </c>
      <c r="BQ1702" s="199" t="str">
        <f t="shared" si="2863"/>
        <v>BQ$16</v>
      </c>
      <c r="BR1702" s="199" t="str">
        <f t="shared" si="2863"/>
        <v>BR$16</v>
      </c>
      <c r="BS1702" s="199" t="str">
        <f t="shared" si="2863"/>
        <v>BS$16</v>
      </c>
      <c r="BT1702" s="199" t="str">
        <f t="shared" si="2863"/>
        <v>BT$16</v>
      </c>
      <c r="BU1702" s="199" t="str">
        <f t="shared" si="2863"/>
        <v>BU$16</v>
      </c>
      <c r="BV1702" s="199" t="str">
        <f t="shared" si="2863"/>
        <v>BV$16</v>
      </c>
      <c r="BW1702" s="199" t="str">
        <f t="shared" si="2863"/>
        <v>BW$16</v>
      </c>
      <c r="BX1702" s="199" t="str">
        <f t="shared" si="2863"/>
        <v>BX$16</v>
      </c>
      <c r="BY1702" s="199" t="str">
        <f t="shared" si="2863"/>
        <v>BY$16</v>
      </c>
      <c r="BZ1702" s="199" t="str">
        <f t="shared" si="2863"/>
        <v>BZ$16</v>
      </c>
      <c r="CA1702" s="199" t="str">
        <f t="shared" si="2863"/>
        <v>CA$16</v>
      </c>
      <c r="CB1702" s="199" t="str">
        <f t="shared" si="2863"/>
        <v>CB$16</v>
      </c>
      <c r="CC1702" s="199" t="str">
        <f t="shared" si="2863"/>
        <v>CC$16</v>
      </c>
      <c r="CD1702" s="199" t="str">
        <f t="shared" si="2863"/>
        <v>CD$16</v>
      </c>
      <c r="CE1702" s="199" t="str">
        <f t="shared" ref="CE1702:CL1702" si="2864">CE$20</f>
        <v>CE$16</v>
      </c>
      <c r="CF1702" s="199" t="str">
        <f t="shared" si="2864"/>
        <v>CF$16</v>
      </c>
      <c r="CG1702" s="199" t="str">
        <f t="shared" si="2864"/>
        <v>CG$16</v>
      </c>
      <c r="CH1702" s="199" t="str">
        <f t="shared" si="2864"/>
        <v>CH$16</v>
      </c>
      <c r="CI1702" s="199" t="str">
        <f t="shared" si="2864"/>
        <v>CI$16</v>
      </c>
      <c r="CJ1702" s="199" t="str">
        <f t="shared" si="2864"/>
        <v>CJ$16</v>
      </c>
      <c r="CK1702" s="199" t="str">
        <f t="shared" si="2864"/>
        <v>CK$16</v>
      </c>
      <c r="CL1702" s="199" t="str">
        <f t="shared" si="2864"/>
        <v>CL$16</v>
      </c>
      <c r="CN1702" s="176"/>
      <c r="CO1702" s="199" t="str">
        <f t="shared" ref="CO1702:DL1702" si="2865">CO$20</f>
        <v>CO$16</v>
      </c>
      <c r="CP1702" s="199" t="str">
        <f t="shared" si="2865"/>
        <v>CP$16</v>
      </c>
      <c r="CQ1702" s="199" t="str">
        <f t="shared" si="2865"/>
        <v>CQ$16</v>
      </c>
      <c r="CR1702" s="199" t="str">
        <f t="shared" si="2865"/>
        <v>CR$16</v>
      </c>
      <c r="CS1702" s="199" t="str">
        <f t="shared" si="2865"/>
        <v>CS$16</v>
      </c>
      <c r="CT1702" s="199" t="str">
        <f t="shared" si="2865"/>
        <v>CT$16</v>
      </c>
      <c r="CU1702" s="199" t="str">
        <f t="shared" si="2865"/>
        <v>CU$16</v>
      </c>
      <c r="CV1702" s="199" t="str">
        <f t="shared" si="2865"/>
        <v>CV$16</v>
      </c>
      <c r="CW1702" s="199" t="str">
        <f t="shared" si="2865"/>
        <v>CW$16</v>
      </c>
      <c r="CX1702" s="199" t="str">
        <f t="shared" si="2865"/>
        <v>CX$16</v>
      </c>
      <c r="CY1702" s="199" t="str">
        <f t="shared" si="2865"/>
        <v>CY$16</v>
      </c>
      <c r="CZ1702" s="199" t="str">
        <f t="shared" si="2865"/>
        <v>CZ$16</v>
      </c>
      <c r="DA1702" s="199" t="str">
        <f t="shared" si="2865"/>
        <v>DA$16</v>
      </c>
      <c r="DB1702" s="199" t="str">
        <f t="shared" si="2865"/>
        <v>DB$16</v>
      </c>
      <c r="DC1702" s="199" t="str">
        <f t="shared" si="2865"/>
        <v>DC$16</v>
      </c>
      <c r="DD1702" s="199" t="str">
        <f t="shared" si="2865"/>
        <v>DD$16</v>
      </c>
      <c r="DE1702" s="199" t="str">
        <f t="shared" si="2865"/>
        <v>DE$16</v>
      </c>
      <c r="DF1702" s="199" t="str">
        <f t="shared" si="2865"/>
        <v>DF$16</v>
      </c>
      <c r="DG1702" s="199" t="str">
        <f t="shared" si="2865"/>
        <v>DG$16</v>
      </c>
      <c r="DH1702" s="199" t="str">
        <f t="shared" si="2865"/>
        <v>DH$16</v>
      </c>
      <c r="DI1702" s="199" t="str">
        <f t="shared" si="2865"/>
        <v>DI$16</v>
      </c>
      <c r="DJ1702" s="199" t="str">
        <f t="shared" si="2865"/>
        <v>DJ$16</v>
      </c>
      <c r="DK1702" s="199" t="str">
        <f t="shared" si="2865"/>
        <v>DK$16</v>
      </c>
      <c r="DL1702" s="199" t="str">
        <f t="shared" si="2865"/>
        <v>DL$16</v>
      </c>
    </row>
    <row r="1703" spans="1:116" x14ac:dyDescent="0.35">
      <c r="A1703" s="174"/>
      <c r="E1703" s="8"/>
      <c r="G1703" s="175" t="s">
        <v>462</v>
      </c>
      <c r="H1703" s="200"/>
      <c r="I1703" s="201"/>
      <c r="J1703" s="201"/>
      <c r="K1703" s="202"/>
      <c r="L1703" s="202"/>
      <c r="M1703" s="202"/>
      <c r="N1703" s="202"/>
      <c r="O1703" s="202"/>
      <c r="P1703" s="202"/>
      <c r="R1703" s="202"/>
      <c r="S1703" s="199" t="str">
        <f t="shared" ref="S1703:AX1703" si="2866">S$21</f>
        <v>S$17</v>
      </c>
      <c r="T1703" s="199" t="str">
        <f t="shared" si="2866"/>
        <v>T$17</v>
      </c>
      <c r="U1703" s="199" t="str">
        <f t="shared" si="2866"/>
        <v>U$17</v>
      </c>
      <c r="V1703" s="199" t="str">
        <f t="shared" si="2866"/>
        <v>V$17</v>
      </c>
      <c r="W1703" s="199" t="str">
        <f t="shared" si="2866"/>
        <v>W$17</v>
      </c>
      <c r="X1703" s="199" t="str">
        <f t="shared" si="2866"/>
        <v>X$17</v>
      </c>
      <c r="Y1703" s="199" t="str">
        <f t="shared" si="2866"/>
        <v>Y$17</v>
      </c>
      <c r="Z1703" s="199" t="str">
        <f t="shared" si="2866"/>
        <v>Z$17</v>
      </c>
      <c r="AA1703" s="199" t="str">
        <f t="shared" si="2866"/>
        <v>AA$17</v>
      </c>
      <c r="AB1703" s="199" t="str">
        <f t="shared" si="2866"/>
        <v>AB$17</v>
      </c>
      <c r="AC1703" s="199" t="str">
        <f t="shared" si="2866"/>
        <v>AC$17</v>
      </c>
      <c r="AD1703" s="199" t="str">
        <f t="shared" si="2866"/>
        <v>AD$17</v>
      </c>
      <c r="AE1703" s="199" t="str">
        <f t="shared" si="2866"/>
        <v>AE$17</v>
      </c>
      <c r="AF1703" s="199" t="str">
        <f t="shared" si="2866"/>
        <v>AF$17</v>
      </c>
      <c r="AG1703" s="199" t="str">
        <f t="shared" si="2866"/>
        <v>AG$17</v>
      </c>
      <c r="AH1703" s="199" t="str">
        <f t="shared" si="2866"/>
        <v>AH$17</v>
      </c>
      <c r="AI1703" s="199" t="str">
        <f t="shared" si="2866"/>
        <v>AI$17</v>
      </c>
      <c r="AJ1703" s="199" t="str">
        <f t="shared" si="2866"/>
        <v>AJ$17</v>
      </c>
      <c r="AK1703" s="199" t="str">
        <f t="shared" si="2866"/>
        <v>AK$17</v>
      </c>
      <c r="AL1703" s="199" t="str">
        <f t="shared" si="2866"/>
        <v>AL$17</v>
      </c>
      <c r="AM1703" s="199" t="str">
        <f t="shared" si="2866"/>
        <v>AM$17</v>
      </c>
      <c r="AN1703" s="199" t="str">
        <f t="shared" si="2866"/>
        <v>AN$17</v>
      </c>
      <c r="AO1703" s="199" t="str">
        <f t="shared" si="2866"/>
        <v>AO$17</v>
      </c>
      <c r="AP1703" s="199" t="str">
        <f t="shared" si="2866"/>
        <v>AP$17</v>
      </c>
      <c r="AQ1703" s="199" t="str">
        <f t="shared" si="2866"/>
        <v>AQ$17</v>
      </c>
      <c r="AR1703" s="199" t="str">
        <f t="shared" si="2866"/>
        <v>AR$17</v>
      </c>
      <c r="AS1703" s="199" t="str">
        <f t="shared" si="2866"/>
        <v>AS$17</v>
      </c>
      <c r="AT1703" s="199" t="str">
        <f t="shared" si="2866"/>
        <v>AT$17</v>
      </c>
      <c r="AU1703" s="199" t="str">
        <f t="shared" si="2866"/>
        <v>AU$17</v>
      </c>
      <c r="AV1703" s="199" t="str">
        <f t="shared" si="2866"/>
        <v>AV$17</v>
      </c>
      <c r="AW1703" s="199" t="str">
        <f t="shared" si="2866"/>
        <v>AW$17</v>
      </c>
      <c r="AX1703" s="199" t="str">
        <f t="shared" si="2866"/>
        <v>AX$17</v>
      </c>
      <c r="AY1703" s="199" t="str">
        <f t="shared" ref="AY1703:CD1703" si="2867">AY$21</f>
        <v>AY$17</v>
      </c>
      <c r="AZ1703" s="199" t="str">
        <f t="shared" si="2867"/>
        <v>AZ$17</v>
      </c>
      <c r="BA1703" s="199" t="str">
        <f t="shared" si="2867"/>
        <v>BA$17</v>
      </c>
      <c r="BB1703" s="199" t="str">
        <f t="shared" si="2867"/>
        <v>BB$17</v>
      </c>
      <c r="BC1703" s="199" t="str">
        <f t="shared" si="2867"/>
        <v>BC$17</v>
      </c>
      <c r="BD1703" s="199" t="str">
        <f t="shared" si="2867"/>
        <v>BD$17</v>
      </c>
      <c r="BE1703" s="199" t="str">
        <f t="shared" si="2867"/>
        <v>BE$17</v>
      </c>
      <c r="BF1703" s="199" t="str">
        <f t="shared" si="2867"/>
        <v>BF$17</v>
      </c>
      <c r="BG1703" s="199" t="str">
        <f t="shared" si="2867"/>
        <v>BG$17</v>
      </c>
      <c r="BH1703" s="199" t="str">
        <f t="shared" si="2867"/>
        <v>BH$17</v>
      </c>
      <c r="BI1703" s="199" t="str">
        <f t="shared" si="2867"/>
        <v>BI$17</v>
      </c>
      <c r="BJ1703" s="199" t="str">
        <f t="shared" si="2867"/>
        <v>BJ$17</v>
      </c>
      <c r="BK1703" s="199" t="str">
        <f t="shared" si="2867"/>
        <v>BK$17</v>
      </c>
      <c r="BL1703" s="199" t="str">
        <f t="shared" si="2867"/>
        <v>BL$17</v>
      </c>
      <c r="BM1703" s="199" t="str">
        <f t="shared" si="2867"/>
        <v>BM$17</v>
      </c>
      <c r="BN1703" s="199" t="str">
        <f t="shared" si="2867"/>
        <v>BN$17</v>
      </c>
      <c r="BO1703" s="199" t="str">
        <f t="shared" si="2867"/>
        <v>BO$17</v>
      </c>
      <c r="BP1703" s="199" t="str">
        <f t="shared" si="2867"/>
        <v>BP$17</v>
      </c>
      <c r="BQ1703" s="199" t="str">
        <f t="shared" si="2867"/>
        <v>BQ$17</v>
      </c>
      <c r="BR1703" s="199" t="str">
        <f t="shared" si="2867"/>
        <v>BR$17</v>
      </c>
      <c r="BS1703" s="199" t="str">
        <f t="shared" si="2867"/>
        <v>BS$17</v>
      </c>
      <c r="BT1703" s="199" t="str">
        <f t="shared" si="2867"/>
        <v>BT$17</v>
      </c>
      <c r="BU1703" s="199" t="str">
        <f t="shared" si="2867"/>
        <v>BU$17</v>
      </c>
      <c r="BV1703" s="199" t="str">
        <f t="shared" si="2867"/>
        <v>BV$17</v>
      </c>
      <c r="BW1703" s="199" t="str">
        <f t="shared" si="2867"/>
        <v>BW$17</v>
      </c>
      <c r="BX1703" s="199" t="str">
        <f t="shared" si="2867"/>
        <v>BX$17</v>
      </c>
      <c r="BY1703" s="199" t="str">
        <f t="shared" si="2867"/>
        <v>BY$17</v>
      </c>
      <c r="BZ1703" s="199" t="str">
        <f t="shared" si="2867"/>
        <v>BZ$17</v>
      </c>
      <c r="CA1703" s="199" t="str">
        <f t="shared" si="2867"/>
        <v>CA$17</v>
      </c>
      <c r="CB1703" s="199" t="str">
        <f t="shared" si="2867"/>
        <v>CB$17</v>
      </c>
      <c r="CC1703" s="199" t="str">
        <f t="shared" si="2867"/>
        <v>CC$17</v>
      </c>
      <c r="CD1703" s="199" t="str">
        <f t="shared" si="2867"/>
        <v>CD$17</v>
      </c>
      <c r="CE1703" s="199" t="str">
        <f t="shared" ref="CE1703:CL1703" si="2868">CE$21</f>
        <v>CE$17</v>
      </c>
      <c r="CF1703" s="199" t="str">
        <f t="shared" si="2868"/>
        <v>CF$17</v>
      </c>
      <c r="CG1703" s="199" t="str">
        <f t="shared" si="2868"/>
        <v>CG$17</v>
      </c>
      <c r="CH1703" s="199" t="str">
        <f t="shared" si="2868"/>
        <v>CH$17</v>
      </c>
      <c r="CI1703" s="199" t="str">
        <f t="shared" si="2868"/>
        <v>CI$17</v>
      </c>
      <c r="CJ1703" s="199" t="str">
        <f t="shared" si="2868"/>
        <v>CJ$17</v>
      </c>
      <c r="CK1703" s="199" t="str">
        <f t="shared" si="2868"/>
        <v>CK$17</v>
      </c>
      <c r="CL1703" s="199" t="str">
        <f t="shared" si="2868"/>
        <v>CL$17</v>
      </c>
      <c r="CN1703" s="201"/>
      <c r="CO1703" s="199" t="str">
        <f t="shared" ref="CO1703:DL1703" si="2869">CO$21</f>
        <v>CO$17</v>
      </c>
      <c r="CP1703" s="199" t="str">
        <f t="shared" si="2869"/>
        <v>CP$17</v>
      </c>
      <c r="CQ1703" s="199" t="str">
        <f t="shared" si="2869"/>
        <v>CQ$17</v>
      </c>
      <c r="CR1703" s="199" t="str">
        <f t="shared" si="2869"/>
        <v>CR$17</v>
      </c>
      <c r="CS1703" s="199" t="str">
        <f t="shared" si="2869"/>
        <v>CS$17</v>
      </c>
      <c r="CT1703" s="199" t="str">
        <f t="shared" si="2869"/>
        <v>CT$17</v>
      </c>
      <c r="CU1703" s="199" t="str">
        <f t="shared" si="2869"/>
        <v>CU$17</v>
      </c>
      <c r="CV1703" s="199" t="str">
        <f t="shared" si="2869"/>
        <v>CV$17</v>
      </c>
      <c r="CW1703" s="199" t="str">
        <f t="shared" si="2869"/>
        <v>CW$17</v>
      </c>
      <c r="CX1703" s="199" t="str">
        <f t="shared" si="2869"/>
        <v>CX$17</v>
      </c>
      <c r="CY1703" s="199" t="str">
        <f t="shared" si="2869"/>
        <v>CY$17</v>
      </c>
      <c r="CZ1703" s="199" t="str">
        <f t="shared" si="2869"/>
        <v>CZ$17</v>
      </c>
      <c r="DA1703" s="199" t="str">
        <f t="shared" si="2869"/>
        <v>DA$17</v>
      </c>
      <c r="DB1703" s="199" t="str">
        <f t="shared" si="2869"/>
        <v>DB$17</v>
      </c>
      <c r="DC1703" s="199" t="str">
        <f t="shared" si="2869"/>
        <v>DC$17</v>
      </c>
      <c r="DD1703" s="199" t="str">
        <f t="shared" si="2869"/>
        <v>DD$17</v>
      </c>
      <c r="DE1703" s="199" t="str">
        <f t="shared" si="2869"/>
        <v>DE$17</v>
      </c>
      <c r="DF1703" s="199" t="str">
        <f t="shared" si="2869"/>
        <v>DF$17</v>
      </c>
      <c r="DG1703" s="199" t="str">
        <f t="shared" si="2869"/>
        <v>DG$17</v>
      </c>
      <c r="DH1703" s="199" t="str">
        <f t="shared" si="2869"/>
        <v>DH$17</v>
      </c>
      <c r="DI1703" s="199" t="str">
        <f t="shared" si="2869"/>
        <v>DI$17</v>
      </c>
      <c r="DJ1703" s="199" t="str">
        <f t="shared" si="2869"/>
        <v>DJ$17</v>
      </c>
      <c r="DK1703" s="199" t="str">
        <f t="shared" si="2869"/>
        <v>DK$17</v>
      </c>
      <c r="DL1703" s="199" t="str">
        <f t="shared" si="2869"/>
        <v>DL$17</v>
      </c>
    </row>
    <row r="1704" spans="1:116" x14ac:dyDescent="0.35">
      <c r="A1704" s="174"/>
      <c r="E1704" s="8"/>
      <c r="G1704" s="175" t="s">
        <v>491</v>
      </c>
      <c r="H1704" s="200"/>
      <c r="I1704" s="201"/>
      <c r="J1704" s="201"/>
      <c r="K1704" s="202"/>
      <c r="L1704" s="202"/>
      <c r="M1704" s="202"/>
      <c r="N1704" s="202"/>
      <c r="O1704" s="202"/>
      <c r="P1704" s="202"/>
      <c r="R1704" s="202"/>
      <c r="S1704" s="190"/>
      <c r="T1704" s="190"/>
      <c r="U1704" s="190"/>
      <c r="V1704" s="190"/>
      <c r="W1704" s="190"/>
      <c r="X1704" s="190"/>
      <c r="Y1704" s="190"/>
      <c r="Z1704" s="190"/>
      <c r="AA1704" s="190"/>
      <c r="AB1704" s="190"/>
      <c r="AC1704" s="190"/>
      <c r="AD1704" s="190"/>
      <c r="AE1704" s="190"/>
      <c r="AF1704" s="190"/>
      <c r="AG1704" s="190"/>
      <c r="AH1704" s="190"/>
      <c r="AI1704" s="190"/>
      <c r="AJ1704" s="190"/>
      <c r="AK1704" s="190"/>
      <c r="AL1704" s="190"/>
      <c r="AM1704" s="190"/>
      <c r="AN1704" s="190"/>
      <c r="AO1704" s="190"/>
      <c r="AP1704" s="190"/>
      <c r="AQ1704" s="190"/>
      <c r="AR1704" s="190"/>
      <c r="AS1704" s="190"/>
      <c r="AT1704" s="190"/>
      <c r="AU1704" s="190"/>
      <c r="AV1704" s="190"/>
      <c r="AW1704" s="190"/>
      <c r="AX1704" s="190"/>
      <c r="AY1704" s="190"/>
      <c r="AZ1704" s="190"/>
      <c r="BA1704" s="190"/>
      <c r="BB1704" s="190"/>
      <c r="BC1704" s="190"/>
      <c r="BD1704" s="190"/>
      <c r="BE1704" s="190"/>
      <c r="BF1704" s="190"/>
      <c r="BG1704" s="190"/>
      <c r="BH1704" s="190"/>
      <c r="BI1704" s="190"/>
      <c r="BJ1704" s="190"/>
      <c r="BK1704" s="190"/>
      <c r="BL1704" s="190"/>
      <c r="BM1704" s="190"/>
      <c r="BN1704" s="190"/>
      <c r="BO1704" s="190"/>
      <c r="BP1704" s="190"/>
      <c r="BQ1704" s="190"/>
      <c r="BR1704" s="190"/>
      <c r="BS1704" s="190"/>
      <c r="BT1704" s="190"/>
      <c r="BU1704" s="190"/>
      <c r="BV1704" s="190"/>
      <c r="BW1704" s="190"/>
      <c r="BX1704" s="190"/>
      <c r="BY1704" s="190"/>
      <c r="BZ1704" s="190"/>
      <c r="CA1704" s="190"/>
      <c r="CB1704" s="190"/>
      <c r="CC1704" s="190"/>
      <c r="CD1704" s="190"/>
      <c r="CE1704" s="190"/>
      <c r="CF1704" s="190"/>
      <c r="CG1704" s="190"/>
      <c r="CH1704" s="190"/>
      <c r="CI1704" s="190"/>
      <c r="CJ1704" s="190"/>
      <c r="CK1704" s="190"/>
      <c r="CL1704" s="190"/>
      <c r="CN1704" s="201"/>
      <c r="CO1704" s="190"/>
      <c r="CP1704" s="190"/>
      <c r="CQ1704" s="190"/>
      <c r="CR1704" s="190"/>
      <c r="CS1704" s="190"/>
      <c r="CT1704" s="190"/>
      <c r="CU1704" s="190"/>
      <c r="CV1704" s="190"/>
      <c r="CW1704" s="190"/>
      <c r="CX1704" s="190"/>
      <c r="CY1704" s="190"/>
      <c r="CZ1704" s="190"/>
      <c r="DA1704" s="190"/>
      <c r="DB1704" s="190"/>
      <c r="DC1704" s="190"/>
      <c r="DD1704" s="190"/>
      <c r="DE1704" s="190"/>
      <c r="DF1704" s="190"/>
      <c r="DG1704" s="190"/>
      <c r="DH1704" s="190"/>
      <c r="DI1704" s="190"/>
      <c r="DJ1704" s="190"/>
      <c r="DK1704" s="190"/>
      <c r="DL1704" s="190"/>
    </row>
    <row r="1705" spans="1:116" x14ac:dyDescent="0.35">
      <c r="A1705" s="174"/>
      <c r="E1705" s="8"/>
      <c r="G1705" s="175" t="s">
        <v>505</v>
      </c>
      <c r="H1705" s="200"/>
      <c r="I1705" s="201"/>
      <c r="J1705" s="201"/>
      <c r="K1705" s="202"/>
      <c r="L1705" s="202"/>
      <c r="M1705" s="202"/>
      <c r="N1705" s="202"/>
      <c r="O1705" s="202"/>
      <c r="P1705" s="202"/>
      <c r="R1705" s="202"/>
      <c r="S1705" s="190"/>
      <c r="T1705" s="190"/>
      <c r="U1705" s="190"/>
      <c r="V1705" s="190"/>
      <c r="W1705" s="190"/>
      <c r="X1705" s="190"/>
      <c r="Y1705" s="190"/>
      <c r="Z1705" s="190"/>
      <c r="AA1705" s="190"/>
      <c r="AB1705" s="190"/>
      <c r="AC1705" s="190"/>
      <c r="AD1705" s="190"/>
      <c r="AE1705" s="190"/>
      <c r="AF1705" s="190"/>
      <c r="AG1705" s="190"/>
      <c r="AH1705" s="190"/>
      <c r="AI1705" s="190"/>
      <c r="AJ1705" s="190"/>
      <c r="AK1705" s="190"/>
      <c r="AL1705" s="190"/>
      <c r="AM1705" s="190"/>
      <c r="AN1705" s="190"/>
      <c r="AO1705" s="190"/>
      <c r="AP1705" s="190"/>
      <c r="AQ1705" s="190"/>
      <c r="AR1705" s="190"/>
      <c r="AS1705" s="190"/>
      <c r="AT1705" s="190"/>
      <c r="AU1705" s="190"/>
      <c r="AV1705" s="190"/>
      <c r="AW1705" s="190"/>
      <c r="AX1705" s="190"/>
      <c r="AY1705" s="190"/>
      <c r="AZ1705" s="190"/>
      <c r="BA1705" s="190"/>
      <c r="BB1705" s="190"/>
      <c r="BC1705" s="190"/>
      <c r="BD1705" s="190"/>
      <c r="BE1705" s="190"/>
      <c r="BF1705" s="190"/>
      <c r="BG1705" s="190"/>
      <c r="BH1705" s="190"/>
      <c r="BI1705" s="190"/>
      <c r="BJ1705" s="190"/>
      <c r="BK1705" s="190"/>
      <c r="BL1705" s="190"/>
      <c r="BM1705" s="190"/>
      <c r="BN1705" s="190"/>
      <c r="BO1705" s="190"/>
      <c r="BP1705" s="190"/>
      <c r="BQ1705" s="190"/>
      <c r="BR1705" s="190"/>
      <c r="BS1705" s="190"/>
      <c r="BT1705" s="190"/>
      <c r="BU1705" s="190"/>
      <c r="BV1705" s="190"/>
      <c r="BW1705" s="190"/>
      <c r="BX1705" s="190"/>
      <c r="BY1705" s="190"/>
      <c r="BZ1705" s="190"/>
      <c r="CA1705" s="190"/>
      <c r="CB1705" s="190"/>
      <c r="CC1705" s="190"/>
      <c r="CD1705" s="190"/>
      <c r="CE1705" s="190"/>
      <c r="CF1705" s="190"/>
      <c r="CG1705" s="190"/>
      <c r="CH1705" s="190"/>
      <c r="CI1705" s="190"/>
      <c r="CJ1705" s="190"/>
      <c r="CK1705" s="190"/>
      <c r="CL1705" s="190"/>
      <c r="CN1705" s="201"/>
      <c r="CO1705" s="190"/>
      <c r="CP1705" s="190"/>
      <c r="CQ1705" s="190"/>
      <c r="CR1705" s="190"/>
      <c r="CS1705" s="190"/>
      <c r="CT1705" s="190"/>
      <c r="CU1705" s="190"/>
      <c r="CV1705" s="190"/>
      <c r="CW1705" s="190"/>
      <c r="CX1705" s="190"/>
      <c r="CY1705" s="190"/>
      <c r="CZ1705" s="190"/>
      <c r="DA1705" s="190"/>
      <c r="DB1705" s="190"/>
      <c r="DC1705" s="190"/>
      <c r="DD1705" s="190"/>
      <c r="DE1705" s="190"/>
      <c r="DF1705" s="190"/>
      <c r="DG1705" s="190"/>
      <c r="DH1705" s="190"/>
      <c r="DI1705" s="190"/>
      <c r="DJ1705" s="190"/>
      <c r="DK1705" s="190"/>
      <c r="DL1705" s="190"/>
    </row>
    <row r="1706" spans="1:116" x14ac:dyDescent="0.35">
      <c r="A1706" s="31" t="s">
        <v>218</v>
      </c>
      <c r="B1706" s="31" t="s">
        <v>243</v>
      </c>
      <c r="C1706" s="31"/>
      <c r="D1706" t="s">
        <v>425</v>
      </c>
      <c r="E1706" s="8" t="str">
        <f t="shared" ref="E1706:E1727" si="2870">ROW()&amp;" "&amp;D1706</f>
        <v>1706 FAPPE-F</v>
      </c>
      <c r="F1706" t="s">
        <v>348</v>
      </c>
      <c r="G1706" s="175" t="s">
        <v>463</v>
      </c>
      <c r="H1706" s="200"/>
      <c r="I1706" s="201"/>
      <c r="J1706" s="201"/>
      <c r="K1706" s="202"/>
      <c r="L1706" s="202"/>
      <c r="M1706" s="202"/>
      <c r="N1706" s="202"/>
      <c r="O1706" s="202"/>
      <c r="P1706" s="202"/>
      <c r="R1706" s="202"/>
      <c r="S1706" s="190" t="str">
        <f t="shared" ref="S1706:AX1706" si="2871">S$22</f>
        <v>S$18</v>
      </c>
      <c r="T1706" s="190" t="str">
        <f t="shared" si="2871"/>
        <v>T$18</v>
      </c>
      <c r="U1706" s="190" t="str">
        <f t="shared" si="2871"/>
        <v>U$18</v>
      </c>
      <c r="V1706" s="190" t="str">
        <f t="shared" si="2871"/>
        <v>V$18</v>
      </c>
      <c r="W1706" s="190" t="str">
        <f t="shared" si="2871"/>
        <v>W$18</v>
      </c>
      <c r="X1706" s="190" t="str">
        <f t="shared" si="2871"/>
        <v>X$18</v>
      </c>
      <c r="Y1706" s="190" t="str">
        <f t="shared" si="2871"/>
        <v>Y$18</v>
      </c>
      <c r="Z1706" s="190" t="str">
        <f t="shared" si="2871"/>
        <v>Z$18</v>
      </c>
      <c r="AA1706" s="190" t="str">
        <f t="shared" si="2871"/>
        <v>AA$18</v>
      </c>
      <c r="AB1706" s="190" t="str">
        <f t="shared" si="2871"/>
        <v>AB$18</v>
      </c>
      <c r="AC1706" s="190" t="str">
        <f t="shared" si="2871"/>
        <v>AC$18</v>
      </c>
      <c r="AD1706" s="190" t="str">
        <f t="shared" si="2871"/>
        <v>AD$18</v>
      </c>
      <c r="AE1706" s="190" t="str">
        <f t="shared" si="2871"/>
        <v>AE$18</v>
      </c>
      <c r="AF1706" s="190" t="str">
        <f t="shared" si="2871"/>
        <v>AF$18</v>
      </c>
      <c r="AG1706" s="190" t="str">
        <f t="shared" si="2871"/>
        <v>AG$18</v>
      </c>
      <c r="AH1706" s="190" t="str">
        <f t="shared" si="2871"/>
        <v>AH$18</v>
      </c>
      <c r="AI1706" s="190" t="str">
        <f t="shared" si="2871"/>
        <v>AI$18</v>
      </c>
      <c r="AJ1706" s="190" t="str">
        <f t="shared" si="2871"/>
        <v>AJ$18</v>
      </c>
      <c r="AK1706" s="190" t="str">
        <f t="shared" si="2871"/>
        <v>AK$18</v>
      </c>
      <c r="AL1706" s="190" t="str">
        <f t="shared" si="2871"/>
        <v>AL$18</v>
      </c>
      <c r="AM1706" s="190" t="str">
        <f t="shared" si="2871"/>
        <v>AM$18</v>
      </c>
      <c r="AN1706" s="190" t="str">
        <f t="shared" si="2871"/>
        <v>AN$18</v>
      </c>
      <c r="AO1706" s="190" t="str">
        <f t="shared" si="2871"/>
        <v>AO$18</v>
      </c>
      <c r="AP1706" s="190" t="str">
        <f t="shared" si="2871"/>
        <v>AP$18</v>
      </c>
      <c r="AQ1706" s="190" t="str">
        <f t="shared" si="2871"/>
        <v>AQ$18</v>
      </c>
      <c r="AR1706" s="190" t="str">
        <f t="shared" si="2871"/>
        <v>AR$18</v>
      </c>
      <c r="AS1706" s="190" t="str">
        <f t="shared" si="2871"/>
        <v>AS$18</v>
      </c>
      <c r="AT1706" s="190" t="str">
        <f t="shared" si="2871"/>
        <v>AT$18</v>
      </c>
      <c r="AU1706" s="190" t="str">
        <f t="shared" si="2871"/>
        <v>AU$18</v>
      </c>
      <c r="AV1706" s="190" t="str">
        <f t="shared" si="2871"/>
        <v>AV$18</v>
      </c>
      <c r="AW1706" s="190" t="str">
        <f t="shared" si="2871"/>
        <v>AW$18</v>
      </c>
      <c r="AX1706" s="190" t="str">
        <f t="shared" si="2871"/>
        <v>AX$18</v>
      </c>
      <c r="AY1706" s="190" t="str">
        <f t="shared" ref="AY1706:CD1706" si="2872">AY$22</f>
        <v>AY$18</v>
      </c>
      <c r="AZ1706" s="190" t="str">
        <f t="shared" si="2872"/>
        <v>AZ$18</v>
      </c>
      <c r="BA1706" s="190" t="str">
        <f t="shared" si="2872"/>
        <v>BA$18</v>
      </c>
      <c r="BB1706" s="190" t="str">
        <f t="shared" si="2872"/>
        <v>BB$18</v>
      </c>
      <c r="BC1706" s="190" t="str">
        <f t="shared" si="2872"/>
        <v>BC$18</v>
      </c>
      <c r="BD1706" s="190" t="str">
        <f t="shared" si="2872"/>
        <v>BD$18</v>
      </c>
      <c r="BE1706" s="190" t="str">
        <f t="shared" si="2872"/>
        <v>BE$18</v>
      </c>
      <c r="BF1706" s="190" t="str">
        <f t="shared" si="2872"/>
        <v>BF$18</v>
      </c>
      <c r="BG1706" s="190" t="str">
        <f t="shared" si="2872"/>
        <v>BG$18</v>
      </c>
      <c r="BH1706" s="190" t="str">
        <f t="shared" si="2872"/>
        <v>BH$18</v>
      </c>
      <c r="BI1706" s="190" t="str">
        <f t="shared" si="2872"/>
        <v>BI$18</v>
      </c>
      <c r="BJ1706" s="190" t="str">
        <f t="shared" si="2872"/>
        <v>BJ$18</v>
      </c>
      <c r="BK1706" s="190" t="str">
        <f t="shared" si="2872"/>
        <v>BK$18</v>
      </c>
      <c r="BL1706" s="190" t="str">
        <f t="shared" si="2872"/>
        <v>BL$18</v>
      </c>
      <c r="BM1706" s="190" t="str">
        <f t="shared" si="2872"/>
        <v>BM$18</v>
      </c>
      <c r="BN1706" s="190" t="str">
        <f t="shared" si="2872"/>
        <v>BN$18</v>
      </c>
      <c r="BO1706" s="190" t="str">
        <f t="shared" si="2872"/>
        <v>BO$18</v>
      </c>
      <c r="BP1706" s="190" t="str">
        <f t="shared" si="2872"/>
        <v>BP$18</v>
      </c>
      <c r="BQ1706" s="190" t="str">
        <f t="shared" si="2872"/>
        <v>BQ$18</v>
      </c>
      <c r="BR1706" s="190" t="str">
        <f t="shared" si="2872"/>
        <v>BR$18</v>
      </c>
      <c r="BS1706" s="190" t="str">
        <f t="shared" si="2872"/>
        <v>BS$18</v>
      </c>
      <c r="BT1706" s="190" t="str">
        <f t="shared" si="2872"/>
        <v>BT$18</v>
      </c>
      <c r="BU1706" s="190" t="str">
        <f t="shared" si="2872"/>
        <v>BU$18</v>
      </c>
      <c r="BV1706" s="190" t="str">
        <f t="shared" si="2872"/>
        <v>BV$18</v>
      </c>
      <c r="BW1706" s="190" t="str">
        <f t="shared" si="2872"/>
        <v>BW$18</v>
      </c>
      <c r="BX1706" s="190" t="str">
        <f t="shared" si="2872"/>
        <v>BX$18</v>
      </c>
      <c r="BY1706" s="190" t="str">
        <f t="shared" si="2872"/>
        <v>BY$18</v>
      </c>
      <c r="BZ1706" s="190" t="str">
        <f t="shared" si="2872"/>
        <v>BZ$18</v>
      </c>
      <c r="CA1706" s="190" t="str">
        <f t="shared" si="2872"/>
        <v>CA$18</v>
      </c>
      <c r="CB1706" s="190" t="str">
        <f t="shared" si="2872"/>
        <v>CB$18</v>
      </c>
      <c r="CC1706" s="190" t="str">
        <f t="shared" si="2872"/>
        <v>CC$18</v>
      </c>
      <c r="CD1706" s="190" t="str">
        <f t="shared" si="2872"/>
        <v>CD$18</v>
      </c>
      <c r="CE1706" s="190" t="str">
        <f t="shared" ref="CE1706:CL1706" si="2873">CE$22</f>
        <v>CE$18</v>
      </c>
      <c r="CF1706" s="190" t="str">
        <f t="shared" si="2873"/>
        <v>CF$18</v>
      </c>
      <c r="CG1706" s="190" t="str">
        <f t="shared" si="2873"/>
        <v>CG$18</v>
      </c>
      <c r="CH1706" s="190" t="str">
        <f t="shared" si="2873"/>
        <v>CH$18</v>
      </c>
      <c r="CI1706" s="190" t="str">
        <f t="shared" si="2873"/>
        <v>CI$18</v>
      </c>
      <c r="CJ1706" s="190" t="str">
        <f t="shared" si="2873"/>
        <v>CJ$18</v>
      </c>
      <c r="CK1706" s="190" t="str">
        <f t="shared" si="2873"/>
        <v>CK$18</v>
      </c>
      <c r="CL1706" s="190" t="str">
        <f t="shared" si="2873"/>
        <v>CL$18</v>
      </c>
      <c r="CN1706" s="201"/>
      <c r="CO1706" s="190" t="str">
        <f t="shared" ref="CO1706:DL1706" si="2874">CO$22</f>
        <v>CO$18</v>
      </c>
      <c r="CP1706" s="190" t="str">
        <f t="shared" si="2874"/>
        <v>CP$18</v>
      </c>
      <c r="CQ1706" s="190" t="str">
        <f t="shared" si="2874"/>
        <v>CQ$18</v>
      </c>
      <c r="CR1706" s="190" t="str">
        <f t="shared" si="2874"/>
        <v>CR$18</v>
      </c>
      <c r="CS1706" s="190" t="str">
        <f t="shared" si="2874"/>
        <v>CS$18</v>
      </c>
      <c r="CT1706" s="190" t="str">
        <f t="shared" si="2874"/>
        <v>CT$18</v>
      </c>
      <c r="CU1706" s="190" t="str">
        <f t="shared" si="2874"/>
        <v>CU$18</v>
      </c>
      <c r="CV1706" s="190" t="str">
        <f t="shared" si="2874"/>
        <v>CV$18</v>
      </c>
      <c r="CW1706" s="190" t="str">
        <f t="shared" si="2874"/>
        <v>CW$18</v>
      </c>
      <c r="CX1706" s="190" t="str">
        <f t="shared" si="2874"/>
        <v>CX$18</v>
      </c>
      <c r="CY1706" s="190" t="str">
        <f t="shared" si="2874"/>
        <v>CY$18</v>
      </c>
      <c r="CZ1706" s="190" t="str">
        <f t="shared" si="2874"/>
        <v>CZ$18</v>
      </c>
      <c r="DA1706" s="190" t="str">
        <f t="shared" si="2874"/>
        <v>DA$18</v>
      </c>
      <c r="DB1706" s="190" t="str">
        <f t="shared" si="2874"/>
        <v>DB$18</v>
      </c>
      <c r="DC1706" s="190" t="str">
        <f t="shared" si="2874"/>
        <v>DC$18</v>
      </c>
      <c r="DD1706" s="190" t="str">
        <f t="shared" si="2874"/>
        <v>DD$18</v>
      </c>
      <c r="DE1706" s="190" t="str">
        <f t="shared" si="2874"/>
        <v>DE$18</v>
      </c>
      <c r="DF1706" s="190" t="str">
        <f t="shared" si="2874"/>
        <v>DF$18</v>
      </c>
      <c r="DG1706" s="190" t="str">
        <f t="shared" si="2874"/>
        <v>DG$18</v>
      </c>
      <c r="DH1706" s="190" t="str">
        <f t="shared" si="2874"/>
        <v>DH$18</v>
      </c>
      <c r="DI1706" s="190" t="str">
        <f t="shared" si="2874"/>
        <v>DI$18</v>
      </c>
      <c r="DJ1706" s="190" t="str">
        <f t="shared" si="2874"/>
        <v>DJ$18</v>
      </c>
      <c r="DK1706" s="190" t="str">
        <f t="shared" si="2874"/>
        <v>DK$18</v>
      </c>
      <c r="DL1706" s="190" t="str">
        <f t="shared" si="2874"/>
        <v>DL$18</v>
      </c>
    </row>
    <row r="1707" spans="1:116" x14ac:dyDescent="0.35">
      <c r="B1707" t="str">
        <f>E1707</f>
        <v>1707 FAPPE-F</v>
      </c>
      <c r="D1707" t="s">
        <v>425</v>
      </c>
      <c r="E1707" s="8" t="str">
        <f t="shared" ref="E1707" si="2875">ROW()&amp;" "&amp;D1707</f>
        <v>1707 FAPPE-F</v>
      </c>
      <c r="G1707" s="175" t="s">
        <v>464</v>
      </c>
      <c r="H1707" s="200"/>
      <c r="I1707" s="201"/>
      <c r="J1707" s="201"/>
      <c r="K1707" s="202"/>
      <c r="L1707" s="202"/>
      <c r="M1707" s="202"/>
      <c r="N1707" s="202"/>
      <c r="O1707" s="202"/>
      <c r="P1707" s="202"/>
      <c r="R1707" s="202"/>
      <c r="S1707" s="190" t="str">
        <f t="shared" ref="S1707:AX1707" si="2876">S$23</f>
        <v>S$19</v>
      </c>
      <c r="T1707" s="190" t="str">
        <f t="shared" si="2876"/>
        <v>T$19</v>
      </c>
      <c r="U1707" s="190" t="str">
        <f t="shared" si="2876"/>
        <v>U$19</v>
      </c>
      <c r="V1707" s="190" t="str">
        <f t="shared" si="2876"/>
        <v>V$19</v>
      </c>
      <c r="W1707" s="190" t="str">
        <f t="shared" si="2876"/>
        <v>W$19</v>
      </c>
      <c r="X1707" s="190" t="str">
        <f t="shared" si="2876"/>
        <v>X$19</v>
      </c>
      <c r="Y1707" s="190" t="str">
        <f t="shared" si="2876"/>
        <v>Y$19</v>
      </c>
      <c r="Z1707" s="190" t="str">
        <f t="shared" si="2876"/>
        <v>Z$19</v>
      </c>
      <c r="AA1707" s="190" t="str">
        <f t="shared" si="2876"/>
        <v>AA$19</v>
      </c>
      <c r="AB1707" s="190" t="str">
        <f t="shared" si="2876"/>
        <v>AB$19</v>
      </c>
      <c r="AC1707" s="190" t="str">
        <f t="shared" si="2876"/>
        <v>AC$19</v>
      </c>
      <c r="AD1707" s="190" t="str">
        <f t="shared" si="2876"/>
        <v>AD$19</v>
      </c>
      <c r="AE1707" s="190" t="str">
        <f t="shared" si="2876"/>
        <v>AE$19</v>
      </c>
      <c r="AF1707" s="190" t="str">
        <f t="shared" si="2876"/>
        <v>AF$19</v>
      </c>
      <c r="AG1707" s="190" t="str">
        <f t="shared" si="2876"/>
        <v>AG$19</v>
      </c>
      <c r="AH1707" s="190" t="str">
        <f t="shared" si="2876"/>
        <v>AH$19</v>
      </c>
      <c r="AI1707" s="190" t="str">
        <f t="shared" si="2876"/>
        <v>AI$19</v>
      </c>
      <c r="AJ1707" s="190" t="str">
        <f t="shared" si="2876"/>
        <v>AJ$19</v>
      </c>
      <c r="AK1707" s="190" t="str">
        <f t="shared" si="2876"/>
        <v>AK$19</v>
      </c>
      <c r="AL1707" s="190" t="str">
        <f t="shared" si="2876"/>
        <v>AL$19</v>
      </c>
      <c r="AM1707" s="190" t="str">
        <f t="shared" si="2876"/>
        <v>AM$19</v>
      </c>
      <c r="AN1707" s="190" t="str">
        <f t="shared" si="2876"/>
        <v>AN$19</v>
      </c>
      <c r="AO1707" s="190" t="str">
        <f t="shared" si="2876"/>
        <v>AO$19</v>
      </c>
      <c r="AP1707" s="190" t="str">
        <f t="shared" si="2876"/>
        <v>AP$19</v>
      </c>
      <c r="AQ1707" s="190" t="str">
        <f t="shared" si="2876"/>
        <v>AQ$19</v>
      </c>
      <c r="AR1707" s="190" t="str">
        <f t="shared" si="2876"/>
        <v>AR$19</v>
      </c>
      <c r="AS1707" s="190" t="str">
        <f t="shared" si="2876"/>
        <v>AS$19</v>
      </c>
      <c r="AT1707" s="190" t="str">
        <f t="shared" si="2876"/>
        <v>AT$19</v>
      </c>
      <c r="AU1707" s="190" t="str">
        <f t="shared" si="2876"/>
        <v>AU$19</v>
      </c>
      <c r="AV1707" s="190" t="str">
        <f t="shared" si="2876"/>
        <v>AV$19</v>
      </c>
      <c r="AW1707" s="190" t="str">
        <f t="shared" si="2876"/>
        <v>AW$19</v>
      </c>
      <c r="AX1707" s="190" t="str">
        <f t="shared" si="2876"/>
        <v>AX$19</v>
      </c>
      <c r="AY1707" s="190" t="str">
        <f t="shared" ref="AY1707:CD1707" si="2877">AY$23</f>
        <v>AY$19</v>
      </c>
      <c r="AZ1707" s="190" t="str">
        <f t="shared" si="2877"/>
        <v>AZ$19</v>
      </c>
      <c r="BA1707" s="190" t="str">
        <f t="shared" si="2877"/>
        <v>BA$19</v>
      </c>
      <c r="BB1707" s="190" t="str">
        <f t="shared" si="2877"/>
        <v>BB$19</v>
      </c>
      <c r="BC1707" s="190" t="str">
        <f t="shared" si="2877"/>
        <v>BC$19</v>
      </c>
      <c r="BD1707" s="190" t="str">
        <f t="shared" si="2877"/>
        <v>BD$19</v>
      </c>
      <c r="BE1707" s="190" t="str">
        <f t="shared" si="2877"/>
        <v>BE$19</v>
      </c>
      <c r="BF1707" s="190" t="str">
        <f t="shared" si="2877"/>
        <v>BF$19</v>
      </c>
      <c r="BG1707" s="190" t="str">
        <f t="shared" si="2877"/>
        <v>BG$19</v>
      </c>
      <c r="BH1707" s="190" t="str">
        <f t="shared" si="2877"/>
        <v>BH$19</v>
      </c>
      <c r="BI1707" s="190" t="str">
        <f t="shared" si="2877"/>
        <v>BI$19</v>
      </c>
      <c r="BJ1707" s="190" t="str">
        <f t="shared" si="2877"/>
        <v>BJ$19</v>
      </c>
      <c r="BK1707" s="190" t="str">
        <f t="shared" si="2877"/>
        <v>BK$19</v>
      </c>
      <c r="BL1707" s="190" t="str">
        <f t="shared" si="2877"/>
        <v>BL$19</v>
      </c>
      <c r="BM1707" s="190" t="str">
        <f t="shared" si="2877"/>
        <v>BM$19</v>
      </c>
      <c r="BN1707" s="190" t="str">
        <f t="shared" si="2877"/>
        <v>BN$19</v>
      </c>
      <c r="BO1707" s="190" t="str">
        <f t="shared" si="2877"/>
        <v>BO$19</v>
      </c>
      <c r="BP1707" s="190" t="str">
        <f t="shared" si="2877"/>
        <v>BP$19</v>
      </c>
      <c r="BQ1707" s="190" t="str">
        <f t="shared" si="2877"/>
        <v>BQ$19</v>
      </c>
      <c r="BR1707" s="190" t="str">
        <f t="shared" si="2877"/>
        <v>BR$19</v>
      </c>
      <c r="BS1707" s="190" t="str">
        <f t="shared" si="2877"/>
        <v>BS$19</v>
      </c>
      <c r="BT1707" s="190" t="str">
        <f t="shared" si="2877"/>
        <v>BT$19</v>
      </c>
      <c r="BU1707" s="190" t="str">
        <f t="shared" si="2877"/>
        <v>BU$19</v>
      </c>
      <c r="BV1707" s="190" t="str">
        <f t="shared" si="2877"/>
        <v>BV$19</v>
      </c>
      <c r="BW1707" s="190" t="str">
        <f t="shared" si="2877"/>
        <v>BW$19</v>
      </c>
      <c r="BX1707" s="190" t="str">
        <f t="shared" si="2877"/>
        <v>BX$19</v>
      </c>
      <c r="BY1707" s="190" t="str">
        <f t="shared" si="2877"/>
        <v>BY$19</v>
      </c>
      <c r="BZ1707" s="190" t="str">
        <f t="shared" si="2877"/>
        <v>BZ$19</v>
      </c>
      <c r="CA1707" s="190" t="str">
        <f t="shared" si="2877"/>
        <v>CA$19</v>
      </c>
      <c r="CB1707" s="190" t="str">
        <f t="shared" si="2877"/>
        <v>CB$19</v>
      </c>
      <c r="CC1707" s="190" t="str">
        <f t="shared" si="2877"/>
        <v>CC$19</v>
      </c>
      <c r="CD1707" s="190" t="str">
        <f t="shared" si="2877"/>
        <v>CD$19</v>
      </c>
      <c r="CE1707" s="190" t="str">
        <f t="shared" ref="CE1707:CL1707" si="2878">CE$23</f>
        <v>CE$19</v>
      </c>
      <c r="CF1707" s="190" t="str">
        <f t="shared" si="2878"/>
        <v>CF$19</v>
      </c>
      <c r="CG1707" s="190" t="str">
        <f t="shared" si="2878"/>
        <v>CG$19</v>
      </c>
      <c r="CH1707" s="190" t="str">
        <f t="shared" si="2878"/>
        <v>CH$19</v>
      </c>
      <c r="CI1707" s="190" t="str">
        <f t="shared" si="2878"/>
        <v>CI$19</v>
      </c>
      <c r="CJ1707" s="190" t="str">
        <f t="shared" si="2878"/>
        <v>CJ$19</v>
      </c>
      <c r="CK1707" s="190" t="str">
        <f t="shared" si="2878"/>
        <v>CK$19</v>
      </c>
      <c r="CL1707" s="190" t="str">
        <f t="shared" si="2878"/>
        <v>CL$19</v>
      </c>
      <c r="CN1707" s="201"/>
      <c r="CO1707" s="190" t="str">
        <f t="shared" ref="CO1707:DL1707" si="2879">CO$23</f>
        <v>CO$19</v>
      </c>
      <c r="CP1707" s="190" t="str">
        <f t="shared" si="2879"/>
        <v>CP$19</v>
      </c>
      <c r="CQ1707" s="190" t="str">
        <f t="shared" si="2879"/>
        <v>CQ$19</v>
      </c>
      <c r="CR1707" s="190" t="str">
        <f t="shared" si="2879"/>
        <v>CR$19</v>
      </c>
      <c r="CS1707" s="190" t="str">
        <f t="shared" si="2879"/>
        <v>CS$19</v>
      </c>
      <c r="CT1707" s="190" t="str">
        <f t="shared" si="2879"/>
        <v>CT$19</v>
      </c>
      <c r="CU1707" s="190" t="str">
        <f t="shared" si="2879"/>
        <v>CU$19</v>
      </c>
      <c r="CV1707" s="190" t="str">
        <f t="shared" si="2879"/>
        <v>CV$19</v>
      </c>
      <c r="CW1707" s="190" t="str">
        <f t="shared" si="2879"/>
        <v>CW$19</v>
      </c>
      <c r="CX1707" s="190" t="str">
        <f t="shared" si="2879"/>
        <v>CX$19</v>
      </c>
      <c r="CY1707" s="190" t="str">
        <f t="shared" si="2879"/>
        <v>CY$19</v>
      </c>
      <c r="CZ1707" s="190" t="str">
        <f t="shared" si="2879"/>
        <v>CZ$19</v>
      </c>
      <c r="DA1707" s="190" t="str">
        <f t="shared" si="2879"/>
        <v>DA$19</v>
      </c>
      <c r="DB1707" s="190" t="str">
        <f t="shared" si="2879"/>
        <v>DB$19</v>
      </c>
      <c r="DC1707" s="190" t="str">
        <f t="shared" si="2879"/>
        <v>DC$19</v>
      </c>
      <c r="DD1707" s="190" t="str">
        <f t="shared" si="2879"/>
        <v>DD$19</v>
      </c>
      <c r="DE1707" s="190" t="str">
        <f t="shared" si="2879"/>
        <v>DE$19</v>
      </c>
      <c r="DF1707" s="190" t="str">
        <f t="shared" si="2879"/>
        <v>DF$19</v>
      </c>
      <c r="DG1707" s="190" t="str">
        <f t="shared" si="2879"/>
        <v>DG$19</v>
      </c>
      <c r="DH1707" s="190" t="str">
        <f t="shared" si="2879"/>
        <v>DH$19</v>
      </c>
      <c r="DI1707" s="190" t="str">
        <f t="shared" si="2879"/>
        <v>DI$19</v>
      </c>
      <c r="DJ1707" s="190" t="str">
        <f t="shared" si="2879"/>
        <v>DJ$19</v>
      </c>
      <c r="DK1707" s="190" t="str">
        <f t="shared" si="2879"/>
        <v>DK$19</v>
      </c>
      <c r="DL1707" s="190" t="str">
        <f t="shared" si="2879"/>
        <v>DL$19</v>
      </c>
    </row>
    <row r="1708" spans="1:116" x14ac:dyDescent="0.35">
      <c r="B1708" t="str">
        <f>E1708</f>
        <v>1708 FAPPE-F</v>
      </c>
      <c r="D1708" t="s">
        <v>425</v>
      </c>
      <c r="E1708" s="8" t="str">
        <f t="shared" si="2870"/>
        <v>1708 FAPPE-F</v>
      </c>
      <c r="G1708" s="70" t="s">
        <v>281</v>
      </c>
      <c r="H1708" s="48"/>
      <c r="I1708" s="304"/>
      <c r="J1708" s="304"/>
      <c r="K1708" s="48"/>
      <c r="L1708" s="48"/>
      <c r="M1708" s="48"/>
      <c r="N1708" s="48"/>
      <c r="O1708" s="48"/>
      <c r="P1708" s="48"/>
      <c r="R1708" s="70"/>
      <c r="S1708" s="305"/>
      <c r="T1708" s="305"/>
      <c r="U1708" s="305"/>
      <c r="V1708" s="305"/>
      <c r="W1708" s="305"/>
      <c r="X1708" s="305"/>
      <c r="Y1708" s="305"/>
      <c r="Z1708" s="305"/>
      <c r="AA1708" s="305"/>
      <c r="AB1708" s="305"/>
      <c r="AC1708" s="305"/>
      <c r="AD1708" s="305"/>
      <c r="AE1708" s="305"/>
      <c r="AF1708" s="305"/>
      <c r="AG1708" s="305"/>
      <c r="AH1708" s="305"/>
      <c r="AI1708" s="305"/>
      <c r="AJ1708" s="305"/>
      <c r="AK1708" s="305"/>
      <c r="AL1708" s="305"/>
      <c r="AM1708" s="305"/>
      <c r="AN1708" s="305"/>
      <c r="AO1708" s="305"/>
      <c r="AP1708" s="305"/>
      <c r="AQ1708" s="305"/>
      <c r="AR1708" s="305"/>
      <c r="AS1708" s="305"/>
      <c r="AT1708" s="305"/>
      <c r="AU1708" s="305"/>
      <c r="AV1708" s="305"/>
      <c r="AW1708" s="305"/>
      <c r="AX1708" s="305"/>
      <c r="AY1708" s="305"/>
      <c r="AZ1708" s="305"/>
      <c r="BA1708" s="305"/>
      <c r="BB1708" s="305"/>
      <c r="BC1708" s="305"/>
      <c r="BD1708" s="305"/>
      <c r="BE1708" s="305"/>
      <c r="BF1708" s="305"/>
      <c r="BG1708" s="305"/>
      <c r="BH1708" s="305"/>
      <c r="BI1708" s="305"/>
      <c r="BJ1708" s="305"/>
      <c r="BK1708" s="305"/>
      <c r="BL1708" s="305"/>
      <c r="BM1708" s="305"/>
      <c r="BN1708" s="305"/>
      <c r="BO1708" s="305"/>
      <c r="BP1708" s="305"/>
      <c r="BQ1708" s="305"/>
      <c r="BR1708" s="305"/>
      <c r="BS1708" s="305"/>
      <c r="BT1708" s="305"/>
      <c r="BU1708" s="305"/>
      <c r="BV1708" s="305"/>
      <c r="BW1708" s="305"/>
      <c r="BX1708" s="305"/>
      <c r="BY1708" s="305"/>
      <c r="BZ1708" s="305"/>
      <c r="CA1708" s="305"/>
      <c r="CB1708" s="305"/>
      <c r="CC1708" s="305"/>
      <c r="CD1708" s="305"/>
      <c r="CE1708" s="305"/>
      <c r="CF1708" s="305"/>
      <c r="CG1708" s="305"/>
      <c r="CH1708" s="305"/>
      <c r="CI1708" s="305"/>
      <c r="CJ1708" s="305"/>
      <c r="CK1708" s="305"/>
      <c r="CL1708" s="305"/>
      <c r="CN1708" s="304"/>
      <c r="CO1708" s="305"/>
      <c r="CP1708" s="305"/>
      <c r="CQ1708" s="305"/>
      <c r="CR1708" s="305"/>
      <c r="CS1708" s="305"/>
      <c r="CT1708" s="305"/>
      <c r="CU1708" s="305"/>
      <c r="CV1708" s="305"/>
      <c r="CW1708" s="305"/>
      <c r="CX1708" s="305"/>
      <c r="CY1708" s="305"/>
      <c r="CZ1708" s="305"/>
      <c r="DA1708" s="305"/>
      <c r="DB1708" s="305"/>
      <c r="DC1708" s="305"/>
      <c r="DD1708" s="305"/>
      <c r="DE1708" s="305"/>
      <c r="DF1708" s="305"/>
      <c r="DG1708" s="305"/>
      <c r="DH1708" s="305"/>
      <c r="DI1708" s="305"/>
      <c r="DJ1708" s="305"/>
      <c r="DK1708" s="305"/>
      <c r="DL1708" s="305"/>
    </row>
    <row r="1709" spans="1:116" x14ac:dyDescent="0.35">
      <c r="B1709" t="str">
        <f>E1709</f>
        <v>1709 FAPPE-F</v>
      </c>
      <c r="D1709" t="s">
        <v>425</v>
      </c>
      <c r="E1709" s="8" t="str">
        <f t="shared" si="2870"/>
        <v>1709 FAPPE-F</v>
      </c>
      <c r="G1709" s="95" t="str">
        <f>"Assumptions - "&amp;G1708</f>
        <v>Assumptions - Fixed secondary PPE:</v>
      </c>
      <c r="I1709"/>
      <c r="J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N1709"/>
    </row>
    <row r="1710" spans="1:116" x14ac:dyDescent="0.35">
      <c r="D1710" t="s">
        <v>425</v>
      </c>
      <c r="E1710" s="8" t="str">
        <f t="shared" si="2870"/>
        <v>1710 FAPPE-F</v>
      </c>
      <c r="G1710" s="145" t="s">
        <v>206</v>
      </c>
      <c r="H1710" s="57">
        <v>5</v>
      </c>
      <c r="S1710" s="72"/>
      <c r="T1710" s="72"/>
      <c r="U1710" s="72"/>
      <c r="V1710" s="72"/>
      <c r="W1710" s="72"/>
      <c r="X1710" s="72"/>
      <c r="Y1710" s="72"/>
      <c r="Z1710" s="72"/>
      <c r="AA1710" s="72"/>
      <c r="AB1710" s="72"/>
      <c r="AC1710" s="72"/>
      <c r="AD1710" s="72"/>
      <c r="AE1710" s="72"/>
      <c r="AF1710" s="72"/>
      <c r="AG1710" s="72"/>
      <c r="AH1710" s="72"/>
      <c r="AI1710" s="72"/>
      <c r="AJ1710" s="72"/>
      <c r="AK1710" s="72"/>
      <c r="AL1710" s="72"/>
      <c r="AM1710" s="72"/>
      <c r="AN1710" s="72"/>
      <c r="AO1710" s="72"/>
      <c r="AP1710" s="72"/>
      <c r="AQ1710" s="72"/>
      <c r="AR1710" s="72"/>
      <c r="AS1710" s="72"/>
      <c r="AT1710" s="72"/>
      <c r="AU1710" s="72"/>
      <c r="AV1710" s="72"/>
      <c r="AW1710" s="72"/>
      <c r="AX1710" s="72"/>
      <c r="AY1710" s="72"/>
      <c r="AZ1710" s="72"/>
      <c r="BA1710" s="72"/>
      <c r="BB1710" s="72"/>
      <c r="BC1710" s="72"/>
      <c r="BD1710" s="72"/>
      <c r="BE1710" s="72"/>
      <c r="BF1710" s="72"/>
      <c r="BG1710" s="72"/>
      <c r="BH1710" s="72"/>
      <c r="BI1710" s="72"/>
      <c r="BJ1710" s="72"/>
      <c r="BK1710" s="72"/>
      <c r="BL1710" s="72"/>
      <c r="BM1710" s="72"/>
      <c r="BN1710" s="72"/>
      <c r="BO1710" s="72"/>
      <c r="BP1710" s="72"/>
      <c r="BQ1710" s="72"/>
      <c r="BR1710" s="72"/>
      <c r="BS1710" s="72"/>
      <c r="BT1710" s="72"/>
      <c r="BU1710" s="72"/>
      <c r="BV1710" s="72"/>
      <c r="BW1710" s="72"/>
      <c r="BX1710" s="72"/>
      <c r="BY1710" s="72"/>
      <c r="BZ1710" s="72"/>
      <c r="CA1710" s="72"/>
      <c r="CB1710" s="72"/>
      <c r="CC1710" s="72"/>
      <c r="CD1710" s="72"/>
      <c r="CE1710" s="72"/>
      <c r="CF1710" s="72"/>
      <c r="CG1710" s="72"/>
      <c r="CH1710" s="72"/>
      <c r="CI1710" s="72"/>
      <c r="CJ1710" s="72"/>
      <c r="CK1710" s="72"/>
      <c r="CL1710" s="72"/>
      <c r="CO1710" s="72"/>
      <c r="CP1710" s="72"/>
      <c r="CQ1710" s="72"/>
      <c r="CR1710" s="72"/>
      <c r="CS1710" s="72"/>
      <c r="CT1710" s="72"/>
      <c r="CU1710" s="72"/>
      <c r="CV1710" s="72"/>
      <c r="CW1710" s="72"/>
      <c r="CX1710" s="72"/>
      <c r="CY1710" s="72"/>
      <c r="CZ1710" s="72"/>
      <c r="DA1710" s="72"/>
      <c r="DB1710" s="72"/>
      <c r="DC1710" s="72"/>
      <c r="DD1710" s="72"/>
      <c r="DE1710" s="72"/>
      <c r="DF1710" s="72"/>
      <c r="DG1710" s="72"/>
      <c r="DH1710" s="72"/>
      <c r="DI1710" s="72"/>
      <c r="DJ1710" s="72"/>
      <c r="DK1710" s="72"/>
      <c r="DL1710" s="72"/>
    </row>
    <row r="1711" spans="1:116" x14ac:dyDescent="0.35">
      <c r="B1711" t="str">
        <f>E1711</f>
        <v>1711 FAPPE-F</v>
      </c>
      <c r="C1711" t="s">
        <v>235</v>
      </c>
      <c r="D1711" t="s">
        <v>425</v>
      </c>
      <c r="E1711" s="8" t="str">
        <f t="shared" si="2870"/>
        <v>1711 FAPPE-F</v>
      </c>
      <c r="G1711" s="145" t="s">
        <v>207</v>
      </c>
      <c r="H1711" s="57">
        <v>3</v>
      </c>
      <c r="S1711" s="72"/>
      <c r="T1711" s="72"/>
      <c r="U1711" s="72"/>
      <c r="V1711" s="72"/>
      <c r="W1711" s="72"/>
      <c r="X1711" s="72"/>
      <c r="Y1711" s="72"/>
      <c r="Z1711" s="72"/>
      <c r="AA1711" s="72"/>
      <c r="AB1711" s="72"/>
      <c r="AC1711" s="72"/>
      <c r="AD1711" s="72"/>
      <c r="AE1711" s="72"/>
      <c r="AF1711" s="72"/>
      <c r="AG1711" s="72"/>
      <c r="AH1711" s="72"/>
      <c r="AI1711" s="72"/>
      <c r="AJ1711" s="72"/>
      <c r="AK1711" s="72"/>
      <c r="AL1711" s="72"/>
      <c r="AM1711" s="72"/>
      <c r="AN1711" s="72"/>
      <c r="AO1711" s="72"/>
      <c r="AP1711" s="72"/>
      <c r="AQ1711" s="72"/>
      <c r="AR1711" s="72"/>
      <c r="AS1711" s="72"/>
      <c r="AT1711" s="72"/>
      <c r="AU1711" s="72"/>
      <c r="AV1711" s="72"/>
      <c r="AW1711" s="72"/>
      <c r="AX1711" s="72"/>
      <c r="AY1711" s="72"/>
      <c r="AZ1711" s="72"/>
      <c r="BA1711" s="72"/>
      <c r="BB1711" s="72"/>
      <c r="BC1711" s="72"/>
      <c r="BD1711" s="72"/>
      <c r="BE1711" s="72"/>
      <c r="BF1711" s="72"/>
      <c r="BG1711" s="72"/>
      <c r="BH1711" s="72"/>
      <c r="BI1711" s="72"/>
      <c r="BJ1711" s="72"/>
      <c r="BK1711" s="72"/>
      <c r="BL1711" s="72"/>
      <c r="BM1711" s="72"/>
      <c r="BN1711" s="72"/>
      <c r="BO1711" s="72"/>
      <c r="BP1711" s="72"/>
      <c r="BQ1711" s="72"/>
      <c r="BR1711" s="72"/>
      <c r="BS1711" s="72"/>
      <c r="BT1711" s="72"/>
      <c r="BU1711" s="72"/>
      <c r="BV1711" s="72"/>
      <c r="BW1711" s="72"/>
      <c r="BX1711" s="72"/>
      <c r="BY1711" s="72"/>
      <c r="BZ1711" s="72"/>
      <c r="CA1711" s="72"/>
      <c r="CB1711" s="72"/>
      <c r="CC1711" s="72"/>
      <c r="CD1711" s="72"/>
      <c r="CE1711" s="72"/>
      <c r="CF1711" s="72"/>
      <c r="CG1711" s="72"/>
      <c r="CH1711" s="72"/>
      <c r="CI1711" s="72"/>
      <c r="CJ1711" s="72"/>
      <c r="CK1711" s="72"/>
      <c r="CL1711" s="72"/>
      <c r="CO1711" s="72"/>
      <c r="CP1711" s="72"/>
      <c r="CQ1711" s="72"/>
      <c r="CR1711" s="72"/>
      <c r="CS1711" s="72"/>
      <c r="CT1711" s="72"/>
      <c r="CU1711" s="72"/>
      <c r="CV1711" s="72"/>
      <c r="CW1711" s="72"/>
      <c r="CX1711" s="72"/>
      <c r="CY1711" s="72"/>
      <c r="CZ1711" s="72"/>
      <c r="DA1711" s="72"/>
      <c r="DB1711" s="72"/>
      <c r="DC1711" s="72"/>
      <c r="DD1711" s="72"/>
      <c r="DE1711" s="72"/>
      <c r="DF1711" s="72"/>
      <c r="DG1711" s="72"/>
      <c r="DH1711" s="72"/>
      <c r="DI1711" s="72"/>
      <c r="DJ1711" s="72"/>
      <c r="DK1711" s="72"/>
      <c r="DL1711" s="72"/>
    </row>
    <row r="1712" spans="1:116" x14ac:dyDescent="0.35">
      <c r="D1712" t="s">
        <v>425</v>
      </c>
      <c r="E1712" s="8" t="str">
        <f t="shared" si="2870"/>
        <v>1712 FAPPE-F</v>
      </c>
      <c r="S1712" s="72"/>
      <c r="T1712" s="72"/>
      <c r="U1712" s="72"/>
      <c r="V1712" s="72"/>
      <c r="W1712" s="72"/>
      <c r="X1712" s="72"/>
      <c r="Y1712" s="72"/>
      <c r="Z1712" s="72"/>
      <c r="AA1712" s="72"/>
      <c r="AB1712" s="72"/>
      <c r="AC1712" s="72"/>
      <c r="AD1712" s="72"/>
      <c r="AE1712" s="72"/>
      <c r="AF1712" s="72"/>
      <c r="AG1712" s="72"/>
      <c r="AH1712" s="72"/>
      <c r="AI1712" s="72"/>
      <c r="AJ1712" s="72"/>
      <c r="AK1712" s="72"/>
      <c r="AL1712" s="72"/>
      <c r="AM1712" s="72"/>
      <c r="AN1712" s="72"/>
      <c r="AO1712" s="72"/>
      <c r="AP1712" s="72"/>
      <c r="AQ1712" s="72"/>
      <c r="AR1712" s="72"/>
      <c r="AS1712" s="72"/>
      <c r="AT1712" s="72"/>
      <c r="AU1712" s="72"/>
      <c r="AV1712" s="72"/>
      <c r="AW1712" s="72"/>
      <c r="AX1712" s="72"/>
      <c r="AY1712" s="72"/>
      <c r="AZ1712" s="72"/>
      <c r="BA1712" s="72"/>
      <c r="BB1712" s="72"/>
      <c r="BC1712" s="72"/>
      <c r="BD1712" s="72"/>
      <c r="BE1712" s="72"/>
      <c r="BF1712" s="72"/>
      <c r="BG1712" s="72"/>
      <c r="BH1712" s="72"/>
      <c r="BI1712" s="72"/>
      <c r="BJ1712" s="72"/>
      <c r="BK1712" s="72"/>
      <c r="BL1712" s="72"/>
      <c r="BM1712" s="72"/>
      <c r="BN1712" s="72"/>
      <c r="BO1712" s="72"/>
      <c r="BP1712" s="72"/>
      <c r="BQ1712" s="72"/>
      <c r="BR1712" s="72"/>
      <c r="BS1712" s="72"/>
      <c r="BT1712" s="72"/>
      <c r="BU1712" s="72"/>
      <c r="BV1712" s="72"/>
      <c r="BW1712" s="72"/>
      <c r="BX1712" s="72"/>
      <c r="BY1712" s="72"/>
      <c r="BZ1712" s="72"/>
      <c r="CA1712" s="72"/>
      <c r="CB1712" s="72"/>
      <c r="CC1712" s="72"/>
      <c r="CD1712" s="72"/>
      <c r="CE1712" s="72"/>
      <c r="CF1712" s="72"/>
      <c r="CG1712" s="72"/>
      <c r="CH1712" s="72"/>
      <c r="CI1712" s="72"/>
      <c r="CJ1712" s="72"/>
      <c r="CK1712" s="72"/>
      <c r="CL1712" s="72"/>
      <c r="CO1712" s="72"/>
      <c r="CP1712" s="72"/>
      <c r="CQ1712" s="72"/>
      <c r="CR1712" s="72"/>
      <c r="CS1712" s="72"/>
      <c r="CT1712" s="72"/>
      <c r="CU1712" s="72"/>
      <c r="CV1712" s="72"/>
      <c r="CW1712" s="72"/>
      <c r="CX1712" s="72"/>
      <c r="CY1712" s="72"/>
      <c r="CZ1712" s="72"/>
      <c r="DA1712" s="72"/>
      <c r="DB1712" s="72"/>
      <c r="DC1712" s="72"/>
      <c r="DD1712" s="72"/>
      <c r="DE1712" s="72"/>
      <c r="DF1712" s="72"/>
      <c r="DG1712" s="72"/>
      <c r="DH1712" s="72"/>
      <c r="DI1712" s="72"/>
      <c r="DJ1712" s="72"/>
      <c r="DK1712" s="72"/>
      <c r="DL1712" s="72"/>
    </row>
    <row r="1713" spans="2:116" x14ac:dyDescent="0.35">
      <c r="D1713" t="s">
        <v>425</v>
      </c>
      <c r="E1713" s="8" t="str">
        <f t="shared" si="2870"/>
        <v>1713 FAPPE-F</v>
      </c>
      <c r="G1713" s="125" t="str">
        <f>"Capital expenditures - "&amp;SUBSTITUTE(G1708,":","")</f>
        <v>Capital expenditures - Fixed secondary PPE</v>
      </c>
      <c r="I1713" s="74"/>
      <c r="J1713" s="74"/>
      <c r="K1713" s="23">
        <v>-1000</v>
      </c>
      <c r="L1713" s="23">
        <v>-2000</v>
      </c>
      <c r="M1713" s="23">
        <v>-4000</v>
      </c>
      <c r="N1713" s="23">
        <v>-8000</v>
      </c>
      <c r="O1713" s="23">
        <v>-16000</v>
      </c>
      <c r="P1713" s="23">
        <v>-32000</v>
      </c>
      <c r="R1713" s="24"/>
      <c r="S1713" s="80" cm="1">
        <f t="array" ref="S1713">INDEX($K:$Q,ROW(),MATCH(S$3,$K$2:$Q$2,0))/12</f>
        <v>-83.333333333333329</v>
      </c>
      <c r="T1713" s="80" cm="1">
        <f t="array" ref="T1713">INDEX($K:$Q,ROW(),MATCH(T$3,$K$2:$Q$2,0))/12</f>
        <v>-83.333333333333329</v>
      </c>
      <c r="U1713" s="80" cm="1">
        <f t="array" ref="U1713">INDEX($K:$Q,ROW(),MATCH(U$3,$K$2:$Q$2,0))/12</f>
        <v>-83.333333333333329</v>
      </c>
      <c r="V1713" s="80" cm="1">
        <f t="array" ref="V1713">INDEX($K:$Q,ROW(),MATCH(V$3,$K$2:$Q$2,0))/12</f>
        <v>-83.333333333333329</v>
      </c>
      <c r="W1713" s="80" cm="1">
        <f t="array" ref="W1713">INDEX($K:$Q,ROW(),MATCH(W$3,$K$2:$Q$2,0))/12</f>
        <v>-83.333333333333329</v>
      </c>
      <c r="X1713" s="80" cm="1">
        <f t="array" ref="X1713">INDEX($K:$Q,ROW(),MATCH(X$3,$K$2:$Q$2,0))/12</f>
        <v>-83.333333333333329</v>
      </c>
      <c r="Y1713" s="80" cm="1">
        <f t="array" ref="Y1713">INDEX($K:$Q,ROW(),MATCH(Y$3,$K$2:$Q$2,0))/12</f>
        <v>-83.333333333333329</v>
      </c>
      <c r="Z1713" s="80" cm="1">
        <f t="array" ref="Z1713">INDEX($K:$Q,ROW(),MATCH(Z$3,$K$2:$Q$2,0))/12</f>
        <v>-83.333333333333329</v>
      </c>
      <c r="AA1713" s="80" cm="1">
        <f t="array" ref="AA1713">INDEX($K:$Q,ROW(),MATCH(AA$3,$K$2:$Q$2,0))/12</f>
        <v>-83.333333333333329</v>
      </c>
      <c r="AB1713" s="80" cm="1">
        <f t="array" ref="AB1713">INDEX($K:$Q,ROW(),MATCH(AB$3,$K$2:$Q$2,0))/12</f>
        <v>-83.333333333333329</v>
      </c>
      <c r="AC1713" s="80" cm="1">
        <f t="array" ref="AC1713">INDEX($K:$Q,ROW(),MATCH(AC$3,$K$2:$Q$2,0))/12</f>
        <v>-83.333333333333329</v>
      </c>
      <c r="AD1713" s="80" cm="1">
        <f t="array" ref="AD1713">INDEX($K:$Q,ROW(),MATCH(AD$3,$K$2:$Q$2,0))/12</f>
        <v>-83.333333333333329</v>
      </c>
      <c r="AE1713" s="80" cm="1">
        <f t="array" ref="AE1713">INDEX($K:$Q,ROW(),MATCH(AE$3,$K$2:$Q$2,0))/12</f>
        <v>-166.66666666666666</v>
      </c>
      <c r="AF1713" s="80" cm="1">
        <f t="array" ref="AF1713">INDEX($K:$Q,ROW(),MATCH(AF$3,$K$2:$Q$2,0))/12</f>
        <v>-166.66666666666666</v>
      </c>
      <c r="AG1713" s="80" cm="1">
        <f t="array" ref="AG1713">INDEX($K:$Q,ROW(),MATCH(AG$3,$K$2:$Q$2,0))/12</f>
        <v>-166.66666666666666</v>
      </c>
      <c r="AH1713" s="80" cm="1">
        <f t="array" ref="AH1713">INDEX($K:$Q,ROW(),MATCH(AH$3,$K$2:$Q$2,0))/12</f>
        <v>-166.66666666666666</v>
      </c>
      <c r="AI1713" s="80" cm="1">
        <f t="array" ref="AI1713">INDEX($K:$Q,ROW(),MATCH(AI$3,$K$2:$Q$2,0))/12</f>
        <v>-166.66666666666666</v>
      </c>
      <c r="AJ1713" s="80" cm="1">
        <f t="array" ref="AJ1713">INDEX($K:$Q,ROW(),MATCH(AJ$3,$K$2:$Q$2,0))/12</f>
        <v>-166.66666666666666</v>
      </c>
      <c r="AK1713" s="80" cm="1">
        <f t="array" ref="AK1713">INDEX($K:$Q,ROW(),MATCH(AK$3,$K$2:$Q$2,0))/12</f>
        <v>-166.66666666666666</v>
      </c>
      <c r="AL1713" s="80" cm="1">
        <f t="array" ref="AL1713">INDEX($K:$Q,ROW(),MATCH(AL$3,$K$2:$Q$2,0))/12</f>
        <v>-166.66666666666666</v>
      </c>
      <c r="AM1713" s="80" cm="1">
        <f t="array" ref="AM1713">INDEX($K:$Q,ROW(),MATCH(AM$3,$K$2:$Q$2,0))/12</f>
        <v>-166.66666666666666</v>
      </c>
      <c r="AN1713" s="80" cm="1">
        <f t="array" ref="AN1713">INDEX($K:$Q,ROW(),MATCH(AN$3,$K$2:$Q$2,0))/12</f>
        <v>-166.66666666666666</v>
      </c>
      <c r="AO1713" s="80" cm="1">
        <f t="array" ref="AO1713">INDEX($K:$Q,ROW(),MATCH(AO$3,$K$2:$Q$2,0))/12</f>
        <v>-166.66666666666666</v>
      </c>
      <c r="AP1713" s="80" cm="1">
        <f t="array" ref="AP1713">INDEX($K:$Q,ROW(),MATCH(AP$3,$K$2:$Q$2,0))/12</f>
        <v>-166.66666666666666</v>
      </c>
      <c r="AQ1713" s="80" cm="1">
        <f t="array" ref="AQ1713">INDEX($K:$Q,ROW(),MATCH(AQ$3,$K$2:$Q$2,0))/12</f>
        <v>-333.33333333333331</v>
      </c>
      <c r="AR1713" s="80" cm="1">
        <f t="array" ref="AR1713">INDEX($K:$Q,ROW(),MATCH(AR$3,$K$2:$Q$2,0))/12</f>
        <v>-333.33333333333331</v>
      </c>
      <c r="AS1713" s="80" cm="1">
        <f t="array" ref="AS1713">INDEX($K:$Q,ROW(),MATCH(AS$3,$K$2:$Q$2,0))/12</f>
        <v>-333.33333333333331</v>
      </c>
      <c r="AT1713" s="80" cm="1">
        <f t="array" ref="AT1713">INDEX($K:$Q,ROW(),MATCH(AT$3,$K$2:$Q$2,0))/12</f>
        <v>-333.33333333333331</v>
      </c>
      <c r="AU1713" s="80" cm="1">
        <f t="array" ref="AU1713">INDEX($K:$Q,ROW(),MATCH(AU$3,$K$2:$Q$2,0))/12</f>
        <v>-333.33333333333331</v>
      </c>
      <c r="AV1713" s="80" cm="1">
        <f t="array" ref="AV1713">INDEX($K:$Q,ROW(),MATCH(AV$3,$K$2:$Q$2,0))/12</f>
        <v>-333.33333333333331</v>
      </c>
      <c r="AW1713" s="80" cm="1">
        <f t="array" ref="AW1713">INDEX($K:$Q,ROW(),MATCH(AW$3,$K$2:$Q$2,0))/12</f>
        <v>-333.33333333333331</v>
      </c>
      <c r="AX1713" s="80" cm="1">
        <f t="array" ref="AX1713">INDEX($K:$Q,ROW(),MATCH(AX$3,$K$2:$Q$2,0))/12</f>
        <v>-333.33333333333331</v>
      </c>
      <c r="AY1713" s="80" cm="1">
        <f t="array" ref="AY1713">INDEX($K:$Q,ROW(),MATCH(AY$3,$K$2:$Q$2,0))/12</f>
        <v>-333.33333333333331</v>
      </c>
      <c r="AZ1713" s="80" cm="1">
        <f t="array" ref="AZ1713">INDEX($K:$Q,ROW(),MATCH(AZ$3,$K$2:$Q$2,0))/12</f>
        <v>-333.33333333333331</v>
      </c>
      <c r="BA1713" s="80" cm="1">
        <f t="array" ref="BA1713">INDEX($K:$Q,ROW(),MATCH(BA$3,$K$2:$Q$2,0))/12</f>
        <v>-333.33333333333331</v>
      </c>
      <c r="BB1713" s="80" cm="1">
        <f t="array" ref="BB1713">INDEX($K:$Q,ROW(),MATCH(BB$3,$K$2:$Q$2,0))/12</f>
        <v>-333.33333333333331</v>
      </c>
      <c r="BC1713" s="80" cm="1">
        <f t="array" ref="BC1713">INDEX($K:$Q,ROW(),MATCH(BC$3,$K$2:$Q$2,0))/12</f>
        <v>-666.66666666666663</v>
      </c>
      <c r="BD1713" s="80" cm="1">
        <f t="array" ref="BD1713">INDEX($K:$Q,ROW(),MATCH(BD$3,$K$2:$Q$2,0))/12</f>
        <v>-666.66666666666663</v>
      </c>
      <c r="BE1713" s="80" cm="1">
        <f t="array" ref="BE1713">INDEX($K:$Q,ROW(),MATCH(BE$3,$K$2:$Q$2,0))/12</f>
        <v>-666.66666666666663</v>
      </c>
      <c r="BF1713" s="80" cm="1">
        <f t="array" ref="BF1713">INDEX($K:$Q,ROW(),MATCH(BF$3,$K$2:$Q$2,0))/12</f>
        <v>-666.66666666666663</v>
      </c>
      <c r="BG1713" s="80" cm="1">
        <f t="array" ref="BG1713">INDEX($K:$Q,ROW(),MATCH(BG$3,$K$2:$Q$2,0))/12</f>
        <v>-666.66666666666663</v>
      </c>
      <c r="BH1713" s="80" cm="1">
        <f t="array" ref="BH1713">INDEX($K:$Q,ROW(),MATCH(BH$3,$K$2:$Q$2,0))/12</f>
        <v>-666.66666666666663</v>
      </c>
      <c r="BI1713" s="80" cm="1">
        <f t="array" ref="BI1713">INDEX($K:$Q,ROW(),MATCH(BI$3,$K$2:$Q$2,0))/12</f>
        <v>-666.66666666666663</v>
      </c>
      <c r="BJ1713" s="80" cm="1">
        <f t="array" ref="BJ1713">INDEX($K:$Q,ROW(),MATCH(BJ$3,$K$2:$Q$2,0))/12</f>
        <v>-666.66666666666663</v>
      </c>
      <c r="BK1713" s="80" cm="1">
        <f t="array" ref="BK1713">INDEX($K:$Q,ROW(),MATCH(BK$3,$K$2:$Q$2,0))/12</f>
        <v>-666.66666666666663</v>
      </c>
      <c r="BL1713" s="80" cm="1">
        <f t="array" ref="BL1713">INDEX($K:$Q,ROW(),MATCH(BL$3,$K$2:$Q$2,0))/12</f>
        <v>-666.66666666666663</v>
      </c>
      <c r="BM1713" s="80" cm="1">
        <f t="array" ref="BM1713">INDEX($K:$Q,ROW(),MATCH(BM$3,$K$2:$Q$2,0))/12</f>
        <v>-666.66666666666663</v>
      </c>
      <c r="BN1713" s="80" cm="1">
        <f t="array" ref="BN1713">INDEX($K:$Q,ROW(),MATCH(BN$3,$K$2:$Q$2,0))/12</f>
        <v>-666.66666666666663</v>
      </c>
      <c r="BO1713" s="80" cm="1">
        <f t="array" ref="BO1713">INDEX($K:$Q,ROW(),MATCH(BO$3,$K$2:$Q$2,0))/12</f>
        <v>-1333.3333333333333</v>
      </c>
      <c r="BP1713" s="80" cm="1">
        <f t="array" ref="BP1713">INDEX($K:$Q,ROW(),MATCH(BP$3,$K$2:$Q$2,0))/12</f>
        <v>-1333.3333333333333</v>
      </c>
      <c r="BQ1713" s="80" cm="1">
        <f t="array" ref="BQ1713">INDEX($K:$Q,ROW(),MATCH(BQ$3,$K$2:$Q$2,0))/12</f>
        <v>-1333.3333333333333</v>
      </c>
      <c r="BR1713" s="80" cm="1">
        <f t="array" ref="BR1713">INDEX($K:$Q,ROW(),MATCH(BR$3,$K$2:$Q$2,0))/12</f>
        <v>-1333.3333333333333</v>
      </c>
      <c r="BS1713" s="80" cm="1">
        <f t="array" ref="BS1713">INDEX($K:$Q,ROW(),MATCH(BS$3,$K$2:$Q$2,0))/12</f>
        <v>-1333.3333333333333</v>
      </c>
      <c r="BT1713" s="80" cm="1">
        <f t="array" ref="BT1713">INDEX($K:$Q,ROW(),MATCH(BT$3,$K$2:$Q$2,0))/12</f>
        <v>-1333.3333333333333</v>
      </c>
      <c r="BU1713" s="80" cm="1">
        <f t="array" ref="BU1713">INDEX($K:$Q,ROW(),MATCH(BU$3,$K$2:$Q$2,0))/12</f>
        <v>-1333.3333333333333</v>
      </c>
      <c r="BV1713" s="80" cm="1">
        <f t="array" ref="BV1713">INDEX($K:$Q,ROW(),MATCH(BV$3,$K$2:$Q$2,0))/12</f>
        <v>-1333.3333333333333</v>
      </c>
      <c r="BW1713" s="80" cm="1">
        <f t="array" ref="BW1713">INDEX($K:$Q,ROW(),MATCH(BW$3,$K$2:$Q$2,0))/12</f>
        <v>-1333.3333333333333</v>
      </c>
      <c r="BX1713" s="80" cm="1">
        <f t="array" ref="BX1713">INDEX($K:$Q,ROW(),MATCH(BX$3,$K$2:$Q$2,0))/12</f>
        <v>-1333.3333333333333</v>
      </c>
      <c r="BY1713" s="80" cm="1">
        <f t="array" ref="BY1713">INDEX($K:$Q,ROW(),MATCH(BY$3,$K$2:$Q$2,0))/12</f>
        <v>-1333.3333333333333</v>
      </c>
      <c r="BZ1713" s="80" cm="1">
        <f t="array" ref="BZ1713">INDEX($K:$Q,ROW(),MATCH(BZ$3,$K$2:$Q$2,0))/12</f>
        <v>-1333.3333333333333</v>
      </c>
      <c r="CA1713" s="80" cm="1">
        <f t="array" ref="CA1713">INDEX($K:$Q,ROW(),MATCH(CA$3,$K$2:$Q$2,0))/12</f>
        <v>-2666.6666666666665</v>
      </c>
      <c r="CB1713" s="80" cm="1">
        <f t="array" ref="CB1713">INDEX($K:$Q,ROW(),MATCH(CB$3,$K$2:$Q$2,0))/12</f>
        <v>-2666.6666666666665</v>
      </c>
      <c r="CC1713" s="80" cm="1">
        <f t="array" ref="CC1713">INDEX($K:$Q,ROW(),MATCH(CC$3,$K$2:$Q$2,0))/12</f>
        <v>-2666.6666666666665</v>
      </c>
      <c r="CD1713" s="80" cm="1">
        <f t="array" ref="CD1713">INDEX($K:$Q,ROW(),MATCH(CD$3,$K$2:$Q$2,0))/12</f>
        <v>-2666.6666666666665</v>
      </c>
      <c r="CE1713" s="80" cm="1">
        <f t="array" ref="CE1713">INDEX($K:$Q,ROW(),MATCH(CE$3,$K$2:$Q$2,0))/12</f>
        <v>-2666.6666666666665</v>
      </c>
      <c r="CF1713" s="80" cm="1">
        <f t="array" ref="CF1713">INDEX($K:$Q,ROW(),MATCH(CF$3,$K$2:$Q$2,0))/12</f>
        <v>-2666.6666666666665</v>
      </c>
      <c r="CG1713" s="80" cm="1">
        <f t="array" ref="CG1713">INDEX($K:$Q,ROW(),MATCH(CG$3,$K$2:$Q$2,0))/12</f>
        <v>-2666.6666666666665</v>
      </c>
      <c r="CH1713" s="80" cm="1">
        <f t="array" ref="CH1713">INDEX($K:$Q,ROW(),MATCH(CH$3,$K$2:$Q$2,0))/12</f>
        <v>-2666.6666666666665</v>
      </c>
      <c r="CI1713" s="80" cm="1">
        <f t="array" ref="CI1713">INDEX($K:$Q,ROW(),MATCH(CI$3,$K$2:$Q$2,0))/12</f>
        <v>-2666.6666666666665</v>
      </c>
      <c r="CJ1713" s="80" cm="1">
        <f t="array" ref="CJ1713">INDEX($K:$Q,ROW(),MATCH(CJ$3,$K$2:$Q$2,0))/12</f>
        <v>-2666.6666666666665</v>
      </c>
      <c r="CK1713" s="80" cm="1">
        <f t="array" ref="CK1713">INDEX($K:$Q,ROW(),MATCH(CK$3,$K$2:$Q$2,0))/12</f>
        <v>-2666.6666666666665</v>
      </c>
      <c r="CL1713" s="80" cm="1">
        <f t="array" ref="CL1713">INDEX($K:$Q,ROW(),MATCH(CL$3,$K$2:$Q$2,0))/12</f>
        <v>-2666.6666666666665</v>
      </c>
      <c r="CN1713" s="74"/>
      <c r="CO1713" s="80" t="e" cm="1">
        <f t="array" ref="CO1713">INDEX($K:$Q,ROW(),MATCH(CO$3,$K$2:$Q$2,0))/CO$5</f>
        <v>#N/A</v>
      </c>
      <c r="CP1713" s="80" t="e" cm="1">
        <f t="array" ref="CP1713">INDEX($K:$Q,ROW(),MATCH(CP$3,$K$2:$Q$2,0))/CP$5</f>
        <v>#N/A</v>
      </c>
      <c r="CQ1713" s="80" t="e" cm="1">
        <f t="array" ref="CQ1713">INDEX($K:$Q,ROW(),MATCH(CQ$3,$K$2:$Q$2,0))/CQ$5</f>
        <v>#N/A</v>
      </c>
      <c r="CR1713" s="80" t="e" cm="1">
        <f t="array" ref="CR1713">INDEX($K:$Q,ROW(),MATCH(CR$3,$K$2:$Q$2,0))/CR$5</f>
        <v>#N/A</v>
      </c>
      <c r="CS1713" s="80" t="e" cm="1">
        <f t="array" ref="CS1713">INDEX($K:$Q,ROW(),MATCH(CS$3,$K$2:$Q$2,0))/CS$5</f>
        <v>#N/A</v>
      </c>
      <c r="CT1713" s="80" t="e" cm="1">
        <f t="array" ref="CT1713">INDEX($K:$Q,ROW(),MATCH(CT$3,$K$2:$Q$2,0))/CT$5</f>
        <v>#N/A</v>
      </c>
      <c r="CU1713" s="80" t="e" cm="1">
        <f t="array" ref="CU1713">INDEX($K:$Q,ROW(),MATCH(CU$3,$K$2:$Q$2,0))/CU$5</f>
        <v>#N/A</v>
      </c>
      <c r="CV1713" s="80" t="e" cm="1">
        <f t="array" ref="CV1713">INDEX($K:$Q,ROW(),MATCH(CV$3,$K$2:$Q$2,0))/CV$5</f>
        <v>#N/A</v>
      </c>
      <c r="CW1713" s="80" t="e" cm="1">
        <f t="array" ref="CW1713">INDEX($K:$Q,ROW(),MATCH(CW$3,$K$2:$Q$2,0))/CW$5</f>
        <v>#N/A</v>
      </c>
      <c r="CX1713" s="80" t="e" cm="1">
        <f t="array" ref="CX1713">INDEX($K:$Q,ROW(),MATCH(CX$3,$K$2:$Q$2,0))/CX$5</f>
        <v>#N/A</v>
      </c>
      <c r="CY1713" s="80" t="e" cm="1">
        <f t="array" ref="CY1713">INDEX($K:$Q,ROW(),MATCH(CY$3,$K$2:$Q$2,0))/CL$5</f>
        <v>#N/A</v>
      </c>
      <c r="CZ1713" s="80" t="e" cm="1">
        <f t="array" ref="CZ1713">INDEX($K:$Q,ROW(),MATCH(CZ$3,$K$2:$Q$2,0))/CZ$5</f>
        <v>#N/A</v>
      </c>
      <c r="DA1713" s="80" t="e" cm="1">
        <f t="array" ref="DA1713">INDEX($K:$Q,ROW(),MATCH(DA$3,$K$2:$Q$2,0))/DA$5</f>
        <v>#N/A</v>
      </c>
      <c r="DB1713" s="80" t="e" cm="1">
        <f t="array" ref="DB1713">INDEX($K:$Q,ROW(),MATCH(DB$3,$K$2:$Q$2,0))/DB$5</f>
        <v>#N/A</v>
      </c>
      <c r="DC1713" s="80" t="e" cm="1">
        <f t="array" ref="DC1713">INDEX($K:$Q,ROW(),MATCH(DC$3,$K$2:$Q$2,0))/DC$5</f>
        <v>#N/A</v>
      </c>
      <c r="DD1713" s="80" t="e" cm="1">
        <f t="array" ref="DD1713">INDEX($K:$Q,ROW(),MATCH(DD$3,$K$2:$Q$2,0))/DD$5</f>
        <v>#N/A</v>
      </c>
      <c r="DE1713" s="80" t="e" cm="1">
        <f t="array" ref="DE1713">INDEX($K:$Q,ROW(),MATCH(DE$3,$K$2:$Q$2,0))/DE$5</f>
        <v>#N/A</v>
      </c>
      <c r="DF1713" s="80" t="e" cm="1">
        <f t="array" ref="DF1713">INDEX($K:$Q,ROW(),MATCH(DF$3,$K$2:$Q$2,0))/DF$5</f>
        <v>#N/A</v>
      </c>
      <c r="DG1713" s="80" t="e" cm="1">
        <f t="array" ref="DG1713">INDEX($K:$Q,ROW(),MATCH(DG$3,$K$2:$Q$2,0))/DG$5</f>
        <v>#N/A</v>
      </c>
      <c r="DH1713" s="80" t="e" cm="1">
        <f t="array" ref="DH1713">INDEX($K:$Q,ROW(),MATCH(DH$3,$K$2:$Q$2,0))/DH$5</f>
        <v>#N/A</v>
      </c>
      <c r="DI1713" s="80" t="e" cm="1">
        <f t="array" ref="DI1713">INDEX($K:$Q,ROW(),MATCH(DI$3,$K$2:$Q$2,0))/DI$5</f>
        <v>#N/A</v>
      </c>
      <c r="DJ1713" s="80" t="e" cm="1">
        <f t="array" ref="DJ1713">INDEX($K:$Q,ROW(),MATCH(DJ$3,$K$2:$Q$2,0))/DJ$5</f>
        <v>#N/A</v>
      </c>
      <c r="DK1713" s="80" t="e" cm="1">
        <f t="array" ref="DK1713">INDEX($K:$Q,ROW(),MATCH(DK$3,$K$2:$Q$2,0))/DK$5</f>
        <v>#N/A</v>
      </c>
      <c r="DL1713" s="80" t="e" cm="1">
        <f t="array" ref="DL1713">INDEX($K:$Q,ROW(),MATCH(DL$3,$K$2:$Q$2,0))/DL$5</f>
        <v>#N/A</v>
      </c>
    </row>
    <row r="1714" spans="2:116" x14ac:dyDescent="0.35">
      <c r="C1714" t="s">
        <v>233</v>
      </c>
      <c r="D1714" t="s">
        <v>425</v>
      </c>
      <c r="E1714" s="8" t="str">
        <f t="shared" si="2870"/>
        <v>1714 FAPPE-F</v>
      </c>
      <c r="G1714" s="125"/>
      <c r="S1714" s="80"/>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c r="DK1714" s="72"/>
      <c r="DL1714" s="72"/>
    </row>
    <row r="1715" spans="2:116" x14ac:dyDescent="0.35">
      <c r="D1715" t="s">
        <v>425</v>
      </c>
      <c r="E1715" s="8" t="str">
        <f t="shared" si="2870"/>
        <v>1715 FAPPE-F</v>
      </c>
      <c r="G1715" s="95" t="s">
        <v>204</v>
      </c>
      <c r="H1715" s="12"/>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c r="CL1715" s="72"/>
      <c r="CO1715" s="72"/>
      <c r="CP1715" s="72"/>
      <c r="CQ1715" s="72"/>
      <c r="CR1715" s="72"/>
      <c r="CS1715" s="72"/>
      <c r="CT1715" s="72"/>
      <c r="CU1715" s="72"/>
      <c r="CV1715" s="72"/>
      <c r="CW1715" s="72"/>
      <c r="CX1715" s="72"/>
      <c r="CY1715" s="72"/>
      <c r="CZ1715" s="72"/>
      <c r="DA1715" s="72"/>
      <c r="DB1715" s="72"/>
      <c r="DC1715" s="72"/>
      <c r="DD1715" s="72"/>
      <c r="DE1715" s="72"/>
      <c r="DF1715" s="72"/>
      <c r="DG1715" s="72"/>
      <c r="DH1715" s="72"/>
      <c r="DI1715" s="72"/>
      <c r="DJ1715" s="72"/>
      <c r="DK1715" s="72"/>
      <c r="DL1715" s="72"/>
    </row>
    <row r="1716" spans="2:116" x14ac:dyDescent="0.35">
      <c r="B1716" t="str">
        <f>E1716</f>
        <v>1716 FAPPE-F</v>
      </c>
      <c r="D1716" t="s">
        <v>425</v>
      </c>
      <c r="E1716" s="8" t="str">
        <f t="shared" si="2870"/>
        <v>1716 FAPPE-F</v>
      </c>
      <c r="G1716" s="158" t="str">
        <f>"Depreciation - "&amp;SUBSTITUTE(G1708,":","")</f>
        <v>Depreciation - Fixed secondary PPE</v>
      </c>
      <c r="J1716" s="80">
        <f>SUMIF($5:$5,I$2,1714:1714)</f>
        <v>0</v>
      </c>
      <c r="K1716" s="24">
        <f>SUMIF($3:$3,K$2,1714:1714)</f>
        <v>0</v>
      </c>
      <c r="L1716" s="24">
        <f>SUMIF($3:$3,L$2,1714:1714)</f>
        <v>0</v>
      </c>
      <c r="M1716" s="24">
        <f>SUMIF($3:$3,M$2,1714:1714)</f>
        <v>0</v>
      </c>
      <c r="N1716" s="24">
        <f>SUMIF($3:$3,N$2,1714:1714)</f>
        <v>0</v>
      </c>
      <c r="O1716" s="24">
        <f>SUMIF($3:$3,O$2,1714:1714)</f>
        <v>0</v>
      </c>
      <c r="P1716" s="24">
        <f>SUMIF($3:$3,P$2,1714:1714)</f>
        <v>0</v>
      </c>
      <c r="R1716" s="24"/>
      <c r="S1716" s="80" cm="1">
        <f t="array" aca="1" ref="S1716" ca="1">(SUM(INDEX(1711:1711,1,MAX(COLUMN($R:$R),COLUMN()-($H1710*12-1))):S1713)/($H1710*12)+IF($R1718=0,0,SUM(INDEX(1716:1716,1,MAX(COLUMN($R:$R),COLUMN()-(($H1710-$H1711)*12))):S1718)/(($H1710)*12)))</f>
        <v>-3.1073446327683616</v>
      </c>
      <c r="T1716" s="80" cm="1">
        <f t="array" aca="1" ref="T1716" ca="1">(SUM(INDEX(1711:1711,1,MAX(COLUMN($R:$R),COLUMN()-($H1710*12-1))):T1713)/($H1710*12)+IF($R1718=0,0,SUM(INDEX(1716:1716,1,MAX(COLUMN($R:$R),COLUMN()-(($H1710-$H1711)*12))):T1718)/(($H1710)*12)))</f>
        <v>-4.5724408694819498</v>
      </c>
      <c r="U1716" s="80" cm="1">
        <f t="array" aca="1" ref="U1716" ca="1">(SUM(INDEX(1711:1711,1,MAX(COLUMN($R:$R),COLUMN()-($H1710*12-1))):U1713)/($H1710*12)+IF($R1718=0,0,SUM(INDEX(1716:1716,1,MAX(COLUMN($R:$R),COLUMN()-(($H1710-$H1711)*12))):U1718)/(($H1710)*12)))</f>
        <v>-6.0623692458008529</v>
      </c>
      <c r="V1716" s="80" cm="1">
        <f t="array" aca="1" ref="V1716" ca="1">(SUM(INDEX(1711:1711,1,MAX(COLUMN($R:$R),COLUMN()-($H1710*12-1))):V1713)/($H1710*12)+IF($R1718=0,0,SUM(INDEX(1716:1716,1,MAX(COLUMN($R:$R),COLUMN()-(($H1710-$H1711)*12))):V1718)/(($H1710)*12)))</f>
        <v>-7.5775506454471948</v>
      </c>
      <c r="W1716" s="80" cm="1">
        <f t="array" aca="1" ref="W1716" ca="1">(SUM(INDEX(1711:1711,1,MAX(COLUMN($R:$R),COLUMN()-($H1710*12-1))):W1713)/($H1710*12)+IF($R1718=0,0,SUM(INDEX(1716:1716,1,MAX(COLUMN($R:$R),COLUMN()-(($H1710-$H1711)*12))):W1718)/(($H1710)*12)))</f>
        <v>-9.1184130857655088</v>
      </c>
      <c r="X1716" s="80" cm="1">
        <f t="array" aca="1" ref="X1716" ca="1">(SUM(INDEX(1711:1711,1,MAX(COLUMN($R:$R),COLUMN()-($H1710*12-1))):X1713)/($H1710*12)+IF($R1718=0,0,SUM(INDEX(1716:1716,1,MAX(COLUMN($R:$R),COLUMN()-(($H1710-$H1711)*12))):X1718)/(($H1710)*12)))</f>
        <v>-10.68539183863159</v>
      </c>
      <c r="Y1716" s="80" cm="1">
        <f t="array" aca="1" ref="Y1716" ca="1">(SUM(INDEX(1711:1711,1,MAX(COLUMN($R:$R),COLUMN()-($H1710*12-1))):Y1713)/($H1710*12)+IF($R1718=0,0,SUM(INDEX(1716:1716,1,MAX(COLUMN($R:$R),COLUMN()-(($H1710-$H1711)*12))):Y1718)/(($H1710)*12)))</f>
        <v>-12.278929553410656</v>
      </c>
      <c r="Z1716" s="80" cm="1">
        <f t="array" aca="1" ref="Z1716" ca="1">(SUM(INDEX(1711:1711,1,MAX(COLUMN($R:$R),COLUMN()-($H1710*12-1))):Z1713)/($H1710*12)+IF($R1718=0,0,SUM(INDEX(1716:1716,1,MAX(COLUMN($R:$R),COLUMN()-(($H1710-$H1711)*12))):Z1718)/(($H1710)*12)))</f>
        <v>-13.899476381999538</v>
      </c>
      <c r="AA1716" s="80" cm="1">
        <f t="array" aca="1" ref="AA1716" ca="1">(SUM(INDEX(1711:1711,1,MAX(COLUMN($R:$R),COLUMN()-($H1710*12-1))):AA1713)/($H1710*12)+IF($R1718=0,0,SUM(INDEX(1716:1716,1,MAX(COLUMN($R:$R),COLUMN()-(($H1710-$H1711)*12))):AA1718)/(($H1710)*12)))</f>
        <v>-15.547490105988231</v>
      </c>
      <c r="AB1716" s="80" cm="1">
        <f t="array" aca="1" ref="AB1716" ca="1">(SUM(INDEX(1711:1711,1,MAX(COLUMN($R:$R),COLUMN()-($H1710*12-1))):AB1713)/($H1710*12)+IF($R1718=0,0,SUM(INDEX(1716:1716,1,MAX(COLUMN($R:$R),COLUMN()-(($H1710-$H1711)*12))):AB1718)/(($H1710)*12)))</f>
        <v>-17.223436265976733</v>
      </c>
      <c r="AC1716" s="80" cm="1">
        <f t="array" aca="1" ref="AC1716" ca="1">(SUM(INDEX(1711:1711,1,MAX(COLUMN($R:$R),COLUMN()-($H1710*12-1))):AC1713)/($H1710*12)+IF($R1718=0,0,SUM(INDEX(1716:1716,1,MAX(COLUMN($R:$R),COLUMN()-(($H1710-$H1711)*12))):AC1718)/(($H1710)*12)))</f>
        <v>-18.927788293083683</v>
      </c>
      <c r="AD1716" s="80" cm="1">
        <f t="array" aca="1" ref="AD1716" ca="1">(SUM(INDEX(1711:1711,1,MAX(COLUMN($R:$R),COLUMN()-($H1710*12-1))):AD1713)/($H1710*12)+IF($R1718=0,0,SUM(INDEX(1716:1716,1,MAX(COLUMN($R:$R),COLUMN()-(($H1710-$H1711)*12))):AD1718)/(($H1710)*12)))</f>
        <v>-20.661027642683973</v>
      </c>
      <c r="AE1716" s="80" cm="1">
        <f t="array" aca="1" ref="AE1716" ca="1">(SUM(INDEX(1711:1711,1,MAX(COLUMN($R:$R),COLUMN()-($H1710*12-1))):AE1713)/($H1710*12)+IF($R1718=0,0,SUM(INDEX(1716:1716,1,MAX(COLUMN($R:$R),COLUMN()-(($H1710-$H1711)*12))):AE1718)/(($H1710)*12)))</f>
        <v>-23.836073308944155</v>
      </c>
      <c r="AF1716" s="80" cm="1">
        <f t="array" aca="1" ref="AF1716" ca="1">(SUM(INDEX(1711:1711,1,MAX(COLUMN($R:$R),COLUMN()-($H1710*12-1))):AF1713)/($H1710*12)+IF($R1718=0,0,SUM(INDEX(1716:1716,1,MAX(COLUMN($R:$R),COLUMN()-(($H1710-$H1711)*12))):AF1718)/(($H1710)*12)))</f>
        <v>-27.064933308530776</v>
      </c>
      <c r="AG1716" s="80" cm="1">
        <f t="array" aca="1" ref="AG1716" ca="1">(SUM(INDEX(1711:1711,1,MAX(COLUMN($R:$R),COLUMN()-($H1710*12-1))):AG1713)/($H1710*12)+IF($R1718=0,0,SUM(INDEX(1716:1716,1,MAX(COLUMN($R:$R),COLUMN()-(($H1710-$H1711)*12))):AG1718)/(($H1710)*12)))</f>
        <v>-30.348519748788362</v>
      </c>
      <c r="AH1716" s="80" cm="1">
        <f t="array" aca="1" ref="AH1716" ca="1">(SUM(INDEX(1711:1711,1,MAX(COLUMN($R:$R),COLUMN()-($H1710*12-1))):AH1713)/($H1710*12)+IF($R1718=0,0,SUM(INDEX(1716:1716,1,MAX(COLUMN($R:$R),COLUMN()-(($H1710-$H1711)*12))):AH1718)/(($H1710)*12)))</f>
        <v>-33.687760196507938</v>
      </c>
      <c r="AI1716" s="80" cm="1">
        <f t="array" aca="1" ref="AI1716" ca="1">(SUM(INDEX(1711:1711,1,MAX(COLUMN($R:$R),COLUMN()-($H1710*12-1))):AI1713)/($H1710*12)+IF($R1718=0,0,SUM(INDEX(1716:1716,1,MAX(COLUMN($R:$R),COLUMN()-(($H1710-$H1711)*12))):AI1718)/(($H1710)*12)))</f>
        <v>-37.083597939951581</v>
      </c>
      <c r="AJ1716" s="80" cm="1">
        <f t="array" aca="1" ref="AJ1716" ca="1">(SUM(INDEX(1711:1711,1,MAX(COLUMN($R:$R),COLUMN()-($H1710*12-1))):AJ1713)/($H1710*12)+IF($R1718=0,0,SUM(INDEX(1716:1716,1,MAX(COLUMN($R:$R),COLUMN()-(($H1710-$H1711)*12))):AJ1718)/(($H1710)*12)))</f>
        <v>-40.536992255317998</v>
      </c>
      <c r="AK1716" s="80" cm="1">
        <f t="array" aca="1" ref="AK1716" ca="1">(SUM(INDEX(1711:1711,1,MAX(COLUMN($R:$R),COLUMN()-($H1710*12-1))):AK1713)/($H1710*12)+IF($R1718=0,0,SUM(INDEX(1716:1716,1,MAX(COLUMN($R:$R),COLUMN()-(($H1710-$H1711)*12))):AK1718)/(($H1710)*12)))</f>
        <v>-44.048918677724508</v>
      </c>
      <c r="AL1716" s="80" cm="1">
        <f t="array" aca="1" ref="AL1716" ca="1">(SUM(INDEX(1711:1711,1,MAX(COLUMN($R:$R),COLUMN()-($H1710*12-1))):AL1713)/($H1710*12)+IF($R1718=0,0,SUM(INDEX(1716:1716,1,MAX(COLUMN($R:$R),COLUMN()-(($H1710-$H1711)*12))):AL1718)/(($H1710)*12)))</f>
        <v>-47.620369276781986</v>
      </c>
      <c r="AM1716" s="80" cm="1">
        <f t="array" aca="1" ref="AM1716" ca="1">(SUM(INDEX(1711:1711,1,MAX(COLUMN($R:$R),COLUMN()-($H1710*12-1))):AM1713)/($H1710*12)+IF($R1718=0,0,SUM(INDEX(1716:1716,1,MAX(COLUMN($R:$R),COLUMN()-(($H1710-$H1711)*12))):AM1718)/(($H1710)*12)))</f>
        <v>-51.252352936840431</v>
      </c>
      <c r="AN1716" s="80" cm="1">
        <f t="array" aca="1" ref="AN1716" ca="1">(SUM(INDEX(1711:1711,1,MAX(COLUMN($R:$R),COLUMN()-($H1710*12-1))):AN1713)/($H1710*12)+IF($R1718=0,0,SUM(INDEX(1716:1716,1,MAX(COLUMN($R:$R),COLUMN()-(($H1710-$H1711)*12))):AN1718)/(($H1710)*12)))</f>
        <v>-54.94589564198462</v>
      </c>
      <c r="AO1716" s="80" cm="1">
        <f t="array" aca="1" ref="AO1716" ca="1">(SUM(INDEX(1711:1711,1,MAX(COLUMN($R:$R),COLUMN()-($H1710*12-1))):AO1713)/($H1710*12)+IF($R1718=0,0,SUM(INDEX(1716:1716,1,MAX(COLUMN($R:$R),COLUMN()-(($H1710-$H1711)*12))):AO1718)/(($H1710)*12)))</f>
        <v>-58.702040765860062</v>
      </c>
      <c r="AP1716" s="80" cm="1">
        <f t="array" aca="1" ref="AP1716" ca="1">(SUM(INDEX(1711:1711,1,MAX(COLUMN($R:$R),COLUMN()-($H1710*12-1))):AP1713)/($H1710*12)+IF($R1718=0,0,SUM(INDEX(1716:1716,1,MAX(COLUMN($R:$R),COLUMN()-(($H1710-$H1711)*12))):AP1718)/(($H1710)*12)))</f>
        <v>-62.521849366411359</v>
      </c>
      <c r="AQ1716" s="80" cm="1">
        <f t="array" aca="1" ref="AQ1716" ca="1">(SUM(INDEX(1711:1711,1,MAX(COLUMN($R:$R),COLUMN()-($H1710*12-1))):AQ1713)/($H1710*12)+IF($R1718=0,0,SUM(INDEX(1716:1716,1,MAX(COLUMN($R:$R),COLUMN()-(($H1710-$H1711)*12))):AQ1718)/(($H1710)*12)))</f>
        <v>-67.536343988440933</v>
      </c>
      <c r="AR1716" s="80" cm="1">
        <f t="array" aca="1" ref="AR1716" ca="1">(SUM(INDEX(1711:1711,1,MAX(COLUMN($R:$R),COLUMN()-($H1710*12-1))):AR1713)/($H1710*12)+IF($R1718=0,0,SUM(INDEX(1716:1716,1,MAX(COLUMN($R:$R),COLUMN()-(($H1710-$H1711)*12))):AR1718)/(($H1710)*12)))</f>
        <v>-74.278078440796975</v>
      </c>
      <c r="AS1716" s="80" cm="1">
        <f t="array" aca="1" ref="AS1716" ca="1">(SUM(INDEX(1711:1711,1,MAX(COLUMN($R:$R),COLUMN()-($H1710*12-1))):AS1713)/($H1710*12)+IF($R1718=0,0,SUM(INDEX(1716:1716,1,MAX(COLUMN($R:$R),COLUMN()-(($H1710-$H1711)*12))):AS1718)/(($H1710)*12)))</f>
        <v>-81.109247439180848</v>
      </c>
      <c r="AT1716" s="80" cm="1">
        <f t="array" aca="1" ref="AT1716" ca="1">(SUM(INDEX(1711:1711,1,MAX(COLUMN($R:$R),COLUMN()-($H1710*12-1))):AT1713)/($H1710*12)+IF($R1718=0,0,SUM(INDEX(1716:1716,1,MAX(COLUMN($R:$R),COLUMN()-(($H1710-$H1711)*12))):AT1718)/(($H1710)*12)))</f>
        <v>-88.030945939633611</v>
      </c>
      <c r="AU1716" s="80" cm="1">
        <f t="array" aca="1" ref="AU1716" ca="1">(SUM(INDEX(1711:1711,1,MAX(COLUMN($R:$R),COLUMN()-($H1710*12-1))):AU1713)/($H1710*12)+IF($R1718=0,0,SUM(INDEX(1716:1716,1,MAX(COLUMN($R:$R),COLUMN()-(($H1710-$H1711)*12))):AU1718)/(($H1710)*12)))</f>
        <v>-95.044280323150886</v>
      </c>
      <c r="AV1716" s="80" cm="1">
        <f t="array" aca="1" ref="AV1716" ca="1">(SUM(INDEX(1711:1711,1,MAX(COLUMN($R:$R),COLUMN()-($H1710*12-1))):AV1713)/($H1710*12)+IF($R1718=0,0,SUM(INDEX(1716:1716,1,MAX(COLUMN($R:$R),COLUMN()-(($H1710-$H1711)*12))):AV1718)/(($H1710)*12)))</f>
        <v>-102.1503684684173</v>
      </c>
      <c r="AW1716" s="80" cm="1">
        <f t="array" aca="1" ref="AW1716" ca="1">(SUM(INDEX(1711:1711,1,MAX(COLUMN($R:$R),COLUMN()-($H1710*12-1))):AW1713)/($H1710*12)+IF($R1718=0,0,SUM(INDEX(1716:1716,1,MAX(COLUMN($R:$R),COLUMN()-(($H1710-$H1711)*12))):AW1718)/(($H1710)*12)))</f>
        <v>-109.3503398237244</v>
      </c>
      <c r="AX1716" s="80" cm="1">
        <f t="array" aca="1" ref="AX1716" ca="1">(SUM(INDEX(1711:1711,1,MAX(COLUMN($R:$R),COLUMN()-($H1710*12-1))):AX1713)/($H1710*12)+IF($R1718=0,0,SUM(INDEX(1716:1716,1,MAX(COLUMN($R:$R),COLUMN()-(($H1710-$H1711)*12))):AX1718)/(($H1710)*12)))</f>
        <v>-116.6453354780235</v>
      </c>
      <c r="AY1716" s="80" cm="1">
        <f t="array" aca="1" ref="AY1716" ca="1">(SUM(INDEX(1711:1711,1,MAX(COLUMN($R:$R),COLUMN()-($H1710*12-1))):AY1713)/($H1710*12)+IF($R1718=0,0,SUM(INDEX(1716:1716,1,MAX(COLUMN($R:$R),COLUMN()-(($H1710-$H1711)*12))):AY1718)/(($H1710)*12)))</f>
        <v>-124.03650823106345</v>
      </c>
      <c r="AZ1716" s="80" cm="1">
        <f t="array" aca="1" ref="AZ1716" ca="1">(SUM(INDEX(1711:1711,1,MAX(COLUMN($R:$R),COLUMN()-($H1710*12-1))):AZ1713)/($H1710*12)+IF($R1718=0,0,SUM(INDEX(1716:1716,1,MAX(COLUMN($R:$R),COLUMN()-(($H1710-$H1711)*12))):AZ1718)/(($H1710)*12)))</f>
        <v>-131.5250226625619</v>
      </c>
      <c r="BA1716" s="80" cm="1">
        <f t="array" aca="1" ref="BA1716" ca="1">(SUM(INDEX(1711:1711,1,MAX(COLUMN($R:$R),COLUMN()-($H1710*12-1))):BA1713)/($H1710*12)+IF($R1718=0,0,SUM(INDEX(1716:1716,1,MAX(COLUMN($R:$R),COLUMN()-(($H1710-$H1711)*12))):BA1718)/(($H1710)*12)))</f>
        <v>-139.1120552003571</v>
      </c>
      <c r="BB1716" s="80" cm="1">
        <f t="array" aca="1" ref="BB1716" ca="1">(SUM(INDEX(1711:1711,1,MAX(COLUMN($R:$R),COLUMN()-($H1710*12-1))):BB1713)/($H1710*12)+IF($R1718=0,0,SUM(INDEX(1716:1716,1,MAX(COLUMN($R:$R),COLUMN()-(($H1710-$H1711)*12))):BB1718)/(($H1710)*12)))</f>
        <v>-146.79879418748604</v>
      </c>
      <c r="BC1716" s="80" cm="1">
        <f t="array" aca="1" ref="BC1716" ca="1">(SUM(INDEX(1711:1711,1,MAX(COLUMN($R:$R),COLUMN()-($H1710*12-1))):BC1713)/($H1710*12)+IF($R1718=0,0,SUM(INDEX(1716:1716,1,MAX(COLUMN($R:$R),COLUMN()-(($H1710-$H1711)*12))):BC1718)/(($H1710)*12)))</f>
        <v>-160.2361574622567</v>
      </c>
      <c r="BD1716" s="80" cm="1">
        <f t="array" aca="1" ref="BD1716" ca="1">(SUM(INDEX(1711:1711,1,MAX(COLUMN($R:$R),COLUMN()-($H1710*12-1))):BD1713)/($H1710*12)+IF($R1718=0,0,SUM(INDEX(1716:1716,1,MAX(COLUMN($R:$R),COLUMN()-(($H1710-$H1711)*12))):BD1718)/(($H1710)*12)))</f>
        <v>-173.84745832361227</v>
      </c>
      <c r="BE1716" s="80" cm="1">
        <f t="array" aca="1" ref="BE1716" ca="1">(SUM(INDEX(1711:1711,1,MAX(COLUMN($R:$R),COLUMN()-($H1710*12-1))):BE1713)/($H1710*12)+IF($R1718=0,0,SUM(INDEX(1716:1716,1,MAX(COLUMN($R:$R),COLUMN()-(($H1710-$H1711)*12))):BE1718)/(($H1710)*12)))</f>
        <v>-187.63473275889612</v>
      </c>
      <c r="BF1716" s="80" cm="1">
        <f t="array" aca="1" ref="BF1716" ca="1">(SUM(INDEX(1711:1711,1,MAX(COLUMN($R:$R),COLUMN()-($H1710*12-1))):BF1713)/($H1710*12)+IF($R1718=0,0,SUM(INDEX(1716:1716,1,MAX(COLUMN($R:$R),COLUMN()-(($H1710-$H1711)*12))):BF1718)/(($H1710)*12)))</f>
        <v>-201.60003580426516</v>
      </c>
      <c r="BG1716" s="80" cm="1">
        <f t="array" aca="1" ref="BG1716" ca="1">(SUM(INDEX(1711:1711,1,MAX(COLUMN($R:$R),COLUMN()-($H1710*12-1))):BG1713)/($H1710*12)+IF($R1718=0,0,SUM(INDEX(1716:1716,1,MAX(COLUMN($R:$R),COLUMN()-(($H1710-$H1711)*12))):BG1718)/(($H1710)*12)))</f>
        <v>-215.74544160552659</v>
      </c>
      <c r="BH1716" s="80" cm="1">
        <f t="array" aca="1" ref="BH1716" ca="1">(SUM(INDEX(1711:1711,1,MAX(COLUMN($R:$R),COLUMN()-($H1710*12-1))):BH1713)/($H1710*12)+IF($R1718=0,0,SUM(INDEX(1716:1716,1,MAX(COLUMN($R:$R),COLUMN()-(($H1710-$H1711)*12))):BH1718)/(($H1710)*12)))</f>
        <v>-230.07304347556456</v>
      </c>
      <c r="BI1716" s="80" cm="1">
        <f t="array" aca="1" ref="BI1716" ca="1">(SUM(INDEX(1711:1711,1,MAX(COLUMN($R:$R),COLUMN()-($H1710*12-1))):BI1713)/($H1710*12)+IF($R1718=0,0,SUM(INDEX(1716:1716,1,MAX(COLUMN($R:$R),COLUMN()-(($H1710-$H1711)*12))):BI1718)/(($H1710)*12)))</f>
        <v>-244.5849539482241</v>
      </c>
      <c r="BJ1716" s="80" cm="1">
        <f t="array" aca="1" ref="BJ1716" ca="1">(SUM(INDEX(1711:1711,1,MAX(COLUMN($R:$R),COLUMN()-($H1710*12-1))):BJ1713)/($H1710*12)+IF($R1718=0,0,SUM(INDEX(1716:1716,1,MAX(COLUMN($R:$R),COLUMN()-(($H1710-$H1711)*12))):BJ1718)/(($H1710)*12)))</f>
        <v>-259.28330482851504</v>
      </c>
      <c r="BK1716" s="80" cm="1">
        <f t="array" aca="1" ref="BK1716" ca="1">(SUM(INDEX(1711:1711,1,MAX(COLUMN($R:$R),COLUMN()-($H1710*12-1))):BK1713)/($H1710*12)+IF($R1718=0,0,SUM(INDEX(1716:1716,1,MAX(COLUMN($R:$R),COLUMN()-(($H1710-$H1711)*12))):BK1718)/(($H1710)*12)))</f>
        <v>-274.17024723899641</v>
      </c>
      <c r="BL1716" s="80" cm="1">
        <f t="array" aca="1" ref="BL1716" ca="1">(SUM(INDEX(1711:1711,1,MAX(COLUMN($R:$R),COLUMN()-($H1710*12-1))):BL1713)/($H1710*12)+IF($R1718=0,0,SUM(INDEX(1716:1716,1,MAX(COLUMN($R:$R),COLUMN()-(($H1710-$H1711)*12))):BL1718)/(($H1710)*12)))</f>
        <v>-289.24795166219678</v>
      </c>
      <c r="BM1716" s="80" cm="1">
        <f t="array" aca="1" ref="BM1716" ca="1">(SUM(INDEX(1711:1711,1,MAX(COLUMN($R:$R),COLUMN()-($H1710*12-1))):BM1713)/($H1710*12)+IF($R1718=0,0,SUM(INDEX(1716:1716,1,MAX(COLUMN($R:$R),COLUMN()-(($H1710-$H1711)*12))):BM1718)/(($H1710)*12)))</f>
        <v>-304.51860797892351</v>
      </c>
      <c r="BN1716" s="80" cm="1">
        <f t="array" aca="1" ref="BN1716" ca="1">(SUM(INDEX(1711:1711,1,MAX(COLUMN($R:$R),COLUMN()-($H1710*12-1))):BN1713)/($H1710*12)+IF($R1718=0,0,SUM(INDEX(1716:1716,1,MAX(COLUMN($R:$R),COLUMN()-(($H1710-$H1711)*12))):BN1718)/(($H1710)*12)))</f>
        <v>-319.9844255023088</v>
      </c>
      <c r="BO1716" s="80" cm="1">
        <f t="array" aca="1" ref="BO1716" ca="1">(SUM(INDEX(1711:1711,1,MAX(COLUMN($R:$R),COLUMN()-($H1710*12-1))):BO1713)/($H1710*12)+IF($R1718=0,0,SUM(INDEX(1716:1716,1,MAX(COLUMN($R:$R),COLUMN()-(($H1710-$H1711)*12))):BO1718)/(($H1710)*12)))</f>
        <v>-346.94706803568556</v>
      </c>
      <c r="BP1716" s="80" cm="1">
        <f t="array" aca="1" ref="BP1716" ca="1">(SUM(INDEX(1711:1711,1,MAX(COLUMN($R:$R),COLUMN()-($H1710*12-1))):BP1713)/($H1710*12)+IF($R1718=0,0,SUM(INDEX(1716:1716,1,MAX(COLUMN($R:$R),COLUMN()-(($H1710-$H1711)*12))):BP1718)/(($H1710)*12)))</f>
        <v>-374.28171307603429</v>
      </c>
      <c r="BQ1716" s="80" cm="1">
        <f t="array" aca="1" ref="BQ1716" ca="1">(SUM(INDEX(1711:1711,1,MAX(COLUMN($R:$R),COLUMN()-($H1710*12-1))):BQ1713)/($H1710*12)+IF($R1718=0,0,SUM(INDEX(1716:1716,1,MAX(COLUMN($R:$R),COLUMN()-(($H1710-$H1711)*12))):BQ1718)/(($H1710)*12)))</f>
        <v>-401.96539049923035</v>
      </c>
      <c r="BR1716" s="80" cm="1">
        <f t="array" aca="1" ref="BR1716" ca="1">(SUM(INDEX(1711:1711,1,MAX(COLUMN($R:$R),COLUMN()-($H1710*12-1))):BR1713)/($H1710*12)+IF($R1718=0,0,SUM(INDEX(1716:1716,1,MAX(COLUMN($R:$R),COLUMN()-(($H1710-$H1711)*12))):BR1718)/(($H1710)*12)))</f>
        <v>-430.00250026860977</v>
      </c>
      <c r="BS1716" s="80" cm="1">
        <f t="array" aca="1" ref="BS1716" ca="1">(SUM(INDEX(1711:1711,1,MAX(COLUMN($R:$R),COLUMN()-($H1710*12-1))):BS1713)/($H1710*12)+IF($R1718=0,0,SUM(INDEX(1716:1716,1,MAX(COLUMN($R:$R),COLUMN()-(($H1710-$H1711)*12))):BS1718)/(($H1710)*12)))</f>
        <v>-458.39749836458111</v>
      </c>
      <c r="BT1716" s="80" cm="1">
        <f t="array" aca="1" ref="BT1716" ca="1">(SUM(INDEX(1711:1711,1,MAX(COLUMN($R:$R),COLUMN()-($H1710*12-1))):BT1713)/($H1710*12)+IF($R1718=0,0,SUM(INDEX(1716:1716,1,MAX(COLUMN($R:$R),COLUMN()-(($H1710-$H1711)*12))):BT1718)/(($H1710)*12)))</f>
        <v>-487.15489754042449</v>
      </c>
      <c r="BU1716" s="80" cm="1">
        <f t="array" aca="1" ref="BU1716" ca="1">(SUM(INDEX(1711:1711,1,MAX(COLUMN($R:$R),COLUMN()-($H1710*12-1))):BU1713)/($H1710*12)+IF($R1718=0,0,SUM(INDEX(1716:1716,1,MAX(COLUMN($R:$R),COLUMN()-(($H1710-$H1711)*12))):BU1718)/(($H1710)*12)))</f>
        <v>-516.27926808966754</v>
      </c>
      <c r="BV1716" s="80" cm="1">
        <f t="array" aca="1" ref="BV1716" ca="1">(SUM(INDEX(1711:1711,1,MAX(COLUMN($R:$R),COLUMN()-($H1710*12-1))):BV1713)/($H1710*12)+IF($R1718=0,0,SUM(INDEX(1716:1716,1,MAX(COLUMN($R:$R),COLUMN()-(($H1710-$H1711)*12))):BV1718)/(($H1710)*12)))</f>
        <v>-545.77523862524845</v>
      </c>
      <c r="BW1716" s="80" cm="1">
        <f t="array" aca="1" ref="BW1716" ca="1">(SUM(INDEX(1711:1711,1,MAX(COLUMN($R:$R),COLUMN()-($H1710*12-1))):BW1713)/($H1710*12)+IF($R1718=0,0,SUM(INDEX(1716:1716,1,MAX(COLUMN($R:$R),COLUMN()-(($H1710-$H1711)*12))):BW1718)/(($H1710)*12)))</f>
        <v>-575.64749687068172</v>
      </c>
      <c r="BX1716" s="80" cm="1">
        <f t="array" aca="1" ref="BX1716" ca="1">(SUM(INDEX(1711:1711,1,MAX(COLUMN($R:$R),COLUMN()-($H1710*12-1))):BX1713)/($H1710*12)+IF($R1718=0,0,SUM(INDEX(1716:1716,1,MAX(COLUMN($R:$R),COLUMN()-(($H1710-$H1711)*12))):BX1718)/(($H1710)*12)))</f>
        <v>-605.90079046344351</v>
      </c>
      <c r="BY1716" s="80" cm="1">
        <f t="array" aca="1" ref="BY1716" ca="1">(SUM(INDEX(1711:1711,1,MAX(COLUMN($R:$R),COLUMN()-($H1710*12-1))):BY1713)/($H1710*12)+IF($R1718=0,0,SUM(INDEX(1716:1716,1,MAX(COLUMN($R:$R),COLUMN()-(($H1710-$H1711)*12))):BY1718)/(($H1710)*12)))</f>
        <v>-636.53992777080316</v>
      </c>
      <c r="BZ1716" s="80" cm="1">
        <f t="array" aca="1" ref="BZ1716" ca="1">(SUM(INDEX(1711:1711,1,MAX(COLUMN($R:$R),COLUMN()-($H1710*12-1))):BZ1713)/($H1710*12)+IF($R1718=0,0,SUM(INDEX(1716:1716,1,MAX(COLUMN($R:$R),COLUMN()-(($H1710-$H1711)*12))):BZ1718)/(($H1710)*12)))</f>
        <v>-667.56977871832476</v>
      </c>
      <c r="CA1716" s="80" cm="1">
        <f t="array" aca="1" ref="CA1716" ca="1">(SUM(INDEX(1711:1711,1,MAX(COLUMN($R:$R),COLUMN()-($H1710*12-1))):CA1713)/($H1710*12)+IF($R1718=0,0,SUM(INDEX(1716:1716,1,MAX(COLUMN($R:$R),COLUMN()-(($H1710-$H1711)*12))):CA1718)/(($H1710)*12)))</f>
        <v>-720.18171630924303</v>
      </c>
      <c r="CB1716" s="80" cm="1">
        <f t="array" aca="1" ref="CB1716" ca="1">(SUM(INDEX(1711:1711,1,MAX(COLUMN($R:$R),COLUMN()-($H1710*12-1))):CB1713)/($H1710*12)+IF($R1718=0,0,SUM(INDEX(1716:1716,1,MAX(COLUMN($R:$R),COLUMN()-(($H1710-$H1711)*12))):CB1718)/(($H1710)*12)))</f>
        <v>-773.45762973602791</v>
      </c>
      <c r="CC1716" s="80" cm="1">
        <f t="array" aca="1" ref="CC1716" ca="1">(SUM(INDEX(1711:1711,1,MAX(COLUMN($R:$R),COLUMN()-($H1710*12-1))):CC1713)/($H1710*12)+IF($R1718=0,0,SUM(INDEX(1716:1716,1,MAX(COLUMN($R:$R),COLUMN()-(($H1710-$H1711)*12))):CC1718)/(($H1710)*12)))</f>
        <v>-827.40582473171867</v>
      </c>
      <c r="CD1716" s="80" cm="1">
        <f t="array" aca="1" ref="CD1716" ca="1">(SUM(INDEX(1711:1711,1,MAX(COLUMN($R:$R),COLUMN()-($H1710*12-1))):CD1713)/($H1710*12)+IF($R1718=0,0,SUM(INDEX(1716:1716,1,MAX(COLUMN($R:$R),COLUMN()-(($H1710-$H1711)*12))):CD1718)/(($H1710)*12)))</f>
        <v>-882.03471329622971</v>
      </c>
      <c r="CE1716" s="80" cm="1">
        <f t="array" aca="1" ref="CE1716" ca="1">(SUM(INDEX(1711:1711,1,MAX(COLUMN($R:$R),COLUMN()-($H1710*12-1))):CE1713)/($H1710*12)+IF($R1718=0,0,SUM(INDEX(1716:1716,1,MAX(COLUMN($R:$R),COLUMN()-(($H1710-$H1711)*12))):CE1718)/(($H1710)*12)))</f>
        <v>-937.35281517462454</v>
      </c>
      <c r="CF1716" s="80" cm="1">
        <f t="array" aca="1" ref="CF1716" ca="1">(SUM(INDEX(1711:1711,1,MAX(COLUMN($R:$R),COLUMN()-($H1710*12-1))):CF1713)/($H1710*12)+IF($R1718=0,0,SUM(INDEX(1716:1716,1,MAX(COLUMN($R:$R),COLUMN()-(($H1710-$H1711)*12))):CF1718)/(($H1710)*12)))</f>
        <v>-993.36875935941157</v>
      </c>
      <c r="CG1716" s="80" cm="1">
        <f t="array" aca="1" ref="CG1716" ca="1">(SUM(INDEX(1711:1711,1,MAX(COLUMN($R:$R),COLUMN()-($H1710*12-1))):CG1713)/($H1710*12)+IF($R1718=0,0,SUM(INDEX(1716:1716,1,MAX(COLUMN($R:$R),COLUMN()-(($H1710-$H1711)*12))):CG1718)/(($H1710)*12)))</f>
        <v>-1050.0912856173297</v>
      </c>
      <c r="CH1716" s="80" cm="1">
        <f t="array" aca="1" ref="CH1716" ca="1">(SUM(INDEX(1711:1711,1,MAX(COLUMN($R:$R),COLUMN()-($H1710*12-1))):CH1713)/($H1710*12)+IF($R1718=0,0,SUM(INDEX(1716:1716,1,MAX(COLUMN($R:$R),COLUMN()-(($H1710-$H1711)*12))):CH1718)/(($H1710)*12)))</f>
        <v>-1107.5292460410999</v>
      </c>
      <c r="CI1716" s="80" cm="1">
        <f t="array" aca="1" ref="CI1716" ca="1">(SUM(INDEX(1711:1711,1,MAX(COLUMN($R:$R),COLUMN()-($H1710*12-1))):CI1713)/($H1710*12)+IF($R1718=0,0,SUM(INDEX(1716:1716,1,MAX(COLUMN($R:$R),COLUMN()-(($H1710-$H1711)*12))):CI1718)/(($H1710)*12)))</f>
        <v>-1165.691606626624</v>
      </c>
      <c r="CJ1716" s="80" cm="1">
        <f t="array" aca="1" ref="CJ1716" ca="1">(SUM(INDEX(1711:1711,1,MAX(COLUMN($R:$R),COLUMN()-($H1710*12-1))):CJ1713)/($H1710*12)+IF($R1718=0,0,SUM(INDEX(1716:1716,1,MAX(COLUMN($R:$R),COLUMN()-(($H1710-$H1711)*12))):CJ1718)/(($H1710)*12)))</f>
        <v>-1224.5874488761315</v>
      </c>
      <c r="CK1716" s="80" cm="1">
        <f t="array" aca="1" ref="CK1716" ca="1">(SUM(INDEX(1711:1711,1,MAX(COLUMN($R:$R),COLUMN()-($H1710*12-1))):CK1713)/($H1710*12)+IF($R1718=0,0,SUM(INDEX(1716:1716,1,MAX(COLUMN($R:$R),COLUMN()-(($H1710-$H1711)*12))):CK1718)/(($H1710)*12)))</f>
        <v>-1284.2259714277802</v>
      </c>
      <c r="CL1716" s="80" cm="1">
        <f t="array" aca="1" ref="CL1716" ca="1">(SUM(INDEX(1711:1711,1,MAX(COLUMN($R:$R),COLUMN()-($H1710*12-1))):CL1713)/($H1710*12)+IF($R1718=0,0,SUM(INDEX(1716:1716,1,MAX(COLUMN($R:$R),COLUMN()-(($H1710-$H1711)*12))):CL1718)/(($H1710)*12)))</f>
        <v>-1344.6164917122239</v>
      </c>
      <c r="CN1716" s="80">
        <f>SUMIF($5:$5,CN$2,1714:1714)</f>
        <v>0</v>
      </c>
      <c r="CO1716" s="80" t="e" cm="1">
        <f t="array" aca="1" ref="CO1716" ca="1">(SUM(INDEX(1711:1711,1,MAX(COLUMN($CN:$CN),COLUMN()-($H1710*4-1))):CO1713)/($H1710*4)-IF($CN1718=0,0,SUM(INDEX(1716:1716,1,MAX(COLUMN($CN:$CN),COLUMN()-(($H1710-$H1711)*4))):CO1718)/(($H1710)*4)))</f>
        <v>#N/A</v>
      </c>
      <c r="CP1716" s="80" t="e" cm="1">
        <f t="array" aca="1" ref="CP1716" ca="1">(SUM(INDEX(1711:1711,1,MAX(COLUMN($CN:$CN),COLUMN()-($H1710*4-1))):CP1713)/($H1710*4)-IF($CN1718=0,0,SUM(INDEX(1716:1716,1,MAX(COLUMN($CN:$CN),COLUMN()-(($H1710-$H1711)*4))):CP1718)/(($H1710)*4)))</f>
        <v>#N/A</v>
      </c>
      <c r="CQ1716" s="80" t="e" cm="1">
        <f t="array" aca="1" ref="CQ1716" ca="1">(SUM(INDEX(1711:1711,1,MAX(COLUMN($CN:$CN),COLUMN()-($H1710*4-1))):CQ1713)/($H1710*4)-IF($CN1718=0,0,SUM(INDEX(1716:1716,1,MAX(COLUMN($CN:$CN),COLUMN()-(($H1710-$H1711)*4))):CQ1718)/(($H1710)*4)))</f>
        <v>#N/A</v>
      </c>
      <c r="CR1716" s="80" t="e" cm="1">
        <f t="array" aca="1" ref="CR1716" ca="1">(SUM(INDEX(1711:1711,1,MAX(COLUMN($CN:$CN),COLUMN()-($H1710*4-1))):CR1713)/($H1710*4)-IF($CN1718=0,0,SUM(INDEX(1716:1716,1,MAX(COLUMN($CN:$CN),COLUMN()-(($H1710-$H1711)*4))):CR1718)/(($H1710)*4)))</f>
        <v>#N/A</v>
      </c>
      <c r="CS1716" s="80" t="e" cm="1">
        <f t="array" aca="1" ref="CS1716" ca="1">(SUM(INDEX(1711:1711,1,MAX(COLUMN($CN:$CN),COLUMN()-($H1710*4-1))):CS1713)/($H1710*4)-IF($CN1718=0,0,SUM(INDEX(1716:1716,1,MAX(COLUMN($CN:$CN),COLUMN()-(($H1710-$H1711)*4))):CS1718)/(($H1710)*4)))</f>
        <v>#N/A</v>
      </c>
      <c r="CT1716" s="80" t="e" cm="1">
        <f t="array" aca="1" ref="CT1716" ca="1">(SUM(INDEX(1711:1711,1,MAX(COLUMN($CN:$CN),COLUMN()-($H1710*4-1))):CT1713)/($H1710*4)-IF($CN1718=0,0,SUM(INDEX(1716:1716,1,MAX(COLUMN($CN:$CN),COLUMN()-(($H1710-$H1711)*4))):CT1718)/(($H1710)*4)))</f>
        <v>#N/A</v>
      </c>
      <c r="CU1716" s="80" t="e" cm="1">
        <f t="array" aca="1" ref="CU1716" ca="1">(SUM(INDEX(1711:1711,1,MAX(COLUMN($CN:$CN),COLUMN()-($H1710*4-1))):CU1713)/($H1710*4)-IF($CN1718=0,0,SUM(INDEX(1716:1716,1,MAX(COLUMN($CN:$CN),COLUMN()-(($H1710-$H1711)*4))):CU1718)/(($H1710)*4)))</f>
        <v>#N/A</v>
      </c>
      <c r="CV1716" s="80" t="e" cm="1">
        <f t="array" aca="1" ref="CV1716" ca="1">(SUM(INDEX(1711:1711,1,MAX(COLUMN($CN:$CN),COLUMN()-($H1710*4-1))):CV1713)/($H1710*4)-IF($CN1718=0,0,SUM(INDEX(1716:1716,1,MAX(COLUMN($CN:$CN),COLUMN()-(($H1710-$H1711)*4))):CV1718)/(($H1710)*4)))</f>
        <v>#N/A</v>
      </c>
      <c r="CW1716" s="80" t="e" cm="1">
        <f t="array" aca="1" ref="CW1716" ca="1">(SUM(INDEX(1711:1711,1,MAX(COLUMN($CN:$CN),COLUMN()-($H1710*4-1))):CW1713)/($H1710*4)-IF($CN1718=0,0,SUM(INDEX(1716:1716,1,MAX(COLUMN($CN:$CN),COLUMN()-(($H1710-$H1711)*4))):CW1718)/(($H1710)*4)))</f>
        <v>#N/A</v>
      </c>
      <c r="CX1716" s="80" t="e" cm="1">
        <f t="array" aca="1" ref="CX1716" ca="1">(SUM(INDEX(1711:1711,1,MAX(COLUMN($CN:$CN),COLUMN()-($H1710*4-1))):CX1713)/($H1710*4)-IF($CN1718=0,0,SUM(INDEX(1716:1716,1,MAX(COLUMN($CN:$CN),COLUMN()-(($H1710-$H1711)*4))):CX1718)/(($H1710)*4)))</f>
        <v>#N/A</v>
      </c>
      <c r="CY1716" s="80" t="e" cm="1">
        <f t="array" aca="1" ref="CY1716" ca="1">(SUM(INDEX(1711:1711,1,MAX(COLUMN($CN:$CN),COLUMN()-($H1710*4-1))):CY1713)/($H1710*4)-IF($CN1718=0,0,SUM(INDEX(1716:1716,1,MAX(COLUMN($CN:$CN),COLUMN()-(($H1710-$H1711)*4))):CY1718)/(($H1710)*4)))</f>
        <v>#N/A</v>
      </c>
      <c r="CZ1716" s="80" t="e" cm="1">
        <f t="array" aca="1" ref="CZ1716" ca="1">(SUM(INDEX(1711:1711,1,MAX(COLUMN($CN:$CN),COLUMN()-($H1710*4-1))):CZ1713)/($H1710*4)-IF($CN1718=0,0,SUM(INDEX(1716:1716,1,MAX(COLUMN($CN:$CN),COLUMN()-(($H1710-$H1711)*4))):CZ1718)/(($H1710)*4)))</f>
        <v>#N/A</v>
      </c>
      <c r="DA1716" s="80" t="e" cm="1">
        <f t="array" aca="1" ref="DA1716" ca="1">(SUM(INDEX(1711:1711,1,MAX(COLUMN($CN:$CN),COLUMN()-($H1710*4-1))):DA1713)/($H1710*4)-IF($CN1718=0,0,SUM(INDEX(1716:1716,1,MAX(COLUMN($CN:$CN),COLUMN()-(($H1710-$H1711)*4))):DA1718)/(($H1710)*4)))</f>
        <v>#N/A</v>
      </c>
      <c r="DB1716" s="80" t="e" cm="1">
        <f t="array" aca="1" ref="DB1716" ca="1">(SUM(INDEX(1711:1711,1,MAX(COLUMN($CN:$CN),COLUMN()-($H1710*4-1))):DB1713)/($H1710*4)-IF($CN1718=0,0,SUM(INDEX(1716:1716,1,MAX(COLUMN($CN:$CN),COLUMN()-(($H1710-$H1711)*4))):DB1718)/(($H1710)*4)))</f>
        <v>#N/A</v>
      </c>
      <c r="DC1716" s="80" t="e" cm="1">
        <f t="array" aca="1" ref="DC1716" ca="1">(SUM(INDEX(1711:1711,1,MAX(COLUMN($CN:$CN),COLUMN()-($H1710*4-1))):DC1713)/($H1710*4)-IF($CN1718=0,0,SUM(INDEX(1716:1716,1,MAX(COLUMN($CN:$CN),COLUMN()-(($H1710-$H1711)*4))):DC1718)/(($H1710)*4)))</f>
        <v>#N/A</v>
      </c>
      <c r="DD1716" s="80" t="e" cm="1">
        <f t="array" aca="1" ref="DD1716" ca="1">(SUM(INDEX(1711:1711,1,MAX(COLUMN($CN:$CN),COLUMN()-($H1710*4-1))):DD1713)/($H1710*4)-IF($CN1718=0,0,SUM(INDEX(1716:1716,1,MAX(COLUMN($CN:$CN),COLUMN()-(($H1710-$H1711)*4))):DD1718)/(($H1710)*4)))</f>
        <v>#N/A</v>
      </c>
      <c r="DE1716" s="80" t="e" cm="1">
        <f t="array" aca="1" ref="DE1716" ca="1">(SUM(INDEX(1711:1711,1,MAX(COLUMN($CN:$CN),COLUMN()-($H1710*4-1))):DE1713)/($H1710*4)-IF($CN1718=0,0,SUM(INDEX(1716:1716,1,MAX(COLUMN($CN:$CN),COLUMN()-(($H1710-$H1711)*4))):DE1718)/(($H1710)*4)))</f>
        <v>#N/A</v>
      </c>
      <c r="DF1716" s="80" t="e" cm="1">
        <f t="array" aca="1" ref="DF1716" ca="1">(SUM(INDEX(1711:1711,1,MAX(COLUMN($CN:$CN),COLUMN()-($H1710*4-1))):DF1713)/($H1710*4)-IF($CN1718=0,0,SUM(INDEX(1716:1716,1,MAX(COLUMN($CN:$CN),COLUMN()-(($H1710-$H1711)*4))):DF1718)/(($H1710)*4)))</f>
        <v>#N/A</v>
      </c>
      <c r="DG1716" s="80" t="e" cm="1">
        <f t="array" aca="1" ref="DG1716" ca="1">(SUM(INDEX(1711:1711,1,MAX(COLUMN($CN:$CN),COLUMN()-($H1710*4-1))):DG1713)/($H1710*4)-IF($CN1718=0,0,SUM(INDEX(1716:1716,1,MAX(COLUMN($CN:$CN),COLUMN()-(($H1710-$H1711)*4))):DG1718)/(($H1710)*4)))</f>
        <v>#N/A</v>
      </c>
      <c r="DH1716" s="80" t="e" cm="1">
        <f t="array" aca="1" ref="DH1716" ca="1">(SUM(INDEX(1711:1711,1,MAX(COLUMN($CN:$CN),COLUMN()-($H1710*4-1))):DH1713)/($H1710*4)-IF($CN1718=0,0,SUM(INDEX(1716:1716,1,MAX(COLUMN($CN:$CN),COLUMN()-(($H1710-$H1711)*4))):DH1718)/(($H1710)*4)))</f>
        <v>#N/A</v>
      </c>
      <c r="DI1716" s="80" t="e" cm="1">
        <f t="array" aca="1" ref="DI1716" ca="1">(SUM(INDEX(1711:1711,1,MAX(COLUMN($CN:$CN),COLUMN()-($H1710*4-1))):DI1713)/($H1710*4)-IF($CN1718=0,0,SUM(INDEX(1716:1716,1,MAX(COLUMN($CN:$CN),COLUMN()-(($H1710-$H1711)*4))):DI1718)/(($H1710)*4)))</f>
        <v>#N/A</v>
      </c>
      <c r="DJ1716" s="80" t="e" cm="1">
        <f t="array" aca="1" ref="DJ1716" ca="1">(SUM(INDEX(1711:1711,1,MAX(COLUMN($CN:$CN),COLUMN()-($H1710*4-1))):DJ1713)/($H1710*4)-IF($CN1718=0,0,SUM(INDEX(1716:1716,1,MAX(COLUMN($CN:$CN),COLUMN()-(($H1710-$H1711)*4))):DJ1718)/(($H1710)*4)))</f>
        <v>#N/A</v>
      </c>
      <c r="DK1716" s="80" t="e" cm="1">
        <f t="array" aca="1" ref="DK1716" ca="1">(SUM(INDEX(1711:1711,1,MAX(COLUMN($CN:$CN),COLUMN()-($H1710*4-1))):DK1713)/($H1710*4)-IF($CN1718=0,0,SUM(INDEX(1716:1716,1,MAX(COLUMN($CN:$CN),COLUMN()-(($H1710-$H1711)*4))):DK1718)/(($H1710)*4)))</f>
        <v>#N/A</v>
      </c>
      <c r="DL1716" s="80" t="e" cm="1">
        <f t="array" aca="1" ref="DL1716" ca="1">(SUM(INDEX(1711:1711,1,MAX(COLUMN($CN:$CN),COLUMN()-($H1710*4-1))):DL1713)/($H1710*4)-IF($CN1718=0,0,SUM(INDEX(1716:1716,1,MAX(COLUMN($CN:$CN),COLUMN()-(($H1710-$H1711)*4))):DL1718)/(($H1710)*4)))</f>
        <v>#N/A</v>
      </c>
    </row>
    <row r="1717" spans="2:116" x14ac:dyDescent="0.35">
      <c r="D1717" t="s">
        <v>425</v>
      </c>
      <c r="E1717" s="8" t="str">
        <f t="shared" si="2870"/>
        <v>1717 FAPPE-F</v>
      </c>
      <c r="G1717" s="125"/>
      <c r="J1717" s="62"/>
      <c r="K1717" s="53"/>
      <c r="L1717" s="53"/>
      <c r="M1717" s="53"/>
      <c r="N1717" s="53"/>
      <c r="O1717" s="53"/>
      <c r="P1717" s="53"/>
      <c r="R1717" s="82"/>
      <c r="S1717" s="153"/>
      <c r="T1717" s="153"/>
      <c r="U1717" s="153"/>
      <c r="V1717" s="153"/>
      <c r="W1717" s="153"/>
      <c r="X1717" s="153"/>
      <c r="Y1717" s="153"/>
      <c r="Z1717" s="153"/>
      <c r="AA1717" s="153"/>
      <c r="AB1717" s="153"/>
      <c r="AC1717" s="153"/>
      <c r="AD1717" s="153"/>
      <c r="AE1717" s="153"/>
      <c r="AF1717" s="153"/>
      <c r="AG1717" s="153"/>
      <c r="AH1717" s="153"/>
      <c r="AI1717" s="153"/>
      <c r="AJ1717" s="153"/>
      <c r="AK1717" s="153"/>
      <c r="AL1717" s="153"/>
      <c r="AM1717" s="153"/>
      <c r="AN1717" s="153"/>
      <c r="AO1717" s="153"/>
      <c r="AP1717" s="153"/>
      <c r="AQ1717" s="153"/>
      <c r="AR1717" s="153"/>
      <c r="AS1717" s="153"/>
      <c r="AT1717" s="153"/>
      <c r="AU1717" s="153"/>
      <c r="AV1717" s="153"/>
      <c r="AW1717" s="153"/>
      <c r="AX1717" s="153"/>
      <c r="AY1717" s="153"/>
      <c r="AZ1717" s="153"/>
      <c r="BA1717" s="153"/>
      <c r="BB1717" s="153"/>
      <c r="BC1717" s="153"/>
      <c r="BD1717" s="153"/>
      <c r="BE1717" s="153"/>
      <c r="BF1717" s="153"/>
      <c r="BG1717" s="153"/>
      <c r="BH1717" s="153"/>
      <c r="BI1717" s="153"/>
      <c r="BJ1717" s="153"/>
      <c r="BK1717" s="153"/>
      <c r="BL1717" s="153"/>
      <c r="BM1717" s="153"/>
      <c r="BN1717" s="153"/>
      <c r="BO1717" s="153"/>
      <c r="BP1717" s="153"/>
      <c r="BQ1717" s="153"/>
      <c r="BR1717" s="153"/>
      <c r="BS1717" s="153"/>
      <c r="BT1717" s="153"/>
      <c r="BU1717" s="153"/>
      <c r="BV1717" s="153"/>
      <c r="BW1717" s="153"/>
      <c r="BX1717" s="153"/>
      <c r="BY1717" s="153"/>
      <c r="BZ1717" s="153"/>
      <c r="CA1717" s="153"/>
      <c r="CB1717" s="153"/>
      <c r="CC1717" s="153"/>
      <c r="CD1717" s="153"/>
      <c r="CE1717" s="153"/>
      <c r="CF1717" s="153"/>
      <c r="CG1717" s="153"/>
      <c r="CH1717" s="153"/>
      <c r="CI1717" s="153"/>
      <c r="CJ1717" s="153"/>
      <c r="CK1717" s="153"/>
      <c r="CL1717" s="153"/>
      <c r="CN1717" s="62"/>
      <c r="CO1717" s="153"/>
      <c r="CP1717" s="153"/>
      <c r="CQ1717" s="153"/>
      <c r="CR1717" s="153"/>
      <c r="CS1717" s="153"/>
      <c r="CT1717" s="153"/>
      <c r="CU1717" s="153"/>
      <c r="CV1717" s="153"/>
      <c r="CW1717" s="153"/>
      <c r="CX1717" s="153"/>
      <c r="CY1717" s="153"/>
      <c r="CZ1717" s="153"/>
      <c r="DA1717" s="153"/>
      <c r="DB1717" s="153"/>
      <c r="DC1717" s="153"/>
      <c r="DD1717" s="153"/>
      <c r="DE1717" s="153"/>
      <c r="DF1717" s="153"/>
      <c r="DG1717" s="153"/>
      <c r="DH1717" s="153"/>
      <c r="DI1717" s="153"/>
      <c r="DJ1717" s="153"/>
      <c r="DK1717" s="153"/>
      <c r="DL1717" s="153"/>
    </row>
    <row r="1718" spans="2:116" x14ac:dyDescent="0.35">
      <c r="D1718" t="s">
        <v>425</v>
      </c>
      <c r="E1718" s="8" t="str">
        <f t="shared" si="2870"/>
        <v>1718 FAPPE-F</v>
      </c>
      <c r="G1718" s="125" t="s">
        <v>219</v>
      </c>
      <c r="J1718" s="74">
        <v>100</v>
      </c>
      <c r="K1718" s="53"/>
      <c r="L1718" s="53"/>
      <c r="M1718" s="53"/>
      <c r="N1718" s="53"/>
      <c r="O1718" s="53"/>
      <c r="P1718" s="53"/>
      <c r="R1718" s="82">
        <f>-$J1718</f>
        <v>-100</v>
      </c>
      <c r="S1718" s="153"/>
      <c r="T1718" s="153"/>
      <c r="U1718" s="153"/>
      <c r="V1718" s="153"/>
      <c r="W1718" s="153"/>
      <c r="X1718" s="153"/>
      <c r="Y1718" s="153"/>
      <c r="Z1718" s="153"/>
      <c r="AA1718" s="153"/>
      <c r="AB1718" s="153"/>
      <c r="AC1718" s="153"/>
      <c r="AD1718" s="153"/>
      <c r="AE1718" s="153"/>
      <c r="AF1718" s="153"/>
      <c r="AG1718" s="153"/>
      <c r="AH1718" s="153"/>
      <c r="AI1718" s="153"/>
      <c r="AJ1718" s="153"/>
      <c r="AK1718" s="153"/>
      <c r="AL1718" s="153"/>
      <c r="AM1718" s="153"/>
      <c r="AN1718" s="153"/>
      <c r="AO1718" s="153"/>
      <c r="AP1718" s="153"/>
      <c r="AQ1718" s="153"/>
      <c r="AR1718" s="153"/>
      <c r="AS1718" s="153"/>
      <c r="AT1718" s="153"/>
      <c r="AU1718" s="153"/>
      <c r="AV1718" s="153"/>
      <c r="AW1718" s="153"/>
      <c r="AX1718" s="153"/>
      <c r="AY1718" s="153"/>
      <c r="AZ1718" s="153"/>
      <c r="BA1718" s="153"/>
      <c r="BB1718" s="153"/>
      <c r="BC1718" s="153"/>
      <c r="BD1718" s="153"/>
      <c r="BE1718" s="153"/>
      <c r="BF1718" s="153"/>
      <c r="BG1718" s="153"/>
      <c r="BH1718" s="153"/>
      <c r="BI1718" s="153"/>
      <c r="BJ1718" s="153"/>
      <c r="BK1718" s="153"/>
      <c r="BL1718" s="153"/>
      <c r="BM1718" s="153"/>
      <c r="BN1718" s="153"/>
      <c r="BO1718" s="153"/>
      <c r="BP1718" s="153"/>
      <c r="BQ1718" s="153"/>
      <c r="BR1718" s="153"/>
      <c r="BS1718" s="153"/>
      <c r="BT1718" s="153"/>
      <c r="BU1718" s="153"/>
      <c r="BV1718" s="153"/>
      <c r="BW1718" s="153"/>
      <c r="BX1718" s="153"/>
      <c r="BY1718" s="153"/>
      <c r="BZ1718" s="153"/>
      <c r="CA1718" s="153"/>
      <c r="CB1718" s="153"/>
      <c r="CC1718" s="153"/>
      <c r="CD1718" s="153"/>
      <c r="CE1718" s="153"/>
      <c r="CF1718" s="153"/>
      <c r="CG1718" s="153"/>
      <c r="CH1718" s="153"/>
      <c r="CI1718" s="153"/>
      <c r="CJ1718" s="153"/>
      <c r="CK1718" s="153"/>
      <c r="CL1718" s="153"/>
      <c r="CN1718" s="74">
        <f>J1718</f>
        <v>100</v>
      </c>
      <c r="CO1718" s="153"/>
      <c r="CP1718" s="153"/>
      <c r="CQ1718" s="153"/>
      <c r="CR1718" s="153"/>
      <c r="CS1718" s="153"/>
      <c r="CT1718" s="153"/>
      <c r="CU1718" s="153"/>
      <c r="CV1718" s="153"/>
      <c r="CW1718" s="153"/>
      <c r="CX1718" s="153"/>
      <c r="CY1718" s="153"/>
      <c r="CZ1718" s="153"/>
      <c r="DA1718" s="153"/>
      <c r="DB1718" s="153"/>
      <c r="DC1718" s="153"/>
      <c r="DD1718" s="153"/>
      <c r="DE1718" s="153"/>
      <c r="DF1718" s="153"/>
      <c r="DG1718" s="153"/>
      <c r="DH1718" s="153"/>
      <c r="DI1718" s="153"/>
      <c r="DJ1718" s="153"/>
      <c r="DK1718" s="153"/>
      <c r="DL1718" s="153"/>
    </row>
    <row r="1719" spans="2:116" x14ac:dyDescent="0.35">
      <c r="D1719" t="s">
        <v>425</v>
      </c>
      <c r="E1719" s="8" t="str">
        <f t="shared" si="2870"/>
        <v>1719 FAPPE-F</v>
      </c>
      <c r="G1719" s="125"/>
      <c r="S1719" s="72"/>
      <c r="T1719" s="72"/>
      <c r="U1719" s="72"/>
      <c r="V1719" s="72"/>
      <c r="W1719" s="72"/>
      <c r="X1719" s="72"/>
      <c r="Y1719" s="72"/>
      <c r="Z1719" s="72"/>
      <c r="AA1719" s="72"/>
      <c r="AB1719" s="72"/>
      <c r="AC1719" s="72"/>
      <c r="AD1719" s="72"/>
      <c r="AE1719" s="72"/>
      <c r="AF1719" s="72"/>
      <c r="AG1719" s="72"/>
      <c r="AH1719" s="72"/>
      <c r="AI1719" s="72"/>
      <c r="AJ1719" s="72"/>
      <c r="AK1719" s="72"/>
      <c r="AL1719" s="72"/>
      <c r="AM1719" s="72"/>
      <c r="AN1719" s="72"/>
      <c r="AO1719" s="72"/>
      <c r="AP1719" s="72"/>
      <c r="AQ1719" s="72"/>
      <c r="AR1719" s="72"/>
      <c r="AS1719" s="72"/>
      <c r="AT1719" s="72"/>
      <c r="AU1719" s="72"/>
      <c r="AV1719" s="72"/>
      <c r="AW1719" s="72"/>
      <c r="AX1719" s="72"/>
      <c r="AY1719" s="72"/>
      <c r="AZ1719" s="72"/>
      <c r="BA1719" s="72"/>
      <c r="BB1719" s="72"/>
      <c r="BC1719" s="72"/>
      <c r="BD1719" s="72"/>
      <c r="BE1719" s="72"/>
      <c r="BF1719" s="72"/>
      <c r="BG1719" s="72"/>
      <c r="BH1719" s="72"/>
      <c r="BI1719" s="72"/>
      <c r="BJ1719" s="72"/>
      <c r="BK1719" s="72"/>
      <c r="BL1719" s="72"/>
      <c r="BM1719" s="72"/>
      <c r="BN1719" s="72"/>
      <c r="BO1719" s="72"/>
      <c r="BP1719" s="72"/>
      <c r="BQ1719" s="72"/>
      <c r="BR1719" s="72"/>
      <c r="BS1719" s="72"/>
      <c r="BT1719" s="72"/>
      <c r="BU1719" s="72"/>
      <c r="BV1719" s="72"/>
      <c r="BW1719" s="72"/>
      <c r="BX1719" s="72"/>
      <c r="BY1719" s="72"/>
      <c r="BZ1719" s="72"/>
      <c r="CA1719" s="72"/>
      <c r="CB1719" s="72"/>
      <c r="CC1719" s="72"/>
      <c r="CD1719" s="72"/>
      <c r="CE1719" s="72"/>
      <c r="CF1719" s="72"/>
      <c r="CG1719" s="72"/>
      <c r="CH1719" s="72"/>
      <c r="CI1719" s="72"/>
      <c r="CJ1719" s="72"/>
      <c r="CK1719" s="72"/>
      <c r="CL1719" s="72"/>
      <c r="CO1719" s="72"/>
      <c r="CP1719" s="72"/>
      <c r="CQ1719" s="72"/>
      <c r="CR1719" s="72"/>
      <c r="CS1719" s="72"/>
      <c r="CT1719" s="72"/>
      <c r="CU1719" s="72"/>
      <c r="CV1719" s="72"/>
      <c r="CW1719" s="72"/>
      <c r="CX1719" s="72"/>
      <c r="CY1719" s="72"/>
      <c r="CZ1719" s="72"/>
      <c r="DA1719" s="72"/>
      <c r="DB1719" s="72"/>
      <c r="DC1719" s="72"/>
      <c r="DD1719" s="72"/>
      <c r="DE1719" s="72"/>
      <c r="DF1719" s="72"/>
      <c r="DG1719" s="72"/>
      <c r="DH1719" s="72"/>
      <c r="DI1719" s="72"/>
      <c r="DJ1719" s="72"/>
      <c r="DK1719" s="72"/>
      <c r="DL1719" s="72"/>
    </row>
    <row r="1720" spans="2:116" x14ac:dyDescent="0.35">
      <c r="D1720" t="s">
        <v>425</v>
      </c>
      <c r="E1720" s="8" t="str">
        <f t="shared" si="2870"/>
        <v>1720 FAPPE-F</v>
      </c>
      <c r="G1720" s="95" t="s">
        <v>205</v>
      </c>
      <c r="H1720" s="12"/>
      <c r="S1720" s="72"/>
      <c r="T1720" s="72"/>
      <c r="U1720" s="72"/>
      <c r="V1720" s="72"/>
      <c r="W1720" s="72"/>
      <c r="X1720" s="72"/>
      <c r="Y1720" s="72"/>
      <c r="Z1720" s="72"/>
      <c r="AA1720" s="72"/>
      <c r="AB1720" s="72"/>
      <c r="AC1720" s="72"/>
      <c r="AD1720" s="72"/>
      <c r="AE1720" s="72"/>
      <c r="AF1720" s="72"/>
      <c r="AG1720" s="72"/>
      <c r="AH1720" s="72"/>
      <c r="AI1720" s="72"/>
      <c r="AJ1720" s="72"/>
      <c r="AK1720" s="72"/>
      <c r="AL1720" s="72"/>
      <c r="AM1720" s="72"/>
      <c r="AN1720" s="72"/>
      <c r="AO1720" s="72"/>
      <c r="AP1720" s="72"/>
      <c r="AQ1720" s="72"/>
      <c r="AR1720" s="72"/>
      <c r="AS1720" s="72"/>
      <c r="AT1720" s="72"/>
      <c r="AU1720" s="72"/>
      <c r="AV1720" s="72"/>
      <c r="AW1720" s="72"/>
      <c r="AX1720" s="72"/>
      <c r="AY1720" s="72"/>
      <c r="AZ1720" s="72"/>
      <c r="BA1720" s="72"/>
      <c r="BB1720" s="72"/>
      <c r="BC1720" s="72"/>
      <c r="BD1720" s="72"/>
      <c r="BE1720" s="72"/>
      <c r="BF1720" s="72"/>
      <c r="BG1720" s="72"/>
      <c r="BH1720" s="72"/>
      <c r="BI1720" s="72"/>
      <c r="BJ1720" s="72"/>
      <c r="BK1720" s="72"/>
      <c r="BL1720" s="72"/>
      <c r="BM1720" s="72"/>
      <c r="BN1720" s="72"/>
      <c r="BO1720" s="72"/>
      <c r="BP1720" s="72"/>
      <c r="BQ1720" s="72"/>
      <c r="BR1720" s="72"/>
      <c r="BS1720" s="72"/>
      <c r="BT1720" s="72"/>
      <c r="BU1720" s="72"/>
      <c r="BV1720" s="72"/>
      <c r="BW1720" s="72"/>
      <c r="BX1720" s="72"/>
      <c r="BY1720" s="72"/>
      <c r="BZ1720" s="72"/>
      <c r="CA1720" s="72"/>
      <c r="CB1720" s="72"/>
      <c r="CC1720" s="72"/>
      <c r="CD1720" s="72"/>
      <c r="CE1720" s="72"/>
      <c r="CF1720" s="72"/>
      <c r="CG1720" s="72"/>
      <c r="CH1720" s="72"/>
      <c r="CI1720" s="72"/>
      <c r="CJ1720" s="72"/>
      <c r="CK1720" s="72"/>
      <c r="CL1720" s="72"/>
      <c r="CO1720" s="72"/>
      <c r="CP1720" s="72"/>
      <c r="CQ1720" s="72"/>
      <c r="CR1720" s="72"/>
      <c r="CS1720" s="72"/>
      <c r="CT1720" s="72"/>
      <c r="CU1720" s="72"/>
      <c r="CV1720" s="72"/>
      <c r="CW1720" s="72"/>
      <c r="CX1720" s="72"/>
      <c r="CY1720" s="72"/>
      <c r="CZ1720" s="72"/>
      <c r="DA1720" s="72"/>
      <c r="DB1720" s="72"/>
      <c r="DC1720" s="72"/>
      <c r="DD1720" s="72"/>
      <c r="DE1720" s="72"/>
      <c r="DF1720" s="72"/>
      <c r="DG1720" s="72"/>
      <c r="DH1720" s="72"/>
      <c r="DI1720" s="72"/>
      <c r="DJ1720" s="72"/>
      <c r="DK1720" s="72"/>
      <c r="DL1720" s="72"/>
    </row>
    <row r="1721" spans="2:116" x14ac:dyDescent="0.35">
      <c r="C1721" t="s">
        <v>240</v>
      </c>
      <c r="D1721" t="s">
        <v>425</v>
      </c>
      <c r="E1721" s="8" t="str">
        <f t="shared" si="2870"/>
        <v>1721 FAPPE-F</v>
      </c>
      <c r="G1721" s="158" t="str">
        <f>"Gross PP&amp;E - "&amp;SUBSTITUTE(G1708,":","")</f>
        <v>Gross PP&amp;E - Fixed secondary PPE</v>
      </c>
      <c r="J1721" s="80">
        <f>J1718</f>
        <v>100</v>
      </c>
      <c r="K1721" s="53">
        <f>SUMIF($4:$4,K$2,1719:1719)</f>
        <v>0</v>
      </c>
      <c r="L1721" s="53">
        <f>SUMIF($4:$4,L$2,1719:1719)</f>
        <v>0</v>
      </c>
      <c r="M1721" s="53">
        <f>SUMIF($4:$4,M$2,1719:1719)</f>
        <v>0</v>
      </c>
      <c r="N1721" s="53">
        <f>SUMIF($4:$4,N$2,1719:1719)</f>
        <v>0</v>
      </c>
      <c r="O1721" s="53">
        <f>SUMIF($4:$4,O$2,1719:1719)</f>
        <v>0</v>
      </c>
      <c r="P1721" s="53">
        <f>SUMIF($4:$4,P$2,1719:1719)</f>
        <v>0</v>
      </c>
      <c r="R1721" s="24">
        <f>$J1721</f>
        <v>100</v>
      </c>
      <c r="S1721" s="80">
        <f t="shared" ref="S1721:AX1721" si="2880">-S1713+R1721</f>
        <v>183.33333333333331</v>
      </c>
      <c r="T1721" s="80">
        <f t="shared" si="2880"/>
        <v>266.66666666666663</v>
      </c>
      <c r="U1721" s="80">
        <f t="shared" si="2880"/>
        <v>349.99999999999994</v>
      </c>
      <c r="V1721" s="80">
        <f t="shared" si="2880"/>
        <v>433.33333333333326</v>
      </c>
      <c r="W1721" s="80">
        <f t="shared" si="2880"/>
        <v>516.66666666666663</v>
      </c>
      <c r="X1721" s="80">
        <f t="shared" si="2880"/>
        <v>600</v>
      </c>
      <c r="Y1721" s="80">
        <f t="shared" si="2880"/>
        <v>683.33333333333337</v>
      </c>
      <c r="Z1721" s="80">
        <f t="shared" si="2880"/>
        <v>766.66666666666674</v>
      </c>
      <c r="AA1721" s="80">
        <f t="shared" si="2880"/>
        <v>850.00000000000011</v>
      </c>
      <c r="AB1721" s="80">
        <f t="shared" si="2880"/>
        <v>933.33333333333348</v>
      </c>
      <c r="AC1721" s="80">
        <f t="shared" si="2880"/>
        <v>1016.6666666666669</v>
      </c>
      <c r="AD1721" s="80">
        <f t="shared" si="2880"/>
        <v>1100.0000000000002</v>
      </c>
      <c r="AE1721" s="80">
        <f t="shared" si="2880"/>
        <v>1266.666666666667</v>
      </c>
      <c r="AF1721" s="80">
        <f t="shared" si="2880"/>
        <v>1433.3333333333337</v>
      </c>
      <c r="AG1721" s="80">
        <f t="shared" si="2880"/>
        <v>1600.0000000000005</v>
      </c>
      <c r="AH1721" s="80">
        <f t="shared" si="2880"/>
        <v>1766.6666666666672</v>
      </c>
      <c r="AI1721" s="80">
        <f t="shared" si="2880"/>
        <v>1933.3333333333339</v>
      </c>
      <c r="AJ1721" s="80">
        <f t="shared" si="2880"/>
        <v>2100.0000000000005</v>
      </c>
      <c r="AK1721" s="80">
        <f t="shared" si="2880"/>
        <v>2266.666666666667</v>
      </c>
      <c r="AL1721" s="80">
        <f t="shared" si="2880"/>
        <v>2433.3333333333335</v>
      </c>
      <c r="AM1721" s="80">
        <f t="shared" si="2880"/>
        <v>2600</v>
      </c>
      <c r="AN1721" s="80">
        <f t="shared" si="2880"/>
        <v>2766.6666666666665</v>
      </c>
      <c r="AO1721" s="80">
        <f t="shared" si="2880"/>
        <v>2933.333333333333</v>
      </c>
      <c r="AP1721" s="80">
        <f t="shared" si="2880"/>
        <v>3099.9999999999995</v>
      </c>
      <c r="AQ1721" s="80">
        <f t="shared" si="2880"/>
        <v>3433.333333333333</v>
      </c>
      <c r="AR1721" s="80">
        <f t="shared" si="2880"/>
        <v>3766.6666666666665</v>
      </c>
      <c r="AS1721" s="80">
        <f t="shared" si="2880"/>
        <v>4100</v>
      </c>
      <c r="AT1721" s="80">
        <f t="shared" si="2880"/>
        <v>4433.333333333333</v>
      </c>
      <c r="AU1721" s="80">
        <f t="shared" si="2880"/>
        <v>4766.6666666666661</v>
      </c>
      <c r="AV1721" s="80">
        <f t="shared" si="2880"/>
        <v>5099.9999999999991</v>
      </c>
      <c r="AW1721" s="80">
        <f t="shared" si="2880"/>
        <v>5433.3333333333321</v>
      </c>
      <c r="AX1721" s="80">
        <f t="shared" si="2880"/>
        <v>5766.6666666666652</v>
      </c>
      <c r="AY1721" s="80">
        <f t="shared" ref="AY1721:CD1721" si="2881">-AY1713+AX1721</f>
        <v>6099.9999999999982</v>
      </c>
      <c r="AZ1721" s="80">
        <f t="shared" si="2881"/>
        <v>6433.3333333333312</v>
      </c>
      <c r="BA1721" s="80">
        <f t="shared" si="2881"/>
        <v>6766.6666666666642</v>
      </c>
      <c r="BB1721" s="80">
        <f t="shared" si="2881"/>
        <v>7099.9999999999973</v>
      </c>
      <c r="BC1721" s="80">
        <f t="shared" si="2881"/>
        <v>7766.6666666666642</v>
      </c>
      <c r="BD1721" s="80">
        <f t="shared" si="2881"/>
        <v>8433.3333333333303</v>
      </c>
      <c r="BE1721" s="80">
        <f t="shared" si="2881"/>
        <v>9099.9999999999964</v>
      </c>
      <c r="BF1721" s="80">
        <f t="shared" si="2881"/>
        <v>9766.6666666666624</v>
      </c>
      <c r="BG1721" s="80">
        <f t="shared" si="2881"/>
        <v>10433.333333333328</v>
      </c>
      <c r="BH1721" s="80">
        <f t="shared" si="2881"/>
        <v>11099.999999999995</v>
      </c>
      <c r="BI1721" s="80">
        <f t="shared" si="2881"/>
        <v>11766.666666666661</v>
      </c>
      <c r="BJ1721" s="80">
        <f t="shared" si="2881"/>
        <v>12433.333333333327</v>
      </c>
      <c r="BK1721" s="80">
        <f t="shared" si="2881"/>
        <v>13099.999999999993</v>
      </c>
      <c r="BL1721" s="80">
        <f t="shared" si="2881"/>
        <v>13766.666666666659</v>
      </c>
      <c r="BM1721" s="80">
        <f t="shared" si="2881"/>
        <v>14433.333333333325</v>
      </c>
      <c r="BN1721" s="80">
        <f t="shared" si="2881"/>
        <v>15099.999999999991</v>
      </c>
      <c r="BO1721" s="80">
        <f t="shared" si="2881"/>
        <v>16433.333333333325</v>
      </c>
      <c r="BP1721" s="80">
        <f t="shared" si="2881"/>
        <v>17766.666666666657</v>
      </c>
      <c r="BQ1721" s="80">
        <f t="shared" si="2881"/>
        <v>19099.999999999989</v>
      </c>
      <c r="BR1721" s="80">
        <f t="shared" si="2881"/>
        <v>20433.333333333321</v>
      </c>
      <c r="BS1721" s="80">
        <f t="shared" si="2881"/>
        <v>21766.666666666653</v>
      </c>
      <c r="BT1721" s="80">
        <f t="shared" si="2881"/>
        <v>23099.999999999985</v>
      </c>
      <c r="BU1721" s="80">
        <f t="shared" si="2881"/>
        <v>24433.333333333318</v>
      </c>
      <c r="BV1721" s="80">
        <f t="shared" si="2881"/>
        <v>25766.66666666665</v>
      </c>
      <c r="BW1721" s="80">
        <f t="shared" si="2881"/>
        <v>27099.999999999982</v>
      </c>
      <c r="BX1721" s="80">
        <f t="shared" si="2881"/>
        <v>28433.333333333314</v>
      </c>
      <c r="BY1721" s="80">
        <f t="shared" si="2881"/>
        <v>29766.666666666646</v>
      </c>
      <c r="BZ1721" s="80">
        <f t="shared" si="2881"/>
        <v>31099.999999999978</v>
      </c>
      <c r="CA1721" s="80">
        <f t="shared" si="2881"/>
        <v>33766.666666666642</v>
      </c>
      <c r="CB1721" s="80">
        <f t="shared" si="2881"/>
        <v>36433.333333333307</v>
      </c>
      <c r="CC1721" s="80">
        <f t="shared" si="2881"/>
        <v>39099.999999999971</v>
      </c>
      <c r="CD1721" s="80">
        <f t="shared" si="2881"/>
        <v>41766.666666666635</v>
      </c>
      <c r="CE1721" s="80">
        <f t="shared" ref="CE1721:CL1721" si="2882">-CE1713+CD1721</f>
        <v>44433.333333333299</v>
      </c>
      <c r="CF1721" s="80">
        <f t="shared" si="2882"/>
        <v>47099.999999999964</v>
      </c>
      <c r="CG1721" s="80">
        <f t="shared" si="2882"/>
        <v>49766.666666666628</v>
      </c>
      <c r="CH1721" s="80">
        <f t="shared" si="2882"/>
        <v>52433.333333333292</v>
      </c>
      <c r="CI1721" s="80">
        <f t="shared" si="2882"/>
        <v>55099.999999999956</v>
      </c>
      <c r="CJ1721" s="80">
        <f t="shared" si="2882"/>
        <v>57766.666666666621</v>
      </c>
      <c r="CK1721" s="80">
        <f t="shared" si="2882"/>
        <v>60433.333333333285</v>
      </c>
      <c r="CL1721" s="80">
        <f t="shared" si="2882"/>
        <v>63099.999999999949</v>
      </c>
      <c r="CN1721" s="80">
        <f>CN1718</f>
        <v>100</v>
      </c>
      <c r="CO1721" s="80" t="e">
        <f t="shared" ref="CO1721" si="2883">-CO1713+CN1721</f>
        <v>#N/A</v>
      </c>
      <c r="CP1721" s="80" t="e">
        <f t="shared" ref="CP1721" si="2884">-CP1713+CO1721</f>
        <v>#N/A</v>
      </c>
      <c r="CQ1721" s="80" t="e">
        <f t="shared" ref="CQ1721" si="2885">-CQ1713+CP1721</f>
        <v>#N/A</v>
      </c>
      <c r="CR1721" s="80" t="e">
        <f t="shared" ref="CR1721" si="2886">-CR1713+CQ1721</f>
        <v>#N/A</v>
      </c>
      <c r="CS1721" s="80" t="e">
        <f t="shared" ref="CS1721" si="2887">-CS1713+CR1721</f>
        <v>#N/A</v>
      </c>
      <c r="CT1721" s="80" t="e">
        <f t="shared" ref="CT1721" si="2888">-CT1713+CS1721</f>
        <v>#N/A</v>
      </c>
      <c r="CU1721" s="80" t="e">
        <f t="shared" ref="CU1721" si="2889">-CU1713+CT1721</f>
        <v>#N/A</v>
      </c>
      <c r="CV1721" s="80" t="e">
        <f t="shared" ref="CV1721" si="2890">-CV1713+CU1721</f>
        <v>#N/A</v>
      </c>
      <c r="CW1721" s="80" t="e">
        <f t="shared" ref="CW1721" si="2891">-CW1713+CV1721</f>
        <v>#N/A</v>
      </c>
      <c r="CX1721" s="80" t="e">
        <f t="shared" ref="CX1721" si="2892">-CX1713+CW1721</f>
        <v>#N/A</v>
      </c>
      <c r="CY1721" s="80" t="e">
        <f t="shared" ref="CY1721" si="2893">-CY1713+CX1721</f>
        <v>#N/A</v>
      </c>
      <c r="CZ1721" s="80" t="e">
        <f t="shared" ref="CZ1721" si="2894">-CZ1713+CY1721</f>
        <v>#N/A</v>
      </c>
      <c r="DA1721" s="80" t="e">
        <f t="shared" ref="DA1721" si="2895">-DA1713+CZ1721</f>
        <v>#N/A</v>
      </c>
      <c r="DB1721" s="80" t="e">
        <f t="shared" ref="DB1721" si="2896">-DB1713+DA1721</f>
        <v>#N/A</v>
      </c>
      <c r="DC1721" s="80" t="e">
        <f t="shared" ref="DC1721" si="2897">-DC1713+DB1721</f>
        <v>#N/A</v>
      </c>
      <c r="DD1721" s="80" t="e">
        <f t="shared" ref="DD1721" si="2898">-DD1713+DC1721</f>
        <v>#N/A</v>
      </c>
      <c r="DE1721" s="80" t="e">
        <f t="shared" ref="DE1721" si="2899">-DE1713+DD1721</f>
        <v>#N/A</v>
      </c>
      <c r="DF1721" s="80" t="e">
        <f t="shared" ref="DF1721" si="2900">-DF1713+DE1721</f>
        <v>#N/A</v>
      </c>
      <c r="DG1721" s="80" t="e">
        <f t="shared" ref="DG1721" si="2901">-DG1713+DF1721</f>
        <v>#N/A</v>
      </c>
      <c r="DH1721" s="80" t="e">
        <f t="shared" ref="DH1721" si="2902">-DH1713+DG1721</f>
        <v>#N/A</v>
      </c>
      <c r="DI1721" s="80" t="e">
        <f t="shared" ref="DI1721" si="2903">-DI1713+DH1721</f>
        <v>#N/A</v>
      </c>
      <c r="DJ1721" s="80" t="e">
        <f t="shared" ref="DJ1721" si="2904">-DJ1713+DI1721</f>
        <v>#N/A</v>
      </c>
      <c r="DK1721" s="80" t="e">
        <f t="shared" ref="DK1721:DL1721" si="2905">-DK1713+DJ1721</f>
        <v>#N/A</v>
      </c>
      <c r="DL1721" s="80" t="e">
        <f t="shared" si="2905"/>
        <v>#N/A</v>
      </c>
    </row>
    <row r="1722" spans="2:116" x14ac:dyDescent="0.35">
      <c r="D1722" t="s">
        <v>425</v>
      </c>
      <c r="E1722" s="8" t="str">
        <f t="shared" ref="E1722" si="2906">ROW()&amp;" "&amp;D1722</f>
        <v>1722 FAPPE-F</v>
      </c>
      <c r="G1722" s="158" t="str">
        <f>"Accumulated depreciation - "&amp;SUBSTITUTE(G1708,":","")</f>
        <v>Accumulated depreciation - Fixed secondary PPE</v>
      </c>
      <c r="J1722" s="81">
        <f>-H1711/H1710*J1721</f>
        <v>-60</v>
      </c>
      <c r="K1722" s="43">
        <f>SUMIF($4:$4,K$2,1720:1720)</f>
        <v>0</v>
      </c>
      <c r="L1722" s="43">
        <f>SUMIF($4:$4,L$2,1720:1720)</f>
        <v>0</v>
      </c>
      <c r="M1722" s="43">
        <f>SUMIF($4:$4,M$2,1720:1720)</f>
        <v>0</v>
      </c>
      <c r="N1722" s="43">
        <f>SUMIF($4:$4,N$2,1720:1720)</f>
        <v>0</v>
      </c>
      <c r="O1722" s="43">
        <f>SUMIF($4:$4,O$2,1720:1720)</f>
        <v>0</v>
      </c>
      <c r="P1722" s="43">
        <f>SUMIF($4:$4,P$2,1720:1720)</f>
        <v>0</v>
      </c>
      <c r="R1722" s="37">
        <f>$J1722</f>
        <v>-60</v>
      </c>
      <c r="S1722" s="81">
        <f ca="1">R1722+S1716</f>
        <v>-63.10734463276836</v>
      </c>
      <c r="T1722" s="81">
        <f t="shared" ref="T1722:CE1722" ca="1" si="2907">S1722+T1716</f>
        <v>-67.679785502250311</v>
      </c>
      <c r="U1722" s="81">
        <f t="shared" ca="1" si="2907"/>
        <v>-73.742154748051163</v>
      </c>
      <c r="V1722" s="81">
        <f t="shared" ca="1" si="2907"/>
        <v>-81.319705393498353</v>
      </c>
      <c r="W1722" s="81">
        <f t="shared" ca="1" si="2907"/>
        <v>-90.438118479263863</v>
      </c>
      <c r="X1722" s="81">
        <f t="shared" ca="1" si="2907"/>
        <v>-101.12351031789545</v>
      </c>
      <c r="Y1722" s="81">
        <f t="shared" ca="1" si="2907"/>
        <v>-113.40243987130611</v>
      </c>
      <c r="Z1722" s="81">
        <f t="shared" ca="1" si="2907"/>
        <v>-127.30191625330565</v>
      </c>
      <c r="AA1722" s="81">
        <f t="shared" ca="1" si="2907"/>
        <v>-142.84940635929388</v>
      </c>
      <c r="AB1722" s="81">
        <f t="shared" ca="1" si="2907"/>
        <v>-160.07284262527062</v>
      </c>
      <c r="AC1722" s="81">
        <f t="shared" ca="1" si="2907"/>
        <v>-179.00063091835432</v>
      </c>
      <c r="AD1722" s="81">
        <f t="shared" ca="1" si="2907"/>
        <v>-199.66165856103828</v>
      </c>
      <c r="AE1722" s="81">
        <f t="shared" ca="1" si="2907"/>
        <v>-223.49773186998243</v>
      </c>
      <c r="AF1722" s="81">
        <f t="shared" ca="1" si="2907"/>
        <v>-250.56266517851321</v>
      </c>
      <c r="AG1722" s="81">
        <f t="shared" ca="1" si="2907"/>
        <v>-280.91118492730158</v>
      </c>
      <c r="AH1722" s="81">
        <f t="shared" ca="1" si="2907"/>
        <v>-314.59894512380953</v>
      </c>
      <c r="AI1722" s="81">
        <f t="shared" ca="1" si="2907"/>
        <v>-351.6825430637611</v>
      </c>
      <c r="AJ1722" s="81">
        <f t="shared" ca="1" si="2907"/>
        <v>-392.21953531907911</v>
      </c>
      <c r="AK1722" s="81">
        <f t="shared" ca="1" si="2907"/>
        <v>-436.2684539968036</v>
      </c>
      <c r="AL1722" s="81">
        <f t="shared" ca="1" si="2907"/>
        <v>-483.88882327358556</v>
      </c>
      <c r="AM1722" s="81">
        <f t="shared" ca="1" si="2907"/>
        <v>-535.14117621042601</v>
      </c>
      <c r="AN1722" s="81">
        <f t="shared" ca="1" si="2907"/>
        <v>-590.08707185241065</v>
      </c>
      <c r="AO1722" s="81">
        <f t="shared" ca="1" si="2907"/>
        <v>-648.78911261827068</v>
      </c>
      <c r="AP1722" s="81">
        <f t="shared" ca="1" si="2907"/>
        <v>-711.31096198468208</v>
      </c>
      <c r="AQ1722" s="81">
        <f t="shared" ca="1" si="2907"/>
        <v>-778.84730597312296</v>
      </c>
      <c r="AR1722" s="81">
        <f t="shared" ca="1" si="2907"/>
        <v>-853.12538441391996</v>
      </c>
      <c r="AS1722" s="81">
        <f t="shared" ca="1" si="2907"/>
        <v>-934.23463185310084</v>
      </c>
      <c r="AT1722" s="81">
        <f t="shared" ca="1" si="2907"/>
        <v>-1022.2655777927345</v>
      </c>
      <c r="AU1722" s="81">
        <f t="shared" ca="1" si="2907"/>
        <v>-1117.3098581158854</v>
      </c>
      <c r="AV1722" s="81">
        <f t="shared" ca="1" si="2907"/>
        <v>-1219.4602265843027</v>
      </c>
      <c r="AW1722" s="81">
        <f t="shared" ca="1" si="2907"/>
        <v>-1328.8105664080272</v>
      </c>
      <c r="AX1722" s="81">
        <f t="shared" ca="1" si="2907"/>
        <v>-1445.4559018860507</v>
      </c>
      <c r="AY1722" s="81">
        <f t="shared" ca="1" si="2907"/>
        <v>-1569.4924101171141</v>
      </c>
      <c r="AZ1722" s="81">
        <f t="shared" ca="1" si="2907"/>
        <v>-1701.017432779676</v>
      </c>
      <c r="BA1722" s="81">
        <f t="shared" ca="1" si="2907"/>
        <v>-1840.1294879800332</v>
      </c>
      <c r="BB1722" s="81">
        <f t="shared" ca="1" si="2907"/>
        <v>-1986.9282821675192</v>
      </c>
      <c r="BC1722" s="81">
        <f t="shared" ca="1" si="2907"/>
        <v>-2147.1644396297761</v>
      </c>
      <c r="BD1722" s="81">
        <f t="shared" ca="1" si="2907"/>
        <v>-2321.0118979533881</v>
      </c>
      <c r="BE1722" s="81">
        <f t="shared" ca="1" si="2907"/>
        <v>-2508.6466307122841</v>
      </c>
      <c r="BF1722" s="81">
        <f t="shared" ca="1" si="2907"/>
        <v>-2710.2466665165493</v>
      </c>
      <c r="BG1722" s="81">
        <f t="shared" ca="1" si="2907"/>
        <v>-2925.9921081220759</v>
      </c>
      <c r="BH1722" s="81">
        <f t="shared" ca="1" si="2907"/>
        <v>-3156.0651515976406</v>
      </c>
      <c r="BI1722" s="81">
        <f t="shared" ca="1" si="2907"/>
        <v>-3400.6501055458648</v>
      </c>
      <c r="BJ1722" s="81">
        <f t="shared" ca="1" si="2907"/>
        <v>-3659.9334103743799</v>
      </c>
      <c r="BK1722" s="81">
        <f t="shared" ca="1" si="2907"/>
        <v>-3934.1036576133765</v>
      </c>
      <c r="BL1722" s="81">
        <f t="shared" ca="1" si="2907"/>
        <v>-4223.3516092755735</v>
      </c>
      <c r="BM1722" s="81">
        <f t="shared" ca="1" si="2907"/>
        <v>-4527.8702172544972</v>
      </c>
      <c r="BN1722" s="81">
        <f t="shared" ca="1" si="2907"/>
        <v>-4847.8546427568062</v>
      </c>
      <c r="BO1722" s="81">
        <f t="shared" ca="1" si="2907"/>
        <v>-5194.8017107924916</v>
      </c>
      <c r="BP1722" s="81">
        <f t="shared" ca="1" si="2907"/>
        <v>-5569.0834238685256</v>
      </c>
      <c r="BQ1722" s="81">
        <f t="shared" ca="1" si="2907"/>
        <v>-5971.0488143677558</v>
      </c>
      <c r="BR1722" s="81">
        <f t="shared" ca="1" si="2907"/>
        <v>-6401.0513146363655</v>
      </c>
      <c r="BS1722" s="81">
        <f t="shared" ca="1" si="2907"/>
        <v>-6859.4488130009468</v>
      </c>
      <c r="BT1722" s="81">
        <f t="shared" ca="1" si="2907"/>
        <v>-7346.6037105413716</v>
      </c>
      <c r="BU1722" s="81">
        <f t="shared" ca="1" si="2907"/>
        <v>-7862.8829786310389</v>
      </c>
      <c r="BV1722" s="81">
        <f t="shared" ca="1" si="2907"/>
        <v>-8408.6582172562867</v>
      </c>
      <c r="BW1722" s="81">
        <f t="shared" ca="1" si="2907"/>
        <v>-8984.3057141269692</v>
      </c>
      <c r="BX1722" s="81">
        <f t="shared" ca="1" si="2907"/>
        <v>-9590.2065045904128</v>
      </c>
      <c r="BY1722" s="81">
        <f t="shared" ca="1" si="2907"/>
        <v>-10226.746432361217</v>
      </c>
      <c r="BZ1722" s="81">
        <f t="shared" ca="1" si="2907"/>
        <v>-10894.316211079542</v>
      </c>
      <c r="CA1722" s="81">
        <f t="shared" ca="1" si="2907"/>
        <v>-11614.497927388786</v>
      </c>
      <c r="CB1722" s="81">
        <f t="shared" ca="1" si="2907"/>
        <v>-12387.955557124813</v>
      </c>
      <c r="CC1722" s="81">
        <f t="shared" ca="1" si="2907"/>
        <v>-13215.361381856532</v>
      </c>
      <c r="CD1722" s="81">
        <f t="shared" ca="1" si="2907"/>
        <v>-14097.396095152762</v>
      </c>
      <c r="CE1722" s="81">
        <f t="shared" ca="1" si="2907"/>
        <v>-15034.748910327387</v>
      </c>
      <c r="CF1722" s="81">
        <f t="shared" ref="CF1722:CL1722" ca="1" si="2908">CE1722+CF1716</f>
        <v>-16028.117669686799</v>
      </c>
      <c r="CG1722" s="81">
        <f t="shared" ca="1" si="2908"/>
        <v>-17078.20895530413</v>
      </c>
      <c r="CH1722" s="81">
        <f t="shared" ca="1" si="2908"/>
        <v>-18185.73820134523</v>
      </c>
      <c r="CI1722" s="81">
        <f t="shared" ca="1" si="2908"/>
        <v>-19351.429807971854</v>
      </c>
      <c r="CJ1722" s="81">
        <f t="shared" ca="1" si="2908"/>
        <v>-20576.017256847987</v>
      </c>
      <c r="CK1722" s="81">
        <f t="shared" ca="1" si="2908"/>
        <v>-21860.243228275765</v>
      </c>
      <c r="CL1722" s="81">
        <f t="shared" ca="1" si="2908"/>
        <v>-23204.859719987988</v>
      </c>
      <c r="CN1722" s="245">
        <f>-H1711/H1710*CN1721</f>
        <v>-60</v>
      </c>
      <c r="CO1722" s="81" t="e">
        <f t="shared" ref="CO1722" ca="1" si="2909">CN1722+CO1716</f>
        <v>#N/A</v>
      </c>
      <c r="CP1722" s="81" t="e">
        <f t="shared" ref="CP1722" ca="1" si="2910">CO1722+CP1716</f>
        <v>#N/A</v>
      </c>
      <c r="CQ1722" s="81" t="e">
        <f t="shared" ref="CQ1722" ca="1" si="2911">CP1722+CQ1716</f>
        <v>#N/A</v>
      </c>
      <c r="CR1722" s="81" t="e">
        <f t="shared" ref="CR1722" ca="1" si="2912">CQ1722+CR1716</f>
        <v>#N/A</v>
      </c>
      <c r="CS1722" s="81" t="e">
        <f t="shared" ref="CS1722" ca="1" si="2913">CR1722+CS1716</f>
        <v>#N/A</v>
      </c>
      <c r="CT1722" s="81" t="e">
        <f t="shared" ref="CT1722" ca="1" si="2914">CS1722+CT1716</f>
        <v>#N/A</v>
      </c>
      <c r="CU1722" s="81" t="e">
        <f t="shared" ref="CU1722" ca="1" si="2915">CT1722+CU1716</f>
        <v>#N/A</v>
      </c>
      <c r="CV1722" s="81" t="e">
        <f t="shared" ref="CV1722" ca="1" si="2916">CU1722+CV1716</f>
        <v>#N/A</v>
      </c>
      <c r="CW1722" s="81" t="e">
        <f t="shared" ref="CW1722" ca="1" si="2917">CV1722+CW1716</f>
        <v>#N/A</v>
      </c>
      <c r="CX1722" s="81" t="e">
        <f t="shared" ref="CX1722" ca="1" si="2918">CW1722+CX1716</f>
        <v>#N/A</v>
      </c>
      <c r="CY1722" s="81" t="e">
        <f t="shared" ref="CY1722" ca="1" si="2919">CX1722+CY1716</f>
        <v>#N/A</v>
      </c>
      <c r="CZ1722" s="81" t="e">
        <f t="shared" ref="CZ1722" ca="1" si="2920">CY1722+CZ1716</f>
        <v>#N/A</v>
      </c>
      <c r="DA1722" s="81" t="e">
        <f t="shared" ref="DA1722" ca="1" si="2921">CZ1722+DA1716</f>
        <v>#N/A</v>
      </c>
      <c r="DB1722" s="81" t="e">
        <f t="shared" ref="DB1722" ca="1" si="2922">DA1722+DB1716</f>
        <v>#N/A</v>
      </c>
      <c r="DC1722" s="81" t="e">
        <f t="shared" ref="DC1722" ca="1" si="2923">DB1722+DC1716</f>
        <v>#N/A</v>
      </c>
      <c r="DD1722" s="81" t="e">
        <f t="shared" ref="DD1722" ca="1" si="2924">DC1722+DD1716</f>
        <v>#N/A</v>
      </c>
      <c r="DE1722" s="81" t="e">
        <f t="shared" ref="DE1722" ca="1" si="2925">DD1722+DE1716</f>
        <v>#N/A</v>
      </c>
      <c r="DF1722" s="81" t="e">
        <f t="shared" ref="DF1722" ca="1" si="2926">DE1722+DF1716</f>
        <v>#N/A</v>
      </c>
      <c r="DG1722" s="81" t="e">
        <f t="shared" ref="DG1722" ca="1" si="2927">DF1722+DG1716</f>
        <v>#N/A</v>
      </c>
      <c r="DH1722" s="81" t="e">
        <f t="shared" ref="DH1722" ca="1" si="2928">DG1722+DH1716</f>
        <v>#N/A</v>
      </c>
      <c r="DI1722" s="81" t="e">
        <f t="shared" ref="DI1722" ca="1" si="2929">DH1722+DI1716</f>
        <v>#N/A</v>
      </c>
      <c r="DJ1722" s="81" t="e">
        <f t="shared" ref="DJ1722" ca="1" si="2930">DI1722+DJ1716</f>
        <v>#N/A</v>
      </c>
      <c r="DK1722" s="81" t="e">
        <f t="shared" ref="DK1722:DL1722" ca="1" si="2931">DJ1722+DK1716</f>
        <v>#N/A</v>
      </c>
      <c r="DL1722" s="81" t="e">
        <f t="shared" ca="1" si="2931"/>
        <v>#N/A</v>
      </c>
    </row>
    <row r="1723" spans="2:116" x14ac:dyDescent="0.35">
      <c r="B1723" t="s">
        <v>332</v>
      </c>
      <c r="D1723" t="s">
        <v>425</v>
      </c>
      <c r="E1723" s="8" t="str">
        <f t="shared" si="2870"/>
        <v>1723 FAPPE-F</v>
      </c>
      <c r="G1723" s="126" t="str">
        <f>"Net PP&amp;E - "&amp;SUBSTITUTE(G1708,":","")</f>
        <v>Net PP&amp;E - Fixed secondary PPE</v>
      </c>
      <c r="H1723" s="27"/>
      <c r="J1723" s="77">
        <f>SUM(J1721:J1722)</f>
        <v>40</v>
      </c>
      <c r="K1723" s="28">
        <f>SUMIF($3:$3,K$2,1721:1721)</f>
        <v>7700.0000000000009</v>
      </c>
      <c r="L1723" s="28">
        <f>SUMIF($3:$3,L$2,1721:1721)</f>
        <v>26200.000000000007</v>
      </c>
      <c r="M1723" s="28">
        <f>SUMIF($3:$3,M$2,1721:1721)</f>
        <v>63199.999999999993</v>
      </c>
      <c r="N1723" s="28">
        <f>SUMIF($3:$3,N$2,1721:1721)</f>
        <v>137199.99999999994</v>
      </c>
      <c r="O1723" s="28">
        <f>SUMIF($3:$3,O$2,1721:1721)</f>
        <v>285199.99999999983</v>
      </c>
      <c r="P1723" s="28">
        <f>SUMIF($3:$3,P$2,1721:1721)</f>
        <v>581199.99999999953</v>
      </c>
      <c r="R1723" s="33">
        <f>$J1723</f>
        <v>40</v>
      </c>
      <c r="S1723" s="77">
        <f t="shared" ref="S1723:CB1723" ca="1" si="2932">SUM(S1721:S1722)</f>
        <v>120.22598870056495</v>
      </c>
      <c r="T1723" s="77">
        <f t="shared" ca="1" si="2932"/>
        <v>198.98688116441633</v>
      </c>
      <c r="U1723" s="77">
        <f t="shared" ca="1" si="2932"/>
        <v>276.25784525194877</v>
      </c>
      <c r="V1723" s="77">
        <f t="shared" ca="1" si="2932"/>
        <v>352.01362793983492</v>
      </c>
      <c r="W1723" s="77">
        <f t="shared" ca="1" si="2932"/>
        <v>426.22854818740279</v>
      </c>
      <c r="X1723" s="77">
        <f t="shared" ca="1" si="2932"/>
        <v>498.87648968210453</v>
      </c>
      <c r="Y1723" s="77">
        <f t="shared" ca="1" si="2932"/>
        <v>569.93089346202726</v>
      </c>
      <c r="Z1723" s="77">
        <f t="shared" ca="1" si="2932"/>
        <v>639.36475041336109</v>
      </c>
      <c r="AA1723" s="77">
        <f t="shared" ca="1" si="2932"/>
        <v>707.15059364070623</v>
      </c>
      <c r="AB1723" s="77">
        <f t="shared" ca="1" si="2932"/>
        <v>773.26049070806289</v>
      </c>
      <c r="AC1723" s="77">
        <f t="shared" ca="1" si="2932"/>
        <v>837.66603574831254</v>
      </c>
      <c r="AD1723" s="77">
        <f t="shared" ca="1" si="2932"/>
        <v>900.33834143896195</v>
      </c>
      <c r="AE1723" s="77">
        <f t="shared" ca="1" si="2932"/>
        <v>1043.1689347966844</v>
      </c>
      <c r="AF1723" s="77">
        <f t="shared" ca="1" si="2932"/>
        <v>1182.7706681548204</v>
      </c>
      <c r="AG1723" s="77">
        <f t="shared" ca="1" si="2932"/>
        <v>1319.0888150726989</v>
      </c>
      <c r="AH1723" s="77">
        <f t="shared" ca="1" si="2932"/>
        <v>1452.0677215428577</v>
      </c>
      <c r="AI1723" s="77">
        <f t="shared" ca="1" si="2932"/>
        <v>1581.6507902695728</v>
      </c>
      <c r="AJ1723" s="77">
        <f t="shared" ca="1" si="2932"/>
        <v>1707.7804646809213</v>
      </c>
      <c r="AK1723" s="77">
        <f t="shared" ca="1" si="2932"/>
        <v>1830.3982126698634</v>
      </c>
      <c r="AL1723" s="77">
        <f t="shared" ca="1" si="2932"/>
        <v>1949.4445100597479</v>
      </c>
      <c r="AM1723" s="77">
        <f t="shared" ca="1" si="2932"/>
        <v>2064.8588237895738</v>
      </c>
      <c r="AN1723" s="77">
        <f t="shared" ca="1" si="2932"/>
        <v>2176.5795948142559</v>
      </c>
      <c r="AO1723" s="77">
        <f t="shared" ca="1" si="2932"/>
        <v>2284.5442207150622</v>
      </c>
      <c r="AP1723" s="77">
        <f t="shared" ca="1" si="2932"/>
        <v>2388.6890380153172</v>
      </c>
      <c r="AQ1723" s="77">
        <f t="shared" ca="1" si="2932"/>
        <v>2654.4860273602098</v>
      </c>
      <c r="AR1723" s="77">
        <f t="shared" ca="1" si="2932"/>
        <v>2913.5412822527464</v>
      </c>
      <c r="AS1723" s="77">
        <f t="shared" ca="1" si="2932"/>
        <v>3165.7653681468992</v>
      </c>
      <c r="AT1723" s="77">
        <f t="shared" ca="1" si="2932"/>
        <v>3411.0677555405987</v>
      </c>
      <c r="AU1723" s="77">
        <f t="shared" ca="1" si="2932"/>
        <v>3649.3568085507804</v>
      </c>
      <c r="AV1723" s="77">
        <f t="shared" ca="1" si="2932"/>
        <v>3880.5397734156963</v>
      </c>
      <c r="AW1723" s="77">
        <f t="shared" ca="1" si="2932"/>
        <v>4104.5227669253054</v>
      </c>
      <c r="AX1723" s="77">
        <f t="shared" ca="1" si="2932"/>
        <v>4321.2107647806142</v>
      </c>
      <c r="AY1723" s="77">
        <f t="shared" ca="1" si="2932"/>
        <v>4530.5075898828836</v>
      </c>
      <c r="AZ1723" s="77">
        <f t="shared" ca="1" si="2932"/>
        <v>4732.3159005536554</v>
      </c>
      <c r="BA1723" s="77">
        <f t="shared" ca="1" si="2932"/>
        <v>4926.5371786866308</v>
      </c>
      <c r="BB1723" s="77">
        <f t="shared" ca="1" si="2932"/>
        <v>5113.0717178324776</v>
      </c>
      <c r="BC1723" s="77">
        <f t="shared" ca="1" si="2932"/>
        <v>5619.5022270368881</v>
      </c>
      <c r="BD1723" s="77">
        <f t="shared" ca="1" si="2932"/>
        <v>6112.3214353799422</v>
      </c>
      <c r="BE1723" s="77">
        <f t="shared" ca="1" si="2932"/>
        <v>6591.3533692877118</v>
      </c>
      <c r="BF1723" s="77">
        <f t="shared" ca="1" si="2932"/>
        <v>7056.4200001501131</v>
      </c>
      <c r="BG1723" s="77">
        <f t="shared" ca="1" si="2932"/>
        <v>7507.3412252112521</v>
      </c>
      <c r="BH1723" s="77">
        <f t="shared" ca="1" si="2932"/>
        <v>7943.934848402354</v>
      </c>
      <c r="BI1723" s="77">
        <f t="shared" ca="1" si="2932"/>
        <v>8366.0165611207958</v>
      </c>
      <c r="BJ1723" s="77">
        <f t="shared" ca="1" si="2932"/>
        <v>8773.3999229589463</v>
      </c>
      <c r="BK1723" s="77">
        <f t="shared" ca="1" si="2932"/>
        <v>9165.8963423866153</v>
      </c>
      <c r="BL1723" s="77">
        <f t="shared" ca="1" si="2932"/>
        <v>9543.3150573910862</v>
      </c>
      <c r="BM1723" s="77">
        <f t="shared" ca="1" si="2932"/>
        <v>9905.4631160788267</v>
      </c>
      <c r="BN1723" s="77">
        <f t="shared" ca="1" si="2932"/>
        <v>10252.145357243186</v>
      </c>
      <c r="BO1723" s="77">
        <f t="shared" ca="1" si="2932"/>
        <v>11238.531622540833</v>
      </c>
      <c r="BP1723" s="77">
        <f t="shared" ca="1" si="2932"/>
        <v>12197.583242798131</v>
      </c>
      <c r="BQ1723" s="77">
        <f t="shared" ca="1" si="2932"/>
        <v>13128.951185632233</v>
      </c>
      <c r="BR1723" s="77">
        <f t="shared" ca="1" si="2932"/>
        <v>14032.282018696955</v>
      </c>
      <c r="BS1723" s="77">
        <f t="shared" ca="1" si="2932"/>
        <v>14907.217853665707</v>
      </c>
      <c r="BT1723" s="77">
        <f t="shared" ca="1" si="2932"/>
        <v>15753.396289458615</v>
      </c>
      <c r="BU1723" s="77">
        <f t="shared" ca="1" si="2932"/>
        <v>16570.45035470228</v>
      </c>
      <c r="BV1723" s="77">
        <f t="shared" ca="1" si="2932"/>
        <v>17358.008449410365</v>
      </c>
      <c r="BW1723" s="77">
        <f t="shared" ca="1" si="2932"/>
        <v>18115.694285873011</v>
      </c>
      <c r="BX1723" s="77">
        <f t="shared" ca="1" si="2932"/>
        <v>18843.126828742901</v>
      </c>
      <c r="BY1723" s="77">
        <f t="shared" ca="1" si="2932"/>
        <v>19539.920234305428</v>
      </c>
      <c r="BZ1723" s="77">
        <f t="shared" ca="1" si="2932"/>
        <v>20205.683788920436</v>
      </c>
      <c r="CA1723" s="77">
        <f t="shared" ca="1" si="2932"/>
        <v>22152.168739277855</v>
      </c>
      <c r="CB1723" s="77">
        <f t="shared" ca="1" si="2932"/>
        <v>24045.377776208494</v>
      </c>
      <c r="CC1723" s="77">
        <f t="shared" ref="CC1723:CL1723" ca="1" si="2933">SUM(CC1721:CC1722)</f>
        <v>25884.638618143439</v>
      </c>
      <c r="CD1723" s="77">
        <f t="shared" ca="1" si="2933"/>
        <v>27669.270571513873</v>
      </c>
      <c r="CE1723" s="77">
        <f t="shared" ca="1" si="2933"/>
        <v>29398.584423005912</v>
      </c>
      <c r="CF1723" s="77">
        <f t="shared" ca="1" si="2933"/>
        <v>31071.882330313165</v>
      </c>
      <c r="CG1723" s="77">
        <f t="shared" ca="1" si="2933"/>
        <v>32688.457711362498</v>
      </c>
      <c r="CH1723" s="77">
        <f t="shared" ca="1" si="2933"/>
        <v>34247.595131988062</v>
      </c>
      <c r="CI1723" s="77">
        <f t="shared" ca="1" si="2933"/>
        <v>35748.570192028099</v>
      </c>
      <c r="CJ1723" s="77">
        <f t="shared" ca="1" si="2933"/>
        <v>37190.649409818638</v>
      </c>
      <c r="CK1723" s="77">
        <f t="shared" ca="1" si="2933"/>
        <v>38573.090105057519</v>
      </c>
      <c r="CL1723" s="77">
        <f t="shared" ca="1" si="2933"/>
        <v>39895.140280011961</v>
      </c>
      <c r="CN1723" s="77">
        <f>SUM(CN1721:CN1722)</f>
        <v>40</v>
      </c>
      <c r="CO1723" s="77" t="e">
        <f t="shared" ref="CO1723:DK1723" si="2934">SUM(CO1721:CO1722)</f>
        <v>#N/A</v>
      </c>
      <c r="CP1723" s="77" t="e">
        <f t="shared" si="2934"/>
        <v>#N/A</v>
      </c>
      <c r="CQ1723" s="77" t="e">
        <f t="shared" si="2934"/>
        <v>#N/A</v>
      </c>
      <c r="CR1723" s="77" t="e">
        <f t="shared" si="2934"/>
        <v>#N/A</v>
      </c>
      <c r="CS1723" s="77" t="e">
        <f t="shared" si="2934"/>
        <v>#N/A</v>
      </c>
      <c r="CT1723" s="77" t="e">
        <f t="shared" si="2934"/>
        <v>#N/A</v>
      </c>
      <c r="CU1723" s="77" t="e">
        <f t="shared" si="2934"/>
        <v>#N/A</v>
      </c>
      <c r="CV1723" s="77" t="e">
        <f t="shared" si="2934"/>
        <v>#N/A</v>
      </c>
      <c r="CW1723" s="77" t="e">
        <f t="shared" si="2934"/>
        <v>#N/A</v>
      </c>
      <c r="CX1723" s="77" t="e">
        <f t="shared" si="2934"/>
        <v>#N/A</v>
      </c>
      <c r="CY1723" s="77" t="e">
        <f t="shared" si="2934"/>
        <v>#N/A</v>
      </c>
      <c r="CZ1723" s="77" t="e">
        <f t="shared" si="2934"/>
        <v>#N/A</v>
      </c>
      <c r="DA1723" s="77" t="e">
        <f t="shared" si="2934"/>
        <v>#N/A</v>
      </c>
      <c r="DB1723" s="77" t="e">
        <f t="shared" si="2934"/>
        <v>#N/A</v>
      </c>
      <c r="DC1723" s="77" t="e">
        <f t="shared" si="2934"/>
        <v>#N/A</v>
      </c>
      <c r="DD1723" s="77" t="e">
        <f t="shared" si="2934"/>
        <v>#N/A</v>
      </c>
      <c r="DE1723" s="77" t="e">
        <f t="shared" si="2934"/>
        <v>#N/A</v>
      </c>
      <c r="DF1723" s="77" t="e">
        <f t="shared" si="2934"/>
        <v>#N/A</v>
      </c>
      <c r="DG1723" s="77" t="e">
        <f t="shared" si="2934"/>
        <v>#N/A</v>
      </c>
      <c r="DH1723" s="77" t="e">
        <f t="shared" si="2934"/>
        <v>#N/A</v>
      </c>
      <c r="DI1723" s="77" t="e">
        <f t="shared" si="2934"/>
        <v>#N/A</v>
      </c>
      <c r="DJ1723" s="77" t="e">
        <f t="shared" si="2934"/>
        <v>#N/A</v>
      </c>
      <c r="DK1723" s="77" t="e">
        <f t="shared" si="2934"/>
        <v>#N/A</v>
      </c>
      <c r="DL1723" s="77" t="e">
        <f t="shared" ref="DL1723" si="2935">SUM(DL1721:DL1722)</f>
        <v>#N/A</v>
      </c>
    </row>
    <row r="1724" spans="2:116" x14ac:dyDescent="0.35">
      <c r="B1724" t="s">
        <v>332</v>
      </c>
      <c r="D1724" t="s">
        <v>425</v>
      </c>
      <c r="E1724" s="8" t="str">
        <f t="shared" si="2870"/>
        <v>1724 FAPPE-F</v>
      </c>
      <c r="G1724" s="126"/>
      <c r="H1724" s="27"/>
      <c r="J1724" s="77"/>
      <c r="K1724" s="28"/>
      <c r="L1724" s="28"/>
      <c r="M1724" s="28"/>
      <c r="N1724" s="28"/>
      <c r="O1724" s="28"/>
      <c r="P1724" s="28"/>
      <c r="R1724" s="33"/>
      <c r="S1724" s="77"/>
      <c r="T1724" s="77"/>
      <c r="U1724" s="77"/>
      <c r="V1724" s="77"/>
      <c r="W1724" s="77"/>
      <c r="X1724" s="77"/>
      <c r="Y1724" s="77"/>
      <c r="Z1724" s="77"/>
      <c r="AA1724" s="77"/>
      <c r="AB1724" s="77"/>
      <c r="AC1724" s="77"/>
      <c r="AD1724" s="77"/>
      <c r="AE1724" s="77"/>
      <c r="AF1724" s="77"/>
      <c r="AG1724" s="77"/>
      <c r="AH1724" s="77"/>
      <c r="AI1724" s="77"/>
      <c r="AJ1724" s="77"/>
      <c r="AK1724" s="77"/>
      <c r="AL1724" s="77"/>
      <c r="AM1724" s="77"/>
      <c r="AN1724" s="77"/>
      <c r="AO1724" s="77"/>
      <c r="AP1724" s="77"/>
      <c r="AQ1724" s="77"/>
      <c r="AR1724" s="77"/>
      <c r="AS1724" s="77"/>
      <c r="AT1724" s="77"/>
      <c r="AU1724" s="77"/>
      <c r="AV1724" s="77"/>
      <c r="AW1724" s="77"/>
      <c r="AX1724" s="77"/>
      <c r="AY1724" s="77"/>
      <c r="AZ1724" s="77"/>
      <c r="BA1724" s="77"/>
      <c r="BB1724" s="77"/>
      <c r="BC1724" s="77"/>
      <c r="BD1724" s="77"/>
      <c r="BE1724" s="77"/>
      <c r="BF1724" s="77"/>
      <c r="BG1724" s="77"/>
      <c r="BH1724" s="77"/>
      <c r="BI1724" s="77"/>
      <c r="BJ1724" s="77"/>
      <c r="BK1724" s="77"/>
      <c r="BL1724" s="77"/>
      <c r="BM1724" s="77"/>
      <c r="BN1724" s="77"/>
      <c r="BO1724" s="77"/>
      <c r="BP1724" s="77"/>
      <c r="BQ1724" s="77"/>
      <c r="BR1724" s="77"/>
      <c r="BS1724" s="77"/>
      <c r="BT1724" s="77"/>
      <c r="BU1724" s="77"/>
      <c r="BV1724" s="77"/>
      <c r="BW1724" s="77"/>
      <c r="BX1724" s="77"/>
      <c r="BY1724" s="77"/>
      <c r="BZ1724" s="77"/>
      <c r="CA1724" s="77"/>
      <c r="CB1724" s="77"/>
      <c r="CC1724" s="77"/>
      <c r="CD1724" s="77"/>
      <c r="CE1724" s="77"/>
      <c r="CF1724" s="77"/>
      <c r="CG1724" s="77"/>
      <c r="CH1724" s="77"/>
      <c r="CI1724" s="77"/>
      <c r="CJ1724" s="77"/>
      <c r="CK1724" s="77"/>
      <c r="CL1724" s="77"/>
      <c r="CN1724" s="77"/>
      <c r="CO1724" s="77"/>
      <c r="CP1724" s="77"/>
      <c r="CQ1724" s="77"/>
      <c r="CR1724" s="77"/>
      <c r="CS1724" s="77"/>
      <c r="CT1724" s="77"/>
      <c r="CU1724" s="77"/>
      <c r="CV1724" s="77"/>
      <c r="CW1724" s="77"/>
      <c r="CX1724" s="77"/>
      <c r="CY1724" s="77"/>
      <c r="CZ1724" s="77"/>
      <c r="DA1724" s="77"/>
      <c r="DB1724" s="77"/>
      <c r="DC1724" s="77"/>
      <c r="DD1724" s="77"/>
      <c r="DE1724" s="77"/>
      <c r="DF1724" s="77"/>
      <c r="DG1724" s="77"/>
      <c r="DH1724" s="77"/>
      <c r="DI1724" s="77"/>
      <c r="DJ1724" s="77"/>
      <c r="DK1724" s="77"/>
      <c r="DL1724" s="77"/>
    </row>
    <row r="1725" spans="2:116" x14ac:dyDescent="0.35">
      <c r="B1725" t="s">
        <v>332</v>
      </c>
      <c r="D1725" t="s">
        <v>425</v>
      </c>
      <c r="E1725" s="8" t="str">
        <f t="shared" si="2870"/>
        <v>1725 FAPPE-F</v>
      </c>
      <c r="G1725" s="136" t="str">
        <f>G1700</f>
        <v>(Primary label)</v>
      </c>
      <c r="H1725" s="27"/>
      <c r="I1725" s="78"/>
      <c r="J1725" s="78"/>
      <c r="K1725" s="33"/>
      <c r="L1725" s="33"/>
      <c r="M1725" s="33"/>
      <c r="N1725" s="33"/>
      <c r="O1725" s="33"/>
      <c r="P1725" s="33"/>
      <c r="R1725" s="33"/>
      <c r="S1725" s="77"/>
      <c r="T1725" s="77"/>
      <c r="U1725" s="77"/>
      <c r="V1725" s="77"/>
      <c r="W1725" s="77"/>
      <c r="X1725" s="77"/>
      <c r="Y1725" s="77"/>
      <c r="Z1725" s="77"/>
      <c r="AA1725" s="77"/>
      <c r="AB1725" s="77"/>
      <c r="AC1725" s="77"/>
      <c r="AD1725" s="77"/>
      <c r="AE1725" s="77"/>
      <c r="AF1725" s="77"/>
      <c r="AG1725" s="77"/>
      <c r="AH1725" s="77"/>
      <c r="AI1725" s="77"/>
      <c r="AJ1725" s="77"/>
      <c r="AK1725" s="77"/>
      <c r="AL1725" s="77"/>
      <c r="AM1725" s="77"/>
      <c r="AN1725" s="77"/>
      <c r="AO1725" s="77"/>
      <c r="AP1725" s="77"/>
      <c r="AQ1725" s="77"/>
      <c r="AR1725" s="77"/>
      <c r="AS1725" s="77"/>
      <c r="AT1725" s="77"/>
      <c r="AU1725" s="77"/>
      <c r="AV1725" s="77"/>
      <c r="AW1725" s="77"/>
      <c r="AX1725" s="77"/>
      <c r="AY1725" s="77"/>
      <c r="AZ1725" s="77"/>
      <c r="BA1725" s="77"/>
      <c r="BB1725" s="77"/>
      <c r="BC1725" s="77"/>
      <c r="BD1725" s="77"/>
      <c r="BE1725" s="77"/>
      <c r="BF1725" s="77"/>
      <c r="BG1725" s="77"/>
      <c r="BH1725" s="77"/>
      <c r="BI1725" s="77"/>
      <c r="BJ1725" s="77"/>
      <c r="BK1725" s="77"/>
      <c r="BL1725" s="77"/>
      <c r="BM1725" s="77"/>
      <c r="BN1725" s="77"/>
      <c r="BO1725" s="77"/>
      <c r="BP1725" s="77"/>
      <c r="BQ1725" s="77"/>
      <c r="BR1725" s="77"/>
      <c r="BS1725" s="77"/>
      <c r="BT1725" s="77"/>
      <c r="BU1725" s="77"/>
      <c r="BV1725" s="77"/>
      <c r="BW1725" s="77"/>
      <c r="BX1725" s="77"/>
      <c r="BY1725" s="77"/>
      <c r="BZ1725" s="77"/>
      <c r="CA1725" s="77"/>
      <c r="CB1725" s="77"/>
      <c r="CC1725" s="77"/>
      <c r="CD1725" s="77"/>
      <c r="CE1725" s="77"/>
      <c r="CF1725" s="77"/>
      <c r="CG1725" s="77"/>
      <c r="CH1725" s="77"/>
      <c r="CI1725" s="77"/>
      <c r="CJ1725" s="77"/>
      <c r="CK1725" s="77"/>
      <c r="CL1725" s="77"/>
      <c r="CN1725" s="78"/>
      <c r="CO1725" s="77"/>
      <c r="CP1725" s="77"/>
      <c r="CQ1725" s="77"/>
      <c r="CR1725" s="77"/>
      <c r="CS1725" s="77"/>
      <c r="CT1725" s="77"/>
      <c r="CU1725" s="77"/>
      <c r="CV1725" s="77"/>
      <c r="CW1725" s="77"/>
      <c r="CX1725" s="77"/>
      <c r="CY1725" s="77"/>
      <c r="CZ1725" s="77"/>
      <c r="DA1725" s="77"/>
      <c r="DB1725" s="77"/>
      <c r="DC1725" s="77"/>
      <c r="DD1725" s="77"/>
      <c r="DE1725" s="77"/>
      <c r="DF1725" s="77"/>
      <c r="DG1725" s="77"/>
      <c r="DH1725" s="77"/>
      <c r="DI1725" s="77"/>
      <c r="DJ1725" s="77"/>
      <c r="DK1725" s="77"/>
      <c r="DL1725" s="77"/>
    </row>
    <row r="1726" spans="2:116" x14ac:dyDescent="0.35">
      <c r="B1726" t="s">
        <v>332</v>
      </c>
      <c r="D1726" t="s">
        <v>425</v>
      </c>
      <c r="E1726" s="8" t="str">
        <f t="shared" si="2870"/>
        <v>1726 FAPPE-F</v>
      </c>
      <c r="G1726" s="136" t="str">
        <f>G1701</f>
        <v>primary unit</v>
      </c>
      <c r="H1726" s="27"/>
      <c r="I1726" s="78"/>
      <c r="J1726" s="78"/>
      <c r="K1726" s="33"/>
      <c r="L1726" s="33"/>
      <c r="M1726" s="33"/>
      <c r="N1726" s="33"/>
      <c r="O1726" s="33"/>
      <c r="P1726" s="33"/>
      <c r="R1726" s="33"/>
      <c r="S1726" s="77"/>
      <c r="T1726" s="77"/>
      <c r="U1726" s="77"/>
      <c r="V1726" s="77"/>
      <c r="W1726" s="77"/>
      <c r="X1726" s="77"/>
      <c r="Y1726" s="77"/>
      <c r="Z1726" s="77"/>
      <c r="AA1726" s="77"/>
      <c r="AB1726" s="77"/>
      <c r="AC1726" s="77"/>
      <c r="AD1726" s="77"/>
      <c r="AE1726" s="77"/>
      <c r="AF1726" s="77"/>
      <c r="AG1726" s="77"/>
      <c r="AH1726" s="77"/>
      <c r="AI1726" s="77"/>
      <c r="AJ1726" s="77"/>
      <c r="AK1726" s="77"/>
      <c r="AL1726" s="77"/>
      <c r="AM1726" s="77"/>
      <c r="AN1726" s="77"/>
      <c r="AO1726" s="77"/>
      <c r="AP1726" s="77"/>
      <c r="AQ1726" s="77"/>
      <c r="AR1726" s="77"/>
      <c r="AS1726" s="77"/>
      <c r="AT1726" s="77"/>
      <c r="AU1726" s="77"/>
      <c r="AV1726" s="77"/>
      <c r="AW1726" s="77"/>
      <c r="AX1726" s="77"/>
      <c r="AY1726" s="77"/>
      <c r="AZ1726" s="77"/>
      <c r="BA1726" s="77"/>
      <c r="BB1726" s="77"/>
      <c r="BC1726" s="77"/>
      <c r="BD1726" s="77"/>
      <c r="BE1726" s="77"/>
      <c r="BF1726" s="77"/>
      <c r="BG1726" s="77"/>
      <c r="BH1726" s="77"/>
      <c r="BI1726" s="77"/>
      <c r="BJ1726" s="77"/>
      <c r="BK1726" s="77"/>
      <c r="BL1726" s="77"/>
      <c r="BM1726" s="77"/>
      <c r="BN1726" s="77"/>
      <c r="BO1726" s="77"/>
      <c r="BP1726" s="77"/>
      <c r="BQ1726" s="77"/>
      <c r="BR1726" s="77"/>
      <c r="BS1726" s="77"/>
      <c r="BT1726" s="77"/>
      <c r="BU1726" s="77"/>
      <c r="BV1726" s="77"/>
      <c r="BW1726" s="77"/>
      <c r="BX1726" s="77"/>
      <c r="BY1726" s="77"/>
      <c r="BZ1726" s="77"/>
      <c r="CA1726" s="77"/>
      <c r="CB1726" s="77"/>
      <c r="CC1726" s="77"/>
      <c r="CD1726" s="77"/>
      <c r="CE1726" s="77"/>
      <c r="CF1726" s="77"/>
      <c r="CG1726" s="77"/>
      <c r="CH1726" s="77"/>
      <c r="CI1726" s="77"/>
      <c r="CJ1726" s="77"/>
      <c r="CK1726" s="77"/>
      <c r="CL1726" s="77"/>
      <c r="CN1726" s="78"/>
      <c r="CO1726" s="77"/>
      <c r="CP1726" s="77"/>
      <c r="CQ1726" s="77"/>
      <c r="CR1726" s="77"/>
      <c r="CS1726" s="77"/>
      <c r="CT1726" s="77"/>
      <c r="CU1726" s="77"/>
      <c r="CV1726" s="77"/>
      <c r="CW1726" s="77"/>
      <c r="CX1726" s="77"/>
      <c r="CY1726" s="77"/>
      <c r="CZ1726" s="77"/>
      <c r="DA1726" s="77"/>
      <c r="DB1726" s="77"/>
      <c r="DC1726" s="77"/>
      <c r="DD1726" s="77"/>
      <c r="DE1726" s="77"/>
      <c r="DF1726" s="77"/>
      <c r="DG1726" s="77"/>
      <c r="DH1726" s="77"/>
      <c r="DI1726" s="77"/>
      <c r="DJ1726" s="77"/>
      <c r="DK1726" s="77"/>
      <c r="DL1726" s="77"/>
    </row>
    <row r="1727" spans="2:116" x14ac:dyDescent="0.35">
      <c r="B1727" t="s">
        <v>332</v>
      </c>
      <c r="D1727" t="s">
        <v>425</v>
      </c>
      <c r="E1727" s="8" t="str">
        <f t="shared" si="2870"/>
        <v>1727 FAPPE-F</v>
      </c>
      <c r="G1727" s="136" t="str">
        <f>G1702</f>
        <v>Primary revenue driver</v>
      </c>
      <c r="K1727" s="53"/>
      <c r="L1727" s="53"/>
      <c r="M1727" s="53"/>
      <c r="N1727" s="53"/>
      <c r="O1727" s="53"/>
      <c r="P1727" s="53"/>
      <c r="R1727" s="24"/>
      <c r="S1727" s="179" t="str">
        <f t="shared" ref="S1727:AX1727" si="2936">S1702</f>
        <v>S$16</v>
      </c>
      <c r="T1727" s="179" t="str">
        <f t="shared" si="2936"/>
        <v>T$16</v>
      </c>
      <c r="U1727" s="179" t="str">
        <f t="shared" si="2936"/>
        <v>U$16</v>
      </c>
      <c r="V1727" s="179" t="str">
        <f t="shared" si="2936"/>
        <v>V$16</v>
      </c>
      <c r="W1727" s="179" t="str">
        <f t="shared" si="2936"/>
        <v>W$16</v>
      </c>
      <c r="X1727" s="179" t="str">
        <f t="shared" si="2936"/>
        <v>X$16</v>
      </c>
      <c r="Y1727" s="179" t="str">
        <f t="shared" si="2936"/>
        <v>Y$16</v>
      </c>
      <c r="Z1727" s="179" t="str">
        <f t="shared" si="2936"/>
        <v>Z$16</v>
      </c>
      <c r="AA1727" s="179" t="str">
        <f t="shared" si="2936"/>
        <v>AA$16</v>
      </c>
      <c r="AB1727" s="179" t="str">
        <f t="shared" si="2936"/>
        <v>AB$16</v>
      </c>
      <c r="AC1727" s="179" t="str">
        <f t="shared" si="2936"/>
        <v>AC$16</v>
      </c>
      <c r="AD1727" s="179" t="str">
        <f t="shared" si="2936"/>
        <v>AD$16</v>
      </c>
      <c r="AE1727" s="179" t="str">
        <f t="shared" si="2936"/>
        <v>AE$16</v>
      </c>
      <c r="AF1727" s="179" t="str">
        <f t="shared" si="2936"/>
        <v>AF$16</v>
      </c>
      <c r="AG1727" s="179" t="str">
        <f t="shared" si="2936"/>
        <v>AG$16</v>
      </c>
      <c r="AH1727" s="179" t="str">
        <f t="shared" si="2936"/>
        <v>AH$16</v>
      </c>
      <c r="AI1727" s="179" t="str">
        <f t="shared" si="2936"/>
        <v>AI$16</v>
      </c>
      <c r="AJ1727" s="179" t="str">
        <f t="shared" si="2936"/>
        <v>AJ$16</v>
      </c>
      <c r="AK1727" s="179" t="str">
        <f t="shared" si="2936"/>
        <v>AK$16</v>
      </c>
      <c r="AL1727" s="179" t="str">
        <f t="shared" si="2936"/>
        <v>AL$16</v>
      </c>
      <c r="AM1727" s="179" t="str">
        <f t="shared" si="2936"/>
        <v>AM$16</v>
      </c>
      <c r="AN1727" s="179" t="str">
        <f t="shared" si="2936"/>
        <v>AN$16</v>
      </c>
      <c r="AO1727" s="179" t="str">
        <f t="shared" si="2936"/>
        <v>AO$16</v>
      </c>
      <c r="AP1727" s="179" t="str">
        <f t="shared" si="2936"/>
        <v>AP$16</v>
      </c>
      <c r="AQ1727" s="179" t="str">
        <f t="shared" si="2936"/>
        <v>AQ$16</v>
      </c>
      <c r="AR1727" s="179" t="str">
        <f t="shared" si="2936"/>
        <v>AR$16</v>
      </c>
      <c r="AS1727" s="179" t="str">
        <f t="shared" si="2936"/>
        <v>AS$16</v>
      </c>
      <c r="AT1727" s="179" t="str">
        <f t="shared" si="2936"/>
        <v>AT$16</v>
      </c>
      <c r="AU1727" s="179" t="str">
        <f t="shared" si="2936"/>
        <v>AU$16</v>
      </c>
      <c r="AV1727" s="179" t="str">
        <f t="shared" si="2936"/>
        <v>AV$16</v>
      </c>
      <c r="AW1727" s="179" t="str">
        <f t="shared" si="2936"/>
        <v>AW$16</v>
      </c>
      <c r="AX1727" s="179" t="str">
        <f t="shared" si="2936"/>
        <v>AX$16</v>
      </c>
      <c r="AY1727" s="179" t="str">
        <f t="shared" ref="AY1727:CD1727" si="2937">AY1702</f>
        <v>AY$16</v>
      </c>
      <c r="AZ1727" s="179" t="str">
        <f t="shared" si="2937"/>
        <v>AZ$16</v>
      </c>
      <c r="BA1727" s="179" t="str">
        <f t="shared" si="2937"/>
        <v>BA$16</v>
      </c>
      <c r="BB1727" s="179" t="str">
        <f t="shared" si="2937"/>
        <v>BB$16</v>
      </c>
      <c r="BC1727" s="179" t="str">
        <f t="shared" si="2937"/>
        <v>BC$16</v>
      </c>
      <c r="BD1727" s="179" t="str">
        <f t="shared" si="2937"/>
        <v>BD$16</v>
      </c>
      <c r="BE1727" s="179" t="str">
        <f t="shared" si="2937"/>
        <v>BE$16</v>
      </c>
      <c r="BF1727" s="179" t="str">
        <f t="shared" si="2937"/>
        <v>BF$16</v>
      </c>
      <c r="BG1727" s="179" t="str">
        <f t="shared" si="2937"/>
        <v>BG$16</v>
      </c>
      <c r="BH1727" s="179" t="str">
        <f t="shared" si="2937"/>
        <v>BH$16</v>
      </c>
      <c r="BI1727" s="179" t="str">
        <f t="shared" si="2937"/>
        <v>BI$16</v>
      </c>
      <c r="BJ1727" s="179" t="str">
        <f t="shared" si="2937"/>
        <v>BJ$16</v>
      </c>
      <c r="BK1727" s="179" t="str">
        <f t="shared" si="2937"/>
        <v>BK$16</v>
      </c>
      <c r="BL1727" s="179" t="str">
        <f t="shared" si="2937"/>
        <v>BL$16</v>
      </c>
      <c r="BM1727" s="179" t="str">
        <f t="shared" si="2937"/>
        <v>BM$16</v>
      </c>
      <c r="BN1727" s="179" t="str">
        <f t="shared" si="2937"/>
        <v>BN$16</v>
      </c>
      <c r="BO1727" s="179" t="str">
        <f t="shared" si="2937"/>
        <v>BO$16</v>
      </c>
      <c r="BP1727" s="179" t="str">
        <f t="shared" si="2937"/>
        <v>BP$16</v>
      </c>
      <c r="BQ1727" s="179" t="str">
        <f t="shared" si="2937"/>
        <v>BQ$16</v>
      </c>
      <c r="BR1727" s="179" t="str">
        <f t="shared" si="2937"/>
        <v>BR$16</v>
      </c>
      <c r="BS1727" s="179" t="str">
        <f t="shared" si="2937"/>
        <v>BS$16</v>
      </c>
      <c r="BT1727" s="179" t="str">
        <f t="shared" si="2937"/>
        <v>BT$16</v>
      </c>
      <c r="BU1727" s="179" t="str">
        <f t="shared" si="2937"/>
        <v>BU$16</v>
      </c>
      <c r="BV1727" s="179" t="str">
        <f t="shared" si="2937"/>
        <v>BV$16</v>
      </c>
      <c r="BW1727" s="179" t="str">
        <f t="shared" si="2937"/>
        <v>BW$16</v>
      </c>
      <c r="BX1727" s="179" t="str">
        <f t="shared" si="2937"/>
        <v>BX$16</v>
      </c>
      <c r="BY1727" s="179" t="str">
        <f t="shared" si="2937"/>
        <v>BY$16</v>
      </c>
      <c r="BZ1727" s="179" t="str">
        <f t="shared" si="2937"/>
        <v>BZ$16</v>
      </c>
      <c r="CA1727" s="179" t="str">
        <f t="shared" si="2937"/>
        <v>CA$16</v>
      </c>
      <c r="CB1727" s="179" t="str">
        <f t="shared" si="2937"/>
        <v>CB$16</v>
      </c>
      <c r="CC1727" s="179" t="str">
        <f t="shared" si="2937"/>
        <v>CC$16</v>
      </c>
      <c r="CD1727" s="179" t="str">
        <f t="shared" si="2937"/>
        <v>CD$16</v>
      </c>
      <c r="CE1727" s="179" t="str">
        <f t="shared" ref="CE1727:CL1727" si="2938">CE1702</f>
        <v>CE$16</v>
      </c>
      <c r="CF1727" s="179" t="str">
        <f t="shared" si="2938"/>
        <v>CF$16</v>
      </c>
      <c r="CG1727" s="179" t="str">
        <f t="shared" si="2938"/>
        <v>CG$16</v>
      </c>
      <c r="CH1727" s="179" t="str">
        <f t="shared" si="2938"/>
        <v>CH$16</v>
      </c>
      <c r="CI1727" s="179" t="str">
        <f t="shared" si="2938"/>
        <v>CI$16</v>
      </c>
      <c r="CJ1727" s="179" t="str">
        <f t="shared" si="2938"/>
        <v>CJ$16</v>
      </c>
      <c r="CK1727" s="179" t="str">
        <f t="shared" si="2938"/>
        <v>CK$16</v>
      </c>
      <c r="CL1727" s="179" t="str">
        <f t="shared" si="2938"/>
        <v>CL$16</v>
      </c>
      <c r="CO1727" s="179" t="str">
        <f t="shared" ref="CO1727:DL1727" si="2939">CO1702</f>
        <v>CO$16</v>
      </c>
      <c r="CP1727" s="179" t="str">
        <f t="shared" si="2939"/>
        <v>CP$16</v>
      </c>
      <c r="CQ1727" s="179" t="str">
        <f t="shared" si="2939"/>
        <v>CQ$16</v>
      </c>
      <c r="CR1727" s="179" t="str">
        <f t="shared" si="2939"/>
        <v>CR$16</v>
      </c>
      <c r="CS1727" s="179" t="str">
        <f t="shared" si="2939"/>
        <v>CS$16</v>
      </c>
      <c r="CT1727" s="179" t="str">
        <f t="shared" si="2939"/>
        <v>CT$16</v>
      </c>
      <c r="CU1727" s="179" t="str">
        <f t="shared" si="2939"/>
        <v>CU$16</v>
      </c>
      <c r="CV1727" s="179" t="str">
        <f t="shared" si="2939"/>
        <v>CV$16</v>
      </c>
      <c r="CW1727" s="179" t="str">
        <f t="shared" si="2939"/>
        <v>CW$16</v>
      </c>
      <c r="CX1727" s="179" t="str">
        <f t="shared" si="2939"/>
        <v>CX$16</v>
      </c>
      <c r="CY1727" s="179" t="str">
        <f t="shared" si="2939"/>
        <v>CY$16</v>
      </c>
      <c r="CZ1727" s="179" t="str">
        <f t="shared" si="2939"/>
        <v>CZ$16</v>
      </c>
      <c r="DA1727" s="179" t="str">
        <f t="shared" si="2939"/>
        <v>DA$16</v>
      </c>
      <c r="DB1727" s="179" t="str">
        <f t="shared" si="2939"/>
        <v>DB$16</v>
      </c>
      <c r="DC1727" s="179" t="str">
        <f t="shared" si="2939"/>
        <v>DC$16</v>
      </c>
      <c r="DD1727" s="179" t="str">
        <f t="shared" si="2939"/>
        <v>DD$16</v>
      </c>
      <c r="DE1727" s="179" t="str">
        <f t="shared" si="2939"/>
        <v>DE$16</v>
      </c>
      <c r="DF1727" s="179" t="str">
        <f t="shared" si="2939"/>
        <v>DF$16</v>
      </c>
      <c r="DG1727" s="179" t="str">
        <f t="shared" si="2939"/>
        <v>DG$16</v>
      </c>
      <c r="DH1727" s="179" t="str">
        <f t="shared" si="2939"/>
        <v>DH$16</v>
      </c>
      <c r="DI1727" s="179" t="str">
        <f t="shared" si="2939"/>
        <v>DI$16</v>
      </c>
      <c r="DJ1727" s="179" t="str">
        <f t="shared" si="2939"/>
        <v>DJ$16</v>
      </c>
      <c r="DK1727" s="179" t="str">
        <f t="shared" si="2939"/>
        <v>DK$16</v>
      </c>
      <c r="DL1727" s="179" t="str">
        <f t="shared" si="2939"/>
        <v>DL$16</v>
      </c>
    </row>
    <row r="1728" spans="2:116" x14ac:dyDescent="0.35">
      <c r="B1728" t="s">
        <v>332</v>
      </c>
      <c r="D1728" t="s">
        <v>425</v>
      </c>
      <c r="E1728" s="8" t="str">
        <f t="shared" ref="E1728" si="2940">ROW()&amp;" "&amp;D1728</f>
        <v>1728 FAPPE-F</v>
      </c>
      <c r="G1728" s="136" t="str">
        <f>G1703</f>
        <v>Primary volume driver</v>
      </c>
      <c r="H1728" s="12"/>
      <c r="I1728" s="60"/>
      <c r="J1728" s="60"/>
      <c r="K1728" s="15"/>
      <c r="L1728" s="15"/>
      <c r="M1728" s="15"/>
      <c r="N1728" s="15"/>
      <c r="O1728" s="15"/>
      <c r="P1728" s="15"/>
      <c r="R1728" s="15"/>
      <c r="S1728" s="179" t="str">
        <f t="shared" ref="S1728:AX1728" si="2941">S1703</f>
        <v>S$17</v>
      </c>
      <c r="T1728" s="179" t="str">
        <f t="shared" si="2941"/>
        <v>T$17</v>
      </c>
      <c r="U1728" s="179" t="str">
        <f t="shared" si="2941"/>
        <v>U$17</v>
      </c>
      <c r="V1728" s="179" t="str">
        <f t="shared" si="2941"/>
        <v>V$17</v>
      </c>
      <c r="W1728" s="179" t="str">
        <f t="shared" si="2941"/>
        <v>W$17</v>
      </c>
      <c r="X1728" s="179" t="str">
        <f t="shared" si="2941"/>
        <v>X$17</v>
      </c>
      <c r="Y1728" s="179" t="str">
        <f t="shared" si="2941"/>
        <v>Y$17</v>
      </c>
      <c r="Z1728" s="179" t="str">
        <f t="shared" si="2941"/>
        <v>Z$17</v>
      </c>
      <c r="AA1728" s="179" t="str">
        <f t="shared" si="2941"/>
        <v>AA$17</v>
      </c>
      <c r="AB1728" s="179" t="str">
        <f t="shared" si="2941"/>
        <v>AB$17</v>
      </c>
      <c r="AC1728" s="179" t="str">
        <f t="shared" si="2941"/>
        <v>AC$17</v>
      </c>
      <c r="AD1728" s="179" t="str">
        <f t="shared" si="2941"/>
        <v>AD$17</v>
      </c>
      <c r="AE1728" s="179" t="str">
        <f t="shared" si="2941"/>
        <v>AE$17</v>
      </c>
      <c r="AF1728" s="179" t="str">
        <f t="shared" si="2941"/>
        <v>AF$17</v>
      </c>
      <c r="AG1728" s="179" t="str">
        <f t="shared" si="2941"/>
        <v>AG$17</v>
      </c>
      <c r="AH1728" s="179" t="str">
        <f t="shared" si="2941"/>
        <v>AH$17</v>
      </c>
      <c r="AI1728" s="179" t="str">
        <f t="shared" si="2941"/>
        <v>AI$17</v>
      </c>
      <c r="AJ1728" s="179" t="str">
        <f t="shared" si="2941"/>
        <v>AJ$17</v>
      </c>
      <c r="AK1728" s="179" t="str">
        <f t="shared" si="2941"/>
        <v>AK$17</v>
      </c>
      <c r="AL1728" s="179" t="str">
        <f t="shared" si="2941"/>
        <v>AL$17</v>
      </c>
      <c r="AM1728" s="179" t="str">
        <f t="shared" si="2941"/>
        <v>AM$17</v>
      </c>
      <c r="AN1728" s="179" t="str">
        <f t="shared" si="2941"/>
        <v>AN$17</v>
      </c>
      <c r="AO1728" s="179" t="str">
        <f t="shared" si="2941"/>
        <v>AO$17</v>
      </c>
      <c r="AP1728" s="179" t="str">
        <f t="shared" si="2941"/>
        <v>AP$17</v>
      </c>
      <c r="AQ1728" s="179" t="str">
        <f t="shared" si="2941"/>
        <v>AQ$17</v>
      </c>
      <c r="AR1728" s="179" t="str">
        <f t="shared" si="2941"/>
        <v>AR$17</v>
      </c>
      <c r="AS1728" s="179" t="str">
        <f t="shared" si="2941"/>
        <v>AS$17</v>
      </c>
      <c r="AT1728" s="179" t="str">
        <f t="shared" si="2941"/>
        <v>AT$17</v>
      </c>
      <c r="AU1728" s="179" t="str">
        <f t="shared" si="2941"/>
        <v>AU$17</v>
      </c>
      <c r="AV1728" s="179" t="str">
        <f t="shared" si="2941"/>
        <v>AV$17</v>
      </c>
      <c r="AW1728" s="179" t="str">
        <f t="shared" si="2941"/>
        <v>AW$17</v>
      </c>
      <c r="AX1728" s="179" t="str">
        <f t="shared" si="2941"/>
        <v>AX$17</v>
      </c>
      <c r="AY1728" s="179" t="str">
        <f t="shared" ref="AY1728:CD1728" si="2942">AY1703</f>
        <v>AY$17</v>
      </c>
      <c r="AZ1728" s="179" t="str">
        <f t="shared" si="2942"/>
        <v>AZ$17</v>
      </c>
      <c r="BA1728" s="179" t="str">
        <f t="shared" si="2942"/>
        <v>BA$17</v>
      </c>
      <c r="BB1728" s="179" t="str">
        <f t="shared" si="2942"/>
        <v>BB$17</v>
      </c>
      <c r="BC1728" s="179" t="str">
        <f t="shared" si="2942"/>
        <v>BC$17</v>
      </c>
      <c r="BD1728" s="179" t="str">
        <f t="shared" si="2942"/>
        <v>BD$17</v>
      </c>
      <c r="BE1728" s="179" t="str">
        <f t="shared" si="2942"/>
        <v>BE$17</v>
      </c>
      <c r="BF1728" s="179" t="str">
        <f t="shared" si="2942"/>
        <v>BF$17</v>
      </c>
      <c r="BG1728" s="179" t="str">
        <f t="shared" si="2942"/>
        <v>BG$17</v>
      </c>
      <c r="BH1728" s="179" t="str">
        <f t="shared" si="2942"/>
        <v>BH$17</v>
      </c>
      <c r="BI1728" s="179" t="str">
        <f t="shared" si="2942"/>
        <v>BI$17</v>
      </c>
      <c r="BJ1728" s="179" t="str">
        <f t="shared" si="2942"/>
        <v>BJ$17</v>
      </c>
      <c r="BK1728" s="179" t="str">
        <f t="shared" si="2942"/>
        <v>BK$17</v>
      </c>
      <c r="BL1728" s="179" t="str">
        <f t="shared" si="2942"/>
        <v>BL$17</v>
      </c>
      <c r="BM1728" s="179" t="str">
        <f t="shared" si="2942"/>
        <v>BM$17</v>
      </c>
      <c r="BN1728" s="179" t="str">
        <f t="shared" si="2942"/>
        <v>BN$17</v>
      </c>
      <c r="BO1728" s="179" t="str">
        <f t="shared" si="2942"/>
        <v>BO$17</v>
      </c>
      <c r="BP1728" s="179" t="str">
        <f t="shared" si="2942"/>
        <v>BP$17</v>
      </c>
      <c r="BQ1728" s="179" t="str">
        <f t="shared" si="2942"/>
        <v>BQ$17</v>
      </c>
      <c r="BR1728" s="179" t="str">
        <f t="shared" si="2942"/>
        <v>BR$17</v>
      </c>
      <c r="BS1728" s="179" t="str">
        <f t="shared" si="2942"/>
        <v>BS$17</v>
      </c>
      <c r="BT1728" s="179" t="str">
        <f t="shared" si="2942"/>
        <v>BT$17</v>
      </c>
      <c r="BU1728" s="179" t="str">
        <f t="shared" si="2942"/>
        <v>BU$17</v>
      </c>
      <c r="BV1728" s="179" t="str">
        <f t="shared" si="2942"/>
        <v>BV$17</v>
      </c>
      <c r="BW1728" s="179" t="str">
        <f t="shared" si="2942"/>
        <v>BW$17</v>
      </c>
      <c r="BX1728" s="179" t="str">
        <f t="shared" si="2942"/>
        <v>BX$17</v>
      </c>
      <c r="BY1728" s="179" t="str">
        <f t="shared" si="2942"/>
        <v>BY$17</v>
      </c>
      <c r="BZ1728" s="179" t="str">
        <f t="shared" si="2942"/>
        <v>BZ$17</v>
      </c>
      <c r="CA1728" s="179" t="str">
        <f t="shared" si="2942"/>
        <v>CA$17</v>
      </c>
      <c r="CB1728" s="179" t="str">
        <f t="shared" si="2942"/>
        <v>CB$17</v>
      </c>
      <c r="CC1728" s="179" t="str">
        <f t="shared" si="2942"/>
        <v>CC$17</v>
      </c>
      <c r="CD1728" s="179" t="str">
        <f t="shared" si="2942"/>
        <v>CD$17</v>
      </c>
      <c r="CE1728" s="179" t="str">
        <f t="shared" ref="CE1728:CL1728" si="2943">CE1703</f>
        <v>CE$17</v>
      </c>
      <c r="CF1728" s="179" t="str">
        <f t="shared" si="2943"/>
        <v>CF$17</v>
      </c>
      <c r="CG1728" s="179" t="str">
        <f t="shared" si="2943"/>
        <v>CG$17</v>
      </c>
      <c r="CH1728" s="179" t="str">
        <f t="shared" si="2943"/>
        <v>CH$17</v>
      </c>
      <c r="CI1728" s="179" t="str">
        <f t="shared" si="2943"/>
        <v>CI$17</v>
      </c>
      <c r="CJ1728" s="179" t="str">
        <f t="shared" si="2943"/>
        <v>CJ$17</v>
      </c>
      <c r="CK1728" s="179" t="str">
        <f t="shared" si="2943"/>
        <v>CK$17</v>
      </c>
      <c r="CL1728" s="179" t="str">
        <f t="shared" si="2943"/>
        <v>CL$17</v>
      </c>
      <c r="CN1728" s="60"/>
      <c r="CO1728" s="179" t="str">
        <f t="shared" ref="CO1728:DL1728" si="2944">CO1703</f>
        <v>CO$17</v>
      </c>
      <c r="CP1728" s="179" t="str">
        <f t="shared" si="2944"/>
        <v>CP$17</v>
      </c>
      <c r="CQ1728" s="179" t="str">
        <f t="shared" si="2944"/>
        <v>CQ$17</v>
      </c>
      <c r="CR1728" s="179" t="str">
        <f t="shared" si="2944"/>
        <v>CR$17</v>
      </c>
      <c r="CS1728" s="179" t="str">
        <f t="shared" si="2944"/>
        <v>CS$17</v>
      </c>
      <c r="CT1728" s="179" t="str">
        <f t="shared" si="2944"/>
        <v>CT$17</v>
      </c>
      <c r="CU1728" s="179" t="str">
        <f t="shared" si="2944"/>
        <v>CU$17</v>
      </c>
      <c r="CV1728" s="179" t="str">
        <f t="shared" si="2944"/>
        <v>CV$17</v>
      </c>
      <c r="CW1728" s="179" t="str">
        <f t="shared" si="2944"/>
        <v>CW$17</v>
      </c>
      <c r="CX1728" s="179" t="str">
        <f t="shared" si="2944"/>
        <v>CX$17</v>
      </c>
      <c r="CY1728" s="179" t="str">
        <f t="shared" si="2944"/>
        <v>CY$17</v>
      </c>
      <c r="CZ1728" s="179" t="str">
        <f t="shared" si="2944"/>
        <v>CZ$17</v>
      </c>
      <c r="DA1728" s="179" t="str">
        <f t="shared" si="2944"/>
        <v>DA$17</v>
      </c>
      <c r="DB1728" s="179" t="str">
        <f t="shared" si="2944"/>
        <v>DB$17</v>
      </c>
      <c r="DC1728" s="179" t="str">
        <f t="shared" si="2944"/>
        <v>DC$17</v>
      </c>
      <c r="DD1728" s="179" t="str">
        <f t="shared" si="2944"/>
        <v>DD$17</v>
      </c>
      <c r="DE1728" s="179" t="str">
        <f t="shared" si="2944"/>
        <v>DE$17</v>
      </c>
      <c r="DF1728" s="179" t="str">
        <f t="shared" si="2944"/>
        <v>DF$17</v>
      </c>
      <c r="DG1728" s="179" t="str">
        <f t="shared" si="2944"/>
        <v>DG$17</v>
      </c>
      <c r="DH1728" s="179" t="str">
        <f t="shared" si="2944"/>
        <v>DH$17</v>
      </c>
      <c r="DI1728" s="179" t="str">
        <f t="shared" si="2944"/>
        <v>DI$17</v>
      </c>
      <c r="DJ1728" s="179" t="str">
        <f t="shared" si="2944"/>
        <v>DJ$17</v>
      </c>
      <c r="DK1728" s="179" t="str">
        <f t="shared" si="2944"/>
        <v>DK$17</v>
      </c>
      <c r="DL1728" s="179" t="str">
        <f t="shared" si="2944"/>
        <v>DL$17</v>
      </c>
    </row>
    <row r="1729" spans="1:116" x14ac:dyDescent="0.35">
      <c r="A1729" s="3"/>
      <c r="B1729" t="s">
        <v>332</v>
      </c>
      <c r="D1729" t="s">
        <v>425</v>
      </c>
      <c r="E1729" s="8" t="str">
        <f>ROW()&amp;" "&amp;D1729</f>
        <v>1729 FAPPE-F</v>
      </c>
      <c r="G1729" s="191" t="str">
        <f>G1708</f>
        <v>Fixed secondary PPE:</v>
      </c>
      <c r="H1729" s="12"/>
      <c r="I1729" s="60"/>
      <c r="J1729" s="60"/>
      <c r="K1729" s="15"/>
      <c r="L1729" s="15"/>
      <c r="M1729" s="15"/>
      <c r="N1729" s="15"/>
      <c r="O1729" s="15"/>
      <c r="P1729" s="15"/>
      <c r="R1729" s="15"/>
      <c r="S1729" s="179">
        <f t="shared" ref="S1729:AX1729" si="2945">S1704</f>
        <v>0</v>
      </c>
      <c r="T1729" s="179">
        <f t="shared" si="2945"/>
        <v>0</v>
      </c>
      <c r="U1729" s="179">
        <f t="shared" si="2945"/>
        <v>0</v>
      </c>
      <c r="V1729" s="179">
        <f t="shared" si="2945"/>
        <v>0</v>
      </c>
      <c r="W1729" s="179">
        <f t="shared" si="2945"/>
        <v>0</v>
      </c>
      <c r="X1729" s="179">
        <f t="shared" si="2945"/>
        <v>0</v>
      </c>
      <c r="Y1729" s="179">
        <f t="shared" si="2945"/>
        <v>0</v>
      </c>
      <c r="Z1729" s="179">
        <f t="shared" si="2945"/>
        <v>0</v>
      </c>
      <c r="AA1729" s="179">
        <f t="shared" si="2945"/>
        <v>0</v>
      </c>
      <c r="AB1729" s="179">
        <f t="shared" si="2945"/>
        <v>0</v>
      </c>
      <c r="AC1729" s="179">
        <f t="shared" si="2945"/>
        <v>0</v>
      </c>
      <c r="AD1729" s="179">
        <f t="shared" si="2945"/>
        <v>0</v>
      </c>
      <c r="AE1729" s="179">
        <f t="shared" si="2945"/>
        <v>0</v>
      </c>
      <c r="AF1729" s="179">
        <f t="shared" si="2945"/>
        <v>0</v>
      </c>
      <c r="AG1729" s="179">
        <f t="shared" si="2945"/>
        <v>0</v>
      </c>
      <c r="AH1729" s="179">
        <f t="shared" si="2945"/>
        <v>0</v>
      </c>
      <c r="AI1729" s="179">
        <f t="shared" si="2945"/>
        <v>0</v>
      </c>
      <c r="AJ1729" s="179">
        <f t="shared" si="2945"/>
        <v>0</v>
      </c>
      <c r="AK1729" s="179">
        <f t="shared" si="2945"/>
        <v>0</v>
      </c>
      <c r="AL1729" s="179">
        <f t="shared" si="2945"/>
        <v>0</v>
      </c>
      <c r="AM1729" s="179">
        <f t="shared" si="2945"/>
        <v>0</v>
      </c>
      <c r="AN1729" s="179">
        <f t="shared" si="2945"/>
        <v>0</v>
      </c>
      <c r="AO1729" s="179">
        <f t="shared" si="2945"/>
        <v>0</v>
      </c>
      <c r="AP1729" s="179">
        <f t="shared" si="2945"/>
        <v>0</v>
      </c>
      <c r="AQ1729" s="179">
        <f t="shared" si="2945"/>
        <v>0</v>
      </c>
      <c r="AR1729" s="179">
        <f t="shared" si="2945"/>
        <v>0</v>
      </c>
      <c r="AS1729" s="179">
        <f t="shared" si="2945"/>
        <v>0</v>
      </c>
      <c r="AT1729" s="179">
        <f t="shared" si="2945"/>
        <v>0</v>
      </c>
      <c r="AU1729" s="179">
        <f t="shared" si="2945"/>
        <v>0</v>
      </c>
      <c r="AV1729" s="179">
        <f t="shared" si="2945"/>
        <v>0</v>
      </c>
      <c r="AW1729" s="179">
        <f t="shared" si="2945"/>
        <v>0</v>
      </c>
      <c r="AX1729" s="179">
        <f t="shared" si="2945"/>
        <v>0</v>
      </c>
      <c r="AY1729" s="179">
        <f t="shared" ref="AY1729:CD1729" si="2946">AY1704</f>
        <v>0</v>
      </c>
      <c r="AZ1729" s="179">
        <f t="shared" si="2946"/>
        <v>0</v>
      </c>
      <c r="BA1729" s="179">
        <f t="shared" si="2946"/>
        <v>0</v>
      </c>
      <c r="BB1729" s="179">
        <f t="shared" si="2946"/>
        <v>0</v>
      </c>
      <c r="BC1729" s="179">
        <f t="shared" si="2946"/>
        <v>0</v>
      </c>
      <c r="BD1729" s="179">
        <f t="shared" si="2946"/>
        <v>0</v>
      </c>
      <c r="BE1729" s="179">
        <f t="shared" si="2946"/>
        <v>0</v>
      </c>
      <c r="BF1729" s="179">
        <f t="shared" si="2946"/>
        <v>0</v>
      </c>
      <c r="BG1729" s="179">
        <f t="shared" si="2946"/>
        <v>0</v>
      </c>
      <c r="BH1729" s="179">
        <f t="shared" si="2946"/>
        <v>0</v>
      </c>
      <c r="BI1729" s="179">
        <f t="shared" si="2946"/>
        <v>0</v>
      </c>
      <c r="BJ1729" s="179">
        <f t="shared" si="2946"/>
        <v>0</v>
      </c>
      <c r="BK1729" s="179">
        <f t="shared" si="2946"/>
        <v>0</v>
      </c>
      <c r="BL1729" s="179">
        <f t="shared" si="2946"/>
        <v>0</v>
      </c>
      <c r="BM1729" s="179">
        <f t="shared" si="2946"/>
        <v>0</v>
      </c>
      <c r="BN1729" s="179">
        <f t="shared" si="2946"/>
        <v>0</v>
      </c>
      <c r="BO1729" s="179">
        <f t="shared" si="2946"/>
        <v>0</v>
      </c>
      <c r="BP1729" s="179">
        <f t="shared" si="2946"/>
        <v>0</v>
      </c>
      <c r="BQ1729" s="179">
        <f t="shared" si="2946"/>
        <v>0</v>
      </c>
      <c r="BR1729" s="179">
        <f t="shared" si="2946"/>
        <v>0</v>
      </c>
      <c r="BS1729" s="179">
        <f t="shared" si="2946"/>
        <v>0</v>
      </c>
      <c r="BT1729" s="179">
        <f t="shared" si="2946"/>
        <v>0</v>
      </c>
      <c r="BU1729" s="179">
        <f t="shared" si="2946"/>
        <v>0</v>
      </c>
      <c r="BV1729" s="179">
        <f t="shared" si="2946"/>
        <v>0</v>
      </c>
      <c r="BW1729" s="179">
        <f t="shared" si="2946"/>
        <v>0</v>
      </c>
      <c r="BX1729" s="179">
        <f t="shared" si="2946"/>
        <v>0</v>
      </c>
      <c r="BY1729" s="179">
        <f t="shared" si="2946"/>
        <v>0</v>
      </c>
      <c r="BZ1729" s="179">
        <f t="shared" si="2946"/>
        <v>0</v>
      </c>
      <c r="CA1729" s="179">
        <f t="shared" si="2946"/>
        <v>0</v>
      </c>
      <c r="CB1729" s="179">
        <f t="shared" si="2946"/>
        <v>0</v>
      </c>
      <c r="CC1729" s="179">
        <f t="shared" si="2946"/>
        <v>0</v>
      </c>
      <c r="CD1729" s="179">
        <f t="shared" si="2946"/>
        <v>0</v>
      </c>
      <c r="CE1729" s="179">
        <f t="shared" ref="CE1729:CL1729" si="2947">CE1704</f>
        <v>0</v>
      </c>
      <c r="CF1729" s="179">
        <f t="shared" si="2947"/>
        <v>0</v>
      </c>
      <c r="CG1729" s="179">
        <f t="shared" si="2947"/>
        <v>0</v>
      </c>
      <c r="CH1729" s="179">
        <f t="shared" si="2947"/>
        <v>0</v>
      </c>
      <c r="CI1729" s="179">
        <f t="shared" si="2947"/>
        <v>0</v>
      </c>
      <c r="CJ1729" s="179">
        <f t="shared" si="2947"/>
        <v>0</v>
      </c>
      <c r="CK1729" s="179">
        <f t="shared" si="2947"/>
        <v>0</v>
      </c>
      <c r="CL1729" s="179">
        <f t="shared" si="2947"/>
        <v>0</v>
      </c>
      <c r="CN1729" s="60"/>
      <c r="CO1729" s="179">
        <f t="shared" ref="CO1729:DL1729" si="2948">CO1704</f>
        <v>0</v>
      </c>
      <c r="CP1729" s="179">
        <f t="shared" si="2948"/>
        <v>0</v>
      </c>
      <c r="CQ1729" s="179">
        <f t="shared" si="2948"/>
        <v>0</v>
      </c>
      <c r="CR1729" s="179">
        <f t="shared" si="2948"/>
        <v>0</v>
      </c>
      <c r="CS1729" s="179">
        <f t="shared" si="2948"/>
        <v>0</v>
      </c>
      <c r="CT1729" s="179">
        <f t="shared" si="2948"/>
        <v>0</v>
      </c>
      <c r="CU1729" s="179">
        <f t="shared" si="2948"/>
        <v>0</v>
      </c>
      <c r="CV1729" s="179">
        <f t="shared" si="2948"/>
        <v>0</v>
      </c>
      <c r="CW1729" s="179">
        <f t="shared" si="2948"/>
        <v>0</v>
      </c>
      <c r="CX1729" s="179">
        <f t="shared" si="2948"/>
        <v>0</v>
      </c>
      <c r="CY1729" s="179">
        <f t="shared" si="2948"/>
        <v>0</v>
      </c>
      <c r="CZ1729" s="179">
        <f t="shared" si="2948"/>
        <v>0</v>
      </c>
      <c r="DA1729" s="179">
        <f t="shared" si="2948"/>
        <v>0</v>
      </c>
      <c r="DB1729" s="179">
        <f t="shared" si="2948"/>
        <v>0</v>
      </c>
      <c r="DC1729" s="179">
        <f t="shared" si="2948"/>
        <v>0</v>
      </c>
      <c r="DD1729" s="179">
        <f t="shared" si="2948"/>
        <v>0</v>
      </c>
      <c r="DE1729" s="179">
        <f t="shared" si="2948"/>
        <v>0</v>
      </c>
      <c r="DF1729" s="179">
        <f t="shared" si="2948"/>
        <v>0</v>
      </c>
      <c r="DG1729" s="179">
        <f t="shared" si="2948"/>
        <v>0</v>
      </c>
      <c r="DH1729" s="179">
        <f t="shared" si="2948"/>
        <v>0</v>
      </c>
      <c r="DI1729" s="179">
        <f t="shared" si="2948"/>
        <v>0</v>
      </c>
      <c r="DJ1729" s="179">
        <f t="shared" si="2948"/>
        <v>0</v>
      </c>
      <c r="DK1729" s="179">
        <f t="shared" si="2948"/>
        <v>0</v>
      </c>
      <c r="DL1729" s="179">
        <f t="shared" si="2948"/>
        <v>0</v>
      </c>
    </row>
    <row r="1730" spans="1:116" x14ac:dyDescent="0.35">
      <c r="B1730" t="s">
        <v>332</v>
      </c>
      <c r="D1730" t="s">
        <v>425</v>
      </c>
      <c r="E1730" s="8" t="str">
        <f>ROW()&amp;" "&amp;D1730</f>
        <v>1730 FAPPE-F</v>
      </c>
      <c r="G1730" s="241" t="str">
        <f>IFERROR(SUBSTITUTE(TRIM(MID(G1708, SEARCH("-", G1708) + 1, LEN(G1708))),":",""),"no unit")</f>
        <v>no unit</v>
      </c>
      <c r="H1730" s="12"/>
      <c r="I1730" s="60"/>
      <c r="J1730" s="60"/>
      <c r="K1730" s="15"/>
      <c r="L1730" s="15"/>
      <c r="M1730" s="15"/>
      <c r="N1730" s="15"/>
      <c r="O1730" s="15"/>
      <c r="P1730" s="15"/>
      <c r="R1730" s="15"/>
      <c r="S1730" s="179"/>
      <c r="T1730" s="179"/>
      <c r="U1730" s="179"/>
      <c r="V1730" s="179"/>
      <c r="W1730" s="179"/>
      <c r="X1730" s="179"/>
      <c r="Y1730" s="179"/>
      <c r="Z1730" s="179"/>
      <c r="AA1730" s="179"/>
      <c r="AB1730" s="179"/>
      <c r="AC1730" s="179"/>
      <c r="AD1730" s="179"/>
      <c r="AE1730" s="179"/>
      <c r="AF1730" s="179"/>
      <c r="AG1730" s="179"/>
      <c r="AH1730" s="179"/>
      <c r="AI1730" s="179"/>
      <c r="AJ1730" s="179"/>
      <c r="AK1730" s="179"/>
      <c r="AL1730" s="179"/>
      <c r="AM1730" s="179"/>
      <c r="AN1730" s="179"/>
      <c r="AO1730" s="179"/>
      <c r="AP1730" s="179"/>
      <c r="AQ1730" s="179"/>
      <c r="AR1730" s="179"/>
      <c r="AS1730" s="179"/>
      <c r="AT1730" s="179"/>
      <c r="AU1730" s="179"/>
      <c r="AV1730" s="179"/>
      <c r="AW1730" s="179"/>
      <c r="AX1730" s="179"/>
      <c r="AY1730" s="179"/>
      <c r="AZ1730" s="179"/>
      <c r="BA1730" s="179"/>
      <c r="BB1730" s="179"/>
      <c r="BC1730" s="179"/>
      <c r="BD1730" s="179"/>
      <c r="BE1730" s="179"/>
      <c r="BF1730" s="179"/>
      <c r="BG1730" s="179"/>
      <c r="BH1730" s="179"/>
      <c r="BI1730" s="179"/>
      <c r="BJ1730" s="179"/>
      <c r="BK1730" s="179"/>
      <c r="BL1730" s="179"/>
      <c r="BM1730" s="179"/>
      <c r="BN1730" s="179"/>
      <c r="BO1730" s="179"/>
      <c r="BP1730" s="179"/>
      <c r="BQ1730" s="179"/>
      <c r="BR1730" s="179"/>
      <c r="BS1730" s="179"/>
      <c r="BT1730" s="179"/>
      <c r="BU1730" s="179"/>
      <c r="BV1730" s="179"/>
      <c r="BW1730" s="179"/>
      <c r="BX1730" s="179"/>
      <c r="BY1730" s="179"/>
      <c r="BZ1730" s="179"/>
      <c r="CA1730" s="179"/>
      <c r="CB1730" s="179"/>
      <c r="CC1730" s="179"/>
      <c r="CD1730" s="179"/>
      <c r="CE1730" s="179"/>
      <c r="CF1730" s="179"/>
      <c r="CG1730" s="179"/>
      <c r="CH1730" s="179"/>
      <c r="CI1730" s="179"/>
      <c r="CJ1730" s="179"/>
      <c r="CK1730" s="179"/>
      <c r="CL1730" s="179"/>
      <c r="CN1730" s="60"/>
      <c r="CO1730" s="179"/>
      <c r="CP1730" s="179"/>
      <c r="CQ1730" s="179"/>
      <c r="CR1730" s="179"/>
      <c r="CS1730" s="179"/>
      <c r="CT1730" s="179"/>
      <c r="CU1730" s="179"/>
      <c r="CV1730" s="179"/>
      <c r="CW1730" s="179"/>
      <c r="CX1730" s="179"/>
      <c r="CY1730" s="179"/>
      <c r="CZ1730" s="179"/>
      <c r="DA1730" s="179"/>
      <c r="DB1730" s="179"/>
      <c r="DC1730" s="179"/>
      <c r="DD1730" s="179"/>
      <c r="DE1730" s="179"/>
      <c r="DF1730" s="179"/>
      <c r="DG1730" s="179"/>
      <c r="DH1730" s="179"/>
      <c r="DI1730" s="179"/>
      <c r="DJ1730" s="179"/>
      <c r="DK1730" s="179"/>
      <c r="DL1730" s="179"/>
    </row>
    <row r="1731" spans="1:116" x14ac:dyDescent="0.35">
      <c r="A1731" s="27"/>
      <c r="B1731" s="27"/>
      <c r="C1731" s="27"/>
      <c r="D1731" s="27"/>
      <c r="E1731" s="27"/>
      <c r="F1731" s="27"/>
      <c r="G1731" s="191" t="str">
        <f>G1706</f>
        <v>Secondary revenue driver</v>
      </c>
      <c r="H1731" s="90"/>
      <c r="I1731" s="213"/>
      <c r="J1731" s="213"/>
      <c r="K1731" s="214"/>
      <c r="L1731" s="214"/>
      <c r="M1731" s="214"/>
      <c r="N1731" s="214"/>
      <c r="O1731" s="214"/>
      <c r="P1731" s="214"/>
      <c r="R1731" s="214"/>
      <c r="S1731" s="4" t="str">
        <f t="shared" ref="S1731:AX1731" si="2949">ADDRESS(ROW(S1723),COLUMN(S1723),2)</f>
        <v>S$1723</v>
      </c>
      <c r="T1731" s="4" t="str">
        <f t="shared" si="2949"/>
        <v>T$1723</v>
      </c>
      <c r="U1731" s="4" t="str">
        <f t="shared" si="2949"/>
        <v>U$1723</v>
      </c>
      <c r="V1731" s="4" t="str">
        <f t="shared" si="2949"/>
        <v>V$1723</v>
      </c>
      <c r="W1731" s="4" t="str">
        <f t="shared" si="2949"/>
        <v>W$1723</v>
      </c>
      <c r="X1731" s="4" t="str">
        <f t="shared" si="2949"/>
        <v>X$1723</v>
      </c>
      <c r="Y1731" s="4" t="str">
        <f t="shared" si="2949"/>
        <v>Y$1723</v>
      </c>
      <c r="Z1731" s="4" t="str">
        <f t="shared" si="2949"/>
        <v>Z$1723</v>
      </c>
      <c r="AA1731" s="4" t="str">
        <f t="shared" si="2949"/>
        <v>AA$1723</v>
      </c>
      <c r="AB1731" s="4" t="str">
        <f t="shared" si="2949"/>
        <v>AB$1723</v>
      </c>
      <c r="AC1731" s="4" t="str">
        <f t="shared" si="2949"/>
        <v>AC$1723</v>
      </c>
      <c r="AD1731" s="4" t="str">
        <f t="shared" si="2949"/>
        <v>AD$1723</v>
      </c>
      <c r="AE1731" s="4" t="str">
        <f t="shared" si="2949"/>
        <v>AE$1723</v>
      </c>
      <c r="AF1731" s="4" t="str">
        <f t="shared" si="2949"/>
        <v>AF$1723</v>
      </c>
      <c r="AG1731" s="4" t="str">
        <f t="shared" si="2949"/>
        <v>AG$1723</v>
      </c>
      <c r="AH1731" s="4" t="str">
        <f t="shared" si="2949"/>
        <v>AH$1723</v>
      </c>
      <c r="AI1731" s="4" t="str">
        <f t="shared" si="2949"/>
        <v>AI$1723</v>
      </c>
      <c r="AJ1731" s="4" t="str">
        <f t="shared" si="2949"/>
        <v>AJ$1723</v>
      </c>
      <c r="AK1731" s="4" t="str">
        <f t="shared" si="2949"/>
        <v>AK$1723</v>
      </c>
      <c r="AL1731" s="4" t="str">
        <f t="shared" si="2949"/>
        <v>AL$1723</v>
      </c>
      <c r="AM1731" s="4" t="str">
        <f t="shared" si="2949"/>
        <v>AM$1723</v>
      </c>
      <c r="AN1731" s="4" t="str">
        <f t="shared" si="2949"/>
        <v>AN$1723</v>
      </c>
      <c r="AO1731" s="4" t="str">
        <f t="shared" si="2949"/>
        <v>AO$1723</v>
      </c>
      <c r="AP1731" s="4" t="str">
        <f t="shared" si="2949"/>
        <v>AP$1723</v>
      </c>
      <c r="AQ1731" s="4" t="str">
        <f t="shared" si="2949"/>
        <v>AQ$1723</v>
      </c>
      <c r="AR1731" s="4" t="str">
        <f t="shared" si="2949"/>
        <v>AR$1723</v>
      </c>
      <c r="AS1731" s="4" t="str">
        <f t="shared" si="2949"/>
        <v>AS$1723</v>
      </c>
      <c r="AT1731" s="4" t="str">
        <f t="shared" si="2949"/>
        <v>AT$1723</v>
      </c>
      <c r="AU1731" s="4" t="str">
        <f t="shared" si="2949"/>
        <v>AU$1723</v>
      </c>
      <c r="AV1731" s="4" t="str">
        <f t="shared" si="2949"/>
        <v>AV$1723</v>
      </c>
      <c r="AW1731" s="4" t="str">
        <f t="shared" si="2949"/>
        <v>AW$1723</v>
      </c>
      <c r="AX1731" s="4" t="str">
        <f t="shared" si="2949"/>
        <v>AX$1723</v>
      </c>
      <c r="AY1731" s="4" t="str">
        <f t="shared" ref="AY1731:CD1731" si="2950">ADDRESS(ROW(AY1723),COLUMN(AY1723),2)</f>
        <v>AY$1723</v>
      </c>
      <c r="AZ1731" s="4" t="str">
        <f t="shared" si="2950"/>
        <v>AZ$1723</v>
      </c>
      <c r="BA1731" s="4" t="str">
        <f t="shared" si="2950"/>
        <v>BA$1723</v>
      </c>
      <c r="BB1731" s="4" t="str">
        <f t="shared" si="2950"/>
        <v>BB$1723</v>
      </c>
      <c r="BC1731" s="4" t="str">
        <f t="shared" si="2950"/>
        <v>BC$1723</v>
      </c>
      <c r="BD1731" s="4" t="str">
        <f t="shared" si="2950"/>
        <v>BD$1723</v>
      </c>
      <c r="BE1731" s="4" t="str">
        <f t="shared" si="2950"/>
        <v>BE$1723</v>
      </c>
      <c r="BF1731" s="4" t="str">
        <f t="shared" si="2950"/>
        <v>BF$1723</v>
      </c>
      <c r="BG1731" s="4" t="str">
        <f t="shared" si="2950"/>
        <v>BG$1723</v>
      </c>
      <c r="BH1731" s="4" t="str">
        <f t="shared" si="2950"/>
        <v>BH$1723</v>
      </c>
      <c r="BI1731" s="4" t="str">
        <f t="shared" si="2950"/>
        <v>BI$1723</v>
      </c>
      <c r="BJ1731" s="4" t="str">
        <f t="shared" si="2950"/>
        <v>BJ$1723</v>
      </c>
      <c r="BK1731" s="4" t="str">
        <f t="shared" si="2950"/>
        <v>BK$1723</v>
      </c>
      <c r="BL1731" s="4" t="str">
        <f t="shared" si="2950"/>
        <v>BL$1723</v>
      </c>
      <c r="BM1731" s="4" t="str">
        <f t="shared" si="2950"/>
        <v>BM$1723</v>
      </c>
      <c r="BN1731" s="4" t="str">
        <f t="shared" si="2950"/>
        <v>BN$1723</v>
      </c>
      <c r="BO1731" s="4" t="str">
        <f t="shared" si="2950"/>
        <v>BO$1723</v>
      </c>
      <c r="BP1731" s="4" t="str">
        <f t="shared" si="2950"/>
        <v>BP$1723</v>
      </c>
      <c r="BQ1731" s="4" t="str">
        <f t="shared" si="2950"/>
        <v>BQ$1723</v>
      </c>
      <c r="BR1731" s="4" t="str">
        <f t="shared" si="2950"/>
        <v>BR$1723</v>
      </c>
      <c r="BS1731" s="4" t="str">
        <f t="shared" si="2950"/>
        <v>BS$1723</v>
      </c>
      <c r="BT1731" s="4" t="str">
        <f t="shared" si="2950"/>
        <v>BT$1723</v>
      </c>
      <c r="BU1731" s="4" t="str">
        <f t="shared" si="2950"/>
        <v>BU$1723</v>
      </c>
      <c r="BV1731" s="4" t="str">
        <f t="shared" si="2950"/>
        <v>BV$1723</v>
      </c>
      <c r="BW1731" s="4" t="str">
        <f t="shared" si="2950"/>
        <v>BW$1723</v>
      </c>
      <c r="BX1731" s="4" t="str">
        <f t="shared" si="2950"/>
        <v>BX$1723</v>
      </c>
      <c r="BY1731" s="4" t="str">
        <f t="shared" si="2950"/>
        <v>BY$1723</v>
      </c>
      <c r="BZ1731" s="4" t="str">
        <f t="shared" si="2950"/>
        <v>BZ$1723</v>
      </c>
      <c r="CA1731" s="4" t="str">
        <f t="shared" si="2950"/>
        <v>CA$1723</v>
      </c>
      <c r="CB1731" s="4" t="str">
        <f t="shared" si="2950"/>
        <v>CB$1723</v>
      </c>
      <c r="CC1731" s="4" t="str">
        <f t="shared" si="2950"/>
        <v>CC$1723</v>
      </c>
      <c r="CD1731" s="4" t="str">
        <f t="shared" si="2950"/>
        <v>CD$1723</v>
      </c>
      <c r="CE1731" s="4" t="str">
        <f t="shared" ref="CE1731:CL1731" si="2951">ADDRESS(ROW(CE1723),COLUMN(CE1723),2)</f>
        <v>CE$1723</v>
      </c>
      <c r="CF1731" s="4" t="str">
        <f t="shared" si="2951"/>
        <v>CF$1723</v>
      </c>
      <c r="CG1731" s="4" t="str">
        <f t="shared" si="2951"/>
        <v>CG$1723</v>
      </c>
      <c r="CH1731" s="4" t="str">
        <f t="shared" si="2951"/>
        <v>CH$1723</v>
      </c>
      <c r="CI1731" s="4" t="str">
        <f t="shared" si="2951"/>
        <v>CI$1723</v>
      </c>
      <c r="CJ1731" s="4" t="str">
        <f t="shared" si="2951"/>
        <v>CJ$1723</v>
      </c>
      <c r="CK1731" s="4" t="str">
        <f t="shared" si="2951"/>
        <v>CK$1723</v>
      </c>
      <c r="CL1731" s="4" t="str">
        <f t="shared" si="2951"/>
        <v>CL$1723</v>
      </c>
      <c r="CN1731" s="213"/>
      <c r="CO1731" s="4" t="str">
        <f t="shared" ref="CO1731:DL1731" si="2952">ADDRESS(ROW(CO1723),COLUMN(CO1723),2)</f>
        <v>CO$1723</v>
      </c>
      <c r="CP1731" s="4" t="str">
        <f t="shared" si="2952"/>
        <v>CP$1723</v>
      </c>
      <c r="CQ1731" s="4" t="str">
        <f t="shared" si="2952"/>
        <v>CQ$1723</v>
      </c>
      <c r="CR1731" s="4" t="str">
        <f t="shared" si="2952"/>
        <v>CR$1723</v>
      </c>
      <c r="CS1731" s="4" t="str">
        <f t="shared" si="2952"/>
        <v>CS$1723</v>
      </c>
      <c r="CT1731" s="4" t="str">
        <f t="shared" si="2952"/>
        <v>CT$1723</v>
      </c>
      <c r="CU1731" s="4" t="str">
        <f t="shared" si="2952"/>
        <v>CU$1723</v>
      </c>
      <c r="CV1731" s="4" t="str">
        <f t="shared" si="2952"/>
        <v>CV$1723</v>
      </c>
      <c r="CW1731" s="4" t="str">
        <f t="shared" si="2952"/>
        <v>CW$1723</v>
      </c>
      <c r="CX1731" s="4" t="str">
        <f t="shared" si="2952"/>
        <v>CX$1723</v>
      </c>
      <c r="CY1731" s="4" t="str">
        <f t="shared" si="2952"/>
        <v>CY$1723</v>
      </c>
      <c r="CZ1731" s="4" t="str">
        <f t="shared" si="2952"/>
        <v>CZ$1723</v>
      </c>
      <c r="DA1731" s="4" t="str">
        <f t="shared" si="2952"/>
        <v>DA$1723</v>
      </c>
      <c r="DB1731" s="4" t="str">
        <f t="shared" si="2952"/>
        <v>DB$1723</v>
      </c>
      <c r="DC1731" s="4" t="str">
        <f t="shared" si="2952"/>
        <v>DC$1723</v>
      </c>
      <c r="DD1731" s="4" t="str">
        <f t="shared" si="2952"/>
        <v>DD$1723</v>
      </c>
      <c r="DE1731" s="4" t="str">
        <f t="shared" si="2952"/>
        <v>DE$1723</v>
      </c>
      <c r="DF1731" s="4" t="str">
        <f t="shared" si="2952"/>
        <v>DF$1723</v>
      </c>
      <c r="DG1731" s="4" t="str">
        <f t="shared" si="2952"/>
        <v>DG$1723</v>
      </c>
      <c r="DH1731" s="4" t="str">
        <f t="shared" si="2952"/>
        <v>DH$1723</v>
      </c>
      <c r="DI1731" s="4" t="str">
        <f t="shared" si="2952"/>
        <v>DI$1723</v>
      </c>
      <c r="DJ1731" s="4" t="str">
        <f t="shared" si="2952"/>
        <v>DJ$1723</v>
      </c>
      <c r="DK1731" s="4" t="str">
        <f t="shared" si="2952"/>
        <v>DK$1723</v>
      </c>
      <c r="DL1731" s="4" t="str">
        <f t="shared" si="2952"/>
        <v>DL$1723</v>
      </c>
    </row>
    <row r="1732" spans="1:116" x14ac:dyDescent="0.35">
      <c r="A1732" s="174"/>
      <c r="E1732" s="8"/>
      <c r="G1732" s="136" t="str">
        <f>G1707</f>
        <v>Secondary volume driver</v>
      </c>
      <c r="H1732" s="12"/>
      <c r="I1732" s="60"/>
      <c r="J1732" s="60"/>
      <c r="K1732" s="15"/>
      <c r="L1732" s="15"/>
      <c r="M1732" s="15"/>
      <c r="N1732" s="15"/>
      <c r="O1732" s="15"/>
      <c r="P1732" s="15"/>
      <c r="R1732" s="15"/>
      <c r="S1732" s="179" t="str">
        <f t="shared" ref="S1732:AX1732" si="2953">S1707</f>
        <v>S$19</v>
      </c>
      <c r="T1732" s="179" t="str">
        <f t="shared" si="2953"/>
        <v>T$19</v>
      </c>
      <c r="U1732" s="179" t="str">
        <f t="shared" si="2953"/>
        <v>U$19</v>
      </c>
      <c r="V1732" s="179" t="str">
        <f t="shared" si="2953"/>
        <v>V$19</v>
      </c>
      <c r="W1732" s="179" t="str">
        <f t="shared" si="2953"/>
        <v>W$19</v>
      </c>
      <c r="X1732" s="179" t="str">
        <f t="shared" si="2953"/>
        <v>X$19</v>
      </c>
      <c r="Y1732" s="179" t="str">
        <f t="shared" si="2953"/>
        <v>Y$19</v>
      </c>
      <c r="Z1732" s="179" t="str">
        <f t="shared" si="2953"/>
        <v>Z$19</v>
      </c>
      <c r="AA1732" s="179" t="str">
        <f t="shared" si="2953"/>
        <v>AA$19</v>
      </c>
      <c r="AB1732" s="179" t="str">
        <f t="shared" si="2953"/>
        <v>AB$19</v>
      </c>
      <c r="AC1732" s="179" t="str">
        <f t="shared" si="2953"/>
        <v>AC$19</v>
      </c>
      <c r="AD1732" s="179" t="str">
        <f t="shared" si="2953"/>
        <v>AD$19</v>
      </c>
      <c r="AE1732" s="179" t="str">
        <f t="shared" si="2953"/>
        <v>AE$19</v>
      </c>
      <c r="AF1732" s="179" t="str">
        <f t="shared" si="2953"/>
        <v>AF$19</v>
      </c>
      <c r="AG1732" s="179" t="str">
        <f t="shared" si="2953"/>
        <v>AG$19</v>
      </c>
      <c r="AH1732" s="179" t="str">
        <f t="shared" si="2953"/>
        <v>AH$19</v>
      </c>
      <c r="AI1732" s="179" t="str">
        <f t="shared" si="2953"/>
        <v>AI$19</v>
      </c>
      <c r="AJ1732" s="179" t="str">
        <f t="shared" si="2953"/>
        <v>AJ$19</v>
      </c>
      <c r="AK1732" s="179" t="str">
        <f t="shared" si="2953"/>
        <v>AK$19</v>
      </c>
      <c r="AL1732" s="179" t="str">
        <f t="shared" si="2953"/>
        <v>AL$19</v>
      </c>
      <c r="AM1732" s="179" t="str">
        <f t="shared" si="2953"/>
        <v>AM$19</v>
      </c>
      <c r="AN1732" s="179" t="str">
        <f t="shared" si="2953"/>
        <v>AN$19</v>
      </c>
      <c r="AO1732" s="179" t="str">
        <f t="shared" si="2953"/>
        <v>AO$19</v>
      </c>
      <c r="AP1732" s="179" t="str">
        <f t="shared" si="2953"/>
        <v>AP$19</v>
      </c>
      <c r="AQ1732" s="179" t="str">
        <f t="shared" si="2953"/>
        <v>AQ$19</v>
      </c>
      <c r="AR1732" s="179" t="str">
        <f t="shared" si="2953"/>
        <v>AR$19</v>
      </c>
      <c r="AS1732" s="179" t="str">
        <f t="shared" si="2953"/>
        <v>AS$19</v>
      </c>
      <c r="AT1732" s="179" t="str">
        <f t="shared" si="2953"/>
        <v>AT$19</v>
      </c>
      <c r="AU1732" s="179" t="str">
        <f t="shared" si="2953"/>
        <v>AU$19</v>
      </c>
      <c r="AV1732" s="179" t="str">
        <f t="shared" si="2953"/>
        <v>AV$19</v>
      </c>
      <c r="AW1732" s="179" t="str">
        <f t="shared" si="2953"/>
        <v>AW$19</v>
      </c>
      <c r="AX1732" s="179" t="str">
        <f t="shared" si="2953"/>
        <v>AX$19</v>
      </c>
      <c r="AY1732" s="179" t="str">
        <f t="shared" ref="AY1732:CD1732" si="2954">AY1707</f>
        <v>AY$19</v>
      </c>
      <c r="AZ1732" s="179" t="str">
        <f t="shared" si="2954"/>
        <v>AZ$19</v>
      </c>
      <c r="BA1732" s="179" t="str">
        <f t="shared" si="2954"/>
        <v>BA$19</v>
      </c>
      <c r="BB1732" s="179" t="str">
        <f t="shared" si="2954"/>
        <v>BB$19</v>
      </c>
      <c r="BC1732" s="179" t="str">
        <f t="shared" si="2954"/>
        <v>BC$19</v>
      </c>
      <c r="BD1732" s="179" t="str">
        <f t="shared" si="2954"/>
        <v>BD$19</v>
      </c>
      <c r="BE1732" s="179" t="str">
        <f t="shared" si="2954"/>
        <v>BE$19</v>
      </c>
      <c r="BF1732" s="179" t="str">
        <f t="shared" si="2954"/>
        <v>BF$19</v>
      </c>
      <c r="BG1732" s="179" t="str">
        <f t="shared" si="2954"/>
        <v>BG$19</v>
      </c>
      <c r="BH1732" s="179" t="str">
        <f t="shared" si="2954"/>
        <v>BH$19</v>
      </c>
      <c r="BI1732" s="179" t="str">
        <f t="shared" si="2954"/>
        <v>BI$19</v>
      </c>
      <c r="BJ1732" s="179" t="str">
        <f t="shared" si="2954"/>
        <v>BJ$19</v>
      </c>
      <c r="BK1732" s="179" t="str">
        <f t="shared" si="2954"/>
        <v>BK$19</v>
      </c>
      <c r="BL1732" s="179" t="str">
        <f t="shared" si="2954"/>
        <v>BL$19</v>
      </c>
      <c r="BM1732" s="179" t="str">
        <f t="shared" si="2954"/>
        <v>BM$19</v>
      </c>
      <c r="BN1732" s="179" t="str">
        <f t="shared" si="2954"/>
        <v>BN$19</v>
      </c>
      <c r="BO1732" s="179" t="str">
        <f t="shared" si="2954"/>
        <v>BO$19</v>
      </c>
      <c r="BP1732" s="179" t="str">
        <f t="shared" si="2954"/>
        <v>BP$19</v>
      </c>
      <c r="BQ1732" s="179" t="str">
        <f t="shared" si="2954"/>
        <v>BQ$19</v>
      </c>
      <c r="BR1732" s="179" t="str">
        <f t="shared" si="2954"/>
        <v>BR$19</v>
      </c>
      <c r="BS1732" s="179" t="str">
        <f t="shared" si="2954"/>
        <v>BS$19</v>
      </c>
      <c r="BT1732" s="179" t="str">
        <f t="shared" si="2954"/>
        <v>BT$19</v>
      </c>
      <c r="BU1732" s="179" t="str">
        <f t="shared" si="2954"/>
        <v>BU$19</v>
      </c>
      <c r="BV1732" s="179" t="str">
        <f t="shared" si="2954"/>
        <v>BV$19</v>
      </c>
      <c r="BW1732" s="179" t="str">
        <f t="shared" si="2954"/>
        <v>BW$19</v>
      </c>
      <c r="BX1732" s="179" t="str">
        <f t="shared" si="2954"/>
        <v>BX$19</v>
      </c>
      <c r="BY1732" s="179" t="str">
        <f t="shared" si="2954"/>
        <v>BY$19</v>
      </c>
      <c r="BZ1732" s="179" t="str">
        <f t="shared" si="2954"/>
        <v>BZ$19</v>
      </c>
      <c r="CA1732" s="179" t="str">
        <f t="shared" si="2954"/>
        <v>CA$19</v>
      </c>
      <c r="CB1732" s="179" t="str">
        <f t="shared" si="2954"/>
        <v>CB$19</v>
      </c>
      <c r="CC1732" s="179" t="str">
        <f t="shared" si="2954"/>
        <v>CC$19</v>
      </c>
      <c r="CD1732" s="179" t="str">
        <f t="shared" si="2954"/>
        <v>CD$19</v>
      </c>
      <c r="CE1732" s="179" t="str">
        <f t="shared" ref="CE1732:CL1732" si="2955">CE1707</f>
        <v>CE$19</v>
      </c>
      <c r="CF1732" s="179" t="str">
        <f t="shared" si="2955"/>
        <v>CF$19</v>
      </c>
      <c r="CG1732" s="179" t="str">
        <f t="shared" si="2955"/>
        <v>CG$19</v>
      </c>
      <c r="CH1732" s="179" t="str">
        <f t="shared" si="2955"/>
        <v>CH$19</v>
      </c>
      <c r="CI1732" s="179" t="str">
        <f t="shared" si="2955"/>
        <v>CI$19</v>
      </c>
      <c r="CJ1732" s="179" t="str">
        <f t="shared" si="2955"/>
        <v>CJ$19</v>
      </c>
      <c r="CK1732" s="179" t="str">
        <f t="shared" si="2955"/>
        <v>CK$19</v>
      </c>
      <c r="CL1732" s="179" t="str">
        <f t="shared" si="2955"/>
        <v>CL$19</v>
      </c>
      <c r="CN1732" s="60"/>
      <c r="CO1732" s="179" t="str">
        <f t="shared" ref="CO1732:DL1732" si="2956">CO1707</f>
        <v>CO$19</v>
      </c>
      <c r="CP1732" s="179" t="str">
        <f t="shared" si="2956"/>
        <v>CP$19</v>
      </c>
      <c r="CQ1732" s="179" t="str">
        <f t="shared" si="2956"/>
        <v>CQ$19</v>
      </c>
      <c r="CR1732" s="179" t="str">
        <f t="shared" si="2956"/>
        <v>CR$19</v>
      </c>
      <c r="CS1732" s="179" t="str">
        <f t="shared" si="2956"/>
        <v>CS$19</v>
      </c>
      <c r="CT1732" s="179" t="str">
        <f t="shared" si="2956"/>
        <v>CT$19</v>
      </c>
      <c r="CU1732" s="179" t="str">
        <f t="shared" si="2956"/>
        <v>CU$19</v>
      </c>
      <c r="CV1732" s="179" t="str">
        <f t="shared" si="2956"/>
        <v>CV$19</v>
      </c>
      <c r="CW1732" s="179" t="str">
        <f t="shared" si="2956"/>
        <v>CW$19</v>
      </c>
      <c r="CX1732" s="179" t="str">
        <f t="shared" si="2956"/>
        <v>CX$19</v>
      </c>
      <c r="CY1732" s="179" t="str">
        <f t="shared" si="2956"/>
        <v>CY$19</v>
      </c>
      <c r="CZ1732" s="179" t="str">
        <f t="shared" si="2956"/>
        <v>CZ$19</v>
      </c>
      <c r="DA1732" s="179" t="str">
        <f t="shared" si="2956"/>
        <v>DA$19</v>
      </c>
      <c r="DB1732" s="179" t="str">
        <f t="shared" si="2956"/>
        <v>DB$19</v>
      </c>
      <c r="DC1732" s="179" t="str">
        <f t="shared" si="2956"/>
        <v>DC$19</v>
      </c>
      <c r="DD1732" s="179" t="str">
        <f t="shared" si="2956"/>
        <v>DD$19</v>
      </c>
      <c r="DE1732" s="179" t="str">
        <f t="shared" si="2956"/>
        <v>DE$19</v>
      </c>
      <c r="DF1732" s="179" t="str">
        <f t="shared" si="2956"/>
        <v>DF$19</v>
      </c>
      <c r="DG1732" s="179" t="str">
        <f t="shared" si="2956"/>
        <v>DG$19</v>
      </c>
      <c r="DH1732" s="179" t="str">
        <f t="shared" si="2956"/>
        <v>DH$19</v>
      </c>
      <c r="DI1732" s="179" t="str">
        <f t="shared" si="2956"/>
        <v>DI$19</v>
      </c>
      <c r="DJ1732" s="179" t="str">
        <f t="shared" si="2956"/>
        <v>DJ$19</v>
      </c>
      <c r="DK1732" s="179" t="str">
        <f t="shared" si="2956"/>
        <v>DK$19</v>
      </c>
      <c r="DL1732" s="179" t="str">
        <f t="shared" si="2956"/>
        <v>DL$19</v>
      </c>
    </row>
    <row r="1733" spans="1:116" x14ac:dyDescent="0.35">
      <c r="A1733" s="174"/>
      <c r="E1733" s="8"/>
      <c r="G1733" s="27"/>
      <c r="H1733" s="27"/>
      <c r="I1733" s="27"/>
      <c r="J1733" s="27"/>
      <c r="K1733" s="27"/>
      <c r="L1733" s="27"/>
      <c r="M1733" s="27"/>
      <c r="N1733" s="27"/>
      <c r="O1733" s="27"/>
      <c r="P1733" s="27"/>
      <c r="CN1733" s="27"/>
    </row>
    <row r="1734" spans="1:116" x14ac:dyDescent="0.35">
      <c r="A1734" s="174"/>
      <c r="E1734" s="8"/>
      <c r="G1734" s="175" t="s">
        <v>490</v>
      </c>
      <c r="H1734" s="174"/>
      <c r="I1734" s="176"/>
      <c r="J1734" s="176"/>
      <c r="K1734" s="197"/>
      <c r="L1734" s="197"/>
      <c r="M1734" s="197"/>
      <c r="N1734" s="197"/>
      <c r="O1734" s="197"/>
      <c r="P1734" s="197"/>
      <c r="R1734" s="198"/>
      <c r="S1734" s="174"/>
      <c r="T1734" s="174"/>
      <c r="U1734" s="174"/>
      <c r="V1734" s="174"/>
      <c r="W1734" s="174"/>
      <c r="X1734" s="174"/>
      <c r="Y1734" s="174"/>
      <c r="Z1734" s="174"/>
      <c r="AA1734" s="174"/>
      <c r="AB1734" s="174"/>
      <c r="AC1734" s="174"/>
      <c r="AD1734" s="174"/>
      <c r="AE1734" s="174"/>
      <c r="AF1734" s="174"/>
      <c r="AG1734" s="174"/>
      <c r="AH1734" s="174"/>
      <c r="AI1734" s="174"/>
      <c r="AJ1734" s="174"/>
      <c r="AK1734" s="174"/>
      <c r="AL1734" s="174"/>
      <c r="AM1734" s="174"/>
      <c r="AN1734" s="174"/>
      <c r="AO1734" s="174"/>
      <c r="AP1734" s="174"/>
      <c r="AQ1734" s="174"/>
      <c r="AR1734" s="174"/>
      <c r="AS1734" s="174"/>
      <c r="AT1734" s="174"/>
      <c r="AU1734" s="174"/>
      <c r="AV1734" s="174"/>
      <c r="AW1734" s="174"/>
      <c r="AX1734" s="174"/>
      <c r="AY1734" s="174"/>
      <c r="AZ1734" s="174"/>
      <c r="BA1734" s="174"/>
      <c r="BB1734" s="174"/>
      <c r="BC1734" s="174"/>
      <c r="BD1734" s="174"/>
      <c r="BE1734" s="174"/>
      <c r="BF1734" s="174"/>
      <c r="BG1734" s="174"/>
      <c r="BH1734" s="174"/>
      <c r="BI1734" s="174"/>
      <c r="BJ1734" s="174"/>
      <c r="BK1734" s="174"/>
      <c r="BL1734" s="174"/>
      <c r="BM1734" s="174"/>
      <c r="BN1734" s="174"/>
      <c r="BO1734" s="174"/>
      <c r="BP1734" s="174"/>
      <c r="BQ1734" s="174"/>
      <c r="BR1734" s="174"/>
      <c r="BS1734" s="174"/>
      <c r="BT1734" s="174"/>
      <c r="BU1734" s="174"/>
      <c r="BV1734" s="174"/>
      <c r="BW1734" s="174"/>
      <c r="BX1734" s="174"/>
      <c r="BY1734" s="174"/>
      <c r="BZ1734" s="174"/>
      <c r="CA1734" s="174"/>
      <c r="CB1734" s="174"/>
      <c r="CC1734" s="174"/>
      <c r="CD1734" s="174"/>
      <c r="CE1734" s="174"/>
      <c r="CF1734" s="174"/>
      <c r="CG1734" s="174"/>
      <c r="CH1734" s="174"/>
      <c r="CI1734" s="174"/>
      <c r="CJ1734" s="174"/>
      <c r="CK1734" s="174"/>
      <c r="CL1734" s="174"/>
      <c r="CN1734" s="176"/>
      <c r="CO1734" s="174"/>
      <c r="CP1734" s="174"/>
      <c r="CQ1734" s="174"/>
      <c r="CR1734" s="174"/>
      <c r="CS1734" s="174"/>
      <c r="CT1734" s="174"/>
      <c r="CU1734" s="174"/>
      <c r="CV1734" s="174"/>
      <c r="CW1734" s="174"/>
      <c r="CX1734" s="174"/>
      <c r="CY1734" s="174"/>
      <c r="CZ1734" s="174"/>
      <c r="DA1734" s="174"/>
      <c r="DB1734" s="174"/>
      <c r="DC1734" s="174"/>
      <c r="DD1734" s="174"/>
      <c r="DE1734" s="174"/>
      <c r="DF1734" s="174"/>
      <c r="DG1734" s="174"/>
      <c r="DH1734" s="174"/>
      <c r="DI1734" s="174"/>
      <c r="DJ1734" s="174"/>
      <c r="DK1734" s="174"/>
      <c r="DL1734" s="174"/>
    </row>
    <row r="1735" spans="1:116" x14ac:dyDescent="0.35">
      <c r="A1735" s="174"/>
      <c r="E1735" s="8"/>
      <c r="G1735" s="175" t="s">
        <v>492</v>
      </c>
      <c r="H1735" s="174"/>
      <c r="I1735" s="176"/>
      <c r="J1735" s="176"/>
      <c r="K1735" s="197"/>
      <c r="L1735" s="197"/>
      <c r="M1735" s="197"/>
      <c r="N1735" s="197"/>
      <c r="O1735" s="197"/>
      <c r="P1735" s="197"/>
      <c r="R1735" s="198"/>
      <c r="S1735" s="174"/>
      <c r="T1735" s="174"/>
      <c r="U1735" s="174"/>
      <c r="V1735" s="174"/>
      <c r="W1735" s="174"/>
      <c r="X1735" s="174"/>
      <c r="Y1735" s="174"/>
      <c r="Z1735" s="174"/>
      <c r="AA1735" s="174"/>
      <c r="AB1735" s="174"/>
      <c r="AC1735" s="174"/>
      <c r="AD1735" s="174"/>
      <c r="AE1735" s="174"/>
      <c r="AF1735" s="174"/>
      <c r="AG1735" s="174"/>
      <c r="AH1735" s="174"/>
      <c r="AI1735" s="174"/>
      <c r="AJ1735" s="174"/>
      <c r="AK1735" s="174"/>
      <c r="AL1735" s="174"/>
      <c r="AM1735" s="174"/>
      <c r="AN1735" s="174"/>
      <c r="AO1735" s="174"/>
      <c r="AP1735" s="174"/>
      <c r="AQ1735" s="174"/>
      <c r="AR1735" s="174"/>
      <c r="AS1735" s="174"/>
      <c r="AT1735" s="174"/>
      <c r="AU1735" s="174"/>
      <c r="AV1735" s="174"/>
      <c r="AW1735" s="174"/>
      <c r="AX1735" s="174"/>
      <c r="AY1735" s="174"/>
      <c r="AZ1735" s="174"/>
      <c r="BA1735" s="174"/>
      <c r="BB1735" s="174"/>
      <c r="BC1735" s="174"/>
      <c r="BD1735" s="174"/>
      <c r="BE1735" s="174"/>
      <c r="BF1735" s="174"/>
      <c r="BG1735" s="174"/>
      <c r="BH1735" s="174"/>
      <c r="BI1735" s="174"/>
      <c r="BJ1735" s="174"/>
      <c r="BK1735" s="174"/>
      <c r="BL1735" s="174"/>
      <c r="BM1735" s="174"/>
      <c r="BN1735" s="174"/>
      <c r="BO1735" s="174"/>
      <c r="BP1735" s="174"/>
      <c r="BQ1735" s="174"/>
      <c r="BR1735" s="174"/>
      <c r="BS1735" s="174"/>
      <c r="BT1735" s="174"/>
      <c r="BU1735" s="174"/>
      <c r="BV1735" s="174"/>
      <c r="BW1735" s="174"/>
      <c r="BX1735" s="174"/>
      <c r="BY1735" s="174"/>
      <c r="BZ1735" s="174"/>
      <c r="CA1735" s="174"/>
      <c r="CB1735" s="174"/>
      <c r="CC1735" s="174"/>
      <c r="CD1735" s="174"/>
      <c r="CE1735" s="174"/>
      <c r="CF1735" s="174"/>
      <c r="CG1735" s="174"/>
      <c r="CH1735" s="174"/>
      <c r="CI1735" s="174"/>
      <c r="CJ1735" s="174"/>
      <c r="CK1735" s="174"/>
      <c r="CL1735" s="174"/>
      <c r="CN1735" s="176"/>
      <c r="CO1735" s="174"/>
      <c r="CP1735" s="174"/>
      <c r="CQ1735" s="174"/>
      <c r="CR1735" s="174"/>
      <c r="CS1735" s="174"/>
      <c r="CT1735" s="174"/>
      <c r="CU1735" s="174"/>
      <c r="CV1735" s="174"/>
      <c r="CW1735" s="174"/>
      <c r="CX1735" s="174"/>
      <c r="CY1735" s="174"/>
      <c r="CZ1735" s="174"/>
      <c r="DA1735" s="174"/>
      <c r="DB1735" s="174"/>
      <c r="DC1735" s="174"/>
      <c r="DD1735" s="174"/>
      <c r="DE1735" s="174"/>
      <c r="DF1735" s="174"/>
      <c r="DG1735" s="174"/>
      <c r="DH1735" s="174"/>
      <c r="DI1735" s="174"/>
      <c r="DJ1735" s="174"/>
      <c r="DK1735" s="174"/>
      <c r="DL1735" s="174"/>
    </row>
    <row r="1736" spans="1:116" x14ac:dyDescent="0.35">
      <c r="A1736" s="174"/>
      <c r="E1736" s="8"/>
      <c r="G1736" s="175" t="s">
        <v>461</v>
      </c>
      <c r="H1736" s="174"/>
      <c r="I1736" s="176"/>
      <c r="J1736" s="176"/>
      <c r="K1736" s="197"/>
      <c r="L1736" s="197"/>
      <c r="M1736" s="197"/>
      <c r="N1736" s="197"/>
      <c r="O1736" s="197"/>
      <c r="P1736" s="197"/>
      <c r="R1736" s="198"/>
      <c r="S1736" s="199" t="str">
        <f t="shared" ref="S1736:AX1736" si="2957">S$20</f>
        <v>S$16</v>
      </c>
      <c r="T1736" s="199" t="str">
        <f t="shared" si="2957"/>
        <v>T$16</v>
      </c>
      <c r="U1736" s="199" t="str">
        <f t="shared" si="2957"/>
        <v>U$16</v>
      </c>
      <c r="V1736" s="199" t="str">
        <f t="shared" si="2957"/>
        <v>V$16</v>
      </c>
      <c r="W1736" s="199" t="str">
        <f t="shared" si="2957"/>
        <v>W$16</v>
      </c>
      <c r="X1736" s="199" t="str">
        <f t="shared" si="2957"/>
        <v>X$16</v>
      </c>
      <c r="Y1736" s="199" t="str">
        <f t="shared" si="2957"/>
        <v>Y$16</v>
      </c>
      <c r="Z1736" s="199" t="str">
        <f t="shared" si="2957"/>
        <v>Z$16</v>
      </c>
      <c r="AA1736" s="199" t="str">
        <f t="shared" si="2957"/>
        <v>AA$16</v>
      </c>
      <c r="AB1736" s="199" t="str">
        <f t="shared" si="2957"/>
        <v>AB$16</v>
      </c>
      <c r="AC1736" s="199" t="str">
        <f t="shared" si="2957"/>
        <v>AC$16</v>
      </c>
      <c r="AD1736" s="199" t="str">
        <f t="shared" si="2957"/>
        <v>AD$16</v>
      </c>
      <c r="AE1736" s="199" t="str">
        <f t="shared" si="2957"/>
        <v>AE$16</v>
      </c>
      <c r="AF1736" s="199" t="str">
        <f t="shared" si="2957"/>
        <v>AF$16</v>
      </c>
      <c r="AG1736" s="199" t="str">
        <f t="shared" si="2957"/>
        <v>AG$16</v>
      </c>
      <c r="AH1736" s="199" t="str">
        <f t="shared" si="2957"/>
        <v>AH$16</v>
      </c>
      <c r="AI1736" s="199" t="str">
        <f t="shared" si="2957"/>
        <v>AI$16</v>
      </c>
      <c r="AJ1736" s="199" t="str">
        <f t="shared" si="2957"/>
        <v>AJ$16</v>
      </c>
      <c r="AK1736" s="199" t="str">
        <f t="shared" si="2957"/>
        <v>AK$16</v>
      </c>
      <c r="AL1736" s="199" t="str">
        <f t="shared" si="2957"/>
        <v>AL$16</v>
      </c>
      <c r="AM1736" s="199" t="str">
        <f t="shared" si="2957"/>
        <v>AM$16</v>
      </c>
      <c r="AN1736" s="199" t="str">
        <f t="shared" si="2957"/>
        <v>AN$16</v>
      </c>
      <c r="AO1736" s="199" t="str">
        <f t="shared" si="2957"/>
        <v>AO$16</v>
      </c>
      <c r="AP1736" s="199" t="str">
        <f t="shared" si="2957"/>
        <v>AP$16</v>
      </c>
      <c r="AQ1736" s="199" t="str">
        <f t="shared" si="2957"/>
        <v>AQ$16</v>
      </c>
      <c r="AR1736" s="199" t="str">
        <f t="shared" si="2957"/>
        <v>AR$16</v>
      </c>
      <c r="AS1736" s="199" t="str">
        <f t="shared" si="2957"/>
        <v>AS$16</v>
      </c>
      <c r="AT1736" s="199" t="str">
        <f t="shared" si="2957"/>
        <v>AT$16</v>
      </c>
      <c r="AU1736" s="199" t="str">
        <f t="shared" si="2957"/>
        <v>AU$16</v>
      </c>
      <c r="AV1736" s="199" t="str">
        <f t="shared" si="2957"/>
        <v>AV$16</v>
      </c>
      <c r="AW1736" s="199" t="str">
        <f t="shared" si="2957"/>
        <v>AW$16</v>
      </c>
      <c r="AX1736" s="199" t="str">
        <f t="shared" si="2957"/>
        <v>AX$16</v>
      </c>
      <c r="AY1736" s="199" t="str">
        <f t="shared" ref="AY1736:CD1736" si="2958">AY$20</f>
        <v>AY$16</v>
      </c>
      <c r="AZ1736" s="199" t="str">
        <f t="shared" si="2958"/>
        <v>AZ$16</v>
      </c>
      <c r="BA1736" s="199" t="str">
        <f t="shared" si="2958"/>
        <v>BA$16</v>
      </c>
      <c r="BB1736" s="199" t="str">
        <f t="shared" si="2958"/>
        <v>BB$16</v>
      </c>
      <c r="BC1736" s="199" t="str">
        <f t="shared" si="2958"/>
        <v>BC$16</v>
      </c>
      <c r="BD1736" s="199" t="str">
        <f t="shared" si="2958"/>
        <v>BD$16</v>
      </c>
      <c r="BE1736" s="199" t="str">
        <f t="shared" si="2958"/>
        <v>BE$16</v>
      </c>
      <c r="BF1736" s="199" t="str">
        <f t="shared" si="2958"/>
        <v>BF$16</v>
      </c>
      <c r="BG1736" s="199" t="str">
        <f t="shared" si="2958"/>
        <v>BG$16</v>
      </c>
      <c r="BH1736" s="199" t="str">
        <f t="shared" si="2958"/>
        <v>BH$16</v>
      </c>
      <c r="BI1736" s="199" t="str">
        <f t="shared" si="2958"/>
        <v>BI$16</v>
      </c>
      <c r="BJ1736" s="199" t="str">
        <f t="shared" si="2958"/>
        <v>BJ$16</v>
      </c>
      <c r="BK1736" s="199" t="str">
        <f t="shared" si="2958"/>
        <v>BK$16</v>
      </c>
      <c r="BL1736" s="199" t="str">
        <f t="shared" si="2958"/>
        <v>BL$16</v>
      </c>
      <c r="BM1736" s="199" t="str">
        <f t="shared" si="2958"/>
        <v>BM$16</v>
      </c>
      <c r="BN1736" s="199" t="str">
        <f t="shared" si="2958"/>
        <v>BN$16</v>
      </c>
      <c r="BO1736" s="199" t="str">
        <f t="shared" si="2958"/>
        <v>BO$16</v>
      </c>
      <c r="BP1736" s="199" t="str">
        <f t="shared" si="2958"/>
        <v>BP$16</v>
      </c>
      <c r="BQ1736" s="199" t="str">
        <f t="shared" si="2958"/>
        <v>BQ$16</v>
      </c>
      <c r="BR1736" s="199" t="str">
        <f t="shared" si="2958"/>
        <v>BR$16</v>
      </c>
      <c r="BS1736" s="199" t="str">
        <f t="shared" si="2958"/>
        <v>BS$16</v>
      </c>
      <c r="BT1736" s="199" t="str">
        <f t="shared" si="2958"/>
        <v>BT$16</v>
      </c>
      <c r="BU1736" s="199" t="str">
        <f t="shared" si="2958"/>
        <v>BU$16</v>
      </c>
      <c r="BV1736" s="199" t="str">
        <f t="shared" si="2958"/>
        <v>BV$16</v>
      </c>
      <c r="BW1736" s="199" t="str">
        <f t="shared" si="2958"/>
        <v>BW$16</v>
      </c>
      <c r="BX1736" s="199" t="str">
        <f t="shared" si="2958"/>
        <v>BX$16</v>
      </c>
      <c r="BY1736" s="199" t="str">
        <f t="shared" si="2958"/>
        <v>BY$16</v>
      </c>
      <c r="BZ1736" s="199" t="str">
        <f t="shared" si="2958"/>
        <v>BZ$16</v>
      </c>
      <c r="CA1736" s="199" t="str">
        <f t="shared" si="2958"/>
        <v>CA$16</v>
      </c>
      <c r="CB1736" s="199" t="str">
        <f t="shared" si="2958"/>
        <v>CB$16</v>
      </c>
      <c r="CC1736" s="199" t="str">
        <f t="shared" si="2958"/>
        <v>CC$16</v>
      </c>
      <c r="CD1736" s="199" t="str">
        <f t="shared" si="2958"/>
        <v>CD$16</v>
      </c>
      <c r="CE1736" s="199" t="str">
        <f t="shared" ref="CE1736:CL1736" si="2959">CE$20</f>
        <v>CE$16</v>
      </c>
      <c r="CF1736" s="199" t="str">
        <f t="shared" si="2959"/>
        <v>CF$16</v>
      </c>
      <c r="CG1736" s="199" t="str">
        <f t="shared" si="2959"/>
        <v>CG$16</v>
      </c>
      <c r="CH1736" s="199" t="str">
        <f t="shared" si="2959"/>
        <v>CH$16</v>
      </c>
      <c r="CI1736" s="199" t="str">
        <f t="shared" si="2959"/>
        <v>CI$16</v>
      </c>
      <c r="CJ1736" s="199" t="str">
        <f t="shared" si="2959"/>
        <v>CJ$16</v>
      </c>
      <c r="CK1736" s="199" t="str">
        <f t="shared" si="2959"/>
        <v>CK$16</v>
      </c>
      <c r="CL1736" s="199" t="str">
        <f t="shared" si="2959"/>
        <v>CL$16</v>
      </c>
      <c r="CN1736" s="176"/>
      <c r="CO1736" s="199" t="str">
        <f t="shared" ref="CO1736:DL1736" si="2960">CO$20</f>
        <v>CO$16</v>
      </c>
      <c r="CP1736" s="199" t="str">
        <f t="shared" si="2960"/>
        <v>CP$16</v>
      </c>
      <c r="CQ1736" s="199" t="str">
        <f t="shared" si="2960"/>
        <v>CQ$16</v>
      </c>
      <c r="CR1736" s="199" t="str">
        <f t="shared" si="2960"/>
        <v>CR$16</v>
      </c>
      <c r="CS1736" s="199" t="str">
        <f t="shared" si="2960"/>
        <v>CS$16</v>
      </c>
      <c r="CT1736" s="199" t="str">
        <f t="shared" si="2960"/>
        <v>CT$16</v>
      </c>
      <c r="CU1736" s="199" t="str">
        <f t="shared" si="2960"/>
        <v>CU$16</v>
      </c>
      <c r="CV1736" s="199" t="str">
        <f t="shared" si="2960"/>
        <v>CV$16</v>
      </c>
      <c r="CW1736" s="199" t="str">
        <f t="shared" si="2960"/>
        <v>CW$16</v>
      </c>
      <c r="CX1736" s="199" t="str">
        <f t="shared" si="2960"/>
        <v>CX$16</v>
      </c>
      <c r="CY1736" s="199" t="str">
        <f t="shared" si="2960"/>
        <v>CY$16</v>
      </c>
      <c r="CZ1736" s="199" t="str">
        <f t="shared" si="2960"/>
        <v>CZ$16</v>
      </c>
      <c r="DA1736" s="199" t="str">
        <f t="shared" si="2960"/>
        <v>DA$16</v>
      </c>
      <c r="DB1736" s="199" t="str">
        <f t="shared" si="2960"/>
        <v>DB$16</v>
      </c>
      <c r="DC1736" s="199" t="str">
        <f t="shared" si="2960"/>
        <v>DC$16</v>
      </c>
      <c r="DD1736" s="199" t="str">
        <f t="shared" si="2960"/>
        <v>DD$16</v>
      </c>
      <c r="DE1736" s="199" t="str">
        <f t="shared" si="2960"/>
        <v>DE$16</v>
      </c>
      <c r="DF1736" s="199" t="str">
        <f t="shared" si="2960"/>
        <v>DF$16</v>
      </c>
      <c r="DG1736" s="199" t="str">
        <f t="shared" si="2960"/>
        <v>DG$16</v>
      </c>
      <c r="DH1736" s="199" t="str">
        <f t="shared" si="2960"/>
        <v>DH$16</v>
      </c>
      <c r="DI1736" s="199" t="str">
        <f t="shared" si="2960"/>
        <v>DI$16</v>
      </c>
      <c r="DJ1736" s="199" t="str">
        <f t="shared" si="2960"/>
        <v>DJ$16</v>
      </c>
      <c r="DK1736" s="199" t="str">
        <f t="shared" si="2960"/>
        <v>DK$16</v>
      </c>
      <c r="DL1736" s="199" t="str">
        <f t="shared" si="2960"/>
        <v>DL$16</v>
      </c>
    </row>
    <row r="1737" spans="1:116" x14ac:dyDescent="0.35">
      <c r="A1737" s="174"/>
      <c r="E1737" s="8"/>
      <c r="G1737" s="175" t="s">
        <v>462</v>
      </c>
      <c r="H1737" s="200"/>
      <c r="I1737" s="201"/>
      <c r="J1737" s="201"/>
      <c r="K1737" s="202"/>
      <c r="L1737" s="202"/>
      <c r="M1737" s="202"/>
      <c r="N1737" s="202"/>
      <c r="O1737" s="202"/>
      <c r="P1737" s="202"/>
      <c r="R1737" s="202"/>
      <c r="S1737" s="199" t="str">
        <f t="shared" ref="S1737:AX1737" si="2961">S$21</f>
        <v>S$17</v>
      </c>
      <c r="T1737" s="199" t="str">
        <f t="shared" si="2961"/>
        <v>T$17</v>
      </c>
      <c r="U1737" s="199" t="str">
        <f t="shared" si="2961"/>
        <v>U$17</v>
      </c>
      <c r="V1737" s="199" t="str">
        <f t="shared" si="2961"/>
        <v>V$17</v>
      </c>
      <c r="W1737" s="199" t="str">
        <f t="shared" si="2961"/>
        <v>W$17</v>
      </c>
      <c r="X1737" s="199" t="str">
        <f t="shared" si="2961"/>
        <v>X$17</v>
      </c>
      <c r="Y1737" s="199" t="str">
        <f t="shared" si="2961"/>
        <v>Y$17</v>
      </c>
      <c r="Z1737" s="199" t="str">
        <f t="shared" si="2961"/>
        <v>Z$17</v>
      </c>
      <c r="AA1737" s="199" t="str">
        <f t="shared" si="2961"/>
        <v>AA$17</v>
      </c>
      <c r="AB1737" s="199" t="str">
        <f t="shared" si="2961"/>
        <v>AB$17</v>
      </c>
      <c r="AC1737" s="199" t="str">
        <f t="shared" si="2961"/>
        <v>AC$17</v>
      </c>
      <c r="AD1737" s="199" t="str">
        <f t="shared" si="2961"/>
        <v>AD$17</v>
      </c>
      <c r="AE1737" s="199" t="str">
        <f t="shared" si="2961"/>
        <v>AE$17</v>
      </c>
      <c r="AF1737" s="199" t="str">
        <f t="shared" si="2961"/>
        <v>AF$17</v>
      </c>
      <c r="AG1737" s="199" t="str">
        <f t="shared" si="2961"/>
        <v>AG$17</v>
      </c>
      <c r="AH1737" s="199" t="str">
        <f t="shared" si="2961"/>
        <v>AH$17</v>
      </c>
      <c r="AI1737" s="199" t="str">
        <f t="shared" si="2961"/>
        <v>AI$17</v>
      </c>
      <c r="AJ1737" s="199" t="str">
        <f t="shared" si="2961"/>
        <v>AJ$17</v>
      </c>
      <c r="AK1737" s="199" t="str">
        <f t="shared" si="2961"/>
        <v>AK$17</v>
      </c>
      <c r="AL1737" s="199" t="str">
        <f t="shared" si="2961"/>
        <v>AL$17</v>
      </c>
      <c r="AM1737" s="199" t="str">
        <f t="shared" si="2961"/>
        <v>AM$17</v>
      </c>
      <c r="AN1737" s="199" t="str">
        <f t="shared" si="2961"/>
        <v>AN$17</v>
      </c>
      <c r="AO1737" s="199" t="str">
        <f t="shared" si="2961"/>
        <v>AO$17</v>
      </c>
      <c r="AP1737" s="199" t="str">
        <f t="shared" si="2961"/>
        <v>AP$17</v>
      </c>
      <c r="AQ1737" s="199" t="str">
        <f t="shared" si="2961"/>
        <v>AQ$17</v>
      </c>
      <c r="AR1737" s="199" t="str">
        <f t="shared" si="2961"/>
        <v>AR$17</v>
      </c>
      <c r="AS1737" s="199" t="str">
        <f t="shared" si="2961"/>
        <v>AS$17</v>
      </c>
      <c r="AT1737" s="199" t="str">
        <f t="shared" si="2961"/>
        <v>AT$17</v>
      </c>
      <c r="AU1737" s="199" t="str">
        <f t="shared" si="2961"/>
        <v>AU$17</v>
      </c>
      <c r="AV1737" s="199" t="str">
        <f t="shared" si="2961"/>
        <v>AV$17</v>
      </c>
      <c r="AW1737" s="199" t="str">
        <f t="shared" si="2961"/>
        <v>AW$17</v>
      </c>
      <c r="AX1737" s="199" t="str">
        <f t="shared" si="2961"/>
        <v>AX$17</v>
      </c>
      <c r="AY1737" s="199" t="str">
        <f t="shared" ref="AY1737:CD1737" si="2962">AY$21</f>
        <v>AY$17</v>
      </c>
      <c r="AZ1737" s="199" t="str">
        <f t="shared" si="2962"/>
        <v>AZ$17</v>
      </c>
      <c r="BA1737" s="199" t="str">
        <f t="shared" si="2962"/>
        <v>BA$17</v>
      </c>
      <c r="BB1737" s="199" t="str">
        <f t="shared" si="2962"/>
        <v>BB$17</v>
      </c>
      <c r="BC1737" s="199" t="str">
        <f t="shared" si="2962"/>
        <v>BC$17</v>
      </c>
      <c r="BD1737" s="199" t="str">
        <f t="shared" si="2962"/>
        <v>BD$17</v>
      </c>
      <c r="BE1737" s="199" t="str">
        <f t="shared" si="2962"/>
        <v>BE$17</v>
      </c>
      <c r="BF1737" s="199" t="str">
        <f t="shared" si="2962"/>
        <v>BF$17</v>
      </c>
      <c r="BG1737" s="199" t="str">
        <f t="shared" si="2962"/>
        <v>BG$17</v>
      </c>
      <c r="BH1737" s="199" t="str">
        <f t="shared" si="2962"/>
        <v>BH$17</v>
      </c>
      <c r="BI1737" s="199" t="str">
        <f t="shared" si="2962"/>
        <v>BI$17</v>
      </c>
      <c r="BJ1737" s="199" t="str">
        <f t="shared" si="2962"/>
        <v>BJ$17</v>
      </c>
      <c r="BK1737" s="199" t="str">
        <f t="shared" si="2962"/>
        <v>BK$17</v>
      </c>
      <c r="BL1737" s="199" t="str">
        <f t="shared" si="2962"/>
        <v>BL$17</v>
      </c>
      <c r="BM1737" s="199" t="str">
        <f t="shared" si="2962"/>
        <v>BM$17</v>
      </c>
      <c r="BN1737" s="199" t="str">
        <f t="shared" si="2962"/>
        <v>BN$17</v>
      </c>
      <c r="BO1737" s="199" t="str">
        <f t="shared" si="2962"/>
        <v>BO$17</v>
      </c>
      <c r="BP1737" s="199" t="str">
        <f t="shared" si="2962"/>
        <v>BP$17</v>
      </c>
      <c r="BQ1737" s="199" t="str">
        <f t="shared" si="2962"/>
        <v>BQ$17</v>
      </c>
      <c r="BR1737" s="199" t="str">
        <f t="shared" si="2962"/>
        <v>BR$17</v>
      </c>
      <c r="BS1737" s="199" t="str">
        <f t="shared" si="2962"/>
        <v>BS$17</v>
      </c>
      <c r="BT1737" s="199" t="str">
        <f t="shared" si="2962"/>
        <v>BT$17</v>
      </c>
      <c r="BU1737" s="199" t="str">
        <f t="shared" si="2962"/>
        <v>BU$17</v>
      </c>
      <c r="BV1737" s="199" t="str">
        <f t="shared" si="2962"/>
        <v>BV$17</v>
      </c>
      <c r="BW1737" s="199" t="str">
        <f t="shared" si="2962"/>
        <v>BW$17</v>
      </c>
      <c r="BX1737" s="199" t="str">
        <f t="shared" si="2962"/>
        <v>BX$17</v>
      </c>
      <c r="BY1737" s="199" t="str">
        <f t="shared" si="2962"/>
        <v>BY$17</v>
      </c>
      <c r="BZ1737" s="199" t="str">
        <f t="shared" si="2962"/>
        <v>BZ$17</v>
      </c>
      <c r="CA1737" s="199" t="str">
        <f t="shared" si="2962"/>
        <v>CA$17</v>
      </c>
      <c r="CB1737" s="199" t="str">
        <f t="shared" si="2962"/>
        <v>CB$17</v>
      </c>
      <c r="CC1737" s="199" t="str">
        <f t="shared" si="2962"/>
        <v>CC$17</v>
      </c>
      <c r="CD1737" s="199" t="str">
        <f t="shared" si="2962"/>
        <v>CD$17</v>
      </c>
      <c r="CE1737" s="199" t="str">
        <f t="shared" ref="CE1737:CL1737" si="2963">CE$21</f>
        <v>CE$17</v>
      </c>
      <c r="CF1737" s="199" t="str">
        <f t="shared" si="2963"/>
        <v>CF$17</v>
      </c>
      <c r="CG1737" s="199" t="str">
        <f t="shared" si="2963"/>
        <v>CG$17</v>
      </c>
      <c r="CH1737" s="199" t="str">
        <f t="shared" si="2963"/>
        <v>CH$17</v>
      </c>
      <c r="CI1737" s="199" t="str">
        <f t="shared" si="2963"/>
        <v>CI$17</v>
      </c>
      <c r="CJ1737" s="199" t="str">
        <f t="shared" si="2963"/>
        <v>CJ$17</v>
      </c>
      <c r="CK1737" s="199" t="str">
        <f t="shared" si="2963"/>
        <v>CK$17</v>
      </c>
      <c r="CL1737" s="199" t="str">
        <f t="shared" si="2963"/>
        <v>CL$17</v>
      </c>
      <c r="CN1737" s="201"/>
      <c r="CO1737" s="199" t="str">
        <f t="shared" ref="CO1737:DL1737" si="2964">CO$21</f>
        <v>CO$17</v>
      </c>
      <c r="CP1737" s="199" t="str">
        <f t="shared" si="2964"/>
        <v>CP$17</v>
      </c>
      <c r="CQ1737" s="199" t="str">
        <f t="shared" si="2964"/>
        <v>CQ$17</v>
      </c>
      <c r="CR1737" s="199" t="str">
        <f t="shared" si="2964"/>
        <v>CR$17</v>
      </c>
      <c r="CS1737" s="199" t="str">
        <f t="shared" si="2964"/>
        <v>CS$17</v>
      </c>
      <c r="CT1737" s="199" t="str">
        <f t="shared" si="2964"/>
        <v>CT$17</v>
      </c>
      <c r="CU1737" s="199" t="str">
        <f t="shared" si="2964"/>
        <v>CU$17</v>
      </c>
      <c r="CV1737" s="199" t="str">
        <f t="shared" si="2964"/>
        <v>CV$17</v>
      </c>
      <c r="CW1737" s="199" t="str">
        <f t="shared" si="2964"/>
        <v>CW$17</v>
      </c>
      <c r="CX1737" s="199" t="str">
        <f t="shared" si="2964"/>
        <v>CX$17</v>
      </c>
      <c r="CY1737" s="199" t="str">
        <f t="shared" si="2964"/>
        <v>CY$17</v>
      </c>
      <c r="CZ1737" s="199" t="str">
        <f t="shared" si="2964"/>
        <v>CZ$17</v>
      </c>
      <c r="DA1737" s="199" t="str">
        <f t="shared" si="2964"/>
        <v>DA$17</v>
      </c>
      <c r="DB1737" s="199" t="str">
        <f t="shared" si="2964"/>
        <v>DB$17</v>
      </c>
      <c r="DC1737" s="199" t="str">
        <f t="shared" si="2964"/>
        <v>DC$17</v>
      </c>
      <c r="DD1737" s="199" t="str">
        <f t="shared" si="2964"/>
        <v>DD$17</v>
      </c>
      <c r="DE1737" s="199" t="str">
        <f t="shared" si="2964"/>
        <v>DE$17</v>
      </c>
      <c r="DF1737" s="199" t="str">
        <f t="shared" si="2964"/>
        <v>DF$17</v>
      </c>
      <c r="DG1737" s="199" t="str">
        <f t="shared" si="2964"/>
        <v>DG$17</v>
      </c>
      <c r="DH1737" s="199" t="str">
        <f t="shared" si="2964"/>
        <v>DH$17</v>
      </c>
      <c r="DI1737" s="199" t="str">
        <f t="shared" si="2964"/>
        <v>DI$17</v>
      </c>
      <c r="DJ1737" s="199" t="str">
        <f t="shared" si="2964"/>
        <v>DJ$17</v>
      </c>
      <c r="DK1737" s="199" t="str">
        <f t="shared" si="2964"/>
        <v>DK$17</v>
      </c>
      <c r="DL1737" s="199" t="str">
        <f t="shared" si="2964"/>
        <v>DL$17</v>
      </c>
    </row>
    <row r="1738" spans="1:116" x14ac:dyDescent="0.35">
      <c r="A1738" s="174"/>
      <c r="E1738" s="8"/>
      <c r="G1738" s="175" t="s">
        <v>491</v>
      </c>
      <c r="H1738" s="200"/>
      <c r="I1738" s="201"/>
      <c r="J1738" s="201"/>
      <c r="K1738" s="202"/>
      <c r="L1738" s="202"/>
      <c r="M1738" s="202"/>
      <c r="N1738" s="202"/>
      <c r="O1738" s="202"/>
      <c r="P1738" s="202"/>
      <c r="R1738" s="202"/>
      <c r="S1738" s="190"/>
      <c r="T1738" s="190"/>
      <c r="U1738" s="190"/>
      <c r="V1738" s="190"/>
      <c r="W1738" s="190"/>
      <c r="X1738" s="190"/>
      <c r="Y1738" s="190"/>
      <c r="Z1738" s="190"/>
      <c r="AA1738" s="190"/>
      <c r="AB1738" s="190"/>
      <c r="AC1738" s="190"/>
      <c r="AD1738" s="190"/>
      <c r="AE1738" s="190"/>
      <c r="AF1738" s="190"/>
      <c r="AG1738" s="190"/>
      <c r="AH1738" s="190"/>
      <c r="AI1738" s="190"/>
      <c r="AJ1738" s="190"/>
      <c r="AK1738" s="190"/>
      <c r="AL1738" s="190"/>
      <c r="AM1738" s="190"/>
      <c r="AN1738" s="190"/>
      <c r="AO1738" s="190"/>
      <c r="AP1738" s="190"/>
      <c r="AQ1738" s="190"/>
      <c r="AR1738" s="190"/>
      <c r="AS1738" s="190"/>
      <c r="AT1738" s="190"/>
      <c r="AU1738" s="190"/>
      <c r="AV1738" s="190"/>
      <c r="AW1738" s="190"/>
      <c r="AX1738" s="190"/>
      <c r="AY1738" s="190"/>
      <c r="AZ1738" s="190"/>
      <c r="BA1738" s="190"/>
      <c r="BB1738" s="190"/>
      <c r="BC1738" s="190"/>
      <c r="BD1738" s="190"/>
      <c r="BE1738" s="190"/>
      <c r="BF1738" s="190"/>
      <c r="BG1738" s="190"/>
      <c r="BH1738" s="190"/>
      <c r="BI1738" s="190"/>
      <c r="BJ1738" s="190"/>
      <c r="BK1738" s="190"/>
      <c r="BL1738" s="190"/>
      <c r="BM1738" s="190"/>
      <c r="BN1738" s="190"/>
      <c r="BO1738" s="190"/>
      <c r="BP1738" s="190"/>
      <c r="BQ1738" s="190"/>
      <c r="BR1738" s="190"/>
      <c r="BS1738" s="190"/>
      <c r="BT1738" s="190"/>
      <c r="BU1738" s="190"/>
      <c r="BV1738" s="190"/>
      <c r="BW1738" s="190"/>
      <c r="BX1738" s="190"/>
      <c r="BY1738" s="190"/>
      <c r="BZ1738" s="190"/>
      <c r="CA1738" s="190"/>
      <c r="CB1738" s="190"/>
      <c r="CC1738" s="190"/>
      <c r="CD1738" s="190"/>
      <c r="CE1738" s="190"/>
      <c r="CF1738" s="190"/>
      <c r="CG1738" s="190"/>
      <c r="CH1738" s="190"/>
      <c r="CI1738" s="190"/>
      <c r="CJ1738" s="190"/>
      <c r="CK1738" s="190"/>
      <c r="CL1738" s="190"/>
      <c r="CN1738" s="201"/>
      <c r="CO1738" s="190"/>
      <c r="CP1738" s="190"/>
      <c r="CQ1738" s="190"/>
      <c r="CR1738" s="190"/>
      <c r="CS1738" s="190"/>
      <c r="CT1738" s="190"/>
      <c r="CU1738" s="190"/>
      <c r="CV1738" s="190"/>
      <c r="CW1738" s="190"/>
      <c r="CX1738" s="190"/>
      <c r="CY1738" s="190"/>
      <c r="CZ1738" s="190"/>
      <c r="DA1738" s="190"/>
      <c r="DB1738" s="190"/>
      <c r="DC1738" s="190"/>
      <c r="DD1738" s="190"/>
      <c r="DE1738" s="190"/>
      <c r="DF1738" s="190"/>
      <c r="DG1738" s="190"/>
      <c r="DH1738" s="190"/>
      <c r="DI1738" s="190"/>
      <c r="DJ1738" s="190"/>
      <c r="DK1738" s="190"/>
      <c r="DL1738" s="190"/>
    </row>
    <row r="1739" spans="1:116" x14ac:dyDescent="0.35">
      <c r="A1739" s="174"/>
      <c r="E1739" s="8"/>
      <c r="G1739" s="175" t="s">
        <v>505</v>
      </c>
      <c r="H1739" s="200"/>
      <c r="I1739" s="201"/>
      <c r="J1739" s="201"/>
      <c r="K1739" s="202"/>
      <c r="L1739" s="202"/>
      <c r="M1739" s="202"/>
      <c r="N1739" s="202"/>
      <c r="O1739" s="202"/>
      <c r="P1739" s="202"/>
      <c r="R1739" s="202"/>
      <c r="S1739" s="190"/>
      <c r="T1739" s="190"/>
      <c r="U1739" s="190"/>
      <c r="V1739" s="190"/>
      <c r="W1739" s="190"/>
      <c r="X1739" s="190"/>
      <c r="Y1739" s="190"/>
      <c r="Z1739" s="190"/>
      <c r="AA1739" s="190"/>
      <c r="AB1739" s="190"/>
      <c r="AC1739" s="190"/>
      <c r="AD1739" s="190"/>
      <c r="AE1739" s="190"/>
      <c r="AF1739" s="190"/>
      <c r="AG1739" s="190"/>
      <c r="AH1739" s="190"/>
      <c r="AI1739" s="190"/>
      <c r="AJ1739" s="190"/>
      <c r="AK1739" s="190"/>
      <c r="AL1739" s="190"/>
      <c r="AM1739" s="190"/>
      <c r="AN1739" s="190"/>
      <c r="AO1739" s="190"/>
      <c r="AP1739" s="190"/>
      <c r="AQ1739" s="190"/>
      <c r="AR1739" s="190"/>
      <c r="AS1739" s="190"/>
      <c r="AT1739" s="190"/>
      <c r="AU1739" s="190"/>
      <c r="AV1739" s="190"/>
      <c r="AW1739" s="190"/>
      <c r="AX1739" s="190"/>
      <c r="AY1739" s="190"/>
      <c r="AZ1739" s="190"/>
      <c r="BA1739" s="190"/>
      <c r="BB1739" s="190"/>
      <c r="BC1739" s="190"/>
      <c r="BD1739" s="190"/>
      <c r="BE1739" s="190"/>
      <c r="BF1739" s="190"/>
      <c r="BG1739" s="190"/>
      <c r="BH1739" s="190"/>
      <c r="BI1739" s="190"/>
      <c r="BJ1739" s="190"/>
      <c r="BK1739" s="190"/>
      <c r="BL1739" s="190"/>
      <c r="BM1739" s="190"/>
      <c r="BN1739" s="190"/>
      <c r="BO1739" s="190"/>
      <c r="BP1739" s="190"/>
      <c r="BQ1739" s="190"/>
      <c r="BR1739" s="190"/>
      <c r="BS1739" s="190"/>
      <c r="BT1739" s="190"/>
      <c r="BU1739" s="190"/>
      <c r="BV1739" s="190"/>
      <c r="BW1739" s="190"/>
      <c r="BX1739" s="190"/>
      <c r="BY1739" s="190"/>
      <c r="BZ1739" s="190"/>
      <c r="CA1739" s="190"/>
      <c r="CB1739" s="190"/>
      <c r="CC1739" s="190"/>
      <c r="CD1739" s="190"/>
      <c r="CE1739" s="190"/>
      <c r="CF1739" s="190"/>
      <c r="CG1739" s="190"/>
      <c r="CH1739" s="190"/>
      <c r="CI1739" s="190"/>
      <c r="CJ1739" s="190"/>
      <c r="CK1739" s="190"/>
      <c r="CL1739" s="190"/>
      <c r="CN1739" s="201"/>
      <c r="CO1739" s="190"/>
      <c r="CP1739" s="190"/>
      <c r="CQ1739" s="190"/>
      <c r="CR1739" s="190"/>
      <c r="CS1739" s="190"/>
      <c r="CT1739" s="190"/>
      <c r="CU1739" s="190"/>
      <c r="CV1739" s="190"/>
      <c r="CW1739" s="190"/>
      <c r="CX1739" s="190"/>
      <c r="CY1739" s="190"/>
      <c r="CZ1739" s="190"/>
      <c r="DA1739" s="190"/>
      <c r="DB1739" s="190"/>
      <c r="DC1739" s="190"/>
      <c r="DD1739" s="190"/>
      <c r="DE1739" s="190"/>
      <c r="DF1739" s="190"/>
      <c r="DG1739" s="190"/>
      <c r="DH1739" s="190"/>
      <c r="DI1739" s="190"/>
      <c r="DJ1739" s="190"/>
      <c r="DK1739" s="190"/>
      <c r="DL1739" s="190"/>
    </row>
    <row r="1740" spans="1:116" x14ac:dyDescent="0.35">
      <c r="A1740" s="31" t="s">
        <v>218</v>
      </c>
      <c r="B1740" s="31" t="s">
        <v>243</v>
      </c>
      <c r="C1740" s="31"/>
      <c r="D1740" t="s">
        <v>424</v>
      </c>
      <c r="E1740" s="8" t="str">
        <f t="shared" ref="E1740:E1764" si="2965">ROW()&amp;" "&amp;D1740</f>
        <v>1740 FAINT-F</v>
      </c>
      <c r="F1740" t="s">
        <v>347</v>
      </c>
      <c r="G1740" s="175" t="s">
        <v>463</v>
      </c>
      <c r="H1740" s="200"/>
      <c r="I1740" s="201"/>
      <c r="J1740" s="201"/>
      <c r="K1740" s="202"/>
      <c r="L1740" s="202"/>
      <c r="M1740" s="202"/>
      <c r="N1740" s="202"/>
      <c r="O1740" s="202"/>
      <c r="P1740" s="202"/>
      <c r="R1740" s="202"/>
      <c r="S1740" s="190" t="str">
        <f t="shared" ref="S1740:AX1740" si="2966">S$22</f>
        <v>S$18</v>
      </c>
      <c r="T1740" s="190" t="str">
        <f t="shared" si="2966"/>
        <v>T$18</v>
      </c>
      <c r="U1740" s="190" t="str">
        <f t="shared" si="2966"/>
        <v>U$18</v>
      </c>
      <c r="V1740" s="190" t="str">
        <f t="shared" si="2966"/>
        <v>V$18</v>
      </c>
      <c r="W1740" s="190" t="str">
        <f t="shared" si="2966"/>
        <v>W$18</v>
      </c>
      <c r="X1740" s="190" t="str">
        <f t="shared" si="2966"/>
        <v>X$18</v>
      </c>
      <c r="Y1740" s="190" t="str">
        <f t="shared" si="2966"/>
        <v>Y$18</v>
      </c>
      <c r="Z1740" s="190" t="str">
        <f t="shared" si="2966"/>
        <v>Z$18</v>
      </c>
      <c r="AA1740" s="190" t="str">
        <f t="shared" si="2966"/>
        <v>AA$18</v>
      </c>
      <c r="AB1740" s="190" t="str">
        <f t="shared" si="2966"/>
        <v>AB$18</v>
      </c>
      <c r="AC1740" s="190" t="str">
        <f t="shared" si="2966"/>
        <v>AC$18</v>
      </c>
      <c r="AD1740" s="190" t="str">
        <f t="shared" si="2966"/>
        <v>AD$18</v>
      </c>
      <c r="AE1740" s="190" t="str">
        <f t="shared" si="2966"/>
        <v>AE$18</v>
      </c>
      <c r="AF1740" s="190" t="str">
        <f t="shared" si="2966"/>
        <v>AF$18</v>
      </c>
      <c r="AG1740" s="190" t="str">
        <f t="shared" si="2966"/>
        <v>AG$18</v>
      </c>
      <c r="AH1740" s="190" t="str">
        <f t="shared" si="2966"/>
        <v>AH$18</v>
      </c>
      <c r="AI1740" s="190" t="str">
        <f t="shared" si="2966"/>
        <v>AI$18</v>
      </c>
      <c r="AJ1740" s="190" t="str">
        <f t="shared" si="2966"/>
        <v>AJ$18</v>
      </c>
      <c r="AK1740" s="190" t="str">
        <f t="shared" si="2966"/>
        <v>AK$18</v>
      </c>
      <c r="AL1740" s="190" t="str">
        <f t="shared" si="2966"/>
        <v>AL$18</v>
      </c>
      <c r="AM1740" s="190" t="str">
        <f t="shared" si="2966"/>
        <v>AM$18</v>
      </c>
      <c r="AN1740" s="190" t="str">
        <f t="shared" si="2966"/>
        <v>AN$18</v>
      </c>
      <c r="AO1740" s="190" t="str">
        <f t="shared" si="2966"/>
        <v>AO$18</v>
      </c>
      <c r="AP1740" s="190" t="str">
        <f t="shared" si="2966"/>
        <v>AP$18</v>
      </c>
      <c r="AQ1740" s="190" t="str">
        <f t="shared" si="2966"/>
        <v>AQ$18</v>
      </c>
      <c r="AR1740" s="190" t="str">
        <f t="shared" si="2966"/>
        <v>AR$18</v>
      </c>
      <c r="AS1740" s="190" t="str">
        <f t="shared" si="2966"/>
        <v>AS$18</v>
      </c>
      <c r="AT1740" s="190" t="str">
        <f t="shared" si="2966"/>
        <v>AT$18</v>
      </c>
      <c r="AU1740" s="190" t="str">
        <f t="shared" si="2966"/>
        <v>AU$18</v>
      </c>
      <c r="AV1740" s="190" t="str">
        <f t="shared" si="2966"/>
        <v>AV$18</v>
      </c>
      <c r="AW1740" s="190" t="str">
        <f t="shared" si="2966"/>
        <v>AW$18</v>
      </c>
      <c r="AX1740" s="190" t="str">
        <f t="shared" si="2966"/>
        <v>AX$18</v>
      </c>
      <c r="AY1740" s="190" t="str">
        <f t="shared" ref="AY1740:CD1740" si="2967">AY$22</f>
        <v>AY$18</v>
      </c>
      <c r="AZ1740" s="190" t="str">
        <f t="shared" si="2967"/>
        <v>AZ$18</v>
      </c>
      <c r="BA1740" s="190" t="str">
        <f t="shared" si="2967"/>
        <v>BA$18</v>
      </c>
      <c r="BB1740" s="190" t="str">
        <f t="shared" si="2967"/>
        <v>BB$18</v>
      </c>
      <c r="BC1740" s="190" t="str">
        <f t="shared" si="2967"/>
        <v>BC$18</v>
      </c>
      <c r="BD1740" s="190" t="str">
        <f t="shared" si="2967"/>
        <v>BD$18</v>
      </c>
      <c r="BE1740" s="190" t="str">
        <f t="shared" si="2967"/>
        <v>BE$18</v>
      </c>
      <c r="BF1740" s="190" t="str">
        <f t="shared" si="2967"/>
        <v>BF$18</v>
      </c>
      <c r="BG1740" s="190" t="str">
        <f t="shared" si="2967"/>
        <v>BG$18</v>
      </c>
      <c r="BH1740" s="190" t="str">
        <f t="shared" si="2967"/>
        <v>BH$18</v>
      </c>
      <c r="BI1740" s="190" t="str">
        <f t="shared" si="2967"/>
        <v>BI$18</v>
      </c>
      <c r="BJ1740" s="190" t="str">
        <f t="shared" si="2967"/>
        <v>BJ$18</v>
      </c>
      <c r="BK1740" s="190" t="str">
        <f t="shared" si="2967"/>
        <v>BK$18</v>
      </c>
      <c r="BL1740" s="190" t="str">
        <f t="shared" si="2967"/>
        <v>BL$18</v>
      </c>
      <c r="BM1740" s="190" t="str">
        <f t="shared" si="2967"/>
        <v>BM$18</v>
      </c>
      <c r="BN1740" s="190" t="str">
        <f t="shared" si="2967"/>
        <v>BN$18</v>
      </c>
      <c r="BO1740" s="190" t="str">
        <f t="shared" si="2967"/>
        <v>BO$18</v>
      </c>
      <c r="BP1740" s="190" t="str">
        <f t="shared" si="2967"/>
        <v>BP$18</v>
      </c>
      <c r="BQ1740" s="190" t="str">
        <f t="shared" si="2967"/>
        <v>BQ$18</v>
      </c>
      <c r="BR1740" s="190" t="str">
        <f t="shared" si="2967"/>
        <v>BR$18</v>
      </c>
      <c r="BS1740" s="190" t="str">
        <f t="shared" si="2967"/>
        <v>BS$18</v>
      </c>
      <c r="BT1740" s="190" t="str">
        <f t="shared" si="2967"/>
        <v>BT$18</v>
      </c>
      <c r="BU1740" s="190" t="str">
        <f t="shared" si="2967"/>
        <v>BU$18</v>
      </c>
      <c r="BV1740" s="190" t="str">
        <f t="shared" si="2967"/>
        <v>BV$18</v>
      </c>
      <c r="BW1740" s="190" t="str">
        <f t="shared" si="2967"/>
        <v>BW$18</v>
      </c>
      <c r="BX1740" s="190" t="str">
        <f t="shared" si="2967"/>
        <v>BX$18</v>
      </c>
      <c r="BY1740" s="190" t="str">
        <f t="shared" si="2967"/>
        <v>BY$18</v>
      </c>
      <c r="BZ1740" s="190" t="str">
        <f t="shared" si="2967"/>
        <v>BZ$18</v>
      </c>
      <c r="CA1740" s="190" t="str">
        <f t="shared" si="2967"/>
        <v>CA$18</v>
      </c>
      <c r="CB1740" s="190" t="str">
        <f t="shared" si="2967"/>
        <v>CB$18</v>
      </c>
      <c r="CC1740" s="190" t="str">
        <f t="shared" si="2967"/>
        <v>CC$18</v>
      </c>
      <c r="CD1740" s="190" t="str">
        <f t="shared" si="2967"/>
        <v>CD$18</v>
      </c>
      <c r="CE1740" s="190" t="str">
        <f t="shared" ref="CE1740:CL1740" si="2968">CE$22</f>
        <v>CE$18</v>
      </c>
      <c r="CF1740" s="190" t="str">
        <f t="shared" si="2968"/>
        <v>CF$18</v>
      </c>
      <c r="CG1740" s="190" t="str">
        <f t="shared" si="2968"/>
        <v>CG$18</v>
      </c>
      <c r="CH1740" s="190" t="str">
        <f t="shared" si="2968"/>
        <v>CH$18</v>
      </c>
      <c r="CI1740" s="190" t="str">
        <f t="shared" si="2968"/>
        <v>CI$18</v>
      </c>
      <c r="CJ1740" s="190" t="str">
        <f t="shared" si="2968"/>
        <v>CJ$18</v>
      </c>
      <c r="CK1740" s="190" t="str">
        <f t="shared" si="2968"/>
        <v>CK$18</v>
      </c>
      <c r="CL1740" s="190" t="str">
        <f t="shared" si="2968"/>
        <v>CL$18</v>
      </c>
      <c r="CN1740" s="201"/>
      <c r="CO1740" s="190" t="str">
        <f t="shared" ref="CO1740:DL1740" si="2969">CO$22</f>
        <v>CO$18</v>
      </c>
      <c r="CP1740" s="190" t="str">
        <f t="shared" si="2969"/>
        <v>CP$18</v>
      </c>
      <c r="CQ1740" s="190" t="str">
        <f t="shared" si="2969"/>
        <v>CQ$18</v>
      </c>
      <c r="CR1740" s="190" t="str">
        <f t="shared" si="2969"/>
        <v>CR$18</v>
      </c>
      <c r="CS1740" s="190" t="str">
        <f t="shared" si="2969"/>
        <v>CS$18</v>
      </c>
      <c r="CT1740" s="190" t="str">
        <f t="shared" si="2969"/>
        <v>CT$18</v>
      </c>
      <c r="CU1740" s="190" t="str">
        <f t="shared" si="2969"/>
        <v>CU$18</v>
      </c>
      <c r="CV1740" s="190" t="str">
        <f t="shared" si="2969"/>
        <v>CV$18</v>
      </c>
      <c r="CW1740" s="190" t="str">
        <f t="shared" si="2969"/>
        <v>CW$18</v>
      </c>
      <c r="CX1740" s="190" t="str">
        <f t="shared" si="2969"/>
        <v>CX$18</v>
      </c>
      <c r="CY1740" s="190" t="str">
        <f t="shared" si="2969"/>
        <v>CY$18</v>
      </c>
      <c r="CZ1740" s="190" t="str">
        <f t="shared" si="2969"/>
        <v>CZ$18</v>
      </c>
      <c r="DA1740" s="190" t="str">
        <f t="shared" si="2969"/>
        <v>DA$18</v>
      </c>
      <c r="DB1740" s="190" t="str">
        <f t="shared" si="2969"/>
        <v>DB$18</v>
      </c>
      <c r="DC1740" s="190" t="str">
        <f t="shared" si="2969"/>
        <v>DC$18</v>
      </c>
      <c r="DD1740" s="190" t="str">
        <f t="shared" si="2969"/>
        <v>DD$18</v>
      </c>
      <c r="DE1740" s="190" t="str">
        <f t="shared" si="2969"/>
        <v>DE$18</v>
      </c>
      <c r="DF1740" s="190" t="str">
        <f t="shared" si="2969"/>
        <v>DF$18</v>
      </c>
      <c r="DG1740" s="190" t="str">
        <f t="shared" si="2969"/>
        <v>DG$18</v>
      </c>
      <c r="DH1740" s="190" t="str">
        <f t="shared" si="2969"/>
        <v>DH$18</v>
      </c>
      <c r="DI1740" s="190" t="str">
        <f t="shared" si="2969"/>
        <v>DI$18</v>
      </c>
      <c r="DJ1740" s="190" t="str">
        <f t="shared" si="2969"/>
        <v>DJ$18</v>
      </c>
      <c r="DK1740" s="190" t="str">
        <f t="shared" si="2969"/>
        <v>DK$18</v>
      </c>
      <c r="DL1740" s="190" t="str">
        <f t="shared" si="2969"/>
        <v>DL$18</v>
      </c>
    </row>
    <row r="1741" spans="1:116" x14ac:dyDescent="0.35">
      <c r="A1741" s="31"/>
      <c r="B1741" t="str">
        <f>E1741</f>
        <v>1741 FAINT-F</v>
      </c>
      <c r="D1741" t="s">
        <v>424</v>
      </c>
      <c r="E1741" s="8" t="str">
        <f t="shared" ref="E1741" si="2970">ROW()&amp;" "&amp;D1741</f>
        <v>1741 FAINT-F</v>
      </c>
      <c r="G1741" s="175" t="s">
        <v>464</v>
      </c>
      <c r="H1741" s="200"/>
      <c r="I1741" s="201"/>
      <c r="J1741" s="201"/>
      <c r="K1741" s="202"/>
      <c r="L1741" s="202"/>
      <c r="M1741" s="202"/>
      <c r="N1741" s="202"/>
      <c r="O1741" s="202"/>
      <c r="P1741" s="202"/>
      <c r="R1741" s="202"/>
      <c r="S1741" s="190" t="str">
        <f t="shared" ref="S1741:AX1741" si="2971">S$23</f>
        <v>S$19</v>
      </c>
      <c r="T1741" s="190" t="str">
        <f t="shared" si="2971"/>
        <v>T$19</v>
      </c>
      <c r="U1741" s="190" t="str">
        <f t="shared" si="2971"/>
        <v>U$19</v>
      </c>
      <c r="V1741" s="190" t="str">
        <f t="shared" si="2971"/>
        <v>V$19</v>
      </c>
      <c r="W1741" s="190" t="str">
        <f t="shared" si="2971"/>
        <v>W$19</v>
      </c>
      <c r="X1741" s="190" t="str">
        <f t="shared" si="2971"/>
        <v>X$19</v>
      </c>
      <c r="Y1741" s="190" t="str">
        <f t="shared" si="2971"/>
        <v>Y$19</v>
      </c>
      <c r="Z1741" s="190" t="str">
        <f t="shared" si="2971"/>
        <v>Z$19</v>
      </c>
      <c r="AA1741" s="190" t="str">
        <f t="shared" si="2971"/>
        <v>AA$19</v>
      </c>
      <c r="AB1741" s="190" t="str">
        <f t="shared" si="2971"/>
        <v>AB$19</v>
      </c>
      <c r="AC1741" s="190" t="str">
        <f t="shared" si="2971"/>
        <v>AC$19</v>
      </c>
      <c r="AD1741" s="190" t="str">
        <f t="shared" si="2971"/>
        <v>AD$19</v>
      </c>
      <c r="AE1741" s="190" t="str">
        <f t="shared" si="2971"/>
        <v>AE$19</v>
      </c>
      <c r="AF1741" s="190" t="str">
        <f t="shared" si="2971"/>
        <v>AF$19</v>
      </c>
      <c r="AG1741" s="190" t="str">
        <f t="shared" si="2971"/>
        <v>AG$19</v>
      </c>
      <c r="AH1741" s="190" t="str">
        <f t="shared" si="2971"/>
        <v>AH$19</v>
      </c>
      <c r="AI1741" s="190" t="str">
        <f t="shared" si="2971"/>
        <v>AI$19</v>
      </c>
      <c r="AJ1741" s="190" t="str">
        <f t="shared" si="2971"/>
        <v>AJ$19</v>
      </c>
      <c r="AK1741" s="190" t="str">
        <f t="shared" si="2971"/>
        <v>AK$19</v>
      </c>
      <c r="AL1741" s="190" t="str">
        <f t="shared" si="2971"/>
        <v>AL$19</v>
      </c>
      <c r="AM1741" s="190" t="str">
        <f t="shared" si="2971"/>
        <v>AM$19</v>
      </c>
      <c r="AN1741" s="190" t="str">
        <f t="shared" si="2971"/>
        <v>AN$19</v>
      </c>
      <c r="AO1741" s="190" t="str">
        <f t="shared" si="2971"/>
        <v>AO$19</v>
      </c>
      <c r="AP1741" s="190" t="str">
        <f t="shared" si="2971"/>
        <v>AP$19</v>
      </c>
      <c r="AQ1741" s="190" t="str">
        <f t="shared" si="2971"/>
        <v>AQ$19</v>
      </c>
      <c r="AR1741" s="190" t="str">
        <f t="shared" si="2971"/>
        <v>AR$19</v>
      </c>
      <c r="AS1741" s="190" t="str">
        <f t="shared" si="2971"/>
        <v>AS$19</v>
      </c>
      <c r="AT1741" s="190" t="str">
        <f t="shared" si="2971"/>
        <v>AT$19</v>
      </c>
      <c r="AU1741" s="190" t="str">
        <f t="shared" si="2971"/>
        <v>AU$19</v>
      </c>
      <c r="AV1741" s="190" t="str">
        <f t="shared" si="2971"/>
        <v>AV$19</v>
      </c>
      <c r="AW1741" s="190" t="str">
        <f t="shared" si="2971"/>
        <v>AW$19</v>
      </c>
      <c r="AX1741" s="190" t="str">
        <f t="shared" si="2971"/>
        <v>AX$19</v>
      </c>
      <c r="AY1741" s="190" t="str">
        <f t="shared" ref="AY1741:CD1741" si="2972">AY$23</f>
        <v>AY$19</v>
      </c>
      <c r="AZ1741" s="190" t="str">
        <f t="shared" si="2972"/>
        <v>AZ$19</v>
      </c>
      <c r="BA1741" s="190" t="str">
        <f t="shared" si="2972"/>
        <v>BA$19</v>
      </c>
      <c r="BB1741" s="190" t="str">
        <f t="shared" si="2972"/>
        <v>BB$19</v>
      </c>
      <c r="BC1741" s="190" t="str">
        <f t="shared" si="2972"/>
        <v>BC$19</v>
      </c>
      <c r="BD1741" s="190" t="str">
        <f t="shared" si="2972"/>
        <v>BD$19</v>
      </c>
      <c r="BE1741" s="190" t="str">
        <f t="shared" si="2972"/>
        <v>BE$19</v>
      </c>
      <c r="BF1741" s="190" t="str">
        <f t="shared" si="2972"/>
        <v>BF$19</v>
      </c>
      <c r="BG1741" s="190" t="str">
        <f t="shared" si="2972"/>
        <v>BG$19</v>
      </c>
      <c r="BH1741" s="190" t="str">
        <f t="shared" si="2972"/>
        <v>BH$19</v>
      </c>
      <c r="BI1741" s="190" t="str">
        <f t="shared" si="2972"/>
        <v>BI$19</v>
      </c>
      <c r="BJ1741" s="190" t="str">
        <f t="shared" si="2972"/>
        <v>BJ$19</v>
      </c>
      <c r="BK1741" s="190" t="str">
        <f t="shared" si="2972"/>
        <v>BK$19</v>
      </c>
      <c r="BL1741" s="190" t="str">
        <f t="shared" si="2972"/>
        <v>BL$19</v>
      </c>
      <c r="BM1741" s="190" t="str">
        <f t="shared" si="2972"/>
        <v>BM$19</v>
      </c>
      <c r="BN1741" s="190" t="str">
        <f t="shared" si="2972"/>
        <v>BN$19</v>
      </c>
      <c r="BO1741" s="190" t="str">
        <f t="shared" si="2972"/>
        <v>BO$19</v>
      </c>
      <c r="BP1741" s="190" t="str">
        <f t="shared" si="2972"/>
        <v>BP$19</v>
      </c>
      <c r="BQ1741" s="190" t="str">
        <f t="shared" si="2972"/>
        <v>BQ$19</v>
      </c>
      <c r="BR1741" s="190" t="str">
        <f t="shared" si="2972"/>
        <v>BR$19</v>
      </c>
      <c r="BS1741" s="190" t="str">
        <f t="shared" si="2972"/>
        <v>BS$19</v>
      </c>
      <c r="BT1741" s="190" t="str">
        <f t="shared" si="2972"/>
        <v>BT$19</v>
      </c>
      <c r="BU1741" s="190" t="str">
        <f t="shared" si="2972"/>
        <v>BU$19</v>
      </c>
      <c r="BV1741" s="190" t="str">
        <f t="shared" si="2972"/>
        <v>BV$19</v>
      </c>
      <c r="BW1741" s="190" t="str">
        <f t="shared" si="2972"/>
        <v>BW$19</v>
      </c>
      <c r="BX1741" s="190" t="str">
        <f t="shared" si="2972"/>
        <v>BX$19</v>
      </c>
      <c r="BY1741" s="190" t="str">
        <f t="shared" si="2972"/>
        <v>BY$19</v>
      </c>
      <c r="BZ1741" s="190" t="str">
        <f t="shared" si="2972"/>
        <v>BZ$19</v>
      </c>
      <c r="CA1741" s="190" t="str">
        <f t="shared" si="2972"/>
        <v>CA$19</v>
      </c>
      <c r="CB1741" s="190" t="str">
        <f t="shared" si="2972"/>
        <v>CB$19</v>
      </c>
      <c r="CC1741" s="190" t="str">
        <f t="shared" si="2972"/>
        <v>CC$19</v>
      </c>
      <c r="CD1741" s="190" t="str">
        <f t="shared" si="2972"/>
        <v>CD$19</v>
      </c>
      <c r="CE1741" s="190" t="str">
        <f t="shared" ref="CE1741:CL1741" si="2973">CE$23</f>
        <v>CE$19</v>
      </c>
      <c r="CF1741" s="190" t="str">
        <f t="shared" si="2973"/>
        <v>CF$19</v>
      </c>
      <c r="CG1741" s="190" t="str">
        <f t="shared" si="2973"/>
        <v>CG$19</v>
      </c>
      <c r="CH1741" s="190" t="str">
        <f t="shared" si="2973"/>
        <v>CH$19</v>
      </c>
      <c r="CI1741" s="190" t="str">
        <f t="shared" si="2973"/>
        <v>CI$19</v>
      </c>
      <c r="CJ1741" s="190" t="str">
        <f t="shared" si="2973"/>
        <v>CJ$19</v>
      </c>
      <c r="CK1741" s="190" t="str">
        <f t="shared" si="2973"/>
        <v>CK$19</v>
      </c>
      <c r="CL1741" s="190" t="str">
        <f t="shared" si="2973"/>
        <v>CL$19</v>
      </c>
      <c r="CN1741" s="201"/>
      <c r="CO1741" s="190" t="str">
        <f t="shared" ref="CO1741:DL1741" si="2974">CO$23</f>
        <v>CO$19</v>
      </c>
      <c r="CP1741" s="190" t="str">
        <f t="shared" si="2974"/>
        <v>CP$19</v>
      </c>
      <c r="CQ1741" s="190" t="str">
        <f t="shared" si="2974"/>
        <v>CQ$19</v>
      </c>
      <c r="CR1741" s="190" t="str">
        <f t="shared" si="2974"/>
        <v>CR$19</v>
      </c>
      <c r="CS1741" s="190" t="str">
        <f t="shared" si="2974"/>
        <v>CS$19</v>
      </c>
      <c r="CT1741" s="190" t="str">
        <f t="shared" si="2974"/>
        <v>CT$19</v>
      </c>
      <c r="CU1741" s="190" t="str">
        <f t="shared" si="2974"/>
        <v>CU$19</v>
      </c>
      <c r="CV1741" s="190" t="str">
        <f t="shared" si="2974"/>
        <v>CV$19</v>
      </c>
      <c r="CW1741" s="190" t="str">
        <f t="shared" si="2974"/>
        <v>CW$19</v>
      </c>
      <c r="CX1741" s="190" t="str">
        <f t="shared" si="2974"/>
        <v>CX$19</v>
      </c>
      <c r="CY1741" s="190" t="str">
        <f t="shared" si="2974"/>
        <v>CY$19</v>
      </c>
      <c r="CZ1741" s="190" t="str">
        <f t="shared" si="2974"/>
        <v>CZ$19</v>
      </c>
      <c r="DA1741" s="190" t="str">
        <f t="shared" si="2974"/>
        <v>DA$19</v>
      </c>
      <c r="DB1741" s="190" t="str">
        <f t="shared" si="2974"/>
        <v>DB$19</v>
      </c>
      <c r="DC1741" s="190" t="str">
        <f t="shared" si="2974"/>
        <v>DC$19</v>
      </c>
      <c r="DD1741" s="190" t="str">
        <f t="shared" si="2974"/>
        <v>DD$19</v>
      </c>
      <c r="DE1741" s="190" t="str">
        <f t="shared" si="2974"/>
        <v>DE$19</v>
      </c>
      <c r="DF1741" s="190" t="str">
        <f t="shared" si="2974"/>
        <v>DF$19</v>
      </c>
      <c r="DG1741" s="190" t="str">
        <f t="shared" si="2974"/>
        <v>DG$19</v>
      </c>
      <c r="DH1741" s="190" t="str">
        <f t="shared" si="2974"/>
        <v>DH$19</v>
      </c>
      <c r="DI1741" s="190" t="str">
        <f t="shared" si="2974"/>
        <v>DI$19</v>
      </c>
      <c r="DJ1741" s="190" t="str">
        <f t="shared" si="2974"/>
        <v>DJ$19</v>
      </c>
      <c r="DK1741" s="190" t="str">
        <f t="shared" si="2974"/>
        <v>DK$19</v>
      </c>
      <c r="DL1741" s="190" t="str">
        <f t="shared" si="2974"/>
        <v>DL$19</v>
      </c>
    </row>
    <row r="1742" spans="1:116" x14ac:dyDescent="0.35">
      <c r="B1742" t="str">
        <f>E1742</f>
        <v>1742 FAINT-F</v>
      </c>
      <c r="D1742" t="s">
        <v>424</v>
      </c>
      <c r="E1742" s="8" t="str">
        <f t="shared" si="2965"/>
        <v>1742 FAINT-F</v>
      </c>
      <c r="G1742" s="70" t="s">
        <v>282</v>
      </c>
      <c r="H1742" s="48"/>
      <c r="I1742" s="304"/>
      <c r="J1742" s="304"/>
      <c r="K1742" s="48"/>
      <c r="L1742" s="48"/>
      <c r="M1742" s="48"/>
      <c r="N1742" s="48"/>
      <c r="O1742" s="48"/>
      <c r="P1742" s="48"/>
      <c r="R1742" s="70"/>
      <c r="S1742" s="305"/>
      <c r="T1742" s="305"/>
      <c r="U1742" s="305"/>
      <c r="V1742" s="305"/>
      <c r="W1742" s="305"/>
      <c r="X1742" s="305"/>
      <c r="Y1742" s="305"/>
      <c r="Z1742" s="305"/>
      <c r="AA1742" s="305"/>
      <c r="AB1742" s="305"/>
      <c r="AC1742" s="305"/>
      <c r="AD1742" s="305"/>
      <c r="AE1742" s="305"/>
      <c r="AF1742" s="305"/>
      <c r="AG1742" s="305"/>
      <c r="AH1742" s="305"/>
      <c r="AI1742" s="305"/>
      <c r="AJ1742" s="305"/>
      <c r="AK1742" s="305"/>
      <c r="AL1742" s="305"/>
      <c r="AM1742" s="305"/>
      <c r="AN1742" s="305"/>
      <c r="AO1742" s="305"/>
      <c r="AP1742" s="305"/>
      <c r="AQ1742" s="305"/>
      <c r="AR1742" s="305"/>
      <c r="AS1742" s="305"/>
      <c r="AT1742" s="305"/>
      <c r="AU1742" s="305"/>
      <c r="AV1742" s="305"/>
      <c r="AW1742" s="305"/>
      <c r="AX1742" s="305"/>
      <c r="AY1742" s="305"/>
      <c r="AZ1742" s="305"/>
      <c r="BA1742" s="305"/>
      <c r="BB1742" s="305"/>
      <c r="BC1742" s="305"/>
      <c r="BD1742" s="305"/>
      <c r="BE1742" s="305"/>
      <c r="BF1742" s="305"/>
      <c r="BG1742" s="305"/>
      <c r="BH1742" s="305"/>
      <c r="BI1742" s="305"/>
      <c r="BJ1742" s="305"/>
      <c r="BK1742" s="305"/>
      <c r="BL1742" s="305"/>
      <c r="BM1742" s="305"/>
      <c r="BN1742" s="305"/>
      <c r="BO1742" s="305"/>
      <c r="BP1742" s="305"/>
      <c r="BQ1742" s="305"/>
      <c r="BR1742" s="305"/>
      <c r="BS1742" s="305"/>
      <c r="BT1742" s="305"/>
      <c r="BU1742" s="305"/>
      <c r="BV1742" s="305"/>
      <c r="BW1742" s="305"/>
      <c r="BX1742" s="305"/>
      <c r="BY1742" s="305"/>
      <c r="BZ1742" s="305"/>
      <c r="CA1742" s="305"/>
      <c r="CB1742" s="305"/>
      <c r="CC1742" s="305"/>
      <c r="CD1742" s="305"/>
      <c r="CE1742" s="305"/>
      <c r="CF1742" s="305"/>
      <c r="CG1742" s="305"/>
      <c r="CH1742" s="305"/>
      <c r="CI1742" s="305"/>
      <c r="CJ1742" s="305"/>
      <c r="CK1742" s="305"/>
      <c r="CL1742" s="305"/>
      <c r="CN1742" s="304"/>
      <c r="CO1742" s="305"/>
      <c r="CP1742" s="305"/>
      <c r="CQ1742" s="305"/>
      <c r="CR1742" s="305"/>
      <c r="CS1742" s="305"/>
      <c r="CT1742" s="305"/>
      <c r="CU1742" s="305"/>
      <c r="CV1742" s="305"/>
      <c r="CW1742" s="305"/>
      <c r="CX1742" s="305"/>
      <c r="CY1742" s="305"/>
      <c r="CZ1742" s="305"/>
      <c r="DA1742" s="305"/>
      <c r="DB1742" s="305"/>
      <c r="DC1742" s="305"/>
      <c r="DD1742" s="305"/>
      <c r="DE1742" s="305"/>
      <c r="DF1742" s="305"/>
      <c r="DG1742" s="305"/>
      <c r="DH1742" s="305"/>
      <c r="DI1742" s="305"/>
      <c r="DJ1742" s="305"/>
      <c r="DK1742" s="305"/>
      <c r="DL1742" s="305"/>
    </row>
    <row r="1743" spans="1:116" x14ac:dyDescent="0.35">
      <c r="B1743" t="str">
        <f>E1743</f>
        <v>1743 FAINT-F</v>
      </c>
      <c r="D1743" t="s">
        <v>424</v>
      </c>
      <c r="E1743" s="8" t="str">
        <f t="shared" si="2965"/>
        <v>1743 FAINT-F</v>
      </c>
      <c r="G1743" s="95" t="str">
        <f>"Assumptions - "&amp;G1742</f>
        <v>Assumptions - Fixed secondary intangible assets:</v>
      </c>
      <c r="H1743" s="31"/>
      <c r="I1743" s="73"/>
      <c r="J1743" s="73"/>
      <c r="K1743" s="31"/>
      <c r="L1743" s="31"/>
      <c r="M1743" s="31"/>
      <c r="N1743" s="31"/>
      <c r="O1743" s="31"/>
      <c r="P1743" s="31"/>
      <c r="R1743" s="67"/>
      <c r="S1743" s="156"/>
      <c r="T1743" s="156"/>
      <c r="U1743" s="156"/>
      <c r="V1743" s="156"/>
      <c r="W1743" s="156"/>
      <c r="X1743" s="156"/>
      <c r="Y1743" s="156"/>
      <c r="Z1743" s="156"/>
      <c r="AA1743" s="156"/>
      <c r="AB1743" s="156"/>
      <c r="AC1743" s="156"/>
      <c r="AD1743" s="156"/>
      <c r="AE1743" s="156"/>
      <c r="AF1743" s="156"/>
      <c r="AG1743" s="156"/>
      <c r="AH1743" s="156"/>
      <c r="AI1743" s="156"/>
      <c r="AJ1743" s="156"/>
      <c r="AK1743" s="156"/>
      <c r="AL1743" s="156"/>
      <c r="AM1743" s="156"/>
      <c r="AN1743" s="156"/>
      <c r="AO1743" s="156"/>
      <c r="AP1743" s="156"/>
      <c r="AQ1743" s="156"/>
      <c r="AR1743" s="156"/>
      <c r="AS1743" s="156"/>
      <c r="AT1743" s="156"/>
      <c r="AU1743" s="156"/>
      <c r="AV1743" s="156"/>
      <c r="AW1743" s="156"/>
      <c r="AX1743" s="156"/>
      <c r="AY1743" s="156"/>
      <c r="AZ1743" s="156"/>
      <c r="BA1743" s="156"/>
      <c r="BB1743" s="156"/>
      <c r="BC1743" s="156"/>
      <c r="BD1743" s="156"/>
      <c r="BE1743" s="156"/>
      <c r="BF1743" s="156"/>
      <c r="BG1743" s="156"/>
      <c r="BH1743" s="156"/>
      <c r="BI1743" s="156"/>
      <c r="BJ1743" s="156"/>
      <c r="BK1743" s="156"/>
      <c r="BL1743" s="156"/>
      <c r="BM1743" s="156"/>
      <c r="BN1743" s="156"/>
      <c r="BO1743" s="156"/>
      <c r="BP1743" s="156"/>
      <c r="BQ1743" s="156"/>
      <c r="BR1743" s="156"/>
      <c r="BS1743" s="156"/>
      <c r="BT1743" s="156"/>
      <c r="BU1743" s="156"/>
      <c r="BV1743" s="156"/>
      <c r="BW1743" s="156"/>
      <c r="BX1743" s="156"/>
      <c r="BY1743" s="156"/>
      <c r="BZ1743" s="156"/>
      <c r="CA1743" s="156"/>
      <c r="CB1743" s="156"/>
      <c r="CC1743" s="156"/>
      <c r="CD1743" s="156"/>
      <c r="CE1743" s="156"/>
      <c r="CF1743" s="156"/>
      <c r="CG1743" s="156"/>
      <c r="CH1743" s="156"/>
      <c r="CI1743" s="156"/>
      <c r="CJ1743" s="156"/>
      <c r="CK1743" s="156"/>
      <c r="CL1743" s="156"/>
      <c r="CN1743" s="73"/>
      <c r="CO1743" s="156"/>
      <c r="CP1743" s="156"/>
      <c r="CQ1743" s="156"/>
      <c r="CR1743" s="156"/>
      <c r="CS1743" s="156"/>
      <c r="CT1743" s="156"/>
      <c r="CU1743" s="156"/>
      <c r="CV1743" s="156"/>
      <c r="CW1743" s="156"/>
      <c r="CX1743" s="156"/>
      <c r="CY1743" s="156"/>
      <c r="CZ1743" s="156"/>
      <c r="DA1743" s="156"/>
      <c r="DB1743" s="156"/>
      <c r="DC1743" s="156"/>
      <c r="DD1743" s="156"/>
      <c r="DE1743" s="156"/>
      <c r="DF1743" s="156"/>
      <c r="DG1743" s="156"/>
      <c r="DH1743" s="156"/>
      <c r="DI1743" s="156"/>
      <c r="DJ1743" s="156"/>
      <c r="DK1743" s="156"/>
      <c r="DL1743" s="156"/>
    </row>
    <row r="1744" spans="1:116" x14ac:dyDescent="0.35">
      <c r="D1744" t="s">
        <v>424</v>
      </c>
      <c r="E1744" s="8" t="str">
        <f t="shared" si="2965"/>
        <v>1744 FAINT-F</v>
      </c>
      <c r="G1744" s="145" t="s">
        <v>206</v>
      </c>
      <c r="H1744" s="57">
        <v>5</v>
      </c>
      <c r="S1744" s="72"/>
      <c r="T1744" s="72"/>
      <c r="U1744" s="72"/>
      <c r="V1744" s="72"/>
      <c r="W1744" s="72"/>
      <c r="X1744" s="72"/>
      <c r="Y1744" s="72"/>
      <c r="Z1744" s="72"/>
      <c r="AA1744" s="72"/>
      <c r="AB1744" s="72"/>
      <c r="AC1744" s="72"/>
      <c r="AD1744" s="72"/>
      <c r="AE1744" s="72"/>
      <c r="AF1744" s="72"/>
      <c r="AG1744" s="72"/>
      <c r="AH1744" s="72"/>
      <c r="AI1744" s="72"/>
      <c r="AJ1744" s="72"/>
      <c r="AK1744" s="72"/>
      <c r="AL1744" s="72"/>
      <c r="AM1744" s="72"/>
      <c r="AN1744" s="72"/>
      <c r="AO1744" s="72"/>
      <c r="AP1744" s="72"/>
      <c r="AQ1744" s="72"/>
      <c r="AR1744" s="72"/>
      <c r="AS1744" s="72"/>
      <c r="AT1744" s="72"/>
      <c r="AU1744" s="72"/>
      <c r="AV1744" s="72"/>
      <c r="AW1744" s="72"/>
      <c r="AX1744" s="72"/>
      <c r="AY1744" s="72"/>
      <c r="AZ1744" s="72"/>
      <c r="BA1744" s="72"/>
      <c r="BB1744" s="72"/>
      <c r="BC1744" s="72"/>
      <c r="BD1744" s="72"/>
      <c r="BE1744" s="72"/>
      <c r="BF1744" s="72"/>
      <c r="BG1744" s="72"/>
      <c r="BH1744" s="72"/>
      <c r="BI1744" s="72"/>
      <c r="BJ1744" s="72"/>
      <c r="BK1744" s="72"/>
      <c r="BL1744" s="72"/>
      <c r="BM1744" s="72"/>
      <c r="BN1744" s="72"/>
      <c r="BO1744" s="72"/>
      <c r="BP1744" s="72"/>
      <c r="BQ1744" s="72"/>
      <c r="BR1744" s="72"/>
      <c r="BS1744" s="72"/>
      <c r="BT1744" s="72"/>
      <c r="BU1744" s="72"/>
      <c r="BV1744" s="72"/>
      <c r="BW1744" s="72"/>
      <c r="BX1744" s="72"/>
      <c r="BY1744" s="72"/>
      <c r="BZ1744" s="72"/>
      <c r="CA1744" s="72"/>
      <c r="CB1744" s="72"/>
      <c r="CC1744" s="72"/>
      <c r="CD1744" s="72"/>
      <c r="CE1744" s="72"/>
      <c r="CF1744" s="72"/>
      <c r="CG1744" s="72"/>
      <c r="CH1744" s="72"/>
      <c r="CI1744" s="72"/>
      <c r="CJ1744" s="72"/>
      <c r="CK1744" s="72"/>
      <c r="CL1744" s="72"/>
      <c r="CO1744" s="72"/>
      <c r="CP1744" s="72"/>
      <c r="CQ1744" s="72"/>
      <c r="CR1744" s="72"/>
      <c r="CS1744" s="72"/>
      <c r="CT1744" s="72"/>
      <c r="CU1744" s="72"/>
      <c r="CV1744" s="72"/>
      <c r="CW1744" s="72"/>
      <c r="CX1744" s="72"/>
      <c r="CY1744" s="72"/>
      <c r="CZ1744" s="72"/>
      <c r="DA1744" s="72"/>
      <c r="DB1744" s="72"/>
      <c r="DC1744" s="72"/>
      <c r="DD1744" s="72"/>
      <c r="DE1744" s="72"/>
      <c r="DF1744" s="72"/>
      <c r="DG1744" s="72"/>
      <c r="DH1744" s="72"/>
      <c r="DI1744" s="72"/>
      <c r="DJ1744" s="72"/>
      <c r="DK1744" s="72"/>
      <c r="DL1744" s="72"/>
    </row>
    <row r="1745" spans="2:116" x14ac:dyDescent="0.35">
      <c r="B1745" t="str">
        <f>E1745</f>
        <v>1745 FAINT-F</v>
      </c>
      <c r="C1745" t="s">
        <v>235</v>
      </c>
      <c r="D1745" t="s">
        <v>424</v>
      </c>
      <c r="E1745" s="8" t="str">
        <f t="shared" si="2965"/>
        <v>1745 FAINT-F</v>
      </c>
      <c r="G1745" s="145" t="s">
        <v>207</v>
      </c>
      <c r="H1745" s="57">
        <v>3</v>
      </c>
      <c r="S1745" s="72"/>
      <c r="T1745" s="72"/>
      <c r="U1745" s="72"/>
      <c r="V1745" s="72"/>
      <c r="W1745" s="72"/>
      <c r="X1745" s="72"/>
      <c r="Y1745" s="72"/>
      <c r="Z1745" s="72"/>
      <c r="AA1745" s="72"/>
      <c r="AB1745" s="72"/>
      <c r="AC1745" s="72"/>
      <c r="AD1745" s="72"/>
      <c r="AE1745" s="72"/>
      <c r="AF1745" s="72"/>
      <c r="AG1745" s="72"/>
      <c r="AH1745" s="72"/>
      <c r="AI1745" s="72"/>
      <c r="AJ1745" s="72"/>
      <c r="AK1745" s="72"/>
      <c r="AL1745" s="72"/>
      <c r="AM1745" s="72"/>
      <c r="AN1745" s="72"/>
      <c r="AO1745" s="72"/>
      <c r="AP1745" s="72"/>
      <c r="AQ1745" s="72"/>
      <c r="AR1745" s="72"/>
      <c r="AS1745" s="72"/>
      <c r="AT1745" s="72"/>
      <c r="AU1745" s="72"/>
      <c r="AV1745" s="72"/>
      <c r="AW1745" s="72"/>
      <c r="AX1745" s="72"/>
      <c r="AY1745" s="72"/>
      <c r="AZ1745" s="72"/>
      <c r="BA1745" s="72"/>
      <c r="BB1745" s="72"/>
      <c r="BC1745" s="72"/>
      <c r="BD1745" s="72"/>
      <c r="BE1745" s="72"/>
      <c r="BF1745" s="72"/>
      <c r="BG1745" s="72"/>
      <c r="BH1745" s="72"/>
      <c r="BI1745" s="72"/>
      <c r="BJ1745" s="72"/>
      <c r="BK1745" s="72"/>
      <c r="BL1745" s="72"/>
      <c r="BM1745" s="72"/>
      <c r="BN1745" s="72"/>
      <c r="BO1745" s="72"/>
      <c r="BP1745" s="72"/>
      <c r="BQ1745" s="72"/>
      <c r="BR1745" s="72"/>
      <c r="BS1745" s="72"/>
      <c r="BT1745" s="72"/>
      <c r="BU1745" s="72"/>
      <c r="BV1745" s="72"/>
      <c r="BW1745" s="72"/>
      <c r="BX1745" s="72"/>
      <c r="BY1745" s="72"/>
      <c r="BZ1745" s="72"/>
      <c r="CA1745" s="72"/>
      <c r="CB1745" s="72"/>
      <c r="CC1745" s="72"/>
      <c r="CD1745" s="72"/>
      <c r="CE1745" s="72"/>
      <c r="CF1745" s="72"/>
      <c r="CG1745" s="72"/>
      <c r="CH1745" s="72"/>
      <c r="CI1745" s="72"/>
      <c r="CJ1745" s="72"/>
      <c r="CK1745" s="72"/>
      <c r="CL1745" s="72"/>
      <c r="CO1745" s="72"/>
      <c r="CP1745" s="72"/>
      <c r="CQ1745" s="72"/>
      <c r="CR1745" s="72"/>
      <c r="CS1745" s="72"/>
      <c r="CT1745" s="72"/>
      <c r="CU1745" s="72"/>
      <c r="CV1745" s="72"/>
      <c r="CW1745" s="72"/>
      <c r="CX1745" s="72"/>
      <c r="CY1745" s="72"/>
      <c r="CZ1745" s="72"/>
      <c r="DA1745" s="72"/>
      <c r="DB1745" s="72"/>
      <c r="DC1745" s="72"/>
      <c r="DD1745" s="72"/>
      <c r="DE1745" s="72"/>
      <c r="DF1745" s="72"/>
      <c r="DG1745" s="72"/>
      <c r="DH1745" s="72"/>
      <c r="DI1745" s="72"/>
      <c r="DJ1745" s="72"/>
      <c r="DK1745" s="72"/>
      <c r="DL1745" s="72"/>
    </row>
    <row r="1746" spans="2:116" x14ac:dyDescent="0.35">
      <c r="D1746" t="s">
        <v>424</v>
      </c>
      <c r="E1746" s="8" t="str">
        <f t="shared" si="2965"/>
        <v>1746 FAINT-F</v>
      </c>
      <c r="G1746" s="8" t="s">
        <v>339</v>
      </c>
      <c r="S1746" s="72"/>
      <c r="T1746" s="72"/>
      <c r="U1746" s="72"/>
      <c r="V1746" s="72"/>
      <c r="W1746" s="72"/>
      <c r="X1746" s="72"/>
      <c r="Y1746" s="72"/>
      <c r="Z1746" s="72"/>
      <c r="AA1746" s="72"/>
      <c r="AB1746" s="72"/>
      <c r="AC1746" s="72"/>
      <c r="AD1746" s="72"/>
      <c r="AE1746" s="72"/>
      <c r="AF1746" s="72"/>
      <c r="AG1746" s="72"/>
      <c r="AH1746" s="72"/>
      <c r="AI1746" s="72"/>
      <c r="AJ1746" s="72"/>
      <c r="AK1746" s="72"/>
      <c r="AL1746" s="72"/>
      <c r="AM1746" s="72"/>
      <c r="AN1746" s="72"/>
      <c r="AO1746" s="72"/>
      <c r="AP1746" s="72"/>
      <c r="AQ1746" s="72"/>
      <c r="AR1746" s="72"/>
      <c r="AS1746" s="72"/>
      <c r="AT1746" s="72"/>
      <c r="AU1746" s="72"/>
      <c r="AV1746" s="72"/>
      <c r="AW1746" s="72"/>
      <c r="AX1746" s="72"/>
      <c r="AY1746" s="72"/>
      <c r="AZ1746" s="72"/>
      <c r="BA1746" s="72"/>
      <c r="BB1746" s="72"/>
      <c r="BC1746" s="72"/>
      <c r="BD1746" s="72"/>
      <c r="BE1746" s="72"/>
      <c r="BF1746" s="72"/>
      <c r="BG1746" s="72"/>
      <c r="BH1746" s="72"/>
      <c r="BI1746" s="72"/>
      <c r="BJ1746" s="72"/>
      <c r="BK1746" s="72"/>
      <c r="BL1746" s="72"/>
      <c r="BM1746" s="72"/>
      <c r="BN1746" s="72"/>
      <c r="BO1746" s="72"/>
      <c r="BP1746" s="72"/>
      <c r="BQ1746" s="72"/>
      <c r="BR1746" s="72"/>
      <c r="BS1746" s="72"/>
      <c r="BT1746" s="72"/>
      <c r="BU1746" s="72"/>
      <c r="BV1746" s="72"/>
      <c r="BW1746" s="72"/>
      <c r="BX1746" s="72"/>
      <c r="BY1746" s="72"/>
      <c r="BZ1746" s="72"/>
      <c r="CA1746" s="72"/>
      <c r="CB1746" s="72"/>
      <c r="CC1746" s="72"/>
      <c r="CD1746" s="72"/>
      <c r="CE1746" s="72"/>
      <c r="CF1746" s="72"/>
      <c r="CG1746" s="72"/>
      <c r="CH1746" s="72"/>
      <c r="CI1746" s="72"/>
      <c r="CJ1746" s="72"/>
      <c r="CK1746" s="72"/>
      <c r="CL1746" s="72"/>
      <c r="CO1746" s="72"/>
      <c r="CP1746" s="72"/>
      <c r="CQ1746" s="72"/>
      <c r="CR1746" s="72"/>
      <c r="CS1746" s="72"/>
      <c r="CT1746" s="72"/>
      <c r="CU1746" s="72"/>
      <c r="CV1746" s="72"/>
      <c r="CW1746" s="72"/>
      <c r="CX1746" s="72"/>
      <c r="CY1746" s="72"/>
      <c r="CZ1746" s="72"/>
      <c r="DA1746" s="72"/>
      <c r="DB1746" s="72"/>
      <c r="DC1746" s="72"/>
      <c r="DD1746" s="72"/>
      <c r="DE1746" s="72"/>
      <c r="DF1746" s="72"/>
      <c r="DG1746" s="72"/>
      <c r="DH1746" s="72"/>
      <c r="DI1746" s="72"/>
      <c r="DJ1746" s="72"/>
      <c r="DK1746" s="72"/>
      <c r="DL1746" s="72"/>
    </row>
    <row r="1747" spans="2:116" x14ac:dyDescent="0.35">
      <c r="D1747" t="s">
        <v>424</v>
      </c>
      <c r="E1747" s="8" t="str">
        <f t="shared" si="2965"/>
        <v>1747 FAINT-F</v>
      </c>
      <c r="G1747" s="125" t="str">
        <f>"Investment in intangibles - "&amp;SUBSTITUTE(G1742,":","")</f>
        <v>Investment in intangibles - Fixed secondary intangible assets</v>
      </c>
      <c r="I1747" s="74"/>
      <c r="J1747" s="74"/>
      <c r="K1747" s="23">
        <v>-1000</v>
      </c>
      <c r="L1747" s="23">
        <v>-1000</v>
      </c>
      <c r="M1747" s="23">
        <v>-1000</v>
      </c>
      <c r="N1747" s="23">
        <v>-1000</v>
      </c>
      <c r="O1747" s="23">
        <v>-1000</v>
      </c>
      <c r="P1747" s="23">
        <v>-1000</v>
      </c>
      <c r="R1747" s="24"/>
      <c r="S1747" s="80" cm="1">
        <f t="array" ref="S1747">INDEX($K:$Q,ROW(),MATCH(S$3,$K$2:$Q$2,0))/12</f>
        <v>-83.333333333333329</v>
      </c>
      <c r="T1747" s="80" cm="1">
        <f t="array" ref="T1747">INDEX($K:$Q,ROW(),MATCH(T$3,$K$2:$Q$2,0))/12</f>
        <v>-83.333333333333329</v>
      </c>
      <c r="U1747" s="80" cm="1">
        <f t="array" ref="U1747">INDEX($K:$Q,ROW(),MATCH(U$3,$K$2:$Q$2,0))/12</f>
        <v>-83.333333333333329</v>
      </c>
      <c r="V1747" s="80" cm="1">
        <f t="array" ref="V1747">INDEX($K:$Q,ROW(),MATCH(V$3,$K$2:$Q$2,0))/12</f>
        <v>-83.333333333333329</v>
      </c>
      <c r="W1747" s="80" cm="1">
        <f t="array" ref="W1747">INDEX($K:$Q,ROW(),MATCH(W$3,$K$2:$Q$2,0))/12</f>
        <v>-83.333333333333329</v>
      </c>
      <c r="X1747" s="80" cm="1">
        <f t="array" ref="X1747">INDEX($K:$Q,ROW(),MATCH(X$3,$K$2:$Q$2,0))/12</f>
        <v>-83.333333333333329</v>
      </c>
      <c r="Y1747" s="80" cm="1">
        <f t="array" ref="Y1747">INDEX($K:$Q,ROW(),MATCH(Y$3,$K$2:$Q$2,0))/12</f>
        <v>-83.333333333333329</v>
      </c>
      <c r="Z1747" s="80" cm="1">
        <f t="array" ref="Z1747">INDEX($K:$Q,ROW(),MATCH(Z$3,$K$2:$Q$2,0))/12</f>
        <v>-83.333333333333329</v>
      </c>
      <c r="AA1747" s="80" cm="1">
        <f t="array" ref="AA1747">INDEX($K:$Q,ROW(),MATCH(AA$3,$K$2:$Q$2,0))/12</f>
        <v>-83.333333333333329</v>
      </c>
      <c r="AB1747" s="80" cm="1">
        <f t="array" ref="AB1747">INDEX($K:$Q,ROW(),MATCH(AB$3,$K$2:$Q$2,0))/12</f>
        <v>-83.333333333333329</v>
      </c>
      <c r="AC1747" s="80" cm="1">
        <f t="array" ref="AC1747">INDEX($K:$Q,ROW(),MATCH(AC$3,$K$2:$Q$2,0))/12</f>
        <v>-83.333333333333329</v>
      </c>
      <c r="AD1747" s="80" cm="1">
        <f t="array" ref="AD1747">INDEX($K:$Q,ROW(),MATCH(AD$3,$K$2:$Q$2,0))/12</f>
        <v>-83.333333333333329</v>
      </c>
      <c r="AE1747" s="80" cm="1">
        <f t="array" ref="AE1747">INDEX($K:$Q,ROW(),MATCH(AE$3,$K$2:$Q$2,0))/12</f>
        <v>-83.333333333333329</v>
      </c>
      <c r="AF1747" s="80" cm="1">
        <f t="array" ref="AF1747">INDEX($K:$Q,ROW(),MATCH(AF$3,$K$2:$Q$2,0))/12</f>
        <v>-83.333333333333329</v>
      </c>
      <c r="AG1747" s="80" cm="1">
        <f t="array" ref="AG1747">INDEX($K:$Q,ROW(),MATCH(AG$3,$K$2:$Q$2,0))/12</f>
        <v>-83.333333333333329</v>
      </c>
      <c r="AH1747" s="80" cm="1">
        <f t="array" ref="AH1747">INDEX($K:$Q,ROW(),MATCH(AH$3,$K$2:$Q$2,0))/12</f>
        <v>-83.333333333333329</v>
      </c>
      <c r="AI1747" s="80" cm="1">
        <f t="array" ref="AI1747">INDEX($K:$Q,ROW(),MATCH(AI$3,$K$2:$Q$2,0))/12</f>
        <v>-83.333333333333329</v>
      </c>
      <c r="AJ1747" s="80" cm="1">
        <f t="array" ref="AJ1747">INDEX($K:$Q,ROW(),MATCH(AJ$3,$K$2:$Q$2,0))/12</f>
        <v>-83.333333333333329</v>
      </c>
      <c r="AK1747" s="80" cm="1">
        <f t="array" ref="AK1747">INDEX($K:$Q,ROW(),MATCH(AK$3,$K$2:$Q$2,0))/12</f>
        <v>-83.333333333333329</v>
      </c>
      <c r="AL1747" s="80" cm="1">
        <f t="array" ref="AL1747">INDEX($K:$Q,ROW(),MATCH(AL$3,$K$2:$Q$2,0))/12</f>
        <v>-83.333333333333329</v>
      </c>
      <c r="AM1747" s="80" cm="1">
        <f t="array" ref="AM1747">INDEX($K:$Q,ROW(),MATCH(AM$3,$K$2:$Q$2,0))/12</f>
        <v>-83.333333333333329</v>
      </c>
      <c r="AN1747" s="80" cm="1">
        <f t="array" ref="AN1747">INDEX($K:$Q,ROW(),MATCH(AN$3,$K$2:$Q$2,0))/12</f>
        <v>-83.333333333333329</v>
      </c>
      <c r="AO1747" s="80" cm="1">
        <f t="array" ref="AO1747">INDEX($K:$Q,ROW(),MATCH(AO$3,$K$2:$Q$2,0))/12</f>
        <v>-83.333333333333329</v>
      </c>
      <c r="AP1747" s="80" cm="1">
        <f t="array" ref="AP1747">INDEX($K:$Q,ROW(),MATCH(AP$3,$K$2:$Q$2,0))/12</f>
        <v>-83.333333333333329</v>
      </c>
      <c r="AQ1747" s="80" cm="1">
        <f t="array" ref="AQ1747">INDEX($K:$Q,ROW(),MATCH(AQ$3,$K$2:$Q$2,0))/12</f>
        <v>-83.333333333333329</v>
      </c>
      <c r="AR1747" s="80" cm="1">
        <f t="array" ref="AR1747">INDEX($K:$Q,ROW(),MATCH(AR$3,$K$2:$Q$2,0))/12</f>
        <v>-83.333333333333329</v>
      </c>
      <c r="AS1747" s="80" cm="1">
        <f t="array" ref="AS1747">INDEX($K:$Q,ROW(),MATCH(AS$3,$K$2:$Q$2,0))/12</f>
        <v>-83.333333333333329</v>
      </c>
      <c r="AT1747" s="80" cm="1">
        <f t="array" ref="AT1747">INDEX($K:$Q,ROW(),MATCH(AT$3,$K$2:$Q$2,0))/12</f>
        <v>-83.333333333333329</v>
      </c>
      <c r="AU1747" s="80" cm="1">
        <f t="array" ref="AU1747">INDEX($K:$Q,ROW(),MATCH(AU$3,$K$2:$Q$2,0))/12</f>
        <v>-83.333333333333329</v>
      </c>
      <c r="AV1747" s="80" cm="1">
        <f t="array" ref="AV1747">INDEX($K:$Q,ROW(),MATCH(AV$3,$K$2:$Q$2,0))/12</f>
        <v>-83.333333333333329</v>
      </c>
      <c r="AW1747" s="80" cm="1">
        <f t="array" ref="AW1747">INDEX($K:$Q,ROW(),MATCH(AW$3,$K$2:$Q$2,0))/12</f>
        <v>-83.333333333333329</v>
      </c>
      <c r="AX1747" s="80" cm="1">
        <f t="array" ref="AX1747">INDEX($K:$Q,ROW(),MATCH(AX$3,$K$2:$Q$2,0))/12</f>
        <v>-83.333333333333329</v>
      </c>
      <c r="AY1747" s="80" cm="1">
        <f t="array" ref="AY1747">INDEX($K:$Q,ROW(),MATCH(AY$3,$K$2:$Q$2,0))/12</f>
        <v>-83.333333333333329</v>
      </c>
      <c r="AZ1747" s="80" cm="1">
        <f t="array" ref="AZ1747">INDEX($K:$Q,ROW(),MATCH(AZ$3,$K$2:$Q$2,0))/12</f>
        <v>-83.333333333333329</v>
      </c>
      <c r="BA1747" s="80" cm="1">
        <f t="array" ref="BA1747">INDEX($K:$Q,ROW(),MATCH(BA$3,$K$2:$Q$2,0))/12</f>
        <v>-83.333333333333329</v>
      </c>
      <c r="BB1747" s="80" cm="1">
        <f t="array" ref="BB1747">INDEX($K:$Q,ROW(),MATCH(BB$3,$K$2:$Q$2,0))/12</f>
        <v>-83.333333333333329</v>
      </c>
      <c r="BC1747" s="80" cm="1">
        <f t="array" ref="BC1747">INDEX($K:$Q,ROW(),MATCH(BC$3,$K$2:$Q$2,0))/12</f>
        <v>-83.333333333333329</v>
      </c>
      <c r="BD1747" s="80" cm="1">
        <f t="array" ref="BD1747">INDEX($K:$Q,ROW(),MATCH(BD$3,$K$2:$Q$2,0))/12</f>
        <v>-83.333333333333329</v>
      </c>
      <c r="BE1747" s="80" cm="1">
        <f t="array" ref="BE1747">INDEX($K:$Q,ROW(),MATCH(BE$3,$K$2:$Q$2,0))/12</f>
        <v>-83.333333333333329</v>
      </c>
      <c r="BF1747" s="80" cm="1">
        <f t="array" ref="BF1747">INDEX($K:$Q,ROW(),MATCH(BF$3,$K$2:$Q$2,0))/12</f>
        <v>-83.333333333333329</v>
      </c>
      <c r="BG1747" s="80" cm="1">
        <f t="array" ref="BG1747">INDEX($K:$Q,ROW(),MATCH(BG$3,$K$2:$Q$2,0))/12</f>
        <v>-83.333333333333329</v>
      </c>
      <c r="BH1747" s="80" cm="1">
        <f t="array" ref="BH1747">INDEX($K:$Q,ROW(),MATCH(BH$3,$K$2:$Q$2,0))/12</f>
        <v>-83.333333333333329</v>
      </c>
      <c r="BI1747" s="80" cm="1">
        <f t="array" ref="BI1747">INDEX($K:$Q,ROW(),MATCH(BI$3,$K$2:$Q$2,0))/12</f>
        <v>-83.333333333333329</v>
      </c>
      <c r="BJ1747" s="80" cm="1">
        <f t="array" ref="BJ1747">INDEX($K:$Q,ROW(),MATCH(BJ$3,$K$2:$Q$2,0))/12</f>
        <v>-83.333333333333329</v>
      </c>
      <c r="BK1747" s="80" cm="1">
        <f t="array" ref="BK1747">INDEX($K:$Q,ROW(),MATCH(BK$3,$K$2:$Q$2,0))/12</f>
        <v>-83.333333333333329</v>
      </c>
      <c r="BL1747" s="80" cm="1">
        <f t="array" ref="BL1747">INDEX($K:$Q,ROW(),MATCH(BL$3,$K$2:$Q$2,0))/12</f>
        <v>-83.333333333333329</v>
      </c>
      <c r="BM1747" s="80" cm="1">
        <f t="array" ref="BM1747">INDEX($K:$Q,ROW(),MATCH(BM$3,$K$2:$Q$2,0))/12</f>
        <v>-83.333333333333329</v>
      </c>
      <c r="BN1747" s="80" cm="1">
        <f t="array" ref="BN1747">INDEX($K:$Q,ROW(),MATCH(BN$3,$K$2:$Q$2,0))/12</f>
        <v>-83.333333333333329</v>
      </c>
      <c r="BO1747" s="80" cm="1">
        <f t="array" ref="BO1747">INDEX($K:$Q,ROW(),MATCH(BO$3,$K$2:$Q$2,0))/12</f>
        <v>-83.333333333333329</v>
      </c>
      <c r="BP1747" s="80" cm="1">
        <f t="array" ref="BP1747">INDEX($K:$Q,ROW(),MATCH(BP$3,$K$2:$Q$2,0))/12</f>
        <v>-83.333333333333329</v>
      </c>
      <c r="BQ1747" s="80" cm="1">
        <f t="array" ref="BQ1747">INDEX($K:$Q,ROW(),MATCH(BQ$3,$K$2:$Q$2,0))/12</f>
        <v>-83.333333333333329</v>
      </c>
      <c r="BR1747" s="80" cm="1">
        <f t="array" ref="BR1747">INDEX($K:$Q,ROW(),MATCH(BR$3,$K$2:$Q$2,0))/12</f>
        <v>-83.333333333333329</v>
      </c>
      <c r="BS1747" s="80" cm="1">
        <f t="array" ref="BS1747">INDEX($K:$Q,ROW(),MATCH(BS$3,$K$2:$Q$2,0))/12</f>
        <v>-83.333333333333329</v>
      </c>
      <c r="BT1747" s="80" cm="1">
        <f t="array" ref="BT1747">INDEX($K:$Q,ROW(),MATCH(BT$3,$K$2:$Q$2,0))/12</f>
        <v>-83.333333333333329</v>
      </c>
      <c r="BU1747" s="80" cm="1">
        <f t="array" ref="BU1747">INDEX($K:$Q,ROW(),MATCH(BU$3,$K$2:$Q$2,0))/12</f>
        <v>-83.333333333333329</v>
      </c>
      <c r="BV1747" s="80" cm="1">
        <f t="array" ref="BV1747">INDEX($K:$Q,ROW(),MATCH(BV$3,$K$2:$Q$2,0))/12</f>
        <v>-83.333333333333329</v>
      </c>
      <c r="BW1747" s="80" cm="1">
        <f t="array" ref="BW1747">INDEX($K:$Q,ROW(),MATCH(BW$3,$K$2:$Q$2,0))/12</f>
        <v>-83.333333333333329</v>
      </c>
      <c r="BX1747" s="80" cm="1">
        <f t="array" ref="BX1747">INDEX($K:$Q,ROW(),MATCH(BX$3,$K$2:$Q$2,0))/12</f>
        <v>-83.333333333333329</v>
      </c>
      <c r="BY1747" s="80" cm="1">
        <f t="array" ref="BY1747">INDEX($K:$Q,ROW(),MATCH(BY$3,$K$2:$Q$2,0))/12</f>
        <v>-83.333333333333329</v>
      </c>
      <c r="BZ1747" s="80" cm="1">
        <f t="array" ref="BZ1747">INDEX($K:$Q,ROW(),MATCH(BZ$3,$K$2:$Q$2,0))/12</f>
        <v>-83.333333333333329</v>
      </c>
      <c r="CA1747" s="80" cm="1">
        <f t="array" ref="CA1747">INDEX($K:$Q,ROW(),MATCH(CA$3,$K$2:$Q$2,0))/12</f>
        <v>-83.333333333333329</v>
      </c>
      <c r="CB1747" s="80" cm="1">
        <f t="array" ref="CB1747">INDEX($K:$Q,ROW(),MATCH(CB$3,$K$2:$Q$2,0))/12</f>
        <v>-83.333333333333329</v>
      </c>
      <c r="CC1747" s="80" cm="1">
        <f t="array" ref="CC1747">INDEX($K:$Q,ROW(),MATCH(CC$3,$K$2:$Q$2,0))/12</f>
        <v>-83.333333333333329</v>
      </c>
      <c r="CD1747" s="80" cm="1">
        <f t="array" ref="CD1747">INDEX($K:$Q,ROW(),MATCH(CD$3,$K$2:$Q$2,0))/12</f>
        <v>-83.333333333333329</v>
      </c>
      <c r="CE1747" s="80" cm="1">
        <f t="array" ref="CE1747">INDEX($K:$Q,ROW(),MATCH(CE$3,$K$2:$Q$2,0))/12</f>
        <v>-83.333333333333329</v>
      </c>
      <c r="CF1747" s="80" cm="1">
        <f t="array" ref="CF1747">INDEX($K:$Q,ROW(),MATCH(CF$3,$K$2:$Q$2,0))/12</f>
        <v>-83.333333333333329</v>
      </c>
      <c r="CG1747" s="80" cm="1">
        <f t="array" ref="CG1747">INDEX($K:$Q,ROW(),MATCH(CG$3,$K$2:$Q$2,0))/12</f>
        <v>-83.333333333333329</v>
      </c>
      <c r="CH1747" s="80" cm="1">
        <f t="array" ref="CH1747">INDEX($K:$Q,ROW(),MATCH(CH$3,$K$2:$Q$2,0))/12</f>
        <v>-83.333333333333329</v>
      </c>
      <c r="CI1747" s="80" cm="1">
        <f t="array" ref="CI1747">INDEX($K:$Q,ROW(),MATCH(CI$3,$K$2:$Q$2,0))/12</f>
        <v>-83.333333333333329</v>
      </c>
      <c r="CJ1747" s="80" cm="1">
        <f t="array" ref="CJ1747">INDEX($K:$Q,ROW(),MATCH(CJ$3,$K$2:$Q$2,0))/12</f>
        <v>-83.333333333333329</v>
      </c>
      <c r="CK1747" s="80" cm="1">
        <f t="array" ref="CK1747">INDEX($K:$Q,ROW(),MATCH(CK$3,$K$2:$Q$2,0))/12</f>
        <v>-83.333333333333329</v>
      </c>
      <c r="CL1747" s="80" cm="1">
        <f t="array" ref="CL1747">INDEX($K:$Q,ROW(),MATCH(CL$3,$K$2:$Q$2,0))/12</f>
        <v>-83.333333333333329</v>
      </c>
      <c r="CN1747" s="74"/>
      <c r="CO1747" s="80" t="e" cm="1">
        <f t="array" ref="CO1747">INDEX($K:$Q,ROW(),MATCH(CO$3,$K$2:$Q$2,0))/CO$5</f>
        <v>#N/A</v>
      </c>
      <c r="CP1747" s="80" t="e" cm="1">
        <f t="array" ref="CP1747">INDEX($K:$Q,ROW(),MATCH(CP$3,$K$2:$Q$2,0))/CP$5</f>
        <v>#N/A</v>
      </c>
      <c r="CQ1747" s="80" t="e" cm="1">
        <f t="array" ref="CQ1747">INDEX($K:$Q,ROW(),MATCH(CQ$3,$K$2:$Q$2,0))/CQ$5</f>
        <v>#N/A</v>
      </c>
      <c r="CR1747" s="80" t="e" cm="1">
        <f t="array" ref="CR1747">INDEX($K:$Q,ROW(),MATCH(CR$3,$K$2:$Q$2,0))/CR$5</f>
        <v>#N/A</v>
      </c>
      <c r="CS1747" s="80" t="e" cm="1">
        <f t="array" ref="CS1747">INDEX($K:$Q,ROW(),MATCH(CS$3,$K$2:$Q$2,0))/CS$5</f>
        <v>#N/A</v>
      </c>
      <c r="CT1747" s="80" t="e" cm="1">
        <f t="array" ref="CT1747">INDEX($K:$Q,ROW(),MATCH(CT$3,$K$2:$Q$2,0))/CT$5</f>
        <v>#N/A</v>
      </c>
      <c r="CU1747" s="80" t="e" cm="1">
        <f t="array" ref="CU1747">INDEX($K:$Q,ROW(),MATCH(CU$3,$K$2:$Q$2,0))/CU$5</f>
        <v>#N/A</v>
      </c>
      <c r="CV1747" s="80" t="e" cm="1">
        <f t="array" ref="CV1747">INDEX($K:$Q,ROW(),MATCH(CV$3,$K$2:$Q$2,0))/CV$5</f>
        <v>#N/A</v>
      </c>
      <c r="CW1747" s="80" t="e" cm="1">
        <f t="array" ref="CW1747">INDEX($K:$Q,ROW(),MATCH(CW$3,$K$2:$Q$2,0))/CW$5</f>
        <v>#N/A</v>
      </c>
      <c r="CX1747" s="80" t="e" cm="1">
        <f t="array" ref="CX1747">INDEX($K:$Q,ROW(),MATCH(CX$3,$K$2:$Q$2,0))/CX$5</f>
        <v>#N/A</v>
      </c>
      <c r="CY1747" s="80" t="e" cm="1">
        <f t="array" ref="CY1747">INDEX($K:$Q,ROW(),MATCH(CY$3,$K$2:$Q$2,0))/CL$5</f>
        <v>#N/A</v>
      </c>
      <c r="CZ1747" s="80" t="e" cm="1">
        <f t="array" ref="CZ1747">INDEX($K:$Q,ROW(),MATCH(CZ$3,$K$2:$Q$2,0))/CZ$5</f>
        <v>#N/A</v>
      </c>
      <c r="DA1747" s="80" t="e" cm="1">
        <f t="array" ref="DA1747">INDEX($K:$Q,ROW(),MATCH(DA$3,$K$2:$Q$2,0))/DA$5</f>
        <v>#N/A</v>
      </c>
      <c r="DB1747" s="80" t="e" cm="1">
        <f t="array" ref="DB1747">INDEX($K:$Q,ROW(),MATCH(DB$3,$K$2:$Q$2,0))/DB$5</f>
        <v>#N/A</v>
      </c>
      <c r="DC1747" s="80" t="e" cm="1">
        <f t="array" ref="DC1747">INDEX($K:$Q,ROW(),MATCH(DC$3,$K$2:$Q$2,0))/DC$5</f>
        <v>#N/A</v>
      </c>
      <c r="DD1747" s="80" t="e" cm="1">
        <f t="array" ref="DD1747">INDEX($K:$Q,ROW(),MATCH(DD$3,$K$2:$Q$2,0))/DD$5</f>
        <v>#N/A</v>
      </c>
      <c r="DE1747" s="80" t="e" cm="1">
        <f t="array" ref="DE1747">INDEX($K:$Q,ROW(),MATCH(DE$3,$K$2:$Q$2,0))/DE$5</f>
        <v>#N/A</v>
      </c>
      <c r="DF1747" s="80" t="e" cm="1">
        <f t="array" ref="DF1747">INDEX($K:$Q,ROW(),MATCH(DF$3,$K$2:$Q$2,0))/DF$5</f>
        <v>#N/A</v>
      </c>
      <c r="DG1747" s="80" t="e" cm="1">
        <f t="array" ref="DG1747">INDEX($K:$Q,ROW(),MATCH(DG$3,$K$2:$Q$2,0))/DG$5</f>
        <v>#N/A</v>
      </c>
      <c r="DH1747" s="80" t="e" cm="1">
        <f t="array" ref="DH1747">INDEX($K:$Q,ROW(),MATCH(DH$3,$K$2:$Q$2,0))/DH$5</f>
        <v>#N/A</v>
      </c>
      <c r="DI1747" s="80" t="e" cm="1">
        <f t="array" ref="DI1747">INDEX($K:$Q,ROW(),MATCH(DI$3,$K$2:$Q$2,0))/DI$5</f>
        <v>#N/A</v>
      </c>
      <c r="DJ1747" s="80" t="e" cm="1">
        <f t="array" ref="DJ1747">INDEX($K:$Q,ROW(),MATCH(DJ$3,$K$2:$Q$2,0))/DJ$5</f>
        <v>#N/A</v>
      </c>
      <c r="DK1747" s="80" t="e" cm="1">
        <f t="array" ref="DK1747">INDEX($K:$Q,ROW(),MATCH(DK$3,$K$2:$Q$2,0))/DK$5</f>
        <v>#N/A</v>
      </c>
      <c r="DL1747" s="80" t="e" cm="1">
        <f t="array" ref="DL1747">INDEX($K:$Q,ROW(),MATCH(DL$3,$K$2:$Q$2,0))/DL$5</f>
        <v>#N/A</v>
      </c>
    </row>
    <row r="1748" spans="2:116" x14ac:dyDescent="0.35">
      <c r="C1748" t="s">
        <v>233</v>
      </c>
      <c r="D1748" t="s">
        <v>424</v>
      </c>
      <c r="E1748" s="8" t="str">
        <f t="shared" si="2965"/>
        <v>1748 FAINT-F</v>
      </c>
      <c r="G1748" s="125"/>
      <c r="S1748" s="80"/>
      <c r="T1748" s="72"/>
      <c r="U1748" s="72"/>
      <c r="V1748" s="72"/>
      <c r="W1748" s="72"/>
      <c r="X1748" s="72"/>
      <c r="Y1748" s="72"/>
      <c r="Z1748" s="72"/>
      <c r="AA1748" s="72"/>
      <c r="AB1748" s="72"/>
      <c r="AC1748" s="72"/>
      <c r="AD1748" s="72"/>
      <c r="AE1748" s="72"/>
      <c r="AF1748" s="72"/>
      <c r="AG1748" s="72"/>
      <c r="AH1748" s="72"/>
      <c r="AI1748" s="72"/>
      <c r="AJ1748" s="72"/>
      <c r="AK1748" s="72"/>
      <c r="AL1748" s="72"/>
      <c r="AM1748" s="72"/>
      <c r="AN1748" s="72"/>
      <c r="AO1748" s="72"/>
      <c r="AP1748" s="72"/>
      <c r="AQ1748" s="72"/>
      <c r="AR1748" s="72"/>
      <c r="AS1748" s="72"/>
      <c r="AT1748" s="72"/>
      <c r="AU1748" s="72"/>
      <c r="AV1748" s="72"/>
      <c r="AW1748" s="72"/>
      <c r="AX1748" s="72"/>
      <c r="AY1748" s="72"/>
      <c r="AZ1748" s="72"/>
      <c r="BA1748" s="72"/>
      <c r="BB1748" s="72"/>
      <c r="BC1748" s="72"/>
      <c r="BD1748" s="72"/>
      <c r="BE1748" s="72"/>
      <c r="BF1748" s="72"/>
      <c r="BG1748" s="72"/>
      <c r="BH1748" s="72"/>
      <c r="BI1748" s="72"/>
      <c r="BJ1748" s="72"/>
      <c r="BK1748" s="72"/>
      <c r="BL1748" s="72"/>
      <c r="BM1748" s="72"/>
      <c r="BN1748" s="72"/>
      <c r="BO1748" s="72"/>
      <c r="BP1748" s="72"/>
      <c r="BQ1748" s="72"/>
      <c r="BR1748" s="72"/>
      <c r="BS1748" s="72"/>
      <c r="BT1748" s="72"/>
      <c r="BU1748" s="72"/>
      <c r="BV1748" s="72"/>
      <c r="BW1748" s="72"/>
      <c r="BX1748" s="72"/>
      <c r="BY1748" s="72"/>
      <c r="BZ1748" s="72"/>
      <c r="CA1748" s="72"/>
      <c r="CB1748" s="72"/>
      <c r="CC1748" s="72"/>
      <c r="CD1748" s="72"/>
      <c r="CE1748" s="72"/>
      <c r="CF1748" s="72"/>
      <c r="CG1748" s="72"/>
      <c r="CH1748" s="72"/>
      <c r="CI1748" s="72"/>
      <c r="CJ1748" s="72"/>
      <c r="CK1748" s="72"/>
      <c r="CL1748" s="72"/>
      <c r="CO1748" s="72"/>
      <c r="CP1748" s="72"/>
      <c r="CQ1748" s="72"/>
      <c r="CR1748" s="72"/>
      <c r="CS1748" s="72"/>
      <c r="CT1748" s="72"/>
      <c r="CU1748" s="72"/>
      <c r="CV1748" s="72"/>
      <c r="CW1748" s="72"/>
      <c r="CX1748" s="72"/>
      <c r="CY1748" s="72"/>
      <c r="CZ1748" s="72"/>
      <c r="DA1748" s="72"/>
      <c r="DB1748" s="72"/>
      <c r="DC1748" s="72"/>
      <c r="DD1748" s="72"/>
      <c r="DE1748" s="72"/>
      <c r="DF1748" s="72"/>
      <c r="DG1748" s="72"/>
      <c r="DH1748" s="72"/>
      <c r="DI1748" s="72"/>
      <c r="DJ1748" s="72"/>
      <c r="DK1748" s="72"/>
      <c r="DL1748" s="72"/>
    </row>
    <row r="1749" spans="2:116" x14ac:dyDescent="0.35">
      <c r="D1749" t="s">
        <v>424</v>
      </c>
      <c r="E1749" s="8" t="str">
        <f t="shared" si="2965"/>
        <v>1749 FAINT-F</v>
      </c>
      <c r="G1749" s="95" t="s">
        <v>204</v>
      </c>
      <c r="H1749" s="12"/>
      <c r="S1749" s="72"/>
      <c r="T1749" s="72"/>
      <c r="U1749" s="72"/>
      <c r="V1749" s="72"/>
      <c r="W1749" s="72"/>
      <c r="X1749" s="72"/>
      <c r="Y1749" s="72"/>
      <c r="Z1749" s="72"/>
      <c r="AA1749" s="72"/>
      <c r="AB1749" s="72"/>
      <c r="AC1749" s="72"/>
      <c r="AD1749" s="72"/>
      <c r="AE1749" s="72"/>
      <c r="AF1749" s="72"/>
      <c r="AG1749" s="72"/>
      <c r="AH1749" s="72"/>
      <c r="AI1749" s="72"/>
      <c r="AJ1749" s="72"/>
      <c r="AK1749" s="72"/>
      <c r="AL1749" s="72"/>
      <c r="AM1749" s="72"/>
      <c r="AN1749" s="72"/>
      <c r="AO1749" s="72"/>
      <c r="AP1749" s="72"/>
      <c r="AQ1749" s="72"/>
      <c r="AR1749" s="72"/>
      <c r="AS1749" s="72"/>
      <c r="AT1749" s="72"/>
      <c r="AU1749" s="72"/>
      <c r="AV1749" s="72"/>
      <c r="AW1749" s="72"/>
      <c r="AX1749" s="72"/>
      <c r="AY1749" s="72"/>
      <c r="AZ1749" s="72"/>
      <c r="BA1749" s="72"/>
      <c r="BB1749" s="72"/>
      <c r="BC1749" s="72"/>
      <c r="BD1749" s="72"/>
      <c r="BE1749" s="72"/>
      <c r="BF1749" s="72"/>
      <c r="BG1749" s="72"/>
      <c r="BH1749" s="72"/>
      <c r="BI1749" s="72"/>
      <c r="BJ1749" s="72"/>
      <c r="BK1749" s="72"/>
      <c r="BL1749" s="72"/>
      <c r="BM1749" s="72"/>
      <c r="BN1749" s="72"/>
      <c r="BO1749" s="72"/>
      <c r="BP1749" s="72"/>
      <c r="BQ1749" s="72"/>
      <c r="BR1749" s="72"/>
      <c r="BS1749" s="72"/>
      <c r="BT1749" s="72"/>
      <c r="BU1749" s="72"/>
      <c r="BV1749" s="72"/>
      <c r="BW1749" s="72"/>
      <c r="BX1749" s="72"/>
      <c r="BY1749" s="72"/>
      <c r="BZ1749" s="72"/>
      <c r="CA1749" s="72"/>
      <c r="CB1749" s="72"/>
      <c r="CC1749" s="72"/>
      <c r="CD1749" s="72"/>
      <c r="CE1749" s="72"/>
      <c r="CF1749" s="72"/>
      <c r="CG1749" s="72"/>
      <c r="CH1749" s="72"/>
      <c r="CI1749" s="72"/>
      <c r="CJ1749" s="72"/>
      <c r="CK1749" s="72"/>
      <c r="CL1749" s="72"/>
      <c r="CO1749" s="72"/>
      <c r="CP1749" s="72"/>
      <c r="CQ1749" s="72"/>
      <c r="CR1749" s="72"/>
      <c r="CS1749" s="72"/>
      <c r="CT1749" s="72"/>
      <c r="CU1749" s="72"/>
      <c r="CV1749" s="72"/>
      <c r="CW1749" s="72"/>
      <c r="CX1749" s="72"/>
      <c r="CY1749" s="72"/>
      <c r="CZ1749" s="72"/>
      <c r="DA1749" s="72"/>
      <c r="DB1749" s="72"/>
      <c r="DC1749" s="72"/>
      <c r="DD1749" s="72"/>
      <c r="DE1749" s="72"/>
      <c r="DF1749" s="72"/>
      <c r="DG1749" s="72"/>
      <c r="DH1749" s="72"/>
      <c r="DI1749" s="72"/>
      <c r="DJ1749" s="72"/>
      <c r="DK1749" s="72"/>
      <c r="DL1749" s="72"/>
    </row>
    <row r="1750" spans="2:116" x14ac:dyDescent="0.35">
      <c r="B1750" t="str">
        <f>E1750</f>
        <v>1750 FAINT-F</v>
      </c>
      <c r="D1750" t="s">
        <v>424</v>
      </c>
      <c r="E1750" s="8" t="str">
        <f t="shared" si="2965"/>
        <v>1750 FAINT-F</v>
      </c>
      <c r="G1750" s="125" t="str">
        <f>"Amortization - "&amp;SUBSTITUTE(G1742,":","")</f>
        <v>Amortization - Fixed secondary intangible assets</v>
      </c>
      <c r="J1750" s="80">
        <f>SUMIF($3:$3,I$2,1748:1748)</f>
        <v>0</v>
      </c>
      <c r="K1750" s="80">
        <f>SUMIF($3:$3,K$2,1748:1748)</f>
        <v>0</v>
      </c>
      <c r="L1750" s="80">
        <f>SUMIF($3:$3,L$2,1748:1748)</f>
        <v>0</v>
      </c>
      <c r="M1750" s="80">
        <f>SUMIF($3:$3,M$2,1748:1748)</f>
        <v>0</v>
      </c>
      <c r="N1750" s="80">
        <f>SUMIF($3:$3,N$2,1748:1748)</f>
        <v>0</v>
      </c>
      <c r="O1750" s="80">
        <f>SUMIF($3:$3,O$2,1748:1748)</f>
        <v>0</v>
      </c>
      <c r="P1750" s="80">
        <f>SUMIF($3:$3,P$2,1748:1748)</f>
        <v>0</v>
      </c>
      <c r="R1750" s="24"/>
      <c r="S1750" s="80" cm="1">
        <f t="array" aca="1" ref="S1750" ca="1">(SUM(INDEX(1745:1745,1,MAX(COLUMN($R:$R),COLUMN()-($H1744*12-1))):S1747)/($H1744*12)+IF($R1752=0,0,SUM(INDEX(1750:1750,1,MAX(COLUMN($R:$R),COLUMN()-(($H1744-$H1745)*12))):S1752)/(($H1744)*12)))</f>
        <v>-3.1073446327683616</v>
      </c>
      <c r="T1750" s="80" cm="1">
        <f t="array" aca="1" ref="T1750" ca="1">(SUM(INDEX(1745:1745,1,MAX(COLUMN($R:$R),COLUMN()-($H1744*12-1))):T1747)/($H1744*12)+IF($R1752=0,0,SUM(INDEX(1750:1750,1,MAX(COLUMN($R:$R),COLUMN()-(($H1744-$H1745)*12))):T1752)/(($H1744)*12)))</f>
        <v>-4.5724408694819498</v>
      </c>
      <c r="U1750" s="80" cm="1">
        <f t="array" aca="1" ref="U1750" ca="1">(SUM(INDEX(1745:1745,1,MAX(COLUMN($R:$R),COLUMN()-($H1744*12-1))):U1747)/($H1744*12)+IF($R1752=0,0,SUM(INDEX(1750:1750,1,MAX(COLUMN($R:$R),COLUMN()-(($H1744-$H1745)*12))):U1752)/(($H1744)*12)))</f>
        <v>-6.0623692458008529</v>
      </c>
      <c r="V1750" s="80" cm="1">
        <f t="array" aca="1" ref="V1750" ca="1">(SUM(INDEX(1745:1745,1,MAX(COLUMN($R:$R),COLUMN()-($H1744*12-1))):V1747)/($H1744*12)+IF($R1752=0,0,SUM(INDEX(1750:1750,1,MAX(COLUMN($R:$R),COLUMN()-(($H1744-$H1745)*12))):V1752)/(($H1744)*12)))</f>
        <v>-7.5775506454471948</v>
      </c>
      <c r="W1750" s="80" cm="1">
        <f t="array" aca="1" ref="W1750" ca="1">(SUM(INDEX(1745:1745,1,MAX(COLUMN($R:$R),COLUMN()-($H1744*12-1))):W1747)/($H1744*12)+IF($R1752=0,0,SUM(INDEX(1750:1750,1,MAX(COLUMN($R:$R),COLUMN()-(($H1744-$H1745)*12))):W1752)/(($H1744)*12)))</f>
        <v>-9.1184130857655088</v>
      </c>
      <c r="X1750" s="80" cm="1">
        <f t="array" aca="1" ref="X1750" ca="1">(SUM(INDEX(1745:1745,1,MAX(COLUMN($R:$R),COLUMN()-($H1744*12-1))):X1747)/($H1744*12)+IF($R1752=0,0,SUM(INDEX(1750:1750,1,MAX(COLUMN($R:$R),COLUMN()-(($H1744-$H1745)*12))):X1752)/(($H1744)*12)))</f>
        <v>-10.68539183863159</v>
      </c>
      <c r="Y1750" s="80" cm="1">
        <f t="array" aca="1" ref="Y1750" ca="1">(SUM(INDEX(1745:1745,1,MAX(COLUMN($R:$R),COLUMN()-($H1744*12-1))):Y1747)/($H1744*12)+IF($R1752=0,0,SUM(INDEX(1750:1750,1,MAX(COLUMN($R:$R),COLUMN()-(($H1744-$H1745)*12))):Y1752)/(($H1744)*12)))</f>
        <v>-12.278929553410656</v>
      </c>
      <c r="Z1750" s="80" cm="1">
        <f t="array" aca="1" ref="Z1750" ca="1">(SUM(INDEX(1745:1745,1,MAX(COLUMN($R:$R),COLUMN()-($H1744*12-1))):Z1747)/($H1744*12)+IF($R1752=0,0,SUM(INDEX(1750:1750,1,MAX(COLUMN($R:$R),COLUMN()-(($H1744-$H1745)*12))):Z1752)/(($H1744)*12)))</f>
        <v>-13.899476381999538</v>
      </c>
      <c r="AA1750" s="80" cm="1">
        <f t="array" aca="1" ref="AA1750" ca="1">(SUM(INDEX(1745:1745,1,MAX(COLUMN($R:$R),COLUMN()-($H1744*12-1))):AA1747)/($H1744*12)+IF($R1752=0,0,SUM(INDEX(1750:1750,1,MAX(COLUMN($R:$R),COLUMN()-(($H1744-$H1745)*12))):AA1752)/(($H1744)*12)))</f>
        <v>-15.547490105988231</v>
      </c>
      <c r="AB1750" s="80" cm="1">
        <f t="array" aca="1" ref="AB1750" ca="1">(SUM(INDEX(1745:1745,1,MAX(COLUMN($R:$R),COLUMN()-($H1744*12-1))):AB1747)/($H1744*12)+IF($R1752=0,0,SUM(INDEX(1750:1750,1,MAX(COLUMN($R:$R),COLUMN()-(($H1744-$H1745)*12))):AB1752)/(($H1744)*12)))</f>
        <v>-17.223436265976733</v>
      </c>
      <c r="AC1750" s="80" cm="1">
        <f t="array" aca="1" ref="AC1750" ca="1">(SUM(INDEX(1745:1745,1,MAX(COLUMN($R:$R),COLUMN()-($H1744*12-1))):AC1747)/($H1744*12)+IF($R1752=0,0,SUM(INDEX(1750:1750,1,MAX(COLUMN($R:$R),COLUMN()-(($H1744-$H1745)*12))):AC1752)/(($H1744)*12)))</f>
        <v>-18.927788293083683</v>
      </c>
      <c r="AD1750" s="80" cm="1">
        <f t="array" aca="1" ref="AD1750" ca="1">(SUM(INDEX(1745:1745,1,MAX(COLUMN($R:$R),COLUMN()-($H1744*12-1))):AD1747)/($H1744*12)+IF($R1752=0,0,SUM(INDEX(1750:1750,1,MAX(COLUMN($R:$R),COLUMN()-(($H1744-$H1745)*12))):AD1752)/(($H1744)*12)))</f>
        <v>-20.661027642683973</v>
      </c>
      <c r="AE1750" s="80" cm="1">
        <f t="array" aca="1" ref="AE1750" ca="1">(SUM(INDEX(1745:1745,1,MAX(COLUMN($R:$R),COLUMN()-($H1744*12-1))):AE1747)/($H1744*12)+IF($R1752=0,0,SUM(INDEX(1750:1750,1,MAX(COLUMN($R:$R),COLUMN()-(($H1744-$H1745)*12))):AE1752)/(($H1744)*12)))</f>
        <v>-22.423643930413078</v>
      </c>
      <c r="AF1750" s="80" cm="1">
        <f t="array" aca="1" ref="AF1750" ca="1">(SUM(INDEX(1745:1745,1,MAX(COLUMN($R:$R),COLUMN()-($H1744*12-1))):AF1747)/($H1744*12)+IF($R1752=0,0,SUM(INDEX(1750:1750,1,MAX(COLUMN($R:$R),COLUMN()-(($H1744-$H1745)*12))):AF1752)/(($H1744)*12)))</f>
        <v>-24.216135070476579</v>
      </c>
      <c r="AG1750" s="80" cm="1">
        <f t="array" aca="1" ref="AG1750" ca="1">(SUM(INDEX(1745:1745,1,MAX(COLUMN($R:$R),COLUMN()-($H1744*12-1))):AG1747)/($H1744*12)+IF($R1752=0,0,SUM(INDEX(1750:1750,1,MAX(COLUMN($R:$R),COLUMN()-(($H1744-$H1745)*12))):AG1752)/(($H1744)*12)))</f>
        <v>-26.039007416303861</v>
      </c>
      <c r="AH1750" s="80" cm="1">
        <f t="array" aca="1" ref="AH1750" ca="1">(SUM(INDEX(1745:1745,1,MAX(COLUMN($R:$R),COLUMN()-($H1744*12-1))):AH1747)/($H1744*12)+IF($R1752=0,0,SUM(INDEX(1750:1750,1,MAX(COLUMN($R:$R),COLUMN()-(($H1744-$H1745)*12))):AH1752)/(($H1744)*12)))</f>
        <v>-27.89277590358585</v>
      </c>
      <c r="AI1750" s="80" cm="1">
        <f t="array" aca="1" ref="AI1750" ca="1">(SUM(INDEX(1745:1745,1,MAX(COLUMN($R:$R),COLUMN()-($H1744*12-1))):AI1747)/($H1744*12)+IF($R1752=0,0,SUM(INDEX(1750:1750,1,MAX(COLUMN($R:$R),COLUMN()-(($H1744-$H1745)*12))):AI1752)/(($H1744)*12)))</f>
        <v>-29.77796419573702</v>
      </c>
      <c r="AJ1750" s="80" cm="1">
        <f t="array" aca="1" ref="AJ1750" ca="1">(SUM(INDEX(1745:1745,1,MAX(COLUMN($R:$R),COLUMN()-($H1744*12-1))):AJ1747)/($H1744*12)+IF($R1752=0,0,SUM(INDEX(1750:1750,1,MAX(COLUMN($R:$R),COLUMN()-(($H1744-$H1745)*12))):AJ1752)/(($H1744)*12)))</f>
        <v>-31.695104831822956</v>
      </c>
      <c r="AK1750" s="80" cm="1">
        <f t="array" aca="1" ref="AK1750" ca="1">(SUM(INDEX(1745:1745,1,MAX(COLUMN($R:$R),COLUMN()-($H1744*12-1))):AK1747)/($H1744*12)+IF($R1752=0,0,SUM(INDEX(1750:1750,1,MAX(COLUMN($R:$R),COLUMN()-(($H1744-$H1745)*12))):AK1752)/(($H1744)*12)))</f>
        <v>-33.644739376995098</v>
      </c>
      <c r="AL1750" s="80" cm="1">
        <f t="array" aca="1" ref="AL1750" ca="1">(SUM(INDEX(1745:1745,1,MAX(COLUMN($R:$R),COLUMN()-($H1744*12-1))):AL1747)/($H1744*12)+IF($R1752=0,0,SUM(INDEX(1750:1750,1,MAX(COLUMN($R:$R),COLUMN()-(($H1744-$H1745)*12))):AL1752)/(($H1744)*12)))</f>
        <v>-35.627418575475239</v>
      </c>
      <c r="AM1750" s="80" cm="1">
        <f t="array" aca="1" ref="AM1750" ca="1">(SUM(INDEX(1745:1745,1,MAX(COLUMN($R:$R),COLUMN()-($H1744*12-1))):AM1747)/($H1744*12)+IF($R1752=0,0,SUM(INDEX(1750:1750,1,MAX(COLUMN($R:$R),COLUMN()-(($H1744-$H1745)*12))):AM1752)/(($H1744)*12)))</f>
        <v>-37.64370250613301</v>
      </c>
      <c r="AN1750" s="80" cm="1">
        <f t="array" aca="1" ref="AN1750" ca="1">(SUM(INDEX(1745:1745,1,MAX(COLUMN($R:$R),COLUMN()-($H1744*12-1))):AN1747)/($H1744*12)+IF($R1752=0,0,SUM(INDEX(1750:1750,1,MAX(COLUMN($R:$R),COLUMN()-(($H1744-$H1745)*12))):AN1752)/(($H1744)*12)))</f>
        <v>-39.694160740700234</v>
      </c>
      <c r="AO1750" s="80" cm="1">
        <f t="array" aca="1" ref="AO1750" ca="1">(SUM(INDEX(1745:1745,1,MAX(COLUMN($R:$R),COLUMN()-($H1744*12-1))):AO1747)/($H1744*12)+IF($R1752=0,0,SUM(INDEX(1750:1750,1,MAX(COLUMN($R:$R),COLUMN()-(($H1744-$H1745)*12))):AO1752)/(($H1744)*12)))</f>
        <v>-41.77937250466691</v>
      </c>
      <c r="AP1750" s="80" cm="1">
        <f t="array" aca="1" ref="AP1750" ca="1">(SUM(INDEX(1745:1745,1,MAX(COLUMN($R:$R),COLUMN()-($H1744*12-1))):AP1747)/($H1744*12)+IF($R1752=0,0,SUM(INDEX(1750:1750,1,MAX(COLUMN($R:$R),COLUMN()-(($H1744-$H1745)*12))):AP1752)/(($H1744)*12)))</f>
        <v>-43.899926840904193</v>
      </c>
      <c r="AQ1750" s="80" cm="1">
        <f t="array" aca="1" ref="AQ1750" ca="1">(SUM(INDEX(1745:1745,1,MAX(COLUMN($R:$R),COLUMN()-($H1744*12-1))):AQ1747)/($H1744*12)+IF($R1752=0,0,SUM(INDEX(1750:1750,1,MAX(COLUMN($R:$R),COLUMN()-(($H1744-$H1745)*12))):AQ1752)/(($H1744)*12)))</f>
        <v>-44.361507521823469</v>
      </c>
      <c r="AR1750" s="80" cm="1">
        <f t="array" aca="1" ref="AR1750" ca="1">(SUM(INDEX(1745:1745,1,MAX(COLUMN($R:$R),COLUMN()-($H1744*12-1))):AR1747)/($H1744*12)+IF($R1752=0,0,SUM(INDEX(1750:1750,1,MAX(COLUMN($R:$R),COLUMN()-(($H1744-$H1745)*12))):AR1752)/(($H1744)*12)))</f>
        <v>-46.473160000169045</v>
      </c>
      <c r="AS1750" s="80" cm="1">
        <f t="array" aca="1" ref="AS1750" ca="1">(SUM(INDEX(1745:1745,1,MAX(COLUMN($R:$R),COLUMN()-($H1744*12-1))):AS1747)/($H1744*12)+IF($R1752=0,0,SUM(INDEX(1750:1750,1,MAX(COLUMN($R:$R),COLUMN()-(($H1744-$H1745)*12))):AS1752)/(($H1744)*12)))</f>
        <v>-48.595771058881255</v>
      </c>
      <c r="AT1750" s="80" cm="1">
        <f t="array" aca="1" ref="AT1750" ca="1">(SUM(INDEX(1745:1745,1,MAX(COLUMN($R:$R),COLUMN()-($H1744*12-1))):AT1747)/($H1744*12)+IF($R1752=0,0,SUM(INDEX(1750:1750,1,MAX(COLUMN($R:$R),COLUMN()-(($H1744-$H1745)*12))):AT1752)/(($H1744)*12)))</f>
        <v>-50.729105552888271</v>
      </c>
      <c r="AU1750" s="80" cm="1">
        <f t="array" aca="1" ref="AU1750" ca="1">(SUM(INDEX(1745:1745,1,MAX(COLUMN($R:$R),COLUMN()-($H1744*12-1))):AU1747)/($H1744*12)+IF($R1752=0,0,SUM(INDEX(1750:1750,1,MAX(COLUMN($R:$R),COLUMN()-(($H1744-$H1745)*12))):AU1752)/(($H1744)*12)))</f>
        <v>-52.872917217986149</v>
      </c>
      <c r="AV1750" s="80" cm="1">
        <f t="array" aca="1" ref="AV1750" ca="1">(SUM(INDEX(1745:1745,1,MAX(COLUMN($R:$R),COLUMN()-($H1744*12-1))):AV1747)/($H1744*12)+IF($R1752=0,0,SUM(INDEX(1750:1750,1,MAX(COLUMN($R:$R),COLUMN()-(($H1744-$H1745)*12))):AV1752)/(($H1744)*12)))</f>
        <v>-55.026948361470112</v>
      </c>
      <c r="AW1750" s="80" cm="1">
        <f t="array" aca="1" ref="AW1750" ca="1">(SUM(INDEX(1745:1745,1,MAX(COLUMN($R:$R),COLUMN()-($H1744*12-1))):AW1747)/($H1744*12)+IF($R1752=0,0,SUM(INDEX(1750:1750,1,MAX(COLUMN($R:$R),COLUMN()-(($H1744-$H1745)*12))):AW1752)/(($H1744)*12)))</f>
        <v>-57.190929545473026</v>
      </c>
      <c r="AX1750" s="80" cm="1">
        <f t="array" aca="1" ref="AX1750" ca="1">(SUM(INDEX(1745:1745,1,MAX(COLUMN($R:$R),COLUMN()-($H1744*12-1))):AX1747)/($H1744*12)+IF($R1752=0,0,SUM(INDEX(1750:1750,1,MAX(COLUMN($R:$R),COLUMN()-(($H1744-$H1745)*12))):AX1752)/(($H1744)*12)))</f>
        <v>-59.364579262852622</v>
      </c>
      <c r="AY1750" s="80" cm="1">
        <f t="array" aca="1" ref="AY1750" ca="1">(SUM(INDEX(1745:1745,1,MAX(COLUMN($R:$R),COLUMN()-($H1744*12-1))):AY1747)/($H1744*12)+IF($R1752=0,0,SUM(INDEX(1750:1750,1,MAX(COLUMN($R:$R),COLUMN()-(($H1744-$H1745)*12))):AY1752)/(($H1744)*12)))</f>
        <v>-61.547603605465952</v>
      </c>
      <c r="AZ1750" s="80" cm="1">
        <f t="array" aca="1" ref="AZ1750" ca="1">(SUM(INDEX(1745:1745,1,MAX(COLUMN($R:$R),COLUMN()-($H1744*12-1))):AZ1747)/($H1744*12)+IF($R1752=0,0,SUM(INDEX(1750:1750,1,MAX(COLUMN($R:$R),COLUMN()-(($H1744-$H1745)*12))):AZ1752)/(($H1744)*12)))</f>
        <v>-63.739695924666151</v>
      </c>
      <c r="BA1750" s="80" cm="1">
        <f t="array" aca="1" ref="BA1750" ca="1">(SUM(INDEX(1745:1745,1,MAX(COLUMN($R:$R),COLUMN()-($H1744*12-1))):BA1747)/($H1744*12)+IF($R1752=0,0,SUM(INDEX(1750:1750,1,MAX(COLUMN($R:$R),COLUMN()-(($H1744-$H1745)*12))):BA1752)/(($H1744)*12)))</f>
        <v>-65.940536483852966</v>
      </c>
      <c r="BB1750" s="80" cm="1">
        <f t="array" aca="1" ref="BB1750" ca="1">(SUM(INDEX(1745:1745,1,MAX(COLUMN($R:$R),COLUMN()-($H1744*12-1))):BB1747)/($H1744*12)+IF($R1752=0,0,SUM(INDEX(1750:1750,1,MAX(COLUMN($R:$R),COLUMN()-(($H1744-$H1745)*12))):BB1752)/(($H1744)*12)))</f>
        <v>-68.149792102905565</v>
      </c>
      <c r="BC1750" s="80" cm="1">
        <f t="array" aca="1" ref="BC1750" ca="1">(SUM(INDEX(1745:1745,1,MAX(COLUMN($R:$R),COLUMN()-($H1744*12-1))):BC1747)/($H1744*12)+IF($R1752=0,0,SUM(INDEX(1750:1750,1,MAX(COLUMN($R:$R),COLUMN()-(($H1744-$H1745)*12))):BC1752)/(($H1744)*12)))</f>
        <v>-70.367115794321748</v>
      </c>
      <c r="BD1750" s="80" cm="1">
        <f t="array" aca="1" ref="BD1750" ca="1">(SUM(INDEX(1745:1745,1,MAX(COLUMN($R:$R),COLUMN()-($H1744*12-1))):BD1747)/($H1744*12)+IF($R1752=0,0,SUM(INDEX(1750:1750,1,MAX(COLUMN($R:$R),COLUMN()-(($H1744-$H1745)*12))):BD1752)/(($H1744)*12)))</f>
        <v>-72.592146390885176</v>
      </c>
      <c r="BE1750" s="80" cm="1">
        <f t="array" aca="1" ref="BE1750" ca="1">(SUM(INDEX(1745:1745,1,MAX(COLUMN($R:$R),COLUMN()-($H1744*12-1))):BE1747)/($H1744*12)+IF($R1752=0,0,SUM(INDEX(1750:1750,1,MAX(COLUMN($R:$R),COLUMN()-(($H1744-$H1745)*12))):BE1752)/(($H1744)*12)))</f>
        <v>-74.824508164677411</v>
      </c>
      <c r="BF1750" s="80" cm="1">
        <f t="array" aca="1" ref="BF1750" ca="1">(SUM(INDEX(1745:1745,1,MAX(COLUMN($R:$R),COLUMN()-($H1744*12-1))):BF1747)/($H1744*12)+IF($R1752=0,0,SUM(INDEX(1750:1750,1,MAX(COLUMN($R:$R),COLUMN()-(($H1744-$H1745)*12))):BF1752)/(($H1744)*12)))</f>
        <v>-77.063810437248719</v>
      </c>
      <c r="BG1750" s="80" cm="1">
        <f t="array" aca="1" ref="BG1750" ca="1">(SUM(INDEX(1745:1745,1,MAX(COLUMN($R:$R),COLUMN()-($H1744*12-1))):BG1747)/($H1744*12)+IF($R1752=0,0,SUM(INDEX(1750:1750,1,MAX(COLUMN($R:$R),COLUMN()-(($H1744-$H1745)*12))):BG1752)/(($H1744)*12)))</f>
        <v>-79.309647180757125</v>
      </c>
      <c r="BH1750" s="80" cm="1">
        <f t="array" aca="1" ref="BH1750" ca="1">(SUM(INDEX(1745:1745,1,MAX(COLUMN($R:$R),COLUMN()-($H1744*12-1))):BH1747)/($H1744*12)+IF($R1752=0,0,SUM(INDEX(1750:1750,1,MAX(COLUMN($R:$R),COLUMN()-(($H1744-$H1745)*12))):BH1752)/(($H1744)*12)))</f>
        <v>-81.561596609881761</v>
      </c>
      <c r="BI1750" s="80" cm="1">
        <f t="array" aca="1" ref="BI1750" ca="1">(SUM(INDEX(1745:1745,1,MAX(COLUMN($R:$R),COLUMN()-($H1744*12-1))):BI1747)/($H1744*12)+IF($R1752=0,0,SUM(INDEX(1750:1750,1,MAX(COLUMN($R:$R),COLUMN()-(($H1744-$H1745)*12))):BI1752)/(($H1744)*12)))</f>
        <v>-83.819220764312149</v>
      </c>
      <c r="BJ1750" s="80" cm="1">
        <f t="array" aca="1" ref="BJ1750" ca="1">(SUM(INDEX(1745:1745,1,MAX(COLUMN($R:$R),COLUMN()-($H1744*12-1))):BJ1747)/($H1744*12)+IF($R1752=0,0,SUM(INDEX(1750:1750,1,MAX(COLUMN($R:$R),COLUMN()-(($H1744-$H1745)*12))):BJ1752)/(($H1744)*12)))</f>
        <v>-86.082065081611304</v>
      </c>
      <c r="BK1750" s="80" cm="1">
        <f t="array" aca="1" ref="BK1750" ca="1">(SUM(INDEX(1745:1745,1,MAX(COLUMN($R:$R),COLUMN()-($H1744*12-1))):BK1747)/($H1744*12)+IF($R1752=0,0,SUM(INDEX(1750:1750,1,MAX(COLUMN($R:$R),COLUMN()-(($H1744-$H1745)*12))):BK1752)/(($H1744)*12)))</f>
        <v>-88.34965796024639</v>
      </c>
      <c r="BL1750" s="80" cm="1">
        <f t="array" aca="1" ref="BL1750" ca="1">(SUM(INDEX(1745:1745,1,MAX(COLUMN($R:$R),COLUMN()-($H1744*12-1))):BL1747)/($H1744*12)+IF($R1752=0,0,SUM(INDEX(1750:1750,1,MAX(COLUMN($R:$R),COLUMN()-(($H1744-$H1745)*12))):BL1752)/(($H1744)*12)))</f>
        <v>-90.621510312575992</v>
      </c>
      <c r="BM1750" s="80" cm="1">
        <f t="array" aca="1" ref="BM1750" ca="1">(SUM(INDEX(1745:1745,1,MAX(COLUMN($R:$R),COLUMN()-($H1744*12-1))):BM1747)/($H1744*12)+IF($R1752=0,0,SUM(INDEX(1750:1750,1,MAX(COLUMN($R:$R),COLUMN()-(($H1744-$H1745)*12))):BM1752)/(($H1744)*12)))</f>
        <v>-92.897115107579538</v>
      </c>
      <c r="BN1750" s="80" cm="1">
        <f t="array" aca="1" ref="BN1750" ca="1">(SUM(INDEX(1745:1745,1,MAX(COLUMN($R:$R),COLUMN()-($H1744*12-1))):BN1747)/($H1744*12)+IF($R1752=0,0,SUM(INDEX(1750:1750,1,MAX(COLUMN($R:$R),COLUMN()-(($H1744-$H1745)*12))):BN1752)/(($H1744)*12)))</f>
        <v>-95.175946903109136</v>
      </c>
      <c r="BO1750" s="80" cm="1">
        <f t="array" aca="1" ref="BO1750" ca="1">(SUM(INDEX(1745:1745,1,MAX(COLUMN($R:$R),COLUMN()-($H1744*12-1))):BO1747)/($H1744*12)+IF($R1752=0,0,SUM(INDEX(1750:1750,1,MAX(COLUMN($R:$R),COLUMN()-(($H1744-$H1745)*12))):BO1752)/(($H1744)*12)))</f>
        <v>-97.457461367440288</v>
      </c>
      <c r="BP1750" s="80" cm="1">
        <f t="array" aca="1" ref="BP1750" ca="1">(SUM(INDEX(1745:1745,1,MAX(COLUMN($R:$R),COLUMN()-($H1744*12-1))):BP1747)/($H1744*12)+IF($R1752=0,0,SUM(INDEX(1750:1750,1,MAX(COLUMN($R:$R),COLUMN()-(($H1744-$H1745)*12))):BP1752)/(($H1744)*12)))</f>
        <v>-99.769822167083532</v>
      </c>
      <c r="BQ1750" s="80" cm="1">
        <f t="array" aca="1" ref="BQ1750" ca="1">(SUM(INDEX(1745:1745,1,MAX(COLUMN($R:$R),COLUMN()-($H1744*12-1))):BQ1747)/($H1744*12)+IF($R1752=0,0,SUM(INDEX(1750:1750,1,MAX(COLUMN($R:$R),COLUMN()-(($H1744-$H1745)*12))):BQ1752)/(($H1744)*12)))</f>
        <v>-102.08558480268094</v>
      </c>
      <c r="BR1750" s="80" cm="1">
        <f t="array" aca="1" ref="BR1750" ca="1">(SUM(INDEX(1745:1745,1,MAX(COLUMN($R:$R),COLUMN()-($H1744*12-1))):BR1747)/($H1744*12)+IF($R1752=0,0,SUM(INDEX(1750:1750,1,MAX(COLUMN($R:$R),COLUMN()-(($H1744-$H1745)*12))):BR1752)/(($H1744)*12)))</f>
        <v>-104.40462119381877</v>
      </c>
      <c r="BS1750" s="80" cm="1">
        <f t="array" aca="1" ref="BS1750" ca="1">(SUM(INDEX(1745:1745,1,MAX(COLUMN($R:$R),COLUMN()-($H1744*12-1))):BS1747)/($H1744*12)+IF($R1752=0,0,SUM(INDEX(1750:1750,1,MAX(COLUMN($R:$R),COLUMN()-(($H1744-$H1745)*12))):BS1752)/(($H1744)*12)))</f>
        <v>-106.72680507473849</v>
      </c>
      <c r="BT1750" s="80" cm="1">
        <f t="array" aca="1" ref="BT1750" ca="1">(SUM(INDEX(1745:1745,1,MAX(COLUMN($R:$R),COLUMN()-($H1744*12-1))):BT1747)/($H1744*12)+IF($R1752=0,0,SUM(INDEX(1750:1750,1,MAX(COLUMN($R:$R),COLUMN()-(($H1744-$H1745)*12))):BT1752)/(($H1744)*12)))</f>
        <v>-109.0520122135535</v>
      </c>
      <c r="BU1750" s="80" cm="1">
        <f t="array" aca="1" ref="BU1750" ca="1">(SUM(INDEX(1745:1745,1,MAX(COLUMN($R:$R),COLUMN()-($H1744*12-1))):BU1747)/($H1744*12)+IF($R1752=0,0,SUM(INDEX(1750:1750,1,MAX(COLUMN($R:$R),COLUMN()-(($H1744-$H1745)*12))):BU1752)/(($H1744)*12)))</f>
        <v>-111.38012064042496</v>
      </c>
      <c r="BV1750" s="80" cm="1">
        <f t="array" aca="1" ref="BV1750" ca="1">(SUM(INDEX(1745:1745,1,MAX(COLUMN($R:$R),COLUMN()-($H1744*12-1))):BV1747)/($H1744*12)+IF($R1752=0,0,SUM(INDEX(1750:1750,1,MAX(COLUMN($R:$R),COLUMN()-(($H1744-$H1745)*12))):BV1752)/(($H1744)*12)))</f>
        <v>-113.71101088497218</v>
      </c>
      <c r="BW1750" s="80" cm="1">
        <f t="array" aca="1" ref="BW1750" ca="1">(SUM(INDEX(1745:1745,1,MAX(COLUMN($R:$R),COLUMN()-($H1744*12-1))):BW1747)/($H1744*12)+IF($R1752=0,0,SUM(INDEX(1750:1750,1,MAX(COLUMN($R:$R),COLUMN()-(($H1744-$H1745)*12))):BW1752)/(($H1744)*12)))</f>
        <v>-116.04456622320018</v>
      </c>
      <c r="BX1750" s="80" cm="1">
        <f t="array" aca="1" ref="BX1750" ca="1">(SUM(INDEX(1745:1745,1,MAX(COLUMN($R:$R),COLUMN()-($H1744*12-1))):BX1747)/($H1744*12)+IF($R1752=0,0,SUM(INDEX(1750:1750,1,MAX(COLUMN($R:$R),COLUMN()-(($H1744-$H1745)*12))):BX1752)/(($H1744)*12)))</f>
        <v>-118.38067293423522</v>
      </c>
      <c r="BY1750" s="80" cm="1">
        <f t="array" aca="1" ref="BY1750" ca="1">(SUM(INDEX(1745:1745,1,MAX(COLUMN($R:$R),COLUMN()-($H1744*12-1))):BY1747)/($H1744*12)+IF($R1752=0,0,SUM(INDEX(1750:1750,1,MAX(COLUMN($R:$R),COLUMN()-(($H1744-$H1745)*12))):BY1752)/(($H1744)*12)))</f>
        <v>-120.71922056716575</v>
      </c>
      <c r="BZ1750" s="80" cm="1">
        <f t="array" aca="1" ref="BZ1750" ca="1">(SUM(INDEX(1745:1745,1,MAX(COLUMN($R:$R),COLUMN()-($H1744*12-1))):BZ1747)/($H1744*12)+IF($R1752=0,0,SUM(INDEX(1750:1750,1,MAX(COLUMN($R:$R),COLUMN()-(($H1744-$H1745)*12))):BZ1752)/(($H1744)*12)))</f>
        <v>-123.06010221829536</v>
      </c>
      <c r="CA1750" s="80" cm="1">
        <f t="array" aca="1" ref="CA1750" ca="1">(SUM(INDEX(1745:1745,1,MAX(COLUMN($R:$R),COLUMN()-($H1744*12-1))):CA1747)/($H1744*12)+IF($R1752=0,0,SUM(INDEX(1750:1750,1,MAX(COLUMN($R:$R),COLUMN()-(($H1744-$H1745)*12))):CA1752)/(($H1744)*12)))</f>
        <v>-123.99078544059009</v>
      </c>
      <c r="CB1750" s="80" cm="1">
        <f t="array" aca="1" ref="CB1750" ca="1">(SUM(INDEX(1745:1745,1,MAX(COLUMN($R:$R),COLUMN()-($H1744*12-1))):CB1747)/($H1744*12)+IF($R1752=0,0,SUM(INDEX(1750:1750,1,MAX(COLUMN($R:$R),COLUMN()-(($H1744-$H1745)*12))):CB1752)/(($H1744)*12)))</f>
        <v>-124.8996611973065</v>
      </c>
      <c r="CC1750" s="80" cm="1">
        <f t="array" aca="1" ref="CC1750" ca="1">(SUM(INDEX(1745:1745,1,MAX(COLUMN($R:$R),COLUMN()-($H1744*12-1))):CC1747)/($H1744*12)+IF($R1752=0,0,SUM(INDEX(1750:1750,1,MAX(COLUMN($R:$R),COLUMN()-(($H1744-$H1745)*12))):CC1752)/(($H1744)*12)))</f>
        <v>-125.78622924487297</v>
      </c>
      <c r="CD1750" s="80" cm="1">
        <f t="array" aca="1" ref="CD1750" ca="1">(SUM(INDEX(1745:1745,1,MAX(COLUMN($R:$R),COLUMN()-($H1744*12-1))):CD1747)/($H1744*12)+IF($R1752=0,0,SUM(INDEX(1750:1750,1,MAX(COLUMN($R:$R),COLUMN()-(($H1744-$H1745)*12))):CD1752)/(($H1744)*12)))</f>
        <v>-126.64998722928306</v>
      </c>
      <c r="CE1750" s="80" cm="1">
        <f t="array" aca="1" ref="CE1750" ca="1">(SUM(INDEX(1745:1745,1,MAX(COLUMN($R:$R),COLUMN()-($H1744*12-1))):CE1747)/($H1744*12)+IF($R1752=0,0,SUM(INDEX(1750:1750,1,MAX(COLUMN($R:$R),COLUMN()-(($H1744-$H1745)*12))):CE1752)/(($H1744)*12)))</f>
        <v>-127.49043090372433</v>
      </c>
      <c r="CF1750" s="80" cm="1">
        <f t="array" aca="1" ref="CF1750" ca="1">(SUM(INDEX(1745:1745,1,MAX(COLUMN($R:$R),COLUMN()-($H1744*12-1))):CF1747)/($H1744*12)+IF($R1752=0,0,SUM(INDEX(1750:1750,1,MAX(COLUMN($R:$R),COLUMN()-(($H1744-$H1745)*12))):CF1752)/(($H1744)*12)))</f>
        <v>-128.30705435665598</v>
      </c>
      <c r="CG1750" s="80" cm="1">
        <f t="array" aca="1" ref="CG1750" ca="1">(SUM(INDEX(1745:1745,1,MAX(COLUMN($R:$R),COLUMN()-($H1744*12-1))):CG1747)/($H1744*12)+IF($R1752=0,0,SUM(INDEX(1750:1750,1,MAX(COLUMN($R:$R),COLUMN()-(($H1744-$H1745)*12))):CG1752)/(($H1744)*12)))</f>
        <v>-129.09935025066909</v>
      </c>
      <c r="CH1750" s="80" cm="1">
        <f t="array" aca="1" ref="CH1750" ca="1">(SUM(INDEX(1745:1745,1,MAX(COLUMN($R:$R),COLUMN()-($H1744*12-1))):CH1747)/($H1744*12)+IF($R1752=0,0,SUM(INDEX(1750:1750,1,MAX(COLUMN($R:$R),COLUMN()-(($H1744-$H1745)*12))):CH1752)/(($H1744)*12)))</f>
        <v>-129.86681007247176</v>
      </c>
      <c r="CI1750" s="80" cm="1">
        <f t="array" aca="1" ref="CI1750" ca="1">(SUM(INDEX(1745:1745,1,MAX(COLUMN($R:$R),COLUMN()-($H1744*12-1))):CI1747)/($H1744*12)+IF($R1752=0,0,SUM(INDEX(1750:1750,1,MAX(COLUMN($R:$R),COLUMN()-(($H1744-$H1745)*12))):CI1752)/(($H1744)*12)))</f>
        <v>-130.60892439435074</v>
      </c>
      <c r="CJ1750" s="80" cm="1">
        <f t="array" aca="1" ref="CJ1750" ca="1">(SUM(INDEX(1745:1745,1,MAX(COLUMN($R:$R),COLUMN()-($H1744*12-1))):CJ1747)/($H1744*12)+IF($R1752=0,0,SUM(INDEX(1750:1750,1,MAX(COLUMN($R:$R),COLUMN()-(($H1744-$H1745)*12))):CJ1752)/(($H1744)*12)))</f>
        <v>-131.32518314747114</v>
      </c>
      <c r="CK1750" s="80" cm="1">
        <f t="array" aca="1" ref="CK1750" ca="1">(SUM(INDEX(1745:1745,1,MAX(COLUMN($R:$R),COLUMN()-($H1744*12-1))):CK1747)/($H1744*12)+IF($R1752=0,0,SUM(INDEX(1750:1750,1,MAX(COLUMN($R:$R),COLUMN()-(($H1744-$H1745)*12))):CK1752)/(($H1744)*12)))</f>
        <v>-132.01507590738464</v>
      </c>
      <c r="CL1750" s="80" cm="1">
        <f t="array" aca="1" ref="CL1750" ca="1">(SUM(INDEX(1745:1745,1,MAX(COLUMN($R:$R),COLUMN()-($H1744*12-1))):CL1747)/($H1744*12)+IF($R1752=0,0,SUM(INDEX(1750:1750,1,MAX(COLUMN($R:$R),COLUMN()-(($H1744-$H1745)*12))):CL1752)/(($H1744)*12)))</f>
        <v>-132.67809219212708</v>
      </c>
      <c r="CN1750" s="80"/>
      <c r="CO1750" s="80" t="e" cm="1">
        <f t="array" aca="1" ref="CO1750" ca="1">(SUM(INDEX(1745:1745,1,MAX(COLUMN($CN:$CN),COLUMN()-($H1744*4-1))):CO1747)/($H1744*4)-IF($CN1752=0,0,SUM(INDEX(1750:1750,1,MAX(COLUMN($CN:$CN),COLUMN()-(($H1744-$H1745)*4))):CO1752)/(($H1744)*4)))</f>
        <v>#N/A</v>
      </c>
      <c r="CP1750" s="80" t="e" cm="1">
        <f t="array" aca="1" ref="CP1750" ca="1">(SUM(INDEX(1745:1745,1,MAX(COLUMN($CN:$CN),COLUMN()-($H1744*4-1))):CP1747)/($H1744*4)-IF($CN1752=0,0,SUM(INDEX(1750:1750,1,MAX(COLUMN($CN:$CN),COLUMN()-(($H1744-$H1745)*4))):CP1752)/(($H1744)*4)))</f>
        <v>#N/A</v>
      </c>
      <c r="CQ1750" s="80" t="e" cm="1">
        <f t="array" aca="1" ref="CQ1750" ca="1">(SUM(INDEX(1745:1745,1,MAX(COLUMN($CN:$CN),COLUMN()-($H1744*4-1))):CQ1747)/($H1744*4)-IF($CN1752=0,0,SUM(INDEX(1750:1750,1,MAX(COLUMN($CN:$CN),COLUMN()-(($H1744-$H1745)*4))):CQ1752)/(($H1744)*4)))</f>
        <v>#N/A</v>
      </c>
      <c r="CR1750" s="80" t="e" cm="1">
        <f t="array" aca="1" ref="CR1750" ca="1">(SUM(INDEX(1745:1745,1,MAX(COLUMN($CN:$CN),COLUMN()-($H1744*4-1))):CR1747)/($H1744*4)-IF($CN1752=0,0,SUM(INDEX(1750:1750,1,MAX(COLUMN($CN:$CN),COLUMN()-(($H1744-$H1745)*4))):CR1752)/(($H1744)*4)))</f>
        <v>#N/A</v>
      </c>
      <c r="CS1750" s="80" t="e" cm="1">
        <f t="array" aca="1" ref="CS1750" ca="1">(SUM(INDEX(1745:1745,1,MAX(COLUMN($CN:$CN),COLUMN()-($H1744*4-1))):CS1747)/($H1744*4)-IF($CN1752=0,0,SUM(INDEX(1750:1750,1,MAX(COLUMN($CN:$CN),COLUMN()-(($H1744-$H1745)*4))):CS1752)/(($H1744)*4)))</f>
        <v>#N/A</v>
      </c>
      <c r="CT1750" s="80" t="e" cm="1">
        <f t="array" aca="1" ref="CT1750" ca="1">(SUM(INDEX(1745:1745,1,MAX(COLUMN($CN:$CN),COLUMN()-($H1744*4-1))):CT1747)/($H1744*4)-IF($CN1752=0,0,SUM(INDEX(1750:1750,1,MAX(COLUMN($CN:$CN),COLUMN()-(($H1744-$H1745)*4))):CT1752)/(($H1744)*4)))</f>
        <v>#N/A</v>
      </c>
      <c r="CU1750" s="80" t="e" cm="1">
        <f t="array" aca="1" ref="CU1750" ca="1">(SUM(INDEX(1745:1745,1,MAX(COLUMN($CN:$CN),COLUMN()-($H1744*4-1))):CU1747)/($H1744*4)-IF($CN1752=0,0,SUM(INDEX(1750:1750,1,MAX(COLUMN($CN:$CN),COLUMN()-(($H1744-$H1745)*4))):CU1752)/(($H1744)*4)))</f>
        <v>#N/A</v>
      </c>
      <c r="CV1750" s="80" t="e" cm="1">
        <f t="array" aca="1" ref="CV1750" ca="1">(SUM(INDEX(1745:1745,1,MAX(COLUMN($CN:$CN),COLUMN()-($H1744*4-1))):CV1747)/($H1744*4)-IF($CN1752=0,0,SUM(INDEX(1750:1750,1,MAX(COLUMN($CN:$CN),COLUMN()-(($H1744-$H1745)*4))):CV1752)/(($H1744)*4)))</f>
        <v>#N/A</v>
      </c>
      <c r="CW1750" s="80" t="e" cm="1">
        <f t="array" aca="1" ref="CW1750" ca="1">(SUM(INDEX(1745:1745,1,MAX(COLUMN($CN:$CN),COLUMN()-($H1744*4-1))):CW1747)/($H1744*4)-IF($CN1752=0,0,SUM(INDEX(1750:1750,1,MAX(COLUMN($CN:$CN),COLUMN()-(($H1744-$H1745)*4))):CW1752)/(($H1744)*4)))</f>
        <v>#N/A</v>
      </c>
      <c r="CX1750" s="80" t="e" cm="1">
        <f t="array" aca="1" ref="CX1750" ca="1">(SUM(INDEX(1745:1745,1,MAX(COLUMN($CN:$CN),COLUMN()-($H1744*4-1))):CX1747)/($H1744*4)-IF($CN1752=0,0,SUM(INDEX(1750:1750,1,MAX(COLUMN($CN:$CN),COLUMN()-(($H1744-$H1745)*4))):CX1752)/(($H1744)*4)))</f>
        <v>#N/A</v>
      </c>
      <c r="CY1750" s="80" t="e" cm="1">
        <f t="array" aca="1" ref="CY1750" ca="1">(SUM(INDEX(1745:1745,1,MAX(COLUMN($CN:$CN),COLUMN()-($H1744*4-1))):CY1747)/($H1744*4)-IF($CN1752=0,0,SUM(INDEX(1750:1750,1,MAX(COLUMN($CN:$CN),COLUMN()-(($H1744-$H1745)*4))):CY1752)/(($H1744)*4)))</f>
        <v>#N/A</v>
      </c>
      <c r="CZ1750" s="80" t="e" cm="1">
        <f t="array" aca="1" ref="CZ1750" ca="1">(SUM(INDEX(1745:1745,1,MAX(COLUMN($CN:$CN),COLUMN()-($H1744*4-1))):CZ1747)/($H1744*4)-IF($CN1752=0,0,SUM(INDEX(1750:1750,1,MAX(COLUMN($CN:$CN),COLUMN()-(($H1744-$H1745)*4))):CZ1752)/(($H1744)*4)))</f>
        <v>#N/A</v>
      </c>
      <c r="DA1750" s="80" t="e" cm="1">
        <f t="array" aca="1" ref="DA1750" ca="1">(SUM(INDEX(1745:1745,1,MAX(COLUMN($CN:$CN),COLUMN()-($H1744*4-1))):DA1747)/($H1744*4)-IF($CN1752=0,0,SUM(INDEX(1750:1750,1,MAX(COLUMN($CN:$CN),COLUMN()-(($H1744-$H1745)*4))):DA1752)/(($H1744)*4)))</f>
        <v>#N/A</v>
      </c>
      <c r="DB1750" s="80" t="e" cm="1">
        <f t="array" aca="1" ref="DB1750" ca="1">(SUM(INDEX(1745:1745,1,MAX(COLUMN($CN:$CN),COLUMN()-($H1744*4-1))):DB1747)/($H1744*4)-IF($CN1752=0,0,SUM(INDEX(1750:1750,1,MAX(COLUMN($CN:$CN),COLUMN()-(($H1744-$H1745)*4))):DB1752)/(($H1744)*4)))</f>
        <v>#N/A</v>
      </c>
      <c r="DC1750" s="80" t="e" cm="1">
        <f t="array" aca="1" ref="DC1750" ca="1">(SUM(INDEX(1745:1745,1,MAX(COLUMN($CN:$CN),COLUMN()-($H1744*4-1))):DC1747)/($H1744*4)-IF($CN1752=0,0,SUM(INDEX(1750:1750,1,MAX(COLUMN($CN:$CN),COLUMN()-(($H1744-$H1745)*4))):DC1752)/(($H1744)*4)))</f>
        <v>#N/A</v>
      </c>
      <c r="DD1750" s="80" t="e" cm="1">
        <f t="array" aca="1" ref="DD1750" ca="1">(SUM(INDEX(1745:1745,1,MAX(COLUMN($CN:$CN),COLUMN()-($H1744*4-1))):DD1747)/($H1744*4)-IF($CN1752=0,0,SUM(INDEX(1750:1750,1,MAX(COLUMN($CN:$CN),COLUMN()-(($H1744-$H1745)*4))):DD1752)/(($H1744)*4)))</f>
        <v>#N/A</v>
      </c>
      <c r="DE1750" s="80" t="e" cm="1">
        <f t="array" aca="1" ref="DE1750" ca="1">(SUM(INDEX(1745:1745,1,MAX(COLUMN($CN:$CN),COLUMN()-($H1744*4-1))):DE1747)/($H1744*4)-IF($CN1752=0,0,SUM(INDEX(1750:1750,1,MAX(COLUMN($CN:$CN),COLUMN()-(($H1744-$H1745)*4))):DE1752)/(($H1744)*4)))</f>
        <v>#N/A</v>
      </c>
      <c r="DF1750" s="80" t="e" cm="1">
        <f t="array" aca="1" ref="DF1750" ca="1">(SUM(INDEX(1745:1745,1,MAX(COLUMN($CN:$CN),COLUMN()-($H1744*4-1))):DF1747)/($H1744*4)-IF($CN1752=0,0,SUM(INDEX(1750:1750,1,MAX(COLUMN($CN:$CN),COLUMN()-(($H1744-$H1745)*4))):DF1752)/(($H1744)*4)))</f>
        <v>#N/A</v>
      </c>
      <c r="DG1750" s="80" t="e" cm="1">
        <f t="array" aca="1" ref="DG1750" ca="1">(SUM(INDEX(1745:1745,1,MAX(COLUMN($CN:$CN),COLUMN()-($H1744*4-1))):DG1747)/($H1744*4)-IF($CN1752=0,0,SUM(INDEX(1750:1750,1,MAX(COLUMN($CN:$CN),COLUMN()-(($H1744-$H1745)*4))):DG1752)/(($H1744)*4)))</f>
        <v>#N/A</v>
      </c>
      <c r="DH1750" s="80" t="e" cm="1">
        <f t="array" aca="1" ref="DH1750" ca="1">(SUM(INDEX(1745:1745,1,MAX(COLUMN($CN:$CN),COLUMN()-($H1744*4-1))):DH1747)/($H1744*4)-IF($CN1752=0,0,SUM(INDEX(1750:1750,1,MAX(COLUMN($CN:$CN),COLUMN()-(($H1744-$H1745)*4))):DH1752)/(($H1744)*4)))</f>
        <v>#N/A</v>
      </c>
      <c r="DI1750" s="80" t="e" cm="1">
        <f t="array" aca="1" ref="DI1750" ca="1">(SUM(INDEX(1745:1745,1,MAX(COLUMN($CN:$CN),COLUMN()-($H1744*4-1))):DI1747)/($H1744*4)-IF($CN1752=0,0,SUM(INDEX(1750:1750,1,MAX(COLUMN($CN:$CN),COLUMN()-(($H1744-$H1745)*4))):DI1752)/(($H1744)*4)))</f>
        <v>#N/A</v>
      </c>
      <c r="DJ1750" s="80" t="e" cm="1">
        <f t="array" aca="1" ref="DJ1750" ca="1">(SUM(INDEX(1745:1745,1,MAX(COLUMN($CN:$CN),COLUMN()-($H1744*4-1))):DJ1747)/($H1744*4)-IF($CN1752=0,0,SUM(INDEX(1750:1750,1,MAX(COLUMN($CN:$CN),COLUMN()-(($H1744-$H1745)*4))):DJ1752)/(($H1744)*4)))</f>
        <v>#N/A</v>
      </c>
      <c r="DK1750" s="80" t="e" cm="1">
        <f t="array" aca="1" ref="DK1750" ca="1">(SUM(INDEX(1745:1745,1,MAX(COLUMN($CN:$CN),COLUMN()-($H1744*4-1))):DK1747)/($H1744*4)-IF($CN1752=0,0,SUM(INDEX(1750:1750,1,MAX(COLUMN($CN:$CN),COLUMN()-(($H1744-$H1745)*4))):DK1752)/(($H1744)*4)))</f>
        <v>#N/A</v>
      </c>
      <c r="DL1750" s="80" t="e" cm="1">
        <f t="array" aca="1" ref="DL1750" ca="1">(SUM(INDEX(1745:1745,1,MAX(COLUMN($CN:$CN),COLUMN()-($H1744*4-1))):DL1747)/($H1744*4)-IF($CN1752=0,0,SUM(INDEX(1750:1750,1,MAX(COLUMN($CN:$CN),COLUMN()-(($H1744-$H1745)*4))):DL1752)/(($H1744)*4)))</f>
        <v>#N/A</v>
      </c>
    </row>
    <row r="1751" spans="2:116" x14ac:dyDescent="0.35">
      <c r="D1751" t="s">
        <v>424</v>
      </c>
      <c r="E1751" s="8" t="str">
        <f t="shared" si="2965"/>
        <v>1751 FAINT-F</v>
      </c>
      <c r="G1751" s="125"/>
      <c r="J1751" s="62"/>
      <c r="K1751" s="53"/>
      <c r="L1751" s="53"/>
      <c r="M1751" s="53"/>
      <c r="N1751" s="53"/>
      <c r="O1751" s="53"/>
      <c r="P1751" s="53"/>
      <c r="R1751" s="82"/>
      <c r="S1751" s="153"/>
      <c r="T1751" s="153"/>
      <c r="U1751" s="153"/>
      <c r="V1751" s="153"/>
      <c r="W1751" s="153"/>
      <c r="X1751" s="153"/>
      <c r="Y1751" s="153"/>
      <c r="Z1751" s="153"/>
      <c r="AA1751" s="153"/>
      <c r="AB1751" s="153"/>
      <c r="AC1751" s="153"/>
      <c r="AD1751" s="153"/>
      <c r="AE1751" s="153"/>
      <c r="AF1751" s="153"/>
      <c r="AG1751" s="153"/>
      <c r="AH1751" s="153"/>
      <c r="AI1751" s="153"/>
      <c r="AJ1751" s="153"/>
      <c r="AK1751" s="153"/>
      <c r="AL1751" s="153"/>
      <c r="AM1751" s="153"/>
      <c r="AN1751" s="153"/>
      <c r="AO1751" s="153"/>
      <c r="AP1751" s="153"/>
      <c r="AQ1751" s="153"/>
      <c r="AR1751" s="153"/>
      <c r="AS1751" s="153"/>
      <c r="AT1751" s="153"/>
      <c r="AU1751" s="153"/>
      <c r="AV1751" s="153"/>
      <c r="AW1751" s="153"/>
      <c r="AX1751" s="153"/>
      <c r="AY1751" s="153"/>
      <c r="AZ1751" s="153"/>
      <c r="BA1751" s="153"/>
      <c r="BB1751" s="153"/>
      <c r="BC1751" s="153"/>
      <c r="BD1751" s="153"/>
      <c r="BE1751" s="153"/>
      <c r="BF1751" s="153"/>
      <c r="BG1751" s="153"/>
      <c r="BH1751" s="153"/>
      <c r="BI1751" s="153"/>
      <c r="BJ1751" s="153"/>
      <c r="BK1751" s="153"/>
      <c r="BL1751" s="153"/>
      <c r="BM1751" s="153"/>
      <c r="BN1751" s="153"/>
      <c r="BO1751" s="153"/>
      <c r="BP1751" s="153"/>
      <c r="BQ1751" s="153"/>
      <c r="BR1751" s="153"/>
      <c r="BS1751" s="153"/>
      <c r="BT1751" s="153"/>
      <c r="BU1751" s="153"/>
      <c r="BV1751" s="153"/>
      <c r="BW1751" s="153"/>
      <c r="BX1751" s="153"/>
      <c r="BY1751" s="153"/>
      <c r="BZ1751" s="153"/>
      <c r="CA1751" s="153"/>
      <c r="CB1751" s="153"/>
      <c r="CC1751" s="153"/>
      <c r="CD1751" s="153"/>
      <c r="CE1751" s="153"/>
      <c r="CF1751" s="153"/>
      <c r="CG1751" s="153"/>
      <c r="CH1751" s="153"/>
      <c r="CI1751" s="153"/>
      <c r="CJ1751" s="153"/>
      <c r="CK1751" s="153"/>
      <c r="CL1751" s="153"/>
      <c r="CN1751" s="62"/>
      <c r="CO1751" s="153"/>
      <c r="CP1751" s="153"/>
      <c r="CQ1751" s="153"/>
      <c r="CR1751" s="153"/>
      <c r="CS1751" s="153"/>
      <c r="CT1751" s="153"/>
      <c r="CU1751" s="153"/>
      <c r="CV1751" s="153"/>
      <c r="CW1751" s="153"/>
      <c r="CX1751" s="153"/>
      <c r="CY1751" s="153"/>
      <c r="CZ1751" s="153"/>
      <c r="DA1751" s="153"/>
      <c r="DB1751" s="153"/>
      <c r="DC1751" s="153"/>
      <c r="DD1751" s="153"/>
      <c r="DE1751" s="153"/>
      <c r="DF1751" s="153"/>
      <c r="DG1751" s="153"/>
      <c r="DH1751" s="153"/>
      <c r="DI1751" s="153"/>
      <c r="DJ1751" s="153"/>
      <c r="DK1751" s="153"/>
      <c r="DL1751" s="153"/>
    </row>
    <row r="1752" spans="2:116" x14ac:dyDescent="0.35">
      <c r="D1752" t="s">
        <v>424</v>
      </c>
      <c r="E1752" s="8" t="str">
        <f t="shared" si="2965"/>
        <v>1752 FAINT-F</v>
      </c>
      <c r="G1752" s="125" t="s">
        <v>219</v>
      </c>
      <c r="J1752" s="74">
        <v>100</v>
      </c>
      <c r="K1752" s="53"/>
      <c r="L1752" s="53"/>
      <c r="M1752" s="53"/>
      <c r="N1752" s="53"/>
      <c r="O1752" s="53"/>
      <c r="P1752" s="53"/>
      <c r="R1752" s="82">
        <f>-$J1752</f>
        <v>-100</v>
      </c>
      <c r="S1752" s="153"/>
      <c r="T1752" s="153"/>
      <c r="U1752" s="153"/>
      <c r="V1752" s="153"/>
      <c r="W1752" s="153"/>
      <c r="X1752" s="153"/>
      <c r="Y1752" s="153"/>
      <c r="Z1752" s="153"/>
      <c r="AA1752" s="153"/>
      <c r="AB1752" s="153"/>
      <c r="AC1752" s="153"/>
      <c r="AD1752" s="153"/>
      <c r="AE1752" s="153"/>
      <c r="AF1752" s="153"/>
      <c r="AG1752" s="153"/>
      <c r="AH1752" s="153"/>
      <c r="AI1752" s="153"/>
      <c r="AJ1752" s="153"/>
      <c r="AK1752" s="153"/>
      <c r="AL1752" s="153"/>
      <c r="AM1752" s="153"/>
      <c r="AN1752" s="153"/>
      <c r="AO1752" s="153"/>
      <c r="AP1752" s="153"/>
      <c r="AQ1752" s="153"/>
      <c r="AR1752" s="153"/>
      <c r="AS1752" s="153"/>
      <c r="AT1752" s="153"/>
      <c r="AU1752" s="153"/>
      <c r="AV1752" s="153"/>
      <c r="AW1752" s="153"/>
      <c r="AX1752" s="153"/>
      <c r="AY1752" s="153"/>
      <c r="AZ1752" s="153"/>
      <c r="BA1752" s="153"/>
      <c r="BB1752" s="153"/>
      <c r="BC1752" s="153"/>
      <c r="BD1752" s="153"/>
      <c r="BE1752" s="153"/>
      <c r="BF1752" s="153"/>
      <c r="BG1752" s="153"/>
      <c r="BH1752" s="153"/>
      <c r="BI1752" s="153"/>
      <c r="BJ1752" s="153"/>
      <c r="BK1752" s="153"/>
      <c r="BL1752" s="153"/>
      <c r="BM1752" s="153"/>
      <c r="BN1752" s="153"/>
      <c r="BO1752" s="153"/>
      <c r="BP1752" s="153"/>
      <c r="BQ1752" s="153"/>
      <c r="BR1752" s="153"/>
      <c r="BS1752" s="153"/>
      <c r="BT1752" s="153"/>
      <c r="BU1752" s="153"/>
      <c r="BV1752" s="153"/>
      <c r="BW1752" s="153"/>
      <c r="BX1752" s="153"/>
      <c r="BY1752" s="153"/>
      <c r="BZ1752" s="153"/>
      <c r="CA1752" s="153"/>
      <c r="CB1752" s="153"/>
      <c r="CC1752" s="153"/>
      <c r="CD1752" s="153"/>
      <c r="CE1752" s="153"/>
      <c r="CF1752" s="153"/>
      <c r="CG1752" s="153"/>
      <c r="CH1752" s="153"/>
      <c r="CI1752" s="153"/>
      <c r="CJ1752" s="153"/>
      <c r="CK1752" s="153"/>
      <c r="CL1752" s="153"/>
      <c r="CN1752" s="74">
        <f>$J1752</f>
        <v>100</v>
      </c>
      <c r="CO1752" s="153"/>
      <c r="CP1752" s="153"/>
      <c r="CQ1752" s="153"/>
      <c r="CR1752" s="153"/>
      <c r="CS1752" s="153"/>
      <c r="CT1752" s="153"/>
      <c r="CU1752" s="153"/>
      <c r="CV1752" s="153"/>
      <c r="CW1752" s="153"/>
      <c r="CX1752" s="153"/>
      <c r="CY1752" s="153"/>
      <c r="CZ1752" s="153"/>
      <c r="DA1752" s="153"/>
      <c r="DB1752" s="153"/>
      <c r="DC1752" s="153"/>
      <c r="DD1752" s="153"/>
      <c r="DE1752" s="153"/>
      <c r="DF1752" s="153"/>
      <c r="DG1752" s="153"/>
      <c r="DH1752" s="153"/>
      <c r="DI1752" s="153"/>
      <c r="DJ1752" s="153"/>
      <c r="DK1752" s="153"/>
      <c r="DL1752" s="153"/>
    </row>
    <row r="1753" spans="2:116" x14ac:dyDescent="0.35">
      <c r="D1753" t="s">
        <v>424</v>
      </c>
      <c r="E1753" s="8" t="str">
        <f t="shared" ref="E1753:E1755" si="2975">ROW()&amp;" "&amp;D1753</f>
        <v>1753 FAINT-F</v>
      </c>
      <c r="G1753" s="125"/>
      <c r="S1753" s="72"/>
      <c r="T1753" s="72"/>
      <c r="U1753" s="72"/>
      <c r="V1753" s="72"/>
      <c r="W1753" s="72"/>
      <c r="X1753" s="72"/>
      <c r="Y1753" s="72"/>
      <c r="Z1753" s="72"/>
      <c r="AA1753" s="72"/>
      <c r="AB1753" s="72"/>
      <c r="AC1753" s="72"/>
      <c r="AD1753" s="72"/>
      <c r="AE1753" s="72"/>
      <c r="AF1753" s="72"/>
      <c r="AG1753" s="72"/>
      <c r="AH1753" s="72"/>
      <c r="AI1753" s="72"/>
      <c r="AJ1753" s="72"/>
      <c r="AK1753" s="72"/>
      <c r="AL1753" s="72"/>
      <c r="AM1753" s="72"/>
      <c r="AN1753" s="72"/>
      <c r="AO1753" s="72"/>
      <c r="AP1753" s="72"/>
      <c r="AQ1753" s="72"/>
      <c r="AR1753" s="72"/>
      <c r="AS1753" s="72"/>
      <c r="AT1753" s="72"/>
      <c r="AU1753" s="72"/>
      <c r="AV1753" s="72"/>
      <c r="AW1753" s="72"/>
      <c r="AX1753" s="72"/>
      <c r="AY1753" s="72"/>
      <c r="AZ1753" s="72"/>
      <c r="BA1753" s="72"/>
      <c r="BB1753" s="72"/>
      <c r="BC1753" s="72"/>
      <c r="BD1753" s="72"/>
      <c r="BE1753" s="72"/>
      <c r="BF1753" s="72"/>
      <c r="BG1753" s="72"/>
      <c r="BH1753" s="72"/>
      <c r="BI1753" s="72"/>
      <c r="BJ1753" s="72"/>
      <c r="BK1753" s="72"/>
      <c r="BL1753" s="72"/>
      <c r="BM1753" s="72"/>
      <c r="BN1753" s="72"/>
      <c r="BO1753" s="72"/>
      <c r="BP1753" s="72"/>
      <c r="BQ1753" s="72"/>
      <c r="BR1753" s="72"/>
      <c r="BS1753" s="72"/>
      <c r="BT1753" s="72"/>
      <c r="BU1753" s="72"/>
      <c r="BV1753" s="72"/>
      <c r="BW1753" s="72"/>
      <c r="BX1753" s="72"/>
      <c r="BY1753" s="72"/>
      <c r="BZ1753" s="72"/>
      <c r="CA1753" s="72"/>
      <c r="CB1753" s="72"/>
      <c r="CC1753" s="72"/>
      <c r="CD1753" s="72"/>
      <c r="CE1753" s="72"/>
      <c r="CF1753" s="72"/>
      <c r="CG1753" s="72"/>
      <c r="CH1753" s="72"/>
      <c r="CI1753" s="72"/>
      <c r="CJ1753" s="72"/>
      <c r="CK1753" s="72"/>
      <c r="CL1753" s="72"/>
      <c r="CO1753" s="72"/>
      <c r="CP1753" s="72"/>
      <c r="CQ1753" s="72"/>
      <c r="CR1753" s="72"/>
      <c r="CS1753" s="72"/>
      <c r="CT1753" s="72"/>
      <c r="CU1753" s="72"/>
      <c r="CV1753" s="72"/>
      <c r="CW1753" s="72"/>
      <c r="CX1753" s="72"/>
      <c r="CY1753" s="72"/>
      <c r="CZ1753" s="72"/>
      <c r="DA1753" s="72"/>
      <c r="DB1753" s="72"/>
      <c r="DC1753" s="72"/>
      <c r="DD1753" s="72"/>
      <c r="DE1753" s="72"/>
      <c r="DF1753" s="72"/>
      <c r="DG1753" s="72"/>
      <c r="DH1753" s="72"/>
      <c r="DI1753" s="72"/>
      <c r="DJ1753" s="72"/>
      <c r="DK1753" s="72"/>
      <c r="DL1753" s="72"/>
    </row>
    <row r="1754" spans="2:116" x14ac:dyDescent="0.35">
      <c r="D1754" t="s">
        <v>424</v>
      </c>
      <c r="E1754" s="8" t="str">
        <f t="shared" si="2975"/>
        <v>1754 FAINT-F</v>
      </c>
      <c r="G1754" s="95" t="s">
        <v>205</v>
      </c>
      <c r="H1754" s="12"/>
      <c r="S1754" s="72"/>
      <c r="T1754" s="72"/>
      <c r="U1754" s="72"/>
      <c r="V1754" s="72"/>
      <c r="W1754" s="72"/>
      <c r="X1754" s="72"/>
      <c r="Y1754" s="72"/>
      <c r="Z1754" s="72"/>
      <c r="AA1754" s="72"/>
      <c r="AB1754" s="72"/>
      <c r="AC1754" s="72"/>
      <c r="AD1754" s="72"/>
      <c r="AE1754" s="72"/>
      <c r="AF1754" s="72"/>
      <c r="AG1754" s="72"/>
      <c r="AH1754" s="72"/>
      <c r="AI1754" s="72"/>
      <c r="AJ1754" s="72"/>
      <c r="AK1754" s="72"/>
      <c r="AL1754" s="72"/>
      <c r="AM1754" s="72"/>
      <c r="AN1754" s="72"/>
      <c r="AO1754" s="72"/>
      <c r="AP1754" s="72"/>
      <c r="AQ1754" s="72"/>
      <c r="AR1754" s="72"/>
      <c r="AS1754" s="72"/>
      <c r="AT1754" s="72"/>
      <c r="AU1754" s="72"/>
      <c r="AV1754" s="72"/>
      <c r="AW1754" s="72"/>
      <c r="AX1754" s="72"/>
      <c r="AY1754" s="72"/>
      <c r="AZ1754" s="72"/>
      <c r="BA1754" s="72"/>
      <c r="BB1754" s="72"/>
      <c r="BC1754" s="72"/>
      <c r="BD1754" s="72"/>
      <c r="BE1754" s="72"/>
      <c r="BF1754" s="72"/>
      <c r="BG1754" s="72"/>
      <c r="BH1754" s="72"/>
      <c r="BI1754" s="72"/>
      <c r="BJ1754" s="72"/>
      <c r="BK1754" s="72"/>
      <c r="BL1754" s="72"/>
      <c r="BM1754" s="72"/>
      <c r="BN1754" s="72"/>
      <c r="BO1754" s="72"/>
      <c r="BP1754" s="72"/>
      <c r="BQ1754" s="72"/>
      <c r="BR1754" s="72"/>
      <c r="BS1754" s="72"/>
      <c r="BT1754" s="72"/>
      <c r="BU1754" s="72"/>
      <c r="BV1754" s="72"/>
      <c r="BW1754" s="72"/>
      <c r="BX1754" s="72"/>
      <c r="BY1754" s="72"/>
      <c r="BZ1754" s="72"/>
      <c r="CA1754" s="72"/>
      <c r="CB1754" s="72"/>
      <c r="CC1754" s="72"/>
      <c r="CD1754" s="72"/>
      <c r="CE1754" s="72"/>
      <c r="CF1754" s="72"/>
      <c r="CG1754" s="72"/>
      <c r="CH1754" s="72"/>
      <c r="CI1754" s="72"/>
      <c r="CJ1754" s="72"/>
      <c r="CK1754" s="72"/>
      <c r="CL1754" s="72"/>
      <c r="CO1754" s="72"/>
      <c r="CP1754" s="72"/>
      <c r="CQ1754" s="72"/>
      <c r="CR1754" s="72"/>
      <c r="CS1754" s="72"/>
      <c r="CT1754" s="72"/>
      <c r="CU1754" s="72"/>
      <c r="CV1754" s="72"/>
      <c r="CW1754" s="72"/>
      <c r="CX1754" s="72"/>
      <c r="CY1754" s="72"/>
      <c r="CZ1754" s="72"/>
      <c r="DA1754" s="72"/>
      <c r="DB1754" s="72"/>
      <c r="DC1754" s="72"/>
      <c r="DD1754" s="72"/>
      <c r="DE1754" s="72"/>
      <c r="DF1754" s="72"/>
      <c r="DG1754" s="72"/>
      <c r="DH1754" s="72"/>
      <c r="DI1754" s="72"/>
      <c r="DJ1754" s="72"/>
      <c r="DK1754" s="72"/>
      <c r="DL1754" s="72"/>
    </row>
    <row r="1755" spans="2:116" x14ac:dyDescent="0.35">
      <c r="C1755" t="s">
        <v>240</v>
      </c>
      <c r="D1755" t="s">
        <v>424</v>
      </c>
      <c r="E1755" s="8" t="str">
        <f t="shared" si="2975"/>
        <v>1755 FAINT-F</v>
      </c>
      <c r="G1755" s="125" t="str">
        <f>"Gross Intangibles - "&amp;SUBSTITUTE(G1742,":","")</f>
        <v>Gross Intangibles - Fixed secondary intangible assets</v>
      </c>
      <c r="J1755" s="80">
        <f>J1752</f>
        <v>100</v>
      </c>
      <c r="K1755" s="53">
        <f>SUMIF($4:$4,K$2,1753:1753)</f>
        <v>0</v>
      </c>
      <c r="L1755" s="53">
        <f>SUMIF($4:$4,L$2,1753:1753)</f>
        <v>0</v>
      </c>
      <c r="M1755" s="53">
        <f>SUMIF($4:$4,M$2,1753:1753)</f>
        <v>0</v>
      </c>
      <c r="N1755" s="53">
        <f>SUMIF($4:$4,N$2,1753:1753)</f>
        <v>0</v>
      </c>
      <c r="O1755" s="53">
        <f>SUMIF($4:$4,O$2,1753:1753)</f>
        <v>0</v>
      </c>
      <c r="P1755" s="53">
        <f>SUMIF($4:$4,P$2,1753:1753)</f>
        <v>0</v>
      </c>
      <c r="R1755" s="24">
        <f>$J1755</f>
        <v>100</v>
      </c>
      <c r="S1755" s="80">
        <f t="shared" ref="S1755:CC1755" si="2976">-S1747+R1755</f>
        <v>183.33333333333331</v>
      </c>
      <c r="T1755" s="80">
        <f t="shared" si="2976"/>
        <v>266.66666666666663</v>
      </c>
      <c r="U1755" s="80">
        <f t="shared" si="2976"/>
        <v>349.99999999999994</v>
      </c>
      <c r="V1755" s="80">
        <f t="shared" si="2976"/>
        <v>433.33333333333326</v>
      </c>
      <c r="W1755" s="80">
        <f t="shared" si="2976"/>
        <v>516.66666666666663</v>
      </c>
      <c r="X1755" s="80">
        <f t="shared" si="2976"/>
        <v>600</v>
      </c>
      <c r="Y1755" s="80">
        <f t="shared" si="2976"/>
        <v>683.33333333333337</v>
      </c>
      <c r="Z1755" s="80">
        <f t="shared" si="2976"/>
        <v>766.66666666666674</v>
      </c>
      <c r="AA1755" s="80">
        <f t="shared" si="2976"/>
        <v>850.00000000000011</v>
      </c>
      <c r="AB1755" s="80">
        <f t="shared" si="2976"/>
        <v>933.33333333333348</v>
      </c>
      <c r="AC1755" s="80">
        <f t="shared" si="2976"/>
        <v>1016.6666666666669</v>
      </c>
      <c r="AD1755" s="80">
        <f t="shared" si="2976"/>
        <v>1100.0000000000002</v>
      </c>
      <c r="AE1755" s="80">
        <f t="shared" si="2976"/>
        <v>1183.3333333333335</v>
      </c>
      <c r="AF1755" s="80">
        <f t="shared" si="2976"/>
        <v>1266.6666666666667</v>
      </c>
      <c r="AG1755" s="80">
        <f t="shared" si="2976"/>
        <v>1350</v>
      </c>
      <c r="AH1755" s="80">
        <f t="shared" si="2976"/>
        <v>1433.3333333333333</v>
      </c>
      <c r="AI1755" s="80">
        <f t="shared" si="2976"/>
        <v>1516.6666666666665</v>
      </c>
      <c r="AJ1755" s="80">
        <f t="shared" si="2976"/>
        <v>1599.9999999999998</v>
      </c>
      <c r="AK1755" s="80">
        <f t="shared" si="2976"/>
        <v>1683.333333333333</v>
      </c>
      <c r="AL1755" s="80">
        <f t="shared" si="2976"/>
        <v>1766.6666666666663</v>
      </c>
      <c r="AM1755" s="80">
        <f t="shared" si="2976"/>
        <v>1849.9999999999995</v>
      </c>
      <c r="AN1755" s="80">
        <f t="shared" si="2976"/>
        <v>1933.3333333333328</v>
      </c>
      <c r="AO1755" s="80">
        <f t="shared" si="2976"/>
        <v>2016.6666666666661</v>
      </c>
      <c r="AP1755" s="80">
        <f t="shared" si="2976"/>
        <v>2099.9999999999995</v>
      </c>
      <c r="AQ1755" s="80">
        <f t="shared" si="2976"/>
        <v>2183.333333333333</v>
      </c>
      <c r="AR1755" s="80">
        <f t="shared" si="2976"/>
        <v>2266.6666666666665</v>
      </c>
      <c r="AS1755" s="80">
        <f t="shared" si="2976"/>
        <v>2350</v>
      </c>
      <c r="AT1755" s="80">
        <f t="shared" si="2976"/>
        <v>2433.3333333333335</v>
      </c>
      <c r="AU1755" s="80">
        <f t="shared" si="2976"/>
        <v>2516.666666666667</v>
      </c>
      <c r="AV1755" s="80">
        <f t="shared" si="2976"/>
        <v>2600.0000000000005</v>
      </c>
      <c r="AW1755" s="80">
        <f t="shared" si="2976"/>
        <v>2683.3333333333339</v>
      </c>
      <c r="AX1755" s="80">
        <f t="shared" si="2976"/>
        <v>2766.6666666666674</v>
      </c>
      <c r="AY1755" s="80">
        <f t="shared" si="2976"/>
        <v>2850.0000000000009</v>
      </c>
      <c r="AZ1755" s="80">
        <f t="shared" si="2976"/>
        <v>2933.3333333333344</v>
      </c>
      <c r="BA1755" s="80">
        <f t="shared" si="2976"/>
        <v>3016.6666666666679</v>
      </c>
      <c r="BB1755" s="80">
        <f t="shared" si="2976"/>
        <v>3100.0000000000014</v>
      </c>
      <c r="BC1755" s="80">
        <f t="shared" si="2976"/>
        <v>3183.3333333333348</v>
      </c>
      <c r="BD1755" s="80">
        <f t="shared" si="2976"/>
        <v>3266.6666666666683</v>
      </c>
      <c r="BE1755" s="80">
        <f t="shared" si="2976"/>
        <v>3350.0000000000018</v>
      </c>
      <c r="BF1755" s="80">
        <f t="shared" si="2976"/>
        <v>3433.3333333333353</v>
      </c>
      <c r="BG1755" s="80">
        <f t="shared" si="2976"/>
        <v>3516.6666666666688</v>
      </c>
      <c r="BH1755" s="80">
        <f t="shared" si="2976"/>
        <v>3600.0000000000023</v>
      </c>
      <c r="BI1755" s="80">
        <f t="shared" si="2976"/>
        <v>3683.3333333333358</v>
      </c>
      <c r="BJ1755" s="80">
        <f t="shared" si="2976"/>
        <v>3766.6666666666692</v>
      </c>
      <c r="BK1755" s="80">
        <f t="shared" si="2976"/>
        <v>3850.0000000000027</v>
      </c>
      <c r="BL1755" s="80">
        <f t="shared" si="2976"/>
        <v>3933.3333333333362</v>
      </c>
      <c r="BM1755" s="80">
        <f t="shared" si="2976"/>
        <v>4016.6666666666697</v>
      </c>
      <c r="BN1755" s="80">
        <f t="shared" si="2976"/>
        <v>4100.0000000000027</v>
      </c>
      <c r="BO1755" s="80">
        <f t="shared" si="2976"/>
        <v>4183.3333333333358</v>
      </c>
      <c r="BP1755" s="80">
        <f t="shared" si="2976"/>
        <v>4266.6666666666688</v>
      </c>
      <c r="BQ1755" s="80">
        <f t="shared" si="2976"/>
        <v>4350.0000000000018</v>
      </c>
      <c r="BR1755" s="80">
        <f t="shared" si="2976"/>
        <v>4433.3333333333348</v>
      </c>
      <c r="BS1755" s="80">
        <f t="shared" si="2976"/>
        <v>4516.6666666666679</v>
      </c>
      <c r="BT1755" s="80">
        <f t="shared" si="2976"/>
        <v>4600.0000000000009</v>
      </c>
      <c r="BU1755" s="80">
        <f t="shared" si="2976"/>
        <v>4683.3333333333339</v>
      </c>
      <c r="BV1755" s="80">
        <f t="shared" si="2976"/>
        <v>4766.666666666667</v>
      </c>
      <c r="BW1755" s="80">
        <f t="shared" si="2976"/>
        <v>4850</v>
      </c>
      <c r="BX1755" s="80">
        <f t="shared" si="2976"/>
        <v>4933.333333333333</v>
      </c>
      <c r="BY1755" s="80">
        <f t="shared" si="2976"/>
        <v>5016.6666666666661</v>
      </c>
      <c r="BZ1755" s="80">
        <f t="shared" si="2976"/>
        <v>5099.9999999999991</v>
      </c>
      <c r="CA1755" s="80">
        <f t="shared" si="2976"/>
        <v>5183.3333333333321</v>
      </c>
      <c r="CB1755" s="80">
        <f t="shared" si="2976"/>
        <v>5266.6666666666652</v>
      </c>
      <c r="CC1755" s="80">
        <f t="shared" si="2976"/>
        <v>5349.9999999999982</v>
      </c>
      <c r="CD1755" s="80">
        <f t="shared" ref="CD1755:CL1755" si="2977">-CD1747+CC1755</f>
        <v>5433.3333333333312</v>
      </c>
      <c r="CE1755" s="80">
        <f t="shared" si="2977"/>
        <v>5516.6666666666642</v>
      </c>
      <c r="CF1755" s="80">
        <f t="shared" si="2977"/>
        <v>5599.9999999999973</v>
      </c>
      <c r="CG1755" s="80">
        <f t="shared" si="2977"/>
        <v>5683.3333333333303</v>
      </c>
      <c r="CH1755" s="80">
        <f t="shared" si="2977"/>
        <v>5766.6666666666633</v>
      </c>
      <c r="CI1755" s="80">
        <f t="shared" si="2977"/>
        <v>5849.9999999999964</v>
      </c>
      <c r="CJ1755" s="80">
        <f t="shared" si="2977"/>
        <v>5933.3333333333294</v>
      </c>
      <c r="CK1755" s="80">
        <f t="shared" si="2977"/>
        <v>6016.6666666666624</v>
      </c>
      <c r="CL1755" s="80">
        <f t="shared" si="2977"/>
        <v>6099.9999999999955</v>
      </c>
      <c r="CN1755" s="80">
        <f>CN1752</f>
        <v>100</v>
      </c>
      <c r="CO1755" s="80" t="e">
        <f t="shared" ref="CO1755" si="2978">-CO1747+CN1755</f>
        <v>#N/A</v>
      </c>
      <c r="CP1755" s="80" t="e">
        <f t="shared" ref="CP1755" si="2979">-CP1747+CO1755</f>
        <v>#N/A</v>
      </c>
      <c r="CQ1755" s="80" t="e">
        <f t="shared" ref="CQ1755" si="2980">-CQ1747+CP1755</f>
        <v>#N/A</v>
      </c>
      <c r="CR1755" s="80" t="e">
        <f t="shared" ref="CR1755" si="2981">-CR1747+CQ1755</f>
        <v>#N/A</v>
      </c>
      <c r="CS1755" s="80" t="e">
        <f t="shared" ref="CS1755" si="2982">-CS1747+CR1755</f>
        <v>#N/A</v>
      </c>
      <c r="CT1755" s="80" t="e">
        <f t="shared" ref="CT1755" si="2983">-CT1747+CS1755</f>
        <v>#N/A</v>
      </c>
      <c r="CU1755" s="80" t="e">
        <f t="shared" ref="CU1755" si="2984">-CU1747+CT1755</f>
        <v>#N/A</v>
      </c>
      <c r="CV1755" s="80" t="e">
        <f t="shared" ref="CV1755" si="2985">-CV1747+CU1755</f>
        <v>#N/A</v>
      </c>
      <c r="CW1755" s="80" t="e">
        <f t="shared" ref="CW1755" si="2986">-CW1747+CV1755</f>
        <v>#N/A</v>
      </c>
      <c r="CX1755" s="80" t="e">
        <f t="shared" ref="CX1755" si="2987">-CX1747+CW1755</f>
        <v>#N/A</v>
      </c>
      <c r="CY1755" s="80" t="e">
        <f t="shared" ref="CY1755" si="2988">-CY1747+CX1755</f>
        <v>#N/A</v>
      </c>
      <c r="CZ1755" s="80" t="e">
        <f t="shared" ref="CZ1755" si="2989">-CZ1747+CY1755</f>
        <v>#N/A</v>
      </c>
      <c r="DA1755" s="80" t="e">
        <f t="shared" ref="DA1755" si="2990">-DA1747+CZ1755</f>
        <v>#N/A</v>
      </c>
      <c r="DB1755" s="80" t="e">
        <f t="shared" ref="DB1755" si="2991">-DB1747+DA1755</f>
        <v>#N/A</v>
      </c>
      <c r="DC1755" s="80" t="e">
        <f t="shared" ref="DC1755" si="2992">-DC1747+DB1755</f>
        <v>#N/A</v>
      </c>
      <c r="DD1755" s="80" t="e">
        <f t="shared" ref="DD1755" si="2993">-DD1747+DC1755</f>
        <v>#N/A</v>
      </c>
      <c r="DE1755" s="80" t="e">
        <f t="shared" ref="DE1755" si="2994">-DE1747+DD1755</f>
        <v>#N/A</v>
      </c>
      <c r="DF1755" s="80" t="e">
        <f t="shared" ref="DF1755" si="2995">-DF1747+DE1755</f>
        <v>#N/A</v>
      </c>
      <c r="DG1755" s="80" t="e">
        <f t="shared" ref="DG1755" si="2996">-DG1747+DF1755</f>
        <v>#N/A</v>
      </c>
      <c r="DH1755" s="80" t="e">
        <f t="shared" ref="DH1755" si="2997">-DH1747+DG1755</f>
        <v>#N/A</v>
      </c>
      <c r="DI1755" s="80" t="e">
        <f t="shared" ref="DI1755" si="2998">-DI1747+DH1755</f>
        <v>#N/A</v>
      </c>
      <c r="DJ1755" s="80" t="e">
        <f t="shared" ref="DJ1755" si="2999">-DJ1747+DI1755</f>
        <v>#N/A</v>
      </c>
      <c r="DK1755" s="80" t="e">
        <f t="shared" ref="DK1755:DL1755" si="3000">-DK1747+DJ1755</f>
        <v>#N/A</v>
      </c>
      <c r="DL1755" s="80" t="e">
        <f t="shared" si="3000"/>
        <v>#N/A</v>
      </c>
    </row>
    <row r="1756" spans="2:116" x14ac:dyDescent="0.35">
      <c r="D1756" t="s">
        <v>424</v>
      </c>
      <c r="E1756" s="8" t="str">
        <f t="shared" ref="E1756" si="3001">ROW()&amp;" "&amp;D1756</f>
        <v>1756 FAINT-F</v>
      </c>
      <c r="G1756" s="125" t="str">
        <f>"Accumulated amortization - "&amp;SUBSTITUTE(G1742,":","")</f>
        <v>Accumulated amortization - Fixed secondary intangible assets</v>
      </c>
      <c r="J1756" s="81">
        <f>-H1745/H1744*J1755</f>
        <v>-60</v>
      </c>
      <c r="K1756" s="43">
        <f>SUMIF($4:$4,K$2,1754:1754)</f>
        <v>0</v>
      </c>
      <c r="L1756" s="43">
        <f>SUMIF($4:$4,L$2,1754:1754)</f>
        <v>0</v>
      </c>
      <c r="M1756" s="43">
        <f>SUMIF($4:$4,M$2,1754:1754)</f>
        <v>0</v>
      </c>
      <c r="N1756" s="43">
        <f>SUMIF($4:$4,N$2,1754:1754)</f>
        <v>0</v>
      </c>
      <c r="O1756" s="43">
        <f>SUMIF($4:$4,O$2,1754:1754)</f>
        <v>0</v>
      </c>
      <c r="P1756" s="43">
        <f>SUMIF($4:$4,P$2,1754:1754)</f>
        <v>0</v>
      </c>
      <c r="R1756" s="37">
        <f>$J1756</f>
        <v>-60</v>
      </c>
      <c r="S1756" s="81">
        <f ca="1">R1756+S1750</f>
        <v>-63.10734463276836</v>
      </c>
      <c r="T1756" s="81">
        <f t="shared" ref="T1756:CE1756" ca="1" si="3002">S1756+T1750</f>
        <v>-67.679785502250311</v>
      </c>
      <c r="U1756" s="81">
        <f t="shared" ca="1" si="3002"/>
        <v>-73.742154748051163</v>
      </c>
      <c r="V1756" s="81">
        <f t="shared" ca="1" si="3002"/>
        <v>-81.319705393498353</v>
      </c>
      <c r="W1756" s="81">
        <f t="shared" ca="1" si="3002"/>
        <v>-90.438118479263863</v>
      </c>
      <c r="X1756" s="81">
        <f t="shared" ca="1" si="3002"/>
        <v>-101.12351031789545</v>
      </c>
      <c r="Y1756" s="81">
        <f t="shared" ca="1" si="3002"/>
        <v>-113.40243987130611</v>
      </c>
      <c r="Z1756" s="81">
        <f t="shared" ca="1" si="3002"/>
        <v>-127.30191625330565</v>
      </c>
      <c r="AA1756" s="81">
        <f t="shared" ca="1" si="3002"/>
        <v>-142.84940635929388</v>
      </c>
      <c r="AB1756" s="81">
        <f t="shared" ca="1" si="3002"/>
        <v>-160.07284262527062</v>
      </c>
      <c r="AC1756" s="81">
        <f t="shared" ca="1" si="3002"/>
        <v>-179.00063091835432</v>
      </c>
      <c r="AD1756" s="81">
        <f t="shared" ca="1" si="3002"/>
        <v>-199.66165856103828</v>
      </c>
      <c r="AE1756" s="81">
        <f t="shared" ca="1" si="3002"/>
        <v>-222.08530249145136</v>
      </c>
      <c r="AF1756" s="81">
        <f t="shared" ca="1" si="3002"/>
        <v>-246.30143756192794</v>
      </c>
      <c r="AG1756" s="81">
        <f t="shared" ca="1" si="3002"/>
        <v>-272.3404449782318</v>
      </c>
      <c r="AH1756" s="81">
        <f t="shared" ca="1" si="3002"/>
        <v>-300.23322088181766</v>
      </c>
      <c r="AI1756" s="81">
        <f t="shared" ca="1" si="3002"/>
        <v>-330.01118507755467</v>
      </c>
      <c r="AJ1756" s="81">
        <f t="shared" ca="1" si="3002"/>
        <v>-361.70628990937763</v>
      </c>
      <c r="AK1756" s="81">
        <f t="shared" ca="1" si="3002"/>
        <v>-395.35102928637275</v>
      </c>
      <c r="AL1756" s="81">
        <f t="shared" ca="1" si="3002"/>
        <v>-430.978447861848</v>
      </c>
      <c r="AM1756" s="81">
        <f t="shared" ca="1" si="3002"/>
        <v>-468.62215036798102</v>
      </c>
      <c r="AN1756" s="81">
        <f t="shared" ca="1" si="3002"/>
        <v>-508.31631110868125</v>
      </c>
      <c r="AO1756" s="81">
        <f t="shared" ca="1" si="3002"/>
        <v>-550.09568361334811</v>
      </c>
      <c r="AP1756" s="81">
        <f t="shared" ca="1" si="3002"/>
        <v>-593.9956104542523</v>
      </c>
      <c r="AQ1756" s="81">
        <f t="shared" ca="1" si="3002"/>
        <v>-638.35711797607576</v>
      </c>
      <c r="AR1756" s="81">
        <f t="shared" ca="1" si="3002"/>
        <v>-684.83027797624482</v>
      </c>
      <c r="AS1756" s="81">
        <f t="shared" ca="1" si="3002"/>
        <v>-733.42604903512608</v>
      </c>
      <c r="AT1756" s="81">
        <f t="shared" ca="1" si="3002"/>
        <v>-784.1551545880144</v>
      </c>
      <c r="AU1756" s="81">
        <f t="shared" ca="1" si="3002"/>
        <v>-837.02807180600053</v>
      </c>
      <c r="AV1756" s="81">
        <f t="shared" ca="1" si="3002"/>
        <v>-892.05502016747062</v>
      </c>
      <c r="AW1756" s="81">
        <f t="shared" ca="1" si="3002"/>
        <v>-949.24594971294368</v>
      </c>
      <c r="AX1756" s="81">
        <f t="shared" ca="1" si="3002"/>
        <v>-1008.6105289757963</v>
      </c>
      <c r="AY1756" s="81">
        <f t="shared" ca="1" si="3002"/>
        <v>-1070.1581325812622</v>
      </c>
      <c r="AZ1756" s="81">
        <f t="shared" ca="1" si="3002"/>
        <v>-1133.8978285059284</v>
      </c>
      <c r="BA1756" s="81">
        <f t="shared" ca="1" si="3002"/>
        <v>-1199.8383649897814</v>
      </c>
      <c r="BB1756" s="81">
        <f t="shared" ca="1" si="3002"/>
        <v>-1267.9881570926871</v>
      </c>
      <c r="BC1756" s="81">
        <f t="shared" ca="1" si="3002"/>
        <v>-1338.3552728870088</v>
      </c>
      <c r="BD1756" s="81">
        <f t="shared" ca="1" si="3002"/>
        <v>-1410.9474192778939</v>
      </c>
      <c r="BE1756" s="81">
        <f t="shared" ca="1" si="3002"/>
        <v>-1485.7719274425713</v>
      </c>
      <c r="BF1756" s="81">
        <f t="shared" ca="1" si="3002"/>
        <v>-1562.83573787982</v>
      </c>
      <c r="BG1756" s="81">
        <f t="shared" ca="1" si="3002"/>
        <v>-1642.1453850605772</v>
      </c>
      <c r="BH1756" s="81">
        <f t="shared" ca="1" si="3002"/>
        <v>-1723.7069816704588</v>
      </c>
      <c r="BI1756" s="81">
        <f t="shared" ca="1" si="3002"/>
        <v>-1807.526202434771</v>
      </c>
      <c r="BJ1756" s="81">
        <f t="shared" ca="1" si="3002"/>
        <v>-1893.6082675163823</v>
      </c>
      <c r="BK1756" s="81">
        <f t="shared" ca="1" si="3002"/>
        <v>-1981.9579254766286</v>
      </c>
      <c r="BL1756" s="81">
        <f t="shared" ca="1" si="3002"/>
        <v>-2072.5794357892046</v>
      </c>
      <c r="BM1756" s="81">
        <f t="shared" ca="1" si="3002"/>
        <v>-2165.4765508967839</v>
      </c>
      <c r="BN1756" s="81">
        <f t="shared" ca="1" si="3002"/>
        <v>-2260.6524977998929</v>
      </c>
      <c r="BO1756" s="81">
        <f t="shared" ca="1" si="3002"/>
        <v>-2358.1099591673333</v>
      </c>
      <c r="BP1756" s="81">
        <f t="shared" ca="1" si="3002"/>
        <v>-2457.8797813344167</v>
      </c>
      <c r="BQ1756" s="81">
        <f t="shared" ca="1" si="3002"/>
        <v>-2559.9653661370976</v>
      </c>
      <c r="BR1756" s="81">
        <f t="shared" ca="1" si="3002"/>
        <v>-2664.3699873309165</v>
      </c>
      <c r="BS1756" s="81">
        <f t="shared" ca="1" si="3002"/>
        <v>-2771.0967924056549</v>
      </c>
      <c r="BT1756" s="81">
        <f t="shared" ca="1" si="3002"/>
        <v>-2880.1488046192085</v>
      </c>
      <c r="BU1756" s="81">
        <f t="shared" ca="1" si="3002"/>
        <v>-2991.5289252596335</v>
      </c>
      <c r="BV1756" s="81">
        <f t="shared" ca="1" si="3002"/>
        <v>-3105.2399361446055</v>
      </c>
      <c r="BW1756" s="81">
        <f t="shared" ca="1" si="3002"/>
        <v>-3221.2845023678055</v>
      </c>
      <c r="BX1756" s="81">
        <f t="shared" ca="1" si="3002"/>
        <v>-3339.6651753020406</v>
      </c>
      <c r="BY1756" s="81">
        <f t="shared" ca="1" si="3002"/>
        <v>-3460.3843958692064</v>
      </c>
      <c r="BZ1756" s="81">
        <f t="shared" ca="1" si="3002"/>
        <v>-3583.4444980875019</v>
      </c>
      <c r="CA1756" s="81">
        <f t="shared" ca="1" si="3002"/>
        <v>-3707.435283528092</v>
      </c>
      <c r="CB1756" s="81">
        <f t="shared" ca="1" si="3002"/>
        <v>-3832.3349447253986</v>
      </c>
      <c r="CC1756" s="81">
        <f t="shared" ca="1" si="3002"/>
        <v>-3958.1211739702717</v>
      </c>
      <c r="CD1756" s="81">
        <f t="shared" ca="1" si="3002"/>
        <v>-4084.7711611995546</v>
      </c>
      <c r="CE1756" s="81">
        <f t="shared" ca="1" si="3002"/>
        <v>-4212.2615921032793</v>
      </c>
      <c r="CF1756" s="81">
        <f t="shared" ref="CF1756:CL1756" ca="1" si="3003">CE1756+CF1750</f>
        <v>-4340.5686464599357</v>
      </c>
      <c r="CG1756" s="81">
        <f t="shared" ca="1" si="3003"/>
        <v>-4469.6679967106047</v>
      </c>
      <c r="CH1756" s="81">
        <f t="shared" ca="1" si="3003"/>
        <v>-4599.5348067830764</v>
      </c>
      <c r="CI1756" s="81">
        <f t="shared" ca="1" si="3003"/>
        <v>-4730.1437311774271</v>
      </c>
      <c r="CJ1756" s="81">
        <f t="shared" ca="1" si="3003"/>
        <v>-4861.4689143248979</v>
      </c>
      <c r="CK1756" s="81">
        <f t="shared" ca="1" si="3003"/>
        <v>-4993.4839902322828</v>
      </c>
      <c r="CL1756" s="81">
        <f t="shared" ca="1" si="3003"/>
        <v>-5126.1620824244101</v>
      </c>
      <c r="CN1756" s="81">
        <f>-H1745/H1744*CN1755</f>
        <v>-60</v>
      </c>
      <c r="CO1756" s="81" t="e">
        <f ca="1">CN1756+CO1750</f>
        <v>#N/A</v>
      </c>
      <c r="CP1756" s="81" t="e">
        <f t="shared" ref="CP1756:DL1756" ca="1" si="3004">CO1756+CP1750</f>
        <v>#N/A</v>
      </c>
      <c r="CQ1756" s="81" t="e">
        <f t="shared" ca="1" si="3004"/>
        <v>#N/A</v>
      </c>
      <c r="CR1756" s="81" t="e">
        <f t="shared" ca="1" si="3004"/>
        <v>#N/A</v>
      </c>
      <c r="CS1756" s="81" t="e">
        <f t="shared" ca="1" si="3004"/>
        <v>#N/A</v>
      </c>
      <c r="CT1756" s="81" t="e">
        <f t="shared" ca="1" si="3004"/>
        <v>#N/A</v>
      </c>
      <c r="CU1756" s="81" t="e">
        <f t="shared" ca="1" si="3004"/>
        <v>#N/A</v>
      </c>
      <c r="CV1756" s="81" t="e">
        <f t="shared" ca="1" si="3004"/>
        <v>#N/A</v>
      </c>
      <c r="CW1756" s="81" t="e">
        <f t="shared" ca="1" si="3004"/>
        <v>#N/A</v>
      </c>
      <c r="CX1756" s="81" t="e">
        <f t="shared" ca="1" si="3004"/>
        <v>#N/A</v>
      </c>
      <c r="CY1756" s="81" t="e">
        <f t="shared" ca="1" si="3004"/>
        <v>#N/A</v>
      </c>
      <c r="CZ1756" s="81" t="e">
        <f t="shared" ca="1" si="3004"/>
        <v>#N/A</v>
      </c>
      <c r="DA1756" s="81" t="e">
        <f t="shared" ca="1" si="3004"/>
        <v>#N/A</v>
      </c>
      <c r="DB1756" s="81" t="e">
        <f t="shared" ca="1" si="3004"/>
        <v>#N/A</v>
      </c>
      <c r="DC1756" s="81" t="e">
        <f t="shared" ca="1" si="3004"/>
        <v>#N/A</v>
      </c>
      <c r="DD1756" s="81" t="e">
        <f t="shared" ca="1" si="3004"/>
        <v>#N/A</v>
      </c>
      <c r="DE1756" s="81" t="e">
        <f t="shared" ca="1" si="3004"/>
        <v>#N/A</v>
      </c>
      <c r="DF1756" s="81" t="e">
        <f t="shared" ca="1" si="3004"/>
        <v>#N/A</v>
      </c>
      <c r="DG1756" s="81" t="e">
        <f t="shared" ca="1" si="3004"/>
        <v>#N/A</v>
      </c>
      <c r="DH1756" s="81" t="e">
        <f t="shared" ca="1" si="3004"/>
        <v>#N/A</v>
      </c>
      <c r="DI1756" s="81" t="e">
        <f t="shared" ca="1" si="3004"/>
        <v>#N/A</v>
      </c>
      <c r="DJ1756" s="81" t="e">
        <f t="shared" ca="1" si="3004"/>
        <v>#N/A</v>
      </c>
      <c r="DK1756" s="81" t="e">
        <f t="shared" ca="1" si="3004"/>
        <v>#N/A</v>
      </c>
      <c r="DL1756" s="81" t="e">
        <f t="shared" ca="1" si="3004"/>
        <v>#N/A</v>
      </c>
    </row>
    <row r="1757" spans="2:116" x14ac:dyDescent="0.35">
      <c r="B1757" t="s">
        <v>332</v>
      </c>
      <c r="D1757" t="s">
        <v>424</v>
      </c>
      <c r="E1757" s="8" t="str">
        <f t="shared" si="2965"/>
        <v>1757 FAINT-F</v>
      </c>
      <c r="G1757" s="126" t="str">
        <f>"Net Intangibles - "&amp;SUBSTITUTE(G1742,":","")</f>
        <v>Net Intangibles - Fixed secondary intangible assets</v>
      </c>
      <c r="H1757" s="27"/>
      <c r="J1757" s="77">
        <f>SUM(J1755:J1756)</f>
        <v>40</v>
      </c>
      <c r="K1757" s="28">
        <f>SUMIF($3:$3,K$2,1755:1755)</f>
        <v>7700.0000000000009</v>
      </c>
      <c r="L1757" s="28">
        <f>SUMIF($3:$3,L$2,1755:1755)</f>
        <v>19699.999999999996</v>
      </c>
      <c r="M1757" s="28">
        <f>SUMIF($3:$3,M$2,1755:1755)</f>
        <v>31700.000000000007</v>
      </c>
      <c r="N1757" s="28">
        <f>SUMIF($3:$3,N$2,1755:1755)</f>
        <v>43700.000000000029</v>
      </c>
      <c r="O1757" s="28">
        <f>SUMIF($3:$3,O$2,1755:1755)</f>
        <v>55700.000000000007</v>
      </c>
      <c r="P1757" s="28">
        <f>SUMIF($3:$3,P$2,1755:1755)</f>
        <v>67699.999999999956</v>
      </c>
      <c r="R1757" s="33">
        <f>$J1757</f>
        <v>40</v>
      </c>
      <c r="S1757" s="77">
        <f t="shared" ref="S1757:CB1757" ca="1" si="3005">SUM(S1755:S1756)</f>
        <v>120.22598870056495</v>
      </c>
      <c r="T1757" s="77">
        <f t="shared" ca="1" si="3005"/>
        <v>198.98688116441633</v>
      </c>
      <c r="U1757" s="77">
        <f t="shared" ca="1" si="3005"/>
        <v>276.25784525194877</v>
      </c>
      <c r="V1757" s="77">
        <f t="shared" ca="1" si="3005"/>
        <v>352.01362793983492</v>
      </c>
      <c r="W1757" s="77">
        <f t="shared" ca="1" si="3005"/>
        <v>426.22854818740279</v>
      </c>
      <c r="X1757" s="77">
        <f t="shared" ca="1" si="3005"/>
        <v>498.87648968210453</v>
      </c>
      <c r="Y1757" s="77">
        <f t="shared" ca="1" si="3005"/>
        <v>569.93089346202726</v>
      </c>
      <c r="Z1757" s="77">
        <f t="shared" ca="1" si="3005"/>
        <v>639.36475041336109</v>
      </c>
      <c r="AA1757" s="77">
        <f t="shared" ca="1" si="3005"/>
        <v>707.15059364070623</v>
      </c>
      <c r="AB1757" s="77">
        <f t="shared" ca="1" si="3005"/>
        <v>773.26049070806289</v>
      </c>
      <c r="AC1757" s="77">
        <f t="shared" ca="1" si="3005"/>
        <v>837.66603574831254</v>
      </c>
      <c r="AD1757" s="77">
        <f t="shared" ca="1" si="3005"/>
        <v>900.33834143896195</v>
      </c>
      <c r="AE1757" s="77">
        <f t="shared" ca="1" si="3005"/>
        <v>961.24803084188216</v>
      </c>
      <c r="AF1757" s="77">
        <f t="shared" ca="1" si="3005"/>
        <v>1020.3652291047388</v>
      </c>
      <c r="AG1757" s="77">
        <f t="shared" ca="1" si="3005"/>
        <v>1077.6595550217683</v>
      </c>
      <c r="AH1757" s="77">
        <f t="shared" ca="1" si="3005"/>
        <v>1133.1001124515155</v>
      </c>
      <c r="AI1757" s="77">
        <f t="shared" ca="1" si="3005"/>
        <v>1186.6554815891118</v>
      </c>
      <c r="AJ1757" s="77">
        <f t="shared" ca="1" si="3005"/>
        <v>1238.2937100906222</v>
      </c>
      <c r="AK1757" s="77">
        <f t="shared" ca="1" si="3005"/>
        <v>1287.9823040469603</v>
      </c>
      <c r="AL1757" s="77">
        <f t="shared" ca="1" si="3005"/>
        <v>1335.6882188048182</v>
      </c>
      <c r="AM1757" s="77">
        <f t="shared" ca="1" si="3005"/>
        <v>1381.3778496320185</v>
      </c>
      <c r="AN1757" s="77">
        <f t="shared" ca="1" si="3005"/>
        <v>1425.0170222246516</v>
      </c>
      <c r="AO1757" s="77">
        <f t="shared" ca="1" si="3005"/>
        <v>1466.5709830533178</v>
      </c>
      <c r="AP1757" s="77">
        <f t="shared" ca="1" si="3005"/>
        <v>1506.0043895457472</v>
      </c>
      <c r="AQ1757" s="77">
        <f t="shared" ca="1" si="3005"/>
        <v>1544.9762153572574</v>
      </c>
      <c r="AR1757" s="77">
        <f t="shared" ca="1" si="3005"/>
        <v>1581.8363886904217</v>
      </c>
      <c r="AS1757" s="77">
        <f t="shared" ca="1" si="3005"/>
        <v>1616.5739509648738</v>
      </c>
      <c r="AT1757" s="77">
        <f t="shared" ca="1" si="3005"/>
        <v>1649.1781787453192</v>
      </c>
      <c r="AU1757" s="77">
        <f t="shared" ca="1" si="3005"/>
        <v>1679.6385948606664</v>
      </c>
      <c r="AV1757" s="77">
        <f t="shared" ca="1" si="3005"/>
        <v>1707.94497983253</v>
      </c>
      <c r="AW1757" s="77">
        <f t="shared" ca="1" si="3005"/>
        <v>1734.0873836203903</v>
      </c>
      <c r="AX1757" s="77">
        <f t="shared" ca="1" si="3005"/>
        <v>1758.0561376908711</v>
      </c>
      <c r="AY1757" s="77">
        <f t="shared" ca="1" si="3005"/>
        <v>1779.8418674187387</v>
      </c>
      <c r="AZ1757" s="77">
        <f t="shared" ca="1" si="3005"/>
        <v>1799.435504827406</v>
      </c>
      <c r="BA1757" s="77">
        <f t="shared" ca="1" si="3005"/>
        <v>1816.8283016768864</v>
      </c>
      <c r="BB1757" s="77">
        <f t="shared" ca="1" si="3005"/>
        <v>1832.0118429073143</v>
      </c>
      <c r="BC1757" s="77">
        <f t="shared" ca="1" si="3005"/>
        <v>1844.978060446326</v>
      </c>
      <c r="BD1757" s="77">
        <f t="shared" ca="1" si="3005"/>
        <v>1855.7192473887744</v>
      </c>
      <c r="BE1757" s="77">
        <f t="shared" ca="1" si="3005"/>
        <v>1864.2280725574306</v>
      </c>
      <c r="BF1757" s="77">
        <f t="shared" ca="1" si="3005"/>
        <v>1870.4975954535153</v>
      </c>
      <c r="BG1757" s="77">
        <f t="shared" ca="1" si="3005"/>
        <v>1874.5212816060916</v>
      </c>
      <c r="BH1757" s="77">
        <f t="shared" ca="1" si="3005"/>
        <v>1876.2930183295434</v>
      </c>
      <c r="BI1757" s="77">
        <f t="shared" ca="1" si="3005"/>
        <v>1875.8071308985648</v>
      </c>
      <c r="BJ1757" s="77">
        <f t="shared" ca="1" si="3005"/>
        <v>1873.058399150287</v>
      </c>
      <c r="BK1757" s="77">
        <f t="shared" ca="1" si="3005"/>
        <v>1868.0420745233741</v>
      </c>
      <c r="BL1757" s="77">
        <f t="shared" ca="1" si="3005"/>
        <v>1860.7538975441316</v>
      </c>
      <c r="BM1757" s="77">
        <f t="shared" ca="1" si="3005"/>
        <v>1851.1901157698858</v>
      </c>
      <c r="BN1757" s="77">
        <f t="shared" ca="1" si="3005"/>
        <v>1839.3475022001098</v>
      </c>
      <c r="BO1757" s="77">
        <f t="shared" ca="1" si="3005"/>
        <v>1825.2233741660025</v>
      </c>
      <c r="BP1757" s="77">
        <f t="shared" ca="1" si="3005"/>
        <v>1808.786885332252</v>
      </c>
      <c r="BQ1757" s="77">
        <f t="shared" ca="1" si="3005"/>
        <v>1790.0346338629042</v>
      </c>
      <c r="BR1757" s="77">
        <f t="shared" ca="1" si="3005"/>
        <v>1768.9633460024183</v>
      </c>
      <c r="BS1757" s="77">
        <f t="shared" ca="1" si="3005"/>
        <v>1745.569874261013</v>
      </c>
      <c r="BT1757" s="77">
        <f t="shared" ca="1" si="3005"/>
        <v>1719.8511953807924</v>
      </c>
      <c r="BU1757" s="77">
        <f t="shared" ca="1" si="3005"/>
        <v>1691.8044080737004</v>
      </c>
      <c r="BV1757" s="77">
        <f t="shared" ca="1" si="3005"/>
        <v>1661.4267305220615</v>
      </c>
      <c r="BW1757" s="77">
        <f t="shared" ca="1" si="3005"/>
        <v>1628.7154976321945</v>
      </c>
      <c r="BX1757" s="77">
        <f t="shared" ca="1" si="3005"/>
        <v>1593.6681580312925</v>
      </c>
      <c r="BY1757" s="77">
        <f t="shared" ca="1" si="3005"/>
        <v>1556.2822707974597</v>
      </c>
      <c r="BZ1757" s="77">
        <f t="shared" ca="1" si="3005"/>
        <v>1516.5555019124972</v>
      </c>
      <c r="CA1757" s="77">
        <f t="shared" ca="1" si="3005"/>
        <v>1475.8980498052401</v>
      </c>
      <c r="CB1757" s="77">
        <f t="shared" ca="1" si="3005"/>
        <v>1434.3317219412666</v>
      </c>
      <c r="CC1757" s="77">
        <f ca="1">SUM(CC1755:CC1756)</f>
        <v>1391.8788260297265</v>
      </c>
      <c r="CD1757" s="77">
        <f t="shared" ref="CD1757:CL1757" ca="1" si="3006">SUM(CD1755:CD1756)</f>
        <v>1348.5621721337766</v>
      </c>
      <c r="CE1757" s="77">
        <f t="shared" ca="1" si="3006"/>
        <v>1304.4050745633849</v>
      </c>
      <c r="CF1757" s="77">
        <f t="shared" ca="1" si="3006"/>
        <v>1259.4313535400615</v>
      </c>
      <c r="CG1757" s="77">
        <f t="shared" ca="1" si="3006"/>
        <v>1213.6653366227256</v>
      </c>
      <c r="CH1757" s="77">
        <f t="shared" ca="1" si="3006"/>
        <v>1167.1318598835869</v>
      </c>
      <c r="CI1757" s="77">
        <f t="shared" ca="1" si="3006"/>
        <v>1119.8562688225693</v>
      </c>
      <c r="CJ1757" s="77">
        <f t="shared" ca="1" si="3006"/>
        <v>1071.8644190084315</v>
      </c>
      <c r="CK1757" s="77">
        <f t="shared" ca="1" si="3006"/>
        <v>1023.1826764343796</v>
      </c>
      <c r="CL1757" s="77">
        <f t="shared" ca="1" si="3006"/>
        <v>973.83791757558538</v>
      </c>
      <c r="CN1757" s="77">
        <f>SUM(CN1755:CN1756)</f>
        <v>40</v>
      </c>
      <c r="CO1757" s="77" t="e">
        <f t="shared" ref="CO1757:DK1757" si="3007">SUM(CO1755:CO1756)</f>
        <v>#N/A</v>
      </c>
      <c r="CP1757" s="77" t="e">
        <f t="shared" si="3007"/>
        <v>#N/A</v>
      </c>
      <c r="CQ1757" s="77" t="e">
        <f t="shared" si="3007"/>
        <v>#N/A</v>
      </c>
      <c r="CR1757" s="77" t="e">
        <f t="shared" si="3007"/>
        <v>#N/A</v>
      </c>
      <c r="CS1757" s="77" t="e">
        <f t="shared" si="3007"/>
        <v>#N/A</v>
      </c>
      <c r="CT1757" s="77" t="e">
        <f t="shared" si="3007"/>
        <v>#N/A</v>
      </c>
      <c r="CU1757" s="77" t="e">
        <f t="shared" si="3007"/>
        <v>#N/A</v>
      </c>
      <c r="CV1757" s="77" t="e">
        <f t="shared" si="3007"/>
        <v>#N/A</v>
      </c>
      <c r="CW1757" s="77" t="e">
        <f t="shared" si="3007"/>
        <v>#N/A</v>
      </c>
      <c r="CX1757" s="77" t="e">
        <f t="shared" si="3007"/>
        <v>#N/A</v>
      </c>
      <c r="CY1757" s="77" t="e">
        <f t="shared" si="3007"/>
        <v>#N/A</v>
      </c>
      <c r="CZ1757" s="77" t="e">
        <f t="shared" si="3007"/>
        <v>#N/A</v>
      </c>
      <c r="DA1757" s="77" t="e">
        <f t="shared" si="3007"/>
        <v>#N/A</v>
      </c>
      <c r="DB1757" s="77" t="e">
        <f t="shared" si="3007"/>
        <v>#N/A</v>
      </c>
      <c r="DC1757" s="77" t="e">
        <f t="shared" si="3007"/>
        <v>#N/A</v>
      </c>
      <c r="DD1757" s="77" t="e">
        <f t="shared" si="3007"/>
        <v>#N/A</v>
      </c>
      <c r="DE1757" s="77" t="e">
        <f t="shared" si="3007"/>
        <v>#N/A</v>
      </c>
      <c r="DF1757" s="77" t="e">
        <f t="shared" si="3007"/>
        <v>#N/A</v>
      </c>
      <c r="DG1757" s="77" t="e">
        <f t="shared" si="3007"/>
        <v>#N/A</v>
      </c>
      <c r="DH1757" s="77" t="e">
        <f t="shared" si="3007"/>
        <v>#N/A</v>
      </c>
      <c r="DI1757" s="77" t="e">
        <f t="shared" si="3007"/>
        <v>#N/A</v>
      </c>
      <c r="DJ1757" s="77" t="e">
        <f t="shared" si="3007"/>
        <v>#N/A</v>
      </c>
      <c r="DK1757" s="77" t="e">
        <f t="shared" si="3007"/>
        <v>#N/A</v>
      </c>
      <c r="DL1757" s="77" t="e">
        <f t="shared" ref="DL1757" si="3008">SUM(DL1755:DL1756)</f>
        <v>#N/A</v>
      </c>
    </row>
    <row r="1758" spans="2:116" x14ac:dyDescent="0.35">
      <c r="B1758" t="s">
        <v>332</v>
      </c>
      <c r="D1758" t="s">
        <v>424</v>
      </c>
      <c r="E1758" s="8" t="str">
        <f>ROW()&amp;" "&amp;D1758</f>
        <v>1758 FAINT-F</v>
      </c>
      <c r="G1758" s="126"/>
      <c r="H1758" s="27"/>
      <c r="J1758" s="77"/>
      <c r="K1758" s="28"/>
      <c r="L1758" s="28"/>
      <c r="M1758" s="28"/>
      <c r="N1758" s="28"/>
      <c r="O1758" s="28"/>
      <c r="P1758" s="28"/>
      <c r="R1758" s="33"/>
      <c r="S1758" s="77"/>
      <c r="T1758" s="77"/>
      <c r="U1758" s="77"/>
      <c r="V1758" s="77"/>
      <c r="W1758" s="77"/>
      <c r="X1758" s="77"/>
      <c r="Y1758" s="77"/>
      <c r="Z1758" s="77"/>
      <c r="AA1758" s="77"/>
      <c r="AB1758" s="77"/>
      <c r="AC1758" s="77"/>
      <c r="AD1758" s="77"/>
      <c r="AE1758" s="77"/>
      <c r="AF1758" s="77"/>
      <c r="AG1758" s="77"/>
      <c r="AH1758" s="77"/>
      <c r="AI1758" s="77"/>
      <c r="AJ1758" s="77"/>
      <c r="AK1758" s="77"/>
      <c r="AL1758" s="77"/>
      <c r="AM1758" s="77"/>
      <c r="AN1758" s="77"/>
      <c r="AO1758" s="77"/>
      <c r="AP1758" s="77"/>
      <c r="AQ1758" s="77"/>
      <c r="AR1758" s="77"/>
      <c r="AS1758" s="77"/>
      <c r="AT1758" s="77"/>
      <c r="AU1758" s="77"/>
      <c r="AV1758" s="77"/>
      <c r="AW1758" s="77"/>
      <c r="AX1758" s="77"/>
      <c r="AY1758" s="77"/>
      <c r="AZ1758" s="77"/>
      <c r="BA1758" s="77"/>
      <c r="BB1758" s="77"/>
      <c r="BC1758" s="77"/>
      <c r="BD1758" s="77"/>
      <c r="BE1758" s="77"/>
      <c r="BF1758" s="77"/>
      <c r="BG1758" s="77"/>
      <c r="BH1758" s="77"/>
      <c r="BI1758" s="77"/>
      <c r="BJ1758" s="77"/>
      <c r="BK1758" s="77"/>
      <c r="BL1758" s="77"/>
      <c r="BM1758" s="77"/>
      <c r="BN1758" s="77"/>
      <c r="BO1758" s="77"/>
      <c r="BP1758" s="77"/>
      <c r="BQ1758" s="77"/>
      <c r="BR1758" s="77"/>
      <c r="BS1758" s="77"/>
      <c r="BT1758" s="77"/>
      <c r="BU1758" s="77"/>
      <c r="BV1758" s="77"/>
      <c r="BW1758" s="77"/>
      <c r="BX1758" s="77"/>
      <c r="BY1758" s="77"/>
      <c r="BZ1758" s="77"/>
      <c r="CA1758" s="77"/>
      <c r="CB1758" s="77"/>
      <c r="CC1758" s="77"/>
      <c r="CD1758" s="77"/>
      <c r="CE1758" s="77"/>
      <c r="CF1758" s="77"/>
      <c r="CG1758" s="77"/>
      <c r="CH1758" s="77"/>
      <c r="CI1758" s="77"/>
      <c r="CJ1758" s="77"/>
      <c r="CK1758" s="77"/>
      <c r="CL1758" s="77"/>
      <c r="CN1758" s="77"/>
      <c r="CO1758" s="77"/>
      <c r="CP1758" s="77"/>
      <c r="CQ1758" s="77"/>
      <c r="CR1758" s="77"/>
      <c r="CS1758" s="77"/>
      <c r="CT1758" s="77"/>
      <c r="CU1758" s="77"/>
      <c r="CV1758" s="77"/>
      <c r="CW1758" s="77"/>
      <c r="CX1758" s="77"/>
      <c r="CY1758" s="77"/>
      <c r="CZ1758" s="77"/>
      <c r="DA1758" s="77"/>
      <c r="DB1758" s="77"/>
      <c r="DC1758" s="77"/>
      <c r="DD1758" s="77"/>
      <c r="DE1758" s="77"/>
      <c r="DF1758" s="77"/>
      <c r="DG1758" s="77"/>
      <c r="DH1758" s="77"/>
      <c r="DI1758" s="77"/>
      <c r="DJ1758" s="77"/>
      <c r="DK1758" s="77"/>
      <c r="DL1758" s="77"/>
    </row>
    <row r="1759" spans="2:116" x14ac:dyDescent="0.35">
      <c r="B1759" t="s">
        <v>332</v>
      </c>
      <c r="D1759" t="s">
        <v>424</v>
      </c>
      <c r="E1759" s="8" t="str">
        <f t="shared" si="2965"/>
        <v>1759 FAINT-F</v>
      </c>
      <c r="G1759" s="136" t="str">
        <f>G1734</f>
        <v>(Primary label)</v>
      </c>
      <c r="H1759" s="27"/>
      <c r="I1759" s="78"/>
      <c r="J1759" s="78"/>
      <c r="K1759" s="33"/>
      <c r="L1759" s="33"/>
      <c r="M1759" s="33"/>
      <c r="N1759" s="33"/>
      <c r="O1759" s="33"/>
      <c r="P1759" s="33"/>
      <c r="R1759" s="33"/>
      <c r="S1759" s="77"/>
      <c r="T1759" s="77"/>
      <c r="U1759" s="77"/>
      <c r="V1759" s="77"/>
      <c r="W1759" s="77"/>
      <c r="X1759" s="77"/>
      <c r="Y1759" s="77"/>
      <c r="Z1759" s="77"/>
      <c r="AA1759" s="77"/>
      <c r="AB1759" s="77"/>
      <c r="AC1759" s="77"/>
      <c r="AD1759" s="77"/>
      <c r="AE1759" s="77"/>
      <c r="AF1759" s="77"/>
      <c r="AG1759" s="77"/>
      <c r="AH1759" s="77"/>
      <c r="AI1759" s="77"/>
      <c r="AJ1759" s="77"/>
      <c r="AK1759" s="77"/>
      <c r="AL1759" s="77"/>
      <c r="AM1759" s="77"/>
      <c r="AN1759" s="77"/>
      <c r="AO1759" s="77"/>
      <c r="AP1759" s="77"/>
      <c r="AQ1759" s="77"/>
      <c r="AR1759" s="77"/>
      <c r="AS1759" s="77"/>
      <c r="AT1759" s="77"/>
      <c r="AU1759" s="77"/>
      <c r="AV1759" s="77"/>
      <c r="AW1759" s="77"/>
      <c r="AX1759" s="77"/>
      <c r="AY1759" s="77"/>
      <c r="AZ1759" s="77"/>
      <c r="BA1759" s="77"/>
      <c r="BB1759" s="77"/>
      <c r="BC1759" s="77"/>
      <c r="BD1759" s="77"/>
      <c r="BE1759" s="77"/>
      <c r="BF1759" s="77"/>
      <c r="BG1759" s="77"/>
      <c r="BH1759" s="77"/>
      <c r="BI1759" s="77"/>
      <c r="BJ1759" s="77"/>
      <c r="BK1759" s="77"/>
      <c r="BL1759" s="77"/>
      <c r="BM1759" s="77"/>
      <c r="BN1759" s="77"/>
      <c r="BO1759" s="77"/>
      <c r="BP1759" s="77"/>
      <c r="BQ1759" s="77"/>
      <c r="BR1759" s="77"/>
      <c r="BS1759" s="77"/>
      <c r="BT1759" s="77"/>
      <c r="BU1759" s="77"/>
      <c r="BV1759" s="77"/>
      <c r="BW1759" s="77"/>
      <c r="BX1759" s="77"/>
      <c r="BY1759" s="77"/>
      <c r="BZ1759" s="77"/>
      <c r="CA1759" s="77"/>
      <c r="CB1759" s="77"/>
      <c r="CC1759" s="77"/>
      <c r="CD1759" s="77"/>
      <c r="CE1759" s="77"/>
      <c r="CF1759" s="77"/>
      <c r="CG1759" s="77"/>
      <c r="CH1759" s="77"/>
      <c r="CI1759" s="77"/>
      <c r="CJ1759" s="77"/>
      <c r="CK1759" s="77"/>
      <c r="CL1759" s="77"/>
      <c r="CN1759" s="78"/>
      <c r="CO1759" s="77"/>
      <c r="CP1759" s="77"/>
      <c r="CQ1759" s="77"/>
      <c r="CR1759" s="77"/>
      <c r="CS1759" s="77"/>
      <c r="CT1759" s="77"/>
      <c r="CU1759" s="77"/>
      <c r="CV1759" s="77"/>
      <c r="CW1759" s="77"/>
      <c r="CX1759" s="77"/>
      <c r="CY1759" s="77"/>
      <c r="CZ1759" s="77"/>
      <c r="DA1759" s="77"/>
      <c r="DB1759" s="77"/>
      <c r="DC1759" s="77"/>
      <c r="DD1759" s="77"/>
      <c r="DE1759" s="77"/>
      <c r="DF1759" s="77"/>
      <c r="DG1759" s="77"/>
      <c r="DH1759" s="77"/>
      <c r="DI1759" s="77"/>
      <c r="DJ1759" s="77"/>
      <c r="DK1759" s="77"/>
      <c r="DL1759" s="77"/>
    </row>
    <row r="1760" spans="2:116" x14ac:dyDescent="0.35">
      <c r="B1760" t="s">
        <v>332</v>
      </c>
      <c r="D1760" t="s">
        <v>424</v>
      </c>
      <c r="E1760" s="8" t="str">
        <f t="shared" si="2965"/>
        <v>1760 FAINT-F</v>
      </c>
      <c r="G1760" s="136" t="str">
        <f>G1735</f>
        <v>primary unit</v>
      </c>
      <c r="S1760" s="72"/>
      <c r="T1760" s="72"/>
      <c r="U1760" s="72"/>
      <c r="V1760" s="72"/>
      <c r="W1760" s="72"/>
      <c r="X1760" s="72"/>
      <c r="Y1760" s="72"/>
      <c r="Z1760" s="72"/>
      <c r="AA1760" s="72"/>
      <c r="AB1760" s="72"/>
      <c r="AC1760" s="72"/>
      <c r="AD1760" s="72"/>
      <c r="AE1760" s="72"/>
      <c r="AF1760" s="72"/>
      <c r="AG1760" s="72"/>
      <c r="AH1760" s="72"/>
      <c r="AI1760" s="72"/>
      <c r="AJ1760" s="72"/>
      <c r="AK1760" s="72"/>
      <c r="AL1760" s="72"/>
      <c r="AM1760" s="72"/>
      <c r="AN1760" s="72"/>
      <c r="AO1760" s="72"/>
      <c r="AP1760" s="72"/>
      <c r="AQ1760" s="72"/>
      <c r="AR1760" s="72"/>
      <c r="AS1760" s="72"/>
      <c r="AT1760" s="72"/>
      <c r="AU1760" s="72"/>
      <c r="AV1760" s="72"/>
      <c r="AW1760" s="72"/>
      <c r="AX1760" s="72"/>
      <c r="AY1760" s="72"/>
      <c r="AZ1760" s="72"/>
      <c r="BA1760" s="72"/>
      <c r="BB1760" s="72"/>
      <c r="BC1760" s="72"/>
      <c r="BD1760" s="72"/>
      <c r="BE1760" s="72"/>
      <c r="BF1760" s="72"/>
      <c r="BG1760" s="72"/>
      <c r="BH1760" s="72"/>
      <c r="BI1760" s="72"/>
      <c r="BJ1760" s="72"/>
      <c r="BK1760" s="72"/>
      <c r="BL1760" s="72"/>
      <c r="BM1760" s="72"/>
      <c r="BN1760" s="72"/>
      <c r="BO1760" s="72"/>
      <c r="BP1760" s="72"/>
      <c r="BQ1760" s="72"/>
      <c r="BR1760" s="72"/>
      <c r="BS1760" s="72"/>
      <c r="BT1760" s="72"/>
      <c r="BU1760" s="72"/>
      <c r="BV1760" s="72"/>
      <c r="BW1760" s="72"/>
      <c r="BX1760" s="72"/>
      <c r="BY1760" s="72"/>
      <c r="BZ1760" s="72"/>
      <c r="CA1760" s="72"/>
      <c r="CB1760" s="72"/>
      <c r="CC1760" s="72"/>
      <c r="CD1760" s="72"/>
      <c r="CE1760" s="72"/>
      <c r="CF1760" s="72"/>
      <c r="CG1760" s="72"/>
      <c r="CH1760" s="72"/>
      <c r="CI1760" s="72"/>
      <c r="CJ1760" s="72"/>
      <c r="CK1760" s="72"/>
      <c r="CL1760" s="72"/>
      <c r="CO1760" s="72"/>
      <c r="CP1760" s="72"/>
      <c r="CQ1760" s="72"/>
      <c r="CR1760" s="72"/>
      <c r="CS1760" s="72"/>
      <c r="CT1760" s="72"/>
      <c r="CU1760" s="72"/>
      <c r="CV1760" s="72"/>
      <c r="CW1760" s="72"/>
      <c r="CX1760" s="72"/>
      <c r="CY1760" s="72"/>
      <c r="CZ1760" s="72"/>
      <c r="DA1760" s="72"/>
      <c r="DB1760" s="72"/>
      <c r="DC1760" s="72"/>
      <c r="DD1760" s="72"/>
      <c r="DE1760" s="72"/>
      <c r="DF1760" s="72"/>
      <c r="DG1760" s="72"/>
      <c r="DH1760" s="72"/>
      <c r="DI1760" s="72"/>
      <c r="DJ1760" s="72"/>
      <c r="DK1760" s="72"/>
      <c r="DL1760" s="72"/>
    </row>
    <row r="1761" spans="1:116" x14ac:dyDescent="0.35">
      <c r="B1761" t="s">
        <v>332</v>
      </c>
      <c r="D1761" t="s">
        <v>424</v>
      </c>
      <c r="E1761" s="8" t="str">
        <f t="shared" si="2965"/>
        <v>1761 FAINT-F</v>
      </c>
      <c r="G1761" s="136" t="str">
        <f>G1736</f>
        <v>Primary revenue driver</v>
      </c>
      <c r="K1761" s="53"/>
      <c r="L1761" s="53"/>
      <c r="M1761" s="53"/>
      <c r="N1761" s="53"/>
      <c r="O1761" s="53"/>
      <c r="P1761" s="53"/>
      <c r="R1761" s="24"/>
      <c r="S1761" s="179" t="str">
        <f t="shared" ref="S1761:AX1761" si="3009">S1736</f>
        <v>S$16</v>
      </c>
      <c r="T1761" s="179" t="str">
        <f t="shared" si="3009"/>
        <v>T$16</v>
      </c>
      <c r="U1761" s="179" t="str">
        <f t="shared" si="3009"/>
        <v>U$16</v>
      </c>
      <c r="V1761" s="179" t="str">
        <f t="shared" si="3009"/>
        <v>V$16</v>
      </c>
      <c r="W1761" s="179" t="str">
        <f t="shared" si="3009"/>
        <v>W$16</v>
      </c>
      <c r="X1761" s="179" t="str">
        <f t="shared" si="3009"/>
        <v>X$16</v>
      </c>
      <c r="Y1761" s="179" t="str">
        <f t="shared" si="3009"/>
        <v>Y$16</v>
      </c>
      <c r="Z1761" s="179" t="str">
        <f t="shared" si="3009"/>
        <v>Z$16</v>
      </c>
      <c r="AA1761" s="179" t="str">
        <f t="shared" si="3009"/>
        <v>AA$16</v>
      </c>
      <c r="AB1761" s="179" t="str">
        <f t="shared" si="3009"/>
        <v>AB$16</v>
      </c>
      <c r="AC1761" s="179" t="str">
        <f t="shared" si="3009"/>
        <v>AC$16</v>
      </c>
      <c r="AD1761" s="179" t="str">
        <f t="shared" si="3009"/>
        <v>AD$16</v>
      </c>
      <c r="AE1761" s="179" t="str">
        <f t="shared" si="3009"/>
        <v>AE$16</v>
      </c>
      <c r="AF1761" s="179" t="str">
        <f t="shared" si="3009"/>
        <v>AF$16</v>
      </c>
      <c r="AG1761" s="179" t="str">
        <f t="shared" si="3009"/>
        <v>AG$16</v>
      </c>
      <c r="AH1761" s="179" t="str">
        <f t="shared" si="3009"/>
        <v>AH$16</v>
      </c>
      <c r="AI1761" s="179" t="str">
        <f t="shared" si="3009"/>
        <v>AI$16</v>
      </c>
      <c r="AJ1761" s="179" t="str">
        <f t="shared" si="3009"/>
        <v>AJ$16</v>
      </c>
      <c r="AK1761" s="179" t="str">
        <f t="shared" si="3009"/>
        <v>AK$16</v>
      </c>
      <c r="AL1761" s="179" t="str">
        <f t="shared" si="3009"/>
        <v>AL$16</v>
      </c>
      <c r="AM1761" s="179" t="str">
        <f t="shared" si="3009"/>
        <v>AM$16</v>
      </c>
      <c r="AN1761" s="179" t="str">
        <f t="shared" si="3009"/>
        <v>AN$16</v>
      </c>
      <c r="AO1761" s="179" t="str">
        <f t="shared" si="3009"/>
        <v>AO$16</v>
      </c>
      <c r="AP1761" s="179" t="str">
        <f t="shared" si="3009"/>
        <v>AP$16</v>
      </c>
      <c r="AQ1761" s="179" t="str">
        <f t="shared" si="3009"/>
        <v>AQ$16</v>
      </c>
      <c r="AR1761" s="179" t="str">
        <f t="shared" si="3009"/>
        <v>AR$16</v>
      </c>
      <c r="AS1761" s="179" t="str">
        <f t="shared" si="3009"/>
        <v>AS$16</v>
      </c>
      <c r="AT1761" s="179" t="str">
        <f t="shared" si="3009"/>
        <v>AT$16</v>
      </c>
      <c r="AU1761" s="179" t="str">
        <f t="shared" si="3009"/>
        <v>AU$16</v>
      </c>
      <c r="AV1761" s="179" t="str">
        <f t="shared" si="3009"/>
        <v>AV$16</v>
      </c>
      <c r="AW1761" s="179" t="str">
        <f t="shared" si="3009"/>
        <v>AW$16</v>
      </c>
      <c r="AX1761" s="179" t="str">
        <f t="shared" si="3009"/>
        <v>AX$16</v>
      </c>
      <c r="AY1761" s="179" t="str">
        <f t="shared" ref="AY1761:CD1761" si="3010">AY1736</f>
        <v>AY$16</v>
      </c>
      <c r="AZ1761" s="179" t="str">
        <f t="shared" si="3010"/>
        <v>AZ$16</v>
      </c>
      <c r="BA1761" s="179" t="str">
        <f t="shared" si="3010"/>
        <v>BA$16</v>
      </c>
      <c r="BB1761" s="179" t="str">
        <f t="shared" si="3010"/>
        <v>BB$16</v>
      </c>
      <c r="BC1761" s="179" t="str">
        <f t="shared" si="3010"/>
        <v>BC$16</v>
      </c>
      <c r="BD1761" s="179" t="str">
        <f t="shared" si="3010"/>
        <v>BD$16</v>
      </c>
      <c r="BE1761" s="179" t="str">
        <f t="shared" si="3010"/>
        <v>BE$16</v>
      </c>
      <c r="BF1761" s="179" t="str">
        <f t="shared" si="3010"/>
        <v>BF$16</v>
      </c>
      <c r="BG1761" s="179" t="str">
        <f t="shared" si="3010"/>
        <v>BG$16</v>
      </c>
      <c r="BH1761" s="179" t="str">
        <f t="shared" si="3010"/>
        <v>BH$16</v>
      </c>
      <c r="BI1761" s="179" t="str">
        <f t="shared" si="3010"/>
        <v>BI$16</v>
      </c>
      <c r="BJ1761" s="179" t="str">
        <f t="shared" si="3010"/>
        <v>BJ$16</v>
      </c>
      <c r="BK1761" s="179" t="str">
        <f t="shared" si="3010"/>
        <v>BK$16</v>
      </c>
      <c r="BL1761" s="179" t="str">
        <f t="shared" si="3010"/>
        <v>BL$16</v>
      </c>
      <c r="BM1761" s="179" t="str">
        <f t="shared" si="3010"/>
        <v>BM$16</v>
      </c>
      <c r="BN1761" s="179" t="str">
        <f t="shared" si="3010"/>
        <v>BN$16</v>
      </c>
      <c r="BO1761" s="179" t="str">
        <f t="shared" si="3010"/>
        <v>BO$16</v>
      </c>
      <c r="BP1761" s="179" t="str">
        <f t="shared" si="3010"/>
        <v>BP$16</v>
      </c>
      <c r="BQ1761" s="179" t="str">
        <f t="shared" si="3010"/>
        <v>BQ$16</v>
      </c>
      <c r="BR1761" s="179" t="str">
        <f t="shared" si="3010"/>
        <v>BR$16</v>
      </c>
      <c r="BS1761" s="179" t="str">
        <f t="shared" si="3010"/>
        <v>BS$16</v>
      </c>
      <c r="BT1761" s="179" t="str">
        <f t="shared" si="3010"/>
        <v>BT$16</v>
      </c>
      <c r="BU1761" s="179" t="str">
        <f t="shared" si="3010"/>
        <v>BU$16</v>
      </c>
      <c r="BV1761" s="179" t="str">
        <f t="shared" si="3010"/>
        <v>BV$16</v>
      </c>
      <c r="BW1761" s="179" t="str">
        <f t="shared" si="3010"/>
        <v>BW$16</v>
      </c>
      <c r="BX1761" s="179" t="str">
        <f t="shared" si="3010"/>
        <v>BX$16</v>
      </c>
      <c r="BY1761" s="179" t="str">
        <f t="shared" si="3010"/>
        <v>BY$16</v>
      </c>
      <c r="BZ1761" s="179" t="str">
        <f t="shared" si="3010"/>
        <v>BZ$16</v>
      </c>
      <c r="CA1761" s="179" t="str">
        <f t="shared" si="3010"/>
        <v>CA$16</v>
      </c>
      <c r="CB1761" s="179" t="str">
        <f t="shared" si="3010"/>
        <v>CB$16</v>
      </c>
      <c r="CC1761" s="179" t="str">
        <f t="shared" si="3010"/>
        <v>CC$16</v>
      </c>
      <c r="CD1761" s="179" t="str">
        <f t="shared" si="3010"/>
        <v>CD$16</v>
      </c>
      <c r="CE1761" s="179" t="str">
        <f t="shared" ref="CE1761:CL1761" si="3011">CE1736</f>
        <v>CE$16</v>
      </c>
      <c r="CF1761" s="179" t="str">
        <f t="shared" si="3011"/>
        <v>CF$16</v>
      </c>
      <c r="CG1761" s="179" t="str">
        <f t="shared" si="3011"/>
        <v>CG$16</v>
      </c>
      <c r="CH1761" s="179" t="str">
        <f t="shared" si="3011"/>
        <v>CH$16</v>
      </c>
      <c r="CI1761" s="179" t="str">
        <f t="shared" si="3011"/>
        <v>CI$16</v>
      </c>
      <c r="CJ1761" s="179" t="str">
        <f t="shared" si="3011"/>
        <v>CJ$16</v>
      </c>
      <c r="CK1761" s="179" t="str">
        <f t="shared" si="3011"/>
        <v>CK$16</v>
      </c>
      <c r="CL1761" s="179" t="str">
        <f t="shared" si="3011"/>
        <v>CL$16</v>
      </c>
      <c r="CO1761" s="179" t="str">
        <f t="shared" ref="CO1761:DL1761" si="3012">CO1736</f>
        <v>CO$16</v>
      </c>
      <c r="CP1761" s="179" t="str">
        <f t="shared" si="3012"/>
        <v>CP$16</v>
      </c>
      <c r="CQ1761" s="179" t="str">
        <f t="shared" si="3012"/>
        <v>CQ$16</v>
      </c>
      <c r="CR1761" s="179" t="str">
        <f t="shared" si="3012"/>
        <v>CR$16</v>
      </c>
      <c r="CS1761" s="179" t="str">
        <f t="shared" si="3012"/>
        <v>CS$16</v>
      </c>
      <c r="CT1761" s="179" t="str">
        <f t="shared" si="3012"/>
        <v>CT$16</v>
      </c>
      <c r="CU1761" s="179" t="str">
        <f t="shared" si="3012"/>
        <v>CU$16</v>
      </c>
      <c r="CV1761" s="179" t="str">
        <f t="shared" si="3012"/>
        <v>CV$16</v>
      </c>
      <c r="CW1761" s="179" t="str">
        <f t="shared" si="3012"/>
        <v>CW$16</v>
      </c>
      <c r="CX1761" s="179" t="str">
        <f t="shared" si="3012"/>
        <v>CX$16</v>
      </c>
      <c r="CY1761" s="179" t="str">
        <f t="shared" si="3012"/>
        <v>CY$16</v>
      </c>
      <c r="CZ1761" s="179" t="str">
        <f t="shared" si="3012"/>
        <v>CZ$16</v>
      </c>
      <c r="DA1761" s="179" t="str">
        <f t="shared" si="3012"/>
        <v>DA$16</v>
      </c>
      <c r="DB1761" s="179" t="str">
        <f t="shared" si="3012"/>
        <v>DB$16</v>
      </c>
      <c r="DC1761" s="179" t="str">
        <f t="shared" si="3012"/>
        <v>DC$16</v>
      </c>
      <c r="DD1761" s="179" t="str">
        <f t="shared" si="3012"/>
        <v>DD$16</v>
      </c>
      <c r="DE1761" s="179" t="str">
        <f t="shared" si="3012"/>
        <v>DE$16</v>
      </c>
      <c r="DF1761" s="179" t="str">
        <f t="shared" si="3012"/>
        <v>DF$16</v>
      </c>
      <c r="DG1761" s="179" t="str">
        <f t="shared" si="3012"/>
        <v>DG$16</v>
      </c>
      <c r="DH1761" s="179" t="str">
        <f t="shared" si="3012"/>
        <v>DH$16</v>
      </c>
      <c r="DI1761" s="179" t="str">
        <f t="shared" si="3012"/>
        <v>DI$16</v>
      </c>
      <c r="DJ1761" s="179" t="str">
        <f t="shared" si="3012"/>
        <v>DJ$16</v>
      </c>
      <c r="DK1761" s="179" t="str">
        <f t="shared" si="3012"/>
        <v>DK$16</v>
      </c>
      <c r="DL1761" s="179" t="str">
        <f t="shared" si="3012"/>
        <v>DL$16</v>
      </c>
    </row>
    <row r="1762" spans="1:116" x14ac:dyDescent="0.35">
      <c r="B1762" t="s">
        <v>332</v>
      </c>
      <c r="D1762" t="s">
        <v>424</v>
      </c>
      <c r="E1762" s="8" t="str">
        <f t="shared" ref="E1762" si="3013">ROW()&amp;" "&amp;D1762</f>
        <v>1762 FAINT-F</v>
      </c>
      <c r="G1762" s="136" t="str">
        <f>G1737</f>
        <v>Primary volume driver</v>
      </c>
      <c r="H1762" s="12"/>
      <c r="I1762" s="60"/>
      <c r="J1762" s="60"/>
      <c r="K1762" s="15"/>
      <c r="L1762" s="15"/>
      <c r="M1762" s="15"/>
      <c r="N1762" s="15"/>
      <c r="O1762" s="15"/>
      <c r="P1762" s="15"/>
      <c r="R1762" s="15"/>
      <c r="S1762" s="179" t="str">
        <f t="shared" ref="S1762:AX1762" si="3014">S1737</f>
        <v>S$17</v>
      </c>
      <c r="T1762" s="179" t="str">
        <f t="shared" si="3014"/>
        <v>T$17</v>
      </c>
      <c r="U1762" s="179" t="str">
        <f t="shared" si="3014"/>
        <v>U$17</v>
      </c>
      <c r="V1762" s="179" t="str">
        <f t="shared" si="3014"/>
        <v>V$17</v>
      </c>
      <c r="W1762" s="179" t="str">
        <f t="shared" si="3014"/>
        <v>W$17</v>
      </c>
      <c r="X1762" s="179" t="str">
        <f t="shared" si="3014"/>
        <v>X$17</v>
      </c>
      <c r="Y1762" s="179" t="str">
        <f t="shared" si="3014"/>
        <v>Y$17</v>
      </c>
      <c r="Z1762" s="179" t="str">
        <f t="shared" si="3014"/>
        <v>Z$17</v>
      </c>
      <c r="AA1762" s="179" t="str">
        <f t="shared" si="3014"/>
        <v>AA$17</v>
      </c>
      <c r="AB1762" s="179" t="str">
        <f t="shared" si="3014"/>
        <v>AB$17</v>
      </c>
      <c r="AC1762" s="179" t="str">
        <f t="shared" si="3014"/>
        <v>AC$17</v>
      </c>
      <c r="AD1762" s="179" t="str">
        <f t="shared" si="3014"/>
        <v>AD$17</v>
      </c>
      <c r="AE1762" s="179" t="str">
        <f t="shared" si="3014"/>
        <v>AE$17</v>
      </c>
      <c r="AF1762" s="179" t="str">
        <f t="shared" si="3014"/>
        <v>AF$17</v>
      </c>
      <c r="AG1762" s="179" t="str">
        <f t="shared" si="3014"/>
        <v>AG$17</v>
      </c>
      <c r="AH1762" s="179" t="str">
        <f t="shared" si="3014"/>
        <v>AH$17</v>
      </c>
      <c r="AI1762" s="179" t="str">
        <f t="shared" si="3014"/>
        <v>AI$17</v>
      </c>
      <c r="AJ1762" s="179" t="str">
        <f t="shared" si="3014"/>
        <v>AJ$17</v>
      </c>
      <c r="AK1762" s="179" t="str">
        <f t="shared" si="3014"/>
        <v>AK$17</v>
      </c>
      <c r="AL1762" s="179" t="str">
        <f t="shared" si="3014"/>
        <v>AL$17</v>
      </c>
      <c r="AM1762" s="179" t="str">
        <f t="shared" si="3014"/>
        <v>AM$17</v>
      </c>
      <c r="AN1762" s="179" t="str">
        <f t="shared" si="3014"/>
        <v>AN$17</v>
      </c>
      <c r="AO1762" s="179" t="str">
        <f t="shared" si="3014"/>
        <v>AO$17</v>
      </c>
      <c r="AP1762" s="179" t="str">
        <f t="shared" si="3014"/>
        <v>AP$17</v>
      </c>
      <c r="AQ1762" s="179" t="str">
        <f t="shared" si="3014"/>
        <v>AQ$17</v>
      </c>
      <c r="AR1762" s="179" t="str">
        <f t="shared" si="3014"/>
        <v>AR$17</v>
      </c>
      <c r="AS1762" s="179" t="str">
        <f t="shared" si="3014"/>
        <v>AS$17</v>
      </c>
      <c r="AT1762" s="179" t="str">
        <f t="shared" si="3014"/>
        <v>AT$17</v>
      </c>
      <c r="AU1762" s="179" t="str">
        <f t="shared" si="3014"/>
        <v>AU$17</v>
      </c>
      <c r="AV1762" s="179" t="str">
        <f t="shared" si="3014"/>
        <v>AV$17</v>
      </c>
      <c r="AW1762" s="179" t="str">
        <f t="shared" si="3014"/>
        <v>AW$17</v>
      </c>
      <c r="AX1762" s="179" t="str">
        <f t="shared" si="3014"/>
        <v>AX$17</v>
      </c>
      <c r="AY1762" s="179" t="str">
        <f t="shared" ref="AY1762:CD1762" si="3015">AY1737</f>
        <v>AY$17</v>
      </c>
      <c r="AZ1762" s="179" t="str">
        <f t="shared" si="3015"/>
        <v>AZ$17</v>
      </c>
      <c r="BA1762" s="179" t="str">
        <f t="shared" si="3015"/>
        <v>BA$17</v>
      </c>
      <c r="BB1762" s="179" t="str">
        <f t="shared" si="3015"/>
        <v>BB$17</v>
      </c>
      <c r="BC1762" s="179" t="str">
        <f t="shared" si="3015"/>
        <v>BC$17</v>
      </c>
      <c r="BD1762" s="179" t="str">
        <f t="shared" si="3015"/>
        <v>BD$17</v>
      </c>
      <c r="BE1762" s="179" t="str">
        <f t="shared" si="3015"/>
        <v>BE$17</v>
      </c>
      <c r="BF1762" s="179" t="str">
        <f t="shared" si="3015"/>
        <v>BF$17</v>
      </c>
      <c r="BG1762" s="179" t="str">
        <f t="shared" si="3015"/>
        <v>BG$17</v>
      </c>
      <c r="BH1762" s="179" t="str">
        <f t="shared" si="3015"/>
        <v>BH$17</v>
      </c>
      <c r="BI1762" s="179" t="str">
        <f t="shared" si="3015"/>
        <v>BI$17</v>
      </c>
      <c r="BJ1762" s="179" t="str">
        <f t="shared" si="3015"/>
        <v>BJ$17</v>
      </c>
      <c r="BK1762" s="179" t="str">
        <f t="shared" si="3015"/>
        <v>BK$17</v>
      </c>
      <c r="BL1762" s="179" t="str">
        <f t="shared" si="3015"/>
        <v>BL$17</v>
      </c>
      <c r="BM1762" s="179" t="str">
        <f t="shared" si="3015"/>
        <v>BM$17</v>
      </c>
      <c r="BN1762" s="179" t="str">
        <f t="shared" si="3015"/>
        <v>BN$17</v>
      </c>
      <c r="BO1762" s="179" t="str">
        <f t="shared" si="3015"/>
        <v>BO$17</v>
      </c>
      <c r="BP1762" s="179" t="str">
        <f t="shared" si="3015"/>
        <v>BP$17</v>
      </c>
      <c r="BQ1762" s="179" t="str">
        <f t="shared" si="3015"/>
        <v>BQ$17</v>
      </c>
      <c r="BR1762" s="179" t="str">
        <f t="shared" si="3015"/>
        <v>BR$17</v>
      </c>
      <c r="BS1762" s="179" t="str">
        <f t="shared" si="3015"/>
        <v>BS$17</v>
      </c>
      <c r="BT1762" s="179" t="str">
        <f t="shared" si="3015"/>
        <v>BT$17</v>
      </c>
      <c r="BU1762" s="179" t="str">
        <f t="shared" si="3015"/>
        <v>BU$17</v>
      </c>
      <c r="BV1762" s="179" t="str">
        <f t="shared" si="3015"/>
        <v>BV$17</v>
      </c>
      <c r="BW1762" s="179" t="str">
        <f t="shared" si="3015"/>
        <v>BW$17</v>
      </c>
      <c r="BX1762" s="179" t="str">
        <f t="shared" si="3015"/>
        <v>BX$17</v>
      </c>
      <c r="BY1762" s="179" t="str">
        <f t="shared" si="3015"/>
        <v>BY$17</v>
      </c>
      <c r="BZ1762" s="179" t="str">
        <f t="shared" si="3015"/>
        <v>BZ$17</v>
      </c>
      <c r="CA1762" s="179" t="str">
        <f t="shared" si="3015"/>
        <v>CA$17</v>
      </c>
      <c r="CB1762" s="179" t="str">
        <f t="shared" si="3015"/>
        <v>CB$17</v>
      </c>
      <c r="CC1762" s="179" t="str">
        <f t="shared" si="3015"/>
        <v>CC$17</v>
      </c>
      <c r="CD1762" s="179" t="str">
        <f t="shared" si="3015"/>
        <v>CD$17</v>
      </c>
      <c r="CE1762" s="179" t="str">
        <f t="shared" ref="CE1762:CL1762" si="3016">CE1737</f>
        <v>CE$17</v>
      </c>
      <c r="CF1762" s="179" t="str">
        <f t="shared" si="3016"/>
        <v>CF$17</v>
      </c>
      <c r="CG1762" s="179" t="str">
        <f t="shared" si="3016"/>
        <v>CG$17</v>
      </c>
      <c r="CH1762" s="179" t="str">
        <f t="shared" si="3016"/>
        <v>CH$17</v>
      </c>
      <c r="CI1762" s="179" t="str">
        <f t="shared" si="3016"/>
        <v>CI$17</v>
      </c>
      <c r="CJ1762" s="179" t="str">
        <f t="shared" si="3016"/>
        <v>CJ$17</v>
      </c>
      <c r="CK1762" s="179" t="str">
        <f t="shared" si="3016"/>
        <v>CK$17</v>
      </c>
      <c r="CL1762" s="179" t="str">
        <f t="shared" si="3016"/>
        <v>CL$17</v>
      </c>
      <c r="CN1762" s="60"/>
      <c r="CO1762" s="179" t="str">
        <f t="shared" ref="CO1762:DL1762" si="3017">CO1737</f>
        <v>CO$17</v>
      </c>
      <c r="CP1762" s="179" t="str">
        <f t="shared" si="3017"/>
        <v>CP$17</v>
      </c>
      <c r="CQ1762" s="179" t="str">
        <f t="shared" si="3017"/>
        <v>CQ$17</v>
      </c>
      <c r="CR1762" s="179" t="str">
        <f t="shared" si="3017"/>
        <v>CR$17</v>
      </c>
      <c r="CS1762" s="179" t="str">
        <f t="shared" si="3017"/>
        <v>CS$17</v>
      </c>
      <c r="CT1762" s="179" t="str">
        <f t="shared" si="3017"/>
        <v>CT$17</v>
      </c>
      <c r="CU1762" s="179" t="str">
        <f t="shared" si="3017"/>
        <v>CU$17</v>
      </c>
      <c r="CV1762" s="179" t="str">
        <f t="shared" si="3017"/>
        <v>CV$17</v>
      </c>
      <c r="CW1762" s="179" t="str">
        <f t="shared" si="3017"/>
        <v>CW$17</v>
      </c>
      <c r="CX1762" s="179" t="str">
        <f t="shared" si="3017"/>
        <v>CX$17</v>
      </c>
      <c r="CY1762" s="179" t="str">
        <f t="shared" si="3017"/>
        <v>CY$17</v>
      </c>
      <c r="CZ1762" s="179" t="str">
        <f t="shared" si="3017"/>
        <v>CZ$17</v>
      </c>
      <c r="DA1762" s="179" t="str">
        <f t="shared" si="3017"/>
        <v>DA$17</v>
      </c>
      <c r="DB1762" s="179" t="str">
        <f t="shared" si="3017"/>
        <v>DB$17</v>
      </c>
      <c r="DC1762" s="179" t="str">
        <f t="shared" si="3017"/>
        <v>DC$17</v>
      </c>
      <c r="DD1762" s="179" t="str">
        <f t="shared" si="3017"/>
        <v>DD$17</v>
      </c>
      <c r="DE1762" s="179" t="str">
        <f t="shared" si="3017"/>
        <v>DE$17</v>
      </c>
      <c r="DF1762" s="179" t="str">
        <f t="shared" si="3017"/>
        <v>DF$17</v>
      </c>
      <c r="DG1762" s="179" t="str">
        <f t="shared" si="3017"/>
        <v>DG$17</v>
      </c>
      <c r="DH1762" s="179" t="str">
        <f t="shared" si="3017"/>
        <v>DH$17</v>
      </c>
      <c r="DI1762" s="179" t="str">
        <f t="shared" si="3017"/>
        <v>DI$17</v>
      </c>
      <c r="DJ1762" s="179" t="str">
        <f t="shared" si="3017"/>
        <v>DJ$17</v>
      </c>
      <c r="DK1762" s="179" t="str">
        <f t="shared" si="3017"/>
        <v>DK$17</v>
      </c>
      <c r="DL1762" s="179" t="str">
        <f t="shared" si="3017"/>
        <v>DL$17</v>
      </c>
    </row>
    <row r="1763" spans="1:116" x14ac:dyDescent="0.35">
      <c r="A1763" s="3"/>
      <c r="B1763" t="s">
        <v>332</v>
      </c>
      <c r="D1763" t="s">
        <v>424</v>
      </c>
      <c r="E1763" s="8" t="str">
        <f t="shared" si="2965"/>
        <v>1763 FAINT-F</v>
      </c>
      <c r="G1763" s="136" t="str">
        <f>G1742</f>
        <v>Fixed secondary intangible assets:</v>
      </c>
      <c r="H1763" s="12"/>
      <c r="I1763" s="60"/>
      <c r="J1763" s="60"/>
      <c r="K1763" s="15"/>
      <c r="L1763" s="15"/>
      <c r="M1763" s="15"/>
      <c r="N1763" s="15"/>
      <c r="O1763" s="15"/>
      <c r="P1763" s="15"/>
      <c r="R1763" s="15"/>
      <c r="S1763" s="179">
        <f t="shared" ref="S1763:AX1763" si="3018">S1738</f>
        <v>0</v>
      </c>
      <c r="T1763" s="179">
        <f t="shared" si="3018"/>
        <v>0</v>
      </c>
      <c r="U1763" s="179">
        <f t="shared" si="3018"/>
        <v>0</v>
      </c>
      <c r="V1763" s="179">
        <f t="shared" si="3018"/>
        <v>0</v>
      </c>
      <c r="W1763" s="179">
        <f t="shared" si="3018"/>
        <v>0</v>
      </c>
      <c r="X1763" s="179">
        <f t="shared" si="3018"/>
        <v>0</v>
      </c>
      <c r="Y1763" s="179">
        <f t="shared" si="3018"/>
        <v>0</v>
      </c>
      <c r="Z1763" s="179">
        <f t="shared" si="3018"/>
        <v>0</v>
      </c>
      <c r="AA1763" s="179">
        <f t="shared" si="3018"/>
        <v>0</v>
      </c>
      <c r="AB1763" s="179">
        <f t="shared" si="3018"/>
        <v>0</v>
      </c>
      <c r="AC1763" s="179">
        <f t="shared" si="3018"/>
        <v>0</v>
      </c>
      <c r="AD1763" s="179">
        <f t="shared" si="3018"/>
        <v>0</v>
      </c>
      <c r="AE1763" s="179">
        <f t="shared" si="3018"/>
        <v>0</v>
      </c>
      <c r="AF1763" s="179">
        <f t="shared" si="3018"/>
        <v>0</v>
      </c>
      <c r="AG1763" s="179">
        <f t="shared" si="3018"/>
        <v>0</v>
      </c>
      <c r="AH1763" s="179">
        <f t="shared" si="3018"/>
        <v>0</v>
      </c>
      <c r="AI1763" s="179">
        <f t="shared" si="3018"/>
        <v>0</v>
      </c>
      <c r="AJ1763" s="179">
        <f t="shared" si="3018"/>
        <v>0</v>
      </c>
      <c r="AK1763" s="179">
        <f t="shared" si="3018"/>
        <v>0</v>
      </c>
      <c r="AL1763" s="179">
        <f t="shared" si="3018"/>
        <v>0</v>
      </c>
      <c r="AM1763" s="179">
        <f t="shared" si="3018"/>
        <v>0</v>
      </c>
      <c r="AN1763" s="179">
        <f t="shared" si="3018"/>
        <v>0</v>
      </c>
      <c r="AO1763" s="179">
        <f t="shared" si="3018"/>
        <v>0</v>
      </c>
      <c r="AP1763" s="179">
        <f t="shared" si="3018"/>
        <v>0</v>
      </c>
      <c r="AQ1763" s="179">
        <f t="shared" si="3018"/>
        <v>0</v>
      </c>
      <c r="AR1763" s="179">
        <f t="shared" si="3018"/>
        <v>0</v>
      </c>
      <c r="AS1763" s="179">
        <f t="shared" si="3018"/>
        <v>0</v>
      </c>
      <c r="AT1763" s="179">
        <f t="shared" si="3018"/>
        <v>0</v>
      </c>
      <c r="AU1763" s="179">
        <f t="shared" si="3018"/>
        <v>0</v>
      </c>
      <c r="AV1763" s="179">
        <f t="shared" si="3018"/>
        <v>0</v>
      </c>
      <c r="AW1763" s="179">
        <f t="shared" si="3018"/>
        <v>0</v>
      </c>
      <c r="AX1763" s="179">
        <f t="shared" si="3018"/>
        <v>0</v>
      </c>
      <c r="AY1763" s="179">
        <f t="shared" ref="AY1763:CD1763" si="3019">AY1738</f>
        <v>0</v>
      </c>
      <c r="AZ1763" s="179">
        <f t="shared" si="3019"/>
        <v>0</v>
      </c>
      <c r="BA1763" s="179">
        <f t="shared" si="3019"/>
        <v>0</v>
      </c>
      <c r="BB1763" s="179">
        <f t="shared" si="3019"/>
        <v>0</v>
      </c>
      <c r="BC1763" s="179">
        <f t="shared" si="3019"/>
        <v>0</v>
      </c>
      <c r="BD1763" s="179">
        <f t="shared" si="3019"/>
        <v>0</v>
      </c>
      <c r="BE1763" s="179">
        <f t="shared" si="3019"/>
        <v>0</v>
      </c>
      <c r="BF1763" s="179">
        <f t="shared" si="3019"/>
        <v>0</v>
      </c>
      <c r="BG1763" s="179">
        <f t="shared" si="3019"/>
        <v>0</v>
      </c>
      <c r="BH1763" s="179">
        <f t="shared" si="3019"/>
        <v>0</v>
      </c>
      <c r="BI1763" s="179">
        <f t="shared" si="3019"/>
        <v>0</v>
      </c>
      <c r="BJ1763" s="179">
        <f t="shared" si="3019"/>
        <v>0</v>
      </c>
      <c r="BK1763" s="179">
        <f t="shared" si="3019"/>
        <v>0</v>
      </c>
      <c r="BL1763" s="179">
        <f t="shared" si="3019"/>
        <v>0</v>
      </c>
      <c r="BM1763" s="179">
        <f t="shared" si="3019"/>
        <v>0</v>
      </c>
      <c r="BN1763" s="179">
        <f t="shared" si="3019"/>
        <v>0</v>
      </c>
      <c r="BO1763" s="179">
        <f t="shared" si="3019"/>
        <v>0</v>
      </c>
      <c r="BP1763" s="179">
        <f t="shared" si="3019"/>
        <v>0</v>
      </c>
      <c r="BQ1763" s="179">
        <f t="shared" si="3019"/>
        <v>0</v>
      </c>
      <c r="BR1763" s="179">
        <f t="shared" si="3019"/>
        <v>0</v>
      </c>
      <c r="BS1763" s="179">
        <f t="shared" si="3019"/>
        <v>0</v>
      </c>
      <c r="BT1763" s="179">
        <f t="shared" si="3019"/>
        <v>0</v>
      </c>
      <c r="BU1763" s="179">
        <f t="shared" si="3019"/>
        <v>0</v>
      </c>
      <c r="BV1763" s="179">
        <f t="shared" si="3019"/>
        <v>0</v>
      </c>
      <c r="BW1763" s="179">
        <f t="shared" si="3019"/>
        <v>0</v>
      </c>
      <c r="BX1763" s="179">
        <f t="shared" si="3019"/>
        <v>0</v>
      </c>
      <c r="BY1763" s="179">
        <f t="shared" si="3019"/>
        <v>0</v>
      </c>
      <c r="BZ1763" s="179">
        <f t="shared" si="3019"/>
        <v>0</v>
      </c>
      <c r="CA1763" s="179">
        <f t="shared" si="3019"/>
        <v>0</v>
      </c>
      <c r="CB1763" s="179">
        <f t="shared" si="3019"/>
        <v>0</v>
      </c>
      <c r="CC1763" s="179">
        <f t="shared" si="3019"/>
        <v>0</v>
      </c>
      <c r="CD1763" s="179">
        <f t="shared" si="3019"/>
        <v>0</v>
      </c>
      <c r="CE1763" s="179">
        <f t="shared" ref="CE1763:CL1763" si="3020">CE1738</f>
        <v>0</v>
      </c>
      <c r="CF1763" s="179">
        <f t="shared" si="3020"/>
        <v>0</v>
      </c>
      <c r="CG1763" s="179">
        <f t="shared" si="3020"/>
        <v>0</v>
      </c>
      <c r="CH1763" s="179">
        <f t="shared" si="3020"/>
        <v>0</v>
      </c>
      <c r="CI1763" s="179">
        <f t="shared" si="3020"/>
        <v>0</v>
      </c>
      <c r="CJ1763" s="179">
        <f t="shared" si="3020"/>
        <v>0</v>
      </c>
      <c r="CK1763" s="179">
        <f t="shared" si="3020"/>
        <v>0</v>
      </c>
      <c r="CL1763" s="179">
        <f t="shared" si="3020"/>
        <v>0</v>
      </c>
      <c r="CN1763" s="60"/>
      <c r="CO1763" s="179">
        <f t="shared" ref="CO1763:DL1763" si="3021">CO1738</f>
        <v>0</v>
      </c>
      <c r="CP1763" s="179">
        <f t="shared" si="3021"/>
        <v>0</v>
      </c>
      <c r="CQ1763" s="179">
        <f t="shared" si="3021"/>
        <v>0</v>
      </c>
      <c r="CR1763" s="179">
        <f t="shared" si="3021"/>
        <v>0</v>
      </c>
      <c r="CS1763" s="179">
        <f t="shared" si="3021"/>
        <v>0</v>
      </c>
      <c r="CT1763" s="179">
        <f t="shared" si="3021"/>
        <v>0</v>
      </c>
      <c r="CU1763" s="179">
        <f t="shared" si="3021"/>
        <v>0</v>
      </c>
      <c r="CV1763" s="179">
        <f t="shared" si="3021"/>
        <v>0</v>
      </c>
      <c r="CW1763" s="179">
        <f t="shared" si="3021"/>
        <v>0</v>
      </c>
      <c r="CX1763" s="179">
        <f t="shared" si="3021"/>
        <v>0</v>
      </c>
      <c r="CY1763" s="179">
        <f t="shared" si="3021"/>
        <v>0</v>
      </c>
      <c r="CZ1763" s="179">
        <f t="shared" si="3021"/>
        <v>0</v>
      </c>
      <c r="DA1763" s="179">
        <f t="shared" si="3021"/>
        <v>0</v>
      </c>
      <c r="DB1763" s="179">
        <f t="shared" si="3021"/>
        <v>0</v>
      </c>
      <c r="DC1763" s="179">
        <f t="shared" si="3021"/>
        <v>0</v>
      </c>
      <c r="DD1763" s="179">
        <f t="shared" si="3021"/>
        <v>0</v>
      </c>
      <c r="DE1763" s="179">
        <f t="shared" si="3021"/>
        <v>0</v>
      </c>
      <c r="DF1763" s="179">
        <f t="shared" si="3021"/>
        <v>0</v>
      </c>
      <c r="DG1763" s="179">
        <f t="shared" si="3021"/>
        <v>0</v>
      </c>
      <c r="DH1763" s="179">
        <f t="shared" si="3021"/>
        <v>0</v>
      </c>
      <c r="DI1763" s="179">
        <f t="shared" si="3021"/>
        <v>0</v>
      </c>
      <c r="DJ1763" s="179">
        <f t="shared" si="3021"/>
        <v>0</v>
      </c>
      <c r="DK1763" s="179">
        <f t="shared" si="3021"/>
        <v>0</v>
      </c>
      <c r="DL1763" s="179">
        <f t="shared" si="3021"/>
        <v>0</v>
      </c>
    </row>
    <row r="1764" spans="1:116" x14ac:dyDescent="0.35">
      <c r="B1764" t="s">
        <v>332</v>
      </c>
      <c r="D1764" t="s">
        <v>424</v>
      </c>
      <c r="E1764" s="8" t="str">
        <f t="shared" si="2965"/>
        <v>1764 FAINT-F</v>
      </c>
      <c r="G1764" s="241" t="str">
        <f>IFERROR(SUBSTITUTE(TRIM(MID(G1742, SEARCH("-", G1742) + 1, LEN(G1742))),":",""),"no unit")</f>
        <v>no unit</v>
      </c>
      <c r="H1764" s="12"/>
      <c r="I1764" s="60"/>
      <c r="J1764" s="60"/>
      <c r="K1764" s="15"/>
      <c r="L1764" s="15"/>
      <c r="M1764" s="15"/>
      <c r="N1764" s="15"/>
      <c r="O1764" s="15"/>
      <c r="P1764" s="15"/>
      <c r="R1764" s="15"/>
      <c r="S1764" s="179"/>
      <c r="T1764" s="179"/>
      <c r="U1764" s="179"/>
      <c r="V1764" s="179"/>
      <c r="W1764" s="179"/>
      <c r="X1764" s="179"/>
      <c r="Y1764" s="179"/>
      <c r="Z1764" s="179"/>
      <c r="AA1764" s="179"/>
      <c r="AB1764" s="179"/>
      <c r="AC1764" s="179"/>
      <c r="AD1764" s="179"/>
      <c r="AE1764" s="179"/>
      <c r="AF1764" s="179"/>
      <c r="AG1764" s="179"/>
      <c r="AH1764" s="179"/>
      <c r="AI1764" s="179"/>
      <c r="AJ1764" s="179"/>
      <c r="AK1764" s="179"/>
      <c r="AL1764" s="179"/>
      <c r="AM1764" s="179"/>
      <c r="AN1764" s="179"/>
      <c r="AO1764" s="179"/>
      <c r="AP1764" s="179"/>
      <c r="AQ1764" s="179"/>
      <c r="AR1764" s="179"/>
      <c r="AS1764" s="179"/>
      <c r="AT1764" s="179"/>
      <c r="AU1764" s="179"/>
      <c r="AV1764" s="179"/>
      <c r="AW1764" s="179"/>
      <c r="AX1764" s="179"/>
      <c r="AY1764" s="179"/>
      <c r="AZ1764" s="179"/>
      <c r="BA1764" s="179"/>
      <c r="BB1764" s="179"/>
      <c r="BC1764" s="179"/>
      <c r="BD1764" s="179"/>
      <c r="BE1764" s="179"/>
      <c r="BF1764" s="179"/>
      <c r="BG1764" s="179"/>
      <c r="BH1764" s="179"/>
      <c r="BI1764" s="179"/>
      <c r="BJ1764" s="179"/>
      <c r="BK1764" s="179"/>
      <c r="BL1764" s="179"/>
      <c r="BM1764" s="179"/>
      <c r="BN1764" s="179"/>
      <c r="BO1764" s="179"/>
      <c r="BP1764" s="179"/>
      <c r="BQ1764" s="179"/>
      <c r="BR1764" s="179"/>
      <c r="BS1764" s="179"/>
      <c r="BT1764" s="179"/>
      <c r="BU1764" s="179"/>
      <c r="BV1764" s="179"/>
      <c r="BW1764" s="179"/>
      <c r="BX1764" s="179"/>
      <c r="BY1764" s="179"/>
      <c r="BZ1764" s="179"/>
      <c r="CA1764" s="179"/>
      <c r="CB1764" s="179"/>
      <c r="CC1764" s="179"/>
      <c r="CD1764" s="179"/>
      <c r="CE1764" s="179"/>
      <c r="CF1764" s="179"/>
      <c r="CG1764" s="179"/>
      <c r="CH1764" s="179"/>
      <c r="CI1764" s="179"/>
      <c r="CJ1764" s="179"/>
      <c r="CK1764" s="179"/>
      <c r="CL1764" s="179"/>
      <c r="CN1764" s="60"/>
      <c r="CO1764" s="179"/>
      <c r="CP1764" s="179"/>
      <c r="CQ1764" s="179"/>
      <c r="CR1764" s="179"/>
      <c r="CS1764" s="179"/>
      <c r="CT1764" s="179"/>
      <c r="CU1764" s="179"/>
      <c r="CV1764" s="179"/>
      <c r="CW1764" s="179"/>
      <c r="CX1764" s="179"/>
      <c r="CY1764" s="179"/>
      <c r="CZ1764" s="179"/>
      <c r="DA1764" s="179"/>
      <c r="DB1764" s="179"/>
      <c r="DC1764" s="179"/>
      <c r="DD1764" s="179"/>
      <c r="DE1764" s="179"/>
      <c r="DF1764" s="179"/>
      <c r="DG1764" s="179"/>
      <c r="DH1764" s="179"/>
      <c r="DI1764" s="179"/>
      <c r="DJ1764" s="179"/>
      <c r="DK1764" s="179"/>
      <c r="DL1764" s="179"/>
    </row>
    <row r="1765" spans="1:116" x14ac:dyDescent="0.35">
      <c r="A1765" s="27"/>
      <c r="B1765" s="27"/>
      <c r="C1765" s="27"/>
      <c r="D1765" s="27"/>
      <c r="E1765" s="27"/>
      <c r="F1765" s="27"/>
      <c r="G1765" s="191" t="str">
        <f>G1740</f>
        <v>Secondary revenue driver</v>
      </c>
      <c r="H1765" s="90"/>
      <c r="I1765" s="213"/>
      <c r="J1765" s="213"/>
      <c r="K1765" s="214"/>
      <c r="L1765" s="214"/>
      <c r="M1765" s="214"/>
      <c r="N1765" s="214"/>
      <c r="O1765" s="214"/>
      <c r="P1765" s="214"/>
      <c r="R1765" s="214"/>
      <c r="S1765" s="4" t="str">
        <f t="shared" ref="S1765:AX1765" si="3022">ADDRESS(ROW(S1757),COLUMN(S1757),2)</f>
        <v>S$1757</v>
      </c>
      <c r="T1765" s="4" t="str">
        <f t="shared" si="3022"/>
        <v>T$1757</v>
      </c>
      <c r="U1765" s="4" t="str">
        <f t="shared" si="3022"/>
        <v>U$1757</v>
      </c>
      <c r="V1765" s="4" t="str">
        <f t="shared" si="3022"/>
        <v>V$1757</v>
      </c>
      <c r="W1765" s="4" t="str">
        <f t="shared" si="3022"/>
        <v>W$1757</v>
      </c>
      <c r="X1765" s="4" t="str">
        <f t="shared" si="3022"/>
        <v>X$1757</v>
      </c>
      <c r="Y1765" s="4" t="str">
        <f t="shared" si="3022"/>
        <v>Y$1757</v>
      </c>
      <c r="Z1765" s="4" t="str">
        <f t="shared" si="3022"/>
        <v>Z$1757</v>
      </c>
      <c r="AA1765" s="4" t="str">
        <f t="shared" si="3022"/>
        <v>AA$1757</v>
      </c>
      <c r="AB1765" s="4" t="str">
        <f t="shared" si="3022"/>
        <v>AB$1757</v>
      </c>
      <c r="AC1765" s="4" t="str">
        <f t="shared" si="3022"/>
        <v>AC$1757</v>
      </c>
      <c r="AD1765" s="4" t="str">
        <f t="shared" si="3022"/>
        <v>AD$1757</v>
      </c>
      <c r="AE1765" s="4" t="str">
        <f t="shared" si="3022"/>
        <v>AE$1757</v>
      </c>
      <c r="AF1765" s="4" t="str">
        <f t="shared" si="3022"/>
        <v>AF$1757</v>
      </c>
      <c r="AG1765" s="4" t="str">
        <f t="shared" si="3022"/>
        <v>AG$1757</v>
      </c>
      <c r="AH1765" s="4" t="str">
        <f t="shared" si="3022"/>
        <v>AH$1757</v>
      </c>
      <c r="AI1765" s="4" t="str">
        <f t="shared" si="3022"/>
        <v>AI$1757</v>
      </c>
      <c r="AJ1765" s="4" t="str">
        <f t="shared" si="3022"/>
        <v>AJ$1757</v>
      </c>
      <c r="AK1765" s="4" t="str">
        <f t="shared" si="3022"/>
        <v>AK$1757</v>
      </c>
      <c r="AL1765" s="4" t="str">
        <f t="shared" si="3022"/>
        <v>AL$1757</v>
      </c>
      <c r="AM1765" s="4" t="str">
        <f t="shared" si="3022"/>
        <v>AM$1757</v>
      </c>
      <c r="AN1765" s="4" t="str">
        <f t="shared" si="3022"/>
        <v>AN$1757</v>
      </c>
      <c r="AO1765" s="4" t="str">
        <f t="shared" si="3022"/>
        <v>AO$1757</v>
      </c>
      <c r="AP1765" s="4" t="str">
        <f t="shared" si="3022"/>
        <v>AP$1757</v>
      </c>
      <c r="AQ1765" s="4" t="str">
        <f t="shared" si="3022"/>
        <v>AQ$1757</v>
      </c>
      <c r="AR1765" s="4" t="str">
        <f t="shared" si="3022"/>
        <v>AR$1757</v>
      </c>
      <c r="AS1765" s="4" t="str">
        <f t="shared" si="3022"/>
        <v>AS$1757</v>
      </c>
      <c r="AT1765" s="4" t="str">
        <f t="shared" si="3022"/>
        <v>AT$1757</v>
      </c>
      <c r="AU1765" s="4" t="str">
        <f t="shared" si="3022"/>
        <v>AU$1757</v>
      </c>
      <c r="AV1765" s="4" t="str">
        <f t="shared" si="3022"/>
        <v>AV$1757</v>
      </c>
      <c r="AW1765" s="4" t="str">
        <f t="shared" si="3022"/>
        <v>AW$1757</v>
      </c>
      <c r="AX1765" s="4" t="str">
        <f t="shared" si="3022"/>
        <v>AX$1757</v>
      </c>
      <c r="AY1765" s="4" t="str">
        <f t="shared" ref="AY1765:CD1765" si="3023">ADDRESS(ROW(AY1757),COLUMN(AY1757),2)</f>
        <v>AY$1757</v>
      </c>
      <c r="AZ1765" s="4" t="str">
        <f t="shared" si="3023"/>
        <v>AZ$1757</v>
      </c>
      <c r="BA1765" s="4" t="str">
        <f t="shared" si="3023"/>
        <v>BA$1757</v>
      </c>
      <c r="BB1765" s="4" t="str">
        <f t="shared" si="3023"/>
        <v>BB$1757</v>
      </c>
      <c r="BC1765" s="4" t="str">
        <f t="shared" si="3023"/>
        <v>BC$1757</v>
      </c>
      <c r="BD1765" s="4" t="str">
        <f t="shared" si="3023"/>
        <v>BD$1757</v>
      </c>
      <c r="BE1765" s="4" t="str">
        <f t="shared" si="3023"/>
        <v>BE$1757</v>
      </c>
      <c r="BF1765" s="4" t="str">
        <f t="shared" si="3023"/>
        <v>BF$1757</v>
      </c>
      <c r="BG1765" s="4" t="str">
        <f t="shared" si="3023"/>
        <v>BG$1757</v>
      </c>
      <c r="BH1765" s="4" t="str">
        <f t="shared" si="3023"/>
        <v>BH$1757</v>
      </c>
      <c r="BI1765" s="4" t="str">
        <f t="shared" si="3023"/>
        <v>BI$1757</v>
      </c>
      <c r="BJ1765" s="4" t="str">
        <f t="shared" si="3023"/>
        <v>BJ$1757</v>
      </c>
      <c r="BK1765" s="4" t="str">
        <f t="shared" si="3023"/>
        <v>BK$1757</v>
      </c>
      <c r="BL1765" s="4" t="str">
        <f t="shared" si="3023"/>
        <v>BL$1757</v>
      </c>
      <c r="BM1765" s="4" t="str">
        <f t="shared" si="3023"/>
        <v>BM$1757</v>
      </c>
      <c r="BN1765" s="4" t="str">
        <f t="shared" si="3023"/>
        <v>BN$1757</v>
      </c>
      <c r="BO1765" s="4" t="str">
        <f t="shared" si="3023"/>
        <v>BO$1757</v>
      </c>
      <c r="BP1765" s="4" t="str">
        <f t="shared" si="3023"/>
        <v>BP$1757</v>
      </c>
      <c r="BQ1765" s="4" t="str">
        <f t="shared" si="3023"/>
        <v>BQ$1757</v>
      </c>
      <c r="BR1765" s="4" t="str">
        <f t="shared" si="3023"/>
        <v>BR$1757</v>
      </c>
      <c r="BS1765" s="4" t="str">
        <f t="shared" si="3023"/>
        <v>BS$1757</v>
      </c>
      <c r="BT1765" s="4" t="str">
        <f t="shared" si="3023"/>
        <v>BT$1757</v>
      </c>
      <c r="BU1765" s="4" t="str">
        <f t="shared" si="3023"/>
        <v>BU$1757</v>
      </c>
      <c r="BV1765" s="4" t="str">
        <f t="shared" si="3023"/>
        <v>BV$1757</v>
      </c>
      <c r="BW1765" s="4" t="str">
        <f t="shared" si="3023"/>
        <v>BW$1757</v>
      </c>
      <c r="BX1765" s="4" t="str">
        <f t="shared" si="3023"/>
        <v>BX$1757</v>
      </c>
      <c r="BY1765" s="4" t="str">
        <f t="shared" si="3023"/>
        <v>BY$1757</v>
      </c>
      <c r="BZ1765" s="4" t="str">
        <f t="shared" si="3023"/>
        <v>BZ$1757</v>
      </c>
      <c r="CA1765" s="4" t="str">
        <f t="shared" si="3023"/>
        <v>CA$1757</v>
      </c>
      <c r="CB1765" s="4" t="str">
        <f t="shared" si="3023"/>
        <v>CB$1757</v>
      </c>
      <c r="CC1765" s="4" t="str">
        <f t="shared" si="3023"/>
        <v>CC$1757</v>
      </c>
      <c r="CD1765" s="4" t="str">
        <f t="shared" si="3023"/>
        <v>CD$1757</v>
      </c>
      <c r="CE1765" s="4" t="str">
        <f t="shared" ref="CE1765:CL1765" si="3024">ADDRESS(ROW(CE1757),COLUMN(CE1757),2)</f>
        <v>CE$1757</v>
      </c>
      <c r="CF1765" s="4" t="str">
        <f t="shared" si="3024"/>
        <v>CF$1757</v>
      </c>
      <c r="CG1765" s="4" t="str">
        <f t="shared" si="3024"/>
        <v>CG$1757</v>
      </c>
      <c r="CH1765" s="4" t="str">
        <f t="shared" si="3024"/>
        <v>CH$1757</v>
      </c>
      <c r="CI1765" s="4" t="str">
        <f t="shared" si="3024"/>
        <v>CI$1757</v>
      </c>
      <c r="CJ1765" s="4" t="str">
        <f t="shared" si="3024"/>
        <v>CJ$1757</v>
      </c>
      <c r="CK1765" s="4" t="str">
        <f t="shared" si="3024"/>
        <v>CK$1757</v>
      </c>
      <c r="CL1765" s="4" t="str">
        <f t="shared" si="3024"/>
        <v>CL$1757</v>
      </c>
      <c r="CN1765" s="213"/>
      <c r="CO1765" s="4" t="str">
        <f t="shared" ref="CO1765:DL1765" si="3025">ADDRESS(ROW(CO1757),COLUMN(CO1757),2)</f>
        <v>CO$1757</v>
      </c>
      <c r="CP1765" s="4" t="str">
        <f t="shared" si="3025"/>
        <v>CP$1757</v>
      </c>
      <c r="CQ1765" s="4" t="str">
        <f t="shared" si="3025"/>
        <v>CQ$1757</v>
      </c>
      <c r="CR1765" s="4" t="str">
        <f t="shared" si="3025"/>
        <v>CR$1757</v>
      </c>
      <c r="CS1765" s="4" t="str">
        <f t="shared" si="3025"/>
        <v>CS$1757</v>
      </c>
      <c r="CT1765" s="4" t="str">
        <f t="shared" si="3025"/>
        <v>CT$1757</v>
      </c>
      <c r="CU1765" s="4" t="str">
        <f t="shared" si="3025"/>
        <v>CU$1757</v>
      </c>
      <c r="CV1765" s="4" t="str">
        <f t="shared" si="3025"/>
        <v>CV$1757</v>
      </c>
      <c r="CW1765" s="4" t="str">
        <f t="shared" si="3025"/>
        <v>CW$1757</v>
      </c>
      <c r="CX1765" s="4" t="str">
        <f t="shared" si="3025"/>
        <v>CX$1757</v>
      </c>
      <c r="CY1765" s="4" t="str">
        <f t="shared" si="3025"/>
        <v>CY$1757</v>
      </c>
      <c r="CZ1765" s="4" t="str">
        <f t="shared" si="3025"/>
        <v>CZ$1757</v>
      </c>
      <c r="DA1765" s="4" t="str">
        <f t="shared" si="3025"/>
        <v>DA$1757</v>
      </c>
      <c r="DB1765" s="4" t="str">
        <f t="shared" si="3025"/>
        <v>DB$1757</v>
      </c>
      <c r="DC1765" s="4" t="str">
        <f t="shared" si="3025"/>
        <v>DC$1757</v>
      </c>
      <c r="DD1765" s="4" t="str">
        <f t="shared" si="3025"/>
        <v>DD$1757</v>
      </c>
      <c r="DE1765" s="4" t="str">
        <f t="shared" si="3025"/>
        <v>DE$1757</v>
      </c>
      <c r="DF1765" s="4" t="str">
        <f t="shared" si="3025"/>
        <v>DF$1757</v>
      </c>
      <c r="DG1765" s="4" t="str">
        <f t="shared" si="3025"/>
        <v>DG$1757</v>
      </c>
      <c r="DH1765" s="4" t="str">
        <f t="shared" si="3025"/>
        <v>DH$1757</v>
      </c>
      <c r="DI1765" s="4" t="str">
        <f t="shared" si="3025"/>
        <v>DI$1757</v>
      </c>
      <c r="DJ1765" s="4" t="str">
        <f t="shared" si="3025"/>
        <v>DJ$1757</v>
      </c>
      <c r="DK1765" s="4" t="str">
        <f t="shared" si="3025"/>
        <v>DK$1757</v>
      </c>
      <c r="DL1765" s="4" t="str">
        <f t="shared" si="3025"/>
        <v>DL$1757</v>
      </c>
    </row>
    <row r="1766" spans="1:116" x14ac:dyDescent="0.35">
      <c r="A1766" s="174"/>
      <c r="E1766" s="8"/>
      <c r="G1766" s="136" t="str">
        <f>G1741</f>
        <v>Secondary volume driver</v>
      </c>
      <c r="H1766" s="12"/>
      <c r="I1766" s="60"/>
      <c r="J1766" s="60"/>
      <c r="K1766" s="15"/>
      <c r="L1766" s="15"/>
      <c r="M1766" s="15"/>
      <c r="N1766" s="15"/>
      <c r="O1766" s="15"/>
      <c r="P1766" s="15"/>
      <c r="R1766" s="15"/>
      <c r="S1766" s="179" t="str">
        <f t="shared" ref="S1766:AX1766" si="3026">S1741</f>
        <v>S$19</v>
      </c>
      <c r="T1766" s="179" t="str">
        <f t="shared" si="3026"/>
        <v>T$19</v>
      </c>
      <c r="U1766" s="179" t="str">
        <f t="shared" si="3026"/>
        <v>U$19</v>
      </c>
      <c r="V1766" s="179" t="str">
        <f t="shared" si="3026"/>
        <v>V$19</v>
      </c>
      <c r="W1766" s="179" t="str">
        <f t="shared" si="3026"/>
        <v>W$19</v>
      </c>
      <c r="X1766" s="179" t="str">
        <f t="shared" si="3026"/>
        <v>X$19</v>
      </c>
      <c r="Y1766" s="179" t="str">
        <f t="shared" si="3026"/>
        <v>Y$19</v>
      </c>
      <c r="Z1766" s="179" t="str">
        <f t="shared" si="3026"/>
        <v>Z$19</v>
      </c>
      <c r="AA1766" s="179" t="str">
        <f t="shared" si="3026"/>
        <v>AA$19</v>
      </c>
      <c r="AB1766" s="179" t="str">
        <f t="shared" si="3026"/>
        <v>AB$19</v>
      </c>
      <c r="AC1766" s="179" t="str">
        <f t="shared" si="3026"/>
        <v>AC$19</v>
      </c>
      <c r="AD1766" s="179" t="str">
        <f t="shared" si="3026"/>
        <v>AD$19</v>
      </c>
      <c r="AE1766" s="179" t="str">
        <f t="shared" si="3026"/>
        <v>AE$19</v>
      </c>
      <c r="AF1766" s="179" t="str">
        <f t="shared" si="3026"/>
        <v>AF$19</v>
      </c>
      <c r="AG1766" s="179" t="str">
        <f t="shared" si="3026"/>
        <v>AG$19</v>
      </c>
      <c r="AH1766" s="179" t="str">
        <f t="shared" si="3026"/>
        <v>AH$19</v>
      </c>
      <c r="AI1766" s="179" t="str">
        <f t="shared" si="3026"/>
        <v>AI$19</v>
      </c>
      <c r="AJ1766" s="179" t="str">
        <f t="shared" si="3026"/>
        <v>AJ$19</v>
      </c>
      <c r="AK1766" s="179" t="str">
        <f t="shared" si="3026"/>
        <v>AK$19</v>
      </c>
      <c r="AL1766" s="179" t="str">
        <f t="shared" si="3026"/>
        <v>AL$19</v>
      </c>
      <c r="AM1766" s="179" t="str">
        <f t="shared" si="3026"/>
        <v>AM$19</v>
      </c>
      <c r="AN1766" s="179" t="str">
        <f t="shared" si="3026"/>
        <v>AN$19</v>
      </c>
      <c r="AO1766" s="179" t="str">
        <f t="shared" si="3026"/>
        <v>AO$19</v>
      </c>
      <c r="AP1766" s="179" t="str">
        <f t="shared" si="3026"/>
        <v>AP$19</v>
      </c>
      <c r="AQ1766" s="179" t="str">
        <f t="shared" si="3026"/>
        <v>AQ$19</v>
      </c>
      <c r="AR1766" s="179" t="str">
        <f t="shared" si="3026"/>
        <v>AR$19</v>
      </c>
      <c r="AS1766" s="179" t="str">
        <f t="shared" si="3026"/>
        <v>AS$19</v>
      </c>
      <c r="AT1766" s="179" t="str">
        <f t="shared" si="3026"/>
        <v>AT$19</v>
      </c>
      <c r="AU1766" s="179" t="str">
        <f t="shared" si="3026"/>
        <v>AU$19</v>
      </c>
      <c r="AV1766" s="179" t="str">
        <f t="shared" si="3026"/>
        <v>AV$19</v>
      </c>
      <c r="AW1766" s="179" t="str">
        <f t="shared" si="3026"/>
        <v>AW$19</v>
      </c>
      <c r="AX1766" s="179" t="str">
        <f t="shared" si="3026"/>
        <v>AX$19</v>
      </c>
      <c r="AY1766" s="179" t="str">
        <f t="shared" ref="AY1766:CD1766" si="3027">AY1741</f>
        <v>AY$19</v>
      </c>
      <c r="AZ1766" s="179" t="str">
        <f t="shared" si="3027"/>
        <v>AZ$19</v>
      </c>
      <c r="BA1766" s="179" t="str">
        <f t="shared" si="3027"/>
        <v>BA$19</v>
      </c>
      <c r="BB1766" s="179" t="str">
        <f t="shared" si="3027"/>
        <v>BB$19</v>
      </c>
      <c r="BC1766" s="179" t="str">
        <f t="shared" si="3027"/>
        <v>BC$19</v>
      </c>
      <c r="BD1766" s="179" t="str">
        <f t="shared" si="3027"/>
        <v>BD$19</v>
      </c>
      <c r="BE1766" s="179" t="str">
        <f t="shared" si="3027"/>
        <v>BE$19</v>
      </c>
      <c r="BF1766" s="179" t="str">
        <f t="shared" si="3027"/>
        <v>BF$19</v>
      </c>
      <c r="BG1766" s="179" t="str">
        <f t="shared" si="3027"/>
        <v>BG$19</v>
      </c>
      <c r="BH1766" s="179" t="str">
        <f t="shared" si="3027"/>
        <v>BH$19</v>
      </c>
      <c r="BI1766" s="179" t="str">
        <f t="shared" si="3027"/>
        <v>BI$19</v>
      </c>
      <c r="BJ1766" s="179" t="str">
        <f t="shared" si="3027"/>
        <v>BJ$19</v>
      </c>
      <c r="BK1766" s="179" t="str">
        <f t="shared" si="3027"/>
        <v>BK$19</v>
      </c>
      <c r="BL1766" s="179" t="str">
        <f t="shared" si="3027"/>
        <v>BL$19</v>
      </c>
      <c r="BM1766" s="179" t="str">
        <f t="shared" si="3027"/>
        <v>BM$19</v>
      </c>
      <c r="BN1766" s="179" t="str">
        <f t="shared" si="3027"/>
        <v>BN$19</v>
      </c>
      <c r="BO1766" s="179" t="str">
        <f t="shared" si="3027"/>
        <v>BO$19</v>
      </c>
      <c r="BP1766" s="179" t="str">
        <f t="shared" si="3027"/>
        <v>BP$19</v>
      </c>
      <c r="BQ1766" s="179" t="str">
        <f t="shared" si="3027"/>
        <v>BQ$19</v>
      </c>
      <c r="BR1766" s="179" t="str">
        <f t="shared" si="3027"/>
        <v>BR$19</v>
      </c>
      <c r="BS1766" s="179" t="str">
        <f t="shared" si="3027"/>
        <v>BS$19</v>
      </c>
      <c r="BT1766" s="179" t="str">
        <f t="shared" si="3027"/>
        <v>BT$19</v>
      </c>
      <c r="BU1766" s="179" t="str">
        <f t="shared" si="3027"/>
        <v>BU$19</v>
      </c>
      <c r="BV1766" s="179" t="str">
        <f t="shared" si="3027"/>
        <v>BV$19</v>
      </c>
      <c r="BW1766" s="179" t="str">
        <f t="shared" si="3027"/>
        <v>BW$19</v>
      </c>
      <c r="BX1766" s="179" t="str">
        <f t="shared" si="3027"/>
        <v>BX$19</v>
      </c>
      <c r="BY1766" s="179" t="str">
        <f t="shared" si="3027"/>
        <v>BY$19</v>
      </c>
      <c r="BZ1766" s="179" t="str">
        <f t="shared" si="3027"/>
        <v>BZ$19</v>
      </c>
      <c r="CA1766" s="179" t="str">
        <f t="shared" si="3027"/>
        <v>CA$19</v>
      </c>
      <c r="CB1766" s="179" t="str">
        <f t="shared" si="3027"/>
        <v>CB$19</v>
      </c>
      <c r="CC1766" s="179" t="str">
        <f t="shared" si="3027"/>
        <v>CC$19</v>
      </c>
      <c r="CD1766" s="179" t="str">
        <f t="shared" si="3027"/>
        <v>CD$19</v>
      </c>
      <c r="CE1766" s="179" t="str">
        <f t="shared" ref="CE1766:CL1766" si="3028">CE1741</f>
        <v>CE$19</v>
      </c>
      <c r="CF1766" s="179" t="str">
        <f t="shared" si="3028"/>
        <v>CF$19</v>
      </c>
      <c r="CG1766" s="179" t="str">
        <f t="shared" si="3028"/>
        <v>CG$19</v>
      </c>
      <c r="CH1766" s="179" t="str">
        <f t="shared" si="3028"/>
        <v>CH$19</v>
      </c>
      <c r="CI1766" s="179" t="str">
        <f t="shared" si="3028"/>
        <v>CI$19</v>
      </c>
      <c r="CJ1766" s="179" t="str">
        <f t="shared" si="3028"/>
        <v>CJ$19</v>
      </c>
      <c r="CK1766" s="179" t="str">
        <f t="shared" si="3028"/>
        <v>CK$19</v>
      </c>
      <c r="CL1766" s="179" t="str">
        <f t="shared" si="3028"/>
        <v>CL$19</v>
      </c>
      <c r="CN1766" s="60"/>
      <c r="CO1766" s="179" t="str">
        <f t="shared" ref="CO1766:DL1766" si="3029">CO1741</f>
        <v>CO$19</v>
      </c>
      <c r="CP1766" s="179" t="str">
        <f t="shared" si="3029"/>
        <v>CP$19</v>
      </c>
      <c r="CQ1766" s="179" t="str">
        <f t="shared" si="3029"/>
        <v>CQ$19</v>
      </c>
      <c r="CR1766" s="179" t="str">
        <f t="shared" si="3029"/>
        <v>CR$19</v>
      </c>
      <c r="CS1766" s="179" t="str">
        <f t="shared" si="3029"/>
        <v>CS$19</v>
      </c>
      <c r="CT1766" s="179" t="str">
        <f t="shared" si="3029"/>
        <v>CT$19</v>
      </c>
      <c r="CU1766" s="179" t="str">
        <f t="shared" si="3029"/>
        <v>CU$19</v>
      </c>
      <c r="CV1766" s="179" t="str">
        <f t="shared" si="3029"/>
        <v>CV$19</v>
      </c>
      <c r="CW1766" s="179" t="str">
        <f t="shared" si="3029"/>
        <v>CW$19</v>
      </c>
      <c r="CX1766" s="179" t="str">
        <f t="shared" si="3029"/>
        <v>CX$19</v>
      </c>
      <c r="CY1766" s="179" t="str">
        <f t="shared" si="3029"/>
        <v>CY$19</v>
      </c>
      <c r="CZ1766" s="179" t="str">
        <f t="shared" si="3029"/>
        <v>CZ$19</v>
      </c>
      <c r="DA1766" s="179" t="str">
        <f t="shared" si="3029"/>
        <v>DA$19</v>
      </c>
      <c r="DB1766" s="179" t="str">
        <f t="shared" si="3029"/>
        <v>DB$19</v>
      </c>
      <c r="DC1766" s="179" t="str">
        <f t="shared" si="3029"/>
        <v>DC$19</v>
      </c>
      <c r="DD1766" s="179" t="str">
        <f t="shared" si="3029"/>
        <v>DD$19</v>
      </c>
      <c r="DE1766" s="179" t="str">
        <f t="shared" si="3029"/>
        <v>DE$19</v>
      </c>
      <c r="DF1766" s="179" t="str">
        <f t="shared" si="3029"/>
        <v>DF$19</v>
      </c>
      <c r="DG1766" s="179" t="str">
        <f t="shared" si="3029"/>
        <v>DG$19</v>
      </c>
      <c r="DH1766" s="179" t="str">
        <f t="shared" si="3029"/>
        <v>DH$19</v>
      </c>
      <c r="DI1766" s="179" t="str">
        <f t="shared" si="3029"/>
        <v>DI$19</v>
      </c>
      <c r="DJ1766" s="179" t="str">
        <f t="shared" si="3029"/>
        <v>DJ$19</v>
      </c>
      <c r="DK1766" s="179" t="str">
        <f t="shared" si="3029"/>
        <v>DK$19</v>
      </c>
      <c r="DL1766" s="179" t="str">
        <f t="shared" si="3029"/>
        <v>DL$19</v>
      </c>
    </row>
    <row r="1767" spans="1:116" x14ac:dyDescent="0.35">
      <c r="A1767" s="174"/>
      <c r="E1767" s="8"/>
      <c r="G1767" s="27"/>
      <c r="H1767" s="27"/>
      <c r="I1767" s="27"/>
      <c r="J1767" s="27"/>
      <c r="K1767" s="27"/>
      <c r="L1767" s="27"/>
      <c r="M1767" s="27"/>
      <c r="N1767" s="27"/>
      <c r="O1767" s="27"/>
      <c r="P1767" s="27"/>
      <c r="CN1767" s="27"/>
    </row>
    <row r="1768" spans="1:116" x14ac:dyDescent="0.35">
      <c r="A1768" s="174"/>
      <c r="E1768" s="8"/>
      <c r="G1768" s="175" t="s">
        <v>490</v>
      </c>
      <c r="H1768" s="174"/>
      <c r="I1768" s="176"/>
      <c r="J1768" s="176"/>
      <c r="K1768" s="197"/>
      <c r="L1768" s="197"/>
      <c r="M1768" s="197"/>
      <c r="N1768" s="197"/>
      <c r="O1768" s="197"/>
      <c r="P1768" s="197"/>
      <c r="R1768" s="198"/>
      <c r="S1768" s="174"/>
      <c r="T1768" s="174"/>
      <c r="U1768" s="174"/>
      <c r="V1768" s="174"/>
      <c r="W1768" s="174"/>
      <c r="X1768" s="174"/>
      <c r="Y1768" s="174"/>
      <c r="Z1768" s="174"/>
      <c r="AA1768" s="174"/>
      <c r="AB1768" s="174"/>
      <c r="AC1768" s="174"/>
      <c r="AD1768" s="174"/>
      <c r="AE1768" s="174"/>
      <c r="AF1768" s="174"/>
      <c r="AG1768" s="174"/>
      <c r="AH1768" s="174"/>
      <c r="AI1768" s="174"/>
      <c r="AJ1768" s="174"/>
      <c r="AK1768" s="174"/>
      <c r="AL1768" s="174"/>
      <c r="AM1768" s="174"/>
      <c r="AN1768" s="174"/>
      <c r="AO1768" s="174"/>
      <c r="AP1768" s="174"/>
      <c r="AQ1768" s="174"/>
      <c r="AR1768" s="174"/>
      <c r="AS1768" s="174"/>
      <c r="AT1768" s="174"/>
      <c r="AU1768" s="174"/>
      <c r="AV1768" s="174"/>
      <c r="AW1768" s="174"/>
      <c r="AX1768" s="174"/>
      <c r="AY1768" s="174"/>
      <c r="AZ1768" s="174"/>
      <c r="BA1768" s="174"/>
      <c r="BB1768" s="174"/>
      <c r="BC1768" s="174"/>
      <c r="BD1768" s="174"/>
      <c r="BE1768" s="174"/>
      <c r="BF1768" s="174"/>
      <c r="BG1768" s="174"/>
      <c r="BH1768" s="174"/>
      <c r="BI1768" s="174"/>
      <c r="BJ1768" s="174"/>
      <c r="BK1768" s="174"/>
      <c r="BL1768" s="174"/>
      <c r="BM1768" s="174"/>
      <c r="BN1768" s="174"/>
      <c r="BO1768" s="174"/>
      <c r="BP1768" s="174"/>
      <c r="BQ1768" s="174"/>
      <c r="BR1768" s="174"/>
      <c r="BS1768" s="174"/>
      <c r="BT1768" s="174"/>
      <c r="BU1768" s="174"/>
      <c r="BV1768" s="174"/>
      <c r="BW1768" s="174"/>
      <c r="BX1768" s="174"/>
      <c r="BY1768" s="174"/>
      <c r="BZ1768" s="174"/>
      <c r="CA1768" s="174"/>
      <c r="CB1768" s="174"/>
      <c r="CC1768" s="174"/>
      <c r="CD1768" s="174"/>
      <c r="CE1768" s="174"/>
      <c r="CF1768" s="174"/>
      <c r="CG1768" s="174"/>
      <c r="CH1768" s="174"/>
      <c r="CI1768" s="174"/>
      <c r="CJ1768" s="174"/>
      <c r="CK1768" s="174"/>
      <c r="CL1768" s="174"/>
      <c r="CN1768" s="176"/>
      <c r="CO1768" s="174"/>
      <c r="CP1768" s="174"/>
      <c r="CQ1768" s="174"/>
      <c r="CR1768" s="174"/>
      <c r="CS1768" s="174"/>
      <c r="CT1768" s="174"/>
      <c r="CU1768" s="174"/>
      <c r="CV1768" s="174"/>
      <c r="CW1768" s="174"/>
      <c r="CX1768" s="174"/>
      <c r="CY1768" s="174"/>
      <c r="CZ1768" s="174"/>
      <c r="DA1768" s="174"/>
      <c r="DB1768" s="174"/>
      <c r="DC1768" s="174"/>
      <c r="DD1768" s="174"/>
      <c r="DE1768" s="174"/>
      <c r="DF1768" s="174"/>
      <c r="DG1768" s="174"/>
      <c r="DH1768" s="174"/>
      <c r="DI1768" s="174"/>
      <c r="DJ1768" s="174"/>
      <c r="DK1768" s="174"/>
      <c r="DL1768" s="174"/>
    </row>
    <row r="1769" spans="1:116" x14ac:dyDescent="0.35">
      <c r="A1769" s="174"/>
      <c r="E1769" s="8"/>
      <c r="G1769" s="175" t="s">
        <v>492</v>
      </c>
      <c r="H1769" s="174"/>
      <c r="I1769" s="176"/>
      <c r="J1769" s="176"/>
      <c r="K1769" s="197"/>
      <c r="L1769" s="197"/>
      <c r="M1769" s="197"/>
      <c r="N1769" s="197"/>
      <c r="O1769" s="197"/>
      <c r="P1769" s="197"/>
      <c r="R1769" s="198"/>
      <c r="S1769" s="174"/>
      <c r="T1769" s="174"/>
      <c r="U1769" s="174"/>
      <c r="V1769" s="174"/>
      <c r="W1769" s="174"/>
      <c r="X1769" s="174"/>
      <c r="Y1769" s="174"/>
      <c r="Z1769" s="174"/>
      <c r="AA1769" s="174"/>
      <c r="AB1769" s="174"/>
      <c r="AC1769" s="174"/>
      <c r="AD1769" s="174"/>
      <c r="AE1769" s="174"/>
      <c r="AF1769" s="174"/>
      <c r="AG1769" s="174"/>
      <c r="AH1769" s="174"/>
      <c r="AI1769" s="174"/>
      <c r="AJ1769" s="174"/>
      <c r="AK1769" s="174"/>
      <c r="AL1769" s="174"/>
      <c r="AM1769" s="174"/>
      <c r="AN1769" s="174"/>
      <c r="AO1769" s="174"/>
      <c r="AP1769" s="174"/>
      <c r="AQ1769" s="174"/>
      <c r="AR1769" s="174"/>
      <c r="AS1769" s="174"/>
      <c r="AT1769" s="174"/>
      <c r="AU1769" s="174"/>
      <c r="AV1769" s="174"/>
      <c r="AW1769" s="174"/>
      <c r="AX1769" s="174"/>
      <c r="AY1769" s="174"/>
      <c r="AZ1769" s="174"/>
      <c r="BA1769" s="174"/>
      <c r="BB1769" s="174"/>
      <c r="BC1769" s="174"/>
      <c r="BD1769" s="174"/>
      <c r="BE1769" s="174"/>
      <c r="BF1769" s="174"/>
      <c r="BG1769" s="174"/>
      <c r="BH1769" s="174"/>
      <c r="BI1769" s="174"/>
      <c r="BJ1769" s="174"/>
      <c r="BK1769" s="174"/>
      <c r="BL1769" s="174"/>
      <c r="BM1769" s="174"/>
      <c r="BN1769" s="174"/>
      <c r="BO1769" s="174"/>
      <c r="BP1769" s="174"/>
      <c r="BQ1769" s="174"/>
      <c r="BR1769" s="174"/>
      <c r="BS1769" s="174"/>
      <c r="BT1769" s="174"/>
      <c r="BU1769" s="174"/>
      <c r="BV1769" s="174"/>
      <c r="BW1769" s="174"/>
      <c r="BX1769" s="174"/>
      <c r="BY1769" s="174"/>
      <c r="BZ1769" s="174"/>
      <c r="CA1769" s="174"/>
      <c r="CB1769" s="174"/>
      <c r="CC1769" s="174"/>
      <c r="CD1769" s="174"/>
      <c r="CE1769" s="174"/>
      <c r="CF1769" s="174"/>
      <c r="CG1769" s="174"/>
      <c r="CH1769" s="174"/>
      <c r="CI1769" s="174"/>
      <c r="CJ1769" s="174"/>
      <c r="CK1769" s="174"/>
      <c r="CL1769" s="174"/>
      <c r="CN1769" s="176"/>
      <c r="CO1769" s="174"/>
      <c r="CP1769" s="174"/>
      <c r="CQ1769" s="174"/>
      <c r="CR1769" s="174"/>
      <c r="CS1769" s="174"/>
      <c r="CT1769" s="174"/>
      <c r="CU1769" s="174"/>
      <c r="CV1769" s="174"/>
      <c r="CW1769" s="174"/>
      <c r="CX1769" s="174"/>
      <c r="CY1769" s="174"/>
      <c r="CZ1769" s="174"/>
      <c r="DA1769" s="174"/>
      <c r="DB1769" s="174"/>
      <c r="DC1769" s="174"/>
      <c r="DD1769" s="174"/>
      <c r="DE1769" s="174"/>
      <c r="DF1769" s="174"/>
      <c r="DG1769" s="174"/>
      <c r="DH1769" s="174"/>
      <c r="DI1769" s="174"/>
      <c r="DJ1769" s="174"/>
      <c r="DK1769" s="174"/>
      <c r="DL1769" s="174"/>
    </row>
    <row r="1770" spans="1:116" x14ac:dyDescent="0.35">
      <c r="A1770" s="174"/>
      <c r="E1770" s="8"/>
      <c r="G1770" s="175" t="s">
        <v>461</v>
      </c>
      <c r="H1770" s="174"/>
      <c r="I1770" s="176"/>
      <c r="J1770" s="176"/>
      <c r="K1770" s="197"/>
      <c r="L1770" s="197"/>
      <c r="M1770" s="197"/>
      <c r="N1770" s="197"/>
      <c r="O1770" s="197"/>
      <c r="P1770" s="197"/>
      <c r="R1770" s="198"/>
      <c r="S1770" s="199" t="str">
        <f t="shared" ref="S1770:CD1770" si="3030">S$20</f>
        <v>S$16</v>
      </c>
      <c r="T1770" s="199" t="str">
        <f t="shared" si="3030"/>
        <v>T$16</v>
      </c>
      <c r="U1770" s="199" t="str">
        <f t="shared" si="3030"/>
        <v>U$16</v>
      </c>
      <c r="V1770" s="199" t="str">
        <f t="shared" si="3030"/>
        <v>V$16</v>
      </c>
      <c r="W1770" s="199" t="str">
        <f t="shared" si="3030"/>
        <v>W$16</v>
      </c>
      <c r="X1770" s="199" t="str">
        <f t="shared" si="3030"/>
        <v>X$16</v>
      </c>
      <c r="Y1770" s="199" t="str">
        <f t="shared" si="3030"/>
        <v>Y$16</v>
      </c>
      <c r="Z1770" s="199" t="str">
        <f t="shared" si="3030"/>
        <v>Z$16</v>
      </c>
      <c r="AA1770" s="199" t="str">
        <f t="shared" si="3030"/>
        <v>AA$16</v>
      </c>
      <c r="AB1770" s="199" t="str">
        <f t="shared" si="3030"/>
        <v>AB$16</v>
      </c>
      <c r="AC1770" s="199" t="str">
        <f t="shared" si="3030"/>
        <v>AC$16</v>
      </c>
      <c r="AD1770" s="199" t="str">
        <f t="shared" si="3030"/>
        <v>AD$16</v>
      </c>
      <c r="AE1770" s="199" t="str">
        <f t="shared" si="3030"/>
        <v>AE$16</v>
      </c>
      <c r="AF1770" s="199" t="str">
        <f t="shared" si="3030"/>
        <v>AF$16</v>
      </c>
      <c r="AG1770" s="199" t="str">
        <f t="shared" si="3030"/>
        <v>AG$16</v>
      </c>
      <c r="AH1770" s="199" t="str">
        <f t="shared" si="3030"/>
        <v>AH$16</v>
      </c>
      <c r="AI1770" s="199" t="str">
        <f t="shared" si="3030"/>
        <v>AI$16</v>
      </c>
      <c r="AJ1770" s="199" t="str">
        <f t="shared" si="3030"/>
        <v>AJ$16</v>
      </c>
      <c r="AK1770" s="199" t="str">
        <f t="shared" si="3030"/>
        <v>AK$16</v>
      </c>
      <c r="AL1770" s="199" t="str">
        <f t="shared" si="3030"/>
        <v>AL$16</v>
      </c>
      <c r="AM1770" s="199" t="str">
        <f t="shared" si="3030"/>
        <v>AM$16</v>
      </c>
      <c r="AN1770" s="199" t="str">
        <f t="shared" si="3030"/>
        <v>AN$16</v>
      </c>
      <c r="AO1770" s="199" t="str">
        <f t="shared" si="3030"/>
        <v>AO$16</v>
      </c>
      <c r="AP1770" s="199" t="str">
        <f t="shared" si="3030"/>
        <v>AP$16</v>
      </c>
      <c r="AQ1770" s="199" t="str">
        <f t="shared" si="3030"/>
        <v>AQ$16</v>
      </c>
      <c r="AR1770" s="199" t="str">
        <f t="shared" si="3030"/>
        <v>AR$16</v>
      </c>
      <c r="AS1770" s="199" t="str">
        <f t="shared" si="3030"/>
        <v>AS$16</v>
      </c>
      <c r="AT1770" s="199" t="str">
        <f t="shared" si="3030"/>
        <v>AT$16</v>
      </c>
      <c r="AU1770" s="199" t="str">
        <f t="shared" si="3030"/>
        <v>AU$16</v>
      </c>
      <c r="AV1770" s="199" t="str">
        <f t="shared" si="3030"/>
        <v>AV$16</v>
      </c>
      <c r="AW1770" s="199" t="str">
        <f t="shared" si="3030"/>
        <v>AW$16</v>
      </c>
      <c r="AX1770" s="199" t="str">
        <f t="shared" si="3030"/>
        <v>AX$16</v>
      </c>
      <c r="AY1770" s="199" t="str">
        <f t="shared" si="3030"/>
        <v>AY$16</v>
      </c>
      <c r="AZ1770" s="199" t="str">
        <f t="shared" si="3030"/>
        <v>AZ$16</v>
      </c>
      <c r="BA1770" s="199" t="str">
        <f t="shared" si="3030"/>
        <v>BA$16</v>
      </c>
      <c r="BB1770" s="199" t="str">
        <f t="shared" si="3030"/>
        <v>BB$16</v>
      </c>
      <c r="BC1770" s="199" t="str">
        <f t="shared" si="3030"/>
        <v>BC$16</v>
      </c>
      <c r="BD1770" s="199" t="str">
        <f t="shared" si="3030"/>
        <v>BD$16</v>
      </c>
      <c r="BE1770" s="199" t="str">
        <f t="shared" si="3030"/>
        <v>BE$16</v>
      </c>
      <c r="BF1770" s="199" t="str">
        <f t="shared" si="3030"/>
        <v>BF$16</v>
      </c>
      <c r="BG1770" s="199" t="str">
        <f t="shared" si="3030"/>
        <v>BG$16</v>
      </c>
      <c r="BH1770" s="199" t="str">
        <f t="shared" si="3030"/>
        <v>BH$16</v>
      </c>
      <c r="BI1770" s="199" t="str">
        <f t="shared" si="3030"/>
        <v>BI$16</v>
      </c>
      <c r="BJ1770" s="199" t="str">
        <f t="shared" si="3030"/>
        <v>BJ$16</v>
      </c>
      <c r="BK1770" s="199" t="str">
        <f t="shared" si="3030"/>
        <v>BK$16</v>
      </c>
      <c r="BL1770" s="199" t="str">
        <f t="shared" si="3030"/>
        <v>BL$16</v>
      </c>
      <c r="BM1770" s="199" t="str">
        <f t="shared" si="3030"/>
        <v>BM$16</v>
      </c>
      <c r="BN1770" s="199" t="str">
        <f t="shared" si="3030"/>
        <v>BN$16</v>
      </c>
      <c r="BO1770" s="199" t="str">
        <f t="shared" si="3030"/>
        <v>BO$16</v>
      </c>
      <c r="BP1770" s="199" t="str">
        <f t="shared" si="3030"/>
        <v>BP$16</v>
      </c>
      <c r="BQ1770" s="199" t="str">
        <f t="shared" si="3030"/>
        <v>BQ$16</v>
      </c>
      <c r="BR1770" s="199" t="str">
        <f t="shared" si="3030"/>
        <v>BR$16</v>
      </c>
      <c r="BS1770" s="199" t="str">
        <f t="shared" si="3030"/>
        <v>BS$16</v>
      </c>
      <c r="BT1770" s="199" t="str">
        <f t="shared" si="3030"/>
        <v>BT$16</v>
      </c>
      <c r="BU1770" s="199" t="str">
        <f t="shared" si="3030"/>
        <v>BU$16</v>
      </c>
      <c r="BV1770" s="199" t="str">
        <f t="shared" si="3030"/>
        <v>BV$16</v>
      </c>
      <c r="BW1770" s="199" t="str">
        <f t="shared" si="3030"/>
        <v>BW$16</v>
      </c>
      <c r="BX1770" s="199" t="str">
        <f t="shared" si="3030"/>
        <v>BX$16</v>
      </c>
      <c r="BY1770" s="199" t="str">
        <f t="shared" si="3030"/>
        <v>BY$16</v>
      </c>
      <c r="BZ1770" s="199" t="str">
        <f t="shared" si="3030"/>
        <v>BZ$16</v>
      </c>
      <c r="CA1770" s="199" t="str">
        <f t="shared" si="3030"/>
        <v>CA$16</v>
      </c>
      <c r="CB1770" s="199" t="str">
        <f t="shared" si="3030"/>
        <v>CB$16</v>
      </c>
      <c r="CC1770" s="199" t="str">
        <f t="shared" si="3030"/>
        <v>CC$16</v>
      </c>
      <c r="CD1770" s="199" t="str">
        <f t="shared" si="3030"/>
        <v>CD$16</v>
      </c>
      <c r="CE1770" s="199" t="str">
        <f t="shared" ref="CE1770:CL1770" si="3031">CE$20</f>
        <v>CE$16</v>
      </c>
      <c r="CF1770" s="199" t="str">
        <f t="shared" si="3031"/>
        <v>CF$16</v>
      </c>
      <c r="CG1770" s="199" t="str">
        <f t="shared" si="3031"/>
        <v>CG$16</v>
      </c>
      <c r="CH1770" s="199" t="str">
        <f t="shared" si="3031"/>
        <v>CH$16</v>
      </c>
      <c r="CI1770" s="199" t="str">
        <f t="shared" si="3031"/>
        <v>CI$16</v>
      </c>
      <c r="CJ1770" s="199" t="str">
        <f t="shared" si="3031"/>
        <v>CJ$16</v>
      </c>
      <c r="CK1770" s="199" t="str">
        <f t="shared" si="3031"/>
        <v>CK$16</v>
      </c>
      <c r="CL1770" s="199" t="str">
        <f t="shared" si="3031"/>
        <v>CL$16</v>
      </c>
      <c r="CN1770" s="176"/>
      <c r="CO1770" s="199" t="str">
        <f t="shared" ref="CO1770:DL1770" si="3032">CO$20</f>
        <v>CO$16</v>
      </c>
      <c r="CP1770" s="199" t="str">
        <f t="shared" si="3032"/>
        <v>CP$16</v>
      </c>
      <c r="CQ1770" s="199" t="str">
        <f t="shared" si="3032"/>
        <v>CQ$16</v>
      </c>
      <c r="CR1770" s="199" t="str">
        <f t="shared" si="3032"/>
        <v>CR$16</v>
      </c>
      <c r="CS1770" s="199" t="str">
        <f t="shared" si="3032"/>
        <v>CS$16</v>
      </c>
      <c r="CT1770" s="199" t="str">
        <f t="shared" si="3032"/>
        <v>CT$16</v>
      </c>
      <c r="CU1770" s="199" t="str">
        <f t="shared" si="3032"/>
        <v>CU$16</v>
      </c>
      <c r="CV1770" s="199" t="str">
        <f t="shared" si="3032"/>
        <v>CV$16</v>
      </c>
      <c r="CW1770" s="199" t="str">
        <f t="shared" si="3032"/>
        <v>CW$16</v>
      </c>
      <c r="CX1770" s="199" t="str">
        <f t="shared" si="3032"/>
        <v>CX$16</v>
      </c>
      <c r="CY1770" s="199" t="str">
        <f t="shared" si="3032"/>
        <v>CY$16</v>
      </c>
      <c r="CZ1770" s="199" t="str">
        <f t="shared" si="3032"/>
        <v>CZ$16</v>
      </c>
      <c r="DA1770" s="199" t="str">
        <f t="shared" si="3032"/>
        <v>DA$16</v>
      </c>
      <c r="DB1770" s="199" t="str">
        <f t="shared" si="3032"/>
        <v>DB$16</v>
      </c>
      <c r="DC1770" s="199" t="str">
        <f t="shared" si="3032"/>
        <v>DC$16</v>
      </c>
      <c r="DD1770" s="199" t="str">
        <f t="shared" si="3032"/>
        <v>DD$16</v>
      </c>
      <c r="DE1770" s="199" t="str">
        <f t="shared" si="3032"/>
        <v>DE$16</v>
      </c>
      <c r="DF1770" s="199" t="str">
        <f t="shared" si="3032"/>
        <v>DF$16</v>
      </c>
      <c r="DG1770" s="199" t="str">
        <f t="shared" si="3032"/>
        <v>DG$16</v>
      </c>
      <c r="DH1770" s="199" t="str">
        <f t="shared" si="3032"/>
        <v>DH$16</v>
      </c>
      <c r="DI1770" s="199" t="str">
        <f t="shared" si="3032"/>
        <v>DI$16</v>
      </c>
      <c r="DJ1770" s="199" t="str">
        <f t="shared" si="3032"/>
        <v>DJ$16</v>
      </c>
      <c r="DK1770" s="199" t="str">
        <f t="shared" si="3032"/>
        <v>DK$16</v>
      </c>
      <c r="DL1770" s="199" t="str">
        <f t="shared" si="3032"/>
        <v>DL$16</v>
      </c>
    </row>
    <row r="1771" spans="1:116" x14ac:dyDescent="0.35">
      <c r="A1771" s="174"/>
      <c r="E1771" s="8"/>
      <c r="G1771" s="175" t="s">
        <v>462</v>
      </c>
      <c r="H1771" s="200"/>
      <c r="I1771" s="201"/>
      <c r="J1771" s="201"/>
      <c r="K1771" s="202"/>
      <c r="L1771" s="202"/>
      <c r="M1771" s="202"/>
      <c r="N1771" s="202"/>
      <c r="O1771" s="202"/>
      <c r="P1771" s="202"/>
      <c r="R1771" s="202"/>
      <c r="S1771" s="199" t="str">
        <f t="shared" ref="S1771:CD1771" si="3033">S$21</f>
        <v>S$17</v>
      </c>
      <c r="T1771" s="199" t="str">
        <f t="shared" si="3033"/>
        <v>T$17</v>
      </c>
      <c r="U1771" s="199" t="str">
        <f t="shared" si="3033"/>
        <v>U$17</v>
      </c>
      <c r="V1771" s="199" t="str">
        <f t="shared" si="3033"/>
        <v>V$17</v>
      </c>
      <c r="W1771" s="199" t="str">
        <f t="shared" si="3033"/>
        <v>W$17</v>
      </c>
      <c r="X1771" s="199" t="str">
        <f t="shared" si="3033"/>
        <v>X$17</v>
      </c>
      <c r="Y1771" s="199" t="str">
        <f t="shared" si="3033"/>
        <v>Y$17</v>
      </c>
      <c r="Z1771" s="199" t="str">
        <f t="shared" si="3033"/>
        <v>Z$17</v>
      </c>
      <c r="AA1771" s="199" t="str">
        <f t="shared" si="3033"/>
        <v>AA$17</v>
      </c>
      <c r="AB1771" s="199" t="str">
        <f t="shared" si="3033"/>
        <v>AB$17</v>
      </c>
      <c r="AC1771" s="199" t="str">
        <f t="shared" si="3033"/>
        <v>AC$17</v>
      </c>
      <c r="AD1771" s="199" t="str">
        <f t="shared" si="3033"/>
        <v>AD$17</v>
      </c>
      <c r="AE1771" s="199" t="str">
        <f t="shared" si="3033"/>
        <v>AE$17</v>
      </c>
      <c r="AF1771" s="199" t="str">
        <f t="shared" si="3033"/>
        <v>AF$17</v>
      </c>
      <c r="AG1771" s="199" t="str">
        <f t="shared" si="3033"/>
        <v>AG$17</v>
      </c>
      <c r="AH1771" s="199" t="str">
        <f t="shared" si="3033"/>
        <v>AH$17</v>
      </c>
      <c r="AI1771" s="199" t="str">
        <f t="shared" si="3033"/>
        <v>AI$17</v>
      </c>
      <c r="AJ1771" s="199" t="str">
        <f t="shared" si="3033"/>
        <v>AJ$17</v>
      </c>
      <c r="AK1771" s="199" t="str">
        <f t="shared" si="3033"/>
        <v>AK$17</v>
      </c>
      <c r="AL1771" s="199" t="str">
        <f t="shared" si="3033"/>
        <v>AL$17</v>
      </c>
      <c r="AM1771" s="199" t="str">
        <f t="shared" si="3033"/>
        <v>AM$17</v>
      </c>
      <c r="AN1771" s="199" t="str">
        <f t="shared" si="3033"/>
        <v>AN$17</v>
      </c>
      <c r="AO1771" s="199" t="str">
        <f t="shared" si="3033"/>
        <v>AO$17</v>
      </c>
      <c r="AP1771" s="199" t="str">
        <f t="shared" si="3033"/>
        <v>AP$17</v>
      </c>
      <c r="AQ1771" s="199" t="str">
        <f t="shared" si="3033"/>
        <v>AQ$17</v>
      </c>
      <c r="AR1771" s="199" t="str">
        <f t="shared" si="3033"/>
        <v>AR$17</v>
      </c>
      <c r="AS1771" s="199" t="str">
        <f t="shared" si="3033"/>
        <v>AS$17</v>
      </c>
      <c r="AT1771" s="199" t="str">
        <f t="shared" si="3033"/>
        <v>AT$17</v>
      </c>
      <c r="AU1771" s="199" t="str">
        <f t="shared" si="3033"/>
        <v>AU$17</v>
      </c>
      <c r="AV1771" s="199" t="str">
        <f t="shared" si="3033"/>
        <v>AV$17</v>
      </c>
      <c r="AW1771" s="199" t="str">
        <f t="shared" si="3033"/>
        <v>AW$17</v>
      </c>
      <c r="AX1771" s="199" t="str">
        <f t="shared" si="3033"/>
        <v>AX$17</v>
      </c>
      <c r="AY1771" s="199" t="str">
        <f t="shared" si="3033"/>
        <v>AY$17</v>
      </c>
      <c r="AZ1771" s="199" t="str">
        <f t="shared" si="3033"/>
        <v>AZ$17</v>
      </c>
      <c r="BA1771" s="199" t="str">
        <f t="shared" si="3033"/>
        <v>BA$17</v>
      </c>
      <c r="BB1771" s="199" t="str">
        <f t="shared" si="3033"/>
        <v>BB$17</v>
      </c>
      <c r="BC1771" s="199" t="str">
        <f t="shared" si="3033"/>
        <v>BC$17</v>
      </c>
      <c r="BD1771" s="199" t="str">
        <f t="shared" si="3033"/>
        <v>BD$17</v>
      </c>
      <c r="BE1771" s="199" t="str">
        <f t="shared" si="3033"/>
        <v>BE$17</v>
      </c>
      <c r="BF1771" s="199" t="str">
        <f t="shared" si="3033"/>
        <v>BF$17</v>
      </c>
      <c r="BG1771" s="199" t="str">
        <f t="shared" si="3033"/>
        <v>BG$17</v>
      </c>
      <c r="BH1771" s="199" t="str">
        <f t="shared" si="3033"/>
        <v>BH$17</v>
      </c>
      <c r="BI1771" s="199" t="str">
        <f t="shared" si="3033"/>
        <v>BI$17</v>
      </c>
      <c r="BJ1771" s="199" t="str">
        <f t="shared" si="3033"/>
        <v>BJ$17</v>
      </c>
      <c r="BK1771" s="199" t="str">
        <f t="shared" si="3033"/>
        <v>BK$17</v>
      </c>
      <c r="BL1771" s="199" t="str">
        <f t="shared" si="3033"/>
        <v>BL$17</v>
      </c>
      <c r="BM1771" s="199" t="str">
        <f t="shared" si="3033"/>
        <v>BM$17</v>
      </c>
      <c r="BN1771" s="199" t="str">
        <f t="shared" si="3033"/>
        <v>BN$17</v>
      </c>
      <c r="BO1771" s="199" t="str">
        <f t="shared" si="3033"/>
        <v>BO$17</v>
      </c>
      <c r="BP1771" s="199" t="str">
        <f t="shared" si="3033"/>
        <v>BP$17</v>
      </c>
      <c r="BQ1771" s="199" t="str">
        <f t="shared" si="3033"/>
        <v>BQ$17</v>
      </c>
      <c r="BR1771" s="199" t="str">
        <f t="shared" si="3033"/>
        <v>BR$17</v>
      </c>
      <c r="BS1771" s="199" t="str">
        <f t="shared" si="3033"/>
        <v>BS$17</v>
      </c>
      <c r="BT1771" s="199" t="str">
        <f t="shared" si="3033"/>
        <v>BT$17</v>
      </c>
      <c r="BU1771" s="199" t="str">
        <f t="shared" si="3033"/>
        <v>BU$17</v>
      </c>
      <c r="BV1771" s="199" t="str">
        <f t="shared" si="3033"/>
        <v>BV$17</v>
      </c>
      <c r="BW1771" s="199" t="str">
        <f t="shared" si="3033"/>
        <v>BW$17</v>
      </c>
      <c r="BX1771" s="199" t="str">
        <f t="shared" si="3033"/>
        <v>BX$17</v>
      </c>
      <c r="BY1771" s="199" t="str">
        <f t="shared" si="3033"/>
        <v>BY$17</v>
      </c>
      <c r="BZ1771" s="199" t="str">
        <f t="shared" si="3033"/>
        <v>BZ$17</v>
      </c>
      <c r="CA1771" s="199" t="str">
        <f t="shared" si="3033"/>
        <v>CA$17</v>
      </c>
      <c r="CB1771" s="199" t="str">
        <f t="shared" si="3033"/>
        <v>CB$17</v>
      </c>
      <c r="CC1771" s="199" t="str">
        <f t="shared" si="3033"/>
        <v>CC$17</v>
      </c>
      <c r="CD1771" s="199" t="str">
        <f t="shared" si="3033"/>
        <v>CD$17</v>
      </c>
      <c r="CE1771" s="199" t="str">
        <f t="shared" ref="CE1771:CL1771" si="3034">CE$21</f>
        <v>CE$17</v>
      </c>
      <c r="CF1771" s="199" t="str">
        <f t="shared" si="3034"/>
        <v>CF$17</v>
      </c>
      <c r="CG1771" s="199" t="str">
        <f t="shared" si="3034"/>
        <v>CG$17</v>
      </c>
      <c r="CH1771" s="199" t="str">
        <f t="shared" si="3034"/>
        <v>CH$17</v>
      </c>
      <c r="CI1771" s="199" t="str">
        <f t="shared" si="3034"/>
        <v>CI$17</v>
      </c>
      <c r="CJ1771" s="199" t="str">
        <f t="shared" si="3034"/>
        <v>CJ$17</v>
      </c>
      <c r="CK1771" s="199" t="str">
        <f t="shared" si="3034"/>
        <v>CK$17</v>
      </c>
      <c r="CL1771" s="199" t="str">
        <f t="shared" si="3034"/>
        <v>CL$17</v>
      </c>
      <c r="CN1771" s="201"/>
      <c r="CO1771" s="199" t="str">
        <f t="shared" ref="CO1771:DL1771" si="3035">CO$21</f>
        <v>CO$17</v>
      </c>
      <c r="CP1771" s="199" t="str">
        <f t="shared" si="3035"/>
        <v>CP$17</v>
      </c>
      <c r="CQ1771" s="199" t="str">
        <f t="shared" si="3035"/>
        <v>CQ$17</v>
      </c>
      <c r="CR1771" s="199" t="str">
        <f t="shared" si="3035"/>
        <v>CR$17</v>
      </c>
      <c r="CS1771" s="199" t="str">
        <f t="shared" si="3035"/>
        <v>CS$17</v>
      </c>
      <c r="CT1771" s="199" t="str">
        <f t="shared" si="3035"/>
        <v>CT$17</v>
      </c>
      <c r="CU1771" s="199" t="str">
        <f t="shared" si="3035"/>
        <v>CU$17</v>
      </c>
      <c r="CV1771" s="199" t="str">
        <f t="shared" si="3035"/>
        <v>CV$17</v>
      </c>
      <c r="CW1771" s="199" t="str">
        <f t="shared" si="3035"/>
        <v>CW$17</v>
      </c>
      <c r="CX1771" s="199" t="str">
        <f t="shared" si="3035"/>
        <v>CX$17</v>
      </c>
      <c r="CY1771" s="199" t="str">
        <f t="shared" si="3035"/>
        <v>CY$17</v>
      </c>
      <c r="CZ1771" s="199" t="str">
        <f t="shared" si="3035"/>
        <v>CZ$17</v>
      </c>
      <c r="DA1771" s="199" t="str">
        <f t="shared" si="3035"/>
        <v>DA$17</v>
      </c>
      <c r="DB1771" s="199" t="str">
        <f t="shared" si="3035"/>
        <v>DB$17</v>
      </c>
      <c r="DC1771" s="199" t="str">
        <f t="shared" si="3035"/>
        <v>DC$17</v>
      </c>
      <c r="DD1771" s="199" t="str">
        <f t="shared" si="3035"/>
        <v>DD$17</v>
      </c>
      <c r="DE1771" s="199" t="str">
        <f t="shared" si="3035"/>
        <v>DE$17</v>
      </c>
      <c r="DF1771" s="199" t="str">
        <f t="shared" si="3035"/>
        <v>DF$17</v>
      </c>
      <c r="DG1771" s="199" t="str">
        <f t="shared" si="3035"/>
        <v>DG$17</v>
      </c>
      <c r="DH1771" s="199" t="str">
        <f t="shared" si="3035"/>
        <v>DH$17</v>
      </c>
      <c r="DI1771" s="199" t="str">
        <f t="shared" si="3035"/>
        <v>DI$17</v>
      </c>
      <c r="DJ1771" s="199" t="str">
        <f t="shared" si="3035"/>
        <v>DJ$17</v>
      </c>
      <c r="DK1771" s="199" t="str">
        <f t="shared" si="3035"/>
        <v>DK$17</v>
      </c>
      <c r="DL1771" s="199" t="str">
        <f t="shared" si="3035"/>
        <v>DL$17</v>
      </c>
    </row>
    <row r="1772" spans="1:116" x14ac:dyDescent="0.35">
      <c r="A1772" s="174"/>
      <c r="E1772" s="8"/>
      <c r="G1772" s="175" t="s">
        <v>491</v>
      </c>
      <c r="H1772" s="200"/>
      <c r="I1772" s="201"/>
      <c r="J1772" s="201"/>
      <c r="K1772" s="202"/>
      <c r="L1772" s="202"/>
      <c r="M1772" s="202"/>
      <c r="N1772" s="202"/>
      <c r="O1772" s="202"/>
      <c r="P1772" s="202"/>
      <c r="R1772" s="202"/>
      <c r="S1772" s="190"/>
      <c r="T1772" s="190"/>
      <c r="U1772" s="190"/>
      <c r="V1772" s="190"/>
      <c r="W1772" s="190"/>
      <c r="X1772" s="190"/>
      <c r="Y1772" s="190"/>
      <c r="Z1772" s="190"/>
      <c r="AA1772" s="190"/>
      <c r="AB1772" s="190"/>
      <c r="AC1772" s="190"/>
      <c r="AD1772" s="190"/>
      <c r="AE1772" s="190"/>
      <c r="AF1772" s="190"/>
      <c r="AG1772" s="190"/>
      <c r="AH1772" s="190"/>
      <c r="AI1772" s="190"/>
      <c r="AJ1772" s="190"/>
      <c r="AK1772" s="190"/>
      <c r="AL1772" s="190"/>
      <c r="AM1772" s="190"/>
      <c r="AN1772" s="190"/>
      <c r="AO1772" s="190"/>
      <c r="AP1772" s="190"/>
      <c r="AQ1772" s="190"/>
      <c r="AR1772" s="190"/>
      <c r="AS1772" s="190"/>
      <c r="AT1772" s="190"/>
      <c r="AU1772" s="190"/>
      <c r="AV1772" s="190"/>
      <c r="AW1772" s="190"/>
      <c r="AX1772" s="190"/>
      <c r="AY1772" s="190"/>
      <c r="AZ1772" s="190"/>
      <c r="BA1772" s="190"/>
      <c r="BB1772" s="190"/>
      <c r="BC1772" s="190"/>
      <c r="BD1772" s="190"/>
      <c r="BE1772" s="190"/>
      <c r="BF1772" s="190"/>
      <c r="BG1772" s="190"/>
      <c r="BH1772" s="190"/>
      <c r="BI1772" s="190"/>
      <c r="BJ1772" s="190"/>
      <c r="BK1772" s="190"/>
      <c r="BL1772" s="190"/>
      <c r="BM1772" s="190"/>
      <c r="BN1772" s="190"/>
      <c r="BO1772" s="190"/>
      <c r="BP1772" s="190"/>
      <c r="BQ1772" s="190"/>
      <c r="BR1772" s="190"/>
      <c r="BS1772" s="190"/>
      <c r="BT1772" s="190"/>
      <c r="BU1772" s="190"/>
      <c r="BV1772" s="190"/>
      <c r="BW1772" s="190"/>
      <c r="BX1772" s="190"/>
      <c r="BY1772" s="190"/>
      <c r="BZ1772" s="190"/>
      <c r="CA1772" s="190"/>
      <c r="CB1772" s="190"/>
      <c r="CC1772" s="190"/>
      <c r="CD1772" s="190"/>
      <c r="CE1772" s="190"/>
      <c r="CF1772" s="190"/>
      <c r="CG1772" s="190"/>
      <c r="CH1772" s="190"/>
      <c r="CI1772" s="190"/>
      <c r="CJ1772" s="190"/>
      <c r="CK1772" s="190"/>
      <c r="CL1772" s="190"/>
      <c r="CN1772" s="201"/>
      <c r="CO1772" s="190"/>
      <c r="CP1772" s="190"/>
      <c r="CQ1772" s="190"/>
      <c r="CR1772" s="190"/>
      <c r="CS1772" s="190"/>
      <c r="CT1772" s="190"/>
      <c r="CU1772" s="190"/>
      <c r="CV1772" s="190"/>
      <c r="CW1772" s="190"/>
      <c r="CX1772" s="190"/>
      <c r="CY1772" s="190"/>
      <c r="CZ1772" s="190"/>
      <c r="DA1772" s="190"/>
      <c r="DB1772" s="190"/>
      <c r="DC1772" s="190"/>
      <c r="DD1772" s="190"/>
      <c r="DE1772" s="190"/>
      <c r="DF1772" s="190"/>
      <c r="DG1772" s="190"/>
      <c r="DH1772" s="190"/>
      <c r="DI1772" s="190"/>
      <c r="DJ1772" s="190"/>
      <c r="DK1772" s="190"/>
      <c r="DL1772" s="190"/>
    </row>
    <row r="1773" spans="1:116" x14ac:dyDescent="0.35">
      <c r="A1773" s="174"/>
      <c r="E1773" s="8"/>
      <c r="G1773" s="175" t="s">
        <v>505</v>
      </c>
      <c r="H1773" s="200"/>
      <c r="I1773" s="201"/>
      <c r="J1773" s="201"/>
      <c r="K1773" s="202"/>
      <c r="L1773" s="202"/>
      <c r="M1773" s="202"/>
      <c r="N1773" s="202"/>
      <c r="O1773" s="202"/>
      <c r="P1773" s="202"/>
      <c r="R1773" s="202"/>
      <c r="S1773" s="190"/>
      <c r="T1773" s="190"/>
      <c r="U1773" s="190"/>
      <c r="V1773" s="190"/>
      <c r="W1773" s="190"/>
      <c r="X1773" s="190"/>
      <c r="Y1773" s="190"/>
      <c r="Z1773" s="190"/>
      <c r="AA1773" s="190"/>
      <c r="AB1773" s="190"/>
      <c r="AC1773" s="190"/>
      <c r="AD1773" s="190"/>
      <c r="AE1773" s="190"/>
      <c r="AF1773" s="190"/>
      <c r="AG1773" s="190"/>
      <c r="AH1773" s="190"/>
      <c r="AI1773" s="190"/>
      <c r="AJ1773" s="190"/>
      <c r="AK1773" s="190"/>
      <c r="AL1773" s="190"/>
      <c r="AM1773" s="190"/>
      <c r="AN1773" s="190"/>
      <c r="AO1773" s="190"/>
      <c r="AP1773" s="190"/>
      <c r="AQ1773" s="190"/>
      <c r="AR1773" s="190"/>
      <c r="AS1773" s="190"/>
      <c r="AT1773" s="190"/>
      <c r="AU1773" s="190"/>
      <c r="AV1773" s="190"/>
      <c r="AW1773" s="190"/>
      <c r="AX1773" s="190"/>
      <c r="AY1773" s="190"/>
      <c r="AZ1773" s="190"/>
      <c r="BA1773" s="190"/>
      <c r="BB1773" s="190"/>
      <c r="BC1773" s="190"/>
      <c r="BD1773" s="190"/>
      <c r="BE1773" s="190"/>
      <c r="BF1773" s="190"/>
      <c r="BG1773" s="190"/>
      <c r="BH1773" s="190"/>
      <c r="BI1773" s="190"/>
      <c r="BJ1773" s="190"/>
      <c r="BK1773" s="190"/>
      <c r="BL1773" s="190"/>
      <c r="BM1773" s="190"/>
      <c r="BN1773" s="190"/>
      <c r="BO1773" s="190"/>
      <c r="BP1773" s="190"/>
      <c r="BQ1773" s="190"/>
      <c r="BR1773" s="190"/>
      <c r="BS1773" s="190"/>
      <c r="BT1773" s="190"/>
      <c r="BU1773" s="190"/>
      <c r="BV1773" s="190"/>
      <c r="BW1773" s="190"/>
      <c r="BX1773" s="190"/>
      <c r="BY1773" s="190"/>
      <c r="BZ1773" s="190"/>
      <c r="CA1773" s="190"/>
      <c r="CB1773" s="190"/>
      <c r="CC1773" s="190"/>
      <c r="CD1773" s="190"/>
      <c r="CE1773" s="190"/>
      <c r="CF1773" s="190"/>
      <c r="CG1773" s="190"/>
      <c r="CH1773" s="190"/>
      <c r="CI1773" s="190"/>
      <c r="CJ1773" s="190"/>
      <c r="CK1773" s="190"/>
      <c r="CL1773" s="190"/>
      <c r="CN1773" s="201"/>
      <c r="CO1773" s="190"/>
      <c r="CP1773" s="190"/>
      <c r="CQ1773" s="190"/>
      <c r="CR1773" s="190"/>
      <c r="CS1773" s="190"/>
      <c r="CT1773" s="190"/>
      <c r="CU1773" s="190"/>
      <c r="CV1773" s="190"/>
      <c r="CW1773" s="190"/>
      <c r="CX1773" s="190"/>
      <c r="CY1773" s="190"/>
      <c r="CZ1773" s="190"/>
      <c r="DA1773" s="190"/>
      <c r="DB1773" s="190"/>
      <c r="DC1773" s="190"/>
      <c r="DD1773" s="190"/>
      <c r="DE1773" s="190"/>
      <c r="DF1773" s="190"/>
      <c r="DG1773" s="190"/>
      <c r="DH1773" s="190"/>
      <c r="DI1773" s="190"/>
      <c r="DJ1773" s="190"/>
      <c r="DK1773" s="190"/>
      <c r="DL1773" s="190"/>
    </row>
    <row r="1774" spans="1:116" x14ac:dyDescent="0.35">
      <c r="A1774" s="31" t="s">
        <v>218</v>
      </c>
      <c r="B1774" s="31" t="s">
        <v>243</v>
      </c>
      <c r="C1774" s="31"/>
      <c r="D1774" t="s">
        <v>564</v>
      </c>
      <c r="E1774" s="8" t="str">
        <f t="shared" ref="E1774:E1806" si="3036">ROW()&amp;" "&amp;D1774</f>
        <v>1774 FAPPELIST-F</v>
      </c>
      <c r="F1774" t="s">
        <v>570</v>
      </c>
      <c r="G1774" s="175" t="s">
        <v>463</v>
      </c>
      <c r="H1774" s="200"/>
      <c r="I1774" s="201"/>
      <c r="J1774" s="201"/>
      <c r="K1774" s="202"/>
      <c r="L1774" s="202"/>
      <c r="M1774" s="202"/>
      <c r="N1774" s="202"/>
      <c r="O1774" s="202"/>
      <c r="P1774" s="202"/>
      <c r="R1774" s="202"/>
      <c r="S1774" s="190" t="str">
        <f t="shared" ref="S1774:CD1774" si="3037">S$22</f>
        <v>S$18</v>
      </c>
      <c r="T1774" s="190" t="str">
        <f t="shared" si="3037"/>
        <v>T$18</v>
      </c>
      <c r="U1774" s="190" t="str">
        <f t="shared" si="3037"/>
        <v>U$18</v>
      </c>
      <c r="V1774" s="190" t="str">
        <f t="shared" si="3037"/>
        <v>V$18</v>
      </c>
      <c r="W1774" s="190" t="str">
        <f t="shared" si="3037"/>
        <v>W$18</v>
      </c>
      <c r="X1774" s="190" t="str">
        <f t="shared" si="3037"/>
        <v>X$18</v>
      </c>
      <c r="Y1774" s="190" t="str">
        <f t="shared" si="3037"/>
        <v>Y$18</v>
      </c>
      <c r="Z1774" s="190" t="str">
        <f t="shared" si="3037"/>
        <v>Z$18</v>
      </c>
      <c r="AA1774" s="190" t="str">
        <f t="shared" si="3037"/>
        <v>AA$18</v>
      </c>
      <c r="AB1774" s="190" t="str">
        <f t="shared" si="3037"/>
        <v>AB$18</v>
      </c>
      <c r="AC1774" s="190" t="str">
        <f t="shared" si="3037"/>
        <v>AC$18</v>
      </c>
      <c r="AD1774" s="190" t="str">
        <f t="shared" si="3037"/>
        <v>AD$18</v>
      </c>
      <c r="AE1774" s="190" t="str">
        <f t="shared" si="3037"/>
        <v>AE$18</v>
      </c>
      <c r="AF1774" s="190" t="str">
        <f t="shared" si="3037"/>
        <v>AF$18</v>
      </c>
      <c r="AG1774" s="190" t="str">
        <f t="shared" si="3037"/>
        <v>AG$18</v>
      </c>
      <c r="AH1774" s="190" t="str">
        <f t="shared" si="3037"/>
        <v>AH$18</v>
      </c>
      <c r="AI1774" s="190" t="str">
        <f t="shared" si="3037"/>
        <v>AI$18</v>
      </c>
      <c r="AJ1774" s="190" t="str">
        <f t="shared" si="3037"/>
        <v>AJ$18</v>
      </c>
      <c r="AK1774" s="190" t="str">
        <f t="shared" si="3037"/>
        <v>AK$18</v>
      </c>
      <c r="AL1774" s="190" t="str">
        <f t="shared" si="3037"/>
        <v>AL$18</v>
      </c>
      <c r="AM1774" s="190" t="str">
        <f t="shared" si="3037"/>
        <v>AM$18</v>
      </c>
      <c r="AN1774" s="190" t="str">
        <f t="shared" si="3037"/>
        <v>AN$18</v>
      </c>
      <c r="AO1774" s="190" t="str">
        <f t="shared" si="3037"/>
        <v>AO$18</v>
      </c>
      <c r="AP1774" s="190" t="str">
        <f t="shared" si="3037"/>
        <v>AP$18</v>
      </c>
      <c r="AQ1774" s="190" t="str">
        <f t="shared" si="3037"/>
        <v>AQ$18</v>
      </c>
      <c r="AR1774" s="190" t="str">
        <f t="shared" si="3037"/>
        <v>AR$18</v>
      </c>
      <c r="AS1774" s="190" t="str">
        <f t="shared" si="3037"/>
        <v>AS$18</v>
      </c>
      <c r="AT1774" s="190" t="str">
        <f t="shared" si="3037"/>
        <v>AT$18</v>
      </c>
      <c r="AU1774" s="190" t="str">
        <f t="shared" si="3037"/>
        <v>AU$18</v>
      </c>
      <c r="AV1774" s="190" t="str">
        <f t="shared" si="3037"/>
        <v>AV$18</v>
      </c>
      <c r="AW1774" s="190" t="str">
        <f t="shared" si="3037"/>
        <v>AW$18</v>
      </c>
      <c r="AX1774" s="190" t="str">
        <f t="shared" si="3037"/>
        <v>AX$18</v>
      </c>
      <c r="AY1774" s="190" t="str">
        <f t="shared" si="3037"/>
        <v>AY$18</v>
      </c>
      <c r="AZ1774" s="190" t="str">
        <f t="shared" si="3037"/>
        <v>AZ$18</v>
      </c>
      <c r="BA1774" s="190" t="str">
        <f t="shared" si="3037"/>
        <v>BA$18</v>
      </c>
      <c r="BB1774" s="190" t="str">
        <f t="shared" si="3037"/>
        <v>BB$18</v>
      </c>
      <c r="BC1774" s="190" t="str">
        <f t="shared" si="3037"/>
        <v>BC$18</v>
      </c>
      <c r="BD1774" s="190" t="str">
        <f t="shared" si="3037"/>
        <v>BD$18</v>
      </c>
      <c r="BE1774" s="190" t="str">
        <f t="shared" si="3037"/>
        <v>BE$18</v>
      </c>
      <c r="BF1774" s="190" t="str">
        <f t="shared" si="3037"/>
        <v>BF$18</v>
      </c>
      <c r="BG1774" s="190" t="str">
        <f t="shared" si="3037"/>
        <v>BG$18</v>
      </c>
      <c r="BH1774" s="190" t="str">
        <f t="shared" si="3037"/>
        <v>BH$18</v>
      </c>
      <c r="BI1774" s="190" t="str">
        <f t="shared" si="3037"/>
        <v>BI$18</v>
      </c>
      <c r="BJ1774" s="190" t="str">
        <f t="shared" si="3037"/>
        <v>BJ$18</v>
      </c>
      <c r="BK1774" s="190" t="str">
        <f t="shared" si="3037"/>
        <v>BK$18</v>
      </c>
      <c r="BL1774" s="190" t="str">
        <f t="shared" si="3037"/>
        <v>BL$18</v>
      </c>
      <c r="BM1774" s="190" t="str">
        <f t="shared" si="3037"/>
        <v>BM$18</v>
      </c>
      <c r="BN1774" s="190" t="str">
        <f t="shared" si="3037"/>
        <v>BN$18</v>
      </c>
      <c r="BO1774" s="190" t="str">
        <f t="shared" si="3037"/>
        <v>BO$18</v>
      </c>
      <c r="BP1774" s="190" t="str">
        <f t="shared" si="3037"/>
        <v>BP$18</v>
      </c>
      <c r="BQ1774" s="190" t="str">
        <f t="shared" si="3037"/>
        <v>BQ$18</v>
      </c>
      <c r="BR1774" s="190" t="str">
        <f t="shared" si="3037"/>
        <v>BR$18</v>
      </c>
      <c r="BS1774" s="190" t="str">
        <f t="shared" si="3037"/>
        <v>BS$18</v>
      </c>
      <c r="BT1774" s="190" t="str">
        <f t="shared" si="3037"/>
        <v>BT$18</v>
      </c>
      <c r="BU1774" s="190" t="str">
        <f t="shared" si="3037"/>
        <v>BU$18</v>
      </c>
      <c r="BV1774" s="190" t="str">
        <f t="shared" si="3037"/>
        <v>BV$18</v>
      </c>
      <c r="BW1774" s="190" t="str">
        <f t="shared" si="3037"/>
        <v>BW$18</v>
      </c>
      <c r="BX1774" s="190" t="str">
        <f t="shared" si="3037"/>
        <v>BX$18</v>
      </c>
      <c r="BY1774" s="190" t="str">
        <f t="shared" si="3037"/>
        <v>BY$18</v>
      </c>
      <c r="BZ1774" s="190" t="str">
        <f t="shared" si="3037"/>
        <v>BZ$18</v>
      </c>
      <c r="CA1774" s="190" t="str">
        <f t="shared" si="3037"/>
        <v>CA$18</v>
      </c>
      <c r="CB1774" s="190" t="str">
        <f t="shared" si="3037"/>
        <v>CB$18</v>
      </c>
      <c r="CC1774" s="190" t="str">
        <f t="shared" si="3037"/>
        <v>CC$18</v>
      </c>
      <c r="CD1774" s="190" t="str">
        <f t="shared" si="3037"/>
        <v>CD$18</v>
      </c>
      <c r="CE1774" s="190" t="str">
        <f t="shared" ref="CE1774:CL1774" si="3038">CE$22</f>
        <v>CE$18</v>
      </c>
      <c r="CF1774" s="190" t="str">
        <f t="shared" si="3038"/>
        <v>CF$18</v>
      </c>
      <c r="CG1774" s="190" t="str">
        <f t="shared" si="3038"/>
        <v>CG$18</v>
      </c>
      <c r="CH1774" s="190" t="str">
        <f t="shared" si="3038"/>
        <v>CH$18</v>
      </c>
      <c r="CI1774" s="190" t="str">
        <f t="shared" si="3038"/>
        <v>CI$18</v>
      </c>
      <c r="CJ1774" s="190" t="str">
        <f t="shared" si="3038"/>
        <v>CJ$18</v>
      </c>
      <c r="CK1774" s="190" t="str">
        <f t="shared" si="3038"/>
        <v>CK$18</v>
      </c>
      <c r="CL1774" s="190" t="str">
        <f t="shared" si="3038"/>
        <v>CL$18</v>
      </c>
      <c r="CN1774" s="201"/>
      <c r="CO1774" s="190" t="str">
        <f t="shared" ref="CO1774:DL1774" si="3039">CO$22</f>
        <v>CO$18</v>
      </c>
      <c r="CP1774" s="190" t="str">
        <f t="shared" si="3039"/>
        <v>CP$18</v>
      </c>
      <c r="CQ1774" s="190" t="str">
        <f t="shared" si="3039"/>
        <v>CQ$18</v>
      </c>
      <c r="CR1774" s="190" t="str">
        <f t="shared" si="3039"/>
        <v>CR$18</v>
      </c>
      <c r="CS1774" s="190" t="str">
        <f t="shared" si="3039"/>
        <v>CS$18</v>
      </c>
      <c r="CT1774" s="190" t="str">
        <f t="shared" si="3039"/>
        <v>CT$18</v>
      </c>
      <c r="CU1774" s="190" t="str">
        <f t="shared" si="3039"/>
        <v>CU$18</v>
      </c>
      <c r="CV1774" s="190" t="str">
        <f t="shared" si="3039"/>
        <v>CV$18</v>
      </c>
      <c r="CW1774" s="190" t="str">
        <f t="shared" si="3039"/>
        <v>CW$18</v>
      </c>
      <c r="CX1774" s="190" t="str">
        <f t="shared" si="3039"/>
        <v>CX$18</v>
      </c>
      <c r="CY1774" s="190" t="str">
        <f t="shared" si="3039"/>
        <v>CY$18</v>
      </c>
      <c r="CZ1774" s="190" t="str">
        <f t="shared" si="3039"/>
        <v>CZ$18</v>
      </c>
      <c r="DA1774" s="190" t="str">
        <f t="shared" si="3039"/>
        <v>DA$18</v>
      </c>
      <c r="DB1774" s="190" t="str">
        <f t="shared" si="3039"/>
        <v>DB$18</v>
      </c>
      <c r="DC1774" s="190" t="str">
        <f t="shared" si="3039"/>
        <v>DC$18</v>
      </c>
      <c r="DD1774" s="190" t="str">
        <f t="shared" si="3039"/>
        <v>DD$18</v>
      </c>
      <c r="DE1774" s="190" t="str">
        <f t="shared" si="3039"/>
        <v>DE$18</v>
      </c>
      <c r="DF1774" s="190" t="str">
        <f t="shared" si="3039"/>
        <v>DF$18</v>
      </c>
      <c r="DG1774" s="190" t="str">
        <f t="shared" si="3039"/>
        <v>DG$18</v>
      </c>
      <c r="DH1774" s="190" t="str">
        <f t="shared" si="3039"/>
        <v>DH$18</v>
      </c>
      <c r="DI1774" s="190" t="str">
        <f t="shared" si="3039"/>
        <v>DI$18</v>
      </c>
      <c r="DJ1774" s="190" t="str">
        <f t="shared" si="3039"/>
        <v>DJ$18</v>
      </c>
      <c r="DK1774" s="190" t="str">
        <f t="shared" si="3039"/>
        <v>DK$18</v>
      </c>
      <c r="DL1774" s="190" t="str">
        <f t="shared" si="3039"/>
        <v>DL$18</v>
      </c>
    </row>
    <row r="1775" spans="1:116" x14ac:dyDescent="0.35">
      <c r="B1775" t="str">
        <f>E1775</f>
        <v>1775 FAPPELIST-F</v>
      </c>
      <c r="D1775" t="s">
        <v>564</v>
      </c>
      <c r="E1775" s="8" t="str">
        <f t="shared" ref="E1775" si="3040">ROW()&amp;" "&amp;D1775</f>
        <v>1775 FAPPELIST-F</v>
      </c>
      <c r="G1775" s="175" t="s">
        <v>464</v>
      </c>
      <c r="H1775" s="200"/>
      <c r="I1775" s="201"/>
      <c r="J1775" s="201"/>
      <c r="K1775" s="202"/>
      <c r="L1775" s="202"/>
      <c r="M1775" s="202"/>
      <c r="N1775" s="202"/>
      <c r="O1775" s="202"/>
      <c r="P1775" s="202"/>
      <c r="R1775" s="202"/>
      <c r="S1775" s="190" t="str">
        <f t="shared" ref="S1775:CD1775" si="3041">S$23</f>
        <v>S$19</v>
      </c>
      <c r="T1775" s="190" t="str">
        <f t="shared" si="3041"/>
        <v>T$19</v>
      </c>
      <c r="U1775" s="190" t="str">
        <f t="shared" si="3041"/>
        <v>U$19</v>
      </c>
      <c r="V1775" s="190" t="str">
        <f t="shared" si="3041"/>
        <v>V$19</v>
      </c>
      <c r="W1775" s="190" t="str">
        <f t="shared" si="3041"/>
        <v>W$19</v>
      </c>
      <c r="X1775" s="190" t="str">
        <f t="shared" si="3041"/>
        <v>X$19</v>
      </c>
      <c r="Y1775" s="190" t="str">
        <f t="shared" si="3041"/>
        <v>Y$19</v>
      </c>
      <c r="Z1775" s="190" t="str">
        <f t="shared" si="3041"/>
        <v>Z$19</v>
      </c>
      <c r="AA1775" s="190" t="str">
        <f t="shared" si="3041"/>
        <v>AA$19</v>
      </c>
      <c r="AB1775" s="190" t="str">
        <f t="shared" si="3041"/>
        <v>AB$19</v>
      </c>
      <c r="AC1775" s="190" t="str">
        <f t="shared" si="3041"/>
        <v>AC$19</v>
      </c>
      <c r="AD1775" s="190" t="str">
        <f t="shared" si="3041"/>
        <v>AD$19</v>
      </c>
      <c r="AE1775" s="190" t="str">
        <f t="shared" si="3041"/>
        <v>AE$19</v>
      </c>
      <c r="AF1775" s="190" t="str">
        <f t="shared" si="3041"/>
        <v>AF$19</v>
      </c>
      <c r="AG1775" s="190" t="str">
        <f t="shared" si="3041"/>
        <v>AG$19</v>
      </c>
      <c r="AH1775" s="190" t="str">
        <f t="shared" si="3041"/>
        <v>AH$19</v>
      </c>
      <c r="AI1775" s="190" t="str">
        <f t="shared" si="3041"/>
        <v>AI$19</v>
      </c>
      <c r="AJ1775" s="190" t="str">
        <f t="shared" si="3041"/>
        <v>AJ$19</v>
      </c>
      <c r="AK1775" s="190" t="str">
        <f t="shared" si="3041"/>
        <v>AK$19</v>
      </c>
      <c r="AL1775" s="190" t="str">
        <f t="shared" si="3041"/>
        <v>AL$19</v>
      </c>
      <c r="AM1775" s="190" t="str">
        <f t="shared" si="3041"/>
        <v>AM$19</v>
      </c>
      <c r="AN1775" s="190" t="str">
        <f t="shared" si="3041"/>
        <v>AN$19</v>
      </c>
      <c r="AO1775" s="190" t="str">
        <f t="shared" si="3041"/>
        <v>AO$19</v>
      </c>
      <c r="AP1775" s="190" t="str">
        <f t="shared" si="3041"/>
        <v>AP$19</v>
      </c>
      <c r="AQ1775" s="190" t="str">
        <f t="shared" si="3041"/>
        <v>AQ$19</v>
      </c>
      <c r="AR1775" s="190" t="str">
        <f t="shared" si="3041"/>
        <v>AR$19</v>
      </c>
      <c r="AS1775" s="190" t="str">
        <f t="shared" si="3041"/>
        <v>AS$19</v>
      </c>
      <c r="AT1775" s="190" t="str">
        <f t="shared" si="3041"/>
        <v>AT$19</v>
      </c>
      <c r="AU1775" s="190" t="str">
        <f t="shared" si="3041"/>
        <v>AU$19</v>
      </c>
      <c r="AV1775" s="190" t="str">
        <f t="shared" si="3041"/>
        <v>AV$19</v>
      </c>
      <c r="AW1775" s="190" t="str">
        <f t="shared" si="3041"/>
        <v>AW$19</v>
      </c>
      <c r="AX1775" s="190" t="str">
        <f t="shared" si="3041"/>
        <v>AX$19</v>
      </c>
      <c r="AY1775" s="190" t="str">
        <f t="shared" si="3041"/>
        <v>AY$19</v>
      </c>
      <c r="AZ1775" s="190" t="str">
        <f t="shared" si="3041"/>
        <v>AZ$19</v>
      </c>
      <c r="BA1775" s="190" t="str">
        <f t="shared" si="3041"/>
        <v>BA$19</v>
      </c>
      <c r="BB1775" s="190" t="str">
        <f t="shared" si="3041"/>
        <v>BB$19</v>
      </c>
      <c r="BC1775" s="190" t="str">
        <f t="shared" si="3041"/>
        <v>BC$19</v>
      </c>
      <c r="BD1775" s="190" t="str">
        <f t="shared" si="3041"/>
        <v>BD$19</v>
      </c>
      <c r="BE1775" s="190" t="str">
        <f t="shared" si="3041"/>
        <v>BE$19</v>
      </c>
      <c r="BF1775" s="190" t="str">
        <f t="shared" si="3041"/>
        <v>BF$19</v>
      </c>
      <c r="BG1775" s="190" t="str">
        <f t="shared" si="3041"/>
        <v>BG$19</v>
      </c>
      <c r="BH1775" s="190" t="str">
        <f t="shared" si="3041"/>
        <v>BH$19</v>
      </c>
      <c r="BI1775" s="190" t="str">
        <f t="shared" si="3041"/>
        <v>BI$19</v>
      </c>
      <c r="BJ1775" s="190" t="str">
        <f t="shared" si="3041"/>
        <v>BJ$19</v>
      </c>
      <c r="BK1775" s="190" t="str">
        <f t="shared" si="3041"/>
        <v>BK$19</v>
      </c>
      <c r="BL1775" s="190" t="str">
        <f t="shared" si="3041"/>
        <v>BL$19</v>
      </c>
      <c r="BM1775" s="190" t="str">
        <f t="shared" si="3041"/>
        <v>BM$19</v>
      </c>
      <c r="BN1775" s="190" t="str">
        <f t="shared" si="3041"/>
        <v>BN$19</v>
      </c>
      <c r="BO1775" s="190" t="str">
        <f t="shared" si="3041"/>
        <v>BO$19</v>
      </c>
      <c r="BP1775" s="190" t="str">
        <f t="shared" si="3041"/>
        <v>BP$19</v>
      </c>
      <c r="BQ1775" s="190" t="str">
        <f t="shared" si="3041"/>
        <v>BQ$19</v>
      </c>
      <c r="BR1775" s="190" t="str">
        <f t="shared" si="3041"/>
        <v>BR$19</v>
      </c>
      <c r="BS1775" s="190" t="str">
        <f t="shared" si="3041"/>
        <v>BS$19</v>
      </c>
      <c r="BT1775" s="190" t="str">
        <f t="shared" si="3041"/>
        <v>BT$19</v>
      </c>
      <c r="BU1775" s="190" t="str">
        <f t="shared" si="3041"/>
        <v>BU$19</v>
      </c>
      <c r="BV1775" s="190" t="str">
        <f t="shared" si="3041"/>
        <v>BV$19</v>
      </c>
      <c r="BW1775" s="190" t="str">
        <f t="shared" si="3041"/>
        <v>BW$19</v>
      </c>
      <c r="BX1775" s="190" t="str">
        <f t="shared" si="3041"/>
        <v>BX$19</v>
      </c>
      <c r="BY1775" s="190" t="str">
        <f t="shared" si="3041"/>
        <v>BY$19</v>
      </c>
      <c r="BZ1775" s="190" t="str">
        <f t="shared" si="3041"/>
        <v>BZ$19</v>
      </c>
      <c r="CA1775" s="190" t="str">
        <f t="shared" si="3041"/>
        <v>CA$19</v>
      </c>
      <c r="CB1775" s="190" t="str">
        <f t="shared" si="3041"/>
        <v>CB$19</v>
      </c>
      <c r="CC1775" s="190" t="str">
        <f t="shared" si="3041"/>
        <v>CC$19</v>
      </c>
      <c r="CD1775" s="190" t="str">
        <f t="shared" si="3041"/>
        <v>CD$19</v>
      </c>
      <c r="CE1775" s="190" t="str">
        <f t="shared" ref="CE1775:CL1775" si="3042">CE$23</f>
        <v>CE$19</v>
      </c>
      <c r="CF1775" s="190" t="str">
        <f t="shared" si="3042"/>
        <v>CF$19</v>
      </c>
      <c r="CG1775" s="190" t="str">
        <f t="shared" si="3042"/>
        <v>CG$19</v>
      </c>
      <c r="CH1775" s="190" t="str">
        <f t="shared" si="3042"/>
        <v>CH$19</v>
      </c>
      <c r="CI1775" s="190" t="str">
        <f t="shared" si="3042"/>
        <v>CI$19</v>
      </c>
      <c r="CJ1775" s="190" t="str">
        <f t="shared" si="3042"/>
        <v>CJ$19</v>
      </c>
      <c r="CK1775" s="190" t="str">
        <f t="shared" si="3042"/>
        <v>CK$19</v>
      </c>
      <c r="CL1775" s="190" t="str">
        <f t="shared" si="3042"/>
        <v>CL$19</v>
      </c>
      <c r="CN1775" s="201"/>
      <c r="CO1775" s="190" t="str">
        <f t="shared" ref="CO1775:DL1775" si="3043">CO$23</f>
        <v>CO$19</v>
      </c>
      <c r="CP1775" s="190" t="str">
        <f t="shared" si="3043"/>
        <v>CP$19</v>
      </c>
      <c r="CQ1775" s="190" t="str">
        <f t="shared" si="3043"/>
        <v>CQ$19</v>
      </c>
      <c r="CR1775" s="190" t="str">
        <f t="shared" si="3043"/>
        <v>CR$19</v>
      </c>
      <c r="CS1775" s="190" t="str">
        <f t="shared" si="3043"/>
        <v>CS$19</v>
      </c>
      <c r="CT1775" s="190" t="str">
        <f t="shared" si="3043"/>
        <v>CT$19</v>
      </c>
      <c r="CU1775" s="190" t="str">
        <f t="shared" si="3043"/>
        <v>CU$19</v>
      </c>
      <c r="CV1775" s="190" t="str">
        <f t="shared" si="3043"/>
        <v>CV$19</v>
      </c>
      <c r="CW1775" s="190" t="str">
        <f t="shared" si="3043"/>
        <v>CW$19</v>
      </c>
      <c r="CX1775" s="190" t="str">
        <f t="shared" si="3043"/>
        <v>CX$19</v>
      </c>
      <c r="CY1775" s="190" t="str">
        <f t="shared" si="3043"/>
        <v>CY$19</v>
      </c>
      <c r="CZ1775" s="190" t="str">
        <f t="shared" si="3043"/>
        <v>CZ$19</v>
      </c>
      <c r="DA1775" s="190" t="str">
        <f t="shared" si="3043"/>
        <v>DA$19</v>
      </c>
      <c r="DB1775" s="190" t="str">
        <f t="shared" si="3043"/>
        <v>DB$19</v>
      </c>
      <c r="DC1775" s="190" t="str">
        <f t="shared" si="3043"/>
        <v>DC$19</v>
      </c>
      <c r="DD1775" s="190" t="str">
        <f t="shared" si="3043"/>
        <v>DD$19</v>
      </c>
      <c r="DE1775" s="190" t="str">
        <f t="shared" si="3043"/>
        <v>DE$19</v>
      </c>
      <c r="DF1775" s="190" t="str">
        <f t="shared" si="3043"/>
        <v>DF$19</v>
      </c>
      <c r="DG1775" s="190" t="str">
        <f t="shared" si="3043"/>
        <v>DG$19</v>
      </c>
      <c r="DH1775" s="190" t="str">
        <f t="shared" si="3043"/>
        <v>DH$19</v>
      </c>
      <c r="DI1775" s="190" t="str">
        <f t="shared" si="3043"/>
        <v>DI$19</v>
      </c>
      <c r="DJ1775" s="190" t="str">
        <f t="shared" si="3043"/>
        <v>DJ$19</v>
      </c>
      <c r="DK1775" s="190" t="str">
        <f t="shared" si="3043"/>
        <v>DK$19</v>
      </c>
      <c r="DL1775" s="190" t="str">
        <f t="shared" si="3043"/>
        <v>DL$19</v>
      </c>
    </row>
    <row r="1776" spans="1:116" x14ac:dyDescent="0.35">
      <c r="B1776" t="str">
        <f>E1776</f>
        <v>1776 FAPPELIST-F</v>
      </c>
      <c r="D1776" t="s">
        <v>564</v>
      </c>
      <c r="E1776" s="8" t="str">
        <f t="shared" si="3036"/>
        <v>1776 FAPPELIST-F</v>
      </c>
      <c r="G1776" s="70" t="s">
        <v>281</v>
      </c>
      <c r="H1776" s="48"/>
      <c r="I1776" s="304"/>
      <c r="J1776" s="304"/>
      <c r="K1776" s="48"/>
      <c r="L1776" s="48"/>
      <c r="M1776" s="48"/>
      <c r="N1776" s="48"/>
      <c r="O1776" s="48"/>
      <c r="P1776" s="48"/>
      <c r="R1776" s="70"/>
      <c r="S1776" s="305"/>
      <c r="T1776" s="305"/>
      <c r="U1776" s="305"/>
      <c r="V1776" s="305"/>
      <c r="W1776" s="305"/>
      <c r="X1776" s="305"/>
      <c r="Y1776" s="305"/>
      <c r="Z1776" s="305"/>
      <c r="AA1776" s="305"/>
      <c r="AB1776" s="305"/>
      <c r="AC1776" s="305"/>
      <c r="AD1776" s="305"/>
      <c r="AE1776" s="305"/>
      <c r="AF1776" s="305"/>
      <c r="AG1776" s="305"/>
      <c r="AH1776" s="305"/>
      <c r="AI1776" s="305"/>
      <c r="AJ1776" s="305"/>
      <c r="AK1776" s="305"/>
      <c r="AL1776" s="305"/>
      <c r="AM1776" s="305"/>
      <c r="AN1776" s="305"/>
      <c r="AO1776" s="305"/>
      <c r="AP1776" s="305"/>
      <c r="AQ1776" s="305"/>
      <c r="AR1776" s="305"/>
      <c r="AS1776" s="305"/>
      <c r="AT1776" s="305"/>
      <c r="AU1776" s="305"/>
      <c r="AV1776" s="305"/>
      <c r="AW1776" s="305"/>
      <c r="AX1776" s="305"/>
      <c r="AY1776" s="305"/>
      <c r="AZ1776" s="305"/>
      <c r="BA1776" s="305"/>
      <c r="BB1776" s="305"/>
      <c r="BC1776" s="305"/>
      <c r="BD1776" s="305"/>
      <c r="BE1776" s="305"/>
      <c r="BF1776" s="305"/>
      <c r="BG1776" s="305"/>
      <c r="BH1776" s="305"/>
      <c r="BI1776" s="305"/>
      <c r="BJ1776" s="305"/>
      <c r="BK1776" s="305"/>
      <c r="BL1776" s="305"/>
      <c r="BM1776" s="305"/>
      <c r="BN1776" s="305"/>
      <c r="BO1776" s="305"/>
      <c r="BP1776" s="305"/>
      <c r="BQ1776" s="305"/>
      <c r="BR1776" s="305"/>
      <c r="BS1776" s="305"/>
      <c r="BT1776" s="305"/>
      <c r="BU1776" s="305"/>
      <c r="BV1776" s="305"/>
      <c r="BW1776" s="305"/>
      <c r="BX1776" s="305"/>
      <c r="BY1776" s="305"/>
      <c r="BZ1776" s="305"/>
      <c r="CA1776" s="305"/>
      <c r="CB1776" s="305"/>
      <c r="CC1776" s="305"/>
      <c r="CD1776" s="305"/>
      <c r="CE1776" s="305"/>
      <c r="CF1776" s="305"/>
      <c r="CG1776" s="305"/>
      <c r="CH1776" s="305"/>
      <c r="CI1776" s="305"/>
      <c r="CJ1776" s="305"/>
      <c r="CK1776" s="305"/>
      <c r="CL1776" s="305"/>
      <c r="CN1776" s="304"/>
      <c r="CO1776" s="305"/>
      <c r="CP1776" s="305"/>
      <c r="CQ1776" s="305"/>
      <c r="CR1776" s="305"/>
      <c r="CS1776" s="305"/>
      <c r="CT1776" s="305"/>
      <c r="CU1776" s="305"/>
      <c r="CV1776" s="305"/>
      <c r="CW1776" s="305"/>
      <c r="CX1776" s="305"/>
      <c r="CY1776" s="305"/>
      <c r="CZ1776" s="305"/>
      <c r="DA1776" s="305"/>
      <c r="DB1776" s="305"/>
      <c r="DC1776" s="305"/>
      <c r="DD1776" s="305"/>
      <c r="DE1776" s="305"/>
      <c r="DF1776" s="305"/>
      <c r="DG1776" s="305"/>
      <c r="DH1776" s="305"/>
      <c r="DI1776" s="305"/>
      <c r="DJ1776" s="305"/>
      <c r="DK1776" s="305"/>
      <c r="DL1776" s="305"/>
    </row>
    <row r="1777" spans="2:116" x14ac:dyDescent="0.35">
      <c r="B1777" t="str">
        <f>E1777</f>
        <v>1777 FAPPELIST-F</v>
      </c>
      <c r="D1777" t="s">
        <v>564</v>
      </c>
      <c r="E1777" s="8" t="str">
        <f t="shared" si="3036"/>
        <v>1777 FAPPELIST-F</v>
      </c>
      <c r="G1777" s="95" t="str">
        <f>"Assumptions - "&amp;G1776</f>
        <v>Assumptions - Fixed secondary PPE:</v>
      </c>
      <c r="I1777"/>
      <c r="J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N1777"/>
    </row>
    <row r="1778" spans="2:116" x14ac:dyDescent="0.35">
      <c r="D1778" t="s">
        <v>564</v>
      </c>
      <c r="E1778" s="8" t="str">
        <f t="shared" si="3036"/>
        <v>1778 FAPPELIST-F</v>
      </c>
      <c r="G1778" s="145" t="s">
        <v>206</v>
      </c>
      <c r="H1778" s="57">
        <v>5</v>
      </c>
      <c r="S1778" s="72"/>
      <c r="T1778" s="72"/>
      <c r="U1778" s="72"/>
      <c r="V1778" s="72"/>
      <c r="W1778" s="72"/>
      <c r="X1778" s="72"/>
      <c r="Y1778" s="72"/>
      <c r="Z1778" s="72"/>
      <c r="AA1778" s="72"/>
      <c r="AB1778" s="72"/>
      <c r="AC1778" s="72"/>
      <c r="AD1778" s="72"/>
      <c r="AE1778" s="72"/>
      <c r="AF1778" s="72"/>
      <c r="AG1778" s="72"/>
      <c r="AH1778" s="72"/>
      <c r="AI1778" s="72"/>
      <c r="AJ1778" s="72"/>
      <c r="AK1778" s="72"/>
      <c r="AL1778" s="72"/>
      <c r="AM1778" s="72"/>
      <c r="AN1778" s="72"/>
      <c r="AO1778" s="72"/>
      <c r="AP1778" s="72"/>
      <c r="AQ1778" s="72"/>
      <c r="AR1778" s="72"/>
      <c r="AS1778" s="72"/>
      <c r="AT1778" s="72"/>
      <c r="AU1778" s="72"/>
      <c r="AV1778" s="72"/>
      <c r="AW1778" s="72"/>
      <c r="AX1778" s="72"/>
      <c r="AY1778" s="72"/>
      <c r="AZ1778" s="72"/>
      <c r="BA1778" s="72"/>
      <c r="BB1778" s="72"/>
      <c r="BC1778" s="72"/>
      <c r="BD1778" s="72"/>
      <c r="BE1778" s="72"/>
      <c r="BF1778" s="72"/>
      <c r="BG1778" s="72"/>
      <c r="BH1778" s="72"/>
      <c r="BI1778" s="72"/>
      <c r="BJ1778" s="72"/>
      <c r="BK1778" s="72"/>
      <c r="BL1778" s="72"/>
      <c r="BM1778" s="72"/>
      <c r="BN1778" s="72"/>
      <c r="BO1778" s="72"/>
      <c r="BP1778" s="72"/>
      <c r="BQ1778" s="72"/>
      <c r="BR1778" s="72"/>
      <c r="BS1778" s="72"/>
      <c r="BT1778" s="72"/>
      <c r="BU1778" s="72"/>
      <c r="BV1778" s="72"/>
      <c r="BW1778" s="72"/>
      <c r="BX1778" s="72"/>
      <c r="BY1778" s="72"/>
      <c r="BZ1778" s="72"/>
      <c r="CA1778" s="72"/>
      <c r="CB1778" s="72"/>
      <c r="CC1778" s="72"/>
      <c r="CD1778" s="72"/>
      <c r="CE1778" s="72"/>
      <c r="CF1778" s="72"/>
      <c r="CG1778" s="72"/>
      <c r="CH1778" s="72"/>
      <c r="CI1778" s="72"/>
      <c r="CJ1778" s="72"/>
      <c r="CK1778" s="72"/>
      <c r="CL1778" s="72"/>
      <c r="CO1778" s="72"/>
      <c r="CP1778" s="72"/>
      <c r="CQ1778" s="72"/>
      <c r="CR1778" s="72"/>
      <c r="CS1778" s="72"/>
      <c r="CT1778" s="72"/>
      <c r="CU1778" s="72"/>
      <c r="CV1778" s="72"/>
      <c r="CW1778" s="72"/>
      <c r="CX1778" s="72"/>
      <c r="CY1778" s="72"/>
      <c r="CZ1778" s="72"/>
      <c r="DA1778" s="72"/>
      <c r="DB1778" s="72"/>
      <c r="DC1778" s="72"/>
      <c r="DD1778" s="72"/>
      <c r="DE1778" s="72"/>
      <c r="DF1778" s="72"/>
      <c r="DG1778" s="72"/>
      <c r="DH1778" s="72"/>
      <c r="DI1778" s="72"/>
      <c r="DJ1778" s="72"/>
      <c r="DK1778" s="72"/>
      <c r="DL1778" s="72"/>
    </row>
    <row r="1779" spans="2:116" x14ac:dyDescent="0.35">
      <c r="D1779" t="s">
        <v>564</v>
      </c>
      <c r="E1779" s="8" t="str">
        <f t="shared" ref="E1779:E1788" si="3044">ROW()&amp;" "&amp;D1779</f>
        <v>1779 FAPPELIST-F</v>
      </c>
      <c r="G1779" s="145" t="s">
        <v>207</v>
      </c>
      <c r="H1779" s="57">
        <v>3</v>
      </c>
      <c r="S1779" s="72"/>
      <c r="T1779" s="72"/>
      <c r="U1779" s="72"/>
      <c r="V1779" s="72"/>
      <c r="W1779" s="72"/>
      <c r="X1779" s="72"/>
      <c r="Y1779" s="72"/>
      <c r="Z1779" s="72"/>
      <c r="AA1779" s="72"/>
      <c r="AB1779" s="72"/>
      <c r="AC1779" s="72"/>
      <c r="AD1779" s="72"/>
      <c r="AE1779" s="72"/>
      <c r="AF1779" s="72"/>
      <c r="AG1779" s="72"/>
      <c r="AH1779" s="72"/>
      <c r="AI1779" s="72"/>
      <c r="AJ1779" s="72"/>
      <c r="AK1779" s="72"/>
      <c r="AL1779" s="72"/>
      <c r="AM1779" s="72"/>
      <c r="AN1779" s="72"/>
      <c r="AO1779" s="72"/>
      <c r="AP1779" s="72"/>
      <c r="AQ1779" s="72"/>
      <c r="AR1779" s="72"/>
      <c r="AS1779" s="72"/>
      <c r="AT1779" s="72"/>
      <c r="AU1779" s="72"/>
      <c r="AV1779" s="72"/>
      <c r="AW1779" s="72"/>
      <c r="AX1779" s="72"/>
      <c r="AY1779" s="72"/>
      <c r="AZ1779" s="72"/>
      <c r="BA1779" s="72"/>
      <c r="BB1779" s="72"/>
      <c r="BC1779" s="72"/>
      <c r="BD1779" s="72"/>
      <c r="BE1779" s="72"/>
      <c r="BF1779" s="72"/>
      <c r="BG1779" s="72"/>
      <c r="BH1779" s="72"/>
      <c r="BI1779" s="72"/>
      <c r="BJ1779" s="72"/>
      <c r="BK1779" s="72"/>
      <c r="BL1779" s="72"/>
      <c r="BM1779" s="72"/>
      <c r="BN1779" s="72"/>
      <c r="BO1779" s="72"/>
      <c r="BP1779" s="72"/>
      <c r="BQ1779" s="72"/>
      <c r="BR1779" s="72"/>
      <c r="BS1779" s="72"/>
      <c r="BT1779" s="72"/>
      <c r="BU1779" s="72"/>
      <c r="BV1779" s="72"/>
      <c r="BW1779" s="72"/>
      <c r="BX1779" s="72"/>
      <c r="BY1779" s="72"/>
      <c r="BZ1779" s="72"/>
      <c r="CA1779" s="72"/>
      <c r="CB1779" s="72"/>
      <c r="CC1779" s="72"/>
      <c r="CD1779" s="72"/>
      <c r="CE1779" s="72"/>
      <c r="CF1779" s="72"/>
      <c r="CG1779" s="72"/>
      <c r="CH1779" s="72"/>
      <c r="CI1779" s="72"/>
      <c r="CJ1779" s="72"/>
      <c r="CK1779" s="72"/>
      <c r="CL1779" s="72"/>
      <c r="CO1779" s="72"/>
      <c r="CP1779" s="72"/>
      <c r="CQ1779" s="72"/>
      <c r="CR1779" s="72"/>
      <c r="CS1779" s="72"/>
      <c r="CT1779" s="72"/>
      <c r="CU1779" s="72"/>
      <c r="CV1779" s="72"/>
      <c r="CW1779" s="72"/>
      <c r="CX1779" s="72"/>
      <c r="CY1779" s="72"/>
      <c r="CZ1779" s="72"/>
      <c r="DA1779" s="72"/>
      <c r="DB1779" s="72"/>
      <c r="DC1779" s="72"/>
      <c r="DD1779" s="72"/>
      <c r="DE1779" s="72"/>
      <c r="DF1779" s="72"/>
      <c r="DG1779" s="72"/>
      <c r="DH1779" s="72"/>
      <c r="DI1779" s="72"/>
      <c r="DJ1779" s="72"/>
      <c r="DK1779" s="72"/>
      <c r="DL1779" s="72"/>
    </row>
    <row r="1780" spans="2:116" x14ac:dyDescent="0.35">
      <c r="D1780" t="s">
        <v>564</v>
      </c>
      <c r="E1780" s="8" t="str">
        <f t="shared" si="3044"/>
        <v>1780 FAPPELIST-F</v>
      </c>
      <c r="S1780" s="72"/>
      <c r="T1780" s="72"/>
      <c r="U1780" s="72"/>
      <c r="V1780" s="72"/>
      <c r="W1780" s="72"/>
      <c r="X1780" s="72"/>
      <c r="Y1780" s="72"/>
      <c r="Z1780" s="72"/>
      <c r="AA1780" s="72"/>
      <c r="AB1780" s="72"/>
      <c r="AC1780" s="72"/>
      <c r="AD1780" s="72"/>
      <c r="AE1780" s="72"/>
      <c r="AF1780" s="72"/>
      <c r="AG1780" s="72"/>
      <c r="AH1780" s="72"/>
      <c r="AI1780" s="72"/>
      <c r="AJ1780" s="72"/>
      <c r="AK1780" s="72"/>
      <c r="AL1780" s="72"/>
      <c r="AM1780" s="72"/>
      <c r="AN1780" s="72"/>
      <c r="AO1780" s="72"/>
      <c r="AP1780" s="72"/>
      <c r="AQ1780" s="72"/>
      <c r="AR1780" s="72"/>
      <c r="AS1780" s="72"/>
      <c r="AT1780" s="72"/>
      <c r="AU1780" s="72"/>
      <c r="AV1780" s="72"/>
      <c r="AW1780" s="72"/>
      <c r="AX1780" s="72"/>
      <c r="AY1780" s="72"/>
      <c r="AZ1780" s="72"/>
      <c r="BA1780" s="72"/>
      <c r="BB1780" s="72"/>
      <c r="BC1780" s="72"/>
      <c r="BD1780" s="72"/>
      <c r="BE1780" s="72"/>
      <c r="BF1780" s="72"/>
      <c r="BG1780" s="72"/>
      <c r="BH1780" s="72"/>
      <c r="BI1780" s="72"/>
      <c r="BJ1780" s="72"/>
      <c r="BK1780" s="72"/>
      <c r="BL1780" s="72"/>
      <c r="BM1780" s="72"/>
      <c r="BN1780" s="72"/>
      <c r="BO1780" s="72"/>
      <c r="BP1780" s="72"/>
      <c r="BQ1780" s="72"/>
      <c r="BR1780" s="72"/>
      <c r="BS1780" s="72"/>
      <c r="BT1780" s="72"/>
      <c r="BU1780" s="72"/>
      <c r="BV1780" s="72"/>
      <c r="BW1780" s="72"/>
      <c r="BX1780" s="72"/>
      <c r="BY1780" s="72"/>
      <c r="BZ1780" s="72"/>
      <c r="CA1780" s="72"/>
      <c r="CB1780" s="72"/>
      <c r="CC1780" s="72"/>
      <c r="CD1780" s="72"/>
      <c r="CE1780" s="72"/>
      <c r="CF1780" s="72"/>
      <c r="CG1780" s="72"/>
      <c r="CH1780" s="72"/>
      <c r="CI1780" s="72"/>
      <c r="CJ1780" s="72"/>
      <c r="CK1780" s="72"/>
      <c r="CL1780" s="72"/>
      <c r="CO1780" s="72"/>
      <c r="CP1780" s="72"/>
      <c r="CQ1780" s="72"/>
      <c r="CR1780" s="72"/>
      <c r="CS1780" s="72"/>
      <c r="CT1780" s="72"/>
      <c r="CU1780" s="72"/>
      <c r="CV1780" s="72"/>
      <c r="CW1780" s="72"/>
      <c r="CX1780" s="72"/>
      <c r="CY1780" s="72"/>
      <c r="CZ1780" s="72"/>
      <c r="DA1780" s="72"/>
      <c r="DB1780" s="72"/>
      <c r="DC1780" s="72"/>
      <c r="DD1780" s="72"/>
      <c r="DE1780" s="72"/>
      <c r="DF1780" s="72"/>
      <c r="DG1780" s="72"/>
      <c r="DH1780" s="72"/>
      <c r="DI1780" s="72"/>
      <c r="DJ1780" s="72"/>
      <c r="DK1780" s="72"/>
      <c r="DL1780" s="72"/>
    </row>
    <row r="1781" spans="2:116" x14ac:dyDescent="0.35">
      <c r="D1781" t="s">
        <v>564</v>
      </c>
      <c r="E1781" s="8" t="str">
        <f t="shared" si="3044"/>
        <v>1781 FAPPELIST-F</v>
      </c>
      <c r="G1781" s="13" t="str">
        <f>"Capital expenditures - "&amp;G1776</f>
        <v>Capital expenditures - Fixed secondary PPE:</v>
      </c>
      <c r="S1781" s="72"/>
      <c r="T1781" s="72"/>
      <c r="U1781" s="72"/>
      <c r="V1781" s="72"/>
      <c r="W1781" s="72"/>
      <c r="X1781" s="72"/>
      <c r="Y1781" s="72"/>
      <c r="Z1781" s="72"/>
      <c r="AA1781" s="72"/>
      <c r="AB1781" s="72"/>
      <c r="AC1781" s="72"/>
      <c r="AD1781" s="72"/>
      <c r="AE1781" s="72"/>
      <c r="AF1781" s="72"/>
      <c r="AG1781" s="72"/>
      <c r="AH1781" s="72"/>
      <c r="AI1781" s="72"/>
      <c r="AJ1781" s="72"/>
      <c r="AK1781" s="72"/>
      <c r="AL1781" s="72"/>
      <c r="AM1781" s="72"/>
      <c r="AN1781" s="72"/>
      <c r="AO1781" s="72"/>
      <c r="AP1781" s="72"/>
      <c r="AQ1781" s="72"/>
      <c r="AR1781" s="72"/>
      <c r="AS1781" s="72"/>
      <c r="AT1781" s="72"/>
      <c r="AU1781" s="72"/>
      <c r="AV1781" s="72"/>
      <c r="AW1781" s="72"/>
      <c r="AX1781" s="72"/>
      <c r="AY1781" s="72"/>
      <c r="AZ1781" s="72"/>
      <c r="BA1781" s="72"/>
      <c r="BB1781" s="72"/>
      <c r="BC1781" s="72"/>
      <c r="BD1781" s="72"/>
      <c r="BE1781" s="72"/>
      <c r="BF1781" s="72"/>
      <c r="BG1781" s="72"/>
      <c r="BH1781" s="72"/>
      <c r="BI1781" s="72"/>
      <c r="BJ1781" s="72"/>
      <c r="BK1781" s="72"/>
      <c r="BL1781" s="72"/>
      <c r="BM1781" s="72"/>
      <c r="BN1781" s="72"/>
      <c r="BO1781" s="72"/>
      <c r="BP1781" s="72"/>
      <c r="BQ1781" s="72"/>
      <c r="BR1781" s="72"/>
      <c r="BS1781" s="72"/>
      <c r="BT1781" s="72"/>
      <c r="BU1781" s="72"/>
      <c r="BV1781" s="72"/>
      <c r="BW1781" s="72"/>
      <c r="BX1781" s="72"/>
      <c r="BY1781" s="72"/>
      <c r="BZ1781" s="72"/>
      <c r="CA1781" s="72"/>
      <c r="CB1781" s="72"/>
      <c r="CC1781" s="72"/>
      <c r="CD1781" s="72"/>
      <c r="CE1781" s="72"/>
      <c r="CF1781" s="72"/>
      <c r="CG1781" s="72"/>
      <c r="CH1781" s="72"/>
      <c r="CI1781" s="72"/>
      <c r="CJ1781" s="72"/>
      <c r="CK1781" s="72"/>
      <c r="CL1781" s="72"/>
      <c r="CO1781" s="72"/>
      <c r="CP1781" s="72"/>
      <c r="CQ1781" s="72"/>
      <c r="CR1781" s="72"/>
      <c r="CS1781" s="72"/>
      <c r="CT1781" s="72"/>
      <c r="CU1781" s="72"/>
      <c r="CV1781" s="72"/>
      <c r="CW1781" s="72"/>
      <c r="CX1781" s="72"/>
      <c r="CY1781" s="72"/>
      <c r="CZ1781" s="72"/>
      <c r="DA1781" s="72"/>
      <c r="DB1781" s="72"/>
      <c r="DC1781" s="72"/>
      <c r="DD1781" s="72"/>
      <c r="DE1781" s="72"/>
      <c r="DF1781" s="72"/>
      <c r="DG1781" s="72"/>
      <c r="DH1781" s="72"/>
      <c r="DI1781" s="72"/>
      <c r="DJ1781" s="72"/>
      <c r="DK1781" s="72"/>
      <c r="DL1781" s="72"/>
    </row>
    <row r="1782" spans="2:116" x14ac:dyDescent="0.35">
      <c r="D1782" t="s">
        <v>564</v>
      </c>
      <c r="E1782" s="8" t="str">
        <f t="shared" si="3044"/>
        <v>1782 FAPPELIST-F</v>
      </c>
      <c r="G1782" s="141" t="s">
        <v>320</v>
      </c>
      <c r="K1782" s="23">
        <v>-1000</v>
      </c>
      <c r="L1782" s="23">
        <v>-1000</v>
      </c>
      <c r="M1782" s="23">
        <v>-1000</v>
      </c>
      <c r="N1782" s="23">
        <v>-1000</v>
      </c>
      <c r="O1782" s="23">
        <v>-1000</v>
      </c>
      <c r="P1782" s="23">
        <v>-1000</v>
      </c>
      <c r="S1782" s="80" cm="1">
        <f t="array" ref="S1782">INDEX($K:$Q,ROW(),MATCH(S$3,$K$2:$Q$2,0))/12</f>
        <v>-83.333333333333329</v>
      </c>
      <c r="T1782" s="80" cm="1">
        <f t="array" ref="T1782">INDEX($K:$Q,ROW(),MATCH(T$3,$K$2:$Q$2,0))/12</f>
        <v>-83.333333333333329</v>
      </c>
      <c r="U1782" s="80" cm="1">
        <f t="array" ref="U1782">INDEX($K:$Q,ROW(),MATCH(U$3,$K$2:$Q$2,0))/12</f>
        <v>-83.333333333333329</v>
      </c>
      <c r="V1782" s="80" cm="1">
        <f t="array" ref="V1782">INDEX($K:$Q,ROW(),MATCH(V$3,$K$2:$Q$2,0))/12</f>
        <v>-83.333333333333329</v>
      </c>
      <c r="W1782" s="80" cm="1">
        <f t="array" ref="W1782">INDEX($K:$Q,ROW(),MATCH(W$3,$K$2:$Q$2,0))/12</f>
        <v>-83.333333333333329</v>
      </c>
      <c r="X1782" s="80" cm="1">
        <f t="array" ref="X1782">INDEX($K:$Q,ROW(),MATCH(X$3,$K$2:$Q$2,0))/12</f>
        <v>-83.333333333333329</v>
      </c>
      <c r="Y1782" s="80" cm="1">
        <f t="array" ref="Y1782">INDEX($K:$Q,ROW(),MATCH(Y$3,$K$2:$Q$2,0))/12</f>
        <v>-83.333333333333329</v>
      </c>
      <c r="Z1782" s="80" cm="1">
        <f t="array" ref="Z1782">INDEX($K:$Q,ROW(),MATCH(Z$3,$K$2:$Q$2,0))/12</f>
        <v>-83.333333333333329</v>
      </c>
      <c r="AA1782" s="80" cm="1">
        <f t="array" ref="AA1782">INDEX($K:$Q,ROW(),MATCH(AA$3,$K$2:$Q$2,0))/12</f>
        <v>-83.333333333333329</v>
      </c>
      <c r="AB1782" s="80" cm="1">
        <f t="array" ref="AB1782">INDEX($K:$Q,ROW(),MATCH(AB$3,$K$2:$Q$2,0))/12</f>
        <v>-83.333333333333329</v>
      </c>
      <c r="AC1782" s="80" cm="1">
        <f t="array" ref="AC1782">INDEX($K:$Q,ROW(),MATCH(AC$3,$K$2:$Q$2,0))/12</f>
        <v>-83.333333333333329</v>
      </c>
      <c r="AD1782" s="80" cm="1">
        <f t="array" ref="AD1782">INDEX($K:$Q,ROW(),MATCH(AD$3,$K$2:$Q$2,0))/12</f>
        <v>-83.333333333333329</v>
      </c>
      <c r="AE1782" s="80" cm="1">
        <f t="array" ref="AE1782">INDEX($K:$Q,ROW(),MATCH(AE$3,$K$2:$Q$2,0))/12</f>
        <v>-83.333333333333329</v>
      </c>
      <c r="AF1782" s="80" cm="1">
        <f t="array" ref="AF1782">INDEX($K:$Q,ROW(),MATCH(AF$3,$K$2:$Q$2,0))/12</f>
        <v>-83.333333333333329</v>
      </c>
      <c r="AG1782" s="80" cm="1">
        <f t="array" ref="AG1782">INDEX($K:$Q,ROW(),MATCH(AG$3,$K$2:$Q$2,0))/12</f>
        <v>-83.333333333333329</v>
      </c>
      <c r="AH1782" s="80" cm="1">
        <f t="array" ref="AH1782">INDEX($K:$Q,ROW(),MATCH(AH$3,$K$2:$Q$2,0))/12</f>
        <v>-83.333333333333329</v>
      </c>
      <c r="AI1782" s="80" cm="1">
        <f t="array" ref="AI1782">INDEX($K:$Q,ROW(),MATCH(AI$3,$K$2:$Q$2,0))/12</f>
        <v>-83.333333333333329</v>
      </c>
      <c r="AJ1782" s="80" cm="1">
        <f t="array" ref="AJ1782">INDEX($K:$Q,ROW(),MATCH(AJ$3,$K$2:$Q$2,0))/12</f>
        <v>-83.333333333333329</v>
      </c>
      <c r="AK1782" s="80" cm="1">
        <f t="array" ref="AK1782">INDEX($K:$Q,ROW(),MATCH(AK$3,$K$2:$Q$2,0))/12</f>
        <v>-83.333333333333329</v>
      </c>
      <c r="AL1782" s="80" cm="1">
        <f t="array" ref="AL1782">INDEX($K:$Q,ROW(),MATCH(AL$3,$K$2:$Q$2,0))/12</f>
        <v>-83.333333333333329</v>
      </c>
      <c r="AM1782" s="80" cm="1">
        <f t="array" ref="AM1782">INDEX($K:$Q,ROW(),MATCH(AM$3,$K$2:$Q$2,0))/12</f>
        <v>-83.333333333333329</v>
      </c>
      <c r="AN1782" s="80" cm="1">
        <f t="array" ref="AN1782">INDEX($K:$Q,ROW(),MATCH(AN$3,$K$2:$Q$2,0))/12</f>
        <v>-83.333333333333329</v>
      </c>
      <c r="AO1782" s="80" cm="1">
        <f t="array" ref="AO1782">INDEX($K:$Q,ROW(),MATCH(AO$3,$K$2:$Q$2,0))/12</f>
        <v>-83.333333333333329</v>
      </c>
      <c r="AP1782" s="80" cm="1">
        <f t="array" ref="AP1782">INDEX($K:$Q,ROW(),MATCH(AP$3,$K$2:$Q$2,0))/12</f>
        <v>-83.333333333333329</v>
      </c>
      <c r="AQ1782" s="80" cm="1">
        <f t="array" ref="AQ1782">INDEX($K:$Q,ROW(),MATCH(AQ$3,$K$2:$Q$2,0))/12</f>
        <v>-83.333333333333329</v>
      </c>
      <c r="AR1782" s="80" cm="1">
        <f t="array" ref="AR1782">INDEX($K:$Q,ROW(),MATCH(AR$3,$K$2:$Q$2,0))/12</f>
        <v>-83.333333333333329</v>
      </c>
      <c r="AS1782" s="80" cm="1">
        <f t="array" ref="AS1782">INDEX($K:$Q,ROW(),MATCH(AS$3,$K$2:$Q$2,0))/12</f>
        <v>-83.333333333333329</v>
      </c>
      <c r="AT1782" s="80" cm="1">
        <f t="array" ref="AT1782">INDEX($K:$Q,ROW(),MATCH(AT$3,$K$2:$Q$2,0))/12</f>
        <v>-83.333333333333329</v>
      </c>
      <c r="AU1782" s="80" cm="1">
        <f t="array" ref="AU1782">INDEX($K:$Q,ROW(),MATCH(AU$3,$K$2:$Q$2,0))/12</f>
        <v>-83.333333333333329</v>
      </c>
      <c r="AV1782" s="80" cm="1">
        <f t="array" ref="AV1782">INDEX($K:$Q,ROW(),MATCH(AV$3,$K$2:$Q$2,0))/12</f>
        <v>-83.333333333333329</v>
      </c>
      <c r="AW1782" s="80" cm="1">
        <f t="array" ref="AW1782">INDEX($K:$Q,ROW(),MATCH(AW$3,$K$2:$Q$2,0))/12</f>
        <v>-83.333333333333329</v>
      </c>
      <c r="AX1782" s="80" cm="1">
        <f t="array" ref="AX1782">INDEX($K:$Q,ROW(),MATCH(AX$3,$K$2:$Q$2,0))/12</f>
        <v>-83.333333333333329</v>
      </c>
      <c r="AY1782" s="80" cm="1">
        <f t="array" ref="AY1782">INDEX($K:$Q,ROW(),MATCH(AY$3,$K$2:$Q$2,0))/12</f>
        <v>-83.333333333333329</v>
      </c>
      <c r="AZ1782" s="80" cm="1">
        <f t="array" ref="AZ1782">INDEX($K:$Q,ROW(),MATCH(AZ$3,$K$2:$Q$2,0))/12</f>
        <v>-83.333333333333329</v>
      </c>
      <c r="BA1782" s="80" cm="1">
        <f t="array" ref="BA1782">INDEX($K:$Q,ROW(),MATCH(BA$3,$K$2:$Q$2,0))/12</f>
        <v>-83.333333333333329</v>
      </c>
      <c r="BB1782" s="80" cm="1">
        <f t="array" ref="BB1782">INDEX($K:$Q,ROW(),MATCH(BB$3,$K$2:$Q$2,0))/12</f>
        <v>-83.333333333333329</v>
      </c>
      <c r="BC1782" s="80" cm="1">
        <f t="array" ref="BC1782">INDEX($K:$Q,ROW(),MATCH(BC$3,$K$2:$Q$2,0))/12</f>
        <v>-83.333333333333329</v>
      </c>
      <c r="BD1782" s="80" cm="1">
        <f t="array" ref="BD1782">INDEX($K:$Q,ROW(),MATCH(BD$3,$K$2:$Q$2,0))/12</f>
        <v>-83.333333333333329</v>
      </c>
      <c r="BE1782" s="80" cm="1">
        <f t="array" ref="BE1782">INDEX($K:$Q,ROW(),MATCH(BE$3,$K$2:$Q$2,0))/12</f>
        <v>-83.333333333333329</v>
      </c>
      <c r="BF1782" s="80" cm="1">
        <f t="array" ref="BF1782">INDEX($K:$Q,ROW(),MATCH(BF$3,$K$2:$Q$2,0))/12</f>
        <v>-83.333333333333329</v>
      </c>
      <c r="BG1782" s="80" cm="1">
        <f t="array" ref="BG1782">INDEX($K:$Q,ROW(),MATCH(BG$3,$K$2:$Q$2,0))/12</f>
        <v>-83.333333333333329</v>
      </c>
      <c r="BH1782" s="80" cm="1">
        <f t="array" ref="BH1782">INDEX($K:$Q,ROW(),MATCH(BH$3,$K$2:$Q$2,0))/12</f>
        <v>-83.333333333333329</v>
      </c>
      <c r="BI1782" s="80" cm="1">
        <f t="array" ref="BI1782">INDEX($K:$Q,ROW(),MATCH(BI$3,$K$2:$Q$2,0))/12</f>
        <v>-83.333333333333329</v>
      </c>
      <c r="BJ1782" s="80" cm="1">
        <f t="array" ref="BJ1782">INDEX($K:$Q,ROW(),MATCH(BJ$3,$K$2:$Q$2,0))/12</f>
        <v>-83.333333333333329</v>
      </c>
      <c r="BK1782" s="80" cm="1">
        <f t="array" ref="BK1782">INDEX($K:$Q,ROW(),MATCH(BK$3,$K$2:$Q$2,0))/12</f>
        <v>-83.333333333333329</v>
      </c>
      <c r="BL1782" s="80" cm="1">
        <f t="array" ref="BL1782">INDEX($K:$Q,ROW(),MATCH(BL$3,$K$2:$Q$2,0))/12</f>
        <v>-83.333333333333329</v>
      </c>
      <c r="BM1782" s="80" cm="1">
        <f t="array" ref="BM1782">INDEX($K:$Q,ROW(),MATCH(BM$3,$K$2:$Q$2,0))/12</f>
        <v>-83.333333333333329</v>
      </c>
      <c r="BN1782" s="80" cm="1">
        <f t="array" ref="BN1782">INDEX($K:$Q,ROW(),MATCH(BN$3,$K$2:$Q$2,0))/12</f>
        <v>-83.333333333333329</v>
      </c>
      <c r="BO1782" s="80" cm="1">
        <f t="array" ref="BO1782">INDEX($K:$Q,ROW(),MATCH(BO$3,$K$2:$Q$2,0))/12</f>
        <v>-83.333333333333329</v>
      </c>
      <c r="BP1782" s="80" cm="1">
        <f t="array" ref="BP1782">INDEX($K:$Q,ROW(),MATCH(BP$3,$K$2:$Q$2,0))/12</f>
        <v>-83.333333333333329</v>
      </c>
      <c r="BQ1782" s="80" cm="1">
        <f t="array" ref="BQ1782">INDEX($K:$Q,ROW(),MATCH(BQ$3,$K$2:$Q$2,0))/12</f>
        <v>-83.333333333333329</v>
      </c>
      <c r="BR1782" s="80" cm="1">
        <f t="array" ref="BR1782">INDEX($K:$Q,ROW(),MATCH(BR$3,$K$2:$Q$2,0))/12</f>
        <v>-83.333333333333329</v>
      </c>
      <c r="BS1782" s="80" cm="1">
        <f t="array" ref="BS1782">INDEX($K:$Q,ROW(),MATCH(BS$3,$K$2:$Q$2,0))/12</f>
        <v>-83.333333333333329</v>
      </c>
      <c r="BT1782" s="80" cm="1">
        <f t="array" ref="BT1782">INDEX($K:$Q,ROW(),MATCH(BT$3,$K$2:$Q$2,0))/12</f>
        <v>-83.333333333333329</v>
      </c>
      <c r="BU1782" s="80" cm="1">
        <f t="array" ref="BU1782">INDEX($K:$Q,ROW(),MATCH(BU$3,$K$2:$Q$2,0))/12</f>
        <v>-83.333333333333329</v>
      </c>
      <c r="BV1782" s="80" cm="1">
        <f t="array" ref="BV1782">INDEX($K:$Q,ROW(),MATCH(BV$3,$K$2:$Q$2,0))/12</f>
        <v>-83.333333333333329</v>
      </c>
      <c r="BW1782" s="80" cm="1">
        <f t="array" ref="BW1782">INDEX($K:$Q,ROW(),MATCH(BW$3,$K$2:$Q$2,0))/12</f>
        <v>-83.333333333333329</v>
      </c>
      <c r="BX1782" s="80" cm="1">
        <f t="array" ref="BX1782">INDEX($K:$Q,ROW(),MATCH(BX$3,$K$2:$Q$2,0))/12</f>
        <v>-83.333333333333329</v>
      </c>
      <c r="BY1782" s="80" cm="1">
        <f t="array" ref="BY1782">INDEX($K:$Q,ROW(),MATCH(BY$3,$K$2:$Q$2,0))/12</f>
        <v>-83.333333333333329</v>
      </c>
      <c r="BZ1782" s="80" cm="1">
        <f t="array" ref="BZ1782">INDEX($K:$Q,ROW(),MATCH(BZ$3,$K$2:$Q$2,0))/12</f>
        <v>-83.333333333333329</v>
      </c>
      <c r="CA1782" s="80" cm="1">
        <f t="array" ref="CA1782">INDEX($K:$Q,ROW(),MATCH(CA$3,$K$2:$Q$2,0))/12</f>
        <v>-83.333333333333329</v>
      </c>
      <c r="CB1782" s="80" cm="1">
        <f t="array" ref="CB1782">INDEX($K:$Q,ROW(),MATCH(CB$3,$K$2:$Q$2,0))/12</f>
        <v>-83.333333333333329</v>
      </c>
      <c r="CC1782" s="80" cm="1">
        <f t="array" ref="CC1782">INDEX($K:$Q,ROW(),MATCH(CC$3,$K$2:$Q$2,0))/12</f>
        <v>-83.333333333333329</v>
      </c>
      <c r="CD1782" s="80" cm="1">
        <f t="array" ref="CD1782">INDEX($K:$Q,ROW(),MATCH(CD$3,$K$2:$Q$2,0))/12</f>
        <v>-83.333333333333329</v>
      </c>
      <c r="CE1782" s="80" cm="1">
        <f t="array" ref="CE1782">INDEX($K:$Q,ROW(),MATCH(CE$3,$K$2:$Q$2,0))/12</f>
        <v>-83.333333333333329</v>
      </c>
      <c r="CF1782" s="80" cm="1">
        <f t="array" ref="CF1782">INDEX($K:$Q,ROW(),MATCH(CF$3,$K$2:$Q$2,0))/12</f>
        <v>-83.333333333333329</v>
      </c>
      <c r="CG1782" s="80" cm="1">
        <f t="array" ref="CG1782">INDEX($K:$Q,ROW(),MATCH(CG$3,$K$2:$Q$2,0))/12</f>
        <v>-83.333333333333329</v>
      </c>
      <c r="CH1782" s="80" cm="1">
        <f t="array" ref="CH1782">INDEX($K:$Q,ROW(),MATCH(CH$3,$K$2:$Q$2,0))/12</f>
        <v>-83.333333333333329</v>
      </c>
      <c r="CI1782" s="80" cm="1">
        <f t="array" ref="CI1782">INDEX($K:$Q,ROW(),MATCH(CI$3,$K$2:$Q$2,0))/12</f>
        <v>-83.333333333333329</v>
      </c>
      <c r="CJ1782" s="80" cm="1">
        <f t="array" ref="CJ1782">INDEX($K:$Q,ROW(),MATCH(CJ$3,$K$2:$Q$2,0))/12</f>
        <v>-83.333333333333329</v>
      </c>
      <c r="CK1782" s="80" cm="1">
        <f t="array" ref="CK1782">INDEX($K:$Q,ROW(),MATCH(CK$3,$K$2:$Q$2,0))/12</f>
        <v>-83.333333333333329</v>
      </c>
      <c r="CL1782" s="80" cm="1">
        <f t="array" ref="CL1782">INDEX($K:$Q,ROW(),MATCH(CL$3,$K$2:$Q$2,0))/12</f>
        <v>-83.333333333333329</v>
      </c>
      <c r="CN1782" s="74"/>
      <c r="CO1782" s="80" t="e" cm="1">
        <f t="array" ref="CO1782">INDEX($K:$Q,ROW(),MATCH(CO$3,$K$2:$Q$2,0))/CO$5</f>
        <v>#N/A</v>
      </c>
      <c r="CP1782" s="80" t="e" cm="1">
        <f t="array" ref="CP1782">INDEX($K:$Q,ROW(),MATCH(CP$3,$K$2:$Q$2,0))/CP$5</f>
        <v>#N/A</v>
      </c>
      <c r="CQ1782" s="80" t="e" cm="1">
        <f t="array" ref="CQ1782">INDEX($K:$Q,ROW(),MATCH(CQ$3,$K$2:$Q$2,0))/CQ$5</f>
        <v>#N/A</v>
      </c>
      <c r="CR1782" s="80" t="e" cm="1">
        <f t="array" ref="CR1782">INDEX($K:$Q,ROW(),MATCH(CR$3,$K$2:$Q$2,0))/CR$5</f>
        <v>#N/A</v>
      </c>
      <c r="CS1782" s="80" t="e" cm="1">
        <f t="array" ref="CS1782">INDEX($K:$Q,ROW(),MATCH(CS$3,$K$2:$Q$2,0))/CS$5</f>
        <v>#N/A</v>
      </c>
      <c r="CT1782" s="80" t="e" cm="1">
        <f t="array" ref="CT1782">INDEX($K:$Q,ROW(),MATCH(CT$3,$K$2:$Q$2,0))/CT$5</f>
        <v>#N/A</v>
      </c>
      <c r="CU1782" s="80" t="e" cm="1">
        <f t="array" ref="CU1782">INDEX($K:$Q,ROW(),MATCH(CU$3,$K$2:$Q$2,0))/CU$5</f>
        <v>#N/A</v>
      </c>
      <c r="CV1782" s="80" t="e" cm="1">
        <f t="array" ref="CV1782">INDEX($K:$Q,ROW(),MATCH(CV$3,$K$2:$Q$2,0))/CV$5</f>
        <v>#N/A</v>
      </c>
      <c r="CW1782" s="80" t="e" cm="1">
        <f t="array" ref="CW1782">INDEX($K:$Q,ROW(),MATCH(CW$3,$K$2:$Q$2,0))/CW$5</f>
        <v>#N/A</v>
      </c>
      <c r="CX1782" s="80" t="e" cm="1">
        <f t="array" ref="CX1782">INDEX($K:$Q,ROW(),MATCH(CX$3,$K$2:$Q$2,0))/CX$5</f>
        <v>#N/A</v>
      </c>
      <c r="CY1782" s="80" t="e" cm="1">
        <f t="array" ref="CY1782">INDEX($K:$Q,ROW(),MATCH(CY$3,$K$2:$Q$2,0))/CL$5</f>
        <v>#N/A</v>
      </c>
      <c r="CZ1782" s="80" t="e" cm="1">
        <f t="array" ref="CZ1782">INDEX($K:$Q,ROW(),MATCH(CZ$3,$K$2:$Q$2,0))/CZ$5</f>
        <v>#N/A</v>
      </c>
      <c r="DA1782" s="80" t="e" cm="1">
        <f t="array" ref="DA1782">INDEX($K:$Q,ROW(),MATCH(DA$3,$K$2:$Q$2,0))/DA$5</f>
        <v>#N/A</v>
      </c>
      <c r="DB1782" s="80" t="e" cm="1">
        <f t="array" ref="DB1782">INDEX($K:$Q,ROW(),MATCH(DB$3,$K$2:$Q$2,0))/DB$5</f>
        <v>#N/A</v>
      </c>
      <c r="DC1782" s="80" t="e" cm="1">
        <f t="array" ref="DC1782">INDEX($K:$Q,ROW(),MATCH(DC$3,$K$2:$Q$2,0))/DC$5</f>
        <v>#N/A</v>
      </c>
      <c r="DD1782" s="80" t="e" cm="1">
        <f t="array" ref="DD1782">INDEX($K:$Q,ROW(),MATCH(DD$3,$K$2:$Q$2,0))/DD$5</f>
        <v>#N/A</v>
      </c>
      <c r="DE1782" s="80" t="e" cm="1">
        <f t="array" ref="DE1782">INDEX($K:$Q,ROW(),MATCH(DE$3,$K$2:$Q$2,0))/DE$5</f>
        <v>#N/A</v>
      </c>
      <c r="DF1782" s="80" t="e" cm="1">
        <f t="array" ref="DF1782">INDEX($K:$Q,ROW(),MATCH(DF$3,$K$2:$Q$2,0))/DF$5</f>
        <v>#N/A</v>
      </c>
      <c r="DG1782" s="80" t="e" cm="1">
        <f t="array" ref="DG1782">INDEX($K:$Q,ROW(),MATCH(DG$3,$K$2:$Q$2,0))/DG$5</f>
        <v>#N/A</v>
      </c>
      <c r="DH1782" s="80" t="e" cm="1">
        <f t="array" ref="DH1782">INDEX($K:$Q,ROW(),MATCH(DH$3,$K$2:$Q$2,0))/DH$5</f>
        <v>#N/A</v>
      </c>
      <c r="DI1782" s="80" t="e" cm="1">
        <f t="array" ref="DI1782">INDEX($K:$Q,ROW(),MATCH(DI$3,$K$2:$Q$2,0))/DI$5</f>
        <v>#N/A</v>
      </c>
      <c r="DJ1782" s="80" t="e" cm="1">
        <f t="array" ref="DJ1782">INDEX($K:$Q,ROW(),MATCH(DJ$3,$K$2:$Q$2,0))/DJ$5</f>
        <v>#N/A</v>
      </c>
      <c r="DK1782" s="80" t="e" cm="1">
        <f t="array" ref="DK1782">INDEX($K:$Q,ROW(),MATCH(DK$3,$K$2:$Q$2,0))/DK$5</f>
        <v>#N/A</v>
      </c>
      <c r="DL1782" s="80" t="e" cm="1">
        <f t="array" ref="DL1782">INDEX($K:$Q,ROW(),MATCH(DL$3,$K$2:$Q$2,0))/DL$5</f>
        <v>#N/A</v>
      </c>
    </row>
    <row r="1783" spans="2:116" x14ac:dyDescent="0.35">
      <c r="D1783" t="s">
        <v>564</v>
      </c>
      <c r="E1783" s="8" t="str">
        <f t="shared" si="3044"/>
        <v>1783 FAPPELIST-F</v>
      </c>
      <c r="G1783" s="141" t="s">
        <v>321</v>
      </c>
      <c r="K1783" s="23">
        <v>-2000</v>
      </c>
      <c r="L1783" s="23">
        <v>-2000</v>
      </c>
      <c r="M1783" s="23">
        <v>-2000</v>
      </c>
      <c r="N1783" s="23">
        <v>-2000</v>
      </c>
      <c r="O1783" s="23">
        <v>-2000</v>
      </c>
      <c r="P1783" s="23">
        <v>-2000</v>
      </c>
      <c r="S1783" s="80" cm="1">
        <f t="array" ref="S1783">INDEX($K:$Q,ROW(),MATCH(S$3,$K$2:$Q$2,0))/12</f>
        <v>-166.66666666666666</v>
      </c>
      <c r="T1783" s="80" cm="1">
        <f t="array" ref="T1783">INDEX($K:$Q,ROW(),MATCH(T$3,$K$2:$Q$2,0))/12</f>
        <v>-166.66666666666666</v>
      </c>
      <c r="U1783" s="80" cm="1">
        <f t="array" ref="U1783">INDEX($K:$Q,ROW(),MATCH(U$3,$K$2:$Q$2,0))/12</f>
        <v>-166.66666666666666</v>
      </c>
      <c r="V1783" s="80" cm="1">
        <f t="array" ref="V1783">INDEX($K:$Q,ROW(),MATCH(V$3,$K$2:$Q$2,0))/12</f>
        <v>-166.66666666666666</v>
      </c>
      <c r="W1783" s="80" cm="1">
        <f t="array" ref="W1783">INDEX($K:$Q,ROW(),MATCH(W$3,$K$2:$Q$2,0))/12</f>
        <v>-166.66666666666666</v>
      </c>
      <c r="X1783" s="80" cm="1">
        <f t="array" ref="X1783">INDEX($K:$Q,ROW(),MATCH(X$3,$K$2:$Q$2,0))/12</f>
        <v>-166.66666666666666</v>
      </c>
      <c r="Y1783" s="80" cm="1">
        <f t="array" ref="Y1783">INDEX($K:$Q,ROW(),MATCH(Y$3,$K$2:$Q$2,0))/12</f>
        <v>-166.66666666666666</v>
      </c>
      <c r="Z1783" s="80" cm="1">
        <f t="array" ref="Z1783">INDEX($K:$Q,ROW(),MATCH(Z$3,$K$2:$Q$2,0))/12</f>
        <v>-166.66666666666666</v>
      </c>
      <c r="AA1783" s="80" cm="1">
        <f t="array" ref="AA1783">INDEX($K:$Q,ROW(),MATCH(AA$3,$K$2:$Q$2,0))/12</f>
        <v>-166.66666666666666</v>
      </c>
      <c r="AB1783" s="80" cm="1">
        <f t="array" ref="AB1783">INDEX($K:$Q,ROW(),MATCH(AB$3,$K$2:$Q$2,0))/12</f>
        <v>-166.66666666666666</v>
      </c>
      <c r="AC1783" s="80" cm="1">
        <f t="array" ref="AC1783">INDEX($K:$Q,ROW(),MATCH(AC$3,$K$2:$Q$2,0))/12</f>
        <v>-166.66666666666666</v>
      </c>
      <c r="AD1783" s="80" cm="1">
        <f t="array" ref="AD1783">INDEX($K:$Q,ROW(),MATCH(AD$3,$K$2:$Q$2,0))/12</f>
        <v>-166.66666666666666</v>
      </c>
      <c r="AE1783" s="80" cm="1">
        <f t="array" ref="AE1783">INDEX($K:$Q,ROW(),MATCH(AE$3,$K$2:$Q$2,0))/12</f>
        <v>-166.66666666666666</v>
      </c>
      <c r="AF1783" s="80" cm="1">
        <f t="array" ref="AF1783">INDEX($K:$Q,ROW(),MATCH(AF$3,$K$2:$Q$2,0))/12</f>
        <v>-166.66666666666666</v>
      </c>
      <c r="AG1783" s="80" cm="1">
        <f t="array" ref="AG1783">INDEX($K:$Q,ROW(),MATCH(AG$3,$K$2:$Q$2,0))/12</f>
        <v>-166.66666666666666</v>
      </c>
      <c r="AH1783" s="80" cm="1">
        <f t="array" ref="AH1783">INDEX($K:$Q,ROW(),MATCH(AH$3,$K$2:$Q$2,0))/12</f>
        <v>-166.66666666666666</v>
      </c>
      <c r="AI1783" s="80" cm="1">
        <f t="array" ref="AI1783">INDEX($K:$Q,ROW(),MATCH(AI$3,$K$2:$Q$2,0))/12</f>
        <v>-166.66666666666666</v>
      </c>
      <c r="AJ1783" s="80" cm="1">
        <f t="array" ref="AJ1783">INDEX($K:$Q,ROW(),MATCH(AJ$3,$K$2:$Q$2,0))/12</f>
        <v>-166.66666666666666</v>
      </c>
      <c r="AK1783" s="80" cm="1">
        <f t="array" ref="AK1783">INDEX($K:$Q,ROW(),MATCH(AK$3,$K$2:$Q$2,0))/12</f>
        <v>-166.66666666666666</v>
      </c>
      <c r="AL1783" s="80" cm="1">
        <f t="array" ref="AL1783">INDEX($K:$Q,ROW(),MATCH(AL$3,$K$2:$Q$2,0))/12</f>
        <v>-166.66666666666666</v>
      </c>
      <c r="AM1783" s="80" cm="1">
        <f t="array" ref="AM1783">INDEX($K:$Q,ROW(),MATCH(AM$3,$K$2:$Q$2,0))/12</f>
        <v>-166.66666666666666</v>
      </c>
      <c r="AN1783" s="80" cm="1">
        <f t="array" ref="AN1783">INDEX($K:$Q,ROW(),MATCH(AN$3,$K$2:$Q$2,0))/12</f>
        <v>-166.66666666666666</v>
      </c>
      <c r="AO1783" s="80" cm="1">
        <f t="array" ref="AO1783">INDEX($K:$Q,ROW(),MATCH(AO$3,$K$2:$Q$2,0))/12</f>
        <v>-166.66666666666666</v>
      </c>
      <c r="AP1783" s="80" cm="1">
        <f t="array" ref="AP1783">INDEX($K:$Q,ROW(),MATCH(AP$3,$K$2:$Q$2,0))/12</f>
        <v>-166.66666666666666</v>
      </c>
      <c r="AQ1783" s="80" cm="1">
        <f t="array" ref="AQ1783">INDEX($K:$Q,ROW(),MATCH(AQ$3,$K$2:$Q$2,0))/12</f>
        <v>-166.66666666666666</v>
      </c>
      <c r="AR1783" s="80" cm="1">
        <f t="array" ref="AR1783">INDEX($K:$Q,ROW(),MATCH(AR$3,$K$2:$Q$2,0))/12</f>
        <v>-166.66666666666666</v>
      </c>
      <c r="AS1783" s="80" cm="1">
        <f t="array" ref="AS1783">INDEX($K:$Q,ROW(),MATCH(AS$3,$K$2:$Q$2,0))/12</f>
        <v>-166.66666666666666</v>
      </c>
      <c r="AT1783" s="80" cm="1">
        <f t="array" ref="AT1783">INDEX($K:$Q,ROW(),MATCH(AT$3,$K$2:$Q$2,0))/12</f>
        <v>-166.66666666666666</v>
      </c>
      <c r="AU1783" s="80" cm="1">
        <f t="array" ref="AU1783">INDEX($K:$Q,ROW(),MATCH(AU$3,$K$2:$Q$2,0))/12</f>
        <v>-166.66666666666666</v>
      </c>
      <c r="AV1783" s="80" cm="1">
        <f t="array" ref="AV1783">INDEX($K:$Q,ROW(),MATCH(AV$3,$K$2:$Q$2,0))/12</f>
        <v>-166.66666666666666</v>
      </c>
      <c r="AW1783" s="80" cm="1">
        <f t="array" ref="AW1783">INDEX($K:$Q,ROW(),MATCH(AW$3,$K$2:$Q$2,0))/12</f>
        <v>-166.66666666666666</v>
      </c>
      <c r="AX1783" s="80" cm="1">
        <f t="array" ref="AX1783">INDEX($K:$Q,ROW(),MATCH(AX$3,$K$2:$Q$2,0))/12</f>
        <v>-166.66666666666666</v>
      </c>
      <c r="AY1783" s="80" cm="1">
        <f t="array" ref="AY1783">INDEX($K:$Q,ROW(),MATCH(AY$3,$K$2:$Q$2,0))/12</f>
        <v>-166.66666666666666</v>
      </c>
      <c r="AZ1783" s="80" cm="1">
        <f t="array" ref="AZ1783">INDEX($K:$Q,ROW(),MATCH(AZ$3,$K$2:$Q$2,0))/12</f>
        <v>-166.66666666666666</v>
      </c>
      <c r="BA1783" s="80" cm="1">
        <f t="array" ref="BA1783">INDEX($K:$Q,ROW(),MATCH(BA$3,$K$2:$Q$2,0))/12</f>
        <v>-166.66666666666666</v>
      </c>
      <c r="BB1783" s="80" cm="1">
        <f t="array" ref="BB1783">INDEX($K:$Q,ROW(),MATCH(BB$3,$K$2:$Q$2,0))/12</f>
        <v>-166.66666666666666</v>
      </c>
      <c r="BC1783" s="80" cm="1">
        <f t="array" ref="BC1783">INDEX($K:$Q,ROW(),MATCH(BC$3,$K$2:$Q$2,0))/12</f>
        <v>-166.66666666666666</v>
      </c>
      <c r="BD1783" s="80" cm="1">
        <f t="array" ref="BD1783">INDEX($K:$Q,ROW(),MATCH(BD$3,$K$2:$Q$2,0))/12</f>
        <v>-166.66666666666666</v>
      </c>
      <c r="BE1783" s="80" cm="1">
        <f t="array" ref="BE1783">INDEX($K:$Q,ROW(),MATCH(BE$3,$K$2:$Q$2,0))/12</f>
        <v>-166.66666666666666</v>
      </c>
      <c r="BF1783" s="80" cm="1">
        <f t="array" ref="BF1783">INDEX($K:$Q,ROW(),MATCH(BF$3,$K$2:$Q$2,0))/12</f>
        <v>-166.66666666666666</v>
      </c>
      <c r="BG1783" s="80" cm="1">
        <f t="array" ref="BG1783">INDEX($K:$Q,ROW(),MATCH(BG$3,$K$2:$Q$2,0))/12</f>
        <v>-166.66666666666666</v>
      </c>
      <c r="BH1783" s="80" cm="1">
        <f t="array" ref="BH1783">INDEX($K:$Q,ROW(),MATCH(BH$3,$K$2:$Q$2,0))/12</f>
        <v>-166.66666666666666</v>
      </c>
      <c r="BI1783" s="80" cm="1">
        <f t="array" ref="BI1783">INDEX($K:$Q,ROW(),MATCH(BI$3,$K$2:$Q$2,0))/12</f>
        <v>-166.66666666666666</v>
      </c>
      <c r="BJ1783" s="80" cm="1">
        <f t="array" ref="BJ1783">INDEX($K:$Q,ROW(),MATCH(BJ$3,$K$2:$Q$2,0))/12</f>
        <v>-166.66666666666666</v>
      </c>
      <c r="BK1783" s="80" cm="1">
        <f t="array" ref="BK1783">INDEX($K:$Q,ROW(),MATCH(BK$3,$K$2:$Q$2,0))/12</f>
        <v>-166.66666666666666</v>
      </c>
      <c r="BL1783" s="80" cm="1">
        <f t="array" ref="BL1783">INDEX($K:$Q,ROW(),MATCH(BL$3,$K$2:$Q$2,0))/12</f>
        <v>-166.66666666666666</v>
      </c>
      <c r="BM1783" s="80" cm="1">
        <f t="array" ref="BM1783">INDEX($K:$Q,ROW(),MATCH(BM$3,$K$2:$Q$2,0))/12</f>
        <v>-166.66666666666666</v>
      </c>
      <c r="BN1783" s="80" cm="1">
        <f t="array" ref="BN1783">INDEX($K:$Q,ROW(),MATCH(BN$3,$K$2:$Q$2,0))/12</f>
        <v>-166.66666666666666</v>
      </c>
      <c r="BO1783" s="80" cm="1">
        <f t="array" ref="BO1783">INDEX($K:$Q,ROW(),MATCH(BO$3,$K$2:$Q$2,0))/12</f>
        <v>-166.66666666666666</v>
      </c>
      <c r="BP1783" s="80" cm="1">
        <f t="array" ref="BP1783">INDEX($K:$Q,ROW(),MATCH(BP$3,$K$2:$Q$2,0))/12</f>
        <v>-166.66666666666666</v>
      </c>
      <c r="BQ1783" s="80" cm="1">
        <f t="array" ref="BQ1783">INDEX($K:$Q,ROW(),MATCH(BQ$3,$K$2:$Q$2,0))/12</f>
        <v>-166.66666666666666</v>
      </c>
      <c r="BR1783" s="80" cm="1">
        <f t="array" ref="BR1783">INDEX($K:$Q,ROW(),MATCH(BR$3,$K$2:$Q$2,0))/12</f>
        <v>-166.66666666666666</v>
      </c>
      <c r="BS1783" s="80" cm="1">
        <f t="array" ref="BS1783">INDEX($K:$Q,ROW(),MATCH(BS$3,$K$2:$Q$2,0))/12</f>
        <v>-166.66666666666666</v>
      </c>
      <c r="BT1783" s="80" cm="1">
        <f t="array" ref="BT1783">INDEX($K:$Q,ROW(),MATCH(BT$3,$K$2:$Q$2,0))/12</f>
        <v>-166.66666666666666</v>
      </c>
      <c r="BU1783" s="80" cm="1">
        <f t="array" ref="BU1783">INDEX($K:$Q,ROW(),MATCH(BU$3,$K$2:$Q$2,0))/12</f>
        <v>-166.66666666666666</v>
      </c>
      <c r="BV1783" s="80" cm="1">
        <f t="array" ref="BV1783">INDEX($K:$Q,ROW(),MATCH(BV$3,$K$2:$Q$2,0))/12</f>
        <v>-166.66666666666666</v>
      </c>
      <c r="BW1783" s="80" cm="1">
        <f t="array" ref="BW1783">INDEX($K:$Q,ROW(),MATCH(BW$3,$K$2:$Q$2,0))/12</f>
        <v>-166.66666666666666</v>
      </c>
      <c r="BX1783" s="80" cm="1">
        <f t="array" ref="BX1783">INDEX($K:$Q,ROW(),MATCH(BX$3,$K$2:$Q$2,0))/12</f>
        <v>-166.66666666666666</v>
      </c>
      <c r="BY1783" s="80" cm="1">
        <f t="array" ref="BY1783">INDEX($K:$Q,ROW(),MATCH(BY$3,$K$2:$Q$2,0))/12</f>
        <v>-166.66666666666666</v>
      </c>
      <c r="BZ1783" s="80" cm="1">
        <f t="array" ref="BZ1783">INDEX($K:$Q,ROW(),MATCH(BZ$3,$K$2:$Q$2,0))/12</f>
        <v>-166.66666666666666</v>
      </c>
      <c r="CA1783" s="80" cm="1">
        <f t="array" ref="CA1783">INDEX($K:$Q,ROW(),MATCH(CA$3,$K$2:$Q$2,0))/12</f>
        <v>-166.66666666666666</v>
      </c>
      <c r="CB1783" s="80" cm="1">
        <f t="array" ref="CB1783">INDEX($K:$Q,ROW(),MATCH(CB$3,$K$2:$Q$2,0))/12</f>
        <v>-166.66666666666666</v>
      </c>
      <c r="CC1783" s="80" cm="1">
        <f t="array" ref="CC1783">INDEX($K:$Q,ROW(),MATCH(CC$3,$K$2:$Q$2,0))/12</f>
        <v>-166.66666666666666</v>
      </c>
      <c r="CD1783" s="80" cm="1">
        <f t="array" ref="CD1783">INDEX($K:$Q,ROW(),MATCH(CD$3,$K$2:$Q$2,0))/12</f>
        <v>-166.66666666666666</v>
      </c>
      <c r="CE1783" s="80" cm="1">
        <f t="array" ref="CE1783">INDEX($K:$Q,ROW(),MATCH(CE$3,$K$2:$Q$2,0))/12</f>
        <v>-166.66666666666666</v>
      </c>
      <c r="CF1783" s="80" cm="1">
        <f t="array" ref="CF1783">INDEX($K:$Q,ROW(),MATCH(CF$3,$K$2:$Q$2,0))/12</f>
        <v>-166.66666666666666</v>
      </c>
      <c r="CG1783" s="80" cm="1">
        <f t="array" ref="CG1783">INDEX($K:$Q,ROW(),MATCH(CG$3,$K$2:$Q$2,0))/12</f>
        <v>-166.66666666666666</v>
      </c>
      <c r="CH1783" s="80" cm="1">
        <f t="array" ref="CH1783">INDEX($K:$Q,ROW(),MATCH(CH$3,$K$2:$Q$2,0))/12</f>
        <v>-166.66666666666666</v>
      </c>
      <c r="CI1783" s="80" cm="1">
        <f t="array" ref="CI1783">INDEX($K:$Q,ROW(),MATCH(CI$3,$K$2:$Q$2,0))/12</f>
        <v>-166.66666666666666</v>
      </c>
      <c r="CJ1783" s="80" cm="1">
        <f t="array" ref="CJ1783">INDEX($K:$Q,ROW(),MATCH(CJ$3,$K$2:$Q$2,0))/12</f>
        <v>-166.66666666666666</v>
      </c>
      <c r="CK1783" s="80" cm="1">
        <f t="array" ref="CK1783">INDEX($K:$Q,ROW(),MATCH(CK$3,$K$2:$Q$2,0))/12</f>
        <v>-166.66666666666666</v>
      </c>
      <c r="CL1783" s="80" cm="1">
        <f t="array" ref="CL1783">INDEX($K:$Q,ROW(),MATCH(CL$3,$K$2:$Q$2,0))/12</f>
        <v>-166.66666666666666</v>
      </c>
      <c r="CN1783" s="74"/>
      <c r="CO1783" s="80" t="e" cm="1">
        <f t="array" ref="CO1783">INDEX($K:$Q,ROW(),MATCH(CO$3,$K$2:$Q$2,0))/CO$5</f>
        <v>#N/A</v>
      </c>
      <c r="CP1783" s="80" t="e" cm="1">
        <f t="array" ref="CP1783">INDEX($K:$Q,ROW(),MATCH(CP$3,$K$2:$Q$2,0))/CP$5</f>
        <v>#N/A</v>
      </c>
      <c r="CQ1783" s="80" t="e" cm="1">
        <f t="array" ref="CQ1783">INDEX($K:$Q,ROW(),MATCH(CQ$3,$K$2:$Q$2,0))/CQ$5</f>
        <v>#N/A</v>
      </c>
      <c r="CR1783" s="80" t="e" cm="1">
        <f t="array" ref="CR1783">INDEX($K:$Q,ROW(),MATCH(CR$3,$K$2:$Q$2,0))/CR$5</f>
        <v>#N/A</v>
      </c>
      <c r="CS1783" s="80" t="e" cm="1">
        <f t="array" ref="CS1783">INDEX($K:$Q,ROW(),MATCH(CS$3,$K$2:$Q$2,0))/CS$5</f>
        <v>#N/A</v>
      </c>
      <c r="CT1783" s="80" t="e" cm="1">
        <f t="array" ref="CT1783">INDEX($K:$Q,ROW(),MATCH(CT$3,$K$2:$Q$2,0))/CT$5</f>
        <v>#N/A</v>
      </c>
      <c r="CU1783" s="80" t="e" cm="1">
        <f t="array" ref="CU1783">INDEX($K:$Q,ROW(),MATCH(CU$3,$K$2:$Q$2,0))/CU$5</f>
        <v>#N/A</v>
      </c>
      <c r="CV1783" s="80" t="e" cm="1">
        <f t="array" ref="CV1783">INDEX($K:$Q,ROW(),MATCH(CV$3,$K$2:$Q$2,0))/CV$5</f>
        <v>#N/A</v>
      </c>
      <c r="CW1783" s="80" t="e" cm="1">
        <f t="array" ref="CW1783">INDEX($K:$Q,ROW(),MATCH(CW$3,$K$2:$Q$2,0))/CW$5</f>
        <v>#N/A</v>
      </c>
      <c r="CX1783" s="80" t="e" cm="1">
        <f t="array" ref="CX1783">INDEX($K:$Q,ROW(),MATCH(CX$3,$K$2:$Q$2,0))/CX$5</f>
        <v>#N/A</v>
      </c>
      <c r="CY1783" s="80" t="e" cm="1">
        <f t="array" ref="CY1783">INDEX($K:$Q,ROW(),MATCH(CY$3,$K$2:$Q$2,0))/CL$5</f>
        <v>#N/A</v>
      </c>
      <c r="CZ1783" s="80" t="e" cm="1">
        <f t="array" ref="CZ1783">INDEX($K:$Q,ROW(),MATCH(CZ$3,$K$2:$Q$2,0))/CZ$5</f>
        <v>#N/A</v>
      </c>
      <c r="DA1783" s="80" t="e" cm="1">
        <f t="array" ref="DA1783">INDEX($K:$Q,ROW(),MATCH(DA$3,$K$2:$Q$2,0))/DA$5</f>
        <v>#N/A</v>
      </c>
      <c r="DB1783" s="80" t="e" cm="1">
        <f t="array" ref="DB1783">INDEX($K:$Q,ROW(),MATCH(DB$3,$K$2:$Q$2,0))/DB$5</f>
        <v>#N/A</v>
      </c>
      <c r="DC1783" s="80" t="e" cm="1">
        <f t="array" ref="DC1783">INDEX($K:$Q,ROW(),MATCH(DC$3,$K$2:$Q$2,0))/DC$5</f>
        <v>#N/A</v>
      </c>
      <c r="DD1783" s="80" t="e" cm="1">
        <f t="array" ref="DD1783">INDEX($K:$Q,ROW(),MATCH(DD$3,$K$2:$Q$2,0))/DD$5</f>
        <v>#N/A</v>
      </c>
      <c r="DE1783" s="80" t="e" cm="1">
        <f t="array" ref="DE1783">INDEX($K:$Q,ROW(),MATCH(DE$3,$K$2:$Q$2,0))/DE$5</f>
        <v>#N/A</v>
      </c>
      <c r="DF1783" s="80" t="e" cm="1">
        <f t="array" ref="DF1783">INDEX($K:$Q,ROW(),MATCH(DF$3,$K$2:$Q$2,0))/DF$5</f>
        <v>#N/A</v>
      </c>
      <c r="DG1783" s="80" t="e" cm="1">
        <f t="array" ref="DG1783">INDEX($K:$Q,ROW(),MATCH(DG$3,$K$2:$Q$2,0))/DG$5</f>
        <v>#N/A</v>
      </c>
      <c r="DH1783" s="80" t="e" cm="1">
        <f t="array" ref="DH1783">INDEX($K:$Q,ROW(),MATCH(DH$3,$K$2:$Q$2,0))/DH$5</f>
        <v>#N/A</v>
      </c>
      <c r="DI1783" s="80" t="e" cm="1">
        <f t="array" ref="DI1783">INDEX($K:$Q,ROW(),MATCH(DI$3,$K$2:$Q$2,0))/DI$5</f>
        <v>#N/A</v>
      </c>
      <c r="DJ1783" s="80" t="e" cm="1">
        <f t="array" ref="DJ1783">INDEX($K:$Q,ROW(),MATCH(DJ$3,$K$2:$Q$2,0))/DJ$5</f>
        <v>#N/A</v>
      </c>
      <c r="DK1783" s="80" t="e" cm="1">
        <f t="array" ref="DK1783">INDEX($K:$Q,ROW(),MATCH(DK$3,$K$2:$Q$2,0))/DK$5</f>
        <v>#N/A</v>
      </c>
      <c r="DL1783" s="80" t="e" cm="1">
        <f t="array" ref="DL1783">INDEX($K:$Q,ROW(),MATCH(DL$3,$K$2:$Q$2,0))/DL$5</f>
        <v>#N/A</v>
      </c>
    </row>
    <row r="1784" spans="2:116" x14ac:dyDescent="0.35">
      <c r="D1784" t="s">
        <v>564</v>
      </c>
      <c r="E1784" s="8" t="str">
        <f t="shared" si="3044"/>
        <v>1784 FAPPELIST-F</v>
      </c>
      <c r="G1784" s="141" t="s">
        <v>322</v>
      </c>
      <c r="K1784" s="23">
        <v>-4000</v>
      </c>
      <c r="L1784" s="23">
        <v>-4000</v>
      </c>
      <c r="M1784" s="23">
        <v>-4000</v>
      </c>
      <c r="N1784" s="23">
        <v>-4000</v>
      </c>
      <c r="O1784" s="23">
        <v>-4000</v>
      </c>
      <c r="P1784" s="23">
        <v>-4000</v>
      </c>
      <c r="S1784" s="80" cm="1">
        <f t="array" ref="S1784">INDEX($K:$Q,ROW(),MATCH(S$3,$K$2:$Q$2,0))/12</f>
        <v>-333.33333333333331</v>
      </c>
      <c r="T1784" s="80" cm="1">
        <f t="array" ref="T1784">INDEX($K:$Q,ROW(),MATCH(T$3,$K$2:$Q$2,0))/12</f>
        <v>-333.33333333333331</v>
      </c>
      <c r="U1784" s="80" cm="1">
        <f t="array" ref="U1784">INDEX($K:$Q,ROW(),MATCH(U$3,$K$2:$Q$2,0))/12</f>
        <v>-333.33333333333331</v>
      </c>
      <c r="V1784" s="80" cm="1">
        <f t="array" ref="V1784">INDEX($K:$Q,ROW(),MATCH(V$3,$K$2:$Q$2,0))/12</f>
        <v>-333.33333333333331</v>
      </c>
      <c r="W1784" s="80" cm="1">
        <f t="array" ref="W1784">INDEX($K:$Q,ROW(),MATCH(W$3,$K$2:$Q$2,0))/12</f>
        <v>-333.33333333333331</v>
      </c>
      <c r="X1784" s="80" cm="1">
        <f t="array" ref="X1784">INDEX($K:$Q,ROW(),MATCH(X$3,$K$2:$Q$2,0))/12</f>
        <v>-333.33333333333331</v>
      </c>
      <c r="Y1784" s="80" cm="1">
        <f t="array" ref="Y1784">INDEX($K:$Q,ROW(),MATCH(Y$3,$K$2:$Q$2,0))/12</f>
        <v>-333.33333333333331</v>
      </c>
      <c r="Z1784" s="80" cm="1">
        <f t="array" ref="Z1784">INDEX($K:$Q,ROW(),MATCH(Z$3,$K$2:$Q$2,0))/12</f>
        <v>-333.33333333333331</v>
      </c>
      <c r="AA1784" s="80" cm="1">
        <f t="array" ref="AA1784">INDEX($K:$Q,ROW(),MATCH(AA$3,$K$2:$Q$2,0))/12</f>
        <v>-333.33333333333331</v>
      </c>
      <c r="AB1784" s="80" cm="1">
        <f t="array" ref="AB1784">INDEX($K:$Q,ROW(),MATCH(AB$3,$K$2:$Q$2,0))/12</f>
        <v>-333.33333333333331</v>
      </c>
      <c r="AC1784" s="80" cm="1">
        <f t="array" ref="AC1784">INDEX($K:$Q,ROW(),MATCH(AC$3,$K$2:$Q$2,0))/12</f>
        <v>-333.33333333333331</v>
      </c>
      <c r="AD1784" s="80" cm="1">
        <f t="array" ref="AD1784">INDEX($K:$Q,ROW(),MATCH(AD$3,$K$2:$Q$2,0))/12</f>
        <v>-333.33333333333331</v>
      </c>
      <c r="AE1784" s="80" cm="1">
        <f t="array" ref="AE1784">INDEX($K:$Q,ROW(),MATCH(AE$3,$K$2:$Q$2,0))/12</f>
        <v>-333.33333333333331</v>
      </c>
      <c r="AF1784" s="80" cm="1">
        <f t="array" ref="AF1784">INDEX($K:$Q,ROW(),MATCH(AF$3,$K$2:$Q$2,0))/12</f>
        <v>-333.33333333333331</v>
      </c>
      <c r="AG1784" s="80" cm="1">
        <f t="array" ref="AG1784">INDEX($K:$Q,ROW(),MATCH(AG$3,$K$2:$Q$2,0))/12</f>
        <v>-333.33333333333331</v>
      </c>
      <c r="AH1784" s="80" cm="1">
        <f t="array" ref="AH1784">INDEX($K:$Q,ROW(),MATCH(AH$3,$K$2:$Q$2,0))/12</f>
        <v>-333.33333333333331</v>
      </c>
      <c r="AI1784" s="80" cm="1">
        <f t="array" ref="AI1784">INDEX($K:$Q,ROW(),MATCH(AI$3,$K$2:$Q$2,0))/12</f>
        <v>-333.33333333333331</v>
      </c>
      <c r="AJ1784" s="80" cm="1">
        <f t="array" ref="AJ1784">INDEX($K:$Q,ROW(),MATCH(AJ$3,$K$2:$Q$2,0))/12</f>
        <v>-333.33333333333331</v>
      </c>
      <c r="AK1784" s="80" cm="1">
        <f t="array" ref="AK1784">INDEX($K:$Q,ROW(),MATCH(AK$3,$K$2:$Q$2,0))/12</f>
        <v>-333.33333333333331</v>
      </c>
      <c r="AL1784" s="80" cm="1">
        <f t="array" ref="AL1784">INDEX($K:$Q,ROW(),MATCH(AL$3,$K$2:$Q$2,0))/12</f>
        <v>-333.33333333333331</v>
      </c>
      <c r="AM1784" s="80" cm="1">
        <f t="array" ref="AM1784">INDEX($K:$Q,ROW(),MATCH(AM$3,$K$2:$Q$2,0))/12</f>
        <v>-333.33333333333331</v>
      </c>
      <c r="AN1784" s="80" cm="1">
        <f t="array" ref="AN1784">INDEX($K:$Q,ROW(),MATCH(AN$3,$K$2:$Q$2,0))/12</f>
        <v>-333.33333333333331</v>
      </c>
      <c r="AO1784" s="80" cm="1">
        <f t="array" ref="AO1784">INDEX($K:$Q,ROW(),MATCH(AO$3,$K$2:$Q$2,0))/12</f>
        <v>-333.33333333333331</v>
      </c>
      <c r="AP1784" s="80" cm="1">
        <f t="array" ref="AP1784">INDEX($K:$Q,ROW(),MATCH(AP$3,$K$2:$Q$2,0))/12</f>
        <v>-333.33333333333331</v>
      </c>
      <c r="AQ1784" s="80" cm="1">
        <f t="array" ref="AQ1784">INDEX($K:$Q,ROW(),MATCH(AQ$3,$K$2:$Q$2,0))/12</f>
        <v>-333.33333333333331</v>
      </c>
      <c r="AR1784" s="80" cm="1">
        <f t="array" ref="AR1784">INDEX($K:$Q,ROW(),MATCH(AR$3,$K$2:$Q$2,0))/12</f>
        <v>-333.33333333333331</v>
      </c>
      <c r="AS1784" s="80" cm="1">
        <f t="array" ref="AS1784">INDEX($K:$Q,ROW(),MATCH(AS$3,$K$2:$Q$2,0))/12</f>
        <v>-333.33333333333331</v>
      </c>
      <c r="AT1784" s="80" cm="1">
        <f t="array" ref="AT1784">INDEX($K:$Q,ROW(),MATCH(AT$3,$K$2:$Q$2,0))/12</f>
        <v>-333.33333333333331</v>
      </c>
      <c r="AU1784" s="80" cm="1">
        <f t="array" ref="AU1784">INDEX($K:$Q,ROW(),MATCH(AU$3,$K$2:$Q$2,0))/12</f>
        <v>-333.33333333333331</v>
      </c>
      <c r="AV1784" s="80" cm="1">
        <f t="array" ref="AV1784">INDEX($K:$Q,ROW(),MATCH(AV$3,$K$2:$Q$2,0))/12</f>
        <v>-333.33333333333331</v>
      </c>
      <c r="AW1784" s="80" cm="1">
        <f t="array" ref="AW1784">INDEX($K:$Q,ROW(),MATCH(AW$3,$K$2:$Q$2,0))/12</f>
        <v>-333.33333333333331</v>
      </c>
      <c r="AX1784" s="80" cm="1">
        <f t="array" ref="AX1784">INDEX($K:$Q,ROW(),MATCH(AX$3,$K$2:$Q$2,0))/12</f>
        <v>-333.33333333333331</v>
      </c>
      <c r="AY1784" s="80" cm="1">
        <f t="array" ref="AY1784">INDEX($K:$Q,ROW(),MATCH(AY$3,$K$2:$Q$2,0))/12</f>
        <v>-333.33333333333331</v>
      </c>
      <c r="AZ1784" s="80" cm="1">
        <f t="array" ref="AZ1784">INDEX($K:$Q,ROW(),MATCH(AZ$3,$K$2:$Q$2,0))/12</f>
        <v>-333.33333333333331</v>
      </c>
      <c r="BA1784" s="80" cm="1">
        <f t="array" ref="BA1784">INDEX($K:$Q,ROW(),MATCH(BA$3,$K$2:$Q$2,0))/12</f>
        <v>-333.33333333333331</v>
      </c>
      <c r="BB1784" s="80" cm="1">
        <f t="array" ref="BB1784">INDEX($K:$Q,ROW(),MATCH(BB$3,$K$2:$Q$2,0))/12</f>
        <v>-333.33333333333331</v>
      </c>
      <c r="BC1784" s="80" cm="1">
        <f t="array" ref="BC1784">INDEX($K:$Q,ROW(),MATCH(BC$3,$K$2:$Q$2,0))/12</f>
        <v>-333.33333333333331</v>
      </c>
      <c r="BD1784" s="80" cm="1">
        <f t="array" ref="BD1784">INDEX($K:$Q,ROW(),MATCH(BD$3,$K$2:$Q$2,0))/12</f>
        <v>-333.33333333333331</v>
      </c>
      <c r="BE1784" s="80" cm="1">
        <f t="array" ref="BE1784">INDEX($K:$Q,ROW(),MATCH(BE$3,$K$2:$Q$2,0))/12</f>
        <v>-333.33333333333331</v>
      </c>
      <c r="BF1784" s="80" cm="1">
        <f t="array" ref="BF1784">INDEX($K:$Q,ROW(),MATCH(BF$3,$K$2:$Q$2,0))/12</f>
        <v>-333.33333333333331</v>
      </c>
      <c r="BG1784" s="80" cm="1">
        <f t="array" ref="BG1784">INDEX($K:$Q,ROW(),MATCH(BG$3,$K$2:$Q$2,0))/12</f>
        <v>-333.33333333333331</v>
      </c>
      <c r="BH1784" s="80" cm="1">
        <f t="array" ref="BH1784">INDEX($K:$Q,ROW(),MATCH(BH$3,$K$2:$Q$2,0))/12</f>
        <v>-333.33333333333331</v>
      </c>
      <c r="BI1784" s="80" cm="1">
        <f t="array" ref="BI1784">INDEX($K:$Q,ROW(),MATCH(BI$3,$K$2:$Q$2,0))/12</f>
        <v>-333.33333333333331</v>
      </c>
      <c r="BJ1784" s="80" cm="1">
        <f t="array" ref="BJ1784">INDEX($K:$Q,ROW(),MATCH(BJ$3,$K$2:$Q$2,0))/12</f>
        <v>-333.33333333333331</v>
      </c>
      <c r="BK1784" s="80" cm="1">
        <f t="array" ref="BK1784">INDEX($K:$Q,ROW(),MATCH(BK$3,$K$2:$Q$2,0))/12</f>
        <v>-333.33333333333331</v>
      </c>
      <c r="BL1784" s="80" cm="1">
        <f t="array" ref="BL1784">INDEX($K:$Q,ROW(),MATCH(BL$3,$K$2:$Q$2,0))/12</f>
        <v>-333.33333333333331</v>
      </c>
      <c r="BM1784" s="80" cm="1">
        <f t="array" ref="BM1784">INDEX($K:$Q,ROW(),MATCH(BM$3,$K$2:$Q$2,0))/12</f>
        <v>-333.33333333333331</v>
      </c>
      <c r="BN1784" s="80" cm="1">
        <f t="array" ref="BN1784">INDEX($K:$Q,ROW(),MATCH(BN$3,$K$2:$Q$2,0))/12</f>
        <v>-333.33333333333331</v>
      </c>
      <c r="BO1784" s="80" cm="1">
        <f t="array" ref="BO1784">INDEX($K:$Q,ROW(),MATCH(BO$3,$K$2:$Q$2,0))/12</f>
        <v>-333.33333333333331</v>
      </c>
      <c r="BP1784" s="80" cm="1">
        <f t="array" ref="BP1784">INDEX($K:$Q,ROW(),MATCH(BP$3,$K$2:$Q$2,0))/12</f>
        <v>-333.33333333333331</v>
      </c>
      <c r="BQ1784" s="80" cm="1">
        <f t="array" ref="BQ1784">INDEX($K:$Q,ROW(),MATCH(BQ$3,$K$2:$Q$2,0))/12</f>
        <v>-333.33333333333331</v>
      </c>
      <c r="BR1784" s="80" cm="1">
        <f t="array" ref="BR1784">INDEX($K:$Q,ROW(),MATCH(BR$3,$K$2:$Q$2,0))/12</f>
        <v>-333.33333333333331</v>
      </c>
      <c r="BS1784" s="80" cm="1">
        <f t="array" ref="BS1784">INDEX($K:$Q,ROW(),MATCH(BS$3,$K$2:$Q$2,0))/12</f>
        <v>-333.33333333333331</v>
      </c>
      <c r="BT1784" s="80" cm="1">
        <f t="array" ref="BT1784">INDEX($K:$Q,ROW(),MATCH(BT$3,$K$2:$Q$2,0))/12</f>
        <v>-333.33333333333331</v>
      </c>
      <c r="BU1784" s="80" cm="1">
        <f t="array" ref="BU1784">INDEX($K:$Q,ROW(),MATCH(BU$3,$K$2:$Q$2,0))/12</f>
        <v>-333.33333333333331</v>
      </c>
      <c r="BV1784" s="80" cm="1">
        <f t="array" ref="BV1784">INDEX($K:$Q,ROW(),MATCH(BV$3,$K$2:$Q$2,0))/12</f>
        <v>-333.33333333333331</v>
      </c>
      <c r="BW1784" s="80" cm="1">
        <f t="array" ref="BW1784">INDEX($K:$Q,ROW(),MATCH(BW$3,$K$2:$Q$2,0))/12</f>
        <v>-333.33333333333331</v>
      </c>
      <c r="BX1784" s="80" cm="1">
        <f t="array" ref="BX1784">INDEX($K:$Q,ROW(),MATCH(BX$3,$K$2:$Q$2,0))/12</f>
        <v>-333.33333333333331</v>
      </c>
      <c r="BY1784" s="80" cm="1">
        <f t="array" ref="BY1784">INDEX($K:$Q,ROW(),MATCH(BY$3,$K$2:$Q$2,0))/12</f>
        <v>-333.33333333333331</v>
      </c>
      <c r="BZ1784" s="80" cm="1">
        <f t="array" ref="BZ1784">INDEX($K:$Q,ROW(),MATCH(BZ$3,$K$2:$Q$2,0))/12</f>
        <v>-333.33333333333331</v>
      </c>
      <c r="CA1784" s="80" cm="1">
        <f t="array" ref="CA1784">INDEX($K:$Q,ROW(),MATCH(CA$3,$K$2:$Q$2,0))/12</f>
        <v>-333.33333333333331</v>
      </c>
      <c r="CB1784" s="80" cm="1">
        <f t="array" ref="CB1784">INDEX($K:$Q,ROW(),MATCH(CB$3,$K$2:$Q$2,0))/12</f>
        <v>-333.33333333333331</v>
      </c>
      <c r="CC1784" s="80" cm="1">
        <f t="array" ref="CC1784">INDEX($K:$Q,ROW(),MATCH(CC$3,$K$2:$Q$2,0))/12</f>
        <v>-333.33333333333331</v>
      </c>
      <c r="CD1784" s="80" cm="1">
        <f t="array" ref="CD1784">INDEX($K:$Q,ROW(),MATCH(CD$3,$K$2:$Q$2,0))/12</f>
        <v>-333.33333333333331</v>
      </c>
      <c r="CE1784" s="80" cm="1">
        <f t="array" ref="CE1784">INDEX($K:$Q,ROW(),MATCH(CE$3,$K$2:$Q$2,0))/12</f>
        <v>-333.33333333333331</v>
      </c>
      <c r="CF1784" s="80" cm="1">
        <f t="array" ref="CF1784">INDEX($K:$Q,ROW(),MATCH(CF$3,$K$2:$Q$2,0))/12</f>
        <v>-333.33333333333331</v>
      </c>
      <c r="CG1784" s="80" cm="1">
        <f t="array" ref="CG1784">INDEX($K:$Q,ROW(),MATCH(CG$3,$K$2:$Q$2,0))/12</f>
        <v>-333.33333333333331</v>
      </c>
      <c r="CH1784" s="80" cm="1">
        <f t="array" ref="CH1784">INDEX($K:$Q,ROW(),MATCH(CH$3,$K$2:$Q$2,0))/12</f>
        <v>-333.33333333333331</v>
      </c>
      <c r="CI1784" s="80" cm="1">
        <f t="array" ref="CI1784">INDEX($K:$Q,ROW(),MATCH(CI$3,$K$2:$Q$2,0))/12</f>
        <v>-333.33333333333331</v>
      </c>
      <c r="CJ1784" s="80" cm="1">
        <f t="array" ref="CJ1784">INDEX($K:$Q,ROW(),MATCH(CJ$3,$K$2:$Q$2,0))/12</f>
        <v>-333.33333333333331</v>
      </c>
      <c r="CK1784" s="80" cm="1">
        <f t="array" ref="CK1784">INDEX($K:$Q,ROW(),MATCH(CK$3,$K$2:$Q$2,0))/12</f>
        <v>-333.33333333333331</v>
      </c>
      <c r="CL1784" s="80" cm="1">
        <f t="array" ref="CL1784">INDEX($K:$Q,ROW(),MATCH(CL$3,$K$2:$Q$2,0))/12</f>
        <v>-333.33333333333331</v>
      </c>
      <c r="CN1784" s="74"/>
      <c r="CO1784" s="80" t="e" cm="1">
        <f t="array" ref="CO1784">INDEX($K:$Q,ROW(),MATCH(CO$3,$K$2:$Q$2,0))/CO$5</f>
        <v>#N/A</v>
      </c>
      <c r="CP1784" s="80" t="e" cm="1">
        <f t="array" ref="CP1784">INDEX($K:$Q,ROW(),MATCH(CP$3,$K$2:$Q$2,0))/CP$5</f>
        <v>#N/A</v>
      </c>
      <c r="CQ1784" s="80" t="e" cm="1">
        <f t="array" ref="CQ1784">INDEX($K:$Q,ROW(),MATCH(CQ$3,$K$2:$Q$2,0))/CQ$5</f>
        <v>#N/A</v>
      </c>
      <c r="CR1784" s="80" t="e" cm="1">
        <f t="array" ref="CR1784">INDEX($K:$Q,ROW(),MATCH(CR$3,$K$2:$Q$2,0))/CR$5</f>
        <v>#N/A</v>
      </c>
      <c r="CS1784" s="80" t="e" cm="1">
        <f t="array" ref="CS1784">INDEX($K:$Q,ROW(),MATCH(CS$3,$K$2:$Q$2,0))/CS$5</f>
        <v>#N/A</v>
      </c>
      <c r="CT1784" s="80" t="e" cm="1">
        <f t="array" ref="CT1784">INDEX($K:$Q,ROW(),MATCH(CT$3,$K$2:$Q$2,0))/CT$5</f>
        <v>#N/A</v>
      </c>
      <c r="CU1784" s="80" t="e" cm="1">
        <f t="array" ref="CU1784">INDEX($K:$Q,ROW(),MATCH(CU$3,$K$2:$Q$2,0))/CU$5</f>
        <v>#N/A</v>
      </c>
      <c r="CV1784" s="80" t="e" cm="1">
        <f t="array" ref="CV1784">INDEX($K:$Q,ROW(),MATCH(CV$3,$K$2:$Q$2,0))/CV$5</f>
        <v>#N/A</v>
      </c>
      <c r="CW1784" s="80" t="e" cm="1">
        <f t="array" ref="CW1784">INDEX($K:$Q,ROW(),MATCH(CW$3,$K$2:$Q$2,0))/CW$5</f>
        <v>#N/A</v>
      </c>
      <c r="CX1784" s="80" t="e" cm="1">
        <f t="array" ref="CX1784">INDEX($K:$Q,ROW(),MATCH(CX$3,$K$2:$Q$2,0))/CX$5</f>
        <v>#N/A</v>
      </c>
      <c r="CY1784" s="80" t="e" cm="1">
        <f t="array" ref="CY1784">INDEX($K:$Q,ROW(),MATCH(CY$3,$K$2:$Q$2,0))/CL$5</f>
        <v>#N/A</v>
      </c>
      <c r="CZ1784" s="80" t="e" cm="1">
        <f t="array" ref="CZ1784">INDEX($K:$Q,ROW(),MATCH(CZ$3,$K$2:$Q$2,0))/CZ$5</f>
        <v>#N/A</v>
      </c>
      <c r="DA1784" s="80" t="e" cm="1">
        <f t="array" ref="DA1784">INDEX($K:$Q,ROW(),MATCH(DA$3,$K$2:$Q$2,0))/DA$5</f>
        <v>#N/A</v>
      </c>
      <c r="DB1784" s="80" t="e" cm="1">
        <f t="array" ref="DB1784">INDEX($K:$Q,ROW(),MATCH(DB$3,$K$2:$Q$2,0))/DB$5</f>
        <v>#N/A</v>
      </c>
      <c r="DC1784" s="80" t="e" cm="1">
        <f t="array" ref="DC1784">INDEX($K:$Q,ROW(),MATCH(DC$3,$K$2:$Q$2,0))/DC$5</f>
        <v>#N/A</v>
      </c>
      <c r="DD1784" s="80" t="e" cm="1">
        <f t="array" ref="DD1784">INDEX($K:$Q,ROW(),MATCH(DD$3,$K$2:$Q$2,0))/DD$5</f>
        <v>#N/A</v>
      </c>
      <c r="DE1784" s="80" t="e" cm="1">
        <f t="array" ref="DE1784">INDEX($K:$Q,ROW(),MATCH(DE$3,$K$2:$Q$2,0))/DE$5</f>
        <v>#N/A</v>
      </c>
      <c r="DF1784" s="80" t="e" cm="1">
        <f t="array" ref="DF1784">INDEX($K:$Q,ROW(),MATCH(DF$3,$K$2:$Q$2,0))/DF$5</f>
        <v>#N/A</v>
      </c>
      <c r="DG1784" s="80" t="e" cm="1">
        <f t="array" ref="DG1784">INDEX($K:$Q,ROW(),MATCH(DG$3,$K$2:$Q$2,0))/DG$5</f>
        <v>#N/A</v>
      </c>
      <c r="DH1784" s="80" t="e" cm="1">
        <f t="array" ref="DH1784">INDEX($K:$Q,ROW(),MATCH(DH$3,$K$2:$Q$2,0))/DH$5</f>
        <v>#N/A</v>
      </c>
      <c r="DI1784" s="80" t="e" cm="1">
        <f t="array" ref="DI1784">INDEX($K:$Q,ROW(),MATCH(DI$3,$K$2:$Q$2,0))/DI$5</f>
        <v>#N/A</v>
      </c>
      <c r="DJ1784" s="80" t="e" cm="1">
        <f t="array" ref="DJ1784">INDEX($K:$Q,ROW(),MATCH(DJ$3,$K$2:$Q$2,0))/DJ$5</f>
        <v>#N/A</v>
      </c>
      <c r="DK1784" s="80" t="e" cm="1">
        <f t="array" ref="DK1784">INDEX($K:$Q,ROW(),MATCH(DK$3,$K$2:$Q$2,0))/DK$5</f>
        <v>#N/A</v>
      </c>
      <c r="DL1784" s="80" t="e" cm="1">
        <f t="array" ref="DL1784">INDEX($K:$Q,ROW(),MATCH(DL$3,$K$2:$Q$2,0))/DL$5</f>
        <v>#N/A</v>
      </c>
    </row>
    <row r="1785" spans="2:116" x14ac:dyDescent="0.35">
      <c r="D1785" t="s">
        <v>564</v>
      </c>
      <c r="E1785" s="8" t="str">
        <f t="shared" si="3044"/>
        <v>1785 FAPPELIST-F</v>
      </c>
      <c r="G1785" s="141" t="s">
        <v>323</v>
      </c>
      <c r="K1785" s="23">
        <v>-8000</v>
      </c>
      <c r="L1785" s="23">
        <v>-8000</v>
      </c>
      <c r="M1785" s="23">
        <v>-8000</v>
      </c>
      <c r="N1785" s="23">
        <v>-8000</v>
      </c>
      <c r="O1785" s="23">
        <v>-8000</v>
      </c>
      <c r="P1785" s="23">
        <v>-8000</v>
      </c>
      <c r="S1785" s="80" cm="1">
        <f t="array" ref="S1785">INDEX($K:$Q,ROW(),MATCH(S$3,$K$2:$Q$2,0))/12</f>
        <v>-666.66666666666663</v>
      </c>
      <c r="T1785" s="80" cm="1">
        <f t="array" ref="T1785">INDEX($K:$Q,ROW(),MATCH(T$3,$K$2:$Q$2,0))/12</f>
        <v>-666.66666666666663</v>
      </c>
      <c r="U1785" s="80" cm="1">
        <f t="array" ref="U1785">INDEX($K:$Q,ROW(),MATCH(U$3,$K$2:$Q$2,0))/12</f>
        <v>-666.66666666666663</v>
      </c>
      <c r="V1785" s="80" cm="1">
        <f t="array" ref="V1785">INDEX($K:$Q,ROW(),MATCH(V$3,$K$2:$Q$2,0))/12</f>
        <v>-666.66666666666663</v>
      </c>
      <c r="W1785" s="80" cm="1">
        <f t="array" ref="W1785">INDEX($K:$Q,ROW(),MATCH(W$3,$K$2:$Q$2,0))/12</f>
        <v>-666.66666666666663</v>
      </c>
      <c r="X1785" s="80" cm="1">
        <f t="array" ref="X1785">INDEX($K:$Q,ROW(),MATCH(X$3,$K$2:$Q$2,0))/12</f>
        <v>-666.66666666666663</v>
      </c>
      <c r="Y1785" s="80" cm="1">
        <f t="array" ref="Y1785">INDEX($K:$Q,ROW(),MATCH(Y$3,$K$2:$Q$2,0))/12</f>
        <v>-666.66666666666663</v>
      </c>
      <c r="Z1785" s="80" cm="1">
        <f t="array" ref="Z1785">INDEX($K:$Q,ROW(),MATCH(Z$3,$K$2:$Q$2,0))/12</f>
        <v>-666.66666666666663</v>
      </c>
      <c r="AA1785" s="80" cm="1">
        <f t="array" ref="AA1785">INDEX($K:$Q,ROW(),MATCH(AA$3,$K$2:$Q$2,0))/12</f>
        <v>-666.66666666666663</v>
      </c>
      <c r="AB1785" s="80" cm="1">
        <f t="array" ref="AB1785">INDEX($K:$Q,ROW(),MATCH(AB$3,$K$2:$Q$2,0))/12</f>
        <v>-666.66666666666663</v>
      </c>
      <c r="AC1785" s="80" cm="1">
        <f t="array" ref="AC1785">INDEX($K:$Q,ROW(),MATCH(AC$3,$K$2:$Q$2,0))/12</f>
        <v>-666.66666666666663</v>
      </c>
      <c r="AD1785" s="80" cm="1">
        <f t="array" ref="AD1785">INDEX($K:$Q,ROW(),MATCH(AD$3,$K$2:$Q$2,0))/12</f>
        <v>-666.66666666666663</v>
      </c>
      <c r="AE1785" s="80" cm="1">
        <f t="array" ref="AE1785">INDEX($K:$Q,ROW(),MATCH(AE$3,$K$2:$Q$2,0))/12</f>
        <v>-666.66666666666663</v>
      </c>
      <c r="AF1785" s="80" cm="1">
        <f t="array" ref="AF1785">INDEX($K:$Q,ROW(),MATCH(AF$3,$K$2:$Q$2,0))/12</f>
        <v>-666.66666666666663</v>
      </c>
      <c r="AG1785" s="80" cm="1">
        <f t="array" ref="AG1785">INDEX($K:$Q,ROW(),MATCH(AG$3,$K$2:$Q$2,0))/12</f>
        <v>-666.66666666666663</v>
      </c>
      <c r="AH1785" s="80" cm="1">
        <f t="array" ref="AH1785">INDEX($K:$Q,ROW(),MATCH(AH$3,$K$2:$Q$2,0))/12</f>
        <v>-666.66666666666663</v>
      </c>
      <c r="AI1785" s="80" cm="1">
        <f t="array" ref="AI1785">INDEX($K:$Q,ROW(),MATCH(AI$3,$K$2:$Q$2,0))/12</f>
        <v>-666.66666666666663</v>
      </c>
      <c r="AJ1785" s="80" cm="1">
        <f t="array" ref="AJ1785">INDEX($K:$Q,ROW(),MATCH(AJ$3,$K$2:$Q$2,0))/12</f>
        <v>-666.66666666666663</v>
      </c>
      <c r="AK1785" s="80" cm="1">
        <f t="array" ref="AK1785">INDEX($K:$Q,ROW(),MATCH(AK$3,$K$2:$Q$2,0))/12</f>
        <v>-666.66666666666663</v>
      </c>
      <c r="AL1785" s="80" cm="1">
        <f t="array" ref="AL1785">INDEX($K:$Q,ROW(),MATCH(AL$3,$K$2:$Q$2,0))/12</f>
        <v>-666.66666666666663</v>
      </c>
      <c r="AM1785" s="80" cm="1">
        <f t="array" ref="AM1785">INDEX($K:$Q,ROW(),MATCH(AM$3,$K$2:$Q$2,0))/12</f>
        <v>-666.66666666666663</v>
      </c>
      <c r="AN1785" s="80" cm="1">
        <f t="array" ref="AN1785">INDEX($K:$Q,ROW(),MATCH(AN$3,$K$2:$Q$2,0))/12</f>
        <v>-666.66666666666663</v>
      </c>
      <c r="AO1785" s="80" cm="1">
        <f t="array" ref="AO1785">INDEX($K:$Q,ROW(),MATCH(AO$3,$K$2:$Q$2,0))/12</f>
        <v>-666.66666666666663</v>
      </c>
      <c r="AP1785" s="80" cm="1">
        <f t="array" ref="AP1785">INDEX($K:$Q,ROW(),MATCH(AP$3,$K$2:$Q$2,0))/12</f>
        <v>-666.66666666666663</v>
      </c>
      <c r="AQ1785" s="80" cm="1">
        <f t="array" ref="AQ1785">INDEX($K:$Q,ROW(),MATCH(AQ$3,$K$2:$Q$2,0))/12</f>
        <v>-666.66666666666663</v>
      </c>
      <c r="AR1785" s="80" cm="1">
        <f t="array" ref="AR1785">INDEX($K:$Q,ROW(),MATCH(AR$3,$K$2:$Q$2,0))/12</f>
        <v>-666.66666666666663</v>
      </c>
      <c r="AS1785" s="80" cm="1">
        <f t="array" ref="AS1785">INDEX($K:$Q,ROW(),MATCH(AS$3,$K$2:$Q$2,0))/12</f>
        <v>-666.66666666666663</v>
      </c>
      <c r="AT1785" s="80" cm="1">
        <f t="array" ref="AT1785">INDEX($K:$Q,ROW(),MATCH(AT$3,$K$2:$Q$2,0))/12</f>
        <v>-666.66666666666663</v>
      </c>
      <c r="AU1785" s="80" cm="1">
        <f t="array" ref="AU1785">INDEX($K:$Q,ROW(),MATCH(AU$3,$K$2:$Q$2,0))/12</f>
        <v>-666.66666666666663</v>
      </c>
      <c r="AV1785" s="80" cm="1">
        <f t="array" ref="AV1785">INDEX($K:$Q,ROW(),MATCH(AV$3,$K$2:$Q$2,0))/12</f>
        <v>-666.66666666666663</v>
      </c>
      <c r="AW1785" s="80" cm="1">
        <f t="array" ref="AW1785">INDEX($K:$Q,ROW(),MATCH(AW$3,$K$2:$Q$2,0))/12</f>
        <v>-666.66666666666663</v>
      </c>
      <c r="AX1785" s="80" cm="1">
        <f t="array" ref="AX1785">INDEX($K:$Q,ROW(),MATCH(AX$3,$K$2:$Q$2,0))/12</f>
        <v>-666.66666666666663</v>
      </c>
      <c r="AY1785" s="80" cm="1">
        <f t="array" ref="AY1785">INDEX($K:$Q,ROW(),MATCH(AY$3,$K$2:$Q$2,0))/12</f>
        <v>-666.66666666666663</v>
      </c>
      <c r="AZ1785" s="80" cm="1">
        <f t="array" ref="AZ1785">INDEX($K:$Q,ROW(),MATCH(AZ$3,$K$2:$Q$2,0))/12</f>
        <v>-666.66666666666663</v>
      </c>
      <c r="BA1785" s="80" cm="1">
        <f t="array" ref="BA1785">INDEX($K:$Q,ROW(),MATCH(BA$3,$K$2:$Q$2,0))/12</f>
        <v>-666.66666666666663</v>
      </c>
      <c r="BB1785" s="80" cm="1">
        <f t="array" ref="BB1785">INDEX($K:$Q,ROW(),MATCH(BB$3,$K$2:$Q$2,0))/12</f>
        <v>-666.66666666666663</v>
      </c>
      <c r="BC1785" s="80" cm="1">
        <f t="array" ref="BC1785">INDEX($K:$Q,ROW(),MATCH(BC$3,$K$2:$Q$2,0))/12</f>
        <v>-666.66666666666663</v>
      </c>
      <c r="BD1785" s="80" cm="1">
        <f t="array" ref="BD1785">INDEX($K:$Q,ROW(),MATCH(BD$3,$K$2:$Q$2,0))/12</f>
        <v>-666.66666666666663</v>
      </c>
      <c r="BE1785" s="80" cm="1">
        <f t="array" ref="BE1785">INDEX($K:$Q,ROW(),MATCH(BE$3,$K$2:$Q$2,0))/12</f>
        <v>-666.66666666666663</v>
      </c>
      <c r="BF1785" s="80" cm="1">
        <f t="array" ref="BF1785">INDEX($K:$Q,ROW(),MATCH(BF$3,$K$2:$Q$2,0))/12</f>
        <v>-666.66666666666663</v>
      </c>
      <c r="BG1785" s="80" cm="1">
        <f t="array" ref="BG1785">INDEX($K:$Q,ROW(),MATCH(BG$3,$K$2:$Q$2,0))/12</f>
        <v>-666.66666666666663</v>
      </c>
      <c r="BH1785" s="80" cm="1">
        <f t="array" ref="BH1785">INDEX($K:$Q,ROW(),MATCH(BH$3,$K$2:$Q$2,0))/12</f>
        <v>-666.66666666666663</v>
      </c>
      <c r="BI1785" s="80" cm="1">
        <f t="array" ref="BI1785">INDEX($K:$Q,ROW(),MATCH(BI$3,$K$2:$Q$2,0))/12</f>
        <v>-666.66666666666663</v>
      </c>
      <c r="BJ1785" s="80" cm="1">
        <f t="array" ref="BJ1785">INDEX($K:$Q,ROW(),MATCH(BJ$3,$K$2:$Q$2,0))/12</f>
        <v>-666.66666666666663</v>
      </c>
      <c r="BK1785" s="80" cm="1">
        <f t="array" ref="BK1785">INDEX($K:$Q,ROW(),MATCH(BK$3,$K$2:$Q$2,0))/12</f>
        <v>-666.66666666666663</v>
      </c>
      <c r="BL1785" s="80" cm="1">
        <f t="array" ref="BL1785">INDEX($K:$Q,ROW(),MATCH(BL$3,$K$2:$Q$2,0))/12</f>
        <v>-666.66666666666663</v>
      </c>
      <c r="BM1785" s="80" cm="1">
        <f t="array" ref="BM1785">INDEX($K:$Q,ROW(),MATCH(BM$3,$K$2:$Q$2,0))/12</f>
        <v>-666.66666666666663</v>
      </c>
      <c r="BN1785" s="80" cm="1">
        <f t="array" ref="BN1785">INDEX($K:$Q,ROW(),MATCH(BN$3,$K$2:$Q$2,0))/12</f>
        <v>-666.66666666666663</v>
      </c>
      <c r="BO1785" s="80" cm="1">
        <f t="array" ref="BO1785">INDEX($K:$Q,ROW(),MATCH(BO$3,$K$2:$Q$2,0))/12</f>
        <v>-666.66666666666663</v>
      </c>
      <c r="BP1785" s="80" cm="1">
        <f t="array" ref="BP1785">INDEX($K:$Q,ROW(),MATCH(BP$3,$K$2:$Q$2,0))/12</f>
        <v>-666.66666666666663</v>
      </c>
      <c r="BQ1785" s="80" cm="1">
        <f t="array" ref="BQ1785">INDEX($K:$Q,ROW(),MATCH(BQ$3,$K$2:$Q$2,0))/12</f>
        <v>-666.66666666666663</v>
      </c>
      <c r="BR1785" s="80" cm="1">
        <f t="array" ref="BR1785">INDEX($K:$Q,ROW(),MATCH(BR$3,$K$2:$Q$2,0))/12</f>
        <v>-666.66666666666663</v>
      </c>
      <c r="BS1785" s="80" cm="1">
        <f t="array" ref="BS1785">INDEX($K:$Q,ROW(),MATCH(BS$3,$K$2:$Q$2,0))/12</f>
        <v>-666.66666666666663</v>
      </c>
      <c r="BT1785" s="80" cm="1">
        <f t="array" ref="BT1785">INDEX($K:$Q,ROW(),MATCH(BT$3,$K$2:$Q$2,0))/12</f>
        <v>-666.66666666666663</v>
      </c>
      <c r="BU1785" s="80" cm="1">
        <f t="array" ref="BU1785">INDEX($K:$Q,ROW(),MATCH(BU$3,$K$2:$Q$2,0))/12</f>
        <v>-666.66666666666663</v>
      </c>
      <c r="BV1785" s="80" cm="1">
        <f t="array" ref="BV1785">INDEX($K:$Q,ROW(),MATCH(BV$3,$K$2:$Q$2,0))/12</f>
        <v>-666.66666666666663</v>
      </c>
      <c r="BW1785" s="80" cm="1">
        <f t="array" ref="BW1785">INDEX($K:$Q,ROW(),MATCH(BW$3,$K$2:$Q$2,0))/12</f>
        <v>-666.66666666666663</v>
      </c>
      <c r="BX1785" s="80" cm="1">
        <f t="array" ref="BX1785">INDEX($K:$Q,ROW(),MATCH(BX$3,$K$2:$Q$2,0))/12</f>
        <v>-666.66666666666663</v>
      </c>
      <c r="BY1785" s="80" cm="1">
        <f t="array" ref="BY1785">INDEX($K:$Q,ROW(),MATCH(BY$3,$K$2:$Q$2,0))/12</f>
        <v>-666.66666666666663</v>
      </c>
      <c r="BZ1785" s="80" cm="1">
        <f t="array" ref="BZ1785">INDEX($K:$Q,ROW(),MATCH(BZ$3,$K$2:$Q$2,0))/12</f>
        <v>-666.66666666666663</v>
      </c>
      <c r="CA1785" s="80" cm="1">
        <f t="array" ref="CA1785">INDEX($K:$Q,ROW(),MATCH(CA$3,$K$2:$Q$2,0))/12</f>
        <v>-666.66666666666663</v>
      </c>
      <c r="CB1785" s="80" cm="1">
        <f t="array" ref="CB1785">INDEX($K:$Q,ROW(),MATCH(CB$3,$K$2:$Q$2,0))/12</f>
        <v>-666.66666666666663</v>
      </c>
      <c r="CC1785" s="80" cm="1">
        <f t="array" ref="CC1785">INDEX($K:$Q,ROW(),MATCH(CC$3,$K$2:$Q$2,0))/12</f>
        <v>-666.66666666666663</v>
      </c>
      <c r="CD1785" s="80" cm="1">
        <f t="array" ref="CD1785">INDEX($K:$Q,ROW(),MATCH(CD$3,$K$2:$Q$2,0))/12</f>
        <v>-666.66666666666663</v>
      </c>
      <c r="CE1785" s="80" cm="1">
        <f t="array" ref="CE1785">INDEX($K:$Q,ROW(),MATCH(CE$3,$K$2:$Q$2,0))/12</f>
        <v>-666.66666666666663</v>
      </c>
      <c r="CF1785" s="80" cm="1">
        <f t="array" ref="CF1785">INDEX($K:$Q,ROW(),MATCH(CF$3,$K$2:$Q$2,0))/12</f>
        <v>-666.66666666666663</v>
      </c>
      <c r="CG1785" s="80" cm="1">
        <f t="array" ref="CG1785">INDEX($K:$Q,ROW(),MATCH(CG$3,$K$2:$Q$2,0))/12</f>
        <v>-666.66666666666663</v>
      </c>
      <c r="CH1785" s="80" cm="1">
        <f t="array" ref="CH1785">INDEX($K:$Q,ROW(),MATCH(CH$3,$K$2:$Q$2,0))/12</f>
        <v>-666.66666666666663</v>
      </c>
      <c r="CI1785" s="80" cm="1">
        <f t="array" ref="CI1785">INDEX($K:$Q,ROW(),MATCH(CI$3,$K$2:$Q$2,0))/12</f>
        <v>-666.66666666666663</v>
      </c>
      <c r="CJ1785" s="80" cm="1">
        <f t="array" ref="CJ1785">INDEX($K:$Q,ROW(),MATCH(CJ$3,$K$2:$Q$2,0))/12</f>
        <v>-666.66666666666663</v>
      </c>
      <c r="CK1785" s="80" cm="1">
        <f t="array" ref="CK1785">INDEX($K:$Q,ROW(),MATCH(CK$3,$K$2:$Q$2,0))/12</f>
        <v>-666.66666666666663</v>
      </c>
      <c r="CL1785" s="80" cm="1">
        <f t="array" ref="CL1785">INDEX($K:$Q,ROW(),MATCH(CL$3,$K$2:$Q$2,0))/12</f>
        <v>-666.66666666666663</v>
      </c>
      <c r="CN1785" s="74"/>
      <c r="CO1785" s="80" t="e" cm="1">
        <f t="array" ref="CO1785">INDEX($K:$Q,ROW(),MATCH(CO$3,$K$2:$Q$2,0))/CO$5</f>
        <v>#N/A</v>
      </c>
      <c r="CP1785" s="80" t="e" cm="1">
        <f t="array" ref="CP1785">INDEX($K:$Q,ROW(),MATCH(CP$3,$K$2:$Q$2,0))/CP$5</f>
        <v>#N/A</v>
      </c>
      <c r="CQ1785" s="80" t="e" cm="1">
        <f t="array" ref="CQ1785">INDEX($K:$Q,ROW(),MATCH(CQ$3,$K$2:$Q$2,0))/CQ$5</f>
        <v>#N/A</v>
      </c>
      <c r="CR1785" s="80" t="e" cm="1">
        <f t="array" ref="CR1785">INDEX($K:$Q,ROW(),MATCH(CR$3,$K$2:$Q$2,0))/CR$5</f>
        <v>#N/A</v>
      </c>
      <c r="CS1785" s="80" t="e" cm="1">
        <f t="array" ref="CS1785">INDEX($K:$Q,ROW(),MATCH(CS$3,$K$2:$Q$2,0))/CS$5</f>
        <v>#N/A</v>
      </c>
      <c r="CT1785" s="80" t="e" cm="1">
        <f t="array" ref="CT1785">INDEX($K:$Q,ROW(),MATCH(CT$3,$K$2:$Q$2,0))/CT$5</f>
        <v>#N/A</v>
      </c>
      <c r="CU1785" s="80" t="e" cm="1">
        <f t="array" ref="CU1785">INDEX($K:$Q,ROW(),MATCH(CU$3,$K$2:$Q$2,0))/CU$5</f>
        <v>#N/A</v>
      </c>
      <c r="CV1785" s="80" t="e" cm="1">
        <f t="array" ref="CV1785">INDEX($K:$Q,ROW(),MATCH(CV$3,$K$2:$Q$2,0))/CV$5</f>
        <v>#N/A</v>
      </c>
      <c r="CW1785" s="80" t="e" cm="1">
        <f t="array" ref="CW1785">INDEX($K:$Q,ROW(),MATCH(CW$3,$K$2:$Q$2,0))/CW$5</f>
        <v>#N/A</v>
      </c>
      <c r="CX1785" s="80" t="e" cm="1">
        <f t="array" ref="CX1785">INDEX($K:$Q,ROW(),MATCH(CX$3,$K$2:$Q$2,0))/CX$5</f>
        <v>#N/A</v>
      </c>
      <c r="CY1785" s="80" t="e" cm="1">
        <f t="array" ref="CY1785">INDEX($K:$Q,ROW(),MATCH(CY$3,$K$2:$Q$2,0))/CL$5</f>
        <v>#N/A</v>
      </c>
      <c r="CZ1785" s="80" t="e" cm="1">
        <f t="array" ref="CZ1785">INDEX($K:$Q,ROW(),MATCH(CZ$3,$K$2:$Q$2,0))/CZ$5</f>
        <v>#N/A</v>
      </c>
      <c r="DA1785" s="80" t="e" cm="1">
        <f t="array" ref="DA1785">INDEX($K:$Q,ROW(),MATCH(DA$3,$K$2:$Q$2,0))/DA$5</f>
        <v>#N/A</v>
      </c>
      <c r="DB1785" s="80" t="e" cm="1">
        <f t="array" ref="DB1785">INDEX($K:$Q,ROW(),MATCH(DB$3,$K$2:$Q$2,0))/DB$5</f>
        <v>#N/A</v>
      </c>
      <c r="DC1785" s="80" t="e" cm="1">
        <f t="array" ref="DC1785">INDEX($K:$Q,ROW(),MATCH(DC$3,$K$2:$Q$2,0))/DC$5</f>
        <v>#N/A</v>
      </c>
      <c r="DD1785" s="80" t="e" cm="1">
        <f t="array" ref="DD1785">INDEX($K:$Q,ROW(),MATCH(DD$3,$K$2:$Q$2,0))/DD$5</f>
        <v>#N/A</v>
      </c>
      <c r="DE1785" s="80" t="e" cm="1">
        <f t="array" ref="DE1785">INDEX($K:$Q,ROW(),MATCH(DE$3,$K$2:$Q$2,0))/DE$5</f>
        <v>#N/A</v>
      </c>
      <c r="DF1785" s="80" t="e" cm="1">
        <f t="array" ref="DF1785">INDEX($K:$Q,ROW(),MATCH(DF$3,$K$2:$Q$2,0))/DF$5</f>
        <v>#N/A</v>
      </c>
      <c r="DG1785" s="80" t="e" cm="1">
        <f t="array" ref="DG1785">INDEX($K:$Q,ROW(),MATCH(DG$3,$K$2:$Q$2,0))/DG$5</f>
        <v>#N/A</v>
      </c>
      <c r="DH1785" s="80" t="e" cm="1">
        <f t="array" ref="DH1785">INDEX($K:$Q,ROW(),MATCH(DH$3,$K$2:$Q$2,0))/DH$5</f>
        <v>#N/A</v>
      </c>
      <c r="DI1785" s="80" t="e" cm="1">
        <f t="array" ref="DI1785">INDEX($K:$Q,ROW(),MATCH(DI$3,$K$2:$Q$2,0))/DI$5</f>
        <v>#N/A</v>
      </c>
      <c r="DJ1785" s="80" t="e" cm="1">
        <f t="array" ref="DJ1785">INDEX($K:$Q,ROW(),MATCH(DJ$3,$K$2:$Q$2,0))/DJ$5</f>
        <v>#N/A</v>
      </c>
      <c r="DK1785" s="80" t="e" cm="1">
        <f t="array" ref="DK1785">INDEX($K:$Q,ROW(),MATCH(DK$3,$K$2:$Q$2,0))/DK$5</f>
        <v>#N/A</v>
      </c>
      <c r="DL1785" s="80" t="e" cm="1">
        <f t="array" ref="DL1785">INDEX($K:$Q,ROW(),MATCH(DL$3,$K$2:$Q$2,0))/DL$5</f>
        <v>#N/A</v>
      </c>
    </row>
    <row r="1786" spans="2:116" x14ac:dyDescent="0.35">
      <c r="D1786" t="s">
        <v>564</v>
      </c>
      <c r="E1786" s="8" t="str">
        <f t="shared" si="3044"/>
        <v>1786 FAPPELIST-F</v>
      </c>
      <c r="G1786" s="141" t="s">
        <v>566</v>
      </c>
      <c r="K1786" s="23">
        <v>-16000</v>
      </c>
      <c r="L1786" s="23">
        <v>-16000</v>
      </c>
      <c r="M1786" s="23">
        <v>-16000</v>
      </c>
      <c r="N1786" s="23">
        <v>-16000</v>
      </c>
      <c r="O1786" s="23">
        <v>-16000</v>
      </c>
      <c r="P1786" s="23">
        <v>-16000</v>
      </c>
      <c r="S1786" s="80" cm="1">
        <f t="array" ref="S1786">INDEX($K:$Q,ROW(),MATCH(S$3,$K$2:$Q$2,0))/12</f>
        <v>-1333.3333333333333</v>
      </c>
      <c r="T1786" s="80" cm="1">
        <f t="array" ref="T1786">INDEX($K:$Q,ROW(),MATCH(T$3,$K$2:$Q$2,0))/12</f>
        <v>-1333.3333333333333</v>
      </c>
      <c r="U1786" s="80" cm="1">
        <f t="array" ref="U1786">INDEX($K:$Q,ROW(),MATCH(U$3,$K$2:$Q$2,0))/12</f>
        <v>-1333.3333333333333</v>
      </c>
      <c r="V1786" s="80" cm="1">
        <f t="array" ref="V1786">INDEX($K:$Q,ROW(),MATCH(V$3,$K$2:$Q$2,0))/12</f>
        <v>-1333.3333333333333</v>
      </c>
      <c r="W1786" s="80" cm="1">
        <f t="array" ref="W1786">INDEX($K:$Q,ROW(),MATCH(W$3,$K$2:$Q$2,0))/12</f>
        <v>-1333.3333333333333</v>
      </c>
      <c r="X1786" s="80" cm="1">
        <f t="array" ref="X1786">INDEX($K:$Q,ROW(),MATCH(X$3,$K$2:$Q$2,0))/12</f>
        <v>-1333.3333333333333</v>
      </c>
      <c r="Y1786" s="80" cm="1">
        <f t="array" ref="Y1786">INDEX($K:$Q,ROW(),MATCH(Y$3,$K$2:$Q$2,0))/12</f>
        <v>-1333.3333333333333</v>
      </c>
      <c r="Z1786" s="80" cm="1">
        <f t="array" ref="Z1786">INDEX($K:$Q,ROW(),MATCH(Z$3,$K$2:$Q$2,0))/12</f>
        <v>-1333.3333333333333</v>
      </c>
      <c r="AA1786" s="80" cm="1">
        <f t="array" ref="AA1786">INDEX($K:$Q,ROW(),MATCH(AA$3,$K$2:$Q$2,0))/12</f>
        <v>-1333.3333333333333</v>
      </c>
      <c r="AB1786" s="80" cm="1">
        <f t="array" ref="AB1786">INDEX($K:$Q,ROW(),MATCH(AB$3,$K$2:$Q$2,0))/12</f>
        <v>-1333.3333333333333</v>
      </c>
      <c r="AC1786" s="80" cm="1">
        <f t="array" ref="AC1786">INDEX($K:$Q,ROW(),MATCH(AC$3,$K$2:$Q$2,0))/12</f>
        <v>-1333.3333333333333</v>
      </c>
      <c r="AD1786" s="80" cm="1">
        <f t="array" ref="AD1786">INDEX($K:$Q,ROW(),MATCH(AD$3,$K$2:$Q$2,0))/12</f>
        <v>-1333.3333333333333</v>
      </c>
      <c r="AE1786" s="80" cm="1">
        <f t="array" ref="AE1786">INDEX($K:$Q,ROW(),MATCH(AE$3,$K$2:$Q$2,0))/12</f>
        <v>-1333.3333333333333</v>
      </c>
      <c r="AF1786" s="80" cm="1">
        <f t="array" ref="AF1786">INDEX($K:$Q,ROW(),MATCH(AF$3,$K$2:$Q$2,0))/12</f>
        <v>-1333.3333333333333</v>
      </c>
      <c r="AG1786" s="80" cm="1">
        <f t="array" ref="AG1786">INDEX($K:$Q,ROW(),MATCH(AG$3,$K$2:$Q$2,0))/12</f>
        <v>-1333.3333333333333</v>
      </c>
      <c r="AH1786" s="80" cm="1">
        <f t="array" ref="AH1786">INDEX($K:$Q,ROW(),MATCH(AH$3,$K$2:$Q$2,0))/12</f>
        <v>-1333.3333333333333</v>
      </c>
      <c r="AI1786" s="80" cm="1">
        <f t="array" ref="AI1786">INDEX($K:$Q,ROW(),MATCH(AI$3,$K$2:$Q$2,0))/12</f>
        <v>-1333.3333333333333</v>
      </c>
      <c r="AJ1786" s="80" cm="1">
        <f t="array" ref="AJ1786">INDEX($K:$Q,ROW(),MATCH(AJ$3,$K$2:$Q$2,0))/12</f>
        <v>-1333.3333333333333</v>
      </c>
      <c r="AK1786" s="80" cm="1">
        <f t="array" ref="AK1786">INDEX($K:$Q,ROW(),MATCH(AK$3,$K$2:$Q$2,0))/12</f>
        <v>-1333.3333333333333</v>
      </c>
      <c r="AL1786" s="80" cm="1">
        <f t="array" ref="AL1786">INDEX($K:$Q,ROW(),MATCH(AL$3,$K$2:$Q$2,0))/12</f>
        <v>-1333.3333333333333</v>
      </c>
      <c r="AM1786" s="80" cm="1">
        <f t="array" ref="AM1786">INDEX($K:$Q,ROW(),MATCH(AM$3,$K$2:$Q$2,0))/12</f>
        <v>-1333.3333333333333</v>
      </c>
      <c r="AN1786" s="80" cm="1">
        <f t="array" ref="AN1786">INDEX($K:$Q,ROW(),MATCH(AN$3,$K$2:$Q$2,0))/12</f>
        <v>-1333.3333333333333</v>
      </c>
      <c r="AO1786" s="80" cm="1">
        <f t="array" ref="AO1786">INDEX($K:$Q,ROW(),MATCH(AO$3,$K$2:$Q$2,0))/12</f>
        <v>-1333.3333333333333</v>
      </c>
      <c r="AP1786" s="80" cm="1">
        <f t="array" ref="AP1786">INDEX($K:$Q,ROW(),MATCH(AP$3,$K$2:$Q$2,0))/12</f>
        <v>-1333.3333333333333</v>
      </c>
      <c r="AQ1786" s="80" cm="1">
        <f t="array" ref="AQ1786">INDEX($K:$Q,ROW(),MATCH(AQ$3,$K$2:$Q$2,0))/12</f>
        <v>-1333.3333333333333</v>
      </c>
      <c r="AR1786" s="80" cm="1">
        <f t="array" ref="AR1786">INDEX($K:$Q,ROW(),MATCH(AR$3,$K$2:$Q$2,0))/12</f>
        <v>-1333.3333333333333</v>
      </c>
      <c r="AS1786" s="80" cm="1">
        <f t="array" ref="AS1786">INDEX($K:$Q,ROW(),MATCH(AS$3,$K$2:$Q$2,0))/12</f>
        <v>-1333.3333333333333</v>
      </c>
      <c r="AT1786" s="80" cm="1">
        <f t="array" ref="AT1786">INDEX($K:$Q,ROW(),MATCH(AT$3,$K$2:$Q$2,0))/12</f>
        <v>-1333.3333333333333</v>
      </c>
      <c r="AU1786" s="80" cm="1">
        <f t="array" ref="AU1786">INDEX($K:$Q,ROW(),MATCH(AU$3,$K$2:$Q$2,0))/12</f>
        <v>-1333.3333333333333</v>
      </c>
      <c r="AV1786" s="80" cm="1">
        <f t="array" ref="AV1786">INDEX($K:$Q,ROW(),MATCH(AV$3,$K$2:$Q$2,0))/12</f>
        <v>-1333.3333333333333</v>
      </c>
      <c r="AW1786" s="80" cm="1">
        <f t="array" ref="AW1786">INDEX($K:$Q,ROW(),MATCH(AW$3,$K$2:$Q$2,0))/12</f>
        <v>-1333.3333333333333</v>
      </c>
      <c r="AX1786" s="80" cm="1">
        <f t="array" ref="AX1786">INDEX($K:$Q,ROW(),MATCH(AX$3,$K$2:$Q$2,0))/12</f>
        <v>-1333.3333333333333</v>
      </c>
      <c r="AY1786" s="80" cm="1">
        <f t="array" ref="AY1786">INDEX($K:$Q,ROW(),MATCH(AY$3,$K$2:$Q$2,0))/12</f>
        <v>-1333.3333333333333</v>
      </c>
      <c r="AZ1786" s="80" cm="1">
        <f t="array" ref="AZ1786">INDEX($K:$Q,ROW(),MATCH(AZ$3,$K$2:$Q$2,0))/12</f>
        <v>-1333.3333333333333</v>
      </c>
      <c r="BA1786" s="80" cm="1">
        <f t="array" ref="BA1786">INDEX($K:$Q,ROW(),MATCH(BA$3,$K$2:$Q$2,0))/12</f>
        <v>-1333.3333333333333</v>
      </c>
      <c r="BB1786" s="80" cm="1">
        <f t="array" ref="BB1786">INDEX($K:$Q,ROW(),MATCH(BB$3,$K$2:$Q$2,0))/12</f>
        <v>-1333.3333333333333</v>
      </c>
      <c r="BC1786" s="80" cm="1">
        <f t="array" ref="BC1786">INDEX($K:$Q,ROW(),MATCH(BC$3,$K$2:$Q$2,0))/12</f>
        <v>-1333.3333333333333</v>
      </c>
      <c r="BD1786" s="80" cm="1">
        <f t="array" ref="BD1786">INDEX($K:$Q,ROW(),MATCH(BD$3,$K$2:$Q$2,0))/12</f>
        <v>-1333.3333333333333</v>
      </c>
      <c r="BE1786" s="80" cm="1">
        <f t="array" ref="BE1786">INDEX($K:$Q,ROW(),MATCH(BE$3,$K$2:$Q$2,0))/12</f>
        <v>-1333.3333333333333</v>
      </c>
      <c r="BF1786" s="80" cm="1">
        <f t="array" ref="BF1786">INDEX($K:$Q,ROW(),MATCH(BF$3,$K$2:$Q$2,0))/12</f>
        <v>-1333.3333333333333</v>
      </c>
      <c r="BG1786" s="80" cm="1">
        <f t="array" ref="BG1786">INDEX($K:$Q,ROW(),MATCH(BG$3,$K$2:$Q$2,0))/12</f>
        <v>-1333.3333333333333</v>
      </c>
      <c r="BH1786" s="80" cm="1">
        <f t="array" ref="BH1786">INDEX($K:$Q,ROW(),MATCH(BH$3,$K$2:$Q$2,0))/12</f>
        <v>-1333.3333333333333</v>
      </c>
      <c r="BI1786" s="80" cm="1">
        <f t="array" ref="BI1786">INDEX($K:$Q,ROW(),MATCH(BI$3,$K$2:$Q$2,0))/12</f>
        <v>-1333.3333333333333</v>
      </c>
      <c r="BJ1786" s="80" cm="1">
        <f t="array" ref="BJ1786">INDEX($K:$Q,ROW(),MATCH(BJ$3,$K$2:$Q$2,0))/12</f>
        <v>-1333.3333333333333</v>
      </c>
      <c r="BK1786" s="80" cm="1">
        <f t="array" ref="BK1786">INDEX($K:$Q,ROW(),MATCH(BK$3,$K$2:$Q$2,0))/12</f>
        <v>-1333.3333333333333</v>
      </c>
      <c r="BL1786" s="80" cm="1">
        <f t="array" ref="BL1786">INDEX($K:$Q,ROW(),MATCH(BL$3,$K$2:$Q$2,0))/12</f>
        <v>-1333.3333333333333</v>
      </c>
      <c r="BM1786" s="80" cm="1">
        <f t="array" ref="BM1786">INDEX($K:$Q,ROW(),MATCH(BM$3,$K$2:$Q$2,0))/12</f>
        <v>-1333.3333333333333</v>
      </c>
      <c r="BN1786" s="80" cm="1">
        <f t="array" ref="BN1786">INDEX($K:$Q,ROW(),MATCH(BN$3,$K$2:$Q$2,0))/12</f>
        <v>-1333.3333333333333</v>
      </c>
      <c r="BO1786" s="80" cm="1">
        <f t="array" ref="BO1786">INDEX($K:$Q,ROW(),MATCH(BO$3,$K$2:$Q$2,0))/12</f>
        <v>-1333.3333333333333</v>
      </c>
      <c r="BP1786" s="80" cm="1">
        <f t="array" ref="BP1786">INDEX($K:$Q,ROW(),MATCH(BP$3,$K$2:$Q$2,0))/12</f>
        <v>-1333.3333333333333</v>
      </c>
      <c r="BQ1786" s="80" cm="1">
        <f t="array" ref="BQ1786">INDEX($K:$Q,ROW(),MATCH(BQ$3,$K$2:$Q$2,0))/12</f>
        <v>-1333.3333333333333</v>
      </c>
      <c r="BR1786" s="80" cm="1">
        <f t="array" ref="BR1786">INDEX($K:$Q,ROW(),MATCH(BR$3,$K$2:$Q$2,0))/12</f>
        <v>-1333.3333333333333</v>
      </c>
      <c r="BS1786" s="80" cm="1">
        <f t="array" ref="BS1786">INDEX($K:$Q,ROW(),MATCH(BS$3,$K$2:$Q$2,0))/12</f>
        <v>-1333.3333333333333</v>
      </c>
      <c r="BT1786" s="80" cm="1">
        <f t="array" ref="BT1786">INDEX($K:$Q,ROW(),MATCH(BT$3,$K$2:$Q$2,0))/12</f>
        <v>-1333.3333333333333</v>
      </c>
      <c r="BU1786" s="80" cm="1">
        <f t="array" ref="BU1786">INDEX($K:$Q,ROW(),MATCH(BU$3,$K$2:$Q$2,0))/12</f>
        <v>-1333.3333333333333</v>
      </c>
      <c r="BV1786" s="80" cm="1">
        <f t="array" ref="BV1786">INDEX($K:$Q,ROW(),MATCH(BV$3,$K$2:$Q$2,0))/12</f>
        <v>-1333.3333333333333</v>
      </c>
      <c r="BW1786" s="80" cm="1">
        <f t="array" ref="BW1786">INDEX($K:$Q,ROW(),MATCH(BW$3,$K$2:$Q$2,0))/12</f>
        <v>-1333.3333333333333</v>
      </c>
      <c r="BX1786" s="80" cm="1">
        <f t="array" ref="BX1786">INDEX($K:$Q,ROW(),MATCH(BX$3,$K$2:$Q$2,0))/12</f>
        <v>-1333.3333333333333</v>
      </c>
      <c r="BY1786" s="80" cm="1">
        <f t="array" ref="BY1786">INDEX($K:$Q,ROW(),MATCH(BY$3,$K$2:$Q$2,0))/12</f>
        <v>-1333.3333333333333</v>
      </c>
      <c r="BZ1786" s="80" cm="1">
        <f t="array" ref="BZ1786">INDEX($K:$Q,ROW(),MATCH(BZ$3,$K$2:$Q$2,0))/12</f>
        <v>-1333.3333333333333</v>
      </c>
      <c r="CA1786" s="80" cm="1">
        <f t="array" ref="CA1786">INDEX($K:$Q,ROW(),MATCH(CA$3,$K$2:$Q$2,0))/12</f>
        <v>-1333.3333333333333</v>
      </c>
      <c r="CB1786" s="80" cm="1">
        <f t="array" ref="CB1786">INDEX($K:$Q,ROW(),MATCH(CB$3,$K$2:$Q$2,0))/12</f>
        <v>-1333.3333333333333</v>
      </c>
      <c r="CC1786" s="80" cm="1">
        <f t="array" ref="CC1786">INDEX($K:$Q,ROW(),MATCH(CC$3,$K$2:$Q$2,0))/12</f>
        <v>-1333.3333333333333</v>
      </c>
      <c r="CD1786" s="80" cm="1">
        <f t="array" ref="CD1786">INDEX($K:$Q,ROW(),MATCH(CD$3,$K$2:$Q$2,0))/12</f>
        <v>-1333.3333333333333</v>
      </c>
      <c r="CE1786" s="80" cm="1">
        <f t="array" ref="CE1786">INDEX($K:$Q,ROW(),MATCH(CE$3,$K$2:$Q$2,0))/12</f>
        <v>-1333.3333333333333</v>
      </c>
      <c r="CF1786" s="80" cm="1">
        <f t="array" ref="CF1786">INDEX($K:$Q,ROW(),MATCH(CF$3,$K$2:$Q$2,0))/12</f>
        <v>-1333.3333333333333</v>
      </c>
      <c r="CG1786" s="80" cm="1">
        <f t="array" ref="CG1786">INDEX($K:$Q,ROW(),MATCH(CG$3,$K$2:$Q$2,0))/12</f>
        <v>-1333.3333333333333</v>
      </c>
      <c r="CH1786" s="80" cm="1">
        <f t="array" ref="CH1786">INDEX($K:$Q,ROW(),MATCH(CH$3,$K$2:$Q$2,0))/12</f>
        <v>-1333.3333333333333</v>
      </c>
      <c r="CI1786" s="80" cm="1">
        <f t="array" ref="CI1786">INDEX($K:$Q,ROW(),MATCH(CI$3,$K$2:$Q$2,0))/12</f>
        <v>-1333.3333333333333</v>
      </c>
      <c r="CJ1786" s="80" cm="1">
        <f t="array" ref="CJ1786">INDEX($K:$Q,ROW(),MATCH(CJ$3,$K$2:$Q$2,0))/12</f>
        <v>-1333.3333333333333</v>
      </c>
      <c r="CK1786" s="80" cm="1">
        <f t="array" ref="CK1786">INDEX($K:$Q,ROW(),MATCH(CK$3,$K$2:$Q$2,0))/12</f>
        <v>-1333.3333333333333</v>
      </c>
      <c r="CL1786" s="80" cm="1">
        <f t="array" ref="CL1786">INDEX($K:$Q,ROW(),MATCH(CL$3,$K$2:$Q$2,0))/12</f>
        <v>-1333.3333333333333</v>
      </c>
      <c r="CN1786" s="74"/>
      <c r="CO1786" s="80" t="e" cm="1">
        <f t="array" ref="CO1786">INDEX($K:$Q,ROW(),MATCH(CO$3,$K$2:$Q$2,0))/CO$5</f>
        <v>#N/A</v>
      </c>
      <c r="CP1786" s="80" t="e" cm="1">
        <f t="array" ref="CP1786">INDEX($K:$Q,ROW(),MATCH(CP$3,$K$2:$Q$2,0))/CP$5</f>
        <v>#N/A</v>
      </c>
      <c r="CQ1786" s="80" t="e" cm="1">
        <f t="array" ref="CQ1786">INDEX($K:$Q,ROW(),MATCH(CQ$3,$K$2:$Q$2,0))/CQ$5</f>
        <v>#N/A</v>
      </c>
      <c r="CR1786" s="80" t="e" cm="1">
        <f t="array" ref="CR1786">INDEX($K:$Q,ROW(),MATCH(CR$3,$K$2:$Q$2,0))/CR$5</f>
        <v>#N/A</v>
      </c>
      <c r="CS1786" s="80" t="e" cm="1">
        <f t="array" ref="CS1786">INDEX($K:$Q,ROW(),MATCH(CS$3,$K$2:$Q$2,0))/CS$5</f>
        <v>#N/A</v>
      </c>
      <c r="CT1786" s="80" t="e" cm="1">
        <f t="array" ref="CT1786">INDEX($K:$Q,ROW(),MATCH(CT$3,$K$2:$Q$2,0))/CT$5</f>
        <v>#N/A</v>
      </c>
      <c r="CU1786" s="80" t="e" cm="1">
        <f t="array" ref="CU1786">INDEX($K:$Q,ROW(),MATCH(CU$3,$K$2:$Q$2,0))/CU$5</f>
        <v>#N/A</v>
      </c>
      <c r="CV1786" s="80" t="e" cm="1">
        <f t="array" ref="CV1786">INDEX($K:$Q,ROW(),MATCH(CV$3,$K$2:$Q$2,0))/CV$5</f>
        <v>#N/A</v>
      </c>
      <c r="CW1786" s="80" t="e" cm="1">
        <f t="array" ref="CW1786">INDEX($K:$Q,ROW(),MATCH(CW$3,$K$2:$Q$2,0))/CW$5</f>
        <v>#N/A</v>
      </c>
      <c r="CX1786" s="80" t="e" cm="1">
        <f t="array" ref="CX1786">INDEX($K:$Q,ROW(),MATCH(CX$3,$K$2:$Q$2,0))/CX$5</f>
        <v>#N/A</v>
      </c>
      <c r="CY1786" s="80" t="e" cm="1">
        <f t="array" ref="CY1786">INDEX($K:$Q,ROW(),MATCH(CY$3,$K$2:$Q$2,0))/CL$5</f>
        <v>#N/A</v>
      </c>
      <c r="CZ1786" s="80" t="e" cm="1">
        <f t="array" ref="CZ1786">INDEX($K:$Q,ROW(),MATCH(CZ$3,$K$2:$Q$2,0))/CZ$5</f>
        <v>#N/A</v>
      </c>
      <c r="DA1786" s="80" t="e" cm="1">
        <f t="array" ref="DA1786">INDEX($K:$Q,ROW(),MATCH(DA$3,$K$2:$Q$2,0))/DA$5</f>
        <v>#N/A</v>
      </c>
      <c r="DB1786" s="80" t="e" cm="1">
        <f t="array" ref="DB1786">INDEX($K:$Q,ROW(),MATCH(DB$3,$K$2:$Q$2,0))/DB$5</f>
        <v>#N/A</v>
      </c>
      <c r="DC1786" s="80" t="e" cm="1">
        <f t="array" ref="DC1786">INDEX($K:$Q,ROW(),MATCH(DC$3,$K$2:$Q$2,0))/DC$5</f>
        <v>#N/A</v>
      </c>
      <c r="DD1786" s="80" t="e" cm="1">
        <f t="array" ref="DD1786">INDEX($K:$Q,ROW(),MATCH(DD$3,$K$2:$Q$2,0))/DD$5</f>
        <v>#N/A</v>
      </c>
      <c r="DE1786" s="80" t="e" cm="1">
        <f t="array" ref="DE1786">INDEX($K:$Q,ROW(),MATCH(DE$3,$K$2:$Q$2,0))/DE$5</f>
        <v>#N/A</v>
      </c>
      <c r="DF1786" s="80" t="e" cm="1">
        <f t="array" ref="DF1786">INDEX($K:$Q,ROW(),MATCH(DF$3,$K$2:$Q$2,0))/DF$5</f>
        <v>#N/A</v>
      </c>
      <c r="DG1786" s="80" t="e" cm="1">
        <f t="array" ref="DG1786">INDEX($K:$Q,ROW(),MATCH(DG$3,$K$2:$Q$2,0))/DG$5</f>
        <v>#N/A</v>
      </c>
      <c r="DH1786" s="80" t="e" cm="1">
        <f t="array" ref="DH1786">INDEX($K:$Q,ROW(),MATCH(DH$3,$K$2:$Q$2,0))/DH$5</f>
        <v>#N/A</v>
      </c>
      <c r="DI1786" s="80" t="e" cm="1">
        <f t="array" ref="DI1786">INDEX($K:$Q,ROW(),MATCH(DI$3,$K$2:$Q$2,0))/DI$5</f>
        <v>#N/A</v>
      </c>
      <c r="DJ1786" s="80" t="e" cm="1">
        <f t="array" ref="DJ1786">INDEX($K:$Q,ROW(),MATCH(DJ$3,$K$2:$Q$2,0))/DJ$5</f>
        <v>#N/A</v>
      </c>
      <c r="DK1786" s="80" t="e" cm="1">
        <f t="array" ref="DK1786">INDEX($K:$Q,ROW(),MATCH(DK$3,$K$2:$Q$2,0))/DK$5</f>
        <v>#N/A</v>
      </c>
      <c r="DL1786" s="80" t="e" cm="1">
        <f t="array" ref="DL1786">INDEX($K:$Q,ROW(),MATCH(DL$3,$K$2:$Q$2,0))/DL$5</f>
        <v>#N/A</v>
      </c>
    </row>
    <row r="1787" spans="2:116" x14ac:dyDescent="0.35">
      <c r="D1787" t="s">
        <v>564</v>
      </c>
      <c r="E1787" s="8" t="str">
        <f t="shared" si="3044"/>
        <v>1787 FAPPELIST-F</v>
      </c>
      <c r="G1787" s="141" t="s">
        <v>567</v>
      </c>
      <c r="K1787" s="23">
        <v>-32000</v>
      </c>
      <c r="L1787" s="23">
        <v>-32000</v>
      </c>
      <c r="M1787" s="23">
        <v>-32000</v>
      </c>
      <c r="N1787" s="23">
        <v>-32000</v>
      </c>
      <c r="O1787" s="23">
        <v>-32000</v>
      </c>
      <c r="P1787" s="23">
        <v>-32000</v>
      </c>
      <c r="S1787" s="80" cm="1">
        <f t="array" ref="S1787">INDEX($K:$Q,ROW(),MATCH(S$3,$K$2:$Q$2,0))/12</f>
        <v>-2666.6666666666665</v>
      </c>
      <c r="T1787" s="80" cm="1">
        <f t="array" ref="T1787">INDEX($K:$Q,ROW(),MATCH(T$3,$K$2:$Q$2,0))/12</f>
        <v>-2666.6666666666665</v>
      </c>
      <c r="U1787" s="80" cm="1">
        <f t="array" ref="U1787">INDEX($K:$Q,ROW(),MATCH(U$3,$K$2:$Q$2,0))/12</f>
        <v>-2666.6666666666665</v>
      </c>
      <c r="V1787" s="80" cm="1">
        <f t="array" ref="V1787">INDEX($K:$Q,ROW(),MATCH(V$3,$K$2:$Q$2,0))/12</f>
        <v>-2666.6666666666665</v>
      </c>
      <c r="W1787" s="80" cm="1">
        <f t="array" ref="W1787">INDEX($K:$Q,ROW(),MATCH(W$3,$K$2:$Q$2,0))/12</f>
        <v>-2666.6666666666665</v>
      </c>
      <c r="X1787" s="80" cm="1">
        <f t="array" ref="X1787">INDEX($K:$Q,ROW(),MATCH(X$3,$K$2:$Q$2,0))/12</f>
        <v>-2666.6666666666665</v>
      </c>
      <c r="Y1787" s="80" cm="1">
        <f t="array" ref="Y1787">INDEX($K:$Q,ROW(),MATCH(Y$3,$K$2:$Q$2,0))/12</f>
        <v>-2666.6666666666665</v>
      </c>
      <c r="Z1787" s="80" cm="1">
        <f t="array" ref="Z1787">INDEX($K:$Q,ROW(),MATCH(Z$3,$K$2:$Q$2,0))/12</f>
        <v>-2666.6666666666665</v>
      </c>
      <c r="AA1787" s="80" cm="1">
        <f t="array" ref="AA1787">INDEX($K:$Q,ROW(),MATCH(AA$3,$K$2:$Q$2,0))/12</f>
        <v>-2666.6666666666665</v>
      </c>
      <c r="AB1787" s="80" cm="1">
        <f t="array" ref="AB1787">INDEX($K:$Q,ROW(),MATCH(AB$3,$K$2:$Q$2,0))/12</f>
        <v>-2666.6666666666665</v>
      </c>
      <c r="AC1787" s="80" cm="1">
        <f t="array" ref="AC1787">INDEX($K:$Q,ROW(),MATCH(AC$3,$K$2:$Q$2,0))/12</f>
        <v>-2666.6666666666665</v>
      </c>
      <c r="AD1787" s="80" cm="1">
        <f t="array" ref="AD1787">INDEX($K:$Q,ROW(),MATCH(AD$3,$K$2:$Q$2,0))/12</f>
        <v>-2666.6666666666665</v>
      </c>
      <c r="AE1787" s="80" cm="1">
        <f t="array" ref="AE1787">INDEX($K:$Q,ROW(),MATCH(AE$3,$K$2:$Q$2,0))/12</f>
        <v>-2666.6666666666665</v>
      </c>
      <c r="AF1787" s="80" cm="1">
        <f t="array" ref="AF1787">INDEX($K:$Q,ROW(),MATCH(AF$3,$K$2:$Q$2,0))/12</f>
        <v>-2666.6666666666665</v>
      </c>
      <c r="AG1787" s="80" cm="1">
        <f t="array" ref="AG1787">INDEX($K:$Q,ROW(),MATCH(AG$3,$K$2:$Q$2,0))/12</f>
        <v>-2666.6666666666665</v>
      </c>
      <c r="AH1787" s="80" cm="1">
        <f t="array" ref="AH1787">INDEX($K:$Q,ROW(),MATCH(AH$3,$K$2:$Q$2,0))/12</f>
        <v>-2666.6666666666665</v>
      </c>
      <c r="AI1787" s="80" cm="1">
        <f t="array" ref="AI1787">INDEX($K:$Q,ROW(),MATCH(AI$3,$K$2:$Q$2,0))/12</f>
        <v>-2666.6666666666665</v>
      </c>
      <c r="AJ1787" s="80" cm="1">
        <f t="array" ref="AJ1787">INDEX($K:$Q,ROW(),MATCH(AJ$3,$K$2:$Q$2,0))/12</f>
        <v>-2666.6666666666665</v>
      </c>
      <c r="AK1787" s="80" cm="1">
        <f t="array" ref="AK1787">INDEX($K:$Q,ROW(),MATCH(AK$3,$K$2:$Q$2,0))/12</f>
        <v>-2666.6666666666665</v>
      </c>
      <c r="AL1787" s="80" cm="1">
        <f t="array" ref="AL1787">INDEX($K:$Q,ROW(),MATCH(AL$3,$K$2:$Q$2,0))/12</f>
        <v>-2666.6666666666665</v>
      </c>
      <c r="AM1787" s="80" cm="1">
        <f t="array" ref="AM1787">INDEX($K:$Q,ROW(),MATCH(AM$3,$K$2:$Q$2,0))/12</f>
        <v>-2666.6666666666665</v>
      </c>
      <c r="AN1787" s="80" cm="1">
        <f t="array" ref="AN1787">INDEX($K:$Q,ROW(),MATCH(AN$3,$K$2:$Q$2,0))/12</f>
        <v>-2666.6666666666665</v>
      </c>
      <c r="AO1787" s="80" cm="1">
        <f t="array" ref="AO1787">INDEX($K:$Q,ROW(),MATCH(AO$3,$K$2:$Q$2,0))/12</f>
        <v>-2666.6666666666665</v>
      </c>
      <c r="AP1787" s="80" cm="1">
        <f t="array" ref="AP1787">INDEX($K:$Q,ROW(),MATCH(AP$3,$K$2:$Q$2,0))/12</f>
        <v>-2666.6666666666665</v>
      </c>
      <c r="AQ1787" s="80" cm="1">
        <f t="array" ref="AQ1787">INDEX($K:$Q,ROW(),MATCH(AQ$3,$K$2:$Q$2,0))/12</f>
        <v>-2666.6666666666665</v>
      </c>
      <c r="AR1787" s="80" cm="1">
        <f t="array" ref="AR1787">INDEX($K:$Q,ROW(),MATCH(AR$3,$K$2:$Q$2,0))/12</f>
        <v>-2666.6666666666665</v>
      </c>
      <c r="AS1787" s="80" cm="1">
        <f t="array" ref="AS1787">INDEX($K:$Q,ROW(),MATCH(AS$3,$K$2:$Q$2,0))/12</f>
        <v>-2666.6666666666665</v>
      </c>
      <c r="AT1787" s="80" cm="1">
        <f t="array" ref="AT1787">INDEX($K:$Q,ROW(),MATCH(AT$3,$K$2:$Q$2,0))/12</f>
        <v>-2666.6666666666665</v>
      </c>
      <c r="AU1787" s="80" cm="1">
        <f t="array" ref="AU1787">INDEX($K:$Q,ROW(),MATCH(AU$3,$K$2:$Q$2,0))/12</f>
        <v>-2666.6666666666665</v>
      </c>
      <c r="AV1787" s="80" cm="1">
        <f t="array" ref="AV1787">INDEX($K:$Q,ROW(),MATCH(AV$3,$K$2:$Q$2,0))/12</f>
        <v>-2666.6666666666665</v>
      </c>
      <c r="AW1787" s="80" cm="1">
        <f t="array" ref="AW1787">INDEX($K:$Q,ROW(),MATCH(AW$3,$K$2:$Q$2,0))/12</f>
        <v>-2666.6666666666665</v>
      </c>
      <c r="AX1787" s="80" cm="1">
        <f t="array" ref="AX1787">INDEX($K:$Q,ROW(),MATCH(AX$3,$K$2:$Q$2,0))/12</f>
        <v>-2666.6666666666665</v>
      </c>
      <c r="AY1787" s="80" cm="1">
        <f t="array" ref="AY1787">INDEX($K:$Q,ROW(),MATCH(AY$3,$K$2:$Q$2,0))/12</f>
        <v>-2666.6666666666665</v>
      </c>
      <c r="AZ1787" s="80" cm="1">
        <f t="array" ref="AZ1787">INDEX($K:$Q,ROW(),MATCH(AZ$3,$K$2:$Q$2,0))/12</f>
        <v>-2666.6666666666665</v>
      </c>
      <c r="BA1787" s="80" cm="1">
        <f t="array" ref="BA1787">INDEX($K:$Q,ROW(),MATCH(BA$3,$K$2:$Q$2,0))/12</f>
        <v>-2666.6666666666665</v>
      </c>
      <c r="BB1787" s="80" cm="1">
        <f t="array" ref="BB1787">INDEX($K:$Q,ROW(),MATCH(BB$3,$K$2:$Q$2,0))/12</f>
        <v>-2666.6666666666665</v>
      </c>
      <c r="BC1787" s="80" cm="1">
        <f t="array" ref="BC1787">INDEX($K:$Q,ROW(),MATCH(BC$3,$K$2:$Q$2,0))/12</f>
        <v>-2666.6666666666665</v>
      </c>
      <c r="BD1787" s="80" cm="1">
        <f t="array" ref="BD1787">INDEX($K:$Q,ROW(),MATCH(BD$3,$K$2:$Q$2,0))/12</f>
        <v>-2666.6666666666665</v>
      </c>
      <c r="BE1787" s="80" cm="1">
        <f t="array" ref="BE1787">INDEX($K:$Q,ROW(),MATCH(BE$3,$K$2:$Q$2,0))/12</f>
        <v>-2666.6666666666665</v>
      </c>
      <c r="BF1787" s="80" cm="1">
        <f t="array" ref="BF1787">INDEX($K:$Q,ROW(),MATCH(BF$3,$K$2:$Q$2,0))/12</f>
        <v>-2666.6666666666665</v>
      </c>
      <c r="BG1787" s="80" cm="1">
        <f t="array" ref="BG1787">INDEX($K:$Q,ROW(),MATCH(BG$3,$K$2:$Q$2,0))/12</f>
        <v>-2666.6666666666665</v>
      </c>
      <c r="BH1787" s="80" cm="1">
        <f t="array" ref="BH1787">INDEX($K:$Q,ROW(),MATCH(BH$3,$K$2:$Q$2,0))/12</f>
        <v>-2666.6666666666665</v>
      </c>
      <c r="BI1787" s="80" cm="1">
        <f t="array" ref="BI1787">INDEX($K:$Q,ROW(),MATCH(BI$3,$K$2:$Q$2,0))/12</f>
        <v>-2666.6666666666665</v>
      </c>
      <c r="BJ1787" s="80" cm="1">
        <f t="array" ref="BJ1787">INDEX($K:$Q,ROW(),MATCH(BJ$3,$K$2:$Q$2,0))/12</f>
        <v>-2666.6666666666665</v>
      </c>
      <c r="BK1787" s="80" cm="1">
        <f t="array" ref="BK1787">INDEX($K:$Q,ROW(),MATCH(BK$3,$K$2:$Q$2,0))/12</f>
        <v>-2666.6666666666665</v>
      </c>
      <c r="BL1787" s="80" cm="1">
        <f t="array" ref="BL1787">INDEX($K:$Q,ROW(),MATCH(BL$3,$K$2:$Q$2,0))/12</f>
        <v>-2666.6666666666665</v>
      </c>
      <c r="BM1787" s="80" cm="1">
        <f t="array" ref="BM1787">INDEX($K:$Q,ROW(),MATCH(BM$3,$K$2:$Q$2,0))/12</f>
        <v>-2666.6666666666665</v>
      </c>
      <c r="BN1787" s="80" cm="1">
        <f t="array" ref="BN1787">INDEX($K:$Q,ROW(),MATCH(BN$3,$K$2:$Q$2,0))/12</f>
        <v>-2666.6666666666665</v>
      </c>
      <c r="BO1787" s="80" cm="1">
        <f t="array" ref="BO1787">INDEX($K:$Q,ROW(),MATCH(BO$3,$K$2:$Q$2,0))/12</f>
        <v>-2666.6666666666665</v>
      </c>
      <c r="BP1787" s="80" cm="1">
        <f t="array" ref="BP1787">INDEX($K:$Q,ROW(),MATCH(BP$3,$K$2:$Q$2,0))/12</f>
        <v>-2666.6666666666665</v>
      </c>
      <c r="BQ1787" s="80" cm="1">
        <f t="array" ref="BQ1787">INDEX($K:$Q,ROW(),MATCH(BQ$3,$K$2:$Q$2,0))/12</f>
        <v>-2666.6666666666665</v>
      </c>
      <c r="BR1787" s="80" cm="1">
        <f t="array" ref="BR1787">INDEX($K:$Q,ROW(),MATCH(BR$3,$K$2:$Q$2,0))/12</f>
        <v>-2666.6666666666665</v>
      </c>
      <c r="BS1787" s="80" cm="1">
        <f t="array" ref="BS1787">INDEX($K:$Q,ROW(),MATCH(BS$3,$K$2:$Q$2,0))/12</f>
        <v>-2666.6666666666665</v>
      </c>
      <c r="BT1787" s="80" cm="1">
        <f t="array" ref="BT1787">INDEX($K:$Q,ROW(),MATCH(BT$3,$K$2:$Q$2,0))/12</f>
        <v>-2666.6666666666665</v>
      </c>
      <c r="BU1787" s="80" cm="1">
        <f t="array" ref="BU1787">INDEX($K:$Q,ROW(),MATCH(BU$3,$K$2:$Q$2,0))/12</f>
        <v>-2666.6666666666665</v>
      </c>
      <c r="BV1787" s="80" cm="1">
        <f t="array" ref="BV1787">INDEX($K:$Q,ROW(),MATCH(BV$3,$K$2:$Q$2,0))/12</f>
        <v>-2666.6666666666665</v>
      </c>
      <c r="BW1787" s="80" cm="1">
        <f t="array" ref="BW1787">INDEX($K:$Q,ROW(),MATCH(BW$3,$K$2:$Q$2,0))/12</f>
        <v>-2666.6666666666665</v>
      </c>
      <c r="BX1787" s="80" cm="1">
        <f t="array" ref="BX1787">INDEX($K:$Q,ROW(),MATCH(BX$3,$K$2:$Q$2,0))/12</f>
        <v>-2666.6666666666665</v>
      </c>
      <c r="BY1787" s="80" cm="1">
        <f t="array" ref="BY1787">INDEX($K:$Q,ROW(),MATCH(BY$3,$K$2:$Q$2,0))/12</f>
        <v>-2666.6666666666665</v>
      </c>
      <c r="BZ1787" s="80" cm="1">
        <f t="array" ref="BZ1787">INDEX($K:$Q,ROW(),MATCH(BZ$3,$K$2:$Q$2,0))/12</f>
        <v>-2666.6666666666665</v>
      </c>
      <c r="CA1787" s="80" cm="1">
        <f t="array" ref="CA1787">INDEX($K:$Q,ROW(),MATCH(CA$3,$K$2:$Q$2,0))/12</f>
        <v>-2666.6666666666665</v>
      </c>
      <c r="CB1787" s="80" cm="1">
        <f t="array" ref="CB1787">INDEX($K:$Q,ROW(),MATCH(CB$3,$K$2:$Q$2,0))/12</f>
        <v>-2666.6666666666665</v>
      </c>
      <c r="CC1787" s="80" cm="1">
        <f t="array" ref="CC1787">INDEX($K:$Q,ROW(),MATCH(CC$3,$K$2:$Q$2,0))/12</f>
        <v>-2666.6666666666665</v>
      </c>
      <c r="CD1787" s="80" cm="1">
        <f t="array" ref="CD1787">INDEX($K:$Q,ROW(),MATCH(CD$3,$K$2:$Q$2,0))/12</f>
        <v>-2666.6666666666665</v>
      </c>
      <c r="CE1787" s="80" cm="1">
        <f t="array" ref="CE1787">INDEX($K:$Q,ROW(),MATCH(CE$3,$K$2:$Q$2,0))/12</f>
        <v>-2666.6666666666665</v>
      </c>
      <c r="CF1787" s="80" cm="1">
        <f t="array" ref="CF1787">INDEX($K:$Q,ROW(),MATCH(CF$3,$K$2:$Q$2,0))/12</f>
        <v>-2666.6666666666665</v>
      </c>
      <c r="CG1787" s="80" cm="1">
        <f t="array" ref="CG1787">INDEX($K:$Q,ROW(),MATCH(CG$3,$K$2:$Q$2,0))/12</f>
        <v>-2666.6666666666665</v>
      </c>
      <c r="CH1787" s="80" cm="1">
        <f t="array" ref="CH1787">INDEX($K:$Q,ROW(),MATCH(CH$3,$K$2:$Q$2,0))/12</f>
        <v>-2666.6666666666665</v>
      </c>
      <c r="CI1787" s="80" cm="1">
        <f t="array" ref="CI1787">INDEX($K:$Q,ROW(),MATCH(CI$3,$K$2:$Q$2,0))/12</f>
        <v>-2666.6666666666665</v>
      </c>
      <c r="CJ1787" s="80" cm="1">
        <f t="array" ref="CJ1787">INDEX($K:$Q,ROW(),MATCH(CJ$3,$K$2:$Q$2,0))/12</f>
        <v>-2666.6666666666665</v>
      </c>
      <c r="CK1787" s="80" cm="1">
        <f t="array" ref="CK1787">INDEX($K:$Q,ROW(),MATCH(CK$3,$K$2:$Q$2,0))/12</f>
        <v>-2666.6666666666665</v>
      </c>
      <c r="CL1787" s="80" cm="1">
        <f t="array" ref="CL1787">INDEX($K:$Q,ROW(),MATCH(CL$3,$K$2:$Q$2,0))/12</f>
        <v>-2666.6666666666665</v>
      </c>
      <c r="CN1787" s="74"/>
      <c r="CO1787" s="80" t="e" cm="1">
        <f t="array" ref="CO1787">INDEX($K:$Q,ROW(),MATCH(CO$3,$K$2:$Q$2,0))/CO$5</f>
        <v>#N/A</v>
      </c>
      <c r="CP1787" s="80" t="e" cm="1">
        <f t="array" ref="CP1787">INDEX($K:$Q,ROW(),MATCH(CP$3,$K$2:$Q$2,0))/CP$5</f>
        <v>#N/A</v>
      </c>
      <c r="CQ1787" s="80" t="e" cm="1">
        <f t="array" ref="CQ1787">INDEX($K:$Q,ROW(),MATCH(CQ$3,$K$2:$Q$2,0))/CQ$5</f>
        <v>#N/A</v>
      </c>
      <c r="CR1787" s="80" t="e" cm="1">
        <f t="array" ref="CR1787">INDEX($K:$Q,ROW(),MATCH(CR$3,$K$2:$Q$2,0))/CR$5</f>
        <v>#N/A</v>
      </c>
      <c r="CS1787" s="80" t="e" cm="1">
        <f t="array" ref="CS1787">INDEX($K:$Q,ROW(),MATCH(CS$3,$K$2:$Q$2,0))/CS$5</f>
        <v>#N/A</v>
      </c>
      <c r="CT1787" s="80" t="e" cm="1">
        <f t="array" ref="CT1787">INDEX($K:$Q,ROW(),MATCH(CT$3,$K$2:$Q$2,0))/CT$5</f>
        <v>#N/A</v>
      </c>
      <c r="CU1787" s="80" t="e" cm="1">
        <f t="array" ref="CU1787">INDEX($K:$Q,ROW(),MATCH(CU$3,$K$2:$Q$2,0))/CU$5</f>
        <v>#N/A</v>
      </c>
      <c r="CV1787" s="80" t="e" cm="1">
        <f t="array" ref="CV1787">INDEX($K:$Q,ROW(),MATCH(CV$3,$K$2:$Q$2,0))/CV$5</f>
        <v>#N/A</v>
      </c>
      <c r="CW1787" s="80" t="e" cm="1">
        <f t="array" ref="CW1787">INDEX($K:$Q,ROW(),MATCH(CW$3,$K$2:$Q$2,0))/CW$5</f>
        <v>#N/A</v>
      </c>
      <c r="CX1787" s="80" t="e" cm="1">
        <f t="array" ref="CX1787">INDEX($K:$Q,ROW(),MATCH(CX$3,$K$2:$Q$2,0))/CX$5</f>
        <v>#N/A</v>
      </c>
      <c r="CY1787" s="80" t="e" cm="1">
        <f t="array" ref="CY1787">INDEX($K:$Q,ROW(),MATCH(CY$3,$K$2:$Q$2,0))/CL$5</f>
        <v>#N/A</v>
      </c>
      <c r="CZ1787" s="80" t="e" cm="1">
        <f t="array" ref="CZ1787">INDEX($K:$Q,ROW(),MATCH(CZ$3,$K$2:$Q$2,0))/CZ$5</f>
        <v>#N/A</v>
      </c>
      <c r="DA1787" s="80" t="e" cm="1">
        <f t="array" ref="DA1787">INDEX($K:$Q,ROW(),MATCH(DA$3,$K$2:$Q$2,0))/DA$5</f>
        <v>#N/A</v>
      </c>
      <c r="DB1787" s="80" t="e" cm="1">
        <f t="array" ref="DB1787">INDEX($K:$Q,ROW(),MATCH(DB$3,$K$2:$Q$2,0))/DB$5</f>
        <v>#N/A</v>
      </c>
      <c r="DC1787" s="80" t="e" cm="1">
        <f t="array" ref="DC1787">INDEX($K:$Q,ROW(),MATCH(DC$3,$K$2:$Q$2,0))/DC$5</f>
        <v>#N/A</v>
      </c>
      <c r="DD1787" s="80" t="e" cm="1">
        <f t="array" ref="DD1787">INDEX($K:$Q,ROW(),MATCH(DD$3,$K$2:$Q$2,0))/DD$5</f>
        <v>#N/A</v>
      </c>
      <c r="DE1787" s="80" t="e" cm="1">
        <f t="array" ref="DE1787">INDEX($K:$Q,ROW(),MATCH(DE$3,$K$2:$Q$2,0))/DE$5</f>
        <v>#N/A</v>
      </c>
      <c r="DF1787" s="80" t="e" cm="1">
        <f t="array" ref="DF1787">INDEX($K:$Q,ROW(),MATCH(DF$3,$K$2:$Q$2,0))/DF$5</f>
        <v>#N/A</v>
      </c>
      <c r="DG1787" s="80" t="e" cm="1">
        <f t="array" ref="DG1787">INDEX($K:$Q,ROW(),MATCH(DG$3,$K$2:$Q$2,0))/DG$5</f>
        <v>#N/A</v>
      </c>
      <c r="DH1787" s="80" t="e" cm="1">
        <f t="array" ref="DH1787">INDEX($K:$Q,ROW(),MATCH(DH$3,$K$2:$Q$2,0))/DH$5</f>
        <v>#N/A</v>
      </c>
      <c r="DI1787" s="80" t="e" cm="1">
        <f t="array" ref="DI1787">INDEX($K:$Q,ROW(),MATCH(DI$3,$K$2:$Q$2,0))/DI$5</f>
        <v>#N/A</v>
      </c>
      <c r="DJ1787" s="80" t="e" cm="1">
        <f t="array" ref="DJ1787">INDEX($K:$Q,ROW(),MATCH(DJ$3,$K$2:$Q$2,0))/DJ$5</f>
        <v>#N/A</v>
      </c>
      <c r="DK1787" s="80" t="e" cm="1">
        <f t="array" ref="DK1787">INDEX($K:$Q,ROW(),MATCH(DK$3,$K$2:$Q$2,0))/DK$5</f>
        <v>#N/A</v>
      </c>
      <c r="DL1787" s="80" t="e" cm="1">
        <f t="array" ref="DL1787">INDEX($K:$Q,ROW(),MATCH(DL$3,$K$2:$Q$2,0))/DL$5</f>
        <v>#N/A</v>
      </c>
    </row>
    <row r="1788" spans="2:116" x14ac:dyDescent="0.35">
      <c r="D1788" t="s">
        <v>564</v>
      </c>
      <c r="E1788" s="8" t="str">
        <f t="shared" si="3044"/>
        <v>1788 FAPPELIST-F</v>
      </c>
      <c r="G1788" s="141" t="s">
        <v>568</v>
      </c>
      <c r="K1788" s="23">
        <v>-64000</v>
      </c>
      <c r="L1788" s="23">
        <v>-64000</v>
      </c>
      <c r="M1788" s="23">
        <v>-64000</v>
      </c>
      <c r="N1788" s="23">
        <v>-64000</v>
      </c>
      <c r="O1788" s="23">
        <v>-64000</v>
      </c>
      <c r="P1788" s="23">
        <v>-64000</v>
      </c>
      <c r="S1788" s="80" cm="1">
        <f t="array" ref="S1788">INDEX($K:$Q,ROW(),MATCH(S$3,$K$2:$Q$2,0))/12</f>
        <v>-5333.333333333333</v>
      </c>
      <c r="T1788" s="80" cm="1">
        <f t="array" ref="T1788">INDEX($K:$Q,ROW(),MATCH(T$3,$K$2:$Q$2,0))/12</f>
        <v>-5333.333333333333</v>
      </c>
      <c r="U1788" s="80" cm="1">
        <f t="array" ref="U1788">INDEX($K:$Q,ROW(),MATCH(U$3,$K$2:$Q$2,0))/12</f>
        <v>-5333.333333333333</v>
      </c>
      <c r="V1788" s="80" cm="1">
        <f t="array" ref="V1788">INDEX($K:$Q,ROW(),MATCH(V$3,$K$2:$Q$2,0))/12</f>
        <v>-5333.333333333333</v>
      </c>
      <c r="W1788" s="80" cm="1">
        <f t="array" ref="W1788">INDEX($K:$Q,ROW(),MATCH(W$3,$K$2:$Q$2,0))/12</f>
        <v>-5333.333333333333</v>
      </c>
      <c r="X1788" s="80" cm="1">
        <f t="array" ref="X1788">INDEX($K:$Q,ROW(),MATCH(X$3,$K$2:$Q$2,0))/12</f>
        <v>-5333.333333333333</v>
      </c>
      <c r="Y1788" s="80" cm="1">
        <f t="array" ref="Y1788">INDEX($K:$Q,ROW(),MATCH(Y$3,$K$2:$Q$2,0))/12</f>
        <v>-5333.333333333333</v>
      </c>
      <c r="Z1788" s="80" cm="1">
        <f t="array" ref="Z1788">INDEX($K:$Q,ROW(),MATCH(Z$3,$K$2:$Q$2,0))/12</f>
        <v>-5333.333333333333</v>
      </c>
      <c r="AA1788" s="80" cm="1">
        <f t="array" ref="AA1788">INDEX($K:$Q,ROW(),MATCH(AA$3,$K$2:$Q$2,0))/12</f>
        <v>-5333.333333333333</v>
      </c>
      <c r="AB1788" s="80" cm="1">
        <f t="array" ref="AB1788">INDEX($K:$Q,ROW(),MATCH(AB$3,$K$2:$Q$2,0))/12</f>
        <v>-5333.333333333333</v>
      </c>
      <c r="AC1788" s="80" cm="1">
        <f t="array" ref="AC1788">INDEX($K:$Q,ROW(),MATCH(AC$3,$K$2:$Q$2,0))/12</f>
        <v>-5333.333333333333</v>
      </c>
      <c r="AD1788" s="80" cm="1">
        <f t="array" ref="AD1788">INDEX($K:$Q,ROW(),MATCH(AD$3,$K$2:$Q$2,0))/12</f>
        <v>-5333.333333333333</v>
      </c>
      <c r="AE1788" s="80" cm="1">
        <f t="array" ref="AE1788">INDEX($K:$Q,ROW(),MATCH(AE$3,$K$2:$Q$2,0))/12</f>
        <v>-5333.333333333333</v>
      </c>
      <c r="AF1788" s="80" cm="1">
        <f t="array" ref="AF1788">INDEX($K:$Q,ROW(),MATCH(AF$3,$K$2:$Q$2,0))/12</f>
        <v>-5333.333333333333</v>
      </c>
      <c r="AG1788" s="80" cm="1">
        <f t="array" ref="AG1788">INDEX($K:$Q,ROW(),MATCH(AG$3,$K$2:$Q$2,0))/12</f>
        <v>-5333.333333333333</v>
      </c>
      <c r="AH1788" s="80" cm="1">
        <f t="array" ref="AH1788">INDEX($K:$Q,ROW(),MATCH(AH$3,$K$2:$Q$2,0))/12</f>
        <v>-5333.333333333333</v>
      </c>
      <c r="AI1788" s="80" cm="1">
        <f t="array" ref="AI1788">INDEX($K:$Q,ROW(),MATCH(AI$3,$K$2:$Q$2,0))/12</f>
        <v>-5333.333333333333</v>
      </c>
      <c r="AJ1788" s="80" cm="1">
        <f t="array" ref="AJ1788">INDEX($K:$Q,ROW(),MATCH(AJ$3,$K$2:$Q$2,0))/12</f>
        <v>-5333.333333333333</v>
      </c>
      <c r="AK1788" s="80" cm="1">
        <f t="array" ref="AK1788">INDEX($K:$Q,ROW(),MATCH(AK$3,$K$2:$Q$2,0))/12</f>
        <v>-5333.333333333333</v>
      </c>
      <c r="AL1788" s="80" cm="1">
        <f t="array" ref="AL1788">INDEX($K:$Q,ROW(),MATCH(AL$3,$K$2:$Q$2,0))/12</f>
        <v>-5333.333333333333</v>
      </c>
      <c r="AM1788" s="80" cm="1">
        <f t="array" ref="AM1788">INDEX($K:$Q,ROW(),MATCH(AM$3,$K$2:$Q$2,0))/12</f>
        <v>-5333.333333333333</v>
      </c>
      <c r="AN1788" s="80" cm="1">
        <f t="array" ref="AN1788">INDEX($K:$Q,ROW(),MATCH(AN$3,$K$2:$Q$2,0))/12</f>
        <v>-5333.333333333333</v>
      </c>
      <c r="AO1788" s="80" cm="1">
        <f t="array" ref="AO1788">INDEX($K:$Q,ROW(),MATCH(AO$3,$K$2:$Q$2,0))/12</f>
        <v>-5333.333333333333</v>
      </c>
      <c r="AP1788" s="80" cm="1">
        <f t="array" ref="AP1788">INDEX($K:$Q,ROW(),MATCH(AP$3,$K$2:$Q$2,0))/12</f>
        <v>-5333.333333333333</v>
      </c>
      <c r="AQ1788" s="80" cm="1">
        <f t="array" ref="AQ1788">INDEX($K:$Q,ROW(),MATCH(AQ$3,$K$2:$Q$2,0))/12</f>
        <v>-5333.333333333333</v>
      </c>
      <c r="AR1788" s="80" cm="1">
        <f t="array" ref="AR1788">INDEX($K:$Q,ROW(),MATCH(AR$3,$K$2:$Q$2,0))/12</f>
        <v>-5333.333333333333</v>
      </c>
      <c r="AS1788" s="80" cm="1">
        <f t="array" ref="AS1788">INDEX($K:$Q,ROW(),MATCH(AS$3,$K$2:$Q$2,0))/12</f>
        <v>-5333.333333333333</v>
      </c>
      <c r="AT1788" s="80" cm="1">
        <f t="array" ref="AT1788">INDEX($K:$Q,ROW(),MATCH(AT$3,$K$2:$Q$2,0))/12</f>
        <v>-5333.333333333333</v>
      </c>
      <c r="AU1788" s="80" cm="1">
        <f t="array" ref="AU1788">INDEX($K:$Q,ROW(),MATCH(AU$3,$K$2:$Q$2,0))/12</f>
        <v>-5333.333333333333</v>
      </c>
      <c r="AV1788" s="80" cm="1">
        <f t="array" ref="AV1788">INDEX($K:$Q,ROW(),MATCH(AV$3,$K$2:$Q$2,0))/12</f>
        <v>-5333.333333333333</v>
      </c>
      <c r="AW1788" s="80" cm="1">
        <f t="array" ref="AW1788">INDEX($K:$Q,ROW(),MATCH(AW$3,$K$2:$Q$2,0))/12</f>
        <v>-5333.333333333333</v>
      </c>
      <c r="AX1788" s="80" cm="1">
        <f t="array" ref="AX1788">INDEX($K:$Q,ROW(),MATCH(AX$3,$K$2:$Q$2,0))/12</f>
        <v>-5333.333333333333</v>
      </c>
      <c r="AY1788" s="80" cm="1">
        <f t="array" ref="AY1788">INDEX($K:$Q,ROW(),MATCH(AY$3,$K$2:$Q$2,0))/12</f>
        <v>-5333.333333333333</v>
      </c>
      <c r="AZ1788" s="80" cm="1">
        <f t="array" ref="AZ1788">INDEX($K:$Q,ROW(),MATCH(AZ$3,$K$2:$Q$2,0))/12</f>
        <v>-5333.333333333333</v>
      </c>
      <c r="BA1788" s="80" cm="1">
        <f t="array" ref="BA1788">INDEX($K:$Q,ROW(),MATCH(BA$3,$K$2:$Q$2,0))/12</f>
        <v>-5333.333333333333</v>
      </c>
      <c r="BB1788" s="80" cm="1">
        <f t="array" ref="BB1788">INDEX($K:$Q,ROW(),MATCH(BB$3,$K$2:$Q$2,0))/12</f>
        <v>-5333.333333333333</v>
      </c>
      <c r="BC1788" s="80" cm="1">
        <f t="array" ref="BC1788">INDEX($K:$Q,ROW(),MATCH(BC$3,$K$2:$Q$2,0))/12</f>
        <v>-5333.333333333333</v>
      </c>
      <c r="BD1788" s="80" cm="1">
        <f t="array" ref="BD1788">INDEX($K:$Q,ROW(),MATCH(BD$3,$K$2:$Q$2,0))/12</f>
        <v>-5333.333333333333</v>
      </c>
      <c r="BE1788" s="80" cm="1">
        <f t="array" ref="BE1788">INDEX($K:$Q,ROW(),MATCH(BE$3,$K$2:$Q$2,0))/12</f>
        <v>-5333.333333333333</v>
      </c>
      <c r="BF1788" s="80" cm="1">
        <f t="array" ref="BF1788">INDEX($K:$Q,ROW(),MATCH(BF$3,$K$2:$Q$2,0))/12</f>
        <v>-5333.333333333333</v>
      </c>
      <c r="BG1788" s="80" cm="1">
        <f t="array" ref="BG1788">INDEX($K:$Q,ROW(),MATCH(BG$3,$K$2:$Q$2,0))/12</f>
        <v>-5333.333333333333</v>
      </c>
      <c r="BH1788" s="80" cm="1">
        <f t="array" ref="BH1788">INDEX($K:$Q,ROW(),MATCH(BH$3,$K$2:$Q$2,0))/12</f>
        <v>-5333.333333333333</v>
      </c>
      <c r="BI1788" s="80" cm="1">
        <f t="array" ref="BI1788">INDEX($K:$Q,ROW(),MATCH(BI$3,$K$2:$Q$2,0))/12</f>
        <v>-5333.333333333333</v>
      </c>
      <c r="BJ1788" s="80" cm="1">
        <f t="array" ref="BJ1788">INDEX($K:$Q,ROW(),MATCH(BJ$3,$K$2:$Q$2,0))/12</f>
        <v>-5333.333333333333</v>
      </c>
      <c r="BK1788" s="80" cm="1">
        <f t="array" ref="BK1788">INDEX($K:$Q,ROW(),MATCH(BK$3,$K$2:$Q$2,0))/12</f>
        <v>-5333.333333333333</v>
      </c>
      <c r="BL1788" s="80" cm="1">
        <f t="array" ref="BL1788">INDEX($K:$Q,ROW(),MATCH(BL$3,$K$2:$Q$2,0))/12</f>
        <v>-5333.333333333333</v>
      </c>
      <c r="BM1788" s="80" cm="1">
        <f t="array" ref="BM1788">INDEX($K:$Q,ROW(),MATCH(BM$3,$K$2:$Q$2,0))/12</f>
        <v>-5333.333333333333</v>
      </c>
      <c r="BN1788" s="80" cm="1">
        <f t="array" ref="BN1788">INDEX($K:$Q,ROW(),MATCH(BN$3,$K$2:$Q$2,0))/12</f>
        <v>-5333.333333333333</v>
      </c>
      <c r="BO1788" s="80" cm="1">
        <f t="array" ref="BO1788">INDEX($K:$Q,ROW(),MATCH(BO$3,$K$2:$Q$2,0))/12</f>
        <v>-5333.333333333333</v>
      </c>
      <c r="BP1788" s="80" cm="1">
        <f t="array" ref="BP1788">INDEX($K:$Q,ROW(),MATCH(BP$3,$K$2:$Q$2,0))/12</f>
        <v>-5333.333333333333</v>
      </c>
      <c r="BQ1788" s="80" cm="1">
        <f t="array" ref="BQ1788">INDEX($K:$Q,ROW(),MATCH(BQ$3,$K$2:$Q$2,0))/12</f>
        <v>-5333.333333333333</v>
      </c>
      <c r="BR1788" s="80" cm="1">
        <f t="array" ref="BR1788">INDEX($K:$Q,ROW(),MATCH(BR$3,$K$2:$Q$2,0))/12</f>
        <v>-5333.333333333333</v>
      </c>
      <c r="BS1788" s="80" cm="1">
        <f t="array" ref="BS1788">INDEX($K:$Q,ROW(),MATCH(BS$3,$K$2:$Q$2,0))/12</f>
        <v>-5333.333333333333</v>
      </c>
      <c r="BT1788" s="80" cm="1">
        <f t="array" ref="BT1788">INDEX($K:$Q,ROW(),MATCH(BT$3,$K$2:$Q$2,0))/12</f>
        <v>-5333.333333333333</v>
      </c>
      <c r="BU1788" s="80" cm="1">
        <f t="array" ref="BU1788">INDEX($K:$Q,ROW(),MATCH(BU$3,$K$2:$Q$2,0))/12</f>
        <v>-5333.333333333333</v>
      </c>
      <c r="BV1788" s="80" cm="1">
        <f t="array" ref="BV1788">INDEX($K:$Q,ROW(),MATCH(BV$3,$K$2:$Q$2,0))/12</f>
        <v>-5333.333333333333</v>
      </c>
      <c r="BW1788" s="80" cm="1">
        <f t="array" ref="BW1788">INDEX($K:$Q,ROW(),MATCH(BW$3,$K$2:$Q$2,0))/12</f>
        <v>-5333.333333333333</v>
      </c>
      <c r="BX1788" s="80" cm="1">
        <f t="array" ref="BX1788">INDEX($K:$Q,ROW(),MATCH(BX$3,$K$2:$Q$2,0))/12</f>
        <v>-5333.333333333333</v>
      </c>
      <c r="BY1788" s="80" cm="1">
        <f t="array" ref="BY1788">INDEX($K:$Q,ROW(),MATCH(BY$3,$K$2:$Q$2,0))/12</f>
        <v>-5333.333333333333</v>
      </c>
      <c r="BZ1788" s="80" cm="1">
        <f t="array" ref="BZ1788">INDEX($K:$Q,ROW(),MATCH(BZ$3,$K$2:$Q$2,0))/12</f>
        <v>-5333.333333333333</v>
      </c>
      <c r="CA1788" s="80" cm="1">
        <f t="array" ref="CA1788">INDEX($K:$Q,ROW(),MATCH(CA$3,$K$2:$Q$2,0))/12</f>
        <v>-5333.333333333333</v>
      </c>
      <c r="CB1788" s="80" cm="1">
        <f t="array" ref="CB1788">INDEX($K:$Q,ROW(),MATCH(CB$3,$K$2:$Q$2,0))/12</f>
        <v>-5333.333333333333</v>
      </c>
      <c r="CC1788" s="80" cm="1">
        <f t="array" ref="CC1788">INDEX($K:$Q,ROW(),MATCH(CC$3,$K$2:$Q$2,0))/12</f>
        <v>-5333.333333333333</v>
      </c>
      <c r="CD1788" s="80" cm="1">
        <f t="array" ref="CD1788">INDEX($K:$Q,ROW(),MATCH(CD$3,$K$2:$Q$2,0))/12</f>
        <v>-5333.333333333333</v>
      </c>
      <c r="CE1788" s="80" cm="1">
        <f t="array" ref="CE1788">INDEX($K:$Q,ROW(),MATCH(CE$3,$K$2:$Q$2,0))/12</f>
        <v>-5333.333333333333</v>
      </c>
      <c r="CF1788" s="80" cm="1">
        <f t="array" ref="CF1788">INDEX($K:$Q,ROW(),MATCH(CF$3,$K$2:$Q$2,0))/12</f>
        <v>-5333.333333333333</v>
      </c>
      <c r="CG1788" s="80" cm="1">
        <f t="array" ref="CG1788">INDEX($K:$Q,ROW(),MATCH(CG$3,$K$2:$Q$2,0))/12</f>
        <v>-5333.333333333333</v>
      </c>
      <c r="CH1788" s="80" cm="1">
        <f t="array" ref="CH1788">INDEX($K:$Q,ROW(),MATCH(CH$3,$K$2:$Q$2,0))/12</f>
        <v>-5333.333333333333</v>
      </c>
      <c r="CI1788" s="80" cm="1">
        <f t="array" ref="CI1788">INDEX($K:$Q,ROW(),MATCH(CI$3,$K$2:$Q$2,0))/12</f>
        <v>-5333.333333333333</v>
      </c>
      <c r="CJ1788" s="80" cm="1">
        <f t="array" ref="CJ1788">INDEX($K:$Q,ROW(),MATCH(CJ$3,$K$2:$Q$2,0))/12</f>
        <v>-5333.333333333333</v>
      </c>
      <c r="CK1788" s="80" cm="1">
        <f t="array" ref="CK1788">INDEX($K:$Q,ROW(),MATCH(CK$3,$K$2:$Q$2,0))/12</f>
        <v>-5333.333333333333</v>
      </c>
      <c r="CL1788" s="80" cm="1">
        <f t="array" ref="CL1788">INDEX($K:$Q,ROW(),MATCH(CL$3,$K$2:$Q$2,0))/12</f>
        <v>-5333.333333333333</v>
      </c>
      <c r="CN1788" s="74"/>
      <c r="CO1788" s="80" t="e" cm="1">
        <f t="array" ref="CO1788">INDEX($K:$Q,ROW(),MATCH(CO$3,$K$2:$Q$2,0))/CO$5</f>
        <v>#N/A</v>
      </c>
      <c r="CP1788" s="80" t="e" cm="1">
        <f t="array" ref="CP1788">INDEX($K:$Q,ROW(),MATCH(CP$3,$K$2:$Q$2,0))/CP$5</f>
        <v>#N/A</v>
      </c>
      <c r="CQ1788" s="80" t="e" cm="1">
        <f t="array" ref="CQ1788">INDEX($K:$Q,ROW(),MATCH(CQ$3,$K$2:$Q$2,0))/CQ$5</f>
        <v>#N/A</v>
      </c>
      <c r="CR1788" s="80" t="e" cm="1">
        <f t="array" ref="CR1788">INDEX($K:$Q,ROW(),MATCH(CR$3,$K$2:$Q$2,0))/CR$5</f>
        <v>#N/A</v>
      </c>
      <c r="CS1788" s="80" t="e" cm="1">
        <f t="array" ref="CS1788">INDEX($K:$Q,ROW(),MATCH(CS$3,$K$2:$Q$2,0))/CS$5</f>
        <v>#N/A</v>
      </c>
      <c r="CT1788" s="80" t="e" cm="1">
        <f t="array" ref="CT1788">INDEX($K:$Q,ROW(),MATCH(CT$3,$K$2:$Q$2,0))/CT$5</f>
        <v>#N/A</v>
      </c>
      <c r="CU1788" s="80" t="e" cm="1">
        <f t="array" ref="CU1788">INDEX($K:$Q,ROW(),MATCH(CU$3,$K$2:$Q$2,0))/CU$5</f>
        <v>#N/A</v>
      </c>
      <c r="CV1788" s="80" t="e" cm="1">
        <f t="array" ref="CV1788">INDEX($K:$Q,ROW(),MATCH(CV$3,$K$2:$Q$2,0))/CV$5</f>
        <v>#N/A</v>
      </c>
      <c r="CW1788" s="80" t="e" cm="1">
        <f t="array" ref="CW1788">INDEX($K:$Q,ROW(),MATCH(CW$3,$K$2:$Q$2,0))/CW$5</f>
        <v>#N/A</v>
      </c>
      <c r="CX1788" s="80" t="e" cm="1">
        <f t="array" ref="CX1788">INDEX($K:$Q,ROW(),MATCH(CX$3,$K$2:$Q$2,0))/CX$5</f>
        <v>#N/A</v>
      </c>
      <c r="CY1788" s="80" t="e" cm="1">
        <f t="array" ref="CY1788">INDEX($K:$Q,ROW(),MATCH(CY$3,$K$2:$Q$2,0))/CL$5</f>
        <v>#N/A</v>
      </c>
      <c r="CZ1788" s="80" t="e" cm="1">
        <f t="array" ref="CZ1788">INDEX($K:$Q,ROW(),MATCH(CZ$3,$K$2:$Q$2,0))/CZ$5</f>
        <v>#N/A</v>
      </c>
      <c r="DA1788" s="80" t="e" cm="1">
        <f t="array" ref="DA1788">INDEX($K:$Q,ROW(),MATCH(DA$3,$K$2:$Q$2,0))/DA$5</f>
        <v>#N/A</v>
      </c>
      <c r="DB1788" s="80" t="e" cm="1">
        <f t="array" ref="DB1788">INDEX($K:$Q,ROW(),MATCH(DB$3,$K$2:$Q$2,0))/DB$5</f>
        <v>#N/A</v>
      </c>
      <c r="DC1788" s="80" t="e" cm="1">
        <f t="array" ref="DC1788">INDEX($K:$Q,ROW(),MATCH(DC$3,$K$2:$Q$2,0))/DC$5</f>
        <v>#N/A</v>
      </c>
      <c r="DD1788" s="80" t="e" cm="1">
        <f t="array" ref="DD1788">INDEX($K:$Q,ROW(),MATCH(DD$3,$K$2:$Q$2,0))/DD$5</f>
        <v>#N/A</v>
      </c>
      <c r="DE1788" s="80" t="e" cm="1">
        <f t="array" ref="DE1788">INDEX($K:$Q,ROW(),MATCH(DE$3,$K$2:$Q$2,0))/DE$5</f>
        <v>#N/A</v>
      </c>
      <c r="DF1788" s="80" t="e" cm="1">
        <f t="array" ref="DF1788">INDEX($K:$Q,ROW(),MATCH(DF$3,$K$2:$Q$2,0))/DF$5</f>
        <v>#N/A</v>
      </c>
      <c r="DG1788" s="80" t="e" cm="1">
        <f t="array" ref="DG1788">INDEX($K:$Q,ROW(),MATCH(DG$3,$K$2:$Q$2,0))/DG$5</f>
        <v>#N/A</v>
      </c>
      <c r="DH1788" s="80" t="e" cm="1">
        <f t="array" ref="DH1788">INDEX($K:$Q,ROW(),MATCH(DH$3,$K$2:$Q$2,0))/DH$5</f>
        <v>#N/A</v>
      </c>
      <c r="DI1788" s="80" t="e" cm="1">
        <f t="array" ref="DI1788">INDEX($K:$Q,ROW(),MATCH(DI$3,$K$2:$Q$2,0))/DI$5</f>
        <v>#N/A</v>
      </c>
      <c r="DJ1788" s="80" t="e" cm="1">
        <f t="array" ref="DJ1788">INDEX($K:$Q,ROW(),MATCH(DJ$3,$K$2:$Q$2,0))/DJ$5</f>
        <v>#N/A</v>
      </c>
      <c r="DK1788" s="80" t="e" cm="1">
        <f t="array" ref="DK1788">INDEX($K:$Q,ROW(),MATCH(DK$3,$K$2:$Q$2,0))/DK$5</f>
        <v>#N/A</v>
      </c>
      <c r="DL1788" s="80" t="e" cm="1">
        <f t="array" ref="DL1788">INDEX($K:$Q,ROW(),MATCH(DL$3,$K$2:$Q$2,0))/DL$5</f>
        <v>#N/A</v>
      </c>
    </row>
    <row r="1789" spans="2:116" x14ac:dyDescent="0.35">
      <c r="B1789" t="str">
        <f>E1789</f>
        <v>1789 FAPPELIST-F</v>
      </c>
      <c r="C1789" t="s">
        <v>235</v>
      </c>
      <c r="D1789" t="s">
        <v>564</v>
      </c>
      <c r="E1789" s="8" t="str">
        <f t="shared" si="3036"/>
        <v>1789 FAPPELIST-F</v>
      </c>
      <c r="G1789" s="141" t="s">
        <v>569</v>
      </c>
      <c r="K1789" s="23">
        <v>-128000</v>
      </c>
      <c r="L1789" s="23">
        <v>-128000</v>
      </c>
      <c r="M1789" s="23">
        <v>-128000</v>
      </c>
      <c r="N1789" s="23">
        <v>-128000</v>
      </c>
      <c r="O1789" s="23">
        <v>-128000</v>
      </c>
      <c r="P1789" s="23">
        <v>-128000</v>
      </c>
      <c r="S1789" s="80" cm="1">
        <f t="array" ref="S1789">INDEX($K:$Q,ROW(),MATCH(S$3,$K$2:$Q$2,0))/12</f>
        <v>-10666.666666666666</v>
      </c>
      <c r="T1789" s="80" cm="1">
        <f t="array" ref="T1789">INDEX($K:$Q,ROW(),MATCH(T$3,$K$2:$Q$2,0))/12</f>
        <v>-10666.666666666666</v>
      </c>
      <c r="U1789" s="80" cm="1">
        <f t="array" ref="U1789">INDEX($K:$Q,ROW(),MATCH(U$3,$K$2:$Q$2,0))/12</f>
        <v>-10666.666666666666</v>
      </c>
      <c r="V1789" s="80" cm="1">
        <f t="array" ref="V1789">INDEX($K:$Q,ROW(),MATCH(V$3,$K$2:$Q$2,0))/12</f>
        <v>-10666.666666666666</v>
      </c>
      <c r="W1789" s="80" cm="1">
        <f t="array" ref="W1789">INDEX($K:$Q,ROW(),MATCH(W$3,$K$2:$Q$2,0))/12</f>
        <v>-10666.666666666666</v>
      </c>
      <c r="X1789" s="80" cm="1">
        <f t="array" ref="X1789">INDEX($K:$Q,ROW(),MATCH(X$3,$K$2:$Q$2,0))/12</f>
        <v>-10666.666666666666</v>
      </c>
      <c r="Y1789" s="80" cm="1">
        <f t="array" ref="Y1789">INDEX($K:$Q,ROW(),MATCH(Y$3,$K$2:$Q$2,0))/12</f>
        <v>-10666.666666666666</v>
      </c>
      <c r="Z1789" s="80" cm="1">
        <f t="array" ref="Z1789">INDEX($K:$Q,ROW(),MATCH(Z$3,$K$2:$Q$2,0))/12</f>
        <v>-10666.666666666666</v>
      </c>
      <c r="AA1789" s="80" cm="1">
        <f t="array" ref="AA1789">INDEX($K:$Q,ROW(),MATCH(AA$3,$K$2:$Q$2,0))/12</f>
        <v>-10666.666666666666</v>
      </c>
      <c r="AB1789" s="80" cm="1">
        <f t="array" ref="AB1789">INDEX($K:$Q,ROW(),MATCH(AB$3,$K$2:$Q$2,0))/12</f>
        <v>-10666.666666666666</v>
      </c>
      <c r="AC1789" s="80" cm="1">
        <f t="array" ref="AC1789">INDEX($K:$Q,ROW(),MATCH(AC$3,$K$2:$Q$2,0))/12</f>
        <v>-10666.666666666666</v>
      </c>
      <c r="AD1789" s="80" cm="1">
        <f t="array" ref="AD1789">INDEX($K:$Q,ROW(),MATCH(AD$3,$K$2:$Q$2,0))/12</f>
        <v>-10666.666666666666</v>
      </c>
      <c r="AE1789" s="80" cm="1">
        <f t="array" ref="AE1789">INDEX($K:$Q,ROW(),MATCH(AE$3,$K$2:$Q$2,0))/12</f>
        <v>-10666.666666666666</v>
      </c>
      <c r="AF1789" s="80" cm="1">
        <f t="array" ref="AF1789">INDEX($K:$Q,ROW(),MATCH(AF$3,$K$2:$Q$2,0))/12</f>
        <v>-10666.666666666666</v>
      </c>
      <c r="AG1789" s="80" cm="1">
        <f t="array" ref="AG1789">INDEX($K:$Q,ROW(),MATCH(AG$3,$K$2:$Q$2,0))/12</f>
        <v>-10666.666666666666</v>
      </c>
      <c r="AH1789" s="80" cm="1">
        <f t="array" ref="AH1789">INDEX($K:$Q,ROW(),MATCH(AH$3,$K$2:$Q$2,0))/12</f>
        <v>-10666.666666666666</v>
      </c>
      <c r="AI1789" s="80" cm="1">
        <f t="array" ref="AI1789">INDEX($K:$Q,ROW(),MATCH(AI$3,$K$2:$Q$2,0))/12</f>
        <v>-10666.666666666666</v>
      </c>
      <c r="AJ1789" s="80" cm="1">
        <f t="array" ref="AJ1789">INDEX($K:$Q,ROW(),MATCH(AJ$3,$K$2:$Q$2,0))/12</f>
        <v>-10666.666666666666</v>
      </c>
      <c r="AK1789" s="80" cm="1">
        <f t="array" ref="AK1789">INDEX($K:$Q,ROW(),MATCH(AK$3,$K$2:$Q$2,0))/12</f>
        <v>-10666.666666666666</v>
      </c>
      <c r="AL1789" s="80" cm="1">
        <f t="array" ref="AL1789">INDEX($K:$Q,ROW(),MATCH(AL$3,$K$2:$Q$2,0))/12</f>
        <v>-10666.666666666666</v>
      </c>
      <c r="AM1789" s="80" cm="1">
        <f t="array" ref="AM1789">INDEX($K:$Q,ROW(),MATCH(AM$3,$K$2:$Q$2,0))/12</f>
        <v>-10666.666666666666</v>
      </c>
      <c r="AN1789" s="80" cm="1">
        <f t="array" ref="AN1789">INDEX($K:$Q,ROW(),MATCH(AN$3,$K$2:$Q$2,0))/12</f>
        <v>-10666.666666666666</v>
      </c>
      <c r="AO1789" s="80" cm="1">
        <f t="array" ref="AO1789">INDEX($K:$Q,ROW(),MATCH(AO$3,$K$2:$Q$2,0))/12</f>
        <v>-10666.666666666666</v>
      </c>
      <c r="AP1789" s="80" cm="1">
        <f t="array" ref="AP1789">INDEX($K:$Q,ROW(),MATCH(AP$3,$K$2:$Q$2,0))/12</f>
        <v>-10666.666666666666</v>
      </c>
      <c r="AQ1789" s="80" cm="1">
        <f t="array" ref="AQ1789">INDEX($K:$Q,ROW(),MATCH(AQ$3,$K$2:$Q$2,0))/12</f>
        <v>-10666.666666666666</v>
      </c>
      <c r="AR1789" s="80" cm="1">
        <f t="array" ref="AR1789">INDEX($K:$Q,ROW(),MATCH(AR$3,$K$2:$Q$2,0))/12</f>
        <v>-10666.666666666666</v>
      </c>
      <c r="AS1789" s="80" cm="1">
        <f t="array" ref="AS1789">INDEX($K:$Q,ROW(),MATCH(AS$3,$K$2:$Q$2,0))/12</f>
        <v>-10666.666666666666</v>
      </c>
      <c r="AT1789" s="80" cm="1">
        <f t="array" ref="AT1789">INDEX($K:$Q,ROW(),MATCH(AT$3,$K$2:$Q$2,0))/12</f>
        <v>-10666.666666666666</v>
      </c>
      <c r="AU1789" s="80" cm="1">
        <f t="array" ref="AU1789">INDEX($K:$Q,ROW(),MATCH(AU$3,$K$2:$Q$2,0))/12</f>
        <v>-10666.666666666666</v>
      </c>
      <c r="AV1789" s="80" cm="1">
        <f t="array" ref="AV1789">INDEX($K:$Q,ROW(),MATCH(AV$3,$K$2:$Q$2,0))/12</f>
        <v>-10666.666666666666</v>
      </c>
      <c r="AW1789" s="80" cm="1">
        <f t="array" ref="AW1789">INDEX($K:$Q,ROW(),MATCH(AW$3,$K$2:$Q$2,0))/12</f>
        <v>-10666.666666666666</v>
      </c>
      <c r="AX1789" s="80" cm="1">
        <f t="array" ref="AX1789">INDEX($K:$Q,ROW(),MATCH(AX$3,$K$2:$Q$2,0))/12</f>
        <v>-10666.666666666666</v>
      </c>
      <c r="AY1789" s="80" cm="1">
        <f t="array" ref="AY1789">INDEX($K:$Q,ROW(),MATCH(AY$3,$K$2:$Q$2,0))/12</f>
        <v>-10666.666666666666</v>
      </c>
      <c r="AZ1789" s="80" cm="1">
        <f t="array" ref="AZ1789">INDEX($K:$Q,ROW(),MATCH(AZ$3,$K$2:$Q$2,0))/12</f>
        <v>-10666.666666666666</v>
      </c>
      <c r="BA1789" s="80" cm="1">
        <f t="array" ref="BA1789">INDEX($K:$Q,ROW(),MATCH(BA$3,$K$2:$Q$2,0))/12</f>
        <v>-10666.666666666666</v>
      </c>
      <c r="BB1789" s="80" cm="1">
        <f t="array" ref="BB1789">INDEX($K:$Q,ROW(),MATCH(BB$3,$K$2:$Q$2,0))/12</f>
        <v>-10666.666666666666</v>
      </c>
      <c r="BC1789" s="80" cm="1">
        <f t="array" ref="BC1789">INDEX($K:$Q,ROW(),MATCH(BC$3,$K$2:$Q$2,0))/12</f>
        <v>-10666.666666666666</v>
      </c>
      <c r="BD1789" s="80" cm="1">
        <f t="array" ref="BD1789">INDEX($K:$Q,ROW(),MATCH(BD$3,$K$2:$Q$2,0))/12</f>
        <v>-10666.666666666666</v>
      </c>
      <c r="BE1789" s="80" cm="1">
        <f t="array" ref="BE1789">INDEX($K:$Q,ROW(),MATCH(BE$3,$K$2:$Q$2,0))/12</f>
        <v>-10666.666666666666</v>
      </c>
      <c r="BF1789" s="80" cm="1">
        <f t="array" ref="BF1789">INDEX($K:$Q,ROW(),MATCH(BF$3,$K$2:$Q$2,0))/12</f>
        <v>-10666.666666666666</v>
      </c>
      <c r="BG1789" s="80" cm="1">
        <f t="array" ref="BG1789">INDEX($K:$Q,ROW(),MATCH(BG$3,$K$2:$Q$2,0))/12</f>
        <v>-10666.666666666666</v>
      </c>
      <c r="BH1789" s="80" cm="1">
        <f t="array" ref="BH1789">INDEX($K:$Q,ROW(),MATCH(BH$3,$K$2:$Q$2,0))/12</f>
        <v>-10666.666666666666</v>
      </c>
      <c r="BI1789" s="80" cm="1">
        <f t="array" ref="BI1789">INDEX($K:$Q,ROW(),MATCH(BI$3,$K$2:$Q$2,0))/12</f>
        <v>-10666.666666666666</v>
      </c>
      <c r="BJ1789" s="80" cm="1">
        <f t="array" ref="BJ1789">INDEX($K:$Q,ROW(),MATCH(BJ$3,$K$2:$Q$2,0))/12</f>
        <v>-10666.666666666666</v>
      </c>
      <c r="BK1789" s="80" cm="1">
        <f t="array" ref="BK1789">INDEX($K:$Q,ROW(),MATCH(BK$3,$K$2:$Q$2,0))/12</f>
        <v>-10666.666666666666</v>
      </c>
      <c r="BL1789" s="80" cm="1">
        <f t="array" ref="BL1789">INDEX($K:$Q,ROW(),MATCH(BL$3,$K$2:$Q$2,0))/12</f>
        <v>-10666.666666666666</v>
      </c>
      <c r="BM1789" s="80" cm="1">
        <f t="array" ref="BM1789">INDEX($K:$Q,ROW(),MATCH(BM$3,$K$2:$Q$2,0))/12</f>
        <v>-10666.666666666666</v>
      </c>
      <c r="BN1789" s="80" cm="1">
        <f t="array" ref="BN1789">INDEX($K:$Q,ROW(),MATCH(BN$3,$K$2:$Q$2,0))/12</f>
        <v>-10666.666666666666</v>
      </c>
      <c r="BO1789" s="80" cm="1">
        <f t="array" ref="BO1789">INDEX($K:$Q,ROW(),MATCH(BO$3,$K$2:$Q$2,0))/12</f>
        <v>-10666.666666666666</v>
      </c>
      <c r="BP1789" s="80" cm="1">
        <f t="array" ref="BP1789">INDEX($K:$Q,ROW(),MATCH(BP$3,$K$2:$Q$2,0))/12</f>
        <v>-10666.666666666666</v>
      </c>
      <c r="BQ1789" s="80" cm="1">
        <f t="array" ref="BQ1789">INDEX($K:$Q,ROW(),MATCH(BQ$3,$K$2:$Q$2,0))/12</f>
        <v>-10666.666666666666</v>
      </c>
      <c r="BR1789" s="80" cm="1">
        <f t="array" ref="BR1789">INDEX($K:$Q,ROW(),MATCH(BR$3,$K$2:$Q$2,0))/12</f>
        <v>-10666.666666666666</v>
      </c>
      <c r="BS1789" s="80" cm="1">
        <f t="array" ref="BS1789">INDEX($K:$Q,ROW(),MATCH(BS$3,$K$2:$Q$2,0))/12</f>
        <v>-10666.666666666666</v>
      </c>
      <c r="BT1789" s="80" cm="1">
        <f t="array" ref="BT1789">INDEX($K:$Q,ROW(),MATCH(BT$3,$K$2:$Q$2,0))/12</f>
        <v>-10666.666666666666</v>
      </c>
      <c r="BU1789" s="80" cm="1">
        <f t="array" ref="BU1789">INDEX($K:$Q,ROW(),MATCH(BU$3,$K$2:$Q$2,0))/12</f>
        <v>-10666.666666666666</v>
      </c>
      <c r="BV1789" s="80" cm="1">
        <f t="array" ref="BV1789">INDEX($K:$Q,ROW(),MATCH(BV$3,$K$2:$Q$2,0))/12</f>
        <v>-10666.666666666666</v>
      </c>
      <c r="BW1789" s="80" cm="1">
        <f t="array" ref="BW1789">INDEX($K:$Q,ROW(),MATCH(BW$3,$K$2:$Q$2,0))/12</f>
        <v>-10666.666666666666</v>
      </c>
      <c r="BX1789" s="80" cm="1">
        <f t="array" ref="BX1789">INDEX($K:$Q,ROW(),MATCH(BX$3,$K$2:$Q$2,0))/12</f>
        <v>-10666.666666666666</v>
      </c>
      <c r="BY1789" s="80" cm="1">
        <f t="array" ref="BY1789">INDEX($K:$Q,ROW(),MATCH(BY$3,$K$2:$Q$2,0))/12</f>
        <v>-10666.666666666666</v>
      </c>
      <c r="BZ1789" s="80" cm="1">
        <f t="array" ref="BZ1789">INDEX($K:$Q,ROW(),MATCH(BZ$3,$K$2:$Q$2,0))/12</f>
        <v>-10666.666666666666</v>
      </c>
      <c r="CA1789" s="80" cm="1">
        <f t="array" ref="CA1789">INDEX($K:$Q,ROW(),MATCH(CA$3,$K$2:$Q$2,0))/12</f>
        <v>-10666.666666666666</v>
      </c>
      <c r="CB1789" s="80" cm="1">
        <f t="array" ref="CB1789">INDEX($K:$Q,ROW(),MATCH(CB$3,$K$2:$Q$2,0))/12</f>
        <v>-10666.666666666666</v>
      </c>
      <c r="CC1789" s="80" cm="1">
        <f t="array" ref="CC1789">INDEX($K:$Q,ROW(),MATCH(CC$3,$K$2:$Q$2,0))/12</f>
        <v>-10666.666666666666</v>
      </c>
      <c r="CD1789" s="80" cm="1">
        <f t="array" ref="CD1789">INDEX($K:$Q,ROW(),MATCH(CD$3,$K$2:$Q$2,0))/12</f>
        <v>-10666.666666666666</v>
      </c>
      <c r="CE1789" s="80" cm="1">
        <f t="array" ref="CE1789">INDEX($K:$Q,ROW(),MATCH(CE$3,$K$2:$Q$2,0))/12</f>
        <v>-10666.666666666666</v>
      </c>
      <c r="CF1789" s="80" cm="1">
        <f t="array" ref="CF1789">INDEX($K:$Q,ROW(),MATCH(CF$3,$K$2:$Q$2,0))/12</f>
        <v>-10666.666666666666</v>
      </c>
      <c r="CG1789" s="80" cm="1">
        <f t="array" ref="CG1789">INDEX($K:$Q,ROW(),MATCH(CG$3,$K$2:$Q$2,0))/12</f>
        <v>-10666.666666666666</v>
      </c>
      <c r="CH1789" s="80" cm="1">
        <f t="array" ref="CH1789">INDEX($K:$Q,ROW(),MATCH(CH$3,$K$2:$Q$2,0))/12</f>
        <v>-10666.666666666666</v>
      </c>
      <c r="CI1789" s="80" cm="1">
        <f t="array" ref="CI1789">INDEX($K:$Q,ROW(),MATCH(CI$3,$K$2:$Q$2,0))/12</f>
        <v>-10666.666666666666</v>
      </c>
      <c r="CJ1789" s="80" cm="1">
        <f t="array" ref="CJ1789">INDEX($K:$Q,ROW(),MATCH(CJ$3,$K$2:$Q$2,0))/12</f>
        <v>-10666.666666666666</v>
      </c>
      <c r="CK1789" s="80" cm="1">
        <f t="array" ref="CK1789">INDEX($K:$Q,ROW(),MATCH(CK$3,$K$2:$Q$2,0))/12</f>
        <v>-10666.666666666666</v>
      </c>
      <c r="CL1789" s="80" cm="1">
        <f t="array" ref="CL1789">INDEX($K:$Q,ROW(),MATCH(CL$3,$K$2:$Q$2,0))/12</f>
        <v>-10666.666666666666</v>
      </c>
      <c r="CN1789" s="74"/>
      <c r="CO1789" s="80" t="e" cm="1">
        <f t="array" ref="CO1789">INDEX($K:$Q,ROW(),MATCH(CO$3,$K$2:$Q$2,0))/CO$5</f>
        <v>#N/A</v>
      </c>
      <c r="CP1789" s="80" t="e" cm="1">
        <f t="array" ref="CP1789">INDEX($K:$Q,ROW(),MATCH(CP$3,$K$2:$Q$2,0))/CP$5</f>
        <v>#N/A</v>
      </c>
      <c r="CQ1789" s="80" t="e" cm="1">
        <f t="array" ref="CQ1789">INDEX($K:$Q,ROW(),MATCH(CQ$3,$K$2:$Q$2,0))/CQ$5</f>
        <v>#N/A</v>
      </c>
      <c r="CR1789" s="80" t="e" cm="1">
        <f t="array" ref="CR1789">INDEX($K:$Q,ROW(),MATCH(CR$3,$K$2:$Q$2,0))/CR$5</f>
        <v>#N/A</v>
      </c>
      <c r="CS1789" s="80" t="e" cm="1">
        <f t="array" ref="CS1789">INDEX($K:$Q,ROW(),MATCH(CS$3,$K$2:$Q$2,0))/CS$5</f>
        <v>#N/A</v>
      </c>
      <c r="CT1789" s="80" t="e" cm="1">
        <f t="array" ref="CT1789">INDEX($K:$Q,ROW(),MATCH(CT$3,$K$2:$Q$2,0))/CT$5</f>
        <v>#N/A</v>
      </c>
      <c r="CU1789" s="80" t="e" cm="1">
        <f t="array" ref="CU1789">INDEX($K:$Q,ROW(),MATCH(CU$3,$K$2:$Q$2,0))/CU$5</f>
        <v>#N/A</v>
      </c>
      <c r="CV1789" s="80" t="e" cm="1">
        <f t="array" ref="CV1789">INDEX($K:$Q,ROW(),MATCH(CV$3,$K$2:$Q$2,0))/CV$5</f>
        <v>#N/A</v>
      </c>
      <c r="CW1789" s="80" t="e" cm="1">
        <f t="array" ref="CW1789">INDEX($K:$Q,ROW(),MATCH(CW$3,$K$2:$Q$2,0))/CW$5</f>
        <v>#N/A</v>
      </c>
      <c r="CX1789" s="80" t="e" cm="1">
        <f t="array" ref="CX1789">INDEX($K:$Q,ROW(),MATCH(CX$3,$K$2:$Q$2,0))/CX$5</f>
        <v>#N/A</v>
      </c>
      <c r="CY1789" s="80" t="e" cm="1">
        <f t="array" ref="CY1789">INDEX($K:$Q,ROW(),MATCH(CY$3,$K$2:$Q$2,0))/CL$5</f>
        <v>#N/A</v>
      </c>
      <c r="CZ1789" s="80" t="e" cm="1">
        <f t="array" ref="CZ1789">INDEX($K:$Q,ROW(),MATCH(CZ$3,$K$2:$Q$2,0))/CZ$5</f>
        <v>#N/A</v>
      </c>
      <c r="DA1789" s="80" t="e" cm="1">
        <f t="array" ref="DA1789">INDEX($K:$Q,ROW(),MATCH(DA$3,$K$2:$Q$2,0))/DA$5</f>
        <v>#N/A</v>
      </c>
      <c r="DB1789" s="80" t="e" cm="1">
        <f t="array" ref="DB1789">INDEX($K:$Q,ROW(),MATCH(DB$3,$K$2:$Q$2,0))/DB$5</f>
        <v>#N/A</v>
      </c>
      <c r="DC1789" s="80" t="e" cm="1">
        <f t="array" ref="DC1789">INDEX($K:$Q,ROW(),MATCH(DC$3,$K$2:$Q$2,0))/DC$5</f>
        <v>#N/A</v>
      </c>
      <c r="DD1789" s="80" t="e" cm="1">
        <f t="array" ref="DD1789">INDEX($K:$Q,ROW(),MATCH(DD$3,$K$2:$Q$2,0))/DD$5</f>
        <v>#N/A</v>
      </c>
      <c r="DE1789" s="80" t="e" cm="1">
        <f t="array" ref="DE1789">INDEX($K:$Q,ROW(),MATCH(DE$3,$K$2:$Q$2,0))/DE$5</f>
        <v>#N/A</v>
      </c>
      <c r="DF1789" s="80" t="e" cm="1">
        <f t="array" ref="DF1789">INDEX($K:$Q,ROW(),MATCH(DF$3,$K$2:$Q$2,0))/DF$5</f>
        <v>#N/A</v>
      </c>
      <c r="DG1789" s="80" t="e" cm="1">
        <f t="array" ref="DG1789">INDEX($K:$Q,ROW(),MATCH(DG$3,$K$2:$Q$2,0))/DG$5</f>
        <v>#N/A</v>
      </c>
      <c r="DH1789" s="80" t="e" cm="1">
        <f t="array" ref="DH1789">INDEX($K:$Q,ROW(),MATCH(DH$3,$K$2:$Q$2,0))/DH$5</f>
        <v>#N/A</v>
      </c>
      <c r="DI1789" s="80" t="e" cm="1">
        <f t="array" ref="DI1789">INDEX($K:$Q,ROW(),MATCH(DI$3,$K$2:$Q$2,0))/DI$5</f>
        <v>#N/A</v>
      </c>
      <c r="DJ1789" s="80" t="e" cm="1">
        <f t="array" ref="DJ1789">INDEX($K:$Q,ROW(),MATCH(DJ$3,$K$2:$Q$2,0))/DJ$5</f>
        <v>#N/A</v>
      </c>
      <c r="DK1789" s="80" t="e" cm="1">
        <f t="array" ref="DK1789">INDEX($K:$Q,ROW(),MATCH(DK$3,$K$2:$Q$2,0))/DK$5</f>
        <v>#N/A</v>
      </c>
      <c r="DL1789" s="80" t="e" cm="1">
        <f t="array" ref="DL1789">INDEX($K:$Q,ROW(),MATCH(DL$3,$K$2:$Q$2,0))/DL$5</f>
        <v>#N/A</v>
      </c>
    </row>
    <row r="1790" spans="2:116" x14ac:dyDescent="0.35">
      <c r="D1790" t="s">
        <v>564</v>
      </c>
      <c r="E1790" s="8" t="str">
        <f t="shared" si="3036"/>
        <v>1790 FAPPELIST-F</v>
      </c>
      <c r="G1790" s="141" t="s">
        <v>565</v>
      </c>
      <c r="K1790" s="23">
        <v>-256000</v>
      </c>
      <c r="L1790" s="23">
        <v>-256000</v>
      </c>
      <c r="M1790" s="23">
        <v>-256000</v>
      </c>
      <c r="N1790" s="23">
        <v>-256000</v>
      </c>
      <c r="O1790" s="23">
        <v>-256000</v>
      </c>
      <c r="P1790" s="23">
        <v>-256000</v>
      </c>
      <c r="S1790" s="80" cm="1">
        <f t="array" ref="S1790">INDEX($K:$Q,ROW(),MATCH(S$3,$K$2:$Q$2,0))/12</f>
        <v>-21333.333333333332</v>
      </c>
      <c r="T1790" s="80" cm="1">
        <f t="array" ref="T1790">INDEX($K:$Q,ROW(),MATCH(T$3,$K$2:$Q$2,0))/12</f>
        <v>-21333.333333333332</v>
      </c>
      <c r="U1790" s="80" cm="1">
        <f t="array" ref="U1790">INDEX($K:$Q,ROW(),MATCH(U$3,$K$2:$Q$2,0))/12</f>
        <v>-21333.333333333332</v>
      </c>
      <c r="V1790" s="80" cm="1">
        <f t="array" ref="V1790">INDEX($K:$Q,ROW(),MATCH(V$3,$K$2:$Q$2,0))/12</f>
        <v>-21333.333333333332</v>
      </c>
      <c r="W1790" s="80" cm="1">
        <f t="array" ref="W1790">INDEX($K:$Q,ROW(),MATCH(W$3,$K$2:$Q$2,0))/12</f>
        <v>-21333.333333333332</v>
      </c>
      <c r="X1790" s="80" cm="1">
        <f t="array" ref="X1790">INDEX($K:$Q,ROW(),MATCH(X$3,$K$2:$Q$2,0))/12</f>
        <v>-21333.333333333332</v>
      </c>
      <c r="Y1790" s="80" cm="1">
        <f t="array" ref="Y1790">INDEX($K:$Q,ROW(),MATCH(Y$3,$K$2:$Q$2,0))/12</f>
        <v>-21333.333333333332</v>
      </c>
      <c r="Z1790" s="80" cm="1">
        <f t="array" ref="Z1790">INDEX($K:$Q,ROW(),MATCH(Z$3,$K$2:$Q$2,0))/12</f>
        <v>-21333.333333333332</v>
      </c>
      <c r="AA1790" s="80" cm="1">
        <f t="array" ref="AA1790">INDEX($K:$Q,ROW(),MATCH(AA$3,$K$2:$Q$2,0))/12</f>
        <v>-21333.333333333332</v>
      </c>
      <c r="AB1790" s="80" cm="1">
        <f t="array" ref="AB1790">INDEX($K:$Q,ROW(),MATCH(AB$3,$K$2:$Q$2,0))/12</f>
        <v>-21333.333333333332</v>
      </c>
      <c r="AC1790" s="80" cm="1">
        <f t="array" ref="AC1790">INDEX($K:$Q,ROW(),MATCH(AC$3,$K$2:$Q$2,0))/12</f>
        <v>-21333.333333333332</v>
      </c>
      <c r="AD1790" s="80" cm="1">
        <f t="array" ref="AD1790">INDEX($K:$Q,ROW(),MATCH(AD$3,$K$2:$Q$2,0))/12</f>
        <v>-21333.333333333332</v>
      </c>
      <c r="AE1790" s="80" cm="1">
        <f t="array" ref="AE1790">INDEX($K:$Q,ROW(),MATCH(AE$3,$K$2:$Q$2,0))/12</f>
        <v>-21333.333333333332</v>
      </c>
      <c r="AF1790" s="80" cm="1">
        <f t="array" ref="AF1790">INDEX($K:$Q,ROW(),MATCH(AF$3,$K$2:$Q$2,0))/12</f>
        <v>-21333.333333333332</v>
      </c>
      <c r="AG1790" s="80" cm="1">
        <f t="array" ref="AG1790">INDEX($K:$Q,ROW(),MATCH(AG$3,$K$2:$Q$2,0))/12</f>
        <v>-21333.333333333332</v>
      </c>
      <c r="AH1790" s="80" cm="1">
        <f t="array" ref="AH1790">INDEX($K:$Q,ROW(),MATCH(AH$3,$K$2:$Q$2,0))/12</f>
        <v>-21333.333333333332</v>
      </c>
      <c r="AI1790" s="80" cm="1">
        <f t="array" ref="AI1790">INDEX($K:$Q,ROW(),MATCH(AI$3,$K$2:$Q$2,0))/12</f>
        <v>-21333.333333333332</v>
      </c>
      <c r="AJ1790" s="80" cm="1">
        <f t="array" ref="AJ1790">INDEX($K:$Q,ROW(),MATCH(AJ$3,$K$2:$Q$2,0))/12</f>
        <v>-21333.333333333332</v>
      </c>
      <c r="AK1790" s="80" cm="1">
        <f t="array" ref="AK1790">INDEX($K:$Q,ROW(),MATCH(AK$3,$K$2:$Q$2,0))/12</f>
        <v>-21333.333333333332</v>
      </c>
      <c r="AL1790" s="80" cm="1">
        <f t="array" ref="AL1790">INDEX($K:$Q,ROW(),MATCH(AL$3,$K$2:$Q$2,0))/12</f>
        <v>-21333.333333333332</v>
      </c>
      <c r="AM1790" s="80" cm="1">
        <f t="array" ref="AM1790">INDEX($K:$Q,ROW(),MATCH(AM$3,$K$2:$Q$2,0))/12</f>
        <v>-21333.333333333332</v>
      </c>
      <c r="AN1790" s="80" cm="1">
        <f t="array" ref="AN1790">INDEX($K:$Q,ROW(),MATCH(AN$3,$K$2:$Q$2,0))/12</f>
        <v>-21333.333333333332</v>
      </c>
      <c r="AO1790" s="80" cm="1">
        <f t="array" ref="AO1790">INDEX($K:$Q,ROW(),MATCH(AO$3,$K$2:$Q$2,0))/12</f>
        <v>-21333.333333333332</v>
      </c>
      <c r="AP1790" s="80" cm="1">
        <f t="array" ref="AP1790">INDEX($K:$Q,ROW(),MATCH(AP$3,$K$2:$Q$2,0))/12</f>
        <v>-21333.333333333332</v>
      </c>
      <c r="AQ1790" s="80" cm="1">
        <f t="array" ref="AQ1790">INDEX($K:$Q,ROW(),MATCH(AQ$3,$K$2:$Q$2,0))/12</f>
        <v>-21333.333333333332</v>
      </c>
      <c r="AR1790" s="80" cm="1">
        <f t="array" ref="AR1790">INDEX($K:$Q,ROW(),MATCH(AR$3,$K$2:$Q$2,0))/12</f>
        <v>-21333.333333333332</v>
      </c>
      <c r="AS1790" s="80" cm="1">
        <f t="array" ref="AS1790">INDEX($K:$Q,ROW(),MATCH(AS$3,$K$2:$Q$2,0))/12</f>
        <v>-21333.333333333332</v>
      </c>
      <c r="AT1790" s="80" cm="1">
        <f t="array" ref="AT1790">INDEX($K:$Q,ROW(),MATCH(AT$3,$K$2:$Q$2,0))/12</f>
        <v>-21333.333333333332</v>
      </c>
      <c r="AU1790" s="80" cm="1">
        <f t="array" ref="AU1790">INDEX($K:$Q,ROW(),MATCH(AU$3,$K$2:$Q$2,0))/12</f>
        <v>-21333.333333333332</v>
      </c>
      <c r="AV1790" s="80" cm="1">
        <f t="array" ref="AV1790">INDEX($K:$Q,ROW(),MATCH(AV$3,$K$2:$Q$2,0))/12</f>
        <v>-21333.333333333332</v>
      </c>
      <c r="AW1790" s="80" cm="1">
        <f t="array" ref="AW1790">INDEX($K:$Q,ROW(),MATCH(AW$3,$K$2:$Q$2,0))/12</f>
        <v>-21333.333333333332</v>
      </c>
      <c r="AX1790" s="80" cm="1">
        <f t="array" ref="AX1790">INDEX($K:$Q,ROW(),MATCH(AX$3,$K$2:$Q$2,0))/12</f>
        <v>-21333.333333333332</v>
      </c>
      <c r="AY1790" s="80" cm="1">
        <f t="array" ref="AY1790">INDEX($K:$Q,ROW(),MATCH(AY$3,$K$2:$Q$2,0))/12</f>
        <v>-21333.333333333332</v>
      </c>
      <c r="AZ1790" s="80" cm="1">
        <f t="array" ref="AZ1790">INDEX($K:$Q,ROW(),MATCH(AZ$3,$K$2:$Q$2,0))/12</f>
        <v>-21333.333333333332</v>
      </c>
      <c r="BA1790" s="80" cm="1">
        <f t="array" ref="BA1790">INDEX($K:$Q,ROW(),MATCH(BA$3,$K$2:$Q$2,0))/12</f>
        <v>-21333.333333333332</v>
      </c>
      <c r="BB1790" s="80" cm="1">
        <f t="array" ref="BB1790">INDEX($K:$Q,ROW(),MATCH(BB$3,$K$2:$Q$2,0))/12</f>
        <v>-21333.333333333332</v>
      </c>
      <c r="BC1790" s="80" cm="1">
        <f t="array" ref="BC1790">INDEX($K:$Q,ROW(),MATCH(BC$3,$K$2:$Q$2,0))/12</f>
        <v>-21333.333333333332</v>
      </c>
      <c r="BD1790" s="80" cm="1">
        <f t="array" ref="BD1790">INDEX($K:$Q,ROW(),MATCH(BD$3,$K$2:$Q$2,0))/12</f>
        <v>-21333.333333333332</v>
      </c>
      <c r="BE1790" s="80" cm="1">
        <f t="array" ref="BE1790">INDEX($K:$Q,ROW(),MATCH(BE$3,$K$2:$Q$2,0))/12</f>
        <v>-21333.333333333332</v>
      </c>
      <c r="BF1790" s="80" cm="1">
        <f t="array" ref="BF1790">INDEX($K:$Q,ROW(),MATCH(BF$3,$K$2:$Q$2,0))/12</f>
        <v>-21333.333333333332</v>
      </c>
      <c r="BG1790" s="80" cm="1">
        <f t="array" ref="BG1790">INDEX($K:$Q,ROW(),MATCH(BG$3,$K$2:$Q$2,0))/12</f>
        <v>-21333.333333333332</v>
      </c>
      <c r="BH1790" s="80" cm="1">
        <f t="array" ref="BH1790">INDEX($K:$Q,ROW(),MATCH(BH$3,$K$2:$Q$2,0))/12</f>
        <v>-21333.333333333332</v>
      </c>
      <c r="BI1790" s="80" cm="1">
        <f t="array" ref="BI1790">INDEX($K:$Q,ROW(),MATCH(BI$3,$K$2:$Q$2,0))/12</f>
        <v>-21333.333333333332</v>
      </c>
      <c r="BJ1790" s="80" cm="1">
        <f t="array" ref="BJ1790">INDEX($K:$Q,ROW(),MATCH(BJ$3,$K$2:$Q$2,0))/12</f>
        <v>-21333.333333333332</v>
      </c>
      <c r="BK1790" s="80" cm="1">
        <f t="array" ref="BK1790">INDEX($K:$Q,ROW(),MATCH(BK$3,$K$2:$Q$2,0))/12</f>
        <v>-21333.333333333332</v>
      </c>
      <c r="BL1790" s="80" cm="1">
        <f t="array" ref="BL1790">INDEX($K:$Q,ROW(),MATCH(BL$3,$K$2:$Q$2,0))/12</f>
        <v>-21333.333333333332</v>
      </c>
      <c r="BM1790" s="80" cm="1">
        <f t="array" ref="BM1790">INDEX($K:$Q,ROW(),MATCH(BM$3,$K$2:$Q$2,0))/12</f>
        <v>-21333.333333333332</v>
      </c>
      <c r="BN1790" s="80" cm="1">
        <f t="array" ref="BN1790">INDEX($K:$Q,ROW(),MATCH(BN$3,$K$2:$Q$2,0))/12</f>
        <v>-21333.333333333332</v>
      </c>
      <c r="BO1790" s="80" cm="1">
        <f t="array" ref="BO1790">INDEX($K:$Q,ROW(),MATCH(BO$3,$K$2:$Q$2,0))/12</f>
        <v>-21333.333333333332</v>
      </c>
      <c r="BP1790" s="80" cm="1">
        <f t="array" ref="BP1790">INDEX($K:$Q,ROW(),MATCH(BP$3,$K$2:$Q$2,0))/12</f>
        <v>-21333.333333333332</v>
      </c>
      <c r="BQ1790" s="80" cm="1">
        <f t="array" ref="BQ1790">INDEX($K:$Q,ROW(),MATCH(BQ$3,$K$2:$Q$2,0))/12</f>
        <v>-21333.333333333332</v>
      </c>
      <c r="BR1790" s="80" cm="1">
        <f t="array" ref="BR1790">INDEX($K:$Q,ROW(),MATCH(BR$3,$K$2:$Q$2,0))/12</f>
        <v>-21333.333333333332</v>
      </c>
      <c r="BS1790" s="80" cm="1">
        <f t="array" ref="BS1790">INDEX($K:$Q,ROW(),MATCH(BS$3,$K$2:$Q$2,0))/12</f>
        <v>-21333.333333333332</v>
      </c>
      <c r="BT1790" s="80" cm="1">
        <f t="array" ref="BT1790">INDEX($K:$Q,ROW(),MATCH(BT$3,$K$2:$Q$2,0))/12</f>
        <v>-21333.333333333332</v>
      </c>
      <c r="BU1790" s="80" cm="1">
        <f t="array" ref="BU1790">INDEX($K:$Q,ROW(),MATCH(BU$3,$K$2:$Q$2,0))/12</f>
        <v>-21333.333333333332</v>
      </c>
      <c r="BV1790" s="80" cm="1">
        <f t="array" ref="BV1790">INDEX($K:$Q,ROW(),MATCH(BV$3,$K$2:$Q$2,0))/12</f>
        <v>-21333.333333333332</v>
      </c>
      <c r="BW1790" s="80" cm="1">
        <f t="array" ref="BW1790">INDEX($K:$Q,ROW(),MATCH(BW$3,$K$2:$Q$2,0))/12</f>
        <v>-21333.333333333332</v>
      </c>
      <c r="BX1790" s="80" cm="1">
        <f t="array" ref="BX1790">INDEX($K:$Q,ROW(),MATCH(BX$3,$K$2:$Q$2,0))/12</f>
        <v>-21333.333333333332</v>
      </c>
      <c r="BY1790" s="80" cm="1">
        <f t="array" ref="BY1790">INDEX($K:$Q,ROW(),MATCH(BY$3,$K$2:$Q$2,0))/12</f>
        <v>-21333.333333333332</v>
      </c>
      <c r="BZ1790" s="80" cm="1">
        <f t="array" ref="BZ1790">INDEX($K:$Q,ROW(),MATCH(BZ$3,$K$2:$Q$2,0))/12</f>
        <v>-21333.333333333332</v>
      </c>
      <c r="CA1790" s="80" cm="1">
        <f t="array" ref="CA1790">INDEX($K:$Q,ROW(),MATCH(CA$3,$K$2:$Q$2,0))/12</f>
        <v>-21333.333333333332</v>
      </c>
      <c r="CB1790" s="80" cm="1">
        <f t="array" ref="CB1790">INDEX($K:$Q,ROW(),MATCH(CB$3,$K$2:$Q$2,0))/12</f>
        <v>-21333.333333333332</v>
      </c>
      <c r="CC1790" s="80" cm="1">
        <f t="array" ref="CC1790">INDEX($K:$Q,ROW(),MATCH(CC$3,$K$2:$Q$2,0))/12</f>
        <v>-21333.333333333332</v>
      </c>
      <c r="CD1790" s="80" cm="1">
        <f t="array" ref="CD1790">INDEX($K:$Q,ROW(),MATCH(CD$3,$K$2:$Q$2,0))/12</f>
        <v>-21333.333333333332</v>
      </c>
      <c r="CE1790" s="80" cm="1">
        <f t="array" ref="CE1790">INDEX($K:$Q,ROW(),MATCH(CE$3,$K$2:$Q$2,0))/12</f>
        <v>-21333.333333333332</v>
      </c>
      <c r="CF1790" s="80" cm="1">
        <f t="array" ref="CF1790">INDEX($K:$Q,ROW(),MATCH(CF$3,$K$2:$Q$2,0))/12</f>
        <v>-21333.333333333332</v>
      </c>
      <c r="CG1790" s="80" cm="1">
        <f t="array" ref="CG1790">INDEX($K:$Q,ROW(),MATCH(CG$3,$K$2:$Q$2,0))/12</f>
        <v>-21333.333333333332</v>
      </c>
      <c r="CH1790" s="80" cm="1">
        <f t="array" ref="CH1790">INDEX($K:$Q,ROW(),MATCH(CH$3,$K$2:$Q$2,0))/12</f>
        <v>-21333.333333333332</v>
      </c>
      <c r="CI1790" s="80" cm="1">
        <f t="array" ref="CI1790">INDEX($K:$Q,ROW(),MATCH(CI$3,$K$2:$Q$2,0))/12</f>
        <v>-21333.333333333332</v>
      </c>
      <c r="CJ1790" s="80" cm="1">
        <f t="array" ref="CJ1790">INDEX($K:$Q,ROW(),MATCH(CJ$3,$K$2:$Q$2,0))/12</f>
        <v>-21333.333333333332</v>
      </c>
      <c r="CK1790" s="80" cm="1">
        <f t="array" ref="CK1790">INDEX($K:$Q,ROW(),MATCH(CK$3,$K$2:$Q$2,0))/12</f>
        <v>-21333.333333333332</v>
      </c>
      <c r="CL1790" s="80" cm="1">
        <f t="array" ref="CL1790">INDEX($K:$Q,ROW(),MATCH(CL$3,$K$2:$Q$2,0))/12</f>
        <v>-21333.333333333332</v>
      </c>
      <c r="CN1790" s="74"/>
      <c r="CO1790" s="80" t="e" cm="1">
        <f t="array" ref="CO1790">INDEX($K:$Q,ROW(),MATCH(CO$3,$K$2:$Q$2,0))/CO$5</f>
        <v>#N/A</v>
      </c>
      <c r="CP1790" s="80" t="e" cm="1">
        <f t="array" ref="CP1790">INDEX($K:$Q,ROW(),MATCH(CP$3,$K$2:$Q$2,0))/CP$5</f>
        <v>#N/A</v>
      </c>
      <c r="CQ1790" s="80" t="e" cm="1">
        <f t="array" ref="CQ1790">INDEX($K:$Q,ROW(),MATCH(CQ$3,$K$2:$Q$2,0))/CQ$5</f>
        <v>#N/A</v>
      </c>
      <c r="CR1790" s="80" t="e" cm="1">
        <f t="array" ref="CR1790">INDEX($K:$Q,ROW(),MATCH(CR$3,$K$2:$Q$2,0))/CR$5</f>
        <v>#N/A</v>
      </c>
      <c r="CS1790" s="80" t="e" cm="1">
        <f t="array" ref="CS1790">INDEX($K:$Q,ROW(),MATCH(CS$3,$K$2:$Q$2,0))/CS$5</f>
        <v>#N/A</v>
      </c>
      <c r="CT1790" s="80" t="e" cm="1">
        <f t="array" ref="CT1790">INDEX($K:$Q,ROW(),MATCH(CT$3,$K$2:$Q$2,0))/CT$5</f>
        <v>#N/A</v>
      </c>
      <c r="CU1790" s="80" t="e" cm="1">
        <f t="array" ref="CU1790">INDEX($K:$Q,ROW(),MATCH(CU$3,$K$2:$Q$2,0))/CU$5</f>
        <v>#N/A</v>
      </c>
      <c r="CV1790" s="80" t="e" cm="1">
        <f t="array" ref="CV1790">INDEX($K:$Q,ROW(),MATCH(CV$3,$K$2:$Q$2,0))/CV$5</f>
        <v>#N/A</v>
      </c>
      <c r="CW1790" s="80" t="e" cm="1">
        <f t="array" ref="CW1790">INDEX($K:$Q,ROW(),MATCH(CW$3,$K$2:$Q$2,0))/CW$5</f>
        <v>#N/A</v>
      </c>
      <c r="CX1790" s="80" t="e" cm="1">
        <f t="array" ref="CX1790">INDEX($K:$Q,ROW(),MATCH(CX$3,$K$2:$Q$2,0))/CX$5</f>
        <v>#N/A</v>
      </c>
      <c r="CY1790" s="80" t="e" cm="1">
        <f t="array" ref="CY1790">INDEX($K:$Q,ROW(),MATCH(CY$3,$K$2:$Q$2,0))/CY$5</f>
        <v>#N/A</v>
      </c>
      <c r="CZ1790" s="80" t="e" cm="1">
        <f t="array" ref="CZ1790">INDEX($K:$Q,ROW(),MATCH(CZ$3,$K$2:$Q$2,0))/CZ$5</f>
        <v>#N/A</v>
      </c>
      <c r="DA1790" s="80" t="e" cm="1">
        <f t="array" ref="DA1790">INDEX($K:$Q,ROW(),MATCH(DA$3,$K$2:$Q$2,0))/DA$5</f>
        <v>#N/A</v>
      </c>
      <c r="DB1790" s="80" t="e" cm="1">
        <f t="array" ref="DB1790">INDEX($K:$Q,ROW(),MATCH(DB$3,$K$2:$Q$2,0))/DB$5</f>
        <v>#N/A</v>
      </c>
      <c r="DC1790" s="80" t="e" cm="1">
        <f t="array" ref="DC1790">INDEX($K:$Q,ROW(),MATCH(DC$3,$K$2:$Q$2,0))/DC$5</f>
        <v>#N/A</v>
      </c>
      <c r="DD1790" s="80" t="e" cm="1">
        <f t="array" ref="DD1790">INDEX($K:$Q,ROW(),MATCH(DD$3,$K$2:$Q$2,0))/DD$5</f>
        <v>#N/A</v>
      </c>
      <c r="DE1790" s="80" t="e" cm="1">
        <f t="array" ref="DE1790">INDEX($K:$Q,ROW(),MATCH(DE$3,$K$2:$Q$2,0))/DE$5</f>
        <v>#N/A</v>
      </c>
      <c r="DF1790" s="80" t="e" cm="1">
        <f t="array" ref="DF1790">INDEX($K:$Q,ROW(),MATCH(DF$3,$K$2:$Q$2,0))/DF$5</f>
        <v>#N/A</v>
      </c>
      <c r="DG1790" s="80" t="e" cm="1">
        <f t="array" ref="DG1790">INDEX($K:$Q,ROW(),MATCH(DG$3,$K$2:$Q$2,0))/DG$5</f>
        <v>#N/A</v>
      </c>
      <c r="DH1790" s="80" t="e" cm="1">
        <f t="array" ref="DH1790">INDEX($K:$Q,ROW(),MATCH(DH$3,$K$2:$Q$2,0))/DH$5</f>
        <v>#N/A</v>
      </c>
      <c r="DI1790" s="80" t="e" cm="1">
        <f t="array" ref="DI1790">INDEX($K:$Q,ROW(),MATCH(DI$3,$K$2:$Q$2,0))/DI$5</f>
        <v>#N/A</v>
      </c>
      <c r="DJ1790" s="80" t="e" cm="1">
        <f t="array" ref="DJ1790">INDEX($K:$Q,ROW(),MATCH(DJ$3,$K$2:$Q$2,0))/DJ$5</f>
        <v>#N/A</v>
      </c>
      <c r="DK1790" s="80" t="e" cm="1">
        <f t="array" ref="DK1790">INDEX($K:$Q,ROW(),MATCH(DK$3,$K$2:$Q$2,0))/DK$5</f>
        <v>#N/A</v>
      </c>
      <c r="DL1790" s="80" t="e" cm="1">
        <f t="array" ref="DL1790">INDEX($K:$Q,ROW(),MATCH(DL$3,$K$2:$Q$2,0))/DL$5</f>
        <v>#N/A</v>
      </c>
    </row>
    <row r="1791" spans="2:116" x14ac:dyDescent="0.35">
      <c r="D1791" t="s">
        <v>564</v>
      </c>
      <c r="E1791" s="8" t="str">
        <f t="shared" si="3036"/>
        <v>1791 FAPPELIST-F</v>
      </c>
      <c r="G1791" s="126" t="str">
        <f>"Total capital expenditures - "&amp;SUBSTITUTE(G1776,":","")</f>
        <v>Total capital expenditures - Fixed secondary PPE</v>
      </c>
      <c r="I1791" s="74"/>
      <c r="J1791" s="74"/>
      <c r="K1791" s="118">
        <f>SUMIF($3:$3,K$2,1789:1789)</f>
        <v>-128000.00000000001</v>
      </c>
      <c r="L1791" s="118">
        <f>SUMIF($3:$3,L$2,1789:1789)</f>
        <v>-128000.00000000001</v>
      </c>
      <c r="M1791" s="118">
        <f>SUMIF($3:$3,M$2,1789:1789)</f>
        <v>-128000.00000000001</v>
      </c>
      <c r="N1791" s="118">
        <f>SUMIF($3:$3,N$2,1789:1789)</f>
        <v>-128000.00000000001</v>
      </c>
      <c r="O1791" s="118">
        <f>SUMIF($3:$3,O$2,1789:1789)</f>
        <v>-128000.00000000001</v>
      </c>
      <c r="P1791" s="118">
        <f>SUMIF($3:$3,P$2,1789:1789)</f>
        <v>-128000.00000000001</v>
      </c>
      <c r="R1791" s="24"/>
      <c r="S1791" s="148">
        <f>SUM(S1782:S1790)</f>
        <v>-42583.333333333328</v>
      </c>
      <c r="T1791" s="148">
        <f t="shared" ref="T1791:CE1791" si="3045">SUM(T1782:T1790)</f>
        <v>-42583.333333333328</v>
      </c>
      <c r="U1791" s="148">
        <f t="shared" si="3045"/>
        <v>-42583.333333333328</v>
      </c>
      <c r="V1791" s="148">
        <f t="shared" si="3045"/>
        <v>-42583.333333333328</v>
      </c>
      <c r="W1791" s="148">
        <f t="shared" si="3045"/>
        <v>-42583.333333333328</v>
      </c>
      <c r="X1791" s="148">
        <f t="shared" si="3045"/>
        <v>-42583.333333333328</v>
      </c>
      <c r="Y1791" s="148">
        <f t="shared" si="3045"/>
        <v>-42583.333333333328</v>
      </c>
      <c r="Z1791" s="148">
        <f t="shared" si="3045"/>
        <v>-42583.333333333328</v>
      </c>
      <c r="AA1791" s="148">
        <f t="shared" si="3045"/>
        <v>-42583.333333333328</v>
      </c>
      <c r="AB1791" s="148">
        <f t="shared" si="3045"/>
        <v>-42583.333333333328</v>
      </c>
      <c r="AC1791" s="148">
        <f t="shared" si="3045"/>
        <v>-42583.333333333328</v>
      </c>
      <c r="AD1791" s="148">
        <f t="shared" si="3045"/>
        <v>-42583.333333333328</v>
      </c>
      <c r="AE1791" s="148">
        <f t="shared" si="3045"/>
        <v>-42583.333333333328</v>
      </c>
      <c r="AF1791" s="148">
        <f t="shared" si="3045"/>
        <v>-42583.333333333328</v>
      </c>
      <c r="AG1791" s="148">
        <f t="shared" si="3045"/>
        <v>-42583.333333333328</v>
      </c>
      <c r="AH1791" s="148">
        <f t="shared" si="3045"/>
        <v>-42583.333333333328</v>
      </c>
      <c r="AI1791" s="148">
        <f t="shared" si="3045"/>
        <v>-42583.333333333328</v>
      </c>
      <c r="AJ1791" s="148">
        <f t="shared" si="3045"/>
        <v>-42583.333333333328</v>
      </c>
      <c r="AK1791" s="148">
        <f t="shared" si="3045"/>
        <v>-42583.333333333328</v>
      </c>
      <c r="AL1791" s="148">
        <f t="shared" si="3045"/>
        <v>-42583.333333333328</v>
      </c>
      <c r="AM1791" s="148">
        <f t="shared" si="3045"/>
        <v>-42583.333333333328</v>
      </c>
      <c r="AN1791" s="148">
        <f t="shared" si="3045"/>
        <v>-42583.333333333328</v>
      </c>
      <c r="AO1791" s="148">
        <f t="shared" si="3045"/>
        <v>-42583.333333333328</v>
      </c>
      <c r="AP1791" s="148">
        <f t="shared" si="3045"/>
        <v>-42583.333333333328</v>
      </c>
      <c r="AQ1791" s="148">
        <f t="shared" si="3045"/>
        <v>-42583.333333333328</v>
      </c>
      <c r="AR1791" s="148">
        <f t="shared" si="3045"/>
        <v>-42583.333333333328</v>
      </c>
      <c r="AS1791" s="148">
        <f t="shared" si="3045"/>
        <v>-42583.333333333328</v>
      </c>
      <c r="AT1791" s="148">
        <f t="shared" si="3045"/>
        <v>-42583.333333333328</v>
      </c>
      <c r="AU1791" s="148">
        <f t="shared" si="3045"/>
        <v>-42583.333333333328</v>
      </c>
      <c r="AV1791" s="148">
        <f t="shared" si="3045"/>
        <v>-42583.333333333328</v>
      </c>
      <c r="AW1791" s="148">
        <f t="shared" si="3045"/>
        <v>-42583.333333333328</v>
      </c>
      <c r="AX1791" s="148">
        <f t="shared" si="3045"/>
        <v>-42583.333333333328</v>
      </c>
      <c r="AY1791" s="148">
        <f t="shared" si="3045"/>
        <v>-42583.333333333328</v>
      </c>
      <c r="AZ1791" s="148">
        <f t="shared" si="3045"/>
        <v>-42583.333333333328</v>
      </c>
      <c r="BA1791" s="148">
        <f t="shared" si="3045"/>
        <v>-42583.333333333328</v>
      </c>
      <c r="BB1791" s="148">
        <f t="shared" si="3045"/>
        <v>-42583.333333333328</v>
      </c>
      <c r="BC1791" s="148">
        <f t="shared" si="3045"/>
        <v>-42583.333333333328</v>
      </c>
      <c r="BD1791" s="148">
        <f t="shared" si="3045"/>
        <v>-42583.333333333328</v>
      </c>
      <c r="BE1791" s="148">
        <f t="shared" si="3045"/>
        <v>-42583.333333333328</v>
      </c>
      <c r="BF1791" s="148">
        <f t="shared" si="3045"/>
        <v>-42583.333333333328</v>
      </c>
      <c r="BG1791" s="148">
        <f t="shared" si="3045"/>
        <v>-42583.333333333328</v>
      </c>
      <c r="BH1791" s="148">
        <f t="shared" si="3045"/>
        <v>-42583.333333333328</v>
      </c>
      <c r="BI1791" s="148">
        <f t="shared" si="3045"/>
        <v>-42583.333333333328</v>
      </c>
      <c r="BJ1791" s="148">
        <f t="shared" si="3045"/>
        <v>-42583.333333333328</v>
      </c>
      <c r="BK1791" s="148">
        <f t="shared" si="3045"/>
        <v>-42583.333333333328</v>
      </c>
      <c r="BL1791" s="148">
        <f t="shared" si="3045"/>
        <v>-42583.333333333328</v>
      </c>
      <c r="BM1791" s="148">
        <f t="shared" si="3045"/>
        <v>-42583.333333333328</v>
      </c>
      <c r="BN1791" s="148">
        <f t="shared" si="3045"/>
        <v>-42583.333333333328</v>
      </c>
      <c r="BO1791" s="148">
        <f t="shared" si="3045"/>
        <v>-42583.333333333328</v>
      </c>
      <c r="BP1791" s="148">
        <f t="shared" si="3045"/>
        <v>-42583.333333333328</v>
      </c>
      <c r="BQ1791" s="148">
        <f t="shared" si="3045"/>
        <v>-42583.333333333328</v>
      </c>
      <c r="BR1791" s="148">
        <f t="shared" si="3045"/>
        <v>-42583.333333333328</v>
      </c>
      <c r="BS1791" s="148">
        <f t="shared" si="3045"/>
        <v>-42583.333333333328</v>
      </c>
      <c r="BT1791" s="148">
        <f t="shared" si="3045"/>
        <v>-42583.333333333328</v>
      </c>
      <c r="BU1791" s="148">
        <f t="shared" si="3045"/>
        <v>-42583.333333333328</v>
      </c>
      <c r="BV1791" s="148">
        <f t="shared" si="3045"/>
        <v>-42583.333333333328</v>
      </c>
      <c r="BW1791" s="148">
        <f t="shared" si="3045"/>
        <v>-42583.333333333328</v>
      </c>
      <c r="BX1791" s="148">
        <f t="shared" si="3045"/>
        <v>-42583.333333333328</v>
      </c>
      <c r="BY1791" s="148">
        <f t="shared" si="3045"/>
        <v>-42583.333333333328</v>
      </c>
      <c r="BZ1791" s="148">
        <f t="shared" si="3045"/>
        <v>-42583.333333333328</v>
      </c>
      <c r="CA1791" s="148">
        <f t="shared" si="3045"/>
        <v>-42583.333333333328</v>
      </c>
      <c r="CB1791" s="148">
        <f t="shared" si="3045"/>
        <v>-42583.333333333328</v>
      </c>
      <c r="CC1791" s="148">
        <f t="shared" si="3045"/>
        <v>-42583.333333333328</v>
      </c>
      <c r="CD1791" s="148">
        <f t="shared" si="3045"/>
        <v>-42583.333333333328</v>
      </c>
      <c r="CE1791" s="148">
        <f t="shared" si="3045"/>
        <v>-42583.333333333328</v>
      </c>
      <c r="CF1791" s="148">
        <f t="shared" ref="CF1791:CL1791" si="3046">SUM(CF1782:CF1790)</f>
        <v>-42583.333333333328</v>
      </c>
      <c r="CG1791" s="148">
        <f t="shared" si="3046"/>
        <v>-42583.333333333328</v>
      </c>
      <c r="CH1791" s="148">
        <f t="shared" si="3046"/>
        <v>-42583.333333333328</v>
      </c>
      <c r="CI1791" s="148">
        <f t="shared" si="3046"/>
        <v>-42583.333333333328</v>
      </c>
      <c r="CJ1791" s="148">
        <f t="shared" si="3046"/>
        <v>-42583.333333333328</v>
      </c>
      <c r="CK1791" s="148">
        <f t="shared" si="3046"/>
        <v>-42583.333333333328</v>
      </c>
      <c r="CL1791" s="148">
        <f t="shared" si="3046"/>
        <v>-42583.333333333328</v>
      </c>
      <c r="CN1791" s="74"/>
      <c r="CO1791" s="148" t="e">
        <f>SUM(CO1782:CO1790)</f>
        <v>#N/A</v>
      </c>
      <c r="CP1791" s="148" t="e">
        <f t="shared" ref="CP1791:DL1791" si="3047">SUM(CP1782:CP1790)</f>
        <v>#N/A</v>
      </c>
      <c r="CQ1791" s="148" t="e">
        <f t="shared" si="3047"/>
        <v>#N/A</v>
      </c>
      <c r="CR1791" s="148" t="e">
        <f t="shared" si="3047"/>
        <v>#N/A</v>
      </c>
      <c r="CS1791" s="148" t="e">
        <f t="shared" si="3047"/>
        <v>#N/A</v>
      </c>
      <c r="CT1791" s="148" t="e">
        <f t="shared" si="3047"/>
        <v>#N/A</v>
      </c>
      <c r="CU1791" s="148" t="e">
        <f t="shared" si="3047"/>
        <v>#N/A</v>
      </c>
      <c r="CV1791" s="148" t="e">
        <f t="shared" si="3047"/>
        <v>#N/A</v>
      </c>
      <c r="CW1791" s="148" t="e">
        <f t="shared" si="3047"/>
        <v>#N/A</v>
      </c>
      <c r="CX1791" s="148" t="e">
        <f t="shared" si="3047"/>
        <v>#N/A</v>
      </c>
      <c r="CY1791" s="148" t="e">
        <f t="shared" si="3047"/>
        <v>#N/A</v>
      </c>
      <c r="CZ1791" s="148" t="e">
        <f t="shared" si="3047"/>
        <v>#N/A</v>
      </c>
      <c r="DA1791" s="148" t="e">
        <f t="shared" si="3047"/>
        <v>#N/A</v>
      </c>
      <c r="DB1791" s="148" t="e">
        <f t="shared" si="3047"/>
        <v>#N/A</v>
      </c>
      <c r="DC1791" s="148" t="e">
        <f t="shared" si="3047"/>
        <v>#N/A</v>
      </c>
      <c r="DD1791" s="148" t="e">
        <f t="shared" si="3047"/>
        <v>#N/A</v>
      </c>
      <c r="DE1791" s="148" t="e">
        <f t="shared" si="3047"/>
        <v>#N/A</v>
      </c>
      <c r="DF1791" s="148" t="e">
        <f t="shared" si="3047"/>
        <v>#N/A</v>
      </c>
      <c r="DG1791" s="148" t="e">
        <f t="shared" si="3047"/>
        <v>#N/A</v>
      </c>
      <c r="DH1791" s="148" t="e">
        <f t="shared" si="3047"/>
        <v>#N/A</v>
      </c>
      <c r="DI1791" s="148" t="e">
        <f t="shared" si="3047"/>
        <v>#N/A</v>
      </c>
      <c r="DJ1791" s="148" t="e">
        <f t="shared" si="3047"/>
        <v>#N/A</v>
      </c>
      <c r="DK1791" s="148" t="e">
        <f t="shared" si="3047"/>
        <v>#N/A</v>
      </c>
      <c r="DL1791" s="148" t="e">
        <f t="shared" si="3047"/>
        <v>#N/A</v>
      </c>
    </row>
    <row r="1792" spans="2:116" x14ac:dyDescent="0.35">
      <c r="C1792" t="s">
        <v>233</v>
      </c>
      <c r="D1792" t="s">
        <v>564</v>
      </c>
      <c r="E1792" s="8" t="str">
        <f t="shared" si="3036"/>
        <v>1792 FAPPELIST-F</v>
      </c>
      <c r="G1792" s="125"/>
      <c r="S1792" s="80"/>
      <c r="T1792" s="72"/>
      <c r="U1792" s="72"/>
      <c r="V1792" s="72"/>
      <c r="W1792" s="72"/>
      <c r="X1792" s="72"/>
      <c r="Y1792" s="72"/>
      <c r="Z1792" s="72"/>
      <c r="AA1792" s="72"/>
      <c r="AB1792" s="72"/>
      <c r="AC1792" s="72"/>
      <c r="AD1792" s="72"/>
      <c r="AE1792" s="72"/>
      <c r="AF1792" s="72"/>
      <c r="AG1792" s="72"/>
      <c r="AH1792" s="72"/>
      <c r="AI1792" s="72"/>
      <c r="AJ1792" s="72"/>
      <c r="AK1792" s="72"/>
      <c r="AL1792" s="72"/>
      <c r="AM1792" s="72"/>
      <c r="AN1792" s="72"/>
      <c r="AO1792" s="72"/>
      <c r="AP1792" s="72"/>
      <c r="AQ1792" s="72"/>
      <c r="AR1792" s="72"/>
      <c r="AS1792" s="72"/>
      <c r="AT1792" s="72"/>
      <c r="AU1792" s="72"/>
      <c r="AV1792" s="72"/>
      <c r="AW1792" s="72"/>
      <c r="AX1792" s="72"/>
      <c r="AY1792" s="72"/>
      <c r="AZ1792" s="72"/>
      <c r="BA1792" s="72"/>
      <c r="BB1792" s="72"/>
      <c r="BC1792" s="72"/>
      <c r="BD1792" s="72"/>
      <c r="BE1792" s="72"/>
      <c r="BF1792" s="72"/>
      <c r="BG1792" s="72"/>
      <c r="BH1792" s="72"/>
      <c r="BI1792" s="72"/>
      <c r="BJ1792" s="72"/>
      <c r="BK1792" s="72"/>
      <c r="BL1792" s="72"/>
      <c r="BM1792" s="72"/>
      <c r="BN1792" s="72"/>
      <c r="BO1792" s="72"/>
      <c r="BP1792" s="72"/>
      <c r="BQ1792" s="72"/>
      <c r="BR1792" s="72"/>
      <c r="BS1792" s="72"/>
      <c r="BT1792" s="72"/>
      <c r="BU1792" s="72"/>
      <c r="BV1792" s="72"/>
      <c r="BW1792" s="72"/>
      <c r="BX1792" s="72"/>
      <c r="BY1792" s="72"/>
      <c r="BZ1792" s="72"/>
      <c r="CA1792" s="72"/>
      <c r="CB1792" s="72"/>
      <c r="CC1792" s="72"/>
      <c r="CD1792" s="72"/>
      <c r="CE1792" s="72"/>
      <c r="CF1792" s="72"/>
      <c r="CG1792" s="72"/>
      <c r="CH1792" s="72"/>
      <c r="CI1792" s="72"/>
      <c r="CJ1792" s="72"/>
      <c r="CK1792" s="72"/>
      <c r="CL1792" s="72"/>
      <c r="CO1792" s="72"/>
      <c r="CP1792" s="72"/>
      <c r="CQ1792" s="72"/>
      <c r="CR1792" s="72"/>
      <c r="CS1792" s="72"/>
      <c r="CT1792" s="72"/>
      <c r="CU1792" s="72"/>
      <c r="CV1792" s="72"/>
      <c r="CW1792" s="72"/>
      <c r="CX1792" s="72"/>
      <c r="CY1792" s="72"/>
      <c r="CZ1792" s="72"/>
      <c r="DA1792" s="72"/>
      <c r="DB1792" s="72"/>
      <c r="DC1792" s="72"/>
      <c r="DD1792" s="72"/>
      <c r="DE1792" s="72"/>
      <c r="DF1792" s="72"/>
      <c r="DG1792" s="72"/>
      <c r="DH1792" s="72"/>
      <c r="DI1792" s="72"/>
      <c r="DJ1792" s="72"/>
      <c r="DK1792" s="72"/>
      <c r="DL1792" s="72"/>
    </row>
    <row r="1793" spans="2:116" x14ac:dyDescent="0.35">
      <c r="D1793" t="s">
        <v>564</v>
      </c>
      <c r="E1793" s="8" t="str">
        <f t="shared" si="3036"/>
        <v>1793 FAPPELIST-F</v>
      </c>
      <c r="G1793" s="95" t="s">
        <v>204</v>
      </c>
      <c r="H1793" s="12"/>
      <c r="S1793" s="72"/>
      <c r="T1793" s="72"/>
      <c r="U1793" s="72"/>
      <c r="V1793" s="72"/>
      <c r="W1793" s="72"/>
      <c r="X1793" s="72"/>
      <c r="Y1793" s="72"/>
      <c r="Z1793" s="72"/>
      <c r="AA1793" s="72"/>
      <c r="AB1793" s="72"/>
      <c r="AC1793" s="72"/>
      <c r="AD1793" s="72"/>
      <c r="AE1793" s="72"/>
      <c r="AF1793" s="72"/>
      <c r="AG1793" s="72"/>
      <c r="AH1793" s="72"/>
      <c r="AI1793" s="72"/>
      <c r="AJ1793" s="72"/>
      <c r="AK1793" s="72"/>
      <c r="AL1793" s="72"/>
      <c r="AM1793" s="72"/>
      <c r="AN1793" s="72"/>
      <c r="AO1793" s="72"/>
      <c r="AP1793" s="72"/>
      <c r="AQ1793" s="72"/>
      <c r="AR1793" s="72"/>
      <c r="AS1793" s="72"/>
      <c r="AT1793" s="72"/>
      <c r="AU1793" s="72"/>
      <c r="AV1793" s="72"/>
      <c r="AW1793" s="72"/>
      <c r="AX1793" s="72"/>
      <c r="AY1793" s="72"/>
      <c r="AZ1793" s="72"/>
      <c r="BA1793" s="72"/>
      <c r="BB1793" s="72"/>
      <c r="BC1793" s="72"/>
      <c r="BD1793" s="72"/>
      <c r="BE1793" s="72"/>
      <c r="BF1793" s="72"/>
      <c r="BG1793" s="72"/>
      <c r="BH1793" s="72"/>
      <c r="BI1793" s="72"/>
      <c r="BJ1793" s="72"/>
      <c r="BK1793" s="72"/>
      <c r="BL1793" s="72"/>
      <c r="BM1793" s="72"/>
      <c r="BN1793" s="72"/>
      <c r="BO1793" s="72"/>
      <c r="BP1793" s="72"/>
      <c r="BQ1793" s="72"/>
      <c r="BR1793" s="72"/>
      <c r="BS1793" s="72"/>
      <c r="BT1793" s="72"/>
      <c r="BU1793" s="72"/>
      <c r="BV1793" s="72"/>
      <c r="BW1793" s="72"/>
      <c r="BX1793" s="72"/>
      <c r="BY1793" s="72"/>
      <c r="BZ1793" s="72"/>
      <c r="CA1793" s="72"/>
      <c r="CB1793" s="72"/>
      <c r="CC1793" s="72"/>
      <c r="CD1793" s="72"/>
      <c r="CE1793" s="72"/>
      <c r="CF1793" s="72"/>
      <c r="CG1793" s="72"/>
      <c r="CH1793" s="72"/>
      <c r="CI1793" s="72"/>
      <c r="CJ1793" s="72"/>
      <c r="CK1793" s="72"/>
      <c r="CL1793" s="72"/>
      <c r="CO1793" s="72"/>
      <c r="CP1793" s="72"/>
      <c r="CQ1793" s="72"/>
      <c r="CR1793" s="72"/>
      <c r="CS1793" s="72"/>
      <c r="CT1793" s="72"/>
      <c r="CU1793" s="72"/>
      <c r="CV1793" s="72"/>
      <c r="CW1793" s="72"/>
      <c r="CX1793" s="72"/>
      <c r="CY1793" s="72"/>
      <c r="CZ1793" s="72"/>
      <c r="DA1793" s="72"/>
      <c r="DB1793" s="72"/>
      <c r="DC1793" s="72"/>
      <c r="DD1793" s="72"/>
      <c r="DE1793" s="72"/>
      <c r="DF1793" s="72"/>
      <c r="DG1793" s="72"/>
      <c r="DH1793" s="72"/>
      <c r="DI1793" s="72"/>
      <c r="DJ1793" s="72"/>
      <c r="DK1793" s="72"/>
      <c r="DL1793" s="72"/>
    </row>
    <row r="1794" spans="2:116" x14ac:dyDescent="0.35">
      <c r="B1794" t="str">
        <f>E1794</f>
        <v>1794 FAPPELIST-F</v>
      </c>
      <c r="D1794" t="s">
        <v>564</v>
      </c>
      <c r="E1794" s="8" t="str">
        <f t="shared" si="3036"/>
        <v>1794 FAPPELIST-F</v>
      </c>
      <c r="G1794" s="158" t="str">
        <f>"Depreciation - "&amp;SUBSTITUTE(G1776,":","")</f>
        <v>Depreciation - Fixed secondary PPE</v>
      </c>
      <c r="J1794" s="80">
        <f>SUMIF($5:$5,I$2,1792:1792)</f>
        <v>0</v>
      </c>
      <c r="K1794" s="24">
        <f>SUMIF($3:$3,K$2,1792:1792)</f>
        <v>0</v>
      </c>
      <c r="L1794" s="24">
        <f>SUMIF($3:$3,L$2,1792:1792)</f>
        <v>0</v>
      </c>
      <c r="M1794" s="24">
        <f>SUMIF($3:$3,M$2,1792:1792)</f>
        <v>0</v>
      </c>
      <c r="N1794" s="24">
        <f>SUMIF($3:$3,N$2,1792:1792)</f>
        <v>0</v>
      </c>
      <c r="O1794" s="24">
        <f>SUMIF($3:$3,O$2,1792:1792)</f>
        <v>0</v>
      </c>
      <c r="P1794" s="24">
        <f>SUMIF($3:$3,P$2,1792:1792)</f>
        <v>0</v>
      </c>
      <c r="R1794" s="24"/>
      <c r="S1794" s="80" cm="1">
        <f t="array" aca="1" ref="S1794" ca="1">(SUM(INDEX(1789:1789,1,MAX(COLUMN($R:$R),COLUMN()-($H1778*12-1))):S1791)/($H1778*12)+IF($R1796=0,0,SUM(INDEX(1794:1794,1,MAX(COLUMN($R:$R),COLUMN()-(($H1778-$H1779)*12))):S1796)/(($H1778)*12)))</f>
        <v>-1265.8192090395478</v>
      </c>
      <c r="T1794" s="80" cm="1">
        <f t="array" aca="1" ref="T1794" ca="1">(SUM(INDEX(1789:1789,1,MAX(COLUMN($R:$R),COLUMN()-($H1778*12-1))):T1791)/($H1778*12)+IF($R1796=0,0,SUM(INDEX(1794:1794,1,MAX(COLUMN($R:$R),COLUMN()-(($H1778-$H1779)*12))):T1796)/(($H1778)*12)))</f>
        <v>-2551.3980656899357</v>
      </c>
      <c r="U1794" s="80" cm="1">
        <f t="array" aca="1" ref="U1794" ca="1">(SUM(INDEX(1789:1789,1,MAX(COLUMN($R:$R),COLUMN()-($H1778*12-1))):U1791)/($H1778*12)+IF($R1796=0,0,SUM(INDEX(1794:1794,1,MAX(COLUMN($R:$R),COLUMN()-(($H1778-$H1779)*12))):U1796)/(($H1778)*12)))</f>
        <v>-3858.7663944869391</v>
      </c>
      <c r="V1794" s="80" cm="1">
        <f t="array" aca="1" ref="V1794" ca="1">(SUM(INDEX(1789:1789,1,MAX(COLUMN($R:$R),COLUMN()-($H1778*12-1))):V1791)/($H1778*12)+IF($R1796=0,0,SUM(INDEX(1794:1794,1,MAX(COLUMN($R:$R),COLUMN()-(($H1778-$H1779)*12))):V1796)/(($H1778)*12)))</f>
        <v>-5188.2935085177915</v>
      </c>
      <c r="W1794" s="80" cm="1">
        <f t="array" aca="1" ref="W1794" ca="1">(SUM(INDEX(1789:1789,1,MAX(COLUMN($R:$R),COLUMN()-($H1778*12-1))):W1791)/($H1778*12)+IF($R1796=0,0,SUM(INDEX(1794:1794,1,MAX(COLUMN($R:$R),COLUMN()-(($H1778-$H1779)*12))):W1796)/(($H1778)*12)))</f>
        <v>-6540.3549804135728</v>
      </c>
      <c r="X1794" s="80" cm="1">
        <f t="array" aca="1" ref="X1794" ca="1">(SUM(INDEX(1789:1789,1,MAX(COLUMN($R:$R),COLUMN()-($H1778*12-1))):X1791)/($H1778*12)+IF($R1796=0,0,SUM(INDEX(1794:1794,1,MAX(COLUMN($R:$R),COLUMN()-(($H1778-$H1779)*12))):X1796)/(($H1778)*12)))</f>
        <v>-7915.3327484431802</v>
      </c>
      <c r="Y1794" s="80" cm="1">
        <f t="array" aca="1" ref="Y1794" ca="1">(SUM(INDEX(1789:1789,1,MAX(COLUMN($R:$R),COLUMN()-($H1778*12-1))):Y1791)/($H1778*12)+IF($R1796=0,0,SUM(INDEX(1794:1794,1,MAX(COLUMN($R:$R),COLUMN()-(($H1778-$H1779)*12))):Y1796)/(($H1778)*12)))</f>
        <v>-9313.6152244054938</v>
      </c>
      <c r="Z1794" s="80" cm="1">
        <f t="array" aca="1" ref="Z1794" ca="1">(SUM(INDEX(1789:1789,1,MAX(COLUMN($R:$R),COLUMN()-($H1778*12-1))):Z1791)/($H1778*12)+IF($R1796=0,0,SUM(INDEX(1794:1794,1,MAX(COLUMN($R:$R),COLUMN()-(($H1778-$H1779)*12))):Z1796)/(($H1778)*12)))</f>
        <v>-10735.597403350221</v>
      </c>
      <c r="AA1794" s="80" cm="1">
        <f t="array" aca="1" ref="AA1794" ca="1">(SUM(INDEX(1789:1789,1,MAX(COLUMN($R:$R),COLUMN()-($H1778*12-1))):AA1791)/($H1778*12)+IF($R1796=0,0,SUM(INDEX(1794:1794,1,MAX(COLUMN($R:$R),COLUMN()-(($H1778-$H1779)*12))):AA1796)/(($H1778)*12)))</f>
        <v>-12181.680975158419</v>
      </c>
      <c r="AB1794" s="80" cm="1">
        <f t="array" aca="1" ref="AB1794" ca="1">(SUM(INDEX(1789:1789,1,MAX(COLUMN($R:$R),COLUMN()-($H1778*12-1))):AB1791)/($H1778*12)+IF($R1796=0,0,SUM(INDEX(1794:1794,1,MAX(COLUMN($R:$R),COLUMN()-(($H1778-$H1779)*12))):AB1796)/(($H1778)*12)))</f>
        <v>-13652.274438014214</v>
      </c>
      <c r="AC1794" s="80" cm="1">
        <f t="array" aca="1" ref="AC1794" ca="1">(SUM(INDEX(1789:1789,1,MAX(COLUMN($R:$R),COLUMN()-($H1778*12-1))):AC1791)/($H1778*12)+IF($R1796=0,0,SUM(INDEX(1794:1794,1,MAX(COLUMN($R:$R),COLUMN()-(($H1778-$H1779)*12))):AC1796)/(($H1778)*12)))</f>
        <v>-15147.793213799767</v>
      </c>
      <c r="AD1794" s="80" cm="1">
        <f t="array" aca="1" ref="AD1794" ca="1">(SUM(INDEX(1789:1789,1,MAX(COLUMN($R:$R),COLUMN()-($H1778*12-1))):AD1791)/($H1778*12)+IF($R1796=0,0,SUM(INDEX(1794:1794,1,MAX(COLUMN($R:$R),COLUMN()-(($H1778-$H1779)*12))):AD1796)/(($H1778)*12)))</f>
        <v>-16668.659765446089</v>
      </c>
      <c r="AE1794" s="80" cm="1">
        <f t="array" aca="1" ref="AE1794" ca="1">(SUM(INDEX(1789:1789,1,MAX(COLUMN($R:$R),COLUMN()-($H1778*12-1))):AE1791)/($H1778*12)+IF($R1796=0,0,SUM(INDEX(1794:1794,1,MAX(COLUMN($R:$R),COLUMN()-(($H1778-$H1779)*12))):AE1796)/(($H1778)*12)))</f>
        <v>-18215.303716272861</v>
      </c>
      <c r="AF1794" s="80" cm="1">
        <f t="array" aca="1" ref="AF1794" ca="1">(SUM(INDEX(1789:1789,1,MAX(COLUMN($R:$R),COLUMN()-($H1778*12-1))):AF1791)/($H1778*12)+IF($R1796=0,0,SUM(INDEX(1794:1794,1,MAX(COLUMN($R:$R),COLUMN()-(($H1778-$H1779)*12))):AF1796)/(($H1778)*12)))</f>
        <v>-19788.161971350935</v>
      </c>
      <c r="AG1794" s="80" cm="1">
        <f t="array" aca="1" ref="AG1794" ca="1">(SUM(INDEX(1789:1789,1,MAX(COLUMN($R:$R),COLUMN()-($H1778*12-1))):AG1791)/($H1778*12)+IF($R1796=0,0,SUM(INDEX(1794:1794,1,MAX(COLUMN($R:$R),COLUMN()-(($H1778-$H1779)*12))):AG1796)/(($H1778)*12)))</f>
        <v>-21387.67884092185</v>
      </c>
      <c r="AH1794" s="80" cm="1">
        <f t="array" aca="1" ref="AH1794" ca="1">(SUM(INDEX(1789:1789,1,MAX(COLUMN($R:$R),COLUMN()-($H1778*12-1))):AH1791)/($H1778*12)+IF($R1796=0,0,SUM(INDEX(1794:1794,1,MAX(COLUMN($R:$R),COLUMN()-(($H1778-$H1779)*12))):AH1796)/(($H1778)*12)))</f>
        <v>-23014.30616590922</v>
      </c>
      <c r="AI1794" s="80" cm="1">
        <f t="array" aca="1" ref="AI1794" ca="1">(SUM(INDEX(1789:1789,1,MAX(COLUMN($R:$R),COLUMN()-($H1778*12-1))):AI1791)/($H1778*12)+IF($R1796=0,0,SUM(INDEX(1794:1794,1,MAX(COLUMN($R:$R),COLUMN()-(($H1778-$H1779)*12))):AI1796)/(($H1778)*12)))</f>
        <v>-24668.503445557399</v>
      </c>
      <c r="AJ1794" s="80" cm="1">
        <f t="array" aca="1" ref="AJ1794" ca="1">(SUM(INDEX(1789:1789,1,MAX(COLUMN($R:$R),COLUMN()-($H1778*12-1))):AJ1791)/($H1778*12)+IF($R1796=0,0,SUM(INDEX(1794:1794,1,MAX(COLUMN($R:$R),COLUMN()-(($H1778-$H1779)*12))):AJ1796)/(($H1778)*12)))</f>
        <v>-26350.737967233512</v>
      </c>
      <c r="AK1794" s="80" cm="1">
        <f t="array" aca="1" ref="AK1794" ca="1">(SUM(INDEX(1789:1789,1,MAX(COLUMN($R:$R),COLUMN()-($H1778*12-1))):AK1791)/($H1778*12)+IF($R1796=0,0,SUM(INDEX(1794:1794,1,MAX(COLUMN($R:$R),COLUMN()-(($H1778-$H1779)*12))):AK1796)/(($H1778)*12)))</f>
        <v>-28061.484938429559</v>
      </c>
      <c r="AL1794" s="80" cm="1">
        <f t="array" aca="1" ref="AL1794" ca="1">(SUM(INDEX(1789:1789,1,MAX(COLUMN($R:$R),COLUMN()-($H1778*12-1))):AL1791)/($H1778*12)+IF($R1796=0,0,SUM(INDEX(1794:1794,1,MAX(COLUMN($R:$R),COLUMN()-(($H1778-$H1779)*12))):AL1796)/(($H1778)*12)))</f>
        <v>-29801.22762100181</v>
      </c>
      <c r="AM1794" s="80" cm="1">
        <f t="array" aca="1" ref="AM1794" ca="1">(SUM(INDEX(1789:1789,1,MAX(COLUMN($R:$R),COLUMN()-($H1778*12-1))):AM1791)/($H1778*12)+IF($R1796=0,0,SUM(INDEX(1794:1794,1,MAX(COLUMN($R:$R),COLUMN()-(($H1778-$H1779)*12))):AM1796)/(($H1778)*12)))</f>
        <v>-31570.45746768545</v>
      </c>
      <c r="AN1794" s="80" cm="1">
        <f t="array" aca="1" ref="AN1794" ca="1">(SUM(INDEX(1789:1789,1,MAX(COLUMN($R:$R),COLUMN()-($H1778*12-1))):AN1791)/($H1778*12)+IF($R1796=0,0,SUM(INDEX(1794:1794,1,MAX(COLUMN($R:$R),COLUMN()-(($H1778-$H1779)*12))):AN1796)/(($H1778)*12)))</f>
        <v>-33369.674260923057</v>
      </c>
      <c r="AO1794" s="80" cm="1">
        <f t="array" aca="1" ref="AO1794" ca="1">(SUM(INDEX(1789:1789,1,MAX(COLUMN($R:$R),COLUMN()-($H1778*12-1))):AO1791)/($H1778*12)+IF($R1796=0,0,SUM(INDEX(1794:1794,1,MAX(COLUMN($R:$R),COLUMN()-(($H1778-$H1779)*12))):AO1796)/(($H1778)*12)))</f>
        <v>-35199.386254046047</v>
      </c>
      <c r="AP1794" s="80" cm="1">
        <f t="array" aca="1" ref="AP1794" ca="1">(SUM(INDEX(1789:1789,1,MAX(COLUMN($R:$R),COLUMN()-($H1778*12-1))):AP1791)/($H1778*12)+IF($R1796=0,0,SUM(INDEX(1794:1794,1,MAX(COLUMN($R:$R),COLUMN()-(($H1778-$H1779)*12))):AP1796)/(($H1778)*12)))</f>
        <v>-37060.11031484908</v>
      </c>
      <c r="AQ1794" s="80" cm="1">
        <f t="array" aca="1" ref="AQ1794" ca="1">(SUM(INDEX(1789:1789,1,MAX(COLUMN($R:$R),COLUMN()-($H1778*12-1))):AQ1791)/($H1778*12)+IF($R1796=0,0,SUM(INDEX(1794:1794,1,MAX(COLUMN($R:$R),COLUMN()-(($H1778-$H1779)*12))):AQ1796)/(($H1778)*12)))</f>
        <v>-38950.6771563437</v>
      </c>
      <c r="AR1794" s="80" cm="1">
        <f t="array" aca="1" ref="AR1794" ca="1">(SUM(INDEX(1789:1789,1,MAX(COLUMN($R:$R),COLUMN()-($H1778*12-1))):AR1791)/($H1778*12)+IF($R1796=0,0,SUM(INDEX(1794:1794,1,MAX(COLUMN($R:$R),COLUMN()-(($H1778-$H1779)*12))):AR1796)/(($H1778)*12)))</f>
        <v>-40853.52785601552</v>
      </c>
      <c r="AS1794" s="80" cm="1">
        <f t="array" aca="1" ref="AS1794" ca="1">(SUM(INDEX(1789:1789,1,MAX(COLUMN($R:$R),COLUMN()-($H1778*12-1))):AS1791)/($H1778*12)+IF($R1796=0,0,SUM(INDEX(1794:1794,1,MAX(COLUMN($R:$R),COLUMN()-(($H1778-$H1779)*12))):AS1796)/(($H1778)*12)))</f>
        <v>-42766.840790314818</v>
      </c>
      <c r="AT1794" s="80" cm="1">
        <f t="array" aca="1" ref="AT1794" ca="1">(SUM(INDEX(1789:1789,1,MAX(COLUMN($R:$R),COLUMN()-($H1778*12-1))):AT1791)/($H1778*12)+IF($R1796=0,0,SUM(INDEX(1794:1794,1,MAX(COLUMN($R:$R),COLUMN()-(($H1778-$H1779)*12))):AT1796)/(($H1778)*12)))</f>
        <v>-44690.423972165008</v>
      </c>
      <c r="AU1794" s="80" cm="1">
        <f t="array" aca="1" ref="AU1794" ca="1">(SUM(INDEX(1789:1789,1,MAX(COLUMN($R:$R),COLUMN()-($H1778*12-1))):AU1791)/($H1778*12)+IF($R1796=0,0,SUM(INDEX(1794:1794,1,MAX(COLUMN($R:$R),COLUMN()-(($H1778-$H1779)*12))):AU1796)/(($H1778)*12)))</f>
        <v>-46624.075900927397</v>
      </c>
      <c r="AV1794" s="80" cm="1">
        <f t="array" aca="1" ref="AV1794" ca="1">(SUM(INDEX(1789:1789,1,MAX(COLUMN($R:$R),COLUMN()-($H1778*12-1))):AV1791)/($H1778*12)+IF($R1796=0,0,SUM(INDEX(1794:1794,1,MAX(COLUMN($R:$R),COLUMN()-(($H1778-$H1779)*12))):AV1796)/(($H1778)*12)))</f>
        <v>-48567.585295060409</v>
      </c>
      <c r="AW1794" s="80" cm="1">
        <f t="array" aca="1" ref="AW1794" ca="1">(SUM(INDEX(1789:1789,1,MAX(COLUMN($R:$R),COLUMN()-($H1778*12-1))):AW1791)/($H1778*12)+IF($R1796=0,0,SUM(INDEX(1794:1794,1,MAX(COLUMN($R:$R),COLUMN()-(($H1778-$H1779)*12))):AW1796)/(($H1778)*12)))</f>
        <v>-50520.730818449403</v>
      </c>
      <c r="AX1794" s="80" cm="1">
        <f t="array" aca="1" ref="AX1794" ca="1">(SUM(INDEX(1789:1789,1,MAX(COLUMN($R:$R),COLUMN()-($H1778*12-1))):AX1791)/($H1778*12)+IF($R1796=0,0,SUM(INDEX(1794:1794,1,MAX(COLUMN($R:$R),COLUMN()-(($H1778-$H1779)*12))):AX1796)/(($H1778)*12)))</f>
        <v>-52483.280800269356</v>
      </c>
      <c r="AY1794" s="80" cm="1">
        <f t="array" aca="1" ref="AY1794" ca="1">(SUM(INDEX(1789:1789,1,MAX(COLUMN($R:$R),COLUMN()-($H1778*12-1))):AY1791)/($H1778*12)+IF($R1796=0,0,SUM(INDEX(1794:1794,1,MAX(COLUMN($R:$R),COLUMN()-(($H1778-$H1779)*12))):AY1796)/(($H1778)*12)))</f>
        <v>-54454.992948239749</v>
      </c>
      <c r="AZ1794" s="80" cm="1">
        <f t="array" aca="1" ref="AZ1794" ca="1">(SUM(INDEX(1789:1789,1,MAX(COLUMN($R:$R),COLUMN()-($H1778*12-1))):AZ1791)/($H1778*12)+IF($R1796=0,0,SUM(INDEX(1794:1794,1,MAX(COLUMN($R:$R),COLUMN()-(($H1778-$H1779)*12))):AZ1796)/(($H1778)*12)))</f>
        <v>-56435.614055128142</v>
      </c>
      <c r="BA1794" s="80" cm="1">
        <f t="array" aca="1" ref="BA1794" ca="1">(SUM(INDEX(1789:1789,1,MAX(COLUMN($R:$R),COLUMN()-($H1778*12-1))):BA1791)/($H1778*12)+IF($R1796=0,0,SUM(INDEX(1794:1794,1,MAX(COLUMN($R:$R),COLUMN()-(($H1778-$H1779)*12))):BA1796)/(($H1778)*12)))</f>
        <v>-58424.879698356061</v>
      </c>
      <c r="BB1794" s="80" cm="1">
        <f t="array" aca="1" ref="BB1794" ca="1">(SUM(INDEX(1789:1789,1,MAX(COLUMN($R:$R),COLUMN()-($H1778*12-1))):BB1791)/($H1778*12)+IF($R1796=0,0,SUM(INDEX(1794:1794,1,MAX(COLUMN($R:$R),COLUMN()-(($H1778-$H1779)*12))):BB1796)/(($H1778)*12)))</f>
        <v>-60422.51393255758</v>
      </c>
      <c r="BC1794" s="80" cm="1">
        <f t="array" aca="1" ref="BC1794" ca="1">(SUM(INDEX(1789:1789,1,MAX(COLUMN($R:$R),COLUMN()-($H1778*12-1))):BC1791)/($H1778*12)+IF($R1796=0,0,SUM(INDEX(1794:1794,1,MAX(COLUMN($R:$R),COLUMN()-(($H1778-$H1779)*12))):BC1796)/(($H1778)*12)))</f>
        <v>-62428.228974938014</v>
      </c>
      <c r="BD1794" s="80" cm="1">
        <f t="array" aca="1" ref="BD1794" ca="1">(SUM(INDEX(1789:1789,1,MAX(COLUMN($R:$R),COLUMN()-($H1778*12-1))):BD1791)/($H1778*12)+IF($R1796=0,0,SUM(INDEX(1794:1794,1,MAX(COLUMN($R:$R),COLUMN()-(($H1778-$H1779)*12))):BD1796)/(($H1778)*12)))</f>
        <v>-64441.724883276969</v>
      </c>
      <c r="BE1794" s="80" cm="1">
        <f t="array" aca="1" ref="BE1794" ca="1">(SUM(INDEX(1789:1789,1,MAX(COLUMN($R:$R),COLUMN()-($H1778*12-1))):BE1791)/($H1778*12)+IF($R1796=0,0,SUM(INDEX(1794:1794,1,MAX(COLUMN($R:$R),COLUMN()-(($H1778-$H1779)*12))):BE1796)/(($H1778)*12)))</f>
        <v>-66462.689226416973</v>
      </c>
      <c r="BF1794" s="80" cm="1">
        <f t="array" aca="1" ref="BF1794" ca="1">(SUM(INDEX(1789:1789,1,MAX(COLUMN($R:$R),COLUMN()-($H1778*12-1))):BF1791)/($H1778*12)+IF($R1796=0,0,SUM(INDEX(1794:1794,1,MAX(COLUMN($R:$R),COLUMN()-(($H1778-$H1779)*12))):BF1796)/(($H1778)*12)))</f>
        <v>-68490.796747075074</v>
      </c>
      <c r="BG1794" s="80" cm="1">
        <f t="array" aca="1" ref="BG1794" ca="1">(SUM(INDEX(1789:1789,1,MAX(COLUMN($R:$R),COLUMN()-($H1778*12-1))):BG1791)/($H1778*12)+IF($R1796=0,0,SUM(INDEX(1794:1794,1,MAX(COLUMN($R:$R),COLUMN()-(($H1778-$H1779)*12))):BG1796)/(($H1778)*12)))</f>
        <v>-70525.709016812354</v>
      </c>
      <c r="BH1794" s="80" cm="1">
        <f t="array" aca="1" ref="BH1794" ca="1">(SUM(INDEX(1789:1789,1,MAX(COLUMN($R:$R),COLUMN()-($H1778*12-1))):BH1791)/($H1778*12)+IF($R1796=0,0,SUM(INDEX(1794:1794,1,MAX(COLUMN($R:$R),COLUMN()-(($H1778-$H1779)*12))):BH1796)/(($H1778)*12)))</f>
        <v>-72567.074082991821</v>
      </c>
      <c r="BI1794" s="80" cm="1">
        <f t="array" aca="1" ref="BI1794" ca="1">(SUM(INDEX(1789:1789,1,MAX(COLUMN($R:$R),COLUMN()-($H1778*12-1))):BI1791)/($H1778*12)+IF($R1796=0,0,SUM(INDEX(1794:1794,1,MAX(COLUMN($R:$R),COLUMN()-(($H1778-$H1779)*12))):BI1796)/(($H1778)*12)))</f>
        <v>-74614.526107552709</v>
      </c>
      <c r="BJ1794" s="80" cm="1">
        <f t="array" aca="1" ref="BJ1794" ca="1">(SUM(INDEX(1789:1789,1,MAX(COLUMN($R:$R),COLUMN()-($H1778*12-1))):BJ1791)/($H1778*12)+IF($R1796=0,0,SUM(INDEX(1794:1794,1,MAX(COLUMN($R:$R),COLUMN()-(($H1778-$H1779)*12))):BJ1796)/(($H1778)*12)))</f>
        <v>-76667.684997424847</v>
      </c>
      <c r="BK1794" s="80" cm="1">
        <f t="array" aca="1" ref="BK1794" ca="1">(SUM(INDEX(1789:1789,1,MAX(COLUMN($R:$R),COLUMN()-($H1778*12-1))):BK1791)/($H1778*12)+IF($R1796=0,0,SUM(INDEX(1794:1794,1,MAX(COLUMN($R:$R),COLUMN()-(($H1778-$H1779)*12))):BK1796)/(($H1778)*12)))</f>
        <v>-78726.156026403769</v>
      </c>
      <c r="BL1794" s="80" cm="1">
        <f t="array" aca="1" ref="BL1794" ca="1">(SUM(INDEX(1789:1789,1,MAX(COLUMN($R:$R),COLUMN()-($H1778*12-1))):BL1791)/($H1778*12)+IF($R1796=0,0,SUM(INDEX(1794:1794,1,MAX(COLUMN($R:$R),COLUMN()-(($H1778-$H1779)*12))):BL1796)/(($H1778)*12)))</f>
        <v>-80789.529448302957</v>
      </c>
      <c r="BM1794" s="80" cm="1">
        <f t="array" aca="1" ref="BM1794" ca="1">(SUM(INDEX(1789:1789,1,MAX(COLUMN($R:$R),COLUMN()-($H1778*12-1))):BM1791)/($H1778*12)+IF($R1796=0,0,SUM(INDEX(1794:1794,1,MAX(COLUMN($R:$R),COLUMN()-(($H1778-$H1779)*12))):BM1796)/(($H1778)*12)))</f>
        <v>-82857.38010119641</v>
      </c>
      <c r="BN1794" s="80" cm="1">
        <f t="array" aca="1" ref="BN1794" ca="1">(SUM(INDEX(1789:1789,1,MAX(COLUMN($R:$R),COLUMN()-($H1778*12-1))):BN1791)/($H1778*12)+IF($R1796=0,0,SUM(INDEX(1794:1794,1,MAX(COLUMN($R:$R),COLUMN()-(($H1778-$H1779)*12))):BN1796)/(($H1778)*12)))</f>
        <v>-84929.267002560533</v>
      </c>
      <c r="BO1794" s="80" cm="1">
        <f t="array" aca="1" ref="BO1794" ca="1">(SUM(INDEX(1789:1789,1,MAX(COLUMN($R:$R),COLUMN()-($H1778*12-1))):BO1791)/($H1778*12)+IF($R1796=0,0,SUM(INDEX(1794:1794,1,MAX(COLUMN($R:$R),COLUMN()-(($H1778-$H1779)*12))):BO1796)/(($H1778)*12)))</f>
        <v>-87004.732935120614</v>
      </c>
      <c r="BP1794" s="80" cm="1">
        <f t="array" aca="1" ref="BP1794" ca="1">(SUM(INDEX(1789:1789,1,MAX(COLUMN($R:$R),COLUMN()-($H1778*12-1))):BP1791)/($H1778*12)+IF($R1796=0,0,SUM(INDEX(1794:1794,1,MAX(COLUMN($R:$R),COLUMN()-(($H1778-$H1779)*12))):BP1796)/(($H1778)*12)))</f>
        <v>-89083.332750580128</v>
      </c>
      <c r="BQ1794" s="80" cm="1">
        <f t="array" aca="1" ref="BQ1794" ca="1">(SUM(INDEX(1789:1789,1,MAX(COLUMN($R:$R),COLUMN()-($H1778*12-1))):BQ1791)/($H1778*12)+IF($R1796=0,0,SUM(INDEX(1794:1794,1,MAX(COLUMN($R:$R),COLUMN()-(($H1778-$H1779)*12))):BQ1796)/(($H1778)*12)))</f>
        <v>-91164.911364612301</v>
      </c>
      <c r="BR1794" s="80" cm="1">
        <f t="array" aca="1" ref="BR1794" ca="1">(SUM(INDEX(1789:1789,1,MAX(COLUMN($R:$R),COLUMN()-($H1778*12-1))):BR1791)/($H1778*12)+IF($R1796=0,0,SUM(INDEX(1794:1794,1,MAX(COLUMN($R:$R),COLUMN()-(($H1778-$H1779)*12))):BR1796)/(($H1778)*12)))</f>
        <v>-93249.341939317907</v>
      </c>
      <c r="BS1794" s="80" cm="1">
        <f t="array" aca="1" ref="BS1794" ca="1">(SUM(INDEX(1789:1789,1,MAX(COLUMN($R:$R),COLUMN()-($H1778*12-1))):BS1791)/($H1778*12)+IF($R1796=0,0,SUM(INDEX(1794:1794,1,MAX(COLUMN($R:$R),COLUMN()-(($H1778-$H1779)*12))):BS1796)/(($H1778)*12)))</f>
        <v>-95336.498741021074</v>
      </c>
      <c r="BT1794" s="80" cm="1">
        <f t="array" aca="1" ref="BT1794" ca="1">(SUM(INDEX(1789:1789,1,MAX(COLUMN($R:$R),COLUMN()-($H1778*12-1))):BT1791)/($H1778*12)+IF($R1796=0,0,SUM(INDEX(1794:1794,1,MAX(COLUMN($R:$R),COLUMN()-(($H1778-$H1779)*12))):BT1796)/(($H1778)*12)))</f>
        <v>-97426.2573202317</v>
      </c>
      <c r="BU1794" s="80" cm="1">
        <f t="array" aca="1" ref="BU1794" ca="1">(SUM(INDEX(1789:1789,1,MAX(COLUMN($R:$R),COLUMN()-($H1778*12-1))):BU1791)/($H1778*12)+IF($R1796=0,0,SUM(INDEX(1794:1794,1,MAX(COLUMN($R:$R),COLUMN()-(($H1778-$H1779)*12))):BU1796)/(($H1778)*12)))</f>
        <v>-99518.49469918941</v>
      </c>
      <c r="BV1794" s="80" cm="1">
        <f t="array" aca="1" ref="BV1794" ca="1">(SUM(INDEX(1789:1789,1,MAX(COLUMN($R:$R),COLUMN()-($H1778*12-1))):BV1791)/($H1778*12)+IF($R1796=0,0,SUM(INDEX(1794:1794,1,MAX(COLUMN($R:$R),COLUMN()-(($H1778-$H1779)*12))):BV1796)/(($H1778)*12)))</f>
        <v>-101613.08956722455</v>
      </c>
      <c r="BW1794" s="80" cm="1">
        <f t="array" aca="1" ref="BW1794" ca="1">(SUM(INDEX(1789:1789,1,MAX(COLUMN($R:$R),COLUMN()-($H1778*12-1))):BW1791)/($H1778*12)+IF($R1796=0,0,SUM(INDEX(1794:1794,1,MAX(COLUMN($R:$R),COLUMN()-(($H1778-$H1779)*12))):BW1796)/(($H1778)*12)))</f>
        <v>-103709.92248417859</v>
      </c>
      <c r="BX1794" s="80" cm="1">
        <f t="array" aca="1" ref="BX1794" ca="1">(SUM(INDEX(1789:1789,1,MAX(COLUMN($R:$R),COLUMN()-($H1778*12-1))):BX1791)/($H1778*12)+IF($R1796=0,0,SUM(INDEX(1794:1794,1,MAX(COLUMN($R:$R),COLUMN()-(($H1778-$H1779)*12))):BX1796)/(($H1778)*12)))</f>
        <v>-105808.87609213234</v>
      </c>
      <c r="BY1794" s="80" cm="1">
        <f t="array" aca="1" ref="BY1794" ca="1">(SUM(INDEX(1789:1789,1,MAX(COLUMN($R:$R),COLUMN()-($H1778*12-1))):BY1791)/($H1778*12)+IF($R1796=0,0,SUM(INDEX(1794:1794,1,MAX(COLUMN($R:$R),COLUMN()-(($H1778-$H1779)*12))):BY1796)/(($H1778)*12)))</f>
        <v>-107909.83533569737</v>
      </c>
      <c r="BZ1794" s="80" cm="1">
        <f t="array" aca="1" ref="BZ1794" ca="1">(SUM(INDEX(1789:1789,1,MAX(COLUMN($R:$R),COLUMN()-($H1778*12-1))):BZ1791)/($H1778*12)+IF($R1796=0,0,SUM(INDEX(1794:1794,1,MAX(COLUMN($R:$R),COLUMN()-(($H1778-$H1779)*12))):BZ1796)/(($H1778)*12)))</f>
        <v>-110012.68769113254</v>
      </c>
      <c r="CA1794" s="80" cm="1">
        <f t="array" aca="1" ref="CA1794" ca="1">(SUM(INDEX(1789:1789,1,MAX(COLUMN($R:$R),COLUMN()-($H1778*12-1))):CA1791)/($H1778*12)+IF($R1796=0,0,SUM(INDEX(1794:1794,1,MAX(COLUMN($R:$R),COLUMN()-(($H1778-$H1779)*12))):CA1796)/(($H1778)*12)))</f>
        <v>-110853.1991107694</v>
      </c>
      <c r="CB1794" s="80" cm="1">
        <f t="array" aca="1" ref="CB1794" ca="1">(SUM(INDEX(1789:1789,1,MAX(COLUMN($R:$R),COLUMN()-($H1778*12-1))):CB1791)/($H1778*12)+IF($R1796=0,0,SUM(INDEX(1794:1794,1,MAX(COLUMN($R:$R),COLUMN()-(($H1778-$H1779)*12))):CB1796)/(($H1778)*12)))</f>
        <v>-111673.96131646144</v>
      </c>
      <c r="CC1794" s="80" cm="1">
        <f t="array" aca="1" ref="CC1794" ca="1">(SUM(INDEX(1789:1789,1,MAX(COLUMN($R:$R),COLUMN()-($H1778*12-1))):CC1791)/($H1778*12)+IF($R1796=0,0,SUM(INDEX(1794:1794,1,MAX(COLUMN($R:$R),COLUMN()-(($H1778-$H1779)*12))):CC1796)/(($H1778)*12)))</f>
        <v>-112474.50769668492</v>
      </c>
      <c r="CD1794" s="80" cm="1">
        <f t="array" aca="1" ref="CD1794" ca="1">(SUM(INDEX(1789:1789,1,MAX(COLUMN($R:$R),COLUMN()-($H1778*12-1))):CD1791)/($H1778*12)+IF($R1796=0,0,SUM(INDEX(1794:1794,1,MAX(COLUMN($R:$R),COLUMN()-(($H1778-$H1779)*12))):CD1796)/(($H1778)*12)))</f>
        <v>-113254.36902668946</v>
      </c>
      <c r="CE1794" s="80" cm="1">
        <f t="array" aca="1" ref="CE1794" ca="1">(SUM(INDEX(1789:1789,1,MAX(COLUMN($R:$R),COLUMN()-($H1778*12-1))):CE1791)/($H1778*12)+IF($R1796=0,0,SUM(INDEX(1794:1794,1,MAX(COLUMN($R:$R),COLUMN()-(($H1778-$H1779)*12))):CE1796)/(($H1778)*12)))</f>
        <v>-114013.07364159817</v>
      </c>
      <c r="CF1794" s="80" cm="1">
        <f t="array" aca="1" ref="CF1794" ca="1">(SUM(INDEX(1789:1789,1,MAX(COLUMN($R:$R),COLUMN()-($H1778*12-1))):CF1791)/($H1778*12)+IF($R1796=0,0,SUM(INDEX(1794:1794,1,MAX(COLUMN($R:$R),COLUMN()-(($H1778-$H1779)*12))):CF1796)/(($H1778)*12)))</f>
        <v>-114750.14761828945</v>
      </c>
      <c r="CG1794" s="80" cm="1">
        <f t="array" aca="1" ref="CG1794" ca="1">(SUM(INDEX(1789:1789,1,MAX(COLUMN($R:$R),COLUMN()-($H1778*12-1))):CG1791)/($H1778*12)+IF($R1796=0,0,SUM(INDEX(1794:1794,1,MAX(COLUMN($R:$R),COLUMN()-(($H1778-$H1779)*12))):CG1796)/(($H1778)*12)))</f>
        <v>-115465.11496634535</v>
      </c>
      <c r="CH1794" s="80" cm="1">
        <f t="array" aca="1" ref="CH1794" ca="1">(SUM(INDEX(1789:1789,1,MAX(COLUMN($R:$R),COLUMN()-($H1778*12-1))):CH1791)/($H1778*12)+IF($R1796=0,0,SUM(INDEX(1794:1794,1,MAX(COLUMN($R:$R),COLUMN()-(($H1778-$H1779)*12))):CH1796)/(($H1778)*12)))</f>
        <v>-116157.49782835878</v>
      </c>
      <c r="CI1794" s="80" cm="1">
        <f t="array" aca="1" ref="CI1794" ca="1">(SUM(INDEX(1789:1789,1,MAX(COLUMN($R:$R),COLUMN()-($H1778*12-1))):CI1791)/($H1778*12)+IF($R1796=0,0,SUM(INDEX(1794:1794,1,MAX(COLUMN($R:$R),COLUMN()-(($H1778-$H1779)*12))):CI1796)/(($H1778)*12)))</f>
        <v>-116826.81668990004</v>
      </c>
      <c r="CJ1794" s="80" cm="1">
        <f t="array" aca="1" ref="CJ1794" ca="1">(SUM(INDEX(1789:1789,1,MAX(COLUMN($R:$R),COLUMN()-($H1778*12-1))):CJ1791)/($H1778*12)+IF($R1796=0,0,SUM(INDEX(1794:1794,1,MAX(COLUMN($R:$R),COLUMN()-(($H1778-$H1779)*12))):CJ1796)/(($H1778)*12)))</f>
        <v>-117472.59059945084</v>
      </c>
      <c r="CK1794" s="80" cm="1">
        <f t="array" aca="1" ref="CK1794" ca="1">(SUM(INDEX(1789:1789,1,MAX(COLUMN($R:$R),COLUMN()-($H1778*12-1))):CK1791)/($H1778*12)+IF($R1796=0,0,SUM(INDEX(1794:1794,1,MAX(COLUMN($R:$R),COLUMN()-(($H1778-$H1779)*12))):CK1796)/(($H1778)*12)))</f>
        <v>-118094.33739862283</v>
      </c>
      <c r="CL1794" s="80" cm="1">
        <f t="array" aca="1" ref="CL1794" ca="1">(SUM(INDEX(1789:1789,1,MAX(COLUMN($R:$R),COLUMN()-($H1778*12-1))):CL1791)/($H1778*12)+IF($R1796=0,0,SUM(INDEX(1794:1794,1,MAX(COLUMN($R:$R),COLUMN()-(($H1778-$H1779)*12))):CL1796)/(($H1778)*12)))</f>
        <v>-118691.57396298597</v>
      </c>
      <c r="CN1794" s="80">
        <f>SUMIF($5:$5,CN$2,1792:1792)</f>
        <v>0</v>
      </c>
      <c r="CO1794" s="80" t="e" cm="1">
        <f t="array" aca="1" ref="CO1794" ca="1">(SUM(INDEX(1789:1789,1,MAX(COLUMN($CN:$CN),COLUMN()-($H1778*4-1))):CO1791)/($H1778*4)-IF($CN1796=0,0,SUM(INDEX(1794:1794,1,MAX(COLUMN($CN:$CN),COLUMN()-(($H1778-$H1779)*4))):CO1796)/(($H1778)*4)))</f>
        <v>#N/A</v>
      </c>
      <c r="CP1794" s="80" t="e" cm="1">
        <f t="array" aca="1" ref="CP1794" ca="1">(SUM(INDEX(1789:1789,1,MAX(COLUMN($CN:$CN),COLUMN()-($H1778*4-1))):CP1791)/($H1778*4)-IF($CN1796=0,0,SUM(INDEX(1794:1794,1,MAX(COLUMN($CN:$CN),COLUMN()-(($H1778-$H1779)*4))):CP1796)/(($H1778)*4)))</f>
        <v>#N/A</v>
      </c>
      <c r="CQ1794" s="80" t="e" cm="1">
        <f t="array" aca="1" ref="CQ1794" ca="1">(SUM(INDEX(1789:1789,1,MAX(COLUMN($CN:$CN),COLUMN()-($H1778*4-1))):CQ1791)/($H1778*4)-IF($CN1796=0,0,SUM(INDEX(1794:1794,1,MAX(COLUMN($CN:$CN),COLUMN()-(($H1778-$H1779)*4))):CQ1796)/(($H1778)*4)))</f>
        <v>#N/A</v>
      </c>
      <c r="CR1794" s="80" t="e" cm="1">
        <f t="array" aca="1" ref="CR1794" ca="1">(SUM(INDEX(1789:1789,1,MAX(COLUMN($CN:$CN),COLUMN()-($H1778*4-1))):CR1791)/($H1778*4)-IF($CN1796=0,0,SUM(INDEX(1794:1794,1,MAX(COLUMN($CN:$CN),COLUMN()-(($H1778-$H1779)*4))):CR1796)/(($H1778)*4)))</f>
        <v>#N/A</v>
      </c>
      <c r="CS1794" s="80" t="e" cm="1">
        <f t="array" aca="1" ref="CS1794" ca="1">(SUM(INDEX(1789:1789,1,MAX(COLUMN($CN:$CN),COLUMN()-($H1778*4-1))):CS1791)/($H1778*4)-IF($CN1796=0,0,SUM(INDEX(1794:1794,1,MAX(COLUMN($CN:$CN),COLUMN()-(($H1778-$H1779)*4))):CS1796)/(($H1778)*4)))</f>
        <v>#N/A</v>
      </c>
      <c r="CT1794" s="80" t="e" cm="1">
        <f t="array" aca="1" ref="CT1794" ca="1">(SUM(INDEX(1789:1789,1,MAX(COLUMN($CN:$CN),COLUMN()-($H1778*4-1))):CT1791)/($H1778*4)-IF($CN1796=0,0,SUM(INDEX(1794:1794,1,MAX(COLUMN($CN:$CN),COLUMN()-(($H1778-$H1779)*4))):CT1796)/(($H1778)*4)))</f>
        <v>#N/A</v>
      </c>
      <c r="CU1794" s="80" t="e" cm="1">
        <f t="array" aca="1" ref="CU1794" ca="1">(SUM(INDEX(1789:1789,1,MAX(COLUMN($CN:$CN),COLUMN()-($H1778*4-1))):CU1791)/($H1778*4)-IF($CN1796=0,0,SUM(INDEX(1794:1794,1,MAX(COLUMN($CN:$CN),COLUMN()-(($H1778-$H1779)*4))):CU1796)/(($H1778)*4)))</f>
        <v>#N/A</v>
      </c>
      <c r="CV1794" s="80" t="e" cm="1">
        <f t="array" aca="1" ref="CV1794" ca="1">(SUM(INDEX(1789:1789,1,MAX(COLUMN($CN:$CN),COLUMN()-($H1778*4-1))):CV1791)/($H1778*4)-IF($CN1796=0,0,SUM(INDEX(1794:1794,1,MAX(COLUMN($CN:$CN),COLUMN()-(($H1778-$H1779)*4))):CV1796)/(($H1778)*4)))</f>
        <v>#N/A</v>
      </c>
      <c r="CW1794" s="80" t="e" cm="1">
        <f t="array" aca="1" ref="CW1794" ca="1">(SUM(INDEX(1789:1789,1,MAX(COLUMN($CN:$CN),COLUMN()-($H1778*4-1))):CW1791)/($H1778*4)-IF($CN1796=0,0,SUM(INDEX(1794:1794,1,MAX(COLUMN($CN:$CN),COLUMN()-(($H1778-$H1779)*4))):CW1796)/(($H1778)*4)))</f>
        <v>#N/A</v>
      </c>
      <c r="CX1794" s="80" t="e" cm="1">
        <f t="array" aca="1" ref="CX1794" ca="1">(SUM(INDEX(1789:1789,1,MAX(COLUMN($CN:$CN),COLUMN()-($H1778*4-1))):CX1791)/($H1778*4)-IF($CN1796=0,0,SUM(INDEX(1794:1794,1,MAX(COLUMN($CN:$CN),COLUMN()-(($H1778-$H1779)*4))):CX1796)/(($H1778)*4)))</f>
        <v>#N/A</v>
      </c>
      <c r="CY1794" s="80" t="e" cm="1">
        <f t="array" aca="1" ref="CY1794" ca="1">(SUM(INDEX(1789:1789,1,MAX(COLUMN($CN:$CN),COLUMN()-($H1778*4-1))):CY1791)/($H1778*4)-IF($CN1796=0,0,SUM(INDEX(1794:1794,1,MAX(COLUMN($CN:$CN),COLUMN()-(($H1778-$H1779)*4))):CY1796)/(($H1778)*4)))</f>
        <v>#N/A</v>
      </c>
      <c r="CZ1794" s="80" t="e" cm="1">
        <f t="array" aca="1" ref="CZ1794" ca="1">(SUM(INDEX(1789:1789,1,MAX(COLUMN($CN:$CN),COLUMN()-($H1778*4-1))):CZ1791)/($H1778*4)-IF($CN1796=0,0,SUM(INDEX(1794:1794,1,MAX(COLUMN($CN:$CN),COLUMN()-(($H1778-$H1779)*4))):CZ1796)/(($H1778)*4)))</f>
        <v>#N/A</v>
      </c>
      <c r="DA1794" s="80" t="e" cm="1">
        <f t="array" aca="1" ref="DA1794" ca="1">(SUM(INDEX(1789:1789,1,MAX(COLUMN($CN:$CN),COLUMN()-($H1778*4-1))):DA1791)/($H1778*4)-IF($CN1796=0,0,SUM(INDEX(1794:1794,1,MAX(COLUMN($CN:$CN),COLUMN()-(($H1778-$H1779)*4))):DA1796)/(($H1778)*4)))</f>
        <v>#N/A</v>
      </c>
      <c r="DB1794" s="80" t="e" cm="1">
        <f t="array" aca="1" ref="DB1794" ca="1">(SUM(INDEX(1789:1789,1,MAX(COLUMN($CN:$CN),COLUMN()-($H1778*4-1))):DB1791)/($H1778*4)-IF($CN1796=0,0,SUM(INDEX(1794:1794,1,MAX(COLUMN($CN:$CN),COLUMN()-(($H1778-$H1779)*4))):DB1796)/(($H1778)*4)))</f>
        <v>#N/A</v>
      </c>
      <c r="DC1794" s="80" t="e" cm="1">
        <f t="array" aca="1" ref="DC1794" ca="1">(SUM(INDEX(1789:1789,1,MAX(COLUMN($CN:$CN),COLUMN()-($H1778*4-1))):DC1791)/($H1778*4)-IF($CN1796=0,0,SUM(INDEX(1794:1794,1,MAX(COLUMN($CN:$CN),COLUMN()-(($H1778-$H1779)*4))):DC1796)/(($H1778)*4)))</f>
        <v>#N/A</v>
      </c>
      <c r="DD1794" s="80" t="e" cm="1">
        <f t="array" aca="1" ref="DD1794" ca="1">(SUM(INDEX(1789:1789,1,MAX(COLUMN($CN:$CN),COLUMN()-($H1778*4-1))):DD1791)/($H1778*4)-IF($CN1796=0,0,SUM(INDEX(1794:1794,1,MAX(COLUMN($CN:$CN),COLUMN()-(($H1778-$H1779)*4))):DD1796)/(($H1778)*4)))</f>
        <v>#N/A</v>
      </c>
      <c r="DE1794" s="80" t="e" cm="1">
        <f t="array" aca="1" ref="DE1794" ca="1">(SUM(INDEX(1789:1789,1,MAX(COLUMN($CN:$CN),COLUMN()-($H1778*4-1))):DE1791)/($H1778*4)-IF($CN1796=0,0,SUM(INDEX(1794:1794,1,MAX(COLUMN($CN:$CN),COLUMN()-(($H1778-$H1779)*4))):DE1796)/(($H1778)*4)))</f>
        <v>#N/A</v>
      </c>
      <c r="DF1794" s="80" t="e" cm="1">
        <f t="array" aca="1" ref="DF1794" ca="1">(SUM(INDEX(1789:1789,1,MAX(COLUMN($CN:$CN),COLUMN()-($H1778*4-1))):DF1791)/($H1778*4)-IF($CN1796=0,0,SUM(INDEX(1794:1794,1,MAX(COLUMN($CN:$CN),COLUMN()-(($H1778-$H1779)*4))):DF1796)/(($H1778)*4)))</f>
        <v>#N/A</v>
      </c>
      <c r="DG1794" s="80" t="e" cm="1">
        <f t="array" aca="1" ref="DG1794" ca="1">(SUM(INDEX(1789:1789,1,MAX(COLUMN($CN:$CN),COLUMN()-($H1778*4-1))):DG1791)/($H1778*4)-IF($CN1796=0,0,SUM(INDEX(1794:1794,1,MAX(COLUMN($CN:$CN),COLUMN()-(($H1778-$H1779)*4))):DG1796)/(($H1778)*4)))</f>
        <v>#N/A</v>
      </c>
      <c r="DH1794" s="80" t="e" cm="1">
        <f t="array" aca="1" ref="DH1794" ca="1">(SUM(INDEX(1789:1789,1,MAX(COLUMN($CN:$CN),COLUMN()-($H1778*4-1))):DH1791)/($H1778*4)-IF($CN1796=0,0,SUM(INDEX(1794:1794,1,MAX(COLUMN($CN:$CN),COLUMN()-(($H1778-$H1779)*4))):DH1796)/(($H1778)*4)))</f>
        <v>#N/A</v>
      </c>
      <c r="DI1794" s="80" t="e" cm="1">
        <f t="array" aca="1" ref="DI1794" ca="1">(SUM(INDEX(1789:1789,1,MAX(COLUMN($CN:$CN),COLUMN()-($H1778*4-1))):DI1791)/($H1778*4)-IF($CN1796=0,0,SUM(INDEX(1794:1794,1,MAX(COLUMN($CN:$CN),COLUMN()-(($H1778-$H1779)*4))):DI1796)/(($H1778)*4)))</f>
        <v>#N/A</v>
      </c>
      <c r="DJ1794" s="80" t="e" cm="1">
        <f t="array" aca="1" ref="DJ1794" ca="1">(SUM(INDEX(1789:1789,1,MAX(COLUMN($CN:$CN),COLUMN()-($H1778*4-1))):DJ1791)/($H1778*4)-IF($CN1796=0,0,SUM(INDEX(1794:1794,1,MAX(COLUMN($CN:$CN),COLUMN()-(($H1778-$H1779)*4))):DJ1796)/(($H1778)*4)))</f>
        <v>#N/A</v>
      </c>
      <c r="DK1794" s="80" t="e" cm="1">
        <f t="array" aca="1" ref="DK1794" ca="1">(SUM(INDEX(1789:1789,1,MAX(COLUMN($CN:$CN),COLUMN()-($H1778*4-1))):DK1791)/($H1778*4)-IF($CN1796=0,0,SUM(INDEX(1794:1794,1,MAX(COLUMN($CN:$CN),COLUMN()-(($H1778-$H1779)*4))):DK1796)/(($H1778)*4)))</f>
        <v>#N/A</v>
      </c>
      <c r="DL1794" s="80" t="e" cm="1">
        <f t="array" aca="1" ref="DL1794" ca="1">(SUM(INDEX(1789:1789,1,MAX(COLUMN($CN:$CN),COLUMN()-($H1778*4-1))):DL1791)/($H1778*4)-IF($CN1796=0,0,SUM(INDEX(1794:1794,1,MAX(COLUMN($CN:$CN),COLUMN()-(($H1778-$H1779)*4))):DL1796)/(($H1778)*4)))</f>
        <v>#N/A</v>
      </c>
    </row>
    <row r="1795" spans="2:116" x14ac:dyDescent="0.35">
      <c r="D1795" t="s">
        <v>564</v>
      </c>
      <c r="E1795" s="8" t="str">
        <f t="shared" si="3036"/>
        <v>1795 FAPPELIST-F</v>
      </c>
      <c r="G1795" s="125"/>
      <c r="J1795" s="62"/>
      <c r="K1795" s="53"/>
      <c r="L1795" s="53"/>
      <c r="M1795" s="53"/>
      <c r="N1795" s="53"/>
      <c r="O1795" s="53"/>
      <c r="P1795" s="53"/>
      <c r="R1795" s="82"/>
      <c r="S1795" s="153"/>
      <c r="T1795" s="153"/>
      <c r="U1795" s="153"/>
      <c r="V1795" s="153"/>
      <c r="W1795" s="153"/>
      <c r="X1795" s="153"/>
      <c r="Y1795" s="153"/>
      <c r="Z1795" s="153"/>
      <c r="AA1795" s="153"/>
      <c r="AB1795" s="153"/>
      <c r="AC1795" s="153"/>
      <c r="AD1795" s="153"/>
      <c r="AE1795" s="153"/>
      <c r="AF1795" s="153"/>
      <c r="AG1795" s="153"/>
      <c r="AH1795" s="153"/>
      <c r="AI1795" s="153"/>
      <c r="AJ1795" s="153"/>
      <c r="AK1795" s="153"/>
      <c r="AL1795" s="153"/>
      <c r="AM1795" s="153"/>
      <c r="AN1795" s="153"/>
      <c r="AO1795" s="153"/>
      <c r="AP1795" s="153"/>
      <c r="AQ1795" s="153"/>
      <c r="AR1795" s="153"/>
      <c r="AS1795" s="153"/>
      <c r="AT1795" s="153"/>
      <c r="AU1795" s="153"/>
      <c r="AV1795" s="153"/>
      <c r="AW1795" s="153"/>
      <c r="AX1795" s="153"/>
      <c r="AY1795" s="153"/>
      <c r="AZ1795" s="153"/>
      <c r="BA1795" s="153"/>
      <c r="BB1795" s="153"/>
      <c r="BC1795" s="153"/>
      <c r="BD1795" s="153"/>
      <c r="BE1795" s="153"/>
      <c r="BF1795" s="153"/>
      <c r="BG1795" s="153"/>
      <c r="BH1795" s="153"/>
      <c r="BI1795" s="153"/>
      <c r="BJ1795" s="153"/>
      <c r="BK1795" s="153"/>
      <c r="BL1795" s="153"/>
      <c r="BM1795" s="153"/>
      <c r="BN1795" s="153"/>
      <c r="BO1795" s="153"/>
      <c r="BP1795" s="153"/>
      <c r="BQ1795" s="153"/>
      <c r="BR1795" s="153"/>
      <c r="BS1795" s="153"/>
      <c r="BT1795" s="153"/>
      <c r="BU1795" s="153"/>
      <c r="BV1795" s="153"/>
      <c r="BW1795" s="153"/>
      <c r="BX1795" s="153"/>
      <c r="BY1795" s="153"/>
      <c r="BZ1795" s="153"/>
      <c r="CA1795" s="153"/>
      <c r="CB1795" s="153"/>
      <c r="CC1795" s="153"/>
      <c r="CD1795" s="153"/>
      <c r="CE1795" s="153"/>
      <c r="CF1795" s="153"/>
      <c r="CG1795" s="153"/>
      <c r="CH1795" s="153"/>
      <c r="CI1795" s="153"/>
      <c r="CJ1795" s="153"/>
      <c r="CK1795" s="153"/>
      <c r="CL1795" s="153"/>
      <c r="CN1795" s="62"/>
      <c r="CO1795" s="153"/>
      <c r="CP1795" s="153"/>
      <c r="CQ1795" s="153"/>
      <c r="CR1795" s="153"/>
      <c r="CS1795" s="153"/>
      <c r="CT1795" s="153"/>
      <c r="CU1795" s="153"/>
      <c r="CV1795" s="153"/>
      <c r="CW1795" s="153"/>
      <c r="CX1795" s="153"/>
      <c r="CY1795" s="153"/>
      <c r="CZ1795" s="153"/>
      <c r="DA1795" s="153"/>
      <c r="DB1795" s="153"/>
      <c r="DC1795" s="153"/>
      <c r="DD1795" s="153"/>
      <c r="DE1795" s="153"/>
      <c r="DF1795" s="153"/>
      <c r="DG1795" s="153"/>
      <c r="DH1795" s="153"/>
      <c r="DI1795" s="153"/>
      <c r="DJ1795" s="153"/>
      <c r="DK1795" s="153"/>
      <c r="DL1795" s="153"/>
    </row>
    <row r="1796" spans="2:116" x14ac:dyDescent="0.35">
      <c r="D1796" t="s">
        <v>564</v>
      </c>
      <c r="E1796" s="8" t="str">
        <f t="shared" si="3036"/>
        <v>1796 FAPPELIST-F</v>
      </c>
      <c r="G1796" s="125" t="s">
        <v>219</v>
      </c>
      <c r="J1796" s="74">
        <v>100</v>
      </c>
      <c r="K1796" s="53"/>
      <c r="L1796" s="53"/>
      <c r="M1796" s="53"/>
      <c r="N1796" s="53"/>
      <c r="O1796" s="53"/>
      <c r="P1796" s="53"/>
      <c r="R1796" s="82">
        <f>-$J1796</f>
        <v>-100</v>
      </c>
      <c r="S1796" s="153"/>
      <c r="T1796" s="153"/>
      <c r="U1796" s="153"/>
      <c r="V1796" s="153"/>
      <c r="W1796" s="153"/>
      <c r="X1796" s="153"/>
      <c r="Y1796" s="153"/>
      <c r="Z1796" s="153"/>
      <c r="AA1796" s="153"/>
      <c r="AB1796" s="153"/>
      <c r="AC1796" s="153"/>
      <c r="AD1796" s="153"/>
      <c r="AE1796" s="153"/>
      <c r="AF1796" s="153"/>
      <c r="AG1796" s="153"/>
      <c r="AH1796" s="153"/>
      <c r="AI1796" s="153"/>
      <c r="AJ1796" s="153"/>
      <c r="AK1796" s="153"/>
      <c r="AL1796" s="153"/>
      <c r="AM1796" s="153"/>
      <c r="AN1796" s="153"/>
      <c r="AO1796" s="153"/>
      <c r="AP1796" s="153"/>
      <c r="AQ1796" s="153"/>
      <c r="AR1796" s="153"/>
      <c r="AS1796" s="153"/>
      <c r="AT1796" s="153"/>
      <c r="AU1796" s="153"/>
      <c r="AV1796" s="153"/>
      <c r="AW1796" s="153"/>
      <c r="AX1796" s="153"/>
      <c r="AY1796" s="153"/>
      <c r="AZ1796" s="153"/>
      <c r="BA1796" s="153"/>
      <c r="BB1796" s="153"/>
      <c r="BC1796" s="153"/>
      <c r="BD1796" s="153"/>
      <c r="BE1796" s="153"/>
      <c r="BF1796" s="153"/>
      <c r="BG1796" s="153"/>
      <c r="BH1796" s="153"/>
      <c r="BI1796" s="153"/>
      <c r="BJ1796" s="153"/>
      <c r="BK1796" s="153"/>
      <c r="BL1796" s="153"/>
      <c r="BM1796" s="153"/>
      <c r="BN1796" s="153"/>
      <c r="BO1796" s="153"/>
      <c r="BP1796" s="153"/>
      <c r="BQ1796" s="153"/>
      <c r="BR1796" s="153"/>
      <c r="BS1796" s="153"/>
      <c r="BT1796" s="153"/>
      <c r="BU1796" s="153"/>
      <c r="BV1796" s="153"/>
      <c r="BW1796" s="153"/>
      <c r="BX1796" s="153"/>
      <c r="BY1796" s="153"/>
      <c r="BZ1796" s="153"/>
      <c r="CA1796" s="153"/>
      <c r="CB1796" s="153"/>
      <c r="CC1796" s="153"/>
      <c r="CD1796" s="153"/>
      <c r="CE1796" s="153"/>
      <c r="CF1796" s="153"/>
      <c r="CG1796" s="153"/>
      <c r="CH1796" s="153"/>
      <c r="CI1796" s="153"/>
      <c r="CJ1796" s="153"/>
      <c r="CK1796" s="153"/>
      <c r="CL1796" s="153"/>
      <c r="CN1796" s="74">
        <f>J1796</f>
        <v>100</v>
      </c>
      <c r="CO1796" s="153"/>
      <c r="CP1796" s="153"/>
      <c r="CQ1796" s="153"/>
      <c r="CR1796" s="153"/>
      <c r="CS1796" s="153"/>
      <c r="CT1796" s="153"/>
      <c r="CU1796" s="153"/>
      <c r="CV1796" s="153"/>
      <c r="CW1796" s="153"/>
      <c r="CX1796" s="153"/>
      <c r="CY1796" s="153"/>
      <c r="CZ1796" s="153"/>
      <c r="DA1796" s="153"/>
      <c r="DB1796" s="153"/>
      <c r="DC1796" s="153"/>
      <c r="DD1796" s="153"/>
      <c r="DE1796" s="153"/>
      <c r="DF1796" s="153"/>
      <c r="DG1796" s="153"/>
      <c r="DH1796" s="153"/>
      <c r="DI1796" s="153"/>
      <c r="DJ1796" s="153"/>
      <c r="DK1796" s="153"/>
      <c r="DL1796" s="153"/>
    </row>
    <row r="1797" spans="2:116" x14ac:dyDescent="0.35">
      <c r="D1797" t="s">
        <v>564</v>
      </c>
      <c r="E1797" s="8" t="str">
        <f t="shared" si="3036"/>
        <v>1797 FAPPELIST-F</v>
      </c>
      <c r="G1797" s="125"/>
      <c r="S1797" s="72"/>
      <c r="T1797" s="72"/>
      <c r="U1797" s="72"/>
      <c r="V1797" s="72"/>
      <c r="W1797" s="72"/>
      <c r="X1797" s="72"/>
      <c r="Y1797" s="72"/>
      <c r="Z1797" s="72"/>
      <c r="AA1797" s="72"/>
      <c r="AB1797" s="72"/>
      <c r="AC1797" s="72"/>
      <c r="AD1797" s="72"/>
      <c r="AE1797" s="72"/>
      <c r="AF1797" s="72"/>
      <c r="AG1797" s="72"/>
      <c r="AH1797" s="72"/>
      <c r="AI1797" s="72"/>
      <c r="AJ1797" s="72"/>
      <c r="AK1797" s="72"/>
      <c r="AL1797" s="72"/>
      <c r="AM1797" s="72"/>
      <c r="AN1797" s="72"/>
      <c r="AO1797" s="72"/>
      <c r="AP1797" s="72"/>
      <c r="AQ1797" s="72"/>
      <c r="AR1797" s="72"/>
      <c r="AS1797" s="72"/>
      <c r="AT1797" s="72"/>
      <c r="AU1797" s="72"/>
      <c r="AV1797" s="72"/>
      <c r="AW1797" s="72"/>
      <c r="AX1797" s="72"/>
      <c r="AY1797" s="72"/>
      <c r="AZ1797" s="72"/>
      <c r="BA1797" s="72"/>
      <c r="BB1797" s="72"/>
      <c r="BC1797" s="72"/>
      <c r="BD1797" s="72"/>
      <c r="BE1797" s="72"/>
      <c r="BF1797" s="72"/>
      <c r="BG1797" s="72"/>
      <c r="BH1797" s="72"/>
      <c r="BI1797" s="72"/>
      <c r="BJ1797" s="72"/>
      <c r="BK1797" s="72"/>
      <c r="BL1797" s="72"/>
      <c r="BM1797" s="72"/>
      <c r="BN1797" s="72"/>
      <c r="BO1797" s="72"/>
      <c r="BP1797" s="72"/>
      <c r="BQ1797" s="72"/>
      <c r="BR1797" s="72"/>
      <c r="BS1797" s="72"/>
      <c r="BT1797" s="72"/>
      <c r="BU1797" s="72"/>
      <c r="BV1797" s="72"/>
      <c r="BW1797" s="72"/>
      <c r="BX1797" s="72"/>
      <c r="BY1797" s="72"/>
      <c r="BZ1797" s="72"/>
      <c r="CA1797" s="72"/>
      <c r="CB1797" s="72"/>
      <c r="CC1797" s="72"/>
      <c r="CD1797" s="72"/>
      <c r="CE1797" s="72"/>
      <c r="CF1797" s="72"/>
      <c r="CG1797" s="72"/>
      <c r="CH1797" s="72"/>
      <c r="CI1797" s="72"/>
      <c r="CJ1797" s="72"/>
      <c r="CK1797" s="72"/>
      <c r="CL1797" s="72"/>
      <c r="CO1797" s="72"/>
      <c r="CP1797" s="72"/>
      <c r="CQ1797" s="72"/>
      <c r="CR1797" s="72"/>
      <c r="CS1797" s="72"/>
      <c r="CT1797" s="72"/>
      <c r="CU1797" s="72"/>
      <c r="CV1797" s="72"/>
      <c r="CW1797" s="72"/>
      <c r="CX1797" s="72"/>
      <c r="CY1797" s="72"/>
      <c r="CZ1797" s="72"/>
      <c r="DA1797" s="72"/>
      <c r="DB1797" s="72"/>
      <c r="DC1797" s="72"/>
      <c r="DD1797" s="72"/>
      <c r="DE1797" s="72"/>
      <c r="DF1797" s="72"/>
      <c r="DG1797" s="72"/>
      <c r="DH1797" s="72"/>
      <c r="DI1797" s="72"/>
      <c r="DJ1797" s="72"/>
      <c r="DK1797" s="72"/>
      <c r="DL1797" s="72"/>
    </row>
    <row r="1798" spans="2:116" x14ac:dyDescent="0.35">
      <c r="D1798" t="s">
        <v>564</v>
      </c>
      <c r="E1798" s="8" t="str">
        <f t="shared" si="3036"/>
        <v>1798 FAPPELIST-F</v>
      </c>
      <c r="G1798" s="95" t="s">
        <v>205</v>
      </c>
      <c r="H1798" s="12"/>
      <c r="S1798" s="72"/>
      <c r="T1798" s="72"/>
      <c r="U1798" s="72"/>
      <c r="V1798" s="72"/>
      <c r="W1798" s="72"/>
      <c r="X1798" s="72"/>
      <c r="Y1798" s="72"/>
      <c r="Z1798" s="72"/>
      <c r="AA1798" s="72"/>
      <c r="AB1798" s="72"/>
      <c r="AC1798" s="72"/>
      <c r="AD1798" s="72"/>
      <c r="AE1798" s="72"/>
      <c r="AF1798" s="72"/>
      <c r="AG1798" s="72"/>
      <c r="AH1798" s="72"/>
      <c r="AI1798" s="72"/>
      <c r="AJ1798" s="72"/>
      <c r="AK1798" s="72"/>
      <c r="AL1798" s="72"/>
      <c r="AM1798" s="72"/>
      <c r="AN1798" s="72"/>
      <c r="AO1798" s="72"/>
      <c r="AP1798" s="72"/>
      <c r="AQ1798" s="72"/>
      <c r="AR1798" s="72"/>
      <c r="AS1798" s="72"/>
      <c r="AT1798" s="72"/>
      <c r="AU1798" s="72"/>
      <c r="AV1798" s="72"/>
      <c r="AW1798" s="72"/>
      <c r="AX1798" s="72"/>
      <c r="AY1798" s="72"/>
      <c r="AZ1798" s="72"/>
      <c r="BA1798" s="72"/>
      <c r="BB1798" s="72"/>
      <c r="BC1798" s="72"/>
      <c r="BD1798" s="72"/>
      <c r="BE1798" s="72"/>
      <c r="BF1798" s="72"/>
      <c r="BG1798" s="72"/>
      <c r="BH1798" s="72"/>
      <c r="BI1798" s="72"/>
      <c r="BJ1798" s="72"/>
      <c r="BK1798" s="72"/>
      <c r="BL1798" s="72"/>
      <c r="BM1798" s="72"/>
      <c r="BN1798" s="72"/>
      <c r="BO1798" s="72"/>
      <c r="BP1798" s="72"/>
      <c r="BQ1798" s="72"/>
      <c r="BR1798" s="72"/>
      <c r="BS1798" s="72"/>
      <c r="BT1798" s="72"/>
      <c r="BU1798" s="72"/>
      <c r="BV1798" s="72"/>
      <c r="BW1798" s="72"/>
      <c r="BX1798" s="72"/>
      <c r="BY1798" s="72"/>
      <c r="BZ1798" s="72"/>
      <c r="CA1798" s="72"/>
      <c r="CB1798" s="72"/>
      <c r="CC1798" s="72"/>
      <c r="CD1798" s="72"/>
      <c r="CE1798" s="72"/>
      <c r="CF1798" s="72"/>
      <c r="CG1798" s="72"/>
      <c r="CH1798" s="72"/>
      <c r="CI1798" s="72"/>
      <c r="CJ1798" s="72"/>
      <c r="CK1798" s="72"/>
      <c r="CL1798" s="72"/>
      <c r="CO1798" s="72"/>
      <c r="CP1798" s="72"/>
      <c r="CQ1798" s="72"/>
      <c r="CR1798" s="72"/>
      <c r="CS1798" s="72"/>
      <c r="CT1798" s="72"/>
      <c r="CU1798" s="72"/>
      <c r="CV1798" s="72"/>
      <c r="CW1798" s="72"/>
      <c r="CX1798" s="72"/>
      <c r="CY1798" s="72"/>
      <c r="CZ1798" s="72"/>
      <c r="DA1798" s="72"/>
      <c r="DB1798" s="72"/>
      <c r="DC1798" s="72"/>
      <c r="DD1798" s="72"/>
      <c r="DE1798" s="72"/>
      <c r="DF1798" s="72"/>
      <c r="DG1798" s="72"/>
      <c r="DH1798" s="72"/>
      <c r="DI1798" s="72"/>
      <c r="DJ1798" s="72"/>
      <c r="DK1798" s="72"/>
      <c r="DL1798" s="72"/>
    </row>
    <row r="1799" spans="2:116" x14ac:dyDescent="0.35">
      <c r="C1799" t="s">
        <v>240</v>
      </c>
      <c r="D1799" t="s">
        <v>564</v>
      </c>
      <c r="E1799" s="8" t="str">
        <f t="shared" si="3036"/>
        <v>1799 FAPPELIST-F</v>
      </c>
      <c r="G1799" s="158" t="str">
        <f>"Gross PP&amp;E - "&amp;SUBSTITUTE(G1776,":","")</f>
        <v>Gross PP&amp;E - Fixed secondary PPE</v>
      </c>
      <c r="J1799" s="80">
        <f>J1796</f>
        <v>100</v>
      </c>
      <c r="K1799" s="53">
        <f>SUMIF($4:$4,K$2,1797:1797)</f>
        <v>0</v>
      </c>
      <c r="L1799" s="53">
        <f>SUMIF($4:$4,L$2,1797:1797)</f>
        <v>0</v>
      </c>
      <c r="M1799" s="53">
        <f>SUMIF($4:$4,M$2,1797:1797)</f>
        <v>0</v>
      </c>
      <c r="N1799" s="53">
        <f>SUMIF($4:$4,N$2,1797:1797)</f>
        <v>0</v>
      </c>
      <c r="O1799" s="53">
        <f>SUMIF($4:$4,O$2,1797:1797)</f>
        <v>0</v>
      </c>
      <c r="P1799" s="53">
        <f>SUMIF($4:$4,P$2,1797:1797)</f>
        <v>0</v>
      </c>
      <c r="R1799" s="24">
        <f>$J1799</f>
        <v>100</v>
      </c>
      <c r="S1799" s="80">
        <f t="shared" ref="S1799:AX1799" si="3048">-S1791+R1799</f>
        <v>42683.333333333328</v>
      </c>
      <c r="T1799" s="80">
        <f t="shared" si="3048"/>
        <v>85266.666666666657</v>
      </c>
      <c r="U1799" s="80">
        <f t="shared" si="3048"/>
        <v>127849.99999999999</v>
      </c>
      <c r="V1799" s="80">
        <f t="shared" si="3048"/>
        <v>170433.33333333331</v>
      </c>
      <c r="W1799" s="80">
        <f t="shared" si="3048"/>
        <v>213016.66666666663</v>
      </c>
      <c r="X1799" s="80">
        <f t="shared" si="3048"/>
        <v>255599.99999999994</v>
      </c>
      <c r="Y1799" s="80">
        <f t="shared" si="3048"/>
        <v>298183.33333333326</v>
      </c>
      <c r="Z1799" s="80">
        <f t="shared" si="3048"/>
        <v>340766.66666666657</v>
      </c>
      <c r="AA1799" s="80">
        <f t="shared" si="3048"/>
        <v>383349.99999999988</v>
      </c>
      <c r="AB1799" s="80">
        <f t="shared" si="3048"/>
        <v>425933.3333333332</v>
      </c>
      <c r="AC1799" s="80">
        <f t="shared" si="3048"/>
        <v>468516.66666666651</v>
      </c>
      <c r="AD1799" s="80">
        <f t="shared" si="3048"/>
        <v>511099.99999999983</v>
      </c>
      <c r="AE1799" s="80">
        <f t="shared" si="3048"/>
        <v>553683.33333333314</v>
      </c>
      <c r="AF1799" s="80">
        <f t="shared" si="3048"/>
        <v>596266.66666666651</v>
      </c>
      <c r="AG1799" s="80">
        <f t="shared" si="3048"/>
        <v>638849.99999999988</v>
      </c>
      <c r="AH1799" s="80">
        <f t="shared" si="3048"/>
        <v>681433.33333333326</v>
      </c>
      <c r="AI1799" s="80">
        <f t="shared" si="3048"/>
        <v>724016.66666666663</v>
      </c>
      <c r="AJ1799" s="80">
        <f t="shared" si="3048"/>
        <v>766600</v>
      </c>
      <c r="AK1799" s="80">
        <f t="shared" si="3048"/>
        <v>809183.33333333337</v>
      </c>
      <c r="AL1799" s="80">
        <f t="shared" si="3048"/>
        <v>851766.66666666674</v>
      </c>
      <c r="AM1799" s="80">
        <f t="shared" si="3048"/>
        <v>894350.00000000012</v>
      </c>
      <c r="AN1799" s="80">
        <f t="shared" si="3048"/>
        <v>936933.33333333349</v>
      </c>
      <c r="AO1799" s="80">
        <f t="shared" si="3048"/>
        <v>979516.66666666686</v>
      </c>
      <c r="AP1799" s="80">
        <f t="shared" si="3048"/>
        <v>1022100.0000000002</v>
      </c>
      <c r="AQ1799" s="80">
        <f t="shared" si="3048"/>
        <v>1064683.3333333335</v>
      </c>
      <c r="AR1799" s="80">
        <f t="shared" si="3048"/>
        <v>1107266.6666666667</v>
      </c>
      <c r="AS1799" s="80">
        <f t="shared" si="3048"/>
        <v>1149850</v>
      </c>
      <c r="AT1799" s="80">
        <f t="shared" si="3048"/>
        <v>1192433.3333333333</v>
      </c>
      <c r="AU1799" s="80">
        <f t="shared" si="3048"/>
        <v>1235016.6666666665</v>
      </c>
      <c r="AV1799" s="80">
        <f t="shared" si="3048"/>
        <v>1277599.9999999998</v>
      </c>
      <c r="AW1799" s="80">
        <f t="shared" si="3048"/>
        <v>1320183.333333333</v>
      </c>
      <c r="AX1799" s="80">
        <f t="shared" si="3048"/>
        <v>1362766.6666666663</v>
      </c>
      <c r="AY1799" s="80">
        <f t="shared" ref="AY1799:CD1799" si="3049">-AY1791+AX1799</f>
        <v>1405349.9999999995</v>
      </c>
      <c r="AZ1799" s="80">
        <f t="shared" si="3049"/>
        <v>1447933.3333333328</v>
      </c>
      <c r="BA1799" s="80">
        <f t="shared" si="3049"/>
        <v>1490516.666666666</v>
      </c>
      <c r="BB1799" s="80">
        <f t="shared" si="3049"/>
        <v>1533099.9999999993</v>
      </c>
      <c r="BC1799" s="80">
        <f t="shared" si="3049"/>
        <v>1575683.3333333326</v>
      </c>
      <c r="BD1799" s="80">
        <f t="shared" si="3049"/>
        <v>1618266.6666666658</v>
      </c>
      <c r="BE1799" s="80">
        <f t="shared" si="3049"/>
        <v>1660849.9999999991</v>
      </c>
      <c r="BF1799" s="80">
        <f t="shared" si="3049"/>
        <v>1703433.3333333323</v>
      </c>
      <c r="BG1799" s="80">
        <f t="shared" si="3049"/>
        <v>1746016.6666666656</v>
      </c>
      <c r="BH1799" s="80">
        <f t="shared" si="3049"/>
        <v>1788599.9999999988</v>
      </c>
      <c r="BI1799" s="80">
        <f t="shared" si="3049"/>
        <v>1831183.3333333321</v>
      </c>
      <c r="BJ1799" s="80">
        <f t="shared" si="3049"/>
        <v>1873766.6666666653</v>
      </c>
      <c r="BK1799" s="80">
        <f t="shared" si="3049"/>
        <v>1916349.9999999986</v>
      </c>
      <c r="BL1799" s="80">
        <f t="shared" si="3049"/>
        <v>1958933.3333333319</v>
      </c>
      <c r="BM1799" s="80">
        <f t="shared" si="3049"/>
        <v>2001516.6666666651</v>
      </c>
      <c r="BN1799" s="80">
        <f t="shared" si="3049"/>
        <v>2044099.9999999984</v>
      </c>
      <c r="BO1799" s="80">
        <f t="shared" si="3049"/>
        <v>2086683.3333333316</v>
      </c>
      <c r="BP1799" s="80">
        <f t="shared" si="3049"/>
        <v>2129266.6666666651</v>
      </c>
      <c r="BQ1799" s="80">
        <f t="shared" si="3049"/>
        <v>2171849.9999999986</v>
      </c>
      <c r="BR1799" s="80">
        <f t="shared" si="3049"/>
        <v>2214433.3333333321</v>
      </c>
      <c r="BS1799" s="80">
        <f t="shared" si="3049"/>
        <v>2257016.6666666656</v>
      </c>
      <c r="BT1799" s="80">
        <f t="shared" si="3049"/>
        <v>2299599.9999999991</v>
      </c>
      <c r="BU1799" s="80">
        <f t="shared" si="3049"/>
        <v>2342183.3333333326</v>
      </c>
      <c r="BV1799" s="80">
        <f t="shared" si="3049"/>
        <v>2384766.666666666</v>
      </c>
      <c r="BW1799" s="80">
        <f t="shared" si="3049"/>
        <v>2427349.9999999995</v>
      </c>
      <c r="BX1799" s="80">
        <f t="shared" si="3049"/>
        <v>2469933.333333333</v>
      </c>
      <c r="BY1799" s="80">
        <f t="shared" si="3049"/>
        <v>2512516.6666666665</v>
      </c>
      <c r="BZ1799" s="80">
        <f t="shared" si="3049"/>
        <v>2555100</v>
      </c>
      <c r="CA1799" s="80">
        <f t="shared" si="3049"/>
        <v>2597683.3333333335</v>
      </c>
      <c r="CB1799" s="80">
        <f t="shared" si="3049"/>
        <v>2640266.666666667</v>
      </c>
      <c r="CC1799" s="80">
        <f t="shared" si="3049"/>
        <v>2682850.0000000005</v>
      </c>
      <c r="CD1799" s="80">
        <f t="shared" si="3049"/>
        <v>2725433.333333334</v>
      </c>
      <c r="CE1799" s="80">
        <f t="shared" ref="CE1799:CL1799" si="3050">-CE1791+CD1799</f>
        <v>2768016.6666666674</v>
      </c>
      <c r="CF1799" s="80">
        <f t="shared" si="3050"/>
        <v>2810600.0000000009</v>
      </c>
      <c r="CG1799" s="80">
        <f t="shared" si="3050"/>
        <v>2853183.3333333344</v>
      </c>
      <c r="CH1799" s="80">
        <f t="shared" si="3050"/>
        <v>2895766.6666666679</v>
      </c>
      <c r="CI1799" s="80">
        <f t="shared" si="3050"/>
        <v>2938350.0000000014</v>
      </c>
      <c r="CJ1799" s="80">
        <f t="shared" si="3050"/>
        <v>2980933.3333333349</v>
      </c>
      <c r="CK1799" s="80">
        <f t="shared" si="3050"/>
        <v>3023516.6666666684</v>
      </c>
      <c r="CL1799" s="80">
        <f t="shared" si="3050"/>
        <v>3066100.0000000019</v>
      </c>
      <c r="CN1799" s="80">
        <f>CN1796</f>
        <v>100</v>
      </c>
      <c r="CO1799" s="80" t="e">
        <f t="shared" ref="CO1799:DL1799" si="3051">-CO1791+CN1799</f>
        <v>#N/A</v>
      </c>
      <c r="CP1799" s="80" t="e">
        <f t="shared" si="3051"/>
        <v>#N/A</v>
      </c>
      <c r="CQ1799" s="80" t="e">
        <f t="shared" si="3051"/>
        <v>#N/A</v>
      </c>
      <c r="CR1799" s="80" t="e">
        <f t="shared" si="3051"/>
        <v>#N/A</v>
      </c>
      <c r="CS1799" s="80" t="e">
        <f t="shared" si="3051"/>
        <v>#N/A</v>
      </c>
      <c r="CT1799" s="80" t="e">
        <f t="shared" si="3051"/>
        <v>#N/A</v>
      </c>
      <c r="CU1799" s="80" t="e">
        <f t="shared" si="3051"/>
        <v>#N/A</v>
      </c>
      <c r="CV1799" s="80" t="e">
        <f t="shared" si="3051"/>
        <v>#N/A</v>
      </c>
      <c r="CW1799" s="80" t="e">
        <f t="shared" si="3051"/>
        <v>#N/A</v>
      </c>
      <c r="CX1799" s="80" t="e">
        <f t="shared" si="3051"/>
        <v>#N/A</v>
      </c>
      <c r="CY1799" s="80" t="e">
        <f t="shared" si="3051"/>
        <v>#N/A</v>
      </c>
      <c r="CZ1799" s="80" t="e">
        <f t="shared" si="3051"/>
        <v>#N/A</v>
      </c>
      <c r="DA1799" s="80" t="e">
        <f t="shared" si="3051"/>
        <v>#N/A</v>
      </c>
      <c r="DB1799" s="80" t="e">
        <f t="shared" si="3051"/>
        <v>#N/A</v>
      </c>
      <c r="DC1799" s="80" t="e">
        <f t="shared" si="3051"/>
        <v>#N/A</v>
      </c>
      <c r="DD1799" s="80" t="e">
        <f t="shared" si="3051"/>
        <v>#N/A</v>
      </c>
      <c r="DE1799" s="80" t="e">
        <f t="shared" si="3051"/>
        <v>#N/A</v>
      </c>
      <c r="DF1799" s="80" t="e">
        <f t="shared" si="3051"/>
        <v>#N/A</v>
      </c>
      <c r="DG1799" s="80" t="e">
        <f t="shared" si="3051"/>
        <v>#N/A</v>
      </c>
      <c r="DH1799" s="80" t="e">
        <f t="shared" si="3051"/>
        <v>#N/A</v>
      </c>
      <c r="DI1799" s="80" t="e">
        <f t="shared" si="3051"/>
        <v>#N/A</v>
      </c>
      <c r="DJ1799" s="80" t="e">
        <f t="shared" si="3051"/>
        <v>#N/A</v>
      </c>
      <c r="DK1799" s="80" t="e">
        <f t="shared" si="3051"/>
        <v>#N/A</v>
      </c>
      <c r="DL1799" s="80" t="e">
        <f t="shared" si="3051"/>
        <v>#N/A</v>
      </c>
    </row>
    <row r="1800" spans="2:116" x14ac:dyDescent="0.35">
      <c r="D1800" t="s">
        <v>564</v>
      </c>
      <c r="E1800" s="8" t="str">
        <f t="shared" ref="E1800" si="3052">ROW()&amp;" "&amp;D1800</f>
        <v>1800 FAPPELIST-F</v>
      </c>
      <c r="G1800" s="158" t="str">
        <f>"Accumulated depreciation - "&amp;SUBSTITUTE(G1776,":","")</f>
        <v>Accumulated depreciation - Fixed secondary PPE</v>
      </c>
      <c r="J1800" s="81">
        <f>-H1779/H1778*J1799</f>
        <v>-60</v>
      </c>
      <c r="K1800" s="43">
        <f>SUMIF($4:$4,K$2,1798:1798)</f>
        <v>0</v>
      </c>
      <c r="L1800" s="43">
        <f>SUMIF($4:$4,L$2,1798:1798)</f>
        <v>0</v>
      </c>
      <c r="M1800" s="43">
        <f>SUMIF($4:$4,M$2,1798:1798)</f>
        <v>0</v>
      </c>
      <c r="N1800" s="43">
        <f>SUMIF($4:$4,N$2,1798:1798)</f>
        <v>0</v>
      </c>
      <c r="O1800" s="43">
        <f>SUMIF($4:$4,O$2,1798:1798)</f>
        <v>0</v>
      </c>
      <c r="P1800" s="43">
        <f>SUMIF($4:$4,P$2,1798:1798)</f>
        <v>0</v>
      </c>
      <c r="R1800" s="37">
        <f>$J1800</f>
        <v>-60</v>
      </c>
      <c r="S1800" s="81">
        <f t="shared" ref="S1800:AX1800" ca="1" si="3053">R1800+S1794</f>
        <v>-1325.8192090395478</v>
      </c>
      <c r="T1800" s="81">
        <f t="shared" ca="1" si="3053"/>
        <v>-3877.2172747294835</v>
      </c>
      <c r="U1800" s="81">
        <f t="shared" ca="1" si="3053"/>
        <v>-7735.9836692164226</v>
      </c>
      <c r="V1800" s="81">
        <f t="shared" ca="1" si="3053"/>
        <v>-12924.277177734213</v>
      </c>
      <c r="W1800" s="81">
        <f t="shared" ca="1" si="3053"/>
        <v>-19464.632158147786</v>
      </c>
      <c r="X1800" s="81">
        <f t="shared" ca="1" si="3053"/>
        <v>-27379.964906590965</v>
      </c>
      <c r="Y1800" s="81">
        <f t="shared" ca="1" si="3053"/>
        <v>-36693.580130996459</v>
      </c>
      <c r="Z1800" s="81">
        <f t="shared" ca="1" si="3053"/>
        <v>-47429.17753434668</v>
      </c>
      <c r="AA1800" s="81">
        <f t="shared" ca="1" si="3053"/>
        <v>-59610.858509505095</v>
      </c>
      <c r="AB1800" s="81">
        <f t="shared" ca="1" si="3053"/>
        <v>-73263.132947519305</v>
      </c>
      <c r="AC1800" s="81">
        <f t="shared" ca="1" si="3053"/>
        <v>-88410.926161319076</v>
      </c>
      <c r="AD1800" s="81">
        <f t="shared" ca="1" si="3053"/>
        <v>-105079.58592676517</v>
      </c>
      <c r="AE1800" s="81">
        <f t="shared" ca="1" si="3053"/>
        <v>-123294.88964303803</v>
      </c>
      <c r="AF1800" s="81">
        <f t="shared" ca="1" si="3053"/>
        <v>-143083.05161438897</v>
      </c>
      <c r="AG1800" s="81">
        <f t="shared" ca="1" si="3053"/>
        <v>-164470.73045531081</v>
      </c>
      <c r="AH1800" s="81">
        <f t="shared" ca="1" si="3053"/>
        <v>-187485.03662122003</v>
      </c>
      <c r="AI1800" s="81">
        <f t="shared" ca="1" si="3053"/>
        <v>-212153.54006677744</v>
      </c>
      <c r="AJ1800" s="81">
        <f t="shared" ca="1" si="3053"/>
        <v>-238504.27803401096</v>
      </c>
      <c r="AK1800" s="81">
        <f t="shared" ca="1" si="3053"/>
        <v>-266565.76297244051</v>
      </c>
      <c r="AL1800" s="81">
        <f t="shared" ca="1" si="3053"/>
        <v>-296366.99059344234</v>
      </c>
      <c r="AM1800" s="81">
        <f t="shared" ca="1" si="3053"/>
        <v>-327937.4480611278</v>
      </c>
      <c r="AN1800" s="81">
        <f t="shared" ca="1" si="3053"/>
        <v>-361307.12232205085</v>
      </c>
      <c r="AO1800" s="81">
        <f t="shared" ca="1" si="3053"/>
        <v>-396506.50857609691</v>
      </c>
      <c r="AP1800" s="81">
        <f t="shared" ca="1" si="3053"/>
        <v>-433566.61889094597</v>
      </c>
      <c r="AQ1800" s="81">
        <f t="shared" ca="1" si="3053"/>
        <v>-472517.29604728968</v>
      </c>
      <c r="AR1800" s="81">
        <f t="shared" ca="1" si="3053"/>
        <v>-513370.82390330522</v>
      </c>
      <c r="AS1800" s="81">
        <f t="shared" ca="1" si="3053"/>
        <v>-556137.66469362006</v>
      </c>
      <c r="AT1800" s="81">
        <f t="shared" ca="1" si="3053"/>
        <v>-600828.08866578504</v>
      </c>
      <c r="AU1800" s="81">
        <f t="shared" ca="1" si="3053"/>
        <v>-647452.16456671245</v>
      </c>
      <c r="AV1800" s="81">
        <f t="shared" ca="1" si="3053"/>
        <v>-696019.74986177287</v>
      </c>
      <c r="AW1800" s="81">
        <f t="shared" ca="1" si="3053"/>
        <v>-746540.48068022227</v>
      </c>
      <c r="AX1800" s="81">
        <f t="shared" ca="1" si="3053"/>
        <v>-799023.76148049161</v>
      </c>
      <c r="AY1800" s="81">
        <f t="shared" ref="AY1800:CD1800" ca="1" si="3054">AX1800+AY1794</f>
        <v>-853478.75442873139</v>
      </c>
      <c r="AZ1800" s="81">
        <f t="shared" ca="1" si="3054"/>
        <v>-909914.36848385958</v>
      </c>
      <c r="BA1800" s="81">
        <f t="shared" ca="1" si="3054"/>
        <v>-968339.24818221561</v>
      </c>
      <c r="BB1800" s="81">
        <f t="shared" ca="1" si="3054"/>
        <v>-1028761.7621147732</v>
      </c>
      <c r="BC1800" s="81">
        <f t="shared" ca="1" si="3054"/>
        <v>-1091189.9910897112</v>
      </c>
      <c r="BD1800" s="81">
        <f t="shared" ca="1" si="3054"/>
        <v>-1155631.7159729882</v>
      </c>
      <c r="BE1800" s="81">
        <f t="shared" ca="1" si="3054"/>
        <v>-1222094.405199405</v>
      </c>
      <c r="BF1800" s="81">
        <f t="shared" ca="1" si="3054"/>
        <v>-1290585.2019464802</v>
      </c>
      <c r="BG1800" s="81">
        <f t="shared" ca="1" si="3054"/>
        <v>-1361110.9109632925</v>
      </c>
      <c r="BH1800" s="81">
        <f t="shared" ca="1" si="3054"/>
        <v>-1433677.9850462843</v>
      </c>
      <c r="BI1800" s="81">
        <f t="shared" ca="1" si="3054"/>
        <v>-1508292.511153837</v>
      </c>
      <c r="BJ1800" s="81">
        <f t="shared" ca="1" si="3054"/>
        <v>-1584960.1961512619</v>
      </c>
      <c r="BK1800" s="81">
        <f t="shared" ca="1" si="3054"/>
        <v>-1663686.3521776656</v>
      </c>
      <c r="BL1800" s="81">
        <f t="shared" ca="1" si="3054"/>
        <v>-1744475.8816259685</v>
      </c>
      <c r="BM1800" s="81">
        <f t="shared" ca="1" si="3054"/>
        <v>-1827333.261727165</v>
      </c>
      <c r="BN1800" s="81">
        <f t="shared" ca="1" si="3054"/>
        <v>-1912262.5287297254</v>
      </c>
      <c r="BO1800" s="81">
        <f t="shared" ca="1" si="3054"/>
        <v>-1999267.261664846</v>
      </c>
      <c r="BP1800" s="81">
        <f t="shared" ca="1" si="3054"/>
        <v>-2088350.594415426</v>
      </c>
      <c r="BQ1800" s="81">
        <f t="shared" ca="1" si="3054"/>
        <v>-2179515.5057800384</v>
      </c>
      <c r="BR1800" s="81">
        <f t="shared" ca="1" si="3054"/>
        <v>-2272764.8477193564</v>
      </c>
      <c r="BS1800" s="81">
        <f t="shared" ca="1" si="3054"/>
        <v>-2368101.3464603773</v>
      </c>
      <c r="BT1800" s="81">
        <f t="shared" ca="1" si="3054"/>
        <v>-2465527.6037806091</v>
      </c>
      <c r="BU1800" s="81">
        <f t="shared" ca="1" si="3054"/>
        <v>-2565046.0984797985</v>
      </c>
      <c r="BV1800" s="81">
        <f t="shared" ca="1" si="3054"/>
        <v>-2666659.188047023</v>
      </c>
      <c r="BW1800" s="81">
        <f t="shared" ca="1" si="3054"/>
        <v>-2770369.1105312016</v>
      </c>
      <c r="BX1800" s="81">
        <f t="shared" ca="1" si="3054"/>
        <v>-2876177.9866233338</v>
      </c>
      <c r="BY1800" s="81">
        <f t="shared" ca="1" si="3054"/>
        <v>-2984087.8219590313</v>
      </c>
      <c r="BZ1800" s="81">
        <f t="shared" ca="1" si="3054"/>
        <v>-3094100.5096501638</v>
      </c>
      <c r="CA1800" s="81">
        <f t="shared" ca="1" si="3054"/>
        <v>-3204953.708760933</v>
      </c>
      <c r="CB1800" s="81">
        <f t="shared" ca="1" si="3054"/>
        <v>-3316627.6700773947</v>
      </c>
      <c r="CC1800" s="81">
        <f t="shared" ca="1" si="3054"/>
        <v>-3429102.1777740796</v>
      </c>
      <c r="CD1800" s="81">
        <f t="shared" ca="1" si="3054"/>
        <v>-3542356.5468007689</v>
      </c>
      <c r="CE1800" s="81">
        <f t="shared" ref="CE1800:CL1800" ca="1" si="3055">CD1800+CE1794</f>
        <v>-3656369.6204423672</v>
      </c>
      <c r="CF1800" s="81">
        <f t="shared" ca="1" si="3055"/>
        <v>-3771119.7680606567</v>
      </c>
      <c r="CG1800" s="81">
        <f t="shared" ca="1" si="3055"/>
        <v>-3886584.8830270022</v>
      </c>
      <c r="CH1800" s="81">
        <f t="shared" ca="1" si="3055"/>
        <v>-4002742.380855361</v>
      </c>
      <c r="CI1800" s="81">
        <f t="shared" ca="1" si="3055"/>
        <v>-4119569.1975452611</v>
      </c>
      <c r="CJ1800" s="81">
        <f t="shared" ca="1" si="3055"/>
        <v>-4237041.7881447123</v>
      </c>
      <c r="CK1800" s="81">
        <f t="shared" ca="1" si="3055"/>
        <v>-4355136.1255433355</v>
      </c>
      <c r="CL1800" s="81">
        <f t="shared" ca="1" si="3055"/>
        <v>-4473827.699506321</v>
      </c>
      <c r="CN1800" s="245">
        <f>-H1779/H1778*CN1799</f>
        <v>-60</v>
      </c>
      <c r="CO1800" s="81" t="e">
        <f t="shared" ref="CO1800:DL1800" ca="1" si="3056">CN1800+CO1794</f>
        <v>#N/A</v>
      </c>
      <c r="CP1800" s="81" t="e">
        <f t="shared" ca="1" si="3056"/>
        <v>#N/A</v>
      </c>
      <c r="CQ1800" s="81" t="e">
        <f t="shared" ca="1" si="3056"/>
        <v>#N/A</v>
      </c>
      <c r="CR1800" s="81" t="e">
        <f t="shared" ca="1" si="3056"/>
        <v>#N/A</v>
      </c>
      <c r="CS1800" s="81" t="e">
        <f t="shared" ca="1" si="3056"/>
        <v>#N/A</v>
      </c>
      <c r="CT1800" s="81" t="e">
        <f t="shared" ca="1" si="3056"/>
        <v>#N/A</v>
      </c>
      <c r="CU1800" s="81" t="e">
        <f t="shared" ca="1" si="3056"/>
        <v>#N/A</v>
      </c>
      <c r="CV1800" s="81" t="e">
        <f t="shared" ca="1" si="3056"/>
        <v>#N/A</v>
      </c>
      <c r="CW1800" s="81" t="e">
        <f t="shared" ca="1" si="3056"/>
        <v>#N/A</v>
      </c>
      <c r="CX1800" s="81" t="e">
        <f t="shared" ca="1" si="3056"/>
        <v>#N/A</v>
      </c>
      <c r="CY1800" s="81" t="e">
        <f t="shared" ca="1" si="3056"/>
        <v>#N/A</v>
      </c>
      <c r="CZ1800" s="81" t="e">
        <f t="shared" ca="1" si="3056"/>
        <v>#N/A</v>
      </c>
      <c r="DA1800" s="81" t="e">
        <f t="shared" ca="1" si="3056"/>
        <v>#N/A</v>
      </c>
      <c r="DB1800" s="81" t="e">
        <f t="shared" ca="1" si="3056"/>
        <v>#N/A</v>
      </c>
      <c r="DC1800" s="81" t="e">
        <f t="shared" ca="1" si="3056"/>
        <v>#N/A</v>
      </c>
      <c r="DD1800" s="81" t="e">
        <f t="shared" ca="1" si="3056"/>
        <v>#N/A</v>
      </c>
      <c r="DE1800" s="81" t="e">
        <f t="shared" ca="1" si="3056"/>
        <v>#N/A</v>
      </c>
      <c r="DF1800" s="81" t="e">
        <f t="shared" ca="1" si="3056"/>
        <v>#N/A</v>
      </c>
      <c r="DG1800" s="81" t="e">
        <f t="shared" ca="1" si="3056"/>
        <v>#N/A</v>
      </c>
      <c r="DH1800" s="81" t="e">
        <f t="shared" ca="1" si="3056"/>
        <v>#N/A</v>
      </c>
      <c r="DI1800" s="81" t="e">
        <f t="shared" ca="1" si="3056"/>
        <v>#N/A</v>
      </c>
      <c r="DJ1800" s="81" t="e">
        <f t="shared" ca="1" si="3056"/>
        <v>#N/A</v>
      </c>
      <c r="DK1800" s="81" t="e">
        <f t="shared" ca="1" si="3056"/>
        <v>#N/A</v>
      </c>
      <c r="DL1800" s="81" t="e">
        <f t="shared" ca="1" si="3056"/>
        <v>#N/A</v>
      </c>
    </row>
    <row r="1801" spans="2:116" x14ac:dyDescent="0.35">
      <c r="B1801" t="s">
        <v>332</v>
      </c>
      <c r="D1801" t="s">
        <v>564</v>
      </c>
      <c r="E1801" s="8" t="str">
        <f t="shared" si="3036"/>
        <v>1801 FAPPELIST-F</v>
      </c>
      <c r="G1801" s="126" t="str">
        <f>"Net PP&amp;E - "&amp;SUBSTITUTE(G1776,":","")</f>
        <v>Net PP&amp;E - Fixed secondary PPE</v>
      </c>
      <c r="H1801" s="27"/>
      <c r="J1801" s="77">
        <f>SUM(J1799:J1800)</f>
        <v>40</v>
      </c>
      <c r="K1801" s="28">
        <f>SUMIF($3:$3,K$2,1799:1799)</f>
        <v>3322699.9999999991</v>
      </c>
      <c r="L1801" s="28">
        <f>SUMIF($3:$3,L$2,1799:1799)</f>
        <v>9454700</v>
      </c>
      <c r="M1801" s="28">
        <f>SUMIF($3:$3,M$2,1799:1799)</f>
        <v>15586699.999999998</v>
      </c>
      <c r="N1801" s="28">
        <f>SUMIF($3:$3,N$2,1799:1799)</f>
        <v>21718699.999999985</v>
      </c>
      <c r="O1801" s="28">
        <f>SUMIF($3:$3,O$2,1799:1799)</f>
        <v>27850699.999999993</v>
      </c>
      <c r="P1801" s="28">
        <f>SUMIF($3:$3,P$2,1799:1799)</f>
        <v>33982700.000000015</v>
      </c>
      <c r="R1801" s="33">
        <f>$J1801</f>
        <v>40</v>
      </c>
      <c r="S1801" s="77">
        <f t="shared" ref="S1801:CD1801" ca="1" si="3057">SUM(S1799:S1800)</f>
        <v>41357.514124293783</v>
      </c>
      <c r="T1801" s="77">
        <f t="shared" ca="1" si="3057"/>
        <v>81389.449391937174</v>
      </c>
      <c r="U1801" s="77">
        <f t="shared" ca="1" si="3057"/>
        <v>120114.01633078356</v>
      </c>
      <c r="V1801" s="77">
        <f t="shared" ca="1" si="3057"/>
        <v>157509.0561555991</v>
      </c>
      <c r="W1801" s="77">
        <f t="shared" ca="1" si="3057"/>
        <v>193552.03450851885</v>
      </c>
      <c r="X1801" s="77">
        <f t="shared" ca="1" si="3057"/>
        <v>228220.03509340898</v>
      </c>
      <c r="Y1801" s="77">
        <f t="shared" ca="1" si="3057"/>
        <v>261489.75320233678</v>
      </c>
      <c r="Z1801" s="77">
        <f t="shared" ca="1" si="3057"/>
        <v>293337.48913231987</v>
      </c>
      <c r="AA1801" s="77">
        <f t="shared" ca="1" si="3057"/>
        <v>323739.14149049477</v>
      </c>
      <c r="AB1801" s="77">
        <f t="shared" ca="1" si="3057"/>
        <v>352670.20038581389</v>
      </c>
      <c r="AC1801" s="77">
        <f t="shared" ca="1" si="3057"/>
        <v>380105.74050534744</v>
      </c>
      <c r="AD1801" s="77">
        <f t="shared" ca="1" si="3057"/>
        <v>406020.41407323466</v>
      </c>
      <c r="AE1801" s="77">
        <f t="shared" ca="1" si="3057"/>
        <v>430388.4436902951</v>
      </c>
      <c r="AF1801" s="77">
        <f t="shared" ca="1" si="3057"/>
        <v>453183.61505227757</v>
      </c>
      <c r="AG1801" s="77">
        <f t="shared" ca="1" si="3057"/>
        <v>474379.2695446891</v>
      </c>
      <c r="AH1801" s="77">
        <f t="shared" ca="1" si="3057"/>
        <v>493948.2967121132</v>
      </c>
      <c r="AI1801" s="77">
        <f t="shared" ca="1" si="3057"/>
        <v>511863.12659988919</v>
      </c>
      <c r="AJ1801" s="77">
        <f t="shared" ca="1" si="3057"/>
        <v>528095.7219659891</v>
      </c>
      <c r="AK1801" s="77">
        <f t="shared" ca="1" si="3057"/>
        <v>542617.57036089292</v>
      </c>
      <c r="AL1801" s="77">
        <f t="shared" ca="1" si="3057"/>
        <v>555399.6760732244</v>
      </c>
      <c r="AM1801" s="77">
        <f t="shared" ca="1" si="3057"/>
        <v>566412.55193887232</v>
      </c>
      <c r="AN1801" s="77">
        <f t="shared" ca="1" si="3057"/>
        <v>575626.21101128263</v>
      </c>
      <c r="AO1801" s="77">
        <f t="shared" ca="1" si="3057"/>
        <v>583010.15809057001</v>
      </c>
      <c r="AP1801" s="77">
        <f t="shared" ca="1" si="3057"/>
        <v>588533.3811090542</v>
      </c>
      <c r="AQ1801" s="77">
        <f t="shared" ca="1" si="3057"/>
        <v>592166.03728604387</v>
      </c>
      <c r="AR1801" s="77">
        <f t="shared" ca="1" si="3057"/>
        <v>593895.84276336152</v>
      </c>
      <c r="AS1801" s="77">
        <f t="shared" ca="1" si="3057"/>
        <v>593712.33530637994</v>
      </c>
      <c r="AT1801" s="77">
        <f t="shared" ca="1" si="3057"/>
        <v>591605.24466754822</v>
      </c>
      <c r="AU1801" s="77">
        <f t="shared" ca="1" si="3057"/>
        <v>587564.50209995406</v>
      </c>
      <c r="AV1801" s="77">
        <f t="shared" ca="1" si="3057"/>
        <v>581580.2501382269</v>
      </c>
      <c r="AW1801" s="77">
        <f t="shared" ca="1" si="3057"/>
        <v>573642.85265311075</v>
      </c>
      <c r="AX1801" s="77">
        <f t="shared" ca="1" si="3057"/>
        <v>563742.90518617467</v>
      </c>
      <c r="AY1801" s="77">
        <f t="shared" ca="1" si="3057"/>
        <v>551871.24557126814</v>
      </c>
      <c r="AZ1801" s="77">
        <f t="shared" ca="1" si="3057"/>
        <v>538018.96484947321</v>
      </c>
      <c r="BA1801" s="77">
        <f t="shared" ca="1" si="3057"/>
        <v>522177.41848445043</v>
      </c>
      <c r="BB1801" s="77">
        <f t="shared" ca="1" si="3057"/>
        <v>504338.23788522615</v>
      </c>
      <c r="BC1801" s="77">
        <f t="shared" ca="1" si="3057"/>
        <v>484493.34224362136</v>
      </c>
      <c r="BD1801" s="77">
        <f t="shared" ca="1" si="3057"/>
        <v>462634.95069367765</v>
      </c>
      <c r="BE1801" s="77">
        <f t="shared" ca="1" si="3057"/>
        <v>438755.59480059403</v>
      </c>
      <c r="BF1801" s="77">
        <f t="shared" ca="1" si="3057"/>
        <v>412848.13138685212</v>
      </c>
      <c r="BG1801" s="77">
        <f t="shared" ca="1" si="3057"/>
        <v>384905.75570337311</v>
      </c>
      <c r="BH1801" s="77">
        <f t="shared" ca="1" si="3057"/>
        <v>354922.01495371456</v>
      </c>
      <c r="BI1801" s="77">
        <f t="shared" ca="1" si="3057"/>
        <v>322890.82217949512</v>
      </c>
      <c r="BJ1801" s="77">
        <f t="shared" ca="1" si="3057"/>
        <v>288806.47051540343</v>
      </c>
      <c r="BK1801" s="77">
        <f t="shared" ca="1" si="3057"/>
        <v>252663.64782233303</v>
      </c>
      <c r="BL1801" s="77">
        <f t="shared" ca="1" si="3057"/>
        <v>214457.45170736336</v>
      </c>
      <c r="BM1801" s="77">
        <f t="shared" ca="1" si="3057"/>
        <v>174183.40493950015</v>
      </c>
      <c r="BN1801" s="77">
        <f t="shared" ca="1" si="3057"/>
        <v>131837.47127027297</v>
      </c>
      <c r="BO1801" s="77">
        <f t="shared" ca="1" si="3057"/>
        <v>87416.071668485645</v>
      </c>
      <c r="BP1801" s="77">
        <f t="shared" ca="1" si="3057"/>
        <v>40916.072251239093</v>
      </c>
      <c r="BQ1801" s="77">
        <f t="shared" ca="1" si="3057"/>
        <v>-7665.5057800398208</v>
      </c>
      <c r="BR1801" s="77">
        <f t="shared" ca="1" si="3057"/>
        <v>-58331.514386024326</v>
      </c>
      <c r="BS1801" s="77">
        <f t="shared" ca="1" si="3057"/>
        <v>-111084.67979371175</v>
      </c>
      <c r="BT1801" s="77">
        <f t="shared" ca="1" si="3057"/>
        <v>-165927.60378061002</v>
      </c>
      <c r="BU1801" s="77">
        <f t="shared" ca="1" si="3057"/>
        <v>-222862.76514646597</v>
      </c>
      <c r="BV1801" s="77">
        <f t="shared" ca="1" si="3057"/>
        <v>-281892.52138035698</v>
      </c>
      <c r="BW1801" s="77">
        <f t="shared" ca="1" si="3057"/>
        <v>-343019.11053120205</v>
      </c>
      <c r="BX1801" s="77">
        <f t="shared" ca="1" si="3057"/>
        <v>-406244.65329000074</v>
      </c>
      <c r="BY1801" s="77">
        <f t="shared" ca="1" si="3057"/>
        <v>-471571.15529236477</v>
      </c>
      <c r="BZ1801" s="77">
        <f t="shared" ca="1" si="3057"/>
        <v>-539000.50965016382</v>
      </c>
      <c r="CA1801" s="77">
        <f t="shared" ca="1" si="3057"/>
        <v>-607270.37542759953</v>
      </c>
      <c r="CB1801" s="77">
        <f t="shared" ca="1" si="3057"/>
        <v>-676361.00341072772</v>
      </c>
      <c r="CC1801" s="77">
        <f t="shared" ca="1" si="3057"/>
        <v>-746252.17777407914</v>
      </c>
      <c r="CD1801" s="77">
        <f t="shared" ca="1" si="3057"/>
        <v>-816923.21346743498</v>
      </c>
      <c r="CE1801" s="77">
        <f t="shared" ref="CE1801:CL1801" ca="1" si="3058">SUM(CE1799:CE1800)</f>
        <v>-888352.95377569972</v>
      </c>
      <c r="CF1801" s="77">
        <f t="shared" ca="1" si="3058"/>
        <v>-960519.7680606558</v>
      </c>
      <c r="CG1801" s="77">
        <f t="shared" ca="1" si="3058"/>
        <v>-1033401.5496936678</v>
      </c>
      <c r="CH1801" s="77">
        <f t="shared" ca="1" si="3058"/>
        <v>-1106975.7141886931</v>
      </c>
      <c r="CI1801" s="77">
        <f t="shared" ca="1" si="3058"/>
        <v>-1181219.1975452597</v>
      </c>
      <c r="CJ1801" s="77">
        <f t="shared" ca="1" si="3058"/>
        <v>-1256108.4548113775</v>
      </c>
      <c r="CK1801" s="77">
        <f t="shared" ca="1" si="3058"/>
        <v>-1331619.4588766671</v>
      </c>
      <c r="CL1801" s="77">
        <f t="shared" ca="1" si="3058"/>
        <v>-1407727.6995063191</v>
      </c>
      <c r="CN1801" s="77">
        <f>SUM(CN1799:CN1800)</f>
        <v>40</v>
      </c>
      <c r="CO1801" s="77" t="e">
        <f t="shared" ref="CO1801:DL1801" si="3059">SUM(CO1799:CO1800)</f>
        <v>#N/A</v>
      </c>
      <c r="CP1801" s="77" t="e">
        <f t="shared" si="3059"/>
        <v>#N/A</v>
      </c>
      <c r="CQ1801" s="77" t="e">
        <f t="shared" si="3059"/>
        <v>#N/A</v>
      </c>
      <c r="CR1801" s="77" t="e">
        <f t="shared" si="3059"/>
        <v>#N/A</v>
      </c>
      <c r="CS1801" s="77" t="e">
        <f t="shared" si="3059"/>
        <v>#N/A</v>
      </c>
      <c r="CT1801" s="77" t="e">
        <f t="shared" si="3059"/>
        <v>#N/A</v>
      </c>
      <c r="CU1801" s="77" t="e">
        <f t="shared" si="3059"/>
        <v>#N/A</v>
      </c>
      <c r="CV1801" s="77" t="e">
        <f t="shared" si="3059"/>
        <v>#N/A</v>
      </c>
      <c r="CW1801" s="77" t="e">
        <f t="shared" si="3059"/>
        <v>#N/A</v>
      </c>
      <c r="CX1801" s="77" t="e">
        <f t="shared" si="3059"/>
        <v>#N/A</v>
      </c>
      <c r="CY1801" s="77" t="e">
        <f t="shared" si="3059"/>
        <v>#N/A</v>
      </c>
      <c r="CZ1801" s="77" t="e">
        <f t="shared" si="3059"/>
        <v>#N/A</v>
      </c>
      <c r="DA1801" s="77" t="e">
        <f t="shared" si="3059"/>
        <v>#N/A</v>
      </c>
      <c r="DB1801" s="77" t="e">
        <f t="shared" si="3059"/>
        <v>#N/A</v>
      </c>
      <c r="DC1801" s="77" t="e">
        <f t="shared" si="3059"/>
        <v>#N/A</v>
      </c>
      <c r="DD1801" s="77" t="e">
        <f t="shared" si="3059"/>
        <v>#N/A</v>
      </c>
      <c r="DE1801" s="77" t="e">
        <f t="shared" si="3059"/>
        <v>#N/A</v>
      </c>
      <c r="DF1801" s="77" t="e">
        <f t="shared" si="3059"/>
        <v>#N/A</v>
      </c>
      <c r="DG1801" s="77" t="e">
        <f t="shared" si="3059"/>
        <v>#N/A</v>
      </c>
      <c r="DH1801" s="77" t="e">
        <f t="shared" si="3059"/>
        <v>#N/A</v>
      </c>
      <c r="DI1801" s="77" t="e">
        <f t="shared" si="3059"/>
        <v>#N/A</v>
      </c>
      <c r="DJ1801" s="77" t="e">
        <f t="shared" si="3059"/>
        <v>#N/A</v>
      </c>
      <c r="DK1801" s="77" t="e">
        <f t="shared" si="3059"/>
        <v>#N/A</v>
      </c>
      <c r="DL1801" s="77" t="e">
        <f t="shared" si="3059"/>
        <v>#N/A</v>
      </c>
    </row>
    <row r="1802" spans="2:116" x14ac:dyDescent="0.35">
      <c r="B1802" t="s">
        <v>332</v>
      </c>
      <c r="D1802" t="s">
        <v>564</v>
      </c>
      <c r="E1802" s="8" t="str">
        <f t="shared" si="3036"/>
        <v>1802 FAPPELIST-F</v>
      </c>
      <c r="G1802" s="126"/>
      <c r="H1802" s="27"/>
      <c r="J1802" s="77"/>
      <c r="K1802" s="28"/>
      <c r="L1802" s="28"/>
      <c r="M1802" s="28"/>
      <c r="N1802" s="28"/>
      <c r="O1802" s="28"/>
      <c r="P1802" s="28"/>
      <c r="R1802" s="33"/>
      <c r="S1802" s="77"/>
      <c r="T1802" s="77"/>
      <c r="U1802" s="77"/>
      <c r="V1802" s="77"/>
      <c r="W1802" s="77"/>
      <c r="X1802" s="77"/>
      <c r="Y1802" s="77"/>
      <c r="Z1802" s="77"/>
      <c r="AA1802" s="77"/>
      <c r="AB1802" s="77"/>
      <c r="AC1802" s="77"/>
      <c r="AD1802" s="77"/>
      <c r="AE1802" s="77"/>
      <c r="AF1802" s="77"/>
      <c r="AG1802" s="77"/>
      <c r="AH1802" s="77"/>
      <c r="AI1802" s="77"/>
      <c r="AJ1802" s="77"/>
      <c r="AK1802" s="77"/>
      <c r="AL1802" s="77"/>
      <c r="AM1802" s="77"/>
      <c r="AN1802" s="77"/>
      <c r="AO1802" s="77"/>
      <c r="AP1802" s="77"/>
      <c r="AQ1802" s="77"/>
      <c r="AR1802" s="77"/>
      <c r="AS1802" s="77"/>
      <c r="AT1802" s="77"/>
      <c r="AU1802" s="77"/>
      <c r="AV1802" s="77"/>
      <c r="AW1802" s="77"/>
      <c r="AX1802" s="77"/>
      <c r="AY1802" s="77"/>
      <c r="AZ1802" s="77"/>
      <c r="BA1802" s="77"/>
      <c r="BB1802" s="77"/>
      <c r="BC1802" s="77"/>
      <c r="BD1802" s="77"/>
      <c r="BE1802" s="77"/>
      <c r="BF1802" s="77"/>
      <c r="BG1802" s="77"/>
      <c r="BH1802" s="77"/>
      <c r="BI1802" s="77"/>
      <c r="BJ1802" s="77"/>
      <c r="BK1802" s="77"/>
      <c r="BL1802" s="77"/>
      <c r="BM1802" s="77"/>
      <c r="BN1802" s="77"/>
      <c r="BO1802" s="77"/>
      <c r="BP1802" s="77"/>
      <c r="BQ1802" s="77"/>
      <c r="BR1802" s="77"/>
      <c r="BS1802" s="77"/>
      <c r="BT1802" s="77"/>
      <c r="BU1802" s="77"/>
      <c r="BV1802" s="77"/>
      <c r="BW1802" s="77"/>
      <c r="BX1802" s="77"/>
      <c r="BY1802" s="77"/>
      <c r="BZ1802" s="77"/>
      <c r="CA1802" s="77"/>
      <c r="CB1802" s="77"/>
      <c r="CC1802" s="77"/>
      <c r="CD1802" s="77"/>
      <c r="CE1802" s="77"/>
      <c r="CF1802" s="77"/>
      <c r="CG1802" s="77"/>
      <c r="CH1802" s="77"/>
      <c r="CI1802" s="77"/>
      <c r="CJ1802" s="77"/>
      <c r="CK1802" s="77"/>
      <c r="CL1802" s="77"/>
      <c r="CN1802" s="77"/>
      <c r="CO1802" s="77"/>
      <c r="CP1802" s="77"/>
      <c r="CQ1802" s="77"/>
      <c r="CR1802" s="77"/>
      <c r="CS1802" s="77"/>
      <c r="CT1802" s="77"/>
      <c r="CU1802" s="77"/>
      <c r="CV1802" s="77"/>
      <c r="CW1802" s="77"/>
      <c r="CX1802" s="77"/>
      <c r="CY1802" s="77"/>
      <c r="CZ1802" s="77"/>
      <c r="DA1802" s="77"/>
      <c r="DB1802" s="77"/>
      <c r="DC1802" s="77"/>
      <c r="DD1802" s="77"/>
      <c r="DE1802" s="77"/>
      <c r="DF1802" s="77"/>
      <c r="DG1802" s="77"/>
      <c r="DH1802" s="77"/>
      <c r="DI1802" s="77"/>
      <c r="DJ1802" s="77"/>
      <c r="DK1802" s="77"/>
      <c r="DL1802" s="77"/>
    </row>
    <row r="1803" spans="2:116" x14ac:dyDescent="0.35">
      <c r="B1803" t="s">
        <v>332</v>
      </c>
      <c r="D1803" t="s">
        <v>564</v>
      </c>
      <c r="E1803" s="8" t="str">
        <f t="shared" si="3036"/>
        <v>1803 FAPPELIST-F</v>
      </c>
      <c r="G1803" s="136" t="str">
        <f t="shared" ref="G1803:G1810" si="3060">G1768</f>
        <v>(Primary label)</v>
      </c>
      <c r="H1803" s="27"/>
      <c r="I1803" s="78"/>
      <c r="J1803" s="78"/>
      <c r="K1803" s="33"/>
      <c r="L1803" s="33"/>
      <c r="M1803" s="33"/>
      <c r="N1803" s="33"/>
      <c r="O1803" s="33"/>
      <c r="P1803" s="33"/>
      <c r="R1803" s="33"/>
      <c r="S1803" s="77"/>
      <c r="T1803" s="77"/>
      <c r="U1803" s="77"/>
      <c r="V1803" s="77"/>
      <c r="W1803" s="77"/>
      <c r="X1803" s="77"/>
      <c r="Y1803" s="77"/>
      <c r="Z1803" s="77"/>
      <c r="AA1803" s="77"/>
      <c r="AB1803" s="77"/>
      <c r="AC1803" s="77"/>
      <c r="AD1803" s="77"/>
      <c r="AE1803" s="77"/>
      <c r="AF1803" s="77"/>
      <c r="AG1803" s="77"/>
      <c r="AH1803" s="77"/>
      <c r="AI1803" s="77"/>
      <c r="AJ1803" s="77"/>
      <c r="AK1803" s="77"/>
      <c r="AL1803" s="77"/>
      <c r="AM1803" s="77"/>
      <c r="AN1803" s="77"/>
      <c r="AO1803" s="77"/>
      <c r="AP1803" s="77"/>
      <c r="AQ1803" s="77"/>
      <c r="AR1803" s="77"/>
      <c r="AS1803" s="77"/>
      <c r="AT1803" s="77"/>
      <c r="AU1803" s="77"/>
      <c r="AV1803" s="77"/>
      <c r="AW1803" s="77"/>
      <c r="AX1803" s="77"/>
      <c r="AY1803" s="77"/>
      <c r="AZ1803" s="77"/>
      <c r="BA1803" s="77"/>
      <c r="BB1803" s="77"/>
      <c r="BC1803" s="77"/>
      <c r="BD1803" s="77"/>
      <c r="BE1803" s="77"/>
      <c r="BF1803" s="77"/>
      <c r="BG1803" s="77"/>
      <c r="BH1803" s="77"/>
      <c r="BI1803" s="77"/>
      <c r="BJ1803" s="77"/>
      <c r="BK1803" s="77"/>
      <c r="BL1803" s="77"/>
      <c r="BM1803" s="77"/>
      <c r="BN1803" s="77"/>
      <c r="BO1803" s="77"/>
      <c r="BP1803" s="77"/>
      <c r="BQ1803" s="77"/>
      <c r="BR1803" s="77"/>
      <c r="BS1803" s="77"/>
      <c r="BT1803" s="77"/>
      <c r="BU1803" s="77"/>
      <c r="BV1803" s="77"/>
      <c r="BW1803" s="77"/>
      <c r="BX1803" s="77"/>
      <c r="BY1803" s="77"/>
      <c r="BZ1803" s="77"/>
      <c r="CA1803" s="77"/>
      <c r="CB1803" s="77"/>
      <c r="CC1803" s="77"/>
      <c r="CD1803" s="77"/>
      <c r="CE1803" s="77"/>
      <c r="CF1803" s="77"/>
      <c r="CG1803" s="77"/>
      <c r="CH1803" s="77"/>
      <c r="CI1803" s="77"/>
      <c r="CJ1803" s="77"/>
      <c r="CK1803" s="77"/>
      <c r="CL1803" s="77"/>
      <c r="CN1803" s="78"/>
      <c r="CO1803" s="77"/>
      <c r="CP1803" s="77"/>
      <c r="CQ1803" s="77"/>
      <c r="CR1803" s="77"/>
      <c r="CS1803" s="77"/>
      <c r="CT1803" s="77"/>
      <c r="CU1803" s="77"/>
      <c r="CV1803" s="77"/>
      <c r="CW1803" s="77"/>
      <c r="CX1803" s="77"/>
      <c r="CY1803" s="77"/>
      <c r="CZ1803" s="77"/>
      <c r="DA1803" s="77"/>
      <c r="DB1803" s="77"/>
      <c r="DC1803" s="77"/>
      <c r="DD1803" s="77"/>
      <c r="DE1803" s="77"/>
      <c r="DF1803" s="77"/>
      <c r="DG1803" s="77"/>
      <c r="DH1803" s="77"/>
      <c r="DI1803" s="77"/>
      <c r="DJ1803" s="77"/>
      <c r="DK1803" s="77"/>
      <c r="DL1803" s="77"/>
    </row>
    <row r="1804" spans="2:116" x14ac:dyDescent="0.35">
      <c r="B1804" t="s">
        <v>332</v>
      </c>
      <c r="D1804" t="s">
        <v>564</v>
      </c>
      <c r="E1804" s="8" t="str">
        <f t="shared" si="3036"/>
        <v>1804 FAPPELIST-F</v>
      </c>
      <c r="G1804" s="136" t="str">
        <f t="shared" si="3060"/>
        <v>primary unit</v>
      </c>
      <c r="H1804" s="27"/>
      <c r="I1804" s="78"/>
      <c r="J1804" s="78"/>
      <c r="K1804" s="33"/>
      <c r="L1804" s="33"/>
      <c r="M1804" s="33"/>
      <c r="N1804" s="33"/>
      <c r="O1804" s="33"/>
      <c r="P1804" s="33"/>
      <c r="R1804" s="33"/>
      <c r="CN1804" s="78"/>
      <c r="CO1804" s="77"/>
      <c r="CP1804" s="77"/>
      <c r="CQ1804" s="77"/>
      <c r="CR1804" s="77"/>
      <c r="CS1804" s="77"/>
      <c r="CT1804" s="77"/>
      <c r="CU1804" s="77"/>
      <c r="CV1804" s="77"/>
      <c r="CW1804" s="77"/>
      <c r="CX1804" s="77"/>
      <c r="CY1804" s="77"/>
      <c r="CZ1804" s="77"/>
      <c r="DA1804" s="77"/>
      <c r="DB1804" s="77"/>
      <c r="DC1804" s="77"/>
      <c r="DD1804" s="77"/>
      <c r="DE1804" s="77"/>
      <c r="DF1804" s="77"/>
      <c r="DG1804" s="77"/>
      <c r="DH1804" s="77"/>
      <c r="DI1804" s="77"/>
      <c r="DJ1804" s="77"/>
      <c r="DK1804" s="77"/>
      <c r="DL1804" s="77"/>
    </row>
    <row r="1805" spans="2:116" x14ac:dyDescent="0.35">
      <c r="B1805" t="s">
        <v>332</v>
      </c>
      <c r="D1805" t="s">
        <v>564</v>
      </c>
      <c r="E1805" s="8" t="str">
        <f t="shared" si="3036"/>
        <v>1805 FAPPELIST-F</v>
      </c>
      <c r="G1805" s="136" t="str">
        <f t="shared" si="3060"/>
        <v>Primary revenue driver</v>
      </c>
      <c r="K1805" s="53"/>
      <c r="L1805" s="53"/>
      <c r="M1805" s="53"/>
      <c r="N1805" s="53"/>
      <c r="O1805" s="53"/>
      <c r="P1805" s="53"/>
      <c r="R1805" s="24"/>
      <c r="S1805" s="80" t="str">
        <f t="shared" ref="S1805:AX1805" si="3061">S1770</f>
        <v>S$16</v>
      </c>
      <c r="T1805" s="80" t="str">
        <f t="shared" si="3061"/>
        <v>T$16</v>
      </c>
      <c r="U1805" s="80" t="str">
        <f t="shared" si="3061"/>
        <v>U$16</v>
      </c>
      <c r="V1805" s="80" t="str">
        <f t="shared" si="3061"/>
        <v>V$16</v>
      </c>
      <c r="W1805" s="80" t="str">
        <f t="shared" si="3061"/>
        <v>W$16</v>
      </c>
      <c r="X1805" s="80" t="str">
        <f t="shared" si="3061"/>
        <v>X$16</v>
      </c>
      <c r="Y1805" s="80" t="str">
        <f t="shared" si="3061"/>
        <v>Y$16</v>
      </c>
      <c r="Z1805" s="80" t="str">
        <f t="shared" si="3061"/>
        <v>Z$16</v>
      </c>
      <c r="AA1805" s="80" t="str">
        <f t="shared" si="3061"/>
        <v>AA$16</v>
      </c>
      <c r="AB1805" s="80" t="str">
        <f t="shared" si="3061"/>
        <v>AB$16</v>
      </c>
      <c r="AC1805" s="80" t="str">
        <f t="shared" si="3061"/>
        <v>AC$16</v>
      </c>
      <c r="AD1805" s="80" t="str">
        <f t="shared" si="3061"/>
        <v>AD$16</v>
      </c>
      <c r="AE1805" s="80" t="str">
        <f t="shared" si="3061"/>
        <v>AE$16</v>
      </c>
      <c r="AF1805" s="80" t="str">
        <f t="shared" si="3061"/>
        <v>AF$16</v>
      </c>
      <c r="AG1805" s="80" t="str">
        <f t="shared" si="3061"/>
        <v>AG$16</v>
      </c>
      <c r="AH1805" s="80" t="str">
        <f t="shared" si="3061"/>
        <v>AH$16</v>
      </c>
      <c r="AI1805" s="80" t="str">
        <f t="shared" si="3061"/>
        <v>AI$16</v>
      </c>
      <c r="AJ1805" s="80" t="str">
        <f t="shared" si="3061"/>
        <v>AJ$16</v>
      </c>
      <c r="AK1805" s="80" t="str">
        <f t="shared" si="3061"/>
        <v>AK$16</v>
      </c>
      <c r="AL1805" s="80" t="str">
        <f t="shared" si="3061"/>
        <v>AL$16</v>
      </c>
      <c r="AM1805" s="80" t="str">
        <f t="shared" si="3061"/>
        <v>AM$16</v>
      </c>
      <c r="AN1805" s="80" t="str">
        <f t="shared" si="3061"/>
        <v>AN$16</v>
      </c>
      <c r="AO1805" s="80" t="str">
        <f t="shared" si="3061"/>
        <v>AO$16</v>
      </c>
      <c r="AP1805" s="80" t="str">
        <f t="shared" si="3061"/>
        <v>AP$16</v>
      </c>
      <c r="AQ1805" s="80" t="str">
        <f t="shared" si="3061"/>
        <v>AQ$16</v>
      </c>
      <c r="AR1805" s="80" t="str">
        <f t="shared" si="3061"/>
        <v>AR$16</v>
      </c>
      <c r="AS1805" s="80" t="str">
        <f t="shared" si="3061"/>
        <v>AS$16</v>
      </c>
      <c r="AT1805" s="80" t="str">
        <f t="shared" si="3061"/>
        <v>AT$16</v>
      </c>
      <c r="AU1805" s="80" t="str">
        <f t="shared" si="3061"/>
        <v>AU$16</v>
      </c>
      <c r="AV1805" s="80" t="str">
        <f t="shared" si="3061"/>
        <v>AV$16</v>
      </c>
      <c r="AW1805" s="80" t="str">
        <f t="shared" si="3061"/>
        <v>AW$16</v>
      </c>
      <c r="AX1805" s="80" t="str">
        <f t="shared" si="3061"/>
        <v>AX$16</v>
      </c>
      <c r="AY1805" s="80" t="str">
        <f t="shared" ref="AY1805:CD1805" si="3062">AY1770</f>
        <v>AY$16</v>
      </c>
      <c r="AZ1805" s="80" t="str">
        <f t="shared" si="3062"/>
        <v>AZ$16</v>
      </c>
      <c r="BA1805" s="80" t="str">
        <f t="shared" si="3062"/>
        <v>BA$16</v>
      </c>
      <c r="BB1805" s="80" t="str">
        <f t="shared" si="3062"/>
        <v>BB$16</v>
      </c>
      <c r="BC1805" s="80" t="str">
        <f t="shared" si="3062"/>
        <v>BC$16</v>
      </c>
      <c r="BD1805" s="80" t="str">
        <f t="shared" si="3062"/>
        <v>BD$16</v>
      </c>
      <c r="BE1805" s="80" t="str">
        <f t="shared" si="3062"/>
        <v>BE$16</v>
      </c>
      <c r="BF1805" s="80" t="str">
        <f t="shared" si="3062"/>
        <v>BF$16</v>
      </c>
      <c r="BG1805" s="80" t="str">
        <f t="shared" si="3062"/>
        <v>BG$16</v>
      </c>
      <c r="BH1805" s="80" t="str">
        <f t="shared" si="3062"/>
        <v>BH$16</v>
      </c>
      <c r="BI1805" s="80" t="str">
        <f t="shared" si="3062"/>
        <v>BI$16</v>
      </c>
      <c r="BJ1805" s="80" t="str">
        <f t="shared" si="3062"/>
        <v>BJ$16</v>
      </c>
      <c r="BK1805" s="80" t="str">
        <f t="shared" si="3062"/>
        <v>BK$16</v>
      </c>
      <c r="BL1805" s="80" t="str">
        <f t="shared" si="3062"/>
        <v>BL$16</v>
      </c>
      <c r="BM1805" s="80" t="str">
        <f t="shared" si="3062"/>
        <v>BM$16</v>
      </c>
      <c r="BN1805" s="80" t="str">
        <f t="shared" si="3062"/>
        <v>BN$16</v>
      </c>
      <c r="BO1805" s="80" t="str">
        <f t="shared" si="3062"/>
        <v>BO$16</v>
      </c>
      <c r="BP1805" s="80" t="str">
        <f t="shared" si="3062"/>
        <v>BP$16</v>
      </c>
      <c r="BQ1805" s="80" t="str">
        <f t="shared" si="3062"/>
        <v>BQ$16</v>
      </c>
      <c r="BR1805" s="80" t="str">
        <f t="shared" si="3062"/>
        <v>BR$16</v>
      </c>
      <c r="BS1805" s="80" t="str">
        <f t="shared" si="3062"/>
        <v>BS$16</v>
      </c>
      <c r="BT1805" s="80" t="str">
        <f t="shared" si="3062"/>
        <v>BT$16</v>
      </c>
      <c r="BU1805" s="80" t="str">
        <f t="shared" si="3062"/>
        <v>BU$16</v>
      </c>
      <c r="BV1805" s="80" t="str">
        <f t="shared" si="3062"/>
        <v>BV$16</v>
      </c>
      <c r="BW1805" s="80" t="str">
        <f t="shared" si="3062"/>
        <v>BW$16</v>
      </c>
      <c r="BX1805" s="80" t="str">
        <f t="shared" si="3062"/>
        <v>BX$16</v>
      </c>
      <c r="BY1805" s="80" t="str">
        <f t="shared" si="3062"/>
        <v>BY$16</v>
      </c>
      <c r="BZ1805" s="80" t="str">
        <f t="shared" si="3062"/>
        <v>BZ$16</v>
      </c>
      <c r="CA1805" s="80" t="str">
        <f t="shared" si="3062"/>
        <v>CA$16</v>
      </c>
      <c r="CB1805" s="80" t="str">
        <f t="shared" si="3062"/>
        <v>CB$16</v>
      </c>
      <c r="CC1805" s="80" t="str">
        <f t="shared" si="3062"/>
        <v>CC$16</v>
      </c>
      <c r="CD1805" s="80" t="str">
        <f t="shared" si="3062"/>
        <v>CD$16</v>
      </c>
      <c r="CE1805" s="80" t="str">
        <f t="shared" ref="CE1805:CL1805" si="3063">CE1770</f>
        <v>CE$16</v>
      </c>
      <c r="CF1805" s="80" t="str">
        <f t="shared" si="3063"/>
        <v>CF$16</v>
      </c>
      <c r="CG1805" s="80" t="str">
        <f t="shared" si="3063"/>
        <v>CG$16</v>
      </c>
      <c r="CH1805" s="80" t="str">
        <f t="shared" si="3063"/>
        <v>CH$16</v>
      </c>
      <c r="CI1805" s="80" t="str">
        <f t="shared" si="3063"/>
        <v>CI$16</v>
      </c>
      <c r="CJ1805" s="80" t="str">
        <f t="shared" si="3063"/>
        <v>CJ$16</v>
      </c>
      <c r="CK1805" s="80" t="str">
        <f t="shared" si="3063"/>
        <v>CK$16</v>
      </c>
      <c r="CL1805" s="80" t="str">
        <f t="shared" si="3063"/>
        <v>CL$16</v>
      </c>
      <c r="CO1805" s="179" t="str">
        <f t="shared" ref="CO1805:DL1805" si="3064">CO1762</f>
        <v>CO$17</v>
      </c>
      <c r="CP1805" s="179" t="str">
        <f t="shared" si="3064"/>
        <v>CP$17</v>
      </c>
      <c r="CQ1805" s="179" t="str">
        <f t="shared" si="3064"/>
        <v>CQ$17</v>
      </c>
      <c r="CR1805" s="179" t="str">
        <f t="shared" si="3064"/>
        <v>CR$17</v>
      </c>
      <c r="CS1805" s="179" t="str">
        <f t="shared" si="3064"/>
        <v>CS$17</v>
      </c>
      <c r="CT1805" s="179" t="str">
        <f t="shared" si="3064"/>
        <v>CT$17</v>
      </c>
      <c r="CU1805" s="179" t="str">
        <f t="shared" si="3064"/>
        <v>CU$17</v>
      </c>
      <c r="CV1805" s="179" t="str">
        <f t="shared" si="3064"/>
        <v>CV$17</v>
      </c>
      <c r="CW1805" s="179" t="str">
        <f t="shared" si="3064"/>
        <v>CW$17</v>
      </c>
      <c r="CX1805" s="179" t="str">
        <f t="shared" si="3064"/>
        <v>CX$17</v>
      </c>
      <c r="CY1805" s="179" t="str">
        <f t="shared" si="3064"/>
        <v>CY$17</v>
      </c>
      <c r="CZ1805" s="179" t="str">
        <f t="shared" si="3064"/>
        <v>CZ$17</v>
      </c>
      <c r="DA1805" s="179" t="str">
        <f t="shared" si="3064"/>
        <v>DA$17</v>
      </c>
      <c r="DB1805" s="179" t="str">
        <f t="shared" si="3064"/>
        <v>DB$17</v>
      </c>
      <c r="DC1805" s="179" t="str">
        <f t="shared" si="3064"/>
        <v>DC$17</v>
      </c>
      <c r="DD1805" s="179" t="str">
        <f t="shared" si="3064"/>
        <v>DD$17</v>
      </c>
      <c r="DE1805" s="179" t="str">
        <f t="shared" si="3064"/>
        <v>DE$17</v>
      </c>
      <c r="DF1805" s="179" t="str">
        <f t="shared" si="3064"/>
        <v>DF$17</v>
      </c>
      <c r="DG1805" s="179" t="str">
        <f t="shared" si="3064"/>
        <v>DG$17</v>
      </c>
      <c r="DH1805" s="179" t="str">
        <f t="shared" si="3064"/>
        <v>DH$17</v>
      </c>
      <c r="DI1805" s="179" t="str">
        <f t="shared" si="3064"/>
        <v>DI$17</v>
      </c>
      <c r="DJ1805" s="179" t="str">
        <f t="shared" si="3064"/>
        <v>DJ$17</v>
      </c>
      <c r="DK1805" s="179" t="str">
        <f t="shared" si="3064"/>
        <v>DK$17</v>
      </c>
      <c r="DL1805" s="179" t="str">
        <f t="shared" si="3064"/>
        <v>DL$17</v>
      </c>
    </row>
    <row r="1806" spans="2:116" x14ac:dyDescent="0.35">
      <c r="B1806" t="s">
        <v>332</v>
      </c>
      <c r="D1806" t="s">
        <v>564</v>
      </c>
      <c r="E1806" s="8" t="str">
        <f t="shared" si="3036"/>
        <v>1806 FAPPELIST-F</v>
      </c>
      <c r="G1806" s="136" t="str">
        <f t="shared" si="3060"/>
        <v>Primary volume driver</v>
      </c>
      <c r="H1806" s="12"/>
      <c r="I1806" s="60"/>
      <c r="J1806" s="60"/>
      <c r="K1806" s="15"/>
      <c r="L1806" s="15"/>
      <c r="M1806" s="15"/>
      <c r="N1806" s="15"/>
      <c r="O1806" s="15"/>
      <c r="P1806" s="15"/>
      <c r="R1806" s="15"/>
      <c r="S1806" s="80" t="str">
        <f t="shared" ref="S1806:AX1806" si="3065">S1771</f>
        <v>S$17</v>
      </c>
      <c r="T1806" s="80" t="str">
        <f t="shared" si="3065"/>
        <v>T$17</v>
      </c>
      <c r="U1806" s="80" t="str">
        <f t="shared" si="3065"/>
        <v>U$17</v>
      </c>
      <c r="V1806" s="80" t="str">
        <f t="shared" si="3065"/>
        <v>V$17</v>
      </c>
      <c r="W1806" s="80" t="str">
        <f t="shared" si="3065"/>
        <v>W$17</v>
      </c>
      <c r="X1806" s="80" t="str">
        <f t="shared" si="3065"/>
        <v>X$17</v>
      </c>
      <c r="Y1806" s="80" t="str">
        <f t="shared" si="3065"/>
        <v>Y$17</v>
      </c>
      <c r="Z1806" s="80" t="str">
        <f t="shared" si="3065"/>
        <v>Z$17</v>
      </c>
      <c r="AA1806" s="80" t="str">
        <f t="shared" si="3065"/>
        <v>AA$17</v>
      </c>
      <c r="AB1806" s="80" t="str">
        <f t="shared" si="3065"/>
        <v>AB$17</v>
      </c>
      <c r="AC1806" s="80" t="str">
        <f t="shared" si="3065"/>
        <v>AC$17</v>
      </c>
      <c r="AD1806" s="80" t="str">
        <f t="shared" si="3065"/>
        <v>AD$17</v>
      </c>
      <c r="AE1806" s="80" t="str">
        <f t="shared" si="3065"/>
        <v>AE$17</v>
      </c>
      <c r="AF1806" s="80" t="str">
        <f t="shared" si="3065"/>
        <v>AF$17</v>
      </c>
      <c r="AG1806" s="80" t="str">
        <f t="shared" si="3065"/>
        <v>AG$17</v>
      </c>
      <c r="AH1806" s="80" t="str">
        <f t="shared" si="3065"/>
        <v>AH$17</v>
      </c>
      <c r="AI1806" s="80" t="str">
        <f t="shared" si="3065"/>
        <v>AI$17</v>
      </c>
      <c r="AJ1806" s="80" t="str">
        <f t="shared" si="3065"/>
        <v>AJ$17</v>
      </c>
      <c r="AK1806" s="80" t="str">
        <f t="shared" si="3065"/>
        <v>AK$17</v>
      </c>
      <c r="AL1806" s="80" t="str">
        <f t="shared" si="3065"/>
        <v>AL$17</v>
      </c>
      <c r="AM1806" s="80" t="str">
        <f t="shared" si="3065"/>
        <v>AM$17</v>
      </c>
      <c r="AN1806" s="80" t="str">
        <f t="shared" si="3065"/>
        <v>AN$17</v>
      </c>
      <c r="AO1806" s="80" t="str">
        <f t="shared" si="3065"/>
        <v>AO$17</v>
      </c>
      <c r="AP1806" s="80" t="str">
        <f t="shared" si="3065"/>
        <v>AP$17</v>
      </c>
      <c r="AQ1806" s="80" t="str">
        <f t="shared" si="3065"/>
        <v>AQ$17</v>
      </c>
      <c r="AR1806" s="80" t="str">
        <f t="shared" si="3065"/>
        <v>AR$17</v>
      </c>
      <c r="AS1806" s="80" t="str">
        <f t="shared" si="3065"/>
        <v>AS$17</v>
      </c>
      <c r="AT1806" s="80" t="str">
        <f t="shared" si="3065"/>
        <v>AT$17</v>
      </c>
      <c r="AU1806" s="80" t="str">
        <f t="shared" si="3065"/>
        <v>AU$17</v>
      </c>
      <c r="AV1806" s="80" t="str">
        <f t="shared" si="3065"/>
        <v>AV$17</v>
      </c>
      <c r="AW1806" s="80" t="str">
        <f t="shared" si="3065"/>
        <v>AW$17</v>
      </c>
      <c r="AX1806" s="80" t="str">
        <f t="shared" si="3065"/>
        <v>AX$17</v>
      </c>
      <c r="AY1806" s="80" t="str">
        <f t="shared" ref="AY1806:CD1806" si="3066">AY1771</f>
        <v>AY$17</v>
      </c>
      <c r="AZ1806" s="80" t="str">
        <f t="shared" si="3066"/>
        <v>AZ$17</v>
      </c>
      <c r="BA1806" s="80" t="str">
        <f t="shared" si="3066"/>
        <v>BA$17</v>
      </c>
      <c r="BB1806" s="80" t="str">
        <f t="shared" si="3066"/>
        <v>BB$17</v>
      </c>
      <c r="BC1806" s="80" t="str">
        <f t="shared" si="3066"/>
        <v>BC$17</v>
      </c>
      <c r="BD1806" s="80" t="str">
        <f t="shared" si="3066"/>
        <v>BD$17</v>
      </c>
      <c r="BE1806" s="80" t="str">
        <f t="shared" si="3066"/>
        <v>BE$17</v>
      </c>
      <c r="BF1806" s="80" t="str">
        <f t="shared" si="3066"/>
        <v>BF$17</v>
      </c>
      <c r="BG1806" s="80" t="str">
        <f t="shared" si="3066"/>
        <v>BG$17</v>
      </c>
      <c r="BH1806" s="80" t="str">
        <f t="shared" si="3066"/>
        <v>BH$17</v>
      </c>
      <c r="BI1806" s="80" t="str">
        <f t="shared" si="3066"/>
        <v>BI$17</v>
      </c>
      <c r="BJ1806" s="80" t="str">
        <f t="shared" si="3066"/>
        <v>BJ$17</v>
      </c>
      <c r="BK1806" s="80" t="str">
        <f t="shared" si="3066"/>
        <v>BK$17</v>
      </c>
      <c r="BL1806" s="80" t="str">
        <f t="shared" si="3066"/>
        <v>BL$17</v>
      </c>
      <c r="BM1806" s="80" t="str">
        <f t="shared" si="3066"/>
        <v>BM$17</v>
      </c>
      <c r="BN1806" s="80" t="str">
        <f t="shared" si="3066"/>
        <v>BN$17</v>
      </c>
      <c r="BO1806" s="80" t="str">
        <f t="shared" si="3066"/>
        <v>BO$17</v>
      </c>
      <c r="BP1806" s="80" t="str">
        <f t="shared" si="3066"/>
        <v>BP$17</v>
      </c>
      <c r="BQ1806" s="80" t="str">
        <f t="shared" si="3066"/>
        <v>BQ$17</v>
      </c>
      <c r="BR1806" s="80" t="str">
        <f t="shared" si="3066"/>
        <v>BR$17</v>
      </c>
      <c r="BS1806" s="80" t="str">
        <f t="shared" si="3066"/>
        <v>BS$17</v>
      </c>
      <c r="BT1806" s="80" t="str">
        <f t="shared" si="3066"/>
        <v>BT$17</v>
      </c>
      <c r="BU1806" s="80" t="str">
        <f t="shared" si="3066"/>
        <v>BU$17</v>
      </c>
      <c r="BV1806" s="80" t="str">
        <f t="shared" si="3066"/>
        <v>BV$17</v>
      </c>
      <c r="BW1806" s="80" t="str">
        <f t="shared" si="3066"/>
        <v>BW$17</v>
      </c>
      <c r="BX1806" s="80" t="str">
        <f t="shared" si="3066"/>
        <v>BX$17</v>
      </c>
      <c r="BY1806" s="80" t="str">
        <f t="shared" si="3066"/>
        <v>BY$17</v>
      </c>
      <c r="BZ1806" s="80" t="str">
        <f t="shared" si="3066"/>
        <v>BZ$17</v>
      </c>
      <c r="CA1806" s="80" t="str">
        <f t="shared" si="3066"/>
        <v>CA$17</v>
      </c>
      <c r="CB1806" s="80" t="str">
        <f t="shared" si="3066"/>
        <v>CB$17</v>
      </c>
      <c r="CC1806" s="80" t="str">
        <f t="shared" si="3066"/>
        <v>CC$17</v>
      </c>
      <c r="CD1806" s="80" t="str">
        <f t="shared" si="3066"/>
        <v>CD$17</v>
      </c>
      <c r="CE1806" s="80" t="str">
        <f t="shared" ref="CE1806:CL1806" si="3067">CE1771</f>
        <v>CE$17</v>
      </c>
      <c r="CF1806" s="80" t="str">
        <f t="shared" si="3067"/>
        <v>CF$17</v>
      </c>
      <c r="CG1806" s="80" t="str">
        <f t="shared" si="3067"/>
        <v>CG$17</v>
      </c>
      <c r="CH1806" s="80" t="str">
        <f t="shared" si="3067"/>
        <v>CH$17</v>
      </c>
      <c r="CI1806" s="80" t="str">
        <f t="shared" si="3067"/>
        <v>CI$17</v>
      </c>
      <c r="CJ1806" s="80" t="str">
        <f t="shared" si="3067"/>
        <v>CJ$17</v>
      </c>
      <c r="CK1806" s="80" t="str">
        <f t="shared" si="3067"/>
        <v>CK$17</v>
      </c>
      <c r="CL1806" s="80" t="str">
        <f t="shared" si="3067"/>
        <v>CL$17</v>
      </c>
      <c r="CN1806" s="60"/>
      <c r="CO1806" s="179">
        <f t="shared" ref="CO1806:DL1806" si="3068">CO1763</f>
        <v>0</v>
      </c>
      <c r="CP1806" s="179">
        <f t="shared" si="3068"/>
        <v>0</v>
      </c>
      <c r="CQ1806" s="179">
        <f t="shared" si="3068"/>
        <v>0</v>
      </c>
      <c r="CR1806" s="179">
        <f t="shared" si="3068"/>
        <v>0</v>
      </c>
      <c r="CS1806" s="179">
        <f t="shared" si="3068"/>
        <v>0</v>
      </c>
      <c r="CT1806" s="179">
        <f t="shared" si="3068"/>
        <v>0</v>
      </c>
      <c r="CU1806" s="179">
        <f t="shared" si="3068"/>
        <v>0</v>
      </c>
      <c r="CV1806" s="179">
        <f t="shared" si="3068"/>
        <v>0</v>
      </c>
      <c r="CW1806" s="179">
        <f t="shared" si="3068"/>
        <v>0</v>
      </c>
      <c r="CX1806" s="179">
        <f t="shared" si="3068"/>
        <v>0</v>
      </c>
      <c r="CY1806" s="179">
        <f t="shared" si="3068"/>
        <v>0</v>
      </c>
      <c r="CZ1806" s="179">
        <f t="shared" si="3068"/>
        <v>0</v>
      </c>
      <c r="DA1806" s="179">
        <f t="shared" si="3068"/>
        <v>0</v>
      </c>
      <c r="DB1806" s="179">
        <f t="shared" si="3068"/>
        <v>0</v>
      </c>
      <c r="DC1806" s="179">
        <f t="shared" si="3068"/>
        <v>0</v>
      </c>
      <c r="DD1806" s="179">
        <f t="shared" si="3068"/>
        <v>0</v>
      </c>
      <c r="DE1806" s="179">
        <f t="shared" si="3068"/>
        <v>0</v>
      </c>
      <c r="DF1806" s="179">
        <f t="shared" si="3068"/>
        <v>0</v>
      </c>
      <c r="DG1806" s="179">
        <f t="shared" si="3068"/>
        <v>0</v>
      </c>
      <c r="DH1806" s="179">
        <f t="shared" si="3068"/>
        <v>0</v>
      </c>
      <c r="DI1806" s="179">
        <f t="shared" si="3068"/>
        <v>0</v>
      </c>
      <c r="DJ1806" s="179">
        <f t="shared" si="3068"/>
        <v>0</v>
      </c>
      <c r="DK1806" s="179">
        <f t="shared" si="3068"/>
        <v>0</v>
      </c>
      <c r="DL1806" s="179">
        <f t="shared" si="3068"/>
        <v>0</v>
      </c>
    </row>
    <row r="1807" spans="2:116" x14ac:dyDescent="0.35">
      <c r="B1807" t="s">
        <v>332</v>
      </c>
      <c r="D1807" t="s">
        <v>564</v>
      </c>
      <c r="E1807" s="8" t="str">
        <f>ROW()&amp;" "&amp;D1807</f>
        <v>1807 FAPPELIST-F</v>
      </c>
      <c r="G1807" s="136" t="str">
        <f t="shared" si="3060"/>
        <v>(Secondary label)</v>
      </c>
      <c r="H1807" s="12"/>
      <c r="I1807" s="60"/>
      <c r="J1807" s="60"/>
      <c r="K1807" s="15"/>
      <c r="L1807" s="15"/>
      <c r="M1807" s="15"/>
      <c r="N1807" s="15"/>
      <c r="O1807" s="15"/>
      <c r="P1807" s="15"/>
      <c r="R1807" s="15"/>
      <c r="S1807" s="179"/>
      <c r="T1807" s="179"/>
      <c r="U1807" s="179"/>
      <c r="V1807" s="179"/>
      <c r="W1807" s="179"/>
      <c r="X1807" s="179"/>
      <c r="Y1807" s="179"/>
      <c r="Z1807" s="179"/>
      <c r="AA1807" s="179"/>
      <c r="AB1807" s="179"/>
      <c r="AC1807" s="179"/>
      <c r="AD1807" s="179"/>
      <c r="AE1807" s="179"/>
      <c r="AF1807" s="179"/>
      <c r="AG1807" s="179"/>
      <c r="AH1807" s="179"/>
      <c r="AI1807" s="179"/>
      <c r="AJ1807" s="179"/>
      <c r="AK1807" s="179"/>
      <c r="AL1807" s="179"/>
      <c r="AM1807" s="179"/>
      <c r="AN1807" s="179"/>
      <c r="AO1807" s="179"/>
      <c r="AP1807" s="179"/>
      <c r="AQ1807" s="179"/>
      <c r="AR1807" s="179"/>
      <c r="AS1807" s="179"/>
      <c r="AT1807" s="179"/>
      <c r="AU1807" s="179"/>
      <c r="AV1807" s="179"/>
      <c r="AW1807" s="179"/>
      <c r="AX1807" s="179"/>
      <c r="AY1807" s="179"/>
      <c r="AZ1807" s="179"/>
      <c r="BA1807" s="179"/>
      <c r="BB1807" s="179"/>
      <c r="BC1807" s="179"/>
      <c r="BD1807" s="179"/>
      <c r="BE1807" s="179"/>
      <c r="BF1807" s="179"/>
      <c r="BG1807" s="179"/>
      <c r="BH1807" s="179"/>
      <c r="BI1807" s="179"/>
      <c r="BJ1807" s="179"/>
      <c r="BK1807" s="179"/>
      <c r="BL1807" s="179"/>
      <c r="BM1807" s="179"/>
      <c r="BN1807" s="179"/>
      <c r="BO1807" s="179"/>
      <c r="BP1807" s="179"/>
      <c r="BQ1807" s="179"/>
      <c r="BR1807" s="179"/>
      <c r="BS1807" s="179"/>
      <c r="BT1807" s="179"/>
      <c r="BU1807" s="179"/>
      <c r="BV1807" s="179"/>
      <c r="BW1807" s="179"/>
      <c r="BX1807" s="179"/>
      <c r="BY1807" s="179"/>
      <c r="BZ1807" s="179"/>
      <c r="CA1807" s="179"/>
      <c r="CB1807" s="179"/>
      <c r="CC1807" s="179"/>
      <c r="CD1807" s="179"/>
      <c r="CE1807" s="179"/>
      <c r="CF1807" s="179"/>
      <c r="CG1807" s="179"/>
      <c r="CH1807" s="179"/>
      <c r="CI1807" s="179"/>
      <c r="CJ1807" s="179"/>
      <c r="CK1807" s="179"/>
      <c r="CL1807" s="179"/>
      <c r="CN1807" s="60"/>
      <c r="CO1807" s="179">
        <f t="shared" ref="CO1807:DL1807" si="3069">CO1764</f>
        <v>0</v>
      </c>
      <c r="CP1807" s="179">
        <f t="shared" si="3069"/>
        <v>0</v>
      </c>
      <c r="CQ1807" s="179">
        <f t="shared" si="3069"/>
        <v>0</v>
      </c>
      <c r="CR1807" s="179">
        <f t="shared" si="3069"/>
        <v>0</v>
      </c>
      <c r="CS1807" s="179">
        <f t="shared" si="3069"/>
        <v>0</v>
      </c>
      <c r="CT1807" s="179">
        <f t="shared" si="3069"/>
        <v>0</v>
      </c>
      <c r="CU1807" s="179">
        <f t="shared" si="3069"/>
        <v>0</v>
      </c>
      <c r="CV1807" s="179">
        <f t="shared" si="3069"/>
        <v>0</v>
      </c>
      <c r="CW1807" s="179">
        <f t="shared" si="3069"/>
        <v>0</v>
      </c>
      <c r="CX1807" s="179">
        <f t="shared" si="3069"/>
        <v>0</v>
      </c>
      <c r="CY1807" s="179">
        <f t="shared" si="3069"/>
        <v>0</v>
      </c>
      <c r="CZ1807" s="179">
        <f t="shared" si="3069"/>
        <v>0</v>
      </c>
      <c r="DA1807" s="179">
        <f t="shared" si="3069"/>
        <v>0</v>
      </c>
      <c r="DB1807" s="179">
        <f t="shared" si="3069"/>
        <v>0</v>
      </c>
      <c r="DC1807" s="179">
        <f t="shared" si="3069"/>
        <v>0</v>
      </c>
      <c r="DD1807" s="179">
        <f t="shared" si="3069"/>
        <v>0</v>
      </c>
      <c r="DE1807" s="179">
        <f t="shared" si="3069"/>
        <v>0</v>
      </c>
      <c r="DF1807" s="179">
        <f t="shared" si="3069"/>
        <v>0</v>
      </c>
      <c r="DG1807" s="179">
        <f t="shared" si="3069"/>
        <v>0</v>
      </c>
      <c r="DH1807" s="179">
        <f t="shared" si="3069"/>
        <v>0</v>
      </c>
      <c r="DI1807" s="179">
        <f t="shared" si="3069"/>
        <v>0</v>
      </c>
      <c r="DJ1807" s="179">
        <f t="shared" si="3069"/>
        <v>0</v>
      </c>
      <c r="DK1807" s="179">
        <f t="shared" si="3069"/>
        <v>0</v>
      </c>
      <c r="DL1807" s="179">
        <f t="shared" si="3069"/>
        <v>0</v>
      </c>
    </row>
    <row r="1808" spans="2:116" x14ac:dyDescent="0.35">
      <c r="B1808" t="s">
        <v>332</v>
      </c>
      <c r="D1808" t="s">
        <v>564</v>
      </c>
      <c r="E1808" s="8" t="str">
        <f>ROW()&amp;" "&amp;D1808</f>
        <v>1808 FAPPELIST-F</v>
      </c>
      <c r="G1808" s="136" t="str">
        <f t="shared" si="3060"/>
        <v xml:space="preserve">secondary unit </v>
      </c>
      <c r="H1808" s="12"/>
      <c r="I1808" s="60"/>
      <c r="J1808" s="60"/>
      <c r="K1808" s="15"/>
      <c r="L1808" s="15"/>
      <c r="M1808" s="15"/>
      <c r="N1808" s="15"/>
      <c r="O1808" s="15"/>
      <c r="P1808" s="15"/>
      <c r="R1808" s="15"/>
      <c r="S1808" s="80"/>
      <c r="T1808" s="80"/>
      <c r="U1808" s="80"/>
      <c r="V1808" s="80"/>
      <c r="W1808" s="80"/>
      <c r="X1808" s="80"/>
      <c r="Y1808" s="80"/>
      <c r="Z1808" s="80"/>
      <c r="AA1808" s="80"/>
      <c r="AB1808" s="80"/>
      <c r="AC1808" s="80"/>
      <c r="AD1808" s="80"/>
      <c r="AE1808" s="80"/>
      <c r="AF1808" s="80"/>
      <c r="AG1808" s="80"/>
      <c r="AH1808" s="80"/>
      <c r="AI1808" s="80"/>
      <c r="AJ1808" s="80"/>
      <c r="AK1808" s="80"/>
      <c r="AL1808" s="80"/>
      <c r="AM1808" s="80"/>
      <c r="AN1808" s="80"/>
      <c r="AO1808" s="80"/>
      <c r="AP1808" s="80"/>
      <c r="AQ1808" s="80"/>
      <c r="AR1808" s="80"/>
      <c r="AS1808" s="80"/>
      <c r="AT1808" s="80"/>
      <c r="AU1808" s="80"/>
      <c r="AV1808" s="80"/>
      <c r="AW1808" s="80"/>
      <c r="AX1808" s="80"/>
      <c r="AY1808" s="80"/>
      <c r="AZ1808" s="80"/>
      <c r="BA1808" s="80"/>
      <c r="BB1808" s="80"/>
      <c r="BC1808" s="80"/>
      <c r="BD1808" s="80"/>
      <c r="BE1808" s="80"/>
      <c r="BF1808" s="80"/>
      <c r="BG1808" s="80"/>
      <c r="BH1808" s="80"/>
      <c r="BI1808" s="80"/>
      <c r="BJ1808" s="80"/>
      <c r="BK1808" s="80"/>
      <c r="BL1808" s="80"/>
      <c r="BM1808" s="80"/>
      <c r="BN1808" s="80"/>
      <c r="BO1808" s="80"/>
      <c r="BP1808" s="80"/>
      <c r="BQ1808" s="80"/>
      <c r="BR1808" s="80"/>
      <c r="BS1808" s="80"/>
      <c r="BT1808" s="80"/>
      <c r="BU1808" s="80"/>
      <c r="BV1808" s="80"/>
      <c r="BW1808" s="80"/>
      <c r="BX1808" s="80"/>
      <c r="BY1808" s="80"/>
      <c r="BZ1808" s="80"/>
      <c r="CA1808" s="80"/>
      <c r="CB1808" s="80"/>
      <c r="CC1808" s="80"/>
      <c r="CD1808" s="80"/>
      <c r="CE1808" s="80"/>
      <c r="CF1808" s="80"/>
      <c r="CG1808" s="80"/>
      <c r="CH1808" s="80"/>
      <c r="CI1808" s="80"/>
      <c r="CJ1808" s="80"/>
      <c r="CK1808" s="80"/>
      <c r="CL1808" s="80"/>
      <c r="CN1808" s="60"/>
      <c r="CO1808" s="179"/>
      <c r="CP1808" s="179"/>
      <c r="CQ1808" s="179"/>
      <c r="CR1808" s="179"/>
      <c r="CS1808" s="179"/>
      <c r="CT1808" s="179"/>
      <c r="CU1808" s="179"/>
      <c r="CV1808" s="179"/>
      <c r="CW1808" s="179"/>
      <c r="CX1808" s="179"/>
      <c r="CY1808" s="179"/>
      <c r="CZ1808" s="179"/>
      <c r="DA1808" s="179"/>
      <c r="DB1808" s="179"/>
      <c r="DC1808" s="179"/>
      <c r="DD1808" s="179"/>
      <c r="DE1808" s="179"/>
      <c r="DF1808" s="179"/>
      <c r="DG1808" s="179"/>
      <c r="DH1808" s="179"/>
      <c r="DI1808" s="179"/>
      <c r="DJ1808" s="179"/>
      <c r="DK1808" s="179"/>
      <c r="DL1808" s="179"/>
    </row>
    <row r="1809" spans="1:116" x14ac:dyDescent="0.35">
      <c r="E1809" s="8"/>
      <c r="G1809" s="136" t="str">
        <f t="shared" si="3060"/>
        <v>Secondary revenue driver</v>
      </c>
      <c r="H1809" s="12"/>
      <c r="I1809" s="60"/>
      <c r="J1809" s="60"/>
      <c r="K1809" s="15"/>
      <c r="L1809" s="15"/>
      <c r="M1809" s="15"/>
      <c r="N1809" s="15"/>
      <c r="O1809" s="15"/>
      <c r="P1809" s="15"/>
      <c r="R1809" s="15"/>
      <c r="S1809" s="80" t="str">
        <f t="shared" ref="S1809:AX1809" si="3070">S1774</f>
        <v>S$18</v>
      </c>
      <c r="T1809" s="80" t="str">
        <f t="shared" si="3070"/>
        <v>T$18</v>
      </c>
      <c r="U1809" s="80" t="str">
        <f t="shared" si="3070"/>
        <v>U$18</v>
      </c>
      <c r="V1809" s="80" t="str">
        <f t="shared" si="3070"/>
        <v>V$18</v>
      </c>
      <c r="W1809" s="80" t="str">
        <f t="shared" si="3070"/>
        <v>W$18</v>
      </c>
      <c r="X1809" s="80" t="str">
        <f t="shared" si="3070"/>
        <v>X$18</v>
      </c>
      <c r="Y1809" s="80" t="str">
        <f t="shared" si="3070"/>
        <v>Y$18</v>
      </c>
      <c r="Z1809" s="80" t="str">
        <f t="shared" si="3070"/>
        <v>Z$18</v>
      </c>
      <c r="AA1809" s="80" t="str">
        <f t="shared" si="3070"/>
        <v>AA$18</v>
      </c>
      <c r="AB1809" s="80" t="str">
        <f t="shared" si="3070"/>
        <v>AB$18</v>
      </c>
      <c r="AC1809" s="80" t="str">
        <f t="shared" si="3070"/>
        <v>AC$18</v>
      </c>
      <c r="AD1809" s="80" t="str">
        <f t="shared" si="3070"/>
        <v>AD$18</v>
      </c>
      <c r="AE1809" s="80" t="str">
        <f t="shared" si="3070"/>
        <v>AE$18</v>
      </c>
      <c r="AF1809" s="80" t="str">
        <f t="shared" si="3070"/>
        <v>AF$18</v>
      </c>
      <c r="AG1809" s="80" t="str">
        <f t="shared" si="3070"/>
        <v>AG$18</v>
      </c>
      <c r="AH1809" s="80" t="str">
        <f t="shared" si="3070"/>
        <v>AH$18</v>
      </c>
      <c r="AI1809" s="80" t="str">
        <f t="shared" si="3070"/>
        <v>AI$18</v>
      </c>
      <c r="AJ1809" s="80" t="str">
        <f t="shared" si="3070"/>
        <v>AJ$18</v>
      </c>
      <c r="AK1809" s="80" t="str">
        <f t="shared" si="3070"/>
        <v>AK$18</v>
      </c>
      <c r="AL1809" s="80" t="str">
        <f t="shared" si="3070"/>
        <v>AL$18</v>
      </c>
      <c r="AM1809" s="80" t="str">
        <f t="shared" si="3070"/>
        <v>AM$18</v>
      </c>
      <c r="AN1809" s="80" t="str">
        <f t="shared" si="3070"/>
        <v>AN$18</v>
      </c>
      <c r="AO1809" s="80" t="str">
        <f t="shared" si="3070"/>
        <v>AO$18</v>
      </c>
      <c r="AP1809" s="80" t="str">
        <f t="shared" si="3070"/>
        <v>AP$18</v>
      </c>
      <c r="AQ1809" s="80" t="str">
        <f t="shared" si="3070"/>
        <v>AQ$18</v>
      </c>
      <c r="AR1809" s="80" t="str">
        <f t="shared" si="3070"/>
        <v>AR$18</v>
      </c>
      <c r="AS1809" s="80" t="str">
        <f t="shared" si="3070"/>
        <v>AS$18</v>
      </c>
      <c r="AT1809" s="80" t="str">
        <f t="shared" si="3070"/>
        <v>AT$18</v>
      </c>
      <c r="AU1809" s="80" t="str">
        <f t="shared" si="3070"/>
        <v>AU$18</v>
      </c>
      <c r="AV1809" s="80" t="str">
        <f t="shared" si="3070"/>
        <v>AV$18</v>
      </c>
      <c r="AW1809" s="80" t="str">
        <f t="shared" si="3070"/>
        <v>AW$18</v>
      </c>
      <c r="AX1809" s="80" t="str">
        <f t="shared" si="3070"/>
        <v>AX$18</v>
      </c>
      <c r="AY1809" s="80" t="str">
        <f t="shared" ref="AY1809:CD1809" si="3071">AY1774</f>
        <v>AY$18</v>
      </c>
      <c r="AZ1809" s="80" t="str">
        <f t="shared" si="3071"/>
        <v>AZ$18</v>
      </c>
      <c r="BA1809" s="80" t="str">
        <f t="shared" si="3071"/>
        <v>BA$18</v>
      </c>
      <c r="BB1809" s="80" t="str">
        <f t="shared" si="3071"/>
        <v>BB$18</v>
      </c>
      <c r="BC1809" s="80" t="str">
        <f t="shared" si="3071"/>
        <v>BC$18</v>
      </c>
      <c r="BD1809" s="80" t="str">
        <f t="shared" si="3071"/>
        <v>BD$18</v>
      </c>
      <c r="BE1809" s="80" t="str">
        <f t="shared" si="3071"/>
        <v>BE$18</v>
      </c>
      <c r="BF1809" s="80" t="str">
        <f t="shared" si="3071"/>
        <v>BF$18</v>
      </c>
      <c r="BG1809" s="80" t="str">
        <f t="shared" si="3071"/>
        <v>BG$18</v>
      </c>
      <c r="BH1809" s="80" t="str">
        <f t="shared" si="3071"/>
        <v>BH$18</v>
      </c>
      <c r="BI1809" s="80" t="str">
        <f t="shared" si="3071"/>
        <v>BI$18</v>
      </c>
      <c r="BJ1809" s="80" t="str">
        <f t="shared" si="3071"/>
        <v>BJ$18</v>
      </c>
      <c r="BK1809" s="80" t="str">
        <f t="shared" si="3071"/>
        <v>BK$18</v>
      </c>
      <c r="BL1809" s="80" t="str">
        <f t="shared" si="3071"/>
        <v>BL$18</v>
      </c>
      <c r="BM1809" s="80" t="str">
        <f t="shared" si="3071"/>
        <v>BM$18</v>
      </c>
      <c r="BN1809" s="80" t="str">
        <f t="shared" si="3071"/>
        <v>BN$18</v>
      </c>
      <c r="BO1809" s="80" t="str">
        <f t="shared" si="3071"/>
        <v>BO$18</v>
      </c>
      <c r="BP1809" s="80" t="str">
        <f t="shared" si="3071"/>
        <v>BP$18</v>
      </c>
      <c r="BQ1809" s="80" t="str">
        <f t="shared" si="3071"/>
        <v>BQ$18</v>
      </c>
      <c r="BR1809" s="80" t="str">
        <f t="shared" si="3071"/>
        <v>BR$18</v>
      </c>
      <c r="BS1809" s="80" t="str">
        <f t="shared" si="3071"/>
        <v>BS$18</v>
      </c>
      <c r="BT1809" s="80" t="str">
        <f t="shared" si="3071"/>
        <v>BT$18</v>
      </c>
      <c r="BU1809" s="80" t="str">
        <f t="shared" si="3071"/>
        <v>BU$18</v>
      </c>
      <c r="BV1809" s="80" t="str">
        <f t="shared" si="3071"/>
        <v>BV$18</v>
      </c>
      <c r="BW1809" s="80" t="str">
        <f t="shared" si="3071"/>
        <v>BW$18</v>
      </c>
      <c r="BX1809" s="80" t="str">
        <f t="shared" si="3071"/>
        <v>BX$18</v>
      </c>
      <c r="BY1809" s="80" t="str">
        <f t="shared" si="3071"/>
        <v>BY$18</v>
      </c>
      <c r="BZ1809" s="80" t="str">
        <f t="shared" si="3071"/>
        <v>BZ$18</v>
      </c>
      <c r="CA1809" s="80" t="str">
        <f t="shared" si="3071"/>
        <v>CA$18</v>
      </c>
      <c r="CB1809" s="80" t="str">
        <f t="shared" si="3071"/>
        <v>CB$18</v>
      </c>
      <c r="CC1809" s="80" t="str">
        <f t="shared" si="3071"/>
        <v>CC$18</v>
      </c>
      <c r="CD1809" s="80" t="str">
        <f t="shared" si="3071"/>
        <v>CD$18</v>
      </c>
      <c r="CE1809" s="80" t="str">
        <f t="shared" ref="CE1809:CL1809" si="3072">CE1774</f>
        <v>CE$18</v>
      </c>
      <c r="CF1809" s="80" t="str">
        <f t="shared" si="3072"/>
        <v>CF$18</v>
      </c>
      <c r="CG1809" s="80" t="str">
        <f t="shared" si="3072"/>
        <v>CG$18</v>
      </c>
      <c r="CH1809" s="80" t="str">
        <f t="shared" si="3072"/>
        <v>CH$18</v>
      </c>
      <c r="CI1809" s="80" t="str">
        <f t="shared" si="3072"/>
        <v>CI$18</v>
      </c>
      <c r="CJ1809" s="80" t="str">
        <f t="shared" si="3072"/>
        <v>CJ$18</v>
      </c>
      <c r="CK1809" s="80" t="str">
        <f t="shared" si="3072"/>
        <v>CK$18</v>
      </c>
      <c r="CL1809" s="80" t="str">
        <f t="shared" si="3072"/>
        <v>CL$18</v>
      </c>
      <c r="CN1809" s="60"/>
      <c r="CO1809" s="1" t="str">
        <f t="shared" ref="CO1809:DL1809" si="3073">ADDRESS(ROW(CO1801),COLUMN(CO1801),2)</f>
        <v>CO$1801</v>
      </c>
      <c r="CP1809" s="1" t="str">
        <f t="shared" si="3073"/>
        <v>CP$1801</v>
      </c>
      <c r="CQ1809" s="1" t="str">
        <f t="shared" si="3073"/>
        <v>CQ$1801</v>
      </c>
      <c r="CR1809" s="1" t="str">
        <f t="shared" si="3073"/>
        <v>CR$1801</v>
      </c>
      <c r="CS1809" s="1" t="str">
        <f t="shared" si="3073"/>
        <v>CS$1801</v>
      </c>
      <c r="CT1809" s="1" t="str">
        <f t="shared" si="3073"/>
        <v>CT$1801</v>
      </c>
      <c r="CU1809" s="1" t="str">
        <f t="shared" si="3073"/>
        <v>CU$1801</v>
      </c>
      <c r="CV1809" s="1" t="str">
        <f t="shared" si="3073"/>
        <v>CV$1801</v>
      </c>
      <c r="CW1809" s="1" t="str">
        <f t="shared" si="3073"/>
        <v>CW$1801</v>
      </c>
      <c r="CX1809" s="1" t="str">
        <f t="shared" si="3073"/>
        <v>CX$1801</v>
      </c>
      <c r="CY1809" s="1" t="str">
        <f t="shared" si="3073"/>
        <v>CY$1801</v>
      </c>
      <c r="CZ1809" s="1" t="str">
        <f t="shared" si="3073"/>
        <v>CZ$1801</v>
      </c>
      <c r="DA1809" s="1" t="str">
        <f t="shared" si="3073"/>
        <v>DA$1801</v>
      </c>
      <c r="DB1809" s="1" t="str">
        <f t="shared" si="3073"/>
        <v>DB$1801</v>
      </c>
      <c r="DC1809" s="1" t="str">
        <f t="shared" si="3073"/>
        <v>DC$1801</v>
      </c>
      <c r="DD1809" s="1" t="str">
        <f t="shared" si="3073"/>
        <v>DD$1801</v>
      </c>
      <c r="DE1809" s="1" t="str">
        <f t="shared" si="3073"/>
        <v>DE$1801</v>
      </c>
      <c r="DF1809" s="1" t="str">
        <f t="shared" si="3073"/>
        <v>DF$1801</v>
      </c>
      <c r="DG1809" s="1" t="str">
        <f t="shared" si="3073"/>
        <v>DG$1801</v>
      </c>
      <c r="DH1809" s="1" t="str">
        <f t="shared" si="3073"/>
        <v>DH$1801</v>
      </c>
      <c r="DI1809" s="1" t="str">
        <f t="shared" si="3073"/>
        <v>DI$1801</v>
      </c>
      <c r="DJ1809" s="1" t="str">
        <f t="shared" si="3073"/>
        <v>DJ$1801</v>
      </c>
      <c r="DK1809" s="1" t="str">
        <f t="shared" si="3073"/>
        <v>DK$1801</v>
      </c>
      <c r="DL1809" s="1" t="str">
        <f t="shared" si="3073"/>
        <v>DL$1801</v>
      </c>
    </row>
    <row r="1810" spans="1:116" x14ac:dyDescent="0.35">
      <c r="A1810" s="174"/>
      <c r="E1810" s="8"/>
      <c r="G1810" s="136" t="str">
        <f t="shared" si="3060"/>
        <v>Secondary volume driver</v>
      </c>
      <c r="H1810" s="12"/>
      <c r="I1810" s="60"/>
      <c r="J1810" s="60"/>
      <c r="K1810" s="15"/>
      <c r="L1810" s="15"/>
      <c r="M1810" s="15"/>
      <c r="N1810" s="15"/>
      <c r="O1810" s="15"/>
      <c r="P1810" s="15"/>
      <c r="R1810" s="15"/>
      <c r="S1810" s="80" t="str">
        <f t="shared" ref="S1810:AX1810" si="3074">S1775</f>
        <v>S$19</v>
      </c>
      <c r="T1810" s="80" t="str">
        <f t="shared" si="3074"/>
        <v>T$19</v>
      </c>
      <c r="U1810" s="80" t="str">
        <f t="shared" si="3074"/>
        <v>U$19</v>
      </c>
      <c r="V1810" s="80" t="str">
        <f t="shared" si="3074"/>
        <v>V$19</v>
      </c>
      <c r="W1810" s="80" t="str">
        <f t="shared" si="3074"/>
        <v>W$19</v>
      </c>
      <c r="X1810" s="80" t="str">
        <f t="shared" si="3074"/>
        <v>X$19</v>
      </c>
      <c r="Y1810" s="80" t="str">
        <f t="shared" si="3074"/>
        <v>Y$19</v>
      </c>
      <c r="Z1810" s="80" t="str">
        <f t="shared" si="3074"/>
        <v>Z$19</v>
      </c>
      <c r="AA1810" s="80" t="str">
        <f t="shared" si="3074"/>
        <v>AA$19</v>
      </c>
      <c r="AB1810" s="80" t="str">
        <f t="shared" si="3074"/>
        <v>AB$19</v>
      </c>
      <c r="AC1810" s="80" t="str">
        <f t="shared" si="3074"/>
        <v>AC$19</v>
      </c>
      <c r="AD1810" s="80" t="str">
        <f t="shared" si="3074"/>
        <v>AD$19</v>
      </c>
      <c r="AE1810" s="80" t="str">
        <f t="shared" si="3074"/>
        <v>AE$19</v>
      </c>
      <c r="AF1810" s="80" t="str">
        <f t="shared" si="3074"/>
        <v>AF$19</v>
      </c>
      <c r="AG1810" s="80" t="str">
        <f t="shared" si="3074"/>
        <v>AG$19</v>
      </c>
      <c r="AH1810" s="80" t="str">
        <f t="shared" si="3074"/>
        <v>AH$19</v>
      </c>
      <c r="AI1810" s="80" t="str">
        <f t="shared" si="3074"/>
        <v>AI$19</v>
      </c>
      <c r="AJ1810" s="80" t="str">
        <f t="shared" si="3074"/>
        <v>AJ$19</v>
      </c>
      <c r="AK1810" s="80" t="str">
        <f t="shared" si="3074"/>
        <v>AK$19</v>
      </c>
      <c r="AL1810" s="80" t="str">
        <f t="shared" si="3074"/>
        <v>AL$19</v>
      </c>
      <c r="AM1810" s="80" t="str">
        <f t="shared" si="3074"/>
        <v>AM$19</v>
      </c>
      <c r="AN1810" s="80" t="str">
        <f t="shared" si="3074"/>
        <v>AN$19</v>
      </c>
      <c r="AO1810" s="80" t="str">
        <f t="shared" si="3074"/>
        <v>AO$19</v>
      </c>
      <c r="AP1810" s="80" t="str">
        <f t="shared" si="3074"/>
        <v>AP$19</v>
      </c>
      <c r="AQ1810" s="80" t="str">
        <f t="shared" si="3074"/>
        <v>AQ$19</v>
      </c>
      <c r="AR1810" s="80" t="str">
        <f t="shared" si="3074"/>
        <v>AR$19</v>
      </c>
      <c r="AS1810" s="80" t="str">
        <f t="shared" si="3074"/>
        <v>AS$19</v>
      </c>
      <c r="AT1810" s="80" t="str">
        <f t="shared" si="3074"/>
        <v>AT$19</v>
      </c>
      <c r="AU1810" s="80" t="str">
        <f t="shared" si="3074"/>
        <v>AU$19</v>
      </c>
      <c r="AV1810" s="80" t="str">
        <f t="shared" si="3074"/>
        <v>AV$19</v>
      </c>
      <c r="AW1810" s="80" t="str">
        <f t="shared" si="3074"/>
        <v>AW$19</v>
      </c>
      <c r="AX1810" s="80" t="str">
        <f t="shared" si="3074"/>
        <v>AX$19</v>
      </c>
      <c r="AY1810" s="80" t="str">
        <f t="shared" ref="AY1810:CD1810" si="3075">AY1775</f>
        <v>AY$19</v>
      </c>
      <c r="AZ1810" s="80" t="str">
        <f t="shared" si="3075"/>
        <v>AZ$19</v>
      </c>
      <c r="BA1810" s="80" t="str">
        <f t="shared" si="3075"/>
        <v>BA$19</v>
      </c>
      <c r="BB1810" s="80" t="str">
        <f t="shared" si="3075"/>
        <v>BB$19</v>
      </c>
      <c r="BC1810" s="80" t="str">
        <f t="shared" si="3075"/>
        <v>BC$19</v>
      </c>
      <c r="BD1810" s="80" t="str">
        <f t="shared" si="3075"/>
        <v>BD$19</v>
      </c>
      <c r="BE1810" s="80" t="str">
        <f t="shared" si="3075"/>
        <v>BE$19</v>
      </c>
      <c r="BF1810" s="80" t="str">
        <f t="shared" si="3075"/>
        <v>BF$19</v>
      </c>
      <c r="BG1810" s="80" t="str">
        <f t="shared" si="3075"/>
        <v>BG$19</v>
      </c>
      <c r="BH1810" s="80" t="str">
        <f t="shared" si="3075"/>
        <v>BH$19</v>
      </c>
      <c r="BI1810" s="80" t="str">
        <f t="shared" si="3075"/>
        <v>BI$19</v>
      </c>
      <c r="BJ1810" s="80" t="str">
        <f t="shared" si="3075"/>
        <v>BJ$19</v>
      </c>
      <c r="BK1810" s="80" t="str">
        <f t="shared" si="3075"/>
        <v>BK$19</v>
      </c>
      <c r="BL1810" s="80" t="str">
        <f t="shared" si="3075"/>
        <v>BL$19</v>
      </c>
      <c r="BM1810" s="80" t="str">
        <f t="shared" si="3075"/>
        <v>BM$19</v>
      </c>
      <c r="BN1810" s="80" t="str">
        <f t="shared" si="3075"/>
        <v>BN$19</v>
      </c>
      <c r="BO1810" s="80" t="str">
        <f t="shared" si="3075"/>
        <v>BO$19</v>
      </c>
      <c r="BP1810" s="80" t="str">
        <f t="shared" si="3075"/>
        <v>BP$19</v>
      </c>
      <c r="BQ1810" s="80" t="str">
        <f t="shared" si="3075"/>
        <v>BQ$19</v>
      </c>
      <c r="BR1810" s="80" t="str">
        <f t="shared" si="3075"/>
        <v>BR$19</v>
      </c>
      <c r="BS1810" s="80" t="str">
        <f t="shared" si="3075"/>
        <v>BS$19</v>
      </c>
      <c r="BT1810" s="80" t="str">
        <f t="shared" si="3075"/>
        <v>BT$19</v>
      </c>
      <c r="BU1810" s="80" t="str">
        <f t="shared" si="3075"/>
        <v>BU$19</v>
      </c>
      <c r="BV1810" s="80" t="str">
        <f t="shared" si="3075"/>
        <v>BV$19</v>
      </c>
      <c r="BW1810" s="80" t="str">
        <f t="shared" si="3075"/>
        <v>BW$19</v>
      </c>
      <c r="BX1810" s="80" t="str">
        <f t="shared" si="3075"/>
        <v>BX$19</v>
      </c>
      <c r="BY1810" s="80" t="str">
        <f t="shared" si="3075"/>
        <v>BY$19</v>
      </c>
      <c r="BZ1810" s="80" t="str">
        <f t="shared" si="3075"/>
        <v>BZ$19</v>
      </c>
      <c r="CA1810" s="80" t="str">
        <f t="shared" si="3075"/>
        <v>CA$19</v>
      </c>
      <c r="CB1810" s="80" t="str">
        <f t="shared" si="3075"/>
        <v>CB$19</v>
      </c>
      <c r="CC1810" s="80" t="str">
        <f t="shared" si="3075"/>
        <v>CC$19</v>
      </c>
      <c r="CD1810" s="80" t="str">
        <f t="shared" si="3075"/>
        <v>CD$19</v>
      </c>
      <c r="CE1810" s="80" t="str">
        <f t="shared" ref="CE1810:CL1810" si="3076">CE1775</f>
        <v>CE$19</v>
      </c>
      <c r="CF1810" s="80" t="str">
        <f t="shared" si="3076"/>
        <v>CF$19</v>
      </c>
      <c r="CG1810" s="80" t="str">
        <f t="shared" si="3076"/>
        <v>CG$19</v>
      </c>
      <c r="CH1810" s="80" t="str">
        <f t="shared" si="3076"/>
        <v>CH$19</v>
      </c>
      <c r="CI1810" s="80" t="str">
        <f t="shared" si="3076"/>
        <v>CI$19</v>
      </c>
      <c r="CJ1810" s="80" t="str">
        <f t="shared" si="3076"/>
        <v>CJ$19</v>
      </c>
      <c r="CK1810" s="80" t="str">
        <f t="shared" si="3076"/>
        <v>CK$19</v>
      </c>
      <c r="CL1810" s="80" t="str">
        <f t="shared" si="3076"/>
        <v>CL$19</v>
      </c>
      <c r="CN1810" s="60"/>
      <c r="CO1810" s="179">
        <f t="shared" ref="CO1810:DL1810" si="3077">CO1767</f>
        <v>0</v>
      </c>
      <c r="CP1810" s="179">
        <f t="shared" si="3077"/>
        <v>0</v>
      </c>
      <c r="CQ1810" s="179">
        <f t="shared" si="3077"/>
        <v>0</v>
      </c>
      <c r="CR1810" s="179">
        <f t="shared" si="3077"/>
        <v>0</v>
      </c>
      <c r="CS1810" s="179">
        <f t="shared" si="3077"/>
        <v>0</v>
      </c>
      <c r="CT1810" s="179">
        <f t="shared" si="3077"/>
        <v>0</v>
      </c>
      <c r="CU1810" s="179">
        <f t="shared" si="3077"/>
        <v>0</v>
      </c>
      <c r="CV1810" s="179">
        <f t="shared" si="3077"/>
        <v>0</v>
      </c>
      <c r="CW1810" s="179">
        <f t="shared" si="3077"/>
        <v>0</v>
      </c>
      <c r="CX1810" s="179">
        <f t="shared" si="3077"/>
        <v>0</v>
      </c>
      <c r="CY1810" s="179">
        <f t="shared" si="3077"/>
        <v>0</v>
      </c>
      <c r="CZ1810" s="179">
        <f t="shared" si="3077"/>
        <v>0</v>
      </c>
      <c r="DA1810" s="179">
        <f t="shared" si="3077"/>
        <v>0</v>
      </c>
      <c r="DB1810" s="179">
        <f t="shared" si="3077"/>
        <v>0</v>
      </c>
      <c r="DC1810" s="179">
        <f t="shared" si="3077"/>
        <v>0</v>
      </c>
      <c r="DD1810" s="179">
        <f t="shared" si="3077"/>
        <v>0</v>
      </c>
      <c r="DE1810" s="179">
        <f t="shared" si="3077"/>
        <v>0</v>
      </c>
      <c r="DF1810" s="179">
        <f t="shared" si="3077"/>
        <v>0</v>
      </c>
      <c r="DG1810" s="179">
        <f t="shared" si="3077"/>
        <v>0</v>
      </c>
      <c r="DH1810" s="179">
        <f t="shared" si="3077"/>
        <v>0</v>
      </c>
      <c r="DI1810" s="179">
        <f t="shared" si="3077"/>
        <v>0</v>
      </c>
      <c r="DJ1810" s="179">
        <f t="shared" si="3077"/>
        <v>0</v>
      </c>
      <c r="DK1810" s="179">
        <f t="shared" si="3077"/>
        <v>0</v>
      </c>
      <c r="DL1810" s="179">
        <f t="shared" si="3077"/>
        <v>0</v>
      </c>
    </row>
    <row r="1811" spans="1:116" x14ac:dyDescent="0.35">
      <c r="A1811" s="174"/>
      <c r="E1811" s="8"/>
      <c r="G1811" s="136"/>
      <c r="H1811" s="12"/>
      <c r="I1811" s="60"/>
      <c r="J1811" s="60"/>
      <c r="K1811" s="15"/>
      <c r="L1811" s="15"/>
      <c r="M1811" s="15"/>
      <c r="N1811" s="15"/>
      <c r="O1811" s="15"/>
      <c r="P1811" s="15"/>
      <c r="R1811" s="15"/>
      <c r="S1811" s="80"/>
      <c r="T1811" s="80"/>
      <c r="U1811" s="80"/>
      <c r="V1811" s="80"/>
      <c r="W1811" s="80"/>
      <c r="X1811" s="80"/>
      <c r="Y1811" s="80"/>
      <c r="Z1811" s="80"/>
      <c r="AA1811" s="80"/>
      <c r="AB1811" s="80"/>
      <c r="AC1811" s="80"/>
      <c r="AD1811" s="80"/>
      <c r="AE1811" s="80"/>
      <c r="AF1811" s="80"/>
      <c r="AG1811" s="80"/>
      <c r="AH1811" s="80"/>
      <c r="AI1811" s="80"/>
      <c r="AJ1811" s="80"/>
      <c r="AK1811" s="80"/>
      <c r="AL1811" s="80"/>
      <c r="AM1811" s="80"/>
      <c r="AN1811" s="80"/>
      <c r="AO1811" s="80"/>
      <c r="AP1811" s="80"/>
      <c r="AQ1811" s="80"/>
      <c r="AR1811" s="80"/>
      <c r="AS1811" s="80"/>
      <c r="AT1811" s="80"/>
      <c r="AU1811" s="80"/>
      <c r="AV1811" s="80"/>
      <c r="AW1811" s="80"/>
      <c r="AX1811" s="80"/>
      <c r="AY1811" s="80"/>
      <c r="AZ1811" s="80"/>
      <c r="BA1811" s="80"/>
      <c r="BB1811" s="80"/>
      <c r="BC1811" s="80"/>
      <c r="BD1811" s="80"/>
      <c r="BE1811" s="80"/>
      <c r="BF1811" s="80"/>
      <c r="BG1811" s="80"/>
      <c r="BH1811" s="80"/>
      <c r="BI1811" s="80"/>
      <c r="BJ1811" s="80"/>
      <c r="BK1811" s="80"/>
      <c r="BL1811" s="80"/>
      <c r="BM1811" s="80"/>
      <c r="BN1811" s="80"/>
      <c r="BO1811" s="80"/>
      <c r="BP1811" s="80"/>
      <c r="BQ1811" s="80"/>
      <c r="BR1811" s="80"/>
      <c r="BS1811" s="80"/>
      <c r="BT1811" s="80"/>
      <c r="BU1811" s="80"/>
      <c r="BV1811" s="80"/>
      <c r="BW1811" s="80"/>
      <c r="BX1811" s="80"/>
      <c r="BY1811" s="80"/>
      <c r="BZ1811" s="80"/>
      <c r="CA1811" s="80"/>
      <c r="CB1811" s="80"/>
      <c r="CC1811" s="80"/>
      <c r="CD1811" s="80"/>
      <c r="CE1811" s="80"/>
      <c r="CF1811" s="80"/>
      <c r="CG1811" s="80"/>
      <c r="CH1811" s="80"/>
      <c r="CI1811" s="80"/>
      <c r="CJ1811" s="80"/>
      <c r="CK1811" s="80"/>
      <c r="CL1811" s="80"/>
      <c r="CN1811" s="60"/>
      <c r="CO1811" s="179"/>
      <c r="CP1811" s="179"/>
      <c r="CQ1811" s="179"/>
      <c r="CR1811" s="179"/>
      <c r="CS1811" s="179"/>
      <c r="CT1811" s="179"/>
      <c r="CU1811" s="179"/>
      <c r="CV1811" s="179"/>
      <c r="CW1811" s="179"/>
      <c r="CX1811" s="179"/>
      <c r="CY1811" s="179"/>
      <c r="CZ1811" s="179"/>
      <c r="DA1811" s="179"/>
      <c r="DB1811" s="179"/>
      <c r="DC1811" s="179"/>
      <c r="DD1811" s="179"/>
      <c r="DE1811" s="179"/>
      <c r="DF1811" s="179"/>
      <c r="DG1811" s="179"/>
      <c r="DH1811" s="179"/>
      <c r="DI1811" s="179"/>
      <c r="DJ1811" s="179"/>
      <c r="DK1811" s="179"/>
      <c r="DL1811" s="179"/>
    </row>
    <row r="1812" spans="1:116" x14ac:dyDescent="0.35">
      <c r="A1812" s="174"/>
      <c r="E1812" s="8"/>
      <c r="G1812" s="175" t="s">
        <v>490</v>
      </c>
      <c r="H1812" s="174"/>
      <c r="I1812" s="176"/>
      <c r="J1812" s="176"/>
      <c r="K1812" s="197"/>
      <c r="L1812" s="197"/>
      <c r="M1812" s="197"/>
      <c r="N1812" s="197"/>
      <c r="O1812" s="197"/>
      <c r="P1812" s="197"/>
      <c r="R1812" s="198"/>
      <c r="S1812" s="174"/>
      <c r="T1812" s="174"/>
      <c r="U1812" s="174"/>
      <c r="V1812" s="174"/>
      <c r="W1812" s="174"/>
      <c r="X1812" s="174"/>
      <c r="Y1812" s="174"/>
      <c r="Z1812" s="174"/>
      <c r="AA1812" s="174"/>
      <c r="AB1812" s="174"/>
      <c r="AC1812" s="174"/>
      <c r="AD1812" s="174"/>
      <c r="AE1812" s="174"/>
      <c r="AF1812" s="174"/>
      <c r="AG1812" s="174"/>
      <c r="AH1812" s="174"/>
      <c r="AI1812" s="174"/>
      <c r="AJ1812" s="174"/>
      <c r="AK1812" s="174"/>
      <c r="AL1812" s="174"/>
      <c r="AM1812" s="174"/>
      <c r="AN1812" s="174"/>
      <c r="AO1812" s="174"/>
      <c r="AP1812" s="174"/>
      <c r="AQ1812" s="174"/>
      <c r="AR1812" s="174"/>
      <c r="AS1812" s="174"/>
      <c r="AT1812" s="174"/>
      <c r="AU1812" s="174"/>
      <c r="AV1812" s="174"/>
      <c r="AW1812" s="174"/>
      <c r="AX1812" s="174"/>
      <c r="AY1812" s="174"/>
      <c r="AZ1812" s="174"/>
      <c r="BA1812" s="174"/>
      <c r="BB1812" s="174"/>
      <c r="BC1812" s="174"/>
      <c r="BD1812" s="174"/>
      <c r="BE1812" s="174"/>
      <c r="BF1812" s="174"/>
      <c r="BG1812" s="174"/>
      <c r="BH1812" s="174"/>
      <c r="BI1812" s="174"/>
      <c r="BJ1812" s="174"/>
      <c r="BK1812" s="174"/>
      <c r="BL1812" s="174"/>
      <c r="BM1812" s="174"/>
      <c r="BN1812" s="174"/>
      <c r="BO1812" s="174"/>
      <c r="BP1812" s="174"/>
      <c r="BQ1812" s="174"/>
      <c r="BR1812" s="174"/>
      <c r="BS1812" s="174"/>
      <c r="BT1812" s="174"/>
      <c r="BU1812" s="174"/>
      <c r="BV1812" s="174"/>
      <c r="BW1812" s="174"/>
      <c r="BX1812" s="174"/>
      <c r="BY1812" s="174"/>
      <c r="BZ1812" s="174"/>
      <c r="CA1812" s="174"/>
      <c r="CB1812" s="174"/>
      <c r="CC1812" s="174"/>
      <c r="CD1812" s="174"/>
      <c r="CE1812" s="174"/>
      <c r="CF1812" s="174"/>
      <c r="CG1812" s="174"/>
      <c r="CH1812" s="174"/>
      <c r="CI1812" s="174"/>
      <c r="CJ1812" s="174"/>
      <c r="CK1812" s="174"/>
      <c r="CL1812" s="174"/>
      <c r="CN1812" s="176"/>
      <c r="CO1812" s="174"/>
      <c r="CP1812" s="174"/>
      <c r="CQ1812" s="174"/>
      <c r="CR1812" s="174"/>
      <c r="CS1812" s="174"/>
      <c r="CT1812" s="174"/>
      <c r="CU1812" s="174"/>
      <c r="CV1812" s="174"/>
      <c r="CW1812" s="174"/>
      <c r="CX1812" s="174"/>
      <c r="CY1812" s="174"/>
      <c r="CZ1812" s="174"/>
      <c r="DA1812" s="174"/>
      <c r="DB1812" s="174"/>
      <c r="DC1812" s="174"/>
      <c r="DD1812" s="174"/>
      <c r="DE1812" s="174"/>
      <c r="DF1812" s="174"/>
      <c r="DG1812" s="174"/>
      <c r="DH1812" s="174"/>
      <c r="DI1812" s="174"/>
      <c r="DJ1812" s="174"/>
      <c r="DK1812" s="174"/>
      <c r="DL1812" s="174"/>
    </row>
    <row r="1813" spans="1:116" x14ac:dyDescent="0.35">
      <c r="A1813" s="174"/>
      <c r="E1813" s="8"/>
      <c r="G1813" s="175" t="s">
        <v>492</v>
      </c>
      <c r="H1813" s="174"/>
      <c r="I1813" s="176"/>
      <c r="J1813" s="176"/>
      <c r="K1813" s="197"/>
      <c r="L1813" s="197"/>
      <c r="M1813" s="197"/>
      <c r="N1813" s="197"/>
      <c r="O1813" s="197"/>
      <c r="P1813" s="197"/>
      <c r="R1813" s="198"/>
      <c r="S1813" s="174"/>
      <c r="T1813" s="174"/>
      <c r="U1813" s="174"/>
      <c r="V1813" s="174"/>
      <c r="W1813" s="174"/>
      <c r="X1813" s="174"/>
      <c r="Y1813" s="174"/>
      <c r="Z1813" s="174"/>
      <c r="AA1813" s="174"/>
      <c r="AB1813" s="174"/>
      <c r="AC1813" s="174"/>
      <c r="AD1813" s="174"/>
      <c r="AE1813" s="174"/>
      <c r="AF1813" s="174"/>
      <c r="AG1813" s="174"/>
      <c r="AH1813" s="174"/>
      <c r="AI1813" s="174"/>
      <c r="AJ1813" s="174"/>
      <c r="AK1813" s="174"/>
      <c r="AL1813" s="174"/>
      <c r="AM1813" s="174"/>
      <c r="AN1813" s="174"/>
      <c r="AO1813" s="174"/>
      <c r="AP1813" s="174"/>
      <c r="AQ1813" s="174"/>
      <c r="AR1813" s="174"/>
      <c r="AS1813" s="174"/>
      <c r="AT1813" s="174"/>
      <c r="AU1813" s="174"/>
      <c r="AV1813" s="174"/>
      <c r="AW1813" s="174"/>
      <c r="AX1813" s="174"/>
      <c r="AY1813" s="174"/>
      <c r="AZ1813" s="174"/>
      <c r="BA1813" s="174"/>
      <c r="BB1813" s="174"/>
      <c r="BC1813" s="174"/>
      <c r="BD1813" s="174"/>
      <c r="BE1813" s="174"/>
      <c r="BF1813" s="174"/>
      <c r="BG1813" s="174"/>
      <c r="BH1813" s="174"/>
      <c r="BI1813" s="174"/>
      <c r="BJ1813" s="174"/>
      <c r="BK1813" s="174"/>
      <c r="BL1813" s="174"/>
      <c r="BM1813" s="174"/>
      <c r="BN1813" s="174"/>
      <c r="BO1813" s="174"/>
      <c r="BP1813" s="174"/>
      <c r="BQ1813" s="174"/>
      <c r="BR1813" s="174"/>
      <c r="BS1813" s="174"/>
      <c r="BT1813" s="174"/>
      <c r="BU1813" s="174"/>
      <c r="BV1813" s="174"/>
      <c r="BW1813" s="174"/>
      <c r="BX1813" s="174"/>
      <c r="BY1813" s="174"/>
      <c r="BZ1813" s="174"/>
      <c r="CA1813" s="174"/>
      <c r="CB1813" s="174"/>
      <c r="CC1813" s="174"/>
      <c r="CD1813" s="174"/>
      <c r="CE1813" s="174"/>
      <c r="CF1813" s="174"/>
      <c r="CG1813" s="174"/>
      <c r="CH1813" s="174"/>
      <c r="CI1813" s="174"/>
      <c r="CJ1813" s="174"/>
      <c r="CK1813" s="174"/>
      <c r="CL1813" s="174"/>
      <c r="CN1813" s="176"/>
      <c r="CO1813" s="174"/>
      <c r="CP1813" s="174"/>
      <c r="CQ1813" s="174"/>
      <c r="CR1813" s="174"/>
      <c r="CS1813" s="174"/>
      <c r="CT1813" s="174"/>
      <c r="CU1813" s="174"/>
      <c r="CV1813" s="174"/>
      <c r="CW1813" s="174"/>
      <c r="CX1813" s="174"/>
      <c r="CY1813" s="174"/>
      <c r="CZ1813" s="174"/>
      <c r="DA1813" s="174"/>
      <c r="DB1813" s="174"/>
      <c r="DC1813" s="174"/>
      <c r="DD1813" s="174"/>
      <c r="DE1813" s="174"/>
      <c r="DF1813" s="174"/>
      <c r="DG1813" s="174"/>
      <c r="DH1813" s="174"/>
      <c r="DI1813" s="174"/>
      <c r="DJ1813" s="174"/>
      <c r="DK1813" s="174"/>
      <c r="DL1813" s="174"/>
    </row>
    <row r="1814" spans="1:116" x14ac:dyDescent="0.35">
      <c r="A1814" s="174"/>
      <c r="E1814" s="8"/>
      <c r="G1814" s="175" t="s">
        <v>461</v>
      </c>
      <c r="H1814" s="174"/>
      <c r="I1814" s="176"/>
      <c r="J1814" s="176"/>
      <c r="K1814" s="197"/>
      <c r="L1814" s="197"/>
      <c r="M1814" s="197"/>
      <c r="N1814" s="197"/>
      <c r="O1814" s="197"/>
      <c r="P1814" s="197"/>
      <c r="R1814" s="198"/>
      <c r="S1814" s="199" t="str">
        <f t="shared" ref="S1814:CD1814" si="3078">S$20</f>
        <v>S$16</v>
      </c>
      <c r="T1814" s="199" t="str">
        <f t="shared" si="3078"/>
        <v>T$16</v>
      </c>
      <c r="U1814" s="199" t="str">
        <f t="shared" si="3078"/>
        <v>U$16</v>
      </c>
      <c r="V1814" s="199" t="str">
        <f t="shared" si="3078"/>
        <v>V$16</v>
      </c>
      <c r="W1814" s="199" t="str">
        <f t="shared" si="3078"/>
        <v>W$16</v>
      </c>
      <c r="X1814" s="199" t="str">
        <f t="shared" si="3078"/>
        <v>X$16</v>
      </c>
      <c r="Y1814" s="199" t="str">
        <f t="shared" si="3078"/>
        <v>Y$16</v>
      </c>
      <c r="Z1814" s="199" t="str">
        <f t="shared" si="3078"/>
        <v>Z$16</v>
      </c>
      <c r="AA1814" s="199" t="str">
        <f t="shared" si="3078"/>
        <v>AA$16</v>
      </c>
      <c r="AB1814" s="199" t="str">
        <f t="shared" si="3078"/>
        <v>AB$16</v>
      </c>
      <c r="AC1814" s="199" t="str">
        <f t="shared" si="3078"/>
        <v>AC$16</v>
      </c>
      <c r="AD1814" s="199" t="str">
        <f t="shared" si="3078"/>
        <v>AD$16</v>
      </c>
      <c r="AE1814" s="199" t="str">
        <f t="shared" si="3078"/>
        <v>AE$16</v>
      </c>
      <c r="AF1814" s="199" t="str">
        <f t="shared" si="3078"/>
        <v>AF$16</v>
      </c>
      <c r="AG1814" s="199" t="str">
        <f t="shared" si="3078"/>
        <v>AG$16</v>
      </c>
      <c r="AH1814" s="199" t="str">
        <f t="shared" si="3078"/>
        <v>AH$16</v>
      </c>
      <c r="AI1814" s="199" t="str">
        <f t="shared" si="3078"/>
        <v>AI$16</v>
      </c>
      <c r="AJ1814" s="199" t="str">
        <f t="shared" si="3078"/>
        <v>AJ$16</v>
      </c>
      <c r="AK1814" s="199" t="str">
        <f t="shared" si="3078"/>
        <v>AK$16</v>
      </c>
      <c r="AL1814" s="199" t="str">
        <f t="shared" si="3078"/>
        <v>AL$16</v>
      </c>
      <c r="AM1814" s="199" t="str">
        <f t="shared" si="3078"/>
        <v>AM$16</v>
      </c>
      <c r="AN1814" s="199" t="str">
        <f t="shared" si="3078"/>
        <v>AN$16</v>
      </c>
      <c r="AO1814" s="199" t="str">
        <f t="shared" si="3078"/>
        <v>AO$16</v>
      </c>
      <c r="AP1814" s="199" t="str">
        <f t="shared" si="3078"/>
        <v>AP$16</v>
      </c>
      <c r="AQ1814" s="199" t="str">
        <f t="shared" si="3078"/>
        <v>AQ$16</v>
      </c>
      <c r="AR1814" s="199" t="str">
        <f t="shared" si="3078"/>
        <v>AR$16</v>
      </c>
      <c r="AS1814" s="199" t="str">
        <f t="shared" si="3078"/>
        <v>AS$16</v>
      </c>
      <c r="AT1814" s="199" t="str">
        <f t="shared" si="3078"/>
        <v>AT$16</v>
      </c>
      <c r="AU1814" s="199" t="str">
        <f t="shared" si="3078"/>
        <v>AU$16</v>
      </c>
      <c r="AV1814" s="199" t="str">
        <f t="shared" si="3078"/>
        <v>AV$16</v>
      </c>
      <c r="AW1814" s="199" t="str">
        <f t="shared" si="3078"/>
        <v>AW$16</v>
      </c>
      <c r="AX1814" s="199" t="str">
        <f t="shared" si="3078"/>
        <v>AX$16</v>
      </c>
      <c r="AY1814" s="199" t="str">
        <f t="shared" si="3078"/>
        <v>AY$16</v>
      </c>
      <c r="AZ1814" s="199" t="str">
        <f t="shared" si="3078"/>
        <v>AZ$16</v>
      </c>
      <c r="BA1814" s="199" t="str">
        <f t="shared" si="3078"/>
        <v>BA$16</v>
      </c>
      <c r="BB1814" s="199" t="str">
        <f t="shared" si="3078"/>
        <v>BB$16</v>
      </c>
      <c r="BC1814" s="199" t="str">
        <f t="shared" si="3078"/>
        <v>BC$16</v>
      </c>
      <c r="BD1814" s="199" t="str">
        <f t="shared" si="3078"/>
        <v>BD$16</v>
      </c>
      <c r="BE1814" s="199" t="str">
        <f t="shared" si="3078"/>
        <v>BE$16</v>
      </c>
      <c r="BF1814" s="199" t="str">
        <f t="shared" si="3078"/>
        <v>BF$16</v>
      </c>
      <c r="BG1814" s="199" t="str">
        <f t="shared" si="3078"/>
        <v>BG$16</v>
      </c>
      <c r="BH1814" s="199" t="str">
        <f t="shared" si="3078"/>
        <v>BH$16</v>
      </c>
      <c r="BI1814" s="199" t="str">
        <f t="shared" si="3078"/>
        <v>BI$16</v>
      </c>
      <c r="BJ1814" s="199" t="str">
        <f t="shared" si="3078"/>
        <v>BJ$16</v>
      </c>
      <c r="BK1814" s="199" t="str">
        <f t="shared" si="3078"/>
        <v>BK$16</v>
      </c>
      <c r="BL1814" s="199" t="str">
        <f t="shared" si="3078"/>
        <v>BL$16</v>
      </c>
      <c r="BM1814" s="199" t="str">
        <f t="shared" si="3078"/>
        <v>BM$16</v>
      </c>
      <c r="BN1814" s="199" t="str">
        <f t="shared" si="3078"/>
        <v>BN$16</v>
      </c>
      <c r="BO1814" s="199" t="str">
        <f t="shared" si="3078"/>
        <v>BO$16</v>
      </c>
      <c r="BP1814" s="199" t="str">
        <f t="shared" si="3078"/>
        <v>BP$16</v>
      </c>
      <c r="BQ1814" s="199" t="str">
        <f t="shared" si="3078"/>
        <v>BQ$16</v>
      </c>
      <c r="BR1814" s="199" t="str">
        <f t="shared" si="3078"/>
        <v>BR$16</v>
      </c>
      <c r="BS1814" s="199" t="str">
        <f t="shared" si="3078"/>
        <v>BS$16</v>
      </c>
      <c r="BT1814" s="199" t="str">
        <f t="shared" si="3078"/>
        <v>BT$16</v>
      </c>
      <c r="BU1814" s="199" t="str">
        <f t="shared" si="3078"/>
        <v>BU$16</v>
      </c>
      <c r="BV1814" s="199" t="str">
        <f t="shared" si="3078"/>
        <v>BV$16</v>
      </c>
      <c r="BW1814" s="199" t="str">
        <f t="shared" si="3078"/>
        <v>BW$16</v>
      </c>
      <c r="BX1814" s="199" t="str">
        <f t="shared" si="3078"/>
        <v>BX$16</v>
      </c>
      <c r="BY1814" s="199" t="str">
        <f t="shared" si="3078"/>
        <v>BY$16</v>
      </c>
      <c r="BZ1814" s="199" t="str">
        <f t="shared" si="3078"/>
        <v>BZ$16</v>
      </c>
      <c r="CA1814" s="199" t="str">
        <f t="shared" si="3078"/>
        <v>CA$16</v>
      </c>
      <c r="CB1814" s="199" t="str">
        <f t="shared" si="3078"/>
        <v>CB$16</v>
      </c>
      <c r="CC1814" s="199" t="str">
        <f t="shared" si="3078"/>
        <v>CC$16</v>
      </c>
      <c r="CD1814" s="199" t="str">
        <f t="shared" si="3078"/>
        <v>CD$16</v>
      </c>
      <c r="CE1814" s="199" t="str">
        <f t="shared" ref="CE1814:CL1814" si="3079">CE$20</f>
        <v>CE$16</v>
      </c>
      <c r="CF1814" s="199" t="str">
        <f t="shared" si="3079"/>
        <v>CF$16</v>
      </c>
      <c r="CG1814" s="199" t="str">
        <f t="shared" si="3079"/>
        <v>CG$16</v>
      </c>
      <c r="CH1814" s="199" t="str">
        <f t="shared" si="3079"/>
        <v>CH$16</v>
      </c>
      <c r="CI1814" s="199" t="str">
        <f t="shared" si="3079"/>
        <v>CI$16</v>
      </c>
      <c r="CJ1814" s="199" t="str">
        <f t="shared" si="3079"/>
        <v>CJ$16</v>
      </c>
      <c r="CK1814" s="199" t="str">
        <f t="shared" si="3079"/>
        <v>CK$16</v>
      </c>
      <c r="CL1814" s="199" t="str">
        <f t="shared" si="3079"/>
        <v>CL$16</v>
      </c>
      <c r="CN1814" s="176"/>
      <c r="CO1814" s="199" t="str">
        <f t="shared" ref="CO1814:DL1814" si="3080">CO$20</f>
        <v>CO$16</v>
      </c>
      <c r="CP1814" s="199" t="str">
        <f t="shared" si="3080"/>
        <v>CP$16</v>
      </c>
      <c r="CQ1814" s="199" t="str">
        <f t="shared" si="3080"/>
        <v>CQ$16</v>
      </c>
      <c r="CR1814" s="199" t="str">
        <f t="shared" si="3080"/>
        <v>CR$16</v>
      </c>
      <c r="CS1814" s="199" t="str">
        <f t="shared" si="3080"/>
        <v>CS$16</v>
      </c>
      <c r="CT1814" s="199" t="str">
        <f t="shared" si="3080"/>
        <v>CT$16</v>
      </c>
      <c r="CU1814" s="199" t="str">
        <f t="shared" si="3080"/>
        <v>CU$16</v>
      </c>
      <c r="CV1814" s="199" t="str">
        <f t="shared" si="3080"/>
        <v>CV$16</v>
      </c>
      <c r="CW1814" s="199" t="str">
        <f t="shared" si="3080"/>
        <v>CW$16</v>
      </c>
      <c r="CX1814" s="199" t="str">
        <f t="shared" si="3080"/>
        <v>CX$16</v>
      </c>
      <c r="CY1814" s="199" t="str">
        <f t="shared" si="3080"/>
        <v>CY$16</v>
      </c>
      <c r="CZ1814" s="199" t="str">
        <f t="shared" si="3080"/>
        <v>CZ$16</v>
      </c>
      <c r="DA1814" s="199" t="str">
        <f t="shared" si="3080"/>
        <v>DA$16</v>
      </c>
      <c r="DB1814" s="199" t="str">
        <f t="shared" si="3080"/>
        <v>DB$16</v>
      </c>
      <c r="DC1814" s="199" t="str">
        <f t="shared" si="3080"/>
        <v>DC$16</v>
      </c>
      <c r="DD1814" s="199" t="str">
        <f t="shared" si="3080"/>
        <v>DD$16</v>
      </c>
      <c r="DE1814" s="199" t="str">
        <f t="shared" si="3080"/>
        <v>DE$16</v>
      </c>
      <c r="DF1814" s="199" t="str">
        <f t="shared" si="3080"/>
        <v>DF$16</v>
      </c>
      <c r="DG1814" s="199" t="str">
        <f t="shared" si="3080"/>
        <v>DG$16</v>
      </c>
      <c r="DH1814" s="199" t="str">
        <f t="shared" si="3080"/>
        <v>DH$16</v>
      </c>
      <c r="DI1814" s="199" t="str">
        <f t="shared" si="3080"/>
        <v>DI$16</v>
      </c>
      <c r="DJ1814" s="199" t="str">
        <f t="shared" si="3080"/>
        <v>DJ$16</v>
      </c>
      <c r="DK1814" s="199" t="str">
        <f t="shared" si="3080"/>
        <v>DK$16</v>
      </c>
      <c r="DL1814" s="199" t="str">
        <f t="shared" si="3080"/>
        <v>DL$16</v>
      </c>
    </row>
    <row r="1815" spans="1:116" x14ac:dyDescent="0.35">
      <c r="A1815" s="174"/>
      <c r="E1815" s="8"/>
      <c r="G1815" s="175" t="s">
        <v>462</v>
      </c>
      <c r="H1815" s="200"/>
      <c r="I1815" s="201"/>
      <c r="J1815" s="201"/>
      <c r="K1815" s="202"/>
      <c r="L1815" s="202"/>
      <c r="M1815" s="202"/>
      <c r="N1815" s="202"/>
      <c r="O1815" s="202"/>
      <c r="P1815" s="202"/>
      <c r="R1815" s="202"/>
      <c r="S1815" s="199" t="str">
        <f t="shared" ref="S1815:CD1815" si="3081">S$21</f>
        <v>S$17</v>
      </c>
      <c r="T1815" s="199" t="str">
        <f t="shared" si="3081"/>
        <v>T$17</v>
      </c>
      <c r="U1815" s="199" t="str">
        <f t="shared" si="3081"/>
        <v>U$17</v>
      </c>
      <c r="V1815" s="199" t="str">
        <f t="shared" si="3081"/>
        <v>V$17</v>
      </c>
      <c r="W1815" s="199" t="str">
        <f t="shared" si="3081"/>
        <v>W$17</v>
      </c>
      <c r="X1815" s="199" t="str">
        <f t="shared" si="3081"/>
        <v>X$17</v>
      </c>
      <c r="Y1815" s="199" t="str">
        <f t="shared" si="3081"/>
        <v>Y$17</v>
      </c>
      <c r="Z1815" s="199" t="str">
        <f t="shared" si="3081"/>
        <v>Z$17</v>
      </c>
      <c r="AA1815" s="199" t="str">
        <f t="shared" si="3081"/>
        <v>AA$17</v>
      </c>
      <c r="AB1815" s="199" t="str">
        <f t="shared" si="3081"/>
        <v>AB$17</v>
      </c>
      <c r="AC1815" s="199" t="str">
        <f t="shared" si="3081"/>
        <v>AC$17</v>
      </c>
      <c r="AD1815" s="199" t="str">
        <f t="shared" si="3081"/>
        <v>AD$17</v>
      </c>
      <c r="AE1815" s="199" t="str">
        <f t="shared" si="3081"/>
        <v>AE$17</v>
      </c>
      <c r="AF1815" s="199" t="str">
        <f t="shared" si="3081"/>
        <v>AF$17</v>
      </c>
      <c r="AG1815" s="199" t="str">
        <f t="shared" si="3081"/>
        <v>AG$17</v>
      </c>
      <c r="AH1815" s="199" t="str">
        <f t="shared" si="3081"/>
        <v>AH$17</v>
      </c>
      <c r="AI1815" s="199" t="str">
        <f t="shared" si="3081"/>
        <v>AI$17</v>
      </c>
      <c r="AJ1815" s="199" t="str">
        <f t="shared" si="3081"/>
        <v>AJ$17</v>
      </c>
      <c r="AK1815" s="199" t="str">
        <f t="shared" si="3081"/>
        <v>AK$17</v>
      </c>
      <c r="AL1815" s="199" t="str">
        <f t="shared" si="3081"/>
        <v>AL$17</v>
      </c>
      <c r="AM1815" s="199" t="str">
        <f t="shared" si="3081"/>
        <v>AM$17</v>
      </c>
      <c r="AN1815" s="199" t="str">
        <f t="shared" si="3081"/>
        <v>AN$17</v>
      </c>
      <c r="AO1815" s="199" t="str">
        <f t="shared" si="3081"/>
        <v>AO$17</v>
      </c>
      <c r="AP1815" s="199" t="str">
        <f t="shared" si="3081"/>
        <v>AP$17</v>
      </c>
      <c r="AQ1815" s="199" t="str">
        <f t="shared" si="3081"/>
        <v>AQ$17</v>
      </c>
      <c r="AR1815" s="199" t="str">
        <f t="shared" si="3081"/>
        <v>AR$17</v>
      </c>
      <c r="AS1815" s="199" t="str">
        <f t="shared" si="3081"/>
        <v>AS$17</v>
      </c>
      <c r="AT1815" s="199" t="str">
        <f t="shared" si="3081"/>
        <v>AT$17</v>
      </c>
      <c r="AU1815" s="199" t="str">
        <f t="shared" si="3081"/>
        <v>AU$17</v>
      </c>
      <c r="AV1815" s="199" t="str">
        <f t="shared" si="3081"/>
        <v>AV$17</v>
      </c>
      <c r="AW1815" s="199" t="str">
        <f t="shared" si="3081"/>
        <v>AW$17</v>
      </c>
      <c r="AX1815" s="199" t="str">
        <f t="shared" si="3081"/>
        <v>AX$17</v>
      </c>
      <c r="AY1815" s="199" t="str">
        <f t="shared" si="3081"/>
        <v>AY$17</v>
      </c>
      <c r="AZ1815" s="199" t="str">
        <f t="shared" si="3081"/>
        <v>AZ$17</v>
      </c>
      <c r="BA1815" s="199" t="str">
        <f t="shared" si="3081"/>
        <v>BA$17</v>
      </c>
      <c r="BB1815" s="199" t="str">
        <f t="shared" si="3081"/>
        <v>BB$17</v>
      </c>
      <c r="BC1815" s="199" t="str">
        <f t="shared" si="3081"/>
        <v>BC$17</v>
      </c>
      <c r="BD1815" s="199" t="str">
        <f t="shared" si="3081"/>
        <v>BD$17</v>
      </c>
      <c r="BE1815" s="199" t="str">
        <f t="shared" si="3081"/>
        <v>BE$17</v>
      </c>
      <c r="BF1815" s="199" t="str">
        <f t="shared" si="3081"/>
        <v>BF$17</v>
      </c>
      <c r="BG1815" s="199" t="str">
        <f t="shared" si="3081"/>
        <v>BG$17</v>
      </c>
      <c r="BH1815" s="199" t="str">
        <f t="shared" si="3081"/>
        <v>BH$17</v>
      </c>
      <c r="BI1815" s="199" t="str">
        <f t="shared" si="3081"/>
        <v>BI$17</v>
      </c>
      <c r="BJ1815" s="199" t="str">
        <f t="shared" si="3081"/>
        <v>BJ$17</v>
      </c>
      <c r="BK1815" s="199" t="str">
        <f t="shared" si="3081"/>
        <v>BK$17</v>
      </c>
      <c r="BL1815" s="199" t="str">
        <f t="shared" si="3081"/>
        <v>BL$17</v>
      </c>
      <c r="BM1815" s="199" t="str">
        <f t="shared" si="3081"/>
        <v>BM$17</v>
      </c>
      <c r="BN1815" s="199" t="str">
        <f t="shared" si="3081"/>
        <v>BN$17</v>
      </c>
      <c r="BO1815" s="199" t="str">
        <f t="shared" si="3081"/>
        <v>BO$17</v>
      </c>
      <c r="BP1815" s="199" t="str">
        <f t="shared" si="3081"/>
        <v>BP$17</v>
      </c>
      <c r="BQ1815" s="199" t="str">
        <f t="shared" si="3081"/>
        <v>BQ$17</v>
      </c>
      <c r="BR1815" s="199" t="str">
        <f t="shared" si="3081"/>
        <v>BR$17</v>
      </c>
      <c r="BS1815" s="199" t="str">
        <f t="shared" si="3081"/>
        <v>BS$17</v>
      </c>
      <c r="BT1815" s="199" t="str">
        <f t="shared" si="3081"/>
        <v>BT$17</v>
      </c>
      <c r="BU1815" s="199" t="str">
        <f t="shared" si="3081"/>
        <v>BU$17</v>
      </c>
      <c r="BV1815" s="199" t="str">
        <f t="shared" si="3081"/>
        <v>BV$17</v>
      </c>
      <c r="BW1815" s="199" t="str">
        <f t="shared" si="3081"/>
        <v>BW$17</v>
      </c>
      <c r="BX1815" s="199" t="str">
        <f t="shared" si="3081"/>
        <v>BX$17</v>
      </c>
      <c r="BY1815" s="199" t="str">
        <f t="shared" si="3081"/>
        <v>BY$17</v>
      </c>
      <c r="BZ1815" s="199" t="str">
        <f t="shared" si="3081"/>
        <v>BZ$17</v>
      </c>
      <c r="CA1815" s="199" t="str">
        <f t="shared" si="3081"/>
        <v>CA$17</v>
      </c>
      <c r="CB1815" s="199" t="str">
        <f t="shared" si="3081"/>
        <v>CB$17</v>
      </c>
      <c r="CC1815" s="199" t="str">
        <f t="shared" si="3081"/>
        <v>CC$17</v>
      </c>
      <c r="CD1815" s="199" t="str">
        <f t="shared" si="3081"/>
        <v>CD$17</v>
      </c>
      <c r="CE1815" s="199" t="str">
        <f t="shared" ref="CE1815:CL1815" si="3082">CE$21</f>
        <v>CE$17</v>
      </c>
      <c r="CF1815" s="199" t="str">
        <f t="shared" si="3082"/>
        <v>CF$17</v>
      </c>
      <c r="CG1815" s="199" t="str">
        <f t="shared" si="3082"/>
        <v>CG$17</v>
      </c>
      <c r="CH1815" s="199" t="str">
        <f t="shared" si="3082"/>
        <v>CH$17</v>
      </c>
      <c r="CI1815" s="199" t="str">
        <f t="shared" si="3082"/>
        <v>CI$17</v>
      </c>
      <c r="CJ1815" s="199" t="str">
        <f t="shared" si="3082"/>
        <v>CJ$17</v>
      </c>
      <c r="CK1815" s="199" t="str">
        <f t="shared" si="3082"/>
        <v>CK$17</v>
      </c>
      <c r="CL1815" s="199" t="str">
        <f t="shared" si="3082"/>
        <v>CL$17</v>
      </c>
      <c r="CN1815" s="201"/>
      <c r="CO1815" s="199" t="str">
        <f t="shared" ref="CO1815:DL1815" si="3083">CO$21</f>
        <v>CO$17</v>
      </c>
      <c r="CP1815" s="199" t="str">
        <f t="shared" si="3083"/>
        <v>CP$17</v>
      </c>
      <c r="CQ1815" s="199" t="str">
        <f t="shared" si="3083"/>
        <v>CQ$17</v>
      </c>
      <c r="CR1815" s="199" t="str">
        <f t="shared" si="3083"/>
        <v>CR$17</v>
      </c>
      <c r="CS1815" s="199" t="str">
        <f t="shared" si="3083"/>
        <v>CS$17</v>
      </c>
      <c r="CT1815" s="199" t="str">
        <f t="shared" si="3083"/>
        <v>CT$17</v>
      </c>
      <c r="CU1815" s="199" t="str">
        <f t="shared" si="3083"/>
        <v>CU$17</v>
      </c>
      <c r="CV1815" s="199" t="str">
        <f t="shared" si="3083"/>
        <v>CV$17</v>
      </c>
      <c r="CW1815" s="199" t="str">
        <f t="shared" si="3083"/>
        <v>CW$17</v>
      </c>
      <c r="CX1815" s="199" t="str">
        <f t="shared" si="3083"/>
        <v>CX$17</v>
      </c>
      <c r="CY1815" s="199" t="str">
        <f t="shared" si="3083"/>
        <v>CY$17</v>
      </c>
      <c r="CZ1815" s="199" t="str">
        <f t="shared" si="3083"/>
        <v>CZ$17</v>
      </c>
      <c r="DA1815" s="199" t="str">
        <f t="shared" si="3083"/>
        <v>DA$17</v>
      </c>
      <c r="DB1815" s="199" t="str">
        <f t="shared" si="3083"/>
        <v>DB$17</v>
      </c>
      <c r="DC1815" s="199" t="str">
        <f t="shared" si="3083"/>
        <v>DC$17</v>
      </c>
      <c r="DD1815" s="199" t="str">
        <f t="shared" si="3083"/>
        <v>DD$17</v>
      </c>
      <c r="DE1815" s="199" t="str">
        <f t="shared" si="3083"/>
        <v>DE$17</v>
      </c>
      <c r="DF1815" s="199" t="str">
        <f t="shared" si="3083"/>
        <v>DF$17</v>
      </c>
      <c r="DG1815" s="199" t="str">
        <f t="shared" si="3083"/>
        <v>DG$17</v>
      </c>
      <c r="DH1815" s="199" t="str">
        <f t="shared" si="3083"/>
        <v>DH$17</v>
      </c>
      <c r="DI1815" s="199" t="str">
        <f t="shared" si="3083"/>
        <v>DI$17</v>
      </c>
      <c r="DJ1815" s="199" t="str">
        <f t="shared" si="3083"/>
        <v>DJ$17</v>
      </c>
      <c r="DK1815" s="199" t="str">
        <f t="shared" si="3083"/>
        <v>DK$17</v>
      </c>
      <c r="DL1815" s="199" t="str">
        <f t="shared" si="3083"/>
        <v>DL$17</v>
      </c>
    </row>
    <row r="1816" spans="1:116" x14ac:dyDescent="0.35">
      <c r="A1816" s="174"/>
      <c r="E1816" s="8"/>
      <c r="G1816" s="175" t="s">
        <v>491</v>
      </c>
      <c r="H1816" s="200"/>
      <c r="I1816" s="201"/>
      <c r="J1816" s="201"/>
      <c r="K1816" s="202"/>
      <c r="L1816" s="202"/>
      <c r="M1816" s="202"/>
      <c r="N1816" s="202"/>
      <c r="O1816" s="202"/>
      <c r="P1816" s="202"/>
      <c r="R1816" s="202"/>
      <c r="S1816" s="190"/>
      <c r="T1816" s="190"/>
      <c r="U1816" s="190"/>
      <c r="V1816" s="190"/>
      <c r="W1816" s="190"/>
      <c r="X1816" s="190"/>
      <c r="Y1816" s="190"/>
      <c r="Z1816" s="190"/>
      <c r="AA1816" s="190"/>
      <c r="AB1816" s="190"/>
      <c r="AC1816" s="190"/>
      <c r="AD1816" s="190"/>
      <c r="AE1816" s="190"/>
      <c r="AF1816" s="190"/>
      <c r="AG1816" s="190"/>
      <c r="AH1816" s="190"/>
      <c r="AI1816" s="190"/>
      <c r="AJ1816" s="190"/>
      <c r="AK1816" s="190"/>
      <c r="AL1816" s="190"/>
      <c r="AM1816" s="190"/>
      <c r="AN1816" s="190"/>
      <c r="AO1816" s="190"/>
      <c r="AP1816" s="190"/>
      <c r="AQ1816" s="190"/>
      <c r="AR1816" s="190"/>
      <c r="AS1816" s="190"/>
      <c r="AT1816" s="190"/>
      <c r="AU1816" s="190"/>
      <c r="AV1816" s="190"/>
      <c r="AW1816" s="190"/>
      <c r="AX1816" s="190"/>
      <c r="AY1816" s="190"/>
      <c r="AZ1816" s="190"/>
      <c r="BA1816" s="190"/>
      <c r="BB1816" s="190"/>
      <c r="BC1816" s="190"/>
      <c r="BD1816" s="190"/>
      <c r="BE1816" s="190"/>
      <c r="BF1816" s="190"/>
      <c r="BG1816" s="190"/>
      <c r="BH1816" s="190"/>
      <c r="BI1816" s="190"/>
      <c r="BJ1816" s="190"/>
      <c r="BK1816" s="190"/>
      <c r="BL1816" s="190"/>
      <c r="BM1816" s="190"/>
      <c r="BN1816" s="190"/>
      <c r="BO1816" s="190"/>
      <c r="BP1816" s="190"/>
      <c r="BQ1816" s="190"/>
      <c r="BR1816" s="190"/>
      <c r="BS1816" s="190"/>
      <c r="BT1816" s="190"/>
      <c r="BU1816" s="190"/>
      <c r="BV1816" s="190"/>
      <c r="BW1816" s="190"/>
      <c r="BX1816" s="190"/>
      <c r="BY1816" s="190"/>
      <c r="BZ1816" s="190"/>
      <c r="CA1816" s="190"/>
      <c r="CB1816" s="190"/>
      <c r="CC1816" s="190"/>
      <c r="CD1816" s="190"/>
      <c r="CE1816" s="190"/>
      <c r="CF1816" s="190"/>
      <c r="CG1816" s="190"/>
      <c r="CH1816" s="190"/>
      <c r="CI1816" s="190"/>
      <c r="CJ1816" s="190"/>
      <c r="CK1816" s="190"/>
      <c r="CL1816" s="190"/>
      <c r="CN1816" s="201"/>
      <c r="CO1816" s="190"/>
      <c r="CP1816" s="190"/>
      <c r="CQ1816" s="190"/>
      <c r="CR1816" s="190"/>
      <c r="CS1816" s="190"/>
      <c r="CT1816" s="190"/>
      <c r="CU1816" s="190"/>
      <c r="CV1816" s="190"/>
      <c r="CW1816" s="190"/>
      <c r="CX1816" s="190"/>
      <c r="CY1816" s="190"/>
      <c r="CZ1816" s="190"/>
      <c r="DA1816" s="190"/>
      <c r="DB1816" s="190"/>
      <c r="DC1816" s="190"/>
      <c r="DD1816" s="190"/>
      <c r="DE1816" s="190"/>
      <c r="DF1816" s="190"/>
      <c r="DG1816" s="190"/>
      <c r="DH1816" s="190"/>
      <c r="DI1816" s="190"/>
      <c r="DJ1816" s="190"/>
      <c r="DK1816" s="190"/>
      <c r="DL1816" s="190"/>
    </row>
    <row r="1817" spans="1:116" x14ac:dyDescent="0.35">
      <c r="A1817" s="174"/>
      <c r="E1817" s="8"/>
      <c r="G1817" s="175" t="s">
        <v>505</v>
      </c>
      <c r="H1817" s="200"/>
      <c r="I1817" s="201"/>
      <c r="J1817" s="201"/>
      <c r="K1817" s="202"/>
      <c r="L1817" s="202"/>
      <c r="M1817" s="202"/>
      <c r="N1817" s="202"/>
      <c r="O1817" s="202"/>
      <c r="P1817" s="202"/>
      <c r="R1817" s="202"/>
      <c r="S1817" s="190"/>
      <c r="T1817" s="190"/>
      <c r="U1817" s="190"/>
      <c r="V1817" s="190"/>
      <c r="W1817" s="190"/>
      <c r="X1817" s="190"/>
      <c r="Y1817" s="190"/>
      <c r="Z1817" s="190"/>
      <c r="AA1817" s="190"/>
      <c r="AB1817" s="190"/>
      <c r="AC1817" s="190"/>
      <c r="AD1817" s="190"/>
      <c r="AE1817" s="190"/>
      <c r="AF1817" s="190"/>
      <c r="AG1817" s="190"/>
      <c r="AH1817" s="190"/>
      <c r="AI1817" s="190"/>
      <c r="AJ1817" s="190"/>
      <c r="AK1817" s="190"/>
      <c r="AL1817" s="190"/>
      <c r="AM1817" s="190"/>
      <c r="AN1817" s="190"/>
      <c r="AO1817" s="190"/>
      <c r="AP1817" s="190"/>
      <c r="AQ1817" s="190"/>
      <c r="AR1817" s="190"/>
      <c r="AS1817" s="190"/>
      <c r="AT1817" s="190"/>
      <c r="AU1817" s="190"/>
      <c r="AV1817" s="190"/>
      <c r="AW1817" s="190"/>
      <c r="AX1817" s="190"/>
      <c r="AY1817" s="190"/>
      <c r="AZ1817" s="190"/>
      <c r="BA1817" s="190"/>
      <c r="BB1817" s="190"/>
      <c r="BC1817" s="190"/>
      <c r="BD1817" s="190"/>
      <c r="BE1817" s="190"/>
      <c r="BF1817" s="190"/>
      <c r="BG1817" s="190"/>
      <c r="BH1817" s="190"/>
      <c r="BI1817" s="190"/>
      <c r="BJ1817" s="190"/>
      <c r="BK1817" s="190"/>
      <c r="BL1817" s="190"/>
      <c r="BM1817" s="190"/>
      <c r="BN1817" s="190"/>
      <c r="BO1817" s="190"/>
      <c r="BP1817" s="190"/>
      <c r="BQ1817" s="190"/>
      <c r="BR1817" s="190"/>
      <c r="BS1817" s="190"/>
      <c r="BT1817" s="190"/>
      <c r="BU1817" s="190"/>
      <c r="BV1817" s="190"/>
      <c r="BW1817" s="190"/>
      <c r="BX1817" s="190"/>
      <c r="BY1817" s="190"/>
      <c r="BZ1817" s="190"/>
      <c r="CA1817" s="190"/>
      <c r="CB1817" s="190"/>
      <c r="CC1817" s="190"/>
      <c r="CD1817" s="190"/>
      <c r="CE1817" s="190"/>
      <c r="CF1817" s="190"/>
      <c r="CG1817" s="190"/>
      <c r="CH1817" s="190"/>
      <c r="CI1817" s="190"/>
      <c r="CJ1817" s="190"/>
      <c r="CK1817" s="190"/>
      <c r="CL1817" s="190"/>
      <c r="CN1817" s="201"/>
      <c r="CO1817" s="190"/>
      <c r="CP1817" s="190"/>
      <c r="CQ1817" s="190"/>
      <c r="CR1817" s="190"/>
      <c r="CS1817" s="190"/>
      <c r="CT1817" s="190"/>
      <c r="CU1817" s="190"/>
      <c r="CV1817" s="190"/>
      <c r="CW1817" s="190"/>
      <c r="CX1817" s="190"/>
      <c r="CY1817" s="190"/>
      <c r="CZ1817" s="190"/>
      <c r="DA1817" s="190"/>
      <c r="DB1817" s="190"/>
      <c r="DC1817" s="190"/>
      <c r="DD1817" s="190"/>
      <c r="DE1817" s="190"/>
      <c r="DF1817" s="190"/>
      <c r="DG1817" s="190"/>
      <c r="DH1817" s="190"/>
      <c r="DI1817" s="190"/>
      <c r="DJ1817" s="190"/>
      <c r="DK1817" s="190"/>
      <c r="DL1817" s="190"/>
    </row>
    <row r="1818" spans="1:116" x14ac:dyDescent="0.35">
      <c r="E1818" s="8"/>
      <c r="G1818" s="175" t="s">
        <v>463</v>
      </c>
      <c r="H1818" s="200"/>
      <c r="I1818" s="201"/>
      <c r="J1818" s="201"/>
      <c r="K1818" s="202"/>
      <c r="L1818" s="202"/>
      <c r="M1818" s="202"/>
      <c r="N1818" s="202"/>
      <c r="O1818" s="202"/>
      <c r="P1818" s="202"/>
      <c r="R1818" s="202"/>
      <c r="S1818" s="190" t="str">
        <f t="shared" ref="S1818:CD1818" si="3084">S$22</f>
        <v>S$18</v>
      </c>
      <c r="T1818" s="190" t="str">
        <f t="shared" si="3084"/>
        <v>T$18</v>
      </c>
      <c r="U1818" s="190" t="str">
        <f t="shared" si="3084"/>
        <v>U$18</v>
      </c>
      <c r="V1818" s="190" t="str">
        <f t="shared" si="3084"/>
        <v>V$18</v>
      </c>
      <c r="W1818" s="190" t="str">
        <f t="shared" si="3084"/>
        <v>W$18</v>
      </c>
      <c r="X1818" s="190" t="str">
        <f t="shared" si="3084"/>
        <v>X$18</v>
      </c>
      <c r="Y1818" s="190" t="str">
        <f t="shared" si="3084"/>
        <v>Y$18</v>
      </c>
      <c r="Z1818" s="190" t="str">
        <f t="shared" si="3084"/>
        <v>Z$18</v>
      </c>
      <c r="AA1818" s="190" t="str">
        <f t="shared" si="3084"/>
        <v>AA$18</v>
      </c>
      <c r="AB1818" s="190" t="str">
        <f t="shared" si="3084"/>
        <v>AB$18</v>
      </c>
      <c r="AC1818" s="190" t="str">
        <f t="shared" si="3084"/>
        <v>AC$18</v>
      </c>
      <c r="AD1818" s="190" t="str">
        <f t="shared" si="3084"/>
        <v>AD$18</v>
      </c>
      <c r="AE1818" s="190" t="str">
        <f t="shared" si="3084"/>
        <v>AE$18</v>
      </c>
      <c r="AF1818" s="190" t="str">
        <f t="shared" si="3084"/>
        <v>AF$18</v>
      </c>
      <c r="AG1818" s="190" t="str">
        <f t="shared" si="3084"/>
        <v>AG$18</v>
      </c>
      <c r="AH1818" s="190" t="str">
        <f t="shared" si="3084"/>
        <v>AH$18</v>
      </c>
      <c r="AI1818" s="190" t="str">
        <f t="shared" si="3084"/>
        <v>AI$18</v>
      </c>
      <c r="AJ1818" s="190" t="str">
        <f t="shared" si="3084"/>
        <v>AJ$18</v>
      </c>
      <c r="AK1818" s="190" t="str">
        <f t="shared" si="3084"/>
        <v>AK$18</v>
      </c>
      <c r="AL1818" s="190" t="str">
        <f t="shared" si="3084"/>
        <v>AL$18</v>
      </c>
      <c r="AM1818" s="190" t="str">
        <f t="shared" si="3084"/>
        <v>AM$18</v>
      </c>
      <c r="AN1818" s="190" t="str">
        <f t="shared" si="3084"/>
        <v>AN$18</v>
      </c>
      <c r="AO1818" s="190" t="str">
        <f t="shared" si="3084"/>
        <v>AO$18</v>
      </c>
      <c r="AP1818" s="190" t="str">
        <f t="shared" si="3084"/>
        <v>AP$18</v>
      </c>
      <c r="AQ1818" s="190" t="str">
        <f t="shared" si="3084"/>
        <v>AQ$18</v>
      </c>
      <c r="AR1818" s="190" t="str">
        <f t="shared" si="3084"/>
        <v>AR$18</v>
      </c>
      <c r="AS1818" s="190" t="str">
        <f t="shared" si="3084"/>
        <v>AS$18</v>
      </c>
      <c r="AT1818" s="190" t="str">
        <f t="shared" si="3084"/>
        <v>AT$18</v>
      </c>
      <c r="AU1818" s="190" t="str">
        <f t="shared" si="3084"/>
        <v>AU$18</v>
      </c>
      <c r="AV1818" s="190" t="str">
        <f t="shared" si="3084"/>
        <v>AV$18</v>
      </c>
      <c r="AW1818" s="190" t="str">
        <f t="shared" si="3084"/>
        <v>AW$18</v>
      </c>
      <c r="AX1818" s="190" t="str">
        <f t="shared" si="3084"/>
        <v>AX$18</v>
      </c>
      <c r="AY1818" s="190" t="str">
        <f t="shared" si="3084"/>
        <v>AY$18</v>
      </c>
      <c r="AZ1818" s="190" t="str">
        <f t="shared" si="3084"/>
        <v>AZ$18</v>
      </c>
      <c r="BA1818" s="190" t="str">
        <f t="shared" si="3084"/>
        <v>BA$18</v>
      </c>
      <c r="BB1818" s="190" t="str">
        <f t="shared" si="3084"/>
        <v>BB$18</v>
      </c>
      <c r="BC1818" s="190" t="str">
        <f t="shared" si="3084"/>
        <v>BC$18</v>
      </c>
      <c r="BD1818" s="190" t="str">
        <f t="shared" si="3084"/>
        <v>BD$18</v>
      </c>
      <c r="BE1818" s="190" t="str">
        <f t="shared" si="3084"/>
        <v>BE$18</v>
      </c>
      <c r="BF1818" s="190" t="str">
        <f t="shared" si="3084"/>
        <v>BF$18</v>
      </c>
      <c r="BG1818" s="190" t="str">
        <f t="shared" si="3084"/>
        <v>BG$18</v>
      </c>
      <c r="BH1818" s="190" t="str">
        <f t="shared" si="3084"/>
        <v>BH$18</v>
      </c>
      <c r="BI1818" s="190" t="str">
        <f t="shared" si="3084"/>
        <v>BI$18</v>
      </c>
      <c r="BJ1818" s="190" t="str">
        <f t="shared" si="3084"/>
        <v>BJ$18</v>
      </c>
      <c r="BK1818" s="190" t="str">
        <f t="shared" si="3084"/>
        <v>BK$18</v>
      </c>
      <c r="BL1818" s="190" t="str">
        <f t="shared" si="3084"/>
        <v>BL$18</v>
      </c>
      <c r="BM1818" s="190" t="str">
        <f t="shared" si="3084"/>
        <v>BM$18</v>
      </c>
      <c r="BN1818" s="190" t="str">
        <f t="shared" si="3084"/>
        <v>BN$18</v>
      </c>
      <c r="BO1818" s="190" t="str">
        <f t="shared" si="3084"/>
        <v>BO$18</v>
      </c>
      <c r="BP1818" s="190" t="str">
        <f t="shared" si="3084"/>
        <v>BP$18</v>
      </c>
      <c r="BQ1818" s="190" t="str">
        <f t="shared" si="3084"/>
        <v>BQ$18</v>
      </c>
      <c r="BR1818" s="190" t="str">
        <f t="shared" si="3084"/>
        <v>BR$18</v>
      </c>
      <c r="BS1818" s="190" t="str">
        <f t="shared" si="3084"/>
        <v>BS$18</v>
      </c>
      <c r="BT1818" s="190" t="str">
        <f t="shared" si="3084"/>
        <v>BT$18</v>
      </c>
      <c r="BU1818" s="190" t="str">
        <f t="shared" si="3084"/>
        <v>BU$18</v>
      </c>
      <c r="BV1818" s="190" t="str">
        <f t="shared" si="3084"/>
        <v>BV$18</v>
      </c>
      <c r="BW1818" s="190" t="str">
        <f t="shared" si="3084"/>
        <v>BW$18</v>
      </c>
      <c r="BX1818" s="190" t="str">
        <f t="shared" si="3084"/>
        <v>BX$18</v>
      </c>
      <c r="BY1818" s="190" t="str">
        <f t="shared" si="3084"/>
        <v>BY$18</v>
      </c>
      <c r="BZ1818" s="190" t="str">
        <f t="shared" si="3084"/>
        <v>BZ$18</v>
      </c>
      <c r="CA1818" s="190" t="str">
        <f t="shared" si="3084"/>
        <v>CA$18</v>
      </c>
      <c r="CB1818" s="190" t="str">
        <f t="shared" si="3084"/>
        <v>CB$18</v>
      </c>
      <c r="CC1818" s="190" t="str">
        <f t="shared" si="3084"/>
        <v>CC$18</v>
      </c>
      <c r="CD1818" s="190" t="str">
        <f t="shared" si="3084"/>
        <v>CD$18</v>
      </c>
      <c r="CE1818" s="190" t="str">
        <f t="shared" ref="CE1818:CL1818" si="3085">CE$22</f>
        <v>CE$18</v>
      </c>
      <c r="CF1818" s="190" t="str">
        <f t="shared" si="3085"/>
        <v>CF$18</v>
      </c>
      <c r="CG1818" s="190" t="str">
        <f t="shared" si="3085"/>
        <v>CG$18</v>
      </c>
      <c r="CH1818" s="190" t="str">
        <f t="shared" si="3085"/>
        <v>CH$18</v>
      </c>
      <c r="CI1818" s="190" t="str">
        <f t="shared" si="3085"/>
        <v>CI$18</v>
      </c>
      <c r="CJ1818" s="190" t="str">
        <f t="shared" si="3085"/>
        <v>CJ$18</v>
      </c>
      <c r="CK1818" s="190" t="str">
        <f t="shared" si="3085"/>
        <v>CK$18</v>
      </c>
      <c r="CL1818" s="190" t="str">
        <f t="shared" si="3085"/>
        <v>CL$18</v>
      </c>
      <c r="CN1818" s="201"/>
      <c r="CO1818" s="190" t="str">
        <f t="shared" ref="CO1818:DL1818" si="3086">CO$22</f>
        <v>CO$18</v>
      </c>
      <c r="CP1818" s="190" t="str">
        <f t="shared" si="3086"/>
        <v>CP$18</v>
      </c>
      <c r="CQ1818" s="190" t="str">
        <f t="shared" si="3086"/>
        <v>CQ$18</v>
      </c>
      <c r="CR1818" s="190" t="str">
        <f t="shared" si="3086"/>
        <v>CR$18</v>
      </c>
      <c r="CS1818" s="190" t="str">
        <f t="shared" si="3086"/>
        <v>CS$18</v>
      </c>
      <c r="CT1818" s="190" t="str">
        <f t="shared" si="3086"/>
        <v>CT$18</v>
      </c>
      <c r="CU1818" s="190" t="str">
        <f t="shared" si="3086"/>
        <v>CU$18</v>
      </c>
      <c r="CV1818" s="190" t="str">
        <f t="shared" si="3086"/>
        <v>CV$18</v>
      </c>
      <c r="CW1818" s="190" t="str">
        <f t="shared" si="3086"/>
        <v>CW$18</v>
      </c>
      <c r="CX1818" s="190" t="str">
        <f t="shared" si="3086"/>
        <v>CX$18</v>
      </c>
      <c r="CY1818" s="190" t="str">
        <f t="shared" si="3086"/>
        <v>CY$18</v>
      </c>
      <c r="CZ1818" s="190" t="str">
        <f t="shared" si="3086"/>
        <v>CZ$18</v>
      </c>
      <c r="DA1818" s="190" t="str">
        <f t="shared" si="3086"/>
        <v>DA$18</v>
      </c>
      <c r="DB1818" s="190" t="str">
        <f t="shared" si="3086"/>
        <v>DB$18</v>
      </c>
      <c r="DC1818" s="190" t="str">
        <f t="shared" si="3086"/>
        <v>DC$18</v>
      </c>
      <c r="DD1818" s="190" t="str">
        <f t="shared" si="3086"/>
        <v>DD$18</v>
      </c>
      <c r="DE1818" s="190" t="str">
        <f t="shared" si="3086"/>
        <v>DE$18</v>
      </c>
      <c r="DF1818" s="190" t="str">
        <f t="shared" si="3086"/>
        <v>DF$18</v>
      </c>
      <c r="DG1818" s="190" t="str">
        <f t="shared" si="3086"/>
        <v>DG$18</v>
      </c>
      <c r="DH1818" s="190" t="str">
        <f t="shared" si="3086"/>
        <v>DH$18</v>
      </c>
      <c r="DI1818" s="190" t="str">
        <f t="shared" si="3086"/>
        <v>DI$18</v>
      </c>
      <c r="DJ1818" s="190" t="str">
        <f t="shared" si="3086"/>
        <v>DJ$18</v>
      </c>
      <c r="DK1818" s="190" t="str">
        <f t="shared" si="3086"/>
        <v>DK$18</v>
      </c>
      <c r="DL1818" s="190" t="str">
        <f t="shared" si="3086"/>
        <v>DL$18</v>
      </c>
    </row>
    <row r="1819" spans="1:116" x14ac:dyDescent="0.35">
      <c r="E1819" s="8"/>
      <c r="G1819" s="175" t="s">
        <v>464</v>
      </c>
      <c r="H1819" s="200"/>
      <c r="I1819" s="201"/>
      <c r="J1819" s="201"/>
      <c r="K1819" s="202"/>
      <c r="L1819" s="202"/>
      <c r="M1819" s="202"/>
      <c r="N1819" s="202"/>
      <c r="O1819" s="202"/>
      <c r="P1819" s="202"/>
      <c r="R1819" s="202"/>
      <c r="S1819" s="190" t="str">
        <f t="shared" ref="S1819:CD1819" si="3087">S$23</f>
        <v>S$19</v>
      </c>
      <c r="T1819" s="190" t="str">
        <f t="shared" si="3087"/>
        <v>T$19</v>
      </c>
      <c r="U1819" s="190" t="str">
        <f t="shared" si="3087"/>
        <v>U$19</v>
      </c>
      <c r="V1819" s="190" t="str">
        <f t="shared" si="3087"/>
        <v>V$19</v>
      </c>
      <c r="W1819" s="190" t="str">
        <f t="shared" si="3087"/>
        <v>W$19</v>
      </c>
      <c r="X1819" s="190" t="str">
        <f t="shared" si="3087"/>
        <v>X$19</v>
      </c>
      <c r="Y1819" s="190" t="str">
        <f t="shared" si="3087"/>
        <v>Y$19</v>
      </c>
      <c r="Z1819" s="190" t="str">
        <f t="shared" si="3087"/>
        <v>Z$19</v>
      </c>
      <c r="AA1819" s="190" t="str">
        <f t="shared" si="3087"/>
        <v>AA$19</v>
      </c>
      <c r="AB1819" s="190" t="str">
        <f t="shared" si="3087"/>
        <v>AB$19</v>
      </c>
      <c r="AC1819" s="190" t="str">
        <f t="shared" si="3087"/>
        <v>AC$19</v>
      </c>
      <c r="AD1819" s="190" t="str">
        <f t="shared" si="3087"/>
        <v>AD$19</v>
      </c>
      <c r="AE1819" s="190" t="str">
        <f t="shared" si="3087"/>
        <v>AE$19</v>
      </c>
      <c r="AF1819" s="190" t="str">
        <f t="shared" si="3087"/>
        <v>AF$19</v>
      </c>
      <c r="AG1819" s="190" t="str">
        <f t="shared" si="3087"/>
        <v>AG$19</v>
      </c>
      <c r="AH1819" s="190" t="str">
        <f t="shared" si="3087"/>
        <v>AH$19</v>
      </c>
      <c r="AI1819" s="190" t="str">
        <f t="shared" si="3087"/>
        <v>AI$19</v>
      </c>
      <c r="AJ1819" s="190" t="str">
        <f t="shared" si="3087"/>
        <v>AJ$19</v>
      </c>
      <c r="AK1819" s="190" t="str">
        <f t="shared" si="3087"/>
        <v>AK$19</v>
      </c>
      <c r="AL1819" s="190" t="str">
        <f t="shared" si="3087"/>
        <v>AL$19</v>
      </c>
      <c r="AM1819" s="190" t="str">
        <f t="shared" si="3087"/>
        <v>AM$19</v>
      </c>
      <c r="AN1819" s="190" t="str">
        <f t="shared" si="3087"/>
        <v>AN$19</v>
      </c>
      <c r="AO1819" s="190" t="str">
        <f t="shared" si="3087"/>
        <v>AO$19</v>
      </c>
      <c r="AP1819" s="190" t="str">
        <f t="shared" si="3087"/>
        <v>AP$19</v>
      </c>
      <c r="AQ1819" s="190" t="str">
        <f t="shared" si="3087"/>
        <v>AQ$19</v>
      </c>
      <c r="AR1819" s="190" t="str">
        <f t="shared" si="3087"/>
        <v>AR$19</v>
      </c>
      <c r="AS1819" s="190" t="str">
        <f t="shared" si="3087"/>
        <v>AS$19</v>
      </c>
      <c r="AT1819" s="190" t="str">
        <f t="shared" si="3087"/>
        <v>AT$19</v>
      </c>
      <c r="AU1819" s="190" t="str">
        <f t="shared" si="3087"/>
        <v>AU$19</v>
      </c>
      <c r="AV1819" s="190" t="str">
        <f t="shared" si="3087"/>
        <v>AV$19</v>
      </c>
      <c r="AW1819" s="190" t="str">
        <f t="shared" si="3087"/>
        <v>AW$19</v>
      </c>
      <c r="AX1819" s="190" t="str">
        <f t="shared" si="3087"/>
        <v>AX$19</v>
      </c>
      <c r="AY1819" s="190" t="str">
        <f t="shared" si="3087"/>
        <v>AY$19</v>
      </c>
      <c r="AZ1819" s="190" t="str">
        <f t="shared" si="3087"/>
        <v>AZ$19</v>
      </c>
      <c r="BA1819" s="190" t="str">
        <f t="shared" si="3087"/>
        <v>BA$19</v>
      </c>
      <c r="BB1819" s="190" t="str">
        <f t="shared" si="3087"/>
        <v>BB$19</v>
      </c>
      <c r="BC1819" s="190" t="str">
        <f t="shared" si="3087"/>
        <v>BC$19</v>
      </c>
      <c r="BD1819" s="190" t="str">
        <f t="shared" si="3087"/>
        <v>BD$19</v>
      </c>
      <c r="BE1819" s="190" t="str">
        <f t="shared" si="3087"/>
        <v>BE$19</v>
      </c>
      <c r="BF1819" s="190" t="str">
        <f t="shared" si="3087"/>
        <v>BF$19</v>
      </c>
      <c r="BG1819" s="190" t="str">
        <f t="shared" si="3087"/>
        <v>BG$19</v>
      </c>
      <c r="BH1819" s="190" t="str">
        <f t="shared" si="3087"/>
        <v>BH$19</v>
      </c>
      <c r="BI1819" s="190" t="str">
        <f t="shared" si="3087"/>
        <v>BI$19</v>
      </c>
      <c r="BJ1819" s="190" t="str">
        <f t="shared" si="3087"/>
        <v>BJ$19</v>
      </c>
      <c r="BK1819" s="190" t="str">
        <f t="shared" si="3087"/>
        <v>BK$19</v>
      </c>
      <c r="BL1819" s="190" t="str">
        <f t="shared" si="3087"/>
        <v>BL$19</v>
      </c>
      <c r="BM1819" s="190" t="str">
        <f t="shared" si="3087"/>
        <v>BM$19</v>
      </c>
      <c r="BN1819" s="190" t="str">
        <f t="shared" si="3087"/>
        <v>BN$19</v>
      </c>
      <c r="BO1819" s="190" t="str">
        <f t="shared" si="3087"/>
        <v>BO$19</v>
      </c>
      <c r="BP1819" s="190" t="str">
        <f t="shared" si="3087"/>
        <v>BP$19</v>
      </c>
      <c r="BQ1819" s="190" t="str">
        <f t="shared" si="3087"/>
        <v>BQ$19</v>
      </c>
      <c r="BR1819" s="190" t="str">
        <f t="shared" si="3087"/>
        <v>BR$19</v>
      </c>
      <c r="BS1819" s="190" t="str">
        <f t="shared" si="3087"/>
        <v>BS$19</v>
      </c>
      <c r="BT1819" s="190" t="str">
        <f t="shared" si="3087"/>
        <v>BT$19</v>
      </c>
      <c r="BU1819" s="190" t="str">
        <f t="shared" si="3087"/>
        <v>BU$19</v>
      </c>
      <c r="BV1819" s="190" t="str">
        <f t="shared" si="3087"/>
        <v>BV$19</v>
      </c>
      <c r="BW1819" s="190" t="str">
        <f t="shared" si="3087"/>
        <v>BW$19</v>
      </c>
      <c r="BX1819" s="190" t="str">
        <f t="shared" si="3087"/>
        <v>BX$19</v>
      </c>
      <c r="BY1819" s="190" t="str">
        <f t="shared" si="3087"/>
        <v>BY$19</v>
      </c>
      <c r="BZ1819" s="190" t="str">
        <f t="shared" si="3087"/>
        <v>BZ$19</v>
      </c>
      <c r="CA1819" s="190" t="str">
        <f t="shared" si="3087"/>
        <v>CA$19</v>
      </c>
      <c r="CB1819" s="190" t="str">
        <f t="shared" si="3087"/>
        <v>CB$19</v>
      </c>
      <c r="CC1819" s="190" t="str">
        <f t="shared" si="3087"/>
        <v>CC$19</v>
      </c>
      <c r="CD1819" s="190" t="str">
        <f t="shared" si="3087"/>
        <v>CD$19</v>
      </c>
      <c r="CE1819" s="190" t="str">
        <f t="shared" ref="CE1819:CL1819" si="3088">CE$23</f>
        <v>CE$19</v>
      </c>
      <c r="CF1819" s="190" t="str">
        <f t="shared" si="3088"/>
        <v>CF$19</v>
      </c>
      <c r="CG1819" s="190" t="str">
        <f t="shared" si="3088"/>
        <v>CG$19</v>
      </c>
      <c r="CH1819" s="190" t="str">
        <f t="shared" si="3088"/>
        <v>CH$19</v>
      </c>
      <c r="CI1819" s="190" t="str">
        <f t="shared" si="3088"/>
        <v>CI$19</v>
      </c>
      <c r="CJ1819" s="190" t="str">
        <f t="shared" si="3088"/>
        <v>CJ$19</v>
      </c>
      <c r="CK1819" s="190" t="str">
        <f t="shared" si="3088"/>
        <v>CK$19</v>
      </c>
      <c r="CL1819" s="190" t="str">
        <f t="shared" si="3088"/>
        <v>CL$19</v>
      </c>
      <c r="CN1819" s="201"/>
      <c r="CO1819" s="190" t="str">
        <f t="shared" ref="CO1819:DL1819" si="3089">CO$23</f>
        <v>CO$19</v>
      </c>
      <c r="CP1819" s="190" t="str">
        <f t="shared" si="3089"/>
        <v>CP$19</v>
      </c>
      <c r="CQ1819" s="190" t="str">
        <f t="shared" si="3089"/>
        <v>CQ$19</v>
      </c>
      <c r="CR1819" s="190" t="str">
        <f t="shared" si="3089"/>
        <v>CR$19</v>
      </c>
      <c r="CS1819" s="190" t="str">
        <f t="shared" si="3089"/>
        <v>CS$19</v>
      </c>
      <c r="CT1819" s="190" t="str">
        <f t="shared" si="3089"/>
        <v>CT$19</v>
      </c>
      <c r="CU1819" s="190" t="str">
        <f t="shared" si="3089"/>
        <v>CU$19</v>
      </c>
      <c r="CV1819" s="190" t="str">
        <f t="shared" si="3089"/>
        <v>CV$19</v>
      </c>
      <c r="CW1819" s="190" t="str">
        <f t="shared" si="3089"/>
        <v>CW$19</v>
      </c>
      <c r="CX1819" s="190" t="str">
        <f t="shared" si="3089"/>
        <v>CX$19</v>
      </c>
      <c r="CY1819" s="190" t="str">
        <f t="shared" si="3089"/>
        <v>CY$19</v>
      </c>
      <c r="CZ1819" s="190" t="str">
        <f t="shared" si="3089"/>
        <v>CZ$19</v>
      </c>
      <c r="DA1819" s="190" t="str">
        <f t="shared" si="3089"/>
        <v>DA$19</v>
      </c>
      <c r="DB1819" s="190" t="str">
        <f t="shared" si="3089"/>
        <v>DB$19</v>
      </c>
      <c r="DC1819" s="190" t="str">
        <f t="shared" si="3089"/>
        <v>DC$19</v>
      </c>
      <c r="DD1819" s="190" t="str">
        <f t="shared" si="3089"/>
        <v>DD$19</v>
      </c>
      <c r="DE1819" s="190" t="str">
        <f t="shared" si="3089"/>
        <v>DE$19</v>
      </c>
      <c r="DF1819" s="190" t="str">
        <f t="shared" si="3089"/>
        <v>DF$19</v>
      </c>
      <c r="DG1819" s="190" t="str">
        <f t="shared" si="3089"/>
        <v>DG$19</v>
      </c>
      <c r="DH1819" s="190" t="str">
        <f t="shared" si="3089"/>
        <v>DH$19</v>
      </c>
      <c r="DI1819" s="190" t="str">
        <f t="shared" si="3089"/>
        <v>DI$19</v>
      </c>
      <c r="DJ1819" s="190" t="str">
        <f t="shared" si="3089"/>
        <v>DJ$19</v>
      </c>
      <c r="DK1819" s="190" t="str">
        <f t="shared" si="3089"/>
        <v>DK$19</v>
      </c>
      <c r="DL1819" s="190" t="str">
        <f t="shared" si="3089"/>
        <v>DL$19</v>
      </c>
    </row>
    <row r="1820" spans="1:116" x14ac:dyDescent="0.35">
      <c r="E1820" s="8"/>
      <c r="G1820" s="136"/>
      <c r="H1820" s="12"/>
      <c r="I1820" s="60"/>
      <c r="J1820" s="60"/>
      <c r="K1820" s="15"/>
      <c r="L1820" s="15"/>
      <c r="M1820" s="15"/>
      <c r="N1820" s="15"/>
      <c r="O1820" s="15"/>
      <c r="P1820" s="15"/>
      <c r="R1820" s="15"/>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60"/>
      <c r="CO1820" s="179"/>
      <c r="CP1820" s="179"/>
      <c r="CQ1820" s="179"/>
      <c r="CR1820" s="179"/>
      <c r="CS1820" s="179"/>
      <c r="CT1820" s="179"/>
      <c r="CU1820" s="179"/>
      <c r="CV1820" s="179"/>
      <c r="CW1820" s="179"/>
      <c r="CX1820" s="179"/>
      <c r="CY1820" s="179"/>
      <c r="CZ1820" s="179"/>
      <c r="DA1820" s="179"/>
      <c r="DB1820" s="179"/>
      <c r="DC1820" s="179"/>
      <c r="DD1820" s="179"/>
      <c r="DE1820" s="179"/>
      <c r="DF1820" s="179"/>
      <c r="DG1820" s="179"/>
      <c r="DH1820" s="179"/>
      <c r="DI1820" s="179"/>
      <c r="DJ1820" s="179"/>
      <c r="DK1820" s="179"/>
      <c r="DL1820" s="179"/>
    </row>
    <row r="1821" spans="1:116" x14ac:dyDescent="0.35">
      <c r="E1821" s="8"/>
      <c r="G1821" s="136"/>
      <c r="H1821" s="12"/>
      <c r="I1821" s="60"/>
      <c r="J1821" s="60"/>
      <c r="K1821" s="15"/>
      <c r="L1821" s="15"/>
      <c r="M1821" s="15"/>
      <c r="N1821" s="15"/>
      <c r="O1821" s="15"/>
      <c r="P1821" s="15"/>
      <c r="R1821" s="15"/>
      <c r="S1821" s="80"/>
      <c r="T1821" s="80"/>
      <c r="U1821" s="80"/>
      <c r="V1821" s="80"/>
      <c r="W1821" s="80"/>
      <c r="X1821" s="80"/>
      <c r="Y1821" s="80"/>
      <c r="Z1821" s="80"/>
      <c r="AA1821" s="80"/>
      <c r="AB1821" s="80"/>
      <c r="AC1821" s="80"/>
      <c r="AD1821" s="80"/>
      <c r="AE1821" s="80"/>
      <c r="AF1821" s="80"/>
      <c r="AG1821" s="80"/>
      <c r="AH1821" s="80"/>
      <c r="AI1821" s="80"/>
      <c r="AJ1821" s="80"/>
      <c r="AK1821" s="80"/>
      <c r="AL1821" s="80"/>
      <c r="AM1821" s="80"/>
      <c r="AN1821" s="80"/>
      <c r="AO1821" s="80"/>
      <c r="AP1821" s="80"/>
      <c r="AQ1821" s="80"/>
      <c r="AR1821" s="80"/>
      <c r="AS1821" s="80"/>
      <c r="AT1821" s="80"/>
      <c r="AU1821" s="80"/>
      <c r="AV1821" s="80"/>
      <c r="AW1821" s="80"/>
      <c r="AX1821" s="80"/>
      <c r="AY1821" s="80"/>
      <c r="AZ1821" s="80"/>
      <c r="BA1821" s="80"/>
      <c r="BB1821" s="80"/>
      <c r="BC1821" s="80"/>
      <c r="BD1821" s="80"/>
      <c r="BE1821" s="80"/>
      <c r="BF1821" s="80"/>
      <c r="BG1821" s="80"/>
      <c r="BH1821" s="80"/>
      <c r="BI1821" s="80"/>
      <c r="BJ1821" s="80"/>
      <c r="BK1821" s="80"/>
      <c r="BL1821" s="80"/>
      <c r="BM1821" s="80"/>
      <c r="BN1821" s="80"/>
      <c r="BO1821" s="80"/>
      <c r="BP1821" s="80"/>
      <c r="BQ1821" s="80"/>
      <c r="BR1821" s="80"/>
      <c r="BS1821" s="80"/>
      <c r="BT1821" s="80"/>
      <c r="BU1821" s="80"/>
      <c r="BV1821" s="80"/>
      <c r="BW1821" s="80"/>
      <c r="BX1821" s="80"/>
      <c r="BY1821" s="80"/>
      <c r="BZ1821" s="80"/>
      <c r="CA1821" s="80"/>
      <c r="CB1821" s="80"/>
      <c r="CC1821" s="80"/>
      <c r="CD1821" s="80"/>
      <c r="CE1821" s="80"/>
      <c r="CF1821" s="80"/>
      <c r="CG1821" s="80"/>
      <c r="CH1821" s="80"/>
      <c r="CI1821" s="80"/>
      <c r="CJ1821" s="80"/>
      <c r="CK1821" s="80"/>
      <c r="CL1821" s="80"/>
      <c r="CN1821" s="60"/>
      <c r="CO1821" s="179"/>
      <c r="CP1821" s="179"/>
      <c r="CQ1821" s="179"/>
      <c r="CR1821" s="179"/>
      <c r="CS1821" s="179"/>
      <c r="CT1821" s="179"/>
      <c r="CU1821" s="179"/>
      <c r="CV1821" s="179"/>
      <c r="CW1821" s="179"/>
      <c r="CX1821" s="179"/>
      <c r="CY1821" s="179"/>
      <c r="CZ1821" s="179"/>
      <c r="DA1821" s="179"/>
      <c r="DB1821" s="179"/>
      <c r="DC1821" s="179"/>
      <c r="DD1821" s="179"/>
      <c r="DE1821" s="179"/>
      <c r="DF1821" s="179"/>
      <c r="DG1821" s="179"/>
      <c r="DH1821" s="179"/>
      <c r="DI1821" s="179"/>
      <c r="DJ1821" s="179"/>
      <c r="DK1821" s="179"/>
      <c r="DL1821" s="179"/>
    </row>
    <row r="1822" spans="1:116" x14ac:dyDescent="0.35">
      <c r="E1822" s="8"/>
      <c r="G1822" s="136"/>
      <c r="H1822" s="12"/>
      <c r="I1822" s="60"/>
      <c r="J1822" s="60"/>
      <c r="K1822" s="15"/>
      <c r="L1822" s="15"/>
      <c r="M1822" s="15"/>
      <c r="N1822" s="15"/>
      <c r="O1822" s="15"/>
      <c r="P1822" s="15"/>
      <c r="R1822" s="15"/>
      <c r="S1822" s="80"/>
      <c r="T1822" s="80"/>
      <c r="U1822" s="80"/>
      <c r="V1822" s="80"/>
      <c r="W1822" s="80"/>
      <c r="X1822" s="80"/>
      <c r="Y1822" s="80"/>
      <c r="Z1822" s="80"/>
      <c r="AA1822" s="80"/>
      <c r="AB1822" s="80"/>
      <c r="AC1822" s="80"/>
      <c r="AD1822" s="80"/>
      <c r="AE1822" s="80"/>
      <c r="AF1822" s="80"/>
      <c r="AG1822" s="80"/>
      <c r="AH1822" s="80"/>
      <c r="AI1822" s="80"/>
      <c r="AJ1822" s="80"/>
      <c r="AK1822" s="80"/>
      <c r="AL1822" s="80"/>
      <c r="AM1822" s="80"/>
      <c r="AN1822" s="80"/>
      <c r="AO1822" s="80"/>
      <c r="AP1822" s="80"/>
      <c r="AQ1822" s="80"/>
      <c r="AR1822" s="80"/>
      <c r="AS1822" s="80"/>
      <c r="AT1822" s="80"/>
      <c r="AU1822" s="80"/>
      <c r="AV1822" s="80"/>
      <c r="AW1822" s="80"/>
      <c r="AX1822" s="80"/>
      <c r="AY1822" s="80"/>
      <c r="AZ1822" s="80"/>
      <c r="BA1822" s="80"/>
      <c r="BB1822" s="80"/>
      <c r="BC1822" s="80"/>
      <c r="BD1822" s="80"/>
      <c r="BE1822" s="80"/>
      <c r="BF1822" s="80"/>
      <c r="BG1822" s="80"/>
      <c r="BH1822" s="80"/>
      <c r="BI1822" s="80"/>
      <c r="BJ1822" s="80"/>
      <c r="BK1822" s="80"/>
      <c r="BL1822" s="80"/>
      <c r="BM1822" s="80"/>
      <c r="BN1822" s="80"/>
      <c r="BO1822" s="80"/>
      <c r="BP1822" s="80"/>
      <c r="BQ1822" s="80"/>
      <c r="BR1822" s="80"/>
      <c r="BS1822" s="80"/>
      <c r="BT1822" s="80"/>
      <c r="BU1822" s="80"/>
      <c r="BV1822" s="80"/>
      <c r="BW1822" s="80"/>
      <c r="BX1822" s="80"/>
      <c r="BY1822" s="80"/>
      <c r="BZ1822" s="80"/>
      <c r="CA1822" s="80"/>
      <c r="CB1822" s="80"/>
      <c r="CC1822" s="80"/>
      <c r="CD1822" s="80"/>
      <c r="CE1822" s="80"/>
      <c r="CF1822" s="80"/>
      <c r="CG1822" s="80"/>
      <c r="CH1822" s="80"/>
      <c r="CI1822" s="80"/>
      <c r="CJ1822" s="80"/>
      <c r="CK1822" s="80"/>
      <c r="CL1822" s="80"/>
      <c r="CN1822" s="60"/>
      <c r="CO1822" s="179"/>
      <c r="CP1822" s="179"/>
      <c r="CQ1822" s="179"/>
      <c r="CR1822" s="179"/>
      <c r="CS1822" s="179"/>
      <c r="CT1822" s="179"/>
      <c r="CU1822" s="179"/>
      <c r="CV1822" s="179"/>
      <c r="CW1822" s="179"/>
      <c r="CX1822" s="179"/>
      <c r="CY1822" s="179"/>
      <c r="CZ1822" s="179"/>
      <c r="DA1822" s="179"/>
      <c r="DB1822" s="179"/>
      <c r="DC1822" s="179"/>
      <c r="DD1822" s="179"/>
      <c r="DE1822" s="179"/>
      <c r="DF1822" s="179"/>
      <c r="DG1822" s="179"/>
      <c r="DH1822" s="179"/>
      <c r="DI1822" s="179"/>
      <c r="DJ1822" s="179"/>
      <c r="DK1822" s="179"/>
      <c r="DL1822" s="179"/>
    </row>
    <row r="1823" spans="1:116" x14ac:dyDescent="0.35">
      <c r="E1823" s="8"/>
      <c r="G1823" s="136"/>
      <c r="H1823" s="12"/>
      <c r="I1823" s="60"/>
      <c r="J1823" s="60"/>
      <c r="K1823" s="15"/>
      <c r="L1823" s="15"/>
      <c r="M1823" s="15"/>
      <c r="N1823" s="15"/>
      <c r="O1823" s="15"/>
      <c r="P1823" s="15"/>
      <c r="R1823" s="15"/>
      <c r="S1823" s="80"/>
      <c r="T1823" s="80"/>
      <c r="U1823" s="80"/>
      <c r="V1823" s="80"/>
      <c r="W1823" s="80"/>
      <c r="X1823" s="80"/>
      <c r="Y1823" s="80"/>
      <c r="Z1823" s="80"/>
      <c r="AA1823" s="80"/>
      <c r="AB1823" s="80"/>
      <c r="AC1823" s="80"/>
      <c r="AD1823" s="80"/>
      <c r="AE1823" s="80"/>
      <c r="AF1823" s="80"/>
      <c r="AG1823" s="80"/>
      <c r="AH1823" s="80"/>
      <c r="AI1823" s="80"/>
      <c r="AJ1823" s="80"/>
      <c r="AK1823" s="80"/>
      <c r="AL1823" s="80"/>
      <c r="AM1823" s="80"/>
      <c r="AN1823" s="80"/>
      <c r="AO1823" s="80"/>
      <c r="AP1823" s="80"/>
      <c r="AQ1823" s="80"/>
      <c r="AR1823" s="80"/>
      <c r="AS1823" s="80"/>
      <c r="AT1823" s="80"/>
      <c r="AU1823" s="80"/>
      <c r="AV1823" s="80"/>
      <c r="AW1823" s="80"/>
      <c r="AX1823" s="80"/>
      <c r="AY1823" s="80"/>
      <c r="AZ1823" s="80"/>
      <c r="BA1823" s="80"/>
      <c r="BB1823" s="80"/>
      <c r="BC1823" s="80"/>
      <c r="BD1823" s="80"/>
      <c r="BE1823" s="80"/>
      <c r="BF1823" s="80"/>
      <c r="BG1823" s="80"/>
      <c r="BH1823" s="80"/>
      <c r="BI1823" s="80"/>
      <c r="BJ1823" s="80"/>
      <c r="BK1823" s="80"/>
      <c r="BL1823" s="80"/>
      <c r="BM1823" s="80"/>
      <c r="BN1823" s="80"/>
      <c r="BO1823" s="80"/>
      <c r="BP1823" s="80"/>
      <c r="BQ1823" s="80"/>
      <c r="BR1823" s="80"/>
      <c r="BS1823" s="80"/>
      <c r="BT1823" s="80"/>
      <c r="BU1823" s="80"/>
      <c r="BV1823" s="80"/>
      <c r="BW1823" s="80"/>
      <c r="BX1823" s="80"/>
      <c r="BY1823" s="80"/>
      <c r="BZ1823" s="80"/>
      <c r="CA1823" s="80"/>
      <c r="CB1823" s="80"/>
      <c r="CC1823" s="80"/>
      <c r="CD1823" s="80"/>
      <c r="CE1823" s="80"/>
      <c r="CF1823" s="80"/>
      <c r="CG1823" s="80"/>
      <c r="CH1823" s="80"/>
      <c r="CI1823" s="80"/>
      <c r="CJ1823" s="80"/>
      <c r="CK1823" s="80"/>
      <c r="CL1823" s="80"/>
      <c r="CN1823" s="60"/>
      <c r="CO1823" s="179"/>
      <c r="CP1823" s="179"/>
      <c r="CQ1823" s="179"/>
      <c r="CR1823" s="179"/>
      <c r="CS1823" s="179"/>
      <c r="CT1823" s="179"/>
      <c r="CU1823" s="179"/>
      <c r="CV1823" s="179"/>
      <c r="CW1823" s="179"/>
      <c r="CX1823" s="179"/>
      <c r="CY1823" s="179"/>
      <c r="CZ1823" s="179"/>
      <c r="DA1823" s="179"/>
      <c r="DB1823" s="179"/>
      <c r="DC1823" s="179"/>
      <c r="DD1823" s="179"/>
      <c r="DE1823" s="179"/>
      <c r="DF1823" s="179"/>
      <c r="DG1823" s="179"/>
      <c r="DH1823" s="179"/>
      <c r="DI1823" s="179"/>
      <c r="DJ1823" s="179"/>
      <c r="DK1823" s="179"/>
      <c r="DL1823" s="179"/>
    </row>
    <row r="1824" spans="1:116" x14ac:dyDescent="0.35">
      <c r="E1824" s="8"/>
      <c r="G1824" s="136"/>
      <c r="H1824" s="12"/>
      <c r="I1824" s="60"/>
      <c r="J1824" s="60"/>
      <c r="K1824" s="15"/>
      <c r="L1824" s="15"/>
      <c r="M1824" s="15"/>
      <c r="N1824" s="15"/>
      <c r="O1824" s="15"/>
      <c r="P1824" s="15"/>
      <c r="R1824" s="15"/>
      <c r="S1824" s="80"/>
      <c r="T1824" s="80"/>
      <c r="U1824" s="80"/>
      <c r="V1824" s="80"/>
      <c r="W1824" s="80"/>
      <c r="X1824" s="80"/>
      <c r="Y1824" s="80"/>
      <c r="Z1824" s="80"/>
      <c r="AA1824" s="80"/>
      <c r="AB1824" s="80"/>
      <c r="AC1824" s="80"/>
      <c r="AD1824" s="80"/>
      <c r="AE1824" s="80"/>
      <c r="AF1824" s="80"/>
      <c r="AG1824" s="80"/>
      <c r="AH1824" s="80"/>
      <c r="AI1824" s="80"/>
      <c r="AJ1824" s="80"/>
      <c r="AK1824" s="80"/>
      <c r="AL1824" s="80"/>
      <c r="AM1824" s="80"/>
      <c r="AN1824" s="80"/>
      <c r="AO1824" s="80"/>
      <c r="AP1824" s="80"/>
      <c r="AQ1824" s="80"/>
      <c r="AR1824" s="80"/>
      <c r="AS1824" s="80"/>
      <c r="AT1824" s="80"/>
      <c r="AU1824" s="80"/>
      <c r="AV1824" s="80"/>
      <c r="AW1824" s="80"/>
      <c r="AX1824" s="80"/>
      <c r="AY1824" s="80"/>
      <c r="AZ1824" s="80"/>
      <c r="BA1824" s="80"/>
      <c r="BB1824" s="80"/>
      <c r="BC1824" s="80"/>
      <c r="BD1824" s="80"/>
      <c r="BE1824" s="80"/>
      <c r="BF1824" s="80"/>
      <c r="BG1824" s="80"/>
      <c r="BH1824" s="80"/>
      <c r="BI1824" s="80"/>
      <c r="BJ1824" s="80"/>
      <c r="BK1824" s="80"/>
      <c r="BL1824" s="80"/>
      <c r="BM1824" s="80"/>
      <c r="BN1824" s="80"/>
      <c r="BO1824" s="80"/>
      <c r="BP1824" s="80"/>
      <c r="BQ1824" s="80"/>
      <c r="BR1824" s="80"/>
      <c r="BS1824" s="80"/>
      <c r="BT1824" s="80"/>
      <c r="BU1824" s="80"/>
      <c r="BV1824" s="80"/>
      <c r="BW1824" s="80"/>
      <c r="BX1824" s="80"/>
      <c r="BY1824" s="80"/>
      <c r="BZ1824" s="80"/>
      <c r="CA1824" s="80"/>
      <c r="CB1824" s="80"/>
      <c r="CC1824" s="80"/>
      <c r="CD1824" s="80"/>
      <c r="CE1824" s="80"/>
      <c r="CF1824" s="80"/>
      <c r="CG1824" s="80"/>
      <c r="CH1824" s="80"/>
      <c r="CI1824" s="80"/>
      <c r="CJ1824" s="80"/>
      <c r="CK1824" s="80"/>
      <c r="CL1824" s="80"/>
      <c r="CN1824" s="60"/>
      <c r="CO1824" s="179"/>
      <c r="CP1824" s="179"/>
      <c r="CQ1824" s="179"/>
      <c r="CR1824" s="179"/>
      <c r="CS1824" s="179"/>
      <c r="CT1824" s="179"/>
      <c r="CU1824" s="179"/>
      <c r="CV1824" s="179"/>
      <c r="CW1824" s="179"/>
      <c r="CX1824" s="179"/>
      <c r="CY1824" s="179"/>
      <c r="CZ1824" s="179"/>
      <c r="DA1824" s="179"/>
      <c r="DB1824" s="179"/>
      <c r="DC1824" s="179"/>
      <c r="DD1824" s="179"/>
      <c r="DE1824" s="179"/>
      <c r="DF1824" s="179"/>
      <c r="DG1824" s="179"/>
      <c r="DH1824" s="179"/>
      <c r="DI1824" s="179"/>
      <c r="DJ1824" s="179"/>
      <c r="DK1824" s="179"/>
      <c r="DL1824" s="179"/>
    </row>
    <row r="1825" spans="1:116" x14ac:dyDescent="0.35">
      <c r="E1825" s="8"/>
      <c r="G1825" s="136"/>
      <c r="H1825" s="12"/>
      <c r="I1825" s="60"/>
      <c r="J1825" s="60"/>
      <c r="K1825" s="15"/>
      <c r="L1825" s="15"/>
      <c r="M1825" s="15"/>
      <c r="N1825" s="15"/>
      <c r="O1825" s="15"/>
      <c r="P1825" s="15"/>
      <c r="R1825" s="15"/>
      <c r="S1825" s="80"/>
      <c r="T1825" s="80"/>
      <c r="U1825" s="80"/>
      <c r="V1825" s="80"/>
      <c r="W1825" s="80"/>
      <c r="X1825" s="80"/>
      <c r="Y1825" s="80"/>
      <c r="Z1825" s="80"/>
      <c r="AA1825" s="80"/>
      <c r="AB1825" s="80"/>
      <c r="AC1825" s="80"/>
      <c r="AD1825" s="80"/>
      <c r="AE1825" s="80"/>
      <c r="AF1825" s="80"/>
      <c r="AG1825" s="80"/>
      <c r="AH1825" s="80"/>
      <c r="AI1825" s="80"/>
      <c r="AJ1825" s="80"/>
      <c r="AK1825" s="80"/>
      <c r="AL1825" s="80"/>
      <c r="AM1825" s="80"/>
      <c r="AN1825" s="80"/>
      <c r="AO1825" s="80"/>
      <c r="AP1825" s="80"/>
      <c r="AQ1825" s="80"/>
      <c r="AR1825" s="80"/>
      <c r="AS1825" s="80"/>
      <c r="AT1825" s="80"/>
      <c r="AU1825" s="80"/>
      <c r="AV1825" s="80"/>
      <c r="AW1825" s="80"/>
      <c r="AX1825" s="80"/>
      <c r="AY1825" s="80"/>
      <c r="AZ1825" s="80"/>
      <c r="BA1825" s="80"/>
      <c r="BB1825" s="80"/>
      <c r="BC1825" s="80"/>
      <c r="BD1825" s="80"/>
      <c r="BE1825" s="80"/>
      <c r="BF1825" s="80"/>
      <c r="BG1825" s="80"/>
      <c r="BH1825" s="80"/>
      <c r="BI1825" s="80"/>
      <c r="BJ1825" s="80"/>
      <c r="BK1825" s="80"/>
      <c r="BL1825" s="80"/>
      <c r="BM1825" s="80"/>
      <c r="BN1825" s="80"/>
      <c r="BO1825" s="80"/>
      <c r="BP1825" s="80"/>
      <c r="BQ1825" s="80"/>
      <c r="BR1825" s="80"/>
      <c r="BS1825" s="80"/>
      <c r="BT1825" s="80"/>
      <c r="BU1825" s="80"/>
      <c r="BV1825" s="80"/>
      <c r="BW1825" s="80"/>
      <c r="BX1825" s="80"/>
      <c r="BY1825" s="80"/>
      <c r="BZ1825" s="80"/>
      <c r="CA1825" s="80"/>
      <c r="CB1825" s="80"/>
      <c r="CC1825" s="80"/>
      <c r="CD1825" s="80"/>
      <c r="CE1825" s="80"/>
      <c r="CF1825" s="80"/>
      <c r="CG1825" s="80"/>
      <c r="CH1825" s="80"/>
      <c r="CI1825" s="80"/>
      <c r="CJ1825" s="80"/>
      <c r="CK1825" s="80"/>
      <c r="CL1825" s="80"/>
      <c r="CN1825" s="60"/>
      <c r="CO1825" s="179"/>
      <c r="CP1825" s="179"/>
      <c r="CQ1825" s="179"/>
      <c r="CR1825" s="179"/>
      <c r="CS1825" s="179"/>
      <c r="CT1825" s="179"/>
      <c r="CU1825" s="179"/>
      <c r="CV1825" s="179"/>
      <c r="CW1825" s="179"/>
      <c r="CX1825" s="179"/>
      <c r="CY1825" s="179"/>
      <c r="CZ1825" s="179"/>
      <c r="DA1825" s="179"/>
      <c r="DB1825" s="179"/>
      <c r="DC1825" s="179"/>
      <c r="DD1825" s="179"/>
      <c r="DE1825" s="179"/>
      <c r="DF1825" s="179"/>
      <c r="DG1825" s="179"/>
      <c r="DH1825" s="179"/>
      <c r="DI1825" s="179"/>
      <c r="DJ1825" s="179"/>
      <c r="DK1825" s="179"/>
      <c r="DL1825" s="179"/>
    </row>
    <row r="1826" spans="1:116" x14ac:dyDescent="0.35">
      <c r="E1826" s="8"/>
      <c r="G1826" s="136"/>
      <c r="H1826" s="12"/>
      <c r="I1826" s="60"/>
      <c r="J1826" s="60"/>
      <c r="K1826" s="15"/>
      <c r="L1826" s="15"/>
      <c r="M1826" s="15"/>
      <c r="N1826" s="15"/>
      <c r="O1826" s="15"/>
      <c r="P1826" s="15"/>
      <c r="R1826" s="15"/>
      <c r="S1826" s="80"/>
      <c r="T1826" s="80"/>
      <c r="U1826" s="80"/>
      <c r="V1826" s="80"/>
      <c r="W1826" s="80"/>
      <c r="X1826" s="80"/>
      <c r="Y1826" s="80"/>
      <c r="Z1826" s="80"/>
      <c r="AA1826" s="80"/>
      <c r="AB1826" s="80"/>
      <c r="AC1826" s="80"/>
      <c r="AD1826" s="80"/>
      <c r="AE1826" s="80"/>
      <c r="AF1826" s="80"/>
      <c r="AG1826" s="80"/>
      <c r="AH1826" s="80"/>
      <c r="AI1826" s="80"/>
      <c r="AJ1826" s="80"/>
      <c r="AK1826" s="80"/>
      <c r="AL1826" s="80"/>
      <c r="AM1826" s="80"/>
      <c r="AN1826" s="80"/>
      <c r="AO1826" s="80"/>
      <c r="AP1826" s="80"/>
      <c r="AQ1826" s="80"/>
      <c r="AR1826" s="80"/>
      <c r="AS1826" s="80"/>
      <c r="AT1826" s="80"/>
      <c r="AU1826" s="80"/>
      <c r="AV1826" s="80"/>
      <c r="AW1826" s="80"/>
      <c r="AX1826" s="80"/>
      <c r="AY1826" s="80"/>
      <c r="AZ1826" s="80"/>
      <c r="BA1826" s="80"/>
      <c r="BB1826" s="80"/>
      <c r="BC1826" s="80"/>
      <c r="BD1826" s="80"/>
      <c r="BE1826" s="80"/>
      <c r="BF1826" s="80"/>
      <c r="BG1826" s="80"/>
      <c r="BH1826" s="80"/>
      <c r="BI1826" s="80"/>
      <c r="BJ1826" s="80"/>
      <c r="BK1826" s="80"/>
      <c r="BL1826" s="80"/>
      <c r="BM1826" s="80"/>
      <c r="BN1826" s="80"/>
      <c r="BO1826" s="80"/>
      <c r="BP1826" s="80"/>
      <c r="BQ1826" s="80"/>
      <c r="BR1826" s="80"/>
      <c r="BS1826" s="80"/>
      <c r="BT1826" s="80"/>
      <c r="BU1826" s="80"/>
      <c r="BV1826" s="80"/>
      <c r="BW1826" s="80"/>
      <c r="BX1826" s="80"/>
      <c r="BY1826" s="80"/>
      <c r="BZ1826" s="80"/>
      <c r="CA1826" s="80"/>
      <c r="CB1826" s="80"/>
      <c r="CC1826" s="80"/>
      <c r="CD1826" s="80"/>
      <c r="CE1826" s="80"/>
      <c r="CF1826" s="80"/>
      <c r="CG1826" s="80"/>
      <c r="CH1826" s="80"/>
      <c r="CI1826" s="80"/>
      <c r="CJ1826" s="80"/>
      <c r="CK1826" s="80"/>
      <c r="CL1826" s="80"/>
      <c r="CN1826" s="60"/>
      <c r="CO1826" s="179"/>
      <c r="CP1826" s="179"/>
      <c r="CQ1826" s="179"/>
      <c r="CR1826" s="179"/>
      <c r="CS1826" s="179"/>
      <c r="CT1826" s="179"/>
      <c r="CU1826" s="179"/>
      <c r="CV1826" s="179"/>
      <c r="CW1826" s="179"/>
      <c r="CX1826" s="179"/>
      <c r="CY1826" s="179"/>
      <c r="CZ1826" s="179"/>
      <c r="DA1826" s="179"/>
      <c r="DB1826" s="179"/>
      <c r="DC1826" s="179"/>
      <c r="DD1826" s="179"/>
      <c r="DE1826" s="179"/>
      <c r="DF1826" s="179"/>
      <c r="DG1826" s="179"/>
      <c r="DH1826" s="179"/>
      <c r="DI1826" s="179"/>
      <c r="DJ1826" s="179"/>
      <c r="DK1826" s="179"/>
      <c r="DL1826" s="179"/>
    </row>
    <row r="1827" spans="1:116" x14ac:dyDescent="0.35">
      <c r="E1827" s="8"/>
      <c r="G1827" s="136"/>
      <c r="H1827" s="12"/>
      <c r="I1827" s="60"/>
      <c r="J1827" s="60"/>
      <c r="K1827" s="15"/>
      <c r="L1827" s="15"/>
      <c r="M1827" s="15"/>
      <c r="N1827" s="15"/>
      <c r="O1827" s="15"/>
      <c r="P1827" s="15"/>
      <c r="R1827" s="15"/>
      <c r="S1827" s="80"/>
      <c r="T1827" s="80"/>
      <c r="U1827" s="80"/>
      <c r="V1827" s="80"/>
      <c r="W1827" s="80"/>
      <c r="X1827" s="80"/>
      <c r="Y1827" s="80"/>
      <c r="Z1827" s="80"/>
      <c r="AA1827" s="80"/>
      <c r="AB1827" s="80"/>
      <c r="AC1827" s="80"/>
      <c r="AD1827" s="80"/>
      <c r="AE1827" s="80"/>
      <c r="AF1827" s="80"/>
      <c r="AG1827" s="80"/>
      <c r="AH1827" s="80"/>
      <c r="AI1827" s="80"/>
      <c r="AJ1827" s="80"/>
      <c r="AK1827" s="80"/>
      <c r="AL1827" s="80"/>
      <c r="AM1827" s="80"/>
      <c r="AN1827" s="80"/>
      <c r="AO1827" s="80"/>
      <c r="AP1827" s="80"/>
      <c r="AQ1827" s="80"/>
      <c r="AR1827" s="80"/>
      <c r="AS1827" s="80"/>
      <c r="AT1827" s="80"/>
      <c r="AU1827" s="80"/>
      <c r="AV1827" s="80"/>
      <c r="AW1827" s="80"/>
      <c r="AX1827" s="80"/>
      <c r="AY1827" s="80"/>
      <c r="AZ1827" s="80"/>
      <c r="BA1827" s="80"/>
      <c r="BB1827" s="80"/>
      <c r="BC1827" s="80"/>
      <c r="BD1827" s="80"/>
      <c r="BE1827" s="80"/>
      <c r="BF1827" s="80"/>
      <c r="BG1827" s="80"/>
      <c r="BH1827" s="80"/>
      <c r="BI1827" s="80"/>
      <c r="BJ1827" s="80"/>
      <c r="BK1827" s="80"/>
      <c r="BL1827" s="80"/>
      <c r="BM1827" s="80"/>
      <c r="BN1827" s="80"/>
      <c r="BO1827" s="80"/>
      <c r="BP1827" s="80"/>
      <c r="BQ1827" s="80"/>
      <c r="BR1827" s="80"/>
      <c r="BS1827" s="80"/>
      <c r="BT1827" s="80"/>
      <c r="BU1827" s="80"/>
      <c r="BV1827" s="80"/>
      <c r="BW1827" s="80"/>
      <c r="BX1827" s="80"/>
      <c r="BY1827" s="80"/>
      <c r="BZ1827" s="80"/>
      <c r="CA1827" s="80"/>
      <c r="CB1827" s="80"/>
      <c r="CC1827" s="80"/>
      <c r="CD1827" s="80"/>
      <c r="CE1827" s="80"/>
      <c r="CF1827" s="80"/>
      <c r="CG1827" s="80"/>
      <c r="CH1827" s="80"/>
      <c r="CI1827" s="80"/>
      <c r="CJ1827" s="80"/>
      <c r="CK1827" s="80"/>
      <c r="CL1827" s="80"/>
      <c r="CN1827" s="60"/>
      <c r="CO1827" s="179"/>
      <c r="CP1827" s="179"/>
      <c r="CQ1827" s="179"/>
      <c r="CR1827" s="179"/>
      <c r="CS1827" s="179"/>
      <c r="CT1827" s="179"/>
      <c r="CU1827" s="179"/>
      <c r="CV1827" s="179"/>
      <c r="CW1827" s="179"/>
      <c r="CX1827" s="179"/>
      <c r="CY1827" s="179"/>
      <c r="CZ1827" s="179"/>
      <c r="DA1827" s="179"/>
      <c r="DB1827" s="179"/>
      <c r="DC1827" s="179"/>
      <c r="DD1827" s="179"/>
      <c r="DE1827" s="179"/>
      <c r="DF1827" s="179"/>
      <c r="DG1827" s="179"/>
      <c r="DH1827" s="179"/>
      <c r="DI1827" s="179"/>
      <c r="DJ1827" s="179"/>
      <c r="DK1827" s="179"/>
      <c r="DL1827" s="179"/>
    </row>
    <row r="1828" spans="1:116" x14ac:dyDescent="0.35">
      <c r="A1828" s="27"/>
      <c r="B1828" s="27"/>
      <c r="C1828" s="27"/>
      <c r="D1828" s="27"/>
      <c r="E1828" s="27"/>
      <c r="F1828" s="27"/>
      <c r="G1828" s="136"/>
      <c r="H1828" s="12"/>
      <c r="I1828" s="60"/>
      <c r="J1828" s="60"/>
      <c r="K1828" s="15"/>
      <c r="L1828" s="15"/>
      <c r="M1828" s="15"/>
      <c r="N1828" s="15"/>
      <c r="O1828" s="15"/>
      <c r="P1828" s="15"/>
      <c r="R1828" s="15"/>
      <c r="S1828" s="80"/>
      <c r="T1828" s="80"/>
      <c r="U1828" s="80"/>
      <c r="V1828" s="80"/>
      <c r="W1828" s="80"/>
      <c r="X1828" s="80"/>
      <c r="Y1828" s="80"/>
      <c r="Z1828" s="80"/>
      <c r="AA1828" s="80"/>
      <c r="AB1828" s="80"/>
      <c r="AC1828" s="80"/>
      <c r="AD1828" s="80"/>
      <c r="AE1828" s="80"/>
      <c r="AF1828" s="80"/>
      <c r="AG1828" s="80"/>
      <c r="AH1828" s="80"/>
      <c r="AI1828" s="80"/>
      <c r="AJ1828" s="80"/>
      <c r="AK1828" s="80"/>
      <c r="AL1828" s="80"/>
      <c r="AM1828" s="80"/>
      <c r="AN1828" s="80"/>
      <c r="AO1828" s="80"/>
      <c r="AP1828" s="80"/>
      <c r="AQ1828" s="80"/>
      <c r="AR1828" s="80"/>
      <c r="AS1828" s="80"/>
      <c r="AT1828" s="80"/>
      <c r="AU1828" s="80"/>
      <c r="AV1828" s="80"/>
      <c r="AW1828" s="80"/>
      <c r="AX1828" s="80"/>
      <c r="AY1828" s="80"/>
      <c r="AZ1828" s="80"/>
      <c r="BA1828" s="80"/>
      <c r="BB1828" s="80"/>
      <c r="BC1828" s="80"/>
      <c r="BD1828" s="80"/>
      <c r="BE1828" s="80"/>
      <c r="BF1828" s="80"/>
      <c r="BG1828" s="80"/>
      <c r="BH1828" s="80"/>
      <c r="BI1828" s="80"/>
      <c r="BJ1828" s="80"/>
      <c r="BK1828" s="80"/>
      <c r="BL1828" s="80"/>
      <c r="BM1828" s="80"/>
      <c r="BN1828" s="80"/>
      <c r="BO1828" s="80"/>
      <c r="BP1828" s="80"/>
      <c r="BQ1828" s="80"/>
      <c r="BR1828" s="80"/>
      <c r="BS1828" s="80"/>
      <c r="BT1828" s="80"/>
      <c r="BU1828" s="80"/>
      <c r="BV1828" s="80"/>
      <c r="BW1828" s="80"/>
      <c r="BX1828" s="80"/>
      <c r="BY1828" s="80"/>
      <c r="BZ1828" s="80"/>
      <c r="CA1828" s="80"/>
      <c r="CB1828" s="80"/>
      <c r="CC1828" s="80"/>
      <c r="CD1828" s="80"/>
      <c r="CE1828" s="80"/>
      <c r="CF1828" s="80"/>
      <c r="CG1828" s="80"/>
      <c r="CH1828" s="80"/>
      <c r="CI1828" s="80"/>
      <c r="CJ1828" s="80"/>
      <c r="CK1828" s="80"/>
      <c r="CL1828" s="80"/>
      <c r="CN1828" s="60"/>
      <c r="CO1828" s="179"/>
      <c r="CP1828" s="179"/>
      <c r="CQ1828" s="179"/>
      <c r="CR1828" s="179"/>
      <c r="CS1828" s="179"/>
      <c r="CT1828" s="179"/>
      <c r="CU1828" s="179"/>
      <c r="CV1828" s="179"/>
      <c r="CW1828" s="179"/>
      <c r="CX1828" s="179"/>
      <c r="CY1828" s="179"/>
      <c r="CZ1828" s="179"/>
      <c r="DA1828" s="179"/>
      <c r="DB1828" s="179"/>
      <c r="DC1828" s="179"/>
      <c r="DD1828" s="179"/>
      <c r="DE1828" s="179"/>
      <c r="DF1828" s="179"/>
      <c r="DG1828" s="179"/>
      <c r="DH1828" s="179"/>
      <c r="DI1828" s="179"/>
      <c r="DJ1828" s="179"/>
      <c r="DK1828" s="179"/>
      <c r="DL1828" s="179"/>
    </row>
    <row r="1829" spans="1:116" x14ac:dyDescent="0.35">
      <c r="G1829" s="136"/>
      <c r="H1829" s="12"/>
      <c r="I1829" s="60"/>
      <c r="J1829" s="60"/>
      <c r="K1829" s="15"/>
      <c r="L1829" s="15"/>
      <c r="M1829" s="15"/>
      <c r="N1829" s="15"/>
      <c r="O1829" s="15"/>
      <c r="P1829" s="15"/>
      <c r="R1829" s="15"/>
      <c r="S1829" s="80"/>
      <c r="T1829" s="80"/>
      <c r="U1829" s="80"/>
      <c r="V1829" s="80"/>
      <c r="W1829" s="80"/>
      <c r="X1829" s="80"/>
      <c r="Y1829" s="80"/>
      <c r="Z1829" s="80"/>
      <c r="AA1829" s="80"/>
      <c r="AB1829" s="80"/>
      <c r="AC1829" s="80"/>
      <c r="AD1829" s="80"/>
      <c r="AE1829" s="80"/>
      <c r="AF1829" s="80"/>
      <c r="AG1829" s="80"/>
      <c r="AH1829" s="80"/>
      <c r="AI1829" s="80"/>
      <c r="AJ1829" s="80"/>
      <c r="AK1829" s="80"/>
      <c r="AL1829" s="80"/>
      <c r="AM1829" s="80"/>
      <c r="AN1829" s="80"/>
      <c r="AO1829" s="80"/>
      <c r="AP1829" s="80"/>
      <c r="AQ1829" s="80"/>
      <c r="AR1829" s="80"/>
      <c r="AS1829" s="80"/>
      <c r="AT1829" s="80"/>
      <c r="AU1829" s="80"/>
      <c r="AV1829" s="80"/>
      <c r="AW1829" s="80"/>
      <c r="AX1829" s="80"/>
      <c r="AY1829" s="80"/>
      <c r="AZ1829" s="80"/>
      <c r="BA1829" s="80"/>
      <c r="BB1829" s="80"/>
      <c r="BC1829" s="80"/>
      <c r="BD1829" s="80"/>
      <c r="BE1829" s="80"/>
      <c r="BF1829" s="80"/>
      <c r="BG1829" s="80"/>
      <c r="BH1829" s="80"/>
      <c r="BI1829" s="80"/>
      <c r="BJ1829" s="80"/>
      <c r="BK1829" s="80"/>
      <c r="BL1829" s="80"/>
      <c r="BM1829" s="80"/>
      <c r="BN1829" s="80"/>
      <c r="BO1829" s="80"/>
      <c r="BP1829" s="80"/>
      <c r="BQ1829" s="80"/>
      <c r="BR1829" s="80"/>
      <c r="BS1829" s="80"/>
      <c r="BT1829" s="80"/>
      <c r="BU1829" s="80"/>
      <c r="BV1829" s="80"/>
      <c r="BW1829" s="80"/>
      <c r="BX1829" s="80"/>
      <c r="BY1829" s="80"/>
      <c r="BZ1829" s="80"/>
      <c r="CA1829" s="80"/>
      <c r="CB1829" s="80"/>
      <c r="CC1829" s="80"/>
      <c r="CD1829" s="80"/>
      <c r="CE1829" s="80"/>
      <c r="CF1829" s="80"/>
      <c r="CG1829" s="80"/>
      <c r="CH1829" s="80"/>
      <c r="CI1829" s="80"/>
      <c r="CJ1829" s="80"/>
      <c r="CK1829" s="80"/>
      <c r="CL1829" s="80"/>
      <c r="CN1829" s="60"/>
      <c r="CO1829" s="179"/>
      <c r="CP1829" s="179"/>
      <c r="CQ1829" s="179"/>
      <c r="CR1829" s="179"/>
      <c r="CS1829" s="179"/>
      <c r="CT1829" s="179"/>
      <c r="CU1829" s="179"/>
      <c r="CV1829" s="179"/>
      <c r="CW1829" s="179"/>
      <c r="CX1829" s="179"/>
      <c r="CY1829" s="179"/>
      <c r="CZ1829" s="179"/>
      <c r="DA1829" s="179"/>
      <c r="DB1829" s="179"/>
      <c r="DC1829" s="179"/>
      <c r="DD1829" s="179"/>
      <c r="DE1829" s="179"/>
      <c r="DF1829" s="179"/>
      <c r="DG1829" s="179"/>
      <c r="DH1829" s="179"/>
      <c r="DI1829" s="179"/>
      <c r="DJ1829" s="179"/>
      <c r="DK1829" s="179"/>
      <c r="DL1829" s="179"/>
    </row>
    <row r="1830" spans="1:116" x14ac:dyDescent="0.35">
      <c r="G1830" s="27"/>
      <c r="H1830" s="27"/>
      <c r="I1830" s="27"/>
      <c r="J1830" s="27"/>
      <c r="K1830" s="27"/>
      <c r="L1830" s="27"/>
      <c r="M1830" s="27"/>
      <c r="N1830" s="27"/>
      <c r="O1830" s="27"/>
      <c r="P1830" s="27"/>
      <c r="CN1830" s="27"/>
    </row>
    <row r="1835" spans="1:116" x14ac:dyDescent="0.35">
      <c r="A1835" s="27"/>
      <c r="B1835" s="27"/>
      <c r="C1835" s="27"/>
      <c r="D1835" s="27"/>
      <c r="E1835" s="27"/>
      <c r="F1835" s="27"/>
    </row>
    <row r="1836" spans="1:116" x14ac:dyDescent="0.35">
      <c r="A1836" s="27"/>
      <c r="B1836" s="27"/>
      <c r="C1836" s="27"/>
      <c r="D1836" s="27"/>
      <c r="E1836" s="27"/>
      <c r="F1836" s="27"/>
    </row>
    <row r="1837" spans="1:116" x14ac:dyDescent="0.35">
      <c r="A1837" s="27"/>
      <c r="B1837" s="27"/>
      <c r="C1837" s="27"/>
      <c r="D1837" s="27"/>
      <c r="E1837" s="27"/>
      <c r="F1837" s="27"/>
      <c r="G1837" s="27"/>
      <c r="H1837" s="27"/>
      <c r="I1837" s="27"/>
      <c r="J1837" s="27"/>
      <c r="K1837" s="27"/>
      <c r="L1837" s="27"/>
      <c r="M1837" s="27"/>
      <c r="N1837" s="27"/>
      <c r="O1837" s="27"/>
      <c r="P1837" s="27"/>
      <c r="CN1837" s="27"/>
    </row>
    <row r="1838" spans="1:116" x14ac:dyDescent="0.35">
      <c r="A1838" s="27"/>
      <c r="B1838" s="27"/>
      <c r="C1838" s="27"/>
      <c r="D1838" s="27"/>
      <c r="E1838" s="27"/>
      <c r="F1838" s="27"/>
      <c r="G1838" s="27"/>
      <c r="H1838" s="27"/>
      <c r="I1838" s="27"/>
      <c r="J1838" s="27"/>
      <c r="K1838" s="27"/>
      <c r="L1838" s="27"/>
      <c r="M1838" s="27"/>
      <c r="N1838" s="27"/>
      <c r="O1838" s="27"/>
      <c r="P1838" s="27"/>
      <c r="CN1838" s="27"/>
    </row>
    <row r="1839" spans="1:116" x14ac:dyDescent="0.35">
      <c r="A1839" s="27"/>
      <c r="B1839" s="27"/>
      <c r="C1839" s="27"/>
      <c r="D1839" s="27"/>
      <c r="E1839" s="27"/>
      <c r="F1839" s="27"/>
      <c r="G1839" s="27"/>
      <c r="H1839" s="27"/>
      <c r="I1839" s="27"/>
      <c r="J1839" s="27"/>
      <c r="K1839" s="27"/>
      <c r="L1839" s="27"/>
      <c r="M1839" s="27"/>
      <c r="N1839" s="27"/>
      <c r="O1839" s="27"/>
      <c r="P1839" s="27"/>
      <c r="CN1839" s="27"/>
    </row>
    <row r="1840" spans="1:116" x14ac:dyDescent="0.35">
      <c r="A1840" s="27"/>
      <c r="B1840" s="27"/>
      <c r="C1840" s="27"/>
      <c r="D1840" s="27"/>
      <c r="E1840" s="27"/>
      <c r="F1840" s="27"/>
      <c r="G1840" s="27"/>
      <c r="H1840" s="27"/>
      <c r="I1840" s="27"/>
      <c r="J1840" s="27"/>
      <c r="K1840" s="27"/>
      <c r="L1840" s="27"/>
      <c r="M1840" s="27"/>
      <c r="N1840" s="27"/>
      <c r="O1840" s="27"/>
      <c r="P1840" s="27"/>
      <c r="CN1840" s="27"/>
    </row>
    <row r="1841" spans="1:116" x14ac:dyDescent="0.35">
      <c r="A1841" s="27"/>
      <c r="B1841" s="27"/>
      <c r="C1841" s="27"/>
      <c r="D1841" s="27"/>
      <c r="E1841" s="27"/>
      <c r="F1841" s="27"/>
      <c r="G1841" s="27"/>
      <c r="H1841" s="27"/>
      <c r="I1841" s="27"/>
      <c r="J1841" s="27"/>
      <c r="K1841" s="27"/>
      <c r="L1841" s="27"/>
      <c r="M1841" s="27"/>
      <c r="N1841" s="27"/>
      <c r="O1841" s="27"/>
      <c r="P1841" s="27"/>
      <c r="CN1841" s="27"/>
    </row>
    <row r="1842" spans="1:116" x14ac:dyDescent="0.35">
      <c r="A1842" s="27"/>
      <c r="B1842" s="27"/>
      <c r="C1842" s="27"/>
      <c r="D1842" s="27"/>
      <c r="E1842" s="27"/>
      <c r="F1842" s="27"/>
      <c r="G1842" s="27"/>
      <c r="H1842" s="27"/>
      <c r="I1842" s="27"/>
      <c r="J1842" s="27"/>
      <c r="K1842" s="27"/>
      <c r="L1842" s="27"/>
      <c r="M1842" s="27"/>
      <c r="N1842" s="27"/>
      <c r="O1842" s="27"/>
      <c r="P1842" s="27"/>
      <c r="CN1842" s="27"/>
    </row>
    <row r="1843" spans="1:116" x14ac:dyDescent="0.35">
      <c r="A1843" s="27"/>
      <c r="B1843" s="27"/>
      <c r="C1843" s="27"/>
      <c r="D1843" s="27"/>
      <c r="E1843" s="27"/>
      <c r="F1843" s="27"/>
      <c r="G1843" s="27"/>
      <c r="H1843" s="27"/>
      <c r="I1843" s="27"/>
      <c r="J1843" s="27"/>
      <c r="K1843" s="27"/>
      <c r="L1843" s="27"/>
      <c r="M1843" s="27"/>
      <c r="N1843" s="27"/>
      <c r="O1843" s="27"/>
      <c r="P1843" s="27"/>
      <c r="CN1843" s="27"/>
    </row>
    <row r="1844" spans="1:116" x14ac:dyDescent="0.35">
      <c r="A1844" s="27"/>
      <c r="B1844" s="27"/>
      <c r="C1844" s="27"/>
      <c r="D1844" s="27"/>
      <c r="E1844" s="27"/>
      <c r="F1844" s="27"/>
      <c r="G1844" s="27"/>
      <c r="H1844" s="27"/>
      <c r="I1844" s="27"/>
      <c r="J1844" s="27"/>
      <c r="K1844" s="27"/>
      <c r="L1844" s="27"/>
      <c r="M1844" s="27"/>
      <c r="N1844" s="27"/>
      <c r="O1844" s="27"/>
      <c r="P1844" s="27"/>
      <c r="CN1844" s="27"/>
    </row>
    <row r="1845" spans="1:116" x14ac:dyDescent="0.35">
      <c r="A1845" s="27"/>
      <c r="B1845" s="27"/>
      <c r="C1845" s="27"/>
      <c r="D1845" s="27"/>
      <c r="E1845" s="27"/>
      <c r="F1845" s="27"/>
      <c r="G1845" s="27"/>
      <c r="H1845" s="27"/>
      <c r="I1845" s="27"/>
      <c r="J1845" s="27"/>
      <c r="K1845" s="27"/>
      <c r="L1845" s="27"/>
      <c r="M1845" s="27"/>
      <c r="N1845" s="27"/>
      <c r="O1845" s="27"/>
      <c r="P1845" s="27"/>
      <c r="CN1845" s="27"/>
    </row>
    <row r="1846" spans="1:116" x14ac:dyDescent="0.35">
      <c r="E1846" s="8"/>
      <c r="G1846" s="27"/>
      <c r="H1846" s="27"/>
      <c r="I1846" s="27"/>
      <c r="J1846" s="27"/>
      <c r="K1846" s="27"/>
      <c r="L1846" s="27"/>
      <c r="M1846" s="27"/>
      <c r="N1846" s="27"/>
      <c r="O1846" s="27"/>
      <c r="P1846" s="27"/>
      <c r="CN1846" s="27"/>
    </row>
    <row r="1847" spans="1:116" x14ac:dyDescent="0.35">
      <c r="E1847" s="8"/>
      <c r="G1847" s="27"/>
      <c r="H1847" s="27"/>
      <c r="I1847" s="27"/>
      <c r="J1847" s="27"/>
      <c r="K1847" s="27"/>
      <c r="L1847" s="27"/>
      <c r="M1847" s="27"/>
      <c r="N1847" s="27"/>
      <c r="O1847" s="27"/>
      <c r="P1847" s="27"/>
      <c r="CN1847" s="27"/>
    </row>
    <row r="1848" spans="1:116" x14ac:dyDescent="0.35">
      <c r="E1848" s="8"/>
      <c r="G1848" s="136"/>
      <c r="H1848" s="12"/>
      <c r="I1848" s="60"/>
      <c r="J1848" s="60"/>
      <c r="K1848" s="15"/>
      <c r="L1848" s="15"/>
      <c r="M1848" s="15"/>
      <c r="N1848" s="15"/>
      <c r="O1848" s="15"/>
      <c r="P1848" s="15"/>
      <c r="R1848" s="15"/>
      <c r="S1848" s="179"/>
      <c r="T1848" s="179"/>
      <c r="U1848" s="179"/>
      <c r="V1848" s="179"/>
      <c r="W1848" s="179"/>
      <c r="X1848" s="179"/>
      <c r="Y1848" s="179"/>
      <c r="Z1848" s="179"/>
      <c r="AA1848" s="179"/>
      <c r="AB1848" s="179"/>
      <c r="AC1848" s="179"/>
      <c r="AD1848" s="179"/>
      <c r="AE1848" s="179"/>
      <c r="AF1848" s="179"/>
      <c r="AG1848" s="179"/>
      <c r="AH1848" s="179"/>
      <c r="AI1848" s="179"/>
      <c r="AJ1848" s="179"/>
      <c r="AK1848" s="179"/>
      <c r="AL1848" s="179"/>
      <c r="AM1848" s="179"/>
      <c r="AN1848" s="179"/>
      <c r="AO1848" s="179"/>
      <c r="AP1848" s="179"/>
      <c r="AQ1848" s="179"/>
      <c r="AR1848" s="179"/>
      <c r="AS1848" s="179"/>
      <c r="AT1848" s="179"/>
      <c r="AU1848" s="179"/>
      <c r="AV1848" s="179"/>
      <c r="AW1848" s="179"/>
      <c r="AX1848" s="179"/>
      <c r="AY1848" s="179"/>
      <c r="AZ1848" s="179"/>
      <c r="BA1848" s="179"/>
      <c r="BB1848" s="179"/>
      <c r="BC1848" s="179"/>
      <c r="BD1848" s="179"/>
      <c r="BE1848" s="179"/>
      <c r="BF1848" s="179"/>
      <c r="BG1848" s="179"/>
      <c r="BH1848" s="179"/>
      <c r="BI1848" s="179"/>
      <c r="BJ1848" s="179"/>
      <c r="BK1848" s="179"/>
      <c r="BL1848" s="179"/>
      <c r="BM1848" s="179"/>
      <c r="BN1848" s="179"/>
      <c r="BO1848" s="179"/>
      <c r="BP1848" s="179"/>
      <c r="BQ1848" s="179"/>
      <c r="BR1848" s="179"/>
      <c r="BS1848" s="179"/>
      <c r="BT1848" s="179"/>
      <c r="BU1848" s="179"/>
      <c r="BV1848" s="179"/>
      <c r="BW1848" s="179"/>
      <c r="BX1848" s="179"/>
      <c r="BY1848" s="179"/>
      <c r="BZ1848" s="179"/>
      <c r="CA1848" s="179"/>
      <c r="CB1848" s="179"/>
      <c r="CC1848" s="179"/>
      <c r="CD1848" s="179"/>
      <c r="CE1848" s="179"/>
      <c r="CF1848" s="179"/>
      <c r="CG1848" s="179"/>
      <c r="CH1848" s="179"/>
      <c r="CI1848" s="179"/>
      <c r="CJ1848" s="179"/>
      <c r="CK1848" s="179"/>
      <c r="CL1848" s="179"/>
      <c r="CN1848" s="60"/>
      <c r="CO1848" s="179"/>
      <c r="CP1848" s="179"/>
      <c r="CQ1848" s="179"/>
      <c r="CR1848" s="179"/>
      <c r="CS1848" s="179"/>
      <c r="CT1848" s="179"/>
      <c r="CU1848" s="179"/>
      <c r="CV1848" s="179"/>
      <c r="CW1848" s="179"/>
      <c r="CX1848" s="179"/>
      <c r="CY1848" s="179"/>
      <c r="CZ1848" s="179"/>
      <c r="DA1848" s="179"/>
      <c r="DB1848" s="179"/>
      <c r="DC1848" s="179"/>
      <c r="DD1848" s="179"/>
      <c r="DE1848" s="179"/>
      <c r="DF1848" s="179"/>
      <c r="DG1848" s="179"/>
      <c r="DH1848" s="179"/>
      <c r="DI1848" s="179"/>
      <c r="DJ1848" s="179"/>
      <c r="DK1848" s="179"/>
      <c r="DL1848" s="179"/>
    </row>
    <row r="1849" spans="1:116" x14ac:dyDescent="0.35">
      <c r="E1849" s="8"/>
      <c r="G1849" s="136"/>
      <c r="H1849" s="12"/>
      <c r="I1849" s="60"/>
      <c r="J1849" s="60"/>
      <c r="K1849" s="15"/>
      <c r="L1849" s="15"/>
      <c r="M1849" s="15"/>
      <c r="N1849" s="15"/>
      <c r="O1849" s="15"/>
      <c r="P1849" s="15"/>
      <c r="R1849" s="15"/>
      <c r="S1849" s="179"/>
      <c r="T1849" s="179"/>
      <c r="U1849" s="179"/>
      <c r="V1849" s="179"/>
      <c r="W1849" s="179"/>
      <c r="X1849" s="179"/>
      <c r="Y1849" s="179"/>
      <c r="Z1849" s="179"/>
      <c r="AA1849" s="179"/>
      <c r="AB1849" s="179"/>
      <c r="AC1849" s="179"/>
      <c r="AD1849" s="179"/>
      <c r="AE1849" s="179"/>
      <c r="AF1849" s="179"/>
      <c r="AG1849" s="179"/>
      <c r="AH1849" s="179"/>
      <c r="AI1849" s="179"/>
      <c r="AJ1849" s="179"/>
      <c r="AK1849" s="179"/>
      <c r="AL1849" s="179"/>
      <c r="AM1849" s="179"/>
      <c r="AN1849" s="179"/>
      <c r="AO1849" s="179"/>
      <c r="AP1849" s="179"/>
      <c r="AQ1849" s="179"/>
      <c r="AR1849" s="179"/>
      <c r="AS1849" s="179"/>
      <c r="AT1849" s="179"/>
      <c r="AU1849" s="179"/>
      <c r="AV1849" s="179"/>
      <c r="AW1849" s="179"/>
      <c r="AX1849" s="179"/>
      <c r="AY1849" s="179"/>
      <c r="AZ1849" s="179"/>
      <c r="BA1849" s="179"/>
      <c r="BB1849" s="179"/>
      <c r="BC1849" s="179"/>
      <c r="BD1849" s="179"/>
      <c r="BE1849" s="179"/>
      <c r="BF1849" s="179"/>
      <c r="BG1849" s="179"/>
      <c r="BH1849" s="179"/>
      <c r="BI1849" s="179"/>
      <c r="BJ1849" s="179"/>
      <c r="BK1849" s="179"/>
      <c r="BL1849" s="179"/>
      <c r="BM1849" s="179"/>
      <c r="BN1849" s="179"/>
      <c r="BO1849" s="179"/>
      <c r="BP1849" s="179"/>
      <c r="BQ1849" s="179"/>
      <c r="BR1849" s="179"/>
      <c r="BS1849" s="179"/>
      <c r="BT1849" s="179"/>
      <c r="BU1849" s="179"/>
      <c r="BV1849" s="179"/>
      <c r="BW1849" s="179"/>
      <c r="BX1849" s="179"/>
      <c r="BY1849" s="179"/>
      <c r="BZ1849" s="179"/>
      <c r="CA1849" s="179"/>
      <c r="CB1849" s="179"/>
      <c r="CC1849" s="179"/>
      <c r="CD1849" s="179"/>
      <c r="CE1849" s="179"/>
      <c r="CF1849" s="179"/>
      <c r="CG1849" s="179"/>
      <c r="CH1849" s="179"/>
      <c r="CI1849" s="179"/>
      <c r="CJ1849" s="179"/>
      <c r="CK1849" s="179"/>
      <c r="CL1849" s="179"/>
      <c r="CN1849" s="60"/>
      <c r="CO1849" s="179"/>
      <c r="CP1849" s="179"/>
      <c r="CQ1849" s="179"/>
      <c r="CR1849" s="179"/>
      <c r="CS1849" s="179"/>
      <c r="CT1849" s="179"/>
      <c r="CU1849" s="179"/>
      <c r="CV1849" s="179"/>
      <c r="CW1849" s="179"/>
      <c r="CX1849" s="179"/>
      <c r="CY1849" s="179"/>
      <c r="CZ1849" s="179"/>
      <c r="DA1849" s="179"/>
      <c r="DB1849" s="179"/>
      <c r="DC1849" s="179"/>
      <c r="DD1849" s="179"/>
      <c r="DE1849" s="179"/>
      <c r="DF1849" s="179"/>
      <c r="DG1849" s="179"/>
      <c r="DH1849" s="179"/>
      <c r="DI1849" s="179"/>
      <c r="DJ1849" s="179"/>
      <c r="DK1849" s="179"/>
      <c r="DL1849" s="179"/>
    </row>
    <row r="1850" spans="1:116" x14ac:dyDescent="0.35">
      <c r="E1850" s="8"/>
      <c r="G1850" s="136"/>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35">
      <c r="E1851" s="8"/>
      <c r="G1851" s="136"/>
      <c r="H1851" s="12"/>
      <c r="I1851" s="60"/>
      <c r="J1851" s="60"/>
      <c r="K1851" s="15"/>
      <c r="L1851" s="15"/>
      <c r="M1851" s="15"/>
      <c r="N1851" s="15"/>
      <c r="O1851" s="15"/>
      <c r="P1851" s="15"/>
      <c r="R1851" s="15"/>
      <c r="S1851" s="179"/>
      <c r="T1851" s="179"/>
      <c r="U1851" s="179"/>
      <c r="V1851" s="179"/>
      <c r="W1851" s="179"/>
      <c r="X1851" s="179"/>
      <c r="Y1851" s="179"/>
      <c r="Z1851" s="179"/>
      <c r="AA1851" s="179"/>
      <c r="AB1851" s="179"/>
      <c r="AC1851" s="179"/>
      <c r="AD1851" s="179"/>
      <c r="AE1851" s="179"/>
      <c r="AF1851" s="179"/>
      <c r="AG1851" s="179"/>
      <c r="AH1851" s="179"/>
      <c r="AI1851" s="179"/>
      <c r="AJ1851" s="179"/>
      <c r="AK1851" s="179"/>
      <c r="AL1851" s="179"/>
      <c r="AM1851" s="179"/>
      <c r="AN1851" s="179"/>
      <c r="AO1851" s="179"/>
      <c r="AP1851" s="179"/>
      <c r="AQ1851" s="179"/>
      <c r="AR1851" s="179"/>
      <c r="AS1851" s="179"/>
      <c r="AT1851" s="179"/>
      <c r="AU1851" s="179"/>
      <c r="AV1851" s="179"/>
      <c r="AW1851" s="179"/>
      <c r="AX1851" s="179"/>
      <c r="AY1851" s="179"/>
      <c r="AZ1851" s="179"/>
      <c r="BA1851" s="179"/>
      <c r="BB1851" s="179"/>
      <c r="BC1851" s="179"/>
      <c r="BD1851" s="179"/>
      <c r="BE1851" s="179"/>
      <c r="BF1851" s="179"/>
      <c r="BG1851" s="179"/>
      <c r="BH1851" s="179"/>
      <c r="BI1851" s="179"/>
      <c r="BJ1851" s="179"/>
      <c r="BK1851" s="179"/>
      <c r="BL1851" s="179"/>
      <c r="BM1851" s="179"/>
      <c r="BN1851" s="179"/>
      <c r="BO1851" s="179"/>
      <c r="BP1851" s="179"/>
      <c r="BQ1851" s="179"/>
      <c r="BR1851" s="179"/>
      <c r="BS1851" s="179"/>
      <c r="BT1851" s="179"/>
      <c r="BU1851" s="179"/>
      <c r="BV1851" s="179"/>
      <c r="BW1851" s="179"/>
      <c r="BX1851" s="179"/>
      <c r="BY1851" s="179"/>
      <c r="BZ1851" s="179"/>
      <c r="CA1851" s="179"/>
      <c r="CB1851" s="179"/>
      <c r="CC1851" s="179"/>
      <c r="CD1851" s="179"/>
      <c r="CE1851" s="179"/>
      <c r="CF1851" s="179"/>
      <c r="CG1851" s="179"/>
      <c r="CH1851" s="179"/>
      <c r="CI1851" s="179"/>
      <c r="CJ1851" s="179"/>
      <c r="CK1851" s="179"/>
      <c r="CL1851" s="179"/>
      <c r="CN1851" s="60"/>
      <c r="CO1851" s="179"/>
      <c r="CP1851" s="179"/>
      <c r="CQ1851" s="179"/>
      <c r="CR1851" s="179"/>
      <c r="CS1851" s="179"/>
      <c r="CT1851" s="179"/>
      <c r="CU1851" s="179"/>
      <c r="CV1851" s="179"/>
      <c r="CW1851" s="179"/>
      <c r="CX1851" s="179"/>
      <c r="CY1851" s="179"/>
      <c r="CZ1851" s="179"/>
      <c r="DA1851" s="179"/>
      <c r="DB1851" s="179"/>
      <c r="DC1851" s="179"/>
      <c r="DD1851" s="179"/>
      <c r="DE1851" s="179"/>
      <c r="DF1851" s="179"/>
      <c r="DG1851" s="179"/>
      <c r="DH1851" s="179"/>
      <c r="DI1851" s="179"/>
      <c r="DJ1851" s="179"/>
      <c r="DK1851" s="179"/>
      <c r="DL1851" s="179"/>
    </row>
    <row r="1852" spans="1:116" x14ac:dyDescent="0.35">
      <c r="E1852" s="8"/>
      <c r="G1852" s="136"/>
      <c r="H1852" s="12"/>
      <c r="I1852" s="60"/>
      <c r="J1852" s="60"/>
      <c r="K1852" s="15"/>
      <c r="L1852" s="15"/>
      <c r="M1852" s="15"/>
      <c r="N1852" s="15"/>
      <c r="O1852" s="15"/>
      <c r="P1852" s="15"/>
      <c r="R1852" s="15"/>
      <c r="S1852" s="179"/>
      <c r="T1852" s="179"/>
      <c r="U1852" s="179"/>
      <c r="V1852" s="179"/>
      <c r="W1852" s="179"/>
      <c r="X1852" s="179"/>
      <c r="Y1852" s="179"/>
      <c r="Z1852" s="179"/>
      <c r="AA1852" s="179"/>
      <c r="AB1852" s="179"/>
      <c r="AC1852" s="179"/>
      <c r="AD1852" s="179"/>
      <c r="AE1852" s="179"/>
      <c r="AF1852" s="179"/>
      <c r="AG1852" s="179"/>
      <c r="AH1852" s="179"/>
      <c r="AI1852" s="179"/>
      <c r="AJ1852" s="179"/>
      <c r="AK1852" s="179"/>
      <c r="AL1852" s="179"/>
      <c r="AM1852" s="179"/>
      <c r="AN1852" s="179"/>
      <c r="AO1852" s="179"/>
      <c r="AP1852" s="179"/>
      <c r="AQ1852" s="179"/>
      <c r="AR1852" s="179"/>
      <c r="AS1852" s="179"/>
      <c r="AT1852" s="179"/>
      <c r="AU1852" s="179"/>
      <c r="AV1852" s="179"/>
      <c r="AW1852" s="179"/>
      <c r="AX1852" s="179"/>
      <c r="AY1852" s="179"/>
      <c r="AZ1852" s="179"/>
      <c r="BA1852" s="179"/>
      <c r="BB1852" s="179"/>
      <c r="BC1852" s="179"/>
      <c r="BD1852" s="179"/>
      <c r="BE1852" s="179"/>
      <c r="BF1852" s="179"/>
      <c r="BG1852" s="179"/>
      <c r="BH1852" s="179"/>
      <c r="BI1852" s="179"/>
      <c r="BJ1852" s="179"/>
      <c r="BK1852" s="179"/>
      <c r="BL1852" s="179"/>
      <c r="BM1852" s="179"/>
      <c r="BN1852" s="179"/>
      <c r="BO1852" s="179"/>
      <c r="BP1852" s="179"/>
      <c r="BQ1852" s="179"/>
      <c r="BR1852" s="179"/>
      <c r="BS1852" s="179"/>
      <c r="BT1852" s="179"/>
      <c r="BU1852" s="179"/>
      <c r="BV1852" s="179"/>
      <c r="BW1852" s="179"/>
      <c r="BX1852" s="179"/>
      <c r="BY1852" s="179"/>
      <c r="BZ1852" s="179"/>
      <c r="CA1852" s="179"/>
      <c r="CB1852" s="179"/>
      <c r="CC1852" s="179"/>
      <c r="CD1852" s="179"/>
      <c r="CE1852" s="179"/>
      <c r="CF1852" s="179"/>
      <c r="CG1852" s="179"/>
      <c r="CH1852" s="179"/>
      <c r="CI1852" s="179"/>
      <c r="CJ1852" s="179"/>
      <c r="CK1852" s="179"/>
      <c r="CL1852" s="179"/>
      <c r="CN1852" s="60"/>
      <c r="CO1852" s="179"/>
      <c r="CP1852" s="179"/>
      <c r="CQ1852" s="179"/>
      <c r="CR1852" s="179"/>
      <c r="CS1852" s="179"/>
      <c r="CT1852" s="179"/>
      <c r="CU1852" s="179"/>
      <c r="CV1852" s="179"/>
      <c r="CW1852" s="179"/>
      <c r="CX1852" s="179"/>
      <c r="CY1852" s="179"/>
      <c r="CZ1852" s="179"/>
      <c r="DA1852" s="179"/>
      <c r="DB1852" s="179"/>
      <c r="DC1852" s="179"/>
      <c r="DD1852" s="179"/>
      <c r="DE1852" s="179"/>
      <c r="DF1852" s="179"/>
      <c r="DG1852" s="179"/>
      <c r="DH1852" s="179"/>
      <c r="DI1852" s="179"/>
      <c r="DJ1852" s="179"/>
      <c r="DK1852" s="179"/>
      <c r="DL1852" s="179"/>
    </row>
    <row r="1853" spans="1:116" x14ac:dyDescent="0.35">
      <c r="E1853" s="8"/>
      <c r="G1853" s="136"/>
      <c r="H1853" s="12"/>
      <c r="I1853" s="60"/>
      <c r="J1853" s="60"/>
      <c r="K1853" s="15"/>
      <c r="L1853" s="15"/>
      <c r="M1853" s="15"/>
      <c r="N1853" s="15"/>
      <c r="O1853" s="15"/>
      <c r="P1853" s="15"/>
      <c r="R1853" s="15"/>
      <c r="S1853" s="179"/>
      <c r="T1853" s="179"/>
      <c r="U1853" s="179"/>
      <c r="V1853" s="179"/>
      <c r="W1853" s="179"/>
      <c r="X1853" s="179"/>
      <c r="Y1853" s="179"/>
      <c r="Z1853" s="179"/>
      <c r="AA1853" s="179"/>
      <c r="AB1853" s="179"/>
      <c r="AC1853" s="179"/>
      <c r="AD1853" s="179"/>
      <c r="AE1853" s="179"/>
      <c r="AF1853" s="179"/>
      <c r="AG1853" s="179"/>
      <c r="AH1853" s="179"/>
      <c r="AI1853" s="179"/>
      <c r="AJ1853" s="179"/>
      <c r="AK1853" s="179"/>
      <c r="AL1853" s="179"/>
      <c r="AM1853" s="179"/>
      <c r="AN1853" s="179"/>
      <c r="AO1853" s="179"/>
      <c r="AP1853" s="179"/>
      <c r="AQ1853" s="179"/>
      <c r="AR1853" s="179"/>
      <c r="AS1853" s="179"/>
      <c r="AT1853" s="179"/>
      <c r="AU1853" s="179"/>
      <c r="AV1853" s="179"/>
      <c r="AW1853" s="179"/>
      <c r="AX1853" s="179"/>
      <c r="AY1853" s="179"/>
      <c r="AZ1853" s="179"/>
      <c r="BA1853" s="179"/>
      <c r="BB1853" s="179"/>
      <c r="BC1853" s="179"/>
      <c r="BD1853" s="179"/>
      <c r="BE1853" s="179"/>
      <c r="BF1853" s="179"/>
      <c r="BG1853" s="179"/>
      <c r="BH1853" s="179"/>
      <c r="BI1853" s="179"/>
      <c r="BJ1853" s="179"/>
      <c r="BK1853" s="179"/>
      <c r="BL1853" s="179"/>
      <c r="BM1853" s="179"/>
      <c r="BN1853" s="179"/>
      <c r="BO1853" s="179"/>
      <c r="BP1853" s="179"/>
      <c r="BQ1853" s="179"/>
      <c r="BR1853" s="179"/>
      <c r="BS1853" s="179"/>
      <c r="BT1853" s="179"/>
      <c r="BU1853" s="179"/>
      <c r="BV1853" s="179"/>
      <c r="BW1853" s="179"/>
      <c r="BX1853" s="179"/>
      <c r="BY1853" s="179"/>
      <c r="BZ1853" s="179"/>
      <c r="CA1853" s="179"/>
      <c r="CB1853" s="179"/>
      <c r="CC1853" s="179"/>
      <c r="CD1853" s="179"/>
      <c r="CE1853" s="179"/>
      <c r="CF1853" s="179"/>
      <c r="CG1853" s="179"/>
      <c r="CH1853" s="179"/>
      <c r="CI1853" s="179"/>
      <c r="CJ1853" s="179"/>
      <c r="CK1853" s="179"/>
      <c r="CL1853" s="179"/>
      <c r="CN1853" s="60"/>
      <c r="CO1853" s="179"/>
      <c r="CP1853" s="179"/>
      <c r="CQ1853" s="179"/>
      <c r="CR1853" s="179"/>
      <c r="CS1853" s="179"/>
      <c r="CT1853" s="179"/>
      <c r="CU1853" s="179"/>
      <c r="CV1853" s="179"/>
      <c r="CW1853" s="179"/>
      <c r="CX1853" s="179"/>
      <c r="CY1853" s="179"/>
      <c r="CZ1853" s="179"/>
      <c r="DA1853" s="179"/>
      <c r="DB1853" s="179"/>
      <c r="DC1853" s="179"/>
      <c r="DD1853" s="179"/>
      <c r="DE1853" s="179"/>
      <c r="DF1853" s="179"/>
      <c r="DG1853" s="179"/>
      <c r="DH1853" s="179"/>
      <c r="DI1853" s="179"/>
      <c r="DJ1853" s="179"/>
      <c r="DK1853" s="179"/>
      <c r="DL1853" s="179"/>
    </row>
    <row r="1854" spans="1:116" x14ac:dyDescent="0.35">
      <c r="G1854" s="136"/>
      <c r="H1854" s="12"/>
      <c r="I1854" s="60"/>
      <c r="J1854" s="60"/>
      <c r="K1854" s="15"/>
      <c r="L1854" s="15"/>
      <c r="M1854" s="15"/>
      <c r="N1854" s="15"/>
      <c r="O1854" s="15"/>
      <c r="P1854" s="15"/>
      <c r="R1854" s="15"/>
      <c r="S1854" s="179"/>
      <c r="T1854" s="179"/>
      <c r="U1854" s="179"/>
      <c r="V1854" s="179"/>
      <c r="W1854" s="179"/>
      <c r="X1854" s="179"/>
      <c r="Y1854" s="179"/>
      <c r="Z1854" s="179"/>
      <c r="AA1854" s="179"/>
      <c r="AB1854" s="179"/>
      <c r="AC1854" s="179"/>
      <c r="AD1854" s="179"/>
      <c r="AE1854" s="179"/>
      <c r="AF1854" s="179"/>
      <c r="AG1854" s="179"/>
      <c r="AH1854" s="179"/>
      <c r="AI1854" s="179"/>
      <c r="AJ1854" s="179"/>
      <c r="AK1854" s="179"/>
      <c r="AL1854" s="179"/>
      <c r="AM1854" s="179"/>
      <c r="AN1854" s="179"/>
      <c r="AO1854" s="179"/>
      <c r="AP1854" s="179"/>
      <c r="AQ1854" s="179"/>
      <c r="AR1854" s="179"/>
      <c r="AS1854" s="179"/>
      <c r="AT1854" s="179"/>
      <c r="AU1854" s="179"/>
      <c r="AV1854" s="179"/>
      <c r="AW1854" s="179"/>
      <c r="AX1854" s="179"/>
      <c r="AY1854" s="179"/>
      <c r="AZ1854" s="179"/>
      <c r="BA1854" s="179"/>
      <c r="BB1854" s="179"/>
      <c r="BC1854" s="179"/>
      <c r="BD1854" s="179"/>
      <c r="BE1854" s="179"/>
      <c r="BF1854" s="179"/>
      <c r="BG1854" s="179"/>
      <c r="BH1854" s="179"/>
      <c r="BI1854" s="179"/>
      <c r="BJ1854" s="179"/>
      <c r="BK1854" s="179"/>
      <c r="BL1854" s="179"/>
      <c r="BM1854" s="179"/>
      <c r="BN1854" s="179"/>
      <c r="BO1854" s="179"/>
      <c r="BP1854" s="179"/>
      <c r="BQ1854" s="179"/>
      <c r="BR1854" s="179"/>
      <c r="BS1854" s="179"/>
      <c r="BT1854" s="179"/>
      <c r="BU1854" s="179"/>
      <c r="BV1854" s="179"/>
      <c r="BW1854" s="179"/>
      <c r="BX1854" s="179"/>
      <c r="BY1854" s="179"/>
      <c r="BZ1854" s="179"/>
      <c r="CA1854" s="179"/>
      <c r="CB1854" s="179"/>
      <c r="CC1854" s="179"/>
      <c r="CD1854" s="179"/>
      <c r="CE1854" s="179"/>
      <c r="CF1854" s="179"/>
      <c r="CG1854" s="179"/>
      <c r="CH1854" s="179"/>
      <c r="CI1854" s="179"/>
      <c r="CJ1854" s="179"/>
      <c r="CK1854" s="179"/>
      <c r="CL1854" s="179"/>
      <c r="CN1854" s="60"/>
      <c r="CO1854" s="179"/>
      <c r="CP1854" s="179"/>
      <c r="CQ1854" s="179"/>
      <c r="CR1854" s="179"/>
      <c r="CS1854" s="179"/>
      <c r="CT1854" s="179"/>
      <c r="CU1854" s="179"/>
      <c r="CV1854" s="179"/>
      <c r="CW1854" s="179"/>
      <c r="CX1854" s="179"/>
      <c r="CY1854" s="179"/>
      <c r="CZ1854" s="179"/>
      <c r="DA1854" s="179"/>
      <c r="DB1854" s="179"/>
      <c r="DC1854" s="179"/>
      <c r="DD1854" s="179"/>
      <c r="DE1854" s="179"/>
      <c r="DF1854" s="179"/>
      <c r="DG1854" s="179"/>
      <c r="DH1854" s="179"/>
      <c r="DI1854" s="179"/>
      <c r="DJ1854" s="179"/>
      <c r="DK1854" s="179"/>
      <c r="DL1854" s="179"/>
    </row>
    <row r="1855" spans="1:116" x14ac:dyDescent="0.35">
      <c r="G1855" s="136"/>
      <c r="H1855" s="12"/>
      <c r="I1855" s="60"/>
      <c r="J1855" s="60"/>
      <c r="K1855" s="15"/>
      <c r="L1855" s="15"/>
      <c r="M1855" s="15"/>
      <c r="N1855" s="15"/>
      <c r="O1855" s="15"/>
      <c r="P1855" s="15"/>
      <c r="R1855" s="15"/>
      <c r="S1855" s="179"/>
      <c r="T1855" s="179"/>
      <c r="U1855" s="179"/>
      <c r="V1855" s="179"/>
      <c r="W1855" s="179"/>
      <c r="X1855" s="179"/>
      <c r="Y1855" s="179"/>
      <c r="Z1855" s="179"/>
      <c r="AA1855" s="179"/>
      <c r="AB1855" s="179"/>
      <c r="AC1855" s="179"/>
      <c r="AD1855" s="179"/>
      <c r="AE1855" s="179"/>
      <c r="AF1855" s="179"/>
      <c r="AG1855" s="179"/>
      <c r="AH1855" s="179"/>
      <c r="AI1855" s="179"/>
      <c r="AJ1855" s="179"/>
      <c r="AK1855" s="179"/>
      <c r="AL1855" s="179"/>
      <c r="AM1855" s="179"/>
      <c r="AN1855" s="179"/>
      <c r="AO1855" s="179"/>
      <c r="AP1855" s="179"/>
      <c r="AQ1855" s="179"/>
      <c r="AR1855" s="179"/>
      <c r="AS1855" s="179"/>
      <c r="AT1855" s="179"/>
      <c r="AU1855" s="179"/>
      <c r="AV1855" s="179"/>
      <c r="AW1855" s="179"/>
      <c r="AX1855" s="179"/>
      <c r="AY1855" s="179"/>
      <c r="AZ1855" s="179"/>
      <c r="BA1855" s="179"/>
      <c r="BB1855" s="179"/>
      <c r="BC1855" s="179"/>
      <c r="BD1855" s="179"/>
      <c r="BE1855" s="179"/>
      <c r="BF1855" s="179"/>
      <c r="BG1855" s="179"/>
      <c r="BH1855" s="179"/>
      <c r="BI1855" s="179"/>
      <c r="BJ1855" s="179"/>
      <c r="BK1855" s="179"/>
      <c r="BL1855" s="179"/>
      <c r="BM1855" s="179"/>
      <c r="BN1855" s="179"/>
      <c r="BO1855" s="179"/>
      <c r="BP1855" s="179"/>
      <c r="BQ1855" s="179"/>
      <c r="BR1855" s="179"/>
      <c r="BS1855" s="179"/>
      <c r="BT1855" s="179"/>
      <c r="BU1855" s="179"/>
      <c r="BV1855" s="179"/>
      <c r="BW1855" s="179"/>
      <c r="BX1855" s="179"/>
      <c r="BY1855" s="179"/>
      <c r="BZ1855" s="179"/>
      <c r="CA1855" s="179"/>
      <c r="CB1855" s="179"/>
      <c r="CC1855" s="179"/>
      <c r="CD1855" s="179"/>
      <c r="CE1855" s="179"/>
      <c r="CF1855" s="179"/>
      <c r="CG1855" s="179"/>
      <c r="CH1855" s="179"/>
      <c r="CI1855" s="179"/>
      <c r="CJ1855" s="179"/>
      <c r="CK1855" s="179"/>
      <c r="CL1855" s="179"/>
      <c r="CN1855" s="60"/>
      <c r="CO1855" s="179"/>
      <c r="CP1855" s="179"/>
      <c r="CQ1855" s="179"/>
      <c r="CR1855" s="179"/>
      <c r="CS1855" s="179"/>
      <c r="CT1855" s="179"/>
      <c r="CU1855" s="179"/>
      <c r="CV1855" s="179"/>
      <c r="CW1855" s="179"/>
      <c r="CX1855" s="179"/>
      <c r="CY1855" s="179"/>
      <c r="CZ1855" s="179"/>
      <c r="DA1855" s="179"/>
      <c r="DB1855" s="179"/>
      <c r="DC1855" s="179"/>
      <c r="DD1855" s="179"/>
      <c r="DE1855" s="179"/>
      <c r="DF1855" s="179"/>
      <c r="DG1855" s="179"/>
      <c r="DH1855" s="179"/>
      <c r="DI1855" s="179"/>
      <c r="DJ1855" s="179"/>
      <c r="DK1855" s="179"/>
      <c r="DL1855" s="179"/>
    </row>
    <row r="1856" spans="1:116" x14ac:dyDescent="0.35">
      <c r="CO1856" s="8"/>
      <c r="CP1856" s="8"/>
      <c r="CQ1856" s="8"/>
      <c r="CR1856" s="8"/>
      <c r="CS1856" s="8"/>
      <c r="CT1856" s="8"/>
      <c r="CU1856" s="8"/>
      <c r="CV1856" s="8"/>
      <c r="CW1856" s="8"/>
      <c r="CX1856" s="8"/>
      <c r="CY1856" s="8"/>
      <c r="CZ1856" s="8"/>
      <c r="DA1856" s="8"/>
      <c r="DB1856" s="8"/>
      <c r="DC1856" s="8"/>
      <c r="DD1856" s="8"/>
      <c r="DE1856" s="8"/>
      <c r="DF1856" s="8"/>
      <c r="DG1856" s="8"/>
      <c r="DH1856" s="8"/>
      <c r="DI1856" s="8"/>
      <c r="DJ1856" s="8"/>
      <c r="DK1856" s="8"/>
      <c r="DL1856" s="8"/>
    </row>
    <row r="1857" spans="1:116" x14ac:dyDescent="0.35">
      <c r="CO1857" s="8"/>
      <c r="CP1857" s="8"/>
      <c r="CQ1857" s="8"/>
      <c r="CR1857" s="8"/>
      <c r="CS1857" s="8"/>
      <c r="CT1857" s="8"/>
      <c r="CU1857" s="8"/>
      <c r="CV1857" s="8"/>
      <c r="CW1857" s="8"/>
      <c r="CX1857" s="8"/>
      <c r="CY1857" s="8"/>
      <c r="CZ1857" s="8"/>
      <c r="DA1857" s="8"/>
      <c r="DB1857" s="8"/>
      <c r="DC1857" s="8"/>
      <c r="DD1857" s="8"/>
      <c r="DE1857" s="8"/>
      <c r="DF1857" s="8"/>
      <c r="DG1857" s="8"/>
      <c r="DH1857" s="8"/>
      <c r="DI1857" s="8"/>
      <c r="DJ1857" s="8"/>
      <c r="DK1857" s="8"/>
      <c r="DL1857" s="8"/>
    </row>
    <row r="1858" spans="1:116" x14ac:dyDescent="0.35">
      <c r="CO1858" s="8"/>
      <c r="CP1858" s="8"/>
      <c r="CQ1858" s="8"/>
      <c r="CR1858" s="8"/>
      <c r="CS1858" s="8"/>
      <c r="CT1858" s="8"/>
      <c r="CU1858" s="8"/>
      <c r="CV1858" s="8"/>
      <c r="CW1858" s="8"/>
      <c r="CX1858" s="8"/>
      <c r="CY1858" s="8"/>
      <c r="CZ1858" s="8"/>
      <c r="DA1858" s="8"/>
      <c r="DB1858" s="8"/>
      <c r="DC1858" s="8"/>
      <c r="DD1858" s="8"/>
      <c r="DE1858" s="8"/>
      <c r="DF1858" s="8"/>
      <c r="DG1858" s="8"/>
      <c r="DH1858" s="8"/>
      <c r="DI1858" s="8"/>
      <c r="DJ1858" s="8"/>
      <c r="DK1858" s="8"/>
      <c r="DL1858" s="8"/>
    </row>
    <row r="1859" spans="1:116" x14ac:dyDescent="0.35">
      <c r="A1859" s="206" t="s">
        <v>480</v>
      </c>
      <c r="B1859" s="27" t="s">
        <v>480</v>
      </c>
      <c r="C1859" s="27"/>
      <c r="D1859" s="27"/>
      <c r="E1859" s="27" t="s">
        <v>480</v>
      </c>
      <c r="F1859" s="27" t="s">
        <v>480</v>
      </c>
      <c r="CO1859" s="8"/>
      <c r="CP1859" s="8"/>
      <c r="CQ1859" s="8"/>
      <c r="CR1859" s="8"/>
      <c r="CS1859" s="8"/>
      <c r="CT1859" s="8"/>
      <c r="CU1859" s="8"/>
      <c r="CV1859" s="8"/>
      <c r="CW1859" s="8"/>
      <c r="CX1859" s="8"/>
      <c r="CY1859" s="8"/>
      <c r="CZ1859" s="8"/>
      <c r="DA1859" s="8"/>
      <c r="DB1859" s="8"/>
      <c r="DC1859" s="8"/>
      <c r="DD1859" s="8"/>
      <c r="DE1859" s="8"/>
      <c r="DF1859" s="8"/>
      <c r="DG1859" s="8"/>
      <c r="DH1859" s="8"/>
      <c r="DI1859" s="8"/>
      <c r="DJ1859" s="8"/>
      <c r="DK1859" s="8"/>
      <c r="DL1859" s="8"/>
    </row>
    <row r="1860" spans="1:116" x14ac:dyDescent="0.35">
      <c r="CO1860" s="8"/>
      <c r="CP1860" s="8"/>
      <c r="CQ1860" s="8"/>
      <c r="CR1860" s="8"/>
      <c r="CS1860" s="8"/>
      <c r="CT1860" s="8"/>
      <c r="CU1860" s="8"/>
      <c r="CV1860" s="8"/>
      <c r="CW1860" s="8"/>
      <c r="CX1860" s="8"/>
      <c r="CY1860" s="8"/>
      <c r="CZ1860" s="8"/>
      <c r="DA1860" s="8"/>
      <c r="DB1860" s="8"/>
      <c r="DC1860" s="8"/>
      <c r="DD1860" s="8"/>
      <c r="DE1860" s="8"/>
      <c r="DF1860" s="8"/>
      <c r="DG1860" s="8"/>
      <c r="DH1860" s="8"/>
      <c r="DI1860" s="8"/>
      <c r="DJ1860" s="8"/>
      <c r="DK1860" s="8"/>
      <c r="DL1860" s="8"/>
    </row>
    <row r="1861" spans="1:116" x14ac:dyDescent="0.35">
      <c r="A1861" s="174"/>
      <c r="E1861" s="8"/>
      <c r="G1861" s="206" t="s">
        <v>480</v>
      </c>
      <c r="H1861" s="206" t="s">
        <v>480</v>
      </c>
      <c r="I1861" s="207" t="s">
        <v>480</v>
      </c>
      <c r="J1861" s="207"/>
      <c r="K1861" s="206" t="s">
        <v>480</v>
      </c>
      <c r="L1861" s="206" t="s">
        <v>480</v>
      </c>
      <c r="M1861" s="206" t="s">
        <v>480</v>
      </c>
      <c r="N1861" s="206" t="s">
        <v>480</v>
      </c>
      <c r="O1861" s="206" t="s">
        <v>480</v>
      </c>
      <c r="P1861" s="206" t="s">
        <v>480</v>
      </c>
      <c r="R1861" s="206" t="s">
        <v>480</v>
      </c>
      <c r="S1861" s="206" t="s">
        <v>480</v>
      </c>
      <c r="T1861" s="206" t="s">
        <v>480</v>
      </c>
      <c r="U1861" s="206" t="s">
        <v>480</v>
      </c>
      <c r="V1861" s="206" t="s">
        <v>480</v>
      </c>
      <c r="W1861" s="206" t="s">
        <v>480</v>
      </c>
      <c r="X1861" s="206" t="s">
        <v>480</v>
      </c>
      <c r="Y1861" s="206" t="s">
        <v>480</v>
      </c>
      <c r="Z1861" s="206" t="s">
        <v>480</v>
      </c>
      <c r="AA1861" s="206" t="s">
        <v>480</v>
      </c>
      <c r="AB1861" s="206" t="s">
        <v>480</v>
      </c>
      <c r="AC1861" s="206" t="s">
        <v>480</v>
      </c>
      <c r="AD1861" s="206" t="s">
        <v>480</v>
      </c>
      <c r="AE1861" s="206" t="s">
        <v>480</v>
      </c>
      <c r="AF1861" s="206" t="s">
        <v>480</v>
      </c>
      <c r="AG1861" s="206" t="s">
        <v>480</v>
      </c>
      <c r="AH1861" s="206" t="s">
        <v>480</v>
      </c>
      <c r="AI1861" s="206" t="s">
        <v>480</v>
      </c>
      <c r="AJ1861" s="206" t="s">
        <v>480</v>
      </c>
      <c r="AK1861" s="206" t="s">
        <v>480</v>
      </c>
      <c r="AL1861" s="206" t="s">
        <v>480</v>
      </c>
      <c r="AM1861" s="206" t="s">
        <v>480</v>
      </c>
      <c r="AN1861" s="206" t="s">
        <v>480</v>
      </c>
      <c r="AO1861" s="206" t="s">
        <v>480</v>
      </c>
      <c r="AP1861" s="206" t="s">
        <v>480</v>
      </c>
      <c r="AQ1861" s="206" t="s">
        <v>480</v>
      </c>
      <c r="AR1861" s="206" t="s">
        <v>480</v>
      </c>
      <c r="AS1861" s="206" t="s">
        <v>480</v>
      </c>
      <c r="AT1861" s="206" t="s">
        <v>480</v>
      </c>
      <c r="AU1861" s="206" t="s">
        <v>480</v>
      </c>
      <c r="AV1861" s="206" t="s">
        <v>480</v>
      </c>
      <c r="AW1861" s="206" t="s">
        <v>480</v>
      </c>
      <c r="AX1861" s="206" t="s">
        <v>480</v>
      </c>
      <c r="AY1861" s="206" t="s">
        <v>480</v>
      </c>
      <c r="AZ1861" s="206" t="s">
        <v>480</v>
      </c>
      <c r="BA1861" s="206" t="s">
        <v>480</v>
      </c>
      <c r="BB1861" s="206" t="s">
        <v>480</v>
      </c>
      <c r="BC1861" s="206" t="s">
        <v>480</v>
      </c>
      <c r="BD1861" s="206" t="s">
        <v>480</v>
      </c>
      <c r="BE1861" s="206" t="s">
        <v>480</v>
      </c>
      <c r="BF1861" s="206" t="s">
        <v>480</v>
      </c>
      <c r="BG1861" s="206" t="s">
        <v>480</v>
      </c>
      <c r="BH1861" s="206" t="s">
        <v>480</v>
      </c>
      <c r="BI1861" s="206" t="s">
        <v>480</v>
      </c>
      <c r="BJ1861" s="206" t="s">
        <v>480</v>
      </c>
      <c r="BK1861" s="206" t="s">
        <v>480</v>
      </c>
      <c r="BL1861" s="206" t="s">
        <v>480</v>
      </c>
      <c r="BM1861" s="206" t="s">
        <v>480</v>
      </c>
      <c r="BN1861" s="206" t="s">
        <v>480</v>
      </c>
      <c r="BO1861" s="206" t="s">
        <v>480</v>
      </c>
      <c r="BP1861" s="206" t="s">
        <v>480</v>
      </c>
      <c r="BQ1861" s="206" t="s">
        <v>480</v>
      </c>
      <c r="BR1861" s="206" t="s">
        <v>480</v>
      </c>
      <c r="BS1861" s="206" t="s">
        <v>480</v>
      </c>
      <c r="BT1861" s="206" t="s">
        <v>480</v>
      </c>
      <c r="BU1861" s="206" t="s">
        <v>480</v>
      </c>
      <c r="BV1861" s="206" t="s">
        <v>480</v>
      </c>
      <c r="BW1861" s="206" t="s">
        <v>480</v>
      </c>
      <c r="BX1861" s="206" t="s">
        <v>480</v>
      </c>
      <c r="BY1861" s="206" t="s">
        <v>480</v>
      </c>
      <c r="BZ1861" s="206" t="s">
        <v>480</v>
      </c>
      <c r="CA1861" s="206" t="s">
        <v>480</v>
      </c>
      <c r="CB1861" s="206" t="s">
        <v>480</v>
      </c>
      <c r="CC1861" s="206" t="s">
        <v>480</v>
      </c>
      <c r="CD1861" s="206" t="s">
        <v>480</v>
      </c>
      <c r="CE1861" s="206" t="s">
        <v>480</v>
      </c>
      <c r="CF1861" s="206" t="s">
        <v>480</v>
      </c>
      <c r="CG1861" s="206" t="s">
        <v>480</v>
      </c>
      <c r="CH1861" s="206" t="s">
        <v>480</v>
      </c>
      <c r="CI1861" s="206" t="s">
        <v>480</v>
      </c>
      <c r="CJ1861" s="206" t="s">
        <v>480</v>
      </c>
      <c r="CK1861" s="206" t="s">
        <v>480</v>
      </c>
      <c r="CL1861" s="206" t="s">
        <v>480</v>
      </c>
      <c r="CN1861" s="207" t="s">
        <v>480</v>
      </c>
      <c r="CO1861" s="206" t="s">
        <v>480</v>
      </c>
      <c r="CP1861" s="206" t="s">
        <v>480</v>
      </c>
      <c r="CQ1861" s="206" t="s">
        <v>480</v>
      </c>
      <c r="CR1861" s="206" t="s">
        <v>480</v>
      </c>
      <c r="CS1861" s="206" t="s">
        <v>480</v>
      </c>
      <c r="CT1861" s="206" t="s">
        <v>480</v>
      </c>
      <c r="CU1861" s="206" t="s">
        <v>480</v>
      </c>
      <c r="CV1861" s="206" t="s">
        <v>480</v>
      </c>
      <c r="CW1861" s="206" t="s">
        <v>480</v>
      </c>
      <c r="CX1861" s="206" t="s">
        <v>480</v>
      </c>
      <c r="CY1861" s="206" t="s">
        <v>480</v>
      </c>
      <c r="CZ1861" s="206" t="s">
        <v>480</v>
      </c>
      <c r="DA1861" s="206" t="s">
        <v>480</v>
      </c>
      <c r="DB1861" s="206" t="s">
        <v>480</v>
      </c>
      <c r="DC1861" s="206" t="s">
        <v>480</v>
      </c>
      <c r="DD1861" s="206" t="s">
        <v>480</v>
      </c>
      <c r="DE1861" s="206" t="s">
        <v>480</v>
      </c>
      <c r="DF1861" s="206" t="s">
        <v>480</v>
      </c>
      <c r="DG1861" s="206" t="s">
        <v>480</v>
      </c>
      <c r="DH1861" s="206" t="s">
        <v>480</v>
      </c>
      <c r="DI1861" s="206" t="s">
        <v>480</v>
      </c>
      <c r="DJ1861" s="206" t="s">
        <v>480</v>
      </c>
      <c r="DK1861" s="206" t="s">
        <v>480</v>
      </c>
      <c r="DL1861" s="206" t="s">
        <v>480</v>
      </c>
    </row>
    <row r="1862" spans="1:116" x14ac:dyDescent="0.35">
      <c r="A1862" s="174"/>
      <c r="E1862" s="8"/>
      <c r="CO1862" s="8"/>
      <c r="CP1862" s="8"/>
      <c r="CQ1862" s="8"/>
      <c r="CR1862" s="8"/>
      <c r="CS1862" s="8"/>
      <c r="CT1862" s="8"/>
      <c r="CU1862" s="8"/>
      <c r="CV1862" s="8"/>
      <c r="CW1862" s="8"/>
      <c r="CX1862" s="8"/>
      <c r="CY1862" s="8"/>
      <c r="CZ1862" s="8"/>
      <c r="DA1862" s="8"/>
      <c r="DB1862" s="8"/>
      <c r="DC1862" s="8"/>
      <c r="DD1862" s="8"/>
      <c r="DE1862" s="8"/>
      <c r="DF1862" s="8"/>
      <c r="DG1862" s="8"/>
      <c r="DH1862" s="8"/>
      <c r="DI1862" s="8"/>
      <c r="DJ1862" s="8"/>
      <c r="DK1862" s="8"/>
      <c r="DL1862" s="8"/>
    </row>
    <row r="1863" spans="1:116" x14ac:dyDescent="0.35">
      <c r="A1863" s="174"/>
      <c r="E1863" s="8"/>
      <c r="G1863" s="175" t="s">
        <v>490</v>
      </c>
      <c r="H1863" s="174"/>
      <c r="I1863" s="176"/>
      <c r="J1863" s="176"/>
      <c r="K1863" s="197"/>
      <c r="L1863" s="197"/>
      <c r="M1863" s="197"/>
      <c r="N1863" s="197"/>
      <c r="O1863" s="197"/>
      <c r="P1863" s="197"/>
      <c r="R1863" s="198"/>
      <c r="S1863" s="174"/>
      <c r="T1863" s="174"/>
      <c r="U1863" s="174"/>
      <c r="V1863" s="174"/>
      <c r="W1863" s="174"/>
      <c r="X1863" s="174"/>
      <c r="Y1863" s="174"/>
      <c r="Z1863" s="174"/>
      <c r="AA1863" s="174"/>
      <c r="AB1863" s="174"/>
      <c r="AC1863" s="174"/>
      <c r="AD1863" s="174"/>
      <c r="AE1863" s="174"/>
      <c r="AF1863" s="174"/>
      <c r="AG1863" s="174"/>
      <c r="AH1863" s="174"/>
      <c r="AI1863" s="174"/>
      <c r="AJ1863" s="174"/>
      <c r="AK1863" s="174"/>
      <c r="AL1863" s="174"/>
      <c r="AM1863" s="174"/>
      <c r="AN1863" s="174"/>
      <c r="AO1863" s="174"/>
      <c r="AP1863" s="174"/>
      <c r="AQ1863" s="174"/>
      <c r="AR1863" s="174"/>
      <c r="AS1863" s="174"/>
      <c r="AT1863" s="174"/>
      <c r="AU1863" s="174"/>
      <c r="AV1863" s="174"/>
      <c r="AW1863" s="174"/>
      <c r="AX1863" s="174"/>
      <c r="AY1863" s="174"/>
      <c r="AZ1863" s="174"/>
      <c r="BA1863" s="174"/>
      <c r="BB1863" s="174"/>
      <c r="BC1863" s="174"/>
      <c r="BD1863" s="174"/>
      <c r="BE1863" s="174"/>
      <c r="BF1863" s="174"/>
      <c r="BG1863" s="174"/>
      <c r="BH1863" s="174"/>
      <c r="BI1863" s="174"/>
      <c r="BJ1863" s="174"/>
      <c r="BK1863" s="174"/>
      <c r="BL1863" s="174"/>
      <c r="BM1863" s="174"/>
      <c r="BN1863" s="174"/>
      <c r="BO1863" s="174"/>
      <c r="BP1863" s="174"/>
      <c r="BQ1863" s="174"/>
      <c r="BR1863" s="174"/>
      <c r="BS1863" s="174"/>
      <c r="BT1863" s="174"/>
      <c r="BU1863" s="174"/>
      <c r="BV1863" s="174"/>
      <c r="BW1863" s="174"/>
      <c r="BX1863" s="174"/>
      <c r="BY1863" s="174"/>
      <c r="BZ1863" s="174"/>
      <c r="CA1863" s="174"/>
      <c r="CB1863" s="174"/>
      <c r="CC1863" s="174"/>
      <c r="CD1863" s="174"/>
      <c r="CE1863" s="174"/>
      <c r="CF1863" s="174"/>
      <c r="CG1863" s="174"/>
      <c r="CH1863" s="174"/>
      <c r="CI1863" s="174"/>
      <c r="CJ1863" s="174"/>
      <c r="CK1863" s="174"/>
      <c r="CL1863" s="174"/>
      <c r="CN1863" s="176"/>
      <c r="CO1863" s="174"/>
      <c r="CP1863" s="174"/>
      <c r="CQ1863" s="174"/>
      <c r="CR1863" s="174"/>
      <c r="CS1863" s="174"/>
      <c r="CT1863" s="174"/>
      <c r="CU1863" s="174"/>
      <c r="CV1863" s="174"/>
      <c r="CW1863" s="174"/>
      <c r="CX1863" s="174"/>
      <c r="CY1863" s="174"/>
      <c r="CZ1863" s="174"/>
      <c r="DA1863" s="174"/>
      <c r="DB1863" s="174"/>
      <c r="DC1863" s="174"/>
      <c r="DD1863" s="174"/>
      <c r="DE1863" s="174"/>
      <c r="DF1863" s="174"/>
      <c r="DG1863" s="174"/>
      <c r="DH1863" s="174"/>
      <c r="DI1863" s="174"/>
      <c r="DJ1863" s="174"/>
      <c r="DK1863" s="174"/>
      <c r="DL1863" s="174"/>
    </row>
    <row r="1864" spans="1:116" x14ac:dyDescent="0.35">
      <c r="A1864" s="174"/>
      <c r="E1864" s="8"/>
      <c r="G1864" s="175" t="s">
        <v>492</v>
      </c>
      <c r="H1864" s="174"/>
      <c r="I1864" s="176"/>
      <c r="J1864" s="176"/>
      <c r="K1864" s="197"/>
      <c r="L1864" s="197"/>
      <c r="M1864" s="197"/>
      <c r="N1864" s="197"/>
      <c r="O1864" s="197"/>
      <c r="P1864" s="197"/>
      <c r="R1864" s="198"/>
      <c r="S1864" s="174"/>
      <c r="T1864" s="174"/>
      <c r="U1864" s="174"/>
      <c r="V1864" s="174"/>
      <c r="W1864" s="174"/>
      <c r="X1864" s="174"/>
      <c r="Y1864" s="174"/>
      <c r="Z1864" s="174"/>
      <c r="AA1864" s="174"/>
      <c r="AB1864" s="174"/>
      <c r="AC1864" s="174"/>
      <c r="AD1864" s="174"/>
      <c r="AE1864" s="174"/>
      <c r="AF1864" s="174"/>
      <c r="AG1864" s="174"/>
      <c r="AH1864" s="174"/>
      <c r="AI1864" s="174"/>
      <c r="AJ1864" s="174"/>
      <c r="AK1864" s="174"/>
      <c r="AL1864" s="174"/>
      <c r="AM1864" s="174"/>
      <c r="AN1864" s="174"/>
      <c r="AO1864" s="174"/>
      <c r="AP1864" s="174"/>
      <c r="AQ1864" s="174"/>
      <c r="AR1864" s="174"/>
      <c r="AS1864" s="174"/>
      <c r="AT1864" s="174"/>
      <c r="AU1864" s="174"/>
      <c r="AV1864" s="174"/>
      <c r="AW1864" s="174"/>
      <c r="AX1864" s="174"/>
      <c r="AY1864" s="174"/>
      <c r="AZ1864" s="174"/>
      <c r="BA1864" s="174"/>
      <c r="BB1864" s="174"/>
      <c r="BC1864" s="174"/>
      <c r="BD1864" s="174"/>
      <c r="BE1864" s="174"/>
      <c r="BF1864" s="174"/>
      <c r="BG1864" s="174"/>
      <c r="BH1864" s="174"/>
      <c r="BI1864" s="174"/>
      <c r="BJ1864" s="174"/>
      <c r="BK1864" s="174"/>
      <c r="BL1864" s="174"/>
      <c r="BM1864" s="174"/>
      <c r="BN1864" s="174"/>
      <c r="BO1864" s="174"/>
      <c r="BP1864" s="174"/>
      <c r="BQ1864" s="174"/>
      <c r="BR1864" s="174"/>
      <c r="BS1864" s="174"/>
      <c r="BT1864" s="174"/>
      <c r="BU1864" s="174"/>
      <c r="BV1864" s="174"/>
      <c r="BW1864" s="174"/>
      <c r="BX1864" s="174"/>
      <c r="BY1864" s="174"/>
      <c r="BZ1864" s="174"/>
      <c r="CA1864" s="174"/>
      <c r="CB1864" s="174"/>
      <c r="CC1864" s="174"/>
      <c r="CD1864" s="174"/>
      <c r="CE1864" s="174"/>
      <c r="CF1864" s="174"/>
      <c r="CG1864" s="174"/>
      <c r="CH1864" s="174"/>
      <c r="CI1864" s="174"/>
      <c r="CJ1864" s="174"/>
      <c r="CK1864" s="174"/>
      <c r="CL1864" s="174"/>
      <c r="CN1864" s="176"/>
      <c r="CO1864" s="174"/>
      <c r="CP1864" s="174"/>
      <c r="CQ1864" s="174"/>
      <c r="CR1864" s="174"/>
      <c r="CS1864" s="174"/>
      <c r="CT1864" s="174"/>
      <c r="CU1864" s="174"/>
      <c r="CV1864" s="174"/>
      <c r="CW1864" s="174"/>
      <c r="CX1864" s="174"/>
      <c r="CY1864" s="174"/>
      <c r="CZ1864" s="174"/>
      <c r="DA1864" s="174"/>
      <c r="DB1864" s="174"/>
      <c r="DC1864" s="174"/>
      <c r="DD1864" s="174"/>
      <c r="DE1864" s="174"/>
      <c r="DF1864" s="174"/>
      <c r="DG1864" s="174"/>
      <c r="DH1864" s="174"/>
      <c r="DI1864" s="174"/>
      <c r="DJ1864" s="174"/>
      <c r="DK1864" s="174"/>
      <c r="DL1864" s="174"/>
    </row>
    <row r="1865" spans="1:116" x14ac:dyDescent="0.35">
      <c r="A1865" s="174"/>
      <c r="E1865" s="8"/>
      <c r="G1865" s="175" t="s">
        <v>461</v>
      </c>
      <c r="H1865" s="174"/>
      <c r="I1865" s="176"/>
      <c r="J1865" s="176"/>
      <c r="K1865" s="197"/>
      <c r="L1865" s="197"/>
      <c r="M1865" s="197"/>
      <c r="N1865" s="197"/>
      <c r="O1865" s="197"/>
      <c r="P1865" s="197"/>
      <c r="R1865" s="198"/>
      <c r="S1865" s="199" t="str">
        <f t="shared" ref="S1865:AX1865" si="3090">S$20</f>
        <v>S$16</v>
      </c>
      <c r="T1865" s="199" t="str">
        <f t="shared" si="3090"/>
        <v>T$16</v>
      </c>
      <c r="U1865" s="199" t="str">
        <f t="shared" si="3090"/>
        <v>U$16</v>
      </c>
      <c r="V1865" s="199" t="str">
        <f t="shared" si="3090"/>
        <v>V$16</v>
      </c>
      <c r="W1865" s="199" t="str">
        <f t="shared" si="3090"/>
        <v>W$16</v>
      </c>
      <c r="X1865" s="199" t="str">
        <f t="shared" si="3090"/>
        <v>X$16</v>
      </c>
      <c r="Y1865" s="199" t="str">
        <f t="shared" si="3090"/>
        <v>Y$16</v>
      </c>
      <c r="Z1865" s="199" t="str">
        <f t="shared" si="3090"/>
        <v>Z$16</v>
      </c>
      <c r="AA1865" s="199" t="str">
        <f t="shared" si="3090"/>
        <v>AA$16</v>
      </c>
      <c r="AB1865" s="199" t="str">
        <f t="shared" si="3090"/>
        <v>AB$16</v>
      </c>
      <c r="AC1865" s="199" t="str">
        <f t="shared" si="3090"/>
        <v>AC$16</v>
      </c>
      <c r="AD1865" s="199" t="str">
        <f t="shared" si="3090"/>
        <v>AD$16</v>
      </c>
      <c r="AE1865" s="199" t="str">
        <f t="shared" si="3090"/>
        <v>AE$16</v>
      </c>
      <c r="AF1865" s="199" t="str">
        <f t="shared" si="3090"/>
        <v>AF$16</v>
      </c>
      <c r="AG1865" s="199" t="str">
        <f t="shared" si="3090"/>
        <v>AG$16</v>
      </c>
      <c r="AH1865" s="199" t="str">
        <f t="shared" si="3090"/>
        <v>AH$16</v>
      </c>
      <c r="AI1865" s="199" t="str">
        <f t="shared" si="3090"/>
        <v>AI$16</v>
      </c>
      <c r="AJ1865" s="199" t="str">
        <f t="shared" si="3090"/>
        <v>AJ$16</v>
      </c>
      <c r="AK1865" s="199" t="str">
        <f t="shared" si="3090"/>
        <v>AK$16</v>
      </c>
      <c r="AL1865" s="199" t="str">
        <f t="shared" si="3090"/>
        <v>AL$16</v>
      </c>
      <c r="AM1865" s="199" t="str">
        <f t="shared" si="3090"/>
        <v>AM$16</v>
      </c>
      <c r="AN1865" s="199" t="str">
        <f t="shared" si="3090"/>
        <v>AN$16</v>
      </c>
      <c r="AO1865" s="199" t="str">
        <f t="shared" si="3090"/>
        <v>AO$16</v>
      </c>
      <c r="AP1865" s="199" t="str">
        <f t="shared" si="3090"/>
        <v>AP$16</v>
      </c>
      <c r="AQ1865" s="199" t="str">
        <f t="shared" si="3090"/>
        <v>AQ$16</v>
      </c>
      <c r="AR1865" s="199" t="str">
        <f t="shared" si="3090"/>
        <v>AR$16</v>
      </c>
      <c r="AS1865" s="199" t="str">
        <f t="shared" si="3090"/>
        <v>AS$16</v>
      </c>
      <c r="AT1865" s="199" t="str">
        <f t="shared" si="3090"/>
        <v>AT$16</v>
      </c>
      <c r="AU1865" s="199" t="str">
        <f t="shared" si="3090"/>
        <v>AU$16</v>
      </c>
      <c r="AV1865" s="199" t="str">
        <f t="shared" si="3090"/>
        <v>AV$16</v>
      </c>
      <c r="AW1865" s="199" t="str">
        <f t="shared" si="3090"/>
        <v>AW$16</v>
      </c>
      <c r="AX1865" s="199" t="str">
        <f t="shared" si="3090"/>
        <v>AX$16</v>
      </c>
      <c r="AY1865" s="199" t="str">
        <f t="shared" ref="AY1865:CD1865" si="3091">AY$20</f>
        <v>AY$16</v>
      </c>
      <c r="AZ1865" s="199" t="str">
        <f t="shared" si="3091"/>
        <v>AZ$16</v>
      </c>
      <c r="BA1865" s="199" t="str">
        <f t="shared" si="3091"/>
        <v>BA$16</v>
      </c>
      <c r="BB1865" s="199" t="str">
        <f t="shared" si="3091"/>
        <v>BB$16</v>
      </c>
      <c r="BC1865" s="199" t="str">
        <f t="shared" si="3091"/>
        <v>BC$16</v>
      </c>
      <c r="BD1865" s="199" t="str">
        <f t="shared" si="3091"/>
        <v>BD$16</v>
      </c>
      <c r="BE1865" s="199" t="str">
        <f t="shared" si="3091"/>
        <v>BE$16</v>
      </c>
      <c r="BF1865" s="199" t="str">
        <f t="shared" si="3091"/>
        <v>BF$16</v>
      </c>
      <c r="BG1865" s="199" t="str">
        <f t="shared" si="3091"/>
        <v>BG$16</v>
      </c>
      <c r="BH1865" s="199" t="str">
        <f t="shared" si="3091"/>
        <v>BH$16</v>
      </c>
      <c r="BI1865" s="199" t="str">
        <f t="shared" si="3091"/>
        <v>BI$16</v>
      </c>
      <c r="BJ1865" s="199" t="str">
        <f t="shared" si="3091"/>
        <v>BJ$16</v>
      </c>
      <c r="BK1865" s="199" t="str">
        <f t="shared" si="3091"/>
        <v>BK$16</v>
      </c>
      <c r="BL1865" s="199" t="str">
        <f t="shared" si="3091"/>
        <v>BL$16</v>
      </c>
      <c r="BM1865" s="199" t="str">
        <f t="shared" si="3091"/>
        <v>BM$16</v>
      </c>
      <c r="BN1865" s="199" t="str">
        <f t="shared" si="3091"/>
        <v>BN$16</v>
      </c>
      <c r="BO1865" s="199" t="str">
        <f t="shared" si="3091"/>
        <v>BO$16</v>
      </c>
      <c r="BP1865" s="199" t="str">
        <f t="shared" si="3091"/>
        <v>BP$16</v>
      </c>
      <c r="BQ1865" s="199" t="str">
        <f t="shared" si="3091"/>
        <v>BQ$16</v>
      </c>
      <c r="BR1865" s="199" t="str">
        <f t="shared" si="3091"/>
        <v>BR$16</v>
      </c>
      <c r="BS1865" s="199" t="str">
        <f t="shared" si="3091"/>
        <v>BS$16</v>
      </c>
      <c r="BT1865" s="199" t="str">
        <f t="shared" si="3091"/>
        <v>BT$16</v>
      </c>
      <c r="BU1865" s="199" t="str">
        <f t="shared" si="3091"/>
        <v>BU$16</v>
      </c>
      <c r="BV1865" s="199" t="str">
        <f t="shared" si="3091"/>
        <v>BV$16</v>
      </c>
      <c r="BW1865" s="199" t="str">
        <f t="shared" si="3091"/>
        <v>BW$16</v>
      </c>
      <c r="BX1865" s="199" t="str">
        <f t="shared" si="3091"/>
        <v>BX$16</v>
      </c>
      <c r="BY1865" s="199" t="str">
        <f t="shared" si="3091"/>
        <v>BY$16</v>
      </c>
      <c r="BZ1865" s="199" t="str">
        <f t="shared" si="3091"/>
        <v>BZ$16</v>
      </c>
      <c r="CA1865" s="199" t="str">
        <f t="shared" si="3091"/>
        <v>CA$16</v>
      </c>
      <c r="CB1865" s="199" t="str">
        <f t="shared" si="3091"/>
        <v>CB$16</v>
      </c>
      <c r="CC1865" s="199" t="str">
        <f t="shared" si="3091"/>
        <v>CC$16</v>
      </c>
      <c r="CD1865" s="199" t="str">
        <f t="shared" si="3091"/>
        <v>CD$16</v>
      </c>
      <c r="CE1865" s="199" t="str">
        <f t="shared" ref="CE1865:CL1865" si="3092">CE$20</f>
        <v>CE$16</v>
      </c>
      <c r="CF1865" s="199" t="str">
        <f t="shared" si="3092"/>
        <v>CF$16</v>
      </c>
      <c r="CG1865" s="199" t="str">
        <f t="shared" si="3092"/>
        <v>CG$16</v>
      </c>
      <c r="CH1865" s="199" t="str">
        <f t="shared" si="3092"/>
        <v>CH$16</v>
      </c>
      <c r="CI1865" s="199" t="str">
        <f t="shared" si="3092"/>
        <v>CI$16</v>
      </c>
      <c r="CJ1865" s="199" t="str">
        <f t="shared" si="3092"/>
        <v>CJ$16</v>
      </c>
      <c r="CK1865" s="199" t="str">
        <f t="shared" si="3092"/>
        <v>CK$16</v>
      </c>
      <c r="CL1865" s="199" t="str">
        <f t="shared" si="3092"/>
        <v>CL$16</v>
      </c>
      <c r="CN1865" s="176"/>
      <c r="CO1865" s="199" t="str">
        <f t="shared" ref="CO1865:DL1865" si="3093">CO$20</f>
        <v>CO$16</v>
      </c>
      <c r="CP1865" s="199" t="str">
        <f t="shared" si="3093"/>
        <v>CP$16</v>
      </c>
      <c r="CQ1865" s="199" t="str">
        <f t="shared" si="3093"/>
        <v>CQ$16</v>
      </c>
      <c r="CR1865" s="199" t="str">
        <f t="shared" si="3093"/>
        <v>CR$16</v>
      </c>
      <c r="CS1865" s="199" t="str">
        <f t="shared" si="3093"/>
        <v>CS$16</v>
      </c>
      <c r="CT1865" s="199" t="str">
        <f t="shared" si="3093"/>
        <v>CT$16</v>
      </c>
      <c r="CU1865" s="199" t="str">
        <f t="shared" si="3093"/>
        <v>CU$16</v>
      </c>
      <c r="CV1865" s="199" t="str">
        <f t="shared" si="3093"/>
        <v>CV$16</v>
      </c>
      <c r="CW1865" s="199" t="str">
        <f t="shared" si="3093"/>
        <v>CW$16</v>
      </c>
      <c r="CX1865" s="199" t="str">
        <f t="shared" si="3093"/>
        <v>CX$16</v>
      </c>
      <c r="CY1865" s="199" t="str">
        <f t="shared" si="3093"/>
        <v>CY$16</v>
      </c>
      <c r="CZ1865" s="199" t="str">
        <f t="shared" si="3093"/>
        <v>CZ$16</v>
      </c>
      <c r="DA1865" s="199" t="str">
        <f t="shared" si="3093"/>
        <v>DA$16</v>
      </c>
      <c r="DB1865" s="199" t="str">
        <f t="shared" si="3093"/>
        <v>DB$16</v>
      </c>
      <c r="DC1865" s="199" t="str">
        <f t="shared" si="3093"/>
        <v>DC$16</v>
      </c>
      <c r="DD1865" s="199" t="str">
        <f t="shared" si="3093"/>
        <v>DD$16</v>
      </c>
      <c r="DE1865" s="199" t="str">
        <f t="shared" si="3093"/>
        <v>DE$16</v>
      </c>
      <c r="DF1865" s="199" t="str">
        <f t="shared" si="3093"/>
        <v>DF$16</v>
      </c>
      <c r="DG1865" s="199" t="str">
        <f t="shared" si="3093"/>
        <v>DG$16</v>
      </c>
      <c r="DH1865" s="199" t="str">
        <f t="shared" si="3093"/>
        <v>DH$16</v>
      </c>
      <c r="DI1865" s="199" t="str">
        <f t="shared" si="3093"/>
        <v>DI$16</v>
      </c>
      <c r="DJ1865" s="199" t="str">
        <f t="shared" si="3093"/>
        <v>DJ$16</v>
      </c>
      <c r="DK1865" s="199" t="str">
        <f t="shared" si="3093"/>
        <v>DK$16</v>
      </c>
      <c r="DL1865" s="199" t="str">
        <f t="shared" si="3093"/>
        <v>DL$16</v>
      </c>
    </row>
    <row r="1866" spans="1:116" x14ac:dyDescent="0.35">
      <c r="A1866" s="174"/>
      <c r="E1866" s="8"/>
      <c r="G1866" s="175" t="s">
        <v>462</v>
      </c>
      <c r="H1866" s="200"/>
      <c r="I1866" s="201"/>
      <c r="J1866" s="201"/>
      <c r="K1866" s="202"/>
      <c r="L1866" s="202"/>
      <c r="M1866" s="202"/>
      <c r="N1866" s="202"/>
      <c r="O1866" s="202"/>
      <c r="P1866" s="202"/>
      <c r="R1866" s="202"/>
      <c r="S1866" s="199" t="str">
        <f t="shared" ref="S1866:AX1866" si="3094">S$21</f>
        <v>S$17</v>
      </c>
      <c r="T1866" s="199" t="str">
        <f t="shared" si="3094"/>
        <v>T$17</v>
      </c>
      <c r="U1866" s="199" t="str">
        <f t="shared" si="3094"/>
        <v>U$17</v>
      </c>
      <c r="V1866" s="199" t="str">
        <f t="shared" si="3094"/>
        <v>V$17</v>
      </c>
      <c r="W1866" s="199" t="str">
        <f t="shared" si="3094"/>
        <v>W$17</v>
      </c>
      <c r="X1866" s="199" t="str">
        <f t="shared" si="3094"/>
        <v>X$17</v>
      </c>
      <c r="Y1866" s="199" t="str">
        <f t="shared" si="3094"/>
        <v>Y$17</v>
      </c>
      <c r="Z1866" s="199" t="str">
        <f t="shared" si="3094"/>
        <v>Z$17</v>
      </c>
      <c r="AA1866" s="199" t="str">
        <f t="shared" si="3094"/>
        <v>AA$17</v>
      </c>
      <c r="AB1866" s="199" t="str">
        <f t="shared" si="3094"/>
        <v>AB$17</v>
      </c>
      <c r="AC1866" s="199" t="str">
        <f t="shared" si="3094"/>
        <v>AC$17</v>
      </c>
      <c r="AD1866" s="199" t="str">
        <f t="shared" si="3094"/>
        <v>AD$17</v>
      </c>
      <c r="AE1866" s="199" t="str">
        <f t="shared" si="3094"/>
        <v>AE$17</v>
      </c>
      <c r="AF1866" s="199" t="str">
        <f t="shared" si="3094"/>
        <v>AF$17</v>
      </c>
      <c r="AG1866" s="199" t="str">
        <f t="shared" si="3094"/>
        <v>AG$17</v>
      </c>
      <c r="AH1866" s="199" t="str">
        <f t="shared" si="3094"/>
        <v>AH$17</v>
      </c>
      <c r="AI1866" s="199" t="str">
        <f t="shared" si="3094"/>
        <v>AI$17</v>
      </c>
      <c r="AJ1866" s="199" t="str">
        <f t="shared" si="3094"/>
        <v>AJ$17</v>
      </c>
      <c r="AK1866" s="199" t="str">
        <f t="shared" si="3094"/>
        <v>AK$17</v>
      </c>
      <c r="AL1866" s="199" t="str">
        <f t="shared" si="3094"/>
        <v>AL$17</v>
      </c>
      <c r="AM1866" s="199" t="str">
        <f t="shared" si="3094"/>
        <v>AM$17</v>
      </c>
      <c r="AN1866" s="199" t="str">
        <f t="shared" si="3094"/>
        <v>AN$17</v>
      </c>
      <c r="AO1866" s="199" t="str">
        <f t="shared" si="3094"/>
        <v>AO$17</v>
      </c>
      <c r="AP1866" s="199" t="str">
        <f t="shared" si="3094"/>
        <v>AP$17</v>
      </c>
      <c r="AQ1866" s="199" t="str">
        <f t="shared" si="3094"/>
        <v>AQ$17</v>
      </c>
      <c r="AR1866" s="199" t="str">
        <f t="shared" si="3094"/>
        <v>AR$17</v>
      </c>
      <c r="AS1866" s="199" t="str">
        <f t="shared" si="3094"/>
        <v>AS$17</v>
      </c>
      <c r="AT1866" s="199" t="str">
        <f t="shared" si="3094"/>
        <v>AT$17</v>
      </c>
      <c r="AU1866" s="199" t="str">
        <f t="shared" si="3094"/>
        <v>AU$17</v>
      </c>
      <c r="AV1866" s="199" t="str">
        <f t="shared" si="3094"/>
        <v>AV$17</v>
      </c>
      <c r="AW1866" s="199" t="str">
        <f t="shared" si="3094"/>
        <v>AW$17</v>
      </c>
      <c r="AX1866" s="199" t="str">
        <f t="shared" si="3094"/>
        <v>AX$17</v>
      </c>
      <c r="AY1866" s="199" t="str">
        <f t="shared" ref="AY1866:CD1866" si="3095">AY$21</f>
        <v>AY$17</v>
      </c>
      <c r="AZ1866" s="199" t="str">
        <f t="shared" si="3095"/>
        <v>AZ$17</v>
      </c>
      <c r="BA1866" s="199" t="str">
        <f t="shared" si="3095"/>
        <v>BA$17</v>
      </c>
      <c r="BB1866" s="199" t="str">
        <f t="shared" si="3095"/>
        <v>BB$17</v>
      </c>
      <c r="BC1866" s="199" t="str">
        <f t="shared" si="3095"/>
        <v>BC$17</v>
      </c>
      <c r="BD1866" s="199" t="str">
        <f t="shared" si="3095"/>
        <v>BD$17</v>
      </c>
      <c r="BE1866" s="199" t="str">
        <f t="shared" si="3095"/>
        <v>BE$17</v>
      </c>
      <c r="BF1866" s="199" t="str">
        <f t="shared" si="3095"/>
        <v>BF$17</v>
      </c>
      <c r="BG1866" s="199" t="str">
        <f t="shared" si="3095"/>
        <v>BG$17</v>
      </c>
      <c r="BH1866" s="199" t="str">
        <f t="shared" si="3095"/>
        <v>BH$17</v>
      </c>
      <c r="BI1866" s="199" t="str">
        <f t="shared" si="3095"/>
        <v>BI$17</v>
      </c>
      <c r="BJ1866" s="199" t="str">
        <f t="shared" si="3095"/>
        <v>BJ$17</v>
      </c>
      <c r="BK1866" s="199" t="str">
        <f t="shared" si="3095"/>
        <v>BK$17</v>
      </c>
      <c r="BL1866" s="199" t="str">
        <f t="shared" si="3095"/>
        <v>BL$17</v>
      </c>
      <c r="BM1866" s="199" t="str">
        <f t="shared" si="3095"/>
        <v>BM$17</v>
      </c>
      <c r="BN1866" s="199" t="str">
        <f t="shared" si="3095"/>
        <v>BN$17</v>
      </c>
      <c r="BO1866" s="199" t="str">
        <f t="shared" si="3095"/>
        <v>BO$17</v>
      </c>
      <c r="BP1866" s="199" t="str">
        <f t="shared" si="3095"/>
        <v>BP$17</v>
      </c>
      <c r="BQ1866" s="199" t="str">
        <f t="shared" si="3095"/>
        <v>BQ$17</v>
      </c>
      <c r="BR1866" s="199" t="str">
        <f t="shared" si="3095"/>
        <v>BR$17</v>
      </c>
      <c r="BS1866" s="199" t="str">
        <f t="shared" si="3095"/>
        <v>BS$17</v>
      </c>
      <c r="BT1866" s="199" t="str">
        <f t="shared" si="3095"/>
        <v>BT$17</v>
      </c>
      <c r="BU1866" s="199" t="str">
        <f t="shared" si="3095"/>
        <v>BU$17</v>
      </c>
      <c r="BV1866" s="199" t="str">
        <f t="shared" si="3095"/>
        <v>BV$17</v>
      </c>
      <c r="BW1866" s="199" t="str">
        <f t="shared" si="3095"/>
        <v>BW$17</v>
      </c>
      <c r="BX1866" s="199" t="str">
        <f t="shared" si="3095"/>
        <v>BX$17</v>
      </c>
      <c r="BY1866" s="199" t="str">
        <f t="shared" si="3095"/>
        <v>BY$17</v>
      </c>
      <c r="BZ1866" s="199" t="str">
        <f t="shared" si="3095"/>
        <v>BZ$17</v>
      </c>
      <c r="CA1866" s="199" t="str">
        <f t="shared" si="3095"/>
        <v>CA$17</v>
      </c>
      <c r="CB1866" s="199" t="str">
        <f t="shared" si="3095"/>
        <v>CB$17</v>
      </c>
      <c r="CC1866" s="199" t="str">
        <f t="shared" si="3095"/>
        <v>CC$17</v>
      </c>
      <c r="CD1866" s="199" t="str">
        <f t="shared" si="3095"/>
        <v>CD$17</v>
      </c>
      <c r="CE1866" s="199" t="str">
        <f t="shared" ref="CE1866:CL1866" si="3096">CE$21</f>
        <v>CE$17</v>
      </c>
      <c r="CF1866" s="199" t="str">
        <f t="shared" si="3096"/>
        <v>CF$17</v>
      </c>
      <c r="CG1866" s="199" t="str">
        <f t="shared" si="3096"/>
        <v>CG$17</v>
      </c>
      <c r="CH1866" s="199" t="str">
        <f t="shared" si="3096"/>
        <v>CH$17</v>
      </c>
      <c r="CI1866" s="199" t="str">
        <f t="shared" si="3096"/>
        <v>CI$17</v>
      </c>
      <c r="CJ1866" s="199" t="str">
        <f t="shared" si="3096"/>
        <v>CJ$17</v>
      </c>
      <c r="CK1866" s="199" t="str">
        <f t="shared" si="3096"/>
        <v>CK$17</v>
      </c>
      <c r="CL1866" s="199" t="str">
        <f t="shared" si="3096"/>
        <v>CL$17</v>
      </c>
      <c r="CN1866" s="201"/>
      <c r="CO1866" s="199" t="str">
        <f t="shared" ref="CO1866:DL1866" si="3097">CO$21</f>
        <v>CO$17</v>
      </c>
      <c r="CP1866" s="199" t="str">
        <f t="shared" si="3097"/>
        <v>CP$17</v>
      </c>
      <c r="CQ1866" s="199" t="str">
        <f t="shared" si="3097"/>
        <v>CQ$17</v>
      </c>
      <c r="CR1866" s="199" t="str">
        <f t="shared" si="3097"/>
        <v>CR$17</v>
      </c>
      <c r="CS1866" s="199" t="str">
        <f t="shared" si="3097"/>
        <v>CS$17</v>
      </c>
      <c r="CT1866" s="199" t="str">
        <f t="shared" si="3097"/>
        <v>CT$17</v>
      </c>
      <c r="CU1866" s="199" t="str">
        <f t="shared" si="3097"/>
        <v>CU$17</v>
      </c>
      <c r="CV1866" s="199" t="str">
        <f t="shared" si="3097"/>
        <v>CV$17</v>
      </c>
      <c r="CW1866" s="199" t="str">
        <f t="shared" si="3097"/>
        <v>CW$17</v>
      </c>
      <c r="CX1866" s="199" t="str">
        <f t="shared" si="3097"/>
        <v>CX$17</v>
      </c>
      <c r="CY1866" s="199" t="str">
        <f t="shared" si="3097"/>
        <v>CY$17</v>
      </c>
      <c r="CZ1866" s="199" t="str">
        <f t="shared" si="3097"/>
        <v>CZ$17</v>
      </c>
      <c r="DA1866" s="199" t="str">
        <f t="shared" si="3097"/>
        <v>DA$17</v>
      </c>
      <c r="DB1866" s="199" t="str">
        <f t="shared" si="3097"/>
        <v>DB$17</v>
      </c>
      <c r="DC1866" s="199" t="str">
        <f t="shared" si="3097"/>
        <v>DC$17</v>
      </c>
      <c r="DD1866" s="199" t="str">
        <f t="shared" si="3097"/>
        <v>DD$17</v>
      </c>
      <c r="DE1866" s="199" t="str">
        <f t="shared" si="3097"/>
        <v>DE$17</v>
      </c>
      <c r="DF1866" s="199" t="str">
        <f t="shared" si="3097"/>
        <v>DF$17</v>
      </c>
      <c r="DG1866" s="199" t="str">
        <f t="shared" si="3097"/>
        <v>DG$17</v>
      </c>
      <c r="DH1866" s="199" t="str">
        <f t="shared" si="3097"/>
        <v>DH$17</v>
      </c>
      <c r="DI1866" s="199" t="str">
        <f t="shared" si="3097"/>
        <v>DI$17</v>
      </c>
      <c r="DJ1866" s="199" t="str">
        <f t="shared" si="3097"/>
        <v>DJ$17</v>
      </c>
      <c r="DK1866" s="199" t="str">
        <f t="shared" si="3097"/>
        <v>DK$17</v>
      </c>
      <c r="DL1866" s="199" t="str">
        <f t="shared" si="3097"/>
        <v>DL$17</v>
      </c>
    </row>
    <row r="1867" spans="1:116" x14ac:dyDescent="0.35">
      <c r="A1867" s="174"/>
      <c r="E1867" s="8"/>
      <c r="G1867" s="175" t="s">
        <v>491</v>
      </c>
      <c r="H1867" s="200"/>
      <c r="I1867" s="201"/>
      <c r="J1867" s="201"/>
      <c r="K1867" s="202"/>
      <c r="L1867" s="202"/>
      <c r="M1867" s="202"/>
      <c r="N1867" s="202"/>
      <c r="O1867" s="202"/>
      <c r="P1867" s="202"/>
      <c r="R1867" s="202"/>
      <c r="S1867" s="190"/>
      <c r="T1867" s="190"/>
      <c r="U1867" s="190"/>
      <c r="V1867" s="190"/>
      <c r="W1867" s="190"/>
      <c r="X1867" s="190"/>
      <c r="Y1867" s="190"/>
      <c r="Z1867" s="190"/>
      <c r="AA1867" s="190"/>
      <c r="AB1867" s="190"/>
      <c r="AC1867" s="190"/>
      <c r="AD1867" s="190"/>
      <c r="AE1867" s="190"/>
      <c r="AF1867" s="190"/>
      <c r="AG1867" s="190"/>
      <c r="AH1867" s="190"/>
      <c r="AI1867" s="190"/>
      <c r="AJ1867" s="190"/>
      <c r="AK1867" s="190"/>
      <c r="AL1867" s="190"/>
      <c r="AM1867" s="190"/>
      <c r="AN1867" s="190"/>
      <c r="AO1867" s="190"/>
      <c r="AP1867" s="190"/>
      <c r="AQ1867" s="190"/>
      <c r="AR1867" s="190"/>
      <c r="AS1867" s="190"/>
      <c r="AT1867" s="190"/>
      <c r="AU1867" s="190"/>
      <c r="AV1867" s="190"/>
      <c r="AW1867" s="190"/>
      <c r="AX1867" s="190"/>
      <c r="AY1867" s="190"/>
      <c r="AZ1867" s="190"/>
      <c r="BA1867" s="190"/>
      <c r="BB1867" s="190"/>
      <c r="BC1867" s="190"/>
      <c r="BD1867" s="190"/>
      <c r="BE1867" s="190"/>
      <c r="BF1867" s="190"/>
      <c r="BG1867" s="190"/>
      <c r="BH1867" s="190"/>
      <c r="BI1867" s="190"/>
      <c r="BJ1867" s="190"/>
      <c r="BK1867" s="190"/>
      <c r="BL1867" s="190"/>
      <c r="BM1867" s="190"/>
      <c r="BN1867" s="190"/>
      <c r="BO1867" s="190"/>
      <c r="BP1867" s="190"/>
      <c r="BQ1867" s="190"/>
      <c r="BR1867" s="190"/>
      <c r="BS1867" s="190"/>
      <c r="BT1867" s="190"/>
      <c r="BU1867" s="190"/>
      <c r="BV1867" s="190"/>
      <c r="BW1867" s="190"/>
      <c r="BX1867" s="190"/>
      <c r="BY1867" s="190"/>
      <c r="BZ1867" s="190"/>
      <c r="CA1867" s="190"/>
      <c r="CB1867" s="190"/>
      <c r="CC1867" s="190"/>
      <c r="CD1867" s="190"/>
      <c r="CE1867" s="190"/>
      <c r="CF1867" s="190"/>
      <c r="CG1867" s="190"/>
      <c r="CH1867" s="190"/>
      <c r="CI1867" s="190"/>
      <c r="CJ1867" s="190"/>
      <c r="CK1867" s="190"/>
      <c r="CL1867" s="190"/>
      <c r="CN1867" s="201"/>
      <c r="CO1867" s="190"/>
      <c r="CP1867" s="190"/>
      <c r="CQ1867" s="190"/>
      <c r="CR1867" s="190"/>
      <c r="CS1867" s="190"/>
      <c r="CT1867" s="190"/>
      <c r="CU1867" s="190"/>
      <c r="CV1867" s="190"/>
      <c r="CW1867" s="190"/>
      <c r="CX1867" s="190"/>
      <c r="CY1867" s="190"/>
      <c r="CZ1867" s="190"/>
      <c r="DA1867" s="190"/>
      <c r="DB1867" s="190"/>
      <c r="DC1867" s="190"/>
      <c r="DD1867" s="190"/>
      <c r="DE1867" s="190"/>
      <c r="DF1867" s="190"/>
      <c r="DG1867" s="190"/>
      <c r="DH1867" s="190"/>
      <c r="DI1867" s="190"/>
      <c r="DJ1867" s="190"/>
      <c r="DK1867" s="190"/>
      <c r="DL1867" s="190"/>
    </row>
    <row r="1868" spans="1:116" x14ac:dyDescent="0.35">
      <c r="A1868" s="174"/>
      <c r="E1868" s="8"/>
      <c r="G1868" s="175" t="s">
        <v>505</v>
      </c>
      <c r="H1868" s="200"/>
      <c r="I1868" s="201"/>
      <c r="J1868" s="201"/>
      <c r="K1868" s="202"/>
      <c r="L1868" s="202"/>
      <c r="M1868" s="202"/>
      <c r="N1868" s="202"/>
      <c r="O1868" s="202"/>
      <c r="P1868" s="202"/>
      <c r="R1868" s="202"/>
      <c r="S1868" s="190"/>
      <c r="T1868" s="190"/>
      <c r="U1868" s="190"/>
      <c r="V1868" s="190"/>
      <c r="W1868" s="190"/>
      <c r="X1868" s="190"/>
      <c r="Y1868" s="190"/>
      <c r="Z1868" s="190"/>
      <c r="AA1868" s="190"/>
      <c r="AB1868" s="190"/>
      <c r="AC1868" s="190"/>
      <c r="AD1868" s="190"/>
      <c r="AE1868" s="190"/>
      <c r="AF1868" s="190"/>
      <c r="AG1868" s="190"/>
      <c r="AH1868" s="190"/>
      <c r="AI1868" s="190"/>
      <c r="AJ1868" s="190"/>
      <c r="AK1868" s="190"/>
      <c r="AL1868" s="190"/>
      <c r="AM1868" s="190"/>
      <c r="AN1868" s="190"/>
      <c r="AO1868" s="190"/>
      <c r="AP1868" s="190"/>
      <c r="AQ1868" s="190"/>
      <c r="AR1868" s="190"/>
      <c r="AS1868" s="190"/>
      <c r="AT1868" s="190"/>
      <c r="AU1868" s="190"/>
      <c r="AV1868" s="190"/>
      <c r="AW1868" s="190"/>
      <c r="AX1868" s="190"/>
      <c r="AY1868" s="190"/>
      <c r="AZ1868" s="190"/>
      <c r="BA1868" s="190"/>
      <c r="BB1868" s="190"/>
      <c r="BC1868" s="190"/>
      <c r="BD1868" s="190"/>
      <c r="BE1868" s="190"/>
      <c r="BF1868" s="190"/>
      <c r="BG1868" s="190"/>
      <c r="BH1868" s="190"/>
      <c r="BI1868" s="190"/>
      <c r="BJ1868" s="190"/>
      <c r="BK1868" s="190"/>
      <c r="BL1868" s="190"/>
      <c r="BM1868" s="190"/>
      <c r="BN1868" s="190"/>
      <c r="BO1868" s="190"/>
      <c r="BP1868" s="190"/>
      <c r="BQ1868" s="190"/>
      <c r="BR1868" s="190"/>
      <c r="BS1868" s="190"/>
      <c r="BT1868" s="190"/>
      <c r="BU1868" s="190"/>
      <c r="BV1868" s="190"/>
      <c r="BW1868" s="190"/>
      <c r="BX1868" s="190"/>
      <c r="BY1868" s="190"/>
      <c r="BZ1868" s="190"/>
      <c r="CA1868" s="190"/>
      <c r="CB1868" s="190"/>
      <c r="CC1868" s="190"/>
      <c r="CD1868" s="190"/>
      <c r="CE1868" s="190"/>
      <c r="CF1868" s="190"/>
      <c r="CG1868" s="190"/>
      <c r="CH1868" s="190"/>
      <c r="CI1868" s="190"/>
      <c r="CJ1868" s="190"/>
      <c r="CK1868" s="190"/>
      <c r="CL1868" s="190"/>
      <c r="CN1868" s="201"/>
      <c r="CO1868" s="190"/>
      <c r="CP1868" s="190"/>
      <c r="CQ1868" s="190"/>
      <c r="CR1868" s="190"/>
      <c r="CS1868" s="190"/>
      <c r="CT1868" s="190"/>
      <c r="CU1868" s="190"/>
      <c r="CV1868" s="190"/>
      <c r="CW1868" s="190"/>
      <c r="CX1868" s="190"/>
      <c r="CY1868" s="190"/>
      <c r="CZ1868" s="190"/>
      <c r="DA1868" s="190"/>
      <c r="DB1868" s="190"/>
      <c r="DC1868" s="190"/>
      <c r="DD1868" s="190"/>
      <c r="DE1868" s="190"/>
      <c r="DF1868" s="190"/>
      <c r="DG1868" s="190"/>
      <c r="DH1868" s="190"/>
      <c r="DI1868" s="190"/>
      <c r="DJ1868" s="190"/>
      <c r="DK1868" s="190"/>
      <c r="DL1868" s="190"/>
    </row>
    <row r="1869" spans="1:116" x14ac:dyDescent="0.35">
      <c r="A1869" s="48" t="s">
        <v>218</v>
      </c>
      <c r="B1869" s="31" t="s">
        <v>81</v>
      </c>
      <c r="C1869" s="31"/>
      <c r="D1869" t="s">
        <v>479</v>
      </c>
      <c r="E1869" s="8" t="str">
        <f>ROW()&amp;" "&amp;D1869</f>
        <v>1869 AOV-TR-RV</v>
      </c>
      <c r="F1869" t="s">
        <v>416</v>
      </c>
      <c r="G1869" s="175" t="s">
        <v>463</v>
      </c>
      <c r="H1869" s="200"/>
      <c r="I1869" s="201"/>
      <c r="J1869" s="201"/>
      <c r="K1869" s="202"/>
      <c r="L1869" s="202"/>
      <c r="M1869" s="202"/>
      <c r="N1869" s="202"/>
      <c r="O1869" s="202"/>
      <c r="P1869" s="202"/>
      <c r="R1869" s="202"/>
      <c r="S1869" s="190" t="str">
        <f t="shared" ref="S1869:AX1869" si="3098">S$22</f>
        <v>S$18</v>
      </c>
      <c r="T1869" s="190" t="str">
        <f t="shared" si="3098"/>
        <v>T$18</v>
      </c>
      <c r="U1869" s="190" t="str">
        <f t="shared" si="3098"/>
        <v>U$18</v>
      </c>
      <c r="V1869" s="190" t="str">
        <f t="shared" si="3098"/>
        <v>V$18</v>
      </c>
      <c r="W1869" s="190" t="str">
        <f t="shared" si="3098"/>
        <v>W$18</v>
      </c>
      <c r="X1869" s="190" t="str">
        <f t="shared" si="3098"/>
        <v>X$18</v>
      </c>
      <c r="Y1869" s="190" t="str">
        <f t="shared" si="3098"/>
        <v>Y$18</v>
      </c>
      <c r="Z1869" s="190" t="str">
        <f t="shared" si="3098"/>
        <v>Z$18</v>
      </c>
      <c r="AA1869" s="190" t="str">
        <f t="shared" si="3098"/>
        <v>AA$18</v>
      </c>
      <c r="AB1869" s="190" t="str">
        <f t="shared" si="3098"/>
        <v>AB$18</v>
      </c>
      <c r="AC1869" s="190" t="str">
        <f t="shared" si="3098"/>
        <v>AC$18</v>
      </c>
      <c r="AD1869" s="190" t="str">
        <f t="shared" si="3098"/>
        <v>AD$18</v>
      </c>
      <c r="AE1869" s="190" t="str">
        <f t="shared" si="3098"/>
        <v>AE$18</v>
      </c>
      <c r="AF1869" s="190" t="str">
        <f t="shared" si="3098"/>
        <v>AF$18</v>
      </c>
      <c r="AG1869" s="190" t="str">
        <f t="shared" si="3098"/>
        <v>AG$18</v>
      </c>
      <c r="AH1869" s="190" t="str">
        <f t="shared" si="3098"/>
        <v>AH$18</v>
      </c>
      <c r="AI1869" s="190" t="str">
        <f t="shared" si="3098"/>
        <v>AI$18</v>
      </c>
      <c r="AJ1869" s="190" t="str">
        <f t="shared" si="3098"/>
        <v>AJ$18</v>
      </c>
      <c r="AK1869" s="190" t="str">
        <f t="shared" si="3098"/>
        <v>AK$18</v>
      </c>
      <c r="AL1869" s="190" t="str">
        <f t="shared" si="3098"/>
        <v>AL$18</v>
      </c>
      <c r="AM1869" s="190" t="str">
        <f t="shared" si="3098"/>
        <v>AM$18</v>
      </c>
      <c r="AN1869" s="190" t="str">
        <f t="shared" si="3098"/>
        <v>AN$18</v>
      </c>
      <c r="AO1869" s="190" t="str">
        <f t="shared" si="3098"/>
        <v>AO$18</v>
      </c>
      <c r="AP1869" s="190" t="str">
        <f t="shared" si="3098"/>
        <v>AP$18</v>
      </c>
      <c r="AQ1869" s="190" t="str">
        <f t="shared" si="3098"/>
        <v>AQ$18</v>
      </c>
      <c r="AR1869" s="190" t="str">
        <f t="shared" si="3098"/>
        <v>AR$18</v>
      </c>
      <c r="AS1869" s="190" t="str">
        <f t="shared" si="3098"/>
        <v>AS$18</v>
      </c>
      <c r="AT1869" s="190" t="str">
        <f t="shared" si="3098"/>
        <v>AT$18</v>
      </c>
      <c r="AU1869" s="190" t="str">
        <f t="shared" si="3098"/>
        <v>AU$18</v>
      </c>
      <c r="AV1869" s="190" t="str">
        <f t="shared" si="3098"/>
        <v>AV$18</v>
      </c>
      <c r="AW1869" s="190" t="str">
        <f t="shared" si="3098"/>
        <v>AW$18</v>
      </c>
      <c r="AX1869" s="190" t="str">
        <f t="shared" si="3098"/>
        <v>AX$18</v>
      </c>
      <c r="AY1869" s="190" t="str">
        <f t="shared" ref="AY1869:CD1869" si="3099">AY$22</f>
        <v>AY$18</v>
      </c>
      <c r="AZ1869" s="190" t="str">
        <f t="shared" si="3099"/>
        <v>AZ$18</v>
      </c>
      <c r="BA1869" s="190" t="str">
        <f t="shared" si="3099"/>
        <v>BA$18</v>
      </c>
      <c r="BB1869" s="190" t="str">
        <f t="shared" si="3099"/>
        <v>BB$18</v>
      </c>
      <c r="BC1869" s="190" t="str">
        <f t="shared" si="3099"/>
        <v>BC$18</v>
      </c>
      <c r="BD1869" s="190" t="str">
        <f t="shared" si="3099"/>
        <v>BD$18</v>
      </c>
      <c r="BE1869" s="190" t="str">
        <f t="shared" si="3099"/>
        <v>BE$18</v>
      </c>
      <c r="BF1869" s="190" t="str">
        <f t="shared" si="3099"/>
        <v>BF$18</v>
      </c>
      <c r="BG1869" s="190" t="str">
        <f t="shared" si="3099"/>
        <v>BG$18</v>
      </c>
      <c r="BH1869" s="190" t="str">
        <f t="shared" si="3099"/>
        <v>BH$18</v>
      </c>
      <c r="BI1869" s="190" t="str">
        <f t="shared" si="3099"/>
        <v>BI$18</v>
      </c>
      <c r="BJ1869" s="190" t="str">
        <f t="shared" si="3099"/>
        <v>BJ$18</v>
      </c>
      <c r="BK1869" s="190" t="str">
        <f t="shared" si="3099"/>
        <v>BK$18</v>
      </c>
      <c r="BL1869" s="190" t="str">
        <f t="shared" si="3099"/>
        <v>BL$18</v>
      </c>
      <c r="BM1869" s="190" t="str">
        <f t="shared" si="3099"/>
        <v>BM$18</v>
      </c>
      <c r="BN1869" s="190" t="str">
        <f t="shared" si="3099"/>
        <v>BN$18</v>
      </c>
      <c r="BO1869" s="190" t="str">
        <f t="shared" si="3099"/>
        <v>BO$18</v>
      </c>
      <c r="BP1869" s="190" t="str">
        <f t="shared" si="3099"/>
        <v>BP$18</v>
      </c>
      <c r="BQ1869" s="190" t="str">
        <f t="shared" si="3099"/>
        <v>BQ$18</v>
      </c>
      <c r="BR1869" s="190" t="str">
        <f t="shared" si="3099"/>
        <v>BR$18</v>
      </c>
      <c r="BS1869" s="190" t="str">
        <f t="shared" si="3099"/>
        <v>BS$18</v>
      </c>
      <c r="BT1869" s="190" t="str">
        <f t="shared" si="3099"/>
        <v>BT$18</v>
      </c>
      <c r="BU1869" s="190" t="str">
        <f t="shared" si="3099"/>
        <v>BU$18</v>
      </c>
      <c r="BV1869" s="190" t="str">
        <f t="shared" si="3099"/>
        <v>BV$18</v>
      </c>
      <c r="BW1869" s="190" t="str">
        <f t="shared" si="3099"/>
        <v>BW$18</v>
      </c>
      <c r="BX1869" s="190" t="str">
        <f t="shared" si="3099"/>
        <v>BX$18</v>
      </c>
      <c r="BY1869" s="190" t="str">
        <f t="shared" si="3099"/>
        <v>BY$18</v>
      </c>
      <c r="BZ1869" s="190" t="str">
        <f t="shared" si="3099"/>
        <v>BZ$18</v>
      </c>
      <c r="CA1869" s="190" t="str">
        <f t="shared" si="3099"/>
        <v>CA$18</v>
      </c>
      <c r="CB1869" s="190" t="str">
        <f t="shared" si="3099"/>
        <v>CB$18</v>
      </c>
      <c r="CC1869" s="190" t="str">
        <f t="shared" si="3099"/>
        <v>CC$18</v>
      </c>
      <c r="CD1869" s="190" t="str">
        <f t="shared" si="3099"/>
        <v>CD$18</v>
      </c>
      <c r="CE1869" s="190" t="str">
        <f t="shared" ref="CE1869:CL1869" si="3100">CE$22</f>
        <v>CE$18</v>
      </c>
      <c r="CF1869" s="190" t="str">
        <f t="shared" si="3100"/>
        <v>CF$18</v>
      </c>
      <c r="CG1869" s="190" t="str">
        <f t="shared" si="3100"/>
        <v>CG$18</v>
      </c>
      <c r="CH1869" s="190" t="str">
        <f t="shared" si="3100"/>
        <v>CH$18</v>
      </c>
      <c r="CI1869" s="190" t="str">
        <f t="shared" si="3100"/>
        <v>CI$18</v>
      </c>
      <c r="CJ1869" s="190" t="str">
        <f t="shared" si="3100"/>
        <v>CJ$18</v>
      </c>
      <c r="CK1869" s="190" t="str">
        <f t="shared" si="3100"/>
        <v>CK$18</v>
      </c>
      <c r="CL1869" s="190" t="str">
        <f t="shared" si="3100"/>
        <v>CL$18</v>
      </c>
      <c r="CN1869" s="201"/>
      <c r="CO1869" s="190" t="str">
        <f t="shared" ref="CO1869:DL1869" si="3101">CO$22</f>
        <v>CO$18</v>
      </c>
      <c r="CP1869" s="190" t="str">
        <f t="shared" si="3101"/>
        <v>CP$18</v>
      </c>
      <c r="CQ1869" s="190" t="str">
        <f t="shared" si="3101"/>
        <v>CQ$18</v>
      </c>
      <c r="CR1869" s="190" t="str">
        <f t="shared" si="3101"/>
        <v>CR$18</v>
      </c>
      <c r="CS1869" s="190" t="str">
        <f t="shared" si="3101"/>
        <v>CS$18</v>
      </c>
      <c r="CT1869" s="190" t="str">
        <f t="shared" si="3101"/>
        <v>CT$18</v>
      </c>
      <c r="CU1869" s="190" t="str">
        <f t="shared" si="3101"/>
        <v>CU$18</v>
      </c>
      <c r="CV1869" s="190" t="str">
        <f t="shared" si="3101"/>
        <v>CV$18</v>
      </c>
      <c r="CW1869" s="190" t="str">
        <f t="shared" si="3101"/>
        <v>CW$18</v>
      </c>
      <c r="CX1869" s="190" t="str">
        <f t="shared" si="3101"/>
        <v>CX$18</v>
      </c>
      <c r="CY1869" s="190" t="str">
        <f t="shared" si="3101"/>
        <v>CY$18</v>
      </c>
      <c r="CZ1869" s="190" t="str">
        <f t="shared" si="3101"/>
        <v>CZ$18</v>
      </c>
      <c r="DA1869" s="190" t="str">
        <f t="shared" si="3101"/>
        <v>DA$18</v>
      </c>
      <c r="DB1869" s="190" t="str">
        <f t="shared" si="3101"/>
        <v>DB$18</v>
      </c>
      <c r="DC1869" s="190" t="str">
        <f t="shared" si="3101"/>
        <v>DC$18</v>
      </c>
      <c r="DD1869" s="190" t="str">
        <f t="shared" si="3101"/>
        <v>DD$18</v>
      </c>
      <c r="DE1869" s="190" t="str">
        <f t="shared" si="3101"/>
        <v>DE$18</v>
      </c>
      <c r="DF1869" s="190" t="str">
        <f t="shared" si="3101"/>
        <v>DF$18</v>
      </c>
      <c r="DG1869" s="190" t="str">
        <f t="shared" si="3101"/>
        <v>DG$18</v>
      </c>
      <c r="DH1869" s="190" t="str">
        <f t="shared" si="3101"/>
        <v>DH$18</v>
      </c>
      <c r="DI1869" s="190" t="str">
        <f t="shared" si="3101"/>
        <v>DI$18</v>
      </c>
      <c r="DJ1869" s="190" t="str">
        <f t="shared" si="3101"/>
        <v>DJ$18</v>
      </c>
      <c r="DK1869" s="190" t="str">
        <f t="shared" si="3101"/>
        <v>DK$18</v>
      </c>
      <c r="DL1869" s="190" t="str">
        <f t="shared" si="3101"/>
        <v>DL$18</v>
      </c>
    </row>
    <row r="1870" spans="1:116" x14ac:dyDescent="0.35">
      <c r="B1870" t="str">
        <f>E1870</f>
        <v>1870 AOV-TR-RV</v>
      </c>
      <c r="D1870" t="s">
        <v>479</v>
      </c>
      <c r="E1870" s="8" t="str">
        <f t="shared" ref="E1870:E1872" si="3102">ROW()&amp;" "&amp;D1870</f>
        <v>1870 AOV-TR-RV</v>
      </c>
      <c r="G1870" s="175" t="s">
        <v>464</v>
      </c>
      <c r="H1870" s="200"/>
      <c r="I1870" s="201"/>
      <c r="J1870" s="201"/>
      <c r="K1870" s="202"/>
      <c r="L1870" s="202"/>
      <c r="M1870" s="202"/>
      <c r="N1870" s="202"/>
      <c r="O1870" s="202"/>
      <c r="P1870" s="202"/>
      <c r="R1870" s="202"/>
      <c r="S1870" s="190" t="str">
        <f t="shared" ref="S1870:AX1870" si="3103">S$23</f>
        <v>S$19</v>
      </c>
      <c r="T1870" s="190" t="str">
        <f t="shared" si="3103"/>
        <v>T$19</v>
      </c>
      <c r="U1870" s="190" t="str">
        <f t="shared" si="3103"/>
        <v>U$19</v>
      </c>
      <c r="V1870" s="190" t="str">
        <f t="shared" si="3103"/>
        <v>V$19</v>
      </c>
      <c r="W1870" s="190" t="str">
        <f t="shared" si="3103"/>
        <v>W$19</v>
      </c>
      <c r="X1870" s="190" t="str">
        <f t="shared" si="3103"/>
        <v>X$19</v>
      </c>
      <c r="Y1870" s="190" t="str">
        <f t="shared" si="3103"/>
        <v>Y$19</v>
      </c>
      <c r="Z1870" s="190" t="str">
        <f t="shared" si="3103"/>
        <v>Z$19</v>
      </c>
      <c r="AA1870" s="190" t="str">
        <f t="shared" si="3103"/>
        <v>AA$19</v>
      </c>
      <c r="AB1870" s="190" t="str">
        <f t="shared" si="3103"/>
        <v>AB$19</v>
      </c>
      <c r="AC1870" s="190" t="str">
        <f t="shared" si="3103"/>
        <v>AC$19</v>
      </c>
      <c r="AD1870" s="190" t="str">
        <f t="shared" si="3103"/>
        <v>AD$19</v>
      </c>
      <c r="AE1870" s="190" t="str">
        <f t="shared" si="3103"/>
        <v>AE$19</v>
      </c>
      <c r="AF1870" s="190" t="str">
        <f t="shared" si="3103"/>
        <v>AF$19</v>
      </c>
      <c r="AG1870" s="190" t="str">
        <f t="shared" si="3103"/>
        <v>AG$19</v>
      </c>
      <c r="AH1870" s="190" t="str">
        <f t="shared" si="3103"/>
        <v>AH$19</v>
      </c>
      <c r="AI1870" s="190" t="str">
        <f t="shared" si="3103"/>
        <v>AI$19</v>
      </c>
      <c r="AJ1870" s="190" t="str">
        <f t="shared" si="3103"/>
        <v>AJ$19</v>
      </c>
      <c r="AK1870" s="190" t="str">
        <f t="shared" si="3103"/>
        <v>AK$19</v>
      </c>
      <c r="AL1870" s="190" t="str">
        <f t="shared" si="3103"/>
        <v>AL$19</v>
      </c>
      <c r="AM1870" s="190" t="str">
        <f t="shared" si="3103"/>
        <v>AM$19</v>
      </c>
      <c r="AN1870" s="190" t="str">
        <f t="shared" si="3103"/>
        <v>AN$19</v>
      </c>
      <c r="AO1870" s="190" t="str">
        <f t="shared" si="3103"/>
        <v>AO$19</v>
      </c>
      <c r="AP1870" s="190" t="str">
        <f t="shared" si="3103"/>
        <v>AP$19</v>
      </c>
      <c r="AQ1870" s="190" t="str">
        <f t="shared" si="3103"/>
        <v>AQ$19</v>
      </c>
      <c r="AR1870" s="190" t="str">
        <f t="shared" si="3103"/>
        <v>AR$19</v>
      </c>
      <c r="AS1870" s="190" t="str">
        <f t="shared" si="3103"/>
        <v>AS$19</v>
      </c>
      <c r="AT1870" s="190" t="str">
        <f t="shared" si="3103"/>
        <v>AT$19</v>
      </c>
      <c r="AU1870" s="190" t="str">
        <f t="shared" si="3103"/>
        <v>AU$19</v>
      </c>
      <c r="AV1870" s="190" t="str">
        <f t="shared" si="3103"/>
        <v>AV$19</v>
      </c>
      <c r="AW1870" s="190" t="str">
        <f t="shared" si="3103"/>
        <v>AW$19</v>
      </c>
      <c r="AX1870" s="190" t="str">
        <f t="shared" si="3103"/>
        <v>AX$19</v>
      </c>
      <c r="AY1870" s="190" t="str">
        <f t="shared" ref="AY1870:CD1870" si="3104">AY$23</f>
        <v>AY$19</v>
      </c>
      <c r="AZ1870" s="190" t="str">
        <f t="shared" si="3104"/>
        <v>AZ$19</v>
      </c>
      <c r="BA1870" s="190" t="str">
        <f t="shared" si="3104"/>
        <v>BA$19</v>
      </c>
      <c r="BB1870" s="190" t="str">
        <f t="shared" si="3104"/>
        <v>BB$19</v>
      </c>
      <c r="BC1870" s="190" t="str">
        <f t="shared" si="3104"/>
        <v>BC$19</v>
      </c>
      <c r="BD1870" s="190" t="str">
        <f t="shared" si="3104"/>
        <v>BD$19</v>
      </c>
      <c r="BE1870" s="190" t="str">
        <f t="shared" si="3104"/>
        <v>BE$19</v>
      </c>
      <c r="BF1870" s="190" t="str">
        <f t="shared" si="3104"/>
        <v>BF$19</v>
      </c>
      <c r="BG1870" s="190" t="str">
        <f t="shared" si="3104"/>
        <v>BG$19</v>
      </c>
      <c r="BH1870" s="190" t="str">
        <f t="shared" si="3104"/>
        <v>BH$19</v>
      </c>
      <c r="BI1870" s="190" t="str">
        <f t="shared" si="3104"/>
        <v>BI$19</v>
      </c>
      <c r="BJ1870" s="190" t="str">
        <f t="shared" si="3104"/>
        <v>BJ$19</v>
      </c>
      <c r="BK1870" s="190" t="str">
        <f t="shared" si="3104"/>
        <v>BK$19</v>
      </c>
      <c r="BL1870" s="190" t="str">
        <f t="shared" si="3104"/>
        <v>BL$19</v>
      </c>
      <c r="BM1870" s="190" t="str">
        <f t="shared" si="3104"/>
        <v>BM$19</v>
      </c>
      <c r="BN1870" s="190" t="str">
        <f t="shared" si="3104"/>
        <v>BN$19</v>
      </c>
      <c r="BO1870" s="190" t="str">
        <f t="shared" si="3104"/>
        <v>BO$19</v>
      </c>
      <c r="BP1870" s="190" t="str">
        <f t="shared" si="3104"/>
        <v>BP$19</v>
      </c>
      <c r="BQ1870" s="190" t="str">
        <f t="shared" si="3104"/>
        <v>BQ$19</v>
      </c>
      <c r="BR1870" s="190" t="str">
        <f t="shared" si="3104"/>
        <v>BR$19</v>
      </c>
      <c r="BS1870" s="190" t="str">
        <f t="shared" si="3104"/>
        <v>BS$19</v>
      </c>
      <c r="BT1870" s="190" t="str">
        <f t="shared" si="3104"/>
        <v>BT$19</v>
      </c>
      <c r="BU1870" s="190" t="str">
        <f t="shared" si="3104"/>
        <v>BU$19</v>
      </c>
      <c r="BV1870" s="190" t="str">
        <f t="shared" si="3104"/>
        <v>BV$19</v>
      </c>
      <c r="BW1870" s="190" t="str">
        <f t="shared" si="3104"/>
        <v>BW$19</v>
      </c>
      <c r="BX1870" s="190" t="str">
        <f t="shared" si="3104"/>
        <v>BX$19</v>
      </c>
      <c r="BY1870" s="190" t="str">
        <f t="shared" si="3104"/>
        <v>BY$19</v>
      </c>
      <c r="BZ1870" s="190" t="str">
        <f t="shared" si="3104"/>
        <v>BZ$19</v>
      </c>
      <c r="CA1870" s="190" t="str">
        <f t="shared" si="3104"/>
        <v>CA$19</v>
      </c>
      <c r="CB1870" s="190" t="str">
        <f t="shared" si="3104"/>
        <v>CB$19</v>
      </c>
      <c r="CC1870" s="190" t="str">
        <f t="shared" si="3104"/>
        <v>CC$19</v>
      </c>
      <c r="CD1870" s="190" t="str">
        <f t="shared" si="3104"/>
        <v>CD$19</v>
      </c>
      <c r="CE1870" s="190" t="str">
        <f t="shared" ref="CE1870:CL1870" si="3105">CE$23</f>
        <v>CE$19</v>
      </c>
      <c r="CF1870" s="190" t="str">
        <f t="shared" si="3105"/>
        <v>CF$19</v>
      </c>
      <c r="CG1870" s="190" t="str">
        <f t="shared" si="3105"/>
        <v>CG$19</v>
      </c>
      <c r="CH1870" s="190" t="str">
        <f t="shared" si="3105"/>
        <v>CH$19</v>
      </c>
      <c r="CI1870" s="190" t="str">
        <f t="shared" si="3105"/>
        <v>CI$19</v>
      </c>
      <c r="CJ1870" s="190" t="str">
        <f t="shared" si="3105"/>
        <v>CJ$19</v>
      </c>
      <c r="CK1870" s="190" t="str">
        <f t="shared" si="3105"/>
        <v>CK$19</v>
      </c>
      <c r="CL1870" s="190" t="str">
        <f t="shared" si="3105"/>
        <v>CL$19</v>
      </c>
      <c r="CN1870" s="201"/>
      <c r="CO1870" s="190" t="str">
        <f t="shared" ref="CO1870:DL1870" si="3106">CO$23</f>
        <v>CO$19</v>
      </c>
      <c r="CP1870" s="190" t="str">
        <f t="shared" si="3106"/>
        <v>CP$19</v>
      </c>
      <c r="CQ1870" s="190" t="str">
        <f t="shared" si="3106"/>
        <v>CQ$19</v>
      </c>
      <c r="CR1870" s="190" t="str">
        <f t="shared" si="3106"/>
        <v>CR$19</v>
      </c>
      <c r="CS1870" s="190" t="str">
        <f t="shared" si="3106"/>
        <v>CS$19</v>
      </c>
      <c r="CT1870" s="190" t="str">
        <f t="shared" si="3106"/>
        <v>CT$19</v>
      </c>
      <c r="CU1870" s="190" t="str">
        <f t="shared" si="3106"/>
        <v>CU$19</v>
      </c>
      <c r="CV1870" s="190" t="str">
        <f t="shared" si="3106"/>
        <v>CV$19</v>
      </c>
      <c r="CW1870" s="190" t="str">
        <f t="shared" si="3106"/>
        <v>CW$19</v>
      </c>
      <c r="CX1870" s="190" t="str">
        <f t="shared" si="3106"/>
        <v>CX$19</v>
      </c>
      <c r="CY1870" s="190" t="str">
        <f t="shared" si="3106"/>
        <v>CY$19</v>
      </c>
      <c r="CZ1870" s="190" t="str">
        <f t="shared" si="3106"/>
        <v>CZ$19</v>
      </c>
      <c r="DA1870" s="190" t="str">
        <f t="shared" si="3106"/>
        <v>DA$19</v>
      </c>
      <c r="DB1870" s="190" t="str">
        <f t="shared" si="3106"/>
        <v>DB$19</v>
      </c>
      <c r="DC1870" s="190" t="str">
        <f t="shared" si="3106"/>
        <v>DC$19</v>
      </c>
      <c r="DD1870" s="190" t="str">
        <f t="shared" si="3106"/>
        <v>DD$19</v>
      </c>
      <c r="DE1870" s="190" t="str">
        <f t="shared" si="3106"/>
        <v>DE$19</v>
      </c>
      <c r="DF1870" s="190" t="str">
        <f t="shared" si="3106"/>
        <v>DF$19</v>
      </c>
      <c r="DG1870" s="190" t="str">
        <f t="shared" si="3106"/>
        <v>DG$19</v>
      </c>
      <c r="DH1870" s="190" t="str">
        <f t="shared" si="3106"/>
        <v>DH$19</v>
      </c>
      <c r="DI1870" s="190" t="str">
        <f t="shared" si="3106"/>
        <v>DI$19</v>
      </c>
      <c r="DJ1870" s="190" t="str">
        <f t="shared" si="3106"/>
        <v>DJ$19</v>
      </c>
      <c r="DK1870" s="190" t="str">
        <f t="shared" si="3106"/>
        <v>DK$19</v>
      </c>
      <c r="DL1870" s="190" t="str">
        <f t="shared" si="3106"/>
        <v>DL$19</v>
      </c>
    </row>
    <row r="1871" spans="1:116" x14ac:dyDescent="0.35">
      <c r="B1871" t="str">
        <f>E1871</f>
        <v>1871 AOV-TR-RV</v>
      </c>
      <c r="C1871" t="s">
        <v>80</v>
      </c>
      <c r="D1871" t="s">
        <v>479</v>
      </c>
      <c r="E1871" s="8" t="str">
        <f t="shared" si="3102"/>
        <v>1871 AOV-TR-RV</v>
      </c>
      <c r="G1871" s="70" t="s">
        <v>437</v>
      </c>
      <c r="H1871" s="48"/>
      <c r="I1871" s="304"/>
      <c r="J1871" s="304"/>
      <c r="K1871" s="48"/>
      <c r="L1871" s="48"/>
      <c r="M1871" s="48"/>
      <c r="N1871" s="48"/>
      <c r="O1871" s="48"/>
      <c r="P1871" s="48"/>
      <c r="R1871" s="70"/>
      <c r="S1871" s="305"/>
      <c r="T1871" s="305"/>
      <c r="U1871" s="305"/>
      <c r="V1871" s="305"/>
      <c r="W1871" s="305"/>
      <c r="X1871" s="305"/>
      <c r="Y1871" s="305"/>
      <c r="Z1871" s="305"/>
      <c r="AA1871" s="305"/>
      <c r="AB1871" s="305"/>
      <c r="AC1871" s="305"/>
      <c r="AD1871" s="305"/>
      <c r="AE1871" s="305"/>
      <c r="AF1871" s="305"/>
      <c r="AG1871" s="305"/>
      <c r="AH1871" s="305"/>
      <c r="AI1871" s="305"/>
      <c r="AJ1871" s="305"/>
      <c r="AK1871" s="305"/>
      <c r="AL1871" s="305"/>
      <c r="AM1871" s="305"/>
      <c r="AN1871" s="305"/>
      <c r="AO1871" s="305"/>
      <c r="AP1871" s="305"/>
      <c r="AQ1871" s="305"/>
      <c r="AR1871" s="305"/>
      <c r="AS1871" s="305"/>
      <c r="AT1871" s="305"/>
      <c r="AU1871" s="305"/>
      <c r="AV1871" s="305"/>
      <c r="AW1871" s="305"/>
      <c r="AX1871" s="305"/>
      <c r="AY1871" s="305"/>
      <c r="AZ1871" s="305"/>
      <c r="BA1871" s="305"/>
      <c r="BB1871" s="305"/>
      <c r="BC1871" s="305"/>
      <c r="BD1871" s="305"/>
      <c r="BE1871" s="305"/>
      <c r="BF1871" s="305"/>
      <c r="BG1871" s="305"/>
      <c r="BH1871" s="305"/>
      <c r="BI1871" s="305"/>
      <c r="BJ1871" s="305"/>
      <c r="BK1871" s="305"/>
      <c r="BL1871" s="305"/>
      <c r="BM1871" s="305"/>
      <c r="BN1871" s="305"/>
      <c r="BO1871" s="305"/>
      <c r="BP1871" s="305"/>
      <c r="BQ1871" s="305"/>
      <c r="BR1871" s="305"/>
      <c r="BS1871" s="305"/>
      <c r="BT1871" s="305"/>
      <c r="BU1871" s="305"/>
      <c r="BV1871" s="305"/>
      <c r="BW1871" s="305"/>
      <c r="BX1871" s="305"/>
      <c r="BY1871" s="305"/>
      <c r="BZ1871" s="305"/>
      <c r="CA1871" s="305"/>
      <c r="CB1871" s="305"/>
      <c r="CC1871" s="305"/>
      <c r="CD1871" s="305"/>
      <c r="CE1871" s="305"/>
      <c r="CF1871" s="305"/>
      <c r="CG1871" s="305"/>
      <c r="CH1871" s="305"/>
      <c r="CI1871" s="305"/>
      <c r="CJ1871" s="305"/>
      <c r="CK1871" s="305"/>
      <c r="CL1871" s="305"/>
      <c r="CN1871" s="304"/>
      <c r="CO1871" s="305"/>
      <c r="CP1871" s="305"/>
      <c r="CQ1871" s="305"/>
      <c r="CR1871" s="305"/>
      <c r="CS1871" s="305"/>
      <c r="CT1871" s="305"/>
      <c r="CU1871" s="305"/>
      <c r="CV1871" s="305"/>
      <c r="CW1871" s="305"/>
      <c r="CX1871" s="305"/>
      <c r="CY1871" s="305"/>
      <c r="CZ1871" s="305"/>
      <c r="DA1871" s="305"/>
      <c r="DB1871" s="305"/>
      <c r="DC1871" s="305"/>
      <c r="DD1871" s="305"/>
      <c r="DE1871" s="305"/>
      <c r="DF1871" s="305"/>
      <c r="DG1871" s="305"/>
      <c r="DH1871" s="305"/>
      <c r="DI1871" s="305"/>
      <c r="DJ1871" s="305"/>
      <c r="DK1871" s="305"/>
      <c r="DL1871" s="305"/>
    </row>
    <row r="1872" spans="1:116" x14ac:dyDescent="0.35">
      <c r="B1872" t="str">
        <f>E1872</f>
        <v>1872 AOV-TR-RV</v>
      </c>
      <c r="D1872" t="s">
        <v>479</v>
      </c>
      <c r="E1872" s="8" t="str">
        <f t="shared" si="3102"/>
        <v>1872 AOV-TR-RV</v>
      </c>
      <c r="G1872" s="95" t="s">
        <v>343</v>
      </c>
      <c r="H1872" s="27"/>
      <c r="I1872" s="78"/>
      <c r="J1872" s="78"/>
      <c r="K1872" s="33"/>
      <c r="L1872" s="33"/>
      <c r="M1872" s="33"/>
      <c r="N1872" s="33"/>
      <c r="O1872" s="33"/>
      <c r="P1872" s="33"/>
      <c r="R1872" s="33"/>
      <c r="S1872" s="77"/>
      <c r="T1872" s="77"/>
      <c r="U1872" s="77"/>
      <c r="V1872" s="77"/>
      <c r="W1872" s="77"/>
      <c r="X1872" s="77"/>
      <c r="Y1872" s="77"/>
      <c r="Z1872" s="77"/>
      <c r="AA1872" s="77"/>
      <c r="AB1872" s="77"/>
      <c r="AC1872" s="77"/>
      <c r="AD1872" s="77"/>
      <c r="AE1872" s="77"/>
      <c r="AF1872" s="77"/>
      <c r="AG1872" s="77"/>
      <c r="AH1872" s="77"/>
      <c r="AI1872" s="77"/>
      <c r="AJ1872" s="77"/>
      <c r="AK1872" s="77"/>
      <c r="AL1872" s="77"/>
      <c r="AM1872" s="77"/>
      <c r="AN1872" s="77"/>
      <c r="AO1872" s="77"/>
      <c r="AP1872" s="77"/>
      <c r="AQ1872" s="77"/>
      <c r="AR1872" s="77"/>
      <c r="AS1872" s="77"/>
      <c r="AT1872" s="77"/>
      <c r="AU1872" s="77"/>
      <c r="AV1872" s="77"/>
      <c r="AW1872" s="77"/>
      <c r="AX1872" s="77"/>
      <c r="AY1872" s="77"/>
      <c r="AZ1872" s="77"/>
      <c r="BA1872" s="77"/>
      <c r="BB1872" s="77"/>
      <c r="BC1872" s="77"/>
      <c r="BD1872" s="77"/>
      <c r="BE1872" s="77"/>
      <c r="BF1872" s="77"/>
      <c r="BG1872" s="77"/>
      <c r="BH1872" s="77"/>
      <c r="BI1872" s="77"/>
      <c r="BJ1872" s="77"/>
      <c r="BK1872" s="77"/>
      <c r="BL1872" s="77"/>
      <c r="BM1872" s="77"/>
      <c r="BN1872" s="77"/>
      <c r="BO1872" s="77"/>
      <c r="BP1872" s="77"/>
      <c r="BQ1872" s="77"/>
      <c r="BR1872" s="77"/>
      <c r="BS1872" s="77"/>
      <c r="BT1872" s="77"/>
      <c r="BU1872" s="77"/>
      <c r="BV1872" s="77"/>
      <c r="BW1872" s="77"/>
      <c r="BX1872" s="77"/>
      <c r="BY1872" s="77"/>
      <c r="BZ1872" s="77"/>
      <c r="CA1872" s="77"/>
      <c r="CB1872" s="77"/>
      <c r="CC1872" s="77"/>
      <c r="CD1872" s="77"/>
      <c r="CE1872" s="77"/>
      <c r="CF1872" s="77"/>
      <c r="CG1872" s="77"/>
      <c r="CH1872" s="77"/>
      <c r="CI1872" s="77"/>
      <c r="CJ1872" s="77"/>
      <c r="CK1872" s="77"/>
      <c r="CL1872" s="77"/>
      <c r="CN1872" s="78"/>
      <c r="CO1872" s="77"/>
      <c r="CP1872" s="77"/>
      <c r="CQ1872" s="77"/>
      <c r="CR1872" s="77"/>
      <c r="CS1872" s="77"/>
      <c r="CT1872" s="77"/>
      <c r="CU1872" s="77"/>
      <c r="CV1872" s="77"/>
      <c r="CW1872" s="77"/>
      <c r="CX1872" s="77"/>
      <c r="CY1872" s="77"/>
      <c r="CZ1872" s="77"/>
      <c r="DA1872" s="77"/>
      <c r="DB1872" s="77"/>
      <c r="DC1872" s="77"/>
      <c r="DD1872" s="77"/>
      <c r="DE1872" s="77"/>
      <c r="DF1872" s="77"/>
      <c r="DG1872" s="77"/>
      <c r="DH1872" s="77"/>
      <c r="DI1872" s="77"/>
      <c r="DJ1872" s="77"/>
      <c r="DK1872" s="77"/>
      <c r="DL1872" s="77"/>
    </row>
    <row r="1873" spans="1:116" x14ac:dyDescent="0.35">
      <c r="B1873" t="s">
        <v>332</v>
      </c>
      <c r="D1873" t="s">
        <v>479</v>
      </c>
      <c r="E1873" s="8" t="str">
        <f t="shared" ref="E1873:E1880" si="3107">ROW()&amp;" "&amp;D1873</f>
        <v>1873 AOV-TR-RV</v>
      </c>
      <c r="G1873" s="145" t="s">
        <v>76</v>
      </c>
      <c r="H1873" s="12"/>
      <c r="I1873" s="60"/>
      <c r="J1873" s="60"/>
      <c r="K1873" s="15">
        <f>SUMIF($3:$3,K$2,1871:1871)</f>
        <v>0</v>
      </c>
      <c r="L1873" s="15">
        <f>SUMIF($3:$3,L$2,1871:1871)</f>
        <v>0</v>
      </c>
      <c r="M1873" s="15">
        <f>SUMIF($3:$3,M$2,1871:1871)</f>
        <v>0</v>
      </c>
      <c r="N1873" s="15">
        <f>SUMIF($3:$3,N$2,1871:1871)</f>
        <v>0</v>
      </c>
      <c r="O1873" s="15">
        <f>SUMIF($3:$3,O$2,1871:1871)</f>
        <v>0</v>
      </c>
      <c r="P1873" s="15">
        <f>SUMIF($3:$3,P$2,1871:1871)</f>
        <v>0</v>
      </c>
      <c r="R1873" s="15"/>
      <c r="S1873" s="76" cm="1">
        <f t="array" aca="1" ref="S1873" ca="1">INDIRECT(S1877)/S1874</f>
        <v>1000</v>
      </c>
      <c r="T1873" s="76" cm="1">
        <f t="array" aca="1" ref="T1873" ca="1">INDIRECT(T1877)/T1874</f>
        <v>1000</v>
      </c>
      <c r="U1873" s="76" cm="1">
        <f t="array" aca="1" ref="U1873" ca="1">INDIRECT(U1877)/U1874</f>
        <v>1000</v>
      </c>
      <c r="V1873" s="76" cm="1">
        <f t="array" aca="1" ref="V1873" ca="1">INDIRECT(V1877)/V1874</f>
        <v>1000</v>
      </c>
      <c r="W1873" s="76" cm="1">
        <f t="array" aca="1" ref="W1873" ca="1">INDIRECT(W1877)/W1874</f>
        <v>1000</v>
      </c>
      <c r="X1873" s="76" cm="1">
        <f t="array" aca="1" ref="X1873" ca="1">INDIRECT(X1877)/X1874</f>
        <v>1000</v>
      </c>
      <c r="Y1873" s="76" cm="1">
        <f t="array" aca="1" ref="Y1873" ca="1">INDIRECT(Y1877)/Y1874</f>
        <v>1000</v>
      </c>
      <c r="Z1873" s="76" cm="1">
        <f t="array" aca="1" ref="Z1873" ca="1">INDIRECT(Z1877)/Z1874</f>
        <v>1000</v>
      </c>
      <c r="AA1873" s="76" cm="1">
        <f t="array" aca="1" ref="AA1873" ca="1">INDIRECT(AA1877)/AA1874</f>
        <v>1000</v>
      </c>
      <c r="AB1873" s="76" cm="1">
        <f t="array" aca="1" ref="AB1873" ca="1">INDIRECT(AB1877)/AB1874</f>
        <v>1000</v>
      </c>
      <c r="AC1873" s="76" cm="1">
        <f t="array" aca="1" ref="AC1873" ca="1">INDIRECT(AC1877)/AC1874</f>
        <v>1000</v>
      </c>
      <c r="AD1873" s="76" cm="1">
        <f t="array" aca="1" ref="AD1873" ca="1">INDIRECT(AD1877)/AD1874</f>
        <v>1000</v>
      </c>
      <c r="AE1873" s="76" cm="1">
        <f t="array" aca="1" ref="AE1873" ca="1">INDIRECT(AE1877)/AE1874</f>
        <v>1000</v>
      </c>
      <c r="AF1873" s="76" cm="1">
        <f t="array" aca="1" ref="AF1873" ca="1">INDIRECT(AF1877)/AF1874</f>
        <v>1000</v>
      </c>
      <c r="AG1873" s="76" cm="1">
        <f t="array" aca="1" ref="AG1873" ca="1">INDIRECT(AG1877)/AG1874</f>
        <v>1000</v>
      </c>
      <c r="AH1873" s="76" cm="1">
        <f t="array" aca="1" ref="AH1873" ca="1">INDIRECT(AH1877)/AH1874</f>
        <v>1000</v>
      </c>
      <c r="AI1873" s="76" cm="1">
        <f t="array" aca="1" ref="AI1873" ca="1">INDIRECT(AI1877)/AI1874</f>
        <v>1000</v>
      </c>
      <c r="AJ1873" s="76" cm="1">
        <f t="array" aca="1" ref="AJ1873" ca="1">INDIRECT(AJ1877)/AJ1874</f>
        <v>1000</v>
      </c>
      <c r="AK1873" s="76" cm="1">
        <f t="array" aca="1" ref="AK1873" ca="1">INDIRECT(AK1877)/AK1874</f>
        <v>1000</v>
      </c>
      <c r="AL1873" s="76" cm="1">
        <f t="array" aca="1" ref="AL1873" ca="1">INDIRECT(AL1877)/AL1874</f>
        <v>1000</v>
      </c>
      <c r="AM1873" s="76" cm="1">
        <f t="array" aca="1" ref="AM1873" ca="1">INDIRECT(AM1877)/AM1874</f>
        <v>1000</v>
      </c>
      <c r="AN1873" s="76" cm="1">
        <f t="array" aca="1" ref="AN1873" ca="1">INDIRECT(AN1877)/AN1874</f>
        <v>1000</v>
      </c>
      <c r="AO1873" s="76" cm="1">
        <f t="array" aca="1" ref="AO1873" ca="1">INDIRECT(AO1877)/AO1874</f>
        <v>1000</v>
      </c>
      <c r="AP1873" s="76" cm="1">
        <f t="array" aca="1" ref="AP1873" ca="1">INDIRECT(AP1877)/AP1874</f>
        <v>1000</v>
      </c>
      <c r="AQ1873" s="76" cm="1">
        <f t="array" aca="1" ref="AQ1873" ca="1">INDIRECT(AQ1877)/AQ1874</f>
        <v>1000</v>
      </c>
      <c r="AR1873" s="76" cm="1">
        <f t="array" aca="1" ref="AR1873" ca="1">INDIRECT(AR1877)/AR1874</f>
        <v>1000</v>
      </c>
      <c r="AS1873" s="76" cm="1">
        <f t="array" aca="1" ref="AS1873" ca="1">INDIRECT(AS1877)/AS1874</f>
        <v>1000</v>
      </c>
      <c r="AT1873" s="76" cm="1">
        <f t="array" aca="1" ref="AT1873" ca="1">INDIRECT(AT1877)/AT1874</f>
        <v>1000</v>
      </c>
      <c r="AU1873" s="76" cm="1">
        <f t="array" aca="1" ref="AU1873" ca="1">INDIRECT(AU1877)/AU1874</f>
        <v>1000</v>
      </c>
      <c r="AV1873" s="76" cm="1">
        <f t="array" aca="1" ref="AV1873" ca="1">INDIRECT(AV1877)/AV1874</f>
        <v>1000</v>
      </c>
      <c r="AW1873" s="76" cm="1">
        <f t="array" aca="1" ref="AW1873" ca="1">INDIRECT(AW1877)/AW1874</f>
        <v>1000</v>
      </c>
      <c r="AX1873" s="76" cm="1">
        <f t="array" aca="1" ref="AX1873" ca="1">INDIRECT(AX1877)/AX1874</f>
        <v>1000</v>
      </c>
      <c r="AY1873" s="76" cm="1">
        <f t="array" aca="1" ref="AY1873" ca="1">INDIRECT(AY1877)/AY1874</f>
        <v>1000</v>
      </c>
      <c r="AZ1873" s="76" cm="1">
        <f t="array" aca="1" ref="AZ1873" ca="1">INDIRECT(AZ1877)/AZ1874</f>
        <v>1000</v>
      </c>
      <c r="BA1873" s="76" cm="1">
        <f t="array" aca="1" ref="BA1873" ca="1">INDIRECT(BA1877)/BA1874</f>
        <v>1000</v>
      </c>
      <c r="BB1873" s="76" cm="1">
        <f t="array" aca="1" ref="BB1873" ca="1">INDIRECT(BB1877)/BB1874</f>
        <v>1000</v>
      </c>
      <c r="BC1873" s="76" cm="1">
        <f t="array" aca="1" ref="BC1873" ca="1">INDIRECT(BC1877)/BC1874</f>
        <v>1000</v>
      </c>
      <c r="BD1873" s="76" cm="1">
        <f t="array" aca="1" ref="BD1873" ca="1">INDIRECT(BD1877)/BD1874</f>
        <v>1000</v>
      </c>
      <c r="BE1873" s="76" cm="1">
        <f t="array" aca="1" ref="BE1873" ca="1">INDIRECT(BE1877)/BE1874</f>
        <v>1000</v>
      </c>
      <c r="BF1873" s="76" cm="1">
        <f t="array" aca="1" ref="BF1873" ca="1">INDIRECT(BF1877)/BF1874</f>
        <v>1000</v>
      </c>
      <c r="BG1873" s="76" cm="1">
        <f t="array" aca="1" ref="BG1873" ca="1">INDIRECT(BG1877)/BG1874</f>
        <v>1000</v>
      </c>
      <c r="BH1873" s="76" cm="1">
        <f t="array" aca="1" ref="BH1873" ca="1">INDIRECT(BH1877)/BH1874</f>
        <v>1000</v>
      </c>
      <c r="BI1873" s="76" cm="1">
        <f t="array" aca="1" ref="BI1873" ca="1">INDIRECT(BI1877)/BI1874</f>
        <v>1000</v>
      </c>
      <c r="BJ1873" s="76" cm="1">
        <f t="array" aca="1" ref="BJ1873" ca="1">INDIRECT(BJ1877)/BJ1874</f>
        <v>1000</v>
      </c>
      <c r="BK1873" s="76" cm="1">
        <f t="array" aca="1" ref="BK1873" ca="1">INDIRECT(BK1877)/BK1874</f>
        <v>1000</v>
      </c>
      <c r="BL1873" s="76" cm="1">
        <f t="array" aca="1" ref="BL1873" ca="1">INDIRECT(BL1877)/BL1874</f>
        <v>1000</v>
      </c>
      <c r="BM1873" s="76" cm="1">
        <f t="array" aca="1" ref="BM1873" ca="1">INDIRECT(BM1877)/BM1874</f>
        <v>1000</v>
      </c>
      <c r="BN1873" s="76" cm="1">
        <f t="array" aca="1" ref="BN1873" ca="1">INDIRECT(BN1877)/BN1874</f>
        <v>1000</v>
      </c>
      <c r="BO1873" s="76" cm="1">
        <f t="array" aca="1" ref="BO1873" ca="1">INDIRECT(BO1877)/BO1874</f>
        <v>1000</v>
      </c>
      <c r="BP1873" s="76" cm="1">
        <f t="array" aca="1" ref="BP1873" ca="1">INDIRECT(BP1877)/BP1874</f>
        <v>1000</v>
      </c>
      <c r="BQ1873" s="76" cm="1">
        <f t="array" aca="1" ref="BQ1873" ca="1">INDIRECT(BQ1877)/BQ1874</f>
        <v>1000</v>
      </c>
      <c r="BR1873" s="76" cm="1">
        <f t="array" aca="1" ref="BR1873" ca="1">INDIRECT(BR1877)/BR1874</f>
        <v>1000</v>
      </c>
      <c r="BS1873" s="76" cm="1">
        <f t="array" aca="1" ref="BS1873" ca="1">INDIRECT(BS1877)/BS1874</f>
        <v>1000</v>
      </c>
      <c r="BT1873" s="76" cm="1">
        <f t="array" aca="1" ref="BT1873" ca="1">INDIRECT(BT1877)/BT1874</f>
        <v>1000</v>
      </c>
      <c r="BU1873" s="76" cm="1">
        <f t="array" aca="1" ref="BU1873" ca="1">INDIRECT(BU1877)/BU1874</f>
        <v>1000</v>
      </c>
      <c r="BV1873" s="76" cm="1">
        <f t="array" aca="1" ref="BV1873" ca="1">INDIRECT(BV1877)/BV1874</f>
        <v>1000</v>
      </c>
      <c r="BW1873" s="76" cm="1">
        <f t="array" aca="1" ref="BW1873" ca="1">INDIRECT(BW1877)/BW1874</f>
        <v>1000</v>
      </c>
      <c r="BX1873" s="76" cm="1">
        <f t="array" aca="1" ref="BX1873" ca="1">INDIRECT(BX1877)/BX1874</f>
        <v>1000</v>
      </c>
      <c r="BY1873" s="76" cm="1">
        <f t="array" aca="1" ref="BY1873" ca="1">INDIRECT(BY1877)/BY1874</f>
        <v>1000</v>
      </c>
      <c r="BZ1873" s="76" cm="1">
        <f t="array" aca="1" ref="BZ1873" ca="1">INDIRECT(BZ1877)/BZ1874</f>
        <v>1000</v>
      </c>
      <c r="CA1873" s="76" cm="1">
        <f t="array" aca="1" ref="CA1873" ca="1">INDIRECT(CA1877)/CA1874</f>
        <v>1000</v>
      </c>
      <c r="CB1873" s="76" cm="1">
        <f t="array" aca="1" ref="CB1873" ca="1">INDIRECT(CB1877)/CB1874</f>
        <v>1000</v>
      </c>
      <c r="CC1873" s="76" cm="1">
        <f t="array" aca="1" ref="CC1873" ca="1">INDIRECT(CC1877)/CC1874</f>
        <v>1000</v>
      </c>
      <c r="CD1873" s="76" cm="1">
        <f t="array" aca="1" ref="CD1873" ca="1">INDIRECT(CD1877)/CD1874</f>
        <v>1000</v>
      </c>
      <c r="CE1873" s="76" cm="1">
        <f t="array" aca="1" ref="CE1873" ca="1">INDIRECT(CE1877)/CE1874</f>
        <v>1000</v>
      </c>
      <c r="CF1873" s="76" cm="1">
        <f t="array" aca="1" ref="CF1873" ca="1">INDIRECT(CF1877)/CF1874</f>
        <v>1000</v>
      </c>
      <c r="CG1873" s="76" cm="1">
        <f t="array" aca="1" ref="CG1873" ca="1">INDIRECT(CG1877)/CG1874</f>
        <v>1000</v>
      </c>
      <c r="CH1873" s="76" cm="1">
        <f t="array" aca="1" ref="CH1873" ca="1">INDIRECT(CH1877)/CH1874</f>
        <v>1000</v>
      </c>
      <c r="CI1873" s="76" cm="1">
        <f t="array" aca="1" ref="CI1873" ca="1">INDIRECT(CI1877)/CI1874</f>
        <v>1000</v>
      </c>
      <c r="CJ1873" s="76" cm="1">
        <f t="array" aca="1" ref="CJ1873" ca="1">INDIRECT(CJ1877)/CJ1874</f>
        <v>1000</v>
      </c>
      <c r="CK1873" s="76" cm="1">
        <f t="array" aca="1" ref="CK1873" ca="1">INDIRECT(CK1877)/CK1874</f>
        <v>1000</v>
      </c>
      <c r="CL1873" s="76" cm="1">
        <f t="array" aca="1" ref="CL1873" ca="1">INDIRECT(CL1877)/CL1874</f>
        <v>1000</v>
      </c>
      <c r="CN1873" s="60"/>
      <c r="CO1873" s="76" t="e" cm="1">
        <f t="array" aca="1" ref="CO1873" ca="1">INDIRECT(CO1877)/CO1874</f>
        <v>#N/A</v>
      </c>
      <c r="CP1873" s="76" t="e" cm="1">
        <f t="array" aca="1" ref="CP1873" ca="1">INDIRECT(CP1877)/CP1874</f>
        <v>#N/A</v>
      </c>
      <c r="CQ1873" s="76" t="e" cm="1">
        <f t="array" aca="1" ref="CQ1873" ca="1">INDIRECT(CQ1877)/CQ1874</f>
        <v>#N/A</v>
      </c>
      <c r="CR1873" s="76" t="e" cm="1">
        <f t="array" aca="1" ref="CR1873" ca="1">INDIRECT(CR1877)/CR1874</f>
        <v>#N/A</v>
      </c>
      <c r="CS1873" s="76" t="e" cm="1">
        <f t="array" aca="1" ref="CS1873" ca="1">INDIRECT(CS1877)/CS1874</f>
        <v>#N/A</v>
      </c>
      <c r="CT1873" s="76" t="e" cm="1">
        <f t="array" aca="1" ref="CT1873" ca="1">INDIRECT(CT1877)/CT1874</f>
        <v>#N/A</v>
      </c>
      <c r="CU1873" s="76" t="e" cm="1">
        <f t="array" aca="1" ref="CU1873" ca="1">INDIRECT(CU1877)/CU1874</f>
        <v>#N/A</v>
      </c>
      <c r="CV1873" s="76" t="e" cm="1">
        <f t="array" aca="1" ref="CV1873" ca="1">INDIRECT(CV1877)/CV1874</f>
        <v>#N/A</v>
      </c>
      <c r="CW1873" s="76" t="e" cm="1">
        <f t="array" aca="1" ref="CW1873" ca="1">INDIRECT(CW1877)/CW1874</f>
        <v>#N/A</v>
      </c>
      <c r="CX1873" s="76" t="e" cm="1">
        <f t="array" aca="1" ref="CX1873" ca="1">INDIRECT(CX1877)/CX1874</f>
        <v>#N/A</v>
      </c>
      <c r="CY1873" s="76" t="e" cm="1">
        <f t="array" aca="1" ref="CY1873" ca="1">INDIRECT(CY1877)/CY1874</f>
        <v>#N/A</v>
      </c>
      <c r="CZ1873" s="76" t="e" cm="1">
        <f t="array" aca="1" ref="CZ1873" ca="1">INDIRECT(CZ1877)/CZ1874</f>
        <v>#N/A</v>
      </c>
      <c r="DA1873" s="76" t="e" cm="1">
        <f t="array" aca="1" ref="DA1873" ca="1">INDIRECT(DA1877)/DA1874</f>
        <v>#N/A</v>
      </c>
      <c r="DB1873" s="76" t="e" cm="1">
        <f t="array" aca="1" ref="DB1873" ca="1">INDIRECT(DB1877)/DB1874</f>
        <v>#N/A</v>
      </c>
      <c r="DC1873" s="76" t="e" cm="1">
        <f t="array" aca="1" ref="DC1873" ca="1">INDIRECT(DC1877)/DC1874</f>
        <v>#N/A</v>
      </c>
      <c r="DD1873" s="76" t="e" cm="1">
        <f t="array" aca="1" ref="DD1873" ca="1">INDIRECT(DD1877)/DD1874</f>
        <v>#N/A</v>
      </c>
      <c r="DE1873" s="76" t="e" cm="1">
        <f t="array" aca="1" ref="DE1873" ca="1">INDIRECT(DE1877)/DE1874</f>
        <v>#N/A</v>
      </c>
      <c r="DF1873" s="76" t="e" cm="1">
        <f t="array" aca="1" ref="DF1873" ca="1">INDIRECT(DF1877)/DF1874</f>
        <v>#N/A</v>
      </c>
      <c r="DG1873" s="76" t="e" cm="1">
        <f t="array" aca="1" ref="DG1873" ca="1">INDIRECT(DG1877)/DG1874</f>
        <v>#N/A</v>
      </c>
      <c r="DH1873" s="76" t="e" cm="1">
        <f t="array" aca="1" ref="DH1873" ca="1">INDIRECT(DH1877)/DH1874</f>
        <v>#N/A</v>
      </c>
      <c r="DI1873" s="76" t="e" cm="1">
        <f t="array" aca="1" ref="DI1873" ca="1">INDIRECT(DI1877)/DI1874</f>
        <v>#N/A</v>
      </c>
      <c r="DJ1873" s="76" t="e" cm="1">
        <f t="array" aca="1" ref="DJ1873" ca="1">INDIRECT(DJ1877)/DJ1874</f>
        <v>#N/A</v>
      </c>
      <c r="DK1873" s="76" t="e" cm="1">
        <f t="array" aca="1" ref="DK1873" ca="1">INDIRECT(DK1877)/DK1874</f>
        <v>#N/A</v>
      </c>
      <c r="DL1873" s="76" t="e" cm="1">
        <f t="array" aca="1" ref="DL1873" ca="1">INDIRECT(DL1877)/DL1874</f>
        <v>#N/A</v>
      </c>
    </row>
    <row r="1874" spans="1:116" x14ac:dyDescent="0.35">
      <c r="B1874" t="s">
        <v>332</v>
      </c>
      <c r="D1874" t="s">
        <v>479</v>
      </c>
      <c r="E1874" s="8" t="str">
        <f>ROW()&amp;" "&amp;D1874</f>
        <v>1874 AOV-TR-RV</v>
      </c>
      <c r="G1874" s="145" t="s">
        <v>77</v>
      </c>
      <c r="H1874" s="12"/>
      <c r="I1874" s="60"/>
      <c r="J1874" s="60"/>
      <c r="K1874" s="18">
        <v>10</v>
      </c>
      <c r="L1874" s="18">
        <v>10</v>
      </c>
      <c r="M1874" s="18">
        <v>10</v>
      </c>
      <c r="N1874" s="18">
        <v>10</v>
      </c>
      <c r="O1874" s="18">
        <v>10</v>
      </c>
      <c r="P1874" s="18">
        <v>10</v>
      </c>
      <c r="R1874" s="19"/>
      <c r="S1874" s="147" cm="1">
        <f t="array" ref="S1874">INDEX($K:$P,ROW(),MATCH(S$3,$K$2:$P$2,0))</f>
        <v>10</v>
      </c>
      <c r="T1874" s="147" cm="1">
        <f t="array" ref="T1874">INDEX($K:$P,ROW(),MATCH(T$3,$K$2:$P$2,0))</f>
        <v>10</v>
      </c>
      <c r="U1874" s="147" cm="1">
        <f t="array" ref="U1874">INDEX($K:$P,ROW(),MATCH(U$3,$K$2:$P$2,0))</f>
        <v>10</v>
      </c>
      <c r="V1874" s="147" cm="1">
        <f t="array" ref="V1874">INDEX($K:$P,ROW(),MATCH(V$3,$K$2:$P$2,0))</f>
        <v>10</v>
      </c>
      <c r="W1874" s="147" cm="1">
        <f t="array" ref="W1874">INDEX($K:$P,ROW(),MATCH(W$3,$K$2:$P$2,0))</f>
        <v>10</v>
      </c>
      <c r="X1874" s="147" cm="1">
        <f t="array" ref="X1874">INDEX($K:$P,ROW(),MATCH(X$3,$K$2:$P$2,0))</f>
        <v>10</v>
      </c>
      <c r="Y1874" s="147" cm="1">
        <f t="array" ref="Y1874">INDEX($K:$P,ROW(),MATCH(Y$3,$K$2:$P$2,0))</f>
        <v>10</v>
      </c>
      <c r="Z1874" s="147" cm="1">
        <f t="array" ref="Z1874">INDEX($K:$P,ROW(),MATCH(Z$3,$K$2:$P$2,0))</f>
        <v>10</v>
      </c>
      <c r="AA1874" s="147" cm="1">
        <f t="array" ref="AA1874">INDEX($K:$P,ROW(),MATCH(AA$3,$K$2:$P$2,0))</f>
        <v>10</v>
      </c>
      <c r="AB1874" s="147" cm="1">
        <f t="array" ref="AB1874">INDEX($K:$P,ROW(),MATCH(AB$3,$K$2:$P$2,0))</f>
        <v>10</v>
      </c>
      <c r="AC1874" s="147" cm="1">
        <f t="array" ref="AC1874">INDEX($K:$P,ROW(),MATCH(AC$3,$K$2:$P$2,0))</f>
        <v>10</v>
      </c>
      <c r="AD1874" s="147" cm="1">
        <f t="array" ref="AD1874">INDEX($K:$P,ROW(),MATCH(AD$3,$K$2:$P$2,0))</f>
        <v>10</v>
      </c>
      <c r="AE1874" s="147" cm="1">
        <f t="array" ref="AE1874">INDEX($K:$P,ROW(),MATCH(AE$3,$K$2:$P$2,0))</f>
        <v>10</v>
      </c>
      <c r="AF1874" s="147" cm="1">
        <f t="array" ref="AF1874">INDEX($K:$P,ROW(),MATCH(AF$3,$K$2:$P$2,0))</f>
        <v>10</v>
      </c>
      <c r="AG1874" s="147" cm="1">
        <f t="array" ref="AG1874">INDEX($K:$P,ROW(),MATCH(AG$3,$K$2:$P$2,0))</f>
        <v>10</v>
      </c>
      <c r="AH1874" s="147" cm="1">
        <f t="array" ref="AH1874">INDEX($K:$P,ROW(),MATCH(AH$3,$K$2:$P$2,0))</f>
        <v>10</v>
      </c>
      <c r="AI1874" s="147" cm="1">
        <f t="array" ref="AI1874">INDEX($K:$P,ROW(),MATCH(AI$3,$K$2:$P$2,0))</f>
        <v>10</v>
      </c>
      <c r="AJ1874" s="147" cm="1">
        <f t="array" ref="AJ1874">INDEX($K:$P,ROW(),MATCH(AJ$3,$K$2:$P$2,0))</f>
        <v>10</v>
      </c>
      <c r="AK1874" s="147" cm="1">
        <f t="array" ref="AK1874">INDEX($K:$P,ROW(),MATCH(AK$3,$K$2:$P$2,0))</f>
        <v>10</v>
      </c>
      <c r="AL1874" s="147" cm="1">
        <f t="array" ref="AL1874">INDEX($K:$P,ROW(),MATCH(AL$3,$K$2:$P$2,0))</f>
        <v>10</v>
      </c>
      <c r="AM1874" s="147" cm="1">
        <f t="array" ref="AM1874">INDEX($K:$P,ROW(),MATCH(AM$3,$K$2:$P$2,0))</f>
        <v>10</v>
      </c>
      <c r="AN1874" s="147" cm="1">
        <f t="array" ref="AN1874">INDEX($K:$P,ROW(),MATCH(AN$3,$K$2:$P$2,0))</f>
        <v>10</v>
      </c>
      <c r="AO1874" s="147" cm="1">
        <f t="array" ref="AO1874">INDEX($K:$P,ROW(),MATCH(AO$3,$K$2:$P$2,0))</f>
        <v>10</v>
      </c>
      <c r="AP1874" s="147" cm="1">
        <f t="array" ref="AP1874">INDEX($K:$P,ROW(),MATCH(AP$3,$K$2:$P$2,0))</f>
        <v>10</v>
      </c>
      <c r="AQ1874" s="147" cm="1">
        <f t="array" ref="AQ1874">INDEX($K:$P,ROW(),MATCH(AQ$3,$K$2:$P$2,0))</f>
        <v>10</v>
      </c>
      <c r="AR1874" s="147" cm="1">
        <f t="array" ref="AR1874">INDEX($K:$P,ROW(),MATCH(AR$3,$K$2:$P$2,0))</f>
        <v>10</v>
      </c>
      <c r="AS1874" s="147" cm="1">
        <f t="array" ref="AS1874">INDEX($K:$P,ROW(),MATCH(AS$3,$K$2:$P$2,0))</f>
        <v>10</v>
      </c>
      <c r="AT1874" s="147" cm="1">
        <f t="array" ref="AT1874">INDEX($K:$P,ROW(),MATCH(AT$3,$K$2:$P$2,0))</f>
        <v>10</v>
      </c>
      <c r="AU1874" s="147" cm="1">
        <f t="array" ref="AU1874">INDEX($K:$P,ROW(),MATCH(AU$3,$K$2:$P$2,0))</f>
        <v>10</v>
      </c>
      <c r="AV1874" s="147" cm="1">
        <f t="array" ref="AV1874">INDEX($K:$P,ROW(),MATCH(AV$3,$K$2:$P$2,0))</f>
        <v>10</v>
      </c>
      <c r="AW1874" s="147" cm="1">
        <f t="array" ref="AW1874">INDEX($K:$P,ROW(),MATCH(AW$3,$K$2:$P$2,0))</f>
        <v>10</v>
      </c>
      <c r="AX1874" s="147" cm="1">
        <f t="array" ref="AX1874">INDEX($K:$P,ROW(),MATCH(AX$3,$K$2:$P$2,0))</f>
        <v>10</v>
      </c>
      <c r="AY1874" s="147" cm="1">
        <f t="array" ref="AY1874">INDEX($K:$P,ROW(),MATCH(AY$3,$K$2:$P$2,0))</f>
        <v>10</v>
      </c>
      <c r="AZ1874" s="147" cm="1">
        <f t="array" ref="AZ1874">INDEX($K:$P,ROW(),MATCH(AZ$3,$K$2:$P$2,0))</f>
        <v>10</v>
      </c>
      <c r="BA1874" s="147" cm="1">
        <f t="array" ref="BA1874">INDEX($K:$P,ROW(),MATCH(BA$3,$K$2:$P$2,0))</f>
        <v>10</v>
      </c>
      <c r="BB1874" s="147" cm="1">
        <f t="array" ref="BB1874">INDEX($K:$P,ROW(),MATCH(BB$3,$K$2:$P$2,0))</f>
        <v>10</v>
      </c>
      <c r="BC1874" s="147" cm="1">
        <f t="array" ref="BC1874">INDEX($K:$P,ROW(),MATCH(BC$3,$K$2:$P$2,0))</f>
        <v>10</v>
      </c>
      <c r="BD1874" s="147" cm="1">
        <f t="array" ref="BD1874">INDEX($K:$P,ROW(),MATCH(BD$3,$K$2:$P$2,0))</f>
        <v>10</v>
      </c>
      <c r="BE1874" s="147" cm="1">
        <f t="array" ref="BE1874">INDEX($K:$P,ROW(),MATCH(BE$3,$K$2:$P$2,0))</f>
        <v>10</v>
      </c>
      <c r="BF1874" s="147" cm="1">
        <f t="array" ref="BF1874">INDEX($K:$P,ROW(),MATCH(BF$3,$K$2:$P$2,0))</f>
        <v>10</v>
      </c>
      <c r="BG1874" s="147" cm="1">
        <f t="array" ref="BG1874">INDEX($K:$P,ROW(),MATCH(BG$3,$K$2:$P$2,0))</f>
        <v>10</v>
      </c>
      <c r="BH1874" s="147" cm="1">
        <f t="array" ref="BH1874">INDEX($K:$P,ROW(),MATCH(BH$3,$K$2:$P$2,0))</f>
        <v>10</v>
      </c>
      <c r="BI1874" s="147" cm="1">
        <f t="array" ref="BI1874">INDEX($K:$P,ROW(),MATCH(BI$3,$K$2:$P$2,0))</f>
        <v>10</v>
      </c>
      <c r="BJ1874" s="147" cm="1">
        <f t="array" ref="BJ1874">INDEX($K:$P,ROW(),MATCH(BJ$3,$K$2:$P$2,0))</f>
        <v>10</v>
      </c>
      <c r="BK1874" s="147" cm="1">
        <f t="array" ref="BK1874">INDEX($K:$P,ROW(),MATCH(BK$3,$K$2:$P$2,0))</f>
        <v>10</v>
      </c>
      <c r="BL1874" s="147" cm="1">
        <f t="array" ref="BL1874">INDEX($K:$P,ROW(),MATCH(BL$3,$K$2:$P$2,0))</f>
        <v>10</v>
      </c>
      <c r="BM1874" s="147" cm="1">
        <f t="array" ref="BM1874">INDEX($K:$P,ROW(),MATCH(BM$3,$K$2:$P$2,0))</f>
        <v>10</v>
      </c>
      <c r="BN1874" s="147" cm="1">
        <f t="array" ref="BN1874">INDEX($K:$P,ROW(),MATCH(BN$3,$K$2:$P$2,0))</f>
        <v>10</v>
      </c>
      <c r="BO1874" s="147" cm="1">
        <f t="array" ref="BO1874">INDEX($K:$P,ROW(),MATCH(BO$3,$K$2:$P$2,0))</f>
        <v>10</v>
      </c>
      <c r="BP1874" s="147" cm="1">
        <f t="array" ref="BP1874">INDEX($K:$P,ROW(),MATCH(BP$3,$K$2:$P$2,0))</f>
        <v>10</v>
      </c>
      <c r="BQ1874" s="147" cm="1">
        <f t="array" ref="BQ1874">INDEX($K:$P,ROW(),MATCH(BQ$3,$K$2:$P$2,0))</f>
        <v>10</v>
      </c>
      <c r="BR1874" s="147" cm="1">
        <f t="array" ref="BR1874">INDEX($K:$P,ROW(),MATCH(BR$3,$K$2:$P$2,0))</f>
        <v>10</v>
      </c>
      <c r="BS1874" s="147" cm="1">
        <f t="array" ref="BS1874">INDEX($K:$P,ROW(),MATCH(BS$3,$K$2:$P$2,0))</f>
        <v>10</v>
      </c>
      <c r="BT1874" s="147" cm="1">
        <f t="array" ref="BT1874">INDEX($K:$P,ROW(),MATCH(BT$3,$K$2:$P$2,0))</f>
        <v>10</v>
      </c>
      <c r="BU1874" s="147" cm="1">
        <f t="array" ref="BU1874">INDEX($K:$P,ROW(),MATCH(BU$3,$K$2:$P$2,0))</f>
        <v>10</v>
      </c>
      <c r="BV1874" s="147" cm="1">
        <f t="array" ref="BV1874">INDEX($K:$P,ROW(),MATCH(BV$3,$K$2:$P$2,0))</f>
        <v>10</v>
      </c>
      <c r="BW1874" s="147" cm="1">
        <f t="array" ref="BW1874">INDEX($K:$P,ROW(),MATCH(BW$3,$K$2:$P$2,0))</f>
        <v>10</v>
      </c>
      <c r="BX1874" s="147" cm="1">
        <f t="array" ref="BX1874">INDEX($K:$P,ROW(),MATCH(BX$3,$K$2:$P$2,0))</f>
        <v>10</v>
      </c>
      <c r="BY1874" s="147" cm="1">
        <f t="array" ref="BY1874">INDEX($K:$P,ROW(),MATCH(BY$3,$K$2:$P$2,0))</f>
        <v>10</v>
      </c>
      <c r="BZ1874" s="147" cm="1">
        <f t="array" ref="BZ1874">INDEX($K:$P,ROW(),MATCH(BZ$3,$K$2:$P$2,0))</f>
        <v>10</v>
      </c>
      <c r="CA1874" s="147" cm="1">
        <f t="array" ref="CA1874">INDEX($K:$P,ROW(),MATCH(CA$3,$K$2:$P$2,0))</f>
        <v>10</v>
      </c>
      <c r="CB1874" s="147" cm="1">
        <f t="array" ref="CB1874">INDEX($K:$P,ROW(),MATCH(CB$3,$K$2:$P$2,0))</f>
        <v>10</v>
      </c>
      <c r="CC1874" s="147" cm="1">
        <f t="array" ref="CC1874">INDEX($K:$P,ROW(),MATCH(CC$3,$K$2:$P$2,0))</f>
        <v>10</v>
      </c>
      <c r="CD1874" s="147" cm="1">
        <f t="array" ref="CD1874">INDEX($K:$P,ROW(),MATCH(CD$3,$K$2:$P$2,0))</f>
        <v>10</v>
      </c>
      <c r="CE1874" s="147" cm="1">
        <f t="array" ref="CE1874">INDEX($K:$P,ROW(),MATCH(CE$3,$K$2:$P$2,0))</f>
        <v>10</v>
      </c>
      <c r="CF1874" s="147" cm="1">
        <f t="array" ref="CF1874">INDEX($K:$P,ROW(),MATCH(CF$3,$K$2:$P$2,0))</f>
        <v>10</v>
      </c>
      <c r="CG1874" s="147" cm="1">
        <f t="array" ref="CG1874">INDEX($K:$P,ROW(),MATCH(CG$3,$K$2:$P$2,0))</f>
        <v>10</v>
      </c>
      <c r="CH1874" s="147" cm="1">
        <f t="array" ref="CH1874">INDEX($K:$P,ROW(),MATCH(CH$3,$K$2:$P$2,0))</f>
        <v>10</v>
      </c>
      <c r="CI1874" s="147" cm="1">
        <f t="array" ref="CI1874">INDEX($K:$P,ROW(),MATCH(CI$3,$K$2:$P$2,0))</f>
        <v>10</v>
      </c>
      <c r="CJ1874" s="147" cm="1">
        <f t="array" ref="CJ1874">INDEX($K:$P,ROW(),MATCH(CJ$3,$K$2:$P$2,0))</f>
        <v>10</v>
      </c>
      <c r="CK1874" s="147" cm="1">
        <f t="array" ref="CK1874">INDEX($K:$P,ROW(),MATCH(CK$3,$K$2:$P$2,0))</f>
        <v>10</v>
      </c>
      <c r="CL1874" s="147" cm="1">
        <f t="array" ref="CL1874">INDEX($K:$P,ROW(),MATCH(CL$3,$K$2:$P$2,0))</f>
        <v>10</v>
      </c>
      <c r="CN1874" s="60"/>
      <c r="CO1874" s="147" t="e" cm="1">
        <f t="array" ref="CO1874">INDEX($K:$P,ROW(),MATCH(CO$3,$K$2:$P$2,0))</f>
        <v>#N/A</v>
      </c>
      <c r="CP1874" s="147" t="e" cm="1">
        <f t="array" ref="CP1874">INDEX($K:$P,ROW(),MATCH(CP$3,$K$2:$P$2,0))</f>
        <v>#N/A</v>
      </c>
      <c r="CQ1874" s="147" t="e" cm="1">
        <f t="array" ref="CQ1874">INDEX($K:$P,ROW(),MATCH(CQ$3,$K$2:$P$2,0))</f>
        <v>#N/A</v>
      </c>
      <c r="CR1874" s="147" t="e" cm="1">
        <f t="array" ref="CR1874">INDEX($K:$P,ROW(),MATCH(CR$3,$K$2:$P$2,0))</f>
        <v>#N/A</v>
      </c>
      <c r="CS1874" s="147" t="e" cm="1">
        <f t="array" ref="CS1874">INDEX($K:$P,ROW(),MATCH(CS$3,$K$2:$P$2,0))</f>
        <v>#N/A</v>
      </c>
      <c r="CT1874" s="147" t="e" cm="1">
        <f t="array" ref="CT1874">INDEX($K:$P,ROW(),MATCH(CT$3,$K$2:$P$2,0))</f>
        <v>#N/A</v>
      </c>
      <c r="CU1874" s="147" t="e" cm="1">
        <f t="array" ref="CU1874">INDEX($K:$P,ROW(),MATCH(CU$3,$K$2:$P$2,0))</f>
        <v>#N/A</v>
      </c>
      <c r="CV1874" s="147" t="e" cm="1">
        <f t="array" ref="CV1874">INDEX($K:$P,ROW(),MATCH(CV$3,$K$2:$P$2,0))</f>
        <v>#N/A</v>
      </c>
      <c r="CW1874" s="147" t="e" cm="1">
        <f t="array" ref="CW1874">INDEX($K:$P,ROW(),MATCH(CW$3,$K$2:$P$2,0))</f>
        <v>#N/A</v>
      </c>
      <c r="CX1874" s="147" t="e" cm="1">
        <f t="array" ref="CX1874">INDEX($K:$P,ROW(),MATCH(CX$3,$K$2:$P$2,0))</f>
        <v>#N/A</v>
      </c>
      <c r="CY1874" s="147" t="e" cm="1">
        <f t="array" ref="CY1874">INDEX($K:$P,ROW(),MATCH(CY$3,$K$2:$P$2,0))</f>
        <v>#N/A</v>
      </c>
      <c r="CZ1874" s="147" t="e" cm="1">
        <f t="array" ref="CZ1874">INDEX($K:$P,ROW(),MATCH(CZ$3,$K$2:$P$2,0))</f>
        <v>#N/A</v>
      </c>
      <c r="DA1874" s="147" t="e" cm="1">
        <f t="array" ref="DA1874">INDEX($K:$P,ROW(),MATCH(DA$3,$K$2:$P$2,0))</f>
        <v>#N/A</v>
      </c>
      <c r="DB1874" s="147" t="e" cm="1">
        <f t="array" ref="DB1874">INDEX($K:$P,ROW(),MATCH(DB$3,$K$2:$P$2,0))</f>
        <v>#N/A</v>
      </c>
      <c r="DC1874" s="147" t="e" cm="1">
        <f t="array" ref="DC1874">INDEX($K:$P,ROW(),MATCH(DC$3,$K$2:$P$2,0))</f>
        <v>#N/A</v>
      </c>
      <c r="DD1874" s="147" t="e" cm="1">
        <f t="array" ref="DD1874">INDEX($K:$P,ROW(),MATCH(DD$3,$K$2:$P$2,0))</f>
        <v>#N/A</v>
      </c>
      <c r="DE1874" s="147" t="e" cm="1">
        <f t="array" ref="DE1874">INDEX($K:$P,ROW(),MATCH(DE$3,$K$2:$P$2,0))</f>
        <v>#N/A</v>
      </c>
      <c r="DF1874" s="147" t="e" cm="1">
        <f t="array" ref="DF1874">INDEX($K:$P,ROW(),MATCH(DF$3,$K$2:$P$2,0))</f>
        <v>#N/A</v>
      </c>
      <c r="DG1874" s="147" t="e" cm="1">
        <f t="array" ref="DG1874">INDEX($K:$P,ROW(),MATCH(DG$3,$K$2:$P$2,0))</f>
        <v>#N/A</v>
      </c>
      <c r="DH1874" s="147" t="e" cm="1">
        <f t="array" ref="DH1874">INDEX($K:$P,ROW(),MATCH(DH$3,$K$2:$P$2,0))</f>
        <v>#N/A</v>
      </c>
      <c r="DI1874" s="147" t="e" cm="1">
        <f t="array" ref="DI1874">INDEX($K:$P,ROW(),MATCH(DI$3,$K$2:$P$2,0))</f>
        <v>#N/A</v>
      </c>
      <c r="DJ1874" s="147" t="e" cm="1">
        <f t="array" ref="DJ1874">INDEX($K:$P,ROW(),MATCH(DJ$3,$K$2:$P$2,0))</f>
        <v>#N/A</v>
      </c>
      <c r="DK1874" s="147" t="e" cm="1">
        <f t="array" ref="DK1874">INDEX($K:$P,ROW(),MATCH(DK$3,$K$2:$P$2,0))</f>
        <v>#N/A</v>
      </c>
      <c r="DL1874" s="147" t="e" cm="1">
        <f t="array" ref="DL1874">INDEX($K:$P,ROW(),MATCH(DL$3,$K$2:$P$2,0))</f>
        <v>#N/A</v>
      </c>
    </row>
    <row r="1875" spans="1:116" x14ac:dyDescent="0.35">
      <c r="B1875" t="s">
        <v>332</v>
      </c>
      <c r="D1875" t="s">
        <v>479</v>
      </c>
      <c r="E1875" s="8" t="str">
        <f t="shared" si="3107"/>
        <v>1875 AOV-TR-RV</v>
      </c>
      <c r="G1875" s="136" t="str">
        <f>G1863</f>
        <v>(Primary label)</v>
      </c>
      <c r="H1875" s="27"/>
      <c r="I1875" s="78"/>
      <c r="J1875" s="78"/>
      <c r="K1875" s="33"/>
      <c r="L1875" s="33"/>
      <c r="M1875" s="33"/>
      <c r="N1875" s="33"/>
      <c r="O1875" s="33"/>
      <c r="P1875" s="33"/>
      <c r="R1875" s="33"/>
      <c r="S1875" s="77"/>
      <c r="T1875" s="77"/>
      <c r="U1875" s="77"/>
      <c r="V1875" s="77"/>
      <c r="W1875" s="77"/>
      <c r="X1875" s="77"/>
      <c r="Y1875" s="77"/>
      <c r="Z1875" s="77"/>
      <c r="AA1875" s="77"/>
      <c r="AB1875" s="77"/>
      <c r="AC1875" s="77"/>
      <c r="AD1875" s="77"/>
      <c r="AE1875" s="77"/>
      <c r="AF1875" s="77"/>
      <c r="AG1875" s="77"/>
      <c r="AH1875" s="77"/>
      <c r="AI1875" s="77"/>
      <c r="AJ1875" s="77"/>
      <c r="AK1875" s="77"/>
      <c r="AL1875" s="77"/>
      <c r="AM1875" s="77"/>
      <c r="AN1875" s="77"/>
      <c r="AO1875" s="77"/>
      <c r="AP1875" s="77"/>
      <c r="AQ1875" s="77"/>
      <c r="AR1875" s="77"/>
      <c r="AS1875" s="77"/>
      <c r="AT1875" s="77"/>
      <c r="AU1875" s="77"/>
      <c r="AV1875" s="77"/>
      <c r="AW1875" s="77"/>
      <c r="AX1875" s="77"/>
      <c r="AY1875" s="77"/>
      <c r="AZ1875" s="77"/>
      <c r="BA1875" s="77"/>
      <c r="BB1875" s="77"/>
      <c r="BC1875" s="77"/>
      <c r="BD1875" s="77"/>
      <c r="BE1875" s="77"/>
      <c r="BF1875" s="77"/>
      <c r="BG1875" s="77"/>
      <c r="BH1875" s="77"/>
      <c r="BI1875" s="77"/>
      <c r="BJ1875" s="77"/>
      <c r="BK1875" s="77"/>
      <c r="BL1875" s="77"/>
      <c r="BM1875" s="77"/>
      <c r="BN1875" s="77"/>
      <c r="BO1875" s="77"/>
      <c r="BP1875" s="77"/>
      <c r="BQ1875" s="77"/>
      <c r="BR1875" s="77"/>
      <c r="BS1875" s="77"/>
      <c r="BT1875" s="77"/>
      <c r="BU1875" s="77"/>
      <c r="BV1875" s="77"/>
      <c r="BW1875" s="77"/>
      <c r="BX1875" s="77"/>
      <c r="BY1875" s="77"/>
      <c r="BZ1875" s="77"/>
      <c r="CA1875" s="77"/>
      <c r="CB1875" s="77"/>
      <c r="CC1875" s="77"/>
      <c r="CD1875" s="77"/>
      <c r="CE1875" s="77"/>
      <c r="CF1875" s="77"/>
      <c r="CG1875" s="77"/>
      <c r="CH1875" s="77"/>
      <c r="CI1875" s="77"/>
      <c r="CJ1875" s="77"/>
      <c r="CK1875" s="77"/>
      <c r="CL1875" s="77"/>
      <c r="CN1875" s="78"/>
      <c r="CO1875" s="77"/>
      <c r="CP1875" s="77"/>
      <c r="CQ1875" s="77"/>
      <c r="CR1875" s="77"/>
      <c r="CS1875" s="77"/>
      <c r="CT1875" s="77"/>
      <c r="CU1875" s="77"/>
      <c r="CV1875" s="77"/>
      <c r="CW1875" s="77"/>
      <c r="CX1875" s="77"/>
      <c r="CY1875" s="77"/>
      <c r="CZ1875" s="77"/>
      <c r="DA1875" s="77"/>
      <c r="DB1875" s="77"/>
      <c r="DC1875" s="77"/>
      <c r="DD1875" s="77"/>
      <c r="DE1875" s="77"/>
      <c r="DF1875" s="77"/>
      <c r="DG1875" s="77"/>
      <c r="DH1875" s="77"/>
      <c r="DI1875" s="77"/>
      <c r="DJ1875" s="77"/>
      <c r="DK1875" s="77"/>
      <c r="DL1875" s="77"/>
    </row>
    <row r="1876" spans="1:116" x14ac:dyDescent="0.35">
      <c r="B1876" t="s">
        <v>332</v>
      </c>
      <c r="D1876" t="s">
        <v>479</v>
      </c>
      <c r="E1876" s="8" t="str">
        <f t="shared" si="3107"/>
        <v>1876 AOV-TR-RV</v>
      </c>
      <c r="G1876" s="136" t="str">
        <f>G1864</f>
        <v>primary unit</v>
      </c>
      <c r="H1876" s="27"/>
      <c r="I1876" s="78"/>
      <c r="J1876" s="78"/>
      <c r="K1876" s="33"/>
      <c r="L1876" s="33"/>
      <c r="M1876" s="33"/>
      <c r="N1876" s="33"/>
      <c r="O1876" s="33"/>
      <c r="P1876" s="33"/>
      <c r="R1876" s="33"/>
      <c r="S1876" s="77"/>
      <c r="T1876" s="77"/>
      <c r="U1876" s="77"/>
      <c r="V1876" s="77"/>
      <c r="W1876" s="77"/>
      <c r="X1876" s="77"/>
      <c r="Y1876" s="77"/>
      <c r="Z1876" s="77"/>
      <c r="AA1876" s="77"/>
      <c r="AB1876" s="77"/>
      <c r="AC1876" s="77"/>
      <c r="AD1876" s="77"/>
      <c r="AE1876" s="77"/>
      <c r="AF1876" s="77"/>
      <c r="AG1876" s="77"/>
      <c r="AH1876" s="77"/>
      <c r="AI1876" s="77"/>
      <c r="AJ1876" s="77"/>
      <c r="AK1876" s="77"/>
      <c r="AL1876" s="77"/>
      <c r="AM1876" s="77"/>
      <c r="AN1876" s="77"/>
      <c r="AO1876" s="77"/>
      <c r="AP1876" s="77"/>
      <c r="AQ1876" s="77"/>
      <c r="AR1876" s="77"/>
      <c r="AS1876" s="77"/>
      <c r="AT1876" s="77"/>
      <c r="AU1876" s="77"/>
      <c r="AV1876" s="77"/>
      <c r="AW1876" s="77"/>
      <c r="AX1876" s="77"/>
      <c r="AY1876" s="77"/>
      <c r="AZ1876" s="77"/>
      <c r="BA1876" s="77"/>
      <c r="BB1876" s="77"/>
      <c r="BC1876" s="77"/>
      <c r="BD1876" s="77"/>
      <c r="BE1876" s="77"/>
      <c r="BF1876" s="77"/>
      <c r="BG1876" s="77"/>
      <c r="BH1876" s="77"/>
      <c r="BI1876" s="77"/>
      <c r="BJ1876" s="77"/>
      <c r="BK1876" s="77"/>
      <c r="BL1876" s="77"/>
      <c r="BM1876" s="77"/>
      <c r="BN1876" s="77"/>
      <c r="BO1876" s="77"/>
      <c r="BP1876" s="77"/>
      <c r="BQ1876" s="77"/>
      <c r="BR1876" s="77"/>
      <c r="BS1876" s="77"/>
      <c r="BT1876" s="77"/>
      <c r="BU1876" s="77"/>
      <c r="BV1876" s="77"/>
      <c r="BW1876" s="77"/>
      <c r="BX1876" s="77"/>
      <c r="BY1876" s="77"/>
      <c r="BZ1876" s="77"/>
      <c r="CA1876" s="77"/>
      <c r="CB1876" s="77"/>
      <c r="CC1876" s="77"/>
      <c r="CD1876" s="77"/>
      <c r="CE1876" s="77"/>
      <c r="CF1876" s="77"/>
      <c r="CG1876" s="77"/>
      <c r="CH1876" s="77"/>
      <c r="CI1876" s="77"/>
      <c r="CJ1876" s="77"/>
      <c r="CK1876" s="77"/>
      <c r="CL1876" s="77"/>
      <c r="CN1876" s="78"/>
      <c r="CO1876" s="77"/>
      <c r="CP1876" s="77"/>
      <c r="CQ1876" s="77"/>
      <c r="CR1876" s="77"/>
      <c r="CS1876" s="77"/>
      <c r="CT1876" s="77"/>
      <c r="CU1876" s="77"/>
      <c r="CV1876" s="77"/>
      <c r="CW1876" s="77"/>
      <c r="CX1876" s="77"/>
      <c r="CY1876" s="77"/>
      <c r="CZ1876" s="77"/>
      <c r="DA1876" s="77"/>
      <c r="DB1876" s="77"/>
      <c r="DC1876" s="77"/>
      <c r="DD1876" s="77"/>
      <c r="DE1876" s="77"/>
      <c r="DF1876" s="77"/>
      <c r="DG1876" s="77"/>
      <c r="DH1876" s="77"/>
      <c r="DI1876" s="77"/>
      <c r="DJ1876" s="77"/>
      <c r="DK1876" s="77"/>
      <c r="DL1876" s="77"/>
    </row>
    <row r="1877" spans="1:116" x14ac:dyDescent="0.35">
      <c r="B1877" t="s">
        <v>332</v>
      </c>
      <c r="D1877" t="s">
        <v>479</v>
      </c>
      <c r="E1877" s="8" t="str">
        <f t="shared" si="3107"/>
        <v>1877 AOV-TR-RV</v>
      </c>
      <c r="G1877" s="136" t="str">
        <f>G1865</f>
        <v>Primary revenue driver</v>
      </c>
      <c r="K1877" s="53"/>
      <c r="L1877" s="53"/>
      <c r="M1877" s="53"/>
      <c r="N1877" s="53"/>
      <c r="O1877" s="53"/>
      <c r="P1877" s="53"/>
      <c r="R1877" s="24"/>
      <c r="S1877" s="76" t="str">
        <f t="shared" ref="S1877:AX1877" si="3108">S1865</f>
        <v>S$16</v>
      </c>
      <c r="T1877" s="76" t="str">
        <f t="shared" si="3108"/>
        <v>T$16</v>
      </c>
      <c r="U1877" s="76" t="str">
        <f t="shared" si="3108"/>
        <v>U$16</v>
      </c>
      <c r="V1877" s="76" t="str">
        <f t="shared" si="3108"/>
        <v>V$16</v>
      </c>
      <c r="W1877" s="76" t="str">
        <f t="shared" si="3108"/>
        <v>W$16</v>
      </c>
      <c r="X1877" s="76" t="str">
        <f t="shared" si="3108"/>
        <v>X$16</v>
      </c>
      <c r="Y1877" s="76" t="str">
        <f t="shared" si="3108"/>
        <v>Y$16</v>
      </c>
      <c r="Z1877" s="76" t="str">
        <f t="shared" si="3108"/>
        <v>Z$16</v>
      </c>
      <c r="AA1877" s="76" t="str">
        <f t="shared" si="3108"/>
        <v>AA$16</v>
      </c>
      <c r="AB1877" s="76" t="str">
        <f t="shared" si="3108"/>
        <v>AB$16</v>
      </c>
      <c r="AC1877" s="76" t="str">
        <f t="shared" si="3108"/>
        <v>AC$16</v>
      </c>
      <c r="AD1877" s="76" t="str">
        <f t="shared" si="3108"/>
        <v>AD$16</v>
      </c>
      <c r="AE1877" s="76" t="str">
        <f t="shared" si="3108"/>
        <v>AE$16</v>
      </c>
      <c r="AF1877" s="76" t="str">
        <f t="shared" si="3108"/>
        <v>AF$16</v>
      </c>
      <c r="AG1877" s="76" t="str">
        <f t="shared" si="3108"/>
        <v>AG$16</v>
      </c>
      <c r="AH1877" s="76" t="str">
        <f t="shared" si="3108"/>
        <v>AH$16</v>
      </c>
      <c r="AI1877" s="76" t="str">
        <f t="shared" si="3108"/>
        <v>AI$16</v>
      </c>
      <c r="AJ1877" s="76" t="str">
        <f t="shared" si="3108"/>
        <v>AJ$16</v>
      </c>
      <c r="AK1877" s="76" t="str">
        <f t="shared" si="3108"/>
        <v>AK$16</v>
      </c>
      <c r="AL1877" s="76" t="str">
        <f t="shared" si="3108"/>
        <v>AL$16</v>
      </c>
      <c r="AM1877" s="76" t="str">
        <f t="shared" si="3108"/>
        <v>AM$16</v>
      </c>
      <c r="AN1877" s="76" t="str">
        <f t="shared" si="3108"/>
        <v>AN$16</v>
      </c>
      <c r="AO1877" s="76" t="str">
        <f t="shared" si="3108"/>
        <v>AO$16</v>
      </c>
      <c r="AP1877" s="76" t="str">
        <f t="shared" si="3108"/>
        <v>AP$16</v>
      </c>
      <c r="AQ1877" s="76" t="str">
        <f t="shared" si="3108"/>
        <v>AQ$16</v>
      </c>
      <c r="AR1877" s="76" t="str">
        <f t="shared" si="3108"/>
        <v>AR$16</v>
      </c>
      <c r="AS1877" s="76" t="str">
        <f t="shared" si="3108"/>
        <v>AS$16</v>
      </c>
      <c r="AT1877" s="76" t="str">
        <f t="shared" si="3108"/>
        <v>AT$16</v>
      </c>
      <c r="AU1877" s="76" t="str">
        <f t="shared" si="3108"/>
        <v>AU$16</v>
      </c>
      <c r="AV1877" s="76" t="str">
        <f t="shared" si="3108"/>
        <v>AV$16</v>
      </c>
      <c r="AW1877" s="76" t="str">
        <f t="shared" si="3108"/>
        <v>AW$16</v>
      </c>
      <c r="AX1877" s="76" t="str">
        <f t="shared" si="3108"/>
        <v>AX$16</v>
      </c>
      <c r="AY1877" s="76" t="str">
        <f t="shared" ref="AY1877:CD1877" si="3109">AY1865</f>
        <v>AY$16</v>
      </c>
      <c r="AZ1877" s="76" t="str">
        <f t="shared" si="3109"/>
        <v>AZ$16</v>
      </c>
      <c r="BA1877" s="76" t="str">
        <f t="shared" si="3109"/>
        <v>BA$16</v>
      </c>
      <c r="BB1877" s="76" t="str">
        <f t="shared" si="3109"/>
        <v>BB$16</v>
      </c>
      <c r="BC1877" s="76" t="str">
        <f t="shared" si="3109"/>
        <v>BC$16</v>
      </c>
      <c r="BD1877" s="76" t="str">
        <f t="shared" si="3109"/>
        <v>BD$16</v>
      </c>
      <c r="BE1877" s="76" t="str">
        <f t="shared" si="3109"/>
        <v>BE$16</v>
      </c>
      <c r="BF1877" s="76" t="str">
        <f t="shared" si="3109"/>
        <v>BF$16</v>
      </c>
      <c r="BG1877" s="76" t="str">
        <f t="shared" si="3109"/>
        <v>BG$16</v>
      </c>
      <c r="BH1877" s="76" t="str">
        <f t="shared" si="3109"/>
        <v>BH$16</v>
      </c>
      <c r="BI1877" s="76" t="str">
        <f t="shared" si="3109"/>
        <v>BI$16</v>
      </c>
      <c r="BJ1877" s="76" t="str">
        <f t="shared" si="3109"/>
        <v>BJ$16</v>
      </c>
      <c r="BK1877" s="76" t="str">
        <f t="shared" si="3109"/>
        <v>BK$16</v>
      </c>
      <c r="BL1877" s="76" t="str">
        <f t="shared" si="3109"/>
        <v>BL$16</v>
      </c>
      <c r="BM1877" s="76" t="str">
        <f t="shared" si="3109"/>
        <v>BM$16</v>
      </c>
      <c r="BN1877" s="76" t="str">
        <f t="shared" si="3109"/>
        <v>BN$16</v>
      </c>
      <c r="BO1877" s="76" t="str">
        <f t="shared" si="3109"/>
        <v>BO$16</v>
      </c>
      <c r="BP1877" s="76" t="str">
        <f t="shared" si="3109"/>
        <v>BP$16</v>
      </c>
      <c r="BQ1877" s="76" t="str">
        <f t="shared" si="3109"/>
        <v>BQ$16</v>
      </c>
      <c r="BR1877" s="76" t="str">
        <f t="shared" si="3109"/>
        <v>BR$16</v>
      </c>
      <c r="BS1877" s="76" t="str">
        <f t="shared" si="3109"/>
        <v>BS$16</v>
      </c>
      <c r="BT1877" s="76" t="str">
        <f t="shared" si="3109"/>
        <v>BT$16</v>
      </c>
      <c r="BU1877" s="76" t="str">
        <f t="shared" si="3109"/>
        <v>BU$16</v>
      </c>
      <c r="BV1877" s="76" t="str">
        <f t="shared" si="3109"/>
        <v>BV$16</v>
      </c>
      <c r="BW1877" s="76" t="str">
        <f t="shared" si="3109"/>
        <v>BW$16</v>
      </c>
      <c r="BX1877" s="76" t="str">
        <f t="shared" si="3109"/>
        <v>BX$16</v>
      </c>
      <c r="BY1877" s="76" t="str">
        <f t="shared" si="3109"/>
        <v>BY$16</v>
      </c>
      <c r="BZ1877" s="76" t="str">
        <f t="shared" si="3109"/>
        <v>BZ$16</v>
      </c>
      <c r="CA1877" s="76" t="str">
        <f t="shared" si="3109"/>
        <v>CA$16</v>
      </c>
      <c r="CB1877" s="76" t="str">
        <f t="shared" si="3109"/>
        <v>CB$16</v>
      </c>
      <c r="CC1877" s="76" t="str">
        <f t="shared" si="3109"/>
        <v>CC$16</v>
      </c>
      <c r="CD1877" s="76" t="str">
        <f t="shared" si="3109"/>
        <v>CD$16</v>
      </c>
      <c r="CE1877" s="76" t="str">
        <f t="shared" ref="CE1877:CL1877" si="3110">CE1865</f>
        <v>CE$16</v>
      </c>
      <c r="CF1877" s="76" t="str">
        <f t="shared" si="3110"/>
        <v>CF$16</v>
      </c>
      <c r="CG1877" s="76" t="str">
        <f t="shared" si="3110"/>
        <v>CG$16</v>
      </c>
      <c r="CH1877" s="76" t="str">
        <f t="shared" si="3110"/>
        <v>CH$16</v>
      </c>
      <c r="CI1877" s="76" t="str">
        <f t="shared" si="3110"/>
        <v>CI$16</v>
      </c>
      <c r="CJ1877" s="76" t="str">
        <f t="shared" si="3110"/>
        <v>CJ$16</v>
      </c>
      <c r="CK1877" s="76" t="str">
        <f t="shared" si="3110"/>
        <v>CK$16</v>
      </c>
      <c r="CL1877" s="76" t="str">
        <f t="shared" si="3110"/>
        <v>CL$16</v>
      </c>
      <c r="CO1877" s="76" t="str">
        <f t="shared" ref="CO1877:DL1877" si="3111">CO1865</f>
        <v>CO$16</v>
      </c>
      <c r="CP1877" s="76" t="str">
        <f t="shared" si="3111"/>
        <v>CP$16</v>
      </c>
      <c r="CQ1877" s="76" t="str">
        <f t="shared" si="3111"/>
        <v>CQ$16</v>
      </c>
      <c r="CR1877" s="76" t="str">
        <f t="shared" si="3111"/>
        <v>CR$16</v>
      </c>
      <c r="CS1877" s="76" t="str">
        <f t="shared" si="3111"/>
        <v>CS$16</v>
      </c>
      <c r="CT1877" s="76" t="str">
        <f t="shared" si="3111"/>
        <v>CT$16</v>
      </c>
      <c r="CU1877" s="76" t="str">
        <f t="shared" si="3111"/>
        <v>CU$16</v>
      </c>
      <c r="CV1877" s="76" t="str">
        <f t="shared" si="3111"/>
        <v>CV$16</v>
      </c>
      <c r="CW1877" s="76" t="str">
        <f t="shared" si="3111"/>
        <v>CW$16</v>
      </c>
      <c r="CX1877" s="76" t="str">
        <f t="shared" si="3111"/>
        <v>CX$16</v>
      </c>
      <c r="CY1877" s="76" t="str">
        <f t="shared" si="3111"/>
        <v>CY$16</v>
      </c>
      <c r="CZ1877" s="76" t="str">
        <f t="shared" si="3111"/>
        <v>CZ$16</v>
      </c>
      <c r="DA1877" s="76" t="str">
        <f t="shared" si="3111"/>
        <v>DA$16</v>
      </c>
      <c r="DB1877" s="76" t="str">
        <f t="shared" si="3111"/>
        <v>DB$16</v>
      </c>
      <c r="DC1877" s="76" t="str">
        <f t="shared" si="3111"/>
        <v>DC$16</v>
      </c>
      <c r="DD1877" s="76" t="str">
        <f t="shared" si="3111"/>
        <v>DD$16</v>
      </c>
      <c r="DE1877" s="76" t="str">
        <f t="shared" si="3111"/>
        <v>DE$16</v>
      </c>
      <c r="DF1877" s="76" t="str">
        <f t="shared" si="3111"/>
        <v>DF$16</v>
      </c>
      <c r="DG1877" s="76" t="str">
        <f t="shared" si="3111"/>
        <v>DG$16</v>
      </c>
      <c r="DH1877" s="76" t="str">
        <f t="shared" si="3111"/>
        <v>DH$16</v>
      </c>
      <c r="DI1877" s="76" t="str">
        <f t="shared" si="3111"/>
        <v>DI$16</v>
      </c>
      <c r="DJ1877" s="76" t="str">
        <f t="shared" si="3111"/>
        <v>DJ$16</v>
      </c>
      <c r="DK1877" s="76" t="str">
        <f t="shared" si="3111"/>
        <v>DK$16</v>
      </c>
      <c r="DL1877" s="76" t="str">
        <f t="shared" si="3111"/>
        <v>DL$16</v>
      </c>
    </row>
    <row r="1878" spans="1:116" x14ac:dyDescent="0.35">
      <c r="B1878" t="s">
        <v>332</v>
      </c>
      <c r="D1878" t="s">
        <v>479</v>
      </c>
      <c r="E1878" s="8" t="str">
        <f t="shared" ref="E1878" si="3112">ROW()&amp;" "&amp;D1878</f>
        <v>1878 AOV-TR-RV</v>
      </c>
      <c r="G1878" s="136" t="str">
        <f>G1866</f>
        <v>Primary volume driver</v>
      </c>
      <c r="H1878" s="12"/>
      <c r="I1878" s="60"/>
      <c r="J1878" s="60"/>
      <c r="K1878" s="15"/>
      <c r="L1878" s="15"/>
      <c r="M1878" s="15"/>
      <c r="N1878" s="15"/>
      <c r="O1878" s="15"/>
      <c r="P1878" s="15"/>
      <c r="R1878" s="15"/>
      <c r="S1878" s="76" t="str">
        <f t="shared" ref="S1878:AX1878" si="3113">S1866</f>
        <v>S$17</v>
      </c>
      <c r="T1878" s="76" t="str">
        <f t="shared" si="3113"/>
        <v>T$17</v>
      </c>
      <c r="U1878" s="76" t="str">
        <f t="shared" si="3113"/>
        <v>U$17</v>
      </c>
      <c r="V1878" s="76" t="str">
        <f t="shared" si="3113"/>
        <v>V$17</v>
      </c>
      <c r="W1878" s="76" t="str">
        <f t="shared" si="3113"/>
        <v>W$17</v>
      </c>
      <c r="X1878" s="76" t="str">
        <f t="shared" si="3113"/>
        <v>X$17</v>
      </c>
      <c r="Y1878" s="76" t="str">
        <f t="shared" si="3113"/>
        <v>Y$17</v>
      </c>
      <c r="Z1878" s="76" t="str">
        <f t="shared" si="3113"/>
        <v>Z$17</v>
      </c>
      <c r="AA1878" s="76" t="str">
        <f t="shared" si="3113"/>
        <v>AA$17</v>
      </c>
      <c r="AB1878" s="76" t="str">
        <f t="shared" si="3113"/>
        <v>AB$17</v>
      </c>
      <c r="AC1878" s="76" t="str">
        <f t="shared" si="3113"/>
        <v>AC$17</v>
      </c>
      <c r="AD1878" s="76" t="str">
        <f t="shared" si="3113"/>
        <v>AD$17</v>
      </c>
      <c r="AE1878" s="76" t="str">
        <f t="shared" si="3113"/>
        <v>AE$17</v>
      </c>
      <c r="AF1878" s="76" t="str">
        <f t="shared" si="3113"/>
        <v>AF$17</v>
      </c>
      <c r="AG1878" s="76" t="str">
        <f t="shared" si="3113"/>
        <v>AG$17</v>
      </c>
      <c r="AH1878" s="76" t="str">
        <f t="shared" si="3113"/>
        <v>AH$17</v>
      </c>
      <c r="AI1878" s="76" t="str">
        <f t="shared" si="3113"/>
        <v>AI$17</v>
      </c>
      <c r="AJ1878" s="76" t="str">
        <f t="shared" si="3113"/>
        <v>AJ$17</v>
      </c>
      <c r="AK1878" s="76" t="str">
        <f t="shared" si="3113"/>
        <v>AK$17</v>
      </c>
      <c r="AL1878" s="76" t="str">
        <f t="shared" si="3113"/>
        <v>AL$17</v>
      </c>
      <c r="AM1878" s="76" t="str">
        <f t="shared" si="3113"/>
        <v>AM$17</v>
      </c>
      <c r="AN1878" s="76" t="str">
        <f t="shared" si="3113"/>
        <v>AN$17</v>
      </c>
      <c r="AO1878" s="76" t="str">
        <f t="shared" si="3113"/>
        <v>AO$17</v>
      </c>
      <c r="AP1878" s="76" t="str">
        <f t="shared" si="3113"/>
        <v>AP$17</v>
      </c>
      <c r="AQ1878" s="76" t="str">
        <f t="shared" si="3113"/>
        <v>AQ$17</v>
      </c>
      <c r="AR1878" s="76" t="str">
        <f t="shared" si="3113"/>
        <v>AR$17</v>
      </c>
      <c r="AS1878" s="76" t="str">
        <f t="shared" si="3113"/>
        <v>AS$17</v>
      </c>
      <c r="AT1878" s="76" t="str">
        <f t="shared" si="3113"/>
        <v>AT$17</v>
      </c>
      <c r="AU1878" s="76" t="str">
        <f t="shared" si="3113"/>
        <v>AU$17</v>
      </c>
      <c r="AV1878" s="76" t="str">
        <f t="shared" si="3113"/>
        <v>AV$17</v>
      </c>
      <c r="AW1878" s="76" t="str">
        <f t="shared" si="3113"/>
        <v>AW$17</v>
      </c>
      <c r="AX1878" s="76" t="str">
        <f t="shared" si="3113"/>
        <v>AX$17</v>
      </c>
      <c r="AY1878" s="76" t="str">
        <f t="shared" ref="AY1878:CD1878" si="3114">AY1866</f>
        <v>AY$17</v>
      </c>
      <c r="AZ1878" s="76" t="str">
        <f t="shared" si="3114"/>
        <v>AZ$17</v>
      </c>
      <c r="BA1878" s="76" t="str">
        <f t="shared" si="3114"/>
        <v>BA$17</v>
      </c>
      <c r="BB1878" s="76" t="str">
        <f t="shared" si="3114"/>
        <v>BB$17</v>
      </c>
      <c r="BC1878" s="76" t="str">
        <f t="shared" si="3114"/>
        <v>BC$17</v>
      </c>
      <c r="BD1878" s="76" t="str">
        <f t="shared" si="3114"/>
        <v>BD$17</v>
      </c>
      <c r="BE1878" s="76" t="str">
        <f t="shared" si="3114"/>
        <v>BE$17</v>
      </c>
      <c r="BF1878" s="76" t="str">
        <f t="shared" si="3114"/>
        <v>BF$17</v>
      </c>
      <c r="BG1878" s="76" t="str">
        <f t="shared" si="3114"/>
        <v>BG$17</v>
      </c>
      <c r="BH1878" s="76" t="str">
        <f t="shared" si="3114"/>
        <v>BH$17</v>
      </c>
      <c r="BI1878" s="76" t="str">
        <f t="shared" si="3114"/>
        <v>BI$17</v>
      </c>
      <c r="BJ1878" s="76" t="str">
        <f t="shared" si="3114"/>
        <v>BJ$17</v>
      </c>
      <c r="BK1878" s="76" t="str">
        <f t="shared" si="3114"/>
        <v>BK$17</v>
      </c>
      <c r="BL1878" s="76" t="str">
        <f t="shared" si="3114"/>
        <v>BL$17</v>
      </c>
      <c r="BM1878" s="76" t="str">
        <f t="shared" si="3114"/>
        <v>BM$17</v>
      </c>
      <c r="BN1878" s="76" t="str">
        <f t="shared" si="3114"/>
        <v>BN$17</v>
      </c>
      <c r="BO1878" s="76" t="str">
        <f t="shared" si="3114"/>
        <v>BO$17</v>
      </c>
      <c r="BP1878" s="76" t="str">
        <f t="shared" si="3114"/>
        <v>BP$17</v>
      </c>
      <c r="BQ1878" s="76" t="str">
        <f t="shared" si="3114"/>
        <v>BQ$17</v>
      </c>
      <c r="BR1878" s="76" t="str">
        <f t="shared" si="3114"/>
        <v>BR$17</v>
      </c>
      <c r="BS1878" s="76" t="str">
        <f t="shared" si="3114"/>
        <v>BS$17</v>
      </c>
      <c r="BT1878" s="76" t="str">
        <f t="shared" si="3114"/>
        <v>BT$17</v>
      </c>
      <c r="BU1878" s="76" t="str">
        <f t="shared" si="3114"/>
        <v>BU$17</v>
      </c>
      <c r="BV1878" s="76" t="str">
        <f t="shared" si="3114"/>
        <v>BV$17</v>
      </c>
      <c r="BW1878" s="76" t="str">
        <f t="shared" si="3114"/>
        <v>BW$17</v>
      </c>
      <c r="BX1878" s="76" t="str">
        <f t="shared" si="3114"/>
        <v>BX$17</v>
      </c>
      <c r="BY1878" s="76" t="str">
        <f t="shared" si="3114"/>
        <v>BY$17</v>
      </c>
      <c r="BZ1878" s="76" t="str">
        <f t="shared" si="3114"/>
        <v>BZ$17</v>
      </c>
      <c r="CA1878" s="76" t="str">
        <f t="shared" si="3114"/>
        <v>CA$17</v>
      </c>
      <c r="CB1878" s="76" t="str">
        <f t="shared" si="3114"/>
        <v>CB$17</v>
      </c>
      <c r="CC1878" s="76" t="str">
        <f t="shared" si="3114"/>
        <v>CC$17</v>
      </c>
      <c r="CD1878" s="76" t="str">
        <f t="shared" si="3114"/>
        <v>CD$17</v>
      </c>
      <c r="CE1878" s="76" t="str">
        <f t="shared" ref="CE1878:CL1878" si="3115">CE1866</f>
        <v>CE$17</v>
      </c>
      <c r="CF1878" s="76" t="str">
        <f t="shared" si="3115"/>
        <v>CF$17</v>
      </c>
      <c r="CG1878" s="76" t="str">
        <f t="shared" si="3115"/>
        <v>CG$17</v>
      </c>
      <c r="CH1878" s="76" t="str">
        <f t="shared" si="3115"/>
        <v>CH$17</v>
      </c>
      <c r="CI1878" s="76" t="str">
        <f t="shared" si="3115"/>
        <v>CI$17</v>
      </c>
      <c r="CJ1878" s="76" t="str">
        <f t="shared" si="3115"/>
        <v>CJ$17</v>
      </c>
      <c r="CK1878" s="76" t="str">
        <f t="shared" si="3115"/>
        <v>CK$17</v>
      </c>
      <c r="CL1878" s="76" t="str">
        <f t="shared" si="3115"/>
        <v>CL$17</v>
      </c>
      <c r="CN1878" s="60"/>
      <c r="CO1878" s="76" t="str">
        <f t="shared" ref="CO1878:DL1878" si="3116">CO1866</f>
        <v>CO$17</v>
      </c>
      <c r="CP1878" s="76" t="str">
        <f t="shared" si="3116"/>
        <v>CP$17</v>
      </c>
      <c r="CQ1878" s="76" t="str">
        <f t="shared" si="3116"/>
        <v>CQ$17</v>
      </c>
      <c r="CR1878" s="76" t="str">
        <f t="shared" si="3116"/>
        <v>CR$17</v>
      </c>
      <c r="CS1878" s="76" t="str">
        <f t="shared" si="3116"/>
        <v>CS$17</v>
      </c>
      <c r="CT1878" s="76" t="str">
        <f t="shared" si="3116"/>
        <v>CT$17</v>
      </c>
      <c r="CU1878" s="76" t="str">
        <f t="shared" si="3116"/>
        <v>CU$17</v>
      </c>
      <c r="CV1878" s="76" t="str">
        <f t="shared" si="3116"/>
        <v>CV$17</v>
      </c>
      <c r="CW1878" s="76" t="str">
        <f t="shared" si="3116"/>
        <v>CW$17</v>
      </c>
      <c r="CX1878" s="76" t="str">
        <f t="shared" si="3116"/>
        <v>CX$17</v>
      </c>
      <c r="CY1878" s="76" t="str">
        <f t="shared" si="3116"/>
        <v>CY$17</v>
      </c>
      <c r="CZ1878" s="76" t="str">
        <f t="shared" si="3116"/>
        <v>CZ$17</v>
      </c>
      <c r="DA1878" s="76" t="str">
        <f t="shared" si="3116"/>
        <v>DA$17</v>
      </c>
      <c r="DB1878" s="76" t="str">
        <f t="shared" si="3116"/>
        <v>DB$17</v>
      </c>
      <c r="DC1878" s="76" t="str">
        <f t="shared" si="3116"/>
        <v>DC$17</v>
      </c>
      <c r="DD1878" s="76" t="str">
        <f t="shared" si="3116"/>
        <v>DD$17</v>
      </c>
      <c r="DE1878" s="76" t="str">
        <f t="shared" si="3116"/>
        <v>DE$17</v>
      </c>
      <c r="DF1878" s="76" t="str">
        <f t="shared" si="3116"/>
        <v>DF$17</v>
      </c>
      <c r="DG1878" s="76" t="str">
        <f t="shared" si="3116"/>
        <v>DG$17</v>
      </c>
      <c r="DH1878" s="76" t="str">
        <f t="shared" si="3116"/>
        <v>DH$17</v>
      </c>
      <c r="DI1878" s="76" t="str">
        <f t="shared" si="3116"/>
        <v>DI$17</v>
      </c>
      <c r="DJ1878" s="76" t="str">
        <f t="shared" si="3116"/>
        <v>DJ$17</v>
      </c>
      <c r="DK1878" s="76" t="str">
        <f t="shared" si="3116"/>
        <v>DK$17</v>
      </c>
      <c r="DL1878" s="76" t="str">
        <f t="shared" si="3116"/>
        <v>DL$17</v>
      </c>
    </row>
    <row r="1879" spans="1:116" x14ac:dyDescent="0.35">
      <c r="B1879" t="s">
        <v>332</v>
      </c>
      <c r="D1879" t="s">
        <v>479</v>
      </c>
      <c r="E1879" s="8" t="str">
        <f t="shared" si="3107"/>
        <v>1879 AOV-TR-RV</v>
      </c>
      <c r="G1879" s="191" t="str">
        <f>G1871</f>
        <v>Average Order Value - Secondary volume driver:</v>
      </c>
      <c r="H1879" s="12"/>
      <c r="I1879" s="60"/>
      <c r="J1879" s="60"/>
      <c r="K1879" s="15"/>
      <c r="L1879" s="15"/>
      <c r="M1879" s="15"/>
      <c r="N1879" s="15"/>
      <c r="O1879" s="15"/>
      <c r="P1879" s="15"/>
      <c r="R1879" s="15"/>
      <c r="S1879" s="76">
        <f t="shared" ref="S1879:AX1879" si="3117">S1867</f>
        <v>0</v>
      </c>
      <c r="T1879" s="76">
        <f t="shared" si="3117"/>
        <v>0</v>
      </c>
      <c r="U1879" s="76">
        <f t="shared" si="3117"/>
        <v>0</v>
      </c>
      <c r="V1879" s="76">
        <f t="shared" si="3117"/>
        <v>0</v>
      </c>
      <c r="W1879" s="76">
        <f t="shared" si="3117"/>
        <v>0</v>
      </c>
      <c r="X1879" s="76">
        <f t="shared" si="3117"/>
        <v>0</v>
      </c>
      <c r="Y1879" s="76">
        <f t="shared" si="3117"/>
        <v>0</v>
      </c>
      <c r="Z1879" s="76">
        <f t="shared" si="3117"/>
        <v>0</v>
      </c>
      <c r="AA1879" s="76">
        <f t="shared" si="3117"/>
        <v>0</v>
      </c>
      <c r="AB1879" s="76">
        <f t="shared" si="3117"/>
        <v>0</v>
      </c>
      <c r="AC1879" s="76">
        <f t="shared" si="3117"/>
        <v>0</v>
      </c>
      <c r="AD1879" s="76">
        <f t="shared" si="3117"/>
        <v>0</v>
      </c>
      <c r="AE1879" s="76">
        <f t="shared" si="3117"/>
        <v>0</v>
      </c>
      <c r="AF1879" s="76">
        <f t="shared" si="3117"/>
        <v>0</v>
      </c>
      <c r="AG1879" s="76">
        <f t="shared" si="3117"/>
        <v>0</v>
      </c>
      <c r="AH1879" s="76">
        <f t="shared" si="3117"/>
        <v>0</v>
      </c>
      <c r="AI1879" s="76">
        <f t="shared" si="3117"/>
        <v>0</v>
      </c>
      <c r="AJ1879" s="76">
        <f t="shared" si="3117"/>
        <v>0</v>
      </c>
      <c r="AK1879" s="76">
        <f t="shared" si="3117"/>
        <v>0</v>
      </c>
      <c r="AL1879" s="76">
        <f t="shared" si="3117"/>
        <v>0</v>
      </c>
      <c r="AM1879" s="76">
        <f t="shared" si="3117"/>
        <v>0</v>
      </c>
      <c r="AN1879" s="76">
        <f t="shared" si="3117"/>
        <v>0</v>
      </c>
      <c r="AO1879" s="76">
        <f t="shared" si="3117"/>
        <v>0</v>
      </c>
      <c r="AP1879" s="76">
        <f t="shared" si="3117"/>
        <v>0</v>
      </c>
      <c r="AQ1879" s="76">
        <f t="shared" si="3117"/>
        <v>0</v>
      </c>
      <c r="AR1879" s="76">
        <f t="shared" si="3117"/>
        <v>0</v>
      </c>
      <c r="AS1879" s="76">
        <f t="shared" si="3117"/>
        <v>0</v>
      </c>
      <c r="AT1879" s="76">
        <f t="shared" si="3117"/>
        <v>0</v>
      </c>
      <c r="AU1879" s="76">
        <f t="shared" si="3117"/>
        <v>0</v>
      </c>
      <c r="AV1879" s="76">
        <f t="shared" si="3117"/>
        <v>0</v>
      </c>
      <c r="AW1879" s="76">
        <f t="shared" si="3117"/>
        <v>0</v>
      </c>
      <c r="AX1879" s="76">
        <f t="shared" si="3117"/>
        <v>0</v>
      </c>
      <c r="AY1879" s="76">
        <f t="shared" ref="AY1879:CD1879" si="3118">AY1867</f>
        <v>0</v>
      </c>
      <c r="AZ1879" s="76">
        <f t="shared" si="3118"/>
        <v>0</v>
      </c>
      <c r="BA1879" s="76">
        <f t="shared" si="3118"/>
        <v>0</v>
      </c>
      <c r="BB1879" s="76">
        <f t="shared" si="3118"/>
        <v>0</v>
      </c>
      <c r="BC1879" s="76">
        <f t="shared" si="3118"/>
        <v>0</v>
      </c>
      <c r="BD1879" s="76">
        <f t="shared" si="3118"/>
        <v>0</v>
      </c>
      <c r="BE1879" s="76">
        <f t="shared" si="3118"/>
        <v>0</v>
      </c>
      <c r="BF1879" s="76">
        <f t="shared" si="3118"/>
        <v>0</v>
      </c>
      <c r="BG1879" s="76">
        <f t="shared" si="3118"/>
        <v>0</v>
      </c>
      <c r="BH1879" s="76">
        <f t="shared" si="3118"/>
        <v>0</v>
      </c>
      <c r="BI1879" s="76">
        <f t="shared" si="3118"/>
        <v>0</v>
      </c>
      <c r="BJ1879" s="76">
        <f t="shared" si="3118"/>
        <v>0</v>
      </c>
      <c r="BK1879" s="76">
        <f t="shared" si="3118"/>
        <v>0</v>
      </c>
      <c r="BL1879" s="76">
        <f t="shared" si="3118"/>
        <v>0</v>
      </c>
      <c r="BM1879" s="76">
        <f t="shared" si="3118"/>
        <v>0</v>
      </c>
      <c r="BN1879" s="76">
        <f t="shared" si="3118"/>
        <v>0</v>
      </c>
      <c r="BO1879" s="76">
        <f t="shared" si="3118"/>
        <v>0</v>
      </c>
      <c r="BP1879" s="76">
        <f t="shared" si="3118"/>
        <v>0</v>
      </c>
      <c r="BQ1879" s="76">
        <f t="shared" si="3118"/>
        <v>0</v>
      </c>
      <c r="BR1879" s="76">
        <f t="shared" si="3118"/>
        <v>0</v>
      </c>
      <c r="BS1879" s="76">
        <f t="shared" si="3118"/>
        <v>0</v>
      </c>
      <c r="BT1879" s="76">
        <f t="shared" si="3118"/>
        <v>0</v>
      </c>
      <c r="BU1879" s="76">
        <f t="shared" si="3118"/>
        <v>0</v>
      </c>
      <c r="BV1879" s="76">
        <f t="shared" si="3118"/>
        <v>0</v>
      </c>
      <c r="BW1879" s="76">
        <f t="shared" si="3118"/>
        <v>0</v>
      </c>
      <c r="BX1879" s="76">
        <f t="shared" si="3118"/>
        <v>0</v>
      </c>
      <c r="BY1879" s="76">
        <f t="shared" si="3118"/>
        <v>0</v>
      </c>
      <c r="BZ1879" s="76">
        <f t="shared" si="3118"/>
        <v>0</v>
      </c>
      <c r="CA1879" s="76">
        <f t="shared" si="3118"/>
        <v>0</v>
      </c>
      <c r="CB1879" s="76">
        <f t="shared" si="3118"/>
        <v>0</v>
      </c>
      <c r="CC1879" s="76">
        <f t="shared" si="3118"/>
        <v>0</v>
      </c>
      <c r="CD1879" s="76">
        <f t="shared" si="3118"/>
        <v>0</v>
      </c>
      <c r="CE1879" s="76">
        <f t="shared" ref="CE1879:CL1879" si="3119">CE1867</f>
        <v>0</v>
      </c>
      <c r="CF1879" s="76">
        <f t="shared" si="3119"/>
        <v>0</v>
      </c>
      <c r="CG1879" s="76">
        <f t="shared" si="3119"/>
        <v>0</v>
      </c>
      <c r="CH1879" s="76">
        <f t="shared" si="3119"/>
        <v>0</v>
      </c>
      <c r="CI1879" s="76">
        <f t="shared" si="3119"/>
        <v>0</v>
      </c>
      <c r="CJ1879" s="76">
        <f t="shared" si="3119"/>
        <v>0</v>
      </c>
      <c r="CK1879" s="76">
        <f t="shared" si="3119"/>
        <v>0</v>
      </c>
      <c r="CL1879" s="76">
        <f t="shared" si="3119"/>
        <v>0</v>
      </c>
      <c r="CN1879" s="60"/>
      <c r="CO1879" s="76">
        <f t="shared" ref="CO1879:DL1879" si="3120">CO1867</f>
        <v>0</v>
      </c>
      <c r="CP1879" s="76">
        <f t="shared" si="3120"/>
        <v>0</v>
      </c>
      <c r="CQ1879" s="76">
        <f t="shared" si="3120"/>
        <v>0</v>
      </c>
      <c r="CR1879" s="76">
        <f t="shared" si="3120"/>
        <v>0</v>
      </c>
      <c r="CS1879" s="76">
        <f t="shared" si="3120"/>
        <v>0</v>
      </c>
      <c r="CT1879" s="76">
        <f t="shared" si="3120"/>
        <v>0</v>
      </c>
      <c r="CU1879" s="76">
        <f t="shared" si="3120"/>
        <v>0</v>
      </c>
      <c r="CV1879" s="76">
        <f t="shared" si="3120"/>
        <v>0</v>
      </c>
      <c r="CW1879" s="76">
        <f t="shared" si="3120"/>
        <v>0</v>
      </c>
      <c r="CX1879" s="76">
        <f t="shared" si="3120"/>
        <v>0</v>
      </c>
      <c r="CY1879" s="76">
        <f t="shared" si="3120"/>
        <v>0</v>
      </c>
      <c r="CZ1879" s="76">
        <f t="shared" si="3120"/>
        <v>0</v>
      </c>
      <c r="DA1879" s="76">
        <f t="shared" si="3120"/>
        <v>0</v>
      </c>
      <c r="DB1879" s="76">
        <f t="shared" si="3120"/>
        <v>0</v>
      </c>
      <c r="DC1879" s="76">
        <f t="shared" si="3120"/>
        <v>0</v>
      </c>
      <c r="DD1879" s="76">
        <f t="shared" si="3120"/>
        <v>0</v>
      </c>
      <c r="DE1879" s="76">
        <f t="shared" si="3120"/>
        <v>0</v>
      </c>
      <c r="DF1879" s="76">
        <f t="shared" si="3120"/>
        <v>0</v>
      </c>
      <c r="DG1879" s="76">
        <f t="shared" si="3120"/>
        <v>0</v>
      </c>
      <c r="DH1879" s="76">
        <f t="shared" si="3120"/>
        <v>0</v>
      </c>
      <c r="DI1879" s="76">
        <f t="shared" si="3120"/>
        <v>0</v>
      </c>
      <c r="DJ1879" s="76">
        <f t="shared" si="3120"/>
        <v>0</v>
      </c>
      <c r="DK1879" s="76">
        <f t="shared" si="3120"/>
        <v>0</v>
      </c>
      <c r="DL1879" s="76">
        <f t="shared" si="3120"/>
        <v>0</v>
      </c>
    </row>
    <row r="1880" spans="1:116" x14ac:dyDescent="0.35">
      <c r="B1880" t="s">
        <v>332</v>
      </c>
      <c r="D1880" t="s">
        <v>479</v>
      </c>
      <c r="E1880" s="8" t="str">
        <f t="shared" si="3107"/>
        <v>1880 AOV-TR-RV</v>
      </c>
      <c r="G1880" s="241" t="str">
        <f>IFERROR(SUBSTITUTE(TRIM(MID(G1871, SEARCH("-", G1871) + 1, LEN(G1871))),":",""),"no unit")</f>
        <v>Secondary volume driver</v>
      </c>
      <c r="H1880" s="12"/>
      <c r="I1880" s="60"/>
      <c r="J1880" s="60"/>
      <c r="K1880" s="15"/>
      <c r="L1880" s="15"/>
      <c r="M1880" s="15"/>
      <c r="N1880" s="15"/>
      <c r="O1880" s="15"/>
      <c r="P1880" s="15"/>
      <c r="R1880" s="15"/>
      <c r="S1880" s="76"/>
      <c r="T1880" s="76"/>
      <c r="U1880" s="76"/>
      <c r="V1880" s="76"/>
      <c r="W1880" s="76"/>
      <c r="X1880" s="76"/>
      <c r="Y1880" s="76"/>
      <c r="Z1880" s="76"/>
      <c r="AA1880" s="76"/>
      <c r="AB1880" s="76"/>
      <c r="AC1880" s="76"/>
      <c r="AD1880" s="76"/>
      <c r="AE1880" s="76"/>
      <c r="AF1880" s="76"/>
      <c r="AG1880" s="76"/>
      <c r="AH1880" s="76"/>
      <c r="AI1880" s="76"/>
      <c r="AJ1880" s="76"/>
      <c r="AK1880" s="76"/>
      <c r="AL1880" s="76"/>
      <c r="AM1880" s="76"/>
      <c r="AN1880" s="76"/>
      <c r="AO1880" s="76"/>
      <c r="AP1880" s="76"/>
      <c r="AQ1880" s="76"/>
      <c r="AR1880" s="76"/>
      <c r="AS1880" s="76"/>
      <c r="AT1880" s="76"/>
      <c r="AU1880" s="76"/>
      <c r="AV1880" s="76"/>
      <c r="AW1880" s="76"/>
      <c r="AX1880" s="76"/>
      <c r="AY1880" s="76"/>
      <c r="AZ1880" s="76"/>
      <c r="BA1880" s="76"/>
      <c r="BB1880" s="76"/>
      <c r="BC1880" s="76"/>
      <c r="BD1880" s="76"/>
      <c r="BE1880" s="76"/>
      <c r="BF1880" s="76"/>
      <c r="BG1880" s="76"/>
      <c r="BH1880" s="76"/>
      <c r="BI1880" s="76"/>
      <c r="BJ1880" s="76"/>
      <c r="BK1880" s="76"/>
      <c r="BL1880" s="76"/>
      <c r="BM1880" s="76"/>
      <c r="BN1880" s="76"/>
      <c r="BO1880" s="76"/>
      <c r="BP1880" s="76"/>
      <c r="BQ1880" s="76"/>
      <c r="BR1880" s="76"/>
      <c r="BS1880" s="76"/>
      <c r="BT1880" s="76"/>
      <c r="BU1880" s="76"/>
      <c r="BV1880" s="76"/>
      <c r="BW1880" s="76"/>
      <c r="BX1880" s="76"/>
      <c r="BY1880" s="76"/>
      <c r="BZ1880" s="76"/>
      <c r="CA1880" s="76"/>
      <c r="CB1880" s="76"/>
      <c r="CC1880" s="76"/>
      <c r="CD1880" s="76"/>
      <c r="CE1880" s="76"/>
      <c r="CF1880" s="76"/>
      <c r="CG1880" s="76"/>
      <c r="CH1880" s="76"/>
      <c r="CI1880" s="76"/>
      <c r="CJ1880" s="76"/>
      <c r="CK1880" s="76"/>
      <c r="CL1880" s="76"/>
      <c r="CN1880" s="60"/>
      <c r="CO1880" s="76"/>
      <c r="CP1880" s="76"/>
      <c r="CQ1880" s="76"/>
      <c r="CR1880" s="76"/>
      <c r="CS1880" s="76"/>
      <c r="CT1880" s="76"/>
      <c r="CU1880" s="76"/>
      <c r="CV1880" s="76"/>
      <c r="CW1880" s="76"/>
      <c r="CX1880" s="76"/>
      <c r="CY1880" s="76"/>
      <c r="CZ1880" s="76"/>
      <c r="DA1880" s="76"/>
      <c r="DB1880" s="76"/>
      <c r="DC1880" s="76"/>
      <c r="DD1880" s="76"/>
      <c r="DE1880" s="76"/>
      <c r="DF1880" s="76"/>
      <c r="DG1880" s="76"/>
      <c r="DH1880" s="76"/>
      <c r="DI1880" s="76"/>
      <c r="DJ1880" s="76"/>
      <c r="DK1880" s="76"/>
      <c r="DL1880" s="76"/>
    </row>
    <row r="1881" spans="1:116" x14ac:dyDescent="0.35">
      <c r="G1881" s="136" t="str">
        <f>G1869</f>
        <v>Secondary revenue driver</v>
      </c>
      <c r="H1881" s="12"/>
      <c r="I1881" s="60"/>
      <c r="J1881" s="60"/>
      <c r="K1881" s="15"/>
      <c r="L1881" s="15"/>
      <c r="M1881" s="15"/>
      <c r="N1881" s="15"/>
      <c r="O1881" s="15"/>
      <c r="P1881" s="15"/>
      <c r="R1881" s="15"/>
      <c r="S1881" s="212" t="str">
        <f t="shared" ref="S1881:AX1881" si="3121">ADDRESS(ROW(S1874),COLUMN(S1874),2)</f>
        <v>S$1874</v>
      </c>
      <c r="T1881" s="212" t="str">
        <f t="shared" si="3121"/>
        <v>T$1874</v>
      </c>
      <c r="U1881" s="212" t="str">
        <f t="shared" si="3121"/>
        <v>U$1874</v>
      </c>
      <c r="V1881" s="212" t="str">
        <f t="shared" si="3121"/>
        <v>V$1874</v>
      </c>
      <c r="W1881" s="212" t="str">
        <f t="shared" si="3121"/>
        <v>W$1874</v>
      </c>
      <c r="X1881" s="212" t="str">
        <f t="shared" si="3121"/>
        <v>X$1874</v>
      </c>
      <c r="Y1881" s="212" t="str">
        <f t="shared" si="3121"/>
        <v>Y$1874</v>
      </c>
      <c r="Z1881" s="212" t="str">
        <f t="shared" si="3121"/>
        <v>Z$1874</v>
      </c>
      <c r="AA1881" s="212" t="str">
        <f t="shared" si="3121"/>
        <v>AA$1874</v>
      </c>
      <c r="AB1881" s="212" t="str">
        <f t="shared" si="3121"/>
        <v>AB$1874</v>
      </c>
      <c r="AC1881" s="212" t="str">
        <f t="shared" si="3121"/>
        <v>AC$1874</v>
      </c>
      <c r="AD1881" s="212" t="str">
        <f t="shared" si="3121"/>
        <v>AD$1874</v>
      </c>
      <c r="AE1881" s="212" t="str">
        <f t="shared" si="3121"/>
        <v>AE$1874</v>
      </c>
      <c r="AF1881" s="212" t="str">
        <f t="shared" si="3121"/>
        <v>AF$1874</v>
      </c>
      <c r="AG1881" s="212" t="str">
        <f t="shared" si="3121"/>
        <v>AG$1874</v>
      </c>
      <c r="AH1881" s="212" t="str">
        <f t="shared" si="3121"/>
        <v>AH$1874</v>
      </c>
      <c r="AI1881" s="212" t="str">
        <f t="shared" si="3121"/>
        <v>AI$1874</v>
      </c>
      <c r="AJ1881" s="212" t="str">
        <f t="shared" si="3121"/>
        <v>AJ$1874</v>
      </c>
      <c r="AK1881" s="212" t="str">
        <f t="shared" si="3121"/>
        <v>AK$1874</v>
      </c>
      <c r="AL1881" s="212" t="str">
        <f t="shared" si="3121"/>
        <v>AL$1874</v>
      </c>
      <c r="AM1881" s="212" t="str">
        <f t="shared" si="3121"/>
        <v>AM$1874</v>
      </c>
      <c r="AN1881" s="212" t="str">
        <f t="shared" si="3121"/>
        <v>AN$1874</v>
      </c>
      <c r="AO1881" s="212" t="str">
        <f t="shared" si="3121"/>
        <v>AO$1874</v>
      </c>
      <c r="AP1881" s="212" t="str">
        <f t="shared" si="3121"/>
        <v>AP$1874</v>
      </c>
      <c r="AQ1881" s="212" t="str">
        <f t="shared" si="3121"/>
        <v>AQ$1874</v>
      </c>
      <c r="AR1881" s="212" t="str">
        <f t="shared" si="3121"/>
        <v>AR$1874</v>
      </c>
      <c r="AS1881" s="212" t="str">
        <f t="shared" si="3121"/>
        <v>AS$1874</v>
      </c>
      <c r="AT1881" s="212" t="str">
        <f t="shared" si="3121"/>
        <v>AT$1874</v>
      </c>
      <c r="AU1881" s="212" t="str">
        <f t="shared" si="3121"/>
        <v>AU$1874</v>
      </c>
      <c r="AV1881" s="212" t="str">
        <f t="shared" si="3121"/>
        <v>AV$1874</v>
      </c>
      <c r="AW1881" s="212" t="str">
        <f t="shared" si="3121"/>
        <v>AW$1874</v>
      </c>
      <c r="AX1881" s="212" t="str">
        <f t="shared" si="3121"/>
        <v>AX$1874</v>
      </c>
      <c r="AY1881" s="212" t="str">
        <f t="shared" ref="AY1881:CD1881" si="3122">ADDRESS(ROW(AY1874),COLUMN(AY1874),2)</f>
        <v>AY$1874</v>
      </c>
      <c r="AZ1881" s="212" t="str">
        <f t="shared" si="3122"/>
        <v>AZ$1874</v>
      </c>
      <c r="BA1881" s="212" t="str">
        <f t="shared" si="3122"/>
        <v>BA$1874</v>
      </c>
      <c r="BB1881" s="212" t="str">
        <f t="shared" si="3122"/>
        <v>BB$1874</v>
      </c>
      <c r="BC1881" s="212" t="str">
        <f t="shared" si="3122"/>
        <v>BC$1874</v>
      </c>
      <c r="BD1881" s="212" t="str">
        <f t="shared" si="3122"/>
        <v>BD$1874</v>
      </c>
      <c r="BE1881" s="212" t="str">
        <f t="shared" si="3122"/>
        <v>BE$1874</v>
      </c>
      <c r="BF1881" s="212" t="str">
        <f t="shared" si="3122"/>
        <v>BF$1874</v>
      </c>
      <c r="BG1881" s="212" t="str">
        <f t="shared" si="3122"/>
        <v>BG$1874</v>
      </c>
      <c r="BH1881" s="212" t="str">
        <f t="shared" si="3122"/>
        <v>BH$1874</v>
      </c>
      <c r="BI1881" s="212" t="str">
        <f t="shared" si="3122"/>
        <v>BI$1874</v>
      </c>
      <c r="BJ1881" s="212" t="str">
        <f t="shared" si="3122"/>
        <v>BJ$1874</v>
      </c>
      <c r="BK1881" s="212" t="str">
        <f t="shared" si="3122"/>
        <v>BK$1874</v>
      </c>
      <c r="BL1881" s="212" t="str">
        <f t="shared" si="3122"/>
        <v>BL$1874</v>
      </c>
      <c r="BM1881" s="212" t="str">
        <f t="shared" si="3122"/>
        <v>BM$1874</v>
      </c>
      <c r="BN1881" s="212" t="str">
        <f t="shared" si="3122"/>
        <v>BN$1874</v>
      </c>
      <c r="BO1881" s="212" t="str">
        <f t="shared" si="3122"/>
        <v>BO$1874</v>
      </c>
      <c r="BP1881" s="212" t="str">
        <f t="shared" si="3122"/>
        <v>BP$1874</v>
      </c>
      <c r="BQ1881" s="212" t="str">
        <f t="shared" si="3122"/>
        <v>BQ$1874</v>
      </c>
      <c r="BR1881" s="212" t="str">
        <f t="shared" si="3122"/>
        <v>BR$1874</v>
      </c>
      <c r="BS1881" s="212" t="str">
        <f t="shared" si="3122"/>
        <v>BS$1874</v>
      </c>
      <c r="BT1881" s="212" t="str">
        <f t="shared" si="3122"/>
        <v>BT$1874</v>
      </c>
      <c r="BU1881" s="212" t="str">
        <f t="shared" si="3122"/>
        <v>BU$1874</v>
      </c>
      <c r="BV1881" s="212" t="str">
        <f t="shared" si="3122"/>
        <v>BV$1874</v>
      </c>
      <c r="BW1881" s="212" t="str">
        <f t="shared" si="3122"/>
        <v>BW$1874</v>
      </c>
      <c r="BX1881" s="212" t="str">
        <f t="shared" si="3122"/>
        <v>BX$1874</v>
      </c>
      <c r="BY1881" s="212" t="str">
        <f t="shared" si="3122"/>
        <v>BY$1874</v>
      </c>
      <c r="BZ1881" s="212" t="str">
        <f t="shared" si="3122"/>
        <v>BZ$1874</v>
      </c>
      <c r="CA1881" s="212" t="str">
        <f t="shared" si="3122"/>
        <v>CA$1874</v>
      </c>
      <c r="CB1881" s="212" t="str">
        <f t="shared" si="3122"/>
        <v>CB$1874</v>
      </c>
      <c r="CC1881" s="212" t="str">
        <f t="shared" si="3122"/>
        <v>CC$1874</v>
      </c>
      <c r="CD1881" s="212" t="str">
        <f t="shared" si="3122"/>
        <v>CD$1874</v>
      </c>
      <c r="CE1881" s="212" t="str">
        <f t="shared" ref="CE1881:CL1881" si="3123">ADDRESS(ROW(CE1874),COLUMN(CE1874),2)</f>
        <v>CE$1874</v>
      </c>
      <c r="CF1881" s="212" t="str">
        <f t="shared" si="3123"/>
        <v>CF$1874</v>
      </c>
      <c r="CG1881" s="212" t="str">
        <f t="shared" si="3123"/>
        <v>CG$1874</v>
      </c>
      <c r="CH1881" s="212" t="str">
        <f t="shared" si="3123"/>
        <v>CH$1874</v>
      </c>
      <c r="CI1881" s="212" t="str">
        <f t="shared" si="3123"/>
        <v>CI$1874</v>
      </c>
      <c r="CJ1881" s="212" t="str">
        <f t="shared" si="3123"/>
        <v>CJ$1874</v>
      </c>
      <c r="CK1881" s="212" t="str">
        <f t="shared" si="3123"/>
        <v>CK$1874</v>
      </c>
      <c r="CL1881" s="212" t="str">
        <f t="shared" si="3123"/>
        <v>CL$1874</v>
      </c>
      <c r="CN1881" s="60"/>
      <c r="CO1881" s="212" t="str">
        <f t="shared" ref="CO1881:DL1881" si="3124">ADDRESS(ROW(CO1874),COLUMN(CO1874),2)</f>
        <v>CO$1874</v>
      </c>
      <c r="CP1881" s="212" t="str">
        <f t="shared" si="3124"/>
        <v>CP$1874</v>
      </c>
      <c r="CQ1881" s="212" t="str">
        <f t="shared" si="3124"/>
        <v>CQ$1874</v>
      </c>
      <c r="CR1881" s="212" t="str">
        <f t="shared" si="3124"/>
        <v>CR$1874</v>
      </c>
      <c r="CS1881" s="212" t="str">
        <f t="shared" si="3124"/>
        <v>CS$1874</v>
      </c>
      <c r="CT1881" s="212" t="str">
        <f t="shared" si="3124"/>
        <v>CT$1874</v>
      </c>
      <c r="CU1881" s="212" t="str">
        <f t="shared" si="3124"/>
        <v>CU$1874</v>
      </c>
      <c r="CV1881" s="212" t="str">
        <f t="shared" si="3124"/>
        <v>CV$1874</v>
      </c>
      <c r="CW1881" s="212" t="str">
        <f t="shared" si="3124"/>
        <v>CW$1874</v>
      </c>
      <c r="CX1881" s="212" t="str">
        <f t="shared" si="3124"/>
        <v>CX$1874</v>
      </c>
      <c r="CY1881" s="212" t="str">
        <f t="shared" si="3124"/>
        <v>CY$1874</v>
      </c>
      <c r="CZ1881" s="212" t="str">
        <f t="shared" si="3124"/>
        <v>CZ$1874</v>
      </c>
      <c r="DA1881" s="212" t="str">
        <f t="shared" si="3124"/>
        <v>DA$1874</v>
      </c>
      <c r="DB1881" s="212" t="str">
        <f t="shared" si="3124"/>
        <v>DB$1874</v>
      </c>
      <c r="DC1881" s="212" t="str">
        <f t="shared" si="3124"/>
        <v>DC$1874</v>
      </c>
      <c r="DD1881" s="212" t="str">
        <f t="shared" si="3124"/>
        <v>DD$1874</v>
      </c>
      <c r="DE1881" s="212" t="str">
        <f t="shared" si="3124"/>
        <v>DE$1874</v>
      </c>
      <c r="DF1881" s="212" t="str">
        <f t="shared" si="3124"/>
        <v>DF$1874</v>
      </c>
      <c r="DG1881" s="212" t="str">
        <f t="shared" si="3124"/>
        <v>DG$1874</v>
      </c>
      <c r="DH1881" s="212" t="str">
        <f t="shared" si="3124"/>
        <v>DH$1874</v>
      </c>
      <c r="DI1881" s="212" t="str">
        <f t="shared" si="3124"/>
        <v>DI$1874</v>
      </c>
      <c r="DJ1881" s="212" t="str">
        <f t="shared" si="3124"/>
        <v>DJ$1874</v>
      </c>
      <c r="DK1881" s="212" t="str">
        <f t="shared" si="3124"/>
        <v>DK$1874</v>
      </c>
      <c r="DL1881" s="212" t="str">
        <f t="shared" si="3124"/>
        <v>DL$1874</v>
      </c>
    </row>
    <row r="1882" spans="1:116" x14ac:dyDescent="0.35">
      <c r="A1882" s="174"/>
      <c r="E1882" s="8"/>
      <c r="G1882" s="136" t="str">
        <f>G1870</f>
        <v>Secondary volume driver</v>
      </c>
      <c r="H1882" s="12"/>
      <c r="I1882" s="60"/>
      <c r="J1882" s="60"/>
      <c r="K1882" s="15"/>
      <c r="L1882" s="15"/>
      <c r="M1882" s="15"/>
      <c r="N1882" s="15"/>
      <c r="O1882" s="15"/>
      <c r="P1882" s="15"/>
      <c r="R1882" s="15"/>
      <c r="S1882" s="212" t="str">
        <f t="shared" ref="S1882:AX1882" si="3125">ADDRESS(ROW(S1873),COLUMN(S1873),2)</f>
        <v>S$1873</v>
      </c>
      <c r="T1882" s="212" t="str">
        <f t="shared" si="3125"/>
        <v>T$1873</v>
      </c>
      <c r="U1882" s="212" t="str">
        <f t="shared" si="3125"/>
        <v>U$1873</v>
      </c>
      <c r="V1882" s="212" t="str">
        <f t="shared" si="3125"/>
        <v>V$1873</v>
      </c>
      <c r="W1882" s="212" t="str">
        <f t="shared" si="3125"/>
        <v>W$1873</v>
      </c>
      <c r="X1882" s="212" t="str">
        <f t="shared" si="3125"/>
        <v>X$1873</v>
      </c>
      <c r="Y1882" s="212" t="str">
        <f t="shared" si="3125"/>
        <v>Y$1873</v>
      </c>
      <c r="Z1882" s="212" t="str">
        <f t="shared" si="3125"/>
        <v>Z$1873</v>
      </c>
      <c r="AA1882" s="212" t="str">
        <f t="shared" si="3125"/>
        <v>AA$1873</v>
      </c>
      <c r="AB1882" s="212" t="str">
        <f t="shared" si="3125"/>
        <v>AB$1873</v>
      </c>
      <c r="AC1882" s="212" t="str">
        <f t="shared" si="3125"/>
        <v>AC$1873</v>
      </c>
      <c r="AD1882" s="212" t="str">
        <f t="shared" si="3125"/>
        <v>AD$1873</v>
      </c>
      <c r="AE1882" s="212" t="str">
        <f t="shared" si="3125"/>
        <v>AE$1873</v>
      </c>
      <c r="AF1882" s="212" t="str">
        <f t="shared" si="3125"/>
        <v>AF$1873</v>
      </c>
      <c r="AG1882" s="212" t="str">
        <f t="shared" si="3125"/>
        <v>AG$1873</v>
      </c>
      <c r="AH1882" s="212" t="str">
        <f t="shared" si="3125"/>
        <v>AH$1873</v>
      </c>
      <c r="AI1882" s="212" t="str">
        <f t="shared" si="3125"/>
        <v>AI$1873</v>
      </c>
      <c r="AJ1882" s="212" t="str">
        <f t="shared" si="3125"/>
        <v>AJ$1873</v>
      </c>
      <c r="AK1882" s="212" t="str">
        <f t="shared" si="3125"/>
        <v>AK$1873</v>
      </c>
      <c r="AL1882" s="212" t="str">
        <f t="shared" si="3125"/>
        <v>AL$1873</v>
      </c>
      <c r="AM1882" s="212" t="str">
        <f t="shared" si="3125"/>
        <v>AM$1873</v>
      </c>
      <c r="AN1882" s="212" t="str">
        <f t="shared" si="3125"/>
        <v>AN$1873</v>
      </c>
      <c r="AO1882" s="212" t="str">
        <f t="shared" si="3125"/>
        <v>AO$1873</v>
      </c>
      <c r="AP1882" s="212" t="str">
        <f t="shared" si="3125"/>
        <v>AP$1873</v>
      </c>
      <c r="AQ1882" s="212" t="str">
        <f t="shared" si="3125"/>
        <v>AQ$1873</v>
      </c>
      <c r="AR1882" s="212" t="str">
        <f t="shared" si="3125"/>
        <v>AR$1873</v>
      </c>
      <c r="AS1882" s="212" t="str">
        <f t="shared" si="3125"/>
        <v>AS$1873</v>
      </c>
      <c r="AT1882" s="212" t="str">
        <f t="shared" si="3125"/>
        <v>AT$1873</v>
      </c>
      <c r="AU1882" s="212" t="str">
        <f t="shared" si="3125"/>
        <v>AU$1873</v>
      </c>
      <c r="AV1882" s="212" t="str">
        <f t="shared" si="3125"/>
        <v>AV$1873</v>
      </c>
      <c r="AW1882" s="212" t="str">
        <f t="shared" si="3125"/>
        <v>AW$1873</v>
      </c>
      <c r="AX1882" s="212" t="str">
        <f t="shared" si="3125"/>
        <v>AX$1873</v>
      </c>
      <c r="AY1882" s="212" t="str">
        <f t="shared" ref="AY1882:CD1882" si="3126">ADDRESS(ROW(AY1873),COLUMN(AY1873),2)</f>
        <v>AY$1873</v>
      </c>
      <c r="AZ1882" s="212" t="str">
        <f t="shared" si="3126"/>
        <v>AZ$1873</v>
      </c>
      <c r="BA1882" s="212" t="str">
        <f t="shared" si="3126"/>
        <v>BA$1873</v>
      </c>
      <c r="BB1882" s="212" t="str">
        <f t="shared" si="3126"/>
        <v>BB$1873</v>
      </c>
      <c r="BC1882" s="212" t="str">
        <f t="shared" si="3126"/>
        <v>BC$1873</v>
      </c>
      <c r="BD1882" s="212" t="str">
        <f t="shared" si="3126"/>
        <v>BD$1873</v>
      </c>
      <c r="BE1882" s="212" t="str">
        <f t="shared" si="3126"/>
        <v>BE$1873</v>
      </c>
      <c r="BF1882" s="212" t="str">
        <f t="shared" si="3126"/>
        <v>BF$1873</v>
      </c>
      <c r="BG1882" s="212" t="str">
        <f t="shared" si="3126"/>
        <v>BG$1873</v>
      </c>
      <c r="BH1882" s="212" t="str">
        <f t="shared" si="3126"/>
        <v>BH$1873</v>
      </c>
      <c r="BI1882" s="212" t="str">
        <f t="shared" si="3126"/>
        <v>BI$1873</v>
      </c>
      <c r="BJ1882" s="212" t="str">
        <f t="shared" si="3126"/>
        <v>BJ$1873</v>
      </c>
      <c r="BK1882" s="212" t="str">
        <f t="shared" si="3126"/>
        <v>BK$1873</v>
      </c>
      <c r="BL1882" s="212" t="str">
        <f t="shared" si="3126"/>
        <v>BL$1873</v>
      </c>
      <c r="BM1882" s="212" t="str">
        <f t="shared" si="3126"/>
        <v>BM$1873</v>
      </c>
      <c r="BN1882" s="212" t="str">
        <f t="shared" si="3126"/>
        <v>BN$1873</v>
      </c>
      <c r="BO1882" s="212" t="str">
        <f t="shared" si="3126"/>
        <v>BO$1873</v>
      </c>
      <c r="BP1882" s="212" t="str">
        <f t="shared" si="3126"/>
        <v>BP$1873</v>
      </c>
      <c r="BQ1882" s="212" t="str">
        <f t="shared" si="3126"/>
        <v>BQ$1873</v>
      </c>
      <c r="BR1882" s="212" t="str">
        <f t="shared" si="3126"/>
        <v>BR$1873</v>
      </c>
      <c r="BS1882" s="212" t="str">
        <f t="shared" si="3126"/>
        <v>BS$1873</v>
      </c>
      <c r="BT1882" s="212" t="str">
        <f t="shared" si="3126"/>
        <v>BT$1873</v>
      </c>
      <c r="BU1882" s="212" t="str">
        <f t="shared" si="3126"/>
        <v>BU$1873</v>
      </c>
      <c r="BV1882" s="212" t="str">
        <f t="shared" si="3126"/>
        <v>BV$1873</v>
      </c>
      <c r="BW1882" s="212" t="str">
        <f t="shared" si="3126"/>
        <v>BW$1873</v>
      </c>
      <c r="BX1882" s="212" t="str">
        <f t="shared" si="3126"/>
        <v>BX$1873</v>
      </c>
      <c r="BY1882" s="212" t="str">
        <f t="shared" si="3126"/>
        <v>BY$1873</v>
      </c>
      <c r="BZ1882" s="212" t="str">
        <f t="shared" si="3126"/>
        <v>BZ$1873</v>
      </c>
      <c r="CA1882" s="212" t="str">
        <f t="shared" si="3126"/>
        <v>CA$1873</v>
      </c>
      <c r="CB1882" s="212" t="str">
        <f t="shared" si="3126"/>
        <v>CB$1873</v>
      </c>
      <c r="CC1882" s="212" t="str">
        <f t="shared" si="3126"/>
        <v>CC$1873</v>
      </c>
      <c r="CD1882" s="212" t="str">
        <f t="shared" si="3126"/>
        <v>CD$1873</v>
      </c>
      <c r="CE1882" s="212" t="str">
        <f t="shared" ref="CE1882:CL1882" si="3127">ADDRESS(ROW(CE1873),COLUMN(CE1873),2)</f>
        <v>CE$1873</v>
      </c>
      <c r="CF1882" s="212" t="str">
        <f t="shared" si="3127"/>
        <v>CF$1873</v>
      </c>
      <c r="CG1882" s="212" t="str">
        <f t="shared" si="3127"/>
        <v>CG$1873</v>
      </c>
      <c r="CH1882" s="212" t="str">
        <f t="shared" si="3127"/>
        <v>CH$1873</v>
      </c>
      <c r="CI1882" s="212" t="str">
        <f t="shared" si="3127"/>
        <v>CI$1873</v>
      </c>
      <c r="CJ1882" s="212" t="str">
        <f t="shared" si="3127"/>
        <v>CJ$1873</v>
      </c>
      <c r="CK1882" s="212" t="str">
        <f t="shared" si="3127"/>
        <v>CK$1873</v>
      </c>
      <c r="CL1882" s="212" t="str">
        <f t="shared" si="3127"/>
        <v>CL$1873</v>
      </c>
      <c r="CN1882" s="60"/>
      <c r="CO1882" s="212" t="str">
        <f t="shared" ref="CO1882:DL1882" si="3128">ADDRESS(ROW(CO1873),COLUMN(CO1873),2)</f>
        <v>CO$1873</v>
      </c>
      <c r="CP1882" s="212" t="str">
        <f t="shared" si="3128"/>
        <v>CP$1873</v>
      </c>
      <c r="CQ1882" s="212" t="str">
        <f t="shared" si="3128"/>
        <v>CQ$1873</v>
      </c>
      <c r="CR1882" s="212" t="str">
        <f t="shared" si="3128"/>
        <v>CR$1873</v>
      </c>
      <c r="CS1882" s="212" t="str">
        <f t="shared" si="3128"/>
        <v>CS$1873</v>
      </c>
      <c r="CT1882" s="212" t="str">
        <f t="shared" si="3128"/>
        <v>CT$1873</v>
      </c>
      <c r="CU1882" s="212" t="str">
        <f t="shared" si="3128"/>
        <v>CU$1873</v>
      </c>
      <c r="CV1882" s="212" t="str">
        <f t="shared" si="3128"/>
        <v>CV$1873</v>
      </c>
      <c r="CW1882" s="212" t="str">
        <f t="shared" si="3128"/>
        <v>CW$1873</v>
      </c>
      <c r="CX1882" s="212" t="str">
        <f t="shared" si="3128"/>
        <v>CX$1873</v>
      </c>
      <c r="CY1882" s="212" t="str">
        <f t="shared" si="3128"/>
        <v>CY$1873</v>
      </c>
      <c r="CZ1882" s="212" t="str">
        <f t="shared" si="3128"/>
        <v>CZ$1873</v>
      </c>
      <c r="DA1882" s="212" t="str">
        <f t="shared" si="3128"/>
        <v>DA$1873</v>
      </c>
      <c r="DB1882" s="212" t="str">
        <f t="shared" si="3128"/>
        <v>DB$1873</v>
      </c>
      <c r="DC1882" s="212" t="str">
        <f t="shared" si="3128"/>
        <v>DC$1873</v>
      </c>
      <c r="DD1882" s="212" t="str">
        <f t="shared" si="3128"/>
        <v>DD$1873</v>
      </c>
      <c r="DE1882" s="212" t="str">
        <f t="shared" si="3128"/>
        <v>DE$1873</v>
      </c>
      <c r="DF1882" s="212" t="str">
        <f t="shared" si="3128"/>
        <v>DF$1873</v>
      </c>
      <c r="DG1882" s="212" t="str">
        <f t="shared" si="3128"/>
        <v>DG$1873</v>
      </c>
      <c r="DH1882" s="212" t="str">
        <f t="shared" si="3128"/>
        <v>DH$1873</v>
      </c>
      <c r="DI1882" s="212" t="str">
        <f t="shared" si="3128"/>
        <v>DI$1873</v>
      </c>
      <c r="DJ1882" s="212" t="str">
        <f t="shared" si="3128"/>
        <v>DJ$1873</v>
      </c>
      <c r="DK1882" s="212" t="str">
        <f t="shared" si="3128"/>
        <v>DK$1873</v>
      </c>
      <c r="DL1882" s="212" t="str">
        <f t="shared" si="3128"/>
        <v>DL$1873</v>
      </c>
    </row>
    <row r="1883" spans="1:116" x14ac:dyDescent="0.35">
      <c r="A1883" s="174"/>
      <c r="E1883" s="8"/>
      <c r="CO1883" s="8"/>
      <c r="CP1883" s="8"/>
      <c r="CQ1883" s="8"/>
      <c r="CR1883" s="8"/>
      <c r="CS1883" s="8"/>
      <c r="CT1883" s="8"/>
      <c r="CU1883" s="8"/>
      <c r="CV1883" s="8"/>
      <c r="CW1883" s="8"/>
      <c r="CX1883" s="8"/>
      <c r="CY1883" s="8"/>
      <c r="CZ1883" s="8"/>
      <c r="DA1883" s="8"/>
      <c r="DB1883" s="8"/>
      <c r="DC1883" s="8"/>
      <c r="DD1883" s="8"/>
      <c r="DE1883" s="8"/>
      <c r="DF1883" s="8"/>
      <c r="DG1883" s="8"/>
      <c r="DH1883" s="8"/>
      <c r="DI1883" s="8"/>
      <c r="DJ1883" s="8"/>
      <c r="DK1883" s="8"/>
      <c r="DL1883" s="8"/>
    </row>
    <row r="1884" spans="1:116" x14ac:dyDescent="0.35">
      <c r="A1884" s="174"/>
      <c r="E1884" s="8"/>
      <c r="G1884" s="175" t="s">
        <v>503</v>
      </c>
      <c r="H1884" s="174"/>
      <c r="I1884" s="176"/>
      <c r="J1884" s="176"/>
      <c r="K1884" s="197"/>
      <c r="L1884" s="197"/>
      <c r="M1884" s="197"/>
      <c r="N1884" s="197"/>
      <c r="O1884" s="197"/>
      <c r="P1884" s="197"/>
      <c r="R1884" s="198"/>
      <c r="S1884" s="174"/>
      <c r="T1884" s="174"/>
      <c r="U1884" s="174"/>
      <c r="V1884" s="174"/>
      <c r="W1884" s="174"/>
      <c r="X1884" s="174"/>
      <c r="Y1884" s="174"/>
      <c r="Z1884" s="174"/>
      <c r="AA1884" s="174"/>
      <c r="AB1884" s="174"/>
      <c r="AC1884" s="174"/>
      <c r="AD1884" s="174"/>
      <c r="AE1884" s="174"/>
      <c r="AF1884" s="174"/>
      <c r="AG1884" s="174"/>
      <c r="AH1884" s="174"/>
      <c r="AI1884" s="174"/>
      <c r="AJ1884" s="174"/>
      <c r="AK1884" s="174"/>
      <c r="AL1884" s="174"/>
      <c r="AM1884" s="174"/>
      <c r="AN1884" s="174"/>
      <c r="AO1884" s="174"/>
      <c r="AP1884" s="174"/>
      <c r="AQ1884" s="174"/>
      <c r="AR1884" s="174"/>
      <c r="AS1884" s="174"/>
      <c r="AT1884" s="174"/>
      <c r="AU1884" s="174"/>
      <c r="AV1884" s="174"/>
      <c r="AW1884" s="174"/>
      <c r="AX1884" s="174"/>
      <c r="AY1884" s="174"/>
      <c r="AZ1884" s="174"/>
      <c r="BA1884" s="174"/>
      <c r="BB1884" s="174"/>
      <c r="BC1884" s="174"/>
      <c r="BD1884" s="174"/>
      <c r="BE1884" s="174"/>
      <c r="BF1884" s="174"/>
      <c r="BG1884" s="174"/>
      <c r="BH1884" s="174"/>
      <c r="BI1884" s="174"/>
      <c r="BJ1884" s="174"/>
      <c r="BK1884" s="174"/>
      <c r="BL1884" s="174"/>
      <c r="BM1884" s="174"/>
      <c r="BN1884" s="174"/>
      <c r="BO1884" s="174"/>
      <c r="BP1884" s="174"/>
      <c r="BQ1884" s="174"/>
      <c r="BR1884" s="174"/>
      <c r="BS1884" s="174"/>
      <c r="BT1884" s="174"/>
      <c r="BU1884" s="174"/>
      <c r="BV1884" s="174"/>
      <c r="BW1884" s="174"/>
      <c r="BX1884" s="174"/>
      <c r="BY1884" s="174"/>
      <c r="BZ1884" s="174"/>
      <c r="CA1884" s="174"/>
      <c r="CB1884" s="174"/>
      <c r="CC1884" s="174"/>
      <c r="CD1884" s="174"/>
      <c r="CE1884" s="174"/>
      <c r="CF1884" s="174"/>
      <c r="CG1884" s="174"/>
      <c r="CH1884" s="174"/>
      <c r="CI1884" s="174"/>
      <c r="CJ1884" s="174"/>
      <c r="CK1884" s="174"/>
      <c r="CL1884" s="174"/>
      <c r="CN1884" s="176"/>
      <c r="CO1884" s="174"/>
      <c r="CP1884" s="174"/>
      <c r="CQ1884" s="174"/>
      <c r="CR1884" s="174"/>
      <c r="CS1884" s="174"/>
      <c r="CT1884" s="174"/>
      <c r="CU1884" s="174"/>
      <c r="CV1884" s="174"/>
      <c r="CW1884" s="174"/>
      <c r="CX1884" s="174"/>
      <c r="CY1884" s="174"/>
      <c r="CZ1884" s="174"/>
      <c r="DA1884" s="174"/>
      <c r="DB1884" s="174"/>
      <c r="DC1884" s="174"/>
      <c r="DD1884" s="174"/>
      <c r="DE1884" s="174"/>
      <c r="DF1884" s="174"/>
      <c r="DG1884" s="174"/>
      <c r="DH1884" s="174"/>
      <c r="DI1884" s="174"/>
      <c r="DJ1884" s="174"/>
      <c r="DK1884" s="174"/>
      <c r="DL1884" s="174"/>
    </row>
    <row r="1885" spans="1:116" x14ac:dyDescent="0.35">
      <c r="A1885" s="174"/>
      <c r="E1885" s="8"/>
      <c r="G1885" s="175" t="s">
        <v>504</v>
      </c>
      <c r="H1885" s="174"/>
      <c r="I1885" s="176"/>
      <c r="J1885" s="176"/>
      <c r="K1885" s="197"/>
      <c r="L1885" s="197"/>
      <c r="M1885" s="197"/>
      <c r="N1885" s="197"/>
      <c r="O1885" s="197"/>
      <c r="P1885" s="197"/>
      <c r="R1885" s="198"/>
      <c r="S1885" s="174"/>
      <c r="T1885" s="174"/>
      <c r="U1885" s="174"/>
      <c r="V1885" s="174"/>
      <c r="W1885" s="174"/>
      <c r="X1885" s="174"/>
      <c r="Y1885" s="174"/>
      <c r="Z1885" s="174"/>
      <c r="AA1885" s="174"/>
      <c r="AB1885" s="174"/>
      <c r="AC1885" s="174"/>
      <c r="AD1885" s="174"/>
      <c r="AE1885" s="174"/>
      <c r="AF1885" s="174"/>
      <c r="AG1885" s="174"/>
      <c r="AH1885" s="174"/>
      <c r="AI1885" s="174"/>
      <c r="AJ1885" s="174"/>
      <c r="AK1885" s="174"/>
      <c r="AL1885" s="174"/>
      <c r="AM1885" s="174"/>
      <c r="AN1885" s="174"/>
      <c r="AO1885" s="174"/>
      <c r="AP1885" s="174"/>
      <c r="AQ1885" s="174"/>
      <c r="AR1885" s="174"/>
      <c r="AS1885" s="174"/>
      <c r="AT1885" s="174"/>
      <c r="AU1885" s="174"/>
      <c r="AV1885" s="174"/>
      <c r="AW1885" s="174"/>
      <c r="AX1885" s="174"/>
      <c r="AY1885" s="174"/>
      <c r="AZ1885" s="174"/>
      <c r="BA1885" s="174"/>
      <c r="BB1885" s="174"/>
      <c r="BC1885" s="174"/>
      <c r="BD1885" s="174"/>
      <c r="BE1885" s="174"/>
      <c r="BF1885" s="174"/>
      <c r="BG1885" s="174"/>
      <c r="BH1885" s="174"/>
      <c r="BI1885" s="174"/>
      <c r="BJ1885" s="174"/>
      <c r="BK1885" s="174"/>
      <c r="BL1885" s="174"/>
      <c r="BM1885" s="174"/>
      <c r="BN1885" s="174"/>
      <c r="BO1885" s="174"/>
      <c r="BP1885" s="174"/>
      <c r="BQ1885" s="174"/>
      <c r="BR1885" s="174"/>
      <c r="BS1885" s="174"/>
      <c r="BT1885" s="174"/>
      <c r="BU1885" s="174"/>
      <c r="BV1885" s="174"/>
      <c r="BW1885" s="174"/>
      <c r="BX1885" s="174"/>
      <c r="BY1885" s="174"/>
      <c r="BZ1885" s="174"/>
      <c r="CA1885" s="174"/>
      <c r="CB1885" s="174"/>
      <c r="CC1885" s="174"/>
      <c r="CD1885" s="174"/>
      <c r="CE1885" s="174"/>
      <c r="CF1885" s="174"/>
      <c r="CG1885" s="174"/>
      <c r="CH1885" s="174"/>
      <c r="CI1885" s="174"/>
      <c r="CJ1885" s="174"/>
      <c r="CK1885" s="174"/>
      <c r="CL1885" s="174"/>
      <c r="CN1885" s="176"/>
      <c r="CO1885" s="174"/>
      <c r="CP1885" s="174"/>
      <c r="CQ1885" s="174"/>
      <c r="CR1885" s="174"/>
      <c r="CS1885" s="174"/>
      <c r="CT1885" s="174"/>
      <c r="CU1885" s="174"/>
      <c r="CV1885" s="174"/>
      <c r="CW1885" s="174"/>
      <c r="CX1885" s="174"/>
      <c r="CY1885" s="174"/>
      <c r="CZ1885" s="174"/>
      <c r="DA1885" s="174"/>
      <c r="DB1885" s="174"/>
      <c r="DC1885" s="174"/>
      <c r="DD1885" s="174"/>
      <c r="DE1885" s="174"/>
      <c r="DF1885" s="174"/>
      <c r="DG1885" s="174"/>
      <c r="DH1885" s="174"/>
      <c r="DI1885" s="174"/>
      <c r="DJ1885" s="174"/>
      <c r="DK1885" s="174"/>
      <c r="DL1885" s="174"/>
    </row>
    <row r="1886" spans="1:116" x14ac:dyDescent="0.35">
      <c r="A1886" s="174"/>
      <c r="E1886" s="8"/>
      <c r="G1886" s="175" t="s">
        <v>461</v>
      </c>
      <c r="H1886" s="174"/>
      <c r="I1886" s="176"/>
      <c r="J1886" s="176"/>
      <c r="K1886" s="197"/>
      <c r="L1886" s="197"/>
      <c r="M1886" s="197"/>
      <c r="N1886" s="197"/>
      <c r="O1886" s="197"/>
      <c r="P1886" s="197"/>
      <c r="R1886" s="198"/>
      <c r="S1886" s="199" t="str">
        <f t="shared" ref="S1886:CD1886" si="3129">S$20</f>
        <v>S$16</v>
      </c>
      <c r="T1886" s="199" t="str">
        <f t="shared" si="3129"/>
        <v>T$16</v>
      </c>
      <c r="U1886" s="199" t="str">
        <f t="shared" si="3129"/>
        <v>U$16</v>
      </c>
      <c r="V1886" s="199" t="str">
        <f t="shared" si="3129"/>
        <v>V$16</v>
      </c>
      <c r="W1886" s="199" t="str">
        <f t="shared" si="3129"/>
        <v>W$16</v>
      </c>
      <c r="X1886" s="199" t="str">
        <f t="shared" si="3129"/>
        <v>X$16</v>
      </c>
      <c r="Y1886" s="199" t="str">
        <f t="shared" si="3129"/>
        <v>Y$16</v>
      </c>
      <c r="Z1886" s="199" t="str">
        <f t="shared" si="3129"/>
        <v>Z$16</v>
      </c>
      <c r="AA1886" s="199" t="str">
        <f t="shared" si="3129"/>
        <v>AA$16</v>
      </c>
      <c r="AB1886" s="199" t="str">
        <f t="shared" si="3129"/>
        <v>AB$16</v>
      </c>
      <c r="AC1886" s="199" t="str">
        <f t="shared" si="3129"/>
        <v>AC$16</v>
      </c>
      <c r="AD1886" s="199" t="str">
        <f t="shared" si="3129"/>
        <v>AD$16</v>
      </c>
      <c r="AE1886" s="199" t="str">
        <f t="shared" si="3129"/>
        <v>AE$16</v>
      </c>
      <c r="AF1886" s="199" t="str">
        <f t="shared" si="3129"/>
        <v>AF$16</v>
      </c>
      <c r="AG1886" s="199" t="str">
        <f t="shared" si="3129"/>
        <v>AG$16</v>
      </c>
      <c r="AH1886" s="199" t="str">
        <f t="shared" si="3129"/>
        <v>AH$16</v>
      </c>
      <c r="AI1886" s="199" t="str">
        <f t="shared" si="3129"/>
        <v>AI$16</v>
      </c>
      <c r="AJ1886" s="199" t="str">
        <f t="shared" si="3129"/>
        <v>AJ$16</v>
      </c>
      <c r="AK1886" s="199" t="str">
        <f t="shared" si="3129"/>
        <v>AK$16</v>
      </c>
      <c r="AL1886" s="199" t="str">
        <f t="shared" si="3129"/>
        <v>AL$16</v>
      </c>
      <c r="AM1886" s="199" t="str">
        <f t="shared" si="3129"/>
        <v>AM$16</v>
      </c>
      <c r="AN1886" s="199" t="str">
        <f t="shared" si="3129"/>
        <v>AN$16</v>
      </c>
      <c r="AO1886" s="199" t="str">
        <f t="shared" si="3129"/>
        <v>AO$16</v>
      </c>
      <c r="AP1886" s="199" t="str">
        <f t="shared" si="3129"/>
        <v>AP$16</v>
      </c>
      <c r="AQ1886" s="199" t="str">
        <f t="shared" si="3129"/>
        <v>AQ$16</v>
      </c>
      <c r="AR1886" s="199" t="str">
        <f t="shared" si="3129"/>
        <v>AR$16</v>
      </c>
      <c r="AS1886" s="199" t="str">
        <f t="shared" si="3129"/>
        <v>AS$16</v>
      </c>
      <c r="AT1886" s="199" t="str">
        <f t="shared" si="3129"/>
        <v>AT$16</v>
      </c>
      <c r="AU1886" s="199" t="str">
        <f t="shared" si="3129"/>
        <v>AU$16</v>
      </c>
      <c r="AV1886" s="199" t="str">
        <f t="shared" si="3129"/>
        <v>AV$16</v>
      </c>
      <c r="AW1886" s="199" t="str">
        <f t="shared" si="3129"/>
        <v>AW$16</v>
      </c>
      <c r="AX1886" s="199" t="str">
        <f t="shared" si="3129"/>
        <v>AX$16</v>
      </c>
      <c r="AY1886" s="199" t="str">
        <f t="shared" si="3129"/>
        <v>AY$16</v>
      </c>
      <c r="AZ1886" s="199" t="str">
        <f t="shared" si="3129"/>
        <v>AZ$16</v>
      </c>
      <c r="BA1886" s="199" t="str">
        <f t="shared" si="3129"/>
        <v>BA$16</v>
      </c>
      <c r="BB1886" s="199" t="str">
        <f t="shared" si="3129"/>
        <v>BB$16</v>
      </c>
      <c r="BC1886" s="199" t="str">
        <f t="shared" si="3129"/>
        <v>BC$16</v>
      </c>
      <c r="BD1886" s="199" t="str">
        <f t="shared" si="3129"/>
        <v>BD$16</v>
      </c>
      <c r="BE1886" s="199" t="str">
        <f t="shared" si="3129"/>
        <v>BE$16</v>
      </c>
      <c r="BF1886" s="199" t="str">
        <f t="shared" si="3129"/>
        <v>BF$16</v>
      </c>
      <c r="BG1886" s="199" t="str">
        <f t="shared" si="3129"/>
        <v>BG$16</v>
      </c>
      <c r="BH1886" s="199" t="str">
        <f t="shared" si="3129"/>
        <v>BH$16</v>
      </c>
      <c r="BI1886" s="199" t="str">
        <f t="shared" si="3129"/>
        <v>BI$16</v>
      </c>
      <c r="BJ1886" s="199" t="str">
        <f t="shared" si="3129"/>
        <v>BJ$16</v>
      </c>
      <c r="BK1886" s="199" t="str">
        <f t="shared" si="3129"/>
        <v>BK$16</v>
      </c>
      <c r="BL1886" s="199" t="str">
        <f t="shared" si="3129"/>
        <v>BL$16</v>
      </c>
      <c r="BM1886" s="199" t="str">
        <f t="shared" si="3129"/>
        <v>BM$16</v>
      </c>
      <c r="BN1886" s="199" t="str">
        <f t="shared" si="3129"/>
        <v>BN$16</v>
      </c>
      <c r="BO1886" s="199" t="str">
        <f t="shared" si="3129"/>
        <v>BO$16</v>
      </c>
      <c r="BP1886" s="199" t="str">
        <f t="shared" si="3129"/>
        <v>BP$16</v>
      </c>
      <c r="BQ1886" s="199" t="str">
        <f t="shared" si="3129"/>
        <v>BQ$16</v>
      </c>
      <c r="BR1886" s="199" t="str">
        <f t="shared" si="3129"/>
        <v>BR$16</v>
      </c>
      <c r="BS1886" s="199" t="str">
        <f t="shared" si="3129"/>
        <v>BS$16</v>
      </c>
      <c r="BT1886" s="199" t="str">
        <f t="shared" si="3129"/>
        <v>BT$16</v>
      </c>
      <c r="BU1886" s="199" t="str">
        <f t="shared" si="3129"/>
        <v>BU$16</v>
      </c>
      <c r="BV1886" s="199" t="str">
        <f t="shared" si="3129"/>
        <v>BV$16</v>
      </c>
      <c r="BW1886" s="199" t="str">
        <f t="shared" si="3129"/>
        <v>BW$16</v>
      </c>
      <c r="BX1886" s="199" t="str">
        <f t="shared" si="3129"/>
        <v>BX$16</v>
      </c>
      <c r="BY1886" s="199" t="str">
        <f t="shared" si="3129"/>
        <v>BY$16</v>
      </c>
      <c r="BZ1886" s="199" t="str">
        <f t="shared" si="3129"/>
        <v>BZ$16</v>
      </c>
      <c r="CA1886" s="199" t="str">
        <f t="shared" si="3129"/>
        <v>CA$16</v>
      </c>
      <c r="CB1886" s="199" t="str">
        <f t="shared" si="3129"/>
        <v>CB$16</v>
      </c>
      <c r="CC1886" s="199" t="str">
        <f t="shared" si="3129"/>
        <v>CC$16</v>
      </c>
      <c r="CD1886" s="199" t="str">
        <f t="shared" si="3129"/>
        <v>CD$16</v>
      </c>
      <c r="CE1886" s="199" t="str">
        <f t="shared" ref="CE1886:CL1886" si="3130">CE$20</f>
        <v>CE$16</v>
      </c>
      <c r="CF1886" s="199" t="str">
        <f t="shared" si="3130"/>
        <v>CF$16</v>
      </c>
      <c r="CG1886" s="199" t="str">
        <f t="shared" si="3130"/>
        <v>CG$16</v>
      </c>
      <c r="CH1886" s="199" t="str">
        <f t="shared" si="3130"/>
        <v>CH$16</v>
      </c>
      <c r="CI1886" s="199" t="str">
        <f t="shared" si="3130"/>
        <v>CI$16</v>
      </c>
      <c r="CJ1886" s="199" t="str">
        <f t="shared" si="3130"/>
        <v>CJ$16</v>
      </c>
      <c r="CK1886" s="199" t="str">
        <f t="shared" si="3130"/>
        <v>CK$16</v>
      </c>
      <c r="CL1886" s="199" t="str">
        <f t="shared" si="3130"/>
        <v>CL$16</v>
      </c>
      <c r="CN1886" s="176"/>
      <c r="CO1886" s="199" t="str">
        <f t="shared" ref="CO1886:DL1886" si="3131">CO$20</f>
        <v>CO$16</v>
      </c>
      <c r="CP1886" s="199" t="str">
        <f t="shared" si="3131"/>
        <v>CP$16</v>
      </c>
      <c r="CQ1886" s="199" t="str">
        <f t="shared" si="3131"/>
        <v>CQ$16</v>
      </c>
      <c r="CR1886" s="199" t="str">
        <f t="shared" si="3131"/>
        <v>CR$16</v>
      </c>
      <c r="CS1886" s="199" t="str">
        <f t="shared" si="3131"/>
        <v>CS$16</v>
      </c>
      <c r="CT1886" s="199" t="str">
        <f t="shared" si="3131"/>
        <v>CT$16</v>
      </c>
      <c r="CU1886" s="199" t="str">
        <f t="shared" si="3131"/>
        <v>CU$16</v>
      </c>
      <c r="CV1886" s="199" t="str">
        <f t="shared" si="3131"/>
        <v>CV$16</v>
      </c>
      <c r="CW1886" s="199" t="str">
        <f t="shared" si="3131"/>
        <v>CW$16</v>
      </c>
      <c r="CX1886" s="199" t="str">
        <f t="shared" si="3131"/>
        <v>CX$16</v>
      </c>
      <c r="CY1886" s="199" t="str">
        <f t="shared" si="3131"/>
        <v>CY$16</v>
      </c>
      <c r="CZ1886" s="199" t="str">
        <f t="shared" si="3131"/>
        <v>CZ$16</v>
      </c>
      <c r="DA1886" s="199" t="str">
        <f t="shared" si="3131"/>
        <v>DA$16</v>
      </c>
      <c r="DB1886" s="199" t="str">
        <f t="shared" si="3131"/>
        <v>DB$16</v>
      </c>
      <c r="DC1886" s="199" t="str">
        <f t="shared" si="3131"/>
        <v>DC$16</v>
      </c>
      <c r="DD1886" s="199" t="str">
        <f t="shared" si="3131"/>
        <v>DD$16</v>
      </c>
      <c r="DE1886" s="199" t="str">
        <f t="shared" si="3131"/>
        <v>DE$16</v>
      </c>
      <c r="DF1886" s="199" t="str">
        <f t="shared" si="3131"/>
        <v>DF$16</v>
      </c>
      <c r="DG1886" s="199" t="str">
        <f t="shared" si="3131"/>
        <v>DG$16</v>
      </c>
      <c r="DH1886" s="199" t="str">
        <f t="shared" si="3131"/>
        <v>DH$16</v>
      </c>
      <c r="DI1886" s="199" t="str">
        <f t="shared" si="3131"/>
        <v>DI$16</v>
      </c>
      <c r="DJ1886" s="199" t="str">
        <f t="shared" si="3131"/>
        <v>DJ$16</v>
      </c>
      <c r="DK1886" s="199" t="str">
        <f t="shared" si="3131"/>
        <v>DK$16</v>
      </c>
      <c r="DL1886" s="199" t="str">
        <f t="shared" si="3131"/>
        <v>DL$16</v>
      </c>
    </row>
    <row r="1887" spans="1:116" x14ac:dyDescent="0.35">
      <c r="A1887" s="174"/>
      <c r="E1887" s="8"/>
      <c r="G1887" s="175" t="s">
        <v>462</v>
      </c>
      <c r="H1887" s="200"/>
      <c r="I1887" s="201"/>
      <c r="J1887" s="201"/>
      <c r="K1887" s="202"/>
      <c r="L1887" s="202"/>
      <c r="M1887" s="202"/>
      <c r="N1887" s="202"/>
      <c r="O1887" s="202"/>
      <c r="P1887" s="202"/>
      <c r="R1887" s="202"/>
      <c r="S1887" s="199" t="str">
        <f t="shared" ref="S1887:CD1887" si="3132">S$21</f>
        <v>S$17</v>
      </c>
      <c r="T1887" s="199" t="str">
        <f t="shared" si="3132"/>
        <v>T$17</v>
      </c>
      <c r="U1887" s="199" t="str">
        <f t="shared" si="3132"/>
        <v>U$17</v>
      </c>
      <c r="V1887" s="199" t="str">
        <f t="shared" si="3132"/>
        <v>V$17</v>
      </c>
      <c r="W1887" s="199" t="str">
        <f t="shared" si="3132"/>
        <v>W$17</v>
      </c>
      <c r="X1887" s="199" t="str">
        <f t="shared" si="3132"/>
        <v>X$17</v>
      </c>
      <c r="Y1887" s="199" t="str">
        <f t="shared" si="3132"/>
        <v>Y$17</v>
      </c>
      <c r="Z1887" s="199" t="str">
        <f t="shared" si="3132"/>
        <v>Z$17</v>
      </c>
      <c r="AA1887" s="199" t="str">
        <f t="shared" si="3132"/>
        <v>AA$17</v>
      </c>
      <c r="AB1887" s="199" t="str">
        <f t="shared" si="3132"/>
        <v>AB$17</v>
      </c>
      <c r="AC1887" s="199" t="str">
        <f t="shared" si="3132"/>
        <v>AC$17</v>
      </c>
      <c r="AD1887" s="199" t="str">
        <f t="shared" si="3132"/>
        <v>AD$17</v>
      </c>
      <c r="AE1887" s="199" t="str">
        <f t="shared" si="3132"/>
        <v>AE$17</v>
      </c>
      <c r="AF1887" s="199" t="str">
        <f t="shared" si="3132"/>
        <v>AF$17</v>
      </c>
      <c r="AG1887" s="199" t="str">
        <f t="shared" si="3132"/>
        <v>AG$17</v>
      </c>
      <c r="AH1887" s="199" t="str">
        <f t="shared" si="3132"/>
        <v>AH$17</v>
      </c>
      <c r="AI1887" s="199" t="str">
        <f t="shared" si="3132"/>
        <v>AI$17</v>
      </c>
      <c r="AJ1887" s="199" t="str">
        <f t="shared" si="3132"/>
        <v>AJ$17</v>
      </c>
      <c r="AK1887" s="199" t="str">
        <f t="shared" si="3132"/>
        <v>AK$17</v>
      </c>
      <c r="AL1887" s="199" t="str">
        <f t="shared" si="3132"/>
        <v>AL$17</v>
      </c>
      <c r="AM1887" s="199" t="str">
        <f t="shared" si="3132"/>
        <v>AM$17</v>
      </c>
      <c r="AN1887" s="199" t="str">
        <f t="shared" si="3132"/>
        <v>AN$17</v>
      </c>
      <c r="AO1887" s="199" t="str">
        <f t="shared" si="3132"/>
        <v>AO$17</v>
      </c>
      <c r="AP1887" s="199" t="str">
        <f t="shared" si="3132"/>
        <v>AP$17</v>
      </c>
      <c r="AQ1887" s="199" t="str">
        <f t="shared" si="3132"/>
        <v>AQ$17</v>
      </c>
      <c r="AR1887" s="199" t="str">
        <f t="shared" si="3132"/>
        <v>AR$17</v>
      </c>
      <c r="AS1887" s="199" t="str">
        <f t="shared" si="3132"/>
        <v>AS$17</v>
      </c>
      <c r="AT1887" s="199" t="str">
        <f t="shared" si="3132"/>
        <v>AT$17</v>
      </c>
      <c r="AU1887" s="199" t="str">
        <f t="shared" si="3132"/>
        <v>AU$17</v>
      </c>
      <c r="AV1887" s="199" t="str">
        <f t="shared" si="3132"/>
        <v>AV$17</v>
      </c>
      <c r="AW1887" s="199" t="str">
        <f t="shared" si="3132"/>
        <v>AW$17</v>
      </c>
      <c r="AX1887" s="199" t="str">
        <f t="shared" si="3132"/>
        <v>AX$17</v>
      </c>
      <c r="AY1887" s="199" t="str">
        <f t="shared" si="3132"/>
        <v>AY$17</v>
      </c>
      <c r="AZ1887" s="199" t="str">
        <f t="shared" si="3132"/>
        <v>AZ$17</v>
      </c>
      <c r="BA1887" s="199" t="str">
        <f t="shared" si="3132"/>
        <v>BA$17</v>
      </c>
      <c r="BB1887" s="199" t="str">
        <f t="shared" si="3132"/>
        <v>BB$17</v>
      </c>
      <c r="BC1887" s="199" t="str">
        <f t="shared" si="3132"/>
        <v>BC$17</v>
      </c>
      <c r="BD1887" s="199" t="str">
        <f t="shared" si="3132"/>
        <v>BD$17</v>
      </c>
      <c r="BE1887" s="199" t="str">
        <f t="shared" si="3132"/>
        <v>BE$17</v>
      </c>
      <c r="BF1887" s="199" t="str">
        <f t="shared" si="3132"/>
        <v>BF$17</v>
      </c>
      <c r="BG1887" s="199" t="str">
        <f t="shared" si="3132"/>
        <v>BG$17</v>
      </c>
      <c r="BH1887" s="199" t="str">
        <f t="shared" si="3132"/>
        <v>BH$17</v>
      </c>
      <c r="BI1887" s="199" t="str">
        <f t="shared" si="3132"/>
        <v>BI$17</v>
      </c>
      <c r="BJ1887" s="199" t="str">
        <f t="shared" si="3132"/>
        <v>BJ$17</v>
      </c>
      <c r="BK1887" s="199" t="str">
        <f t="shared" si="3132"/>
        <v>BK$17</v>
      </c>
      <c r="BL1887" s="199" t="str">
        <f t="shared" si="3132"/>
        <v>BL$17</v>
      </c>
      <c r="BM1887" s="199" t="str">
        <f t="shared" si="3132"/>
        <v>BM$17</v>
      </c>
      <c r="BN1887" s="199" t="str">
        <f t="shared" si="3132"/>
        <v>BN$17</v>
      </c>
      <c r="BO1887" s="199" t="str">
        <f t="shared" si="3132"/>
        <v>BO$17</v>
      </c>
      <c r="BP1887" s="199" t="str">
        <f t="shared" si="3132"/>
        <v>BP$17</v>
      </c>
      <c r="BQ1887" s="199" t="str">
        <f t="shared" si="3132"/>
        <v>BQ$17</v>
      </c>
      <c r="BR1887" s="199" t="str">
        <f t="shared" si="3132"/>
        <v>BR$17</v>
      </c>
      <c r="BS1887" s="199" t="str">
        <f t="shared" si="3132"/>
        <v>BS$17</v>
      </c>
      <c r="BT1887" s="199" t="str">
        <f t="shared" si="3132"/>
        <v>BT$17</v>
      </c>
      <c r="BU1887" s="199" t="str">
        <f t="shared" si="3132"/>
        <v>BU$17</v>
      </c>
      <c r="BV1887" s="199" t="str">
        <f t="shared" si="3132"/>
        <v>BV$17</v>
      </c>
      <c r="BW1887" s="199" t="str">
        <f t="shared" si="3132"/>
        <v>BW$17</v>
      </c>
      <c r="BX1887" s="199" t="str">
        <f t="shared" si="3132"/>
        <v>BX$17</v>
      </c>
      <c r="BY1887" s="199" t="str">
        <f t="shared" si="3132"/>
        <v>BY$17</v>
      </c>
      <c r="BZ1887" s="199" t="str">
        <f t="shared" si="3132"/>
        <v>BZ$17</v>
      </c>
      <c r="CA1887" s="199" t="str">
        <f t="shared" si="3132"/>
        <v>CA$17</v>
      </c>
      <c r="CB1887" s="199" t="str">
        <f t="shared" si="3132"/>
        <v>CB$17</v>
      </c>
      <c r="CC1887" s="199" t="str">
        <f t="shared" si="3132"/>
        <v>CC$17</v>
      </c>
      <c r="CD1887" s="199" t="str">
        <f t="shared" si="3132"/>
        <v>CD$17</v>
      </c>
      <c r="CE1887" s="199" t="str">
        <f t="shared" ref="CE1887:CL1887" si="3133">CE$21</f>
        <v>CE$17</v>
      </c>
      <c r="CF1887" s="199" t="str">
        <f t="shared" si="3133"/>
        <v>CF$17</v>
      </c>
      <c r="CG1887" s="199" t="str">
        <f t="shared" si="3133"/>
        <v>CG$17</v>
      </c>
      <c r="CH1887" s="199" t="str">
        <f t="shared" si="3133"/>
        <v>CH$17</v>
      </c>
      <c r="CI1887" s="199" t="str">
        <f t="shared" si="3133"/>
        <v>CI$17</v>
      </c>
      <c r="CJ1887" s="199" t="str">
        <f t="shared" si="3133"/>
        <v>CJ$17</v>
      </c>
      <c r="CK1887" s="199" t="str">
        <f t="shared" si="3133"/>
        <v>CK$17</v>
      </c>
      <c r="CL1887" s="199" t="str">
        <f t="shared" si="3133"/>
        <v>CL$17</v>
      </c>
      <c r="CN1887" s="201"/>
      <c r="CO1887" s="199" t="str">
        <f t="shared" ref="CO1887:DL1887" si="3134">CO$21</f>
        <v>CO$17</v>
      </c>
      <c r="CP1887" s="199" t="str">
        <f t="shared" si="3134"/>
        <v>CP$17</v>
      </c>
      <c r="CQ1887" s="199" t="str">
        <f t="shared" si="3134"/>
        <v>CQ$17</v>
      </c>
      <c r="CR1887" s="199" t="str">
        <f t="shared" si="3134"/>
        <v>CR$17</v>
      </c>
      <c r="CS1887" s="199" t="str">
        <f t="shared" si="3134"/>
        <v>CS$17</v>
      </c>
      <c r="CT1887" s="199" t="str">
        <f t="shared" si="3134"/>
        <v>CT$17</v>
      </c>
      <c r="CU1887" s="199" t="str">
        <f t="shared" si="3134"/>
        <v>CU$17</v>
      </c>
      <c r="CV1887" s="199" t="str">
        <f t="shared" si="3134"/>
        <v>CV$17</v>
      </c>
      <c r="CW1887" s="199" t="str">
        <f t="shared" si="3134"/>
        <v>CW$17</v>
      </c>
      <c r="CX1887" s="199" t="str">
        <f t="shared" si="3134"/>
        <v>CX$17</v>
      </c>
      <c r="CY1887" s="199" t="str">
        <f t="shared" si="3134"/>
        <v>CY$17</v>
      </c>
      <c r="CZ1887" s="199" t="str">
        <f t="shared" si="3134"/>
        <v>CZ$17</v>
      </c>
      <c r="DA1887" s="199" t="str">
        <f t="shared" si="3134"/>
        <v>DA$17</v>
      </c>
      <c r="DB1887" s="199" t="str">
        <f t="shared" si="3134"/>
        <v>DB$17</v>
      </c>
      <c r="DC1887" s="199" t="str">
        <f t="shared" si="3134"/>
        <v>DC$17</v>
      </c>
      <c r="DD1887" s="199" t="str">
        <f t="shared" si="3134"/>
        <v>DD$17</v>
      </c>
      <c r="DE1887" s="199" t="str">
        <f t="shared" si="3134"/>
        <v>DE$17</v>
      </c>
      <c r="DF1887" s="199" t="str">
        <f t="shared" si="3134"/>
        <v>DF$17</v>
      </c>
      <c r="DG1887" s="199" t="str">
        <f t="shared" si="3134"/>
        <v>DG$17</v>
      </c>
      <c r="DH1887" s="199" t="str">
        <f t="shared" si="3134"/>
        <v>DH$17</v>
      </c>
      <c r="DI1887" s="199" t="str">
        <f t="shared" si="3134"/>
        <v>DI$17</v>
      </c>
      <c r="DJ1887" s="199" t="str">
        <f t="shared" si="3134"/>
        <v>DJ$17</v>
      </c>
      <c r="DK1887" s="199" t="str">
        <f t="shared" si="3134"/>
        <v>DK$17</v>
      </c>
      <c r="DL1887" s="199" t="str">
        <f t="shared" si="3134"/>
        <v>DL$17</v>
      </c>
    </row>
    <row r="1888" spans="1:116" x14ac:dyDescent="0.35">
      <c r="A1888" s="174"/>
      <c r="E1888" s="8"/>
      <c r="G1888" s="175" t="s">
        <v>491</v>
      </c>
      <c r="H1888" s="200"/>
      <c r="I1888" s="201"/>
      <c r="J1888" s="201"/>
      <c r="K1888" s="202"/>
      <c r="L1888" s="202"/>
      <c r="M1888" s="202"/>
      <c r="N1888" s="202"/>
      <c r="O1888" s="202"/>
      <c r="P1888" s="202"/>
      <c r="R1888" s="202"/>
      <c r="S1888" s="190"/>
      <c r="T1888" s="190"/>
      <c r="U1888" s="190"/>
      <c r="V1888" s="190"/>
      <c r="W1888" s="190"/>
      <c r="X1888" s="190"/>
      <c r="Y1888" s="190"/>
      <c r="Z1888" s="190"/>
      <c r="AA1888" s="190"/>
      <c r="AB1888" s="190"/>
      <c r="AC1888" s="190"/>
      <c r="AD1888" s="190"/>
      <c r="AE1888" s="190"/>
      <c r="AF1888" s="190"/>
      <c r="AG1888" s="190"/>
      <c r="AH1888" s="190"/>
      <c r="AI1888" s="190"/>
      <c r="AJ1888" s="190"/>
      <c r="AK1888" s="190"/>
      <c r="AL1888" s="190"/>
      <c r="AM1888" s="190"/>
      <c r="AN1888" s="190"/>
      <c r="AO1888" s="190"/>
      <c r="AP1888" s="190"/>
      <c r="AQ1888" s="190"/>
      <c r="AR1888" s="190"/>
      <c r="AS1888" s="190"/>
      <c r="AT1888" s="190"/>
      <c r="AU1888" s="190"/>
      <c r="AV1888" s="190"/>
      <c r="AW1888" s="190"/>
      <c r="AX1888" s="190"/>
      <c r="AY1888" s="190"/>
      <c r="AZ1888" s="190"/>
      <c r="BA1888" s="190"/>
      <c r="BB1888" s="190"/>
      <c r="BC1888" s="190"/>
      <c r="BD1888" s="190"/>
      <c r="BE1888" s="190"/>
      <c r="BF1888" s="190"/>
      <c r="BG1888" s="190"/>
      <c r="BH1888" s="190"/>
      <c r="BI1888" s="190"/>
      <c r="BJ1888" s="190"/>
      <c r="BK1888" s="190"/>
      <c r="BL1888" s="190"/>
      <c r="BM1888" s="190"/>
      <c r="BN1888" s="190"/>
      <c r="BO1888" s="190"/>
      <c r="BP1888" s="190"/>
      <c r="BQ1888" s="190"/>
      <c r="BR1888" s="190"/>
      <c r="BS1888" s="190"/>
      <c r="BT1888" s="190"/>
      <c r="BU1888" s="190"/>
      <c r="BV1888" s="190"/>
      <c r="BW1888" s="190"/>
      <c r="BX1888" s="190"/>
      <c r="BY1888" s="190"/>
      <c r="BZ1888" s="190"/>
      <c r="CA1888" s="190"/>
      <c r="CB1888" s="190"/>
      <c r="CC1888" s="190"/>
      <c r="CD1888" s="190"/>
      <c r="CE1888" s="190"/>
      <c r="CF1888" s="190"/>
      <c r="CG1888" s="190"/>
      <c r="CH1888" s="190"/>
      <c r="CI1888" s="190"/>
      <c r="CJ1888" s="190"/>
      <c r="CK1888" s="190"/>
      <c r="CL1888" s="190"/>
      <c r="CN1888" s="201"/>
      <c r="CO1888" s="190"/>
      <c r="CP1888" s="190"/>
      <c r="CQ1888" s="190"/>
      <c r="CR1888" s="190"/>
      <c r="CS1888" s="190"/>
      <c r="CT1888" s="190"/>
      <c r="CU1888" s="190"/>
      <c r="CV1888" s="190"/>
      <c r="CW1888" s="190"/>
      <c r="CX1888" s="190"/>
      <c r="CY1888" s="190"/>
      <c r="CZ1888" s="190"/>
      <c r="DA1888" s="190"/>
      <c r="DB1888" s="190"/>
      <c r="DC1888" s="190"/>
      <c r="DD1888" s="190"/>
      <c r="DE1888" s="190"/>
      <c r="DF1888" s="190"/>
      <c r="DG1888" s="190"/>
      <c r="DH1888" s="190"/>
      <c r="DI1888" s="190"/>
      <c r="DJ1888" s="190"/>
      <c r="DK1888" s="190"/>
      <c r="DL1888" s="190"/>
    </row>
    <row r="1889" spans="1:116" x14ac:dyDescent="0.35">
      <c r="A1889" s="174"/>
      <c r="E1889" s="8"/>
      <c r="G1889" s="175" t="s">
        <v>505</v>
      </c>
      <c r="H1889" s="200"/>
      <c r="I1889" s="201"/>
      <c r="J1889" s="201"/>
      <c r="K1889" s="202"/>
      <c r="L1889" s="202"/>
      <c r="M1889" s="202"/>
      <c r="N1889" s="202"/>
      <c r="O1889" s="202"/>
      <c r="P1889" s="202"/>
      <c r="R1889" s="202"/>
      <c r="S1889" s="190"/>
      <c r="T1889" s="190"/>
      <c r="U1889" s="190"/>
      <c r="V1889" s="190"/>
      <c r="W1889" s="190"/>
      <c r="X1889" s="190"/>
      <c r="Y1889" s="190"/>
      <c r="Z1889" s="190"/>
      <c r="AA1889" s="190"/>
      <c r="AB1889" s="190"/>
      <c r="AC1889" s="190"/>
      <c r="AD1889" s="190"/>
      <c r="AE1889" s="190"/>
      <c r="AF1889" s="190"/>
      <c r="AG1889" s="190"/>
      <c r="AH1889" s="190"/>
      <c r="AI1889" s="190"/>
      <c r="AJ1889" s="190"/>
      <c r="AK1889" s="190"/>
      <c r="AL1889" s="190"/>
      <c r="AM1889" s="190"/>
      <c r="AN1889" s="190"/>
      <c r="AO1889" s="190"/>
      <c r="AP1889" s="190"/>
      <c r="AQ1889" s="190"/>
      <c r="AR1889" s="190"/>
      <c r="AS1889" s="190"/>
      <c r="AT1889" s="190"/>
      <c r="AU1889" s="190"/>
      <c r="AV1889" s="190"/>
      <c r="AW1889" s="190"/>
      <c r="AX1889" s="190"/>
      <c r="AY1889" s="190"/>
      <c r="AZ1889" s="190"/>
      <c r="BA1889" s="190"/>
      <c r="BB1889" s="190"/>
      <c r="BC1889" s="190"/>
      <c r="BD1889" s="190"/>
      <c r="BE1889" s="190"/>
      <c r="BF1889" s="190"/>
      <c r="BG1889" s="190"/>
      <c r="BH1889" s="190"/>
      <c r="BI1889" s="190"/>
      <c r="BJ1889" s="190"/>
      <c r="BK1889" s="190"/>
      <c r="BL1889" s="190"/>
      <c r="BM1889" s="190"/>
      <c r="BN1889" s="190"/>
      <c r="BO1889" s="190"/>
      <c r="BP1889" s="190"/>
      <c r="BQ1889" s="190"/>
      <c r="BR1889" s="190"/>
      <c r="BS1889" s="190"/>
      <c r="BT1889" s="190"/>
      <c r="BU1889" s="190"/>
      <c r="BV1889" s="190"/>
      <c r="BW1889" s="190"/>
      <c r="BX1889" s="190"/>
      <c r="BY1889" s="190"/>
      <c r="BZ1889" s="190"/>
      <c r="CA1889" s="190"/>
      <c r="CB1889" s="190"/>
      <c r="CC1889" s="190"/>
      <c r="CD1889" s="190"/>
      <c r="CE1889" s="190"/>
      <c r="CF1889" s="190"/>
      <c r="CG1889" s="190"/>
      <c r="CH1889" s="190"/>
      <c r="CI1889" s="190"/>
      <c r="CJ1889" s="190"/>
      <c r="CK1889" s="190"/>
      <c r="CL1889" s="190"/>
      <c r="CN1889" s="201"/>
      <c r="CO1889" s="190"/>
      <c r="CP1889" s="190"/>
      <c r="CQ1889" s="190"/>
      <c r="CR1889" s="190"/>
      <c r="CS1889" s="190"/>
      <c r="CT1889" s="190"/>
      <c r="CU1889" s="190"/>
      <c r="CV1889" s="190"/>
      <c r="CW1889" s="190"/>
      <c r="CX1889" s="190"/>
      <c r="CY1889" s="190"/>
      <c r="CZ1889" s="190"/>
      <c r="DA1889" s="190"/>
      <c r="DB1889" s="190"/>
      <c r="DC1889" s="190"/>
      <c r="DD1889" s="190"/>
      <c r="DE1889" s="190"/>
      <c r="DF1889" s="190"/>
      <c r="DG1889" s="190"/>
      <c r="DH1889" s="190"/>
      <c r="DI1889" s="190"/>
      <c r="DJ1889" s="190"/>
      <c r="DK1889" s="190"/>
      <c r="DL1889" s="190"/>
    </row>
    <row r="1890" spans="1:116" x14ac:dyDescent="0.35">
      <c r="A1890" s="142" t="s">
        <v>218</v>
      </c>
      <c r="B1890" s="31" t="s">
        <v>81</v>
      </c>
      <c r="C1890" s="31"/>
      <c r="D1890" t="s">
        <v>510</v>
      </c>
      <c r="E1890" s="8" t="str">
        <f t="shared" ref="E1890:E1893" si="3135">ROW()&amp;" "&amp;D1890</f>
        <v>1890 VOV-TV-V</v>
      </c>
      <c r="F1890" t="s">
        <v>511</v>
      </c>
      <c r="G1890" s="175" t="s">
        <v>463</v>
      </c>
      <c r="H1890" s="200"/>
      <c r="I1890" s="201"/>
      <c r="J1890" s="201"/>
      <c r="K1890" s="202"/>
      <c r="L1890" s="202"/>
      <c r="M1890" s="202"/>
      <c r="N1890" s="202"/>
      <c r="O1890" s="202"/>
      <c r="P1890" s="202"/>
      <c r="R1890" s="202"/>
      <c r="S1890" s="190" t="str">
        <f t="shared" ref="S1890:CD1890" si="3136">S$22</f>
        <v>S$18</v>
      </c>
      <c r="T1890" s="190" t="str">
        <f t="shared" si="3136"/>
        <v>T$18</v>
      </c>
      <c r="U1890" s="190" t="str">
        <f t="shared" si="3136"/>
        <v>U$18</v>
      </c>
      <c r="V1890" s="190" t="str">
        <f t="shared" si="3136"/>
        <v>V$18</v>
      </c>
      <c r="W1890" s="190" t="str">
        <f t="shared" si="3136"/>
        <v>W$18</v>
      </c>
      <c r="X1890" s="190" t="str">
        <f t="shared" si="3136"/>
        <v>X$18</v>
      </c>
      <c r="Y1890" s="190" t="str">
        <f t="shared" si="3136"/>
        <v>Y$18</v>
      </c>
      <c r="Z1890" s="190" t="str">
        <f t="shared" si="3136"/>
        <v>Z$18</v>
      </c>
      <c r="AA1890" s="190" t="str">
        <f t="shared" si="3136"/>
        <v>AA$18</v>
      </c>
      <c r="AB1890" s="190" t="str">
        <f t="shared" si="3136"/>
        <v>AB$18</v>
      </c>
      <c r="AC1890" s="190" t="str">
        <f t="shared" si="3136"/>
        <v>AC$18</v>
      </c>
      <c r="AD1890" s="190" t="str">
        <f t="shared" si="3136"/>
        <v>AD$18</v>
      </c>
      <c r="AE1890" s="190" t="str">
        <f t="shared" si="3136"/>
        <v>AE$18</v>
      </c>
      <c r="AF1890" s="190" t="str">
        <f t="shared" si="3136"/>
        <v>AF$18</v>
      </c>
      <c r="AG1890" s="190" t="str">
        <f t="shared" si="3136"/>
        <v>AG$18</v>
      </c>
      <c r="AH1890" s="190" t="str">
        <f t="shared" si="3136"/>
        <v>AH$18</v>
      </c>
      <c r="AI1890" s="190" t="str">
        <f t="shared" si="3136"/>
        <v>AI$18</v>
      </c>
      <c r="AJ1890" s="190" t="str">
        <f t="shared" si="3136"/>
        <v>AJ$18</v>
      </c>
      <c r="AK1890" s="190" t="str">
        <f t="shared" si="3136"/>
        <v>AK$18</v>
      </c>
      <c r="AL1890" s="190" t="str">
        <f t="shared" si="3136"/>
        <v>AL$18</v>
      </c>
      <c r="AM1890" s="190" t="str">
        <f t="shared" si="3136"/>
        <v>AM$18</v>
      </c>
      <c r="AN1890" s="190" t="str">
        <f t="shared" si="3136"/>
        <v>AN$18</v>
      </c>
      <c r="AO1890" s="190" t="str">
        <f t="shared" si="3136"/>
        <v>AO$18</v>
      </c>
      <c r="AP1890" s="190" t="str">
        <f t="shared" si="3136"/>
        <v>AP$18</v>
      </c>
      <c r="AQ1890" s="190" t="str">
        <f t="shared" si="3136"/>
        <v>AQ$18</v>
      </c>
      <c r="AR1890" s="190" t="str">
        <f t="shared" si="3136"/>
        <v>AR$18</v>
      </c>
      <c r="AS1890" s="190" t="str">
        <f t="shared" si="3136"/>
        <v>AS$18</v>
      </c>
      <c r="AT1890" s="190" t="str">
        <f t="shared" si="3136"/>
        <v>AT$18</v>
      </c>
      <c r="AU1890" s="190" t="str">
        <f t="shared" si="3136"/>
        <v>AU$18</v>
      </c>
      <c r="AV1890" s="190" t="str">
        <f t="shared" si="3136"/>
        <v>AV$18</v>
      </c>
      <c r="AW1890" s="190" t="str">
        <f t="shared" si="3136"/>
        <v>AW$18</v>
      </c>
      <c r="AX1890" s="190" t="str">
        <f t="shared" si="3136"/>
        <v>AX$18</v>
      </c>
      <c r="AY1890" s="190" t="str">
        <f t="shared" si="3136"/>
        <v>AY$18</v>
      </c>
      <c r="AZ1890" s="190" t="str">
        <f t="shared" si="3136"/>
        <v>AZ$18</v>
      </c>
      <c r="BA1890" s="190" t="str">
        <f t="shared" si="3136"/>
        <v>BA$18</v>
      </c>
      <c r="BB1890" s="190" t="str">
        <f t="shared" si="3136"/>
        <v>BB$18</v>
      </c>
      <c r="BC1890" s="190" t="str">
        <f t="shared" si="3136"/>
        <v>BC$18</v>
      </c>
      <c r="BD1890" s="190" t="str">
        <f t="shared" si="3136"/>
        <v>BD$18</v>
      </c>
      <c r="BE1890" s="190" t="str">
        <f t="shared" si="3136"/>
        <v>BE$18</v>
      </c>
      <c r="BF1890" s="190" t="str">
        <f t="shared" si="3136"/>
        <v>BF$18</v>
      </c>
      <c r="BG1890" s="190" t="str">
        <f t="shared" si="3136"/>
        <v>BG$18</v>
      </c>
      <c r="BH1890" s="190" t="str">
        <f t="shared" si="3136"/>
        <v>BH$18</v>
      </c>
      <c r="BI1890" s="190" t="str">
        <f t="shared" si="3136"/>
        <v>BI$18</v>
      </c>
      <c r="BJ1890" s="190" t="str">
        <f t="shared" si="3136"/>
        <v>BJ$18</v>
      </c>
      <c r="BK1890" s="190" t="str">
        <f t="shared" si="3136"/>
        <v>BK$18</v>
      </c>
      <c r="BL1890" s="190" t="str">
        <f t="shared" si="3136"/>
        <v>BL$18</v>
      </c>
      <c r="BM1890" s="190" t="str">
        <f t="shared" si="3136"/>
        <v>BM$18</v>
      </c>
      <c r="BN1890" s="190" t="str">
        <f t="shared" si="3136"/>
        <v>BN$18</v>
      </c>
      <c r="BO1890" s="190" t="str">
        <f t="shared" si="3136"/>
        <v>BO$18</v>
      </c>
      <c r="BP1890" s="190" t="str">
        <f t="shared" si="3136"/>
        <v>BP$18</v>
      </c>
      <c r="BQ1890" s="190" t="str">
        <f t="shared" si="3136"/>
        <v>BQ$18</v>
      </c>
      <c r="BR1890" s="190" t="str">
        <f t="shared" si="3136"/>
        <v>BR$18</v>
      </c>
      <c r="BS1890" s="190" t="str">
        <f t="shared" si="3136"/>
        <v>BS$18</v>
      </c>
      <c r="BT1890" s="190" t="str">
        <f t="shared" si="3136"/>
        <v>BT$18</v>
      </c>
      <c r="BU1890" s="190" t="str">
        <f t="shared" si="3136"/>
        <v>BU$18</v>
      </c>
      <c r="BV1890" s="190" t="str">
        <f t="shared" si="3136"/>
        <v>BV$18</v>
      </c>
      <c r="BW1890" s="190" t="str">
        <f t="shared" si="3136"/>
        <v>BW$18</v>
      </c>
      <c r="BX1890" s="190" t="str">
        <f t="shared" si="3136"/>
        <v>BX$18</v>
      </c>
      <c r="BY1890" s="190" t="str">
        <f t="shared" si="3136"/>
        <v>BY$18</v>
      </c>
      <c r="BZ1890" s="190" t="str">
        <f t="shared" si="3136"/>
        <v>BZ$18</v>
      </c>
      <c r="CA1890" s="190" t="str">
        <f t="shared" si="3136"/>
        <v>CA$18</v>
      </c>
      <c r="CB1890" s="190" t="str">
        <f t="shared" si="3136"/>
        <v>CB$18</v>
      </c>
      <c r="CC1890" s="190" t="str">
        <f t="shared" si="3136"/>
        <v>CC$18</v>
      </c>
      <c r="CD1890" s="190" t="str">
        <f t="shared" si="3136"/>
        <v>CD$18</v>
      </c>
      <c r="CE1890" s="190" t="str">
        <f t="shared" ref="CE1890:CL1890" si="3137">CE$22</f>
        <v>CE$18</v>
      </c>
      <c r="CF1890" s="190" t="str">
        <f t="shared" si="3137"/>
        <v>CF$18</v>
      </c>
      <c r="CG1890" s="190" t="str">
        <f t="shared" si="3137"/>
        <v>CG$18</v>
      </c>
      <c r="CH1890" s="190" t="str">
        <f t="shared" si="3137"/>
        <v>CH$18</v>
      </c>
      <c r="CI1890" s="190" t="str">
        <f t="shared" si="3137"/>
        <v>CI$18</v>
      </c>
      <c r="CJ1890" s="190" t="str">
        <f t="shared" si="3137"/>
        <v>CJ$18</v>
      </c>
      <c r="CK1890" s="190" t="str">
        <f t="shared" si="3137"/>
        <v>CK$18</v>
      </c>
      <c r="CL1890" s="190" t="str">
        <f t="shared" si="3137"/>
        <v>CL$18</v>
      </c>
      <c r="CN1890" s="201"/>
      <c r="CO1890" s="190" t="str">
        <f t="shared" ref="CO1890:DL1890" si="3138">CO$22</f>
        <v>CO$18</v>
      </c>
      <c r="CP1890" s="190" t="str">
        <f t="shared" si="3138"/>
        <v>CP$18</v>
      </c>
      <c r="CQ1890" s="190" t="str">
        <f t="shared" si="3138"/>
        <v>CQ$18</v>
      </c>
      <c r="CR1890" s="190" t="str">
        <f t="shared" si="3138"/>
        <v>CR$18</v>
      </c>
      <c r="CS1890" s="190" t="str">
        <f t="shared" si="3138"/>
        <v>CS$18</v>
      </c>
      <c r="CT1890" s="190" t="str">
        <f t="shared" si="3138"/>
        <v>CT$18</v>
      </c>
      <c r="CU1890" s="190" t="str">
        <f t="shared" si="3138"/>
        <v>CU$18</v>
      </c>
      <c r="CV1890" s="190" t="str">
        <f t="shared" si="3138"/>
        <v>CV$18</v>
      </c>
      <c r="CW1890" s="190" t="str">
        <f t="shared" si="3138"/>
        <v>CW$18</v>
      </c>
      <c r="CX1890" s="190" t="str">
        <f t="shared" si="3138"/>
        <v>CX$18</v>
      </c>
      <c r="CY1890" s="190" t="str">
        <f t="shared" si="3138"/>
        <v>CY$18</v>
      </c>
      <c r="CZ1890" s="190" t="str">
        <f t="shared" si="3138"/>
        <v>CZ$18</v>
      </c>
      <c r="DA1890" s="190" t="str">
        <f t="shared" si="3138"/>
        <v>DA$18</v>
      </c>
      <c r="DB1890" s="190" t="str">
        <f t="shared" si="3138"/>
        <v>DB$18</v>
      </c>
      <c r="DC1890" s="190" t="str">
        <f t="shared" si="3138"/>
        <v>DC$18</v>
      </c>
      <c r="DD1890" s="190" t="str">
        <f t="shared" si="3138"/>
        <v>DD$18</v>
      </c>
      <c r="DE1890" s="190" t="str">
        <f t="shared" si="3138"/>
        <v>DE$18</v>
      </c>
      <c r="DF1890" s="190" t="str">
        <f t="shared" si="3138"/>
        <v>DF$18</v>
      </c>
      <c r="DG1890" s="190" t="str">
        <f t="shared" si="3138"/>
        <v>DG$18</v>
      </c>
      <c r="DH1890" s="190" t="str">
        <f t="shared" si="3138"/>
        <v>DH$18</v>
      </c>
      <c r="DI1890" s="190" t="str">
        <f t="shared" si="3138"/>
        <v>DI$18</v>
      </c>
      <c r="DJ1890" s="190" t="str">
        <f t="shared" si="3138"/>
        <v>DJ$18</v>
      </c>
      <c r="DK1890" s="190" t="str">
        <f t="shared" si="3138"/>
        <v>DK$18</v>
      </c>
      <c r="DL1890" s="190" t="str">
        <f t="shared" si="3138"/>
        <v>DL$18</v>
      </c>
    </row>
    <row r="1891" spans="1:116" x14ac:dyDescent="0.35">
      <c r="A1891" s="12"/>
      <c r="B1891" s="12" t="s">
        <v>332</v>
      </c>
      <c r="C1891" s="12"/>
      <c r="D1891" t="s">
        <v>510</v>
      </c>
      <c r="E1891" s="8" t="str">
        <f t="shared" si="3135"/>
        <v>1891 VOV-TV-V</v>
      </c>
      <c r="G1891" s="175" t="s">
        <v>464</v>
      </c>
      <c r="H1891" s="200"/>
      <c r="I1891" s="201"/>
      <c r="J1891" s="201"/>
      <c r="K1891" s="202"/>
      <c r="L1891" s="202"/>
      <c r="M1891" s="202"/>
      <c r="N1891" s="202"/>
      <c r="O1891" s="202"/>
      <c r="P1891" s="202"/>
      <c r="R1891" s="202"/>
      <c r="S1891" s="190" t="str">
        <f t="shared" ref="S1891:CD1891" si="3139">S$23</f>
        <v>S$19</v>
      </c>
      <c r="T1891" s="190" t="str">
        <f t="shared" si="3139"/>
        <v>T$19</v>
      </c>
      <c r="U1891" s="190" t="str">
        <f t="shared" si="3139"/>
        <v>U$19</v>
      </c>
      <c r="V1891" s="190" t="str">
        <f t="shared" si="3139"/>
        <v>V$19</v>
      </c>
      <c r="W1891" s="190" t="str">
        <f t="shared" si="3139"/>
        <v>W$19</v>
      </c>
      <c r="X1891" s="190" t="str">
        <f t="shared" si="3139"/>
        <v>X$19</v>
      </c>
      <c r="Y1891" s="190" t="str">
        <f t="shared" si="3139"/>
        <v>Y$19</v>
      </c>
      <c r="Z1891" s="190" t="str">
        <f t="shared" si="3139"/>
        <v>Z$19</v>
      </c>
      <c r="AA1891" s="190" t="str">
        <f t="shared" si="3139"/>
        <v>AA$19</v>
      </c>
      <c r="AB1891" s="190" t="str">
        <f t="shared" si="3139"/>
        <v>AB$19</v>
      </c>
      <c r="AC1891" s="190" t="str">
        <f t="shared" si="3139"/>
        <v>AC$19</v>
      </c>
      <c r="AD1891" s="190" t="str">
        <f t="shared" si="3139"/>
        <v>AD$19</v>
      </c>
      <c r="AE1891" s="190" t="str">
        <f t="shared" si="3139"/>
        <v>AE$19</v>
      </c>
      <c r="AF1891" s="190" t="str">
        <f t="shared" si="3139"/>
        <v>AF$19</v>
      </c>
      <c r="AG1891" s="190" t="str">
        <f t="shared" si="3139"/>
        <v>AG$19</v>
      </c>
      <c r="AH1891" s="190" t="str">
        <f t="shared" si="3139"/>
        <v>AH$19</v>
      </c>
      <c r="AI1891" s="190" t="str">
        <f t="shared" si="3139"/>
        <v>AI$19</v>
      </c>
      <c r="AJ1891" s="190" t="str">
        <f t="shared" si="3139"/>
        <v>AJ$19</v>
      </c>
      <c r="AK1891" s="190" t="str">
        <f t="shared" si="3139"/>
        <v>AK$19</v>
      </c>
      <c r="AL1891" s="190" t="str">
        <f t="shared" si="3139"/>
        <v>AL$19</v>
      </c>
      <c r="AM1891" s="190" t="str">
        <f t="shared" si="3139"/>
        <v>AM$19</v>
      </c>
      <c r="AN1891" s="190" t="str">
        <f t="shared" si="3139"/>
        <v>AN$19</v>
      </c>
      <c r="AO1891" s="190" t="str">
        <f t="shared" si="3139"/>
        <v>AO$19</v>
      </c>
      <c r="AP1891" s="190" t="str">
        <f t="shared" si="3139"/>
        <v>AP$19</v>
      </c>
      <c r="AQ1891" s="190" t="str">
        <f t="shared" si="3139"/>
        <v>AQ$19</v>
      </c>
      <c r="AR1891" s="190" t="str">
        <f t="shared" si="3139"/>
        <v>AR$19</v>
      </c>
      <c r="AS1891" s="190" t="str">
        <f t="shared" si="3139"/>
        <v>AS$19</v>
      </c>
      <c r="AT1891" s="190" t="str">
        <f t="shared" si="3139"/>
        <v>AT$19</v>
      </c>
      <c r="AU1891" s="190" t="str">
        <f t="shared" si="3139"/>
        <v>AU$19</v>
      </c>
      <c r="AV1891" s="190" t="str">
        <f t="shared" si="3139"/>
        <v>AV$19</v>
      </c>
      <c r="AW1891" s="190" t="str">
        <f t="shared" si="3139"/>
        <v>AW$19</v>
      </c>
      <c r="AX1891" s="190" t="str">
        <f t="shared" si="3139"/>
        <v>AX$19</v>
      </c>
      <c r="AY1891" s="190" t="str">
        <f t="shared" si="3139"/>
        <v>AY$19</v>
      </c>
      <c r="AZ1891" s="190" t="str">
        <f t="shared" si="3139"/>
        <v>AZ$19</v>
      </c>
      <c r="BA1891" s="190" t="str">
        <f t="shared" si="3139"/>
        <v>BA$19</v>
      </c>
      <c r="BB1891" s="190" t="str">
        <f t="shared" si="3139"/>
        <v>BB$19</v>
      </c>
      <c r="BC1891" s="190" t="str">
        <f t="shared" si="3139"/>
        <v>BC$19</v>
      </c>
      <c r="BD1891" s="190" t="str">
        <f t="shared" si="3139"/>
        <v>BD$19</v>
      </c>
      <c r="BE1891" s="190" t="str">
        <f t="shared" si="3139"/>
        <v>BE$19</v>
      </c>
      <c r="BF1891" s="190" t="str">
        <f t="shared" si="3139"/>
        <v>BF$19</v>
      </c>
      <c r="BG1891" s="190" t="str">
        <f t="shared" si="3139"/>
        <v>BG$19</v>
      </c>
      <c r="BH1891" s="190" t="str">
        <f t="shared" si="3139"/>
        <v>BH$19</v>
      </c>
      <c r="BI1891" s="190" t="str">
        <f t="shared" si="3139"/>
        <v>BI$19</v>
      </c>
      <c r="BJ1891" s="190" t="str">
        <f t="shared" si="3139"/>
        <v>BJ$19</v>
      </c>
      <c r="BK1891" s="190" t="str">
        <f t="shared" si="3139"/>
        <v>BK$19</v>
      </c>
      <c r="BL1891" s="190" t="str">
        <f t="shared" si="3139"/>
        <v>BL$19</v>
      </c>
      <c r="BM1891" s="190" t="str">
        <f t="shared" si="3139"/>
        <v>BM$19</v>
      </c>
      <c r="BN1891" s="190" t="str">
        <f t="shared" si="3139"/>
        <v>BN$19</v>
      </c>
      <c r="BO1891" s="190" t="str">
        <f t="shared" si="3139"/>
        <v>BO$19</v>
      </c>
      <c r="BP1891" s="190" t="str">
        <f t="shared" si="3139"/>
        <v>BP$19</v>
      </c>
      <c r="BQ1891" s="190" t="str">
        <f t="shared" si="3139"/>
        <v>BQ$19</v>
      </c>
      <c r="BR1891" s="190" t="str">
        <f t="shared" si="3139"/>
        <v>BR$19</v>
      </c>
      <c r="BS1891" s="190" t="str">
        <f t="shared" si="3139"/>
        <v>BS$19</v>
      </c>
      <c r="BT1891" s="190" t="str">
        <f t="shared" si="3139"/>
        <v>BT$19</v>
      </c>
      <c r="BU1891" s="190" t="str">
        <f t="shared" si="3139"/>
        <v>BU$19</v>
      </c>
      <c r="BV1891" s="190" t="str">
        <f t="shared" si="3139"/>
        <v>BV$19</v>
      </c>
      <c r="BW1891" s="190" t="str">
        <f t="shared" si="3139"/>
        <v>BW$19</v>
      </c>
      <c r="BX1891" s="190" t="str">
        <f t="shared" si="3139"/>
        <v>BX$19</v>
      </c>
      <c r="BY1891" s="190" t="str">
        <f t="shared" si="3139"/>
        <v>BY$19</v>
      </c>
      <c r="BZ1891" s="190" t="str">
        <f t="shared" si="3139"/>
        <v>BZ$19</v>
      </c>
      <c r="CA1891" s="190" t="str">
        <f t="shared" si="3139"/>
        <v>CA$19</v>
      </c>
      <c r="CB1891" s="190" t="str">
        <f t="shared" si="3139"/>
        <v>CB$19</v>
      </c>
      <c r="CC1891" s="190" t="str">
        <f t="shared" si="3139"/>
        <v>CC$19</v>
      </c>
      <c r="CD1891" s="190" t="str">
        <f t="shared" si="3139"/>
        <v>CD$19</v>
      </c>
      <c r="CE1891" s="190" t="str">
        <f t="shared" ref="CE1891:CL1891" si="3140">CE$23</f>
        <v>CE$19</v>
      </c>
      <c r="CF1891" s="190" t="str">
        <f t="shared" si="3140"/>
        <v>CF$19</v>
      </c>
      <c r="CG1891" s="190" t="str">
        <f t="shared" si="3140"/>
        <v>CG$19</v>
      </c>
      <c r="CH1891" s="190" t="str">
        <f t="shared" si="3140"/>
        <v>CH$19</v>
      </c>
      <c r="CI1891" s="190" t="str">
        <f t="shared" si="3140"/>
        <v>CI$19</v>
      </c>
      <c r="CJ1891" s="190" t="str">
        <f t="shared" si="3140"/>
        <v>CJ$19</v>
      </c>
      <c r="CK1891" s="190" t="str">
        <f t="shared" si="3140"/>
        <v>CK$19</v>
      </c>
      <c r="CL1891" s="190" t="str">
        <f t="shared" si="3140"/>
        <v>CL$19</v>
      </c>
      <c r="CN1891" s="201"/>
      <c r="CO1891" s="190" t="str">
        <f t="shared" ref="CO1891:DL1891" si="3141">CO$23</f>
        <v>CO$19</v>
      </c>
      <c r="CP1891" s="190" t="str">
        <f t="shared" si="3141"/>
        <v>CP$19</v>
      </c>
      <c r="CQ1891" s="190" t="str">
        <f t="shared" si="3141"/>
        <v>CQ$19</v>
      </c>
      <c r="CR1891" s="190" t="str">
        <f t="shared" si="3141"/>
        <v>CR$19</v>
      </c>
      <c r="CS1891" s="190" t="str">
        <f t="shared" si="3141"/>
        <v>CS$19</v>
      </c>
      <c r="CT1891" s="190" t="str">
        <f t="shared" si="3141"/>
        <v>CT$19</v>
      </c>
      <c r="CU1891" s="190" t="str">
        <f t="shared" si="3141"/>
        <v>CU$19</v>
      </c>
      <c r="CV1891" s="190" t="str">
        <f t="shared" si="3141"/>
        <v>CV$19</v>
      </c>
      <c r="CW1891" s="190" t="str">
        <f t="shared" si="3141"/>
        <v>CW$19</v>
      </c>
      <c r="CX1891" s="190" t="str">
        <f t="shared" si="3141"/>
        <v>CX$19</v>
      </c>
      <c r="CY1891" s="190" t="str">
        <f t="shared" si="3141"/>
        <v>CY$19</v>
      </c>
      <c r="CZ1891" s="190" t="str">
        <f t="shared" si="3141"/>
        <v>CZ$19</v>
      </c>
      <c r="DA1891" s="190" t="str">
        <f t="shared" si="3141"/>
        <v>DA$19</v>
      </c>
      <c r="DB1891" s="190" t="str">
        <f t="shared" si="3141"/>
        <v>DB$19</v>
      </c>
      <c r="DC1891" s="190" t="str">
        <f t="shared" si="3141"/>
        <v>DC$19</v>
      </c>
      <c r="DD1891" s="190" t="str">
        <f t="shared" si="3141"/>
        <v>DD$19</v>
      </c>
      <c r="DE1891" s="190" t="str">
        <f t="shared" si="3141"/>
        <v>DE$19</v>
      </c>
      <c r="DF1891" s="190" t="str">
        <f t="shared" si="3141"/>
        <v>DF$19</v>
      </c>
      <c r="DG1891" s="190" t="str">
        <f t="shared" si="3141"/>
        <v>DG$19</v>
      </c>
      <c r="DH1891" s="190" t="str">
        <f t="shared" si="3141"/>
        <v>DH$19</v>
      </c>
      <c r="DI1891" s="190" t="str">
        <f t="shared" si="3141"/>
        <v>DI$19</v>
      </c>
      <c r="DJ1891" s="190" t="str">
        <f t="shared" si="3141"/>
        <v>DJ$19</v>
      </c>
      <c r="DK1891" s="190" t="str">
        <f t="shared" si="3141"/>
        <v>DK$19</v>
      </c>
      <c r="DL1891" s="190" t="str">
        <f t="shared" si="3141"/>
        <v>DL$19</v>
      </c>
    </row>
    <row r="1892" spans="1:116" x14ac:dyDescent="0.35">
      <c r="A1892" s="31"/>
      <c r="B1892" s="31"/>
      <c r="C1892" s="31"/>
      <c r="D1892" t="s">
        <v>510</v>
      </c>
      <c r="E1892" s="8" t="str">
        <f t="shared" si="3135"/>
        <v>1892 VOV-TV-V</v>
      </c>
      <c r="G1892" s="143" t="s">
        <v>509</v>
      </c>
      <c r="H1892" s="142"/>
      <c r="I1892" s="144"/>
      <c r="J1892" s="144"/>
      <c r="K1892" s="142"/>
      <c r="L1892" s="142"/>
      <c r="M1892" s="142"/>
      <c r="N1892" s="142"/>
      <c r="O1892" s="142"/>
      <c r="P1892" s="142"/>
      <c r="R1892" s="143"/>
      <c r="S1892" s="168"/>
      <c r="T1892" s="168"/>
      <c r="U1892" s="168"/>
      <c r="V1892" s="168"/>
      <c r="W1892" s="168"/>
      <c r="X1892" s="168"/>
      <c r="Y1892" s="168"/>
      <c r="Z1892" s="168"/>
      <c r="AA1892" s="168"/>
      <c r="AB1892" s="168"/>
      <c r="AC1892" s="168"/>
      <c r="AD1892" s="168"/>
      <c r="AE1892" s="168"/>
      <c r="AF1892" s="168"/>
      <c r="AG1892" s="168"/>
      <c r="AH1892" s="168"/>
      <c r="AI1892" s="168"/>
      <c r="AJ1892" s="168"/>
      <c r="AK1892" s="168"/>
      <c r="AL1892" s="168"/>
      <c r="AM1892" s="168"/>
      <c r="AN1892" s="168"/>
      <c r="AO1892" s="168"/>
      <c r="AP1892" s="168"/>
      <c r="AQ1892" s="168"/>
      <c r="AR1892" s="168"/>
      <c r="AS1892" s="168"/>
      <c r="AT1892" s="168"/>
      <c r="AU1892" s="168"/>
      <c r="AV1892" s="168"/>
      <c r="AW1892" s="168"/>
      <c r="AX1892" s="168"/>
      <c r="AY1892" s="168"/>
      <c r="AZ1892" s="168"/>
      <c r="BA1892" s="168"/>
      <c r="BB1892" s="168"/>
      <c r="BC1892" s="168"/>
      <c r="BD1892" s="168"/>
      <c r="BE1892" s="168"/>
      <c r="BF1892" s="168"/>
      <c r="BG1892" s="168"/>
      <c r="BH1892" s="168"/>
      <c r="BI1892" s="168"/>
      <c r="BJ1892" s="168"/>
      <c r="BK1892" s="168"/>
      <c r="BL1892" s="168"/>
      <c r="BM1892" s="168"/>
      <c r="BN1892" s="168"/>
      <c r="BO1892" s="168"/>
      <c r="BP1892" s="168"/>
      <c r="BQ1892" s="168"/>
      <c r="BR1892" s="168"/>
      <c r="BS1892" s="168"/>
      <c r="BT1892" s="168"/>
      <c r="BU1892" s="168"/>
      <c r="BV1892" s="168"/>
      <c r="BW1892" s="168"/>
      <c r="BX1892" s="168"/>
      <c r="BY1892" s="168"/>
      <c r="BZ1892" s="168"/>
      <c r="CA1892" s="168"/>
      <c r="CB1892" s="168"/>
      <c r="CC1892" s="168"/>
      <c r="CD1892" s="168"/>
      <c r="CE1892" s="168"/>
      <c r="CF1892" s="168"/>
      <c r="CG1892" s="168"/>
      <c r="CH1892" s="168"/>
      <c r="CI1892" s="168"/>
      <c r="CJ1892" s="168"/>
      <c r="CK1892" s="168"/>
      <c r="CL1892" s="168"/>
      <c r="CN1892" s="144"/>
      <c r="CO1892" s="168"/>
      <c r="CP1892" s="168"/>
      <c r="CQ1892" s="168"/>
      <c r="CR1892" s="168"/>
      <c r="CS1892" s="168"/>
      <c r="CT1892" s="168"/>
      <c r="CU1892" s="168"/>
      <c r="CV1892" s="168"/>
      <c r="CW1892" s="168"/>
      <c r="CX1892" s="168"/>
      <c r="CY1892" s="168"/>
      <c r="CZ1892" s="168"/>
      <c r="DA1892" s="168"/>
      <c r="DB1892" s="168"/>
      <c r="DC1892" s="168"/>
      <c r="DD1892" s="168"/>
      <c r="DE1892" s="168"/>
      <c r="DF1892" s="168"/>
      <c r="DG1892" s="168"/>
      <c r="DH1892" s="168"/>
      <c r="DI1892" s="168"/>
      <c r="DJ1892" s="168"/>
      <c r="DK1892" s="168"/>
      <c r="DL1892" s="168"/>
    </row>
    <row r="1893" spans="1:116" x14ac:dyDescent="0.35">
      <c r="D1893" t="s">
        <v>510</v>
      </c>
      <c r="E1893" s="8" t="str">
        <f t="shared" si="3135"/>
        <v>1893 VOV-TV-V</v>
      </c>
      <c r="G1893" s="95" t="str">
        <f>"# of "&amp;G1885&amp;"s"</f>
        <v># of procedures</v>
      </c>
      <c r="H1893" s="12"/>
      <c r="I1893" s="60"/>
      <c r="J1893" s="60"/>
      <c r="K1893" s="12"/>
      <c r="L1893" s="12"/>
      <c r="M1893" s="12"/>
      <c r="N1893" s="12"/>
      <c r="O1893" s="12"/>
      <c r="P1893" s="12"/>
      <c r="R1893" s="13"/>
      <c r="S1893" s="76"/>
      <c r="T1893" s="76"/>
      <c r="U1893" s="76"/>
      <c r="V1893" s="76"/>
      <c r="W1893" s="76"/>
      <c r="X1893" s="76"/>
      <c r="Y1893" s="76"/>
      <c r="Z1893" s="76"/>
      <c r="AA1893" s="76"/>
      <c r="AB1893" s="76"/>
      <c r="AC1893" s="76"/>
      <c r="AD1893" s="76"/>
      <c r="AE1893" s="76"/>
      <c r="AF1893" s="76"/>
      <c r="AG1893" s="76"/>
      <c r="AH1893" s="76"/>
      <c r="AI1893" s="76"/>
      <c r="AJ1893" s="76"/>
      <c r="AK1893" s="76"/>
      <c r="AL1893" s="76"/>
      <c r="AM1893" s="76"/>
      <c r="AN1893" s="76"/>
      <c r="AO1893" s="76"/>
      <c r="AP1893" s="76"/>
      <c r="AQ1893" s="76"/>
      <c r="AR1893" s="76"/>
      <c r="AS1893" s="76"/>
      <c r="AT1893" s="76"/>
      <c r="AU1893" s="76"/>
      <c r="AV1893" s="76"/>
      <c r="AW1893" s="76"/>
      <c r="AX1893" s="76"/>
      <c r="AY1893" s="76"/>
      <c r="AZ1893" s="76"/>
      <c r="BA1893" s="76"/>
      <c r="BB1893" s="76"/>
      <c r="BC1893" s="76"/>
      <c r="BD1893" s="76"/>
      <c r="BE1893" s="76"/>
      <c r="BF1893" s="76"/>
      <c r="BG1893" s="76"/>
      <c r="BH1893" s="76"/>
      <c r="BI1893" s="76"/>
      <c r="BJ1893" s="76"/>
      <c r="BK1893" s="76"/>
      <c r="BL1893" s="76"/>
      <c r="BM1893" s="76"/>
      <c r="BN1893" s="76"/>
      <c r="BO1893" s="76"/>
      <c r="BP1893" s="76"/>
      <c r="BQ1893" s="76"/>
      <c r="BR1893" s="76"/>
      <c r="BS1893" s="76"/>
      <c r="BT1893" s="76"/>
      <c r="BU1893" s="76"/>
      <c r="BV1893" s="76"/>
      <c r="BW1893" s="76"/>
      <c r="BX1893" s="76"/>
      <c r="BY1893" s="76"/>
      <c r="BZ1893" s="76"/>
      <c r="CA1893" s="76"/>
      <c r="CB1893" s="76"/>
      <c r="CC1893" s="76"/>
      <c r="CD1893" s="76"/>
      <c r="CE1893" s="76"/>
      <c r="CF1893" s="76"/>
      <c r="CG1893" s="76"/>
      <c r="CH1893" s="76"/>
      <c r="CI1893" s="76"/>
      <c r="CJ1893" s="76"/>
      <c r="CK1893" s="76"/>
      <c r="CL1893" s="76"/>
      <c r="CN1893" s="60"/>
      <c r="CO1893" s="239"/>
      <c r="CP1893" s="239"/>
      <c r="CQ1893" s="239"/>
      <c r="CR1893" s="239"/>
      <c r="CS1893" s="239"/>
      <c r="CT1893" s="239"/>
      <c r="CU1893" s="239"/>
      <c r="CV1893" s="239"/>
      <c r="CW1893" s="239"/>
      <c r="CX1893" s="239"/>
      <c r="CY1893" s="239"/>
      <c r="CZ1893" s="239"/>
      <c r="DA1893" s="239"/>
      <c r="DB1893" s="239"/>
      <c r="DC1893" s="239"/>
      <c r="DD1893" s="239"/>
      <c r="DE1893" s="239"/>
      <c r="DF1893" s="239"/>
      <c r="DG1893" s="239"/>
      <c r="DH1893" s="239"/>
      <c r="DI1893" s="239"/>
      <c r="DJ1893" s="239"/>
      <c r="DK1893" s="239"/>
      <c r="DL1893" s="239"/>
    </row>
    <row r="1894" spans="1:116" x14ac:dyDescent="0.35">
      <c r="B1894" t="s">
        <v>332</v>
      </c>
      <c r="D1894" t="s">
        <v>510</v>
      </c>
      <c r="E1894" s="8" t="str">
        <f t="shared" ref="E1894" si="3142">ROW()&amp;" "&amp;D1894</f>
        <v>1894 VOV-TV-V</v>
      </c>
      <c r="G1894" s="145" t="str">
        <f>"# of "&amp;G1897&amp;"s/"&amp;G1885</f>
        <v># of implants/procedure</v>
      </c>
      <c r="H1894" s="31"/>
      <c r="I1894" s="73"/>
      <c r="J1894" s="73"/>
      <c r="K1894" s="12">
        <v>2</v>
      </c>
      <c r="L1894" s="12">
        <v>2</v>
      </c>
      <c r="M1894" s="12">
        <v>2</v>
      </c>
      <c r="N1894" s="12">
        <v>2</v>
      </c>
      <c r="O1894" s="12">
        <v>2</v>
      </c>
      <c r="P1894" s="12">
        <v>2</v>
      </c>
      <c r="R1894" s="67"/>
      <c r="S1894" s="76" cm="1">
        <f t="array" ref="S1894">INDEX($K:$P,ROW(),MATCH(S$3,$K$2:$P$2,0))</f>
        <v>2</v>
      </c>
      <c r="T1894" s="76" cm="1">
        <f t="array" ref="T1894">INDEX($K:$P,ROW(),MATCH(T$3,$K$2:$P$2,0))</f>
        <v>2</v>
      </c>
      <c r="U1894" s="76" cm="1">
        <f t="array" ref="U1894">INDEX($K:$P,ROW(),MATCH(U$3,$K$2:$P$2,0))</f>
        <v>2</v>
      </c>
      <c r="V1894" s="76" cm="1">
        <f t="array" ref="V1894">INDEX($K:$P,ROW(),MATCH(V$3,$K$2:$P$2,0))</f>
        <v>2</v>
      </c>
      <c r="W1894" s="76" cm="1">
        <f t="array" ref="W1894">INDEX($K:$P,ROW(),MATCH(W$3,$K$2:$P$2,0))</f>
        <v>2</v>
      </c>
      <c r="X1894" s="76" cm="1">
        <f t="array" ref="X1894">INDEX($K:$P,ROW(),MATCH(X$3,$K$2:$P$2,0))</f>
        <v>2</v>
      </c>
      <c r="Y1894" s="76" cm="1">
        <f t="array" ref="Y1894">INDEX($K:$P,ROW(),MATCH(Y$3,$K$2:$P$2,0))</f>
        <v>2</v>
      </c>
      <c r="Z1894" s="76" cm="1">
        <f t="array" ref="Z1894">INDEX($K:$P,ROW(),MATCH(Z$3,$K$2:$P$2,0))</f>
        <v>2</v>
      </c>
      <c r="AA1894" s="76" cm="1">
        <f t="array" ref="AA1894">INDEX($K:$P,ROW(),MATCH(AA$3,$K$2:$P$2,0))</f>
        <v>2</v>
      </c>
      <c r="AB1894" s="76" cm="1">
        <f t="array" ref="AB1894">INDEX($K:$P,ROW(),MATCH(AB$3,$K$2:$P$2,0))</f>
        <v>2</v>
      </c>
      <c r="AC1894" s="76" cm="1">
        <f t="array" ref="AC1894">INDEX($K:$P,ROW(),MATCH(AC$3,$K$2:$P$2,0))</f>
        <v>2</v>
      </c>
      <c r="AD1894" s="76" cm="1">
        <f t="array" ref="AD1894">INDEX($K:$P,ROW(),MATCH(AD$3,$K$2:$P$2,0))</f>
        <v>2</v>
      </c>
      <c r="AE1894" s="76" cm="1">
        <f t="array" ref="AE1894">INDEX($K:$P,ROW(),MATCH(AE$3,$K$2:$P$2,0))</f>
        <v>2</v>
      </c>
      <c r="AF1894" s="76" cm="1">
        <f t="array" ref="AF1894">INDEX($K:$P,ROW(),MATCH(AF$3,$K$2:$P$2,0))</f>
        <v>2</v>
      </c>
      <c r="AG1894" s="76" cm="1">
        <f t="array" ref="AG1894">INDEX($K:$P,ROW(),MATCH(AG$3,$K$2:$P$2,0))</f>
        <v>2</v>
      </c>
      <c r="AH1894" s="76" cm="1">
        <f t="array" ref="AH1894">INDEX($K:$P,ROW(),MATCH(AH$3,$K$2:$P$2,0))</f>
        <v>2</v>
      </c>
      <c r="AI1894" s="76" cm="1">
        <f t="array" ref="AI1894">INDEX($K:$P,ROW(),MATCH(AI$3,$K$2:$P$2,0))</f>
        <v>2</v>
      </c>
      <c r="AJ1894" s="76" cm="1">
        <f t="array" ref="AJ1894">INDEX($K:$P,ROW(),MATCH(AJ$3,$K$2:$P$2,0))</f>
        <v>2</v>
      </c>
      <c r="AK1894" s="76" cm="1">
        <f t="array" ref="AK1894">INDEX($K:$P,ROW(),MATCH(AK$3,$K$2:$P$2,0))</f>
        <v>2</v>
      </c>
      <c r="AL1894" s="76" cm="1">
        <f t="array" ref="AL1894">INDEX($K:$P,ROW(),MATCH(AL$3,$K$2:$P$2,0))</f>
        <v>2</v>
      </c>
      <c r="AM1894" s="76" cm="1">
        <f t="array" ref="AM1894">INDEX($K:$P,ROW(),MATCH(AM$3,$K$2:$P$2,0))</f>
        <v>2</v>
      </c>
      <c r="AN1894" s="76" cm="1">
        <f t="array" ref="AN1894">INDEX($K:$P,ROW(),MATCH(AN$3,$K$2:$P$2,0))</f>
        <v>2</v>
      </c>
      <c r="AO1894" s="76" cm="1">
        <f t="array" ref="AO1894">INDEX($K:$P,ROW(),MATCH(AO$3,$K$2:$P$2,0))</f>
        <v>2</v>
      </c>
      <c r="AP1894" s="76" cm="1">
        <f t="array" ref="AP1894">INDEX($K:$P,ROW(),MATCH(AP$3,$K$2:$P$2,0))</f>
        <v>2</v>
      </c>
      <c r="AQ1894" s="76" cm="1">
        <f t="array" ref="AQ1894">INDEX($K:$P,ROW(),MATCH(AQ$3,$K$2:$P$2,0))</f>
        <v>2</v>
      </c>
      <c r="AR1894" s="76" cm="1">
        <f t="array" ref="AR1894">INDEX($K:$P,ROW(),MATCH(AR$3,$K$2:$P$2,0))</f>
        <v>2</v>
      </c>
      <c r="AS1894" s="76" cm="1">
        <f t="array" ref="AS1894">INDEX($K:$P,ROW(),MATCH(AS$3,$K$2:$P$2,0))</f>
        <v>2</v>
      </c>
      <c r="AT1894" s="76" cm="1">
        <f t="array" ref="AT1894">INDEX($K:$P,ROW(),MATCH(AT$3,$K$2:$P$2,0))</f>
        <v>2</v>
      </c>
      <c r="AU1894" s="76" cm="1">
        <f t="array" ref="AU1894">INDEX($K:$P,ROW(),MATCH(AU$3,$K$2:$P$2,0))</f>
        <v>2</v>
      </c>
      <c r="AV1894" s="76" cm="1">
        <f t="array" ref="AV1894">INDEX($K:$P,ROW(),MATCH(AV$3,$K$2:$P$2,0))</f>
        <v>2</v>
      </c>
      <c r="AW1894" s="76" cm="1">
        <f t="array" ref="AW1894">INDEX($K:$P,ROW(),MATCH(AW$3,$K$2:$P$2,0))</f>
        <v>2</v>
      </c>
      <c r="AX1894" s="76" cm="1">
        <f t="array" ref="AX1894">INDEX($K:$P,ROW(),MATCH(AX$3,$K$2:$P$2,0))</f>
        <v>2</v>
      </c>
      <c r="AY1894" s="76" cm="1">
        <f t="array" ref="AY1894">INDEX($K:$P,ROW(),MATCH(AY$3,$K$2:$P$2,0))</f>
        <v>2</v>
      </c>
      <c r="AZ1894" s="76" cm="1">
        <f t="array" ref="AZ1894">INDEX($K:$P,ROW(),MATCH(AZ$3,$K$2:$P$2,0))</f>
        <v>2</v>
      </c>
      <c r="BA1894" s="76" cm="1">
        <f t="array" ref="BA1894">INDEX($K:$P,ROW(),MATCH(BA$3,$K$2:$P$2,0))</f>
        <v>2</v>
      </c>
      <c r="BB1894" s="76" cm="1">
        <f t="array" ref="BB1894">INDEX($K:$P,ROW(),MATCH(BB$3,$K$2:$P$2,0))</f>
        <v>2</v>
      </c>
      <c r="BC1894" s="76" cm="1">
        <f t="array" ref="BC1894">INDEX($K:$P,ROW(),MATCH(BC$3,$K$2:$P$2,0))</f>
        <v>2</v>
      </c>
      <c r="BD1894" s="76" cm="1">
        <f t="array" ref="BD1894">INDEX($K:$P,ROW(),MATCH(BD$3,$K$2:$P$2,0))</f>
        <v>2</v>
      </c>
      <c r="BE1894" s="76" cm="1">
        <f t="array" ref="BE1894">INDEX($K:$P,ROW(),MATCH(BE$3,$K$2:$P$2,0))</f>
        <v>2</v>
      </c>
      <c r="BF1894" s="76" cm="1">
        <f t="array" ref="BF1894">INDEX($K:$P,ROW(),MATCH(BF$3,$K$2:$P$2,0))</f>
        <v>2</v>
      </c>
      <c r="BG1894" s="76" cm="1">
        <f t="array" ref="BG1894">INDEX($K:$P,ROW(),MATCH(BG$3,$K$2:$P$2,0))</f>
        <v>2</v>
      </c>
      <c r="BH1894" s="76" cm="1">
        <f t="array" ref="BH1894">INDEX($K:$P,ROW(),MATCH(BH$3,$K$2:$P$2,0))</f>
        <v>2</v>
      </c>
      <c r="BI1894" s="76" cm="1">
        <f t="array" ref="BI1894">INDEX($K:$P,ROW(),MATCH(BI$3,$K$2:$P$2,0))</f>
        <v>2</v>
      </c>
      <c r="BJ1894" s="76" cm="1">
        <f t="array" ref="BJ1894">INDEX($K:$P,ROW(),MATCH(BJ$3,$K$2:$P$2,0))</f>
        <v>2</v>
      </c>
      <c r="BK1894" s="76" cm="1">
        <f t="array" ref="BK1894">INDEX($K:$P,ROW(),MATCH(BK$3,$K$2:$P$2,0))</f>
        <v>2</v>
      </c>
      <c r="BL1894" s="76" cm="1">
        <f t="array" ref="BL1894">INDEX($K:$P,ROW(),MATCH(BL$3,$K$2:$P$2,0))</f>
        <v>2</v>
      </c>
      <c r="BM1894" s="76" cm="1">
        <f t="array" ref="BM1894">INDEX($K:$P,ROW(),MATCH(BM$3,$K$2:$P$2,0))</f>
        <v>2</v>
      </c>
      <c r="BN1894" s="76" cm="1">
        <f t="array" ref="BN1894">INDEX($K:$P,ROW(),MATCH(BN$3,$K$2:$P$2,0))</f>
        <v>2</v>
      </c>
      <c r="BO1894" s="76" cm="1">
        <f t="array" ref="BO1894">INDEX($K:$P,ROW(),MATCH(BO$3,$K$2:$P$2,0))</f>
        <v>2</v>
      </c>
      <c r="BP1894" s="76" cm="1">
        <f t="array" ref="BP1894">INDEX($K:$P,ROW(),MATCH(BP$3,$K$2:$P$2,0))</f>
        <v>2</v>
      </c>
      <c r="BQ1894" s="76" cm="1">
        <f t="array" ref="BQ1894">INDEX($K:$P,ROW(),MATCH(BQ$3,$K$2:$P$2,0))</f>
        <v>2</v>
      </c>
      <c r="BR1894" s="76" cm="1">
        <f t="array" ref="BR1894">INDEX($K:$P,ROW(),MATCH(BR$3,$K$2:$P$2,0))</f>
        <v>2</v>
      </c>
      <c r="BS1894" s="76" cm="1">
        <f t="array" ref="BS1894">INDEX($K:$P,ROW(),MATCH(BS$3,$K$2:$P$2,0))</f>
        <v>2</v>
      </c>
      <c r="BT1894" s="76" cm="1">
        <f t="array" ref="BT1894">INDEX($K:$P,ROW(),MATCH(BT$3,$K$2:$P$2,0))</f>
        <v>2</v>
      </c>
      <c r="BU1894" s="76" cm="1">
        <f t="array" ref="BU1894">INDEX($K:$P,ROW(),MATCH(BU$3,$K$2:$P$2,0))</f>
        <v>2</v>
      </c>
      <c r="BV1894" s="76" cm="1">
        <f t="array" ref="BV1894">INDEX($K:$P,ROW(),MATCH(BV$3,$K$2:$P$2,0))</f>
        <v>2</v>
      </c>
      <c r="BW1894" s="76" cm="1">
        <f t="array" ref="BW1894">INDEX($K:$P,ROW(),MATCH(BW$3,$K$2:$P$2,0))</f>
        <v>2</v>
      </c>
      <c r="BX1894" s="76" cm="1">
        <f t="array" ref="BX1894">INDEX($K:$P,ROW(),MATCH(BX$3,$K$2:$P$2,0))</f>
        <v>2</v>
      </c>
      <c r="BY1894" s="76" cm="1">
        <f t="array" ref="BY1894">INDEX($K:$P,ROW(),MATCH(BY$3,$K$2:$P$2,0))</f>
        <v>2</v>
      </c>
      <c r="BZ1894" s="76" cm="1">
        <f t="array" ref="BZ1894">INDEX($K:$P,ROW(),MATCH(BZ$3,$K$2:$P$2,0))</f>
        <v>2</v>
      </c>
      <c r="CA1894" s="76" cm="1">
        <f t="array" ref="CA1894">INDEX($K:$P,ROW(),MATCH(CA$3,$K$2:$P$2,0))</f>
        <v>2</v>
      </c>
      <c r="CB1894" s="76" cm="1">
        <f t="array" ref="CB1894">INDEX($K:$P,ROW(),MATCH(CB$3,$K$2:$P$2,0))</f>
        <v>2</v>
      </c>
      <c r="CC1894" s="76" cm="1">
        <f t="array" ref="CC1894">INDEX($K:$P,ROW(),MATCH(CC$3,$K$2:$P$2,0))</f>
        <v>2</v>
      </c>
      <c r="CD1894" s="76" cm="1">
        <f t="array" ref="CD1894">INDEX($K:$P,ROW(),MATCH(CD$3,$K$2:$P$2,0))</f>
        <v>2</v>
      </c>
      <c r="CE1894" s="76" cm="1">
        <f t="array" ref="CE1894">INDEX($K:$P,ROW(),MATCH(CE$3,$K$2:$P$2,0))</f>
        <v>2</v>
      </c>
      <c r="CF1894" s="76" cm="1">
        <f t="array" ref="CF1894">INDEX($K:$P,ROW(),MATCH(CF$3,$K$2:$P$2,0))</f>
        <v>2</v>
      </c>
      <c r="CG1894" s="76" cm="1">
        <f t="array" ref="CG1894">INDEX($K:$P,ROW(),MATCH(CG$3,$K$2:$P$2,0))</f>
        <v>2</v>
      </c>
      <c r="CH1894" s="76" cm="1">
        <f t="array" ref="CH1894">INDEX($K:$P,ROW(),MATCH(CH$3,$K$2:$P$2,0))</f>
        <v>2</v>
      </c>
      <c r="CI1894" s="76" cm="1">
        <f t="array" ref="CI1894">INDEX($K:$P,ROW(),MATCH(CI$3,$K$2:$P$2,0))</f>
        <v>2</v>
      </c>
      <c r="CJ1894" s="76" cm="1">
        <f t="array" ref="CJ1894">INDEX($K:$P,ROW(),MATCH(CJ$3,$K$2:$P$2,0))</f>
        <v>2</v>
      </c>
      <c r="CK1894" s="76" cm="1">
        <f t="array" ref="CK1894">INDEX($K:$P,ROW(),MATCH(CK$3,$K$2:$P$2,0))</f>
        <v>2</v>
      </c>
      <c r="CL1894" s="76" cm="1">
        <f t="array" ref="CL1894">INDEX($K:$P,ROW(),MATCH(CL$3,$K$2:$P$2,0))</f>
        <v>2</v>
      </c>
      <c r="CN1894" s="76"/>
      <c r="CO1894" s="76" t="e" cm="1">
        <f t="array" ref="CO1894">INDEX($K:$P,ROW(),MATCH(CO$3,$K$2:$P$2,0))</f>
        <v>#N/A</v>
      </c>
      <c r="CP1894" s="76" t="e" cm="1">
        <f t="array" ref="CP1894">INDEX($K:$P,ROW(),MATCH(CP$3,$K$2:$P$2,0))</f>
        <v>#N/A</v>
      </c>
      <c r="CQ1894" s="76" t="e" cm="1">
        <f t="array" ref="CQ1894">INDEX($K:$P,ROW(),MATCH(CQ$3,$K$2:$P$2,0))</f>
        <v>#N/A</v>
      </c>
      <c r="CR1894" s="76" t="e" cm="1">
        <f t="array" ref="CR1894">INDEX($K:$P,ROW(),MATCH(CR$3,$K$2:$P$2,0))</f>
        <v>#N/A</v>
      </c>
      <c r="CS1894" s="76" t="e" cm="1">
        <f t="array" ref="CS1894">INDEX($K:$P,ROW(),MATCH(CS$3,$K$2:$P$2,0))</f>
        <v>#N/A</v>
      </c>
      <c r="CT1894" s="76" t="e" cm="1">
        <f t="array" ref="CT1894">INDEX($K:$P,ROW(),MATCH(CT$3,$K$2:$P$2,0))</f>
        <v>#N/A</v>
      </c>
      <c r="CU1894" s="76" t="e" cm="1">
        <f t="array" ref="CU1894">INDEX($K:$P,ROW(),MATCH(CU$3,$K$2:$P$2,0))</f>
        <v>#N/A</v>
      </c>
      <c r="CV1894" s="76" t="e" cm="1">
        <f t="array" ref="CV1894">INDEX($K:$P,ROW(),MATCH(CV$3,$K$2:$P$2,0))</f>
        <v>#N/A</v>
      </c>
      <c r="CW1894" s="76" t="e" cm="1">
        <f t="array" ref="CW1894">INDEX($K:$P,ROW(),MATCH(CW$3,$K$2:$P$2,0))</f>
        <v>#N/A</v>
      </c>
      <c r="CX1894" s="76" t="e" cm="1">
        <f t="array" ref="CX1894">INDEX($K:$P,ROW(),MATCH(CX$3,$K$2:$P$2,0))</f>
        <v>#N/A</v>
      </c>
      <c r="CY1894" s="76" t="e" cm="1">
        <f t="array" ref="CY1894">INDEX($K:$P,ROW(),MATCH(CY$3,$K$2:$P$2,0))</f>
        <v>#N/A</v>
      </c>
      <c r="CZ1894" s="76" t="e" cm="1">
        <f t="array" ref="CZ1894">INDEX($K:$P,ROW(),MATCH(CZ$3,$K$2:$P$2,0))</f>
        <v>#N/A</v>
      </c>
      <c r="DA1894" s="76" t="e" cm="1">
        <f t="array" ref="DA1894">INDEX($K:$P,ROW(),MATCH(DA$3,$K$2:$P$2,0))</f>
        <v>#N/A</v>
      </c>
      <c r="DB1894" s="76" t="e" cm="1">
        <f t="array" ref="DB1894">INDEX($K:$P,ROW(),MATCH(DB$3,$K$2:$P$2,0))</f>
        <v>#N/A</v>
      </c>
      <c r="DC1894" s="76" t="e" cm="1">
        <f t="array" ref="DC1894">INDEX($K:$P,ROW(),MATCH(DC$3,$K$2:$P$2,0))</f>
        <v>#N/A</v>
      </c>
      <c r="DD1894" s="76" t="e" cm="1">
        <f t="array" ref="DD1894">INDEX($K:$P,ROW(),MATCH(DD$3,$K$2:$P$2,0))</f>
        <v>#N/A</v>
      </c>
      <c r="DE1894" s="76" t="e" cm="1">
        <f t="array" ref="DE1894">INDEX($K:$P,ROW(),MATCH(DE$3,$K$2:$P$2,0))</f>
        <v>#N/A</v>
      </c>
      <c r="DF1894" s="76" t="e" cm="1">
        <f t="array" ref="DF1894">INDEX($K:$P,ROW(),MATCH(DF$3,$K$2:$P$2,0))</f>
        <v>#N/A</v>
      </c>
      <c r="DG1894" s="76" t="e" cm="1">
        <f t="array" ref="DG1894">INDEX($K:$P,ROW(),MATCH(DG$3,$K$2:$P$2,0))</f>
        <v>#N/A</v>
      </c>
      <c r="DH1894" s="76" t="e" cm="1">
        <f t="array" ref="DH1894">INDEX($K:$P,ROW(),MATCH(DH$3,$K$2:$P$2,0))</f>
        <v>#N/A</v>
      </c>
      <c r="DI1894" s="76" t="e" cm="1">
        <f t="array" ref="DI1894">INDEX($K:$P,ROW(),MATCH(DI$3,$K$2:$P$2,0))</f>
        <v>#N/A</v>
      </c>
      <c r="DJ1894" s="76" t="e" cm="1">
        <f t="array" ref="DJ1894">INDEX($K:$P,ROW(),MATCH(DJ$3,$K$2:$P$2,0))</f>
        <v>#N/A</v>
      </c>
      <c r="DK1894" s="76" t="e" cm="1">
        <f t="array" ref="DK1894">INDEX($K:$P,ROW(),MATCH(DK$3,$K$2:$P$2,0))</f>
        <v>#N/A</v>
      </c>
      <c r="DL1894" s="76" t="e" cm="1">
        <f t="array" ref="DL1894">INDEX($K:$P,ROW(),MATCH(DL$3,$K$2:$P$2,0))</f>
        <v>#N/A</v>
      </c>
    </row>
    <row r="1895" spans="1:116" x14ac:dyDescent="0.35">
      <c r="B1895" t="s">
        <v>332</v>
      </c>
      <c r="D1895" t="s">
        <v>510</v>
      </c>
      <c r="E1895" s="8" t="str">
        <f>ROW()&amp;" "&amp;D1895</f>
        <v>1895 VOV-TV-V</v>
      </c>
      <c r="G1895" s="127" t="str">
        <f>"# of "&amp;G1897&amp;"s"</f>
        <v># of implants</v>
      </c>
      <c r="H1895" s="12"/>
      <c r="I1895" s="60"/>
      <c r="J1895" s="60"/>
      <c r="K1895" s="117">
        <f>SUMIF($3:$3,K$2,1893:1893)</f>
        <v>0</v>
      </c>
      <c r="L1895" s="117">
        <f>SUMIF($3:$3,L$2,1893:1893)</f>
        <v>0</v>
      </c>
      <c r="M1895" s="117">
        <f>SUMIF($3:$3,M$2,1893:1893)</f>
        <v>0</v>
      </c>
      <c r="N1895" s="117">
        <f>SUMIF($3:$3,N$2,1893:1893)</f>
        <v>0</v>
      </c>
      <c r="O1895" s="117">
        <f>SUMIF($3:$3,O$2,1893:1893)</f>
        <v>0</v>
      </c>
      <c r="P1895" s="117">
        <f>SUMIF($3:$3,P$2,1893:1893)</f>
        <v>0</v>
      </c>
      <c r="R1895" s="15"/>
      <c r="S1895" s="151" cm="1">
        <f t="array" aca="1" ref="S1895" ca="1">INDIRECT(S1887)*S1894</f>
        <v>10000</v>
      </c>
      <c r="T1895" s="151" cm="1">
        <f t="array" aca="1" ref="T1895" ca="1">INDIRECT(T1887)*T1894</f>
        <v>10000</v>
      </c>
      <c r="U1895" s="151" cm="1">
        <f t="array" aca="1" ref="U1895" ca="1">INDIRECT(U1887)*U1894</f>
        <v>10000</v>
      </c>
      <c r="V1895" s="151" cm="1">
        <f t="array" aca="1" ref="V1895" ca="1">INDIRECT(V1887)*V1894</f>
        <v>10000</v>
      </c>
      <c r="W1895" s="151" cm="1">
        <f t="array" aca="1" ref="W1895" ca="1">INDIRECT(W1887)*W1894</f>
        <v>10000</v>
      </c>
      <c r="X1895" s="151" cm="1">
        <f t="array" aca="1" ref="X1895" ca="1">INDIRECT(X1887)*X1894</f>
        <v>10000</v>
      </c>
      <c r="Y1895" s="151" cm="1">
        <f t="array" aca="1" ref="Y1895" ca="1">INDIRECT(Y1887)*Y1894</f>
        <v>10000</v>
      </c>
      <c r="Z1895" s="151" cm="1">
        <f t="array" aca="1" ref="Z1895" ca="1">INDIRECT(Z1887)*Z1894</f>
        <v>10000</v>
      </c>
      <c r="AA1895" s="151" cm="1">
        <f t="array" aca="1" ref="AA1895" ca="1">INDIRECT(AA1887)*AA1894</f>
        <v>10000</v>
      </c>
      <c r="AB1895" s="151" cm="1">
        <f t="array" aca="1" ref="AB1895" ca="1">INDIRECT(AB1887)*AB1894</f>
        <v>10000</v>
      </c>
      <c r="AC1895" s="151" cm="1">
        <f t="array" aca="1" ref="AC1895" ca="1">INDIRECT(AC1887)*AC1894</f>
        <v>10000</v>
      </c>
      <c r="AD1895" s="151" cm="1">
        <f t="array" aca="1" ref="AD1895" ca="1">INDIRECT(AD1887)*AD1894</f>
        <v>10000</v>
      </c>
      <c r="AE1895" s="151" cm="1">
        <f t="array" aca="1" ref="AE1895" ca="1">INDIRECT(AE1887)*AE1894</f>
        <v>10000</v>
      </c>
      <c r="AF1895" s="151" cm="1">
        <f t="array" aca="1" ref="AF1895" ca="1">INDIRECT(AF1887)*AF1894</f>
        <v>10000</v>
      </c>
      <c r="AG1895" s="151" cm="1">
        <f t="array" aca="1" ref="AG1895" ca="1">INDIRECT(AG1887)*AG1894</f>
        <v>10000</v>
      </c>
      <c r="AH1895" s="151" cm="1">
        <f t="array" aca="1" ref="AH1895" ca="1">INDIRECT(AH1887)*AH1894</f>
        <v>10000</v>
      </c>
      <c r="AI1895" s="151" cm="1">
        <f t="array" aca="1" ref="AI1895" ca="1">INDIRECT(AI1887)*AI1894</f>
        <v>10000</v>
      </c>
      <c r="AJ1895" s="151" cm="1">
        <f t="array" aca="1" ref="AJ1895" ca="1">INDIRECT(AJ1887)*AJ1894</f>
        <v>10000</v>
      </c>
      <c r="AK1895" s="151" cm="1">
        <f t="array" aca="1" ref="AK1895" ca="1">INDIRECT(AK1887)*AK1894</f>
        <v>10000</v>
      </c>
      <c r="AL1895" s="151" cm="1">
        <f t="array" aca="1" ref="AL1895" ca="1">INDIRECT(AL1887)*AL1894</f>
        <v>10000</v>
      </c>
      <c r="AM1895" s="151" cm="1">
        <f t="array" aca="1" ref="AM1895" ca="1">INDIRECT(AM1887)*AM1894</f>
        <v>10000</v>
      </c>
      <c r="AN1895" s="151" cm="1">
        <f t="array" aca="1" ref="AN1895" ca="1">INDIRECT(AN1887)*AN1894</f>
        <v>10000</v>
      </c>
      <c r="AO1895" s="151" cm="1">
        <f t="array" aca="1" ref="AO1895" ca="1">INDIRECT(AO1887)*AO1894</f>
        <v>10000</v>
      </c>
      <c r="AP1895" s="151" cm="1">
        <f t="array" aca="1" ref="AP1895" ca="1">INDIRECT(AP1887)*AP1894</f>
        <v>10000</v>
      </c>
      <c r="AQ1895" s="151" cm="1">
        <f t="array" aca="1" ref="AQ1895" ca="1">INDIRECT(AQ1887)*AQ1894</f>
        <v>10000</v>
      </c>
      <c r="AR1895" s="151" cm="1">
        <f t="array" aca="1" ref="AR1895" ca="1">INDIRECT(AR1887)*AR1894</f>
        <v>10000</v>
      </c>
      <c r="AS1895" s="151" cm="1">
        <f t="array" aca="1" ref="AS1895" ca="1">INDIRECT(AS1887)*AS1894</f>
        <v>10000</v>
      </c>
      <c r="AT1895" s="151" cm="1">
        <f t="array" aca="1" ref="AT1895" ca="1">INDIRECT(AT1887)*AT1894</f>
        <v>10000</v>
      </c>
      <c r="AU1895" s="151" cm="1">
        <f t="array" aca="1" ref="AU1895" ca="1">INDIRECT(AU1887)*AU1894</f>
        <v>10000</v>
      </c>
      <c r="AV1895" s="151" cm="1">
        <f t="array" aca="1" ref="AV1895" ca="1">INDIRECT(AV1887)*AV1894</f>
        <v>10000</v>
      </c>
      <c r="AW1895" s="151" cm="1">
        <f t="array" aca="1" ref="AW1895" ca="1">INDIRECT(AW1887)*AW1894</f>
        <v>10000</v>
      </c>
      <c r="AX1895" s="151" cm="1">
        <f t="array" aca="1" ref="AX1895" ca="1">INDIRECT(AX1887)*AX1894</f>
        <v>10000</v>
      </c>
      <c r="AY1895" s="151" cm="1">
        <f t="array" aca="1" ref="AY1895" ca="1">INDIRECT(AY1887)*AY1894</f>
        <v>10000</v>
      </c>
      <c r="AZ1895" s="151" cm="1">
        <f t="array" aca="1" ref="AZ1895" ca="1">INDIRECT(AZ1887)*AZ1894</f>
        <v>10000</v>
      </c>
      <c r="BA1895" s="151" cm="1">
        <f t="array" aca="1" ref="BA1895" ca="1">INDIRECT(BA1887)*BA1894</f>
        <v>10000</v>
      </c>
      <c r="BB1895" s="151" cm="1">
        <f t="array" aca="1" ref="BB1895" ca="1">INDIRECT(BB1887)*BB1894</f>
        <v>10000</v>
      </c>
      <c r="BC1895" s="151" cm="1">
        <f t="array" aca="1" ref="BC1895" ca="1">INDIRECT(BC1887)*BC1894</f>
        <v>10000</v>
      </c>
      <c r="BD1895" s="151" cm="1">
        <f t="array" aca="1" ref="BD1895" ca="1">INDIRECT(BD1887)*BD1894</f>
        <v>10000</v>
      </c>
      <c r="BE1895" s="151" cm="1">
        <f t="array" aca="1" ref="BE1895" ca="1">INDIRECT(BE1887)*BE1894</f>
        <v>10000</v>
      </c>
      <c r="BF1895" s="151" cm="1">
        <f t="array" aca="1" ref="BF1895" ca="1">INDIRECT(BF1887)*BF1894</f>
        <v>10000</v>
      </c>
      <c r="BG1895" s="151" cm="1">
        <f t="array" aca="1" ref="BG1895" ca="1">INDIRECT(BG1887)*BG1894</f>
        <v>10000</v>
      </c>
      <c r="BH1895" s="151" cm="1">
        <f t="array" aca="1" ref="BH1895" ca="1">INDIRECT(BH1887)*BH1894</f>
        <v>10000</v>
      </c>
      <c r="BI1895" s="151" cm="1">
        <f t="array" aca="1" ref="BI1895" ca="1">INDIRECT(BI1887)*BI1894</f>
        <v>10000</v>
      </c>
      <c r="BJ1895" s="151" cm="1">
        <f t="array" aca="1" ref="BJ1895" ca="1">INDIRECT(BJ1887)*BJ1894</f>
        <v>10000</v>
      </c>
      <c r="BK1895" s="151" cm="1">
        <f t="array" aca="1" ref="BK1895" ca="1">INDIRECT(BK1887)*BK1894</f>
        <v>10000</v>
      </c>
      <c r="BL1895" s="151" cm="1">
        <f t="array" aca="1" ref="BL1895" ca="1">INDIRECT(BL1887)*BL1894</f>
        <v>10000</v>
      </c>
      <c r="BM1895" s="151" cm="1">
        <f t="array" aca="1" ref="BM1895" ca="1">INDIRECT(BM1887)*BM1894</f>
        <v>10000</v>
      </c>
      <c r="BN1895" s="151" cm="1">
        <f t="array" aca="1" ref="BN1895" ca="1">INDIRECT(BN1887)*BN1894</f>
        <v>10000</v>
      </c>
      <c r="BO1895" s="151" cm="1">
        <f t="array" aca="1" ref="BO1895" ca="1">INDIRECT(BO1887)*BO1894</f>
        <v>10000</v>
      </c>
      <c r="BP1895" s="151" cm="1">
        <f t="array" aca="1" ref="BP1895" ca="1">INDIRECT(BP1887)*BP1894</f>
        <v>10000</v>
      </c>
      <c r="BQ1895" s="151" cm="1">
        <f t="array" aca="1" ref="BQ1895" ca="1">INDIRECT(BQ1887)*BQ1894</f>
        <v>10000</v>
      </c>
      <c r="BR1895" s="151" cm="1">
        <f t="array" aca="1" ref="BR1895" ca="1">INDIRECT(BR1887)*BR1894</f>
        <v>10000</v>
      </c>
      <c r="BS1895" s="151" cm="1">
        <f t="array" aca="1" ref="BS1895" ca="1">INDIRECT(BS1887)*BS1894</f>
        <v>10000</v>
      </c>
      <c r="BT1895" s="151" cm="1">
        <f t="array" aca="1" ref="BT1895" ca="1">INDIRECT(BT1887)*BT1894</f>
        <v>10000</v>
      </c>
      <c r="BU1895" s="151" cm="1">
        <f t="array" aca="1" ref="BU1895" ca="1">INDIRECT(BU1887)*BU1894</f>
        <v>10000</v>
      </c>
      <c r="BV1895" s="151" cm="1">
        <f t="array" aca="1" ref="BV1895" ca="1">INDIRECT(BV1887)*BV1894</f>
        <v>10000</v>
      </c>
      <c r="BW1895" s="151" cm="1">
        <f t="array" aca="1" ref="BW1895" ca="1">INDIRECT(BW1887)*BW1894</f>
        <v>10000</v>
      </c>
      <c r="BX1895" s="151" cm="1">
        <f t="array" aca="1" ref="BX1895" ca="1">INDIRECT(BX1887)*BX1894</f>
        <v>10000</v>
      </c>
      <c r="BY1895" s="151" cm="1">
        <f t="array" aca="1" ref="BY1895" ca="1">INDIRECT(BY1887)*BY1894</f>
        <v>10000</v>
      </c>
      <c r="BZ1895" s="151" cm="1">
        <f t="array" aca="1" ref="BZ1895" ca="1">INDIRECT(BZ1887)*BZ1894</f>
        <v>10000</v>
      </c>
      <c r="CA1895" s="151" cm="1">
        <f t="array" aca="1" ref="CA1895" ca="1">INDIRECT(CA1887)*CA1894</f>
        <v>10000</v>
      </c>
      <c r="CB1895" s="151" cm="1">
        <f t="array" aca="1" ref="CB1895" ca="1">INDIRECT(CB1887)*CB1894</f>
        <v>10000</v>
      </c>
      <c r="CC1895" s="151" cm="1">
        <f t="array" aca="1" ref="CC1895" ca="1">INDIRECT(CC1887)*CC1894</f>
        <v>10000</v>
      </c>
      <c r="CD1895" s="151" cm="1">
        <f t="array" aca="1" ref="CD1895" ca="1">INDIRECT(CD1887)*CD1894</f>
        <v>10000</v>
      </c>
      <c r="CE1895" s="151" cm="1">
        <f t="array" aca="1" ref="CE1895" ca="1">INDIRECT(CE1887)*CE1894</f>
        <v>10000</v>
      </c>
      <c r="CF1895" s="151" cm="1">
        <f t="array" aca="1" ref="CF1895" ca="1">INDIRECT(CF1887)*CF1894</f>
        <v>10000</v>
      </c>
      <c r="CG1895" s="151" cm="1">
        <f t="array" aca="1" ref="CG1895" ca="1">INDIRECT(CG1887)*CG1894</f>
        <v>10000</v>
      </c>
      <c r="CH1895" s="151" cm="1">
        <f t="array" aca="1" ref="CH1895" ca="1">INDIRECT(CH1887)*CH1894</f>
        <v>10000</v>
      </c>
      <c r="CI1895" s="151" cm="1">
        <f t="array" aca="1" ref="CI1895" ca="1">INDIRECT(CI1887)*CI1894</f>
        <v>10000</v>
      </c>
      <c r="CJ1895" s="151" cm="1">
        <f t="array" aca="1" ref="CJ1895" ca="1">INDIRECT(CJ1887)*CJ1894</f>
        <v>10000</v>
      </c>
      <c r="CK1895" s="151" cm="1">
        <f t="array" aca="1" ref="CK1895" ca="1">INDIRECT(CK1887)*CK1894</f>
        <v>10000</v>
      </c>
      <c r="CL1895" s="151" cm="1">
        <f t="array" aca="1" ref="CL1895" ca="1">INDIRECT(CL1887)*CL1894</f>
        <v>10000</v>
      </c>
      <c r="CN1895" s="240"/>
      <c r="CO1895" s="151" t="e" cm="1">
        <f t="array" aca="1" ref="CO1895" ca="1">INDIRECT(CO1887)*CO1894</f>
        <v>#N/A</v>
      </c>
      <c r="CP1895" s="151" t="e" cm="1">
        <f t="array" aca="1" ref="CP1895" ca="1">INDIRECT(CP1887)*CP1894</f>
        <v>#N/A</v>
      </c>
      <c r="CQ1895" s="151" t="e" cm="1">
        <f t="array" aca="1" ref="CQ1895" ca="1">INDIRECT(CQ1887)*CQ1894</f>
        <v>#N/A</v>
      </c>
      <c r="CR1895" s="151" t="e" cm="1">
        <f t="array" aca="1" ref="CR1895" ca="1">INDIRECT(CR1887)*CR1894</f>
        <v>#N/A</v>
      </c>
      <c r="CS1895" s="151" t="e" cm="1">
        <f t="array" aca="1" ref="CS1895" ca="1">INDIRECT(CS1887)*CS1894</f>
        <v>#N/A</v>
      </c>
      <c r="CT1895" s="151" t="e" cm="1">
        <f t="array" aca="1" ref="CT1895" ca="1">INDIRECT(CT1887)*CT1894</f>
        <v>#N/A</v>
      </c>
      <c r="CU1895" s="151" t="e" cm="1">
        <f t="array" aca="1" ref="CU1895" ca="1">INDIRECT(CU1887)*CU1894</f>
        <v>#N/A</v>
      </c>
      <c r="CV1895" s="151" t="e" cm="1">
        <f t="array" aca="1" ref="CV1895" ca="1">INDIRECT(CV1887)*CV1894</f>
        <v>#N/A</v>
      </c>
      <c r="CW1895" s="151" t="e" cm="1">
        <f t="array" aca="1" ref="CW1895" ca="1">INDIRECT(CW1887)*CW1894</f>
        <v>#N/A</v>
      </c>
      <c r="CX1895" s="151" t="e" cm="1">
        <f t="array" aca="1" ref="CX1895" ca="1">INDIRECT(CX1887)*CX1894</f>
        <v>#N/A</v>
      </c>
      <c r="CY1895" s="151" t="e" cm="1">
        <f t="array" aca="1" ref="CY1895" ca="1">INDIRECT(CY1887)*CY1894</f>
        <v>#N/A</v>
      </c>
      <c r="CZ1895" s="151" t="e" cm="1">
        <f t="array" aca="1" ref="CZ1895" ca="1">INDIRECT(CZ1887)*CZ1894</f>
        <v>#N/A</v>
      </c>
      <c r="DA1895" s="151" t="e" cm="1">
        <f t="array" aca="1" ref="DA1895" ca="1">INDIRECT(DA1887)*DA1894</f>
        <v>#N/A</v>
      </c>
      <c r="DB1895" s="151" t="e" cm="1">
        <f t="array" aca="1" ref="DB1895" ca="1">INDIRECT(DB1887)*DB1894</f>
        <v>#N/A</v>
      </c>
      <c r="DC1895" s="151" t="e" cm="1">
        <f t="array" aca="1" ref="DC1895" ca="1">INDIRECT(DC1887)*DC1894</f>
        <v>#N/A</v>
      </c>
      <c r="DD1895" s="151" t="e" cm="1">
        <f t="array" aca="1" ref="DD1895" ca="1">INDIRECT(DD1887)*DD1894</f>
        <v>#N/A</v>
      </c>
      <c r="DE1895" s="151" t="e" cm="1">
        <f t="array" aca="1" ref="DE1895" ca="1">INDIRECT(DE1887)*DE1894</f>
        <v>#N/A</v>
      </c>
      <c r="DF1895" s="151" t="e" cm="1">
        <f t="array" aca="1" ref="DF1895" ca="1">INDIRECT(DF1887)*DF1894</f>
        <v>#N/A</v>
      </c>
      <c r="DG1895" s="151" t="e" cm="1">
        <f t="array" aca="1" ref="DG1895" ca="1">INDIRECT(DG1887)*DG1894</f>
        <v>#N/A</v>
      </c>
      <c r="DH1895" s="151" t="e" cm="1">
        <f t="array" aca="1" ref="DH1895" ca="1">INDIRECT(DH1887)*DH1894</f>
        <v>#N/A</v>
      </c>
      <c r="DI1895" s="151" t="e" cm="1">
        <f t="array" aca="1" ref="DI1895" ca="1">INDIRECT(DI1887)*DI1894</f>
        <v>#N/A</v>
      </c>
      <c r="DJ1895" s="151" t="e" cm="1">
        <f t="array" aca="1" ref="DJ1895" ca="1">INDIRECT(DJ1887)*DJ1894</f>
        <v>#N/A</v>
      </c>
      <c r="DK1895" s="151" t="e" cm="1">
        <f t="array" aca="1" ref="DK1895" ca="1">INDIRECT(DK1887)*DK1894</f>
        <v>#N/A</v>
      </c>
      <c r="DL1895" s="151" t="e" cm="1">
        <f t="array" aca="1" ref="DL1895" ca="1">INDIRECT(DL1887)*DL1894</f>
        <v>#N/A</v>
      </c>
    </row>
    <row r="1896" spans="1:116" x14ac:dyDescent="0.35">
      <c r="B1896" t="s">
        <v>332</v>
      </c>
      <c r="D1896" t="s">
        <v>510</v>
      </c>
      <c r="E1896" s="8" t="str">
        <f t="shared" ref="E1896:E1901" si="3143">ROW()&amp;" "&amp;D1896</f>
        <v>1896 VOV-TV-V</v>
      </c>
      <c r="G1896" s="136" t="str">
        <f>G1884</f>
        <v>Surgical procedures</v>
      </c>
      <c r="H1896" s="12"/>
      <c r="I1896" s="60"/>
      <c r="J1896" s="60"/>
      <c r="K1896" s="38"/>
      <c r="L1896" s="38"/>
      <c r="M1896" s="38"/>
      <c r="N1896" s="38"/>
      <c r="O1896" s="38"/>
      <c r="P1896" s="38"/>
      <c r="R1896" s="15"/>
      <c r="S1896" s="240"/>
      <c r="T1896" s="240"/>
      <c r="U1896" s="240"/>
      <c r="V1896" s="240"/>
      <c r="W1896" s="240"/>
      <c r="X1896" s="240"/>
      <c r="Y1896" s="240"/>
      <c r="Z1896" s="240"/>
      <c r="AA1896" s="240"/>
      <c r="AB1896" s="240"/>
      <c r="AC1896" s="240"/>
      <c r="AD1896" s="240"/>
      <c r="AE1896" s="240"/>
      <c r="AF1896" s="240"/>
      <c r="AG1896" s="240"/>
      <c r="AH1896" s="240"/>
      <c r="AI1896" s="240"/>
      <c r="AJ1896" s="240"/>
      <c r="AK1896" s="240"/>
      <c r="AL1896" s="240"/>
      <c r="AM1896" s="240"/>
      <c r="AN1896" s="240"/>
      <c r="AO1896" s="240"/>
      <c r="AP1896" s="240"/>
      <c r="AQ1896" s="240"/>
      <c r="AR1896" s="240"/>
      <c r="AS1896" s="240"/>
      <c r="AT1896" s="240"/>
      <c r="AU1896" s="240"/>
      <c r="AV1896" s="240"/>
      <c r="AW1896" s="240"/>
      <c r="AX1896" s="240"/>
      <c r="AY1896" s="240"/>
      <c r="AZ1896" s="240"/>
      <c r="BA1896" s="240"/>
      <c r="BB1896" s="240"/>
      <c r="BC1896" s="240"/>
      <c r="BD1896" s="240"/>
      <c r="BE1896" s="240"/>
      <c r="BF1896" s="240"/>
      <c r="BG1896" s="240"/>
      <c r="BH1896" s="240"/>
      <c r="BI1896" s="240"/>
      <c r="BJ1896" s="240"/>
      <c r="BK1896" s="240"/>
      <c r="BL1896" s="240"/>
      <c r="BM1896" s="240"/>
      <c r="BN1896" s="240"/>
      <c r="BO1896" s="240"/>
      <c r="BP1896" s="240"/>
      <c r="BQ1896" s="240"/>
      <c r="BR1896" s="240"/>
      <c r="BS1896" s="240"/>
      <c r="BT1896" s="240"/>
      <c r="BU1896" s="240"/>
      <c r="BV1896" s="240"/>
      <c r="BW1896" s="240"/>
      <c r="BX1896" s="240"/>
      <c r="BY1896" s="240"/>
      <c r="BZ1896" s="240"/>
      <c r="CA1896" s="240"/>
      <c r="CB1896" s="240"/>
      <c r="CC1896" s="240"/>
      <c r="CD1896" s="240"/>
      <c r="CE1896" s="240"/>
      <c r="CF1896" s="240"/>
      <c r="CG1896" s="240"/>
      <c r="CH1896" s="240"/>
      <c r="CI1896" s="240"/>
      <c r="CJ1896" s="240"/>
      <c r="CK1896" s="240"/>
      <c r="CL1896" s="240"/>
      <c r="CN1896" s="60"/>
      <c r="CO1896" s="76"/>
      <c r="CP1896" s="76"/>
      <c r="CQ1896" s="76"/>
      <c r="CR1896" s="76"/>
      <c r="CS1896" s="76"/>
      <c r="CT1896" s="76"/>
      <c r="CU1896" s="76"/>
      <c r="CV1896" s="76"/>
      <c r="CW1896" s="76"/>
      <c r="CX1896" s="76"/>
      <c r="CY1896" s="76"/>
      <c r="CZ1896" s="76"/>
      <c r="DA1896" s="76"/>
      <c r="DB1896" s="76"/>
      <c r="DC1896" s="76"/>
      <c r="DD1896" s="76"/>
      <c r="DE1896" s="76"/>
      <c r="DF1896" s="76"/>
      <c r="DG1896" s="76"/>
      <c r="DH1896" s="76"/>
      <c r="DI1896" s="76"/>
      <c r="DJ1896" s="76"/>
      <c r="DK1896" s="76"/>
      <c r="DL1896" s="76"/>
    </row>
    <row r="1897" spans="1:116" x14ac:dyDescent="0.35">
      <c r="B1897" t="s">
        <v>332</v>
      </c>
      <c r="D1897" t="s">
        <v>510</v>
      </c>
      <c r="E1897" s="8" t="str">
        <f t="shared" si="3143"/>
        <v>1897 VOV-TV-V</v>
      </c>
      <c r="G1897" s="191" t="str">
        <f>IFERROR(SUBSTITUTE(TRIM(MID(G1892, SEARCH("-", G1892) + 1, LEN(G1892))),":",""),"no unit")</f>
        <v>implant</v>
      </c>
      <c r="H1897" s="27"/>
      <c r="I1897" s="78"/>
      <c r="J1897" s="78"/>
      <c r="K1897" s="33"/>
      <c r="L1897" s="33"/>
      <c r="M1897" s="33"/>
      <c r="N1897" s="33"/>
      <c r="O1897" s="33"/>
      <c r="P1897" s="33"/>
      <c r="R1897" s="33"/>
      <c r="S1897" s="80"/>
      <c r="T1897" s="80"/>
      <c r="U1897" s="80"/>
      <c r="V1897" s="80"/>
      <c r="W1897" s="80"/>
      <c r="X1897" s="80"/>
      <c r="Y1897" s="80"/>
      <c r="Z1897" s="80"/>
      <c r="AA1897" s="80"/>
      <c r="AB1897" s="80"/>
      <c r="AC1897" s="80"/>
      <c r="AD1897" s="80"/>
      <c r="AE1897" s="80"/>
      <c r="AF1897" s="80"/>
      <c r="AG1897" s="80"/>
      <c r="AH1897" s="80"/>
      <c r="AI1897" s="80"/>
      <c r="AJ1897" s="80"/>
      <c r="AK1897" s="80"/>
      <c r="AL1897" s="80"/>
      <c r="AM1897" s="80"/>
      <c r="AN1897" s="80"/>
      <c r="AO1897" s="80"/>
      <c r="AP1897" s="80"/>
      <c r="AQ1897" s="80"/>
      <c r="AR1897" s="80"/>
      <c r="AS1897" s="80"/>
      <c r="AT1897" s="80"/>
      <c r="AU1897" s="80"/>
      <c r="AV1897" s="80"/>
      <c r="AW1897" s="80"/>
      <c r="AX1897" s="80"/>
      <c r="AY1897" s="80"/>
      <c r="AZ1897" s="80"/>
      <c r="BA1897" s="80"/>
      <c r="BB1897" s="80"/>
      <c r="BC1897" s="80"/>
      <c r="BD1897" s="80"/>
      <c r="BE1897" s="80"/>
      <c r="BF1897" s="80"/>
      <c r="BG1897" s="80"/>
      <c r="BH1897" s="80"/>
      <c r="BI1897" s="80"/>
      <c r="BJ1897" s="80"/>
      <c r="BK1897" s="80"/>
      <c r="BL1897" s="80"/>
      <c r="BM1897" s="80"/>
      <c r="BN1897" s="80"/>
      <c r="BO1897" s="80"/>
      <c r="BP1897" s="80"/>
      <c r="BQ1897" s="80"/>
      <c r="BR1897" s="80"/>
      <c r="BS1897" s="80"/>
      <c r="BT1897" s="80"/>
      <c r="BU1897" s="80"/>
      <c r="BV1897" s="80"/>
      <c r="BW1897" s="80"/>
      <c r="BX1897" s="80"/>
      <c r="BY1897" s="80"/>
      <c r="BZ1897" s="80"/>
      <c r="CA1897" s="80"/>
      <c r="CB1897" s="80"/>
      <c r="CC1897" s="80"/>
      <c r="CD1897" s="80"/>
      <c r="CE1897" s="80"/>
      <c r="CF1897" s="80"/>
      <c r="CG1897" s="80"/>
      <c r="CH1897" s="80"/>
      <c r="CI1897" s="80"/>
      <c r="CJ1897" s="80"/>
      <c r="CK1897" s="80"/>
      <c r="CL1897" s="80"/>
      <c r="CN1897" s="78"/>
      <c r="CO1897" s="77"/>
      <c r="CP1897" s="77"/>
      <c r="CQ1897" s="77"/>
      <c r="CR1897" s="77"/>
      <c r="CS1897" s="77"/>
      <c r="CT1897" s="77"/>
      <c r="CU1897" s="77"/>
      <c r="CV1897" s="77"/>
      <c r="CW1897" s="77"/>
      <c r="CX1897" s="77"/>
      <c r="CY1897" s="77"/>
      <c r="CZ1897" s="77"/>
      <c r="DA1897" s="77"/>
      <c r="DB1897" s="77"/>
      <c r="DC1897" s="77"/>
      <c r="DD1897" s="77"/>
      <c r="DE1897" s="77"/>
      <c r="DF1897" s="77"/>
      <c r="DG1897" s="77"/>
      <c r="DH1897" s="77"/>
      <c r="DI1897" s="77"/>
      <c r="DJ1897" s="77"/>
      <c r="DK1897" s="77"/>
      <c r="DL1897" s="77"/>
    </row>
    <row r="1898" spans="1:116" x14ac:dyDescent="0.35">
      <c r="B1898" t="s">
        <v>332</v>
      </c>
      <c r="D1898" t="s">
        <v>510</v>
      </c>
      <c r="E1898" s="8" t="str">
        <f t="shared" si="3143"/>
        <v>1898 VOV-TV-V</v>
      </c>
      <c r="G1898" s="136" t="s">
        <v>461</v>
      </c>
      <c r="H1898" s="27"/>
      <c r="I1898" s="78"/>
      <c r="J1898" s="78"/>
      <c r="K1898" s="33"/>
      <c r="L1898" s="33"/>
      <c r="M1898" s="33"/>
      <c r="N1898" s="33"/>
      <c r="O1898" s="33"/>
      <c r="P1898" s="33"/>
      <c r="R1898" s="33"/>
      <c r="S1898" s="80" t="str">
        <f>S1886</f>
        <v>S$16</v>
      </c>
      <c r="T1898" s="80" t="str">
        <f t="shared" ref="T1898:CE1898" si="3144">T1886</f>
        <v>T$16</v>
      </c>
      <c r="U1898" s="80" t="str">
        <f t="shared" si="3144"/>
        <v>U$16</v>
      </c>
      <c r="V1898" s="80" t="str">
        <f t="shared" si="3144"/>
        <v>V$16</v>
      </c>
      <c r="W1898" s="80" t="str">
        <f t="shared" si="3144"/>
        <v>W$16</v>
      </c>
      <c r="X1898" s="80" t="str">
        <f t="shared" si="3144"/>
        <v>X$16</v>
      </c>
      <c r="Y1898" s="80" t="str">
        <f t="shared" si="3144"/>
        <v>Y$16</v>
      </c>
      <c r="Z1898" s="80" t="str">
        <f t="shared" si="3144"/>
        <v>Z$16</v>
      </c>
      <c r="AA1898" s="80" t="str">
        <f t="shared" si="3144"/>
        <v>AA$16</v>
      </c>
      <c r="AB1898" s="80" t="str">
        <f t="shared" si="3144"/>
        <v>AB$16</v>
      </c>
      <c r="AC1898" s="80" t="str">
        <f t="shared" si="3144"/>
        <v>AC$16</v>
      </c>
      <c r="AD1898" s="80" t="str">
        <f t="shared" si="3144"/>
        <v>AD$16</v>
      </c>
      <c r="AE1898" s="80" t="str">
        <f t="shared" si="3144"/>
        <v>AE$16</v>
      </c>
      <c r="AF1898" s="80" t="str">
        <f t="shared" si="3144"/>
        <v>AF$16</v>
      </c>
      <c r="AG1898" s="80" t="str">
        <f t="shared" si="3144"/>
        <v>AG$16</v>
      </c>
      <c r="AH1898" s="80" t="str">
        <f t="shared" si="3144"/>
        <v>AH$16</v>
      </c>
      <c r="AI1898" s="80" t="str">
        <f t="shared" si="3144"/>
        <v>AI$16</v>
      </c>
      <c r="AJ1898" s="80" t="str">
        <f t="shared" si="3144"/>
        <v>AJ$16</v>
      </c>
      <c r="AK1898" s="80" t="str">
        <f t="shared" si="3144"/>
        <v>AK$16</v>
      </c>
      <c r="AL1898" s="80" t="str">
        <f t="shared" si="3144"/>
        <v>AL$16</v>
      </c>
      <c r="AM1898" s="80" t="str">
        <f t="shared" si="3144"/>
        <v>AM$16</v>
      </c>
      <c r="AN1898" s="80" t="str">
        <f t="shared" si="3144"/>
        <v>AN$16</v>
      </c>
      <c r="AO1898" s="80" t="str">
        <f t="shared" si="3144"/>
        <v>AO$16</v>
      </c>
      <c r="AP1898" s="80" t="str">
        <f t="shared" si="3144"/>
        <v>AP$16</v>
      </c>
      <c r="AQ1898" s="80" t="str">
        <f t="shared" si="3144"/>
        <v>AQ$16</v>
      </c>
      <c r="AR1898" s="80" t="str">
        <f t="shared" si="3144"/>
        <v>AR$16</v>
      </c>
      <c r="AS1898" s="80" t="str">
        <f t="shared" si="3144"/>
        <v>AS$16</v>
      </c>
      <c r="AT1898" s="80" t="str">
        <f t="shared" si="3144"/>
        <v>AT$16</v>
      </c>
      <c r="AU1898" s="80" t="str">
        <f t="shared" si="3144"/>
        <v>AU$16</v>
      </c>
      <c r="AV1898" s="80" t="str">
        <f t="shared" si="3144"/>
        <v>AV$16</v>
      </c>
      <c r="AW1898" s="80" t="str">
        <f t="shared" si="3144"/>
        <v>AW$16</v>
      </c>
      <c r="AX1898" s="80" t="str">
        <f t="shared" si="3144"/>
        <v>AX$16</v>
      </c>
      <c r="AY1898" s="80" t="str">
        <f t="shared" si="3144"/>
        <v>AY$16</v>
      </c>
      <c r="AZ1898" s="80" t="str">
        <f t="shared" si="3144"/>
        <v>AZ$16</v>
      </c>
      <c r="BA1898" s="80" t="str">
        <f t="shared" si="3144"/>
        <v>BA$16</v>
      </c>
      <c r="BB1898" s="80" t="str">
        <f t="shared" si="3144"/>
        <v>BB$16</v>
      </c>
      <c r="BC1898" s="80" t="str">
        <f t="shared" si="3144"/>
        <v>BC$16</v>
      </c>
      <c r="BD1898" s="80" t="str">
        <f t="shared" si="3144"/>
        <v>BD$16</v>
      </c>
      <c r="BE1898" s="80" t="str">
        <f t="shared" si="3144"/>
        <v>BE$16</v>
      </c>
      <c r="BF1898" s="80" t="str">
        <f t="shared" si="3144"/>
        <v>BF$16</v>
      </c>
      <c r="BG1898" s="80" t="str">
        <f t="shared" si="3144"/>
        <v>BG$16</v>
      </c>
      <c r="BH1898" s="80" t="str">
        <f t="shared" si="3144"/>
        <v>BH$16</v>
      </c>
      <c r="BI1898" s="80" t="str">
        <f t="shared" si="3144"/>
        <v>BI$16</v>
      </c>
      <c r="BJ1898" s="80" t="str">
        <f t="shared" si="3144"/>
        <v>BJ$16</v>
      </c>
      <c r="BK1898" s="80" t="str">
        <f t="shared" si="3144"/>
        <v>BK$16</v>
      </c>
      <c r="BL1898" s="80" t="str">
        <f t="shared" si="3144"/>
        <v>BL$16</v>
      </c>
      <c r="BM1898" s="80" t="str">
        <f t="shared" si="3144"/>
        <v>BM$16</v>
      </c>
      <c r="BN1898" s="80" t="str">
        <f t="shared" si="3144"/>
        <v>BN$16</v>
      </c>
      <c r="BO1898" s="80" t="str">
        <f t="shared" si="3144"/>
        <v>BO$16</v>
      </c>
      <c r="BP1898" s="80" t="str">
        <f t="shared" si="3144"/>
        <v>BP$16</v>
      </c>
      <c r="BQ1898" s="80" t="str">
        <f t="shared" si="3144"/>
        <v>BQ$16</v>
      </c>
      <c r="BR1898" s="80" t="str">
        <f t="shared" si="3144"/>
        <v>BR$16</v>
      </c>
      <c r="BS1898" s="80" t="str">
        <f t="shared" si="3144"/>
        <v>BS$16</v>
      </c>
      <c r="BT1898" s="80" t="str">
        <f t="shared" si="3144"/>
        <v>BT$16</v>
      </c>
      <c r="BU1898" s="80" t="str">
        <f t="shared" si="3144"/>
        <v>BU$16</v>
      </c>
      <c r="BV1898" s="80" t="str">
        <f t="shared" si="3144"/>
        <v>BV$16</v>
      </c>
      <c r="BW1898" s="80" t="str">
        <f t="shared" si="3144"/>
        <v>BW$16</v>
      </c>
      <c r="BX1898" s="80" t="str">
        <f t="shared" si="3144"/>
        <v>BX$16</v>
      </c>
      <c r="BY1898" s="80" t="str">
        <f t="shared" si="3144"/>
        <v>BY$16</v>
      </c>
      <c r="BZ1898" s="80" t="str">
        <f t="shared" si="3144"/>
        <v>BZ$16</v>
      </c>
      <c r="CA1898" s="80" t="str">
        <f t="shared" si="3144"/>
        <v>CA$16</v>
      </c>
      <c r="CB1898" s="80" t="str">
        <f t="shared" si="3144"/>
        <v>CB$16</v>
      </c>
      <c r="CC1898" s="80" t="str">
        <f t="shared" si="3144"/>
        <v>CC$16</v>
      </c>
      <c r="CD1898" s="80" t="str">
        <f t="shared" si="3144"/>
        <v>CD$16</v>
      </c>
      <c r="CE1898" s="80" t="str">
        <f t="shared" si="3144"/>
        <v>CE$16</v>
      </c>
      <c r="CF1898" s="80" t="str">
        <f t="shared" ref="CF1898:CL1898" si="3145">CF1886</f>
        <v>CF$16</v>
      </c>
      <c r="CG1898" s="80" t="str">
        <f t="shared" si="3145"/>
        <v>CG$16</v>
      </c>
      <c r="CH1898" s="80" t="str">
        <f t="shared" si="3145"/>
        <v>CH$16</v>
      </c>
      <c r="CI1898" s="80" t="str">
        <f t="shared" si="3145"/>
        <v>CI$16</v>
      </c>
      <c r="CJ1898" s="80" t="str">
        <f t="shared" si="3145"/>
        <v>CJ$16</v>
      </c>
      <c r="CK1898" s="80" t="str">
        <f t="shared" si="3145"/>
        <v>CK$16</v>
      </c>
      <c r="CL1898" s="80" t="str">
        <f t="shared" si="3145"/>
        <v>CL$16</v>
      </c>
      <c r="CN1898" s="78"/>
      <c r="CO1898" s="80" t="str">
        <f t="shared" ref="CO1898:DL1898" si="3146">CO1886</f>
        <v>CO$16</v>
      </c>
      <c r="CP1898" s="80" t="str">
        <f t="shared" si="3146"/>
        <v>CP$16</v>
      </c>
      <c r="CQ1898" s="80" t="str">
        <f t="shared" si="3146"/>
        <v>CQ$16</v>
      </c>
      <c r="CR1898" s="80" t="str">
        <f t="shared" si="3146"/>
        <v>CR$16</v>
      </c>
      <c r="CS1898" s="80" t="str">
        <f t="shared" si="3146"/>
        <v>CS$16</v>
      </c>
      <c r="CT1898" s="80" t="str">
        <f t="shared" si="3146"/>
        <v>CT$16</v>
      </c>
      <c r="CU1898" s="80" t="str">
        <f t="shared" si="3146"/>
        <v>CU$16</v>
      </c>
      <c r="CV1898" s="80" t="str">
        <f t="shared" si="3146"/>
        <v>CV$16</v>
      </c>
      <c r="CW1898" s="80" t="str">
        <f t="shared" si="3146"/>
        <v>CW$16</v>
      </c>
      <c r="CX1898" s="80" t="str">
        <f t="shared" si="3146"/>
        <v>CX$16</v>
      </c>
      <c r="CY1898" s="80" t="str">
        <f t="shared" si="3146"/>
        <v>CY$16</v>
      </c>
      <c r="CZ1898" s="80" t="str">
        <f t="shared" si="3146"/>
        <v>CZ$16</v>
      </c>
      <c r="DA1898" s="80" t="str">
        <f t="shared" si="3146"/>
        <v>DA$16</v>
      </c>
      <c r="DB1898" s="80" t="str">
        <f t="shared" si="3146"/>
        <v>DB$16</v>
      </c>
      <c r="DC1898" s="80" t="str">
        <f t="shared" si="3146"/>
        <v>DC$16</v>
      </c>
      <c r="DD1898" s="80" t="str">
        <f t="shared" si="3146"/>
        <v>DD$16</v>
      </c>
      <c r="DE1898" s="80" t="str">
        <f t="shared" si="3146"/>
        <v>DE$16</v>
      </c>
      <c r="DF1898" s="80" t="str">
        <f t="shared" si="3146"/>
        <v>DF$16</v>
      </c>
      <c r="DG1898" s="80" t="str">
        <f t="shared" si="3146"/>
        <v>DG$16</v>
      </c>
      <c r="DH1898" s="80" t="str">
        <f t="shared" si="3146"/>
        <v>DH$16</v>
      </c>
      <c r="DI1898" s="80" t="str">
        <f t="shared" si="3146"/>
        <v>DI$16</v>
      </c>
      <c r="DJ1898" s="80" t="str">
        <f t="shared" si="3146"/>
        <v>DJ$16</v>
      </c>
      <c r="DK1898" s="80" t="str">
        <f t="shared" si="3146"/>
        <v>DK$16</v>
      </c>
      <c r="DL1898" s="80" t="str">
        <f t="shared" si="3146"/>
        <v>DL$16</v>
      </c>
    </row>
    <row r="1899" spans="1:116" x14ac:dyDescent="0.35">
      <c r="B1899" t="s">
        <v>332</v>
      </c>
      <c r="D1899" t="s">
        <v>510</v>
      </c>
      <c r="E1899" s="8" t="str">
        <f t="shared" si="3143"/>
        <v>1899 VOV-TV-V</v>
      </c>
      <c r="G1899" s="191" t="s">
        <v>462</v>
      </c>
      <c r="K1899" s="53"/>
      <c r="L1899" s="53"/>
      <c r="M1899" s="53"/>
      <c r="N1899" s="53"/>
      <c r="O1899" s="53"/>
      <c r="P1899" s="53"/>
      <c r="R1899" s="24"/>
      <c r="S1899" s="212" t="str">
        <f>ADDRESS(ROW(S1895),COLUMN(S1895),2)</f>
        <v>S$1895</v>
      </c>
      <c r="T1899" s="212" t="str">
        <f t="shared" ref="T1899:CE1899" si="3147">ADDRESS(ROW(T1895),COLUMN(T1895),2)</f>
        <v>T$1895</v>
      </c>
      <c r="U1899" s="212" t="str">
        <f t="shared" si="3147"/>
        <v>U$1895</v>
      </c>
      <c r="V1899" s="212" t="str">
        <f t="shared" si="3147"/>
        <v>V$1895</v>
      </c>
      <c r="W1899" s="212" t="str">
        <f t="shared" si="3147"/>
        <v>W$1895</v>
      </c>
      <c r="X1899" s="212" t="str">
        <f t="shared" si="3147"/>
        <v>X$1895</v>
      </c>
      <c r="Y1899" s="212" t="str">
        <f t="shared" si="3147"/>
        <v>Y$1895</v>
      </c>
      <c r="Z1899" s="212" t="str">
        <f t="shared" si="3147"/>
        <v>Z$1895</v>
      </c>
      <c r="AA1899" s="212" t="str">
        <f t="shared" si="3147"/>
        <v>AA$1895</v>
      </c>
      <c r="AB1899" s="212" t="str">
        <f t="shared" si="3147"/>
        <v>AB$1895</v>
      </c>
      <c r="AC1899" s="212" t="str">
        <f t="shared" si="3147"/>
        <v>AC$1895</v>
      </c>
      <c r="AD1899" s="212" t="str">
        <f t="shared" si="3147"/>
        <v>AD$1895</v>
      </c>
      <c r="AE1899" s="212" t="str">
        <f t="shared" si="3147"/>
        <v>AE$1895</v>
      </c>
      <c r="AF1899" s="212" t="str">
        <f t="shared" si="3147"/>
        <v>AF$1895</v>
      </c>
      <c r="AG1899" s="212" t="str">
        <f t="shared" si="3147"/>
        <v>AG$1895</v>
      </c>
      <c r="AH1899" s="212" t="str">
        <f t="shared" si="3147"/>
        <v>AH$1895</v>
      </c>
      <c r="AI1899" s="212" t="str">
        <f t="shared" si="3147"/>
        <v>AI$1895</v>
      </c>
      <c r="AJ1899" s="212" t="str">
        <f t="shared" si="3147"/>
        <v>AJ$1895</v>
      </c>
      <c r="AK1899" s="212" t="str">
        <f t="shared" si="3147"/>
        <v>AK$1895</v>
      </c>
      <c r="AL1899" s="212" t="str">
        <f t="shared" si="3147"/>
        <v>AL$1895</v>
      </c>
      <c r="AM1899" s="212" t="str">
        <f t="shared" si="3147"/>
        <v>AM$1895</v>
      </c>
      <c r="AN1899" s="212" t="str">
        <f t="shared" si="3147"/>
        <v>AN$1895</v>
      </c>
      <c r="AO1899" s="212" t="str">
        <f t="shared" si="3147"/>
        <v>AO$1895</v>
      </c>
      <c r="AP1899" s="212" t="str">
        <f t="shared" si="3147"/>
        <v>AP$1895</v>
      </c>
      <c r="AQ1899" s="212" t="str">
        <f t="shared" si="3147"/>
        <v>AQ$1895</v>
      </c>
      <c r="AR1899" s="212" t="str">
        <f t="shared" si="3147"/>
        <v>AR$1895</v>
      </c>
      <c r="AS1899" s="212" t="str">
        <f t="shared" si="3147"/>
        <v>AS$1895</v>
      </c>
      <c r="AT1899" s="212" t="str">
        <f t="shared" si="3147"/>
        <v>AT$1895</v>
      </c>
      <c r="AU1899" s="212" t="str">
        <f t="shared" si="3147"/>
        <v>AU$1895</v>
      </c>
      <c r="AV1899" s="212" t="str">
        <f t="shared" si="3147"/>
        <v>AV$1895</v>
      </c>
      <c r="AW1899" s="212" t="str">
        <f t="shared" si="3147"/>
        <v>AW$1895</v>
      </c>
      <c r="AX1899" s="212" t="str">
        <f t="shared" si="3147"/>
        <v>AX$1895</v>
      </c>
      <c r="AY1899" s="212" t="str">
        <f t="shared" si="3147"/>
        <v>AY$1895</v>
      </c>
      <c r="AZ1899" s="212" t="str">
        <f t="shared" si="3147"/>
        <v>AZ$1895</v>
      </c>
      <c r="BA1899" s="212" t="str">
        <f t="shared" si="3147"/>
        <v>BA$1895</v>
      </c>
      <c r="BB1899" s="212" t="str">
        <f t="shared" si="3147"/>
        <v>BB$1895</v>
      </c>
      <c r="BC1899" s="212" t="str">
        <f t="shared" si="3147"/>
        <v>BC$1895</v>
      </c>
      <c r="BD1899" s="212" t="str">
        <f t="shared" si="3147"/>
        <v>BD$1895</v>
      </c>
      <c r="BE1899" s="212" t="str">
        <f t="shared" si="3147"/>
        <v>BE$1895</v>
      </c>
      <c r="BF1899" s="212" t="str">
        <f t="shared" si="3147"/>
        <v>BF$1895</v>
      </c>
      <c r="BG1899" s="212" t="str">
        <f t="shared" si="3147"/>
        <v>BG$1895</v>
      </c>
      <c r="BH1899" s="212" t="str">
        <f t="shared" si="3147"/>
        <v>BH$1895</v>
      </c>
      <c r="BI1899" s="212" t="str">
        <f t="shared" si="3147"/>
        <v>BI$1895</v>
      </c>
      <c r="BJ1899" s="212" t="str">
        <f t="shared" si="3147"/>
        <v>BJ$1895</v>
      </c>
      <c r="BK1899" s="212" t="str">
        <f t="shared" si="3147"/>
        <v>BK$1895</v>
      </c>
      <c r="BL1899" s="212" t="str">
        <f t="shared" si="3147"/>
        <v>BL$1895</v>
      </c>
      <c r="BM1899" s="212" t="str">
        <f t="shared" si="3147"/>
        <v>BM$1895</v>
      </c>
      <c r="BN1899" s="212" t="str">
        <f t="shared" si="3147"/>
        <v>BN$1895</v>
      </c>
      <c r="BO1899" s="212" t="str">
        <f t="shared" si="3147"/>
        <v>BO$1895</v>
      </c>
      <c r="BP1899" s="212" t="str">
        <f t="shared" si="3147"/>
        <v>BP$1895</v>
      </c>
      <c r="BQ1899" s="212" t="str">
        <f t="shared" si="3147"/>
        <v>BQ$1895</v>
      </c>
      <c r="BR1899" s="212" t="str">
        <f t="shared" si="3147"/>
        <v>BR$1895</v>
      </c>
      <c r="BS1899" s="212" t="str">
        <f t="shared" si="3147"/>
        <v>BS$1895</v>
      </c>
      <c r="BT1899" s="212" t="str">
        <f t="shared" si="3147"/>
        <v>BT$1895</v>
      </c>
      <c r="BU1899" s="212" t="str">
        <f t="shared" si="3147"/>
        <v>BU$1895</v>
      </c>
      <c r="BV1899" s="212" t="str">
        <f t="shared" si="3147"/>
        <v>BV$1895</v>
      </c>
      <c r="BW1899" s="212" t="str">
        <f t="shared" si="3147"/>
        <v>BW$1895</v>
      </c>
      <c r="BX1899" s="212" t="str">
        <f t="shared" si="3147"/>
        <v>BX$1895</v>
      </c>
      <c r="BY1899" s="212" t="str">
        <f t="shared" si="3147"/>
        <v>BY$1895</v>
      </c>
      <c r="BZ1899" s="212" t="str">
        <f t="shared" si="3147"/>
        <v>BZ$1895</v>
      </c>
      <c r="CA1899" s="212" t="str">
        <f t="shared" si="3147"/>
        <v>CA$1895</v>
      </c>
      <c r="CB1899" s="212" t="str">
        <f t="shared" si="3147"/>
        <v>CB$1895</v>
      </c>
      <c r="CC1899" s="212" t="str">
        <f t="shared" si="3147"/>
        <v>CC$1895</v>
      </c>
      <c r="CD1899" s="212" t="str">
        <f t="shared" si="3147"/>
        <v>CD$1895</v>
      </c>
      <c r="CE1899" s="212" t="str">
        <f t="shared" si="3147"/>
        <v>CE$1895</v>
      </c>
      <c r="CF1899" s="212" t="str">
        <f t="shared" ref="CF1899:CL1899" si="3148">ADDRESS(ROW(CF1895),COLUMN(CF1895),2)</f>
        <v>CF$1895</v>
      </c>
      <c r="CG1899" s="212" t="str">
        <f t="shared" si="3148"/>
        <v>CG$1895</v>
      </c>
      <c r="CH1899" s="212" t="str">
        <f t="shared" si="3148"/>
        <v>CH$1895</v>
      </c>
      <c r="CI1899" s="212" t="str">
        <f t="shared" si="3148"/>
        <v>CI$1895</v>
      </c>
      <c r="CJ1899" s="212" t="str">
        <f t="shared" si="3148"/>
        <v>CJ$1895</v>
      </c>
      <c r="CK1899" s="212" t="str">
        <f t="shared" si="3148"/>
        <v>CK$1895</v>
      </c>
      <c r="CL1899" s="212" t="str">
        <f t="shared" si="3148"/>
        <v>CL$1895</v>
      </c>
      <c r="CO1899" s="212" t="str">
        <f t="shared" ref="CO1899:DL1899" si="3149">ADDRESS(ROW(CO1895),COLUMN(CO1895),2)</f>
        <v>CO$1895</v>
      </c>
      <c r="CP1899" s="212" t="str">
        <f t="shared" si="3149"/>
        <v>CP$1895</v>
      </c>
      <c r="CQ1899" s="212" t="str">
        <f t="shared" si="3149"/>
        <v>CQ$1895</v>
      </c>
      <c r="CR1899" s="212" t="str">
        <f t="shared" si="3149"/>
        <v>CR$1895</v>
      </c>
      <c r="CS1899" s="212" t="str">
        <f t="shared" si="3149"/>
        <v>CS$1895</v>
      </c>
      <c r="CT1899" s="212" t="str">
        <f t="shared" si="3149"/>
        <v>CT$1895</v>
      </c>
      <c r="CU1899" s="212" t="str">
        <f t="shared" si="3149"/>
        <v>CU$1895</v>
      </c>
      <c r="CV1899" s="212" t="str">
        <f t="shared" si="3149"/>
        <v>CV$1895</v>
      </c>
      <c r="CW1899" s="212" t="str">
        <f t="shared" si="3149"/>
        <v>CW$1895</v>
      </c>
      <c r="CX1899" s="212" t="str">
        <f t="shared" si="3149"/>
        <v>CX$1895</v>
      </c>
      <c r="CY1899" s="212" t="str">
        <f t="shared" si="3149"/>
        <v>CY$1895</v>
      </c>
      <c r="CZ1899" s="212" t="str">
        <f t="shared" si="3149"/>
        <v>CZ$1895</v>
      </c>
      <c r="DA1899" s="212" t="str">
        <f t="shared" si="3149"/>
        <v>DA$1895</v>
      </c>
      <c r="DB1899" s="212" t="str">
        <f t="shared" si="3149"/>
        <v>DB$1895</v>
      </c>
      <c r="DC1899" s="212" t="str">
        <f t="shared" si="3149"/>
        <v>DC$1895</v>
      </c>
      <c r="DD1899" s="212" t="str">
        <f t="shared" si="3149"/>
        <v>DD$1895</v>
      </c>
      <c r="DE1899" s="212" t="str">
        <f t="shared" si="3149"/>
        <v>DE$1895</v>
      </c>
      <c r="DF1899" s="212" t="str">
        <f t="shared" si="3149"/>
        <v>DF$1895</v>
      </c>
      <c r="DG1899" s="212" t="str">
        <f t="shared" si="3149"/>
        <v>DG$1895</v>
      </c>
      <c r="DH1899" s="212" t="str">
        <f t="shared" si="3149"/>
        <v>DH$1895</v>
      </c>
      <c r="DI1899" s="212" t="str">
        <f t="shared" si="3149"/>
        <v>DI$1895</v>
      </c>
      <c r="DJ1899" s="212" t="str">
        <f t="shared" si="3149"/>
        <v>DJ$1895</v>
      </c>
      <c r="DK1899" s="212" t="str">
        <f t="shared" si="3149"/>
        <v>DK$1895</v>
      </c>
      <c r="DL1899" s="212" t="str">
        <f t="shared" si="3149"/>
        <v>DL$1895</v>
      </c>
    </row>
    <row r="1900" spans="1:116" x14ac:dyDescent="0.35">
      <c r="B1900" t="s">
        <v>332</v>
      </c>
      <c r="D1900" t="s">
        <v>510</v>
      </c>
      <c r="E1900" s="8" t="str">
        <f t="shared" si="3143"/>
        <v>1900 VOV-TV-V</v>
      </c>
      <c r="G1900" s="191" t="str">
        <f>G1892</f>
        <v>Volume of a volume modifier - implant</v>
      </c>
      <c r="H1900" s="12"/>
      <c r="I1900" s="60"/>
      <c r="J1900" s="60"/>
      <c r="K1900" s="15"/>
      <c r="L1900" s="15"/>
      <c r="M1900" s="15"/>
      <c r="N1900" s="15"/>
      <c r="O1900" s="15"/>
      <c r="P1900" s="15"/>
      <c r="R1900" s="15"/>
      <c r="S1900" s="80"/>
      <c r="T1900" s="80"/>
      <c r="U1900" s="80"/>
      <c r="V1900" s="80"/>
      <c r="W1900" s="80"/>
      <c r="X1900" s="80"/>
      <c r="Y1900" s="80"/>
      <c r="Z1900" s="80"/>
      <c r="AA1900" s="80"/>
      <c r="AB1900" s="80"/>
      <c r="AC1900" s="80"/>
      <c r="AD1900" s="80"/>
      <c r="AE1900" s="80"/>
      <c r="AF1900" s="80"/>
      <c r="AG1900" s="80"/>
      <c r="AH1900" s="80"/>
      <c r="AI1900" s="80"/>
      <c r="AJ1900" s="80"/>
      <c r="AK1900" s="80"/>
      <c r="AL1900" s="80"/>
      <c r="AM1900" s="80"/>
      <c r="AN1900" s="80"/>
      <c r="AO1900" s="80"/>
      <c r="AP1900" s="80"/>
      <c r="AQ1900" s="80"/>
      <c r="AR1900" s="80"/>
      <c r="AS1900" s="80"/>
      <c r="AT1900" s="80"/>
      <c r="AU1900" s="80"/>
      <c r="AV1900" s="80"/>
      <c r="AW1900" s="80"/>
      <c r="AX1900" s="80"/>
      <c r="AY1900" s="80"/>
      <c r="AZ1900" s="80"/>
      <c r="BA1900" s="80"/>
      <c r="BB1900" s="80"/>
      <c r="BC1900" s="80"/>
      <c r="BD1900" s="80"/>
      <c r="BE1900" s="80"/>
      <c r="BF1900" s="80"/>
      <c r="BG1900" s="80"/>
      <c r="BH1900" s="80"/>
      <c r="BI1900" s="80"/>
      <c r="BJ1900" s="80"/>
      <c r="BK1900" s="80"/>
      <c r="BL1900" s="80"/>
      <c r="BM1900" s="80"/>
      <c r="BN1900" s="80"/>
      <c r="BO1900" s="80"/>
      <c r="BP1900" s="80"/>
      <c r="BQ1900" s="80"/>
      <c r="BR1900" s="80"/>
      <c r="BS1900" s="80"/>
      <c r="BT1900" s="80"/>
      <c r="BU1900" s="80"/>
      <c r="BV1900" s="80"/>
      <c r="BW1900" s="80"/>
      <c r="BX1900" s="80"/>
      <c r="BY1900" s="80"/>
      <c r="BZ1900" s="80"/>
      <c r="CA1900" s="80"/>
      <c r="CB1900" s="80"/>
      <c r="CC1900" s="80"/>
      <c r="CD1900" s="80"/>
      <c r="CE1900" s="80"/>
      <c r="CF1900" s="80"/>
      <c r="CG1900" s="80"/>
      <c r="CH1900" s="80"/>
      <c r="CI1900" s="80"/>
      <c r="CJ1900" s="80"/>
      <c r="CK1900" s="80"/>
      <c r="CL1900" s="80"/>
      <c r="CN1900" s="60"/>
    </row>
    <row r="1901" spans="1:116" x14ac:dyDescent="0.35">
      <c r="B1901" t="s">
        <v>332</v>
      </c>
      <c r="D1901" t="s">
        <v>510</v>
      </c>
      <c r="E1901" s="8" t="str">
        <f t="shared" si="3143"/>
        <v>1901 VOV-TV-V</v>
      </c>
      <c r="G1901" s="136" t="str">
        <f>G1889</f>
        <v xml:space="preserve">secondary unit </v>
      </c>
      <c r="H1901" s="12"/>
      <c r="I1901" s="60"/>
      <c r="J1901" s="60"/>
      <c r="K1901" s="15"/>
      <c r="L1901" s="15"/>
      <c r="M1901" s="15"/>
      <c r="N1901" s="15"/>
      <c r="O1901" s="15"/>
      <c r="P1901" s="15"/>
      <c r="R1901" s="15"/>
      <c r="S1901" s="76"/>
      <c r="T1901" s="76"/>
      <c r="U1901" s="76"/>
      <c r="V1901" s="76"/>
      <c r="W1901" s="76"/>
      <c r="X1901" s="76"/>
      <c r="Y1901" s="76"/>
      <c r="Z1901" s="76"/>
      <c r="AA1901" s="76"/>
      <c r="AB1901" s="76"/>
      <c r="AC1901" s="76"/>
      <c r="AD1901" s="76"/>
      <c r="AE1901" s="76"/>
      <c r="AF1901" s="76"/>
      <c r="AG1901" s="76"/>
      <c r="AH1901" s="76"/>
      <c r="AI1901" s="76"/>
      <c r="AJ1901" s="76"/>
      <c r="AK1901" s="76"/>
      <c r="AL1901" s="76"/>
      <c r="AM1901" s="76"/>
      <c r="AN1901" s="76"/>
      <c r="AO1901" s="76"/>
      <c r="AP1901" s="76"/>
      <c r="AQ1901" s="76"/>
      <c r="AR1901" s="76"/>
      <c r="AS1901" s="76"/>
      <c r="AT1901" s="76"/>
      <c r="AU1901" s="76"/>
      <c r="AV1901" s="76"/>
      <c r="AW1901" s="76"/>
      <c r="AX1901" s="76"/>
      <c r="AY1901" s="76"/>
      <c r="AZ1901" s="76"/>
      <c r="BA1901" s="76"/>
      <c r="BB1901" s="76"/>
      <c r="BC1901" s="76"/>
      <c r="BD1901" s="76"/>
      <c r="BE1901" s="76"/>
      <c r="BF1901" s="76"/>
      <c r="BG1901" s="76"/>
      <c r="BH1901" s="76"/>
      <c r="BI1901" s="76"/>
      <c r="BJ1901" s="76"/>
      <c r="BK1901" s="76"/>
      <c r="BL1901" s="76"/>
      <c r="BM1901" s="76"/>
      <c r="BN1901" s="76"/>
      <c r="BO1901" s="76"/>
      <c r="BP1901" s="76"/>
      <c r="BQ1901" s="76"/>
      <c r="BR1901" s="76"/>
      <c r="BS1901" s="76"/>
      <c r="BT1901" s="76"/>
      <c r="BU1901" s="76"/>
      <c r="BV1901" s="76"/>
      <c r="BW1901" s="76"/>
      <c r="BX1901" s="76"/>
      <c r="BY1901" s="76"/>
      <c r="BZ1901" s="76"/>
      <c r="CA1901" s="76"/>
      <c r="CB1901" s="76"/>
      <c r="CC1901" s="76"/>
      <c r="CD1901" s="76"/>
      <c r="CE1901" s="76"/>
      <c r="CF1901" s="76"/>
      <c r="CG1901" s="76"/>
      <c r="CH1901" s="76"/>
      <c r="CI1901" s="76"/>
      <c r="CJ1901" s="76"/>
      <c r="CK1901" s="76"/>
      <c r="CL1901" s="76"/>
      <c r="CN1901" s="60"/>
      <c r="CO1901" s="76"/>
      <c r="CP1901" s="76"/>
      <c r="CQ1901" s="76"/>
      <c r="CR1901" s="76"/>
      <c r="CS1901" s="76"/>
      <c r="CT1901" s="76"/>
      <c r="CU1901" s="76"/>
      <c r="CV1901" s="76"/>
      <c r="CW1901" s="76"/>
      <c r="CX1901" s="76"/>
      <c r="CY1901" s="76"/>
      <c r="CZ1901" s="76"/>
      <c r="DA1901" s="76"/>
      <c r="DB1901" s="76"/>
      <c r="DC1901" s="76"/>
      <c r="DD1901" s="76"/>
      <c r="DE1901" s="76"/>
      <c r="DF1901" s="76"/>
      <c r="DG1901" s="76"/>
      <c r="DH1901" s="76"/>
      <c r="DI1901" s="76"/>
      <c r="DJ1901" s="76"/>
      <c r="DK1901" s="76"/>
      <c r="DL1901" s="76"/>
    </row>
    <row r="1902" spans="1:116" x14ac:dyDescent="0.35">
      <c r="E1902" s="8"/>
      <c r="G1902" s="136" t="str">
        <f>G1890</f>
        <v>Secondary revenue driver</v>
      </c>
      <c r="H1902" s="12"/>
      <c r="I1902" s="60"/>
      <c r="J1902" s="60"/>
      <c r="K1902" s="15"/>
      <c r="L1902" s="15"/>
      <c r="M1902" s="15"/>
      <c r="N1902" s="15"/>
      <c r="O1902" s="15"/>
      <c r="P1902" s="15"/>
      <c r="R1902" s="15"/>
      <c r="S1902" s="76"/>
      <c r="T1902" s="76"/>
      <c r="U1902" s="76"/>
      <c r="V1902" s="76"/>
      <c r="W1902" s="76"/>
      <c r="X1902" s="76"/>
      <c r="Y1902" s="76"/>
      <c r="Z1902" s="76"/>
      <c r="AA1902" s="76"/>
      <c r="AB1902" s="76"/>
      <c r="AC1902" s="76"/>
      <c r="AD1902" s="76"/>
      <c r="AE1902" s="76"/>
      <c r="AF1902" s="76"/>
      <c r="AG1902" s="76"/>
      <c r="AH1902" s="76"/>
      <c r="AI1902" s="76"/>
      <c r="AJ1902" s="76"/>
      <c r="AK1902" s="76"/>
      <c r="AL1902" s="76"/>
      <c r="AM1902" s="76"/>
      <c r="AN1902" s="76"/>
      <c r="AO1902" s="76"/>
      <c r="AP1902" s="76"/>
      <c r="AQ1902" s="76"/>
      <c r="AR1902" s="76"/>
      <c r="AS1902" s="76"/>
      <c r="AT1902" s="76"/>
      <c r="AU1902" s="76"/>
      <c r="AV1902" s="76"/>
      <c r="AW1902" s="76"/>
      <c r="AX1902" s="76"/>
      <c r="AY1902" s="76"/>
      <c r="AZ1902" s="76"/>
      <c r="BA1902" s="76"/>
      <c r="BB1902" s="76"/>
      <c r="BC1902" s="76"/>
      <c r="BD1902" s="76"/>
      <c r="BE1902" s="76"/>
      <c r="BF1902" s="76"/>
      <c r="BG1902" s="76"/>
      <c r="BH1902" s="76"/>
      <c r="BI1902" s="76"/>
      <c r="BJ1902" s="76"/>
      <c r="BK1902" s="76"/>
      <c r="BL1902" s="76"/>
      <c r="BM1902" s="76"/>
      <c r="BN1902" s="76"/>
      <c r="BO1902" s="76"/>
      <c r="BP1902" s="76"/>
      <c r="BQ1902" s="76"/>
      <c r="BR1902" s="76"/>
      <c r="BS1902" s="76"/>
      <c r="BT1902" s="76"/>
      <c r="BU1902" s="76"/>
      <c r="BV1902" s="76"/>
      <c r="BW1902" s="76"/>
      <c r="BX1902" s="76"/>
      <c r="BY1902" s="76"/>
      <c r="BZ1902" s="76"/>
      <c r="CA1902" s="76"/>
      <c r="CB1902" s="76"/>
      <c r="CC1902" s="76"/>
      <c r="CD1902" s="76"/>
      <c r="CE1902" s="76"/>
      <c r="CF1902" s="76"/>
      <c r="CG1902" s="76"/>
      <c r="CH1902" s="76"/>
      <c r="CI1902" s="76"/>
      <c r="CJ1902" s="76"/>
      <c r="CK1902" s="76"/>
      <c r="CL1902" s="76"/>
      <c r="CN1902" s="60"/>
      <c r="CO1902" s="76"/>
      <c r="CP1902" s="76"/>
      <c r="CQ1902" s="76"/>
      <c r="CR1902" s="76"/>
      <c r="CS1902" s="76"/>
      <c r="CT1902" s="76"/>
      <c r="CU1902" s="76"/>
      <c r="CV1902" s="76"/>
      <c r="CW1902" s="76"/>
      <c r="CX1902" s="76"/>
      <c r="CY1902" s="76"/>
      <c r="CZ1902" s="76"/>
      <c r="DA1902" s="76"/>
      <c r="DB1902" s="76"/>
      <c r="DC1902" s="76"/>
      <c r="DD1902" s="76"/>
      <c r="DE1902" s="76"/>
      <c r="DF1902" s="76"/>
      <c r="DG1902" s="76"/>
      <c r="DH1902" s="76"/>
      <c r="DI1902" s="76"/>
      <c r="DJ1902" s="76"/>
      <c r="DK1902" s="76"/>
      <c r="DL1902" s="76"/>
    </row>
    <row r="1903" spans="1:116" x14ac:dyDescent="0.35">
      <c r="A1903" s="174"/>
      <c r="E1903" s="8"/>
      <c r="G1903" s="136" t="str">
        <f>G1891</f>
        <v>Secondary volume driver</v>
      </c>
      <c r="H1903" s="12"/>
      <c r="I1903" s="60"/>
      <c r="J1903" s="60"/>
      <c r="K1903" s="15"/>
      <c r="L1903" s="15"/>
      <c r="M1903" s="15"/>
      <c r="N1903" s="15"/>
      <c r="O1903" s="15"/>
      <c r="P1903" s="15"/>
      <c r="R1903" s="15"/>
      <c r="S1903" s="179"/>
      <c r="T1903" s="179"/>
      <c r="U1903" s="179"/>
      <c r="V1903" s="179"/>
      <c r="W1903" s="179"/>
      <c r="X1903" s="179"/>
      <c r="Y1903" s="179"/>
      <c r="Z1903" s="179"/>
      <c r="AA1903" s="179"/>
      <c r="AB1903" s="179"/>
      <c r="AC1903" s="179"/>
      <c r="AD1903" s="179"/>
      <c r="AE1903" s="179"/>
      <c r="AF1903" s="179"/>
      <c r="AG1903" s="179"/>
      <c r="AH1903" s="179"/>
      <c r="AI1903" s="179"/>
      <c r="AJ1903" s="179"/>
      <c r="AK1903" s="179"/>
      <c r="AL1903" s="179"/>
      <c r="AM1903" s="179"/>
      <c r="AN1903" s="179"/>
      <c r="AO1903" s="179"/>
      <c r="AP1903" s="179"/>
      <c r="AQ1903" s="179"/>
      <c r="AR1903" s="179"/>
      <c r="AS1903" s="179"/>
      <c r="AT1903" s="179"/>
      <c r="AU1903" s="179"/>
      <c r="AV1903" s="179"/>
      <c r="AW1903" s="179"/>
      <c r="AX1903" s="179"/>
      <c r="AY1903" s="179"/>
      <c r="AZ1903" s="179"/>
      <c r="BA1903" s="179"/>
      <c r="BB1903" s="179"/>
      <c r="BC1903" s="179"/>
      <c r="BD1903" s="179"/>
      <c r="BE1903" s="179"/>
      <c r="BF1903" s="179"/>
      <c r="BG1903" s="179"/>
      <c r="BH1903" s="179"/>
      <c r="BI1903" s="179"/>
      <c r="BJ1903" s="179"/>
      <c r="BK1903" s="179"/>
      <c r="BL1903" s="179"/>
      <c r="BM1903" s="179"/>
      <c r="BN1903" s="179"/>
      <c r="BO1903" s="179"/>
      <c r="BP1903" s="179"/>
      <c r="BQ1903" s="179"/>
      <c r="BR1903" s="179"/>
      <c r="BS1903" s="179"/>
      <c r="BT1903" s="179"/>
      <c r="BU1903" s="179"/>
      <c r="BV1903" s="179"/>
      <c r="BW1903" s="179"/>
      <c r="BX1903" s="179"/>
      <c r="BY1903" s="179"/>
      <c r="BZ1903" s="179"/>
      <c r="CA1903" s="179"/>
      <c r="CB1903" s="179"/>
      <c r="CC1903" s="179"/>
      <c r="CD1903" s="179"/>
      <c r="CE1903" s="179"/>
      <c r="CF1903" s="179"/>
      <c r="CG1903" s="179"/>
      <c r="CH1903" s="179"/>
      <c r="CI1903" s="179"/>
      <c r="CJ1903" s="179"/>
      <c r="CK1903" s="179"/>
      <c r="CL1903" s="179"/>
      <c r="CN1903" s="60"/>
      <c r="CO1903" s="179"/>
      <c r="CP1903" s="179"/>
      <c r="CQ1903" s="179"/>
      <c r="CR1903" s="179"/>
      <c r="CS1903" s="179"/>
      <c r="CT1903" s="179"/>
      <c r="CU1903" s="179"/>
      <c r="CV1903" s="179"/>
      <c r="CW1903" s="179"/>
      <c r="CX1903" s="179"/>
      <c r="CY1903" s="179"/>
      <c r="CZ1903" s="179"/>
      <c r="DA1903" s="179"/>
      <c r="DB1903" s="179"/>
      <c r="DC1903" s="179"/>
      <c r="DD1903" s="179"/>
      <c r="DE1903" s="179"/>
      <c r="DF1903" s="179"/>
      <c r="DG1903" s="179"/>
      <c r="DH1903" s="179"/>
      <c r="DI1903" s="179"/>
      <c r="DJ1903" s="179"/>
      <c r="DK1903" s="179"/>
      <c r="DL1903" s="179"/>
    </row>
    <row r="1904" spans="1:116" x14ac:dyDescent="0.35">
      <c r="A1904" s="174"/>
      <c r="E1904" s="8"/>
      <c r="G1904" s="136"/>
      <c r="H1904" s="12"/>
      <c r="I1904" s="60"/>
      <c r="J1904" s="60"/>
      <c r="K1904" s="15"/>
      <c r="L1904" s="15"/>
      <c r="M1904" s="15"/>
      <c r="N1904" s="15"/>
      <c r="O1904" s="15"/>
      <c r="P1904" s="15"/>
      <c r="R1904" s="15"/>
      <c r="S1904" s="179"/>
      <c r="T1904" s="179"/>
      <c r="U1904" s="179"/>
      <c r="V1904" s="179"/>
      <c r="W1904" s="179"/>
      <c r="X1904" s="179"/>
      <c r="Y1904" s="179"/>
      <c r="Z1904" s="179"/>
      <c r="AA1904" s="179"/>
      <c r="AB1904" s="179"/>
      <c r="AC1904" s="179"/>
      <c r="AD1904" s="179"/>
      <c r="AE1904" s="179"/>
      <c r="AF1904" s="179"/>
      <c r="AG1904" s="179"/>
      <c r="AH1904" s="179"/>
      <c r="AI1904" s="179"/>
      <c r="AJ1904" s="179"/>
      <c r="AK1904" s="179"/>
      <c r="AL1904" s="179"/>
      <c r="AM1904" s="179"/>
      <c r="AN1904" s="179"/>
      <c r="AO1904" s="179"/>
      <c r="AP1904" s="179"/>
      <c r="AQ1904" s="179"/>
      <c r="AR1904" s="179"/>
      <c r="AS1904" s="179"/>
      <c r="AT1904" s="179"/>
      <c r="AU1904" s="179"/>
      <c r="AV1904" s="179"/>
      <c r="AW1904" s="179"/>
      <c r="AX1904" s="179"/>
      <c r="AY1904" s="179"/>
      <c r="AZ1904" s="179"/>
      <c r="BA1904" s="179"/>
      <c r="BB1904" s="179"/>
      <c r="BC1904" s="179"/>
      <c r="BD1904" s="179"/>
      <c r="BE1904" s="179"/>
      <c r="BF1904" s="179"/>
      <c r="BG1904" s="179"/>
      <c r="BH1904" s="179"/>
      <c r="BI1904" s="179"/>
      <c r="BJ1904" s="179"/>
      <c r="BK1904" s="179"/>
      <c r="BL1904" s="179"/>
      <c r="BM1904" s="179"/>
      <c r="BN1904" s="179"/>
      <c r="BO1904" s="179"/>
      <c r="BP1904" s="179"/>
      <c r="BQ1904" s="179"/>
      <c r="BR1904" s="179"/>
      <c r="BS1904" s="179"/>
      <c r="BT1904" s="179"/>
      <c r="BU1904" s="179"/>
      <c r="BV1904" s="179"/>
      <c r="BW1904" s="179"/>
      <c r="BX1904" s="179"/>
      <c r="BY1904" s="179"/>
      <c r="BZ1904" s="179"/>
      <c r="CA1904" s="179"/>
      <c r="CB1904" s="179"/>
      <c r="CC1904" s="179"/>
      <c r="CD1904" s="179"/>
      <c r="CE1904" s="179"/>
      <c r="CF1904" s="179"/>
      <c r="CG1904" s="179"/>
      <c r="CH1904" s="179"/>
      <c r="CI1904" s="179"/>
      <c r="CJ1904" s="179"/>
      <c r="CK1904" s="179"/>
      <c r="CL1904" s="179"/>
      <c r="CN1904" s="60"/>
      <c r="CO1904" s="179"/>
      <c r="CP1904" s="179"/>
      <c r="CQ1904" s="179"/>
      <c r="CR1904" s="179"/>
      <c r="CS1904" s="179"/>
      <c r="CT1904" s="179"/>
      <c r="CU1904" s="179"/>
      <c r="CV1904" s="179"/>
      <c r="CW1904" s="179"/>
      <c r="CX1904" s="179"/>
      <c r="CY1904" s="179"/>
      <c r="CZ1904" s="179"/>
      <c r="DA1904" s="179"/>
      <c r="DB1904" s="179"/>
      <c r="DC1904" s="179"/>
      <c r="DD1904" s="179"/>
      <c r="DE1904" s="179"/>
      <c r="DF1904" s="179"/>
      <c r="DG1904" s="179"/>
      <c r="DH1904" s="179"/>
      <c r="DI1904" s="179"/>
      <c r="DJ1904" s="179"/>
      <c r="DK1904" s="179"/>
      <c r="DL1904" s="179"/>
    </row>
    <row r="1905" spans="1:116" x14ac:dyDescent="0.35">
      <c r="A1905" s="174"/>
      <c r="E1905" s="8"/>
      <c r="G1905" s="175" t="s">
        <v>503</v>
      </c>
      <c r="H1905" s="174"/>
      <c r="I1905" s="176"/>
      <c r="J1905" s="176"/>
      <c r="K1905" s="197"/>
      <c r="L1905" s="197"/>
      <c r="M1905" s="197"/>
      <c r="N1905" s="197"/>
      <c r="O1905" s="197"/>
      <c r="P1905" s="197"/>
      <c r="R1905" s="198"/>
      <c r="S1905" s="174"/>
      <c r="T1905" s="174"/>
      <c r="U1905" s="174"/>
      <c r="V1905" s="174"/>
      <c r="W1905" s="174"/>
      <c r="X1905" s="174"/>
      <c r="Y1905" s="174"/>
      <c r="Z1905" s="174"/>
      <c r="AA1905" s="174"/>
      <c r="AB1905" s="174"/>
      <c r="AC1905" s="174"/>
      <c r="AD1905" s="174"/>
      <c r="AE1905" s="174"/>
      <c r="AF1905" s="174"/>
      <c r="AG1905" s="174"/>
      <c r="AH1905" s="174"/>
      <c r="AI1905" s="174"/>
      <c r="AJ1905" s="174"/>
      <c r="AK1905" s="174"/>
      <c r="AL1905" s="174"/>
      <c r="AM1905" s="174"/>
      <c r="AN1905" s="174"/>
      <c r="AO1905" s="174"/>
      <c r="AP1905" s="174"/>
      <c r="AQ1905" s="174"/>
      <c r="AR1905" s="174"/>
      <c r="AS1905" s="174"/>
      <c r="AT1905" s="174"/>
      <c r="AU1905" s="174"/>
      <c r="AV1905" s="174"/>
      <c r="AW1905" s="174"/>
      <c r="AX1905" s="174"/>
      <c r="AY1905" s="174"/>
      <c r="AZ1905" s="174"/>
      <c r="BA1905" s="174"/>
      <c r="BB1905" s="174"/>
      <c r="BC1905" s="174"/>
      <c r="BD1905" s="174"/>
      <c r="BE1905" s="174"/>
      <c r="BF1905" s="174"/>
      <c r="BG1905" s="174"/>
      <c r="BH1905" s="174"/>
      <c r="BI1905" s="174"/>
      <c r="BJ1905" s="174"/>
      <c r="BK1905" s="174"/>
      <c r="BL1905" s="174"/>
      <c r="BM1905" s="174"/>
      <c r="BN1905" s="174"/>
      <c r="BO1905" s="174"/>
      <c r="BP1905" s="174"/>
      <c r="BQ1905" s="174"/>
      <c r="BR1905" s="174"/>
      <c r="BS1905" s="174"/>
      <c r="BT1905" s="174"/>
      <c r="BU1905" s="174"/>
      <c r="BV1905" s="174"/>
      <c r="BW1905" s="174"/>
      <c r="BX1905" s="174"/>
      <c r="BY1905" s="174"/>
      <c r="BZ1905" s="174"/>
      <c r="CA1905" s="174"/>
      <c r="CB1905" s="174"/>
      <c r="CC1905" s="174"/>
      <c r="CD1905" s="174"/>
      <c r="CE1905" s="174"/>
      <c r="CF1905" s="174"/>
      <c r="CG1905" s="174"/>
      <c r="CH1905" s="174"/>
      <c r="CI1905" s="174"/>
      <c r="CJ1905" s="174"/>
      <c r="CK1905" s="174"/>
      <c r="CL1905" s="174"/>
      <c r="CN1905" s="176"/>
      <c r="CO1905" s="174"/>
      <c r="CP1905" s="174"/>
      <c r="CQ1905" s="174"/>
      <c r="CR1905" s="174"/>
      <c r="CS1905" s="174"/>
      <c r="CT1905" s="174"/>
      <c r="CU1905" s="174"/>
      <c r="CV1905" s="174"/>
      <c r="CW1905" s="174"/>
      <c r="CX1905" s="174"/>
      <c r="CY1905" s="174"/>
      <c r="CZ1905" s="174"/>
      <c r="DA1905" s="174"/>
      <c r="DB1905" s="174"/>
      <c r="DC1905" s="174"/>
      <c r="DD1905" s="174"/>
      <c r="DE1905" s="174"/>
      <c r="DF1905" s="174"/>
      <c r="DG1905" s="174"/>
      <c r="DH1905" s="174"/>
      <c r="DI1905" s="174"/>
      <c r="DJ1905" s="174"/>
      <c r="DK1905" s="174"/>
      <c r="DL1905" s="174"/>
    </row>
    <row r="1906" spans="1:116" x14ac:dyDescent="0.35">
      <c r="A1906" s="174"/>
      <c r="E1906" s="8"/>
      <c r="G1906" s="175" t="s">
        <v>504</v>
      </c>
      <c r="H1906" s="174"/>
      <c r="I1906" s="176"/>
      <c r="J1906" s="176"/>
      <c r="K1906" s="197"/>
      <c r="L1906" s="197"/>
      <c r="M1906" s="197"/>
      <c r="N1906" s="197"/>
      <c r="O1906" s="197"/>
      <c r="P1906" s="197"/>
      <c r="R1906" s="198"/>
      <c r="S1906" s="174"/>
      <c r="T1906" s="174"/>
      <c r="U1906" s="174"/>
      <c r="V1906" s="174"/>
      <c r="W1906" s="174"/>
      <c r="X1906" s="174"/>
      <c r="Y1906" s="174"/>
      <c r="Z1906" s="174"/>
      <c r="AA1906" s="174"/>
      <c r="AB1906" s="174"/>
      <c r="AC1906" s="174"/>
      <c r="AD1906" s="174"/>
      <c r="AE1906" s="174"/>
      <c r="AF1906" s="174"/>
      <c r="AG1906" s="174"/>
      <c r="AH1906" s="174"/>
      <c r="AI1906" s="174"/>
      <c r="AJ1906" s="174"/>
      <c r="AK1906" s="174"/>
      <c r="AL1906" s="174"/>
      <c r="AM1906" s="174"/>
      <c r="AN1906" s="174"/>
      <c r="AO1906" s="174"/>
      <c r="AP1906" s="174"/>
      <c r="AQ1906" s="174"/>
      <c r="AR1906" s="174"/>
      <c r="AS1906" s="174"/>
      <c r="AT1906" s="174"/>
      <c r="AU1906" s="174"/>
      <c r="AV1906" s="174"/>
      <c r="AW1906" s="174"/>
      <c r="AX1906" s="174"/>
      <c r="AY1906" s="174"/>
      <c r="AZ1906" s="174"/>
      <c r="BA1906" s="174"/>
      <c r="BB1906" s="174"/>
      <c r="BC1906" s="174"/>
      <c r="BD1906" s="174"/>
      <c r="BE1906" s="174"/>
      <c r="BF1906" s="174"/>
      <c r="BG1906" s="174"/>
      <c r="BH1906" s="174"/>
      <c r="BI1906" s="174"/>
      <c r="BJ1906" s="174"/>
      <c r="BK1906" s="174"/>
      <c r="BL1906" s="174"/>
      <c r="BM1906" s="174"/>
      <c r="BN1906" s="174"/>
      <c r="BO1906" s="174"/>
      <c r="BP1906" s="174"/>
      <c r="BQ1906" s="174"/>
      <c r="BR1906" s="174"/>
      <c r="BS1906" s="174"/>
      <c r="BT1906" s="174"/>
      <c r="BU1906" s="174"/>
      <c r="BV1906" s="174"/>
      <c r="BW1906" s="174"/>
      <c r="BX1906" s="174"/>
      <c r="BY1906" s="174"/>
      <c r="BZ1906" s="174"/>
      <c r="CA1906" s="174"/>
      <c r="CB1906" s="174"/>
      <c r="CC1906" s="174"/>
      <c r="CD1906" s="174"/>
      <c r="CE1906" s="174"/>
      <c r="CF1906" s="174"/>
      <c r="CG1906" s="174"/>
      <c r="CH1906" s="174"/>
      <c r="CI1906" s="174"/>
      <c r="CJ1906" s="174"/>
      <c r="CK1906" s="174"/>
      <c r="CL1906" s="174"/>
      <c r="CN1906" s="176"/>
      <c r="CO1906" s="174"/>
      <c r="CP1906" s="174"/>
      <c r="CQ1906" s="174"/>
      <c r="CR1906" s="174"/>
      <c r="CS1906" s="174"/>
      <c r="CT1906" s="174"/>
      <c r="CU1906" s="174"/>
      <c r="CV1906" s="174"/>
      <c r="CW1906" s="174"/>
      <c r="CX1906" s="174"/>
      <c r="CY1906" s="174"/>
      <c r="CZ1906" s="174"/>
      <c r="DA1906" s="174"/>
      <c r="DB1906" s="174"/>
      <c r="DC1906" s="174"/>
      <c r="DD1906" s="174"/>
      <c r="DE1906" s="174"/>
      <c r="DF1906" s="174"/>
      <c r="DG1906" s="174"/>
      <c r="DH1906" s="174"/>
      <c r="DI1906" s="174"/>
      <c r="DJ1906" s="174"/>
      <c r="DK1906" s="174"/>
      <c r="DL1906" s="174"/>
    </row>
    <row r="1907" spans="1:116" x14ac:dyDescent="0.35">
      <c r="A1907" s="174"/>
      <c r="E1907" s="8"/>
      <c r="G1907" s="175" t="s">
        <v>461</v>
      </c>
      <c r="H1907" s="174"/>
      <c r="I1907" s="176"/>
      <c r="J1907" s="176"/>
      <c r="K1907" s="197"/>
      <c r="L1907" s="197"/>
      <c r="M1907" s="197"/>
      <c r="N1907" s="197"/>
      <c r="O1907" s="197"/>
      <c r="P1907" s="197"/>
      <c r="R1907" s="198"/>
      <c r="S1907" s="199" t="str">
        <f t="shared" ref="S1907:CD1907" si="3150">S$20</f>
        <v>S$16</v>
      </c>
      <c r="T1907" s="199" t="str">
        <f t="shared" si="3150"/>
        <v>T$16</v>
      </c>
      <c r="U1907" s="199" t="str">
        <f t="shared" si="3150"/>
        <v>U$16</v>
      </c>
      <c r="V1907" s="199" t="str">
        <f t="shared" si="3150"/>
        <v>V$16</v>
      </c>
      <c r="W1907" s="199" t="str">
        <f t="shared" si="3150"/>
        <v>W$16</v>
      </c>
      <c r="X1907" s="199" t="str">
        <f t="shared" si="3150"/>
        <v>X$16</v>
      </c>
      <c r="Y1907" s="199" t="str">
        <f t="shared" si="3150"/>
        <v>Y$16</v>
      </c>
      <c r="Z1907" s="199" t="str">
        <f t="shared" si="3150"/>
        <v>Z$16</v>
      </c>
      <c r="AA1907" s="199" t="str">
        <f t="shared" si="3150"/>
        <v>AA$16</v>
      </c>
      <c r="AB1907" s="199" t="str">
        <f t="shared" si="3150"/>
        <v>AB$16</v>
      </c>
      <c r="AC1907" s="199" t="str">
        <f t="shared" si="3150"/>
        <v>AC$16</v>
      </c>
      <c r="AD1907" s="199" t="str">
        <f t="shared" si="3150"/>
        <v>AD$16</v>
      </c>
      <c r="AE1907" s="199" t="str">
        <f t="shared" si="3150"/>
        <v>AE$16</v>
      </c>
      <c r="AF1907" s="199" t="str">
        <f t="shared" si="3150"/>
        <v>AF$16</v>
      </c>
      <c r="AG1907" s="199" t="str">
        <f t="shared" si="3150"/>
        <v>AG$16</v>
      </c>
      <c r="AH1907" s="199" t="str">
        <f t="shared" si="3150"/>
        <v>AH$16</v>
      </c>
      <c r="AI1907" s="199" t="str">
        <f t="shared" si="3150"/>
        <v>AI$16</v>
      </c>
      <c r="AJ1907" s="199" t="str">
        <f t="shared" si="3150"/>
        <v>AJ$16</v>
      </c>
      <c r="AK1907" s="199" t="str">
        <f t="shared" si="3150"/>
        <v>AK$16</v>
      </c>
      <c r="AL1907" s="199" t="str">
        <f t="shared" si="3150"/>
        <v>AL$16</v>
      </c>
      <c r="AM1907" s="199" t="str">
        <f t="shared" si="3150"/>
        <v>AM$16</v>
      </c>
      <c r="AN1907" s="199" t="str">
        <f t="shared" si="3150"/>
        <v>AN$16</v>
      </c>
      <c r="AO1907" s="199" t="str">
        <f t="shared" si="3150"/>
        <v>AO$16</v>
      </c>
      <c r="AP1907" s="199" t="str">
        <f t="shared" si="3150"/>
        <v>AP$16</v>
      </c>
      <c r="AQ1907" s="199" t="str">
        <f t="shared" si="3150"/>
        <v>AQ$16</v>
      </c>
      <c r="AR1907" s="199" t="str">
        <f t="shared" si="3150"/>
        <v>AR$16</v>
      </c>
      <c r="AS1907" s="199" t="str">
        <f t="shared" si="3150"/>
        <v>AS$16</v>
      </c>
      <c r="AT1907" s="199" t="str">
        <f t="shared" si="3150"/>
        <v>AT$16</v>
      </c>
      <c r="AU1907" s="199" t="str">
        <f t="shared" si="3150"/>
        <v>AU$16</v>
      </c>
      <c r="AV1907" s="199" t="str">
        <f t="shared" si="3150"/>
        <v>AV$16</v>
      </c>
      <c r="AW1907" s="199" t="str">
        <f t="shared" si="3150"/>
        <v>AW$16</v>
      </c>
      <c r="AX1907" s="199" t="str">
        <f t="shared" si="3150"/>
        <v>AX$16</v>
      </c>
      <c r="AY1907" s="199" t="str">
        <f t="shared" si="3150"/>
        <v>AY$16</v>
      </c>
      <c r="AZ1907" s="199" t="str">
        <f t="shared" si="3150"/>
        <v>AZ$16</v>
      </c>
      <c r="BA1907" s="199" t="str">
        <f t="shared" si="3150"/>
        <v>BA$16</v>
      </c>
      <c r="BB1907" s="199" t="str">
        <f t="shared" si="3150"/>
        <v>BB$16</v>
      </c>
      <c r="BC1907" s="199" t="str">
        <f t="shared" si="3150"/>
        <v>BC$16</v>
      </c>
      <c r="BD1907" s="199" t="str">
        <f t="shared" si="3150"/>
        <v>BD$16</v>
      </c>
      <c r="BE1907" s="199" t="str">
        <f t="shared" si="3150"/>
        <v>BE$16</v>
      </c>
      <c r="BF1907" s="199" t="str">
        <f t="shared" si="3150"/>
        <v>BF$16</v>
      </c>
      <c r="BG1907" s="199" t="str">
        <f t="shared" si="3150"/>
        <v>BG$16</v>
      </c>
      <c r="BH1907" s="199" t="str">
        <f t="shared" si="3150"/>
        <v>BH$16</v>
      </c>
      <c r="BI1907" s="199" t="str">
        <f t="shared" si="3150"/>
        <v>BI$16</v>
      </c>
      <c r="BJ1907" s="199" t="str">
        <f t="shared" si="3150"/>
        <v>BJ$16</v>
      </c>
      <c r="BK1907" s="199" t="str">
        <f t="shared" si="3150"/>
        <v>BK$16</v>
      </c>
      <c r="BL1907" s="199" t="str">
        <f t="shared" si="3150"/>
        <v>BL$16</v>
      </c>
      <c r="BM1907" s="199" t="str">
        <f t="shared" si="3150"/>
        <v>BM$16</v>
      </c>
      <c r="BN1907" s="199" t="str">
        <f t="shared" si="3150"/>
        <v>BN$16</v>
      </c>
      <c r="BO1907" s="199" t="str">
        <f t="shared" si="3150"/>
        <v>BO$16</v>
      </c>
      <c r="BP1907" s="199" t="str">
        <f t="shared" si="3150"/>
        <v>BP$16</v>
      </c>
      <c r="BQ1907" s="199" t="str">
        <f t="shared" si="3150"/>
        <v>BQ$16</v>
      </c>
      <c r="BR1907" s="199" t="str">
        <f t="shared" si="3150"/>
        <v>BR$16</v>
      </c>
      <c r="BS1907" s="199" t="str">
        <f t="shared" si="3150"/>
        <v>BS$16</v>
      </c>
      <c r="BT1907" s="199" t="str">
        <f t="shared" si="3150"/>
        <v>BT$16</v>
      </c>
      <c r="BU1907" s="199" t="str">
        <f t="shared" si="3150"/>
        <v>BU$16</v>
      </c>
      <c r="BV1907" s="199" t="str">
        <f t="shared" si="3150"/>
        <v>BV$16</v>
      </c>
      <c r="BW1907" s="199" t="str">
        <f t="shared" si="3150"/>
        <v>BW$16</v>
      </c>
      <c r="BX1907" s="199" t="str">
        <f t="shared" si="3150"/>
        <v>BX$16</v>
      </c>
      <c r="BY1907" s="199" t="str">
        <f t="shared" si="3150"/>
        <v>BY$16</v>
      </c>
      <c r="BZ1907" s="199" t="str">
        <f t="shared" si="3150"/>
        <v>BZ$16</v>
      </c>
      <c r="CA1907" s="199" t="str">
        <f t="shared" si="3150"/>
        <v>CA$16</v>
      </c>
      <c r="CB1907" s="199" t="str">
        <f t="shared" si="3150"/>
        <v>CB$16</v>
      </c>
      <c r="CC1907" s="199" t="str">
        <f t="shared" si="3150"/>
        <v>CC$16</v>
      </c>
      <c r="CD1907" s="199" t="str">
        <f t="shared" si="3150"/>
        <v>CD$16</v>
      </c>
      <c r="CE1907" s="199" t="str">
        <f t="shared" ref="CE1907:CL1907" si="3151">CE$20</f>
        <v>CE$16</v>
      </c>
      <c r="CF1907" s="199" t="str">
        <f t="shared" si="3151"/>
        <v>CF$16</v>
      </c>
      <c r="CG1907" s="199" t="str">
        <f t="shared" si="3151"/>
        <v>CG$16</v>
      </c>
      <c r="CH1907" s="199" t="str">
        <f t="shared" si="3151"/>
        <v>CH$16</v>
      </c>
      <c r="CI1907" s="199" t="str">
        <f t="shared" si="3151"/>
        <v>CI$16</v>
      </c>
      <c r="CJ1907" s="199" t="str">
        <f t="shared" si="3151"/>
        <v>CJ$16</v>
      </c>
      <c r="CK1907" s="199" t="str">
        <f t="shared" si="3151"/>
        <v>CK$16</v>
      </c>
      <c r="CL1907" s="199" t="str">
        <f t="shared" si="3151"/>
        <v>CL$16</v>
      </c>
      <c r="CN1907" s="176"/>
      <c r="CO1907" s="199" t="str">
        <f t="shared" ref="CO1907:DL1907" si="3152">CO$20</f>
        <v>CO$16</v>
      </c>
      <c r="CP1907" s="199" t="str">
        <f t="shared" si="3152"/>
        <v>CP$16</v>
      </c>
      <c r="CQ1907" s="199" t="str">
        <f t="shared" si="3152"/>
        <v>CQ$16</v>
      </c>
      <c r="CR1907" s="199" t="str">
        <f t="shared" si="3152"/>
        <v>CR$16</v>
      </c>
      <c r="CS1907" s="199" t="str">
        <f t="shared" si="3152"/>
        <v>CS$16</v>
      </c>
      <c r="CT1907" s="199" t="str">
        <f t="shared" si="3152"/>
        <v>CT$16</v>
      </c>
      <c r="CU1907" s="199" t="str">
        <f t="shared" si="3152"/>
        <v>CU$16</v>
      </c>
      <c r="CV1907" s="199" t="str">
        <f t="shared" si="3152"/>
        <v>CV$16</v>
      </c>
      <c r="CW1907" s="199" t="str">
        <f t="shared" si="3152"/>
        <v>CW$16</v>
      </c>
      <c r="CX1907" s="199" t="str">
        <f t="shared" si="3152"/>
        <v>CX$16</v>
      </c>
      <c r="CY1907" s="199" t="str">
        <f t="shared" si="3152"/>
        <v>CY$16</v>
      </c>
      <c r="CZ1907" s="199" t="str">
        <f t="shared" si="3152"/>
        <v>CZ$16</v>
      </c>
      <c r="DA1907" s="199" t="str">
        <f t="shared" si="3152"/>
        <v>DA$16</v>
      </c>
      <c r="DB1907" s="199" t="str">
        <f t="shared" si="3152"/>
        <v>DB$16</v>
      </c>
      <c r="DC1907" s="199" t="str">
        <f t="shared" si="3152"/>
        <v>DC$16</v>
      </c>
      <c r="DD1907" s="199" t="str">
        <f t="shared" si="3152"/>
        <v>DD$16</v>
      </c>
      <c r="DE1907" s="199" t="str">
        <f t="shared" si="3152"/>
        <v>DE$16</v>
      </c>
      <c r="DF1907" s="199" t="str">
        <f t="shared" si="3152"/>
        <v>DF$16</v>
      </c>
      <c r="DG1907" s="199" t="str">
        <f t="shared" si="3152"/>
        <v>DG$16</v>
      </c>
      <c r="DH1907" s="199" t="str">
        <f t="shared" si="3152"/>
        <v>DH$16</v>
      </c>
      <c r="DI1907" s="199" t="str">
        <f t="shared" si="3152"/>
        <v>DI$16</v>
      </c>
      <c r="DJ1907" s="199" t="str">
        <f t="shared" si="3152"/>
        <v>DJ$16</v>
      </c>
      <c r="DK1907" s="199" t="str">
        <f t="shared" si="3152"/>
        <v>DK$16</v>
      </c>
      <c r="DL1907" s="199" t="str">
        <f t="shared" si="3152"/>
        <v>DL$16</v>
      </c>
    </row>
    <row r="1908" spans="1:116" x14ac:dyDescent="0.35">
      <c r="A1908" s="174"/>
      <c r="E1908" s="8"/>
      <c r="G1908" s="175" t="s">
        <v>462</v>
      </c>
      <c r="H1908" s="200"/>
      <c r="I1908" s="201"/>
      <c r="J1908" s="201"/>
      <c r="K1908" s="202"/>
      <c r="L1908" s="202"/>
      <c r="M1908" s="202"/>
      <c r="N1908" s="202"/>
      <c r="O1908" s="202"/>
      <c r="P1908" s="202"/>
      <c r="R1908" s="202"/>
      <c r="S1908" s="199" t="str">
        <f t="shared" ref="S1908:CD1908" si="3153">S$21</f>
        <v>S$17</v>
      </c>
      <c r="T1908" s="199" t="str">
        <f t="shared" si="3153"/>
        <v>T$17</v>
      </c>
      <c r="U1908" s="199" t="str">
        <f t="shared" si="3153"/>
        <v>U$17</v>
      </c>
      <c r="V1908" s="199" t="str">
        <f t="shared" si="3153"/>
        <v>V$17</v>
      </c>
      <c r="W1908" s="199" t="str">
        <f t="shared" si="3153"/>
        <v>W$17</v>
      </c>
      <c r="X1908" s="199" t="str">
        <f t="shared" si="3153"/>
        <v>X$17</v>
      </c>
      <c r="Y1908" s="199" t="str">
        <f t="shared" si="3153"/>
        <v>Y$17</v>
      </c>
      <c r="Z1908" s="199" t="str">
        <f t="shared" si="3153"/>
        <v>Z$17</v>
      </c>
      <c r="AA1908" s="199" t="str">
        <f t="shared" si="3153"/>
        <v>AA$17</v>
      </c>
      <c r="AB1908" s="199" t="str">
        <f t="shared" si="3153"/>
        <v>AB$17</v>
      </c>
      <c r="AC1908" s="199" t="str">
        <f t="shared" si="3153"/>
        <v>AC$17</v>
      </c>
      <c r="AD1908" s="199" t="str">
        <f t="shared" si="3153"/>
        <v>AD$17</v>
      </c>
      <c r="AE1908" s="199" t="str">
        <f t="shared" si="3153"/>
        <v>AE$17</v>
      </c>
      <c r="AF1908" s="199" t="str">
        <f t="shared" si="3153"/>
        <v>AF$17</v>
      </c>
      <c r="AG1908" s="199" t="str">
        <f t="shared" si="3153"/>
        <v>AG$17</v>
      </c>
      <c r="AH1908" s="199" t="str">
        <f t="shared" si="3153"/>
        <v>AH$17</v>
      </c>
      <c r="AI1908" s="199" t="str">
        <f t="shared" si="3153"/>
        <v>AI$17</v>
      </c>
      <c r="AJ1908" s="199" t="str">
        <f t="shared" si="3153"/>
        <v>AJ$17</v>
      </c>
      <c r="AK1908" s="199" t="str">
        <f t="shared" si="3153"/>
        <v>AK$17</v>
      </c>
      <c r="AL1908" s="199" t="str">
        <f t="shared" si="3153"/>
        <v>AL$17</v>
      </c>
      <c r="AM1908" s="199" t="str">
        <f t="shared" si="3153"/>
        <v>AM$17</v>
      </c>
      <c r="AN1908" s="199" t="str">
        <f t="shared" si="3153"/>
        <v>AN$17</v>
      </c>
      <c r="AO1908" s="199" t="str">
        <f t="shared" si="3153"/>
        <v>AO$17</v>
      </c>
      <c r="AP1908" s="199" t="str">
        <f t="shared" si="3153"/>
        <v>AP$17</v>
      </c>
      <c r="AQ1908" s="199" t="str">
        <f t="shared" si="3153"/>
        <v>AQ$17</v>
      </c>
      <c r="AR1908" s="199" t="str">
        <f t="shared" si="3153"/>
        <v>AR$17</v>
      </c>
      <c r="AS1908" s="199" t="str">
        <f t="shared" si="3153"/>
        <v>AS$17</v>
      </c>
      <c r="AT1908" s="199" t="str">
        <f t="shared" si="3153"/>
        <v>AT$17</v>
      </c>
      <c r="AU1908" s="199" t="str">
        <f t="shared" si="3153"/>
        <v>AU$17</v>
      </c>
      <c r="AV1908" s="199" t="str">
        <f t="shared" si="3153"/>
        <v>AV$17</v>
      </c>
      <c r="AW1908" s="199" t="str">
        <f t="shared" si="3153"/>
        <v>AW$17</v>
      </c>
      <c r="AX1908" s="199" t="str">
        <f t="shared" si="3153"/>
        <v>AX$17</v>
      </c>
      <c r="AY1908" s="199" t="str">
        <f t="shared" si="3153"/>
        <v>AY$17</v>
      </c>
      <c r="AZ1908" s="199" t="str">
        <f t="shared" si="3153"/>
        <v>AZ$17</v>
      </c>
      <c r="BA1908" s="199" t="str">
        <f t="shared" si="3153"/>
        <v>BA$17</v>
      </c>
      <c r="BB1908" s="199" t="str">
        <f t="shared" si="3153"/>
        <v>BB$17</v>
      </c>
      <c r="BC1908" s="199" t="str">
        <f t="shared" si="3153"/>
        <v>BC$17</v>
      </c>
      <c r="BD1908" s="199" t="str">
        <f t="shared" si="3153"/>
        <v>BD$17</v>
      </c>
      <c r="BE1908" s="199" t="str">
        <f t="shared" si="3153"/>
        <v>BE$17</v>
      </c>
      <c r="BF1908" s="199" t="str">
        <f t="shared" si="3153"/>
        <v>BF$17</v>
      </c>
      <c r="BG1908" s="199" t="str">
        <f t="shared" si="3153"/>
        <v>BG$17</v>
      </c>
      <c r="BH1908" s="199" t="str">
        <f t="shared" si="3153"/>
        <v>BH$17</v>
      </c>
      <c r="BI1908" s="199" t="str">
        <f t="shared" si="3153"/>
        <v>BI$17</v>
      </c>
      <c r="BJ1908" s="199" t="str">
        <f t="shared" si="3153"/>
        <v>BJ$17</v>
      </c>
      <c r="BK1908" s="199" t="str">
        <f t="shared" si="3153"/>
        <v>BK$17</v>
      </c>
      <c r="BL1908" s="199" t="str">
        <f t="shared" si="3153"/>
        <v>BL$17</v>
      </c>
      <c r="BM1908" s="199" t="str">
        <f t="shared" si="3153"/>
        <v>BM$17</v>
      </c>
      <c r="BN1908" s="199" t="str">
        <f t="shared" si="3153"/>
        <v>BN$17</v>
      </c>
      <c r="BO1908" s="199" t="str">
        <f t="shared" si="3153"/>
        <v>BO$17</v>
      </c>
      <c r="BP1908" s="199" t="str">
        <f t="shared" si="3153"/>
        <v>BP$17</v>
      </c>
      <c r="BQ1908" s="199" t="str">
        <f t="shared" si="3153"/>
        <v>BQ$17</v>
      </c>
      <c r="BR1908" s="199" t="str">
        <f t="shared" si="3153"/>
        <v>BR$17</v>
      </c>
      <c r="BS1908" s="199" t="str">
        <f t="shared" si="3153"/>
        <v>BS$17</v>
      </c>
      <c r="BT1908" s="199" t="str">
        <f t="shared" si="3153"/>
        <v>BT$17</v>
      </c>
      <c r="BU1908" s="199" t="str">
        <f t="shared" si="3153"/>
        <v>BU$17</v>
      </c>
      <c r="BV1908" s="199" t="str">
        <f t="shared" si="3153"/>
        <v>BV$17</v>
      </c>
      <c r="BW1908" s="199" t="str">
        <f t="shared" si="3153"/>
        <v>BW$17</v>
      </c>
      <c r="BX1908" s="199" t="str">
        <f t="shared" si="3153"/>
        <v>BX$17</v>
      </c>
      <c r="BY1908" s="199" t="str">
        <f t="shared" si="3153"/>
        <v>BY$17</v>
      </c>
      <c r="BZ1908" s="199" t="str">
        <f t="shared" si="3153"/>
        <v>BZ$17</v>
      </c>
      <c r="CA1908" s="199" t="str">
        <f t="shared" si="3153"/>
        <v>CA$17</v>
      </c>
      <c r="CB1908" s="199" t="str">
        <f t="shared" si="3153"/>
        <v>CB$17</v>
      </c>
      <c r="CC1908" s="199" t="str">
        <f t="shared" si="3153"/>
        <v>CC$17</v>
      </c>
      <c r="CD1908" s="199" t="str">
        <f t="shared" si="3153"/>
        <v>CD$17</v>
      </c>
      <c r="CE1908" s="199" t="str">
        <f t="shared" ref="CE1908:CL1908" si="3154">CE$21</f>
        <v>CE$17</v>
      </c>
      <c r="CF1908" s="199" t="str">
        <f t="shared" si="3154"/>
        <v>CF$17</v>
      </c>
      <c r="CG1908" s="199" t="str">
        <f t="shared" si="3154"/>
        <v>CG$17</v>
      </c>
      <c r="CH1908" s="199" t="str">
        <f t="shared" si="3154"/>
        <v>CH$17</v>
      </c>
      <c r="CI1908" s="199" t="str">
        <f t="shared" si="3154"/>
        <v>CI$17</v>
      </c>
      <c r="CJ1908" s="199" t="str">
        <f t="shared" si="3154"/>
        <v>CJ$17</v>
      </c>
      <c r="CK1908" s="199" t="str">
        <f t="shared" si="3154"/>
        <v>CK$17</v>
      </c>
      <c r="CL1908" s="199" t="str">
        <f t="shared" si="3154"/>
        <v>CL$17</v>
      </c>
      <c r="CN1908" s="201"/>
      <c r="CO1908" s="199" t="str">
        <f t="shared" ref="CO1908:DL1908" si="3155">CO$21</f>
        <v>CO$17</v>
      </c>
      <c r="CP1908" s="199" t="str">
        <f t="shared" si="3155"/>
        <v>CP$17</v>
      </c>
      <c r="CQ1908" s="199" t="str">
        <f t="shared" si="3155"/>
        <v>CQ$17</v>
      </c>
      <c r="CR1908" s="199" t="str">
        <f t="shared" si="3155"/>
        <v>CR$17</v>
      </c>
      <c r="CS1908" s="199" t="str">
        <f t="shared" si="3155"/>
        <v>CS$17</v>
      </c>
      <c r="CT1908" s="199" t="str">
        <f t="shared" si="3155"/>
        <v>CT$17</v>
      </c>
      <c r="CU1908" s="199" t="str">
        <f t="shared" si="3155"/>
        <v>CU$17</v>
      </c>
      <c r="CV1908" s="199" t="str">
        <f t="shared" si="3155"/>
        <v>CV$17</v>
      </c>
      <c r="CW1908" s="199" t="str">
        <f t="shared" si="3155"/>
        <v>CW$17</v>
      </c>
      <c r="CX1908" s="199" t="str">
        <f t="shared" si="3155"/>
        <v>CX$17</v>
      </c>
      <c r="CY1908" s="199" t="str">
        <f t="shared" si="3155"/>
        <v>CY$17</v>
      </c>
      <c r="CZ1908" s="199" t="str">
        <f t="shared" si="3155"/>
        <v>CZ$17</v>
      </c>
      <c r="DA1908" s="199" t="str">
        <f t="shared" si="3155"/>
        <v>DA$17</v>
      </c>
      <c r="DB1908" s="199" t="str">
        <f t="shared" si="3155"/>
        <v>DB$17</v>
      </c>
      <c r="DC1908" s="199" t="str">
        <f t="shared" si="3155"/>
        <v>DC$17</v>
      </c>
      <c r="DD1908" s="199" t="str">
        <f t="shared" si="3155"/>
        <v>DD$17</v>
      </c>
      <c r="DE1908" s="199" t="str">
        <f t="shared" si="3155"/>
        <v>DE$17</v>
      </c>
      <c r="DF1908" s="199" t="str">
        <f t="shared" si="3155"/>
        <v>DF$17</v>
      </c>
      <c r="DG1908" s="199" t="str">
        <f t="shared" si="3155"/>
        <v>DG$17</v>
      </c>
      <c r="DH1908" s="199" t="str">
        <f t="shared" si="3155"/>
        <v>DH$17</v>
      </c>
      <c r="DI1908" s="199" t="str">
        <f t="shared" si="3155"/>
        <v>DI$17</v>
      </c>
      <c r="DJ1908" s="199" t="str">
        <f t="shared" si="3155"/>
        <v>DJ$17</v>
      </c>
      <c r="DK1908" s="199" t="str">
        <f t="shared" si="3155"/>
        <v>DK$17</v>
      </c>
      <c r="DL1908" s="199" t="str">
        <f t="shared" si="3155"/>
        <v>DL$17</v>
      </c>
    </row>
    <row r="1909" spans="1:116" x14ac:dyDescent="0.35">
      <c r="A1909" s="174"/>
      <c r="E1909" s="8"/>
      <c r="G1909" s="175" t="s">
        <v>491</v>
      </c>
      <c r="H1909" s="200"/>
      <c r="I1909" s="201"/>
      <c r="J1909" s="201"/>
      <c r="K1909" s="202"/>
      <c r="L1909" s="202"/>
      <c r="M1909" s="202"/>
      <c r="N1909" s="202"/>
      <c r="O1909" s="202"/>
      <c r="P1909" s="202"/>
      <c r="R1909" s="202"/>
      <c r="S1909" s="190"/>
      <c r="T1909" s="190"/>
      <c r="U1909" s="190"/>
      <c r="V1909" s="190"/>
      <c r="W1909" s="190"/>
      <c r="X1909" s="190"/>
      <c r="Y1909" s="190"/>
      <c r="Z1909" s="190"/>
      <c r="AA1909" s="190"/>
      <c r="AB1909" s="190"/>
      <c r="AC1909" s="190"/>
      <c r="AD1909" s="190"/>
      <c r="AE1909" s="190"/>
      <c r="AF1909" s="190"/>
      <c r="AG1909" s="190"/>
      <c r="AH1909" s="190"/>
      <c r="AI1909" s="190"/>
      <c r="AJ1909" s="190"/>
      <c r="AK1909" s="190"/>
      <c r="AL1909" s="190"/>
      <c r="AM1909" s="190"/>
      <c r="AN1909" s="190"/>
      <c r="AO1909" s="190"/>
      <c r="AP1909" s="190"/>
      <c r="AQ1909" s="190"/>
      <c r="AR1909" s="190"/>
      <c r="AS1909" s="190"/>
      <c r="AT1909" s="190"/>
      <c r="AU1909" s="190"/>
      <c r="AV1909" s="190"/>
      <c r="AW1909" s="190"/>
      <c r="AX1909" s="190"/>
      <c r="AY1909" s="190"/>
      <c r="AZ1909" s="190"/>
      <c r="BA1909" s="190"/>
      <c r="BB1909" s="190"/>
      <c r="BC1909" s="190"/>
      <c r="BD1909" s="190"/>
      <c r="BE1909" s="190"/>
      <c r="BF1909" s="190"/>
      <c r="BG1909" s="190"/>
      <c r="BH1909" s="190"/>
      <c r="BI1909" s="190"/>
      <c r="BJ1909" s="190"/>
      <c r="BK1909" s="190"/>
      <c r="BL1909" s="190"/>
      <c r="BM1909" s="190"/>
      <c r="BN1909" s="190"/>
      <c r="BO1909" s="190"/>
      <c r="BP1909" s="190"/>
      <c r="BQ1909" s="190"/>
      <c r="BR1909" s="190"/>
      <c r="BS1909" s="190"/>
      <c r="BT1909" s="190"/>
      <c r="BU1909" s="190"/>
      <c r="BV1909" s="190"/>
      <c r="BW1909" s="190"/>
      <c r="BX1909" s="190"/>
      <c r="BY1909" s="190"/>
      <c r="BZ1909" s="190"/>
      <c r="CA1909" s="190"/>
      <c r="CB1909" s="190"/>
      <c r="CC1909" s="190"/>
      <c r="CD1909" s="190"/>
      <c r="CE1909" s="190"/>
      <c r="CF1909" s="190"/>
      <c r="CG1909" s="190"/>
      <c r="CH1909" s="190"/>
      <c r="CI1909" s="190"/>
      <c r="CJ1909" s="190"/>
      <c r="CK1909" s="190"/>
      <c r="CL1909" s="190"/>
      <c r="CN1909" s="201"/>
      <c r="CO1909" s="190"/>
      <c r="CP1909" s="190"/>
      <c r="CQ1909" s="190"/>
      <c r="CR1909" s="190"/>
      <c r="CS1909" s="190"/>
      <c r="CT1909" s="190"/>
      <c r="CU1909" s="190"/>
      <c r="CV1909" s="190"/>
      <c r="CW1909" s="190"/>
      <c r="CX1909" s="190"/>
      <c r="CY1909" s="190"/>
      <c r="CZ1909" s="190"/>
      <c r="DA1909" s="190"/>
      <c r="DB1909" s="190"/>
      <c r="DC1909" s="190"/>
      <c r="DD1909" s="190"/>
      <c r="DE1909" s="190"/>
      <c r="DF1909" s="190"/>
      <c r="DG1909" s="190"/>
      <c r="DH1909" s="190"/>
      <c r="DI1909" s="190"/>
      <c r="DJ1909" s="190"/>
      <c r="DK1909" s="190"/>
      <c r="DL1909" s="190"/>
    </row>
    <row r="1910" spans="1:116" x14ac:dyDescent="0.35">
      <c r="A1910" s="174"/>
      <c r="E1910" s="8"/>
      <c r="G1910" s="175" t="s">
        <v>505</v>
      </c>
      <c r="H1910" s="200"/>
      <c r="I1910" s="201"/>
      <c r="J1910" s="201"/>
      <c r="K1910" s="202"/>
      <c r="L1910" s="202"/>
      <c r="M1910" s="202"/>
      <c r="N1910" s="202"/>
      <c r="O1910" s="202"/>
      <c r="P1910" s="202"/>
      <c r="R1910" s="202"/>
      <c r="S1910" s="190"/>
      <c r="T1910" s="190"/>
      <c r="U1910" s="190"/>
      <c r="V1910" s="190"/>
      <c r="W1910" s="190"/>
      <c r="X1910" s="190"/>
      <c r="Y1910" s="190"/>
      <c r="Z1910" s="190"/>
      <c r="AA1910" s="190"/>
      <c r="AB1910" s="190"/>
      <c r="AC1910" s="190"/>
      <c r="AD1910" s="190"/>
      <c r="AE1910" s="190"/>
      <c r="AF1910" s="190"/>
      <c r="AG1910" s="190"/>
      <c r="AH1910" s="190"/>
      <c r="AI1910" s="190"/>
      <c r="AJ1910" s="190"/>
      <c r="AK1910" s="190"/>
      <c r="AL1910" s="190"/>
      <c r="AM1910" s="190"/>
      <c r="AN1910" s="190"/>
      <c r="AO1910" s="190"/>
      <c r="AP1910" s="190"/>
      <c r="AQ1910" s="190"/>
      <c r="AR1910" s="190"/>
      <c r="AS1910" s="190"/>
      <c r="AT1910" s="190"/>
      <c r="AU1910" s="190"/>
      <c r="AV1910" s="190"/>
      <c r="AW1910" s="190"/>
      <c r="AX1910" s="190"/>
      <c r="AY1910" s="190"/>
      <c r="AZ1910" s="190"/>
      <c r="BA1910" s="190"/>
      <c r="BB1910" s="190"/>
      <c r="BC1910" s="190"/>
      <c r="BD1910" s="190"/>
      <c r="BE1910" s="190"/>
      <c r="BF1910" s="190"/>
      <c r="BG1910" s="190"/>
      <c r="BH1910" s="190"/>
      <c r="BI1910" s="190"/>
      <c r="BJ1910" s="190"/>
      <c r="BK1910" s="190"/>
      <c r="BL1910" s="190"/>
      <c r="BM1910" s="190"/>
      <c r="BN1910" s="190"/>
      <c r="BO1910" s="190"/>
      <c r="BP1910" s="190"/>
      <c r="BQ1910" s="190"/>
      <c r="BR1910" s="190"/>
      <c r="BS1910" s="190"/>
      <c r="BT1910" s="190"/>
      <c r="BU1910" s="190"/>
      <c r="BV1910" s="190"/>
      <c r="BW1910" s="190"/>
      <c r="BX1910" s="190"/>
      <c r="BY1910" s="190"/>
      <c r="BZ1910" s="190"/>
      <c r="CA1910" s="190"/>
      <c r="CB1910" s="190"/>
      <c r="CC1910" s="190"/>
      <c r="CD1910" s="190"/>
      <c r="CE1910" s="190"/>
      <c r="CF1910" s="190"/>
      <c r="CG1910" s="190"/>
      <c r="CH1910" s="190"/>
      <c r="CI1910" s="190"/>
      <c r="CJ1910" s="190"/>
      <c r="CK1910" s="190"/>
      <c r="CL1910" s="190"/>
      <c r="CN1910" s="201"/>
      <c r="CO1910" s="190"/>
      <c r="CP1910" s="190"/>
      <c r="CQ1910" s="190"/>
      <c r="CR1910" s="190"/>
      <c r="CS1910" s="190"/>
      <c r="CT1910" s="190"/>
      <c r="CU1910" s="190"/>
      <c r="CV1910" s="190"/>
      <c r="CW1910" s="190"/>
      <c r="CX1910" s="190"/>
      <c r="CY1910" s="190"/>
      <c r="CZ1910" s="190"/>
      <c r="DA1910" s="190"/>
      <c r="DB1910" s="190"/>
      <c r="DC1910" s="190"/>
      <c r="DD1910" s="190"/>
      <c r="DE1910" s="190"/>
      <c r="DF1910" s="190"/>
      <c r="DG1910" s="190"/>
      <c r="DH1910" s="190"/>
      <c r="DI1910" s="190"/>
      <c r="DJ1910" s="190"/>
      <c r="DK1910" s="190"/>
      <c r="DL1910" s="190"/>
    </row>
    <row r="1911" spans="1:116" x14ac:dyDescent="0.35">
      <c r="A1911" s="142" t="s">
        <v>218</v>
      </c>
      <c r="B1911" s="31" t="s">
        <v>81</v>
      </c>
      <c r="C1911" s="31"/>
      <c r="D1911" t="s">
        <v>516</v>
      </c>
      <c r="E1911" s="8" t="str">
        <f t="shared" ref="E1911:E1915" si="3156">ROW()&amp;" "&amp;D1911</f>
        <v>1911 FAIL-TV-V</v>
      </c>
      <c r="F1911" t="s">
        <v>513</v>
      </c>
      <c r="G1911" s="175" t="s">
        <v>463</v>
      </c>
      <c r="H1911" s="200"/>
      <c r="I1911" s="201"/>
      <c r="J1911" s="201"/>
      <c r="K1911" s="202"/>
      <c r="L1911" s="202"/>
      <c r="M1911" s="202"/>
      <c r="N1911" s="202"/>
      <c r="O1911" s="202"/>
      <c r="P1911" s="202"/>
      <c r="R1911" s="202"/>
      <c r="S1911" s="190" t="str">
        <f t="shared" ref="S1911:CD1911" si="3157">S$22</f>
        <v>S$18</v>
      </c>
      <c r="T1911" s="190" t="str">
        <f t="shared" si="3157"/>
        <v>T$18</v>
      </c>
      <c r="U1911" s="190" t="str">
        <f t="shared" si="3157"/>
        <v>U$18</v>
      </c>
      <c r="V1911" s="190" t="str">
        <f t="shared" si="3157"/>
        <v>V$18</v>
      </c>
      <c r="W1911" s="190" t="str">
        <f t="shared" si="3157"/>
        <v>W$18</v>
      </c>
      <c r="X1911" s="190" t="str">
        <f t="shared" si="3157"/>
        <v>X$18</v>
      </c>
      <c r="Y1911" s="190" t="str">
        <f t="shared" si="3157"/>
        <v>Y$18</v>
      </c>
      <c r="Z1911" s="190" t="str">
        <f t="shared" si="3157"/>
        <v>Z$18</v>
      </c>
      <c r="AA1911" s="190" t="str">
        <f t="shared" si="3157"/>
        <v>AA$18</v>
      </c>
      <c r="AB1911" s="190" t="str">
        <f t="shared" si="3157"/>
        <v>AB$18</v>
      </c>
      <c r="AC1911" s="190" t="str">
        <f t="shared" si="3157"/>
        <v>AC$18</v>
      </c>
      <c r="AD1911" s="190" t="str">
        <f t="shared" si="3157"/>
        <v>AD$18</v>
      </c>
      <c r="AE1911" s="190" t="str">
        <f t="shared" si="3157"/>
        <v>AE$18</v>
      </c>
      <c r="AF1911" s="190" t="str">
        <f t="shared" si="3157"/>
        <v>AF$18</v>
      </c>
      <c r="AG1911" s="190" t="str">
        <f t="shared" si="3157"/>
        <v>AG$18</v>
      </c>
      <c r="AH1911" s="190" t="str">
        <f t="shared" si="3157"/>
        <v>AH$18</v>
      </c>
      <c r="AI1911" s="190" t="str">
        <f t="shared" si="3157"/>
        <v>AI$18</v>
      </c>
      <c r="AJ1911" s="190" t="str">
        <f t="shared" si="3157"/>
        <v>AJ$18</v>
      </c>
      <c r="AK1911" s="190" t="str">
        <f t="shared" si="3157"/>
        <v>AK$18</v>
      </c>
      <c r="AL1911" s="190" t="str">
        <f t="shared" si="3157"/>
        <v>AL$18</v>
      </c>
      <c r="AM1911" s="190" t="str">
        <f t="shared" si="3157"/>
        <v>AM$18</v>
      </c>
      <c r="AN1911" s="190" t="str">
        <f t="shared" si="3157"/>
        <v>AN$18</v>
      </c>
      <c r="AO1911" s="190" t="str">
        <f t="shared" si="3157"/>
        <v>AO$18</v>
      </c>
      <c r="AP1911" s="190" t="str">
        <f t="shared" si="3157"/>
        <v>AP$18</v>
      </c>
      <c r="AQ1911" s="190" t="str">
        <f t="shared" si="3157"/>
        <v>AQ$18</v>
      </c>
      <c r="AR1911" s="190" t="str">
        <f t="shared" si="3157"/>
        <v>AR$18</v>
      </c>
      <c r="AS1911" s="190" t="str">
        <f t="shared" si="3157"/>
        <v>AS$18</v>
      </c>
      <c r="AT1911" s="190" t="str">
        <f t="shared" si="3157"/>
        <v>AT$18</v>
      </c>
      <c r="AU1911" s="190" t="str">
        <f t="shared" si="3157"/>
        <v>AU$18</v>
      </c>
      <c r="AV1911" s="190" t="str">
        <f t="shared" si="3157"/>
        <v>AV$18</v>
      </c>
      <c r="AW1911" s="190" t="str">
        <f t="shared" si="3157"/>
        <v>AW$18</v>
      </c>
      <c r="AX1911" s="190" t="str">
        <f t="shared" si="3157"/>
        <v>AX$18</v>
      </c>
      <c r="AY1911" s="190" t="str">
        <f t="shared" si="3157"/>
        <v>AY$18</v>
      </c>
      <c r="AZ1911" s="190" t="str">
        <f t="shared" si="3157"/>
        <v>AZ$18</v>
      </c>
      <c r="BA1911" s="190" t="str">
        <f t="shared" si="3157"/>
        <v>BA$18</v>
      </c>
      <c r="BB1911" s="190" t="str">
        <f t="shared" si="3157"/>
        <v>BB$18</v>
      </c>
      <c r="BC1911" s="190" t="str">
        <f t="shared" si="3157"/>
        <v>BC$18</v>
      </c>
      <c r="BD1911" s="190" t="str">
        <f t="shared" si="3157"/>
        <v>BD$18</v>
      </c>
      <c r="BE1911" s="190" t="str">
        <f t="shared" si="3157"/>
        <v>BE$18</v>
      </c>
      <c r="BF1911" s="190" t="str">
        <f t="shared" si="3157"/>
        <v>BF$18</v>
      </c>
      <c r="BG1911" s="190" t="str">
        <f t="shared" si="3157"/>
        <v>BG$18</v>
      </c>
      <c r="BH1911" s="190" t="str">
        <f t="shared" si="3157"/>
        <v>BH$18</v>
      </c>
      <c r="BI1911" s="190" t="str">
        <f t="shared" si="3157"/>
        <v>BI$18</v>
      </c>
      <c r="BJ1911" s="190" t="str">
        <f t="shared" si="3157"/>
        <v>BJ$18</v>
      </c>
      <c r="BK1911" s="190" t="str">
        <f t="shared" si="3157"/>
        <v>BK$18</v>
      </c>
      <c r="BL1911" s="190" t="str">
        <f t="shared" si="3157"/>
        <v>BL$18</v>
      </c>
      <c r="BM1911" s="190" t="str">
        <f t="shared" si="3157"/>
        <v>BM$18</v>
      </c>
      <c r="BN1911" s="190" t="str">
        <f t="shared" si="3157"/>
        <v>BN$18</v>
      </c>
      <c r="BO1911" s="190" t="str">
        <f t="shared" si="3157"/>
        <v>BO$18</v>
      </c>
      <c r="BP1911" s="190" t="str">
        <f t="shared" si="3157"/>
        <v>BP$18</v>
      </c>
      <c r="BQ1911" s="190" t="str">
        <f t="shared" si="3157"/>
        <v>BQ$18</v>
      </c>
      <c r="BR1911" s="190" t="str">
        <f t="shared" si="3157"/>
        <v>BR$18</v>
      </c>
      <c r="BS1911" s="190" t="str">
        <f t="shared" si="3157"/>
        <v>BS$18</v>
      </c>
      <c r="BT1911" s="190" t="str">
        <f t="shared" si="3157"/>
        <v>BT$18</v>
      </c>
      <c r="BU1911" s="190" t="str">
        <f t="shared" si="3157"/>
        <v>BU$18</v>
      </c>
      <c r="BV1911" s="190" t="str">
        <f t="shared" si="3157"/>
        <v>BV$18</v>
      </c>
      <c r="BW1911" s="190" t="str">
        <f t="shared" si="3157"/>
        <v>BW$18</v>
      </c>
      <c r="BX1911" s="190" t="str">
        <f t="shared" si="3157"/>
        <v>BX$18</v>
      </c>
      <c r="BY1911" s="190" t="str">
        <f t="shared" si="3157"/>
        <v>BY$18</v>
      </c>
      <c r="BZ1911" s="190" t="str">
        <f t="shared" si="3157"/>
        <v>BZ$18</v>
      </c>
      <c r="CA1911" s="190" t="str">
        <f t="shared" si="3157"/>
        <v>CA$18</v>
      </c>
      <c r="CB1911" s="190" t="str">
        <f t="shared" si="3157"/>
        <v>CB$18</v>
      </c>
      <c r="CC1911" s="190" t="str">
        <f t="shared" si="3157"/>
        <v>CC$18</v>
      </c>
      <c r="CD1911" s="190" t="str">
        <f t="shared" si="3157"/>
        <v>CD$18</v>
      </c>
      <c r="CE1911" s="190" t="str">
        <f t="shared" ref="CE1911:CL1911" si="3158">CE$22</f>
        <v>CE$18</v>
      </c>
      <c r="CF1911" s="190" t="str">
        <f t="shared" si="3158"/>
        <v>CF$18</v>
      </c>
      <c r="CG1911" s="190" t="str">
        <f t="shared" si="3158"/>
        <v>CG$18</v>
      </c>
      <c r="CH1911" s="190" t="str">
        <f t="shared" si="3158"/>
        <v>CH$18</v>
      </c>
      <c r="CI1911" s="190" t="str">
        <f t="shared" si="3158"/>
        <v>CI$18</v>
      </c>
      <c r="CJ1911" s="190" t="str">
        <f t="shared" si="3158"/>
        <v>CJ$18</v>
      </c>
      <c r="CK1911" s="190" t="str">
        <f t="shared" si="3158"/>
        <v>CK$18</v>
      </c>
      <c r="CL1911" s="190" t="str">
        <f t="shared" si="3158"/>
        <v>CL$18</v>
      </c>
      <c r="CN1911" s="201"/>
      <c r="CO1911" s="190" t="str">
        <f t="shared" ref="CO1911:DL1911" si="3159">CO$22</f>
        <v>CO$18</v>
      </c>
      <c r="CP1911" s="190" t="str">
        <f t="shared" si="3159"/>
        <v>CP$18</v>
      </c>
      <c r="CQ1911" s="190" t="str">
        <f t="shared" si="3159"/>
        <v>CQ$18</v>
      </c>
      <c r="CR1911" s="190" t="str">
        <f t="shared" si="3159"/>
        <v>CR$18</v>
      </c>
      <c r="CS1911" s="190" t="str">
        <f t="shared" si="3159"/>
        <v>CS$18</v>
      </c>
      <c r="CT1911" s="190" t="str">
        <f t="shared" si="3159"/>
        <v>CT$18</v>
      </c>
      <c r="CU1911" s="190" t="str">
        <f t="shared" si="3159"/>
        <v>CU$18</v>
      </c>
      <c r="CV1911" s="190" t="str">
        <f t="shared" si="3159"/>
        <v>CV$18</v>
      </c>
      <c r="CW1911" s="190" t="str">
        <f t="shared" si="3159"/>
        <v>CW$18</v>
      </c>
      <c r="CX1911" s="190" t="str">
        <f t="shared" si="3159"/>
        <v>CX$18</v>
      </c>
      <c r="CY1911" s="190" t="str">
        <f t="shared" si="3159"/>
        <v>CY$18</v>
      </c>
      <c r="CZ1911" s="190" t="str">
        <f t="shared" si="3159"/>
        <v>CZ$18</v>
      </c>
      <c r="DA1911" s="190" t="str">
        <f t="shared" si="3159"/>
        <v>DA$18</v>
      </c>
      <c r="DB1911" s="190" t="str">
        <f t="shared" si="3159"/>
        <v>DB$18</v>
      </c>
      <c r="DC1911" s="190" t="str">
        <f t="shared" si="3159"/>
        <v>DC$18</v>
      </c>
      <c r="DD1911" s="190" t="str">
        <f t="shared" si="3159"/>
        <v>DD$18</v>
      </c>
      <c r="DE1911" s="190" t="str">
        <f t="shared" si="3159"/>
        <v>DE$18</v>
      </c>
      <c r="DF1911" s="190" t="str">
        <f t="shared" si="3159"/>
        <v>DF$18</v>
      </c>
      <c r="DG1911" s="190" t="str">
        <f t="shared" si="3159"/>
        <v>DG$18</v>
      </c>
      <c r="DH1911" s="190" t="str">
        <f t="shared" si="3159"/>
        <v>DH$18</v>
      </c>
      <c r="DI1911" s="190" t="str">
        <f t="shared" si="3159"/>
        <v>DI$18</v>
      </c>
      <c r="DJ1911" s="190" t="str">
        <f t="shared" si="3159"/>
        <v>DJ$18</v>
      </c>
      <c r="DK1911" s="190" t="str">
        <f t="shared" si="3159"/>
        <v>DK$18</v>
      </c>
      <c r="DL1911" s="190" t="str">
        <f t="shared" si="3159"/>
        <v>DL$18</v>
      </c>
    </row>
    <row r="1912" spans="1:116" x14ac:dyDescent="0.35">
      <c r="A1912" s="12"/>
      <c r="B1912" s="12" t="s">
        <v>332</v>
      </c>
      <c r="C1912" s="12"/>
      <c r="D1912" t="s">
        <v>516</v>
      </c>
      <c r="E1912" s="8" t="str">
        <f t="shared" si="3156"/>
        <v>1912 FAIL-TV-V</v>
      </c>
      <c r="G1912" s="175" t="s">
        <v>464</v>
      </c>
      <c r="H1912" s="200"/>
      <c r="I1912" s="201"/>
      <c r="J1912" s="201"/>
      <c r="K1912" s="202"/>
      <c r="L1912" s="202"/>
      <c r="M1912" s="202"/>
      <c r="N1912" s="202"/>
      <c r="O1912" s="202"/>
      <c r="P1912" s="202"/>
      <c r="R1912" s="202"/>
      <c r="S1912" s="190" t="str">
        <f t="shared" ref="S1912:CD1912" si="3160">S$23</f>
        <v>S$19</v>
      </c>
      <c r="T1912" s="190" t="str">
        <f t="shared" si="3160"/>
        <v>T$19</v>
      </c>
      <c r="U1912" s="190" t="str">
        <f t="shared" si="3160"/>
        <v>U$19</v>
      </c>
      <c r="V1912" s="190" t="str">
        <f t="shared" si="3160"/>
        <v>V$19</v>
      </c>
      <c r="W1912" s="190" t="str">
        <f t="shared" si="3160"/>
        <v>W$19</v>
      </c>
      <c r="X1912" s="190" t="str">
        <f t="shared" si="3160"/>
        <v>X$19</v>
      </c>
      <c r="Y1912" s="190" t="str">
        <f t="shared" si="3160"/>
        <v>Y$19</v>
      </c>
      <c r="Z1912" s="190" t="str">
        <f t="shared" si="3160"/>
        <v>Z$19</v>
      </c>
      <c r="AA1912" s="190" t="str">
        <f t="shared" si="3160"/>
        <v>AA$19</v>
      </c>
      <c r="AB1912" s="190" t="str">
        <f t="shared" si="3160"/>
        <v>AB$19</v>
      </c>
      <c r="AC1912" s="190" t="str">
        <f t="shared" si="3160"/>
        <v>AC$19</v>
      </c>
      <c r="AD1912" s="190" t="str">
        <f t="shared" si="3160"/>
        <v>AD$19</v>
      </c>
      <c r="AE1912" s="190" t="str">
        <f t="shared" si="3160"/>
        <v>AE$19</v>
      </c>
      <c r="AF1912" s="190" t="str">
        <f t="shared" si="3160"/>
        <v>AF$19</v>
      </c>
      <c r="AG1912" s="190" t="str">
        <f t="shared" si="3160"/>
        <v>AG$19</v>
      </c>
      <c r="AH1912" s="190" t="str">
        <f t="shared" si="3160"/>
        <v>AH$19</v>
      </c>
      <c r="AI1912" s="190" t="str">
        <f t="shared" si="3160"/>
        <v>AI$19</v>
      </c>
      <c r="AJ1912" s="190" t="str">
        <f t="shared" si="3160"/>
        <v>AJ$19</v>
      </c>
      <c r="AK1912" s="190" t="str">
        <f t="shared" si="3160"/>
        <v>AK$19</v>
      </c>
      <c r="AL1912" s="190" t="str">
        <f t="shared" si="3160"/>
        <v>AL$19</v>
      </c>
      <c r="AM1912" s="190" t="str">
        <f t="shared" si="3160"/>
        <v>AM$19</v>
      </c>
      <c r="AN1912" s="190" t="str">
        <f t="shared" si="3160"/>
        <v>AN$19</v>
      </c>
      <c r="AO1912" s="190" t="str">
        <f t="shared" si="3160"/>
        <v>AO$19</v>
      </c>
      <c r="AP1912" s="190" t="str">
        <f t="shared" si="3160"/>
        <v>AP$19</v>
      </c>
      <c r="AQ1912" s="190" t="str">
        <f t="shared" si="3160"/>
        <v>AQ$19</v>
      </c>
      <c r="AR1912" s="190" t="str">
        <f t="shared" si="3160"/>
        <v>AR$19</v>
      </c>
      <c r="AS1912" s="190" t="str">
        <f t="shared" si="3160"/>
        <v>AS$19</v>
      </c>
      <c r="AT1912" s="190" t="str">
        <f t="shared" si="3160"/>
        <v>AT$19</v>
      </c>
      <c r="AU1912" s="190" t="str">
        <f t="shared" si="3160"/>
        <v>AU$19</v>
      </c>
      <c r="AV1912" s="190" t="str">
        <f t="shared" si="3160"/>
        <v>AV$19</v>
      </c>
      <c r="AW1912" s="190" t="str">
        <f t="shared" si="3160"/>
        <v>AW$19</v>
      </c>
      <c r="AX1912" s="190" t="str">
        <f t="shared" si="3160"/>
        <v>AX$19</v>
      </c>
      <c r="AY1912" s="190" t="str">
        <f t="shared" si="3160"/>
        <v>AY$19</v>
      </c>
      <c r="AZ1912" s="190" t="str">
        <f t="shared" si="3160"/>
        <v>AZ$19</v>
      </c>
      <c r="BA1912" s="190" t="str">
        <f t="shared" si="3160"/>
        <v>BA$19</v>
      </c>
      <c r="BB1912" s="190" t="str">
        <f t="shared" si="3160"/>
        <v>BB$19</v>
      </c>
      <c r="BC1912" s="190" t="str">
        <f t="shared" si="3160"/>
        <v>BC$19</v>
      </c>
      <c r="BD1912" s="190" t="str">
        <f t="shared" si="3160"/>
        <v>BD$19</v>
      </c>
      <c r="BE1912" s="190" t="str">
        <f t="shared" si="3160"/>
        <v>BE$19</v>
      </c>
      <c r="BF1912" s="190" t="str">
        <f t="shared" si="3160"/>
        <v>BF$19</v>
      </c>
      <c r="BG1912" s="190" t="str">
        <f t="shared" si="3160"/>
        <v>BG$19</v>
      </c>
      <c r="BH1912" s="190" t="str">
        <f t="shared" si="3160"/>
        <v>BH$19</v>
      </c>
      <c r="BI1912" s="190" t="str">
        <f t="shared" si="3160"/>
        <v>BI$19</v>
      </c>
      <c r="BJ1912" s="190" t="str">
        <f t="shared" si="3160"/>
        <v>BJ$19</v>
      </c>
      <c r="BK1912" s="190" t="str">
        <f t="shared" si="3160"/>
        <v>BK$19</v>
      </c>
      <c r="BL1912" s="190" t="str">
        <f t="shared" si="3160"/>
        <v>BL$19</v>
      </c>
      <c r="BM1912" s="190" t="str">
        <f t="shared" si="3160"/>
        <v>BM$19</v>
      </c>
      <c r="BN1912" s="190" t="str">
        <f t="shared" si="3160"/>
        <v>BN$19</v>
      </c>
      <c r="BO1912" s="190" t="str">
        <f t="shared" si="3160"/>
        <v>BO$19</v>
      </c>
      <c r="BP1912" s="190" t="str">
        <f t="shared" si="3160"/>
        <v>BP$19</v>
      </c>
      <c r="BQ1912" s="190" t="str">
        <f t="shared" si="3160"/>
        <v>BQ$19</v>
      </c>
      <c r="BR1912" s="190" t="str">
        <f t="shared" si="3160"/>
        <v>BR$19</v>
      </c>
      <c r="BS1912" s="190" t="str">
        <f t="shared" si="3160"/>
        <v>BS$19</v>
      </c>
      <c r="BT1912" s="190" t="str">
        <f t="shared" si="3160"/>
        <v>BT$19</v>
      </c>
      <c r="BU1912" s="190" t="str">
        <f t="shared" si="3160"/>
        <v>BU$19</v>
      </c>
      <c r="BV1912" s="190" t="str">
        <f t="shared" si="3160"/>
        <v>BV$19</v>
      </c>
      <c r="BW1912" s="190" t="str">
        <f t="shared" si="3160"/>
        <v>BW$19</v>
      </c>
      <c r="BX1912" s="190" t="str">
        <f t="shared" si="3160"/>
        <v>BX$19</v>
      </c>
      <c r="BY1912" s="190" t="str">
        <f t="shared" si="3160"/>
        <v>BY$19</v>
      </c>
      <c r="BZ1912" s="190" t="str">
        <f t="shared" si="3160"/>
        <v>BZ$19</v>
      </c>
      <c r="CA1912" s="190" t="str">
        <f t="shared" si="3160"/>
        <v>CA$19</v>
      </c>
      <c r="CB1912" s="190" t="str">
        <f t="shared" si="3160"/>
        <v>CB$19</v>
      </c>
      <c r="CC1912" s="190" t="str">
        <f t="shared" si="3160"/>
        <v>CC$19</v>
      </c>
      <c r="CD1912" s="190" t="str">
        <f t="shared" si="3160"/>
        <v>CD$19</v>
      </c>
      <c r="CE1912" s="190" t="str">
        <f t="shared" ref="CE1912:CL1912" si="3161">CE$23</f>
        <v>CE$19</v>
      </c>
      <c r="CF1912" s="190" t="str">
        <f t="shared" si="3161"/>
        <v>CF$19</v>
      </c>
      <c r="CG1912" s="190" t="str">
        <f t="shared" si="3161"/>
        <v>CG$19</v>
      </c>
      <c r="CH1912" s="190" t="str">
        <f t="shared" si="3161"/>
        <v>CH$19</v>
      </c>
      <c r="CI1912" s="190" t="str">
        <f t="shared" si="3161"/>
        <v>CI$19</v>
      </c>
      <c r="CJ1912" s="190" t="str">
        <f t="shared" si="3161"/>
        <v>CJ$19</v>
      </c>
      <c r="CK1912" s="190" t="str">
        <f t="shared" si="3161"/>
        <v>CK$19</v>
      </c>
      <c r="CL1912" s="190" t="str">
        <f t="shared" si="3161"/>
        <v>CL$19</v>
      </c>
      <c r="CN1912" s="201"/>
      <c r="CO1912" s="190" t="str">
        <f t="shared" ref="CO1912:DL1912" si="3162">CO$23</f>
        <v>CO$19</v>
      </c>
      <c r="CP1912" s="190" t="str">
        <f t="shared" si="3162"/>
        <v>CP$19</v>
      </c>
      <c r="CQ1912" s="190" t="str">
        <f t="shared" si="3162"/>
        <v>CQ$19</v>
      </c>
      <c r="CR1912" s="190" t="str">
        <f t="shared" si="3162"/>
        <v>CR$19</v>
      </c>
      <c r="CS1912" s="190" t="str">
        <f t="shared" si="3162"/>
        <v>CS$19</v>
      </c>
      <c r="CT1912" s="190" t="str">
        <f t="shared" si="3162"/>
        <v>CT$19</v>
      </c>
      <c r="CU1912" s="190" t="str">
        <f t="shared" si="3162"/>
        <v>CU$19</v>
      </c>
      <c r="CV1912" s="190" t="str">
        <f t="shared" si="3162"/>
        <v>CV$19</v>
      </c>
      <c r="CW1912" s="190" t="str">
        <f t="shared" si="3162"/>
        <v>CW$19</v>
      </c>
      <c r="CX1912" s="190" t="str">
        <f t="shared" si="3162"/>
        <v>CX$19</v>
      </c>
      <c r="CY1912" s="190" t="str">
        <f t="shared" si="3162"/>
        <v>CY$19</v>
      </c>
      <c r="CZ1912" s="190" t="str">
        <f t="shared" si="3162"/>
        <v>CZ$19</v>
      </c>
      <c r="DA1912" s="190" t="str">
        <f t="shared" si="3162"/>
        <v>DA$19</v>
      </c>
      <c r="DB1912" s="190" t="str">
        <f t="shared" si="3162"/>
        <v>DB$19</v>
      </c>
      <c r="DC1912" s="190" t="str">
        <f t="shared" si="3162"/>
        <v>DC$19</v>
      </c>
      <c r="DD1912" s="190" t="str">
        <f t="shared" si="3162"/>
        <v>DD$19</v>
      </c>
      <c r="DE1912" s="190" t="str">
        <f t="shared" si="3162"/>
        <v>DE$19</v>
      </c>
      <c r="DF1912" s="190" t="str">
        <f t="shared" si="3162"/>
        <v>DF$19</v>
      </c>
      <c r="DG1912" s="190" t="str">
        <f t="shared" si="3162"/>
        <v>DG$19</v>
      </c>
      <c r="DH1912" s="190" t="str">
        <f t="shared" si="3162"/>
        <v>DH$19</v>
      </c>
      <c r="DI1912" s="190" t="str">
        <f t="shared" si="3162"/>
        <v>DI$19</v>
      </c>
      <c r="DJ1912" s="190" t="str">
        <f t="shared" si="3162"/>
        <v>DJ$19</v>
      </c>
      <c r="DK1912" s="190" t="str">
        <f t="shared" si="3162"/>
        <v>DK$19</v>
      </c>
      <c r="DL1912" s="190" t="str">
        <f t="shared" si="3162"/>
        <v>DL$19</v>
      </c>
    </row>
    <row r="1913" spans="1:116" x14ac:dyDescent="0.35">
      <c r="A1913" s="31"/>
      <c r="B1913" s="31"/>
      <c r="C1913" s="31"/>
      <c r="D1913" t="s">
        <v>516</v>
      </c>
      <c r="E1913" s="8" t="str">
        <f t="shared" si="3156"/>
        <v>1913 FAIL-TV-V</v>
      </c>
      <c r="G1913" s="143" t="s">
        <v>514</v>
      </c>
      <c r="H1913" s="142"/>
      <c r="I1913" s="144"/>
      <c r="J1913" s="144"/>
      <c r="K1913" s="142"/>
      <c r="L1913" s="142"/>
      <c r="M1913" s="142"/>
      <c r="N1913" s="142"/>
      <c r="O1913" s="142"/>
      <c r="P1913" s="142"/>
      <c r="R1913" s="143"/>
      <c r="S1913" s="168"/>
      <c r="T1913" s="168"/>
      <c r="U1913" s="168"/>
      <c r="V1913" s="168"/>
      <c r="W1913" s="168"/>
      <c r="X1913" s="168"/>
      <c r="Y1913" s="168"/>
      <c r="Z1913" s="168"/>
      <c r="AA1913" s="168"/>
      <c r="AB1913" s="168"/>
      <c r="AC1913" s="168"/>
      <c r="AD1913" s="168"/>
      <c r="AE1913" s="168"/>
      <c r="AF1913" s="168"/>
      <c r="AG1913" s="168"/>
      <c r="AH1913" s="168"/>
      <c r="AI1913" s="168"/>
      <c r="AJ1913" s="168"/>
      <c r="AK1913" s="168"/>
      <c r="AL1913" s="168"/>
      <c r="AM1913" s="168"/>
      <c r="AN1913" s="168"/>
      <c r="AO1913" s="168"/>
      <c r="AP1913" s="168"/>
      <c r="AQ1913" s="168"/>
      <c r="AR1913" s="168"/>
      <c r="AS1913" s="168"/>
      <c r="AT1913" s="168"/>
      <c r="AU1913" s="168"/>
      <c r="AV1913" s="168"/>
      <c r="AW1913" s="168"/>
      <c r="AX1913" s="168"/>
      <c r="AY1913" s="168"/>
      <c r="AZ1913" s="168"/>
      <c r="BA1913" s="168"/>
      <c r="BB1913" s="168"/>
      <c r="BC1913" s="168"/>
      <c r="BD1913" s="168"/>
      <c r="BE1913" s="168"/>
      <c r="BF1913" s="168"/>
      <c r="BG1913" s="168"/>
      <c r="BH1913" s="168"/>
      <c r="BI1913" s="168"/>
      <c r="BJ1913" s="168"/>
      <c r="BK1913" s="168"/>
      <c r="BL1913" s="168"/>
      <c r="BM1913" s="168"/>
      <c r="BN1913" s="168"/>
      <c r="BO1913" s="168"/>
      <c r="BP1913" s="168"/>
      <c r="BQ1913" s="168"/>
      <c r="BR1913" s="168"/>
      <c r="BS1913" s="168"/>
      <c r="BT1913" s="168"/>
      <c r="BU1913" s="168"/>
      <c r="BV1913" s="168"/>
      <c r="BW1913" s="168"/>
      <c r="BX1913" s="168"/>
      <c r="BY1913" s="168"/>
      <c r="BZ1913" s="168"/>
      <c r="CA1913" s="168"/>
      <c r="CB1913" s="168"/>
      <c r="CC1913" s="168"/>
      <c r="CD1913" s="168"/>
      <c r="CE1913" s="168"/>
      <c r="CF1913" s="168"/>
      <c r="CG1913" s="168"/>
      <c r="CH1913" s="168"/>
      <c r="CI1913" s="168"/>
      <c r="CJ1913" s="168"/>
      <c r="CK1913" s="168"/>
      <c r="CL1913" s="168"/>
      <c r="CN1913" s="144"/>
      <c r="CO1913" s="168"/>
      <c r="CP1913" s="168"/>
      <c r="CQ1913" s="168"/>
      <c r="CR1913" s="168"/>
      <c r="CS1913" s="168"/>
      <c r="CT1913" s="168"/>
      <c r="CU1913" s="168"/>
      <c r="CV1913" s="168"/>
      <c r="CW1913" s="168"/>
      <c r="CX1913" s="168"/>
      <c r="CY1913" s="168"/>
      <c r="CZ1913" s="168"/>
      <c r="DA1913" s="168"/>
      <c r="DB1913" s="168"/>
      <c r="DC1913" s="168"/>
      <c r="DD1913" s="168"/>
      <c r="DE1913" s="168"/>
      <c r="DF1913" s="168"/>
      <c r="DG1913" s="168"/>
      <c r="DH1913" s="168"/>
      <c r="DI1913" s="168"/>
      <c r="DJ1913" s="168"/>
      <c r="DK1913" s="168"/>
      <c r="DL1913" s="168"/>
    </row>
    <row r="1914" spans="1:116" x14ac:dyDescent="0.35">
      <c r="D1914" t="s">
        <v>516</v>
      </c>
      <c r="E1914" s="8" t="str">
        <f t="shared" si="3156"/>
        <v>1914 FAIL-TV-V</v>
      </c>
      <c r="G1914" s="95" t="str">
        <f>G1908</f>
        <v>Primary volume driver</v>
      </c>
      <c r="H1914" s="12"/>
      <c r="I1914" s="60"/>
      <c r="J1914" s="60"/>
      <c r="K1914" s="12"/>
      <c r="L1914" s="12"/>
      <c r="M1914" s="12"/>
      <c r="N1914" s="12"/>
      <c r="O1914" s="12"/>
      <c r="P1914" s="12"/>
      <c r="R1914" s="13"/>
      <c r="S1914" s="76"/>
      <c r="T1914" s="76"/>
      <c r="U1914" s="76"/>
      <c r="V1914" s="76"/>
      <c r="W1914" s="76"/>
      <c r="X1914" s="76"/>
      <c r="Y1914" s="76"/>
      <c r="Z1914" s="76"/>
      <c r="AA1914" s="76"/>
      <c r="AB1914" s="76"/>
      <c r="AC1914" s="76"/>
      <c r="AD1914" s="76"/>
      <c r="AE1914" s="76"/>
      <c r="AF1914" s="76"/>
      <c r="AG1914" s="76"/>
      <c r="AH1914" s="76"/>
      <c r="AI1914" s="76"/>
      <c r="AJ1914" s="76"/>
      <c r="AK1914" s="76"/>
      <c r="AL1914" s="76"/>
      <c r="AM1914" s="76"/>
      <c r="AN1914" s="76"/>
      <c r="AO1914" s="76"/>
      <c r="AP1914" s="76"/>
      <c r="AQ1914" s="76"/>
      <c r="AR1914" s="76"/>
      <c r="AS1914" s="76"/>
      <c r="AT1914" s="76"/>
      <c r="AU1914" s="76"/>
      <c r="AV1914" s="76"/>
      <c r="AW1914" s="76"/>
      <c r="AX1914" s="76"/>
      <c r="AY1914" s="76"/>
      <c r="AZ1914" s="76"/>
      <c r="BA1914" s="76"/>
      <c r="BB1914" s="76"/>
      <c r="BC1914" s="76"/>
      <c r="BD1914" s="76"/>
      <c r="BE1914" s="76"/>
      <c r="BF1914" s="76"/>
      <c r="BG1914" s="76"/>
      <c r="BH1914" s="76"/>
      <c r="BI1914" s="76"/>
      <c r="BJ1914" s="76"/>
      <c r="BK1914" s="76"/>
      <c r="BL1914" s="76"/>
      <c r="BM1914" s="76"/>
      <c r="BN1914" s="76"/>
      <c r="BO1914" s="76"/>
      <c r="BP1914" s="76"/>
      <c r="BQ1914" s="76"/>
      <c r="BR1914" s="76"/>
      <c r="BS1914" s="76"/>
      <c r="BT1914" s="76"/>
      <c r="BU1914" s="76"/>
      <c r="BV1914" s="76"/>
      <c r="BW1914" s="76"/>
      <c r="BX1914" s="76"/>
      <c r="BY1914" s="76"/>
      <c r="BZ1914" s="76"/>
      <c r="CA1914" s="76"/>
      <c r="CB1914" s="76"/>
      <c r="CC1914" s="76"/>
      <c r="CD1914" s="76"/>
      <c r="CE1914" s="76"/>
      <c r="CF1914" s="76"/>
      <c r="CG1914" s="76"/>
      <c r="CH1914" s="76"/>
      <c r="CI1914" s="76"/>
      <c r="CJ1914" s="76"/>
      <c r="CK1914" s="76"/>
      <c r="CL1914" s="76"/>
      <c r="CN1914" s="60"/>
      <c r="CO1914" s="239"/>
      <c r="CP1914" s="239"/>
      <c r="CQ1914" s="239"/>
      <c r="CR1914" s="239"/>
      <c r="CS1914" s="239"/>
      <c r="CT1914" s="239"/>
      <c r="CU1914" s="239"/>
      <c r="CV1914" s="239"/>
      <c r="CW1914" s="239"/>
      <c r="CX1914" s="239"/>
      <c r="CY1914" s="239"/>
      <c r="CZ1914" s="239"/>
      <c r="DA1914" s="239"/>
      <c r="DB1914" s="239"/>
      <c r="DC1914" s="239"/>
      <c r="DD1914" s="239"/>
      <c r="DE1914" s="239"/>
      <c r="DF1914" s="239"/>
      <c r="DG1914" s="239"/>
      <c r="DH1914" s="239"/>
      <c r="DI1914" s="239"/>
      <c r="DJ1914" s="239"/>
      <c r="DK1914" s="239"/>
      <c r="DL1914" s="239"/>
    </row>
    <row r="1915" spans="1:116" x14ac:dyDescent="0.35">
      <c r="B1915" t="s">
        <v>332</v>
      </c>
      <c r="D1915" t="s">
        <v>516</v>
      </c>
      <c r="E1915" s="8" t="str">
        <f t="shared" si="3156"/>
        <v>1915 FAIL-TV-V</v>
      </c>
      <c r="G1915" s="145" t="s">
        <v>515</v>
      </c>
      <c r="H1915" s="31"/>
      <c r="I1915" s="73"/>
      <c r="J1915" s="73"/>
      <c r="K1915" s="21">
        <v>0.5</v>
      </c>
      <c r="L1915" s="21">
        <v>0.5</v>
      </c>
      <c r="M1915" s="21">
        <v>0.5</v>
      </c>
      <c r="N1915" s="21">
        <v>0.5</v>
      </c>
      <c r="O1915" s="21">
        <v>0.5</v>
      </c>
      <c r="P1915" s="21">
        <v>0.5</v>
      </c>
      <c r="R1915" s="67"/>
      <c r="S1915" s="150" cm="1">
        <f t="array" ref="S1915">INDEX($K:$P,ROW(),MATCH(S$3,$K$2:$P$2,0))</f>
        <v>0.5</v>
      </c>
      <c r="T1915" s="150" cm="1">
        <f t="array" ref="T1915">INDEX($K:$P,ROW(),MATCH(T$3,$K$2:$P$2,0))</f>
        <v>0.5</v>
      </c>
      <c r="U1915" s="150" cm="1">
        <f t="array" ref="U1915">INDEX($K:$P,ROW(),MATCH(U$3,$K$2:$P$2,0))</f>
        <v>0.5</v>
      </c>
      <c r="V1915" s="150" cm="1">
        <f t="array" ref="V1915">INDEX($K:$P,ROW(),MATCH(V$3,$K$2:$P$2,0))</f>
        <v>0.5</v>
      </c>
      <c r="W1915" s="150" cm="1">
        <f t="array" ref="W1915">INDEX($K:$P,ROW(),MATCH(W$3,$K$2:$P$2,0))</f>
        <v>0.5</v>
      </c>
      <c r="X1915" s="150" cm="1">
        <f t="array" ref="X1915">INDEX($K:$P,ROW(),MATCH(X$3,$K$2:$P$2,0))</f>
        <v>0.5</v>
      </c>
      <c r="Y1915" s="150" cm="1">
        <f t="array" ref="Y1915">INDEX($K:$P,ROW(),MATCH(Y$3,$K$2:$P$2,0))</f>
        <v>0.5</v>
      </c>
      <c r="Z1915" s="150" cm="1">
        <f t="array" ref="Z1915">INDEX($K:$P,ROW(),MATCH(Z$3,$K$2:$P$2,0))</f>
        <v>0.5</v>
      </c>
      <c r="AA1915" s="150" cm="1">
        <f t="array" ref="AA1915">INDEX($K:$P,ROW(),MATCH(AA$3,$K$2:$P$2,0))</f>
        <v>0.5</v>
      </c>
      <c r="AB1915" s="150" cm="1">
        <f t="array" ref="AB1915">INDEX($K:$P,ROW(),MATCH(AB$3,$K$2:$P$2,0))</f>
        <v>0.5</v>
      </c>
      <c r="AC1915" s="150" cm="1">
        <f t="array" ref="AC1915">INDEX($K:$P,ROW(),MATCH(AC$3,$K$2:$P$2,0))</f>
        <v>0.5</v>
      </c>
      <c r="AD1915" s="150" cm="1">
        <f t="array" ref="AD1915">INDEX($K:$P,ROW(),MATCH(AD$3,$K$2:$P$2,0))</f>
        <v>0.5</v>
      </c>
      <c r="AE1915" s="150" cm="1">
        <f t="array" ref="AE1915">INDEX($K:$P,ROW(),MATCH(AE$3,$K$2:$P$2,0))</f>
        <v>0.5</v>
      </c>
      <c r="AF1915" s="150" cm="1">
        <f t="array" ref="AF1915">INDEX($K:$P,ROW(),MATCH(AF$3,$K$2:$P$2,0))</f>
        <v>0.5</v>
      </c>
      <c r="AG1915" s="150" cm="1">
        <f t="array" ref="AG1915">INDEX($K:$P,ROW(),MATCH(AG$3,$K$2:$P$2,0))</f>
        <v>0.5</v>
      </c>
      <c r="AH1915" s="150" cm="1">
        <f t="array" ref="AH1915">INDEX($K:$P,ROW(),MATCH(AH$3,$K$2:$P$2,0))</f>
        <v>0.5</v>
      </c>
      <c r="AI1915" s="150" cm="1">
        <f t="array" ref="AI1915">INDEX($K:$P,ROW(),MATCH(AI$3,$K$2:$P$2,0))</f>
        <v>0.5</v>
      </c>
      <c r="AJ1915" s="150" cm="1">
        <f t="array" ref="AJ1915">INDEX($K:$P,ROW(),MATCH(AJ$3,$K$2:$P$2,0))</f>
        <v>0.5</v>
      </c>
      <c r="AK1915" s="150" cm="1">
        <f t="array" ref="AK1915">INDEX($K:$P,ROW(),MATCH(AK$3,$K$2:$P$2,0))</f>
        <v>0.5</v>
      </c>
      <c r="AL1915" s="150" cm="1">
        <f t="array" ref="AL1915">INDEX($K:$P,ROW(),MATCH(AL$3,$K$2:$P$2,0))</f>
        <v>0.5</v>
      </c>
      <c r="AM1915" s="150" cm="1">
        <f t="array" ref="AM1915">INDEX($K:$P,ROW(),MATCH(AM$3,$K$2:$P$2,0))</f>
        <v>0.5</v>
      </c>
      <c r="AN1915" s="150" cm="1">
        <f t="array" ref="AN1915">INDEX($K:$P,ROW(),MATCH(AN$3,$K$2:$P$2,0))</f>
        <v>0.5</v>
      </c>
      <c r="AO1915" s="150" cm="1">
        <f t="array" ref="AO1915">INDEX($K:$P,ROW(),MATCH(AO$3,$K$2:$P$2,0))</f>
        <v>0.5</v>
      </c>
      <c r="AP1915" s="150" cm="1">
        <f t="array" ref="AP1915">INDEX($K:$P,ROW(),MATCH(AP$3,$K$2:$P$2,0))</f>
        <v>0.5</v>
      </c>
      <c r="AQ1915" s="150" cm="1">
        <f t="array" ref="AQ1915">INDEX($K:$P,ROW(),MATCH(AQ$3,$K$2:$P$2,0))</f>
        <v>0.5</v>
      </c>
      <c r="AR1915" s="150" cm="1">
        <f t="array" ref="AR1915">INDEX($K:$P,ROW(),MATCH(AR$3,$K$2:$P$2,0))</f>
        <v>0.5</v>
      </c>
      <c r="AS1915" s="150" cm="1">
        <f t="array" ref="AS1915">INDEX($K:$P,ROW(),MATCH(AS$3,$K$2:$P$2,0))</f>
        <v>0.5</v>
      </c>
      <c r="AT1915" s="150" cm="1">
        <f t="array" ref="AT1915">INDEX($K:$P,ROW(),MATCH(AT$3,$K$2:$P$2,0))</f>
        <v>0.5</v>
      </c>
      <c r="AU1915" s="150" cm="1">
        <f t="array" ref="AU1915">INDEX($K:$P,ROW(),MATCH(AU$3,$K$2:$P$2,0))</f>
        <v>0.5</v>
      </c>
      <c r="AV1915" s="150" cm="1">
        <f t="array" ref="AV1915">INDEX($K:$P,ROW(),MATCH(AV$3,$K$2:$P$2,0))</f>
        <v>0.5</v>
      </c>
      <c r="AW1915" s="150" cm="1">
        <f t="array" ref="AW1915">INDEX($K:$P,ROW(),MATCH(AW$3,$K$2:$P$2,0))</f>
        <v>0.5</v>
      </c>
      <c r="AX1915" s="150" cm="1">
        <f t="array" ref="AX1915">INDEX($K:$P,ROW(),MATCH(AX$3,$K$2:$P$2,0))</f>
        <v>0.5</v>
      </c>
      <c r="AY1915" s="150" cm="1">
        <f t="array" ref="AY1915">INDEX($K:$P,ROW(),MATCH(AY$3,$K$2:$P$2,0))</f>
        <v>0.5</v>
      </c>
      <c r="AZ1915" s="150" cm="1">
        <f t="array" ref="AZ1915">INDEX($K:$P,ROW(),MATCH(AZ$3,$K$2:$P$2,0))</f>
        <v>0.5</v>
      </c>
      <c r="BA1915" s="150" cm="1">
        <f t="array" ref="BA1915">INDEX($K:$P,ROW(),MATCH(BA$3,$K$2:$P$2,0))</f>
        <v>0.5</v>
      </c>
      <c r="BB1915" s="150" cm="1">
        <f t="array" ref="BB1915">INDEX($K:$P,ROW(),MATCH(BB$3,$K$2:$P$2,0))</f>
        <v>0.5</v>
      </c>
      <c r="BC1915" s="150" cm="1">
        <f t="array" ref="BC1915">INDEX($K:$P,ROW(),MATCH(BC$3,$K$2:$P$2,0))</f>
        <v>0.5</v>
      </c>
      <c r="BD1915" s="150" cm="1">
        <f t="array" ref="BD1915">INDEX($K:$P,ROW(),MATCH(BD$3,$K$2:$P$2,0))</f>
        <v>0.5</v>
      </c>
      <c r="BE1915" s="150" cm="1">
        <f t="array" ref="BE1915">INDEX($K:$P,ROW(),MATCH(BE$3,$K$2:$P$2,0))</f>
        <v>0.5</v>
      </c>
      <c r="BF1915" s="150" cm="1">
        <f t="array" ref="BF1915">INDEX($K:$P,ROW(),MATCH(BF$3,$K$2:$P$2,0))</f>
        <v>0.5</v>
      </c>
      <c r="BG1915" s="150" cm="1">
        <f t="array" ref="BG1915">INDEX($K:$P,ROW(),MATCH(BG$3,$K$2:$P$2,0))</f>
        <v>0.5</v>
      </c>
      <c r="BH1915" s="150" cm="1">
        <f t="array" ref="BH1915">INDEX($K:$P,ROW(),MATCH(BH$3,$K$2:$P$2,0))</f>
        <v>0.5</v>
      </c>
      <c r="BI1915" s="150" cm="1">
        <f t="array" ref="BI1915">INDEX($K:$P,ROW(),MATCH(BI$3,$K$2:$P$2,0))</f>
        <v>0.5</v>
      </c>
      <c r="BJ1915" s="150" cm="1">
        <f t="array" ref="BJ1915">INDEX($K:$P,ROW(),MATCH(BJ$3,$K$2:$P$2,0))</f>
        <v>0.5</v>
      </c>
      <c r="BK1915" s="150" cm="1">
        <f t="array" ref="BK1915">INDEX($K:$P,ROW(),MATCH(BK$3,$K$2:$P$2,0))</f>
        <v>0.5</v>
      </c>
      <c r="BL1915" s="150" cm="1">
        <f t="array" ref="BL1915">INDEX($K:$P,ROW(),MATCH(BL$3,$K$2:$P$2,0))</f>
        <v>0.5</v>
      </c>
      <c r="BM1915" s="150" cm="1">
        <f t="array" ref="BM1915">INDEX($K:$P,ROW(),MATCH(BM$3,$K$2:$P$2,0))</f>
        <v>0.5</v>
      </c>
      <c r="BN1915" s="150" cm="1">
        <f t="array" ref="BN1915">INDEX($K:$P,ROW(),MATCH(BN$3,$K$2:$P$2,0))</f>
        <v>0.5</v>
      </c>
      <c r="BO1915" s="150" cm="1">
        <f t="array" ref="BO1915">INDEX($K:$P,ROW(),MATCH(BO$3,$K$2:$P$2,0))</f>
        <v>0.5</v>
      </c>
      <c r="BP1915" s="150" cm="1">
        <f t="array" ref="BP1915">INDEX($K:$P,ROW(),MATCH(BP$3,$K$2:$P$2,0))</f>
        <v>0.5</v>
      </c>
      <c r="BQ1915" s="150" cm="1">
        <f t="array" ref="BQ1915">INDEX($K:$P,ROW(),MATCH(BQ$3,$K$2:$P$2,0))</f>
        <v>0.5</v>
      </c>
      <c r="BR1915" s="150" cm="1">
        <f t="array" ref="BR1915">INDEX($K:$P,ROW(),MATCH(BR$3,$K$2:$P$2,0))</f>
        <v>0.5</v>
      </c>
      <c r="BS1915" s="150" cm="1">
        <f t="array" ref="BS1915">INDEX($K:$P,ROW(),MATCH(BS$3,$K$2:$P$2,0))</f>
        <v>0.5</v>
      </c>
      <c r="BT1915" s="150" cm="1">
        <f t="array" ref="BT1915">INDEX($K:$P,ROW(),MATCH(BT$3,$K$2:$P$2,0))</f>
        <v>0.5</v>
      </c>
      <c r="BU1915" s="150" cm="1">
        <f t="array" ref="BU1915">INDEX($K:$P,ROW(),MATCH(BU$3,$K$2:$P$2,0))</f>
        <v>0.5</v>
      </c>
      <c r="BV1915" s="150" cm="1">
        <f t="array" ref="BV1915">INDEX($K:$P,ROW(),MATCH(BV$3,$K$2:$P$2,0))</f>
        <v>0.5</v>
      </c>
      <c r="BW1915" s="150" cm="1">
        <f t="array" ref="BW1915">INDEX($K:$P,ROW(),MATCH(BW$3,$K$2:$P$2,0))</f>
        <v>0.5</v>
      </c>
      <c r="BX1915" s="150" cm="1">
        <f t="array" ref="BX1915">INDEX($K:$P,ROW(),MATCH(BX$3,$K$2:$P$2,0))</f>
        <v>0.5</v>
      </c>
      <c r="BY1915" s="150" cm="1">
        <f t="array" ref="BY1915">INDEX($K:$P,ROW(),MATCH(BY$3,$K$2:$P$2,0))</f>
        <v>0.5</v>
      </c>
      <c r="BZ1915" s="150" cm="1">
        <f t="array" ref="BZ1915">INDEX($K:$P,ROW(),MATCH(BZ$3,$K$2:$P$2,0))</f>
        <v>0.5</v>
      </c>
      <c r="CA1915" s="150" cm="1">
        <f t="array" ref="CA1915">INDEX($K:$P,ROW(),MATCH(CA$3,$K$2:$P$2,0))</f>
        <v>0.5</v>
      </c>
      <c r="CB1915" s="150" cm="1">
        <f t="array" ref="CB1915">INDEX($K:$P,ROW(),MATCH(CB$3,$K$2:$P$2,0))</f>
        <v>0.5</v>
      </c>
      <c r="CC1915" s="150" cm="1">
        <f t="array" ref="CC1915">INDEX($K:$P,ROW(),MATCH(CC$3,$K$2:$P$2,0))</f>
        <v>0.5</v>
      </c>
      <c r="CD1915" s="150" cm="1">
        <f t="array" ref="CD1915">INDEX($K:$P,ROW(),MATCH(CD$3,$K$2:$P$2,0))</f>
        <v>0.5</v>
      </c>
      <c r="CE1915" s="150" cm="1">
        <f t="array" ref="CE1915">INDEX($K:$P,ROW(),MATCH(CE$3,$K$2:$P$2,0))</f>
        <v>0.5</v>
      </c>
      <c r="CF1915" s="150" cm="1">
        <f t="array" ref="CF1915">INDEX($K:$P,ROW(),MATCH(CF$3,$K$2:$P$2,0))</f>
        <v>0.5</v>
      </c>
      <c r="CG1915" s="150" cm="1">
        <f t="array" ref="CG1915">INDEX($K:$P,ROW(),MATCH(CG$3,$K$2:$P$2,0))</f>
        <v>0.5</v>
      </c>
      <c r="CH1915" s="150" cm="1">
        <f t="array" ref="CH1915">INDEX($K:$P,ROW(),MATCH(CH$3,$K$2:$P$2,0))</f>
        <v>0.5</v>
      </c>
      <c r="CI1915" s="150" cm="1">
        <f t="array" ref="CI1915">INDEX($K:$P,ROW(),MATCH(CI$3,$K$2:$P$2,0))</f>
        <v>0.5</v>
      </c>
      <c r="CJ1915" s="150" cm="1">
        <f t="array" ref="CJ1915">INDEX($K:$P,ROW(),MATCH(CJ$3,$K$2:$P$2,0))</f>
        <v>0.5</v>
      </c>
      <c r="CK1915" s="150" cm="1">
        <f t="array" ref="CK1915">INDEX($K:$P,ROW(),MATCH(CK$3,$K$2:$P$2,0))</f>
        <v>0.5</v>
      </c>
      <c r="CL1915" s="150" cm="1">
        <f t="array" ref="CL1915">INDEX($K:$P,ROW(),MATCH(CL$3,$K$2:$P$2,0))</f>
        <v>0.5</v>
      </c>
      <c r="CN1915" s="150"/>
      <c r="CO1915" s="150" t="e" cm="1">
        <f t="array" ref="CO1915">INDEX($K:$P,ROW(),MATCH(CO$3,$K$2:$P$2,0))</f>
        <v>#N/A</v>
      </c>
      <c r="CP1915" s="150" t="e" cm="1">
        <f t="array" ref="CP1915">INDEX($K:$P,ROW(),MATCH(CP$3,$K$2:$P$2,0))</f>
        <v>#N/A</v>
      </c>
      <c r="CQ1915" s="150" t="e" cm="1">
        <f t="array" ref="CQ1915">INDEX($K:$P,ROW(),MATCH(CQ$3,$K$2:$P$2,0))</f>
        <v>#N/A</v>
      </c>
      <c r="CR1915" s="150" t="e" cm="1">
        <f t="array" ref="CR1915">INDEX($K:$P,ROW(),MATCH(CR$3,$K$2:$P$2,0))</f>
        <v>#N/A</v>
      </c>
      <c r="CS1915" s="150" t="e" cm="1">
        <f t="array" ref="CS1915">INDEX($K:$P,ROW(),MATCH(CS$3,$K$2:$P$2,0))</f>
        <v>#N/A</v>
      </c>
      <c r="CT1915" s="150" t="e" cm="1">
        <f t="array" ref="CT1915">INDEX($K:$P,ROW(),MATCH(CT$3,$K$2:$P$2,0))</f>
        <v>#N/A</v>
      </c>
      <c r="CU1915" s="150" t="e" cm="1">
        <f t="array" ref="CU1915">INDEX($K:$P,ROW(),MATCH(CU$3,$K$2:$P$2,0))</f>
        <v>#N/A</v>
      </c>
      <c r="CV1915" s="150" t="e" cm="1">
        <f t="array" ref="CV1915">INDEX($K:$P,ROW(),MATCH(CV$3,$K$2:$P$2,0))</f>
        <v>#N/A</v>
      </c>
      <c r="CW1915" s="150" t="e" cm="1">
        <f t="array" ref="CW1915">INDEX($K:$P,ROW(),MATCH(CW$3,$K$2:$P$2,0))</f>
        <v>#N/A</v>
      </c>
      <c r="CX1915" s="150" t="e" cm="1">
        <f t="array" ref="CX1915">INDEX($K:$P,ROW(),MATCH(CX$3,$K$2:$P$2,0))</f>
        <v>#N/A</v>
      </c>
      <c r="CY1915" s="150" t="e" cm="1">
        <f t="array" ref="CY1915">INDEX($K:$P,ROW(),MATCH(CY$3,$K$2:$P$2,0))</f>
        <v>#N/A</v>
      </c>
      <c r="CZ1915" s="150" t="e" cm="1">
        <f t="array" ref="CZ1915">INDEX($K:$P,ROW(),MATCH(CZ$3,$K$2:$P$2,0))</f>
        <v>#N/A</v>
      </c>
      <c r="DA1915" s="150" t="e" cm="1">
        <f t="array" ref="DA1915">INDEX($K:$P,ROW(),MATCH(DA$3,$K$2:$P$2,0))</f>
        <v>#N/A</v>
      </c>
      <c r="DB1915" s="150" t="e" cm="1">
        <f t="array" ref="DB1915">INDEX($K:$P,ROW(),MATCH(DB$3,$K$2:$P$2,0))</f>
        <v>#N/A</v>
      </c>
      <c r="DC1915" s="150" t="e" cm="1">
        <f t="array" ref="DC1915">INDEX($K:$P,ROW(),MATCH(DC$3,$K$2:$P$2,0))</f>
        <v>#N/A</v>
      </c>
      <c r="DD1915" s="150" t="e" cm="1">
        <f t="array" ref="DD1915">INDEX($K:$P,ROW(),MATCH(DD$3,$K$2:$P$2,0))</f>
        <v>#N/A</v>
      </c>
      <c r="DE1915" s="150" t="e" cm="1">
        <f t="array" ref="DE1915">INDEX($K:$P,ROW(),MATCH(DE$3,$K$2:$P$2,0))</f>
        <v>#N/A</v>
      </c>
      <c r="DF1915" s="150" t="e" cm="1">
        <f t="array" ref="DF1915">INDEX($K:$P,ROW(),MATCH(DF$3,$K$2:$P$2,0))</f>
        <v>#N/A</v>
      </c>
      <c r="DG1915" s="150" t="e" cm="1">
        <f t="array" ref="DG1915">INDEX($K:$P,ROW(),MATCH(DG$3,$K$2:$P$2,0))</f>
        <v>#N/A</v>
      </c>
      <c r="DH1915" s="150" t="e" cm="1">
        <f t="array" ref="DH1915">INDEX($K:$P,ROW(),MATCH(DH$3,$K$2:$P$2,0))</f>
        <v>#N/A</v>
      </c>
      <c r="DI1915" s="150" t="e" cm="1">
        <f t="array" ref="DI1915">INDEX($K:$P,ROW(),MATCH(DI$3,$K$2:$P$2,0))</f>
        <v>#N/A</v>
      </c>
      <c r="DJ1915" s="150" t="e" cm="1">
        <f t="array" ref="DJ1915">INDEX($K:$P,ROW(),MATCH(DJ$3,$K$2:$P$2,0))</f>
        <v>#N/A</v>
      </c>
      <c r="DK1915" s="150" t="e" cm="1">
        <f t="array" ref="DK1915">INDEX($K:$P,ROW(),MATCH(DK$3,$K$2:$P$2,0))</f>
        <v>#N/A</v>
      </c>
      <c r="DL1915" s="150" t="e" cm="1">
        <f t="array" ref="DL1915">INDEX($K:$P,ROW(),MATCH(DL$3,$K$2:$P$2,0))</f>
        <v>#N/A</v>
      </c>
    </row>
    <row r="1916" spans="1:116" x14ac:dyDescent="0.35">
      <c r="B1916" t="s">
        <v>332</v>
      </c>
      <c r="D1916" t="s">
        <v>516</v>
      </c>
      <c r="E1916" s="8" t="str">
        <f>ROW()&amp;" "&amp;D1916</f>
        <v>1916 FAIL-TV-V</v>
      </c>
      <c r="G1916" s="127" t="str">
        <f>"# of "&amp;G1918&amp;"s"</f>
        <v># of in and outs (charged)s</v>
      </c>
      <c r="H1916" s="12"/>
      <c r="I1916" s="60"/>
      <c r="J1916" s="60"/>
      <c r="K1916" s="117">
        <f>SUMIF($3:$3,K$2,1914:1914)</f>
        <v>0</v>
      </c>
      <c r="L1916" s="117">
        <f>SUMIF($3:$3,L$2,1914:1914)</f>
        <v>0</v>
      </c>
      <c r="M1916" s="117">
        <f>SUMIF($3:$3,M$2,1914:1914)</f>
        <v>0</v>
      </c>
      <c r="N1916" s="117">
        <f>SUMIF($3:$3,N$2,1914:1914)</f>
        <v>0</v>
      </c>
      <c r="O1916" s="117">
        <f>SUMIF($3:$3,O$2,1914:1914)</f>
        <v>0</v>
      </c>
      <c r="P1916" s="117">
        <f>SUMIF($3:$3,P$2,1914:1914)</f>
        <v>0</v>
      </c>
      <c r="R1916" s="15"/>
      <c r="S1916" s="151" cm="1">
        <f t="array" aca="1" ref="S1916" ca="1">INDIRECT(S1908)*S1915</f>
        <v>2500</v>
      </c>
      <c r="T1916" s="151" cm="1">
        <f t="array" aca="1" ref="T1916" ca="1">INDIRECT(T1908)*T1915</f>
        <v>2500</v>
      </c>
      <c r="U1916" s="151" cm="1">
        <f t="array" aca="1" ref="U1916" ca="1">INDIRECT(U1908)*U1915</f>
        <v>2500</v>
      </c>
      <c r="V1916" s="151" cm="1">
        <f t="array" aca="1" ref="V1916" ca="1">INDIRECT(V1908)*V1915</f>
        <v>2500</v>
      </c>
      <c r="W1916" s="151" cm="1">
        <f t="array" aca="1" ref="W1916" ca="1">INDIRECT(W1908)*W1915</f>
        <v>2500</v>
      </c>
      <c r="X1916" s="151" cm="1">
        <f t="array" aca="1" ref="X1916" ca="1">INDIRECT(X1908)*X1915</f>
        <v>2500</v>
      </c>
      <c r="Y1916" s="151" cm="1">
        <f t="array" aca="1" ref="Y1916" ca="1">INDIRECT(Y1908)*Y1915</f>
        <v>2500</v>
      </c>
      <c r="Z1916" s="151" cm="1">
        <f t="array" aca="1" ref="Z1916" ca="1">INDIRECT(Z1908)*Z1915</f>
        <v>2500</v>
      </c>
      <c r="AA1916" s="151" cm="1">
        <f t="array" aca="1" ref="AA1916" ca="1">INDIRECT(AA1908)*AA1915</f>
        <v>2500</v>
      </c>
      <c r="AB1916" s="151" cm="1">
        <f t="array" aca="1" ref="AB1916" ca="1">INDIRECT(AB1908)*AB1915</f>
        <v>2500</v>
      </c>
      <c r="AC1916" s="151" cm="1">
        <f t="array" aca="1" ref="AC1916" ca="1">INDIRECT(AC1908)*AC1915</f>
        <v>2500</v>
      </c>
      <c r="AD1916" s="151" cm="1">
        <f t="array" aca="1" ref="AD1916" ca="1">INDIRECT(AD1908)*AD1915</f>
        <v>2500</v>
      </c>
      <c r="AE1916" s="151" cm="1">
        <f t="array" aca="1" ref="AE1916" ca="1">INDIRECT(AE1908)*AE1915</f>
        <v>2500</v>
      </c>
      <c r="AF1916" s="151" cm="1">
        <f t="array" aca="1" ref="AF1916" ca="1">INDIRECT(AF1908)*AF1915</f>
        <v>2500</v>
      </c>
      <c r="AG1916" s="151" cm="1">
        <f t="array" aca="1" ref="AG1916" ca="1">INDIRECT(AG1908)*AG1915</f>
        <v>2500</v>
      </c>
      <c r="AH1916" s="151" cm="1">
        <f t="array" aca="1" ref="AH1916" ca="1">INDIRECT(AH1908)*AH1915</f>
        <v>2500</v>
      </c>
      <c r="AI1916" s="151" cm="1">
        <f t="array" aca="1" ref="AI1916" ca="1">INDIRECT(AI1908)*AI1915</f>
        <v>2500</v>
      </c>
      <c r="AJ1916" s="151" cm="1">
        <f t="array" aca="1" ref="AJ1916" ca="1">INDIRECT(AJ1908)*AJ1915</f>
        <v>2500</v>
      </c>
      <c r="AK1916" s="151" cm="1">
        <f t="array" aca="1" ref="AK1916" ca="1">INDIRECT(AK1908)*AK1915</f>
        <v>2500</v>
      </c>
      <c r="AL1916" s="151" cm="1">
        <f t="array" aca="1" ref="AL1916" ca="1">INDIRECT(AL1908)*AL1915</f>
        <v>2500</v>
      </c>
      <c r="AM1916" s="151" cm="1">
        <f t="array" aca="1" ref="AM1916" ca="1">INDIRECT(AM1908)*AM1915</f>
        <v>2500</v>
      </c>
      <c r="AN1916" s="151" cm="1">
        <f t="array" aca="1" ref="AN1916" ca="1">INDIRECT(AN1908)*AN1915</f>
        <v>2500</v>
      </c>
      <c r="AO1916" s="151" cm="1">
        <f t="array" aca="1" ref="AO1916" ca="1">INDIRECT(AO1908)*AO1915</f>
        <v>2500</v>
      </c>
      <c r="AP1916" s="151" cm="1">
        <f t="array" aca="1" ref="AP1916" ca="1">INDIRECT(AP1908)*AP1915</f>
        <v>2500</v>
      </c>
      <c r="AQ1916" s="151" cm="1">
        <f t="array" aca="1" ref="AQ1916" ca="1">INDIRECT(AQ1908)*AQ1915</f>
        <v>2500</v>
      </c>
      <c r="AR1916" s="151" cm="1">
        <f t="array" aca="1" ref="AR1916" ca="1">INDIRECT(AR1908)*AR1915</f>
        <v>2500</v>
      </c>
      <c r="AS1916" s="151" cm="1">
        <f t="array" aca="1" ref="AS1916" ca="1">INDIRECT(AS1908)*AS1915</f>
        <v>2500</v>
      </c>
      <c r="AT1916" s="151" cm="1">
        <f t="array" aca="1" ref="AT1916" ca="1">INDIRECT(AT1908)*AT1915</f>
        <v>2500</v>
      </c>
      <c r="AU1916" s="151" cm="1">
        <f t="array" aca="1" ref="AU1916" ca="1">INDIRECT(AU1908)*AU1915</f>
        <v>2500</v>
      </c>
      <c r="AV1916" s="151" cm="1">
        <f t="array" aca="1" ref="AV1916" ca="1">INDIRECT(AV1908)*AV1915</f>
        <v>2500</v>
      </c>
      <c r="AW1916" s="151" cm="1">
        <f t="array" aca="1" ref="AW1916" ca="1">INDIRECT(AW1908)*AW1915</f>
        <v>2500</v>
      </c>
      <c r="AX1916" s="151" cm="1">
        <f t="array" aca="1" ref="AX1916" ca="1">INDIRECT(AX1908)*AX1915</f>
        <v>2500</v>
      </c>
      <c r="AY1916" s="151" cm="1">
        <f t="array" aca="1" ref="AY1916" ca="1">INDIRECT(AY1908)*AY1915</f>
        <v>2500</v>
      </c>
      <c r="AZ1916" s="151" cm="1">
        <f t="array" aca="1" ref="AZ1916" ca="1">INDIRECT(AZ1908)*AZ1915</f>
        <v>2500</v>
      </c>
      <c r="BA1916" s="151" cm="1">
        <f t="array" aca="1" ref="BA1916" ca="1">INDIRECT(BA1908)*BA1915</f>
        <v>2500</v>
      </c>
      <c r="BB1916" s="151" cm="1">
        <f t="array" aca="1" ref="BB1916" ca="1">INDIRECT(BB1908)*BB1915</f>
        <v>2500</v>
      </c>
      <c r="BC1916" s="151" cm="1">
        <f t="array" aca="1" ref="BC1916" ca="1">INDIRECT(BC1908)*BC1915</f>
        <v>2500</v>
      </c>
      <c r="BD1916" s="151" cm="1">
        <f t="array" aca="1" ref="BD1916" ca="1">INDIRECT(BD1908)*BD1915</f>
        <v>2500</v>
      </c>
      <c r="BE1916" s="151" cm="1">
        <f t="array" aca="1" ref="BE1916" ca="1">INDIRECT(BE1908)*BE1915</f>
        <v>2500</v>
      </c>
      <c r="BF1916" s="151" cm="1">
        <f t="array" aca="1" ref="BF1916" ca="1">INDIRECT(BF1908)*BF1915</f>
        <v>2500</v>
      </c>
      <c r="BG1916" s="151" cm="1">
        <f t="array" aca="1" ref="BG1916" ca="1">INDIRECT(BG1908)*BG1915</f>
        <v>2500</v>
      </c>
      <c r="BH1916" s="151" cm="1">
        <f t="array" aca="1" ref="BH1916" ca="1">INDIRECT(BH1908)*BH1915</f>
        <v>2500</v>
      </c>
      <c r="BI1916" s="151" cm="1">
        <f t="array" aca="1" ref="BI1916" ca="1">INDIRECT(BI1908)*BI1915</f>
        <v>2500</v>
      </c>
      <c r="BJ1916" s="151" cm="1">
        <f t="array" aca="1" ref="BJ1916" ca="1">INDIRECT(BJ1908)*BJ1915</f>
        <v>2500</v>
      </c>
      <c r="BK1916" s="151" cm="1">
        <f t="array" aca="1" ref="BK1916" ca="1">INDIRECT(BK1908)*BK1915</f>
        <v>2500</v>
      </c>
      <c r="BL1916" s="151" cm="1">
        <f t="array" aca="1" ref="BL1916" ca="1">INDIRECT(BL1908)*BL1915</f>
        <v>2500</v>
      </c>
      <c r="BM1916" s="151" cm="1">
        <f t="array" aca="1" ref="BM1916" ca="1">INDIRECT(BM1908)*BM1915</f>
        <v>2500</v>
      </c>
      <c r="BN1916" s="151" cm="1">
        <f t="array" aca="1" ref="BN1916" ca="1">INDIRECT(BN1908)*BN1915</f>
        <v>2500</v>
      </c>
      <c r="BO1916" s="151" cm="1">
        <f t="array" aca="1" ref="BO1916" ca="1">INDIRECT(BO1908)*BO1915</f>
        <v>2500</v>
      </c>
      <c r="BP1916" s="151" cm="1">
        <f t="array" aca="1" ref="BP1916" ca="1">INDIRECT(BP1908)*BP1915</f>
        <v>2500</v>
      </c>
      <c r="BQ1916" s="151" cm="1">
        <f t="array" aca="1" ref="BQ1916" ca="1">INDIRECT(BQ1908)*BQ1915</f>
        <v>2500</v>
      </c>
      <c r="BR1916" s="151" cm="1">
        <f t="array" aca="1" ref="BR1916" ca="1">INDIRECT(BR1908)*BR1915</f>
        <v>2500</v>
      </c>
      <c r="BS1916" s="151" cm="1">
        <f t="array" aca="1" ref="BS1916" ca="1">INDIRECT(BS1908)*BS1915</f>
        <v>2500</v>
      </c>
      <c r="BT1916" s="151" cm="1">
        <f t="array" aca="1" ref="BT1916" ca="1">INDIRECT(BT1908)*BT1915</f>
        <v>2500</v>
      </c>
      <c r="BU1916" s="151" cm="1">
        <f t="array" aca="1" ref="BU1916" ca="1">INDIRECT(BU1908)*BU1915</f>
        <v>2500</v>
      </c>
      <c r="BV1916" s="151" cm="1">
        <f t="array" aca="1" ref="BV1916" ca="1">INDIRECT(BV1908)*BV1915</f>
        <v>2500</v>
      </c>
      <c r="BW1916" s="151" cm="1">
        <f t="array" aca="1" ref="BW1916" ca="1">INDIRECT(BW1908)*BW1915</f>
        <v>2500</v>
      </c>
      <c r="BX1916" s="151" cm="1">
        <f t="array" aca="1" ref="BX1916" ca="1">INDIRECT(BX1908)*BX1915</f>
        <v>2500</v>
      </c>
      <c r="BY1916" s="151" cm="1">
        <f t="array" aca="1" ref="BY1916" ca="1">INDIRECT(BY1908)*BY1915</f>
        <v>2500</v>
      </c>
      <c r="BZ1916" s="151" cm="1">
        <f t="array" aca="1" ref="BZ1916" ca="1">INDIRECT(BZ1908)*BZ1915</f>
        <v>2500</v>
      </c>
      <c r="CA1916" s="151" cm="1">
        <f t="array" aca="1" ref="CA1916" ca="1">INDIRECT(CA1908)*CA1915</f>
        <v>2500</v>
      </c>
      <c r="CB1916" s="151" cm="1">
        <f t="array" aca="1" ref="CB1916" ca="1">INDIRECT(CB1908)*CB1915</f>
        <v>2500</v>
      </c>
      <c r="CC1916" s="151" cm="1">
        <f t="array" aca="1" ref="CC1916" ca="1">INDIRECT(CC1908)*CC1915</f>
        <v>2500</v>
      </c>
      <c r="CD1916" s="151" cm="1">
        <f t="array" aca="1" ref="CD1916" ca="1">INDIRECT(CD1908)*CD1915</f>
        <v>2500</v>
      </c>
      <c r="CE1916" s="151" cm="1">
        <f t="array" aca="1" ref="CE1916" ca="1">INDIRECT(CE1908)*CE1915</f>
        <v>2500</v>
      </c>
      <c r="CF1916" s="151" cm="1">
        <f t="array" aca="1" ref="CF1916" ca="1">INDIRECT(CF1908)*CF1915</f>
        <v>2500</v>
      </c>
      <c r="CG1916" s="151" cm="1">
        <f t="array" aca="1" ref="CG1916" ca="1">INDIRECT(CG1908)*CG1915</f>
        <v>2500</v>
      </c>
      <c r="CH1916" s="151" cm="1">
        <f t="array" aca="1" ref="CH1916" ca="1">INDIRECT(CH1908)*CH1915</f>
        <v>2500</v>
      </c>
      <c r="CI1916" s="151" cm="1">
        <f t="array" aca="1" ref="CI1916" ca="1">INDIRECT(CI1908)*CI1915</f>
        <v>2500</v>
      </c>
      <c r="CJ1916" s="151" cm="1">
        <f t="array" aca="1" ref="CJ1916" ca="1">INDIRECT(CJ1908)*CJ1915</f>
        <v>2500</v>
      </c>
      <c r="CK1916" s="151" cm="1">
        <f t="array" aca="1" ref="CK1916" ca="1">INDIRECT(CK1908)*CK1915</f>
        <v>2500</v>
      </c>
      <c r="CL1916" s="151" cm="1">
        <f t="array" aca="1" ref="CL1916" ca="1">INDIRECT(CL1908)*CL1915</f>
        <v>2500</v>
      </c>
      <c r="CN1916" s="240"/>
      <c r="CO1916" s="151" t="e" cm="1">
        <f t="array" aca="1" ref="CO1916" ca="1">INDIRECT(CO1908)*CO1915</f>
        <v>#N/A</v>
      </c>
      <c r="CP1916" s="151" t="e" cm="1">
        <f t="array" aca="1" ref="CP1916" ca="1">INDIRECT(CP1908)*CP1915</f>
        <v>#N/A</v>
      </c>
      <c r="CQ1916" s="151" t="e" cm="1">
        <f t="array" aca="1" ref="CQ1916" ca="1">INDIRECT(CQ1908)*CQ1915</f>
        <v>#N/A</v>
      </c>
      <c r="CR1916" s="151" t="e" cm="1">
        <f t="array" aca="1" ref="CR1916" ca="1">INDIRECT(CR1908)*CR1915</f>
        <v>#N/A</v>
      </c>
      <c r="CS1916" s="151" t="e" cm="1">
        <f t="array" aca="1" ref="CS1916" ca="1">INDIRECT(CS1908)*CS1915</f>
        <v>#N/A</v>
      </c>
      <c r="CT1916" s="151" t="e" cm="1">
        <f t="array" aca="1" ref="CT1916" ca="1">INDIRECT(CT1908)*CT1915</f>
        <v>#N/A</v>
      </c>
      <c r="CU1916" s="151" t="e" cm="1">
        <f t="array" aca="1" ref="CU1916" ca="1">INDIRECT(CU1908)*CU1915</f>
        <v>#N/A</v>
      </c>
      <c r="CV1916" s="151" t="e" cm="1">
        <f t="array" aca="1" ref="CV1916" ca="1">INDIRECT(CV1908)*CV1915</f>
        <v>#N/A</v>
      </c>
      <c r="CW1916" s="151" t="e" cm="1">
        <f t="array" aca="1" ref="CW1916" ca="1">INDIRECT(CW1908)*CW1915</f>
        <v>#N/A</v>
      </c>
      <c r="CX1916" s="151" t="e" cm="1">
        <f t="array" aca="1" ref="CX1916" ca="1">INDIRECT(CX1908)*CX1915</f>
        <v>#N/A</v>
      </c>
      <c r="CY1916" s="151" t="e" cm="1">
        <f t="array" aca="1" ref="CY1916" ca="1">INDIRECT(CY1908)*CY1915</f>
        <v>#N/A</v>
      </c>
      <c r="CZ1916" s="151" t="e" cm="1">
        <f t="array" aca="1" ref="CZ1916" ca="1">INDIRECT(CZ1908)*CZ1915</f>
        <v>#N/A</v>
      </c>
      <c r="DA1916" s="151" t="e" cm="1">
        <f t="array" aca="1" ref="DA1916" ca="1">INDIRECT(DA1908)*DA1915</f>
        <v>#N/A</v>
      </c>
      <c r="DB1916" s="151" t="e" cm="1">
        <f t="array" aca="1" ref="DB1916" ca="1">INDIRECT(DB1908)*DB1915</f>
        <v>#N/A</v>
      </c>
      <c r="DC1916" s="151" t="e" cm="1">
        <f t="array" aca="1" ref="DC1916" ca="1">INDIRECT(DC1908)*DC1915</f>
        <v>#N/A</v>
      </c>
      <c r="DD1916" s="151" t="e" cm="1">
        <f t="array" aca="1" ref="DD1916" ca="1">INDIRECT(DD1908)*DD1915</f>
        <v>#N/A</v>
      </c>
      <c r="DE1916" s="151" t="e" cm="1">
        <f t="array" aca="1" ref="DE1916" ca="1">INDIRECT(DE1908)*DE1915</f>
        <v>#N/A</v>
      </c>
      <c r="DF1916" s="151" t="e" cm="1">
        <f t="array" aca="1" ref="DF1916" ca="1">INDIRECT(DF1908)*DF1915</f>
        <v>#N/A</v>
      </c>
      <c r="DG1916" s="151" t="e" cm="1">
        <f t="array" aca="1" ref="DG1916" ca="1">INDIRECT(DG1908)*DG1915</f>
        <v>#N/A</v>
      </c>
      <c r="DH1916" s="151" t="e" cm="1">
        <f t="array" aca="1" ref="DH1916" ca="1">INDIRECT(DH1908)*DH1915</f>
        <v>#N/A</v>
      </c>
      <c r="DI1916" s="151" t="e" cm="1">
        <f t="array" aca="1" ref="DI1916" ca="1">INDIRECT(DI1908)*DI1915</f>
        <v>#N/A</v>
      </c>
      <c r="DJ1916" s="151" t="e" cm="1">
        <f t="array" aca="1" ref="DJ1916" ca="1">INDIRECT(DJ1908)*DJ1915</f>
        <v>#N/A</v>
      </c>
      <c r="DK1916" s="151" t="e" cm="1">
        <f t="array" aca="1" ref="DK1916" ca="1">INDIRECT(DK1908)*DK1915</f>
        <v>#N/A</v>
      </c>
      <c r="DL1916" s="151" t="e" cm="1">
        <f t="array" aca="1" ref="DL1916" ca="1">INDIRECT(DL1908)*DL1915</f>
        <v>#N/A</v>
      </c>
    </row>
    <row r="1917" spans="1:116" x14ac:dyDescent="0.35">
      <c r="B1917" t="s">
        <v>332</v>
      </c>
      <c r="D1917" t="s">
        <v>516</v>
      </c>
      <c r="E1917" s="8" t="str">
        <f t="shared" ref="E1917:E1922" si="3163">ROW()&amp;" "&amp;D1917</f>
        <v>1917 FAIL-TV-V</v>
      </c>
      <c r="G1917" s="136" t="str">
        <f>G1905</f>
        <v>Surgical procedures</v>
      </c>
      <c r="H1917" s="12"/>
      <c r="I1917" s="60"/>
      <c r="J1917" s="60"/>
      <c r="K1917" s="38"/>
      <c r="L1917" s="38"/>
      <c r="M1917" s="38"/>
      <c r="N1917" s="38"/>
      <c r="O1917" s="38"/>
      <c r="P1917" s="38"/>
      <c r="R1917" s="15"/>
      <c r="S1917" s="240"/>
      <c r="T1917" s="240"/>
      <c r="U1917" s="240"/>
      <c r="V1917" s="240"/>
      <c r="W1917" s="240"/>
      <c r="X1917" s="240"/>
      <c r="Y1917" s="240"/>
      <c r="Z1917" s="240"/>
      <c r="AA1917" s="240"/>
      <c r="AB1917" s="240"/>
      <c r="AC1917" s="240"/>
      <c r="AD1917" s="240"/>
      <c r="AE1917" s="240"/>
      <c r="AF1917" s="240"/>
      <c r="AG1917" s="240"/>
      <c r="AH1917" s="240"/>
      <c r="AI1917" s="240"/>
      <c r="AJ1917" s="240"/>
      <c r="AK1917" s="240"/>
      <c r="AL1917" s="240"/>
      <c r="AM1917" s="240"/>
      <c r="AN1917" s="240"/>
      <c r="AO1917" s="240"/>
      <c r="AP1917" s="240"/>
      <c r="AQ1917" s="240"/>
      <c r="AR1917" s="240"/>
      <c r="AS1917" s="240"/>
      <c r="AT1917" s="240"/>
      <c r="AU1917" s="240"/>
      <c r="AV1917" s="240"/>
      <c r="AW1917" s="240"/>
      <c r="AX1917" s="240"/>
      <c r="AY1917" s="240"/>
      <c r="AZ1917" s="240"/>
      <c r="BA1917" s="240"/>
      <c r="BB1917" s="240"/>
      <c r="BC1917" s="240"/>
      <c r="BD1917" s="240"/>
      <c r="BE1917" s="240"/>
      <c r="BF1917" s="240"/>
      <c r="BG1917" s="240"/>
      <c r="BH1917" s="240"/>
      <c r="BI1917" s="240"/>
      <c r="BJ1917" s="240"/>
      <c r="BK1917" s="240"/>
      <c r="BL1917" s="240"/>
      <c r="BM1917" s="240"/>
      <c r="BN1917" s="240"/>
      <c r="BO1917" s="240"/>
      <c r="BP1917" s="240"/>
      <c r="BQ1917" s="240"/>
      <c r="BR1917" s="240"/>
      <c r="BS1917" s="240"/>
      <c r="BT1917" s="240"/>
      <c r="BU1917" s="240"/>
      <c r="BV1917" s="240"/>
      <c r="BW1917" s="240"/>
      <c r="BX1917" s="240"/>
      <c r="BY1917" s="240"/>
      <c r="BZ1917" s="240"/>
      <c r="CA1917" s="240"/>
      <c r="CB1917" s="240"/>
      <c r="CC1917" s="240"/>
      <c r="CD1917" s="240"/>
      <c r="CE1917" s="240"/>
      <c r="CF1917" s="240"/>
      <c r="CG1917" s="240"/>
      <c r="CH1917" s="240"/>
      <c r="CI1917" s="240"/>
      <c r="CJ1917" s="240"/>
      <c r="CK1917" s="240"/>
      <c r="CL1917" s="240"/>
      <c r="CN1917" s="60"/>
      <c r="CO1917" s="76"/>
      <c r="CP1917" s="76"/>
      <c r="CQ1917" s="76"/>
      <c r="CR1917" s="76"/>
      <c r="CS1917" s="76"/>
      <c r="CT1917" s="76"/>
      <c r="CU1917" s="76"/>
      <c r="CV1917" s="76"/>
      <c r="CW1917" s="76"/>
      <c r="CX1917" s="76"/>
      <c r="CY1917" s="76"/>
      <c r="CZ1917" s="76"/>
      <c r="DA1917" s="76"/>
      <c r="DB1917" s="76"/>
      <c r="DC1917" s="76"/>
      <c r="DD1917" s="76"/>
      <c r="DE1917" s="76"/>
      <c r="DF1917" s="76"/>
      <c r="DG1917" s="76"/>
      <c r="DH1917" s="76"/>
      <c r="DI1917" s="76"/>
      <c r="DJ1917" s="76"/>
      <c r="DK1917" s="76"/>
      <c r="DL1917" s="76"/>
    </row>
    <row r="1918" spans="1:116" x14ac:dyDescent="0.35">
      <c r="B1918" t="s">
        <v>332</v>
      </c>
      <c r="D1918" t="s">
        <v>516</v>
      </c>
      <c r="E1918" s="8" t="str">
        <f t="shared" si="3163"/>
        <v>1918 FAIL-TV-V</v>
      </c>
      <c r="G1918" s="191" t="str">
        <f>SUBSTITUTE(TRIM(MID(G1913, SEARCH("-", G1913) + 1, LEN(G1913))),":","")</f>
        <v>in and outs (charged)</v>
      </c>
      <c r="H1918" s="27"/>
      <c r="I1918" s="78"/>
      <c r="J1918" s="78"/>
      <c r="K1918" s="33"/>
      <c r="L1918" s="33"/>
      <c r="M1918" s="33"/>
      <c r="N1918" s="33"/>
      <c r="O1918" s="33"/>
      <c r="P1918" s="33"/>
      <c r="R1918" s="33"/>
      <c r="S1918" s="80"/>
      <c r="T1918" s="80"/>
      <c r="U1918" s="80"/>
      <c r="V1918" s="80"/>
      <c r="W1918" s="80"/>
      <c r="X1918" s="80"/>
      <c r="Y1918" s="80"/>
      <c r="Z1918" s="80"/>
      <c r="AA1918" s="80"/>
      <c r="AB1918" s="80"/>
      <c r="AC1918" s="80"/>
      <c r="AD1918" s="80"/>
      <c r="AE1918" s="80"/>
      <c r="AF1918" s="80"/>
      <c r="AG1918" s="80"/>
      <c r="AH1918" s="80"/>
      <c r="AI1918" s="80"/>
      <c r="AJ1918" s="80"/>
      <c r="AK1918" s="80"/>
      <c r="AL1918" s="80"/>
      <c r="AM1918" s="80"/>
      <c r="AN1918" s="80"/>
      <c r="AO1918" s="80"/>
      <c r="AP1918" s="80"/>
      <c r="AQ1918" s="80"/>
      <c r="AR1918" s="80"/>
      <c r="AS1918" s="80"/>
      <c r="AT1918" s="80"/>
      <c r="AU1918" s="80"/>
      <c r="AV1918" s="80"/>
      <c r="AW1918" s="80"/>
      <c r="AX1918" s="80"/>
      <c r="AY1918" s="80"/>
      <c r="AZ1918" s="80"/>
      <c r="BA1918" s="80"/>
      <c r="BB1918" s="80"/>
      <c r="BC1918" s="80"/>
      <c r="BD1918" s="80"/>
      <c r="BE1918" s="80"/>
      <c r="BF1918" s="80"/>
      <c r="BG1918" s="80"/>
      <c r="BH1918" s="80"/>
      <c r="BI1918" s="80"/>
      <c r="BJ1918" s="80"/>
      <c r="BK1918" s="80"/>
      <c r="BL1918" s="80"/>
      <c r="BM1918" s="80"/>
      <c r="BN1918" s="80"/>
      <c r="BO1918" s="80"/>
      <c r="BP1918" s="80"/>
      <c r="BQ1918" s="80"/>
      <c r="BR1918" s="80"/>
      <c r="BS1918" s="80"/>
      <c r="BT1918" s="80"/>
      <c r="BU1918" s="80"/>
      <c r="BV1918" s="80"/>
      <c r="BW1918" s="80"/>
      <c r="BX1918" s="80"/>
      <c r="BY1918" s="80"/>
      <c r="BZ1918" s="80"/>
      <c r="CA1918" s="80"/>
      <c r="CB1918" s="80"/>
      <c r="CC1918" s="80"/>
      <c r="CD1918" s="80"/>
      <c r="CE1918" s="80"/>
      <c r="CF1918" s="80"/>
      <c r="CG1918" s="80"/>
      <c r="CH1918" s="80"/>
      <c r="CI1918" s="80"/>
      <c r="CJ1918" s="80"/>
      <c r="CK1918" s="80"/>
      <c r="CL1918" s="80"/>
      <c r="CN1918" s="78"/>
      <c r="CO1918" s="77"/>
      <c r="CP1918" s="77"/>
      <c r="CQ1918" s="77"/>
      <c r="CR1918" s="77"/>
      <c r="CS1918" s="77"/>
      <c r="CT1918" s="77"/>
      <c r="CU1918" s="77"/>
      <c r="CV1918" s="77"/>
      <c r="CW1918" s="77"/>
      <c r="CX1918" s="77"/>
      <c r="CY1918" s="77"/>
      <c r="CZ1918" s="77"/>
      <c r="DA1918" s="77"/>
      <c r="DB1918" s="77"/>
      <c r="DC1918" s="77"/>
      <c r="DD1918" s="77"/>
      <c r="DE1918" s="77"/>
      <c r="DF1918" s="77"/>
      <c r="DG1918" s="77"/>
      <c r="DH1918" s="77"/>
      <c r="DI1918" s="77"/>
      <c r="DJ1918" s="77"/>
      <c r="DK1918" s="77"/>
      <c r="DL1918" s="77"/>
    </row>
    <row r="1919" spans="1:116" x14ac:dyDescent="0.35">
      <c r="B1919" t="s">
        <v>332</v>
      </c>
      <c r="D1919" t="s">
        <v>516</v>
      </c>
      <c r="E1919" s="8" t="str">
        <f t="shared" si="3163"/>
        <v>1919 FAIL-TV-V</v>
      </c>
      <c r="G1919" s="136" t="s">
        <v>461</v>
      </c>
      <c r="H1919" s="27"/>
      <c r="I1919" s="78"/>
      <c r="J1919" s="78"/>
      <c r="K1919" s="33"/>
      <c r="L1919" s="33"/>
      <c r="M1919" s="33"/>
      <c r="N1919" s="33"/>
      <c r="O1919" s="33"/>
      <c r="P1919" s="33"/>
      <c r="R1919" s="33"/>
      <c r="S1919" s="80" t="str">
        <f t="shared" ref="S1919:AX1919" si="3164">S1907</f>
        <v>S$16</v>
      </c>
      <c r="T1919" s="80" t="str">
        <f t="shared" si="3164"/>
        <v>T$16</v>
      </c>
      <c r="U1919" s="80" t="str">
        <f t="shared" si="3164"/>
        <v>U$16</v>
      </c>
      <c r="V1919" s="80" t="str">
        <f t="shared" si="3164"/>
        <v>V$16</v>
      </c>
      <c r="W1919" s="80" t="str">
        <f t="shared" si="3164"/>
        <v>W$16</v>
      </c>
      <c r="X1919" s="80" t="str">
        <f t="shared" si="3164"/>
        <v>X$16</v>
      </c>
      <c r="Y1919" s="80" t="str">
        <f t="shared" si="3164"/>
        <v>Y$16</v>
      </c>
      <c r="Z1919" s="80" t="str">
        <f t="shared" si="3164"/>
        <v>Z$16</v>
      </c>
      <c r="AA1919" s="80" t="str">
        <f t="shared" si="3164"/>
        <v>AA$16</v>
      </c>
      <c r="AB1919" s="80" t="str">
        <f t="shared" si="3164"/>
        <v>AB$16</v>
      </c>
      <c r="AC1919" s="80" t="str">
        <f t="shared" si="3164"/>
        <v>AC$16</v>
      </c>
      <c r="AD1919" s="80" t="str">
        <f t="shared" si="3164"/>
        <v>AD$16</v>
      </c>
      <c r="AE1919" s="80" t="str">
        <f t="shared" si="3164"/>
        <v>AE$16</v>
      </c>
      <c r="AF1919" s="80" t="str">
        <f t="shared" si="3164"/>
        <v>AF$16</v>
      </c>
      <c r="AG1919" s="80" t="str">
        <f t="shared" si="3164"/>
        <v>AG$16</v>
      </c>
      <c r="AH1919" s="80" t="str">
        <f t="shared" si="3164"/>
        <v>AH$16</v>
      </c>
      <c r="AI1919" s="80" t="str">
        <f t="shared" si="3164"/>
        <v>AI$16</v>
      </c>
      <c r="AJ1919" s="80" t="str">
        <f t="shared" si="3164"/>
        <v>AJ$16</v>
      </c>
      <c r="AK1919" s="80" t="str">
        <f t="shared" si="3164"/>
        <v>AK$16</v>
      </c>
      <c r="AL1919" s="80" t="str">
        <f t="shared" si="3164"/>
        <v>AL$16</v>
      </c>
      <c r="AM1919" s="80" t="str">
        <f t="shared" si="3164"/>
        <v>AM$16</v>
      </c>
      <c r="AN1919" s="80" t="str">
        <f t="shared" si="3164"/>
        <v>AN$16</v>
      </c>
      <c r="AO1919" s="80" t="str">
        <f t="shared" si="3164"/>
        <v>AO$16</v>
      </c>
      <c r="AP1919" s="80" t="str">
        <f t="shared" si="3164"/>
        <v>AP$16</v>
      </c>
      <c r="AQ1919" s="80" t="str">
        <f t="shared" si="3164"/>
        <v>AQ$16</v>
      </c>
      <c r="AR1919" s="80" t="str">
        <f t="shared" si="3164"/>
        <v>AR$16</v>
      </c>
      <c r="AS1919" s="80" t="str">
        <f t="shared" si="3164"/>
        <v>AS$16</v>
      </c>
      <c r="AT1919" s="80" t="str">
        <f t="shared" si="3164"/>
        <v>AT$16</v>
      </c>
      <c r="AU1919" s="80" t="str">
        <f t="shared" si="3164"/>
        <v>AU$16</v>
      </c>
      <c r="AV1919" s="80" t="str">
        <f t="shared" si="3164"/>
        <v>AV$16</v>
      </c>
      <c r="AW1919" s="80" t="str">
        <f t="shared" si="3164"/>
        <v>AW$16</v>
      </c>
      <c r="AX1919" s="80" t="str">
        <f t="shared" si="3164"/>
        <v>AX$16</v>
      </c>
      <c r="AY1919" s="80" t="str">
        <f t="shared" ref="AY1919:CD1919" si="3165">AY1907</f>
        <v>AY$16</v>
      </c>
      <c r="AZ1919" s="80" t="str">
        <f t="shared" si="3165"/>
        <v>AZ$16</v>
      </c>
      <c r="BA1919" s="80" t="str">
        <f t="shared" si="3165"/>
        <v>BA$16</v>
      </c>
      <c r="BB1919" s="80" t="str">
        <f t="shared" si="3165"/>
        <v>BB$16</v>
      </c>
      <c r="BC1919" s="80" t="str">
        <f t="shared" si="3165"/>
        <v>BC$16</v>
      </c>
      <c r="BD1919" s="80" t="str">
        <f t="shared" si="3165"/>
        <v>BD$16</v>
      </c>
      <c r="BE1919" s="80" t="str">
        <f t="shared" si="3165"/>
        <v>BE$16</v>
      </c>
      <c r="BF1919" s="80" t="str">
        <f t="shared" si="3165"/>
        <v>BF$16</v>
      </c>
      <c r="BG1919" s="80" t="str">
        <f t="shared" si="3165"/>
        <v>BG$16</v>
      </c>
      <c r="BH1919" s="80" t="str">
        <f t="shared" si="3165"/>
        <v>BH$16</v>
      </c>
      <c r="BI1919" s="80" t="str">
        <f t="shared" si="3165"/>
        <v>BI$16</v>
      </c>
      <c r="BJ1919" s="80" t="str">
        <f t="shared" si="3165"/>
        <v>BJ$16</v>
      </c>
      <c r="BK1919" s="80" t="str">
        <f t="shared" si="3165"/>
        <v>BK$16</v>
      </c>
      <c r="BL1919" s="80" t="str">
        <f t="shared" si="3165"/>
        <v>BL$16</v>
      </c>
      <c r="BM1919" s="80" t="str">
        <f t="shared" si="3165"/>
        <v>BM$16</v>
      </c>
      <c r="BN1919" s="80" t="str">
        <f t="shared" si="3165"/>
        <v>BN$16</v>
      </c>
      <c r="BO1919" s="80" t="str">
        <f t="shared" si="3165"/>
        <v>BO$16</v>
      </c>
      <c r="BP1919" s="80" t="str">
        <f t="shared" si="3165"/>
        <v>BP$16</v>
      </c>
      <c r="BQ1919" s="80" t="str">
        <f t="shared" si="3165"/>
        <v>BQ$16</v>
      </c>
      <c r="BR1919" s="80" t="str">
        <f t="shared" si="3165"/>
        <v>BR$16</v>
      </c>
      <c r="BS1919" s="80" t="str">
        <f t="shared" si="3165"/>
        <v>BS$16</v>
      </c>
      <c r="BT1919" s="80" t="str">
        <f t="shared" si="3165"/>
        <v>BT$16</v>
      </c>
      <c r="BU1919" s="80" t="str">
        <f t="shared" si="3165"/>
        <v>BU$16</v>
      </c>
      <c r="BV1919" s="80" t="str">
        <f t="shared" si="3165"/>
        <v>BV$16</v>
      </c>
      <c r="BW1919" s="80" t="str">
        <f t="shared" si="3165"/>
        <v>BW$16</v>
      </c>
      <c r="BX1919" s="80" t="str">
        <f t="shared" si="3165"/>
        <v>BX$16</v>
      </c>
      <c r="BY1919" s="80" t="str">
        <f t="shared" si="3165"/>
        <v>BY$16</v>
      </c>
      <c r="BZ1919" s="80" t="str">
        <f t="shared" si="3165"/>
        <v>BZ$16</v>
      </c>
      <c r="CA1919" s="80" t="str">
        <f t="shared" si="3165"/>
        <v>CA$16</v>
      </c>
      <c r="CB1919" s="80" t="str">
        <f t="shared" si="3165"/>
        <v>CB$16</v>
      </c>
      <c r="CC1919" s="80" t="str">
        <f t="shared" si="3165"/>
        <v>CC$16</v>
      </c>
      <c r="CD1919" s="80" t="str">
        <f t="shared" si="3165"/>
        <v>CD$16</v>
      </c>
      <c r="CE1919" s="80" t="str">
        <f t="shared" ref="CE1919:CL1919" si="3166">CE1907</f>
        <v>CE$16</v>
      </c>
      <c r="CF1919" s="80" t="str">
        <f t="shared" si="3166"/>
        <v>CF$16</v>
      </c>
      <c r="CG1919" s="80" t="str">
        <f t="shared" si="3166"/>
        <v>CG$16</v>
      </c>
      <c r="CH1919" s="80" t="str">
        <f t="shared" si="3166"/>
        <v>CH$16</v>
      </c>
      <c r="CI1919" s="80" t="str">
        <f t="shared" si="3166"/>
        <v>CI$16</v>
      </c>
      <c r="CJ1919" s="80" t="str">
        <f t="shared" si="3166"/>
        <v>CJ$16</v>
      </c>
      <c r="CK1919" s="80" t="str">
        <f t="shared" si="3166"/>
        <v>CK$16</v>
      </c>
      <c r="CL1919" s="80" t="str">
        <f t="shared" si="3166"/>
        <v>CL$16</v>
      </c>
      <c r="CN1919" s="78"/>
      <c r="CO1919" s="80" t="str">
        <f t="shared" ref="CO1919:DL1919" si="3167">CO1907</f>
        <v>CO$16</v>
      </c>
      <c r="CP1919" s="80" t="str">
        <f t="shared" si="3167"/>
        <v>CP$16</v>
      </c>
      <c r="CQ1919" s="80" t="str">
        <f t="shared" si="3167"/>
        <v>CQ$16</v>
      </c>
      <c r="CR1919" s="80" t="str">
        <f t="shared" si="3167"/>
        <v>CR$16</v>
      </c>
      <c r="CS1919" s="80" t="str">
        <f t="shared" si="3167"/>
        <v>CS$16</v>
      </c>
      <c r="CT1919" s="80" t="str">
        <f t="shared" si="3167"/>
        <v>CT$16</v>
      </c>
      <c r="CU1919" s="80" t="str">
        <f t="shared" si="3167"/>
        <v>CU$16</v>
      </c>
      <c r="CV1919" s="80" t="str">
        <f t="shared" si="3167"/>
        <v>CV$16</v>
      </c>
      <c r="CW1919" s="80" t="str">
        <f t="shared" si="3167"/>
        <v>CW$16</v>
      </c>
      <c r="CX1919" s="80" t="str">
        <f t="shared" si="3167"/>
        <v>CX$16</v>
      </c>
      <c r="CY1919" s="80" t="str">
        <f t="shared" si="3167"/>
        <v>CY$16</v>
      </c>
      <c r="CZ1919" s="80" t="str">
        <f t="shared" si="3167"/>
        <v>CZ$16</v>
      </c>
      <c r="DA1919" s="80" t="str">
        <f t="shared" si="3167"/>
        <v>DA$16</v>
      </c>
      <c r="DB1919" s="80" t="str">
        <f t="shared" si="3167"/>
        <v>DB$16</v>
      </c>
      <c r="DC1919" s="80" t="str">
        <f t="shared" si="3167"/>
        <v>DC$16</v>
      </c>
      <c r="DD1919" s="80" t="str">
        <f t="shared" si="3167"/>
        <v>DD$16</v>
      </c>
      <c r="DE1919" s="80" t="str">
        <f t="shared" si="3167"/>
        <v>DE$16</v>
      </c>
      <c r="DF1919" s="80" t="str">
        <f t="shared" si="3167"/>
        <v>DF$16</v>
      </c>
      <c r="DG1919" s="80" t="str">
        <f t="shared" si="3167"/>
        <v>DG$16</v>
      </c>
      <c r="DH1919" s="80" t="str">
        <f t="shared" si="3167"/>
        <v>DH$16</v>
      </c>
      <c r="DI1919" s="80" t="str">
        <f t="shared" si="3167"/>
        <v>DI$16</v>
      </c>
      <c r="DJ1919" s="80" t="str">
        <f t="shared" si="3167"/>
        <v>DJ$16</v>
      </c>
      <c r="DK1919" s="80" t="str">
        <f t="shared" si="3167"/>
        <v>DK$16</v>
      </c>
      <c r="DL1919" s="80" t="str">
        <f t="shared" si="3167"/>
        <v>DL$16</v>
      </c>
    </row>
    <row r="1920" spans="1:116" x14ac:dyDescent="0.35">
      <c r="B1920" t="s">
        <v>332</v>
      </c>
      <c r="D1920" t="s">
        <v>516</v>
      </c>
      <c r="E1920" s="8" t="str">
        <f t="shared" si="3163"/>
        <v>1920 FAIL-TV-V</v>
      </c>
      <c r="G1920" s="191" t="s">
        <v>462</v>
      </c>
      <c r="K1920" s="53"/>
      <c r="L1920" s="53"/>
      <c r="M1920" s="53"/>
      <c r="N1920" s="53"/>
      <c r="O1920" s="53"/>
      <c r="P1920" s="53"/>
      <c r="R1920" s="24"/>
      <c r="S1920" s="212" t="str">
        <f>ADDRESS(ROW(S1916),COLUMN(S1916),2)</f>
        <v>S$1916</v>
      </c>
      <c r="T1920" s="212" t="str">
        <f t="shared" ref="T1920:CE1920" si="3168">ADDRESS(ROW(T1916),COLUMN(T1916),2)</f>
        <v>T$1916</v>
      </c>
      <c r="U1920" s="212" t="str">
        <f t="shared" si="3168"/>
        <v>U$1916</v>
      </c>
      <c r="V1920" s="212" t="str">
        <f t="shared" si="3168"/>
        <v>V$1916</v>
      </c>
      <c r="W1920" s="212" t="str">
        <f t="shared" si="3168"/>
        <v>W$1916</v>
      </c>
      <c r="X1920" s="212" t="str">
        <f t="shared" si="3168"/>
        <v>X$1916</v>
      </c>
      <c r="Y1920" s="212" t="str">
        <f t="shared" si="3168"/>
        <v>Y$1916</v>
      </c>
      <c r="Z1920" s="212" t="str">
        <f t="shared" si="3168"/>
        <v>Z$1916</v>
      </c>
      <c r="AA1920" s="212" t="str">
        <f t="shared" si="3168"/>
        <v>AA$1916</v>
      </c>
      <c r="AB1920" s="212" t="str">
        <f t="shared" si="3168"/>
        <v>AB$1916</v>
      </c>
      <c r="AC1920" s="212" t="str">
        <f t="shared" si="3168"/>
        <v>AC$1916</v>
      </c>
      <c r="AD1920" s="212" t="str">
        <f t="shared" si="3168"/>
        <v>AD$1916</v>
      </c>
      <c r="AE1920" s="212" t="str">
        <f t="shared" si="3168"/>
        <v>AE$1916</v>
      </c>
      <c r="AF1920" s="212" t="str">
        <f t="shared" si="3168"/>
        <v>AF$1916</v>
      </c>
      <c r="AG1920" s="212" t="str">
        <f t="shared" si="3168"/>
        <v>AG$1916</v>
      </c>
      <c r="AH1920" s="212" t="str">
        <f t="shared" si="3168"/>
        <v>AH$1916</v>
      </c>
      <c r="AI1920" s="212" t="str">
        <f t="shared" si="3168"/>
        <v>AI$1916</v>
      </c>
      <c r="AJ1920" s="212" t="str">
        <f t="shared" si="3168"/>
        <v>AJ$1916</v>
      </c>
      <c r="AK1920" s="212" t="str">
        <f t="shared" si="3168"/>
        <v>AK$1916</v>
      </c>
      <c r="AL1920" s="212" t="str">
        <f t="shared" si="3168"/>
        <v>AL$1916</v>
      </c>
      <c r="AM1920" s="212" t="str">
        <f t="shared" si="3168"/>
        <v>AM$1916</v>
      </c>
      <c r="AN1920" s="212" t="str">
        <f t="shared" si="3168"/>
        <v>AN$1916</v>
      </c>
      <c r="AO1920" s="212" t="str">
        <f t="shared" si="3168"/>
        <v>AO$1916</v>
      </c>
      <c r="AP1920" s="212" t="str">
        <f t="shared" si="3168"/>
        <v>AP$1916</v>
      </c>
      <c r="AQ1920" s="212" t="str">
        <f t="shared" si="3168"/>
        <v>AQ$1916</v>
      </c>
      <c r="AR1920" s="212" t="str">
        <f t="shared" si="3168"/>
        <v>AR$1916</v>
      </c>
      <c r="AS1920" s="212" t="str">
        <f t="shared" si="3168"/>
        <v>AS$1916</v>
      </c>
      <c r="AT1920" s="212" t="str">
        <f t="shared" si="3168"/>
        <v>AT$1916</v>
      </c>
      <c r="AU1920" s="212" t="str">
        <f t="shared" si="3168"/>
        <v>AU$1916</v>
      </c>
      <c r="AV1920" s="212" t="str">
        <f t="shared" si="3168"/>
        <v>AV$1916</v>
      </c>
      <c r="AW1920" s="212" t="str">
        <f t="shared" si="3168"/>
        <v>AW$1916</v>
      </c>
      <c r="AX1920" s="212" t="str">
        <f t="shared" si="3168"/>
        <v>AX$1916</v>
      </c>
      <c r="AY1920" s="212" t="str">
        <f t="shared" si="3168"/>
        <v>AY$1916</v>
      </c>
      <c r="AZ1920" s="212" t="str">
        <f t="shared" si="3168"/>
        <v>AZ$1916</v>
      </c>
      <c r="BA1920" s="212" t="str">
        <f t="shared" si="3168"/>
        <v>BA$1916</v>
      </c>
      <c r="BB1920" s="212" t="str">
        <f t="shared" si="3168"/>
        <v>BB$1916</v>
      </c>
      <c r="BC1920" s="212" t="str">
        <f t="shared" si="3168"/>
        <v>BC$1916</v>
      </c>
      <c r="BD1920" s="212" t="str">
        <f t="shared" si="3168"/>
        <v>BD$1916</v>
      </c>
      <c r="BE1920" s="212" t="str">
        <f t="shared" si="3168"/>
        <v>BE$1916</v>
      </c>
      <c r="BF1920" s="212" t="str">
        <f t="shared" si="3168"/>
        <v>BF$1916</v>
      </c>
      <c r="BG1920" s="212" t="str">
        <f t="shared" si="3168"/>
        <v>BG$1916</v>
      </c>
      <c r="BH1920" s="212" t="str">
        <f t="shared" si="3168"/>
        <v>BH$1916</v>
      </c>
      <c r="BI1920" s="212" t="str">
        <f t="shared" si="3168"/>
        <v>BI$1916</v>
      </c>
      <c r="BJ1920" s="212" t="str">
        <f t="shared" si="3168"/>
        <v>BJ$1916</v>
      </c>
      <c r="BK1920" s="212" t="str">
        <f t="shared" si="3168"/>
        <v>BK$1916</v>
      </c>
      <c r="BL1920" s="212" t="str">
        <f t="shared" si="3168"/>
        <v>BL$1916</v>
      </c>
      <c r="BM1920" s="212" t="str">
        <f t="shared" si="3168"/>
        <v>BM$1916</v>
      </c>
      <c r="BN1920" s="212" t="str">
        <f t="shared" si="3168"/>
        <v>BN$1916</v>
      </c>
      <c r="BO1920" s="212" t="str">
        <f t="shared" si="3168"/>
        <v>BO$1916</v>
      </c>
      <c r="BP1920" s="212" t="str">
        <f t="shared" si="3168"/>
        <v>BP$1916</v>
      </c>
      <c r="BQ1920" s="212" t="str">
        <f t="shared" si="3168"/>
        <v>BQ$1916</v>
      </c>
      <c r="BR1920" s="212" t="str">
        <f t="shared" si="3168"/>
        <v>BR$1916</v>
      </c>
      <c r="BS1920" s="212" t="str">
        <f t="shared" si="3168"/>
        <v>BS$1916</v>
      </c>
      <c r="BT1920" s="212" t="str">
        <f t="shared" si="3168"/>
        <v>BT$1916</v>
      </c>
      <c r="BU1920" s="212" t="str">
        <f t="shared" si="3168"/>
        <v>BU$1916</v>
      </c>
      <c r="BV1920" s="212" t="str">
        <f t="shared" si="3168"/>
        <v>BV$1916</v>
      </c>
      <c r="BW1920" s="212" t="str">
        <f t="shared" si="3168"/>
        <v>BW$1916</v>
      </c>
      <c r="BX1920" s="212" t="str">
        <f t="shared" si="3168"/>
        <v>BX$1916</v>
      </c>
      <c r="BY1920" s="212" t="str">
        <f t="shared" si="3168"/>
        <v>BY$1916</v>
      </c>
      <c r="BZ1920" s="212" t="str">
        <f t="shared" si="3168"/>
        <v>BZ$1916</v>
      </c>
      <c r="CA1920" s="212" t="str">
        <f t="shared" si="3168"/>
        <v>CA$1916</v>
      </c>
      <c r="CB1920" s="212" t="str">
        <f t="shared" si="3168"/>
        <v>CB$1916</v>
      </c>
      <c r="CC1920" s="212" t="str">
        <f t="shared" si="3168"/>
        <v>CC$1916</v>
      </c>
      <c r="CD1920" s="212" t="str">
        <f t="shared" si="3168"/>
        <v>CD$1916</v>
      </c>
      <c r="CE1920" s="212" t="str">
        <f t="shared" si="3168"/>
        <v>CE$1916</v>
      </c>
      <c r="CF1920" s="212" t="str">
        <f t="shared" ref="CF1920:CL1920" si="3169">ADDRESS(ROW(CF1916),COLUMN(CF1916),2)</f>
        <v>CF$1916</v>
      </c>
      <c r="CG1920" s="212" t="str">
        <f t="shared" si="3169"/>
        <v>CG$1916</v>
      </c>
      <c r="CH1920" s="212" t="str">
        <f t="shared" si="3169"/>
        <v>CH$1916</v>
      </c>
      <c r="CI1920" s="212" t="str">
        <f t="shared" si="3169"/>
        <v>CI$1916</v>
      </c>
      <c r="CJ1920" s="212" t="str">
        <f t="shared" si="3169"/>
        <v>CJ$1916</v>
      </c>
      <c r="CK1920" s="212" t="str">
        <f t="shared" si="3169"/>
        <v>CK$1916</v>
      </c>
      <c r="CL1920" s="212" t="str">
        <f t="shared" si="3169"/>
        <v>CL$1916</v>
      </c>
      <c r="CO1920" s="212" t="str">
        <f t="shared" ref="CO1920:DL1920" si="3170">ADDRESS(ROW(CO1916),COLUMN(CO1916),2)</f>
        <v>CO$1916</v>
      </c>
      <c r="CP1920" s="212" t="str">
        <f t="shared" si="3170"/>
        <v>CP$1916</v>
      </c>
      <c r="CQ1920" s="212" t="str">
        <f t="shared" si="3170"/>
        <v>CQ$1916</v>
      </c>
      <c r="CR1920" s="212" t="str">
        <f t="shared" si="3170"/>
        <v>CR$1916</v>
      </c>
      <c r="CS1920" s="212" t="str">
        <f t="shared" si="3170"/>
        <v>CS$1916</v>
      </c>
      <c r="CT1920" s="212" t="str">
        <f t="shared" si="3170"/>
        <v>CT$1916</v>
      </c>
      <c r="CU1920" s="212" t="str">
        <f t="shared" si="3170"/>
        <v>CU$1916</v>
      </c>
      <c r="CV1920" s="212" t="str">
        <f t="shared" si="3170"/>
        <v>CV$1916</v>
      </c>
      <c r="CW1920" s="212" t="str">
        <f t="shared" si="3170"/>
        <v>CW$1916</v>
      </c>
      <c r="CX1920" s="212" t="str">
        <f t="shared" si="3170"/>
        <v>CX$1916</v>
      </c>
      <c r="CY1920" s="212" t="str">
        <f t="shared" si="3170"/>
        <v>CY$1916</v>
      </c>
      <c r="CZ1920" s="212" t="str">
        <f t="shared" si="3170"/>
        <v>CZ$1916</v>
      </c>
      <c r="DA1920" s="212" t="str">
        <f t="shared" si="3170"/>
        <v>DA$1916</v>
      </c>
      <c r="DB1920" s="212" t="str">
        <f t="shared" si="3170"/>
        <v>DB$1916</v>
      </c>
      <c r="DC1920" s="212" t="str">
        <f t="shared" si="3170"/>
        <v>DC$1916</v>
      </c>
      <c r="DD1920" s="212" t="str">
        <f t="shared" si="3170"/>
        <v>DD$1916</v>
      </c>
      <c r="DE1920" s="212" t="str">
        <f t="shared" si="3170"/>
        <v>DE$1916</v>
      </c>
      <c r="DF1920" s="212" t="str">
        <f t="shared" si="3170"/>
        <v>DF$1916</v>
      </c>
      <c r="DG1920" s="212" t="str">
        <f t="shared" si="3170"/>
        <v>DG$1916</v>
      </c>
      <c r="DH1920" s="212" t="str">
        <f t="shared" si="3170"/>
        <v>DH$1916</v>
      </c>
      <c r="DI1920" s="212" t="str">
        <f t="shared" si="3170"/>
        <v>DI$1916</v>
      </c>
      <c r="DJ1920" s="212" t="str">
        <f t="shared" si="3170"/>
        <v>DJ$1916</v>
      </c>
      <c r="DK1920" s="212" t="str">
        <f t="shared" si="3170"/>
        <v>DK$1916</v>
      </c>
      <c r="DL1920" s="212" t="str">
        <f t="shared" si="3170"/>
        <v>DL$1916</v>
      </c>
    </row>
    <row r="1921" spans="1:116" x14ac:dyDescent="0.35">
      <c r="B1921" t="s">
        <v>332</v>
      </c>
      <c r="D1921" t="s">
        <v>516</v>
      </c>
      <c r="E1921" s="8" t="str">
        <f t="shared" si="3163"/>
        <v>1921 FAIL-TV-V</v>
      </c>
      <c r="G1921" s="191" t="str">
        <f>G1913</f>
        <v>% failure - in and outs (charged)</v>
      </c>
      <c r="H1921" s="12"/>
      <c r="I1921" s="60"/>
      <c r="J1921" s="60"/>
      <c r="K1921" s="15"/>
      <c r="L1921" s="15"/>
      <c r="M1921" s="15"/>
      <c r="N1921" s="15"/>
      <c r="O1921" s="15"/>
      <c r="P1921" s="15"/>
      <c r="R1921" s="15"/>
      <c r="S1921" s="80"/>
      <c r="T1921" s="80"/>
      <c r="U1921" s="80"/>
      <c r="V1921" s="80"/>
      <c r="W1921" s="80"/>
      <c r="X1921" s="80"/>
      <c r="Y1921" s="80"/>
      <c r="Z1921" s="80"/>
      <c r="AA1921" s="80"/>
      <c r="AB1921" s="80"/>
      <c r="AC1921" s="80"/>
      <c r="AD1921" s="80"/>
      <c r="AE1921" s="80"/>
      <c r="AF1921" s="80"/>
      <c r="AG1921" s="80"/>
      <c r="AH1921" s="80"/>
      <c r="AI1921" s="80"/>
      <c r="AJ1921" s="80"/>
      <c r="AK1921" s="80"/>
      <c r="AL1921" s="80"/>
      <c r="AM1921" s="80"/>
      <c r="AN1921" s="80"/>
      <c r="AO1921" s="80"/>
      <c r="AP1921" s="80"/>
      <c r="AQ1921" s="80"/>
      <c r="AR1921" s="80"/>
      <c r="AS1921" s="80"/>
      <c r="AT1921" s="80"/>
      <c r="AU1921" s="80"/>
      <c r="AV1921" s="80"/>
      <c r="AW1921" s="80"/>
      <c r="AX1921" s="80"/>
      <c r="AY1921" s="80"/>
      <c r="AZ1921" s="80"/>
      <c r="BA1921" s="80"/>
      <c r="BB1921" s="80"/>
      <c r="BC1921" s="80"/>
      <c r="BD1921" s="80"/>
      <c r="BE1921" s="80"/>
      <c r="BF1921" s="80"/>
      <c r="BG1921" s="80"/>
      <c r="BH1921" s="80"/>
      <c r="BI1921" s="80"/>
      <c r="BJ1921" s="80"/>
      <c r="BK1921" s="80"/>
      <c r="BL1921" s="80"/>
      <c r="BM1921" s="80"/>
      <c r="BN1921" s="80"/>
      <c r="BO1921" s="80"/>
      <c r="BP1921" s="80"/>
      <c r="BQ1921" s="80"/>
      <c r="BR1921" s="80"/>
      <c r="BS1921" s="80"/>
      <c r="BT1921" s="80"/>
      <c r="BU1921" s="80"/>
      <c r="BV1921" s="80"/>
      <c r="BW1921" s="80"/>
      <c r="BX1921" s="80"/>
      <c r="BY1921" s="80"/>
      <c r="BZ1921" s="80"/>
      <c r="CA1921" s="80"/>
      <c r="CB1921" s="80"/>
      <c r="CC1921" s="80"/>
      <c r="CD1921" s="80"/>
      <c r="CE1921" s="80"/>
      <c r="CF1921" s="80"/>
      <c r="CG1921" s="80"/>
      <c r="CH1921" s="80"/>
      <c r="CI1921" s="80"/>
      <c r="CJ1921" s="80"/>
      <c r="CK1921" s="80"/>
      <c r="CL1921" s="80"/>
      <c r="CN1921" s="60"/>
    </row>
    <row r="1922" spans="1:116" x14ac:dyDescent="0.35">
      <c r="B1922" t="s">
        <v>332</v>
      </c>
      <c r="D1922" t="s">
        <v>516</v>
      </c>
      <c r="E1922" s="8" t="str">
        <f t="shared" si="3163"/>
        <v>1922 FAIL-TV-V</v>
      </c>
      <c r="G1922" s="136" t="str">
        <f>G1910</f>
        <v xml:space="preserve">secondary unit </v>
      </c>
      <c r="H1922" s="12"/>
      <c r="I1922" s="60"/>
      <c r="J1922" s="60"/>
      <c r="K1922" s="15"/>
      <c r="L1922" s="15"/>
      <c r="M1922" s="15"/>
      <c r="N1922" s="15"/>
      <c r="O1922" s="15"/>
      <c r="P1922" s="15"/>
      <c r="R1922" s="15"/>
      <c r="S1922" s="76"/>
      <c r="T1922" s="76"/>
      <c r="U1922" s="76"/>
      <c r="V1922" s="76"/>
      <c r="W1922" s="76"/>
      <c r="X1922" s="76"/>
      <c r="Y1922" s="76"/>
      <c r="Z1922" s="76"/>
      <c r="AA1922" s="76"/>
      <c r="AB1922" s="76"/>
      <c r="AC1922" s="76"/>
      <c r="AD1922" s="76"/>
      <c r="AE1922" s="76"/>
      <c r="AF1922" s="76"/>
      <c r="AG1922" s="76"/>
      <c r="AH1922" s="76"/>
      <c r="AI1922" s="76"/>
      <c r="AJ1922" s="76"/>
      <c r="AK1922" s="76"/>
      <c r="AL1922" s="76"/>
      <c r="AM1922" s="76"/>
      <c r="AN1922" s="76"/>
      <c r="AO1922" s="76"/>
      <c r="AP1922" s="76"/>
      <c r="AQ1922" s="76"/>
      <c r="AR1922" s="76"/>
      <c r="AS1922" s="76"/>
      <c r="AT1922" s="76"/>
      <c r="AU1922" s="76"/>
      <c r="AV1922" s="76"/>
      <c r="AW1922" s="76"/>
      <c r="AX1922" s="76"/>
      <c r="AY1922" s="76"/>
      <c r="AZ1922" s="76"/>
      <c r="BA1922" s="76"/>
      <c r="BB1922" s="76"/>
      <c r="BC1922" s="76"/>
      <c r="BD1922" s="76"/>
      <c r="BE1922" s="76"/>
      <c r="BF1922" s="76"/>
      <c r="BG1922" s="76"/>
      <c r="BH1922" s="76"/>
      <c r="BI1922" s="76"/>
      <c r="BJ1922" s="76"/>
      <c r="BK1922" s="76"/>
      <c r="BL1922" s="76"/>
      <c r="BM1922" s="76"/>
      <c r="BN1922" s="76"/>
      <c r="BO1922" s="76"/>
      <c r="BP1922" s="76"/>
      <c r="BQ1922" s="76"/>
      <c r="BR1922" s="76"/>
      <c r="BS1922" s="76"/>
      <c r="BT1922" s="76"/>
      <c r="BU1922" s="76"/>
      <c r="BV1922" s="76"/>
      <c r="BW1922" s="76"/>
      <c r="BX1922" s="76"/>
      <c r="BY1922" s="76"/>
      <c r="BZ1922" s="76"/>
      <c r="CA1922" s="76"/>
      <c r="CB1922" s="76"/>
      <c r="CC1922" s="76"/>
      <c r="CD1922" s="76"/>
      <c r="CE1922" s="76"/>
      <c r="CF1922" s="76"/>
      <c r="CG1922" s="76"/>
      <c r="CH1922" s="76"/>
      <c r="CI1922" s="76"/>
      <c r="CJ1922" s="76"/>
      <c r="CK1922" s="76"/>
      <c r="CL1922" s="76"/>
      <c r="CN1922" s="60"/>
      <c r="CO1922" s="76"/>
      <c r="CP1922" s="76"/>
      <c r="CQ1922" s="76"/>
      <c r="CR1922" s="76"/>
      <c r="CS1922" s="76"/>
      <c r="CT1922" s="76"/>
      <c r="CU1922" s="76"/>
      <c r="CV1922" s="76"/>
      <c r="CW1922" s="76"/>
      <c r="CX1922" s="76"/>
      <c r="CY1922" s="76"/>
      <c r="CZ1922" s="76"/>
      <c r="DA1922" s="76"/>
      <c r="DB1922" s="76"/>
      <c r="DC1922" s="76"/>
      <c r="DD1922" s="76"/>
      <c r="DE1922" s="76"/>
      <c r="DF1922" s="76"/>
      <c r="DG1922" s="76"/>
      <c r="DH1922" s="76"/>
      <c r="DI1922" s="76"/>
      <c r="DJ1922" s="76"/>
      <c r="DK1922" s="76"/>
      <c r="DL1922" s="76"/>
    </row>
    <row r="1923" spans="1:116" x14ac:dyDescent="0.35">
      <c r="G1923" s="136" t="str">
        <f>G1911</f>
        <v>Secondary revenue driver</v>
      </c>
      <c r="H1923" s="12"/>
      <c r="I1923" s="60"/>
      <c r="J1923" s="60"/>
      <c r="K1923" s="15"/>
      <c r="L1923" s="15"/>
      <c r="M1923" s="15"/>
      <c r="N1923" s="15"/>
      <c r="O1923" s="15"/>
      <c r="P1923" s="15"/>
      <c r="R1923" s="15"/>
      <c r="S1923" s="76"/>
      <c r="T1923" s="76"/>
      <c r="U1923" s="76"/>
      <c r="V1923" s="76"/>
      <c r="W1923" s="76"/>
      <c r="X1923" s="76"/>
      <c r="Y1923" s="76"/>
      <c r="Z1923" s="76"/>
      <c r="AA1923" s="76"/>
      <c r="AB1923" s="76"/>
      <c r="AC1923" s="76"/>
      <c r="AD1923" s="76"/>
      <c r="AE1923" s="76"/>
      <c r="AF1923" s="76"/>
      <c r="AG1923" s="76"/>
      <c r="AH1923" s="76"/>
      <c r="AI1923" s="76"/>
      <c r="AJ1923" s="76"/>
      <c r="AK1923" s="76"/>
      <c r="AL1923" s="76"/>
      <c r="AM1923" s="76"/>
      <c r="AN1923" s="76"/>
      <c r="AO1923" s="76"/>
      <c r="AP1923" s="76"/>
      <c r="AQ1923" s="76"/>
      <c r="AR1923" s="76"/>
      <c r="AS1923" s="76"/>
      <c r="AT1923" s="76"/>
      <c r="AU1923" s="76"/>
      <c r="AV1923" s="76"/>
      <c r="AW1923" s="76"/>
      <c r="AX1923" s="76"/>
      <c r="AY1923" s="76"/>
      <c r="AZ1923" s="76"/>
      <c r="BA1923" s="76"/>
      <c r="BB1923" s="76"/>
      <c r="BC1923" s="76"/>
      <c r="BD1923" s="76"/>
      <c r="BE1923" s="76"/>
      <c r="BF1923" s="76"/>
      <c r="BG1923" s="76"/>
      <c r="BH1923" s="76"/>
      <c r="BI1923" s="76"/>
      <c r="BJ1923" s="76"/>
      <c r="BK1923" s="76"/>
      <c r="BL1923" s="76"/>
      <c r="BM1923" s="76"/>
      <c r="BN1923" s="76"/>
      <c r="BO1923" s="76"/>
      <c r="BP1923" s="76"/>
      <c r="BQ1923" s="76"/>
      <c r="BR1923" s="76"/>
      <c r="BS1923" s="76"/>
      <c r="BT1923" s="76"/>
      <c r="BU1923" s="76"/>
      <c r="BV1923" s="76"/>
      <c r="BW1923" s="76"/>
      <c r="BX1923" s="76"/>
      <c r="BY1923" s="76"/>
      <c r="BZ1923" s="76"/>
      <c r="CA1923" s="76"/>
      <c r="CB1923" s="76"/>
      <c r="CC1923" s="76"/>
      <c r="CD1923" s="76"/>
      <c r="CE1923" s="76"/>
      <c r="CF1923" s="76"/>
      <c r="CG1923" s="76"/>
      <c r="CH1923" s="76"/>
      <c r="CI1923" s="76"/>
      <c r="CJ1923" s="76"/>
      <c r="CK1923" s="76"/>
      <c r="CL1923" s="76"/>
      <c r="CN1923" s="60"/>
      <c r="CO1923" s="76"/>
      <c r="CP1923" s="76"/>
      <c r="CQ1923" s="76"/>
      <c r="CR1923" s="76"/>
      <c r="CS1923" s="76"/>
      <c r="CT1923" s="76"/>
      <c r="CU1923" s="76"/>
      <c r="CV1923" s="76"/>
      <c r="CW1923" s="76"/>
      <c r="CX1923" s="76"/>
      <c r="CY1923" s="76"/>
      <c r="CZ1923" s="76"/>
      <c r="DA1923" s="76"/>
      <c r="DB1923" s="76"/>
      <c r="DC1923" s="76"/>
      <c r="DD1923" s="76"/>
      <c r="DE1923" s="76"/>
      <c r="DF1923" s="76"/>
      <c r="DG1923" s="76"/>
      <c r="DH1923" s="76"/>
      <c r="DI1923" s="76"/>
      <c r="DJ1923" s="76"/>
      <c r="DK1923" s="76"/>
      <c r="DL1923" s="76"/>
    </row>
    <row r="1924" spans="1:116" x14ac:dyDescent="0.35">
      <c r="A1924" s="174"/>
      <c r="E1924" s="8"/>
      <c r="G1924" s="136" t="str">
        <f>G1912</f>
        <v>Secondary volume driver</v>
      </c>
      <c r="H1924" s="12"/>
      <c r="I1924" s="60"/>
      <c r="J1924" s="60"/>
      <c r="K1924" s="15"/>
      <c r="L1924" s="15"/>
      <c r="M1924" s="15"/>
      <c r="N1924" s="15"/>
      <c r="O1924" s="15"/>
      <c r="P1924" s="15"/>
      <c r="R1924" s="15"/>
      <c r="S1924" s="179"/>
      <c r="T1924" s="179"/>
      <c r="U1924" s="179"/>
      <c r="V1924" s="179"/>
      <c r="W1924" s="179"/>
      <c r="X1924" s="179"/>
      <c r="Y1924" s="179"/>
      <c r="Z1924" s="179"/>
      <c r="AA1924" s="179"/>
      <c r="AB1924" s="179"/>
      <c r="AC1924" s="179"/>
      <c r="AD1924" s="179"/>
      <c r="AE1924" s="179"/>
      <c r="AF1924" s="179"/>
      <c r="AG1924" s="179"/>
      <c r="AH1924" s="179"/>
      <c r="AI1924" s="179"/>
      <c r="AJ1924" s="179"/>
      <c r="AK1924" s="179"/>
      <c r="AL1924" s="179"/>
      <c r="AM1924" s="179"/>
      <c r="AN1924" s="179"/>
      <c r="AO1924" s="179"/>
      <c r="AP1924" s="179"/>
      <c r="AQ1924" s="179"/>
      <c r="AR1924" s="179"/>
      <c r="AS1924" s="179"/>
      <c r="AT1924" s="179"/>
      <c r="AU1924" s="179"/>
      <c r="AV1924" s="179"/>
      <c r="AW1924" s="179"/>
      <c r="AX1924" s="179"/>
      <c r="AY1924" s="179"/>
      <c r="AZ1924" s="179"/>
      <c r="BA1924" s="179"/>
      <c r="BB1924" s="179"/>
      <c r="BC1924" s="179"/>
      <c r="BD1924" s="179"/>
      <c r="BE1924" s="179"/>
      <c r="BF1924" s="179"/>
      <c r="BG1924" s="179"/>
      <c r="BH1924" s="179"/>
      <c r="BI1924" s="179"/>
      <c r="BJ1924" s="179"/>
      <c r="BK1924" s="179"/>
      <c r="BL1924" s="179"/>
      <c r="BM1924" s="179"/>
      <c r="BN1924" s="179"/>
      <c r="BO1924" s="179"/>
      <c r="BP1924" s="179"/>
      <c r="BQ1924" s="179"/>
      <c r="BR1924" s="179"/>
      <c r="BS1924" s="179"/>
      <c r="BT1924" s="179"/>
      <c r="BU1924" s="179"/>
      <c r="BV1924" s="179"/>
      <c r="BW1924" s="179"/>
      <c r="BX1924" s="179"/>
      <c r="BY1924" s="179"/>
      <c r="BZ1924" s="179"/>
      <c r="CA1924" s="179"/>
      <c r="CB1924" s="179"/>
      <c r="CC1924" s="179"/>
      <c r="CD1924" s="179"/>
      <c r="CE1924" s="179"/>
      <c r="CF1924" s="179"/>
      <c r="CG1924" s="179"/>
      <c r="CH1924" s="179"/>
      <c r="CI1924" s="179"/>
      <c r="CJ1924" s="179"/>
      <c r="CK1924" s="179"/>
      <c r="CL1924" s="179"/>
      <c r="CN1924" s="60"/>
      <c r="CO1924" s="179"/>
      <c r="CP1924" s="179"/>
      <c r="CQ1924" s="179"/>
      <c r="CR1924" s="179"/>
      <c r="CS1924" s="179"/>
      <c r="CT1924" s="179"/>
      <c r="CU1924" s="179"/>
      <c r="CV1924" s="179"/>
      <c r="CW1924" s="179"/>
      <c r="CX1924" s="179"/>
      <c r="CY1924" s="179"/>
      <c r="CZ1924" s="179"/>
      <c r="DA1924" s="179"/>
      <c r="DB1924" s="179"/>
      <c r="DC1924" s="179"/>
      <c r="DD1924" s="179"/>
      <c r="DE1924" s="179"/>
      <c r="DF1924" s="179"/>
      <c r="DG1924" s="179"/>
      <c r="DH1924" s="179"/>
      <c r="DI1924" s="179"/>
      <c r="DJ1924" s="179"/>
      <c r="DK1924" s="179"/>
      <c r="DL1924" s="179"/>
    </row>
    <row r="1925" spans="1:116" x14ac:dyDescent="0.35">
      <c r="A1925" s="174"/>
      <c r="E1925" s="8"/>
    </row>
    <row r="1926" spans="1:116" x14ac:dyDescent="0.35">
      <c r="A1926" s="174"/>
      <c r="E1926" s="8"/>
      <c r="G1926" s="175" t="s">
        <v>503</v>
      </c>
      <c r="H1926" s="174"/>
      <c r="I1926" s="176"/>
      <c r="J1926" s="176"/>
      <c r="K1926" s="197"/>
      <c r="L1926" s="197"/>
      <c r="M1926" s="197"/>
      <c r="N1926" s="197"/>
      <c r="O1926" s="197"/>
      <c r="P1926" s="197"/>
      <c r="R1926" s="198"/>
      <c r="S1926" s="174"/>
      <c r="T1926" s="174"/>
      <c r="U1926" s="174"/>
      <c r="V1926" s="174"/>
      <c r="W1926" s="174"/>
      <c r="X1926" s="174"/>
      <c r="Y1926" s="174"/>
      <c r="Z1926" s="174"/>
      <c r="AA1926" s="174"/>
      <c r="AB1926" s="174"/>
      <c r="AC1926" s="174"/>
      <c r="AD1926" s="174"/>
      <c r="AE1926" s="174"/>
      <c r="AF1926" s="174"/>
      <c r="AG1926" s="174"/>
      <c r="AH1926" s="174"/>
      <c r="AI1926" s="174"/>
      <c r="AJ1926" s="174"/>
      <c r="AK1926" s="174"/>
      <c r="AL1926" s="174"/>
      <c r="AM1926" s="174"/>
      <c r="AN1926" s="174"/>
      <c r="AO1926" s="174"/>
      <c r="AP1926" s="174"/>
      <c r="AQ1926" s="174"/>
      <c r="AR1926" s="174"/>
      <c r="AS1926" s="174"/>
      <c r="AT1926" s="174"/>
      <c r="AU1926" s="174"/>
      <c r="AV1926" s="174"/>
      <c r="AW1926" s="174"/>
      <c r="AX1926" s="174"/>
      <c r="AY1926" s="174"/>
      <c r="AZ1926" s="174"/>
      <c r="BA1926" s="174"/>
      <c r="BB1926" s="174"/>
      <c r="BC1926" s="174"/>
      <c r="BD1926" s="174"/>
      <c r="BE1926" s="174"/>
      <c r="BF1926" s="174"/>
      <c r="BG1926" s="174"/>
      <c r="BH1926" s="174"/>
      <c r="BI1926" s="174"/>
      <c r="BJ1926" s="174"/>
      <c r="BK1926" s="174"/>
      <c r="BL1926" s="174"/>
      <c r="BM1926" s="174"/>
      <c r="BN1926" s="174"/>
      <c r="BO1926" s="174"/>
      <c r="BP1926" s="174"/>
      <c r="BQ1926" s="174"/>
      <c r="BR1926" s="174"/>
      <c r="BS1926" s="174"/>
      <c r="BT1926" s="174"/>
      <c r="BU1926" s="174"/>
      <c r="BV1926" s="174"/>
      <c r="BW1926" s="174"/>
      <c r="BX1926" s="174"/>
      <c r="BY1926" s="174"/>
      <c r="BZ1926" s="174"/>
      <c r="CA1926" s="174"/>
      <c r="CB1926" s="174"/>
      <c r="CC1926" s="174"/>
      <c r="CD1926" s="174"/>
      <c r="CE1926" s="174"/>
      <c r="CF1926" s="174"/>
      <c r="CG1926" s="174"/>
      <c r="CH1926" s="174"/>
      <c r="CI1926" s="174"/>
      <c r="CJ1926" s="174"/>
      <c r="CK1926" s="174"/>
      <c r="CL1926" s="174"/>
      <c r="CN1926" s="176"/>
      <c r="CO1926" s="174"/>
      <c r="CP1926" s="174"/>
      <c r="CQ1926" s="174"/>
      <c r="CR1926" s="174"/>
      <c r="CS1926" s="174"/>
      <c r="CT1926" s="174"/>
      <c r="CU1926" s="174"/>
      <c r="CV1926" s="174"/>
      <c r="CW1926" s="174"/>
      <c r="CX1926" s="174"/>
      <c r="CY1926" s="174"/>
      <c r="CZ1926" s="174"/>
      <c r="DA1926" s="174"/>
      <c r="DB1926" s="174"/>
      <c r="DC1926" s="174"/>
      <c r="DD1926" s="174"/>
      <c r="DE1926" s="174"/>
      <c r="DF1926" s="174"/>
      <c r="DG1926" s="174"/>
      <c r="DH1926" s="174"/>
      <c r="DI1926" s="174"/>
      <c r="DJ1926" s="174"/>
      <c r="DK1926" s="174"/>
      <c r="DL1926" s="174"/>
    </row>
    <row r="1927" spans="1:116" x14ac:dyDescent="0.35">
      <c r="A1927" s="174"/>
      <c r="E1927" s="8"/>
      <c r="G1927" s="175" t="s">
        <v>504</v>
      </c>
      <c r="H1927" s="174"/>
      <c r="I1927" s="176"/>
      <c r="J1927" s="176"/>
      <c r="K1927" s="197"/>
      <c r="L1927" s="197"/>
      <c r="M1927" s="197"/>
      <c r="N1927" s="197"/>
      <c r="O1927" s="197"/>
      <c r="P1927" s="197"/>
      <c r="R1927" s="198"/>
      <c r="S1927" s="174"/>
      <c r="T1927" s="174"/>
      <c r="U1927" s="174"/>
      <c r="V1927" s="174"/>
      <c r="W1927" s="174"/>
      <c r="X1927" s="174"/>
      <c r="Y1927" s="174"/>
      <c r="Z1927" s="174"/>
      <c r="AA1927" s="174"/>
      <c r="AB1927" s="174"/>
      <c r="AC1927" s="174"/>
      <c r="AD1927" s="174"/>
      <c r="AE1927" s="174"/>
      <c r="AF1927" s="174"/>
      <c r="AG1927" s="174"/>
      <c r="AH1927" s="174"/>
      <c r="AI1927" s="174"/>
      <c r="AJ1927" s="174"/>
      <c r="AK1927" s="174"/>
      <c r="AL1927" s="174"/>
      <c r="AM1927" s="174"/>
      <c r="AN1927" s="174"/>
      <c r="AO1927" s="174"/>
      <c r="AP1927" s="174"/>
      <c r="AQ1927" s="174"/>
      <c r="AR1927" s="174"/>
      <c r="AS1927" s="174"/>
      <c r="AT1927" s="174"/>
      <c r="AU1927" s="174"/>
      <c r="AV1927" s="174"/>
      <c r="AW1927" s="174"/>
      <c r="AX1927" s="174"/>
      <c r="AY1927" s="174"/>
      <c r="AZ1927" s="174"/>
      <c r="BA1927" s="174"/>
      <c r="BB1927" s="174"/>
      <c r="BC1927" s="174"/>
      <c r="BD1927" s="174"/>
      <c r="BE1927" s="174"/>
      <c r="BF1927" s="174"/>
      <c r="BG1927" s="174"/>
      <c r="BH1927" s="174"/>
      <c r="BI1927" s="174"/>
      <c r="BJ1927" s="174"/>
      <c r="BK1927" s="174"/>
      <c r="BL1927" s="174"/>
      <c r="BM1927" s="174"/>
      <c r="BN1927" s="174"/>
      <c r="BO1927" s="174"/>
      <c r="BP1927" s="174"/>
      <c r="BQ1927" s="174"/>
      <c r="BR1927" s="174"/>
      <c r="BS1927" s="174"/>
      <c r="BT1927" s="174"/>
      <c r="BU1927" s="174"/>
      <c r="BV1927" s="174"/>
      <c r="BW1927" s="174"/>
      <c r="BX1927" s="174"/>
      <c r="BY1927" s="174"/>
      <c r="BZ1927" s="174"/>
      <c r="CA1927" s="174"/>
      <c r="CB1927" s="174"/>
      <c r="CC1927" s="174"/>
      <c r="CD1927" s="174"/>
      <c r="CE1927" s="174"/>
      <c r="CF1927" s="174"/>
      <c r="CG1927" s="174"/>
      <c r="CH1927" s="174"/>
      <c r="CI1927" s="174"/>
      <c r="CJ1927" s="174"/>
      <c r="CK1927" s="174"/>
      <c r="CL1927" s="174"/>
      <c r="CN1927" s="176"/>
      <c r="CO1927" s="174"/>
      <c r="CP1927" s="174"/>
      <c r="CQ1927" s="174"/>
      <c r="CR1927" s="174"/>
      <c r="CS1927" s="174"/>
      <c r="CT1927" s="174"/>
      <c r="CU1927" s="174"/>
      <c r="CV1927" s="174"/>
      <c r="CW1927" s="174"/>
      <c r="CX1927" s="174"/>
      <c r="CY1927" s="174"/>
      <c r="CZ1927" s="174"/>
      <c r="DA1927" s="174"/>
      <c r="DB1927" s="174"/>
      <c r="DC1927" s="174"/>
      <c r="DD1927" s="174"/>
      <c r="DE1927" s="174"/>
      <c r="DF1927" s="174"/>
      <c r="DG1927" s="174"/>
      <c r="DH1927" s="174"/>
      <c r="DI1927" s="174"/>
      <c r="DJ1927" s="174"/>
      <c r="DK1927" s="174"/>
      <c r="DL1927" s="174"/>
    </row>
    <row r="1928" spans="1:116" x14ac:dyDescent="0.35">
      <c r="A1928" s="174"/>
      <c r="E1928" s="8"/>
      <c r="G1928" s="175" t="s">
        <v>461</v>
      </c>
      <c r="H1928" s="174"/>
      <c r="I1928" s="176"/>
      <c r="J1928" s="176"/>
      <c r="K1928" s="197"/>
      <c r="L1928" s="197"/>
      <c r="M1928" s="197"/>
      <c r="N1928" s="197"/>
      <c r="O1928" s="197"/>
      <c r="P1928" s="197"/>
      <c r="R1928" s="198"/>
      <c r="S1928" s="199" t="str">
        <f t="shared" ref="S1928:CD1928" si="3171">S$20</f>
        <v>S$16</v>
      </c>
      <c r="T1928" s="199" t="str">
        <f t="shared" si="3171"/>
        <v>T$16</v>
      </c>
      <c r="U1928" s="199" t="str">
        <f t="shared" si="3171"/>
        <v>U$16</v>
      </c>
      <c r="V1928" s="199" t="str">
        <f t="shared" si="3171"/>
        <v>V$16</v>
      </c>
      <c r="W1928" s="199" t="str">
        <f t="shared" si="3171"/>
        <v>W$16</v>
      </c>
      <c r="X1928" s="199" t="str">
        <f t="shared" si="3171"/>
        <v>X$16</v>
      </c>
      <c r="Y1928" s="199" t="str">
        <f t="shared" si="3171"/>
        <v>Y$16</v>
      </c>
      <c r="Z1928" s="199" t="str">
        <f t="shared" si="3171"/>
        <v>Z$16</v>
      </c>
      <c r="AA1928" s="199" t="str">
        <f t="shared" si="3171"/>
        <v>AA$16</v>
      </c>
      <c r="AB1928" s="199" t="str">
        <f t="shared" si="3171"/>
        <v>AB$16</v>
      </c>
      <c r="AC1928" s="199" t="str">
        <f t="shared" si="3171"/>
        <v>AC$16</v>
      </c>
      <c r="AD1928" s="199" t="str">
        <f t="shared" si="3171"/>
        <v>AD$16</v>
      </c>
      <c r="AE1928" s="199" t="str">
        <f t="shared" si="3171"/>
        <v>AE$16</v>
      </c>
      <c r="AF1928" s="199" t="str">
        <f t="shared" si="3171"/>
        <v>AF$16</v>
      </c>
      <c r="AG1928" s="199" t="str">
        <f t="shared" si="3171"/>
        <v>AG$16</v>
      </c>
      <c r="AH1928" s="199" t="str">
        <f t="shared" si="3171"/>
        <v>AH$16</v>
      </c>
      <c r="AI1928" s="199" t="str">
        <f t="shared" si="3171"/>
        <v>AI$16</v>
      </c>
      <c r="AJ1928" s="199" t="str">
        <f t="shared" si="3171"/>
        <v>AJ$16</v>
      </c>
      <c r="AK1928" s="199" t="str">
        <f t="shared" si="3171"/>
        <v>AK$16</v>
      </c>
      <c r="AL1928" s="199" t="str">
        <f t="shared" si="3171"/>
        <v>AL$16</v>
      </c>
      <c r="AM1928" s="199" t="str">
        <f t="shared" si="3171"/>
        <v>AM$16</v>
      </c>
      <c r="AN1928" s="199" t="str">
        <f t="shared" si="3171"/>
        <v>AN$16</v>
      </c>
      <c r="AO1928" s="199" t="str">
        <f t="shared" si="3171"/>
        <v>AO$16</v>
      </c>
      <c r="AP1928" s="199" t="str">
        <f t="shared" si="3171"/>
        <v>AP$16</v>
      </c>
      <c r="AQ1928" s="199" t="str">
        <f t="shared" si="3171"/>
        <v>AQ$16</v>
      </c>
      <c r="AR1928" s="199" t="str">
        <f t="shared" si="3171"/>
        <v>AR$16</v>
      </c>
      <c r="AS1928" s="199" t="str">
        <f t="shared" si="3171"/>
        <v>AS$16</v>
      </c>
      <c r="AT1928" s="199" t="str">
        <f t="shared" si="3171"/>
        <v>AT$16</v>
      </c>
      <c r="AU1928" s="199" t="str">
        <f t="shared" si="3171"/>
        <v>AU$16</v>
      </c>
      <c r="AV1928" s="199" t="str">
        <f t="shared" si="3171"/>
        <v>AV$16</v>
      </c>
      <c r="AW1928" s="199" t="str">
        <f t="shared" si="3171"/>
        <v>AW$16</v>
      </c>
      <c r="AX1928" s="199" t="str">
        <f t="shared" si="3171"/>
        <v>AX$16</v>
      </c>
      <c r="AY1928" s="199" t="str">
        <f t="shared" si="3171"/>
        <v>AY$16</v>
      </c>
      <c r="AZ1928" s="199" t="str">
        <f t="shared" si="3171"/>
        <v>AZ$16</v>
      </c>
      <c r="BA1928" s="199" t="str">
        <f t="shared" si="3171"/>
        <v>BA$16</v>
      </c>
      <c r="BB1928" s="199" t="str">
        <f t="shared" si="3171"/>
        <v>BB$16</v>
      </c>
      <c r="BC1928" s="199" t="str">
        <f t="shared" si="3171"/>
        <v>BC$16</v>
      </c>
      <c r="BD1928" s="199" t="str">
        <f t="shared" si="3171"/>
        <v>BD$16</v>
      </c>
      <c r="BE1928" s="199" t="str">
        <f t="shared" si="3171"/>
        <v>BE$16</v>
      </c>
      <c r="BF1928" s="199" t="str">
        <f t="shared" si="3171"/>
        <v>BF$16</v>
      </c>
      <c r="BG1928" s="199" t="str">
        <f t="shared" si="3171"/>
        <v>BG$16</v>
      </c>
      <c r="BH1928" s="199" t="str">
        <f t="shared" si="3171"/>
        <v>BH$16</v>
      </c>
      <c r="BI1928" s="199" t="str">
        <f t="shared" si="3171"/>
        <v>BI$16</v>
      </c>
      <c r="BJ1928" s="199" t="str">
        <f t="shared" si="3171"/>
        <v>BJ$16</v>
      </c>
      <c r="BK1928" s="199" t="str">
        <f t="shared" si="3171"/>
        <v>BK$16</v>
      </c>
      <c r="BL1928" s="199" t="str">
        <f t="shared" si="3171"/>
        <v>BL$16</v>
      </c>
      <c r="BM1928" s="199" t="str">
        <f t="shared" si="3171"/>
        <v>BM$16</v>
      </c>
      <c r="BN1928" s="199" t="str">
        <f t="shared" si="3171"/>
        <v>BN$16</v>
      </c>
      <c r="BO1928" s="199" t="str">
        <f t="shared" si="3171"/>
        <v>BO$16</v>
      </c>
      <c r="BP1928" s="199" t="str">
        <f t="shared" si="3171"/>
        <v>BP$16</v>
      </c>
      <c r="BQ1928" s="199" t="str">
        <f t="shared" si="3171"/>
        <v>BQ$16</v>
      </c>
      <c r="BR1928" s="199" t="str">
        <f t="shared" si="3171"/>
        <v>BR$16</v>
      </c>
      <c r="BS1928" s="199" t="str">
        <f t="shared" si="3171"/>
        <v>BS$16</v>
      </c>
      <c r="BT1928" s="199" t="str">
        <f t="shared" si="3171"/>
        <v>BT$16</v>
      </c>
      <c r="BU1928" s="199" t="str">
        <f t="shared" si="3171"/>
        <v>BU$16</v>
      </c>
      <c r="BV1928" s="199" t="str">
        <f t="shared" si="3171"/>
        <v>BV$16</v>
      </c>
      <c r="BW1928" s="199" t="str">
        <f t="shared" si="3171"/>
        <v>BW$16</v>
      </c>
      <c r="BX1928" s="199" t="str">
        <f t="shared" si="3171"/>
        <v>BX$16</v>
      </c>
      <c r="BY1928" s="199" t="str">
        <f t="shared" si="3171"/>
        <v>BY$16</v>
      </c>
      <c r="BZ1928" s="199" t="str">
        <f t="shared" si="3171"/>
        <v>BZ$16</v>
      </c>
      <c r="CA1928" s="199" t="str">
        <f t="shared" si="3171"/>
        <v>CA$16</v>
      </c>
      <c r="CB1928" s="199" t="str">
        <f t="shared" si="3171"/>
        <v>CB$16</v>
      </c>
      <c r="CC1928" s="199" t="str">
        <f t="shared" si="3171"/>
        <v>CC$16</v>
      </c>
      <c r="CD1928" s="199" t="str">
        <f t="shared" si="3171"/>
        <v>CD$16</v>
      </c>
      <c r="CE1928" s="199" t="str">
        <f t="shared" ref="CE1928:CL1928" si="3172">CE$20</f>
        <v>CE$16</v>
      </c>
      <c r="CF1928" s="199" t="str">
        <f t="shared" si="3172"/>
        <v>CF$16</v>
      </c>
      <c r="CG1928" s="199" t="str">
        <f t="shared" si="3172"/>
        <v>CG$16</v>
      </c>
      <c r="CH1928" s="199" t="str">
        <f t="shared" si="3172"/>
        <v>CH$16</v>
      </c>
      <c r="CI1928" s="199" t="str">
        <f t="shared" si="3172"/>
        <v>CI$16</v>
      </c>
      <c r="CJ1928" s="199" t="str">
        <f t="shared" si="3172"/>
        <v>CJ$16</v>
      </c>
      <c r="CK1928" s="199" t="str">
        <f t="shared" si="3172"/>
        <v>CK$16</v>
      </c>
      <c r="CL1928" s="199" t="str">
        <f t="shared" si="3172"/>
        <v>CL$16</v>
      </c>
      <c r="CN1928" s="176"/>
      <c r="CO1928" s="199" t="str">
        <f t="shared" ref="CO1928:DL1928" si="3173">CO$20</f>
        <v>CO$16</v>
      </c>
      <c r="CP1928" s="199" t="str">
        <f t="shared" si="3173"/>
        <v>CP$16</v>
      </c>
      <c r="CQ1928" s="199" t="str">
        <f t="shared" si="3173"/>
        <v>CQ$16</v>
      </c>
      <c r="CR1928" s="199" t="str">
        <f t="shared" si="3173"/>
        <v>CR$16</v>
      </c>
      <c r="CS1928" s="199" t="str">
        <f t="shared" si="3173"/>
        <v>CS$16</v>
      </c>
      <c r="CT1928" s="199" t="str">
        <f t="shared" si="3173"/>
        <v>CT$16</v>
      </c>
      <c r="CU1928" s="199" t="str">
        <f t="shared" si="3173"/>
        <v>CU$16</v>
      </c>
      <c r="CV1928" s="199" t="str">
        <f t="shared" si="3173"/>
        <v>CV$16</v>
      </c>
      <c r="CW1928" s="199" t="str">
        <f t="shared" si="3173"/>
        <v>CW$16</v>
      </c>
      <c r="CX1928" s="199" t="str">
        <f t="shared" si="3173"/>
        <v>CX$16</v>
      </c>
      <c r="CY1928" s="199" t="str">
        <f t="shared" si="3173"/>
        <v>CY$16</v>
      </c>
      <c r="CZ1928" s="199" t="str">
        <f t="shared" si="3173"/>
        <v>CZ$16</v>
      </c>
      <c r="DA1928" s="199" t="str">
        <f t="shared" si="3173"/>
        <v>DA$16</v>
      </c>
      <c r="DB1928" s="199" t="str">
        <f t="shared" si="3173"/>
        <v>DB$16</v>
      </c>
      <c r="DC1928" s="199" t="str">
        <f t="shared" si="3173"/>
        <v>DC$16</v>
      </c>
      <c r="DD1928" s="199" t="str">
        <f t="shared" si="3173"/>
        <v>DD$16</v>
      </c>
      <c r="DE1928" s="199" t="str">
        <f t="shared" si="3173"/>
        <v>DE$16</v>
      </c>
      <c r="DF1928" s="199" t="str">
        <f t="shared" si="3173"/>
        <v>DF$16</v>
      </c>
      <c r="DG1928" s="199" t="str">
        <f t="shared" si="3173"/>
        <v>DG$16</v>
      </c>
      <c r="DH1928" s="199" t="str">
        <f t="shared" si="3173"/>
        <v>DH$16</v>
      </c>
      <c r="DI1928" s="199" t="str">
        <f t="shared" si="3173"/>
        <v>DI$16</v>
      </c>
      <c r="DJ1928" s="199" t="str">
        <f t="shared" si="3173"/>
        <v>DJ$16</v>
      </c>
      <c r="DK1928" s="199" t="str">
        <f t="shared" si="3173"/>
        <v>DK$16</v>
      </c>
      <c r="DL1928" s="199" t="str">
        <f t="shared" si="3173"/>
        <v>DL$16</v>
      </c>
    </row>
    <row r="1929" spans="1:116" x14ac:dyDescent="0.35">
      <c r="A1929" s="174"/>
      <c r="E1929" s="8"/>
      <c r="G1929" s="175" t="s">
        <v>462</v>
      </c>
      <c r="H1929" s="200"/>
      <c r="I1929" s="201"/>
      <c r="J1929" s="201"/>
      <c r="K1929" s="202"/>
      <c r="L1929" s="202"/>
      <c r="M1929" s="202"/>
      <c r="N1929" s="202"/>
      <c r="O1929" s="202"/>
      <c r="P1929" s="202"/>
      <c r="R1929" s="202"/>
      <c r="S1929" s="199" t="str">
        <f t="shared" ref="S1929:CD1929" si="3174">S$21</f>
        <v>S$17</v>
      </c>
      <c r="T1929" s="199" t="str">
        <f t="shared" si="3174"/>
        <v>T$17</v>
      </c>
      <c r="U1929" s="199" t="str">
        <f t="shared" si="3174"/>
        <v>U$17</v>
      </c>
      <c r="V1929" s="199" t="str">
        <f t="shared" si="3174"/>
        <v>V$17</v>
      </c>
      <c r="W1929" s="199" t="str">
        <f t="shared" si="3174"/>
        <v>W$17</v>
      </c>
      <c r="X1929" s="199" t="str">
        <f t="shared" si="3174"/>
        <v>X$17</v>
      </c>
      <c r="Y1929" s="199" t="str">
        <f t="shared" si="3174"/>
        <v>Y$17</v>
      </c>
      <c r="Z1929" s="199" t="str">
        <f t="shared" si="3174"/>
        <v>Z$17</v>
      </c>
      <c r="AA1929" s="199" t="str">
        <f t="shared" si="3174"/>
        <v>AA$17</v>
      </c>
      <c r="AB1929" s="199" t="str">
        <f t="shared" si="3174"/>
        <v>AB$17</v>
      </c>
      <c r="AC1929" s="199" t="str">
        <f t="shared" si="3174"/>
        <v>AC$17</v>
      </c>
      <c r="AD1929" s="199" t="str">
        <f t="shared" si="3174"/>
        <v>AD$17</v>
      </c>
      <c r="AE1929" s="199" t="str">
        <f t="shared" si="3174"/>
        <v>AE$17</v>
      </c>
      <c r="AF1929" s="199" t="str">
        <f t="shared" si="3174"/>
        <v>AF$17</v>
      </c>
      <c r="AG1929" s="199" t="str">
        <f t="shared" si="3174"/>
        <v>AG$17</v>
      </c>
      <c r="AH1929" s="199" t="str">
        <f t="shared" si="3174"/>
        <v>AH$17</v>
      </c>
      <c r="AI1929" s="199" t="str">
        <f t="shared" si="3174"/>
        <v>AI$17</v>
      </c>
      <c r="AJ1929" s="199" t="str">
        <f t="shared" si="3174"/>
        <v>AJ$17</v>
      </c>
      <c r="AK1929" s="199" t="str">
        <f t="shared" si="3174"/>
        <v>AK$17</v>
      </c>
      <c r="AL1929" s="199" t="str">
        <f t="shared" si="3174"/>
        <v>AL$17</v>
      </c>
      <c r="AM1929" s="199" t="str">
        <f t="shared" si="3174"/>
        <v>AM$17</v>
      </c>
      <c r="AN1929" s="199" t="str">
        <f t="shared" si="3174"/>
        <v>AN$17</v>
      </c>
      <c r="AO1929" s="199" t="str">
        <f t="shared" si="3174"/>
        <v>AO$17</v>
      </c>
      <c r="AP1929" s="199" t="str">
        <f t="shared" si="3174"/>
        <v>AP$17</v>
      </c>
      <c r="AQ1929" s="199" t="str">
        <f t="shared" si="3174"/>
        <v>AQ$17</v>
      </c>
      <c r="AR1929" s="199" t="str">
        <f t="shared" si="3174"/>
        <v>AR$17</v>
      </c>
      <c r="AS1929" s="199" t="str">
        <f t="shared" si="3174"/>
        <v>AS$17</v>
      </c>
      <c r="AT1929" s="199" t="str">
        <f t="shared" si="3174"/>
        <v>AT$17</v>
      </c>
      <c r="AU1929" s="199" t="str">
        <f t="shared" si="3174"/>
        <v>AU$17</v>
      </c>
      <c r="AV1929" s="199" t="str">
        <f t="shared" si="3174"/>
        <v>AV$17</v>
      </c>
      <c r="AW1929" s="199" t="str">
        <f t="shared" si="3174"/>
        <v>AW$17</v>
      </c>
      <c r="AX1929" s="199" t="str">
        <f t="shared" si="3174"/>
        <v>AX$17</v>
      </c>
      <c r="AY1929" s="199" t="str">
        <f t="shared" si="3174"/>
        <v>AY$17</v>
      </c>
      <c r="AZ1929" s="199" t="str">
        <f t="shared" si="3174"/>
        <v>AZ$17</v>
      </c>
      <c r="BA1929" s="199" t="str">
        <f t="shared" si="3174"/>
        <v>BA$17</v>
      </c>
      <c r="BB1929" s="199" t="str">
        <f t="shared" si="3174"/>
        <v>BB$17</v>
      </c>
      <c r="BC1929" s="199" t="str">
        <f t="shared" si="3174"/>
        <v>BC$17</v>
      </c>
      <c r="BD1929" s="199" t="str">
        <f t="shared" si="3174"/>
        <v>BD$17</v>
      </c>
      <c r="BE1929" s="199" t="str">
        <f t="shared" si="3174"/>
        <v>BE$17</v>
      </c>
      <c r="BF1929" s="199" t="str">
        <f t="shared" si="3174"/>
        <v>BF$17</v>
      </c>
      <c r="BG1929" s="199" t="str">
        <f t="shared" si="3174"/>
        <v>BG$17</v>
      </c>
      <c r="BH1929" s="199" t="str">
        <f t="shared" si="3174"/>
        <v>BH$17</v>
      </c>
      <c r="BI1929" s="199" t="str">
        <f t="shared" si="3174"/>
        <v>BI$17</v>
      </c>
      <c r="BJ1929" s="199" t="str">
        <f t="shared" si="3174"/>
        <v>BJ$17</v>
      </c>
      <c r="BK1929" s="199" t="str">
        <f t="shared" si="3174"/>
        <v>BK$17</v>
      </c>
      <c r="BL1929" s="199" t="str">
        <f t="shared" si="3174"/>
        <v>BL$17</v>
      </c>
      <c r="BM1929" s="199" t="str">
        <f t="shared" si="3174"/>
        <v>BM$17</v>
      </c>
      <c r="BN1929" s="199" t="str">
        <f t="shared" si="3174"/>
        <v>BN$17</v>
      </c>
      <c r="BO1929" s="199" t="str">
        <f t="shared" si="3174"/>
        <v>BO$17</v>
      </c>
      <c r="BP1929" s="199" t="str">
        <f t="shared" si="3174"/>
        <v>BP$17</v>
      </c>
      <c r="BQ1929" s="199" t="str">
        <f t="shared" si="3174"/>
        <v>BQ$17</v>
      </c>
      <c r="BR1929" s="199" t="str">
        <f t="shared" si="3174"/>
        <v>BR$17</v>
      </c>
      <c r="BS1929" s="199" t="str">
        <f t="shared" si="3174"/>
        <v>BS$17</v>
      </c>
      <c r="BT1929" s="199" t="str">
        <f t="shared" si="3174"/>
        <v>BT$17</v>
      </c>
      <c r="BU1929" s="199" t="str">
        <f t="shared" si="3174"/>
        <v>BU$17</v>
      </c>
      <c r="BV1929" s="199" t="str">
        <f t="shared" si="3174"/>
        <v>BV$17</v>
      </c>
      <c r="BW1929" s="199" t="str">
        <f t="shared" si="3174"/>
        <v>BW$17</v>
      </c>
      <c r="BX1929" s="199" t="str">
        <f t="shared" si="3174"/>
        <v>BX$17</v>
      </c>
      <c r="BY1929" s="199" t="str">
        <f t="shared" si="3174"/>
        <v>BY$17</v>
      </c>
      <c r="BZ1929" s="199" t="str">
        <f t="shared" si="3174"/>
        <v>BZ$17</v>
      </c>
      <c r="CA1929" s="199" t="str">
        <f t="shared" si="3174"/>
        <v>CA$17</v>
      </c>
      <c r="CB1929" s="199" t="str">
        <f t="shared" si="3174"/>
        <v>CB$17</v>
      </c>
      <c r="CC1929" s="199" t="str">
        <f t="shared" si="3174"/>
        <v>CC$17</v>
      </c>
      <c r="CD1929" s="199" t="str">
        <f t="shared" si="3174"/>
        <v>CD$17</v>
      </c>
      <c r="CE1929" s="199" t="str">
        <f t="shared" ref="CE1929:CL1929" si="3175">CE$21</f>
        <v>CE$17</v>
      </c>
      <c r="CF1929" s="199" t="str">
        <f t="shared" si="3175"/>
        <v>CF$17</v>
      </c>
      <c r="CG1929" s="199" t="str">
        <f t="shared" si="3175"/>
        <v>CG$17</v>
      </c>
      <c r="CH1929" s="199" t="str">
        <f t="shared" si="3175"/>
        <v>CH$17</v>
      </c>
      <c r="CI1929" s="199" t="str">
        <f t="shared" si="3175"/>
        <v>CI$17</v>
      </c>
      <c r="CJ1929" s="199" t="str">
        <f t="shared" si="3175"/>
        <v>CJ$17</v>
      </c>
      <c r="CK1929" s="199" t="str">
        <f t="shared" si="3175"/>
        <v>CK$17</v>
      </c>
      <c r="CL1929" s="199" t="str">
        <f t="shared" si="3175"/>
        <v>CL$17</v>
      </c>
      <c r="CN1929" s="201"/>
      <c r="CO1929" s="199" t="str">
        <f t="shared" ref="CO1929:DL1929" si="3176">CO$21</f>
        <v>CO$17</v>
      </c>
      <c r="CP1929" s="199" t="str">
        <f t="shared" si="3176"/>
        <v>CP$17</v>
      </c>
      <c r="CQ1929" s="199" t="str">
        <f t="shared" si="3176"/>
        <v>CQ$17</v>
      </c>
      <c r="CR1929" s="199" t="str">
        <f t="shared" si="3176"/>
        <v>CR$17</v>
      </c>
      <c r="CS1929" s="199" t="str">
        <f t="shared" si="3176"/>
        <v>CS$17</v>
      </c>
      <c r="CT1929" s="199" t="str">
        <f t="shared" si="3176"/>
        <v>CT$17</v>
      </c>
      <c r="CU1929" s="199" t="str">
        <f t="shared" si="3176"/>
        <v>CU$17</v>
      </c>
      <c r="CV1929" s="199" t="str">
        <f t="shared" si="3176"/>
        <v>CV$17</v>
      </c>
      <c r="CW1929" s="199" t="str">
        <f t="shared" si="3176"/>
        <v>CW$17</v>
      </c>
      <c r="CX1929" s="199" t="str">
        <f t="shared" si="3176"/>
        <v>CX$17</v>
      </c>
      <c r="CY1929" s="199" t="str">
        <f t="shared" si="3176"/>
        <v>CY$17</v>
      </c>
      <c r="CZ1929" s="199" t="str">
        <f t="shared" si="3176"/>
        <v>CZ$17</v>
      </c>
      <c r="DA1929" s="199" t="str">
        <f t="shared" si="3176"/>
        <v>DA$17</v>
      </c>
      <c r="DB1929" s="199" t="str">
        <f t="shared" si="3176"/>
        <v>DB$17</v>
      </c>
      <c r="DC1929" s="199" t="str">
        <f t="shared" si="3176"/>
        <v>DC$17</v>
      </c>
      <c r="DD1929" s="199" t="str">
        <f t="shared" si="3176"/>
        <v>DD$17</v>
      </c>
      <c r="DE1929" s="199" t="str">
        <f t="shared" si="3176"/>
        <v>DE$17</v>
      </c>
      <c r="DF1929" s="199" t="str">
        <f t="shared" si="3176"/>
        <v>DF$17</v>
      </c>
      <c r="DG1929" s="199" t="str">
        <f t="shared" si="3176"/>
        <v>DG$17</v>
      </c>
      <c r="DH1929" s="199" t="str">
        <f t="shared" si="3176"/>
        <v>DH$17</v>
      </c>
      <c r="DI1929" s="199" t="str">
        <f t="shared" si="3176"/>
        <v>DI$17</v>
      </c>
      <c r="DJ1929" s="199" t="str">
        <f t="shared" si="3176"/>
        <v>DJ$17</v>
      </c>
      <c r="DK1929" s="199" t="str">
        <f t="shared" si="3176"/>
        <v>DK$17</v>
      </c>
      <c r="DL1929" s="199" t="str">
        <f t="shared" si="3176"/>
        <v>DL$17</v>
      </c>
    </row>
    <row r="1930" spans="1:116" x14ac:dyDescent="0.35">
      <c r="A1930" s="174"/>
      <c r="E1930" s="8"/>
      <c r="G1930" s="175" t="s">
        <v>491</v>
      </c>
      <c r="H1930" s="200"/>
      <c r="I1930" s="201"/>
      <c r="J1930" s="201"/>
      <c r="K1930" s="202"/>
      <c r="L1930" s="202"/>
      <c r="M1930" s="202"/>
      <c r="N1930" s="202"/>
      <c r="O1930" s="202"/>
      <c r="P1930" s="202"/>
      <c r="R1930" s="202"/>
      <c r="S1930" s="190"/>
      <c r="T1930" s="190"/>
      <c r="U1930" s="190"/>
      <c r="V1930" s="190"/>
      <c r="W1930" s="190"/>
      <c r="X1930" s="190"/>
      <c r="Y1930" s="190"/>
      <c r="Z1930" s="190"/>
      <c r="AA1930" s="190"/>
      <c r="AB1930" s="190"/>
      <c r="AC1930" s="190"/>
      <c r="AD1930" s="190"/>
      <c r="AE1930" s="190"/>
      <c r="AF1930" s="190"/>
      <c r="AG1930" s="190"/>
      <c r="AH1930" s="190"/>
      <c r="AI1930" s="190"/>
      <c r="AJ1930" s="190"/>
      <c r="AK1930" s="190"/>
      <c r="AL1930" s="190"/>
      <c r="AM1930" s="190"/>
      <c r="AN1930" s="190"/>
      <c r="AO1930" s="190"/>
      <c r="AP1930" s="190"/>
      <c r="AQ1930" s="190"/>
      <c r="AR1930" s="190"/>
      <c r="AS1930" s="190"/>
      <c r="AT1930" s="190"/>
      <c r="AU1930" s="190"/>
      <c r="AV1930" s="190"/>
      <c r="AW1930" s="190"/>
      <c r="AX1930" s="190"/>
      <c r="AY1930" s="190"/>
      <c r="AZ1930" s="190"/>
      <c r="BA1930" s="190"/>
      <c r="BB1930" s="190"/>
      <c r="BC1930" s="190"/>
      <c r="BD1930" s="190"/>
      <c r="BE1930" s="190"/>
      <c r="BF1930" s="190"/>
      <c r="BG1930" s="190"/>
      <c r="BH1930" s="190"/>
      <c r="BI1930" s="190"/>
      <c r="BJ1930" s="190"/>
      <c r="BK1930" s="190"/>
      <c r="BL1930" s="190"/>
      <c r="BM1930" s="190"/>
      <c r="BN1930" s="190"/>
      <c r="BO1930" s="190"/>
      <c r="BP1930" s="190"/>
      <c r="BQ1930" s="190"/>
      <c r="BR1930" s="190"/>
      <c r="BS1930" s="190"/>
      <c r="BT1930" s="190"/>
      <c r="BU1930" s="190"/>
      <c r="BV1930" s="190"/>
      <c r="BW1930" s="190"/>
      <c r="BX1930" s="190"/>
      <c r="BY1930" s="190"/>
      <c r="BZ1930" s="190"/>
      <c r="CA1930" s="190"/>
      <c r="CB1930" s="190"/>
      <c r="CC1930" s="190"/>
      <c r="CD1930" s="190"/>
      <c r="CE1930" s="190"/>
      <c r="CF1930" s="190"/>
      <c r="CG1930" s="190"/>
      <c r="CH1930" s="190"/>
      <c r="CI1930" s="190"/>
      <c r="CJ1930" s="190"/>
      <c r="CK1930" s="190"/>
      <c r="CL1930" s="190"/>
      <c r="CN1930" s="201"/>
      <c r="CO1930" s="190"/>
      <c r="CP1930" s="190"/>
      <c r="CQ1930" s="190"/>
      <c r="CR1930" s="190"/>
      <c r="CS1930" s="190"/>
      <c r="CT1930" s="190"/>
      <c r="CU1930" s="190"/>
      <c r="CV1930" s="190"/>
      <c r="CW1930" s="190"/>
      <c r="CX1930" s="190"/>
      <c r="CY1930" s="190"/>
      <c r="CZ1930" s="190"/>
      <c r="DA1930" s="190"/>
      <c r="DB1930" s="190"/>
      <c r="DC1930" s="190"/>
      <c r="DD1930" s="190"/>
      <c r="DE1930" s="190"/>
      <c r="DF1930" s="190"/>
      <c r="DG1930" s="190"/>
      <c r="DH1930" s="190"/>
      <c r="DI1930" s="190"/>
      <c r="DJ1930" s="190"/>
      <c r="DK1930" s="190"/>
      <c r="DL1930" s="190"/>
    </row>
    <row r="1931" spans="1:116" x14ac:dyDescent="0.35">
      <c r="A1931" s="174"/>
      <c r="E1931" s="8"/>
      <c r="G1931" s="175" t="s">
        <v>505</v>
      </c>
      <c r="H1931" s="200"/>
      <c r="I1931" s="201"/>
      <c r="J1931" s="201"/>
      <c r="K1931" s="202"/>
      <c r="L1931" s="202"/>
      <c r="M1931" s="202"/>
      <c r="N1931" s="202"/>
      <c r="O1931" s="202"/>
      <c r="P1931" s="202"/>
      <c r="R1931" s="202"/>
      <c r="S1931" s="190"/>
      <c r="T1931" s="190"/>
      <c r="U1931" s="190"/>
      <c r="V1931" s="190"/>
      <c r="W1931" s="190"/>
      <c r="X1931" s="190"/>
      <c r="Y1931" s="190"/>
      <c r="Z1931" s="190"/>
      <c r="AA1931" s="190"/>
      <c r="AB1931" s="190"/>
      <c r="AC1931" s="190"/>
      <c r="AD1931" s="190"/>
      <c r="AE1931" s="190"/>
      <c r="AF1931" s="190"/>
      <c r="AG1931" s="190"/>
      <c r="AH1931" s="190"/>
      <c r="AI1931" s="190"/>
      <c r="AJ1931" s="190"/>
      <c r="AK1931" s="190"/>
      <c r="AL1931" s="190"/>
      <c r="AM1931" s="190"/>
      <c r="AN1931" s="190"/>
      <c r="AO1931" s="190"/>
      <c r="AP1931" s="190"/>
      <c r="AQ1931" s="190"/>
      <c r="AR1931" s="190"/>
      <c r="AS1931" s="190"/>
      <c r="AT1931" s="190"/>
      <c r="AU1931" s="190"/>
      <c r="AV1931" s="190"/>
      <c r="AW1931" s="190"/>
      <c r="AX1931" s="190"/>
      <c r="AY1931" s="190"/>
      <c r="AZ1931" s="190"/>
      <c r="BA1931" s="190"/>
      <c r="BB1931" s="190"/>
      <c r="BC1931" s="190"/>
      <c r="BD1931" s="190"/>
      <c r="BE1931" s="190"/>
      <c r="BF1931" s="190"/>
      <c r="BG1931" s="190"/>
      <c r="BH1931" s="190"/>
      <c r="BI1931" s="190"/>
      <c r="BJ1931" s="190"/>
      <c r="BK1931" s="190"/>
      <c r="BL1931" s="190"/>
      <c r="BM1931" s="190"/>
      <c r="BN1931" s="190"/>
      <c r="BO1931" s="190"/>
      <c r="BP1931" s="190"/>
      <c r="BQ1931" s="190"/>
      <c r="BR1931" s="190"/>
      <c r="BS1931" s="190"/>
      <c r="BT1931" s="190"/>
      <c r="BU1931" s="190"/>
      <c r="BV1931" s="190"/>
      <c r="BW1931" s="190"/>
      <c r="BX1931" s="190"/>
      <c r="BY1931" s="190"/>
      <c r="BZ1931" s="190"/>
      <c r="CA1931" s="190"/>
      <c r="CB1931" s="190"/>
      <c r="CC1931" s="190"/>
      <c r="CD1931" s="190"/>
      <c r="CE1931" s="190"/>
      <c r="CF1931" s="190"/>
      <c r="CG1931" s="190"/>
      <c r="CH1931" s="190"/>
      <c r="CI1931" s="190"/>
      <c r="CJ1931" s="190"/>
      <c r="CK1931" s="190"/>
      <c r="CL1931" s="190"/>
      <c r="CN1931" s="201"/>
      <c r="CO1931" s="190"/>
      <c r="CP1931" s="190"/>
      <c r="CQ1931" s="190"/>
      <c r="CR1931" s="190"/>
      <c r="CS1931" s="190"/>
      <c r="CT1931" s="190"/>
      <c r="CU1931" s="190"/>
      <c r="CV1931" s="190"/>
      <c r="CW1931" s="190"/>
      <c r="CX1931" s="190"/>
      <c r="CY1931" s="190"/>
      <c r="CZ1931" s="190"/>
      <c r="DA1931" s="190"/>
      <c r="DB1931" s="190"/>
      <c r="DC1931" s="190"/>
      <c r="DD1931" s="190"/>
      <c r="DE1931" s="190"/>
      <c r="DF1931" s="190"/>
      <c r="DG1931" s="190"/>
      <c r="DH1931" s="190"/>
      <c r="DI1931" s="190"/>
      <c r="DJ1931" s="190"/>
      <c r="DK1931" s="190"/>
      <c r="DL1931" s="190"/>
    </row>
    <row r="1932" spans="1:116" x14ac:dyDescent="0.35">
      <c r="A1932" s="142" t="s">
        <v>218</v>
      </c>
      <c r="B1932" s="31" t="s">
        <v>81</v>
      </c>
      <c r="C1932" s="31"/>
      <c r="D1932" t="s">
        <v>541</v>
      </c>
      <c r="E1932" s="8" t="str">
        <f t="shared" ref="E1932:E1950" si="3177">ROW()&amp;" "&amp;D1932</f>
        <v>1932 SEASON MONTHL-TV-V</v>
      </c>
      <c r="F1932" t="s">
        <v>553</v>
      </c>
      <c r="G1932" s="175" t="s">
        <v>463</v>
      </c>
      <c r="H1932" s="200"/>
      <c r="I1932" s="201"/>
      <c r="J1932" s="201"/>
      <c r="K1932" s="202"/>
      <c r="L1932" s="202"/>
      <c r="M1932" s="202"/>
      <c r="N1932" s="202"/>
      <c r="O1932" s="202"/>
      <c r="P1932" s="202"/>
      <c r="R1932" s="202"/>
      <c r="S1932" s="190" t="str">
        <f t="shared" ref="S1932:CD1932" si="3178">S$22</f>
        <v>S$18</v>
      </c>
      <c r="T1932" s="190" t="str">
        <f t="shared" si="3178"/>
        <v>T$18</v>
      </c>
      <c r="U1932" s="190" t="str">
        <f t="shared" si="3178"/>
        <v>U$18</v>
      </c>
      <c r="V1932" s="190" t="str">
        <f t="shared" si="3178"/>
        <v>V$18</v>
      </c>
      <c r="W1932" s="190" t="str">
        <f t="shared" si="3178"/>
        <v>W$18</v>
      </c>
      <c r="X1932" s="190" t="str">
        <f t="shared" si="3178"/>
        <v>X$18</v>
      </c>
      <c r="Y1932" s="190" t="str">
        <f t="shared" si="3178"/>
        <v>Y$18</v>
      </c>
      <c r="Z1932" s="190" t="str">
        <f t="shared" si="3178"/>
        <v>Z$18</v>
      </c>
      <c r="AA1932" s="190" t="str">
        <f t="shared" si="3178"/>
        <v>AA$18</v>
      </c>
      <c r="AB1932" s="190" t="str">
        <f t="shared" si="3178"/>
        <v>AB$18</v>
      </c>
      <c r="AC1932" s="190" t="str">
        <f t="shared" si="3178"/>
        <v>AC$18</v>
      </c>
      <c r="AD1932" s="190" t="str">
        <f t="shared" si="3178"/>
        <v>AD$18</v>
      </c>
      <c r="AE1932" s="190" t="str">
        <f t="shared" si="3178"/>
        <v>AE$18</v>
      </c>
      <c r="AF1932" s="190" t="str">
        <f t="shared" si="3178"/>
        <v>AF$18</v>
      </c>
      <c r="AG1932" s="190" t="str">
        <f t="shared" si="3178"/>
        <v>AG$18</v>
      </c>
      <c r="AH1932" s="190" t="str">
        <f t="shared" si="3178"/>
        <v>AH$18</v>
      </c>
      <c r="AI1932" s="190" t="str">
        <f t="shared" si="3178"/>
        <v>AI$18</v>
      </c>
      <c r="AJ1932" s="190" t="str">
        <f t="shared" si="3178"/>
        <v>AJ$18</v>
      </c>
      <c r="AK1932" s="190" t="str">
        <f t="shared" si="3178"/>
        <v>AK$18</v>
      </c>
      <c r="AL1932" s="190" t="str">
        <f t="shared" si="3178"/>
        <v>AL$18</v>
      </c>
      <c r="AM1932" s="190" t="str">
        <f t="shared" si="3178"/>
        <v>AM$18</v>
      </c>
      <c r="AN1932" s="190" t="str">
        <f t="shared" si="3178"/>
        <v>AN$18</v>
      </c>
      <c r="AO1932" s="190" t="str">
        <f t="shared" si="3178"/>
        <v>AO$18</v>
      </c>
      <c r="AP1932" s="190" t="str">
        <f t="shared" si="3178"/>
        <v>AP$18</v>
      </c>
      <c r="AQ1932" s="190" t="str">
        <f t="shared" si="3178"/>
        <v>AQ$18</v>
      </c>
      <c r="AR1932" s="190" t="str">
        <f t="shared" si="3178"/>
        <v>AR$18</v>
      </c>
      <c r="AS1932" s="190" t="str">
        <f t="shared" si="3178"/>
        <v>AS$18</v>
      </c>
      <c r="AT1932" s="190" t="str">
        <f t="shared" si="3178"/>
        <v>AT$18</v>
      </c>
      <c r="AU1932" s="190" t="str">
        <f t="shared" si="3178"/>
        <v>AU$18</v>
      </c>
      <c r="AV1932" s="190" t="str">
        <f t="shared" si="3178"/>
        <v>AV$18</v>
      </c>
      <c r="AW1932" s="190" t="str">
        <f t="shared" si="3178"/>
        <v>AW$18</v>
      </c>
      <c r="AX1932" s="190" t="str">
        <f t="shared" si="3178"/>
        <v>AX$18</v>
      </c>
      <c r="AY1932" s="190" t="str">
        <f t="shared" si="3178"/>
        <v>AY$18</v>
      </c>
      <c r="AZ1932" s="190" t="str">
        <f t="shared" si="3178"/>
        <v>AZ$18</v>
      </c>
      <c r="BA1932" s="190" t="str">
        <f t="shared" si="3178"/>
        <v>BA$18</v>
      </c>
      <c r="BB1932" s="190" t="str">
        <f t="shared" si="3178"/>
        <v>BB$18</v>
      </c>
      <c r="BC1932" s="190" t="str">
        <f t="shared" si="3178"/>
        <v>BC$18</v>
      </c>
      <c r="BD1932" s="190" t="str">
        <f t="shared" si="3178"/>
        <v>BD$18</v>
      </c>
      <c r="BE1932" s="190" t="str">
        <f t="shared" si="3178"/>
        <v>BE$18</v>
      </c>
      <c r="BF1932" s="190" t="str">
        <f t="shared" si="3178"/>
        <v>BF$18</v>
      </c>
      <c r="BG1932" s="190" t="str">
        <f t="shared" si="3178"/>
        <v>BG$18</v>
      </c>
      <c r="BH1932" s="190" t="str">
        <f t="shared" si="3178"/>
        <v>BH$18</v>
      </c>
      <c r="BI1932" s="190" t="str">
        <f t="shared" si="3178"/>
        <v>BI$18</v>
      </c>
      <c r="BJ1932" s="190" t="str">
        <f t="shared" si="3178"/>
        <v>BJ$18</v>
      </c>
      <c r="BK1932" s="190" t="str">
        <f t="shared" si="3178"/>
        <v>BK$18</v>
      </c>
      <c r="BL1932" s="190" t="str">
        <f t="shared" si="3178"/>
        <v>BL$18</v>
      </c>
      <c r="BM1932" s="190" t="str">
        <f t="shared" si="3178"/>
        <v>BM$18</v>
      </c>
      <c r="BN1932" s="190" t="str">
        <f t="shared" si="3178"/>
        <v>BN$18</v>
      </c>
      <c r="BO1932" s="190" t="str">
        <f t="shared" si="3178"/>
        <v>BO$18</v>
      </c>
      <c r="BP1932" s="190" t="str">
        <f t="shared" si="3178"/>
        <v>BP$18</v>
      </c>
      <c r="BQ1932" s="190" t="str">
        <f t="shared" si="3178"/>
        <v>BQ$18</v>
      </c>
      <c r="BR1932" s="190" t="str">
        <f t="shared" si="3178"/>
        <v>BR$18</v>
      </c>
      <c r="BS1932" s="190" t="str">
        <f t="shared" si="3178"/>
        <v>BS$18</v>
      </c>
      <c r="BT1932" s="190" t="str">
        <f t="shared" si="3178"/>
        <v>BT$18</v>
      </c>
      <c r="BU1932" s="190" t="str">
        <f t="shared" si="3178"/>
        <v>BU$18</v>
      </c>
      <c r="BV1932" s="190" t="str">
        <f t="shared" si="3178"/>
        <v>BV$18</v>
      </c>
      <c r="BW1932" s="190" t="str">
        <f t="shared" si="3178"/>
        <v>BW$18</v>
      </c>
      <c r="BX1932" s="190" t="str">
        <f t="shared" si="3178"/>
        <v>BX$18</v>
      </c>
      <c r="BY1932" s="190" t="str">
        <f t="shared" si="3178"/>
        <v>BY$18</v>
      </c>
      <c r="BZ1932" s="190" t="str">
        <f t="shared" si="3178"/>
        <v>BZ$18</v>
      </c>
      <c r="CA1932" s="190" t="str">
        <f t="shared" si="3178"/>
        <v>CA$18</v>
      </c>
      <c r="CB1932" s="190" t="str">
        <f t="shared" si="3178"/>
        <v>CB$18</v>
      </c>
      <c r="CC1932" s="190" t="str">
        <f t="shared" si="3178"/>
        <v>CC$18</v>
      </c>
      <c r="CD1932" s="190" t="str">
        <f t="shared" si="3178"/>
        <v>CD$18</v>
      </c>
      <c r="CE1932" s="190" t="str">
        <f t="shared" ref="CE1932:CL1932" si="3179">CE$22</f>
        <v>CE$18</v>
      </c>
      <c r="CF1932" s="190" t="str">
        <f t="shared" si="3179"/>
        <v>CF$18</v>
      </c>
      <c r="CG1932" s="190" t="str">
        <f t="shared" si="3179"/>
        <v>CG$18</v>
      </c>
      <c r="CH1932" s="190" t="str">
        <f t="shared" si="3179"/>
        <v>CH$18</v>
      </c>
      <c r="CI1932" s="190" t="str">
        <f t="shared" si="3179"/>
        <v>CI$18</v>
      </c>
      <c r="CJ1932" s="190" t="str">
        <f t="shared" si="3179"/>
        <v>CJ$18</v>
      </c>
      <c r="CK1932" s="190" t="str">
        <f t="shared" si="3179"/>
        <v>CK$18</v>
      </c>
      <c r="CL1932" s="190" t="str">
        <f t="shared" si="3179"/>
        <v>CL$18</v>
      </c>
      <c r="CN1932" s="201"/>
      <c r="CO1932" s="190" t="str">
        <f t="shared" ref="CO1932:DL1932" si="3180">CO$22</f>
        <v>CO$18</v>
      </c>
      <c r="CP1932" s="190" t="str">
        <f t="shared" si="3180"/>
        <v>CP$18</v>
      </c>
      <c r="CQ1932" s="190" t="str">
        <f t="shared" si="3180"/>
        <v>CQ$18</v>
      </c>
      <c r="CR1932" s="190" t="str">
        <f t="shared" si="3180"/>
        <v>CR$18</v>
      </c>
      <c r="CS1932" s="190" t="str">
        <f t="shared" si="3180"/>
        <v>CS$18</v>
      </c>
      <c r="CT1932" s="190" t="str">
        <f t="shared" si="3180"/>
        <v>CT$18</v>
      </c>
      <c r="CU1932" s="190" t="str">
        <f t="shared" si="3180"/>
        <v>CU$18</v>
      </c>
      <c r="CV1932" s="190" t="str">
        <f t="shared" si="3180"/>
        <v>CV$18</v>
      </c>
      <c r="CW1932" s="190" t="str">
        <f t="shared" si="3180"/>
        <v>CW$18</v>
      </c>
      <c r="CX1932" s="190" t="str">
        <f t="shared" si="3180"/>
        <v>CX$18</v>
      </c>
      <c r="CY1932" s="190" t="str">
        <f t="shared" si="3180"/>
        <v>CY$18</v>
      </c>
      <c r="CZ1932" s="190" t="str">
        <f t="shared" si="3180"/>
        <v>CZ$18</v>
      </c>
      <c r="DA1932" s="190" t="str">
        <f t="shared" si="3180"/>
        <v>DA$18</v>
      </c>
      <c r="DB1932" s="190" t="str">
        <f t="shared" si="3180"/>
        <v>DB$18</v>
      </c>
      <c r="DC1932" s="190" t="str">
        <f t="shared" si="3180"/>
        <v>DC$18</v>
      </c>
      <c r="DD1932" s="190" t="str">
        <f t="shared" si="3180"/>
        <v>DD$18</v>
      </c>
      <c r="DE1932" s="190" t="str">
        <f t="shared" si="3180"/>
        <v>DE$18</v>
      </c>
      <c r="DF1932" s="190" t="str">
        <f t="shared" si="3180"/>
        <v>DF$18</v>
      </c>
      <c r="DG1932" s="190" t="str">
        <f t="shared" si="3180"/>
        <v>DG$18</v>
      </c>
      <c r="DH1932" s="190" t="str">
        <f t="shared" si="3180"/>
        <v>DH$18</v>
      </c>
      <c r="DI1932" s="190" t="str">
        <f t="shared" si="3180"/>
        <v>DI$18</v>
      </c>
      <c r="DJ1932" s="190" t="str">
        <f t="shared" si="3180"/>
        <v>DJ$18</v>
      </c>
      <c r="DK1932" s="190" t="str">
        <f t="shared" si="3180"/>
        <v>DK$18</v>
      </c>
      <c r="DL1932" s="190" t="str">
        <f t="shared" si="3180"/>
        <v>DL$18</v>
      </c>
    </row>
    <row r="1933" spans="1:116" x14ac:dyDescent="0.35">
      <c r="A1933" s="12"/>
      <c r="B1933" s="12" t="s">
        <v>332</v>
      </c>
      <c r="C1933" s="12"/>
      <c r="D1933" t="s">
        <v>541</v>
      </c>
      <c r="E1933" s="8" t="str">
        <f t="shared" si="3177"/>
        <v>1933 SEASON MONTHL-TV-V</v>
      </c>
      <c r="G1933" s="175" t="s">
        <v>464</v>
      </c>
      <c r="H1933" s="200"/>
      <c r="I1933" s="201"/>
      <c r="J1933" s="201"/>
      <c r="K1933" s="202"/>
      <c r="L1933" s="202"/>
      <c r="M1933" s="202"/>
      <c r="N1933" s="202"/>
      <c r="O1933" s="202"/>
      <c r="P1933" s="202"/>
      <c r="R1933" s="202"/>
      <c r="S1933" s="190" t="str">
        <f t="shared" ref="S1933:CD1933" si="3181">S$23</f>
        <v>S$19</v>
      </c>
      <c r="T1933" s="190" t="str">
        <f t="shared" si="3181"/>
        <v>T$19</v>
      </c>
      <c r="U1933" s="190" t="str">
        <f t="shared" si="3181"/>
        <v>U$19</v>
      </c>
      <c r="V1933" s="190" t="str">
        <f t="shared" si="3181"/>
        <v>V$19</v>
      </c>
      <c r="W1933" s="190" t="str">
        <f t="shared" si="3181"/>
        <v>W$19</v>
      </c>
      <c r="X1933" s="190" t="str">
        <f t="shared" si="3181"/>
        <v>X$19</v>
      </c>
      <c r="Y1933" s="190" t="str">
        <f t="shared" si="3181"/>
        <v>Y$19</v>
      </c>
      <c r="Z1933" s="190" t="str">
        <f t="shared" si="3181"/>
        <v>Z$19</v>
      </c>
      <c r="AA1933" s="190" t="str">
        <f t="shared" si="3181"/>
        <v>AA$19</v>
      </c>
      <c r="AB1933" s="190" t="str">
        <f t="shared" si="3181"/>
        <v>AB$19</v>
      </c>
      <c r="AC1933" s="190" t="str">
        <f t="shared" si="3181"/>
        <v>AC$19</v>
      </c>
      <c r="AD1933" s="190" t="str">
        <f t="shared" si="3181"/>
        <v>AD$19</v>
      </c>
      <c r="AE1933" s="190" t="str">
        <f t="shared" si="3181"/>
        <v>AE$19</v>
      </c>
      <c r="AF1933" s="190" t="str">
        <f t="shared" si="3181"/>
        <v>AF$19</v>
      </c>
      <c r="AG1933" s="190" t="str">
        <f t="shared" si="3181"/>
        <v>AG$19</v>
      </c>
      <c r="AH1933" s="190" t="str">
        <f t="shared" si="3181"/>
        <v>AH$19</v>
      </c>
      <c r="AI1933" s="190" t="str">
        <f t="shared" si="3181"/>
        <v>AI$19</v>
      </c>
      <c r="AJ1933" s="190" t="str">
        <f t="shared" si="3181"/>
        <v>AJ$19</v>
      </c>
      <c r="AK1933" s="190" t="str">
        <f t="shared" si="3181"/>
        <v>AK$19</v>
      </c>
      <c r="AL1933" s="190" t="str">
        <f t="shared" si="3181"/>
        <v>AL$19</v>
      </c>
      <c r="AM1933" s="190" t="str">
        <f t="shared" si="3181"/>
        <v>AM$19</v>
      </c>
      <c r="AN1933" s="190" t="str">
        <f t="shared" si="3181"/>
        <v>AN$19</v>
      </c>
      <c r="AO1933" s="190" t="str">
        <f t="shared" si="3181"/>
        <v>AO$19</v>
      </c>
      <c r="AP1933" s="190" t="str">
        <f t="shared" si="3181"/>
        <v>AP$19</v>
      </c>
      <c r="AQ1933" s="190" t="str">
        <f t="shared" si="3181"/>
        <v>AQ$19</v>
      </c>
      <c r="AR1933" s="190" t="str">
        <f t="shared" si="3181"/>
        <v>AR$19</v>
      </c>
      <c r="AS1933" s="190" t="str">
        <f t="shared" si="3181"/>
        <v>AS$19</v>
      </c>
      <c r="AT1933" s="190" t="str">
        <f t="shared" si="3181"/>
        <v>AT$19</v>
      </c>
      <c r="AU1933" s="190" t="str">
        <f t="shared" si="3181"/>
        <v>AU$19</v>
      </c>
      <c r="AV1933" s="190" t="str">
        <f t="shared" si="3181"/>
        <v>AV$19</v>
      </c>
      <c r="AW1933" s="190" t="str">
        <f t="shared" si="3181"/>
        <v>AW$19</v>
      </c>
      <c r="AX1933" s="190" t="str">
        <f t="shared" si="3181"/>
        <v>AX$19</v>
      </c>
      <c r="AY1933" s="190" t="str">
        <f t="shared" si="3181"/>
        <v>AY$19</v>
      </c>
      <c r="AZ1933" s="190" t="str">
        <f t="shared" si="3181"/>
        <v>AZ$19</v>
      </c>
      <c r="BA1933" s="190" t="str">
        <f t="shared" si="3181"/>
        <v>BA$19</v>
      </c>
      <c r="BB1933" s="190" t="str">
        <f t="shared" si="3181"/>
        <v>BB$19</v>
      </c>
      <c r="BC1933" s="190" t="str">
        <f t="shared" si="3181"/>
        <v>BC$19</v>
      </c>
      <c r="BD1933" s="190" t="str">
        <f t="shared" si="3181"/>
        <v>BD$19</v>
      </c>
      <c r="BE1933" s="190" t="str">
        <f t="shared" si="3181"/>
        <v>BE$19</v>
      </c>
      <c r="BF1933" s="190" t="str">
        <f t="shared" si="3181"/>
        <v>BF$19</v>
      </c>
      <c r="BG1933" s="190" t="str">
        <f t="shared" si="3181"/>
        <v>BG$19</v>
      </c>
      <c r="BH1933" s="190" t="str">
        <f t="shared" si="3181"/>
        <v>BH$19</v>
      </c>
      <c r="BI1933" s="190" t="str">
        <f t="shared" si="3181"/>
        <v>BI$19</v>
      </c>
      <c r="BJ1933" s="190" t="str">
        <f t="shared" si="3181"/>
        <v>BJ$19</v>
      </c>
      <c r="BK1933" s="190" t="str">
        <f t="shared" si="3181"/>
        <v>BK$19</v>
      </c>
      <c r="BL1933" s="190" t="str">
        <f t="shared" si="3181"/>
        <v>BL$19</v>
      </c>
      <c r="BM1933" s="190" t="str">
        <f t="shared" si="3181"/>
        <v>BM$19</v>
      </c>
      <c r="BN1933" s="190" t="str">
        <f t="shared" si="3181"/>
        <v>BN$19</v>
      </c>
      <c r="BO1933" s="190" t="str">
        <f t="shared" si="3181"/>
        <v>BO$19</v>
      </c>
      <c r="BP1933" s="190" t="str">
        <f t="shared" si="3181"/>
        <v>BP$19</v>
      </c>
      <c r="BQ1933" s="190" t="str">
        <f t="shared" si="3181"/>
        <v>BQ$19</v>
      </c>
      <c r="BR1933" s="190" t="str">
        <f t="shared" si="3181"/>
        <v>BR$19</v>
      </c>
      <c r="BS1933" s="190" t="str">
        <f t="shared" si="3181"/>
        <v>BS$19</v>
      </c>
      <c r="BT1933" s="190" t="str">
        <f t="shared" si="3181"/>
        <v>BT$19</v>
      </c>
      <c r="BU1933" s="190" t="str">
        <f t="shared" si="3181"/>
        <v>BU$19</v>
      </c>
      <c r="BV1933" s="190" t="str">
        <f t="shared" si="3181"/>
        <v>BV$19</v>
      </c>
      <c r="BW1933" s="190" t="str">
        <f t="shared" si="3181"/>
        <v>BW$19</v>
      </c>
      <c r="BX1933" s="190" t="str">
        <f t="shared" si="3181"/>
        <v>BX$19</v>
      </c>
      <c r="BY1933" s="190" t="str">
        <f t="shared" si="3181"/>
        <v>BY$19</v>
      </c>
      <c r="BZ1933" s="190" t="str">
        <f t="shared" si="3181"/>
        <v>BZ$19</v>
      </c>
      <c r="CA1933" s="190" t="str">
        <f t="shared" si="3181"/>
        <v>CA$19</v>
      </c>
      <c r="CB1933" s="190" t="str">
        <f t="shared" si="3181"/>
        <v>CB$19</v>
      </c>
      <c r="CC1933" s="190" t="str">
        <f t="shared" si="3181"/>
        <v>CC$19</v>
      </c>
      <c r="CD1933" s="190" t="str">
        <f t="shared" si="3181"/>
        <v>CD$19</v>
      </c>
      <c r="CE1933" s="190" t="str">
        <f t="shared" ref="CE1933:CL1933" si="3182">CE$23</f>
        <v>CE$19</v>
      </c>
      <c r="CF1933" s="190" t="str">
        <f t="shared" si="3182"/>
        <v>CF$19</v>
      </c>
      <c r="CG1933" s="190" t="str">
        <f t="shared" si="3182"/>
        <v>CG$19</v>
      </c>
      <c r="CH1933" s="190" t="str">
        <f t="shared" si="3182"/>
        <v>CH$19</v>
      </c>
      <c r="CI1933" s="190" t="str">
        <f t="shared" si="3182"/>
        <v>CI$19</v>
      </c>
      <c r="CJ1933" s="190" t="str">
        <f t="shared" si="3182"/>
        <v>CJ$19</v>
      </c>
      <c r="CK1933" s="190" t="str">
        <f t="shared" si="3182"/>
        <v>CK$19</v>
      </c>
      <c r="CL1933" s="190" t="str">
        <f t="shared" si="3182"/>
        <v>CL$19</v>
      </c>
      <c r="CN1933" s="201"/>
      <c r="CO1933" s="190" t="str">
        <f t="shared" ref="CO1933:DL1933" si="3183">CO$23</f>
        <v>CO$19</v>
      </c>
      <c r="CP1933" s="190" t="str">
        <f t="shared" si="3183"/>
        <v>CP$19</v>
      </c>
      <c r="CQ1933" s="190" t="str">
        <f t="shared" si="3183"/>
        <v>CQ$19</v>
      </c>
      <c r="CR1933" s="190" t="str">
        <f t="shared" si="3183"/>
        <v>CR$19</v>
      </c>
      <c r="CS1933" s="190" t="str">
        <f t="shared" si="3183"/>
        <v>CS$19</v>
      </c>
      <c r="CT1933" s="190" t="str">
        <f t="shared" si="3183"/>
        <v>CT$19</v>
      </c>
      <c r="CU1933" s="190" t="str">
        <f t="shared" si="3183"/>
        <v>CU$19</v>
      </c>
      <c r="CV1933" s="190" t="str">
        <f t="shared" si="3183"/>
        <v>CV$19</v>
      </c>
      <c r="CW1933" s="190" t="str">
        <f t="shared" si="3183"/>
        <v>CW$19</v>
      </c>
      <c r="CX1933" s="190" t="str">
        <f t="shared" si="3183"/>
        <v>CX$19</v>
      </c>
      <c r="CY1933" s="190" t="str">
        <f t="shared" si="3183"/>
        <v>CY$19</v>
      </c>
      <c r="CZ1933" s="190" t="str">
        <f t="shared" si="3183"/>
        <v>CZ$19</v>
      </c>
      <c r="DA1933" s="190" t="str">
        <f t="shared" si="3183"/>
        <v>DA$19</v>
      </c>
      <c r="DB1933" s="190" t="str">
        <f t="shared" si="3183"/>
        <v>DB$19</v>
      </c>
      <c r="DC1933" s="190" t="str">
        <f t="shared" si="3183"/>
        <v>DC$19</v>
      </c>
      <c r="DD1933" s="190" t="str">
        <f t="shared" si="3183"/>
        <v>DD$19</v>
      </c>
      <c r="DE1933" s="190" t="str">
        <f t="shared" si="3183"/>
        <v>DE$19</v>
      </c>
      <c r="DF1933" s="190" t="str">
        <f t="shared" si="3183"/>
        <v>DF$19</v>
      </c>
      <c r="DG1933" s="190" t="str">
        <f t="shared" si="3183"/>
        <v>DG$19</v>
      </c>
      <c r="DH1933" s="190" t="str">
        <f t="shared" si="3183"/>
        <v>DH$19</v>
      </c>
      <c r="DI1933" s="190" t="str">
        <f t="shared" si="3183"/>
        <v>DI$19</v>
      </c>
      <c r="DJ1933" s="190" t="str">
        <f t="shared" si="3183"/>
        <v>DJ$19</v>
      </c>
      <c r="DK1933" s="190" t="str">
        <f t="shared" si="3183"/>
        <v>DK$19</v>
      </c>
      <c r="DL1933" s="190" t="str">
        <f t="shared" si="3183"/>
        <v>DL$19</v>
      </c>
    </row>
    <row r="1934" spans="1:116" x14ac:dyDescent="0.35">
      <c r="A1934" s="12"/>
      <c r="B1934" s="12"/>
      <c r="C1934" s="12"/>
      <c r="D1934" t="s">
        <v>541</v>
      </c>
      <c r="E1934" s="8"/>
      <c r="G1934" s="143" t="s">
        <v>543</v>
      </c>
      <c r="H1934" s="142"/>
      <c r="I1934" s="144"/>
      <c r="J1934" s="144"/>
      <c r="K1934" s="142"/>
      <c r="L1934" s="142"/>
      <c r="M1934" s="142"/>
      <c r="N1934" s="142"/>
      <c r="O1934" s="142"/>
      <c r="P1934" s="142"/>
      <c r="R1934" s="143"/>
      <c r="S1934" s="168"/>
      <c r="T1934" s="168"/>
      <c r="U1934" s="168"/>
      <c r="V1934" s="168"/>
      <c r="W1934" s="168"/>
      <c r="X1934" s="168"/>
      <c r="Y1934" s="168"/>
      <c r="Z1934" s="168"/>
      <c r="AA1934" s="168"/>
      <c r="AB1934" s="168"/>
      <c r="AC1934" s="168"/>
      <c r="AD1934" s="168"/>
      <c r="AE1934" s="168"/>
      <c r="AF1934" s="168"/>
      <c r="AG1934" s="168"/>
      <c r="AH1934" s="168"/>
      <c r="AI1934" s="168"/>
      <c r="AJ1934" s="168"/>
      <c r="AK1934" s="168"/>
      <c r="AL1934" s="168"/>
      <c r="AM1934" s="168"/>
      <c r="AN1934" s="168"/>
      <c r="AO1934" s="168"/>
      <c r="AP1934" s="168"/>
      <c r="AQ1934" s="168"/>
      <c r="AR1934" s="168"/>
      <c r="AS1934" s="168"/>
      <c r="AT1934" s="168"/>
      <c r="AU1934" s="168"/>
      <c r="AV1934" s="168"/>
      <c r="AW1934" s="168"/>
      <c r="AX1934" s="168"/>
      <c r="AY1934" s="168"/>
      <c r="AZ1934" s="168"/>
      <c r="BA1934" s="168"/>
      <c r="BB1934" s="168"/>
      <c r="BC1934" s="168"/>
      <c r="BD1934" s="168"/>
      <c r="BE1934" s="168"/>
      <c r="BF1934" s="168"/>
      <c r="BG1934" s="168"/>
      <c r="BH1934" s="168"/>
      <c r="BI1934" s="168"/>
      <c r="BJ1934" s="168"/>
      <c r="BK1934" s="168"/>
      <c r="BL1934" s="168"/>
      <c r="BM1934" s="168"/>
      <c r="BN1934" s="168"/>
      <c r="BO1934" s="168"/>
      <c r="BP1934" s="168"/>
      <c r="BQ1934" s="168"/>
      <c r="BR1934" s="168"/>
      <c r="BS1934" s="168"/>
      <c r="BT1934" s="168"/>
      <c r="BU1934" s="168"/>
      <c r="BV1934" s="168"/>
      <c r="BW1934" s="168"/>
      <c r="BX1934" s="168"/>
      <c r="BY1934" s="168"/>
      <c r="BZ1934" s="168"/>
      <c r="CA1934" s="168"/>
      <c r="CB1934" s="168"/>
      <c r="CC1934" s="168"/>
      <c r="CD1934" s="168"/>
      <c r="CE1934" s="168"/>
      <c r="CF1934" s="168"/>
      <c r="CG1934" s="168"/>
      <c r="CH1934" s="168"/>
      <c r="CI1934" s="168"/>
      <c r="CJ1934" s="168"/>
      <c r="CK1934" s="168"/>
      <c r="CL1934" s="168"/>
      <c r="CN1934" s="144"/>
      <c r="CO1934" s="168"/>
      <c r="CP1934" s="168"/>
      <c r="CQ1934" s="168"/>
      <c r="CR1934" s="168"/>
      <c r="CS1934" s="168"/>
      <c r="CT1934" s="168"/>
      <c r="CU1934" s="168"/>
      <c r="CV1934" s="168"/>
      <c r="CW1934" s="168"/>
      <c r="CX1934" s="168"/>
      <c r="CY1934" s="168"/>
      <c r="CZ1934" s="168"/>
      <c r="DA1934" s="168"/>
      <c r="DB1934" s="168"/>
      <c r="DC1934" s="168"/>
      <c r="DD1934" s="168"/>
      <c r="DE1934" s="168"/>
      <c r="DF1934" s="168"/>
      <c r="DG1934" s="168"/>
      <c r="DH1934" s="168"/>
      <c r="DI1934" s="168"/>
      <c r="DJ1934" s="168"/>
      <c r="DK1934" s="168"/>
      <c r="DL1934" s="168"/>
    </row>
    <row r="1935" spans="1:116" x14ac:dyDescent="0.35">
      <c r="D1935" t="s">
        <v>541</v>
      </c>
      <c r="E1935" s="8"/>
      <c r="G1935" s="95" t="str">
        <f>G1929</f>
        <v>Primary volume driver</v>
      </c>
      <c r="H1935" s="12"/>
      <c r="I1935" s="60"/>
      <c r="J1935" s="60"/>
      <c r="K1935" s="12"/>
      <c r="L1935" s="12"/>
      <c r="M1935" s="12"/>
      <c r="N1935" s="12"/>
      <c r="O1935" s="12"/>
      <c r="P1935" s="12"/>
      <c r="R1935" s="13"/>
      <c r="S1935" s="76"/>
      <c r="T1935" s="76"/>
      <c r="U1935" s="76"/>
      <c r="V1935" s="76"/>
      <c r="W1935" s="76"/>
      <c r="X1935" s="76"/>
      <c r="Y1935" s="76"/>
      <c r="Z1935" s="76"/>
      <c r="AA1935" s="76"/>
      <c r="AB1935" s="76"/>
      <c r="AC1935" s="76"/>
      <c r="AD1935" s="76"/>
      <c r="AE1935" s="76"/>
      <c r="AF1935" s="76"/>
      <c r="AG1935" s="76"/>
      <c r="AH1935" s="76"/>
      <c r="AI1935" s="76"/>
      <c r="AJ1935" s="76"/>
      <c r="AK1935" s="76"/>
      <c r="AL1935" s="76"/>
      <c r="AM1935" s="76"/>
      <c r="AN1935" s="76"/>
      <c r="AO1935" s="76"/>
      <c r="AP1935" s="76"/>
      <c r="AQ1935" s="76"/>
      <c r="AR1935" s="76"/>
      <c r="AS1935" s="76"/>
      <c r="AT1935" s="76"/>
      <c r="AU1935" s="76"/>
      <c r="AV1935" s="76"/>
      <c r="AW1935" s="76"/>
      <c r="AX1935" s="76"/>
      <c r="AY1935" s="76"/>
      <c r="AZ1935" s="76"/>
      <c r="BA1935" s="76"/>
      <c r="BB1935" s="76"/>
      <c r="BC1935" s="76"/>
      <c r="BD1935" s="76"/>
      <c r="BE1935" s="76"/>
      <c r="BF1935" s="76"/>
      <c r="BG1935" s="76"/>
      <c r="BH1935" s="76"/>
      <c r="BI1935" s="76"/>
      <c r="BJ1935" s="76"/>
      <c r="BK1935" s="76"/>
      <c r="BL1935" s="76"/>
      <c r="BM1935" s="76"/>
      <c r="BN1935" s="76"/>
      <c r="BO1935" s="76"/>
      <c r="BP1935" s="76"/>
      <c r="BQ1935" s="76"/>
      <c r="BR1935" s="76"/>
      <c r="BS1935" s="76"/>
      <c r="BT1935" s="76"/>
      <c r="BU1935" s="76"/>
      <c r="BV1935" s="76"/>
      <c r="BW1935" s="76"/>
      <c r="BX1935" s="76"/>
      <c r="BY1935" s="76"/>
      <c r="BZ1935" s="76"/>
      <c r="CA1935" s="76"/>
      <c r="CB1935" s="76"/>
      <c r="CC1935" s="76"/>
      <c r="CD1935" s="76"/>
      <c r="CE1935" s="76"/>
      <c r="CF1935" s="76"/>
      <c r="CG1935" s="76"/>
      <c r="CH1935" s="76"/>
      <c r="CI1935" s="76"/>
      <c r="CJ1935" s="76"/>
      <c r="CK1935" s="76"/>
      <c r="CL1935" s="76"/>
      <c r="CN1935" s="60"/>
      <c r="CO1935" s="239"/>
      <c r="CP1935" s="239"/>
      <c r="CQ1935" s="239"/>
      <c r="CR1935" s="239"/>
      <c r="CS1935" s="239"/>
      <c r="CT1935" s="239"/>
      <c r="CU1935" s="239"/>
      <c r="CV1935" s="239"/>
      <c r="CW1935" s="239"/>
      <c r="CX1935" s="239"/>
      <c r="CY1935" s="239"/>
      <c r="CZ1935" s="239"/>
      <c r="DA1935" s="239"/>
      <c r="DB1935" s="239"/>
      <c r="DC1935" s="239"/>
      <c r="DD1935" s="239"/>
      <c r="DE1935" s="239"/>
      <c r="DF1935" s="239"/>
      <c r="DG1935" s="239"/>
      <c r="DH1935" s="239"/>
      <c r="DI1935" s="239"/>
      <c r="DJ1935" s="239"/>
      <c r="DK1935" s="239"/>
      <c r="DL1935" s="239"/>
    </row>
    <row r="1936" spans="1:116" x14ac:dyDescent="0.35">
      <c r="D1936" t="s">
        <v>541</v>
      </c>
      <c r="E1936" s="8"/>
      <c r="G1936" s="95" t="str">
        <f>"Seasonally adjusted # of "&amp;G1927&amp;"s"</f>
        <v>Seasonally adjusted # of procedures</v>
      </c>
      <c r="H1936" s="12"/>
      <c r="I1936" s="60"/>
      <c r="J1936" s="60"/>
      <c r="K1936" s="12"/>
      <c r="L1936" s="12"/>
      <c r="M1936" s="12"/>
      <c r="N1936" s="12"/>
      <c r="O1936" s="12"/>
      <c r="P1936" s="12"/>
      <c r="R1936" s="13"/>
      <c r="S1936" s="76" cm="1">
        <f t="array" aca="1" ref="S1936" ca="1">INDIRECT(S1929)*INDEX($H1939:$I1950,MATCH(S$7,$I1939:$I1950,0),1)*12</f>
        <v>5000</v>
      </c>
      <c r="T1936" s="76" cm="1">
        <f t="array" aca="1" ref="T1936" ca="1">INDIRECT(T1929)*INDEX($H1939:$I1950,MATCH(T$7,$I1939:$I1950,0),1)*12</f>
        <v>7500</v>
      </c>
      <c r="U1936" s="76" cm="1">
        <f t="array" aca="1" ref="U1936" ca="1">INDIRECT(U1929)*INDEX($H1939:$I1950,MATCH(U$7,$I1939:$I1950,0),1)*12</f>
        <v>2500</v>
      </c>
      <c r="V1936" s="76" cm="1">
        <f t="array" aca="1" ref="V1936" ca="1">INDIRECT(V1929)*INDEX($H1939:$I1950,MATCH(V$7,$I1939:$I1950,0),1)*12</f>
        <v>7500</v>
      </c>
      <c r="W1936" s="76" cm="1">
        <f t="array" aca="1" ref="W1936" ca="1">INDIRECT(W1929)*INDEX($H1939:$I1950,MATCH(W$7,$I1939:$I1950,0),1)*12</f>
        <v>2500</v>
      </c>
      <c r="X1936" s="76" cm="1">
        <f t="array" aca="1" ref="X1936" ca="1">INDIRECT(X1929)*INDEX($H1939:$I1950,MATCH(X$7,$I1939:$I1950,0),1)*12</f>
        <v>7500</v>
      </c>
      <c r="Y1936" s="76" cm="1">
        <f t="array" aca="1" ref="Y1936" ca="1">INDIRECT(Y1929)*INDEX($H1939:$I1950,MATCH(Y$7,$I1939:$I1950,0),1)*12</f>
        <v>2500</v>
      </c>
      <c r="Z1936" s="76" cm="1">
        <f t="array" aca="1" ref="Z1936" ca="1">INDIRECT(Z1929)*INDEX($H1939:$I1950,MATCH(Z$7,$I1939:$I1950,0),1)*12</f>
        <v>7500</v>
      </c>
      <c r="AA1936" s="76" cm="1">
        <f t="array" aca="1" ref="AA1936" ca="1">INDIRECT(AA1929)*INDEX($H1939:$I1950,MATCH(AA$7,$I1939:$I1950,0),1)*12</f>
        <v>2500</v>
      </c>
      <c r="AB1936" s="76" cm="1">
        <f t="array" aca="1" ref="AB1936" ca="1">INDIRECT(AB1929)*INDEX($H1939:$I1950,MATCH(AB$7,$I1939:$I1950,0),1)*12</f>
        <v>7500</v>
      </c>
      <c r="AC1936" s="76" cm="1">
        <f t="array" aca="1" ref="AC1936" ca="1">INDIRECT(AC1929)*INDEX($H1939:$I1950,MATCH(AC$7,$I1939:$I1950,0),1)*12</f>
        <v>2500</v>
      </c>
      <c r="AD1936" s="76" cm="1">
        <f t="array" aca="1" ref="AD1936" ca="1">INDIRECT(AD1929)*INDEX($H1939:$I1950,MATCH(AD$7,$I1939:$I1950,0),1)*12</f>
        <v>4980</v>
      </c>
      <c r="AE1936" s="76" cm="1">
        <f t="array" aca="1" ref="AE1936" ca="1">INDIRECT(AE1929)*INDEX($H1939:$I1950,MATCH(AE$7,$I1939:$I1950,0),1)*12</f>
        <v>5000</v>
      </c>
      <c r="AF1936" s="76" cm="1">
        <f t="array" aca="1" ref="AF1936" ca="1">INDIRECT(AF1929)*INDEX($H1939:$I1950,MATCH(AF$7,$I1939:$I1950,0),1)*12</f>
        <v>7500</v>
      </c>
      <c r="AG1936" s="76" cm="1">
        <f t="array" aca="1" ref="AG1936" ca="1">INDIRECT(AG1929)*INDEX($H1939:$I1950,MATCH(AG$7,$I1939:$I1950,0),1)*12</f>
        <v>2500</v>
      </c>
      <c r="AH1936" s="76" cm="1">
        <f t="array" aca="1" ref="AH1936" ca="1">INDIRECT(AH1929)*INDEX($H1939:$I1950,MATCH(AH$7,$I1939:$I1950,0),1)*12</f>
        <v>7500</v>
      </c>
      <c r="AI1936" s="76" cm="1">
        <f t="array" aca="1" ref="AI1936" ca="1">INDIRECT(AI1929)*INDEX($H1939:$I1950,MATCH(AI$7,$I1939:$I1950,0),1)*12</f>
        <v>2500</v>
      </c>
      <c r="AJ1936" s="76" cm="1">
        <f t="array" aca="1" ref="AJ1936" ca="1">INDIRECT(AJ1929)*INDEX($H1939:$I1950,MATCH(AJ$7,$I1939:$I1950,0),1)*12</f>
        <v>7500</v>
      </c>
      <c r="AK1936" s="76" cm="1">
        <f t="array" aca="1" ref="AK1936" ca="1">INDIRECT(AK1929)*INDEX($H1939:$I1950,MATCH(AK$7,$I1939:$I1950,0),1)*12</f>
        <v>2500</v>
      </c>
      <c r="AL1936" s="76" cm="1">
        <f t="array" aca="1" ref="AL1936" ca="1">INDIRECT(AL1929)*INDEX($H1939:$I1950,MATCH(AL$7,$I1939:$I1950,0),1)*12</f>
        <v>7500</v>
      </c>
      <c r="AM1936" s="76" cm="1">
        <f t="array" aca="1" ref="AM1936" ca="1">INDIRECT(AM1929)*INDEX($H1939:$I1950,MATCH(AM$7,$I1939:$I1950,0),1)*12</f>
        <v>2500</v>
      </c>
      <c r="AN1936" s="76" cm="1">
        <f t="array" aca="1" ref="AN1936" ca="1">INDIRECT(AN1929)*INDEX($H1939:$I1950,MATCH(AN$7,$I1939:$I1950,0),1)*12</f>
        <v>7500</v>
      </c>
      <c r="AO1936" s="76" cm="1">
        <f t="array" aca="1" ref="AO1936" ca="1">INDIRECT(AO1929)*INDEX($H1939:$I1950,MATCH(AO$7,$I1939:$I1950,0),1)*12</f>
        <v>2500</v>
      </c>
      <c r="AP1936" s="76" cm="1">
        <f t="array" aca="1" ref="AP1936" ca="1">INDIRECT(AP1929)*INDEX($H1939:$I1950,MATCH(AP$7,$I1939:$I1950,0),1)*12</f>
        <v>4980</v>
      </c>
      <c r="AQ1936" s="76" cm="1">
        <f t="array" aca="1" ref="AQ1936" ca="1">INDIRECT(AQ1929)*INDEX($H1939:$I1950,MATCH(AQ$7,$I1939:$I1950,0),1)*12</f>
        <v>5000</v>
      </c>
      <c r="AR1936" s="76" cm="1">
        <f t="array" aca="1" ref="AR1936" ca="1">INDIRECT(AR1929)*INDEX($H1939:$I1950,MATCH(AR$7,$I1939:$I1950,0),1)*12</f>
        <v>7500</v>
      </c>
      <c r="AS1936" s="76" cm="1">
        <f t="array" aca="1" ref="AS1936" ca="1">INDIRECT(AS1929)*INDEX($H1939:$I1950,MATCH(AS$7,$I1939:$I1950,0),1)*12</f>
        <v>2500</v>
      </c>
      <c r="AT1936" s="76" cm="1">
        <f t="array" aca="1" ref="AT1936" ca="1">INDIRECT(AT1929)*INDEX($H1939:$I1950,MATCH(AT$7,$I1939:$I1950,0),1)*12</f>
        <v>7500</v>
      </c>
      <c r="AU1936" s="76" cm="1">
        <f t="array" aca="1" ref="AU1936" ca="1">INDIRECT(AU1929)*INDEX($H1939:$I1950,MATCH(AU$7,$I1939:$I1950,0),1)*12</f>
        <v>2500</v>
      </c>
      <c r="AV1936" s="76" cm="1">
        <f t="array" aca="1" ref="AV1936" ca="1">INDIRECT(AV1929)*INDEX($H1939:$I1950,MATCH(AV$7,$I1939:$I1950,0),1)*12</f>
        <v>7500</v>
      </c>
      <c r="AW1936" s="76" cm="1">
        <f t="array" aca="1" ref="AW1936" ca="1">INDIRECT(AW1929)*INDEX($H1939:$I1950,MATCH(AW$7,$I1939:$I1950,0),1)*12</f>
        <v>2500</v>
      </c>
      <c r="AX1936" s="76" cm="1">
        <f t="array" aca="1" ref="AX1936" ca="1">INDIRECT(AX1929)*INDEX($H1939:$I1950,MATCH(AX$7,$I1939:$I1950,0),1)*12</f>
        <v>7500</v>
      </c>
      <c r="AY1936" s="76" cm="1">
        <f t="array" aca="1" ref="AY1936" ca="1">INDIRECT(AY1929)*INDEX($H1939:$I1950,MATCH(AY$7,$I1939:$I1950,0),1)*12</f>
        <v>2500</v>
      </c>
      <c r="AZ1936" s="76" cm="1">
        <f t="array" aca="1" ref="AZ1936" ca="1">INDIRECT(AZ1929)*INDEX($H1939:$I1950,MATCH(AZ$7,$I1939:$I1950,0),1)*12</f>
        <v>7500</v>
      </c>
      <c r="BA1936" s="76" cm="1">
        <f t="array" aca="1" ref="BA1936" ca="1">INDIRECT(BA1929)*INDEX($H1939:$I1950,MATCH(BA$7,$I1939:$I1950,0),1)*12</f>
        <v>2500</v>
      </c>
      <c r="BB1936" s="76" cm="1">
        <f t="array" aca="1" ref="BB1936" ca="1">INDIRECT(BB1929)*INDEX($H1939:$I1950,MATCH(BB$7,$I1939:$I1950,0),1)*12</f>
        <v>4980</v>
      </c>
      <c r="BC1936" s="76" cm="1">
        <f t="array" aca="1" ref="BC1936" ca="1">INDIRECT(BC1929)*INDEX($H1939:$I1950,MATCH(BC$7,$I1939:$I1950,0),1)*12</f>
        <v>5000</v>
      </c>
      <c r="BD1936" s="76" cm="1">
        <f t="array" aca="1" ref="BD1936" ca="1">INDIRECT(BD1929)*INDEX($H1939:$I1950,MATCH(BD$7,$I1939:$I1950,0),1)*12</f>
        <v>7500</v>
      </c>
      <c r="BE1936" s="76" cm="1">
        <f t="array" aca="1" ref="BE1936" ca="1">INDIRECT(BE1929)*INDEX($H1939:$I1950,MATCH(BE$7,$I1939:$I1950,0),1)*12</f>
        <v>2500</v>
      </c>
      <c r="BF1936" s="76" cm="1">
        <f t="array" aca="1" ref="BF1936" ca="1">INDIRECT(BF1929)*INDEX($H1939:$I1950,MATCH(BF$7,$I1939:$I1950,0),1)*12</f>
        <v>7500</v>
      </c>
      <c r="BG1936" s="76" cm="1">
        <f t="array" aca="1" ref="BG1936" ca="1">INDIRECT(BG1929)*INDEX($H1939:$I1950,MATCH(BG$7,$I1939:$I1950,0),1)*12</f>
        <v>2500</v>
      </c>
      <c r="BH1936" s="76" cm="1">
        <f t="array" aca="1" ref="BH1936" ca="1">INDIRECT(BH1929)*INDEX($H1939:$I1950,MATCH(BH$7,$I1939:$I1950,0),1)*12</f>
        <v>7500</v>
      </c>
      <c r="BI1936" s="76" cm="1">
        <f t="array" aca="1" ref="BI1936" ca="1">INDIRECT(BI1929)*INDEX($H1939:$I1950,MATCH(BI$7,$I1939:$I1950,0),1)*12</f>
        <v>2500</v>
      </c>
      <c r="BJ1936" s="76" cm="1">
        <f t="array" aca="1" ref="BJ1936" ca="1">INDIRECT(BJ1929)*INDEX($H1939:$I1950,MATCH(BJ$7,$I1939:$I1950,0),1)*12</f>
        <v>7500</v>
      </c>
      <c r="BK1936" s="76" cm="1">
        <f t="array" aca="1" ref="BK1936" ca="1">INDIRECT(BK1929)*INDEX($H1939:$I1950,MATCH(BK$7,$I1939:$I1950,0),1)*12</f>
        <v>2500</v>
      </c>
      <c r="BL1936" s="76" cm="1">
        <f t="array" aca="1" ref="BL1936" ca="1">INDIRECT(BL1929)*INDEX($H1939:$I1950,MATCH(BL$7,$I1939:$I1950,0),1)*12</f>
        <v>7500</v>
      </c>
      <c r="BM1936" s="76" cm="1">
        <f t="array" aca="1" ref="BM1936" ca="1">INDIRECT(BM1929)*INDEX($H1939:$I1950,MATCH(BM$7,$I1939:$I1950,0),1)*12</f>
        <v>2500</v>
      </c>
      <c r="BN1936" s="76" cm="1">
        <f t="array" aca="1" ref="BN1936" ca="1">INDIRECT(BN1929)*INDEX($H1939:$I1950,MATCH(BN$7,$I1939:$I1950,0),1)*12</f>
        <v>4980</v>
      </c>
      <c r="BO1936" s="76" cm="1">
        <f t="array" aca="1" ref="BO1936" ca="1">INDIRECT(BO1929)*INDEX($H1939:$I1950,MATCH(BO$7,$I1939:$I1950,0),1)*12</f>
        <v>5000</v>
      </c>
      <c r="BP1936" s="76" cm="1">
        <f t="array" aca="1" ref="BP1936" ca="1">INDIRECT(BP1929)*INDEX($H1939:$I1950,MATCH(BP$7,$I1939:$I1950,0),1)*12</f>
        <v>7500</v>
      </c>
      <c r="BQ1936" s="76" cm="1">
        <f t="array" aca="1" ref="BQ1936" ca="1">INDIRECT(BQ1929)*INDEX($H1939:$I1950,MATCH(BQ$7,$I1939:$I1950,0),1)*12</f>
        <v>2500</v>
      </c>
      <c r="BR1936" s="76" cm="1">
        <f t="array" aca="1" ref="BR1936" ca="1">INDIRECT(BR1929)*INDEX($H1939:$I1950,MATCH(BR$7,$I1939:$I1950,0),1)*12</f>
        <v>7500</v>
      </c>
      <c r="BS1936" s="76" cm="1">
        <f t="array" aca="1" ref="BS1936" ca="1">INDIRECT(BS1929)*INDEX($H1939:$I1950,MATCH(BS$7,$I1939:$I1950,0),1)*12</f>
        <v>2500</v>
      </c>
      <c r="BT1936" s="76" cm="1">
        <f t="array" aca="1" ref="BT1936" ca="1">INDIRECT(BT1929)*INDEX($H1939:$I1950,MATCH(BT$7,$I1939:$I1950,0),1)*12</f>
        <v>7500</v>
      </c>
      <c r="BU1936" s="76" cm="1">
        <f t="array" aca="1" ref="BU1936" ca="1">INDIRECT(BU1929)*INDEX($H1939:$I1950,MATCH(BU$7,$I1939:$I1950,0),1)*12</f>
        <v>2500</v>
      </c>
      <c r="BV1936" s="76" cm="1">
        <f t="array" aca="1" ref="BV1936" ca="1">INDIRECT(BV1929)*INDEX($H1939:$I1950,MATCH(BV$7,$I1939:$I1950,0),1)*12</f>
        <v>7500</v>
      </c>
      <c r="BW1936" s="76" cm="1">
        <f t="array" aca="1" ref="BW1936" ca="1">INDIRECT(BW1929)*INDEX($H1939:$I1950,MATCH(BW$7,$I1939:$I1950,0),1)*12</f>
        <v>2500</v>
      </c>
      <c r="BX1936" s="76" cm="1">
        <f t="array" aca="1" ref="BX1936" ca="1">INDIRECT(BX1929)*INDEX($H1939:$I1950,MATCH(BX$7,$I1939:$I1950,0),1)*12</f>
        <v>7500</v>
      </c>
      <c r="BY1936" s="76" cm="1">
        <f t="array" aca="1" ref="BY1936" ca="1">INDIRECT(BY1929)*INDEX($H1939:$I1950,MATCH(BY$7,$I1939:$I1950,0),1)*12</f>
        <v>2500</v>
      </c>
      <c r="BZ1936" s="76" cm="1">
        <f t="array" aca="1" ref="BZ1936" ca="1">INDIRECT(BZ1929)*INDEX($H1939:$I1950,MATCH(BZ$7,$I1939:$I1950,0),1)*12</f>
        <v>4980</v>
      </c>
      <c r="CA1936" s="76" cm="1">
        <f t="array" aca="1" ref="CA1936" ca="1">INDIRECT(CA1929)*INDEX($H1939:$I1950,MATCH(CA$7,$I1939:$I1950,0),1)*12</f>
        <v>5000</v>
      </c>
      <c r="CB1936" s="76" cm="1">
        <f t="array" aca="1" ref="CB1936" ca="1">INDIRECT(CB1929)*INDEX($H1939:$I1950,MATCH(CB$7,$I1939:$I1950,0),1)*12</f>
        <v>7500</v>
      </c>
      <c r="CC1936" s="76" cm="1">
        <f t="array" aca="1" ref="CC1936" ca="1">INDIRECT(CC1929)*INDEX($H1939:$I1950,MATCH(CC$7,$I1939:$I1950,0),1)*12</f>
        <v>2500</v>
      </c>
      <c r="CD1936" s="76" cm="1">
        <f t="array" aca="1" ref="CD1936" ca="1">INDIRECT(CD1929)*INDEX($H1939:$I1950,MATCH(CD$7,$I1939:$I1950,0),1)*12</f>
        <v>7500</v>
      </c>
      <c r="CE1936" s="76" cm="1">
        <f t="array" aca="1" ref="CE1936" ca="1">INDIRECT(CE1929)*INDEX($H1939:$I1950,MATCH(CE$7,$I1939:$I1950,0),1)*12</f>
        <v>2500</v>
      </c>
      <c r="CF1936" s="76" cm="1">
        <f t="array" aca="1" ref="CF1936" ca="1">INDIRECT(CF1929)*INDEX($H1939:$I1950,MATCH(CF$7,$I1939:$I1950,0),1)*12</f>
        <v>7500</v>
      </c>
      <c r="CG1936" s="76" cm="1">
        <f t="array" aca="1" ref="CG1936" ca="1">INDIRECT(CG1929)*INDEX($H1939:$I1950,MATCH(CG$7,$I1939:$I1950,0),1)*12</f>
        <v>2500</v>
      </c>
      <c r="CH1936" s="76" cm="1">
        <f t="array" aca="1" ref="CH1936" ca="1">INDIRECT(CH1929)*INDEX($H1939:$I1950,MATCH(CH$7,$I1939:$I1950,0),1)*12</f>
        <v>7500</v>
      </c>
      <c r="CI1936" s="76" cm="1">
        <f t="array" aca="1" ref="CI1936" ca="1">INDIRECT(CI1929)*INDEX($H1939:$I1950,MATCH(CI$7,$I1939:$I1950,0),1)*12</f>
        <v>2500</v>
      </c>
      <c r="CJ1936" s="76" cm="1">
        <f t="array" aca="1" ref="CJ1936" ca="1">INDIRECT(CJ1929)*INDEX($H1939:$I1950,MATCH(CJ$7,$I1939:$I1950,0),1)*12</f>
        <v>7500</v>
      </c>
      <c r="CK1936" s="76" cm="1">
        <f t="array" aca="1" ref="CK1936" ca="1">INDIRECT(CK1929)*INDEX($H1939:$I1950,MATCH(CK$7,$I1939:$I1950,0),1)*12</f>
        <v>2500</v>
      </c>
      <c r="CL1936" s="76" cm="1">
        <f t="array" aca="1" ref="CL1936" ca="1">INDIRECT(CL1929)*INDEX($H1939:$I1950,MATCH(CL$7,$I1939:$I1950,0),1)*12</f>
        <v>4980</v>
      </c>
      <c r="CN1936" s="60"/>
      <c r="CO1936" s="239"/>
      <c r="CP1936" s="239"/>
      <c r="CQ1936" s="239"/>
      <c r="CR1936" s="239"/>
      <c r="CS1936" s="239"/>
      <c r="CT1936" s="239"/>
      <c r="CU1936" s="239"/>
      <c r="CV1936" s="239"/>
      <c r="CW1936" s="239"/>
      <c r="CX1936" s="239"/>
      <c r="CY1936" s="239"/>
      <c r="CZ1936" s="239"/>
      <c r="DA1936" s="239"/>
      <c r="DB1936" s="239"/>
      <c r="DC1936" s="239"/>
      <c r="DD1936" s="239"/>
      <c r="DE1936" s="239"/>
      <c r="DF1936" s="239"/>
      <c r="DG1936" s="239"/>
      <c r="DH1936" s="239"/>
      <c r="DI1936" s="239"/>
      <c r="DJ1936" s="239"/>
      <c r="DK1936" s="239"/>
      <c r="DL1936" s="239"/>
    </row>
    <row r="1937" spans="2:116" x14ac:dyDescent="0.35">
      <c r="D1937" t="s">
        <v>541</v>
      </c>
      <c r="E1937" s="8"/>
      <c r="G1937" s="127"/>
      <c r="H1937" s="12"/>
      <c r="I1937" s="60"/>
      <c r="J1937" s="60"/>
      <c r="K1937" s="38"/>
      <c r="L1937" s="38"/>
      <c r="M1937" s="38"/>
      <c r="N1937" s="38"/>
      <c r="O1937" s="38"/>
      <c r="P1937" s="38"/>
      <c r="R1937" s="15"/>
      <c r="S1937" s="240"/>
      <c r="T1937" s="240"/>
      <c r="U1937" s="240"/>
      <c r="V1937" s="240"/>
      <c r="W1937" s="240"/>
      <c r="X1937" s="240"/>
      <c r="Y1937" s="240"/>
      <c r="Z1937" s="240"/>
      <c r="AA1937" s="240"/>
      <c r="AB1937" s="240"/>
      <c r="AC1937" s="240"/>
      <c r="AD1937" s="240"/>
      <c r="AE1937" s="240"/>
      <c r="AF1937" s="240"/>
      <c r="AG1937" s="240"/>
      <c r="AH1937" s="240"/>
      <c r="AI1937" s="240"/>
      <c r="AJ1937" s="240"/>
      <c r="AK1937" s="240"/>
      <c r="AL1937" s="240"/>
      <c r="AM1937" s="240"/>
      <c r="AN1937" s="240"/>
      <c r="AO1937" s="240"/>
      <c r="AP1937" s="240"/>
      <c r="AQ1937" s="240"/>
      <c r="AR1937" s="240"/>
      <c r="AS1937" s="240"/>
      <c r="AT1937" s="240"/>
      <c r="AU1937" s="240"/>
      <c r="AV1937" s="240"/>
      <c r="AW1937" s="240"/>
      <c r="AX1937" s="240"/>
      <c r="AY1937" s="240"/>
      <c r="AZ1937" s="240"/>
      <c r="BA1937" s="240"/>
      <c r="BB1937" s="240"/>
      <c r="BC1937" s="240"/>
      <c r="BD1937" s="240"/>
      <c r="BE1937" s="240"/>
      <c r="BF1937" s="240"/>
      <c r="BG1937" s="240"/>
      <c r="BH1937" s="240"/>
      <c r="BI1937" s="240"/>
      <c r="BJ1937" s="240"/>
      <c r="BK1937" s="240"/>
      <c r="BL1937" s="240"/>
      <c r="BM1937" s="240"/>
      <c r="BN1937" s="240"/>
      <c r="BO1937" s="240"/>
      <c r="BP1937" s="240"/>
      <c r="BQ1937" s="240"/>
      <c r="BR1937" s="240"/>
      <c r="BS1937" s="240"/>
      <c r="BT1937" s="240"/>
      <c r="BU1937" s="240"/>
      <c r="BV1937" s="240"/>
      <c r="BW1937" s="240"/>
      <c r="BX1937" s="240"/>
      <c r="BY1937" s="240"/>
      <c r="BZ1937" s="240"/>
      <c r="CA1937" s="240"/>
      <c r="CB1937" s="240"/>
      <c r="CC1937" s="240"/>
      <c r="CD1937" s="240"/>
      <c r="CE1937" s="240"/>
      <c r="CF1937" s="240"/>
      <c r="CG1937" s="240"/>
      <c r="CH1937" s="240"/>
      <c r="CI1937" s="240"/>
      <c r="CJ1937" s="240"/>
      <c r="CK1937" s="240"/>
      <c r="CL1937" s="240"/>
      <c r="CN1937" s="240"/>
      <c r="CO1937" s="240"/>
      <c r="CP1937" s="240"/>
      <c r="CQ1937" s="240"/>
      <c r="CR1937" s="240"/>
      <c r="CS1937" s="240"/>
      <c r="CT1937" s="240"/>
      <c r="CU1937" s="240"/>
      <c r="CV1937" s="240"/>
      <c r="CW1937" s="240"/>
      <c r="CX1937" s="240"/>
      <c r="CY1937" s="240"/>
      <c r="CZ1937" s="240"/>
      <c r="DA1937" s="240"/>
      <c r="DB1937" s="240"/>
      <c r="DC1937" s="240"/>
      <c r="DD1937" s="240"/>
      <c r="DE1937" s="240"/>
      <c r="DF1937" s="240"/>
      <c r="DG1937" s="240"/>
      <c r="DH1937" s="240"/>
      <c r="DI1937" s="240"/>
      <c r="DJ1937" s="240"/>
      <c r="DK1937" s="240"/>
      <c r="DL1937" s="240"/>
    </row>
    <row r="1938" spans="2:116" x14ac:dyDescent="0.35">
      <c r="D1938" t="s">
        <v>541</v>
      </c>
      <c r="E1938" s="8"/>
      <c r="G1938" s="127" t="s">
        <v>542</v>
      </c>
      <c r="H1938" s="12"/>
      <c r="I1938" s="60"/>
      <c r="J1938" s="60"/>
      <c r="K1938" s="38"/>
      <c r="L1938" s="38"/>
      <c r="M1938" s="38"/>
      <c r="N1938" s="38"/>
      <c r="O1938" s="38"/>
      <c r="P1938" s="38"/>
      <c r="R1938" s="15"/>
      <c r="S1938" s="240"/>
      <c r="T1938" s="240"/>
      <c r="U1938" s="240"/>
      <c r="V1938" s="240"/>
      <c r="W1938" s="240"/>
      <c r="X1938" s="240"/>
      <c r="Y1938" s="240"/>
      <c r="Z1938" s="240"/>
      <c r="AA1938" s="240"/>
      <c r="AB1938" s="240"/>
      <c r="AC1938" s="240"/>
      <c r="AD1938" s="240"/>
      <c r="AE1938" s="240"/>
      <c r="AF1938" s="240"/>
      <c r="AG1938" s="240"/>
      <c r="AH1938" s="240"/>
      <c r="AI1938" s="240"/>
      <c r="AJ1938" s="240"/>
      <c r="AK1938" s="240"/>
      <c r="AL1938" s="240"/>
      <c r="AM1938" s="240"/>
      <c r="AN1938" s="240"/>
      <c r="AO1938" s="240"/>
      <c r="AP1938" s="240"/>
      <c r="AQ1938" s="240"/>
      <c r="AR1938" s="240"/>
      <c r="AS1938" s="240"/>
      <c r="AT1938" s="240"/>
      <c r="AU1938" s="240"/>
      <c r="AV1938" s="240"/>
      <c r="AW1938" s="240"/>
      <c r="AX1938" s="240"/>
      <c r="AY1938" s="240"/>
      <c r="AZ1938" s="240"/>
      <c r="BA1938" s="240"/>
      <c r="BB1938" s="240"/>
      <c r="BC1938" s="240"/>
      <c r="BD1938" s="240"/>
      <c r="BE1938" s="240"/>
      <c r="BF1938" s="240"/>
      <c r="BG1938" s="240"/>
      <c r="BH1938" s="240"/>
      <c r="BI1938" s="240"/>
      <c r="BJ1938" s="240"/>
      <c r="BK1938" s="240"/>
      <c r="BL1938" s="240"/>
      <c r="BM1938" s="240"/>
      <c r="BN1938" s="240"/>
      <c r="BO1938" s="240"/>
      <c r="BP1938" s="240"/>
      <c r="BQ1938" s="240"/>
      <c r="BR1938" s="240"/>
      <c r="BS1938" s="240"/>
      <c r="BT1938" s="240"/>
      <c r="BU1938" s="240"/>
      <c r="BV1938" s="240"/>
      <c r="BW1938" s="240"/>
      <c r="BX1938" s="240"/>
      <c r="BY1938" s="240"/>
      <c r="BZ1938" s="240"/>
      <c r="CA1938" s="240"/>
      <c r="CB1938" s="240"/>
      <c r="CC1938" s="240"/>
      <c r="CD1938" s="240"/>
      <c r="CE1938" s="240"/>
      <c r="CF1938" s="240"/>
      <c r="CG1938" s="240"/>
      <c r="CH1938" s="240"/>
      <c r="CI1938" s="240"/>
      <c r="CJ1938" s="240"/>
      <c r="CK1938" s="240"/>
      <c r="CL1938" s="240"/>
      <c r="CN1938" s="240"/>
      <c r="CO1938" s="240"/>
      <c r="CP1938" s="240"/>
      <c r="CQ1938" s="240"/>
      <c r="CR1938" s="240"/>
      <c r="CS1938" s="240"/>
      <c r="CT1938" s="240"/>
      <c r="CU1938" s="240"/>
      <c r="CV1938" s="240"/>
      <c r="CW1938" s="240"/>
      <c r="CX1938" s="240"/>
      <c r="CY1938" s="240"/>
      <c r="CZ1938" s="240"/>
      <c r="DA1938" s="240"/>
      <c r="DB1938" s="240"/>
      <c r="DC1938" s="240"/>
      <c r="DD1938" s="240"/>
      <c r="DE1938" s="240"/>
      <c r="DF1938" s="240"/>
      <c r="DG1938" s="240"/>
      <c r="DH1938" s="240"/>
      <c r="DI1938" s="240"/>
      <c r="DJ1938" s="240"/>
      <c r="DK1938" s="240"/>
      <c r="DL1938" s="240"/>
    </row>
    <row r="1939" spans="2:116" x14ac:dyDescent="0.35">
      <c r="D1939" t="s">
        <v>541</v>
      </c>
      <c r="E1939" s="8"/>
      <c r="G1939" s="343">
        <v>45292</v>
      </c>
      <c r="H1939" s="16">
        <v>8.3333333333333329E-2</v>
      </c>
      <c r="I1939" s="60">
        <v>1</v>
      </c>
      <c r="J1939" s="60"/>
      <c r="K1939" s="38"/>
      <c r="L1939" s="38"/>
      <c r="M1939" s="38"/>
      <c r="N1939" s="38"/>
      <c r="O1939" s="38"/>
      <c r="P1939" s="38"/>
      <c r="R1939" s="15"/>
      <c r="S1939" s="240"/>
      <c r="T1939" s="240"/>
      <c r="U1939" s="240"/>
      <c r="V1939" s="240"/>
      <c r="W1939" s="240"/>
      <c r="X1939" s="240"/>
      <c r="Y1939" s="240"/>
      <c r="Z1939" s="240"/>
      <c r="AA1939" s="240"/>
      <c r="AB1939" s="240"/>
      <c r="AC1939" s="240"/>
      <c r="AD1939" s="240"/>
      <c r="AE1939" s="240"/>
      <c r="AF1939" s="240"/>
      <c r="AG1939" s="240"/>
      <c r="AH1939" s="240"/>
      <c r="AI1939" s="240"/>
      <c r="AJ1939" s="240"/>
      <c r="AK1939" s="240"/>
      <c r="AL1939" s="240"/>
      <c r="AM1939" s="240"/>
      <c r="AN1939" s="240"/>
      <c r="AO1939" s="240"/>
      <c r="AP1939" s="240"/>
      <c r="AQ1939" s="240"/>
      <c r="AR1939" s="240"/>
      <c r="AS1939" s="240"/>
      <c r="AT1939" s="240"/>
      <c r="AU1939" s="240"/>
      <c r="AV1939" s="240"/>
      <c r="AW1939" s="240"/>
      <c r="AX1939" s="240"/>
      <c r="AY1939" s="240"/>
      <c r="AZ1939" s="240"/>
      <c r="BA1939" s="240"/>
      <c r="BB1939" s="240"/>
      <c r="BC1939" s="240"/>
      <c r="BD1939" s="240"/>
      <c r="BE1939" s="240"/>
      <c r="BF1939" s="240"/>
      <c r="BG1939" s="240"/>
      <c r="BH1939" s="240"/>
      <c r="BI1939" s="240"/>
      <c r="BJ1939" s="240"/>
      <c r="BK1939" s="240"/>
      <c r="BL1939" s="240"/>
      <c r="BM1939" s="240"/>
      <c r="BN1939" s="240"/>
      <c r="BO1939" s="240"/>
      <c r="BP1939" s="240"/>
      <c r="BQ1939" s="240"/>
      <c r="BR1939" s="240"/>
      <c r="BS1939" s="240"/>
      <c r="BT1939" s="240"/>
      <c r="BU1939" s="240"/>
      <c r="BV1939" s="240"/>
      <c r="BW1939" s="240"/>
      <c r="BX1939" s="240"/>
      <c r="BY1939" s="240"/>
      <c r="BZ1939" s="240"/>
      <c r="CA1939" s="240"/>
      <c r="CB1939" s="240"/>
      <c r="CC1939" s="240"/>
      <c r="CD1939" s="240"/>
      <c r="CE1939" s="240"/>
      <c r="CF1939" s="240"/>
      <c r="CG1939" s="240"/>
      <c r="CH1939" s="240"/>
      <c r="CI1939" s="240"/>
      <c r="CJ1939" s="240"/>
      <c r="CK1939" s="240"/>
      <c r="CL1939" s="240"/>
      <c r="CN1939" s="240"/>
      <c r="CO1939" s="240"/>
      <c r="CP1939" s="240"/>
      <c r="CQ1939" s="240"/>
      <c r="CR1939" s="240"/>
      <c r="CS1939" s="240"/>
      <c r="CT1939" s="240"/>
      <c r="CU1939" s="240"/>
      <c r="CV1939" s="240"/>
      <c r="CW1939" s="240"/>
      <c r="CX1939" s="240"/>
      <c r="CY1939" s="240"/>
      <c r="CZ1939" s="240"/>
      <c r="DA1939" s="240"/>
      <c r="DB1939" s="240"/>
      <c r="DC1939" s="240"/>
      <c r="DD1939" s="240"/>
      <c r="DE1939" s="240"/>
      <c r="DF1939" s="240"/>
      <c r="DG1939" s="240"/>
      <c r="DH1939" s="240"/>
      <c r="DI1939" s="240"/>
      <c r="DJ1939" s="240"/>
      <c r="DK1939" s="240"/>
      <c r="DL1939" s="240"/>
    </row>
    <row r="1940" spans="2:116" x14ac:dyDescent="0.35">
      <c r="D1940" t="s">
        <v>541</v>
      </c>
      <c r="E1940" s="8"/>
      <c r="G1940" s="343">
        <f>EOMONTH(G1939,1)</f>
        <v>45351</v>
      </c>
      <c r="H1940" s="16">
        <v>0.125</v>
      </c>
      <c r="I1940" s="60">
        <f>I1939+1</f>
        <v>2</v>
      </c>
      <c r="J1940" s="60"/>
      <c r="K1940" s="38"/>
      <c r="L1940" s="38"/>
      <c r="M1940" s="38"/>
      <c r="N1940" s="38"/>
      <c r="O1940" s="38"/>
      <c r="P1940" s="38"/>
      <c r="R1940" s="15"/>
      <c r="S1940" s="240"/>
      <c r="T1940" s="240"/>
      <c r="U1940" s="240"/>
      <c r="V1940" s="240"/>
      <c r="W1940" s="240"/>
      <c r="X1940" s="240"/>
      <c r="Y1940" s="240"/>
      <c r="Z1940" s="240"/>
      <c r="AA1940" s="240"/>
      <c r="AB1940" s="240"/>
      <c r="AC1940" s="240"/>
      <c r="AD1940" s="240"/>
      <c r="AE1940" s="240"/>
      <c r="AF1940" s="240"/>
      <c r="AG1940" s="240"/>
      <c r="AH1940" s="240"/>
      <c r="AI1940" s="240"/>
      <c r="AJ1940" s="240"/>
      <c r="AK1940" s="240"/>
      <c r="AL1940" s="240"/>
      <c r="AM1940" s="240"/>
      <c r="AN1940" s="240"/>
      <c r="AO1940" s="240"/>
      <c r="AP1940" s="240"/>
      <c r="AQ1940" s="240"/>
      <c r="AR1940" s="240"/>
      <c r="AS1940" s="240"/>
      <c r="AT1940" s="240"/>
      <c r="AU1940" s="240"/>
      <c r="AV1940" s="240"/>
      <c r="AW1940" s="240"/>
      <c r="AX1940" s="240"/>
      <c r="AY1940" s="240"/>
      <c r="AZ1940" s="240"/>
      <c r="BA1940" s="240"/>
      <c r="BB1940" s="240"/>
      <c r="BC1940" s="240"/>
      <c r="BD1940" s="240"/>
      <c r="BE1940" s="240"/>
      <c r="BF1940" s="240"/>
      <c r="BG1940" s="240"/>
      <c r="BH1940" s="240"/>
      <c r="BI1940" s="240"/>
      <c r="BJ1940" s="240"/>
      <c r="BK1940" s="240"/>
      <c r="BL1940" s="240"/>
      <c r="BM1940" s="240"/>
      <c r="BN1940" s="240"/>
      <c r="BO1940" s="240"/>
      <c r="BP1940" s="240"/>
      <c r="BQ1940" s="240"/>
      <c r="BR1940" s="240"/>
      <c r="BS1940" s="240"/>
      <c r="BT1940" s="240"/>
      <c r="BU1940" s="240"/>
      <c r="BV1940" s="240"/>
      <c r="BW1940" s="240"/>
      <c r="BX1940" s="240"/>
      <c r="BY1940" s="240"/>
      <c r="BZ1940" s="240"/>
      <c r="CA1940" s="240"/>
      <c r="CB1940" s="240"/>
      <c r="CC1940" s="240"/>
      <c r="CD1940" s="240"/>
      <c r="CE1940" s="240"/>
      <c r="CF1940" s="240"/>
      <c r="CG1940" s="240"/>
      <c r="CH1940" s="240"/>
      <c r="CI1940" s="240"/>
      <c r="CJ1940" s="240"/>
      <c r="CK1940" s="240"/>
      <c r="CL1940" s="240"/>
      <c r="CN1940" s="240"/>
      <c r="CO1940" s="240"/>
      <c r="CP1940" s="240"/>
      <c r="CQ1940" s="240"/>
      <c r="CR1940" s="240"/>
      <c r="CS1940" s="240"/>
      <c r="CT1940" s="240"/>
      <c r="CU1940" s="240"/>
      <c r="CV1940" s="240"/>
      <c r="CW1940" s="240"/>
      <c r="CX1940" s="240"/>
      <c r="CY1940" s="240"/>
      <c r="CZ1940" s="240"/>
      <c r="DA1940" s="240"/>
      <c r="DB1940" s="240"/>
      <c r="DC1940" s="240"/>
      <c r="DD1940" s="240"/>
      <c r="DE1940" s="240"/>
      <c r="DF1940" s="240"/>
      <c r="DG1940" s="240"/>
      <c r="DH1940" s="240"/>
      <c r="DI1940" s="240"/>
      <c r="DJ1940" s="240"/>
      <c r="DK1940" s="240"/>
      <c r="DL1940" s="240"/>
    </row>
    <row r="1941" spans="2:116" x14ac:dyDescent="0.35">
      <c r="D1941" t="s">
        <v>541</v>
      </c>
      <c r="E1941" s="8"/>
      <c r="G1941" s="343">
        <f t="shared" ref="G1941:G1950" si="3184">EOMONTH(G1940,1)</f>
        <v>45382</v>
      </c>
      <c r="H1941" s="16">
        <v>4.1666666666666664E-2</v>
      </c>
      <c r="I1941" s="60">
        <f t="shared" ref="I1941:I1950" si="3185">I1940+1</f>
        <v>3</v>
      </c>
      <c r="J1941" s="60"/>
      <c r="K1941" s="38"/>
      <c r="L1941" s="38"/>
      <c r="M1941" s="38"/>
      <c r="N1941" s="38"/>
      <c r="O1941" s="38"/>
      <c r="P1941" s="38"/>
      <c r="R1941" s="15"/>
      <c r="S1941" s="240"/>
      <c r="T1941" s="240"/>
      <c r="U1941" s="240"/>
      <c r="V1941" s="240"/>
      <c r="W1941" s="240"/>
      <c r="X1941" s="240"/>
      <c r="Y1941" s="240"/>
      <c r="Z1941" s="240"/>
      <c r="AA1941" s="240"/>
      <c r="AB1941" s="240"/>
      <c r="AC1941" s="240"/>
      <c r="AD1941" s="240"/>
      <c r="AE1941" s="240"/>
      <c r="AF1941" s="240"/>
      <c r="AG1941" s="240"/>
      <c r="AH1941" s="240"/>
      <c r="AI1941" s="240"/>
      <c r="AJ1941" s="240"/>
      <c r="AK1941" s="240"/>
      <c r="AL1941" s="240"/>
      <c r="AM1941" s="240"/>
      <c r="AN1941" s="240"/>
      <c r="AO1941" s="240"/>
      <c r="AP1941" s="240"/>
      <c r="AQ1941" s="240"/>
      <c r="AR1941" s="240"/>
      <c r="AS1941" s="240"/>
      <c r="AT1941" s="240"/>
      <c r="AU1941" s="240"/>
      <c r="AV1941" s="240"/>
      <c r="AW1941" s="240"/>
      <c r="AX1941" s="240"/>
      <c r="AY1941" s="240"/>
      <c r="AZ1941" s="240"/>
      <c r="BA1941" s="240"/>
      <c r="BB1941" s="240"/>
      <c r="BC1941" s="240"/>
      <c r="BD1941" s="240"/>
      <c r="BE1941" s="240"/>
      <c r="BF1941" s="240"/>
      <c r="BG1941" s="240"/>
      <c r="BH1941" s="240"/>
      <c r="BI1941" s="240"/>
      <c r="BJ1941" s="240"/>
      <c r="BK1941" s="240"/>
      <c r="BL1941" s="240"/>
      <c r="BM1941" s="240"/>
      <c r="BN1941" s="240"/>
      <c r="BO1941" s="240"/>
      <c r="BP1941" s="240"/>
      <c r="BQ1941" s="240"/>
      <c r="BR1941" s="240"/>
      <c r="BS1941" s="240"/>
      <c r="BT1941" s="240"/>
      <c r="BU1941" s="240"/>
      <c r="BV1941" s="240"/>
      <c r="BW1941" s="240"/>
      <c r="BX1941" s="240"/>
      <c r="BY1941" s="240"/>
      <c r="BZ1941" s="240"/>
      <c r="CA1941" s="240"/>
      <c r="CB1941" s="240"/>
      <c r="CC1941" s="240"/>
      <c r="CD1941" s="240"/>
      <c r="CE1941" s="240"/>
      <c r="CF1941" s="240"/>
      <c r="CG1941" s="240"/>
      <c r="CH1941" s="240"/>
      <c r="CI1941" s="240"/>
      <c r="CJ1941" s="240"/>
      <c r="CK1941" s="240"/>
      <c r="CL1941" s="240"/>
      <c r="CN1941" s="240"/>
      <c r="CO1941" s="240"/>
      <c r="CP1941" s="240"/>
      <c r="CQ1941" s="240"/>
      <c r="CR1941" s="240"/>
      <c r="CS1941" s="240"/>
      <c r="CT1941" s="240"/>
      <c r="CU1941" s="240"/>
      <c r="CV1941" s="240"/>
      <c r="CW1941" s="240"/>
      <c r="CX1941" s="240"/>
      <c r="CY1941" s="240"/>
      <c r="CZ1941" s="240"/>
      <c r="DA1941" s="240"/>
      <c r="DB1941" s="240"/>
      <c r="DC1941" s="240"/>
      <c r="DD1941" s="240"/>
      <c r="DE1941" s="240"/>
      <c r="DF1941" s="240"/>
      <c r="DG1941" s="240"/>
      <c r="DH1941" s="240"/>
      <c r="DI1941" s="240"/>
      <c r="DJ1941" s="240"/>
      <c r="DK1941" s="240"/>
      <c r="DL1941" s="240"/>
    </row>
    <row r="1942" spans="2:116" x14ac:dyDescent="0.35">
      <c r="D1942" t="s">
        <v>541</v>
      </c>
      <c r="E1942" s="8"/>
      <c r="G1942" s="343">
        <f t="shared" si="3184"/>
        <v>45412</v>
      </c>
      <c r="H1942" s="16">
        <v>0.125</v>
      </c>
      <c r="I1942" s="60">
        <f t="shared" si="3185"/>
        <v>4</v>
      </c>
      <c r="J1942" s="60"/>
      <c r="K1942" s="38"/>
      <c r="L1942" s="38"/>
      <c r="M1942" s="38"/>
      <c r="N1942" s="38"/>
      <c r="O1942" s="38"/>
      <c r="P1942" s="38"/>
      <c r="R1942" s="15"/>
      <c r="S1942" s="240"/>
      <c r="T1942" s="240"/>
      <c r="U1942" s="240"/>
      <c r="V1942" s="240"/>
      <c r="W1942" s="240"/>
      <c r="X1942" s="240"/>
      <c r="Y1942" s="240"/>
      <c r="Z1942" s="240"/>
      <c r="AA1942" s="240"/>
      <c r="AB1942" s="240"/>
      <c r="AC1942" s="240"/>
      <c r="AD1942" s="240"/>
      <c r="AE1942" s="240"/>
      <c r="AF1942" s="240"/>
      <c r="AG1942" s="240"/>
      <c r="AH1942" s="240"/>
      <c r="AI1942" s="240"/>
      <c r="AJ1942" s="240"/>
      <c r="AK1942" s="240"/>
      <c r="AL1942" s="240"/>
      <c r="AM1942" s="240"/>
      <c r="AN1942" s="240"/>
      <c r="AO1942" s="240"/>
      <c r="AP1942" s="240"/>
      <c r="AQ1942" s="240"/>
      <c r="AR1942" s="240"/>
      <c r="AS1942" s="240"/>
      <c r="AT1942" s="240"/>
      <c r="AU1942" s="240"/>
      <c r="AV1942" s="240"/>
      <c r="AW1942" s="240"/>
      <c r="AX1942" s="240"/>
      <c r="AY1942" s="240"/>
      <c r="AZ1942" s="240"/>
      <c r="BA1942" s="240"/>
      <c r="BB1942" s="240"/>
      <c r="BC1942" s="240"/>
      <c r="BD1942" s="240"/>
      <c r="BE1942" s="240"/>
      <c r="BF1942" s="240"/>
      <c r="BG1942" s="240"/>
      <c r="BH1942" s="240"/>
      <c r="BI1942" s="240"/>
      <c r="BJ1942" s="240"/>
      <c r="BK1942" s="240"/>
      <c r="BL1942" s="240"/>
      <c r="BM1942" s="240"/>
      <c r="BN1942" s="240"/>
      <c r="BO1942" s="240"/>
      <c r="BP1942" s="240"/>
      <c r="BQ1942" s="240"/>
      <c r="BR1942" s="240"/>
      <c r="BS1942" s="240"/>
      <c r="BT1942" s="240"/>
      <c r="BU1942" s="240"/>
      <c r="BV1942" s="240"/>
      <c r="BW1942" s="240"/>
      <c r="BX1942" s="240"/>
      <c r="BY1942" s="240"/>
      <c r="BZ1942" s="240"/>
      <c r="CA1942" s="240"/>
      <c r="CB1942" s="240"/>
      <c r="CC1942" s="240"/>
      <c r="CD1942" s="240"/>
      <c r="CE1942" s="240"/>
      <c r="CF1942" s="240"/>
      <c r="CG1942" s="240"/>
      <c r="CH1942" s="240"/>
      <c r="CI1942" s="240"/>
      <c r="CJ1942" s="240"/>
      <c r="CK1942" s="240"/>
      <c r="CL1942" s="240"/>
      <c r="CN1942" s="240"/>
      <c r="CO1942" s="240"/>
      <c r="CP1942" s="240"/>
      <c r="CQ1942" s="240"/>
      <c r="CR1942" s="240"/>
      <c r="CS1942" s="240"/>
      <c r="CT1942" s="240"/>
      <c r="CU1942" s="240"/>
      <c r="CV1942" s="240"/>
      <c r="CW1942" s="240"/>
      <c r="CX1942" s="240"/>
      <c r="CY1942" s="240"/>
      <c r="CZ1942" s="240"/>
      <c r="DA1942" s="240"/>
      <c r="DB1942" s="240"/>
      <c r="DC1942" s="240"/>
      <c r="DD1942" s="240"/>
      <c r="DE1942" s="240"/>
      <c r="DF1942" s="240"/>
      <c r="DG1942" s="240"/>
      <c r="DH1942" s="240"/>
      <c r="DI1942" s="240"/>
      <c r="DJ1942" s="240"/>
      <c r="DK1942" s="240"/>
      <c r="DL1942" s="240"/>
    </row>
    <row r="1943" spans="2:116" x14ac:dyDescent="0.35">
      <c r="D1943" t="s">
        <v>541</v>
      </c>
      <c r="E1943" s="8"/>
      <c r="G1943" s="343">
        <f t="shared" si="3184"/>
        <v>45443</v>
      </c>
      <c r="H1943" s="16">
        <v>4.1666666666666664E-2</v>
      </c>
      <c r="I1943" s="60">
        <f t="shared" si="3185"/>
        <v>5</v>
      </c>
      <c r="J1943" s="60"/>
      <c r="K1943" s="38"/>
      <c r="L1943" s="38"/>
      <c r="M1943" s="38"/>
      <c r="N1943" s="38"/>
      <c r="O1943" s="38"/>
      <c r="P1943" s="38"/>
      <c r="R1943" s="15"/>
      <c r="S1943" s="240"/>
      <c r="T1943" s="240"/>
      <c r="U1943" s="240"/>
      <c r="V1943" s="240"/>
      <c r="W1943" s="240"/>
      <c r="X1943" s="240"/>
      <c r="Y1943" s="240"/>
      <c r="Z1943" s="240"/>
      <c r="AA1943" s="240"/>
      <c r="AB1943" s="240"/>
      <c r="AC1943" s="240"/>
      <c r="AD1943" s="240"/>
      <c r="AE1943" s="240"/>
      <c r="AF1943" s="240"/>
      <c r="AG1943" s="240"/>
      <c r="AH1943" s="240"/>
      <c r="AI1943" s="240"/>
      <c r="AJ1943" s="240"/>
      <c r="AK1943" s="240"/>
      <c r="AL1943" s="240"/>
      <c r="AM1943" s="240"/>
      <c r="AN1943" s="240"/>
      <c r="AO1943" s="240"/>
      <c r="AP1943" s="240"/>
      <c r="AQ1943" s="240"/>
      <c r="AR1943" s="240"/>
      <c r="AS1943" s="240"/>
      <c r="AT1943" s="240"/>
      <c r="AU1943" s="240"/>
      <c r="AV1943" s="240"/>
      <c r="AW1943" s="240"/>
      <c r="AX1943" s="240"/>
      <c r="AY1943" s="240"/>
      <c r="AZ1943" s="240"/>
      <c r="BA1943" s="240"/>
      <c r="BB1943" s="240"/>
      <c r="BC1943" s="240"/>
      <c r="BD1943" s="240"/>
      <c r="BE1943" s="240"/>
      <c r="BF1943" s="240"/>
      <c r="BG1943" s="240"/>
      <c r="BH1943" s="240"/>
      <c r="BI1943" s="240"/>
      <c r="BJ1943" s="240"/>
      <c r="BK1943" s="240"/>
      <c r="BL1943" s="240"/>
      <c r="BM1943" s="240"/>
      <c r="BN1943" s="240"/>
      <c r="BO1943" s="240"/>
      <c r="BP1943" s="240"/>
      <c r="BQ1943" s="240"/>
      <c r="BR1943" s="240"/>
      <c r="BS1943" s="240"/>
      <c r="BT1943" s="240"/>
      <c r="BU1943" s="240"/>
      <c r="BV1943" s="240"/>
      <c r="BW1943" s="240"/>
      <c r="BX1943" s="240"/>
      <c r="BY1943" s="240"/>
      <c r="BZ1943" s="240"/>
      <c r="CA1943" s="240"/>
      <c r="CB1943" s="240"/>
      <c r="CC1943" s="240"/>
      <c r="CD1943" s="240"/>
      <c r="CE1943" s="240"/>
      <c r="CF1943" s="240"/>
      <c r="CG1943" s="240"/>
      <c r="CH1943" s="240"/>
      <c r="CI1943" s="240"/>
      <c r="CJ1943" s="240"/>
      <c r="CK1943" s="240"/>
      <c r="CL1943" s="240"/>
      <c r="CN1943" s="240"/>
      <c r="CO1943" s="240"/>
      <c r="CP1943" s="240"/>
      <c r="CQ1943" s="240"/>
      <c r="CR1943" s="240"/>
      <c r="CS1943" s="240"/>
      <c r="CT1943" s="240"/>
      <c r="CU1943" s="240"/>
      <c r="CV1943" s="240"/>
      <c r="CW1943" s="240"/>
      <c r="CX1943" s="240"/>
      <c r="CY1943" s="240"/>
      <c r="CZ1943" s="240"/>
      <c r="DA1943" s="240"/>
      <c r="DB1943" s="240"/>
      <c r="DC1943" s="240"/>
      <c r="DD1943" s="240"/>
      <c r="DE1943" s="240"/>
      <c r="DF1943" s="240"/>
      <c r="DG1943" s="240"/>
      <c r="DH1943" s="240"/>
      <c r="DI1943" s="240"/>
      <c r="DJ1943" s="240"/>
      <c r="DK1943" s="240"/>
      <c r="DL1943" s="240"/>
    </row>
    <row r="1944" spans="2:116" x14ac:dyDescent="0.35">
      <c r="D1944" t="s">
        <v>541</v>
      </c>
      <c r="E1944" s="8"/>
      <c r="G1944" s="343">
        <f t="shared" si="3184"/>
        <v>45473</v>
      </c>
      <c r="H1944" s="16">
        <v>0.125</v>
      </c>
      <c r="I1944" s="60">
        <f t="shared" si="3185"/>
        <v>6</v>
      </c>
      <c r="J1944" s="60"/>
      <c r="K1944" s="38"/>
      <c r="L1944" s="38"/>
      <c r="M1944" s="38"/>
      <c r="N1944" s="38"/>
      <c r="O1944" s="38"/>
      <c r="P1944" s="38"/>
      <c r="R1944" s="15"/>
      <c r="S1944" s="240"/>
      <c r="T1944" s="240"/>
      <c r="U1944" s="240"/>
      <c r="V1944" s="240"/>
      <c r="W1944" s="240"/>
      <c r="X1944" s="240"/>
      <c r="Y1944" s="240"/>
      <c r="Z1944" s="240"/>
      <c r="AA1944" s="240"/>
      <c r="AB1944" s="240"/>
      <c r="AC1944" s="240"/>
      <c r="AD1944" s="240"/>
      <c r="AE1944" s="240"/>
      <c r="AF1944" s="240"/>
      <c r="AG1944" s="240"/>
      <c r="AH1944" s="240"/>
      <c r="AI1944" s="240"/>
      <c r="AJ1944" s="240"/>
      <c r="AK1944" s="240"/>
      <c r="AL1944" s="240"/>
      <c r="AM1944" s="240"/>
      <c r="AN1944" s="240"/>
      <c r="AO1944" s="240"/>
      <c r="AP1944" s="240"/>
      <c r="AQ1944" s="240"/>
      <c r="AR1944" s="240"/>
      <c r="AS1944" s="240"/>
      <c r="AT1944" s="240"/>
      <c r="AU1944" s="240"/>
      <c r="AV1944" s="240"/>
      <c r="AW1944" s="240"/>
      <c r="AX1944" s="240"/>
      <c r="AY1944" s="240"/>
      <c r="AZ1944" s="240"/>
      <c r="BA1944" s="240"/>
      <c r="BB1944" s="240"/>
      <c r="BC1944" s="240"/>
      <c r="BD1944" s="240"/>
      <c r="BE1944" s="240"/>
      <c r="BF1944" s="240"/>
      <c r="BG1944" s="240"/>
      <c r="BH1944" s="240"/>
      <c r="BI1944" s="240"/>
      <c r="BJ1944" s="240"/>
      <c r="BK1944" s="240"/>
      <c r="BL1944" s="240"/>
      <c r="BM1944" s="240"/>
      <c r="BN1944" s="240"/>
      <c r="BO1944" s="240"/>
      <c r="BP1944" s="240"/>
      <c r="BQ1944" s="240"/>
      <c r="BR1944" s="240"/>
      <c r="BS1944" s="240"/>
      <c r="BT1944" s="240"/>
      <c r="BU1944" s="240"/>
      <c r="BV1944" s="240"/>
      <c r="BW1944" s="240"/>
      <c r="BX1944" s="240"/>
      <c r="BY1944" s="240"/>
      <c r="BZ1944" s="240"/>
      <c r="CA1944" s="240"/>
      <c r="CB1944" s="240"/>
      <c r="CC1944" s="240"/>
      <c r="CD1944" s="240"/>
      <c r="CE1944" s="240"/>
      <c r="CF1944" s="240"/>
      <c r="CG1944" s="240"/>
      <c r="CH1944" s="240"/>
      <c r="CI1944" s="240"/>
      <c r="CJ1944" s="240"/>
      <c r="CK1944" s="240"/>
      <c r="CL1944" s="240"/>
      <c r="CN1944" s="240"/>
      <c r="CO1944" s="240"/>
      <c r="CP1944" s="240"/>
      <c r="CQ1944" s="240"/>
      <c r="CR1944" s="240"/>
      <c r="CS1944" s="240"/>
      <c r="CT1944" s="240"/>
      <c r="CU1944" s="240"/>
      <c r="CV1944" s="240"/>
      <c r="CW1944" s="240"/>
      <c r="CX1944" s="240"/>
      <c r="CY1944" s="240"/>
      <c r="CZ1944" s="240"/>
      <c r="DA1944" s="240"/>
      <c r="DB1944" s="240"/>
      <c r="DC1944" s="240"/>
      <c r="DD1944" s="240"/>
      <c r="DE1944" s="240"/>
      <c r="DF1944" s="240"/>
      <c r="DG1944" s="240"/>
      <c r="DH1944" s="240"/>
      <c r="DI1944" s="240"/>
      <c r="DJ1944" s="240"/>
      <c r="DK1944" s="240"/>
      <c r="DL1944" s="240"/>
    </row>
    <row r="1945" spans="2:116" x14ac:dyDescent="0.35">
      <c r="D1945" t="s">
        <v>541</v>
      </c>
      <c r="E1945" s="8"/>
      <c r="G1945" s="343">
        <f t="shared" si="3184"/>
        <v>45504</v>
      </c>
      <c r="H1945" s="16">
        <v>4.1666666666666664E-2</v>
      </c>
      <c r="I1945" s="60">
        <f t="shared" si="3185"/>
        <v>7</v>
      </c>
      <c r="J1945" s="60"/>
      <c r="K1945" s="38"/>
      <c r="L1945" s="38"/>
      <c r="M1945" s="38"/>
      <c r="N1945" s="38"/>
      <c r="O1945" s="38"/>
      <c r="P1945" s="38"/>
      <c r="R1945" s="15"/>
      <c r="S1945" s="240"/>
      <c r="T1945" s="240"/>
      <c r="U1945" s="240"/>
      <c r="V1945" s="240"/>
      <c r="W1945" s="240"/>
      <c r="X1945" s="240"/>
      <c r="Y1945" s="240"/>
      <c r="Z1945" s="240"/>
      <c r="AA1945" s="240"/>
      <c r="AB1945" s="240"/>
      <c r="AC1945" s="240"/>
      <c r="AD1945" s="240"/>
      <c r="AE1945" s="240"/>
      <c r="AF1945" s="240"/>
      <c r="AG1945" s="240"/>
      <c r="AH1945" s="240"/>
      <c r="AI1945" s="240"/>
      <c r="AJ1945" s="240"/>
      <c r="AK1945" s="240"/>
      <c r="AL1945" s="240"/>
      <c r="AM1945" s="240"/>
      <c r="AN1945" s="240"/>
      <c r="AO1945" s="240"/>
      <c r="AP1945" s="240"/>
      <c r="AQ1945" s="240"/>
      <c r="AR1945" s="240"/>
      <c r="AS1945" s="240"/>
      <c r="AT1945" s="240"/>
      <c r="AU1945" s="240"/>
      <c r="AV1945" s="240"/>
      <c r="AW1945" s="240"/>
      <c r="AX1945" s="240"/>
      <c r="AY1945" s="240"/>
      <c r="AZ1945" s="240"/>
      <c r="BA1945" s="240"/>
      <c r="BB1945" s="240"/>
      <c r="BC1945" s="240"/>
      <c r="BD1945" s="240"/>
      <c r="BE1945" s="240"/>
      <c r="BF1945" s="240"/>
      <c r="BG1945" s="240"/>
      <c r="BH1945" s="240"/>
      <c r="BI1945" s="240"/>
      <c r="BJ1945" s="240"/>
      <c r="BK1945" s="240"/>
      <c r="BL1945" s="240"/>
      <c r="BM1945" s="240"/>
      <c r="BN1945" s="240"/>
      <c r="BO1945" s="240"/>
      <c r="BP1945" s="240"/>
      <c r="BQ1945" s="240"/>
      <c r="BR1945" s="240"/>
      <c r="BS1945" s="240"/>
      <c r="BT1945" s="240"/>
      <c r="BU1945" s="240"/>
      <c r="BV1945" s="240"/>
      <c r="BW1945" s="240"/>
      <c r="BX1945" s="240"/>
      <c r="BY1945" s="240"/>
      <c r="BZ1945" s="240"/>
      <c r="CA1945" s="240"/>
      <c r="CB1945" s="240"/>
      <c r="CC1945" s="240"/>
      <c r="CD1945" s="240"/>
      <c r="CE1945" s="240"/>
      <c r="CF1945" s="240"/>
      <c r="CG1945" s="240"/>
      <c r="CH1945" s="240"/>
      <c r="CI1945" s="240"/>
      <c r="CJ1945" s="240"/>
      <c r="CK1945" s="240"/>
      <c r="CL1945" s="240"/>
      <c r="CN1945" s="240"/>
      <c r="CO1945" s="240"/>
      <c r="CP1945" s="240"/>
      <c r="CQ1945" s="240"/>
      <c r="CR1945" s="240"/>
      <c r="CS1945" s="240"/>
      <c r="CT1945" s="240"/>
      <c r="CU1945" s="240"/>
      <c r="CV1945" s="240"/>
      <c r="CW1945" s="240"/>
      <c r="CX1945" s="240"/>
      <c r="CY1945" s="240"/>
      <c r="CZ1945" s="240"/>
      <c r="DA1945" s="240"/>
      <c r="DB1945" s="240"/>
      <c r="DC1945" s="240"/>
      <c r="DD1945" s="240"/>
      <c r="DE1945" s="240"/>
      <c r="DF1945" s="240"/>
      <c r="DG1945" s="240"/>
      <c r="DH1945" s="240"/>
      <c r="DI1945" s="240"/>
      <c r="DJ1945" s="240"/>
      <c r="DK1945" s="240"/>
      <c r="DL1945" s="240"/>
    </row>
    <row r="1946" spans="2:116" x14ac:dyDescent="0.35">
      <c r="D1946" t="s">
        <v>541</v>
      </c>
      <c r="E1946" s="8"/>
      <c r="G1946" s="343">
        <f t="shared" si="3184"/>
        <v>45535</v>
      </c>
      <c r="H1946" s="16">
        <v>0.125</v>
      </c>
      <c r="I1946" s="60">
        <f t="shared" si="3185"/>
        <v>8</v>
      </c>
      <c r="J1946" s="60"/>
      <c r="K1946" s="38"/>
      <c r="L1946" s="38"/>
      <c r="M1946" s="38"/>
      <c r="N1946" s="38"/>
      <c r="O1946" s="38"/>
      <c r="P1946" s="38"/>
      <c r="R1946" s="15"/>
      <c r="S1946" s="240"/>
      <c r="T1946" s="240"/>
      <c r="U1946" s="240"/>
      <c r="V1946" s="240"/>
      <c r="W1946" s="240"/>
      <c r="X1946" s="240"/>
      <c r="Y1946" s="240"/>
      <c r="Z1946" s="240"/>
      <c r="AA1946" s="240"/>
      <c r="AB1946" s="240"/>
      <c r="AC1946" s="240"/>
      <c r="AD1946" s="240"/>
      <c r="AE1946" s="240"/>
      <c r="AF1946" s="240"/>
      <c r="AG1946" s="240"/>
      <c r="AH1946" s="240"/>
      <c r="AI1946" s="240"/>
      <c r="AJ1946" s="240"/>
      <c r="AK1946" s="240"/>
      <c r="AL1946" s="240"/>
      <c r="AM1946" s="240"/>
      <c r="AN1946" s="240"/>
      <c r="AO1946" s="240"/>
      <c r="AP1946" s="240"/>
      <c r="AQ1946" s="240"/>
      <c r="AR1946" s="240"/>
      <c r="AS1946" s="240"/>
      <c r="AT1946" s="240"/>
      <c r="AU1946" s="240"/>
      <c r="AV1946" s="240"/>
      <c r="AW1946" s="240"/>
      <c r="AX1946" s="240"/>
      <c r="AY1946" s="240"/>
      <c r="AZ1946" s="240"/>
      <c r="BA1946" s="240"/>
      <c r="BB1946" s="240"/>
      <c r="BC1946" s="240"/>
      <c r="BD1946" s="240"/>
      <c r="BE1946" s="240"/>
      <c r="BF1946" s="240"/>
      <c r="BG1946" s="240"/>
      <c r="BH1946" s="240"/>
      <c r="BI1946" s="240"/>
      <c r="BJ1946" s="240"/>
      <c r="BK1946" s="240"/>
      <c r="BL1946" s="240"/>
      <c r="BM1946" s="240"/>
      <c r="BN1946" s="240"/>
      <c r="BO1946" s="240"/>
      <c r="BP1946" s="240"/>
      <c r="BQ1946" s="240"/>
      <c r="BR1946" s="240"/>
      <c r="BS1946" s="240"/>
      <c r="BT1946" s="240"/>
      <c r="BU1946" s="240"/>
      <c r="BV1946" s="240"/>
      <c r="BW1946" s="240"/>
      <c r="BX1946" s="240"/>
      <c r="BY1946" s="240"/>
      <c r="BZ1946" s="240"/>
      <c r="CA1946" s="240"/>
      <c r="CB1946" s="240"/>
      <c r="CC1946" s="240"/>
      <c r="CD1946" s="240"/>
      <c r="CE1946" s="240"/>
      <c r="CF1946" s="240"/>
      <c r="CG1946" s="240"/>
      <c r="CH1946" s="240"/>
      <c r="CI1946" s="240"/>
      <c r="CJ1946" s="240"/>
      <c r="CK1946" s="240"/>
      <c r="CL1946" s="240"/>
      <c r="CN1946" s="240"/>
      <c r="CO1946" s="240"/>
      <c r="CP1946" s="240"/>
      <c r="CQ1946" s="240"/>
      <c r="CR1946" s="240"/>
      <c r="CS1946" s="240"/>
      <c r="CT1946" s="240"/>
      <c r="CU1946" s="240"/>
      <c r="CV1946" s="240"/>
      <c r="CW1946" s="240"/>
      <c r="CX1946" s="240"/>
      <c r="CY1946" s="240"/>
      <c r="CZ1946" s="240"/>
      <c r="DA1946" s="240"/>
      <c r="DB1946" s="240"/>
      <c r="DC1946" s="240"/>
      <c r="DD1946" s="240"/>
      <c r="DE1946" s="240"/>
      <c r="DF1946" s="240"/>
      <c r="DG1946" s="240"/>
      <c r="DH1946" s="240"/>
      <c r="DI1946" s="240"/>
      <c r="DJ1946" s="240"/>
      <c r="DK1946" s="240"/>
      <c r="DL1946" s="240"/>
    </row>
    <row r="1947" spans="2:116" x14ac:dyDescent="0.35">
      <c r="D1947" t="s">
        <v>541</v>
      </c>
      <c r="E1947" s="8"/>
      <c r="G1947" s="343">
        <f t="shared" si="3184"/>
        <v>45565</v>
      </c>
      <c r="H1947" s="16">
        <v>4.1666666666666664E-2</v>
      </c>
      <c r="I1947" s="60">
        <f t="shared" si="3185"/>
        <v>9</v>
      </c>
      <c r="J1947" s="60"/>
      <c r="K1947" s="38"/>
      <c r="L1947" s="38"/>
      <c r="M1947" s="38"/>
      <c r="N1947" s="38"/>
      <c r="O1947" s="38"/>
      <c r="P1947" s="38"/>
      <c r="R1947" s="15"/>
      <c r="S1947" s="240"/>
      <c r="T1947" s="240"/>
      <c r="U1947" s="240"/>
      <c r="V1947" s="240"/>
      <c r="W1947" s="240"/>
      <c r="X1947" s="240"/>
      <c r="Y1947" s="240"/>
      <c r="Z1947" s="240"/>
      <c r="AA1947" s="240"/>
      <c r="AB1947" s="240"/>
      <c r="AC1947" s="240"/>
      <c r="AD1947" s="240"/>
      <c r="AE1947" s="240"/>
      <c r="AF1947" s="240"/>
      <c r="AG1947" s="240"/>
      <c r="AH1947" s="240"/>
      <c r="AI1947" s="240"/>
      <c r="AJ1947" s="240"/>
      <c r="AK1947" s="240"/>
      <c r="AL1947" s="240"/>
      <c r="AM1947" s="240"/>
      <c r="AN1947" s="240"/>
      <c r="AO1947" s="240"/>
      <c r="AP1947" s="240"/>
      <c r="AQ1947" s="240"/>
      <c r="AR1947" s="240"/>
      <c r="AS1947" s="240"/>
      <c r="AT1947" s="240"/>
      <c r="AU1947" s="240"/>
      <c r="AV1947" s="240"/>
      <c r="AW1947" s="240"/>
      <c r="AX1947" s="240"/>
      <c r="AY1947" s="240"/>
      <c r="AZ1947" s="240"/>
      <c r="BA1947" s="240"/>
      <c r="BB1947" s="240"/>
      <c r="BC1947" s="240"/>
      <c r="BD1947" s="240"/>
      <c r="BE1947" s="240"/>
      <c r="BF1947" s="240"/>
      <c r="BG1947" s="240"/>
      <c r="BH1947" s="240"/>
      <c r="BI1947" s="240"/>
      <c r="BJ1947" s="240"/>
      <c r="BK1947" s="240"/>
      <c r="BL1947" s="240"/>
      <c r="BM1947" s="240"/>
      <c r="BN1947" s="240"/>
      <c r="BO1947" s="240"/>
      <c r="BP1947" s="240"/>
      <c r="BQ1947" s="240"/>
      <c r="BR1947" s="240"/>
      <c r="BS1947" s="240"/>
      <c r="BT1947" s="240"/>
      <c r="BU1947" s="240"/>
      <c r="BV1947" s="240"/>
      <c r="BW1947" s="240"/>
      <c r="BX1947" s="240"/>
      <c r="BY1947" s="240"/>
      <c r="BZ1947" s="240"/>
      <c r="CA1947" s="240"/>
      <c r="CB1947" s="240"/>
      <c r="CC1947" s="240"/>
      <c r="CD1947" s="240"/>
      <c r="CE1947" s="240"/>
      <c r="CF1947" s="240"/>
      <c r="CG1947" s="240"/>
      <c r="CH1947" s="240"/>
      <c r="CI1947" s="240"/>
      <c r="CJ1947" s="240"/>
      <c r="CK1947" s="240"/>
      <c r="CL1947" s="240"/>
      <c r="CN1947" s="240"/>
      <c r="CO1947" s="240"/>
      <c r="CP1947" s="240"/>
      <c r="CQ1947" s="240"/>
      <c r="CR1947" s="240"/>
      <c r="CS1947" s="240"/>
      <c r="CT1947" s="240"/>
      <c r="CU1947" s="240"/>
      <c r="CV1947" s="240"/>
      <c r="CW1947" s="240"/>
      <c r="CX1947" s="240"/>
      <c r="CY1947" s="240"/>
      <c r="CZ1947" s="240"/>
      <c r="DA1947" s="240"/>
      <c r="DB1947" s="240"/>
      <c r="DC1947" s="240"/>
      <c r="DD1947" s="240"/>
      <c r="DE1947" s="240"/>
      <c r="DF1947" s="240"/>
      <c r="DG1947" s="240"/>
      <c r="DH1947" s="240"/>
      <c r="DI1947" s="240"/>
      <c r="DJ1947" s="240"/>
      <c r="DK1947" s="240"/>
      <c r="DL1947" s="240"/>
    </row>
    <row r="1948" spans="2:116" x14ac:dyDescent="0.35">
      <c r="D1948" t="s">
        <v>541</v>
      </c>
      <c r="E1948" s="8"/>
      <c r="G1948" s="343">
        <f t="shared" si="3184"/>
        <v>45596</v>
      </c>
      <c r="H1948" s="16">
        <v>0.125</v>
      </c>
      <c r="I1948" s="60">
        <f t="shared" si="3185"/>
        <v>10</v>
      </c>
      <c r="J1948" s="60"/>
      <c r="K1948" s="38"/>
      <c r="L1948" s="38"/>
      <c r="M1948" s="38"/>
      <c r="N1948" s="38"/>
      <c r="O1948" s="38"/>
      <c r="P1948" s="38"/>
      <c r="R1948" s="15"/>
      <c r="S1948" s="240"/>
      <c r="T1948" s="240"/>
      <c r="U1948" s="240"/>
      <c r="V1948" s="240"/>
      <c r="W1948" s="240"/>
      <c r="X1948" s="240"/>
      <c r="Y1948" s="240"/>
      <c r="Z1948" s="240"/>
      <c r="AA1948" s="240"/>
      <c r="AB1948" s="240"/>
      <c r="AC1948" s="240"/>
      <c r="AD1948" s="240"/>
      <c r="AE1948" s="240"/>
      <c r="AF1948" s="240"/>
      <c r="AG1948" s="240"/>
      <c r="AH1948" s="240"/>
      <c r="AI1948" s="240"/>
      <c r="AJ1948" s="240"/>
      <c r="AK1948" s="240"/>
      <c r="AL1948" s="240"/>
      <c r="AM1948" s="240"/>
      <c r="AN1948" s="240"/>
      <c r="AO1948" s="240"/>
      <c r="AP1948" s="240"/>
      <c r="AQ1948" s="240"/>
      <c r="AR1948" s="240"/>
      <c r="AS1948" s="240"/>
      <c r="AT1948" s="240"/>
      <c r="AU1948" s="240"/>
      <c r="AV1948" s="240"/>
      <c r="AW1948" s="240"/>
      <c r="AX1948" s="240"/>
      <c r="AY1948" s="240"/>
      <c r="AZ1948" s="240"/>
      <c r="BA1948" s="240"/>
      <c r="BB1948" s="240"/>
      <c r="BC1948" s="240"/>
      <c r="BD1948" s="240"/>
      <c r="BE1948" s="240"/>
      <c r="BF1948" s="240"/>
      <c r="BG1948" s="240"/>
      <c r="BH1948" s="240"/>
      <c r="BI1948" s="240"/>
      <c r="BJ1948" s="240"/>
      <c r="BK1948" s="240"/>
      <c r="BL1948" s="240"/>
      <c r="BM1948" s="240"/>
      <c r="BN1948" s="240"/>
      <c r="BO1948" s="240"/>
      <c r="BP1948" s="240"/>
      <c r="BQ1948" s="240"/>
      <c r="BR1948" s="240"/>
      <c r="BS1948" s="240"/>
      <c r="BT1948" s="240"/>
      <c r="BU1948" s="240"/>
      <c r="BV1948" s="240"/>
      <c r="BW1948" s="240"/>
      <c r="BX1948" s="240"/>
      <c r="BY1948" s="240"/>
      <c r="BZ1948" s="240"/>
      <c r="CA1948" s="240"/>
      <c r="CB1948" s="240"/>
      <c r="CC1948" s="240"/>
      <c r="CD1948" s="240"/>
      <c r="CE1948" s="240"/>
      <c r="CF1948" s="240"/>
      <c r="CG1948" s="240"/>
      <c r="CH1948" s="240"/>
      <c r="CI1948" s="240"/>
      <c r="CJ1948" s="240"/>
      <c r="CK1948" s="240"/>
      <c r="CL1948" s="240"/>
      <c r="CN1948" s="240"/>
      <c r="CO1948" s="240"/>
      <c r="CP1948" s="240"/>
      <c r="CQ1948" s="240"/>
      <c r="CR1948" s="240"/>
      <c r="CS1948" s="240"/>
      <c r="CT1948" s="240"/>
      <c r="CU1948" s="240"/>
      <c r="CV1948" s="240"/>
      <c r="CW1948" s="240"/>
      <c r="CX1948" s="240"/>
      <c r="CY1948" s="240"/>
      <c r="CZ1948" s="240"/>
      <c r="DA1948" s="240"/>
      <c r="DB1948" s="240"/>
      <c r="DC1948" s="240"/>
      <c r="DD1948" s="240"/>
      <c r="DE1948" s="240"/>
      <c r="DF1948" s="240"/>
      <c r="DG1948" s="240"/>
      <c r="DH1948" s="240"/>
      <c r="DI1948" s="240"/>
      <c r="DJ1948" s="240"/>
      <c r="DK1948" s="240"/>
      <c r="DL1948" s="240"/>
    </row>
    <row r="1949" spans="2:116" x14ac:dyDescent="0.35">
      <c r="D1949" t="s">
        <v>541</v>
      </c>
      <c r="E1949" s="8"/>
      <c r="G1949" s="343">
        <f t="shared" si="3184"/>
        <v>45626</v>
      </c>
      <c r="H1949" s="16">
        <v>4.1666666666666664E-2</v>
      </c>
      <c r="I1949" s="60">
        <f t="shared" si="3185"/>
        <v>11</v>
      </c>
      <c r="J1949" s="60"/>
      <c r="K1949" s="38"/>
      <c r="L1949" s="38"/>
      <c r="M1949" s="38"/>
      <c r="N1949" s="38"/>
      <c r="O1949" s="38"/>
      <c r="P1949" s="38"/>
      <c r="R1949" s="15"/>
      <c r="S1949" s="240"/>
      <c r="T1949" s="240"/>
      <c r="U1949" s="240"/>
      <c r="V1949" s="240"/>
      <c r="W1949" s="240"/>
      <c r="X1949" s="240"/>
      <c r="Y1949" s="240"/>
      <c r="Z1949" s="240"/>
      <c r="AA1949" s="240"/>
      <c r="AB1949" s="240"/>
      <c r="AC1949" s="240"/>
      <c r="AD1949" s="240"/>
      <c r="AE1949" s="240"/>
      <c r="AF1949" s="240"/>
      <c r="AG1949" s="240"/>
      <c r="AH1949" s="240"/>
      <c r="AI1949" s="240"/>
      <c r="AJ1949" s="240"/>
      <c r="AK1949" s="240"/>
      <c r="AL1949" s="240"/>
      <c r="AM1949" s="240"/>
      <c r="AN1949" s="240"/>
      <c r="AO1949" s="240"/>
      <c r="AP1949" s="240"/>
      <c r="AQ1949" s="240"/>
      <c r="AR1949" s="240"/>
      <c r="AS1949" s="240"/>
      <c r="AT1949" s="240"/>
      <c r="AU1949" s="240"/>
      <c r="AV1949" s="240"/>
      <c r="AW1949" s="240"/>
      <c r="AX1949" s="240"/>
      <c r="AY1949" s="240"/>
      <c r="AZ1949" s="240"/>
      <c r="BA1949" s="240"/>
      <c r="BB1949" s="240"/>
      <c r="BC1949" s="240"/>
      <c r="BD1949" s="240"/>
      <c r="BE1949" s="240"/>
      <c r="BF1949" s="240"/>
      <c r="BG1949" s="240"/>
      <c r="BH1949" s="240"/>
      <c r="BI1949" s="240"/>
      <c r="BJ1949" s="240"/>
      <c r="BK1949" s="240"/>
      <c r="BL1949" s="240"/>
      <c r="BM1949" s="240"/>
      <c r="BN1949" s="240"/>
      <c r="BO1949" s="240"/>
      <c r="BP1949" s="240"/>
      <c r="BQ1949" s="240"/>
      <c r="BR1949" s="240"/>
      <c r="BS1949" s="240"/>
      <c r="BT1949" s="240"/>
      <c r="BU1949" s="240"/>
      <c r="BV1949" s="240"/>
      <c r="BW1949" s="240"/>
      <c r="BX1949" s="240"/>
      <c r="BY1949" s="240"/>
      <c r="BZ1949" s="240"/>
      <c r="CA1949" s="240"/>
      <c r="CB1949" s="240"/>
      <c r="CC1949" s="240"/>
      <c r="CD1949" s="240"/>
      <c r="CE1949" s="240"/>
      <c r="CF1949" s="240"/>
      <c r="CG1949" s="240"/>
      <c r="CH1949" s="240"/>
      <c r="CI1949" s="240"/>
      <c r="CJ1949" s="240"/>
      <c r="CK1949" s="240"/>
      <c r="CL1949" s="240"/>
      <c r="CN1949" s="240"/>
      <c r="CO1949" s="240"/>
      <c r="CP1949" s="240"/>
      <c r="CQ1949" s="240"/>
      <c r="CR1949" s="240"/>
      <c r="CS1949" s="240"/>
      <c r="CT1949" s="240"/>
      <c r="CU1949" s="240"/>
      <c r="CV1949" s="240"/>
      <c r="CW1949" s="240"/>
      <c r="CX1949" s="240"/>
      <c r="CY1949" s="240"/>
      <c r="CZ1949" s="240"/>
      <c r="DA1949" s="240"/>
      <c r="DB1949" s="240"/>
      <c r="DC1949" s="240"/>
      <c r="DD1949" s="240"/>
      <c r="DE1949" s="240"/>
      <c r="DF1949" s="240"/>
      <c r="DG1949" s="240"/>
      <c r="DH1949" s="240"/>
      <c r="DI1949" s="240"/>
      <c r="DJ1949" s="240"/>
      <c r="DK1949" s="240"/>
      <c r="DL1949" s="240"/>
    </row>
    <row r="1950" spans="2:116" x14ac:dyDescent="0.35">
      <c r="B1950" t="s">
        <v>332</v>
      </c>
      <c r="D1950" t="s">
        <v>541</v>
      </c>
      <c r="E1950" s="8" t="str">
        <f t="shared" si="3177"/>
        <v>1950 SEASON MONTHL-TV-V</v>
      </c>
      <c r="G1950" s="343">
        <f t="shared" si="3184"/>
        <v>45657</v>
      </c>
      <c r="H1950" s="16">
        <v>8.3000000000000004E-2</v>
      </c>
      <c r="I1950" s="60">
        <f t="shared" si="3185"/>
        <v>12</v>
      </c>
      <c r="J1950" s="60"/>
      <c r="K1950" s="38"/>
      <c r="L1950" s="38"/>
      <c r="M1950" s="38"/>
      <c r="N1950" s="38"/>
      <c r="O1950" s="38"/>
      <c r="P1950" s="38"/>
      <c r="R1950" s="15"/>
      <c r="S1950" s="240"/>
      <c r="T1950" s="240"/>
      <c r="U1950" s="240"/>
      <c r="V1950" s="240"/>
      <c r="W1950" s="240"/>
      <c r="X1950" s="240"/>
      <c r="Y1950" s="240"/>
      <c r="Z1950" s="240"/>
      <c r="AA1950" s="240"/>
      <c r="AB1950" s="240"/>
      <c r="AC1950" s="240"/>
      <c r="AD1950" s="240"/>
      <c r="AE1950" s="240"/>
      <c r="AF1950" s="240"/>
      <c r="AG1950" s="240"/>
      <c r="AH1950" s="240"/>
      <c r="AI1950" s="240"/>
      <c r="AJ1950" s="240"/>
      <c r="AK1950" s="240"/>
      <c r="AL1950" s="240"/>
      <c r="AM1950" s="240"/>
      <c r="AN1950" s="240"/>
      <c r="AO1950" s="240"/>
      <c r="AP1950" s="240"/>
      <c r="AQ1950" s="240"/>
      <c r="AR1950" s="240"/>
      <c r="AS1950" s="240"/>
      <c r="AT1950" s="240"/>
      <c r="AU1950" s="240"/>
      <c r="AV1950" s="240"/>
      <c r="AW1950" s="240"/>
      <c r="AX1950" s="240"/>
      <c r="AY1950" s="240"/>
      <c r="AZ1950" s="240"/>
      <c r="BA1950" s="240"/>
      <c r="BB1950" s="240"/>
      <c r="BC1950" s="240"/>
      <c r="BD1950" s="240"/>
      <c r="BE1950" s="240"/>
      <c r="BF1950" s="240"/>
      <c r="BG1950" s="240"/>
      <c r="BH1950" s="240"/>
      <c r="BI1950" s="240"/>
      <c r="BJ1950" s="240"/>
      <c r="BK1950" s="240"/>
      <c r="BL1950" s="240"/>
      <c r="BM1950" s="240"/>
      <c r="BN1950" s="240"/>
      <c r="BO1950" s="240"/>
      <c r="BP1950" s="240"/>
      <c r="BQ1950" s="240"/>
      <c r="BR1950" s="240"/>
      <c r="BS1950" s="240"/>
      <c r="BT1950" s="240"/>
      <c r="BU1950" s="240"/>
      <c r="BV1950" s="240"/>
      <c r="BW1950" s="240"/>
      <c r="BX1950" s="240"/>
      <c r="BY1950" s="240"/>
      <c r="BZ1950" s="240"/>
      <c r="CA1950" s="240"/>
      <c r="CB1950" s="240"/>
      <c r="CC1950" s="240"/>
      <c r="CD1950" s="240"/>
      <c r="CE1950" s="240"/>
      <c r="CF1950" s="240"/>
      <c r="CG1950" s="240"/>
      <c r="CH1950" s="240"/>
      <c r="CI1950" s="240"/>
      <c r="CJ1950" s="240"/>
      <c r="CK1950" s="240"/>
      <c r="CL1950" s="240"/>
      <c r="CN1950" s="240"/>
      <c r="CO1950" s="240"/>
      <c r="CP1950" s="240"/>
      <c r="CQ1950" s="240"/>
      <c r="CR1950" s="240"/>
      <c r="CS1950" s="240"/>
      <c r="CT1950" s="240"/>
      <c r="CU1950" s="240"/>
      <c r="CV1950" s="240"/>
      <c r="CW1950" s="240"/>
      <c r="CX1950" s="240"/>
      <c r="CY1950" s="240"/>
      <c r="CZ1950" s="240"/>
      <c r="DA1950" s="240"/>
      <c r="DB1950" s="240"/>
      <c r="DC1950" s="240"/>
      <c r="DD1950" s="240"/>
      <c r="DE1950" s="240"/>
      <c r="DF1950" s="240"/>
      <c r="DG1950" s="240"/>
      <c r="DH1950" s="240"/>
      <c r="DI1950" s="240"/>
      <c r="DJ1950" s="240"/>
      <c r="DK1950" s="240"/>
      <c r="DL1950" s="240"/>
    </row>
    <row r="1951" spans="2:116" x14ac:dyDescent="0.35">
      <c r="B1951" t="s">
        <v>332</v>
      </c>
      <c r="D1951" t="s">
        <v>541</v>
      </c>
      <c r="E1951" s="8" t="str">
        <f>ROW()&amp;" "&amp;D1951</f>
        <v>1951 SEASON MONTHL-TV-V</v>
      </c>
      <c r="G1951" s="145" t="s">
        <v>62</v>
      </c>
      <c r="H1951" s="34">
        <f>1-SUM(H1939:H1950)</f>
        <v>3.3333333333340764E-4</v>
      </c>
      <c r="I1951" s="60"/>
      <c r="J1951" s="60"/>
      <c r="K1951" s="38"/>
      <c r="L1951" s="38"/>
      <c r="M1951" s="38"/>
      <c r="N1951" s="38"/>
      <c r="O1951" s="38"/>
      <c r="P1951" s="38"/>
      <c r="R1951" s="15"/>
      <c r="S1951" s="240"/>
      <c r="T1951" s="240"/>
      <c r="U1951" s="240"/>
      <c r="V1951" s="240"/>
      <c r="W1951" s="240"/>
      <c r="X1951" s="240"/>
      <c r="Y1951" s="240"/>
      <c r="Z1951" s="240"/>
      <c r="AA1951" s="240"/>
      <c r="AB1951" s="240"/>
      <c r="AC1951" s="240"/>
      <c r="AD1951" s="240"/>
      <c r="AE1951" s="240"/>
      <c r="AF1951" s="240"/>
      <c r="AG1951" s="240"/>
      <c r="AH1951" s="240"/>
      <c r="AI1951" s="240"/>
      <c r="AJ1951" s="240"/>
      <c r="AK1951" s="240"/>
      <c r="AL1951" s="240"/>
      <c r="AM1951" s="240"/>
      <c r="AN1951" s="240"/>
      <c r="AO1951" s="240"/>
      <c r="AP1951" s="240"/>
      <c r="AQ1951" s="240"/>
      <c r="AR1951" s="240"/>
      <c r="AS1951" s="240"/>
      <c r="AT1951" s="240"/>
      <c r="AU1951" s="240"/>
      <c r="AV1951" s="240"/>
      <c r="AW1951" s="240"/>
      <c r="AX1951" s="240"/>
      <c r="AY1951" s="240"/>
      <c r="AZ1951" s="240"/>
      <c r="BA1951" s="240"/>
      <c r="BB1951" s="240"/>
      <c r="BC1951" s="240"/>
      <c r="BD1951" s="240"/>
      <c r="BE1951" s="240"/>
      <c r="BF1951" s="240"/>
      <c r="BG1951" s="240"/>
      <c r="BH1951" s="240"/>
      <c r="BI1951" s="240"/>
      <c r="BJ1951" s="240"/>
      <c r="BK1951" s="240"/>
      <c r="BL1951" s="240"/>
      <c r="BM1951" s="240"/>
      <c r="BN1951" s="240"/>
      <c r="BO1951" s="240"/>
      <c r="BP1951" s="240"/>
      <c r="BQ1951" s="240"/>
      <c r="BR1951" s="240"/>
      <c r="BS1951" s="240"/>
      <c r="BT1951" s="240"/>
      <c r="BU1951" s="240"/>
      <c r="BV1951" s="240"/>
      <c r="BW1951" s="240"/>
      <c r="BX1951" s="240"/>
      <c r="BY1951" s="240"/>
      <c r="BZ1951" s="240"/>
      <c r="CA1951" s="240"/>
      <c r="CB1951" s="240"/>
      <c r="CC1951" s="240"/>
      <c r="CD1951" s="240"/>
      <c r="CE1951" s="240"/>
      <c r="CF1951" s="240"/>
      <c r="CG1951" s="240"/>
      <c r="CH1951" s="240"/>
      <c r="CI1951" s="240"/>
      <c r="CJ1951" s="240"/>
      <c r="CK1951" s="240"/>
      <c r="CL1951" s="240"/>
      <c r="CN1951" s="240"/>
      <c r="CO1951" s="240"/>
      <c r="CP1951" s="240"/>
      <c r="CQ1951" s="240"/>
      <c r="CR1951" s="240"/>
      <c r="CS1951" s="240"/>
      <c r="CT1951" s="240"/>
      <c r="CU1951" s="240"/>
      <c r="CV1951" s="240"/>
      <c r="CW1951" s="240"/>
      <c r="CX1951" s="240"/>
      <c r="CY1951" s="240"/>
      <c r="CZ1951" s="240"/>
      <c r="DA1951" s="240"/>
      <c r="DB1951" s="240"/>
      <c r="DC1951" s="240"/>
      <c r="DD1951" s="240"/>
      <c r="DE1951" s="240"/>
      <c r="DF1951" s="240"/>
      <c r="DG1951" s="240"/>
      <c r="DH1951" s="240"/>
      <c r="DI1951" s="240"/>
      <c r="DJ1951" s="240"/>
      <c r="DK1951" s="240"/>
      <c r="DL1951" s="240"/>
    </row>
    <row r="1952" spans="2:116" x14ac:dyDescent="0.35">
      <c r="B1952" t="s">
        <v>332</v>
      </c>
      <c r="D1952" t="s">
        <v>541</v>
      </c>
      <c r="E1952" s="8" t="str">
        <f t="shared" ref="E1952:E1957" si="3186">ROW()&amp;" "&amp;D1952</f>
        <v>1952 SEASON MONTHL-TV-V</v>
      </c>
      <c r="G1952" s="136" t="str">
        <f>G1926</f>
        <v>Surgical procedures</v>
      </c>
      <c r="H1952" s="12"/>
      <c r="I1952" s="60"/>
      <c r="J1952" s="60"/>
      <c r="K1952" s="38"/>
      <c r="L1952" s="38"/>
      <c r="M1952" s="38"/>
      <c r="N1952" s="38"/>
      <c r="O1952" s="38"/>
      <c r="P1952" s="38"/>
      <c r="R1952" s="15"/>
      <c r="S1952" s="240"/>
      <c r="T1952" s="240"/>
      <c r="U1952" s="240"/>
      <c r="V1952" s="240"/>
      <c r="W1952" s="240"/>
      <c r="X1952" s="240"/>
      <c r="Y1952" s="240"/>
      <c r="Z1952" s="240"/>
      <c r="AA1952" s="240"/>
      <c r="AB1952" s="240"/>
      <c r="AC1952" s="240"/>
      <c r="AD1952" s="240"/>
      <c r="AE1952" s="240"/>
      <c r="AF1952" s="240"/>
      <c r="AG1952" s="240"/>
      <c r="AH1952" s="240"/>
      <c r="AI1952" s="240"/>
      <c r="AJ1952" s="240"/>
      <c r="AK1952" s="240"/>
      <c r="AL1952" s="240"/>
      <c r="AM1952" s="240"/>
      <c r="AN1952" s="240"/>
      <c r="AO1952" s="240"/>
      <c r="AP1952" s="240"/>
      <c r="AQ1952" s="240"/>
      <c r="AR1952" s="240"/>
      <c r="AS1952" s="240"/>
      <c r="AT1952" s="240"/>
      <c r="AU1952" s="240"/>
      <c r="AV1952" s="240"/>
      <c r="AW1952" s="240"/>
      <c r="AX1952" s="240"/>
      <c r="AY1952" s="240"/>
      <c r="AZ1952" s="240"/>
      <c r="BA1952" s="240"/>
      <c r="BB1952" s="240"/>
      <c r="BC1952" s="240"/>
      <c r="BD1952" s="240"/>
      <c r="BE1952" s="240"/>
      <c r="BF1952" s="240"/>
      <c r="BG1952" s="240"/>
      <c r="BH1952" s="240"/>
      <c r="BI1952" s="240"/>
      <c r="BJ1952" s="240"/>
      <c r="BK1952" s="240"/>
      <c r="BL1952" s="240"/>
      <c r="BM1952" s="240"/>
      <c r="BN1952" s="240"/>
      <c r="BO1952" s="240"/>
      <c r="BP1952" s="240"/>
      <c r="BQ1952" s="240"/>
      <c r="BR1952" s="240"/>
      <c r="BS1952" s="240"/>
      <c r="BT1952" s="240"/>
      <c r="BU1952" s="240"/>
      <c r="BV1952" s="240"/>
      <c r="BW1952" s="240"/>
      <c r="BX1952" s="240"/>
      <c r="BY1952" s="240"/>
      <c r="BZ1952" s="240"/>
      <c r="CA1952" s="240"/>
      <c r="CB1952" s="240"/>
      <c r="CC1952" s="240"/>
      <c r="CD1952" s="240"/>
      <c r="CE1952" s="240"/>
      <c r="CF1952" s="240"/>
      <c r="CG1952" s="240"/>
      <c r="CH1952" s="240"/>
      <c r="CI1952" s="240"/>
      <c r="CJ1952" s="240"/>
      <c r="CK1952" s="240"/>
      <c r="CL1952" s="240"/>
      <c r="CN1952" s="60"/>
      <c r="CO1952" s="76"/>
      <c r="CP1952" s="76"/>
      <c r="CQ1952" s="76"/>
      <c r="CR1952" s="76"/>
      <c r="CS1952" s="76"/>
      <c r="CT1952" s="76"/>
      <c r="CU1952" s="76"/>
      <c r="CV1952" s="76"/>
      <c r="CW1952" s="76"/>
      <c r="CX1952" s="76"/>
      <c r="CY1952" s="76"/>
      <c r="CZ1952" s="76"/>
      <c r="DA1952" s="76"/>
      <c r="DB1952" s="76"/>
      <c r="DC1952" s="76"/>
      <c r="DD1952" s="76"/>
      <c r="DE1952" s="76"/>
      <c r="DF1952" s="76"/>
      <c r="DG1952" s="76"/>
      <c r="DH1952" s="76"/>
      <c r="DI1952" s="76"/>
      <c r="DJ1952" s="76"/>
      <c r="DK1952" s="76"/>
      <c r="DL1952" s="76"/>
    </row>
    <row r="1953" spans="1:116" x14ac:dyDescent="0.35">
      <c r="B1953" t="s">
        <v>332</v>
      </c>
      <c r="D1953" t="s">
        <v>541</v>
      </c>
      <c r="E1953" s="8" t="str">
        <f t="shared" si="3186"/>
        <v>1953 SEASON MONTHL-TV-V</v>
      </c>
      <c r="G1953" s="136" t="str">
        <f t="shared" ref="G1953:G1959" si="3187">G1927</f>
        <v>procedure</v>
      </c>
      <c r="H1953" s="27"/>
      <c r="I1953" s="78"/>
      <c r="J1953" s="78"/>
      <c r="K1953" s="33"/>
      <c r="L1953" s="33"/>
      <c r="M1953" s="33"/>
      <c r="N1953" s="33"/>
      <c r="O1953" s="33"/>
      <c r="P1953" s="33"/>
      <c r="R1953" s="33"/>
      <c r="S1953" s="80"/>
      <c r="T1953" s="80"/>
      <c r="U1953" s="80"/>
      <c r="V1953" s="80"/>
      <c r="W1953" s="80"/>
      <c r="X1953" s="80"/>
      <c r="Y1953" s="80"/>
      <c r="Z1953" s="80"/>
      <c r="AA1953" s="80"/>
      <c r="AB1953" s="80"/>
      <c r="AC1953" s="80"/>
      <c r="AD1953" s="80"/>
      <c r="AE1953" s="80"/>
      <c r="AF1953" s="80"/>
      <c r="AG1953" s="80"/>
      <c r="AH1953" s="80"/>
      <c r="AI1953" s="80"/>
      <c r="AJ1953" s="80"/>
      <c r="AK1953" s="80"/>
      <c r="AL1953" s="80"/>
      <c r="AM1953" s="80"/>
      <c r="AN1953" s="80"/>
      <c r="AO1953" s="80"/>
      <c r="AP1953" s="80"/>
      <c r="AQ1953" s="80"/>
      <c r="AR1953" s="80"/>
      <c r="AS1953" s="80"/>
      <c r="AT1953" s="80"/>
      <c r="AU1953" s="80"/>
      <c r="AV1953" s="80"/>
      <c r="AW1953" s="80"/>
      <c r="AX1953" s="80"/>
      <c r="AY1953" s="80"/>
      <c r="AZ1953" s="80"/>
      <c r="BA1953" s="80"/>
      <c r="BB1953" s="80"/>
      <c r="BC1953" s="80"/>
      <c r="BD1953" s="80"/>
      <c r="BE1953" s="80"/>
      <c r="BF1953" s="80"/>
      <c r="BG1953" s="80"/>
      <c r="BH1953" s="80"/>
      <c r="BI1953" s="80"/>
      <c r="BJ1953" s="80"/>
      <c r="BK1953" s="80"/>
      <c r="BL1953" s="80"/>
      <c r="BM1953" s="80"/>
      <c r="BN1953" s="80"/>
      <c r="BO1953" s="80"/>
      <c r="BP1953" s="80"/>
      <c r="BQ1953" s="80"/>
      <c r="BR1953" s="80"/>
      <c r="BS1953" s="80"/>
      <c r="BT1953" s="80"/>
      <c r="BU1953" s="80"/>
      <c r="BV1953" s="80"/>
      <c r="BW1953" s="80"/>
      <c r="BX1953" s="80"/>
      <c r="BY1953" s="80"/>
      <c r="BZ1953" s="80"/>
      <c r="CA1953" s="80"/>
      <c r="CB1953" s="80"/>
      <c r="CC1953" s="80"/>
      <c r="CD1953" s="80"/>
      <c r="CE1953" s="80"/>
      <c r="CF1953" s="80"/>
      <c r="CG1953" s="80"/>
      <c r="CH1953" s="80"/>
      <c r="CI1953" s="80"/>
      <c r="CJ1953" s="80"/>
      <c r="CK1953" s="80"/>
      <c r="CL1953" s="80"/>
      <c r="CN1953" s="78"/>
      <c r="CO1953" s="77"/>
      <c r="CP1953" s="77"/>
      <c r="CQ1953" s="77"/>
      <c r="CR1953" s="77"/>
      <c r="CS1953" s="77"/>
      <c r="CT1953" s="77"/>
      <c r="CU1953" s="77"/>
      <c r="CV1953" s="77"/>
      <c r="CW1953" s="77"/>
      <c r="CX1953" s="77"/>
      <c r="CY1953" s="77"/>
      <c r="CZ1953" s="77"/>
      <c r="DA1953" s="77"/>
      <c r="DB1953" s="77"/>
      <c r="DC1953" s="77"/>
      <c r="DD1953" s="77"/>
      <c r="DE1953" s="77"/>
      <c r="DF1953" s="77"/>
      <c r="DG1953" s="77"/>
      <c r="DH1953" s="77"/>
      <c r="DI1953" s="77"/>
      <c r="DJ1953" s="77"/>
      <c r="DK1953" s="77"/>
      <c r="DL1953" s="77"/>
    </row>
    <row r="1954" spans="1:116" x14ac:dyDescent="0.35">
      <c r="B1954" t="s">
        <v>332</v>
      </c>
      <c r="D1954" t="s">
        <v>541</v>
      </c>
      <c r="E1954" s="8" t="str">
        <f t="shared" si="3186"/>
        <v>1954 SEASON MONTHL-TV-V</v>
      </c>
      <c r="G1954" s="136" t="str">
        <f t="shared" si="3187"/>
        <v>Primary revenue driver</v>
      </c>
      <c r="H1954" s="27"/>
      <c r="I1954" s="78"/>
      <c r="J1954" s="78"/>
      <c r="K1954" s="33"/>
      <c r="L1954" s="33"/>
      <c r="M1954" s="33"/>
      <c r="N1954" s="33"/>
      <c r="O1954" s="33"/>
      <c r="P1954" s="33"/>
      <c r="R1954" s="33"/>
      <c r="S1954" s="80" t="str">
        <f>S1928</f>
        <v>S$16</v>
      </c>
      <c r="T1954" s="80" t="str">
        <f t="shared" ref="T1954:CE1954" si="3188">T1928</f>
        <v>T$16</v>
      </c>
      <c r="U1954" s="80" t="str">
        <f t="shared" si="3188"/>
        <v>U$16</v>
      </c>
      <c r="V1954" s="80" t="str">
        <f t="shared" si="3188"/>
        <v>V$16</v>
      </c>
      <c r="W1954" s="80" t="str">
        <f t="shared" si="3188"/>
        <v>W$16</v>
      </c>
      <c r="X1954" s="80" t="str">
        <f t="shared" si="3188"/>
        <v>X$16</v>
      </c>
      <c r="Y1954" s="80" t="str">
        <f t="shared" si="3188"/>
        <v>Y$16</v>
      </c>
      <c r="Z1954" s="80" t="str">
        <f t="shared" si="3188"/>
        <v>Z$16</v>
      </c>
      <c r="AA1954" s="80" t="str">
        <f t="shared" si="3188"/>
        <v>AA$16</v>
      </c>
      <c r="AB1954" s="80" t="str">
        <f t="shared" si="3188"/>
        <v>AB$16</v>
      </c>
      <c r="AC1954" s="80" t="str">
        <f t="shared" si="3188"/>
        <v>AC$16</v>
      </c>
      <c r="AD1954" s="80" t="str">
        <f t="shared" si="3188"/>
        <v>AD$16</v>
      </c>
      <c r="AE1954" s="80" t="str">
        <f t="shared" si="3188"/>
        <v>AE$16</v>
      </c>
      <c r="AF1954" s="80" t="str">
        <f t="shared" si="3188"/>
        <v>AF$16</v>
      </c>
      <c r="AG1954" s="80" t="str">
        <f t="shared" si="3188"/>
        <v>AG$16</v>
      </c>
      <c r="AH1954" s="80" t="str">
        <f t="shared" si="3188"/>
        <v>AH$16</v>
      </c>
      <c r="AI1954" s="80" t="str">
        <f t="shared" si="3188"/>
        <v>AI$16</v>
      </c>
      <c r="AJ1954" s="80" t="str">
        <f t="shared" si="3188"/>
        <v>AJ$16</v>
      </c>
      <c r="AK1954" s="80" t="str">
        <f t="shared" si="3188"/>
        <v>AK$16</v>
      </c>
      <c r="AL1954" s="80" t="str">
        <f t="shared" si="3188"/>
        <v>AL$16</v>
      </c>
      <c r="AM1954" s="80" t="str">
        <f t="shared" si="3188"/>
        <v>AM$16</v>
      </c>
      <c r="AN1954" s="80" t="str">
        <f t="shared" si="3188"/>
        <v>AN$16</v>
      </c>
      <c r="AO1954" s="80" t="str">
        <f t="shared" si="3188"/>
        <v>AO$16</v>
      </c>
      <c r="AP1954" s="80" t="str">
        <f t="shared" si="3188"/>
        <v>AP$16</v>
      </c>
      <c r="AQ1954" s="80" t="str">
        <f t="shared" si="3188"/>
        <v>AQ$16</v>
      </c>
      <c r="AR1954" s="80" t="str">
        <f t="shared" si="3188"/>
        <v>AR$16</v>
      </c>
      <c r="AS1954" s="80" t="str">
        <f t="shared" si="3188"/>
        <v>AS$16</v>
      </c>
      <c r="AT1954" s="80" t="str">
        <f t="shared" si="3188"/>
        <v>AT$16</v>
      </c>
      <c r="AU1954" s="80" t="str">
        <f t="shared" si="3188"/>
        <v>AU$16</v>
      </c>
      <c r="AV1954" s="80" t="str">
        <f t="shared" si="3188"/>
        <v>AV$16</v>
      </c>
      <c r="AW1954" s="80" t="str">
        <f t="shared" si="3188"/>
        <v>AW$16</v>
      </c>
      <c r="AX1954" s="80" t="str">
        <f t="shared" si="3188"/>
        <v>AX$16</v>
      </c>
      <c r="AY1954" s="80" t="str">
        <f t="shared" si="3188"/>
        <v>AY$16</v>
      </c>
      <c r="AZ1954" s="80" t="str">
        <f t="shared" si="3188"/>
        <v>AZ$16</v>
      </c>
      <c r="BA1954" s="80" t="str">
        <f t="shared" si="3188"/>
        <v>BA$16</v>
      </c>
      <c r="BB1954" s="80" t="str">
        <f t="shared" si="3188"/>
        <v>BB$16</v>
      </c>
      <c r="BC1954" s="80" t="str">
        <f t="shared" si="3188"/>
        <v>BC$16</v>
      </c>
      <c r="BD1954" s="80" t="str">
        <f t="shared" si="3188"/>
        <v>BD$16</v>
      </c>
      <c r="BE1954" s="80" t="str">
        <f t="shared" si="3188"/>
        <v>BE$16</v>
      </c>
      <c r="BF1954" s="80" t="str">
        <f t="shared" si="3188"/>
        <v>BF$16</v>
      </c>
      <c r="BG1954" s="80" t="str">
        <f t="shared" si="3188"/>
        <v>BG$16</v>
      </c>
      <c r="BH1954" s="80" t="str">
        <f t="shared" si="3188"/>
        <v>BH$16</v>
      </c>
      <c r="BI1954" s="80" t="str">
        <f t="shared" si="3188"/>
        <v>BI$16</v>
      </c>
      <c r="BJ1954" s="80" t="str">
        <f t="shared" si="3188"/>
        <v>BJ$16</v>
      </c>
      <c r="BK1954" s="80" t="str">
        <f t="shared" si="3188"/>
        <v>BK$16</v>
      </c>
      <c r="BL1954" s="80" t="str">
        <f t="shared" si="3188"/>
        <v>BL$16</v>
      </c>
      <c r="BM1954" s="80" t="str">
        <f t="shared" si="3188"/>
        <v>BM$16</v>
      </c>
      <c r="BN1954" s="80" t="str">
        <f t="shared" si="3188"/>
        <v>BN$16</v>
      </c>
      <c r="BO1954" s="80" t="str">
        <f t="shared" si="3188"/>
        <v>BO$16</v>
      </c>
      <c r="BP1954" s="80" t="str">
        <f t="shared" si="3188"/>
        <v>BP$16</v>
      </c>
      <c r="BQ1954" s="80" t="str">
        <f t="shared" si="3188"/>
        <v>BQ$16</v>
      </c>
      <c r="BR1954" s="80" t="str">
        <f t="shared" si="3188"/>
        <v>BR$16</v>
      </c>
      <c r="BS1954" s="80" t="str">
        <f t="shared" si="3188"/>
        <v>BS$16</v>
      </c>
      <c r="BT1954" s="80" t="str">
        <f t="shared" si="3188"/>
        <v>BT$16</v>
      </c>
      <c r="BU1954" s="80" t="str">
        <f t="shared" si="3188"/>
        <v>BU$16</v>
      </c>
      <c r="BV1954" s="80" t="str">
        <f t="shared" si="3188"/>
        <v>BV$16</v>
      </c>
      <c r="BW1954" s="80" t="str">
        <f t="shared" si="3188"/>
        <v>BW$16</v>
      </c>
      <c r="BX1954" s="80" t="str">
        <f t="shared" si="3188"/>
        <v>BX$16</v>
      </c>
      <c r="BY1954" s="80" t="str">
        <f t="shared" si="3188"/>
        <v>BY$16</v>
      </c>
      <c r="BZ1954" s="80" t="str">
        <f t="shared" si="3188"/>
        <v>BZ$16</v>
      </c>
      <c r="CA1954" s="80" t="str">
        <f t="shared" si="3188"/>
        <v>CA$16</v>
      </c>
      <c r="CB1954" s="80" t="str">
        <f t="shared" si="3188"/>
        <v>CB$16</v>
      </c>
      <c r="CC1954" s="80" t="str">
        <f t="shared" si="3188"/>
        <v>CC$16</v>
      </c>
      <c r="CD1954" s="80" t="str">
        <f t="shared" si="3188"/>
        <v>CD$16</v>
      </c>
      <c r="CE1954" s="80" t="str">
        <f t="shared" si="3188"/>
        <v>CE$16</v>
      </c>
      <c r="CF1954" s="80" t="str">
        <f t="shared" ref="CF1954:CL1954" si="3189">CF1928</f>
        <v>CF$16</v>
      </c>
      <c r="CG1954" s="80" t="str">
        <f t="shared" si="3189"/>
        <v>CG$16</v>
      </c>
      <c r="CH1954" s="80" t="str">
        <f t="shared" si="3189"/>
        <v>CH$16</v>
      </c>
      <c r="CI1954" s="80" t="str">
        <f t="shared" si="3189"/>
        <v>CI$16</v>
      </c>
      <c r="CJ1954" s="80" t="str">
        <f t="shared" si="3189"/>
        <v>CJ$16</v>
      </c>
      <c r="CK1954" s="80" t="str">
        <f t="shared" si="3189"/>
        <v>CK$16</v>
      </c>
      <c r="CL1954" s="80" t="str">
        <f t="shared" si="3189"/>
        <v>CL$16</v>
      </c>
      <c r="CN1954" s="78"/>
      <c r="CO1954" s="80" t="str">
        <f t="shared" ref="CO1954:DL1954" si="3190">CO1928</f>
        <v>CO$16</v>
      </c>
      <c r="CP1954" s="80" t="str">
        <f t="shared" si="3190"/>
        <v>CP$16</v>
      </c>
      <c r="CQ1954" s="80" t="str">
        <f t="shared" si="3190"/>
        <v>CQ$16</v>
      </c>
      <c r="CR1954" s="80" t="str">
        <f t="shared" si="3190"/>
        <v>CR$16</v>
      </c>
      <c r="CS1954" s="80" t="str">
        <f t="shared" si="3190"/>
        <v>CS$16</v>
      </c>
      <c r="CT1954" s="80" t="str">
        <f t="shared" si="3190"/>
        <v>CT$16</v>
      </c>
      <c r="CU1954" s="80" t="str">
        <f t="shared" si="3190"/>
        <v>CU$16</v>
      </c>
      <c r="CV1954" s="80" t="str">
        <f t="shared" si="3190"/>
        <v>CV$16</v>
      </c>
      <c r="CW1954" s="80" t="str">
        <f t="shared" si="3190"/>
        <v>CW$16</v>
      </c>
      <c r="CX1954" s="80" t="str">
        <f t="shared" si="3190"/>
        <v>CX$16</v>
      </c>
      <c r="CY1954" s="80" t="str">
        <f t="shared" si="3190"/>
        <v>CY$16</v>
      </c>
      <c r="CZ1954" s="80" t="str">
        <f t="shared" si="3190"/>
        <v>CZ$16</v>
      </c>
      <c r="DA1954" s="80" t="str">
        <f t="shared" si="3190"/>
        <v>DA$16</v>
      </c>
      <c r="DB1954" s="80" t="str">
        <f t="shared" si="3190"/>
        <v>DB$16</v>
      </c>
      <c r="DC1954" s="80" t="str">
        <f t="shared" si="3190"/>
        <v>DC$16</v>
      </c>
      <c r="DD1954" s="80" t="str">
        <f t="shared" si="3190"/>
        <v>DD$16</v>
      </c>
      <c r="DE1954" s="80" t="str">
        <f t="shared" si="3190"/>
        <v>DE$16</v>
      </c>
      <c r="DF1954" s="80" t="str">
        <f t="shared" si="3190"/>
        <v>DF$16</v>
      </c>
      <c r="DG1954" s="80" t="str">
        <f t="shared" si="3190"/>
        <v>DG$16</v>
      </c>
      <c r="DH1954" s="80" t="str">
        <f t="shared" si="3190"/>
        <v>DH$16</v>
      </c>
      <c r="DI1954" s="80" t="str">
        <f t="shared" si="3190"/>
        <v>DI$16</v>
      </c>
      <c r="DJ1954" s="80" t="str">
        <f t="shared" si="3190"/>
        <v>DJ$16</v>
      </c>
      <c r="DK1954" s="80" t="str">
        <f t="shared" si="3190"/>
        <v>DK$16</v>
      </c>
      <c r="DL1954" s="80" t="str">
        <f t="shared" si="3190"/>
        <v>DL$16</v>
      </c>
    </row>
    <row r="1955" spans="1:116" x14ac:dyDescent="0.35">
      <c r="B1955" t="s">
        <v>332</v>
      </c>
      <c r="D1955" t="s">
        <v>541</v>
      </c>
      <c r="E1955" s="8" t="str">
        <f t="shared" si="3186"/>
        <v>1955 SEASON MONTHL-TV-V</v>
      </c>
      <c r="G1955" s="136" t="str">
        <f t="shared" si="3187"/>
        <v>Primary volume driver</v>
      </c>
      <c r="K1955" s="53"/>
      <c r="L1955" s="53"/>
      <c r="M1955" s="53"/>
      <c r="N1955" s="53"/>
      <c r="O1955" s="53"/>
      <c r="P1955" s="53"/>
      <c r="R1955" s="24"/>
      <c r="S1955" s="4" t="str">
        <f>ADDRESS(ROW(S1936),COLUMN(S1936),2)</f>
        <v>S$1936</v>
      </c>
      <c r="T1955" s="4" t="str">
        <f t="shared" ref="T1955:CE1955" si="3191">ADDRESS(ROW(T1936),COLUMN(T1936),2)</f>
        <v>T$1936</v>
      </c>
      <c r="U1955" s="4" t="str">
        <f t="shared" si="3191"/>
        <v>U$1936</v>
      </c>
      <c r="V1955" s="4" t="str">
        <f t="shared" si="3191"/>
        <v>V$1936</v>
      </c>
      <c r="W1955" s="4" t="str">
        <f t="shared" si="3191"/>
        <v>W$1936</v>
      </c>
      <c r="X1955" s="4" t="str">
        <f t="shared" si="3191"/>
        <v>X$1936</v>
      </c>
      <c r="Y1955" s="4" t="str">
        <f t="shared" si="3191"/>
        <v>Y$1936</v>
      </c>
      <c r="Z1955" s="4" t="str">
        <f t="shared" si="3191"/>
        <v>Z$1936</v>
      </c>
      <c r="AA1955" s="4" t="str">
        <f t="shared" si="3191"/>
        <v>AA$1936</v>
      </c>
      <c r="AB1955" s="4" t="str">
        <f t="shared" si="3191"/>
        <v>AB$1936</v>
      </c>
      <c r="AC1955" s="4" t="str">
        <f t="shared" si="3191"/>
        <v>AC$1936</v>
      </c>
      <c r="AD1955" s="4" t="str">
        <f t="shared" si="3191"/>
        <v>AD$1936</v>
      </c>
      <c r="AE1955" s="4" t="str">
        <f t="shared" si="3191"/>
        <v>AE$1936</v>
      </c>
      <c r="AF1955" s="4" t="str">
        <f t="shared" si="3191"/>
        <v>AF$1936</v>
      </c>
      <c r="AG1955" s="4" t="str">
        <f t="shared" si="3191"/>
        <v>AG$1936</v>
      </c>
      <c r="AH1955" s="4" t="str">
        <f t="shared" si="3191"/>
        <v>AH$1936</v>
      </c>
      <c r="AI1955" s="4" t="str">
        <f t="shared" si="3191"/>
        <v>AI$1936</v>
      </c>
      <c r="AJ1955" s="4" t="str">
        <f t="shared" si="3191"/>
        <v>AJ$1936</v>
      </c>
      <c r="AK1955" s="4" t="str">
        <f t="shared" si="3191"/>
        <v>AK$1936</v>
      </c>
      <c r="AL1955" s="4" t="str">
        <f t="shared" si="3191"/>
        <v>AL$1936</v>
      </c>
      <c r="AM1955" s="4" t="str">
        <f t="shared" si="3191"/>
        <v>AM$1936</v>
      </c>
      <c r="AN1955" s="4" t="str">
        <f t="shared" si="3191"/>
        <v>AN$1936</v>
      </c>
      <c r="AO1955" s="4" t="str">
        <f t="shared" si="3191"/>
        <v>AO$1936</v>
      </c>
      <c r="AP1955" s="4" t="str">
        <f t="shared" si="3191"/>
        <v>AP$1936</v>
      </c>
      <c r="AQ1955" s="4" t="str">
        <f t="shared" si="3191"/>
        <v>AQ$1936</v>
      </c>
      <c r="AR1955" s="4" t="str">
        <f t="shared" si="3191"/>
        <v>AR$1936</v>
      </c>
      <c r="AS1955" s="4" t="str">
        <f t="shared" si="3191"/>
        <v>AS$1936</v>
      </c>
      <c r="AT1955" s="4" t="str">
        <f t="shared" si="3191"/>
        <v>AT$1936</v>
      </c>
      <c r="AU1955" s="4" t="str">
        <f t="shared" si="3191"/>
        <v>AU$1936</v>
      </c>
      <c r="AV1955" s="4" t="str">
        <f t="shared" si="3191"/>
        <v>AV$1936</v>
      </c>
      <c r="AW1955" s="4" t="str">
        <f t="shared" si="3191"/>
        <v>AW$1936</v>
      </c>
      <c r="AX1955" s="4" t="str">
        <f t="shared" si="3191"/>
        <v>AX$1936</v>
      </c>
      <c r="AY1955" s="4" t="str">
        <f t="shared" si="3191"/>
        <v>AY$1936</v>
      </c>
      <c r="AZ1955" s="4" t="str">
        <f t="shared" si="3191"/>
        <v>AZ$1936</v>
      </c>
      <c r="BA1955" s="4" t="str">
        <f t="shared" si="3191"/>
        <v>BA$1936</v>
      </c>
      <c r="BB1955" s="4" t="str">
        <f t="shared" si="3191"/>
        <v>BB$1936</v>
      </c>
      <c r="BC1955" s="4" t="str">
        <f t="shared" si="3191"/>
        <v>BC$1936</v>
      </c>
      <c r="BD1955" s="4" t="str">
        <f t="shared" si="3191"/>
        <v>BD$1936</v>
      </c>
      <c r="BE1955" s="4" t="str">
        <f t="shared" si="3191"/>
        <v>BE$1936</v>
      </c>
      <c r="BF1955" s="4" t="str">
        <f t="shared" si="3191"/>
        <v>BF$1936</v>
      </c>
      <c r="BG1955" s="4" t="str">
        <f t="shared" si="3191"/>
        <v>BG$1936</v>
      </c>
      <c r="BH1955" s="4" t="str">
        <f t="shared" si="3191"/>
        <v>BH$1936</v>
      </c>
      <c r="BI1955" s="4" t="str">
        <f t="shared" si="3191"/>
        <v>BI$1936</v>
      </c>
      <c r="BJ1955" s="4" t="str">
        <f t="shared" si="3191"/>
        <v>BJ$1936</v>
      </c>
      <c r="BK1955" s="4" t="str">
        <f t="shared" si="3191"/>
        <v>BK$1936</v>
      </c>
      <c r="BL1955" s="4" t="str">
        <f t="shared" si="3191"/>
        <v>BL$1936</v>
      </c>
      <c r="BM1955" s="4" t="str">
        <f t="shared" si="3191"/>
        <v>BM$1936</v>
      </c>
      <c r="BN1955" s="4" t="str">
        <f t="shared" si="3191"/>
        <v>BN$1936</v>
      </c>
      <c r="BO1955" s="4" t="str">
        <f t="shared" si="3191"/>
        <v>BO$1936</v>
      </c>
      <c r="BP1955" s="4" t="str">
        <f t="shared" si="3191"/>
        <v>BP$1936</v>
      </c>
      <c r="BQ1955" s="4" t="str">
        <f t="shared" si="3191"/>
        <v>BQ$1936</v>
      </c>
      <c r="BR1955" s="4" t="str">
        <f t="shared" si="3191"/>
        <v>BR$1936</v>
      </c>
      <c r="BS1955" s="4" t="str">
        <f t="shared" si="3191"/>
        <v>BS$1936</v>
      </c>
      <c r="BT1955" s="4" t="str">
        <f t="shared" si="3191"/>
        <v>BT$1936</v>
      </c>
      <c r="BU1955" s="4" t="str">
        <f t="shared" si="3191"/>
        <v>BU$1936</v>
      </c>
      <c r="BV1955" s="4" t="str">
        <f t="shared" si="3191"/>
        <v>BV$1936</v>
      </c>
      <c r="BW1955" s="4" t="str">
        <f t="shared" si="3191"/>
        <v>BW$1936</v>
      </c>
      <c r="BX1955" s="4" t="str">
        <f t="shared" si="3191"/>
        <v>BX$1936</v>
      </c>
      <c r="BY1955" s="4" t="str">
        <f t="shared" si="3191"/>
        <v>BY$1936</v>
      </c>
      <c r="BZ1955" s="4" t="str">
        <f t="shared" si="3191"/>
        <v>BZ$1936</v>
      </c>
      <c r="CA1955" s="4" t="str">
        <f t="shared" si="3191"/>
        <v>CA$1936</v>
      </c>
      <c r="CB1955" s="4" t="str">
        <f t="shared" si="3191"/>
        <v>CB$1936</v>
      </c>
      <c r="CC1955" s="4" t="str">
        <f t="shared" si="3191"/>
        <v>CC$1936</v>
      </c>
      <c r="CD1955" s="4" t="str">
        <f t="shared" si="3191"/>
        <v>CD$1936</v>
      </c>
      <c r="CE1955" s="4" t="str">
        <f t="shared" si="3191"/>
        <v>CE$1936</v>
      </c>
      <c r="CF1955" s="4" t="str">
        <f t="shared" ref="CF1955:CL1955" si="3192">ADDRESS(ROW(CF1936),COLUMN(CF1936),2)</f>
        <v>CF$1936</v>
      </c>
      <c r="CG1955" s="4" t="str">
        <f t="shared" si="3192"/>
        <v>CG$1936</v>
      </c>
      <c r="CH1955" s="4" t="str">
        <f t="shared" si="3192"/>
        <v>CH$1936</v>
      </c>
      <c r="CI1955" s="4" t="str">
        <f t="shared" si="3192"/>
        <v>CI$1936</v>
      </c>
      <c r="CJ1955" s="4" t="str">
        <f t="shared" si="3192"/>
        <v>CJ$1936</v>
      </c>
      <c r="CK1955" s="4" t="str">
        <f t="shared" si="3192"/>
        <v>CK$1936</v>
      </c>
      <c r="CL1955" s="4" t="str">
        <f t="shared" si="3192"/>
        <v>CL$1936</v>
      </c>
      <c r="CO1955" s="212" t="e">
        <f>ADDRESS(ROW(#REF!),COLUMN(#REF!),2)</f>
        <v>#REF!</v>
      </c>
      <c r="CP1955" s="212" t="e">
        <f>ADDRESS(ROW(#REF!),COLUMN(#REF!),2)</f>
        <v>#REF!</v>
      </c>
      <c r="CQ1955" s="212" t="e">
        <f>ADDRESS(ROW(#REF!),COLUMN(#REF!),2)</f>
        <v>#REF!</v>
      </c>
      <c r="CR1955" s="212" t="e">
        <f>ADDRESS(ROW(#REF!),COLUMN(#REF!),2)</f>
        <v>#REF!</v>
      </c>
      <c r="CS1955" s="212" t="e">
        <f>ADDRESS(ROW(#REF!),COLUMN(#REF!),2)</f>
        <v>#REF!</v>
      </c>
      <c r="CT1955" s="212" t="e">
        <f>ADDRESS(ROW(#REF!),COLUMN(#REF!),2)</f>
        <v>#REF!</v>
      </c>
      <c r="CU1955" s="212" t="e">
        <f>ADDRESS(ROW(#REF!),COLUMN(#REF!),2)</f>
        <v>#REF!</v>
      </c>
      <c r="CV1955" s="212" t="e">
        <f>ADDRESS(ROW(#REF!),COLUMN(#REF!),2)</f>
        <v>#REF!</v>
      </c>
      <c r="CW1955" s="212" t="e">
        <f>ADDRESS(ROW(#REF!),COLUMN(#REF!),2)</f>
        <v>#REF!</v>
      </c>
      <c r="CX1955" s="212" t="e">
        <f>ADDRESS(ROW(#REF!),COLUMN(#REF!),2)</f>
        <v>#REF!</v>
      </c>
      <c r="CY1955" s="212" t="e">
        <f>ADDRESS(ROW(#REF!),COLUMN(#REF!),2)</f>
        <v>#REF!</v>
      </c>
      <c r="CZ1955" s="212" t="e">
        <f>ADDRESS(ROW(#REF!),COLUMN(#REF!),2)</f>
        <v>#REF!</v>
      </c>
      <c r="DA1955" s="212" t="e">
        <f>ADDRESS(ROW(#REF!),COLUMN(#REF!),2)</f>
        <v>#REF!</v>
      </c>
      <c r="DB1955" s="212" t="e">
        <f>ADDRESS(ROW(#REF!),COLUMN(#REF!),2)</f>
        <v>#REF!</v>
      </c>
      <c r="DC1955" s="212" t="e">
        <f>ADDRESS(ROW(#REF!),COLUMN(#REF!),2)</f>
        <v>#REF!</v>
      </c>
      <c r="DD1955" s="212" t="e">
        <f>ADDRESS(ROW(#REF!),COLUMN(#REF!),2)</f>
        <v>#REF!</v>
      </c>
      <c r="DE1955" s="212" t="e">
        <f>ADDRESS(ROW(#REF!),COLUMN(#REF!),2)</f>
        <v>#REF!</v>
      </c>
      <c r="DF1955" s="212" t="e">
        <f>ADDRESS(ROW(#REF!),COLUMN(#REF!),2)</f>
        <v>#REF!</v>
      </c>
      <c r="DG1955" s="212" t="e">
        <f>ADDRESS(ROW(#REF!),COLUMN(#REF!),2)</f>
        <v>#REF!</v>
      </c>
      <c r="DH1955" s="212" t="e">
        <f>ADDRESS(ROW(#REF!),COLUMN(#REF!),2)</f>
        <v>#REF!</v>
      </c>
      <c r="DI1955" s="212" t="e">
        <f>ADDRESS(ROW(#REF!),COLUMN(#REF!),2)</f>
        <v>#REF!</v>
      </c>
      <c r="DJ1955" s="212" t="e">
        <f>ADDRESS(ROW(#REF!),COLUMN(#REF!),2)</f>
        <v>#REF!</v>
      </c>
      <c r="DK1955" s="212" t="e">
        <f>ADDRESS(ROW(#REF!),COLUMN(#REF!),2)</f>
        <v>#REF!</v>
      </c>
      <c r="DL1955" s="212" t="e">
        <f>ADDRESS(ROW(#REF!),COLUMN(#REF!),2)</f>
        <v>#REF!</v>
      </c>
    </row>
    <row r="1956" spans="1:116" x14ac:dyDescent="0.35">
      <c r="B1956" t="s">
        <v>332</v>
      </c>
      <c r="D1956" t="s">
        <v>541</v>
      </c>
      <c r="E1956" s="8" t="str">
        <f t="shared" si="3186"/>
        <v>1956 SEASON MONTHL-TV-V</v>
      </c>
      <c r="G1956" s="136" t="str">
        <f t="shared" si="3187"/>
        <v>(Secondary label)</v>
      </c>
      <c r="H1956" s="12"/>
      <c r="I1956" s="60"/>
      <c r="J1956" s="60"/>
      <c r="K1956" s="15"/>
      <c r="L1956" s="15"/>
      <c r="M1956" s="15"/>
      <c r="N1956" s="15"/>
      <c r="O1956" s="15"/>
      <c r="P1956" s="15"/>
      <c r="R1956" s="15"/>
      <c r="S1956" s="80"/>
      <c r="T1956" s="80"/>
      <c r="U1956" s="80"/>
      <c r="V1956" s="80"/>
      <c r="W1956" s="80"/>
      <c r="X1956" s="80"/>
      <c r="Y1956" s="80"/>
      <c r="Z1956" s="80"/>
      <c r="AA1956" s="80"/>
      <c r="AB1956" s="80"/>
      <c r="AC1956" s="80"/>
      <c r="AD1956" s="80"/>
      <c r="AE1956" s="80"/>
      <c r="AF1956" s="80"/>
      <c r="AG1956" s="80"/>
      <c r="AH1956" s="80"/>
      <c r="AI1956" s="80"/>
      <c r="AJ1956" s="80"/>
      <c r="AK1956" s="80"/>
      <c r="AL1956" s="80"/>
      <c r="AM1956" s="80"/>
      <c r="AN1956" s="80"/>
      <c r="AO1956" s="80"/>
      <c r="AP1956" s="80"/>
      <c r="AQ1956" s="80"/>
      <c r="AR1956" s="80"/>
      <c r="AS1956" s="80"/>
      <c r="AT1956" s="80"/>
      <c r="AU1956" s="80"/>
      <c r="AV1956" s="80"/>
      <c r="AW1956" s="80"/>
      <c r="AX1956" s="80"/>
      <c r="AY1956" s="80"/>
      <c r="AZ1956" s="80"/>
      <c r="BA1956" s="80"/>
      <c r="BB1956" s="80"/>
      <c r="BC1956" s="80"/>
      <c r="BD1956" s="80"/>
      <c r="BE1956" s="80"/>
      <c r="BF1956" s="80"/>
      <c r="BG1956" s="80"/>
      <c r="BH1956" s="80"/>
      <c r="BI1956" s="80"/>
      <c r="BJ1956" s="80"/>
      <c r="BK1956" s="80"/>
      <c r="BL1956" s="80"/>
      <c r="BM1956" s="80"/>
      <c r="BN1956" s="80"/>
      <c r="BO1956" s="80"/>
      <c r="BP1956" s="80"/>
      <c r="BQ1956" s="80"/>
      <c r="BR1956" s="80"/>
      <c r="BS1956" s="80"/>
      <c r="BT1956" s="80"/>
      <c r="BU1956" s="80"/>
      <c r="BV1956" s="80"/>
      <c r="BW1956" s="80"/>
      <c r="BX1956" s="80"/>
      <c r="BY1956" s="80"/>
      <c r="BZ1956" s="80"/>
      <c r="CA1956" s="80"/>
      <c r="CB1956" s="80"/>
      <c r="CC1956" s="80"/>
      <c r="CD1956" s="80"/>
      <c r="CE1956" s="80"/>
      <c r="CF1956" s="80"/>
      <c r="CG1956" s="80"/>
      <c r="CH1956" s="80"/>
      <c r="CI1956" s="80"/>
      <c r="CJ1956" s="80"/>
      <c r="CK1956" s="80"/>
      <c r="CL1956" s="80"/>
      <c r="CN1956" s="60"/>
    </row>
    <row r="1957" spans="1:116" x14ac:dyDescent="0.35">
      <c r="B1957" t="s">
        <v>332</v>
      </c>
      <c r="D1957" t="s">
        <v>541</v>
      </c>
      <c r="E1957" s="8" t="str">
        <f t="shared" si="3186"/>
        <v>1957 SEASON MONTHL-TV-V</v>
      </c>
      <c r="G1957" s="136" t="str">
        <f t="shared" si="3187"/>
        <v xml:space="preserve">secondary unit </v>
      </c>
      <c r="H1957" s="12"/>
      <c r="I1957" s="60"/>
      <c r="J1957" s="60"/>
      <c r="K1957" s="15"/>
      <c r="L1957" s="15"/>
      <c r="M1957" s="15"/>
      <c r="N1957" s="15"/>
      <c r="O1957" s="15"/>
      <c r="P1957" s="15"/>
      <c r="R1957" s="15"/>
      <c r="S1957" s="76"/>
      <c r="T1957" s="76"/>
      <c r="U1957" s="76"/>
      <c r="V1957" s="76"/>
      <c r="W1957" s="76"/>
      <c r="X1957" s="76"/>
      <c r="Y1957" s="76"/>
      <c r="Z1957" s="76"/>
      <c r="AA1957" s="76"/>
      <c r="AB1957" s="76"/>
      <c r="AC1957" s="76"/>
      <c r="AD1957" s="76"/>
      <c r="AE1957" s="76"/>
      <c r="AF1957" s="76"/>
      <c r="AG1957" s="76"/>
      <c r="AH1957" s="76"/>
      <c r="AI1957" s="76"/>
      <c r="AJ1957" s="76"/>
      <c r="AK1957" s="76"/>
      <c r="AL1957" s="76"/>
      <c r="AM1957" s="76"/>
      <c r="AN1957" s="76"/>
      <c r="AO1957" s="76"/>
      <c r="AP1957" s="76"/>
      <c r="AQ1957" s="76"/>
      <c r="AR1957" s="76"/>
      <c r="AS1957" s="76"/>
      <c r="AT1957" s="76"/>
      <c r="AU1957" s="76"/>
      <c r="AV1957" s="76"/>
      <c r="AW1957" s="76"/>
      <c r="AX1957" s="76"/>
      <c r="AY1957" s="76"/>
      <c r="AZ1957" s="76"/>
      <c r="BA1957" s="76"/>
      <c r="BB1957" s="76"/>
      <c r="BC1957" s="76"/>
      <c r="BD1957" s="76"/>
      <c r="BE1957" s="76"/>
      <c r="BF1957" s="76"/>
      <c r="BG1957" s="76"/>
      <c r="BH1957" s="76"/>
      <c r="BI1957" s="76"/>
      <c r="BJ1957" s="76"/>
      <c r="BK1957" s="76"/>
      <c r="BL1957" s="76"/>
      <c r="BM1957" s="76"/>
      <c r="BN1957" s="76"/>
      <c r="BO1957" s="76"/>
      <c r="BP1957" s="76"/>
      <c r="BQ1957" s="76"/>
      <c r="BR1957" s="76"/>
      <c r="BS1957" s="76"/>
      <c r="BT1957" s="76"/>
      <c r="BU1957" s="76"/>
      <c r="BV1957" s="76"/>
      <c r="BW1957" s="76"/>
      <c r="BX1957" s="76"/>
      <c r="BY1957" s="76"/>
      <c r="BZ1957" s="76"/>
      <c r="CA1957" s="76"/>
      <c r="CB1957" s="76"/>
      <c r="CC1957" s="76"/>
      <c r="CD1957" s="76"/>
      <c r="CE1957" s="76"/>
      <c r="CF1957" s="76"/>
      <c r="CG1957" s="76"/>
      <c r="CH1957" s="76"/>
      <c r="CI1957" s="76"/>
      <c r="CJ1957" s="76"/>
      <c r="CK1957" s="76"/>
      <c r="CL1957" s="76"/>
      <c r="CN1957" s="60"/>
      <c r="CO1957" s="76"/>
      <c r="CP1957" s="76"/>
      <c r="CQ1957" s="76"/>
      <c r="CR1957" s="76"/>
      <c r="CS1957" s="76"/>
      <c r="CT1957" s="76"/>
      <c r="CU1957" s="76"/>
      <c r="CV1957" s="76"/>
      <c r="CW1957" s="76"/>
      <c r="CX1957" s="76"/>
      <c r="CY1957" s="76"/>
      <c r="CZ1957" s="76"/>
      <c r="DA1957" s="76"/>
      <c r="DB1957" s="76"/>
      <c r="DC1957" s="76"/>
      <c r="DD1957" s="76"/>
      <c r="DE1957" s="76"/>
      <c r="DF1957" s="76"/>
      <c r="DG1957" s="76"/>
      <c r="DH1957" s="76"/>
      <c r="DI1957" s="76"/>
      <c r="DJ1957" s="76"/>
      <c r="DK1957" s="76"/>
      <c r="DL1957" s="76"/>
    </row>
    <row r="1958" spans="1:116" x14ac:dyDescent="0.35">
      <c r="A1958" s="174"/>
      <c r="E1958" s="8"/>
      <c r="G1958" s="136" t="str">
        <f t="shared" si="3187"/>
        <v>Secondary revenue driver</v>
      </c>
      <c r="H1958" s="12"/>
      <c r="I1958" s="60"/>
      <c r="J1958" s="60"/>
      <c r="K1958" s="15"/>
      <c r="L1958" s="15"/>
      <c r="M1958" s="15"/>
      <c r="N1958" s="15"/>
      <c r="O1958" s="15"/>
      <c r="P1958" s="15"/>
      <c r="R1958" s="15"/>
      <c r="S1958" s="80" t="str">
        <f>S1932</f>
        <v>S$18</v>
      </c>
      <c r="T1958" s="80" t="str">
        <f t="shared" ref="T1958:CE1958" si="3193">T1932</f>
        <v>T$18</v>
      </c>
      <c r="U1958" s="80" t="str">
        <f t="shared" si="3193"/>
        <v>U$18</v>
      </c>
      <c r="V1958" s="80" t="str">
        <f t="shared" si="3193"/>
        <v>V$18</v>
      </c>
      <c r="W1958" s="80" t="str">
        <f t="shared" si="3193"/>
        <v>W$18</v>
      </c>
      <c r="X1958" s="80" t="str">
        <f t="shared" si="3193"/>
        <v>X$18</v>
      </c>
      <c r="Y1958" s="80" t="str">
        <f t="shared" si="3193"/>
        <v>Y$18</v>
      </c>
      <c r="Z1958" s="80" t="str">
        <f t="shared" si="3193"/>
        <v>Z$18</v>
      </c>
      <c r="AA1958" s="80" t="str">
        <f t="shared" si="3193"/>
        <v>AA$18</v>
      </c>
      <c r="AB1958" s="80" t="str">
        <f t="shared" si="3193"/>
        <v>AB$18</v>
      </c>
      <c r="AC1958" s="80" t="str">
        <f t="shared" si="3193"/>
        <v>AC$18</v>
      </c>
      <c r="AD1958" s="80" t="str">
        <f t="shared" si="3193"/>
        <v>AD$18</v>
      </c>
      <c r="AE1958" s="80" t="str">
        <f t="shared" si="3193"/>
        <v>AE$18</v>
      </c>
      <c r="AF1958" s="80" t="str">
        <f t="shared" si="3193"/>
        <v>AF$18</v>
      </c>
      <c r="AG1958" s="80" t="str">
        <f t="shared" si="3193"/>
        <v>AG$18</v>
      </c>
      <c r="AH1958" s="80" t="str">
        <f t="shared" si="3193"/>
        <v>AH$18</v>
      </c>
      <c r="AI1958" s="80" t="str">
        <f t="shared" si="3193"/>
        <v>AI$18</v>
      </c>
      <c r="AJ1958" s="80" t="str">
        <f t="shared" si="3193"/>
        <v>AJ$18</v>
      </c>
      <c r="AK1958" s="80" t="str">
        <f t="shared" si="3193"/>
        <v>AK$18</v>
      </c>
      <c r="AL1958" s="80" t="str">
        <f t="shared" si="3193"/>
        <v>AL$18</v>
      </c>
      <c r="AM1958" s="80" t="str">
        <f t="shared" si="3193"/>
        <v>AM$18</v>
      </c>
      <c r="AN1958" s="80" t="str">
        <f t="shared" si="3193"/>
        <v>AN$18</v>
      </c>
      <c r="AO1958" s="80" t="str">
        <f t="shared" si="3193"/>
        <v>AO$18</v>
      </c>
      <c r="AP1958" s="80" t="str">
        <f t="shared" si="3193"/>
        <v>AP$18</v>
      </c>
      <c r="AQ1958" s="80" t="str">
        <f t="shared" si="3193"/>
        <v>AQ$18</v>
      </c>
      <c r="AR1958" s="80" t="str">
        <f t="shared" si="3193"/>
        <v>AR$18</v>
      </c>
      <c r="AS1958" s="80" t="str">
        <f t="shared" si="3193"/>
        <v>AS$18</v>
      </c>
      <c r="AT1958" s="80" t="str">
        <f t="shared" si="3193"/>
        <v>AT$18</v>
      </c>
      <c r="AU1958" s="80" t="str">
        <f t="shared" si="3193"/>
        <v>AU$18</v>
      </c>
      <c r="AV1958" s="80" t="str">
        <f t="shared" si="3193"/>
        <v>AV$18</v>
      </c>
      <c r="AW1958" s="80" t="str">
        <f t="shared" si="3193"/>
        <v>AW$18</v>
      </c>
      <c r="AX1958" s="80" t="str">
        <f t="shared" si="3193"/>
        <v>AX$18</v>
      </c>
      <c r="AY1958" s="80" t="str">
        <f t="shared" si="3193"/>
        <v>AY$18</v>
      </c>
      <c r="AZ1958" s="80" t="str">
        <f t="shared" si="3193"/>
        <v>AZ$18</v>
      </c>
      <c r="BA1958" s="80" t="str">
        <f t="shared" si="3193"/>
        <v>BA$18</v>
      </c>
      <c r="BB1958" s="80" t="str">
        <f t="shared" si="3193"/>
        <v>BB$18</v>
      </c>
      <c r="BC1958" s="80" t="str">
        <f t="shared" si="3193"/>
        <v>BC$18</v>
      </c>
      <c r="BD1958" s="80" t="str">
        <f t="shared" si="3193"/>
        <v>BD$18</v>
      </c>
      <c r="BE1958" s="80" t="str">
        <f t="shared" si="3193"/>
        <v>BE$18</v>
      </c>
      <c r="BF1958" s="80" t="str">
        <f t="shared" si="3193"/>
        <v>BF$18</v>
      </c>
      <c r="BG1958" s="80" t="str">
        <f t="shared" si="3193"/>
        <v>BG$18</v>
      </c>
      <c r="BH1958" s="80" t="str">
        <f t="shared" si="3193"/>
        <v>BH$18</v>
      </c>
      <c r="BI1958" s="80" t="str">
        <f t="shared" si="3193"/>
        <v>BI$18</v>
      </c>
      <c r="BJ1958" s="80" t="str">
        <f t="shared" si="3193"/>
        <v>BJ$18</v>
      </c>
      <c r="BK1958" s="80" t="str">
        <f t="shared" si="3193"/>
        <v>BK$18</v>
      </c>
      <c r="BL1958" s="80" t="str">
        <f t="shared" si="3193"/>
        <v>BL$18</v>
      </c>
      <c r="BM1958" s="80" t="str">
        <f t="shared" si="3193"/>
        <v>BM$18</v>
      </c>
      <c r="BN1958" s="80" t="str">
        <f t="shared" si="3193"/>
        <v>BN$18</v>
      </c>
      <c r="BO1958" s="80" t="str">
        <f t="shared" si="3193"/>
        <v>BO$18</v>
      </c>
      <c r="BP1958" s="80" t="str">
        <f t="shared" si="3193"/>
        <v>BP$18</v>
      </c>
      <c r="BQ1958" s="80" t="str">
        <f t="shared" si="3193"/>
        <v>BQ$18</v>
      </c>
      <c r="BR1958" s="80" t="str">
        <f t="shared" si="3193"/>
        <v>BR$18</v>
      </c>
      <c r="BS1958" s="80" t="str">
        <f t="shared" si="3193"/>
        <v>BS$18</v>
      </c>
      <c r="BT1958" s="80" t="str">
        <f t="shared" si="3193"/>
        <v>BT$18</v>
      </c>
      <c r="BU1958" s="80" t="str">
        <f t="shared" si="3193"/>
        <v>BU$18</v>
      </c>
      <c r="BV1958" s="80" t="str">
        <f t="shared" si="3193"/>
        <v>BV$18</v>
      </c>
      <c r="BW1958" s="80" t="str">
        <f t="shared" si="3193"/>
        <v>BW$18</v>
      </c>
      <c r="BX1958" s="80" t="str">
        <f t="shared" si="3193"/>
        <v>BX$18</v>
      </c>
      <c r="BY1958" s="80" t="str">
        <f t="shared" si="3193"/>
        <v>BY$18</v>
      </c>
      <c r="BZ1958" s="80" t="str">
        <f t="shared" si="3193"/>
        <v>BZ$18</v>
      </c>
      <c r="CA1958" s="80" t="str">
        <f t="shared" si="3193"/>
        <v>CA$18</v>
      </c>
      <c r="CB1958" s="80" t="str">
        <f t="shared" si="3193"/>
        <v>CB$18</v>
      </c>
      <c r="CC1958" s="80" t="str">
        <f t="shared" si="3193"/>
        <v>CC$18</v>
      </c>
      <c r="CD1958" s="80" t="str">
        <f t="shared" si="3193"/>
        <v>CD$18</v>
      </c>
      <c r="CE1958" s="80" t="str">
        <f t="shared" si="3193"/>
        <v>CE$18</v>
      </c>
      <c r="CF1958" s="80" t="str">
        <f t="shared" ref="CF1958:CL1958" si="3194">CF1932</f>
        <v>CF$18</v>
      </c>
      <c r="CG1958" s="80" t="str">
        <f t="shared" si="3194"/>
        <v>CG$18</v>
      </c>
      <c r="CH1958" s="80" t="str">
        <f t="shared" si="3194"/>
        <v>CH$18</v>
      </c>
      <c r="CI1958" s="80" t="str">
        <f t="shared" si="3194"/>
        <v>CI$18</v>
      </c>
      <c r="CJ1958" s="80" t="str">
        <f t="shared" si="3194"/>
        <v>CJ$18</v>
      </c>
      <c r="CK1958" s="80" t="str">
        <f t="shared" si="3194"/>
        <v>CK$18</v>
      </c>
      <c r="CL1958" s="80" t="str">
        <f t="shared" si="3194"/>
        <v>CL$18</v>
      </c>
      <c r="CN1958" s="60"/>
      <c r="CO1958" s="76"/>
      <c r="CP1958" s="76"/>
      <c r="CQ1958" s="76"/>
      <c r="CR1958" s="76"/>
      <c r="CS1958" s="76"/>
      <c r="CT1958" s="76"/>
      <c r="CU1958" s="76"/>
      <c r="CV1958" s="76"/>
      <c r="CW1958" s="76"/>
      <c r="CX1958" s="76"/>
      <c r="CY1958" s="76"/>
      <c r="CZ1958" s="76"/>
      <c r="DA1958" s="76"/>
      <c r="DB1958" s="76"/>
      <c r="DC1958" s="76"/>
      <c r="DD1958" s="76"/>
      <c r="DE1958" s="76"/>
      <c r="DF1958" s="76"/>
      <c r="DG1958" s="76"/>
      <c r="DH1958" s="76"/>
      <c r="DI1958" s="76"/>
      <c r="DJ1958" s="76"/>
      <c r="DK1958" s="76"/>
      <c r="DL1958" s="76"/>
    </row>
    <row r="1959" spans="1:116" x14ac:dyDescent="0.35">
      <c r="A1959" s="174"/>
      <c r="E1959" s="8"/>
      <c r="G1959" s="136" t="str">
        <f t="shared" si="3187"/>
        <v>Secondary volume driver</v>
      </c>
      <c r="H1959" s="12"/>
      <c r="I1959" s="60"/>
      <c r="J1959" s="60"/>
      <c r="K1959" s="15"/>
      <c r="L1959" s="15"/>
      <c r="M1959" s="15"/>
      <c r="N1959" s="15"/>
      <c r="O1959" s="15"/>
      <c r="P1959" s="15"/>
      <c r="R1959" s="15"/>
      <c r="S1959" s="80" t="str">
        <f>S1933</f>
        <v>S$19</v>
      </c>
      <c r="T1959" s="80" t="str">
        <f t="shared" ref="T1959:CE1959" si="3195">T1933</f>
        <v>T$19</v>
      </c>
      <c r="U1959" s="80" t="str">
        <f t="shared" si="3195"/>
        <v>U$19</v>
      </c>
      <c r="V1959" s="80" t="str">
        <f t="shared" si="3195"/>
        <v>V$19</v>
      </c>
      <c r="W1959" s="80" t="str">
        <f t="shared" si="3195"/>
        <v>W$19</v>
      </c>
      <c r="X1959" s="80" t="str">
        <f t="shared" si="3195"/>
        <v>X$19</v>
      </c>
      <c r="Y1959" s="80" t="str">
        <f t="shared" si="3195"/>
        <v>Y$19</v>
      </c>
      <c r="Z1959" s="80" t="str">
        <f t="shared" si="3195"/>
        <v>Z$19</v>
      </c>
      <c r="AA1959" s="80" t="str">
        <f t="shared" si="3195"/>
        <v>AA$19</v>
      </c>
      <c r="AB1959" s="80" t="str">
        <f t="shared" si="3195"/>
        <v>AB$19</v>
      </c>
      <c r="AC1959" s="80" t="str">
        <f t="shared" si="3195"/>
        <v>AC$19</v>
      </c>
      <c r="AD1959" s="80" t="str">
        <f t="shared" si="3195"/>
        <v>AD$19</v>
      </c>
      <c r="AE1959" s="80" t="str">
        <f t="shared" si="3195"/>
        <v>AE$19</v>
      </c>
      <c r="AF1959" s="80" t="str">
        <f t="shared" si="3195"/>
        <v>AF$19</v>
      </c>
      <c r="AG1959" s="80" t="str">
        <f t="shared" si="3195"/>
        <v>AG$19</v>
      </c>
      <c r="AH1959" s="80" t="str">
        <f t="shared" si="3195"/>
        <v>AH$19</v>
      </c>
      <c r="AI1959" s="80" t="str">
        <f t="shared" si="3195"/>
        <v>AI$19</v>
      </c>
      <c r="AJ1959" s="80" t="str">
        <f t="shared" si="3195"/>
        <v>AJ$19</v>
      </c>
      <c r="AK1959" s="80" t="str">
        <f t="shared" si="3195"/>
        <v>AK$19</v>
      </c>
      <c r="AL1959" s="80" t="str">
        <f t="shared" si="3195"/>
        <v>AL$19</v>
      </c>
      <c r="AM1959" s="80" t="str">
        <f t="shared" si="3195"/>
        <v>AM$19</v>
      </c>
      <c r="AN1959" s="80" t="str">
        <f t="shared" si="3195"/>
        <v>AN$19</v>
      </c>
      <c r="AO1959" s="80" t="str">
        <f t="shared" si="3195"/>
        <v>AO$19</v>
      </c>
      <c r="AP1959" s="80" t="str">
        <f t="shared" si="3195"/>
        <v>AP$19</v>
      </c>
      <c r="AQ1959" s="80" t="str">
        <f t="shared" si="3195"/>
        <v>AQ$19</v>
      </c>
      <c r="AR1959" s="80" t="str">
        <f t="shared" si="3195"/>
        <v>AR$19</v>
      </c>
      <c r="AS1959" s="80" t="str">
        <f t="shared" si="3195"/>
        <v>AS$19</v>
      </c>
      <c r="AT1959" s="80" t="str">
        <f t="shared" si="3195"/>
        <v>AT$19</v>
      </c>
      <c r="AU1959" s="80" t="str">
        <f t="shared" si="3195"/>
        <v>AU$19</v>
      </c>
      <c r="AV1959" s="80" t="str">
        <f t="shared" si="3195"/>
        <v>AV$19</v>
      </c>
      <c r="AW1959" s="80" t="str">
        <f t="shared" si="3195"/>
        <v>AW$19</v>
      </c>
      <c r="AX1959" s="80" t="str">
        <f t="shared" si="3195"/>
        <v>AX$19</v>
      </c>
      <c r="AY1959" s="80" t="str">
        <f t="shared" si="3195"/>
        <v>AY$19</v>
      </c>
      <c r="AZ1959" s="80" t="str">
        <f t="shared" si="3195"/>
        <v>AZ$19</v>
      </c>
      <c r="BA1959" s="80" t="str">
        <f t="shared" si="3195"/>
        <v>BA$19</v>
      </c>
      <c r="BB1959" s="80" t="str">
        <f t="shared" si="3195"/>
        <v>BB$19</v>
      </c>
      <c r="BC1959" s="80" t="str">
        <f t="shared" si="3195"/>
        <v>BC$19</v>
      </c>
      <c r="BD1959" s="80" t="str">
        <f t="shared" si="3195"/>
        <v>BD$19</v>
      </c>
      <c r="BE1959" s="80" t="str">
        <f t="shared" si="3195"/>
        <v>BE$19</v>
      </c>
      <c r="BF1959" s="80" t="str">
        <f t="shared" si="3195"/>
        <v>BF$19</v>
      </c>
      <c r="BG1959" s="80" t="str">
        <f t="shared" si="3195"/>
        <v>BG$19</v>
      </c>
      <c r="BH1959" s="80" t="str">
        <f t="shared" si="3195"/>
        <v>BH$19</v>
      </c>
      <c r="BI1959" s="80" t="str">
        <f t="shared" si="3195"/>
        <v>BI$19</v>
      </c>
      <c r="BJ1959" s="80" t="str">
        <f t="shared" si="3195"/>
        <v>BJ$19</v>
      </c>
      <c r="BK1959" s="80" t="str">
        <f t="shared" si="3195"/>
        <v>BK$19</v>
      </c>
      <c r="BL1959" s="80" t="str">
        <f t="shared" si="3195"/>
        <v>BL$19</v>
      </c>
      <c r="BM1959" s="80" t="str">
        <f t="shared" si="3195"/>
        <v>BM$19</v>
      </c>
      <c r="BN1959" s="80" t="str">
        <f t="shared" si="3195"/>
        <v>BN$19</v>
      </c>
      <c r="BO1959" s="80" t="str">
        <f t="shared" si="3195"/>
        <v>BO$19</v>
      </c>
      <c r="BP1959" s="80" t="str">
        <f t="shared" si="3195"/>
        <v>BP$19</v>
      </c>
      <c r="BQ1959" s="80" t="str">
        <f t="shared" si="3195"/>
        <v>BQ$19</v>
      </c>
      <c r="BR1959" s="80" t="str">
        <f t="shared" si="3195"/>
        <v>BR$19</v>
      </c>
      <c r="BS1959" s="80" t="str">
        <f t="shared" si="3195"/>
        <v>BS$19</v>
      </c>
      <c r="BT1959" s="80" t="str">
        <f t="shared" si="3195"/>
        <v>BT$19</v>
      </c>
      <c r="BU1959" s="80" t="str">
        <f t="shared" si="3195"/>
        <v>BU$19</v>
      </c>
      <c r="BV1959" s="80" t="str">
        <f t="shared" si="3195"/>
        <v>BV$19</v>
      </c>
      <c r="BW1959" s="80" t="str">
        <f t="shared" si="3195"/>
        <v>BW$19</v>
      </c>
      <c r="BX1959" s="80" t="str">
        <f t="shared" si="3195"/>
        <v>BX$19</v>
      </c>
      <c r="BY1959" s="80" t="str">
        <f t="shared" si="3195"/>
        <v>BY$19</v>
      </c>
      <c r="BZ1959" s="80" t="str">
        <f t="shared" si="3195"/>
        <v>BZ$19</v>
      </c>
      <c r="CA1959" s="80" t="str">
        <f t="shared" si="3195"/>
        <v>CA$19</v>
      </c>
      <c r="CB1959" s="80" t="str">
        <f t="shared" si="3195"/>
        <v>CB$19</v>
      </c>
      <c r="CC1959" s="80" t="str">
        <f t="shared" si="3195"/>
        <v>CC$19</v>
      </c>
      <c r="CD1959" s="80" t="str">
        <f t="shared" si="3195"/>
        <v>CD$19</v>
      </c>
      <c r="CE1959" s="80" t="str">
        <f t="shared" si="3195"/>
        <v>CE$19</v>
      </c>
      <c r="CF1959" s="80" t="str">
        <f t="shared" ref="CF1959:CL1959" si="3196">CF1933</f>
        <v>CF$19</v>
      </c>
      <c r="CG1959" s="80" t="str">
        <f t="shared" si="3196"/>
        <v>CG$19</v>
      </c>
      <c r="CH1959" s="80" t="str">
        <f t="shared" si="3196"/>
        <v>CH$19</v>
      </c>
      <c r="CI1959" s="80" t="str">
        <f t="shared" si="3196"/>
        <v>CI$19</v>
      </c>
      <c r="CJ1959" s="80" t="str">
        <f t="shared" si="3196"/>
        <v>CJ$19</v>
      </c>
      <c r="CK1959" s="80" t="str">
        <f t="shared" si="3196"/>
        <v>CK$19</v>
      </c>
      <c r="CL1959" s="80" t="str">
        <f t="shared" si="3196"/>
        <v>CL$19</v>
      </c>
      <c r="CN1959" s="60"/>
      <c r="CO1959" s="179"/>
      <c r="CP1959" s="179"/>
      <c r="CQ1959" s="179"/>
      <c r="CR1959" s="179"/>
      <c r="CS1959" s="179"/>
      <c r="CT1959" s="179"/>
      <c r="CU1959" s="179"/>
      <c r="CV1959" s="179"/>
      <c r="CW1959" s="179"/>
      <c r="CX1959" s="179"/>
      <c r="CY1959" s="179"/>
      <c r="CZ1959" s="179"/>
      <c r="DA1959" s="179"/>
      <c r="DB1959" s="179"/>
      <c r="DC1959" s="179"/>
      <c r="DD1959" s="179"/>
      <c r="DE1959" s="179"/>
      <c r="DF1959" s="179"/>
      <c r="DG1959" s="179"/>
      <c r="DH1959" s="179"/>
      <c r="DI1959" s="179"/>
      <c r="DJ1959" s="179"/>
      <c r="DK1959" s="179"/>
      <c r="DL1959" s="179"/>
    </row>
    <row r="1960" spans="1:116" x14ac:dyDescent="0.35">
      <c r="A1960" s="174"/>
      <c r="E1960" s="8"/>
      <c r="G1960" s="175" t="s">
        <v>503</v>
      </c>
      <c r="H1960" s="174"/>
      <c r="I1960" s="176"/>
      <c r="J1960" s="176"/>
      <c r="K1960" s="197"/>
      <c r="L1960" s="197"/>
      <c r="M1960" s="197"/>
      <c r="N1960" s="197"/>
      <c r="O1960" s="197"/>
      <c r="P1960" s="197"/>
      <c r="R1960" s="198"/>
      <c r="S1960" s="174"/>
      <c r="T1960" s="174"/>
      <c r="U1960" s="174"/>
      <c r="V1960" s="174"/>
      <c r="W1960" s="174"/>
      <c r="X1960" s="174"/>
      <c r="Y1960" s="174"/>
      <c r="Z1960" s="174"/>
      <c r="AA1960" s="174"/>
      <c r="AB1960" s="174"/>
      <c r="AC1960" s="174"/>
      <c r="AD1960" s="174"/>
      <c r="AE1960" s="174"/>
      <c r="AF1960" s="174"/>
      <c r="AG1960" s="174"/>
      <c r="AH1960" s="174"/>
      <c r="AI1960" s="174"/>
      <c r="AJ1960" s="174"/>
      <c r="AK1960" s="174"/>
      <c r="AL1960" s="174"/>
      <c r="AM1960" s="174"/>
      <c r="AN1960" s="174"/>
      <c r="AO1960" s="174"/>
      <c r="AP1960" s="174"/>
      <c r="AQ1960" s="174"/>
      <c r="AR1960" s="174"/>
      <c r="AS1960" s="174"/>
      <c r="AT1960" s="174"/>
      <c r="AU1960" s="174"/>
      <c r="AV1960" s="174"/>
      <c r="AW1960" s="174"/>
      <c r="AX1960" s="174"/>
      <c r="AY1960" s="174"/>
      <c r="AZ1960" s="174"/>
      <c r="BA1960" s="174"/>
      <c r="BB1960" s="174"/>
      <c r="BC1960" s="174"/>
      <c r="BD1960" s="174"/>
      <c r="BE1960" s="174"/>
      <c r="BF1960" s="174"/>
      <c r="BG1960" s="174"/>
      <c r="BH1960" s="174"/>
      <c r="BI1960" s="174"/>
      <c r="BJ1960" s="174"/>
      <c r="BK1960" s="174"/>
      <c r="BL1960" s="174"/>
      <c r="BM1960" s="174"/>
      <c r="BN1960" s="174"/>
      <c r="BO1960" s="174"/>
      <c r="BP1960" s="174"/>
      <c r="BQ1960" s="174"/>
      <c r="BR1960" s="174"/>
      <c r="BS1960" s="174"/>
      <c r="BT1960" s="174"/>
      <c r="BU1960" s="174"/>
      <c r="BV1960" s="174"/>
      <c r="BW1960" s="174"/>
      <c r="BX1960" s="174"/>
      <c r="BY1960" s="174"/>
      <c r="BZ1960" s="174"/>
      <c r="CA1960" s="174"/>
      <c r="CB1960" s="174"/>
      <c r="CC1960" s="174"/>
      <c r="CD1960" s="174"/>
      <c r="CE1960" s="174"/>
      <c r="CF1960" s="174"/>
      <c r="CG1960" s="174"/>
      <c r="CH1960" s="174"/>
      <c r="CI1960" s="174"/>
      <c r="CJ1960" s="174"/>
      <c r="CK1960" s="174"/>
      <c r="CL1960" s="174"/>
      <c r="CN1960" s="176"/>
      <c r="CO1960" s="174"/>
      <c r="CP1960" s="174"/>
      <c r="CQ1960" s="174"/>
      <c r="CR1960" s="174"/>
      <c r="CS1960" s="174"/>
      <c r="CT1960" s="174"/>
      <c r="CU1960" s="174"/>
      <c r="CV1960" s="174"/>
      <c r="CW1960" s="174"/>
      <c r="CX1960" s="174"/>
      <c r="CY1960" s="174"/>
      <c r="CZ1960" s="174"/>
      <c r="DA1960" s="174"/>
      <c r="DB1960" s="174"/>
      <c r="DC1960" s="174"/>
      <c r="DD1960" s="174"/>
      <c r="DE1960" s="174"/>
      <c r="DF1960" s="174"/>
      <c r="DG1960" s="174"/>
      <c r="DH1960" s="174"/>
      <c r="DI1960" s="174"/>
      <c r="DJ1960" s="174"/>
      <c r="DK1960" s="174"/>
      <c r="DL1960" s="174"/>
    </row>
    <row r="1961" spans="1:116" x14ac:dyDescent="0.35">
      <c r="A1961" s="174"/>
      <c r="E1961" s="8"/>
      <c r="G1961" s="175" t="s">
        <v>504</v>
      </c>
      <c r="H1961" s="174"/>
      <c r="I1961" s="176"/>
      <c r="J1961" s="176"/>
      <c r="K1961" s="197"/>
      <c r="L1961" s="197"/>
      <c r="M1961" s="197"/>
      <c r="N1961" s="197"/>
      <c r="O1961" s="197"/>
      <c r="P1961" s="197"/>
      <c r="R1961" s="198"/>
      <c r="S1961" s="174"/>
      <c r="T1961" s="174"/>
      <c r="U1961" s="174"/>
      <c r="V1961" s="174"/>
      <c r="W1961" s="174"/>
      <c r="X1961" s="174"/>
      <c r="Y1961" s="174"/>
      <c r="Z1961" s="174"/>
      <c r="AA1961" s="174"/>
      <c r="AB1961" s="174"/>
      <c r="AC1961" s="174"/>
      <c r="AD1961" s="174"/>
      <c r="AE1961" s="174"/>
      <c r="AF1961" s="174"/>
      <c r="AG1961" s="174"/>
      <c r="AH1961" s="174"/>
      <c r="AI1961" s="174"/>
      <c r="AJ1961" s="174"/>
      <c r="AK1961" s="174"/>
      <c r="AL1961" s="174"/>
      <c r="AM1961" s="174"/>
      <c r="AN1961" s="174"/>
      <c r="AO1961" s="174"/>
      <c r="AP1961" s="174"/>
      <c r="AQ1961" s="174"/>
      <c r="AR1961" s="174"/>
      <c r="AS1961" s="174"/>
      <c r="AT1961" s="174"/>
      <c r="AU1961" s="174"/>
      <c r="AV1961" s="174"/>
      <c r="AW1961" s="174"/>
      <c r="AX1961" s="174"/>
      <c r="AY1961" s="174"/>
      <c r="AZ1961" s="174"/>
      <c r="BA1961" s="174"/>
      <c r="BB1961" s="174"/>
      <c r="BC1961" s="174"/>
      <c r="BD1961" s="174"/>
      <c r="BE1961" s="174"/>
      <c r="BF1961" s="174"/>
      <c r="BG1961" s="174"/>
      <c r="BH1961" s="174"/>
      <c r="BI1961" s="174"/>
      <c r="BJ1961" s="174"/>
      <c r="BK1961" s="174"/>
      <c r="BL1961" s="174"/>
      <c r="BM1961" s="174"/>
      <c r="BN1961" s="174"/>
      <c r="BO1961" s="174"/>
      <c r="BP1961" s="174"/>
      <c r="BQ1961" s="174"/>
      <c r="BR1961" s="174"/>
      <c r="BS1961" s="174"/>
      <c r="BT1961" s="174"/>
      <c r="BU1961" s="174"/>
      <c r="BV1961" s="174"/>
      <c r="BW1961" s="174"/>
      <c r="BX1961" s="174"/>
      <c r="BY1961" s="174"/>
      <c r="BZ1961" s="174"/>
      <c r="CA1961" s="174"/>
      <c r="CB1961" s="174"/>
      <c r="CC1961" s="174"/>
      <c r="CD1961" s="174"/>
      <c r="CE1961" s="174"/>
      <c r="CF1961" s="174"/>
      <c r="CG1961" s="174"/>
      <c r="CH1961" s="174"/>
      <c r="CI1961" s="174"/>
      <c r="CJ1961" s="174"/>
      <c r="CK1961" s="174"/>
      <c r="CL1961" s="174"/>
      <c r="CN1961" s="176"/>
      <c r="CO1961" s="174"/>
      <c r="CP1961" s="174"/>
      <c r="CQ1961" s="174"/>
      <c r="CR1961" s="174"/>
      <c r="CS1961" s="174"/>
      <c r="CT1961" s="174"/>
      <c r="CU1961" s="174"/>
      <c r="CV1961" s="174"/>
      <c r="CW1961" s="174"/>
      <c r="CX1961" s="174"/>
      <c r="CY1961" s="174"/>
      <c r="CZ1961" s="174"/>
      <c r="DA1961" s="174"/>
      <c r="DB1961" s="174"/>
      <c r="DC1961" s="174"/>
      <c r="DD1961" s="174"/>
      <c r="DE1961" s="174"/>
      <c r="DF1961" s="174"/>
      <c r="DG1961" s="174"/>
      <c r="DH1961" s="174"/>
      <c r="DI1961" s="174"/>
      <c r="DJ1961" s="174"/>
      <c r="DK1961" s="174"/>
      <c r="DL1961" s="174"/>
    </row>
    <row r="1962" spans="1:116" x14ac:dyDescent="0.35">
      <c r="A1962" s="174"/>
      <c r="E1962" s="8"/>
      <c r="G1962" s="175" t="s">
        <v>461</v>
      </c>
      <c r="H1962" s="174"/>
      <c r="I1962" s="176"/>
      <c r="J1962" s="176"/>
      <c r="K1962" s="197"/>
      <c r="L1962" s="197"/>
      <c r="M1962" s="197"/>
      <c r="N1962" s="197"/>
      <c r="O1962" s="197"/>
      <c r="P1962" s="197"/>
      <c r="R1962" s="198"/>
      <c r="S1962" s="199" t="str">
        <f t="shared" ref="S1962:CD1962" si="3197">S$20</f>
        <v>S$16</v>
      </c>
      <c r="T1962" s="199" t="str">
        <f t="shared" si="3197"/>
        <v>T$16</v>
      </c>
      <c r="U1962" s="199" t="str">
        <f t="shared" si="3197"/>
        <v>U$16</v>
      </c>
      <c r="V1962" s="199" t="str">
        <f t="shared" si="3197"/>
        <v>V$16</v>
      </c>
      <c r="W1962" s="199" t="str">
        <f t="shared" si="3197"/>
        <v>W$16</v>
      </c>
      <c r="X1962" s="199" t="str">
        <f t="shared" si="3197"/>
        <v>X$16</v>
      </c>
      <c r="Y1962" s="199" t="str">
        <f t="shared" si="3197"/>
        <v>Y$16</v>
      </c>
      <c r="Z1962" s="199" t="str">
        <f t="shared" si="3197"/>
        <v>Z$16</v>
      </c>
      <c r="AA1962" s="199" t="str">
        <f t="shared" si="3197"/>
        <v>AA$16</v>
      </c>
      <c r="AB1962" s="199" t="str">
        <f t="shared" si="3197"/>
        <v>AB$16</v>
      </c>
      <c r="AC1962" s="199" t="str">
        <f t="shared" si="3197"/>
        <v>AC$16</v>
      </c>
      <c r="AD1962" s="199" t="str">
        <f t="shared" si="3197"/>
        <v>AD$16</v>
      </c>
      <c r="AE1962" s="199" t="str">
        <f t="shared" si="3197"/>
        <v>AE$16</v>
      </c>
      <c r="AF1962" s="199" t="str">
        <f t="shared" si="3197"/>
        <v>AF$16</v>
      </c>
      <c r="AG1962" s="199" t="str">
        <f t="shared" si="3197"/>
        <v>AG$16</v>
      </c>
      <c r="AH1962" s="199" t="str">
        <f t="shared" si="3197"/>
        <v>AH$16</v>
      </c>
      <c r="AI1962" s="199" t="str">
        <f t="shared" si="3197"/>
        <v>AI$16</v>
      </c>
      <c r="AJ1962" s="199" t="str">
        <f t="shared" si="3197"/>
        <v>AJ$16</v>
      </c>
      <c r="AK1962" s="199" t="str">
        <f t="shared" si="3197"/>
        <v>AK$16</v>
      </c>
      <c r="AL1962" s="199" t="str">
        <f t="shared" si="3197"/>
        <v>AL$16</v>
      </c>
      <c r="AM1962" s="199" t="str">
        <f t="shared" si="3197"/>
        <v>AM$16</v>
      </c>
      <c r="AN1962" s="199" t="str">
        <f t="shared" si="3197"/>
        <v>AN$16</v>
      </c>
      <c r="AO1962" s="199" t="str">
        <f t="shared" si="3197"/>
        <v>AO$16</v>
      </c>
      <c r="AP1962" s="199" t="str">
        <f t="shared" si="3197"/>
        <v>AP$16</v>
      </c>
      <c r="AQ1962" s="199" t="str">
        <f t="shared" si="3197"/>
        <v>AQ$16</v>
      </c>
      <c r="AR1962" s="199" t="str">
        <f t="shared" si="3197"/>
        <v>AR$16</v>
      </c>
      <c r="AS1962" s="199" t="str">
        <f t="shared" si="3197"/>
        <v>AS$16</v>
      </c>
      <c r="AT1962" s="199" t="str">
        <f t="shared" si="3197"/>
        <v>AT$16</v>
      </c>
      <c r="AU1962" s="199" t="str">
        <f t="shared" si="3197"/>
        <v>AU$16</v>
      </c>
      <c r="AV1962" s="199" t="str">
        <f t="shared" si="3197"/>
        <v>AV$16</v>
      </c>
      <c r="AW1962" s="199" t="str">
        <f t="shared" si="3197"/>
        <v>AW$16</v>
      </c>
      <c r="AX1962" s="199" t="str">
        <f t="shared" si="3197"/>
        <v>AX$16</v>
      </c>
      <c r="AY1962" s="199" t="str">
        <f t="shared" si="3197"/>
        <v>AY$16</v>
      </c>
      <c r="AZ1962" s="199" t="str">
        <f t="shared" si="3197"/>
        <v>AZ$16</v>
      </c>
      <c r="BA1962" s="199" t="str">
        <f t="shared" si="3197"/>
        <v>BA$16</v>
      </c>
      <c r="BB1962" s="199" t="str">
        <f t="shared" si="3197"/>
        <v>BB$16</v>
      </c>
      <c r="BC1962" s="199" t="str">
        <f t="shared" si="3197"/>
        <v>BC$16</v>
      </c>
      <c r="BD1962" s="199" t="str">
        <f t="shared" si="3197"/>
        <v>BD$16</v>
      </c>
      <c r="BE1962" s="199" t="str">
        <f t="shared" si="3197"/>
        <v>BE$16</v>
      </c>
      <c r="BF1962" s="199" t="str">
        <f t="shared" si="3197"/>
        <v>BF$16</v>
      </c>
      <c r="BG1962" s="199" t="str">
        <f t="shared" si="3197"/>
        <v>BG$16</v>
      </c>
      <c r="BH1962" s="199" t="str">
        <f t="shared" si="3197"/>
        <v>BH$16</v>
      </c>
      <c r="BI1962" s="199" t="str">
        <f t="shared" si="3197"/>
        <v>BI$16</v>
      </c>
      <c r="BJ1962" s="199" t="str">
        <f t="shared" si="3197"/>
        <v>BJ$16</v>
      </c>
      <c r="BK1962" s="199" t="str">
        <f t="shared" si="3197"/>
        <v>BK$16</v>
      </c>
      <c r="BL1962" s="199" t="str">
        <f t="shared" si="3197"/>
        <v>BL$16</v>
      </c>
      <c r="BM1962" s="199" t="str">
        <f t="shared" si="3197"/>
        <v>BM$16</v>
      </c>
      <c r="BN1962" s="199" t="str">
        <f t="shared" si="3197"/>
        <v>BN$16</v>
      </c>
      <c r="BO1962" s="199" t="str">
        <f t="shared" si="3197"/>
        <v>BO$16</v>
      </c>
      <c r="BP1962" s="199" t="str">
        <f t="shared" si="3197"/>
        <v>BP$16</v>
      </c>
      <c r="BQ1962" s="199" t="str">
        <f t="shared" si="3197"/>
        <v>BQ$16</v>
      </c>
      <c r="BR1962" s="199" t="str">
        <f t="shared" si="3197"/>
        <v>BR$16</v>
      </c>
      <c r="BS1962" s="199" t="str">
        <f t="shared" si="3197"/>
        <v>BS$16</v>
      </c>
      <c r="BT1962" s="199" t="str">
        <f t="shared" si="3197"/>
        <v>BT$16</v>
      </c>
      <c r="BU1962" s="199" t="str">
        <f t="shared" si="3197"/>
        <v>BU$16</v>
      </c>
      <c r="BV1962" s="199" t="str">
        <f t="shared" si="3197"/>
        <v>BV$16</v>
      </c>
      <c r="BW1962" s="199" t="str">
        <f t="shared" si="3197"/>
        <v>BW$16</v>
      </c>
      <c r="BX1962" s="199" t="str">
        <f t="shared" si="3197"/>
        <v>BX$16</v>
      </c>
      <c r="BY1962" s="199" t="str">
        <f t="shared" si="3197"/>
        <v>BY$16</v>
      </c>
      <c r="BZ1962" s="199" t="str">
        <f t="shared" si="3197"/>
        <v>BZ$16</v>
      </c>
      <c r="CA1962" s="199" t="str">
        <f t="shared" si="3197"/>
        <v>CA$16</v>
      </c>
      <c r="CB1962" s="199" t="str">
        <f t="shared" si="3197"/>
        <v>CB$16</v>
      </c>
      <c r="CC1962" s="199" t="str">
        <f t="shared" si="3197"/>
        <v>CC$16</v>
      </c>
      <c r="CD1962" s="199" t="str">
        <f t="shared" si="3197"/>
        <v>CD$16</v>
      </c>
      <c r="CE1962" s="199" t="str">
        <f t="shared" ref="CE1962:CL1962" si="3198">CE$20</f>
        <v>CE$16</v>
      </c>
      <c r="CF1962" s="199" t="str">
        <f t="shared" si="3198"/>
        <v>CF$16</v>
      </c>
      <c r="CG1962" s="199" t="str">
        <f t="shared" si="3198"/>
        <v>CG$16</v>
      </c>
      <c r="CH1962" s="199" t="str">
        <f t="shared" si="3198"/>
        <v>CH$16</v>
      </c>
      <c r="CI1962" s="199" t="str">
        <f t="shared" si="3198"/>
        <v>CI$16</v>
      </c>
      <c r="CJ1962" s="199" t="str">
        <f t="shared" si="3198"/>
        <v>CJ$16</v>
      </c>
      <c r="CK1962" s="199" t="str">
        <f t="shared" si="3198"/>
        <v>CK$16</v>
      </c>
      <c r="CL1962" s="199" t="str">
        <f t="shared" si="3198"/>
        <v>CL$16</v>
      </c>
      <c r="CN1962" s="176"/>
      <c r="CO1962" s="199" t="str">
        <f t="shared" ref="CO1962:DL1962" si="3199">CO$20</f>
        <v>CO$16</v>
      </c>
      <c r="CP1962" s="199" t="str">
        <f t="shared" si="3199"/>
        <v>CP$16</v>
      </c>
      <c r="CQ1962" s="199" t="str">
        <f t="shared" si="3199"/>
        <v>CQ$16</v>
      </c>
      <c r="CR1962" s="199" t="str">
        <f t="shared" si="3199"/>
        <v>CR$16</v>
      </c>
      <c r="CS1962" s="199" t="str">
        <f t="shared" si="3199"/>
        <v>CS$16</v>
      </c>
      <c r="CT1962" s="199" t="str">
        <f t="shared" si="3199"/>
        <v>CT$16</v>
      </c>
      <c r="CU1962" s="199" t="str">
        <f t="shared" si="3199"/>
        <v>CU$16</v>
      </c>
      <c r="CV1962" s="199" t="str">
        <f t="shared" si="3199"/>
        <v>CV$16</v>
      </c>
      <c r="CW1962" s="199" t="str">
        <f t="shared" si="3199"/>
        <v>CW$16</v>
      </c>
      <c r="CX1962" s="199" t="str">
        <f t="shared" si="3199"/>
        <v>CX$16</v>
      </c>
      <c r="CY1962" s="199" t="str">
        <f t="shared" si="3199"/>
        <v>CY$16</v>
      </c>
      <c r="CZ1962" s="199" t="str">
        <f t="shared" si="3199"/>
        <v>CZ$16</v>
      </c>
      <c r="DA1962" s="199" t="str">
        <f t="shared" si="3199"/>
        <v>DA$16</v>
      </c>
      <c r="DB1962" s="199" t="str">
        <f t="shared" si="3199"/>
        <v>DB$16</v>
      </c>
      <c r="DC1962" s="199" t="str">
        <f t="shared" si="3199"/>
        <v>DC$16</v>
      </c>
      <c r="DD1962" s="199" t="str">
        <f t="shared" si="3199"/>
        <v>DD$16</v>
      </c>
      <c r="DE1962" s="199" t="str">
        <f t="shared" si="3199"/>
        <v>DE$16</v>
      </c>
      <c r="DF1962" s="199" t="str">
        <f t="shared" si="3199"/>
        <v>DF$16</v>
      </c>
      <c r="DG1962" s="199" t="str">
        <f t="shared" si="3199"/>
        <v>DG$16</v>
      </c>
      <c r="DH1962" s="199" t="str">
        <f t="shared" si="3199"/>
        <v>DH$16</v>
      </c>
      <c r="DI1962" s="199" t="str">
        <f t="shared" si="3199"/>
        <v>DI$16</v>
      </c>
      <c r="DJ1962" s="199" t="str">
        <f t="shared" si="3199"/>
        <v>DJ$16</v>
      </c>
      <c r="DK1962" s="199" t="str">
        <f t="shared" si="3199"/>
        <v>DK$16</v>
      </c>
      <c r="DL1962" s="199" t="str">
        <f t="shared" si="3199"/>
        <v>DL$16</v>
      </c>
    </row>
    <row r="1963" spans="1:116" x14ac:dyDescent="0.35">
      <c r="A1963" s="174"/>
      <c r="E1963" s="8"/>
      <c r="G1963" s="175" t="s">
        <v>462</v>
      </c>
      <c r="H1963" s="200"/>
      <c r="I1963" s="201"/>
      <c r="J1963" s="201"/>
      <c r="K1963" s="202"/>
      <c r="L1963" s="202"/>
      <c r="M1963" s="202"/>
      <c r="N1963" s="202"/>
      <c r="O1963" s="202"/>
      <c r="P1963" s="202"/>
      <c r="R1963" s="202"/>
      <c r="S1963" s="199" t="str">
        <f t="shared" ref="S1963:CD1963" si="3200">S$21</f>
        <v>S$17</v>
      </c>
      <c r="T1963" s="199" t="str">
        <f t="shared" si="3200"/>
        <v>T$17</v>
      </c>
      <c r="U1963" s="199" t="str">
        <f t="shared" si="3200"/>
        <v>U$17</v>
      </c>
      <c r="V1963" s="199" t="str">
        <f t="shared" si="3200"/>
        <v>V$17</v>
      </c>
      <c r="W1963" s="199" t="str">
        <f t="shared" si="3200"/>
        <v>W$17</v>
      </c>
      <c r="X1963" s="199" t="str">
        <f t="shared" si="3200"/>
        <v>X$17</v>
      </c>
      <c r="Y1963" s="199" t="str">
        <f t="shared" si="3200"/>
        <v>Y$17</v>
      </c>
      <c r="Z1963" s="199" t="str">
        <f t="shared" si="3200"/>
        <v>Z$17</v>
      </c>
      <c r="AA1963" s="199" t="str">
        <f t="shared" si="3200"/>
        <v>AA$17</v>
      </c>
      <c r="AB1963" s="199" t="str">
        <f t="shared" si="3200"/>
        <v>AB$17</v>
      </c>
      <c r="AC1963" s="199" t="str">
        <f t="shared" si="3200"/>
        <v>AC$17</v>
      </c>
      <c r="AD1963" s="199" t="str">
        <f t="shared" si="3200"/>
        <v>AD$17</v>
      </c>
      <c r="AE1963" s="199" t="str">
        <f t="shared" si="3200"/>
        <v>AE$17</v>
      </c>
      <c r="AF1963" s="199" t="str">
        <f t="shared" si="3200"/>
        <v>AF$17</v>
      </c>
      <c r="AG1963" s="199" t="str">
        <f t="shared" si="3200"/>
        <v>AG$17</v>
      </c>
      <c r="AH1963" s="199" t="str">
        <f t="shared" si="3200"/>
        <v>AH$17</v>
      </c>
      <c r="AI1963" s="199" t="str">
        <f t="shared" si="3200"/>
        <v>AI$17</v>
      </c>
      <c r="AJ1963" s="199" t="str">
        <f t="shared" si="3200"/>
        <v>AJ$17</v>
      </c>
      <c r="AK1963" s="199" t="str">
        <f t="shared" si="3200"/>
        <v>AK$17</v>
      </c>
      <c r="AL1963" s="199" t="str">
        <f t="shared" si="3200"/>
        <v>AL$17</v>
      </c>
      <c r="AM1963" s="199" t="str">
        <f t="shared" si="3200"/>
        <v>AM$17</v>
      </c>
      <c r="AN1963" s="199" t="str">
        <f t="shared" si="3200"/>
        <v>AN$17</v>
      </c>
      <c r="AO1963" s="199" t="str">
        <f t="shared" si="3200"/>
        <v>AO$17</v>
      </c>
      <c r="AP1963" s="199" t="str">
        <f t="shared" si="3200"/>
        <v>AP$17</v>
      </c>
      <c r="AQ1963" s="199" t="str">
        <f t="shared" si="3200"/>
        <v>AQ$17</v>
      </c>
      <c r="AR1963" s="199" t="str">
        <f t="shared" si="3200"/>
        <v>AR$17</v>
      </c>
      <c r="AS1963" s="199" t="str">
        <f t="shared" si="3200"/>
        <v>AS$17</v>
      </c>
      <c r="AT1963" s="199" t="str">
        <f t="shared" si="3200"/>
        <v>AT$17</v>
      </c>
      <c r="AU1963" s="199" t="str">
        <f t="shared" si="3200"/>
        <v>AU$17</v>
      </c>
      <c r="AV1963" s="199" t="str">
        <f t="shared" si="3200"/>
        <v>AV$17</v>
      </c>
      <c r="AW1963" s="199" t="str">
        <f t="shared" si="3200"/>
        <v>AW$17</v>
      </c>
      <c r="AX1963" s="199" t="str">
        <f t="shared" si="3200"/>
        <v>AX$17</v>
      </c>
      <c r="AY1963" s="199" t="str">
        <f t="shared" si="3200"/>
        <v>AY$17</v>
      </c>
      <c r="AZ1963" s="199" t="str">
        <f t="shared" si="3200"/>
        <v>AZ$17</v>
      </c>
      <c r="BA1963" s="199" t="str">
        <f t="shared" si="3200"/>
        <v>BA$17</v>
      </c>
      <c r="BB1963" s="199" t="str">
        <f t="shared" si="3200"/>
        <v>BB$17</v>
      </c>
      <c r="BC1963" s="199" t="str">
        <f t="shared" si="3200"/>
        <v>BC$17</v>
      </c>
      <c r="BD1963" s="199" t="str">
        <f t="shared" si="3200"/>
        <v>BD$17</v>
      </c>
      <c r="BE1963" s="199" t="str">
        <f t="shared" si="3200"/>
        <v>BE$17</v>
      </c>
      <c r="BF1963" s="199" t="str">
        <f t="shared" si="3200"/>
        <v>BF$17</v>
      </c>
      <c r="BG1963" s="199" t="str">
        <f t="shared" si="3200"/>
        <v>BG$17</v>
      </c>
      <c r="BH1963" s="199" t="str">
        <f t="shared" si="3200"/>
        <v>BH$17</v>
      </c>
      <c r="BI1963" s="199" t="str">
        <f t="shared" si="3200"/>
        <v>BI$17</v>
      </c>
      <c r="BJ1963" s="199" t="str">
        <f t="shared" si="3200"/>
        <v>BJ$17</v>
      </c>
      <c r="BK1963" s="199" t="str">
        <f t="shared" si="3200"/>
        <v>BK$17</v>
      </c>
      <c r="BL1963" s="199" t="str">
        <f t="shared" si="3200"/>
        <v>BL$17</v>
      </c>
      <c r="BM1963" s="199" t="str">
        <f t="shared" si="3200"/>
        <v>BM$17</v>
      </c>
      <c r="BN1963" s="199" t="str">
        <f t="shared" si="3200"/>
        <v>BN$17</v>
      </c>
      <c r="BO1963" s="199" t="str">
        <f t="shared" si="3200"/>
        <v>BO$17</v>
      </c>
      <c r="BP1963" s="199" t="str">
        <f t="shared" si="3200"/>
        <v>BP$17</v>
      </c>
      <c r="BQ1963" s="199" t="str">
        <f t="shared" si="3200"/>
        <v>BQ$17</v>
      </c>
      <c r="BR1963" s="199" t="str">
        <f t="shared" si="3200"/>
        <v>BR$17</v>
      </c>
      <c r="BS1963" s="199" t="str">
        <f t="shared" si="3200"/>
        <v>BS$17</v>
      </c>
      <c r="BT1963" s="199" t="str">
        <f t="shared" si="3200"/>
        <v>BT$17</v>
      </c>
      <c r="BU1963" s="199" t="str">
        <f t="shared" si="3200"/>
        <v>BU$17</v>
      </c>
      <c r="BV1963" s="199" t="str">
        <f t="shared" si="3200"/>
        <v>BV$17</v>
      </c>
      <c r="BW1963" s="199" t="str">
        <f t="shared" si="3200"/>
        <v>BW$17</v>
      </c>
      <c r="BX1963" s="199" t="str">
        <f t="shared" si="3200"/>
        <v>BX$17</v>
      </c>
      <c r="BY1963" s="199" t="str">
        <f t="shared" si="3200"/>
        <v>BY$17</v>
      </c>
      <c r="BZ1963" s="199" t="str">
        <f t="shared" si="3200"/>
        <v>BZ$17</v>
      </c>
      <c r="CA1963" s="199" t="str">
        <f t="shared" si="3200"/>
        <v>CA$17</v>
      </c>
      <c r="CB1963" s="199" t="str">
        <f t="shared" si="3200"/>
        <v>CB$17</v>
      </c>
      <c r="CC1963" s="199" t="str">
        <f t="shared" si="3200"/>
        <v>CC$17</v>
      </c>
      <c r="CD1963" s="199" t="str">
        <f t="shared" si="3200"/>
        <v>CD$17</v>
      </c>
      <c r="CE1963" s="199" t="str">
        <f t="shared" ref="CE1963:CL1963" si="3201">CE$21</f>
        <v>CE$17</v>
      </c>
      <c r="CF1963" s="199" t="str">
        <f t="shared" si="3201"/>
        <v>CF$17</v>
      </c>
      <c r="CG1963" s="199" t="str">
        <f t="shared" si="3201"/>
        <v>CG$17</v>
      </c>
      <c r="CH1963" s="199" t="str">
        <f t="shared" si="3201"/>
        <v>CH$17</v>
      </c>
      <c r="CI1963" s="199" t="str">
        <f t="shared" si="3201"/>
        <v>CI$17</v>
      </c>
      <c r="CJ1963" s="199" t="str">
        <f t="shared" si="3201"/>
        <v>CJ$17</v>
      </c>
      <c r="CK1963" s="199" t="str">
        <f t="shared" si="3201"/>
        <v>CK$17</v>
      </c>
      <c r="CL1963" s="199" t="str">
        <f t="shared" si="3201"/>
        <v>CL$17</v>
      </c>
      <c r="CN1963" s="201"/>
      <c r="CO1963" s="199" t="str">
        <f t="shared" ref="CO1963:DL1963" si="3202">CO$21</f>
        <v>CO$17</v>
      </c>
      <c r="CP1963" s="199" t="str">
        <f t="shared" si="3202"/>
        <v>CP$17</v>
      </c>
      <c r="CQ1963" s="199" t="str">
        <f t="shared" si="3202"/>
        <v>CQ$17</v>
      </c>
      <c r="CR1963" s="199" t="str">
        <f t="shared" si="3202"/>
        <v>CR$17</v>
      </c>
      <c r="CS1963" s="199" t="str">
        <f t="shared" si="3202"/>
        <v>CS$17</v>
      </c>
      <c r="CT1963" s="199" t="str">
        <f t="shared" si="3202"/>
        <v>CT$17</v>
      </c>
      <c r="CU1963" s="199" t="str">
        <f t="shared" si="3202"/>
        <v>CU$17</v>
      </c>
      <c r="CV1963" s="199" t="str">
        <f t="shared" si="3202"/>
        <v>CV$17</v>
      </c>
      <c r="CW1963" s="199" t="str">
        <f t="shared" si="3202"/>
        <v>CW$17</v>
      </c>
      <c r="CX1963" s="199" t="str">
        <f t="shared" si="3202"/>
        <v>CX$17</v>
      </c>
      <c r="CY1963" s="199" t="str">
        <f t="shared" si="3202"/>
        <v>CY$17</v>
      </c>
      <c r="CZ1963" s="199" t="str">
        <f t="shared" si="3202"/>
        <v>CZ$17</v>
      </c>
      <c r="DA1963" s="199" t="str">
        <f t="shared" si="3202"/>
        <v>DA$17</v>
      </c>
      <c r="DB1963" s="199" t="str">
        <f t="shared" si="3202"/>
        <v>DB$17</v>
      </c>
      <c r="DC1963" s="199" t="str">
        <f t="shared" si="3202"/>
        <v>DC$17</v>
      </c>
      <c r="DD1963" s="199" t="str">
        <f t="shared" si="3202"/>
        <v>DD$17</v>
      </c>
      <c r="DE1963" s="199" t="str">
        <f t="shared" si="3202"/>
        <v>DE$17</v>
      </c>
      <c r="DF1963" s="199" t="str">
        <f t="shared" si="3202"/>
        <v>DF$17</v>
      </c>
      <c r="DG1963" s="199" t="str">
        <f t="shared" si="3202"/>
        <v>DG$17</v>
      </c>
      <c r="DH1963" s="199" t="str">
        <f t="shared" si="3202"/>
        <v>DH$17</v>
      </c>
      <c r="DI1963" s="199" t="str">
        <f t="shared" si="3202"/>
        <v>DI$17</v>
      </c>
      <c r="DJ1963" s="199" t="str">
        <f t="shared" si="3202"/>
        <v>DJ$17</v>
      </c>
      <c r="DK1963" s="199" t="str">
        <f t="shared" si="3202"/>
        <v>DK$17</v>
      </c>
      <c r="DL1963" s="199" t="str">
        <f t="shared" si="3202"/>
        <v>DL$17</v>
      </c>
    </row>
    <row r="1964" spans="1:116" x14ac:dyDescent="0.35">
      <c r="A1964" s="174"/>
      <c r="E1964" s="8"/>
      <c r="G1964" s="175" t="s">
        <v>491</v>
      </c>
      <c r="H1964" s="200"/>
      <c r="I1964" s="201"/>
      <c r="J1964" s="201"/>
      <c r="K1964" s="202"/>
      <c r="L1964" s="202"/>
      <c r="M1964" s="202"/>
      <c r="N1964" s="202"/>
      <c r="O1964" s="202"/>
      <c r="P1964" s="202"/>
      <c r="R1964" s="202"/>
      <c r="S1964" s="190"/>
      <c r="T1964" s="190"/>
      <c r="U1964" s="190"/>
      <c r="V1964" s="190"/>
      <c r="W1964" s="190"/>
      <c r="X1964" s="190"/>
      <c r="Y1964" s="190"/>
      <c r="Z1964" s="190"/>
      <c r="AA1964" s="190"/>
      <c r="AB1964" s="190"/>
      <c r="AC1964" s="190"/>
      <c r="AD1964" s="190"/>
      <c r="AE1964" s="190"/>
      <c r="AF1964" s="190"/>
      <c r="AG1964" s="190"/>
      <c r="AH1964" s="190"/>
      <c r="AI1964" s="190"/>
      <c r="AJ1964" s="190"/>
      <c r="AK1964" s="190"/>
      <c r="AL1964" s="190"/>
      <c r="AM1964" s="190"/>
      <c r="AN1964" s="190"/>
      <c r="AO1964" s="190"/>
      <c r="AP1964" s="190"/>
      <c r="AQ1964" s="190"/>
      <c r="AR1964" s="190"/>
      <c r="AS1964" s="190"/>
      <c r="AT1964" s="190"/>
      <c r="AU1964" s="190"/>
      <c r="AV1964" s="190"/>
      <c r="AW1964" s="190"/>
      <c r="AX1964" s="190"/>
      <c r="AY1964" s="190"/>
      <c r="AZ1964" s="190"/>
      <c r="BA1964" s="190"/>
      <c r="BB1964" s="190"/>
      <c r="BC1964" s="190"/>
      <c r="BD1964" s="190"/>
      <c r="BE1964" s="190"/>
      <c r="BF1964" s="190"/>
      <c r="BG1964" s="190"/>
      <c r="BH1964" s="190"/>
      <c r="BI1964" s="190"/>
      <c r="BJ1964" s="190"/>
      <c r="BK1964" s="190"/>
      <c r="BL1964" s="190"/>
      <c r="BM1964" s="190"/>
      <c r="BN1964" s="190"/>
      <c r="BO1964" s="190"/>
      <c r="BP1964" s="190"/>
      <c r="BQ1964" s="190"/>
      <c r="BR1964" s="190"/>
      <c r="BS1964" s="190"/>
      <c r="BT1964" s="190"/>
      <c r="BU1964" s="190"/>
      <c r="BV1964" s="190"/>
      <c r="BW1964" s="190"/>
      <c r="BX1964" s="190"/>
      <c r="BY1964" s="190"/>
      <c r="BZ1964" s="190"/>
      <c r="CA1964" s="190"/>
      <c r="CB1964" s="190"/>
      <c r="CC1964" s="190"/>
      <c r="CD1964" s="190"/>
      <c r="CE1964" s="190"/>
      <c r="CF1964" s="190"/>
      <c r="CG1964" s="190"/>
      <c r="CH1964" s="190"/>
      <c r="CI1964" s="190"/>
      <c r="CJ1964" s="190"/>
      <c r="CK1964" s="190"/>
      <c r="CL1964" s="190"/>
      <c r="CN1964" s="201"/>
      <c r="CO1964" s="190"/>
      <c r="CP1964" s="190"/>
      <c r="CQ1964" s="190"/>
      <c r="CR1964" s="190"/>
      <c r="CS1964" s="190"/>
      <c r="CT1964" s="190"/>
      <c r="CU1964" s="190"/>
      <c r="CV1964" s="190"/>
      <c r="CW1964" s="190"/>
      <c r="CX1964" s="190"/>
      <c r="CY1964" s="190"/>
      <c r="CZ1964" s="190"/>
      <c r="DA1964" s="190"/>
      <c r="DB1964" s="190"/>
      <c r="DC1964" s="190"/>
      <c r="DD1964" s="190"/>
      <c r="DE1964" s="190"/>
      <c r="DF1964" s="190"/>
      <c r="DG1964" s="190"/>
      <c r="DH1964" s="190"/>
      <c r="DI1964" s="190"/>
      <c r="DJ1964" s="190"/>
      <c r="DK1964" s="190"/>
      <c r="DL1964" s="190"/>
    </row>
    <row r="1965" spans="1:116" x14ac:dyDescent="0.35">
      <c r="A1965" s="174"/>
      <c r="E1965" s="8"/>
      <c r="G1965" s="175" t="s">
        <v>505</v>
      </c>
      <c r="H1965" s="200"/>
      <c r="I1965" s="201"/>
      <c r="J1965" s="201"/>
      <c r="K1965" s="202"/>
      <c r="L1965" s="202"/>
      <c r="M1965" s="202"/>
      <c r="N1965" s="202"/>
      <c r="O1965" s="202"/>
      <c r="P1965" s="202"/>
      <c r="R1965" s="202"/>
      <c r="S1965" s="190"/>
      <c r="T1965" s="190"/>
      <c r="U1965" s="190"/>
      <c r="V1965" s="190"/>
      <c r="W1965" s="190"/>
      <c r="X1965" s="190"/>
      <c r="Y1965" s="190"/>
      <c r="Z1965" s="190"/>
      <c r="AA1965" s="190"/>
      <c r="AB1965" s="190"/>
      <c r="AC1965" s="190"/>
      <c r="AD1965" s="190"/>
      <c r="AE1965" s="190"/>
      <c r="AF1965" s="190"/>
      <c r="AG1965" s="190"/>
      <c r="AH1965" s="190"/>
      <c r="AI1965" s="190"/>
      <c r="AJ1965" s="190"/>
      <c r="AK1965" s="190"/>
      <c r="AL1965" s="190"/>
      <c r="AM1965" s="190"/>
      <c r="AN1965" s="190"/>
      <c r="AO1965" s="190"/>
      <c r="AP1965" s="190"/>
      <c r="AQ1965" s="190"/>
      <c r="AR1965" s="190"/>
      <c r="AS1965" s="190"/>
      <c r="AT1965" s="190"/>
      <c r="AU1965" s="190"/>
      <c r="AV1965" s="190"/>
      <c r="AW1965" s="190"/>
      <c r="AX1965" s="190"/>
      <c r="AY1965" s="190"/>
      <c r="AZ1965" s="190"/>
      <c r="BA1965" s="190"/>
      <c r="BB1965" s="190"/>
      <c r="BC1965" s="190"/>
      <c r="BD1965" s="190"/>
      <c r="BE1965" s="190"/>
      <c r="BF1965" s="190"/>
      <c r="BG1965" s="190"/>
      <c r="BH1965" s="190"/>
      <c r="BI1965" s="190"/>
      <c r="BJ1965" s="190"/>
      <c r="BK1965" s="190"/>
      <c r="BL1965" s="190"/>
      <c r="BM1965" s="190"/>
      <c r="BN1965" s="190"/>
      <c r="BO1965" s="190"/>
      <c r="BP1965" s="190"/>
      <c r="BQ1965" s="190"/>
      <c r="BR1965" s="190"/>
      <c r="BS1965" s="190"/>
      <c r="BT1965" s="190"/>
      <c r="BU1965" s="190"/>
      <c r="BV1965" s="190"/>
      <c r="BW1965" s="190"/>
      <c r="BX1965" s="190"/>
      <c r="BY1965" s="190"/>
      <c r="BZ1965" s="190"/>
      <c r="CA1965" s="190"/>
      <c r="CB1965" s="190"/>
      <c r="CC1965" s="190"/>
      <c r="CD1965" s="190"/>
      <c r="CE1965" s="190"/>
      <c r="CF1965" s="190"/>
      <c r="CG1965" s="190"/>
      <c r="CH1965" s="190"/>
      <c r="CI1965" s="190"/>
      <c r="CJ1965" s="190"/>
      <c r="CK1965" s="190"/>
      <c r="CL1965" s="190"/>
      <c r="CN1965" s="201"/>
      <c r="CO1965" s="190"/>
      <c r="CP1965" s="190"/>
      <c r="CQ1965" s="190"/>
      <c r="CR1965" s="190"/>
      <c r="CS1965" s="190"/>
      <c r="CT1965" s="190"/>
      <c r="CU1965" s="190"/>
      <c r="CV1965" s="190"/>
      <c r="CW1965" s="190"/>
      <c r="CX1965" s="190"/>
      <c r="CY1965" s="190"/>
      <c r="CZ1965" s="190"/>
      <c r="DA1965" s="190"/>
      <c r="DB1965" s="190"/>
      <c r="DC1965" s="190"/>
      <c r="DD1965" s="190"/>
      <c r="DE1965" s="190"/>
      <c r="DF1965" s="190"/>
      <c r="DG1965" s="190"/>
      <c r="DH1965" s="190"/>
      <c r="DI1965" s="190"/>
      <c r="DJ1965" s="190"/>
      <c r="DK1965" s="190"/>
      <c r="DL1965" s="190"/>
    </row>
    <row r="1966" spans="1:116" x14ac:dyDescent="0.35">
      <c r="A1966" s="142" t="s">
        <v>218</v>
      </c>
      <c r="B1966" s="31" t="s">
        <v>81</v>
      </c>
      <c r="C1966" s="31"/>
      <c r="D1966" t="s">
        <v>545</v>
      </c>
      <c r="E1966" s="8" t="str">
        <f t="shared" ref="E1966:E1967" si="3203">ROW()&amp;" "&amp;D1966</f>
        <v>1966 SEASON MONTHL-TR-R</v>
      </c>
      <c r="F1966" t="s">
        <v>552</v>
      </c>
      <c r="G1966" s="175" t="s">
        <v>463</v>
      </c>
      <c r="H1966" s="200"/>
      <c r="I1966" s="201"/>
      <c r="J1966" s="201"/>
      <c r="K1966" s="202"/>
      <c r="L1966" s="202"/>
      <c r="M1966" s="202"/>
      <c r="N1966" s="202"/>
      <c r="O1966" s="202"/>
      <c r="P1966" s="202"/>
      <c r="R1966" s="202"/>
      <c r="S1966" s="190" t="str">
        <f t="shared" ref="S1966:CD1966" si="3204">S$22</f>
        <v>S$18</v>
      </c>
      <c r="T1966" s="190" t="str">
        <f t="shared" si="3204"/>
        <v>T$18</v>
      </c>
      <c r="U1966" s="190" t="str">
        <f t="shared" si="3204"/>
        <v>U$18</v>
      </c>
      <c r="V1966" s="190" t="str">
        <f t="shared" si="3204"/>
        <v>V$18</v>
      </c>
      <c r="W1966" s="190" t="str">
        <f t="shared" si="3204"/>
        <v>W$18</v>
      </c>
      <c r="X1966" s="190" t="str">
        <f t="shared" si="3204"/>
        <v>X$18</v>
      </c>
      <c r="Y1966" s="190" t="str">
        <f t="shared" si="3204"/>
        <v>Y$18</v>
      </c>
      <c r="Z1966" s="190" t="str">
        <f t="shared" si="3204"/>
        <v>Z$18</v>
      </c>
      <c r="AA1966" s="190" t="str">
        <f t="shared" si="3204"/>
        <v>AA$18</v>
      </c>
      <c r="AB1966" s="190" t="str">
        <f t="shared" si="3204"/>
        <v>AB$18</v>
      </c>
      <c r="AC1966" s="190" t="str">
        <f t="shared" si="3204"/>
        <v>AC$18</v>
      </c>
      <c r="AD1966" s="190" t="str">
        <f t="shared" si="3204"/>
        <v>AD$18</v>
      </c>
      <c r="AE1966" s="190" t="str">
        <f t="shared" si="3204"/>
        <v>AE$18</v>
      </c>
      <c r="AF1966" s="190" t="str">
        <f t="shared" si="3204"/>
        <v>AF$18</v>
      </c>
      <c r="AG1966" s="190" t="str">
        <f t="shared" si="3204"/>
        <v>AG$18</v>
      </c>
      <c r="AH1966" s="190" t="str">
        <f t="shared" si="3204"/>
        <v>AH$18</v>
      </c>
      <c r="AI1966" s="190" t="str">
        <f t="shared" si="3204"/>
        <v>AI$18</v>
      </c>
      <c r="AJ1966" s="190" t="str">
        <f t="shared" si="3204"/>
        <v>AJ$18</v>
      </c>
      <c r="AK1966" s="190" t="str">
        <f t="shared" si="3204"/>
        <v>AK$18</v>
      </c>
      <c r="AL1966" s="190" t="str">
        <f t="shared" si="3204"/>
        <v>AL$18</v>
      </c>
      <c r="AM1966" s="190" t="str">
        <f t="shared" si="3204"/>
        <v>AM$18</v>
      </c>
      <c r="AN1966" s="190" t="str">
        <f t="shared" si="3204"/>
        <v>AN$18</v>
      </c>
      <c r="AO1966" s="190" t="str">
        <f t="shared" si="3204"/>
        <v>AO$18</v>
      </c>
      <c r="AP1966" s="190" t="str">
        <f t="shared" si="3204"/>
        <v>AP$18</v>
      </c>
      <c r="AQ1966" s="190" t="str">
        <f t="shared" si="3204"/>
        <v>AQ$18</v>
      </c>
      <c r="AR1966" s="190" t="str">
        <f t="shared" si="3204"/>
        <v>AR$18</v>
      </c>
      <c r="AS1966" s="190" t="str">
        <f t="shared" si="3204"/>
        <v>AS$18</v>
      </c>
      <c r="AT1966" s="190" t="str">
        <f t="shared" si="3204"/>
        <v>AT$18</v>
      </c>
      <c r="AU1966" s="190" t="str">
        <f t="shared" si="3204"/>
        <v>AU$18</v>
      </c>
      <c r="AV1966" s="190" t="str">
        <f t="shared" si="3204"/>
        <v>AV$18</v>
      </c>
      <c r="AW1966" s="190" t="str">
        <f t="shared" si="3204"/>
        <v>AW$18</v>
      </c>
      <c r="AX1966" s="190" t="str">
        <f t="shared" si="3204"/>
        <v>AX$18</v>
      </c>
      <c r="AY1966" s="190" t="str">
        <f t="shared" si="3204"/>
        <v>AY$18</v>
      </c>
      <c r="AZ1966" s="190" t="str">
        <f t="shared" si="3204"/>
        <v>AZ$18</v>
      </c>
      <c r="BA1966" s="190" t="str">
        <f t="shared" si="3204"/>
        <v>BA$18</v>
      </c>
      <c r="BB1966" s="190" t="str">
        <f t="shared" si="3204"/>
        <v>BB$18</v>
      </c>
      <c r="BC1966" s="190" t="str">
        <f t="shared" si="3204"/>
        <v>BC$18</v>
      </c>
      <c r="BD1966" s="190" t="str">
        <f t="shared" si="3204"/>
        <v>BD$18</v>
      </c>
      <c r="BE1966" s="190" t="str">
        <f t="shared" si="3204"/>
        <v>BE$18</v>
      </c>
      <c r="BF1966" s="190" t="str">
        <f t="shared" si="3204"/>
        <v>BF$18</v>
      </c>
      <c r="BG1966" s="190" t="str">
        <f t="shared" si="3204"/>
        <v>BG$18</v>
      </c>
      <c r="BH1966" s="190" t="str">
        <f t="shared" si="3204"/>
        <v>BH$18</v>
      </c>
      <c r="BI1966" s="190" t="str">
        <f t="shared" si="3204"/>
        <v>BI$18</v>
      </c>
      <c r="BJ1966" s="190" t="str">
        <f t="shared" si="3204"/>
        <v>BJ$18</v>
      </c>
      <c r="BK1966" s="190" t="str">
        <f t="shared" si="3204"/>
        <v>BK$18</v>
      </c>
      <c r="BL1966" s="190" t="str">
        <f t="shared" si="3204"/>
        <v>BL$18</v>
      </c>
      <c r="BM1966" s="190" t="str">
        <f t="shared" si="3204"/>
        <v>BM$18</v>
      </c>
      <c r="BN1966" s="190" t="str">
        <f t="shared" si="3204"/>
        <v>BN$18</v>
      </c>
      <c r="BO1966" s="190" t="str">
        <f t="shared" si="3204"/>
        <v>BO$18</v>
      </c>
      <c r="BP1966" s="190" t="str">
        <f t="shared" si="3204"/>
        <v>BP$18</v>
      </c>
      <c r="BQ1966" s="190" t="str">
        <f t="shared" si="3204"/>
        <v>BQ$18</v>
      </c>
      <c r="BR1966" s="190" t="str">
        <f t="shared" si="3204"/>
        <v>BR$18</v>
      </c>
      <c r="BS1966" s="190" t="str">
        <f t="shared" si="3204"/>
        <v>BS$18</v>
      </c>
      <c r="BT1966" s="190" t="str">
        <f t="shared" si="3204"/>
        <v>BT$18</v>
      </c>
      <c r="BU1966" s="190" t="str">
        <f t="shared" si="3204"/>
        <v>BU$18</v>
      </c>
      <c r="BV1966" s="190" t="str">
        <f t="shared" si="3204"/>
        <v>BV$18</v>
      </c>
      <c r="BW1966" s="190" t="str">
        <f t="shared" si="3204"/>
        <v>BW$18</v>
      </c>
      <c r="BX1966" s="190" t="str">
        <f t="shared" si="3204"/>
        <v>BX$18</v>
      </c>
      <c r="BY1966" s="190" t="str">
        <f t="shared" si="3204"/>
        <v>BY$18</v>
      </c>
      <c r="BZ1966" s="190" t="str">
        <f t="shared" si="3204"/>
        <v>BZ$18</v>
      </c>
      <c r="CA1966" s="190" t="str">
        <f t="shared" si="3204"/>
        <v>CA$18</v>
      </c>
      <c r="CB1966" s="190" t="str">
        <f t="shared" si="3204"/>
        <v>CB$18</v>
      </c>
      <c r="CC1966" s="190" t="str">
        <f t="shared" si="3204"/>
        <v>CC$18</v>
      </c>
      <c r="CD1966" s="190" t="str">
        <f t="shared" si="3204"/>
        <v>CD$18</v>
      </c>
      <c r="CE1966" s="190" t="str">
        <f t="shared" ref="CE1966:CL1966" si="3205">CE$22</f>
        <v>CE$18</v>
      </c>
      <c r="CF1966" s="190" t="str">
        <f t="shared" si="3205"/>
        <v>CF$18</v>
      </c>
      <c r="CG1966" s="190" t="str">
        <f t="shared" si="3205"/>
        <v>CG$18</v>
      </c>
      <c r="CH1966" s="190" t="str">
        <f t="shared" si="3205"/>
        <v>CH$18</v>
      </c>
      <c r="CI1966" s="190" t="str">
        <f t="shared" si="3205"/>
        <v>CI$18</v>
      </c>
      <c r="CJ1966" s="190" t="str">
        <f t="shared" si="3205"/>
        <v>CJ$18</v>
      </c>
      <c r="CK1966" s="190" t="str">
        <f t="shared" si="3205"/>
        <v>CK$18</v>
      </c>
      <c r="CL1966" s="190" t="str">
        <f t="shared" si="3205"/>
        <v>CL$18</v>
      </c>
      <c r="CN1966" s="201"/>
      <c r="CO1966" s="190" t="str">
        <f t="shared" ref="CO1966:DL1966" si="3206">CO$22</f>
        <v>CO$18</v>
      </c>
      <c r="CP1966" s="190" t="str">
        <f t="shared" si="3206"/>
        <v>CP$18</v>
      </c>
      <c r="CQ1966" s="190" t="str">
        <f t="shared" si="3206"/>
        <v>CQ$18</v>
      </c>
      <c r="CR1966" s="190" t="str">
        <f t="shared" si="3206"/>
        <v>CR$18</v>
      </c>
      <c r="CS1966" s="190" t="str">
        <f t="shared" si="3206"/>
        <v>CS$18</v>
      </c>
      <c r="CT1966" s="190" t="str">
        <f t="shared" si="3206"/>
        <v>CT$18</v>
      </c>
      <c r="CU1966" s="190" t="str">
        <f t="shared" si="3206"/>
        <v>CU$18</v>
      </c>
      <c r="CV1966" s="190" t="str">
        <f t="shared" si="3206"/>
        <v>CV$18</v>
      </c>
      <c r="CW1966" s="190" t="str">
        <f t="shared" si="3206"/>
        <v>CW$18</v>
      </c>
      <c r="CX1966" s="190" t="str">
        <f t="shared" si="3206"/>
        <v>CX$18</v>
      </c>
      <c r="CY1966" s="190" t="str">
        <f t="shared" si="3206"/>
        <v>CY$18</v>
      </c>
      <c r="CZ1966" s="190" t="str">
        <f t="shared" si="3206"/>
        <v>CZ$18</v>
      </c>
      <c r="DA1966" s="190" t="str">
        <f t="shared" si="3206"/>
        <v>DA$18</v>
      </c>
      <c r="DB1966" s="190" t="str">
        <f t="shared" si="3206"/>
        <v>DB$18</v>
      </c>
      <c r="DC1966" s="190" t="str">
        <f t="shared" si="3206"/>
        <v>DC$18</v>
      </c>
      <c r="DD1966" s="190" t="str">
        <f t="shared" si="3206"/>
        <v>DD$18</v>
      </c>
      <c r="DE1966" s="190" t="str">
        <f t="shared" si="3206"/>
        <v>DE$18</v>
      </c>
      <c r="DF1966" s="190" t="str">
        <f t="shared" si="3206"/>
        <v>DF$18</v>
      </c>
      <c r="DG1966" s="190" t="str">
        <f t="shared" si="3206"/>
        <v>DG$18</v>
      </c>
      <c r="DH1966" s="190" t="str">
        <f t="shared" si="3206"/>
        <v>DH$18</v>
      </c>
      <c r="DI1966" s="190" t="str">
        <f t="shared" si="3206"/>
        <v>DI$18</v>
      </c>
      <c r="DJ1966" s="190" t="str">
        <f t="shared" si="3206"/>
        <v>DJ$18</v>
      </c>
      <c r="DK1966" s="190" t="str">
        <f t="shared" si="3206"/>
        <v>DK$18</v>
      </c>
      <c r="DL1966" s="190" t="str">
        <f t="shared" si="3206"/>
        <v>DL$18</v>
      </c>
    </row>
    <row r="1967" spans="1:116" x14ac:dyDescent="0.35">
      <c r="A1967" s="12"/>
      <c r="B1967" s="12" t="s">
        <v>332</v>
      </c>
      <c r="C1967" s="12"/>
      <c r="D1967" t="s">
        <v>545</v>
      </c>
      <c r="E1967" s="8" t="str">
        <f t="shared" si="3203"/>
        <v>1967 SEASON MONTHL-TR-R</v>
      </c>
      <c r="G1967" s="175" t="s">
        <v>464</v>
      </c>
      <c r="H1967" s="200"/>
      <c r="I1967" s="201"/>
      <c r="J1967" s="201"/>
      <c r="K1967" s="202"/>
      <c r="L1967" s="202"/>
      <c r="M1967" s="202"/>
      <c r="N1967" s="202"/>
      <c r="O1967" s="202"/>
      <c r="P1967" s="202"/>
      <c r="R1967" s="202"/>
      <c r="S1967" s="190" t="str">
        <f t="shared" ref="S1967:CD1967" si="3207">S$23</f>
        <v>S$19</v>
      </c>
      <c r="T1967" s="190" t="str">
        <f t="shared" si="3207"/>
        <v>T$19</v>
      </c>
      <c r="U1967" s="190" t="str">
        <f t="shared" si="3207"/>
        <v>U$19</v>
      </c>
      <c r="V1967" s="190" t="str">
        <f t="shared" si="3207"/>
        <v>V$19</v>
      </c>
      <c r="W1967" s="190" t="str">
        <f t="shared" si="3207"/>
        <v>W$19</v>
      </c>
      <c r="X1967" s="190" t="str">
        <f t="shared" si="3207"/>
        <v>X$19</v>
      </c>
      <c r="Y1967" s="190" t="str">
        <f t="shared" si="3207"/>
        <v>Y$19</v>
      </c>
      <c r="Z1967" s="190" t="str">
        <f t="shared" si="3207"/>
        <v>Z$19</v>
      </c>
      <c r="AA1967" s="190" t="str">
        <f t="shared" si="3207"/>
        <v>AA$19</v>
      </c>
      <c r="AB1967" s="190" t="str">
        <f t="shared" si="3207"/>
        <v>AB$19</v>
      </c>
      <c r="AC1967" s="190" t="str">
        <f t="shared" si="3207"/>
        <v>AC$19</v>
      </c>
      <c r="AD1967" s="190" t="str">
        <f t="shared" si="3207"/>
        <v>AD$19</v>
      </c>
      <c r="AE1967" s="190" t="str">
        <f t="shared" si="3207"/>
        <v>AE$19</v>
      </c>
      <c r="AF1967" s="190" t="str">
        <f t="shared" si="3207"/>
        <v>AF$19</v>
      </c>
      <c r="AG1967" s="190" t="str">
        <f t="shared" si="3207"/>
        <v>AG$19</v>
      </c>
      <c r="AH1967" s="190" t="str">
        <f t="shared" si="3207"/>
        <v>AH$19</v>
      </c>
      <c r="AI1967" s="190" t="str">
        <f t="shared" si="3207"/>
        <v>AI$19</v>
      </c>
      <c r="AJ1967" s="190" t="str">
        <f t="shared" si="3207"/>
        <v>AJ$19</v>
      </c>
      <c r="AK1967" s="190" t="str">
        <f t="shared" si="3207"/>
        <v>AK$19</v>
      </c>
      <c r="AL1967" s="190" t="str">
        <f t="shared" si="3207"/>
        <v>AL$19</v>
      </c>
      <c r="AM1967" s="190" t="str">
        <f t="shared" si="3207"/>
        <v>AM$19</v>
      </c>
      <c r="AN1967" s="190" t="str">
        <f t="shared" si="3207"/>
        <v>AN$19</v>
      </c>
      <c r="AO1967" s="190" t="str">
        <f t="shared" si="3207"/>
        <v>AO$19</v>
      </c>
      <c r="AP1967" s="190" t="str">
        <f t="shared" si="3207"/>
        <v>AP$19</v>
      </c>
      <c r="AQ1967" s="190" t="str">
        <f t="shared" si="3207"/>
        <v>AQ$19</v>
      </c>
      <c r="AR1967" s="190" t="str">
        <f t="shared" si="3207"/>
        <v>AR$19</v>
      </c>
      <c r="AS1967" s="190" t="str">
        <f t="shared" si="3207"/>
        <v>AS$19</v>
      </c>
      <c r="AT1967" s="190" t="str">
        <f t="shared" si="3207"/>
        <v>AT$19</v>
      </c>
      <c r="AU1967" s="190" t="str">
        <f t="shared" si="3207"/>
        <v>AU$19</v>
      </c>
      <c r="AV1967" s="190" t="str">
        <f t="shared" si="3207"/>
        <v>AV$19</v>
      </c>
      <c r="AW1967" s="190" t="str">
        <f t="shared" si="3207"/>
        <v>AW$19</v>
      </c>
      <c r="AX1967" s="190" t="str">
        <f t="shared" si="3207"/>
        <v>AX$19</v>
      </c>
      <c r="AY1967" s="190" t="str">
        <f t="shared" si="3207"/>
        <v>AY$19</v>
      </c>
      <c r="AZ1967" s="190" t="str">
        <f t="shared" si="3207"/>
        <v>AZ$19</v>
      </c>
      <c r="BA1967" s="190" t="str">
        <f t="shared" si="3207"/>
        <v>BA$19</v>
      </c>
      <c r="BB1967" s="190" t="str">
        <f t="shared" si="3207"/>
        <v>BB$19</v>
      </c>
      <c r="BC1967" s="190" t="str">
        <f t="shared" si="3207"/>
        <v>BC$19</v>
      </c>
      <c r="BD1967" s="190" t="str">
        <f t="shared" si="3207"/>
        <v>BD$19</v>
      </c>
      <c r="BE1967" s="190" t="str">
        <f t="shared" si="3207"/>
        <v>BE$19</v>
      </c>
      <c r="BF1967" s="190" t="str">
        <f t="shared" si="3207"/>
        <v>BF$19</v>
      </c>
      <c r="BG1967" s="190" t="str">
        <f t="shared" si="3207"/>
        <v>BG$19</v>
      </c>
      <c r="BH1967" s="190" t="str">
        <f t="shared" si="3207"/>
        <v>BH$19</v>
      </c>
      <c r="BI1967" s="190" t="str">
        <f t="shared" si="3207"/>
        <v>BI$19</v>
      </c>
      <c r="BJ1967" s="190" t="str">
        <f t="shared" si="3207"/>
        <v>BJ$19</v>
      </c>
      <c r="BK1967" s="190" t="str">
        <f t="shared" si="3207"/>
        <v>BK$19</v>
      </c>
      <c r="BL1967" s="190" t="str">
        <f t="shared" si="3207"/>
        <v>BL$19</v>
      </c>
      <c r="BM1967" s="190" t="str">
        <f t="shared" si="3207"/>
        <v>BM$19</v>
      </c>
      <c r="BN1967" s="190" t="str">
        <f t="shared" si="3207"/>
        <v>BN$19</v>
      </c>
      <c r="BO1967" s="190" t="str">
        <f t="shared" si="3207"/>
        <v>BO$19</v>
      </c>
      <c r="BP1967" s="190" t="str">
        <f t="shared" si="3207"/>
        <v>BP$19</v>
      </c>
      <c r="BQ1967" s="190" t="str">
        <f t="shared" si="3207"/>
        <v>BQ$19</v>
      </c>
      <c r="BR1967" s="190" t="str">
        <f t="shared" si="3207"/>
        <v>BR$19</v>
      </c>
      <c r="BS1967" s="190" t="str">
        <f t="shared" si="3207"/>
        <v>BS$19</v>
      </c>
      <c r="BT1967" s="190" t="str">
        <f t="shared" si="3207"/>
        <v>BT$19</v>
      </c>
      <c r="BU1967" s="190" t="str">
        <f t="shared" si="3207"/>
        <v>BU$19</v>
      </c>
      <c r="BV1967" s="190" t="str">
        <f t="shared" si="3207"/>
        <v>BV$19</v>
      </c>
      <c r="BW1967" s="190" t="str">
        <f t="shared" si="3207"/>
        <v>BW$19</v>
      </c>
      <c r="BX1967" s="190" t="str">
        <f t="shared" si="3207"/>
        <v>BX$19</v>
      </c>
      <c r="BY1967" s="190" t="str">
        <f t="shared" si="3207"/>
        <v>BY$19</v>
      </c>
      <c r="BZ1967" s="190" t="str">
        <f t="shared" si="3207"/>
        <v>BZ$19</v>
      </c>
      <c r="CA1967" s="190" t="str">
        <f t="shared" si="3207"/>
        <v>CA$19</v>
      </c>
      <c r="CB1967" s="190" t="str">
        <f t="shared" si="3207"/>
        <v>CB$19</v>
      </c>
      <c r="CC1967" s="190" t="str">
        <f t="shared" si="3207"/>
        <v>CC$19</v>
      </c>
      <c r="CD1967" s="190" t="str">
        <f t="shared" si="3207"/>
        <v>CD$19</v>
      </c>
      <c r="CE1967" s="190" t="str">
        <f t="shared" ref="CE1967:CL1967" si="3208">CE$23</f>
        <v>CE$19</v>
      </c>
      <c r="CF1967" s="190" t="str">
        <f t="shared" si="3208"/>
        <v>CF$19</v>
      </c>
      <c r="CG1967" s="190" t="str">
        <f t="shared" si="3208"/>
        <v>CG$19</v>
      </c>
      <c r="CH1967" s="190" t="str">
        <f t="shared" si="3208"/>
        <v>CH$19</v>
      </c>
      <c r="CI1967" s="190" t="str">
        <f t="shared" si="3208"/>
        <v>CI$19</v>
      </c>
      <c r="CJ1967" s="190" t="str">
        <f t="shared" si="3208"/>
        <v>CJ$19</v>
      </c>
      <c r="CK1967" s="190" t="str">
        <f t="shared" si="3208"/>
        <v>CK$19</v>
      </c>
      <c r="CL1967" s="190" t="str">
        <f t="shared" si="3208"/>
        <v>CL$19</v>
      </c>
      <c r="CN1967" s="201"/>
      <c r="CO1967" s="190" t="str">
        <f t="shared" ref="CO1967:DL1967" si="3209">CO$23</f>
        <v>CO$19</v>
      </c>
      <c r="CP1967" s="190" t="str">
        <f t="shared" si="3209"/>
        <v>CP$19</v>
      </c>
      <c r="CQ1967" s="190" t="str">
        <f t="shared" si="3209"/>
        <v>CQ$19</v>
      </c>
      <c r="CR1967" s="190" t="str">
        <f t="shared" si="3209"/>
        <v>CR$19</v>
      </c>
      <c r="CS1967" s="190" t="str">
        <f t="shared" si="3209"/>
        <v>CS$19</v>
      </c>
      <c r="CT1967" s="190" t="str">
        <f t="shared" si="3209"/>
        <v>CT$19</v>
      </c>
      <c r="CU1967" s="190" t="str">
        <f t="shared" si="3209"/>
        <v>CU$19</v>
      </c>
      <c r="CV1967" s="190" t="str">
        <f t="shared" si="3209"/>
        <v>CV$19</v>
      </c>
      <c r="CW1967" s="190" t="str">
        <f t="shared" si="3209"/>
        <v>CW$19</v>
      </c>
      <c r="CX1967" s="190" t="str">
        <f t="shared" si="3209"/>
        <v>CX$19</v>
      </c>
      <c r="CY1967" s="190" t="str">
        <f t="shared" si="3209"/>
        <v>CY$19</v>
      </c>
      <c r="CZ1967" s="190" t="str">
        <f t="shared" si="3209"/>
        <v>CZ$19</v>
      </c>
      <c r="DA1967" s="190" t="str">
        <f t="shared" si="3209"/>
        <v>DA$19</v>
      </c>
      <c r="DB1967" s="190" t="str">
        <f t="shared" si="3209"/>
        <v>DB$19</v>
      </c>
      <c r="DC1967" s="190" t="str">
        <f t="shared" si="3209"/>
        <v>DC$19</v>
      </c>
      <c r="DD1967" s="190" t="str">
        <f t="shared" si="3209"/>
        <v>DD$19</v>
      </c>
      <c r="DE1967" s="190" t="str">
        <f t="shared" si="3209"/>
        <v>DE$19</v>
      </c>
      <c r="DF1967" s="190" t="str">
        <f t="shared" si="3209"/>
        <v>DF$19</v>
      </c>
      <c r="DG1967" s="190" t="str">
        <f t="shared" si="3209"/>
        <v>DG$19</v>
      </c>
      <c r="DH1967" s="190" t="str">
        <f t="shared" si="3209"/>
        <v>DH$19</v>
      </c>
      <c r="DI1967" s="190" t="str">
        <f t="shared" si="3209"/>
        <v>DI$19</v>
      </c>
      <c r="DJ1967" s="190" t="str">
        <f t="shared" si="3209"/>
        <v>DJ$19</v>
      </c>
      <c r="DK1967" s="190" t="str">
        <f t="shared" si="3209"/>
        <v>DK$19</v>
      </c>
      <c r="DL1967" s="190" t="str">
        <f t="shared" si="3209"/>
        <v>DL$19</v>
      </c>
    </row>
    <row r="1968" spans="1:116" x14ac:dyDescent="0.35">
      <c r="A1968" s="12"/>
      <c r="B1968" s="12"/>
      <c r="C1968" s="12"/>
      <c r="D1968" t="s">
        <v>545</v>
      </c>
      <c r="E1968" s="8"/>
      <c r="G1968" s="143" t="s">
        <v>544</v>
      </c>
      <c r="H1968" s="142"/>
      <c r="I1968" s="144"/>
      <c r="J1968" s="144"/>
      <c r="K1968" s="142"/>
      <c r="L1968" s="142"/>
      <c r="M1968" s="142"/>
      <c r="N1968" s="142"/>
      <c r="O1968" s="142"/>
      <c r="P1968" s="142"/>
      <c r="R1968" s="143"/>
      <c r="S1968" s="168"/>
      <c r="T1968" s="168"/>
      <c r="U1968" s="168"/>
      <c r="V1968" s="168"/>
      <c r="W1968" s="168"/>
      <c r="X1968" s="168"/>
      <c r="Y1968" s="168"/>
      <c r="Z1968" s="168"/>
      <c r="AA1968" s="168"/>
      <c r="AB1968" s="168"/>
      <c r="AC1968" s="168"/>
      <c r="AD1968" s="168"/>
      <c r="AE1968" s="168"/>
      <c r="AF1968" s="168"/>
      <c r="AG1968" s="168"/>
      <c r="AH1968" s="168"/>
      <c r="AI1968" s="168"/>
      <c r="AJ1968" s="168"/>
      <c r="AK1968" s="168"/>
      <c r="AL1968" s="168"/>
      <c r="AM1968" s="168"/>
      <c r="AN1968" s="168"/>
      <c r="AO1968" s="168"/>
      <c r="AP1968" s="168"/>
      <c r="AQ1968" s="168"/>
      <c r="AR1968" s="168"/>
      <c r="AS1968" s="168"/>
      <c r="AT1968" s="168"/>
      <c r="AU1968" s="168"/>
      <c r="AV1968" s="168"/>
      <c r="AW1968" s="168"/>
      <c r="AX1968" s="168"/>
      <c r="AY1968" s="168"/>
      <c r="AZ1968" s="168"/>
      <c r="BA1968" s="168"/>
      <c r="BB1968" s="168"/>
      <c r="BC1968" s="168"/>
      <c r="BD1968" s="168"/>
      <c r="BE1968" s="168"/>
      <c r="BF1968" s="168"/>
      <c r="BG1968" s="168"/>
      <c r="BH1968" s="168"/>
      <c r="BI1968" s="168"/>
      <c r="BJ1968" s="168"/>
      <c r="BK1968" s="168"/>
      <c r="BL1968" s="168"/>
      <c r="BM1968" s="168"/>
      <c r="BN1968" s="168"/>
      <c r="BO1968" s="168"/>
      <c r="BP1968" s="168"/>
      <c r="BQ1968" s="168"/>
      <c r="BR1968" s="168"/>
      <c r="BS1968" s="168"/>
      <c r="BT1968" s="168"/>
      <c r="BU1968" s="168"/>
      <c r="BV1968" s="168"/>
      <c r="BW1968" s="168"/>
      <c r="BX1968" s="168"/>
      <c r="BY1968" s="168"/>
      <c r="BZ1968" s="168"/>
      <c r="CA1968" s="168"/>
      <c r="CB1968" s="168"/>
      <c r="CC1968" s="168"/>
      <c r="CD1968" s="168"/>
      <c r="CE1968" s="168"/>
      <c r="CF1968" s="168"/>
      <c r="CG1968" s="168"/>
      <c r="CH1968" s="168"/>
      <c r="CI1968" s="168"/>
      <c r="CJ1968" s="168"/>
      <c r="CK1968" s="168"/>
      <c r="CL1968" s="168"/>
      <c r="CN1968" s="144"/>
      <c r="CO1968" s="168"/>
      <c r="CP1968" s="168"/>
      <c r="CQ1968" s="168"/>
      <c r="CR1968" s="168"/>
      <c r="CS1968" s="168"/>
      <c r="CT1968" s="168"/>
      <c r="CU1968" s="168"/>
      <c r="CV1968" s="168"/>
      <c r="CW1968" s="168"/>
      <c r="CX1968" s="168"/>
      <c r="CY1968" s="168"/>
      <c r="CZ1968" s="168"/>
      <c r="DA1968" s="168"/>
      <c r="DB1968" s="168"/>
      <c r="DC1968" s="168"/>
      <c r="DD1968" s="168"/>
      <c r="DE1968" s="168"/>
      <c r="DF1968" s="168"/>
      <c r="DG1968" s="168"/>
      <c r="DH1968" s="168"/>
      <c r="DI1968" s="168"/>
      <c r="DJ1968" s="168"/>
      <c r="DK1968" s="168"/>
      <c r="DL1968" s="168"/>
    </row>
    <row r="1969" spans="2:116" x14ac:dyDescent="0.35">
      <c r="D1969" t="s">
        <v>545</v>
      </c>
      <c r="E1969" s="8"/>
      <c r="G1969" s="95" t="str">
        <f>G1963</f>
        <v>Primary volume driver</v>
      </c>
      <c r="H1969" s="12"/>
      <c r="I1969" s="60"/>
      <c r="J1969" s="60"/>
      <c r="K1969" s="12"/>
      <c r="L1969" s="12"/>
      <c r="M1969" s="12"/>
      <c r="N1969" s="12"/>
      <c r="O1969" s="12"/>
      <c r="P1969" s="12"/>
      <c r="R1969" s="13"/>
      <c r="S1969" s="76"/>
      <c r="T1969" s="76"/>
      <c r="U1969" s="76"/>
      <c r="V1969" s="76"/>
      <c r="W1969" s="76"/>
      <c r="X1969" s="76"/>
      <c r="Y1969" s="76"/>
      <c r="Z1969" s="76"/>
      <c r="AA1969" s="76"/>
      <c r="AB1969" s="76"/>
      <c r="AC1969" s="76"/>
      <c r="AD1969" s="76"/>
      <c r="AE1969" s="76"/>
      <c r="AF1969" s="76"/>
      <c r="AG1969" s="76"/>
      <c r="AH1969" s="76"/>
      <c r="AI1969" s="76"/>
      <c r="AJ1969" s="76"/>
      <c r="AK1969" s="76"/>
      <c r="AL1969" s="76"/>
      <c r="AM1969" s="76"/>
      <c r="AN1969" s="76"/>
      <c r="AO1969" s="76"/>
      <c r="AP1969" s="76"/>
      <c r="AQ1969" s="76"/>
      <c r="AR1969" s="76"/>
      <c r="AS1969" s="76"/>
      <c r="AT1969" s="76"/>
      <c r="AU1969" s="76"/>
      <c r="AV1969" s="76"/>
      <c r="AW1969" s="76"/>
      <c r="AX1969" s="76"/>
      <c r="AY1969" s="76"/>
      <c r="AZ1969" s="76"/>
      <c r="BA1969" s="76"/>
      <c r="BB1969" s="76"/>
      <c r="BC1969" s="76"/>
      <c r="BD1969" s="76"/>
      <c r="BE1969" s="76"/>
      <c r="BF1969" s="76"/>
      <c r="BG1969" s="76"/>
      <c r="BH1969" s="76"/>
      <c r="BI1969" s="76"/>
      <c r="BJ1969" s="76"/>
      <c r="BK1969" s="76"/>
      <c r="BL1969" s="76"/>
      <c r="BM1969" s="76"/>
      <c r="BN1969" s="76"/>
      <c r="BO1969" s="76"/>
      <c r="BP1969" s="76"/>
      <c r="BQ1969" s="76"/>
      <c r="BR1969" s="76"/>
      <c r="BS1969" s="76"/>
      <c r="BT1969" s="76"/>
      <c r="BU1969" s="76"/>
      <c r="BV1969" s="76"/>
      <c r="BW1969" s="76"/>
      <c r="BX1969" s="76"/>
      <c r="BY1969" s="76"/>
      <c r="BZ1969" s="76"/>
      <c r="CA1969" s="76"/>
      <c r="CB1969" s="76"/>
      <c r="CC1969" s="76"/>
      <c r="CD1969" s="76"/>
      <c r="CE1969" s="76"/>
      <c r="CF1969" s="76"/>
      <c r="CG1969" s="76"/>
      <c r="CH1969" s="76"/>
      <c r="CI1969" s="76"/>
      <c r="CJ1969" s="76"/>
      <c r="CK1969" s="76"/>
      <c r="CL1969" s="76"/>
      <c r="CN1969" s="60"/>
      <c r="CO1969" s="239"/>
      <c r="CP1969" s="239"/>
      <c r="CQ1969" s="239"/>
      <c r="CR1969" s="239"/>
      <c r="CS1969" s="239"/>
      <c r="CT1969" s="239"/>
      <c r="CU1969" s="239"/>
      <c r="CV1969" s="239"/>
      <c r="CW1969" s="239"/>
      <c r="CX1969" s="239"/>
      <c r="CY1969" s="239"/>
      <c r="CZ1969" s="239"/>
      <c r="DA1969" s="239"/>
      <c r="DB1969" s="239"/>
      <c r="DC1969" s="239"/>
      <c r="DD1969" s="239"/>
      <c r="DE1969" s="239"/>
      <c r="DF1969" s="239"/>
      <c r="DG1969" s="239"/>
      <c r="DH1969" s="239"/>
      <c r="DI1969" s="239"/>
      <c r="DJ1969" s="239"/>
      <c r="DK1969" s="239"/>
      <c r="DL1969" s="239"/>
    </row>
    <row r="1970" spans="2:116" x14ac:dyDescent="0.35">
      <c r="D1970" t="s">
        <v>545</v>
      </c>
      <c r="E1970" s="8"/>
      <c r="G1970" s="126" t="str">
        <f>"Seasonally adjusted revenue - "&amp;G1960</f>
        <v>Seasonally adjusted revenue - Surgical procedures</v>
      </c>
      <c r="H1970" s="12"/>
      <c r="I1970" s="60"/>
      <c r="J1970" s="60"/>
      <c r="K1970" s="12"/>
      <c r="L1970" s="12"/>
      <c r="M1970" s="12"/>
      <c r="N1970" s="12"/>
      <c r="O1970" s="12"/>
      <c r="P1970" s="12"/>
      <c r="R1970" s="13"/>
      <c r="S1970" s="77" cm="1">
        <f t="array" aca="1" ref="S1970" ca="1">INDIRECT(S1962)*INDEX($H1973:$I1984,MATCH(S$7,$I1973:$I1984,0),1)*12</f>
        <v>10000</v>
      </c>
      <c r="T1970" s="77" cm="1">
        <f t="array" aca="1" ref="T1970" ca="1">INDIRECT(T1962)*INDEX($H1973:$I1984,MATCH(T$7,$I1973:$I1984,0),1)*12</f>
        <v>15000</v>
      </c>
      <c r="U1970" s="77" cm="1">
        <f t="array" aca="1" ref="U1970" ca="1">INDIRECT(U1962)*INDEX($H1973:$I1984,MATCH(U$7,$I1973:$I1984,0),1)*12</f>
        <v>5000</v>
      </c>
      <c r="V1970" s="77" cm="1">
        <f t="array" aca="1" ref="V1970" ca="1">INDIRECT(V1962)*INDEX($H1973:$I1984,MATCH(V$7,$I1973:$I1984,0),1)*12</f>
        <v>15000</v>
      </c>
      <c r="W1970" s="77" cm="1">
        <f t="array" aca="1" ref="W1970" ca="1">INDIRECT(W1962)*INDEX($H1973:$I1984,MATCH(W$7,$I1973:$I1984,0),1)*12</f>
        <v>5000</v>
      </c>
      <c r="X1970" s="77" cm="1">
        <f t="array" aca="1" ref="X1970" ca="1">INDIRECT(X1962)*INDEX($H1973:$I1984,MATCH(X$7,$I1973:$I1984,0),1)*12</f>
        <v>15000</v>
      </c>
      <c r="Y1970" s="77" cm="1">
        <f t="array" aca="1" ref="Y1970" ca="1">INDIRECT(Y1962)*INDEX($H1973:$I1984,MATCH(Y$7,$I1973:$I1984,0),1)*12</f>
        <v>5000</v>
      </c>
      <c r="Z1970" s="77" cm="1">
        <f t="array" aca="1" ref="Z1970" ca="1">INDIRECT(Z1962)*INDEX($H1973:$I1984,MATCH(Z$7,$I1973:$I1984,0),1)*12</f>
        <v>15000</v>
      </c>
      <c r="AA1970" s="77" cm="1">
        <f t="array" aca="1" ref="AA1970" ca="1">INDIRECT(AA1962)*INDEX($H1973:$I1984,MATCH(AA$7,$I1973:$I1984,0),1)*12</f>
        <v>5000</v>
      </c>
      <c r="AB1970" s="77" cm="1">
        <f t="array" aca="1" ref="AB1970" ca="1">INDIRECT(AB1962)*INDEX($H1973:$I1984,MATCH(AB$7,$I1973:$I1984,0),1)*12</f>
        <v>15000</v>
      </c>
      <c r="AC1970" s="77" cm="1">
        <f t="array" aca="1" ref="AC1970" ca="1">INDIRECT(AC1962)*INDEX($H1973:$I1984,MATCH(AC$7,$I1973:$I1984,0),1)*12</f>
        <v>5000</v>
      </c>
      <c r="AD1970" s="77" cm="1">
        <f t="array" aca="1" ref="AD1970" ca="1">INDIRECT(AD1962)*INDEX($H1973:$I1984,MATCH(AD$7,$I1973:$I1984,0),1)*12</f>
        <v>9960</v>
      </c>
      <c r="AE1970" s="77" cm="1">
        <f t="array" aca="1" ref="AE1970" ca="1">INDIRECT(AE1962)*INDEX($H1973:$I1984,MATCH(AE$7,$I1973:$I1984,0),1)*12</f>
        <v>10000</v>
      </c>
      <c r="AF1970" s="77" cm="1">
        <f t="array" aca="1" ref="AF1970" ca="1">INDIRECT(AF1962)*INDEX($H1973:$I1984,MATCH(AF$7,$I1973:$I1984,0),1)*12</f>
        <v>15000</v>
      </c>
      <c r="AG1970" s="77" cm="1">
        <f t="array" aca="1" ref="AG1970" ca="1">INDIRECT(AG1962)*INDEX($H1973:$I1984,MATCH(AG$7,$I1973:$I1984,0),1)*12</f>
        <v>5000</v>
      </c>
      <c r="AH1970" s="77" cm="1">
        <f t="array" aca="1" ref="AH1970" ca="1">INDIRECT(AH1962)*INDEX($H1973:$I1984,MATCH(AH$7,$I1973:$I1984,0),1)*12</f>
        <v>15000</v>
      </c>
      <c r="AI1970" s="77" cm="1">
        <f t="array" aca="1" ref="AI1970" ca="1">INDIRECT(AI1962)*INDEX($H1973:$I1984,MATCH(AI$7,$I1973:$I1984,0),1)*12</f>
        <v>5000</v>
      </c>
      <c r="AJ1970" s="77" cm="1">
        <f t="array" aca="1" ref="AJ1970" ca="1">INDIRECT(AJ1962)*INDEX($H1973:$I1984,MATCH(AJ$7,$I1973:$I1984,0),1)*12</f>
        <v>15000</v>
      </c>
      <c r="AK1970" s="77" cm="1">
        <f t="array" aca="1" ref="AK1970" ca="1">INDIRECT(AK1962)*INDEX($H1973:$I1984,MATCH(AK$7,$I1973:$I1984,0),1)*12</f>
        <v>5000</v>
      </c>
      <c r="AL1970" s="77" cm="1">
        <f t="array" aca="1" ref="AL1970" ca="1">INDIRECT(AL1962)*INDEX($H1973:$I1984,MATCH(AL$7,$I1973:$I1984,0),1)*12</f>
        <v>15000</v>
      </c>
      <c r="AM1970" s="77" cm="1">
        <f t="array" aca="1" ref="AM1970" ca="1">INDIRECT(AM1962)*INDEX($H1973:$I1984,MATCH(AM$7,$I1973:$I1984,0),1)*12</f>
        <v>5000</v>
      </c>
      <c r="AN1970" s="77" cm="1">
        <f t="array" aca="1" ref="AN1970" ca="1">INDIRECT(AN1962)*INDEX($H1973:$I1984,MATCH(AN$7,$I1973:$I1984,0),1)*12</f>
        <v>15000</v>
      </c>
      <c r="AO1970" s="77" cm="1">
        <f t="array" aca="1" ref="AO1970" ca="1">INDIRECT(AO1962)*INDEX($H1973:$I1984,MATCH(AO$7,$I1973:$I1984,0),1)*12</f>
        <v>5000</v>
      </c>
      <c r="AP1970" s="77" cm="1">
        <f t="array" aca="1" ref="AP1970" ca="1">INDIRECT(AP1962)*INDEX($H1973:$I1984,MATCH(AP$7,$I1973:$I1984,0),1)*12</f>
        <v>9960</v>
      </c>
      <c r="AQ1970" s="77" cm="1">
        <f t="array" aca="1" ref="AQ1970" ca="1">INDIRECT(AQ1962)*INDEX($H1973:$I1984,MATCH(AQ$7,$I1973:$I1984,0),1)*12</f>
        <v>10000</v>
      </c>
      <c r="AR1970" s="77" cm="1">
        <f t="array" aca="1" ref="AR1970" ca="1">INDIRECT(AR1962)*INDEX($H1973:$I1984,MATCH(AR$7,$I1973:$I1984,0),1)*12</f>
        <v>15000</v>
      </c>
      <c r="AS1970" s="77" cm="1">
        <f t="array" aca="1" ref="AS1970" ca="1">INDIRECT(AS1962)*INDEX($H1973:$I1984,MATCH(AS$7,$I1973:$I1984,0),1)*12</f>
        <v>5000</v>
      </c>
      <c r="AT1970" s="77" cm="1">
        <f t="array" aca="1" ref="AT1970" ca="1">INDIRECT(AT1962)*INDEX($H1973:$I1984,MATCH(AT$7,$I1973:$I1984,0),1)*12</f>
        <v>15000</v>
      </c>
      <c r="AU1970" s="77" cm="1">
        <f t="array" aca="1" ref="AU1970" ca="1">INDIRECT(AU1962)*INDEX($H1973:$I1984,MATCH(AU$7,$I1973:$I1984,0),1)*12</f>
        <v>5000</v>
      </c>
      <c r="AV1970" s="77" cm="1">
        <f t="array" aca="1" ref="AV1970" ca="1">INDIRECT(AV1962)*INDEX($H1973:$I1984,MATCH(AV$7,$I1973:$I1984,0),1)*12</f>
        <v>15000</v>
      </c>
      <c r="AW1970" s="77" cm="1">
        <f t="array" aca="1" ref="AW1970" ca="1">INDIRECT(AW1962)*INDEX($H1973:$I1984,MATCH(AW$7,$I1973:$I1984,0),1)*12</f>
        <v>5000</v>
      </c>
      <c r="AX1970" s="77" cm="1">
        <f t="array" aca="1" ref="AX1970" ca="1">INDIRECT(AX1962)*INDEX($H1973:$I1984,MATCH(AX$7,$I1973:$I1984,0),1)*12</f>
        <v>15000</v>
      </c>
      <c r="AY1970" s="77" cm="1">
        <f t="array" aca="1" ref="AY1970" ca="1">INDIRECT(AY1962)*INDEX($H1973:$I1984,MATCH(AY$7,$I1973:$I1984,0),1)*12</f>
        <v>5000</v>
      </c>
      <c r="AZ1970" s="77" cm="1">
        <f t="array" aca="1" ref="AZ1970" ca="1">INDIRECT(AZ1962)*INDEX($H1973:$I1984,MATCH(AZ$7,$I1973:$I1984,0),1)*12</f>
        <v>15000</v>
      </c>
      <c r="BA1970" s="77" cm="1">
        <f t="array" aca="1" ref="BA1970" ca="1">INDIRECT(BA1962)*INDEX($H1973:$I1984,MATCH(BA$7,$I1973:$I1984,0),1)*12</f>
        <v>5000</v>
      </c>
      <c r="BB1970" s="77" cm="1">
        <f t="array" aca="1" ref="BB1970" ca="1">INDIRECT(BB1962)*INDEX($H1973:$I1984,MATCH(BB$7,$I1973:$I1984,0),1)*12</f>
        <v>9960</v>
      </c>
      <c r="BC1970" s="77" cm="1">
        <f t="array" aca="1" ref="BC1970" ca="1">INDIRECT(BC1962)*INDEX($H1973:$I1984,MATCH(BC$7,$I1973:$I1984,0),1)*12</f>
        <v>10000</v>
      </c>
      <c r="BD1970" s="77" cm="1">
        <f t="array" aca="1" ref="BD1970" ca="1">INDIRECT(BD1962)*INDEX($H1973:$I1984,MATCH(BD$7,$I1973:$I1984,0),1)*12</f>
        <v>15000</v>
      </c>
      <c r="BE1970" s="77" cm="1">
        <f t="array" aca="1" ref="BE1970" ca="1">INDIRECT(BE1962)*INDEX($H1973:$I1984,MATCH(BE$7,$I1973:$I1984,0),1)*12</f>
        <v>5000</v>
      </c>
      <c r="BF1970" s="77" cm="1">
        <f t="array" aca="1" ref="BF1970" ca="1">INDIRECT(BF1962)*INDEX($H1973:$I1984,MATCH(BF$7,$I1973:$I1984,0),1)*12</f>
        <v>15000</v>
      </c>
      <c r="BG1970" s="77" cm="1">
        <f t="array" aca="1" ref="BG1970" ca="1">INDIRECT(BG1962)*INDEX($H1973:$I1984,MATCH(BG$7,$I1973:$I1984,0),1)*12</f>
        <v>5000</v>
      </c>
      <c r="BH1970" s="77" cm="1">
        <f t="array" aca="1" ref="BH1970" ca="1">INDIRECT(BH1962)*INDEX($H1973:$I1984,MATCH(BH$7,$I1973:$I1984,0),1)*12</f>
        <v>15000</v>
      </c>
      <c r="BI1970" s="77" cm="1">
        <f t="array" aca="1" ref="BI1970" ca="1">INDIRECT(BI1962)*INDEX($H1973:$I1984,MATCH(BI$7,$I1973:$I1984,0),1)*12</f>
        <v>5000</v>
      </c>
      <c r="BJ1970" s="77" cm="1">
        <f t="array" aca="1" ref="BJ1970" ca="1">INDIRECT(BJ1962)*INDEX($H1973:$I1984,MATCH(BJ$7,$I1973:$I1984,0),1)*12</f>
        <v>15000</v>
      </c>
      <c r="BK1970" s="77" cm="1">
        <f t="array" aca="1" ref="BK1970" ca="1">INDIRECT(BK1962)*INDEX($H1973:$I1984,MATCH(BK$7,$I1973:$I1984,0),1)*12</f>
        <v>5000</v>
      </c>
      <c r="BL1970" s="77" cm="1">
        <f t="array" aca="1" ref="BL1970" ca="1">INDIRECT(BL1962)*INDEX($H1973:$I1984,MATCH(BL$7,$I1973:$I1984,0),1)*12</f>
        <v>15000</v>
      </c>
      <c r="BM1970" s="77" cm="1">
        <f t="array" aca="1" ref="BM1970" ca="1">INDIRECT(BM1962)*INDEX($H1973:$I1984,MATCH(BM$7,$I1973:$I1984,0),1)*12</f>
        <v>5000</v>
      </c>
      <c r="BN1970" s="77" cm="1">
        <f t="array" aca="1" ref="BN1970" ca="1">INDIRECT(BN1962)*INDEX($H1973:$I1984,MATCH(BN$7,$I1973:$I1984,0),1)*12</f>
        <v>9960</v>
      </c>
      <c r="BO1970" s="77" cm="1">
        <f t="array" aca="1" ref="BO1970" ca="1">INDIRECT(BO1962)*INDEX($H1973:$I1984,MATCH(BO$7,$I1973:$I1984,0),1)*12</f>
        <v>10000</v>
      </c>
      <c r="BP1970" s="77" cm="1">
        <f t="array" aca="1" ref="BP1970" ca="1">INDIRECT(BP1962)*INDEX($H1973:$I1984,MATCH(BP$7,$I1973:$I1984,0),1)*12</f>
        <v>15000</v>
      </c>
      <c r="BQ1970" s="77" cm="1">
        <f t="array" aca="1" ref="BQ1970" ca="1">INDIRECT(BQ1962)*INDEX($H1973:$I1984,MATCH(BQ$7,$I1973:$I1984,0),1)*12</f>
        <v>5000</v>
      </c>
      <c r="BR1970" s="77" cm="1">
        <f t="array" aca="1" ref="BR1970" ca="1">INDIRECT(BR1962)*INDEX($H1973:$I1984,MATCH(BR$7,$I1973:$I1984,0),1)*12</f>
        <v>15000</v>
      </c>
      <c r="BS1970" s="77" cm="1">
        <f t="array" aca="1" ref="BS1970" ca="1">INDIRECT(BS1962)*INDEX($H1973:$I1984,MATCH(BS$7,$I1973:$I1984,0),1)*12</f>
        <v>5000</v>
      </c>
      <c r="BT1970" s="77" cm="1">
        <f t="array" aca="1" ref="BT1970" ca="1">INDIRECT(BT1962)*INDEX($H1973:$I1984,MATCH(BT$7,$I1973:$I1984,0),1)*12</f>
        <v>15000</v>
      </c>
      <c r="BU1970" s="77" cm="1">
        <f t="array" aca="1" ref="BU1970" ca="1">INDIRECT(BU1962)*INDEX($H1973:$I1984,MATCH(BU$7,$I1973:$I1984,0),1)*12</f>
        <v>5000</v>
      </c>
      <c r="BV1970" s="77" cm="1">
        <f t="array" aca="1" ref="BV1970" ca="1">INDIRECT(BV1962)*INDEX($H1973:$I1984,MATCH(BV$7,$I1973:$I1984,0),1)*12</f>
        <v>15000</v>
      </c>
      <c r="BW1970" s="77" cm="1">
        <f t="array" aca="1" ref="BW1970" ca="1">INDIRECT(BW1962)*INDEX($H1973:$I1984,MATCH(BW$7,$I1973:$I1984,0),1)*12</f>
        <v>5000</v>
      </c>
      <c r="BX1970" s="77" cm="1">
        <f t="array" aca="1" ref="BX1970" ca="1">INDIRECT(BX1962)*INDEX($H1973:$I1984,MATCH(BX$7,$I1973:$I1984,0),1)*12</f>
        <v>15000</v>
      </c>
      <c r="BY1970" s="77" cm="1">
        <f t="array" aca="1" ref="BY1970" ca="1">INDIRECT(BY1962)*INDEX($H1973:$I1984,MATCH(BY$7,$I1973:$I1984,0),1)*12</f>
        <v>5000</v>
      </c>
      <c r="BZ1970" s="77" cm="1">
        <f t="array" aca="1" ref="BZ1970" ca="1">INDIRECT(BZ1962)*INDEX($H1973:$I1984,MATCH(BZ$7,$I1973:$I1984,0),1)*12</f>
        <v>9960</v>
      </c>
      <c r="CA1970" s="77" cm="1">
        <f t="array" aca="1" ref="CA1970" ca="1">INDIRECT(CA1962)*INDEX($H1973:$I1984,MATCH(CA$7,$I1973:$I1984,0),1)*12</f>
        <v>10000</v>
      </c>
      <c r="CB1970" s="77" cm="1">
        <f t="array" aca="1" ref="CB1970" ca="1">INDIRECT(CB1962)*INDEX($H1973:$I1984,MATCH(CB$7,$I1973:$I1984,0),1)*12</f>
        <v>15000</v>
      </c>
      <c r="CC1970" s="77" cm="1">
        <f t="array" aca="1" ref="CC1970" ca="1">INDIRECT(CC1962)*INDEX($H1973:$I1984,MATCH(CC$7,$I1973:$I1984,0),1)*12</f>
        <v>5000</v>
      </c>
      <c r="CD1970" s="77" cm="1">
        <f t="array" aca="1" ref="CD1970" ca="1">INDIRECT(CD1962)*INDEX($H1973:$I1984,MATCH(CD$7,$I1973:$I1984,0),1)*12</f>
        <v>15000</v>
      </c>
      <c r="CE1970" s="77" cm="1">
        <f t="array" aca="1" ref="CE1970" ca="1">INDIRECT(CE1962)*INDEX($H1973:$I1984,MATCH(CE$7,$I1973:$I1984,0),1)*12</f>
        <v>5000</v>
      </c>
      <c r="CF1970" s="77" cm="1">
        <f t="array" aca="1" ref="CF1970" ca="1">INDIRECT(CF1962)*INDEX($H1973:$I1984,MATCH(CF$7,$I1973:$I1984,0),1)*12</f>
        <v>15000</v>
      </c>
      <c r="CG1970" s="77" cm="1">
        <f t="array" aca="1" ref="CG1970" ca="1">INDIRECT(CG1962)*INDEX($H1973:$I1984,MATCH(CG$7,$I1973:$I1984,0),1)*12</f>
        <v>5000</v>
      </c>
      <c r="CH1970" s="77" cm="1">
        <f t="array" aca="1" ref="CH1970" ca="1">INDIRECT(CH1962)*INDEX($H1973:$I1984,MATCH(CH$7,$I1973:$I1984,0),1)*12</f>
        <v>15000</v>
      </c>
      <c r="CI1970" s="77" cm="1">
        <f t="array" aca="1" ref="CI1970" ca="1">INDIRECT(CI1962)*INDEX($H1973:$I1984,MATCH(CI$7,$I1973:$I1984,0),1)*12</f>
        <v>5000</v>
      </c>
      <c r="CJ1970" s="77" cm="1">
        <f t="array" aca="1" ref="CJ1970" ca="1">INDIRECT(CJ1962)*INDEX($H1973:$I1984,MATCH(CJ$7,$I1973:$I1984,0),1)*12</f>
        <v>15000</v>
      </c>
      <c r="CK1970" s="77" cm="1">
        <f t="array" aca="1" ref="CK1970" ca="1">INDIRECT(CK1962)*INDEX($H1973:$I1984,MATCH(CK$7,$I1973:$I1984,0),1)*12</f>
        <v>5000</v>
      </c>
      <c r="CL1970" s="77" cm="1">
        <f t="array" aca="1" ref="CL1970" ca="1">INDIRECT(CL1962)*INDEX($H1973:$I1984,MATCH(CL$7,$I1973:$I1984,0),1)*12</f>
        <v>9960</v>
      </c>
      <c r="CN1970" s="60"/>
      <c r="CO1970" s="239"/>
      <c r="CP1970" s="239"/>
      <c r="CQ1970" s="239"/>
      <c r="CR1970" s="239"/>
      <c r="CS1970" s="239"/>
      <c r="CT1970" s="239"/>
      <c r="CU1970" s="239"/>
      <c r="CV1970" s="239"/>
      <c r="CW1970" s="239"/>
      <c r="CX1970" s="239"/>
      <c r="CY1970" s="239"/>
      <c r="CZ1970" s="239"/>
      <c r="DA1970" s="239"/>
      <c r="DB1970" s="239"/>
      <c r="DC1970" s="239"/>
      <c r="DD1970" s="239"/>
      <c r="DE1970" s="239"/>
      <c r="DF1970" s="239"/>
      <c r="DG1970" s="239"/>
      <c r="DH1970" s="239"/>
      <c r="DI1970" s="239"/>
      <c r="DJ1970" s="239"/>
      <c r="DK1970" s="239"/>
      <c r="DL1970" s="239"/>
    </row>
    <row r="1971" spans="2:116" x14ac:dyDescent="0.35">
      <c r="D1971" t="s">
        <v>545</v>
      </c>
      <c r="E1971" s="8"/>
      <c r="G1971" s="127"/>
      <c r="H1971" s="12"/>
      <c r="I1971" s="60"/>
      <c r="J1971" s="60"/>
      <c r="K1971" s="38"/>
      <c r="L1971" s="38"/>
      <c r="M1971" s="38"/>
      <c r="N1971" s="38"/>
      <c r="O1971" s="38"/>
      <c r="P1971" s="38"/>
      <c r="R1971" s="15"/>
      <c r="S1971" s="240"/>
      <c r="T1971" s="240"/>
      <c r="U1971" s="240"/>
      <c r="V1971" s="240"/>
      <c r="W1971" s="240"/>
      <c r="X1971" s="240"/>
      <c r="Y1971" s="240"/>
      <c r="Z1971" s="240"/>
      <c r="AA1971" s="240"/>
      <c r="AB1971" s="240"/>
      <c r="AC1971" s="240"/>
      <c r="AD1971" s="240"/>
      <c r="AE1971" s="240"/>
      <c r="AF1971" s="240"/>
      <c r="AG1971" s="240"/>
      <c r="AH1971" s="240"/>
      <c r="AI1971" s="240"/>
      <c r="AJ1971" s="240"/>
      <c r="AK1971" s="240"/>
      <c r="AL1971" s="240"/>
      <c r="AM1971" s="240"/>
      <c r="AN1971" s="240"/>
      <c r="AO1971" s="240"/>
      <c r="AP1971" s="240"/>
      <c r="AQ1971" s="240"/>
      <c r="AR1971" s="240"/>
      <c r="AS1971" s="240"/>
      <c r="AT1971" s="240"/>
      <c r="AU1971" s="240"/>
      <c r="AV1971" s="240"/>
      <c r="AW1971" s="240"/>
      <c r="AX1971" s="240"/>
      <c r="AY1971" s="240"/>
      <c r="AZ1971" s="240"/>
      <c r="BA1971" s="240"/>
      <c r="BB1971" s="240"/>
      <c r="BC1971" s="240"/>
      <c r="BD1971" s="240"/>
      <c r="BE1971" s="240"/>
      <c r="BF1971" s="240"/>
      <c r="BG1971" s="240"/>
      <c r="BH1971" s="240"/>
      <c r="BI1971" s="240"/>
      <c r="BJ1971" s="240"/>
      <c r="BK1971" s="240"/>
      <c r="BL1971" s="240"/>
      <c r="BM1971" s="240"/>
      <c r="BN1971" s="240"/>
      <c r="BO1971" s="240"/>
      <c r="BP1971" s="240"/>
      <c r="BQ1971" s="240"/>
      <c r="BR1971" s="240"/>
      <c r="BS1971" s="240"/>
      <c r="BT1971" s="240"/>
      <c r="BU1971" s="240"/>
      <c r="BV1971" s="240"/>
      <c r="BW1971" s="240"/>
      <c r="BX1971" s="240"/>
      <c r="BY1971" s="240"/>
      <c r="BZ1971" s="240"/>
      <c r="CA1971" s="240"/>
      <c r="CB1971" s="240"/>
      <c r="CC1971" s="240"/>
      <c r="CD1971" s="240"/>
      <c r="CE1971" s="240"/>
      <c r="CF1971" s="240"/>
      <c r="CG1971" s="240"/>
      <c r="CH1971" s="240"/>
      <c r="CI1971" s="240"/>
      <c r="CJ1971" s="240"/>
      <c r="CK1971" s="240"/>
      <c r="CL1971" s="240"/>
      <c r="CN1971" s="240"/>
      <c r="CO1971" s="240"/>
      <c r="CP1971" s="240"/>
      <c r="CQ1971" s="240"/>
      <c r="CR1971" s="240"/>
      <c r="CS1971" s="240"/>
      <c r="CT1971" s="240"/>
      <c r="CU1971" s="240"/>
      <c r="CV1971" s="240"/>
      <c r="CW1971" s="240"/>
      <c r="CX1971" s="240"/>
      <c r="CY1971" s="240"/>
      <c r="CZ1971" s="240"/>
      <c r="DA1971" s="240"/>
      <c r="DB1971" s="240"/>
      <c r="DC1971" s="240"/>
      <c r="DD1971" s="240"/>
      <c r="DE1971" s="240"/>
      <c r="DF1971" s="240"/>
      <c r="DG1971" s="240"/>
      <c r="DH1971" s="240"/>
      <c r="DI1971" s="240"/>
      <c r="DJ1971" s="240"/>
      <c r="DK1971" s="240"/>
      <c r="DL1971" s="240"/>
    </row>
    <row r="1972" spans="2:116" x14ac:dyDescent="0.35">
      <c r="D1972" t="s">
        <v>545</v>
      </c>
      <c r="E1972" s="8"/>
      <c r="G1972" s="127" t="s">
        <v>542</v>
      </c>
      <c r="H1972" s="12"/>
      <c r="I1972" s="60"/>
      <c r="J1972" s="60"/>
      <c r="K1972" s="38"/>
      <c r="L1972" s="38"/>
      <c r="M1972" s="38"/>
      <c r="N1972" s="38"/>
      <c r="O1972" s="38"/>
      <c r="P1972" s="38"/>
      <c r="R1972" s="15"/>
      <c r="S1972" s="240"/>
      <c r="T1972" s="240"/>
      <c r="U1972" s="240"/>
      <c r="V1972" s="240"/>
      <c r="W1972" s="240"/>
      <c r="X1972" s="240"/>
      <c r="Y1972" s="240"/>
      <c r="Z1972" s="240"/>
      <c r="AA1972" s="240"/>
      <c r="AB1972" s="240"/>
      <c r="AC1972" s="240"/>
      <c r="AD1972" s="240"/>
      <c r="AE1972" s="240"/>
      <c r="AF1972" s="240"/>
      <c r="AG1972" s="240"/>
      <c r="AH1972" s="240"/>
      <c r="AI1972" s="240"/>
      <c r="AJ1972" s="240"/>
      <c r="AK1972" s="240"/>
      <c r="AL1972" s="240"/>
      <c r="AM1972" s="240"/>
      <c r="AN1972" s="240"/>
      <c r="AO1972" s="240"/>
      <c r="AP1972" s="240"/>
      <c r="AQ1972" s="240"/>
      <c r="AR1972" s="240"/>
      <c r="AS1972" s="240"/>
      <c r="AT1972" s="240"/>
      <c r="AU1972" s="240"/>
      <c r="AV1972" s="240"/>
      <c r="AW1972" s="240"/>
      <c r="AX1972" s="240"/>
      <c r="AY1972" s="240"/>
      <c r="AZ1972" s="240"/>
      <c r="BA1972" s="240"/>
      <c r="BB1972" s="240"/>
      <c r="BC1972" s="240"/>
      <c r="BD1972" s="240"/>
      <c r="BE1972" s="240"/>
      <c r="BF1972" s="240"/>
      <c r="BG1972" s="240"/>
      <c r="BH1972" s="240"/>
      <c r="BI1972" s="240"/>
      <c r="BJ1972" s="240"/>
      <c r="BK1972" s="240"/>
      <c r="BL1972" s="240"/>
      <c r="BM1972" s="240"/>
      <c r="BN1972" s="240"/>
      <c r="BO1972" s="240"/>
      <c r="BP1972" s="240"/>
      <c r="BQ1972" s="240"/>
      <c r="BR1972" s="240"/>
      <c r="BS1972" s="240"/>
      <c r="BT1972" s="240"/>
      <c r="BU1972" s="240"/>
      <c r="BV1972" s="240"/>
      <c r="BW1972" s="240"/>
      <c r="BX1972" s="240"/>
      <c r="BY1972" s="240"/>
      <c r="BZ1972" s="240"/>
      <c r="CA1972" s="240"/>
      <c r="CB1972" s="240"/>
      <c r="CC1972" s="240"/>
      <c r="CD1972" s="240"/>
      <c r="CE1972" s="240"/>
      <c r="CF1972" s="240"/>
      <c r="CG1972" s="240"/>
      <c r="CH1972" s="240"/>
      <c r="CI1972" s="240"/>
      <c r="CJ1972" s="240"/>
      <c r="CK1972" s="240"/>
      <c r="CL1972" s="240"/>
      <c r="CN1972" s="240"/>
      <c r="CO1972" s="240"/>
      <c r="CP1972" s="240"/>
      <c r="CQ1972" s="240"/>
      <c r="CR1972" s="240"/>
      <c r="CS1972" s="240"/>
      <c r="CT1972" s="240"/>
      <c r="CU1972" s="240"/>
      <c r="CV1972" s="240"/>
      <c r="CW1972" s="240"/>
      <c r="CX1972" s="240"/>
      <c r="CY1972" s="240"/>
      <c r="CZ1972" s="240"/>
      <c r="DA1972" s="240"/>
      <c r="DB1972" s="240"/>
      <c r="DC1972" s="240"/>
      <c r="DD1972" s="240"/>
      <c r="DE1972" s="240"/>
      <c r="DF1972" s="240"/>
      <c r="DG1972" s="240"/>
      <c r="DH1972" s="240"/>
      <c r="DI1972" s="240"/>
      <c r="DJ1972" s="240"/>
      <c r="DK1972" s="240"/>
      <c r="DL1972" s="240"/>
    </row>
    <row r="1973" spans="2:116" x14ac:dyDescent="0.35">
      <c r="D1973" t="s">
        <v>545</v>
      </c>
      <c r="E1973" s="8"/>
      <c r="G1973" s="343">
        <v>45292</v>
      </c>
      <c r="H1973" s="16">
        <v>8.3333333333333329E-2</v>
      </c>
      <c r="I1973" s="60">
        <v>1</v>
      </c>
      <c r="J1973" s="60"/>
      <c r="K1973" s="38"/>
      <c r="L1973" s="38"/>
      <c r="M1973" s="38"/>
      <c r="N1973" s="38"/>
      <c r="O1973" s="38"/>
      <c r="P1973" s="38"/>
      <c r="R1973" s="15"/>
      <c r="S1973" s="240"/>
      <c r="T1973" s="240"/>
      <c r="U1973" s="240"/>
      <c r="V1973" s="240"/>
      <c r="W1973" s="240"/>
      <c r="X1973" s="240"/>
      <c r="Y1973" s="240"/>
      <c r="Z1973" s="240"/>
      <c r="AA1973" s="240"/>
      <c r="AB1973" s="240"/>
      <c r="AC1973" s="240"/>
      <c r="AD1973" s="240"/>
      <c r="AE1973" s="240"/>
      <c r="AF1973" s="240"/>
      <c r="AG1973" s="240"/>
      <c r="AH1973" s="240"/>
      <c r="AI1973" s="240"/>
      <c r="AJ1973" s="240"/>
      <c r="AK1973" s="240"/>
      <c r="AL1973" s="240"/>
      <c r="AM1973" s="240"/>
      <c r="AN1973" s="240"/>
      <c r="AO1973" s="240"/>
      <c r="AP1973" s="240"/>
      <c r="AQ1973" s="240"/>
      <c r="AR1973" s="240"/>
      <c r="AS1973" s="240"/>
      <c r="AT1973" s="240"/>
      <c r="AU1973" s="240"/>
      <c r="AV1973" s="240"/>
      <c r="AW1973" s="240"/>
      <c r="AX1973" s="240"/>
      <c r="AY1973" s="240"/>
      <c r="AZ1973" s="240"/>
      <c r="BA1973" s="240"/>
      <c r="BB1973" s="240"/>
      <c r="BC1973" s="240"/>
      <c r="BD1973" s="240"/>
      <c r="BE1973" s="240"/>
      <c r="BF1973" s="240"/>
      <c r="BG1973" s="240"/>
      <c r="BH1973" s="240"/>
      <c r="BI1973" s="240"/>
      <c r="BJ1973" s="240"/>
      <c r="BK1973" s="240"/>
      <c r="BL1973" s="240"/>
      <c r="BM1973" s="240"/>
      <c r="BN1973" s="240"/>
      <c r="BO1973" s="240"/>
      <c r="BP1973" s="240"/>
      <c r="BQ1973" s="240"/>
      <c r="BR1973" s="240"/>
      <c r="BS1973" s="240"/>
      <c r="BT1973" s="240"/>
      <c r="BU1973" s="240"/>
      <c r="BV1973" s="240"/>
      <c r="BW1973" s="240"/>
      <c r="BX1973" s="240"/>
      <c r="BY1973" s="240"/>
      <c r="BZ1973" s="240"/>
      <c r="CA1973" s="240"/>
      <c r="CB1973" s="240"/>
      <c r="CC1973" s="240"/>
      <c r="CD1973" s="240"/>
      <c r="CE1973" s="240"/>
      <c r="CF1973" s="240"/>
      <c r="CG1973" s="240"/>
      <c r="CH1973" s="240"/>
      <c r="CI1973" s="240"/>
      <c r="CJ1973" s="240"/>
      <c r="CK1973" s="240"/>
      <c r="CL1973" s="240"/>
      <c r="CN1973" s="240"/>
      <c r="CO1973" s="240"/>
      <c r="CP1973" s="240"/>
      <c r="CQ1973" s="240"/>
      <c r="CR1973" s="240"/>
      <c r="CS1973" s="240"/>
      <c r="CT1973" s="240"/>
      <c r="CU1973" s="240"/>
      <c r="CV1973" s="240"/>
      <c r="CW1973" s="240"/>
      <c r="CX1973" s="240"/>
      <c r="CY1973" s="240"/>
      <c r="CZ1973" s="240"/>
      <c r="DA1973" s="240"/>
      <c r="DB1973" s="240"/>
      <c r="DC1973" s="240"/>
      <c r="DD1973" s="240"/>
      <c r="DE1973" s="240"/>
      <c r="DF1973" s="240"/>
      <c r="DG1973" s="240"/>
      <c r="DH1973" s="240"/>
      <c r="DI1973" s="240"/>
      <c r="DJ1973" s="240"/>
      <c r="DK1973" s="240"/>
      <c r="DL1973" s="240"/>
    </row>
    <row r="1974" spans="2:116" x14ac:dyDescent="0.35">
      <c r="D1974" t="s">
        <v>545</v>
      </c>
      <c r="E1974" s="8"/>
      <c r="G1974" s="343">
        <f>EOMONTH(G1973,1)</f>
        <v>45351</v>
      </c>
      <c r="H1974" s="16">
        <v>0.125</v>
      </c>
      <c r="I1974" s="60">
        <f>I1973+1</f>
        <v>2</v>
      </c>
      <c r="J1974" s="60"/>
      <c r="K1974" s="38"/>
      <c r="L1974" s="38"/>
      <c r="M1974" s="38"/>
      <c r="N1974" s="38"/>
      <c r="O1974" s="38"/>
      <c r="P1974" s="38"/>
      <c r="R1974" s="15"/>
      <c r="S1974" s="240"/>
      <c r="T1974" s="240"/>
      <c r="U1974" s="240"/>
      <c r="V1974" s="240"/>
      <c r="W1974" s="240"/>
      <c r="X1974" s="240"/>
      <c r="Y1974" s="240"/>
      <c r="Z1974" s="240"/>
      <c r="AA1974" s="240"/>
      <c r="AB1974" s="240"/>
      <c r="AC1974" s="240"/>
      <c r="AD1974" s="240"/>
      <c r="AE1974" s="240"/>
      <c r="AF1974" s="240"/>
      <c r="AG1974" s="240"/>
      <c r="AH1974" s="240"/>
      <c r="AI1974" s="240"/>
      <c r="AJ1974" s="240"/>
      <c r="AK1974" s="240"/>
      <c r="AL1974" s="240"/>
      <c r="AM1974" s="240"/>
      <c r="AN1974" s="240"/>
      <c r="AO1974" s="240"/>
      <c r="AP1974" s="240"/>
      <c r="AQ1974" s="240"/>
      <c r="AR1974" s="240"/>
      <c r="AS1974" s="240"/>
      <c r="AT1974" s="240"/>
      <c r="AU1974" s="240"/>
      <c r="AV1974" s="240"/>
      <c r="AW1974" s="240"/>
      <c r="AX1974" s="240"/>
      <c r="AY1974" s="240"/>
      <c r="AZ1974" s="240"/>
      <c r="BA1974" s="240"/>
      <c r="BB1974" s="240"/>
      <c r="BC1974" s="240"/>
      <c r="BD1974" s="240"/>
      <c r="BE1974" s="240"/>
      <c r="BF1974" s="240"/>
      <c r="BG1974" s="240"/>
      <c r="BH1974" s="240"/>
      <c r="BI1974" s="240"/>
      <c r="BJ1974" s="240"/>
      <c r="BK1974" s="240"/>
      <c r="BL1974" s="240"/>
      <c r="BM1974" s="240"/>
      <c r="BN1974" s="240"/>
      <c r="BO1974" s="240"/>
      <c r="BP1974" s="240"/>
      <c r="BQ1974" s="240"/>
      <c r="BR1974" s="240"/>
      <c r="BS1974" s="240"/>
      <c r="BT1974" s="240"/>
      <c r="BU1974" s="240"/>
      <c r="BV1974" s="240"/>
      <c r="BW1974" s="240"/>
      <c r="BX1974" s="240"/>
      <c r="BY1974" s="240"/>
      <c r="BZ1974" s="240"/>
      <c r="CA1974" s="240"/>
      <c r="CB1974" s="240"/>
      <c r="CC1974" s="240"/>
      <c r="CD1974" s="240"/>
      <c r="CE1974" s="240"/>
      <c r="CF1974" s="240"/>
      <c r="CG1974" s="240"/>
      <c r="CH1974" s="240"/>
      <c r="CI1974" s="240"/>
      <c r="CJ1974" s="240"/>
      <c r="CK1974" s="240"/>
      <c r="CL1974" s="240"/>
      <c r="CN1974" s="240"/>
      <c r="CO1974" s="240"/>
      <c r="CP1974" s="240"/>
      <c r="CQ1974" s="240"/>
      <c r="CR1974" s="240"/>
      <c r="CS1974" s="240"/>
      <c r="CT1974" s="240"/>
      <c r="CU1974" s="240"/>
      <c r="CV1974" s="240"/>
      <c r="CW1974" s="240"/>
      <c r="CX1974" s="240"/>
      <c r="CY1974" s="240"/>
      <c r="CZ1974" s="240"/>
      <c r="DA1974" s="240"/>
      <c r="DB1974" s="240"/>
      <c r="DC1974" s="240"/>
      <c r="DD1974" s="240"/>
      <c r="DE1974" s="240"/>
      <c r="DF1974" s="240"/>
      <c r="DG1974" s="240"/>
      <c r="DH1974" s="240"/>
      <c r="DI1974" s="240"/>
      <c r="DJ1974" s="240"/>
      <c r="DK1974" s="240"/>
      <c r="DL1974" s="240"/>
    </row>
    <row r="1975" spans="2:116" x14ac:dyDescent="0.35">
      <c r="D1975" t="s">
        <v>545</v>
      </c>
      <c r="E1975" s="8"/>
      <c r="G1975" s="343">
        <f t="shared" ref="G1975:G1984" si="3210">EOMONTH(G1974,1)</f>
        <v>45382</v>
      </c>
      <c r="H1975" s="16">
        <v>4.1666666666666664E-2</v>
      </c>
      <c r="I1975" s="60">
        <f t="shared" ref="I1975:I1984" si="3211">I1974+1</f>
        <v>3</v>
      </c>
      <c r="J1975" s="60"/>
      <c r="K1975" s="38"/>
      <c r="L1975" s="38"/>
      <c r="M1975" s="38"/>
      <c r="N1975" s="38"/>
      <c r="O1975" s="38"/>
      <c r="P1975" s="38"/>
      <c r="R1975" s="15"/>
      <c r="S1975" s="240"/>
      <c r="T1975" s="240"/>
      <c r="U1975" s="240"/>
      <c r="V1975" s="240"/>
      <c r="W1975" s="240"/>
      <c r="X1975" s="240"/>
      <c r="Y1975" s="240"/>
      <c r="Z1975" s="240"/>
      <c r="AA1975" s="240"/>
      <c r="AB1975" s="240"/>
      <c r="AC1975" s="240"/>
      <c r="AD1975" s="240"/>
      <c r="AE1975" s="240"/>
      <c r="AF1975" s="240"/>
      <c r="AG1975" s="240"/>
      <c r="AH1975" s="240"/>
      <c r="AI1975" s="240"/>
      <c r="AJ1975" s="240"/>
      <c r="AK1975" s="240"/>
      <c r="AL1975" s="240"/>
      <c r="AM1975" s="240"/>
      <c r="AN1975" s="240"/>
      <c r="AO1975" s="240"/>
      <c r="AP1975" s="240"/>
      <c r="AQ1975" s="240"/>
      <c r="AR1975" s="240"/>
      <c r="AS1975" s="240"/>
      <c r="AT1975" s="240"/>
      <c r="AU1975" s="240"/>
      <c r="AV1975" s="240"/>
      <c r="AW1975" s="240"/>
      <c r="AX1975" s="240"/>
      <c r="AY1975" s="240"/>
      <c r="AZ1975" s="240"/>
      <c r="BA1975" s="240"/>
      <c r="BB1975" s="240"/>
      <c r="BC1975" s="240"/>
      <c r="BD1975" s="240"/>
      <c r="BE1975" s="240"/>
      <c r="BF1975" s="240"/>
      <c r="BG1975" s="240"/>
      <c r="BH1975" s="240"/>
      <c r="BI1975" s="240"/>
      <c r="BJ1975" s="240"/>
      <c r="BK1975" s="240"/>
      <c r="BL1975" s="240"/>
      <c r="BM1975" s="240"/>
      <c r="BN1975" s="240"/>
      <c r="BO1975" s="240"/>
      <c r="BP1975" s="240"/>
      <c r="BQ1975" s="240"/>
      <c r="BR1975" s="240"/>
      <c r="BS1975" s="240"/>
      <c r="BT1975" s="240"/>
      <c r="BU1975" s="240"/>
      <c r="BV1975" s="240"/>
      <c r="BW1975" s="240"/>
      <c r="BX1975" s="240"/>
      <c r="BY1975" s="240"/>
      <c r="BZ1975" s="240"/>
      <c r="CA1975" s="240"/>
      <c r="CB1975" s="240"/>
      <c r="CC1975" s="240"/>
      <c r="CD1975" s="240"/>
      <c r="CE1975" s="240"/>
      <c r="CF1975" s="240"/>
      <c r="CG1975" s="240"/>
      <c r="CH1975" s="240"/>
      <c r="CI1975" s="240"/>
      <c r="CJ1975" s="240"/>
      <c r="CK1975" s="240"/>
      <c r="CL1975" s="240"/>
      <c r="CN1975" s="240"/>
      <c r="CO1975" s="240"/>
      <c r="CP1975" s="240"/>
      <c r="CQ1975" s="240"/>
      <c r="CR1975" s="240"/>
      <c r="CS1975" s="240"/>
      <c r="CT1975" s="240"/>
      <c r="CU1975" s="240"/>
      <c r="CV1975" s="240"/>
      <c r="CW1975" s="240"/>
      <c r="CX1975" s="240"/>
      <c r="CY1975" s="240"/>
      <c r="CZ1975" s="240"/>
      <c r="DA1975" s="240"/>
      <c r="DB1975" s="240"/>
      <c r="DC1975" s="240"/>
      <c r="DD1975" s="240"/>
      <c r="DE1975" s="240"/>
      <c r="DF1975" s="240"/>
      <c r="DG1975" s="240"/>
      <c r="DH1975" s="240"/>
      <c r="DI1975" s="240"/>
      <c r="DJ1975" s="240"/>
      <c r="DK1975" s="240"/>
      <c r="DL1975" s="240"/>
    </row>
    <row r="1976" spans="2:116" x14ac:dyDescent="0.35">
      <c r="D1976" t="s">
        <v>545</v>
      </c>
      <c r="E1976" s="8"/>
      <c r="G1976" s="343">
        <f t="shared" si="3210"/>
        <v>45412</v>
      </c>
      <c r="H1976" s="16">
        <v>0.125</v>
      </c>
      <c r="I1976" s="60">
        <f t="shared" si="3211"/>
        <v>4</v>
      </c>
      <c r="J1976" s="60"/>
      <c r="K1976" s="38"/>
      <c r="L1976" s="38"/>
      <c r="M1976" s="38"/>
      <c r="N1976" s="38"/>
      <c r="O1976" s="38"/>
      <c r="P1976" s="38"/>
      <c r="R1976" s="15"/>
      <c r="S1976" s="240"/>
      <c r="T1976" s="240"/>
      <c r="U1976" s="240"/>
      <c r="V1976" s="240"/>
      <c r="W1976" s="240"/>
      <c r="X1976" s="240"/>
      <c r="Y1976" s="240"/>
      <c r="Z1976" s="240"/>
      <c r="AA1976" s="240"/>
      <c r="AB1976" s="240"/>
      <c r="AC1976" s="240"/>
      <c r="AD1976" s="240"/>
      <c r="AE1976" s="240"/>
      <c r="AF1976" s="240"/>
      <c r="AG1976" s="240"/>
      <c r="AH1976" s="240"/>
      <c r="AI1976" s="240"/>
      <c r="AJ1976" s="240"/>
      <c r="AK1976" s="240"/>
      <c r="AL1976" s="240"/>
      <c r="AM1976" s="240"/>
      <c r="AN1976" s="240"/>
      <c r="AO1976" s="240"/>
      <c r="AP1976" s="240"/>
      <c r="AQ1976" s="240"/>
      <c r="AR1976" s="240"/>
      <c r="AS1976" s="240"/>
      <c r="AT1976" s="240"/>
      <c r="AU1976" s="240"/>
      <c r="AV1976" s="240"/>
      <c r="AW1976" s="240"/>
      <c r="AX1976" s="240"/>
      <c r="AY1976" s="240"/>
      <c r="AZ1976" s="240"/>
      <c r="BA1976" s="240"/>
      <c r="BB1976" s="240"/>
      <c r="BC1976" s="240"/>
      <c r="BD1976" s="240"/>
      <c r="BE1976" s="240"/>
      <c r="BF1976" s="240"/>
      <c r="BG1976" s="240"/>
      <c r="BH1976" s="240"/>
      <c r="BI1976" s="240"/>
      <c r="BJ1976" s="240"/>
      <c r="BK1976" s="240"/>
      <c r="BL1976" s="240"/>
      <c r="BM1976" s="240"/>
      <c r="BN1976" s="240"/>
      <c r="BO1976" s="240"/>
      <c r="BP1976" s="240"/>
      <c r="BQ1976" s="240"/>
      <c r="BR1976" s="240"/>
      <c r="BS1976" s="240"/>
      <c r="BT1976" s="240"/>
      <c r="BU1976" s="240"/>
      <c r="BV1976" s="240"/>
      <c r="BW1976" s="240"/>
      <c r="BX1976" s="240"/>
      <c r="BY1976" s="240"/>
      <c r="BZ1976" s="240"/>
      <c r="CA1976" s="240"/>
      <c r="CB1976" s="240"/>
      <c r="CC1976" s="240"/>
      <c r="CD1976" s="240"/>
      <c r="CE1976" s="240"/>
      <c r="CF1976" s="240"/>
      <c r="CG1976" s="240"/>
      <c r="CH1976" s="240"/>
      <c r="CI1976" s="240"/>
      <c r="CJ1976" s="240"/>
      <c r="CK1976" s="240"/>
      <c r="CL1976" s="240"/>
      <c r="CN1976" s="240"/>
      <c r="CO1976" s="240"/>
      <c r="CP1976" s="240"/>
      <c r="CQ1976" s="240"/>
      <c r="CR1976" s="240"/>
      <c r="CS1976" s="240"/>
      <c r="CT1976" s="240"/>
      <c r="CU1976" s="240"/>
      <c r="CV1976" s="240"/>
      <c r="CW1976" s="240"/>
      <c r="CX1976" s="240"/>
      <c r="CY1976" s="240"/>
      <c r="CZ1976" s="240"/>
      <c r="DA1976" s="240"/>
      <c r="DB1976" s="240"/>
      <c r="DC1976" s="240"/>
      <c r="DD1976" s="240"/>
      <c r="DE1976" s="240"/>
      <c r="DF1976" s="240"/>
      <c r="DG1976" s="240"/>
      <c r="DH1976" s="240"/>
      <c r="DI1976" s="240"/>
      <c r="DJ1976" s="240"/>
      <c r="DK1976" s="240"/>
      <c r="DL1976" s="240"/>
    </row>
    <row r="1977" spans="2:116" x14ac:dyDescent="0.35">
      <c r="D1977" t="s">
        <v>545</v>
      </c>
      <c r="E1977" s="8"/>
      <c r="G1977" s="343">
        <f t="shared" si="3210"/>
        <v>45443</v>
      </c>
      <c r="H1977" s="16">
        <v>4.1666666666666664E-2</v>
      </c>
      <c r="I1977" s="60">
        <f t="shared" si="3211"/>
        <v>5</v>
      </c>
      <c r="J1977" s="60"/>
      <c r="K1977" s="38"/>
      <c r="L1977" s="38"/>
      <c r="M1977" s="38"/>
      <c r="N1977" s="38"/>
      <c r="O1977" s="38"/>
      <c r="P1977" s="38"/>
      <c r="R1977" s="15"/>
      <c r="S1977" s="240"/>
      <c r="T1977" s="240"/>
      <c r="U1977" s="240"/>
      <c r="V1977" s="240"/>
      <c r="W1977" s="240"/>
      <c r="X1977" s="240"/>
      <c r="Y1977" s="240"/>
      <c r="Z1977" s="240"/>
      <c r="AA1977" s="240"/>
      <c r="AB1977" s="240"/>
      <c r="AC1977" s="240"/>
      <c r="AD1977" s="240"/>
      <c r="AE1977" s="240"/>
      <c r="AF1977" s="240"/>
      <c r="AG1977" s="240"/>
      <c r="AH1977" s="240"/>
      <c r="AI1977" s="240"/>
      <c r="AJ1977" s="240"/>
      <c r="AK1977" s="240"/>
      <c r="AL1977" s="240"/>
      <c r="AM1977" s="240"/>
      <c r="AN1977" s="240"/>
      <c r="AO1977" s="240"/>
      <c r="AP1977" s="240"/>
      <c r="AQ1977" s="240"/>
      <c r="AR1977" s="240"/>
      <c r="AS1977" s="240"/>
      <c r="AT1977" s="240"/>
      <c r="AU1977" s="240"/>
      <c r="AV1977" s="240"/>
      <c r="AW1977" s="240"/>
      <c r="AX1977" s="240"/>
      <c r="AY1977" s="240"/>
      <c r="AZ1977" s="240"/>
      <c r="BA1977" s="240"/>
      <c r="BB1977" s="240"/>
      <c r="BC1977" s="240"/>
      <c r="BD1977" s="240"/>
      <c r="BE1977" s="240"/>
      <c r="BF1977" s="240"/>
      <c r="BG1977" s="240"/>
      <c r="BH1977" s="240"/>
      <c r="BI1977" s="240"/>
      <c r="BJ1977" s="240"/>
      <c r="BK1977" s="240"/>
      <c r="BL1977" s="240"/>
      <c r="BM1977" s="240"/>
      <c r="BN1977" s="240"/>
      <c r="BO1977" s="240"/>
      <c r="BP1977" s="240"/>
      <c r="BQ1977" s="240"/>
      <c r="BR1977" s="240"/>
      <c r="BS1977" s="240"/>
      <c r="BT1977" s="240"/>
      <c r="BU1977" s="240"/>
      <c r="BV1977" s="240"/>
      <c r="BW1977" s="240"/>
      <c r="BX1977" s="240"/>
      <c r="BY1977" s="240"/>
      <c r="BZ1977" s="240"/>
      <c r="CA1977" s="240"/>
      <c r="CB1977" s="240"/>
      <c r="CC1977" s="240"/>
      <c r="CD1977" s="240"/>
      <c r="CE1977" s="240"/>
      <c r="CF1977" s="240"/>
      <c r="CG1977" s="240"/>
      <c r="CH1977" s="240"/>
      <c r="CI1977" s="240"/>
      <c r="CJ1977" s="240"/>
      <c r="CK1977" s="240"/>
      <c r="CL1977" s="240"/>
      <c r="CN1977" s="240"/>
      <c r="CO1977" s="240"/>
      <c r="CP1977" s="240"/>
      <c r="CQ1977" s="240"/>
      <c r="CR1977" s="240"/>
      <c r="CS1977" s="240"/>
      <c r="CT1977" s="240"/>
      <c r="CU1977" s="240"/>
      <c r="CV1977" s="240"/>
      <c r="CW1977" s="240"/>
      <c r="CX1977" s="240"/>
      <c r="CY1977" s="240"/>
      <c r="CZ1977" s="240"/>
      <c r="DA1977" s="240"/>
      <c r="DB1977" s="240"/>
      <c r="DC1977" s="240"/>
      <c r="DD1977" s="240"/>
      <c r="DE1977" s="240"/>
      <c r="DF1977" s="240"/>
      <c r="DG1977" s="240"/>
      <c r="DH1977" s="240"/>
      <c r="DI1977" s="240"/>
      <c r="DJ1977" s="240"/>
      <c r="DK1977" s="240"/>
      <c r="DL1977" s="240"/>
    </row>
    <row r="1978" spans="2:116" x14ac:dyDescent="0.35">
      <c r="D1978" t="s">
        <v>545</v>
      </c>
      <c r="E1978" s="8"/>
      <c r="G1978" s="343">
        <f t="shared" si="3210"/>
        <v>45473</v>
      </c>
      <c r="H1978" s="16">
        <v>0.125</v>
      </c>
      <c r="I1978" s="60">
        <f t="shared" si="3211"/>
        <v>6</v>
      </c>
      <c r="J1978" s="60"/>
      <c r="K1978" s="38"/>
      <c r="L1978" s="38"/>
      <c r="M1978" s="38"/>
      <c r="N1978" s="38"/>
      <c r="O1978" s="38"/>
      <c r="P1978" s="38"/>
      <c r="R1978" s="15"/>
      <c r="S1978" s="240"/>
      <c r="T1978" s="240"/>
      <c r="U1978" s="240"/>
      <c r="V1978" s="240"/>
      <c r="W1978" s="240"/>
      <c r="X1978" s="240"/>
      <c r="Y1978" s="240"/>
      <c r="Z1978" s="240"/>
      <c r="AA1978" s="240"/>
      <c r="AB1978" s="240"/>
      <c r="AC1978" s="240"/>
      <c r="AD1978" s="240"/>
      <c r="AE1978" s="240"/>
      <c r="AF1978" s="240"/>
      <c r="AG1978" s="240"/>
      <c r="AH1978" s="240"/>
      <c r="AI1978" s="240"/>
      <c r="AJ1978" s="240"/>
      <c r="AK1978" s="240"/>
      <c r="AL1978" s="240"/>
      <c r="AM1978" s="240"/>
      <c r="AN1978" s="240"/>
      <c r="AO1978" s="240"/>
      <c r="AP1978" s="240"/>
      <c r="AQ1978" s="240"/>
      <c r="AR1978" s="240"/>
      <c r="AS1978" s="240"/>
      <c r="AT1978" s="240"/>
      <c r="AU1978" s="240"/>
      <c r="AV1978" s="240"/>
      <c r="AW1978" s="240"/>
      <c r="AX1978" s="240"/>
      <c r="AY1978" s="240"/>
      <c r="AZ1978" s="240"/>
      <c r="BA1978" s="240"/>
      <c r="BB1978" s="240"/>
      <c r="BC1978" s="240"/>
      <c r="BD1978" s="240"/>
      <c r="BE1978" s="240"/>
      <c r="BF1978" s="240"/>
      <c r="BG1978" s="240"/>
      <c r="BH1978" s="240"/>
      <c r="BI1978" s="240"/>
      <c r="BJ1978" s="240"/>
      <c r="BK1978" s="240"/>
      <c r="BL1978" s="240"/>
      <c r="BM1978" s="240"/>
      <c r="BN1978" s="240"/>
      <c r="BO1978" s="240"/>
      <c r="BP1978" s="240"/>
      <c r="BQ1978" s="240"/>
      <c r="BR1978" s="240"/>
      <c r="BS1978" s="240"/>
      <c r="BT1978" s="240"/>
      <c r="BU1978" s="240"/>
      <c r="BV1978" s="240"/>
      <c r="BW1978" s="240"/>
      <c r="BX1978" s="240"/>
      <c r="BY1978" s="240"/>
      <c r="BZ1978" s="240"/>
      <c r="CA1978" s="240"/>
      <c r="CB1978" s="240"/>
      <c r="CC1978" s="240"/>
      <c r="CD1978" s="240"/>
      <c r="CE1978" s="240"/>
      <c r="CF1978" s="240"/>
      <c r="CG1978" s="240"/>
      <c r="CH1978" s="240"/>
      <c r="CI1978" s="240"/>
      <c r="CJ1978" s="240"/>
      <c r="CK1978" s="240"/>
      <c r="CL1978" s="240"/>
      <c r="CN1978" s="240"/>
      <c r="CO1978" s="240"/>
      <c r="CP1978" s="240"/>
      <c r="CQ1978" s="240"/>
      <c r="CR1978" s="240"/>
      <c r="CS1978" s="240"/>
      <c r="CT1978" s="240"/>
      <c r="CU1978" s="240"/>
      <c r="CV1978" s="240"/>
      <c r="CW1978" s="240"/>
      <c r="CX1978" s="240"/>
      <c r="CY1978" s="240"/>
      <c r="CZ1978" s="240"/>
      <c r="DA1978" s="240"/>
      <c r="DB1978" s="240"/>
      <c r="DC1978" s="240"/>
      <c r="DD1978" s="240"/>
      <c r="DE1978" s="240"/>
      <c r="DF1978" s="240"/>
      <c r="DG1978" s="240"/>
      <c r="DH1978" s="240"/>
      <c r="DI1978" s="240"/>
      <c r="DJ1978" s="240"/>
      <c r="DK1978" s="240"/>
      <c r="DL1978" s="240"/>
    </row>
    <row r="1979" spans="2:116" x14ac:dyDescent="0.35">
      <c r="D1979" t="s">
        <v>545</v>
      </c>
      <c r="E1979" s="8"/>
      <c r="G1979" s="343">
        <f t="shared" si="3210"/>
        <v>45504</v>
      </c>
      <c r="H1979" s="16">
        <v>4.1666666666666664E-2</v>
      </c>
      <c r="I1979" s="60">
        <f t="shared" si="3211"/>
        <v>7</v>
      </c>
      <c r="J1979" s="60"/>
      <c r="K1979" s="38"/>
      <c r="L1979" s="38"/>
      <c r="M1979" s="38"/>
      <c r="N1979" s="38"/>
      <c r="O1979" s="38"/>
      <c r="P1979" s="38"/>
      <c r="R1979" s="15"/>
      <c r="S1979" s="240"/>
      <c r="T1979" s="240"/>
      <c r="U1979" s="240"/>
      <c r="V1979" s="240"/>
      <c r="W1979" s="240"/>
      <c r="X1979" s="240"/>
      <c r="Y1979" s="240"/>
      <c r="Z1979" s="240"/>
      <c r="AA1979" s="240"/>
      <c r="AB1979" s="240"/>
      <c r="AC1979" s="240"/>
      <c r="AD1979" s="240"/>
      <c r="AE1979" s="240"/>
      <c r="AF1979" s="240"/>
      <c r="AG1979" s="240"/>
      <c r="AH1979" s="240"/>
      <c r="AI1979" s="240"/>
      <c r="AJ1979" s="240"/>
      <c r="AK1979" s="240"/>
      <c r="AL1979" s="240"/>
      <c r="AM1979" s="240"/>
      <c r="AN1979" s="240"/>
      <c r="AO1979" s="240"/>
      <c r="AP1979" s="240"/>
      <c r="AQ1979" s="240"/>
      <c r="AR1979" s="240"/>
      <c r="AS1979" s="240"/>
      <c r="AT1979" s="240"/>
      <c r="AU1979" s="240"/>
      <c r="AV1979" s="240"/>
      <c r="AW1979" s="240"/>
      <c r="AX1979" s="240"/>
      <c r="AY1979" s="240"/>
      <c r="AZ1979" s="240"/>
      <c r="BA1979" s="240"/>
      <c r="BB1979" s="240"/>
      <c r="BC1979" s="240"/>
      <c r="BD1979" s="240"/>
      <c r="BE1979" s="240"/>
      <c r="BF1979" s="240"/>
      <c r="BG1979" s="240"/>
      <c r="BH1979" s="240"/>
      <c r="BI1979" s="240"/>
      <c r="BJ1979" s="240"/>
      <c r="BK1979" s="240"/>
      <c r="BL1979" s="240"/>
      <c r="BM1979" s="240"/>
      <c r="BN1979" s="240"/>
      <c r="BO1979" s="240"/>
      <c r="BP1979" s="240"/>
      <c r="BQ1979" s="240"/>
      <c r="BR1979" s="240"/>
      <c r="BS1979" s="240"/>
      <c r="BT1979" s="240"/>
      <c r="BU1979" s="240"/>
      <c r="BV1979" s="240"/>
      <c r="BW1979" s="240"/>
      <c r="BX1979" s="240"/>
      <c r="BY1979" s="240"/>
      <c r="BZ1979" s="240"/>
      <c r="CA1979" s="240"/>
      <c r="CB1979" s="240"/>
      <c r="CC1979" s="240"/>
      <c r="CD1979" s="240"/>
      <c r="CE1979" s="240"/>
      <c r="CF1979" s="240"/>
      <c r="CG1979" s="240"/>
      <c r="CH1979" s="240"/>
      <c r="CI1979" s="240"/>
      <c r="CJ1979" s="240"/>
      <c r="CK1979" s="240"/>
      <c r="CL1979" s="240"/>
      <c r="CN1979" s="240"/>
      <c r="CO1979" s="240"/>
      <c r="CP1979" s="240"/>
      <c r="CQ1979" s="240"/>
      <c r="CR1979" s="240"/>
      <c r="CS1979" s="240"/>
      <c r="CT1979" s="240"/>
      <c r="CU1979" s="240"/>
      <c r="CV1979" s="240"/>
      <c r="CW1979" s="240"/>
      <c r="CX1979" s="240"/>
      <c r="CY1979" s="240"/>
      <c r="CZ1979" s="240"/>
      <c r="DA1979" s="240"/>
      <c r="DB1979" s="240"/>
      <c r="DC1979" s="240"/>
      <c r="DD1979" s="240"/>
      <c r="DE1979" s="240"/>
      <c r="DF1979" s="240"/>
      <c r="DG1979" s="240"/>
      <c r="DH1979" s="240"/>
      <c r="DI1979" s="240"/>
      <c r="DJ1979" s="240"/>
      <c r="DK1979" s="240"/>
      <c r="DL1979" s="240"/>
    </row>
    <row r="1980" spans="2:116" x14ac:dyDescent="0.35">
      <c r="D1980" t="s">
        <v>545</v>
      </c>
      <c r="E1980" s="8"/>
      <c r="G1980" s="343">
        <f t="shared" si="3210"/>
        <v>45535</v>
      </c>
      <c r="H1980" s="16">
        <v>0.125</v>
      </c>
      <c r="I1980" s="60">
        <f t="shared" si="3211"/>
        <v>8</v>
      </c>
      <c r="J1980" s="60"/>
      <c r="K1980" s="38"/>
      <c r="L1980" s="38"/>
      <c r="M1980" s="38"/>
      <c r="N1980" s="38"/>
      <c r="O1980" s="38"/>
      <c r="P1980" s="38"/>
      <c r="R1980" s="15"/>
      <c r="S1980" s="240"/>
      <c r="T1980" s="240"/>
      <c r="U1980" s="240"/>
      <c r="V1980" s="240"/>
      <c r="W1980" s="240"/>
      <c r="X1980" s="240"/>
      <c r="Y1980" s="240"/>
      <c r="Z1980" s="240"/>
      <c r="AA1980" s="240"/>
      <c r="AB1980" s="240"/>
      <c r="AC1980" s="240"/>
      <c r="AD1980" s="240"/>
      <c r="AE1980" s="240"/>
      <c r="AF1980" s="240"/>
      <c r="AG1980" s="240"/>
      <c r="AH1980" s="240"/>
      <c r="AI1980" s="240"/>
      <c r="AJ1980" s="240"/>
      <c r="AK1980" s="240"/>
      <c r="AL1980" s="240"/>
      <c r="AM1980" s="240"/>
      <c r="AN1980" s="240"/>
      <c r="AO1980" s="240"/>
      <c r="AP1980" s="240"/>
      <c r="AQ1980" s="240"/>
      <c r="AR1980" s="240"/>
      <c r="AS1980" s="240"/>
      <c r="AT1980" s="240"/>
      <c r="AU1980" s="240"/>
      <c r="AV1980" s="240"/>
      <c r="AW1980" s="240"/>
      <c r="AX1980" s="240"/>
      <c r="AY1980" s="240"/>
      <c r="AZ1980" s="240"/>
      <c r="BA1980" s="240"/>
      <c r="BB1980" s="240"/>
      <c r="BC1980" s="240"/>
      <c r="BD1980" s="240"/>
      <c r="BE1980" s="240"/>
      <c r="BF1980" s="240"/>
      <c r="BG1980" s="240"/>
      <c r="BH1980" s="240"/>
      <c r="BI1980" s="240"/>
      <c r="BJ1980" s="240"/>
      <c r="BK1980" s="240"/>
      <c r="BL1980" s="240"/>
      <c r="BM1980" s="240"/>
      <c r="BN1980" s="240"/>
      <c r="BO1980" s="240"/>
      <c r="BP1980" s="240"/>
      <c r="BQ1980" s="240"/>
      <c r="BR1980" s="240"/>
      <c r="BS1980" s="240"/>
      <c r="BT1980" s="240"/>
      <c r="BU1980" s="240"/>
      <c r="BV1980" s="240"/>
      <c r="BW1980" s="240"/>
      <c r="BX1980" s="240"/>
      <c r="BY1980" s="240"/>
      <c r="BZ1980" s="240"/>
      <c r="CA1980" s="240"/>
      <c r="CB1980" s="240"/>
      <c r="CC1980" s="240"/>
      <c r="CD1980" s="240"/>
      <c r="CE1980" s="240"/>
      <c r="CF1980" s="240"/>
      <c r="CG1980" s="240"/>
      <c r="CH1980" s="240"/>
      <c r="CI1980" s="240"/>
      <c r="CJ1980" s="240"/>
      <c r="CK1980" s="240"/>
      <c r="CL1980" s="240"/>
      <c r="CN1980" s="240"/>
      <c r="CO1980" s="240"/>
      <c r="CP1980" s="240"/>
      <c r="CQ1980" s="240"/>
      <c r="CR1980" s="240"/>
      <c r="CS1980" s="240"/>
      <c r="CT1980" s="240"/>
      <c r="CU1980" s="240"/>
      <c r="CV1980" s="240"/>
      <c r="CW1980" s="240"/>
      <c r="CX1980" s="240"/>
      <c r="CY1980" s="240"/>
      <c r="CZ1980" s="240"/>
      <c r="DA1980" s="240"/>
      <c r="DB1980" s="240"/>
      <c r="DC1980" s="240"/>
      <c r="DD1980" s="240"/>
      <c r="DE1980" s="240"/>
      <c r="DF1980" s="240"/>
      <c r="DG1980" s="240"/>
      <c r="DH1980" s="240"/>
      <c r="DI1980" s="240"/>
      <c r="DJ1980" s="240"/>
      <c r="DK1980" s="240"/>
      <c r="DL1980" s="240"/>
    </row>
    <row r="1981" spans="2:116" x14ac:dyDescent="0.35">
      <c r="D1981" t="s">
        <v>545</v>
      </c>
      <c r="E1981" s="8"/>
      <c r="G1981" s="343">
        <f t="shared" si="3210"/>
        <v>45565</v>
      </c>
      <c r="H1981" s="16">
        <v>4.1666666666666664E-2</v>
      </c>
      <c r="I1981" s="60">
        <f t="shared" si="3211"/>
        <v>9</v>
      </c>
      <c r="J1981" s="60"/>
      <c r="K1981" s="38"/>
      <c r="L1981" s="38"/>
      <c r="M1981" s="38"/>
      <c r="N1981" s="38"/>
      <c r="O1981" s="38"/>
      <c r="P1981" s="38"/>
      <c r="R1981" s="15"/>
      <c r="S1981" s="240"/>
      <c r="T1981" s="240"/>
      <c r="U1981" s="240"/>
      <c r="V1981" s="240"/>
      <c r="W1981" s="240"/>
      <c r="X1981" s="240"/>
      <c r="Y1981" s="240"/>
      <c r="Z1981" s="240"/>
      <c r="AA1981" s="240"/>
      <c r="AB1981" s="240"/>
      <c r="AC1981" s="240"/>
      <c r="AD1981" s="240"/>
      <c r="AE1981" s="240"/>
      <c r="AF1981" s="240"/>
      <c r="AG1981" s="240"/>
      <c r="AH1981" s="240"/>
      <c r="AI1981" s="240"/>
      <c r="AJ1981" s="240"/>
      <c r="AK1981" s="240"/>
      <c r="AL1981" s="240"/>
      <c r="AM1981" s="240"/>
      <c r="AN1981" s="240"/>
      <c r="AO1981" s="240"/>
      <c r="AP1981" s="240"/>
      <c r="AQ1981" s="240"/>
      <c r="AR1981" s="240"/>
      <c r="AS1981" s="240"/>
      <c r="AT1981" s="240"/>
      <c r="AU1981" s="240"/>
      <c r="AV1981" s="240"/>
      <c r="AW1981" s="240"/>
      <c r="AX1981" s="240"/>
      <c r="AY1981" s="240"/>
      <c r="AZ1981" s="240"/>
      <c r="BA1981" s="240"/>
      <c r="BB1981" s="240"/>
      <c r="BC1981" s="240"/>
      <c r="BD1981" s="240"/>
      <c r="BE1981" s="240"/>
      <c r="BF1981" s="240"/>
      <c r="BG1981" s="240"/>
      <c r="BH1981" s="240"/>
      <c r="BI1981" s="240"/>
      <c r="BJ1981" s="240"/>
      <c r="BK1981" s="240"/>
      <c r="BL1981" s="240"/>
      <c r="BM1981" s="240"/>
      <c r="BN1981" s="240"/>
      <c r="BO1981" s="240"/>
      <c r="BP1981" s="240"/>
      <c r="BQ1981" s="240"/>
      <c r="BR1981" s="240"/>
      <c r="BS1981" s="240"/>
      <c r="BT1981" s="240"/>
      <c r="BU1981" s="240"/>
      <c r="BV1981" s="240"/>
      <c r="BW1981" s="240"/>
      <c r="BX1981" s="240"/>
      <c r="BY1981" s="240"/>
      <c r="BZ1981" s="240"/>
      <c r="CA1981" s="240"/>
      <c r="CB1981" s="240"/>
      <c r="CC1981" s="240"/>
      <c r="CD1981" s="240"/>
      <c r="CE1981" s="240"/>
      <c r="CF1981" s="240"/>
      <c r="CG1981" s="240"/>
      <c r="CH1981" s="240"/>
      <c r="CI1981" s="240"/>
      <c r="CJ1981" s="240"/>
      <c r="CK1981" s="240"/>
      <c r="CL1981" s="240"/>
      <c r="CN1981" s="240"/>
      <c r="CO1981" s="240"/>
      <c r="CP1981" s="240"/>
      <c r="CQ1981" s="240"/>
      <c r="CR1981" s="240"/>
      <c r="CS1981" s="240"/>
      <c r="CT1981" s="240"/>
      <c r="CU1981" s="240"/>
      <c r="CV1981" s="240"/>
      <c r="CW1981" s="240"/>
      <c r="CX1981" s="240"/>
      <c r="CY1981" s="240"/>
      <c r="CZ1981" s="240"/>
      <c r="DA1981" s="240"/>
      <c r="DB1981" s="240"/>
      <c r="DC1981" s="240"/>
      <c r="DD1981" s="240"/>
      <c r="DE1981" s="240"/>
      <c r="DF1981" s="240"/>
      <c r="DG1981" s="240"/>
      <c r="DH1981" s="240"/>
      <c r="DI1981" s="240"/>
      <c r="DJ1981" s="240"/>
      <c r="DK1981" s="240"/>
      <c r="DL1981" s="240"/>
    </row>
    <row r="1982" spans="2:116" x14ac:dyDescent="0.35">
      <c r="D1982" t="s">
        <v>545</v>
      </c>
      <c r="E1982" s="8"/>
      <c r="G1982" s="343">
        <f t="shared" si="3210"/>
        <v>45596</v>
      </c>
      <c r="H1982" s="16">
        <v>0.125</v>
      </c>
      <c r="I1982" s="60">
        <f t="shared" si="3211"/>
        <v>10</v>
      </c>
      <c r="J1982" s="60"/>
      <c r="K1982" s="38"/>
      <c r="L1982" s="38"/>
      <c r="M1982" s="38"/>
      <c r="N1982" s="38"/>
      <c r="O1982" s="38"/>
      <c r="P1982" s="38"/>
      <c r="R1982" s="15"/>
      <c r="S1982" s="240"/>
      <c r="T1982" s="240"/>
      <c r="U1982" s="240"/>
      <c r="V1982" s="240"/>
      <c r="W1982" s="240"/>
      <c r="X1982" s="240"/>
      <c r="Y1982" s="240"/>
      <c r="Z1982" s="240"/>
      <c r="AA1982" s="240"/>
      <c r="AB1982" s="240"/>
      <c r="AC1982" s="240"/>
      <c r="AD1982" s="240"/>
      <c r="AE1982" s="240"/>
      <c r="AF1982" s="240"/>
      <c r="AG1982" s="240"/>
      <c r="AH1982" s="240"/>
      <c r="AI1982" s="240"/>
      <c r="AJ1982" s="240"/>
      <c r="AK1982" s="240"/>
      <c r="AL1982" s="240"/>
      <c r="AM1982" s="240"/>
      <c r="AN1982" s="240"/>
      <c r="AO1982" s="240"/>
      <c r="AP1982" s="240"/>
      <c r="AQ1982" s="240"/>
      <c r="AR1982" s="240"/>
      <c r="AS1982" s="240"/>
      <c r="AT1982" s="240"/>
      <c r="AU1982" s="240"/>
      <c r="AV1982" s="240"/>
      <c r="AW1982" s="240"/>
      <c r="AX1982" s="240"/>
      <c r="AY1982" s="240"/>
      <c r="AZ1982" s="240"/>
      <c r="BA1982" s="240"/>
      <c r="BB1982" s="240"/>
      <c r="BC1982" s="240"/>
      <c r="BD1982" s="240"/>
      <c r="BE1982" s="240"/>
      <c r="BF1982" s="240"/>
      <c r="BG1982" s="240"/>
      <c r="BH1982" s="240"/>
      <c r="BI1982" s="240"/>
      <c r="BJ1982" s="240"/>
      <c r="BK1982" s="240"/>
      <c r="BL1982" s="240"/>
      <c r="BM1982" s="240"/>
      <c r="BN1982" s="240"/>
      <c r="BO1982" s="240"/>
      <c r="BP1982" s="240"/>
      <c r="BQ1982" s="240"/>
      <c r="BR1982" s="240"/>
      <c r="BS1982" s="240"/>
      <c r="BT1982" s="240"/>
      <c r="BU1982" s="240"/>
      <c r="BV1982" s="240"/>
      <c r="BW1982" s="240"/>
      <c r="BX1982" s="240"/>
      <c r="BY1982" s="240"/>
      <c r="BZ1982" s="240"/>
      <c r="CA1982" s="240"/>
      <c r="CB1982" s="240"/>
      <c r="CC1982" s="240"/>
      <c r="CD1982" s="240"/>
      <c r="CE1982" s="240"/>
      <c r="CF1982" s="240"/>
      <c r="CG1982" s="240"/>
      <c r="CH1982" s="240"/>
      <c r="CI1982" s="240"/>
      <c r="CJ1982" s="240"/>
      <c r="CK1982" s="240"/>
      <c r="CL1982" s="240"/>
      <c r="CN1982" s="240"/>
      <c r="CO1982" s="240"/>
      <c r="CP1982" s="240"/>
      <c r="CQ1982" s="240"/>
      <c r="CR1982" s="240"/>
      <c r="CS1982" s="240"/>
      <c r="CT1982" s="240"/>
      <c r="CU1982" s="240"/>
      <c r="CV1982" s="240"/>
      <c r="CW1982" s="240"/>
      <c r="CX1982" s="240"/>
      <c r="CY1982" s="240"/>
      <c r="CZ1982" s="240"/>
      <c r="DA1982" s="240"/>
      <c r="DB1982" s="240"/>
      <c r="DC1982" s="240"/>
      <c r="DD1982" s="240"/>
      <c r="DE1982" s="240"/>
      <c r="DF1982" s="240"/>
      <c r="DG1982" s="240"/>
      <c r="DH1982" s="240"/>
      <c r="DI1982" s="240"/>
      <c r="DJ1982" s="240"/>
      <c r="DK1982" s="240"/>
      <c r="DL1982" s="240"/>
    </row>
    <row r="1983" spans="2:116" x14ac:dyDescent="0.35">
      <c r="D1983" t="s">
        <v>545</v>
      </c>
      <c r="E1983" s="8"/>
      <c r="G1983" s="343">
        <f t="shared" si="3210"/>
        <v>45626</v>
      </c>
      <c r="H1983" s="16">
        <v>4.1666666666666664E-2</v>
      </c>
      <c r="I1983" s="60">
        <f t="shared" si="3211"/>
        <v>11</v>
      </c>
      <c r="J1983" s="60"/>
      <c r="K1983" s="38"/>
      <c r="L1983" s="38"/>
      <c r="M1983" s="38"/>
      <c r="N1983" s="38"/>
      <c r="O1983" s="38"/>
      <c r="P1983" s="38"/>
      <c r="R1983" s="15"/>
      <c r="S1983" s="240"/>
      <c r="T1983" s="240"/>
      <c r="U1983" s="240"/>
      <c r="V1983" s="240"/>
      <c r="W1983" s="240"/>
      <c r="X1983" s="240"/>
      <c r="Y1983" s="240"/>
      <c r="Z1983" s="240"/>
      <c r="AA1983" s="240"/>
      <c r="AB1983" s="240"/>
      <c r="AC1983" s="240"/>
      <c r="AD1983" s="240"/>
      <c r="AE1983" s="240"/>
      <c r="AF1983" s="240"/>
      <c r="AG1983" s="240"/>
      <c r="AH1983" s="240"/>
      <c r="AI1983" s="240"/>
      <c r="AJ1983" s="240"/>
      <c r="AK1983" s="240"/>
      <c r="AL1983" s="240"/>
      <c r="AM1983" s="240"/>
      <c r="AN1983" s="240"/>
      <c r="AO1983" s="240"/>
      <c r="AP1983" s="240"/>
      <c r="AQ1983" s="240"/>
      <c r="AR1983" s="240"/>
      <c r="AS1983" s="240"/>
      <c r="AT1983" s="240"/>
      <c r="AU1983" s="240"/>
      <c r="AV1983" s="240"/>
      <c r="AW1983" s="240"/>
      <c r="AX1983" s="240"/>
      <c r="AY1983" s="240"/>
      <c r="AZ1983" s="240"/>
      <c r="BA1983" s="240"/>
      <c r="BB1983" s="240"/>
      <c r="BC1983" s="240"/>
      <c r="BD1983" s="240"/>
      <c r="BE1983" s="240"/>
      <c r="BF1983" s="240"/>
      <c r="BG1983" s="240"/>
      <c r="BH1983" s="240"/>
      <c r="BI1983" s="240"/>
      <c r="BJ1983" s="240"/>
      <c r="BK1983" s="240"/>
      <c r="BL1983" s="240"/>
      <c r="BM1983" s="240"/>
      <c r="BN1983" s="240"/>
      <c r="BO1983" s="240"/>
      <c r="BP1983" s="240"/>
      <c r="BQ1983" s="240"/>
      <c r="BR1983" s="240"/>
      <c r="BS1983" s="240"/>
      <c r="BT1983" s="240"/>
      <c r="BU1983" s="240"/>
      <c r="BV1983" s="240"/>
      <c r="BW1983" s="240"/>
      <c r="BX1983" s="240"/>
      <c r="BY1983" s="240"/>
      <c r="BZ1983" s="240"/>
      <c r="CA1983" s="240"/>
      <c r="CB1983" s="240"/>
      <c r="CC1983" s="240"/>
      <c r="CD1983" s="240"/>
      <c r="CE1983" s="240"/>
      <c r="CF1983" s="240"/>
      <c r="CG1983" s="240"/>
      <c r="CH1983" s="240"/>
      <c r="CI1983" s="240"/>
      <c r="CJ1983" s="240"/>
      <c r="CK1983" s="240"/>
      <c r="CL1983" s="240"/>
      <c r="CN1983" s="240"/>
      <c r="CO1983" s="240"/>
      <c r="CP1983" s="240"/>
      <c r="CQ1983" s="240"/>
      <c r="CR1983" s="240"/>
      <c r="CS1983" s="240"/>
      <c r="CT1983" s="240"/>
      <c r="CU1983" s="240"/>
      <c r="CV1983" s="240"/>
      <c r="CW1983" s="240"/>
      <c r="CX1983" s="240"/>
      <c r="CY1983" s="240"/>
      <c r="CZ1983" s="240"/>
      <c r="DA1983" s="240"/>
      <c r="DB1983" s="240"/>
      <c r="DC1983" s="240"/>
      <c r="DD1983" s="240"/>
      <c r="DE1983" s="240"/>
      <c r="DF1983" s="240"/>
      <c r="DG1983" s="240"/>
      <c r="DH1983" s="240"/>
      <c r="DI1983" s="240"/>
      <c r="DJ1983" s="240"/>
      <c r="DK1983" s="240"/>
      <c r="DL1983" s="240"/>
    </row>
    <row r="1984" spans="2:116" x14ac:dyDescent="0.35">
      <c r="B1984" t="s">
        <v>332</v>
      </c>
      <c r="D1984" t="s">
        <v>545</v>
      </c>
      <c r="E1984" s="8" t="str">
        <f t="shared" ref="E1984" si="3212">ROW()&amp;" "&amp;D1984</f>
        <v>1984 SEASON MONTHL-TR-R</v>
      </c>
      <c r="G1984" s="343">
        <f t="shared" si="3210"/>
        <v>45657</v>
      </c>
      <c r="H1984" s="16">
        <v>8.3000000000000004E-2</v>
      </c>
      <c r="I1984" s="60">
        <f t="shared" si="3211"/>
        <v>12</v>
      </c>
      <c r="J1984" s="60"/>
      <c r="K1984" s="38"/>
      <c r="L1984" s="38"/>
      <c r="M1984" s="38"/>
      <c r="N1984" s="38"/>
      <c r="O1984" s="38"/>
      <c r="P1984" s="38"/>
      <c r="R1984" s="15"/>
      <c r="S1984" s="240"/>
      <c r="T1984" s="240"/>
      <c r="U1984" s="240"/>
      <c r="V1984" s="240"/>
      <c r="W1984" s="240"/>
      <c r="X1984" s="240"/>
      <c r="Y1984" s="240"/>
      <c r="Z1984" s="240"/>
      <c r="AA1984" s="240"/>
      <c r="AB1984" s="240"/>
      <c r="AC1984" s="240"/>
      <c r="AD1984" s="240"/>
      <c r="AE1984" s="240"/>
      <c r="AF1984" s="240"/>
      <c r="AG1984" s="240"/>
      <c r="AH1984" s="240"/>
      <c r="AI1984" s="240"/>
      <c r="AJ1984" s="240"/>
      <c r="AK1984" s="240"/>
      <c r="AL1984" s="240"/>
      <c r="AM1984" s="240"/>
      <c r="AN1984" s="240"/>
      <c r="AO1984" s="240"/>
      <c r="AP1984" s="240"/>
      <c r="AQ1984" s="240"/>
      <c r="AR1984" s="240"/>
      <c r="AS1984" s="240"/>
      <c r="AT1984" s="240"/>
      <c r="AU1984" s="240"/>
      <c r="AV1984" s="240"/>
      <c r="AW1984" s="240"/>
      <c r="AX1984" s="240"/>
      <c r="AY1984" s="240"/>
      <c r="AZ1984" s="240"/>
      <c r="BA1984" s="240"/>
      <c r="BB1984" s="240"/>
      <c r="BC1984" s="240"/>
      <c r="BD1984" s="240"/>
      <c r="BE1984" s="240"/>
      <c r="BF1984" s="240"/>
      <c r="BG1984" s="240"/>
      <c r="BH1984" s="240"/>
      <c r="BI1984" s="240"/>
      <c r="BJ1984" s="240"/>
      <c r="BK1984" s="240"/>
      <c r="BL1984" s="240"/>
      <c r="BM1984" s="240"/>
      <c r="BN1984" s="240"/>
      <c r="BO1984" s="240"/>
      <c r="BP1984" s="240"/>
      <c r="BQ1984" s="240"/>
      <c r="BR1984" s="240"/>
      <c r="BS1984" s="240"/>
      <c r="BT1984" s="240"/>
      <c r="BU1984" s="240"/>
      <c r="BV1984" s="240"/>
      <c r="BW1984" s="240"/>
      <c r="BX1984" s="240"/>
      <c r="BY1984" s="240"/>
      <c r="BZ1984" s="240"/>
      <c r="CA1984" s="240"/>
      <c r="CB1984" s="240"/>
      <c r="CC1984" s="240"/>
      <c r="CD1984" s="240"/>
      <c r="CE1984" s="240"/>
      <c r="CF1984" s="240"/>
      <c r="CG1984" s="240"/>
      <c r="CH1984" s="240"/>
      <c r="CI1984" s="240"/>
      <c r="CJ1984" s="240"/>
      <c r="CK1984" s="240"/>
      <c r="CL1984" s="240"/>
      <c r="CN1984" s="240"/>
      <c r="CO1984" s="240"/>
      <c r="CP1984" s="240"/>
      <c r="CQ1984" s="240"/>
      <c r="CR1984" s="240"/>
      <c r="CS1984" s="240"/>
      <c r="CT1984" s="240"/>
      <c r="CU1984" s="240"/>
      <c r="CV1984" s="240"/>
      <c r="CW1984" s="240"/>
      <c r="CX1984" s="240"/>
      <c r="CY1984" s="240"/>
      <c r="CZ1984" s="240"/>
      <c r="DA1984" s="240"/>
      <c r="DB1984" s="240"/>
      <c r="DC1984" s="240"/>
      <c r="DD1984" s="240"/>
      <c r="DE1984" s="240"/>
      <c r="DF1984" s="240"/>
      <c r="DG1984" s="240"/>
      <c r="DH1984" s="240"/>
      <c r="DI1984" s="240"/>
      <c r="DJ1984" s="240"/>
      <c r="DK1984" s="240"/>
      <c r="DL1984" s="240"/>
    </row>
    <row r="1985" spans="1:116" x14ac:dyDescent="0.35">
      <c r="B1985" t="s">
        <v>332</v>
      </c>
      <c r="D1985" t="s">
        <v>545</v>
      </c>
      <c r="E1985" s="8" t="str">
        <f>ROW()&amp;" "&amp;D1985</f>
        <v>1985 SEASON MONTHL-TR-R</v>
      </c>
      <c r="G1985" s="145" t="s">
        <v>62</v>
      </c>
      <c r="H1985" s="34">
        <f>1-SUM(H1973:H1984)</f>
        <v>3.3333333333340764E-4</v>
      </c>
      <c r="I1985" s="60"/>
      <c r="J1985" s="60"/>
      <c r="K1985" s="38"/>
      <c r="L1985" s="38"/>
      <c r="M1985" s="38"/>
      <c r="N1985" s="38"/>
      <c r="O1985" s="38"/>
      <c r="P1985" s="38"/>
      <c r="R1985" s="15"/>
      <c r="S1985" s="240"/>
      <c r="T1985" s="240"/>
      <c r="U1985" s="240"/>
      <c r="V1985" s="240"/>
      <c r="W1985" s="240"/>
      <c r="X1985" s="240"/>
      <c r="Y1985" s="240"/>
      <c r="Z1985" s="240"/>
      <c r="AA1985" s="240"/>
      <c r="AB1985" s="240"/>
      <c r="AC1985" s="240"/>
      <c r="AD1985" s="240"/>
      <c r="AE1985" s="240"/>
      <c r="AF1985" s="240"/>
      <c r="AG1985" s="240"/>
      <c r="AH1985" s="240"/>
      <c r="AI1985" s="240"/>
      <c r="AJ1985" s="240"/>
      <c r="AK1985" s="240"/>
      <c r="AL1985" s="240"/>
      <c r="AM1985" s="240"/>
      <c r="AN1985" s="240"/>
      <c r="AO1985" s="240"/>
      <c r="AP1985" s="240"/>
      <c r="AQ1985" s="240"/>
      <c r="AR1985" s="240"/>
      <c r="AS1985" s="240"/>
      <c r="AT1985" s="240"/>
      <c r="AU1985" s="240"/>
      <c r="AV1985" s="240"/>
      <c r="AW1985" s="240"/>
      <c r="AX1985" s="240"/>
      <c r="AY1985" s="240"/>
      <c r="AZ1985" s="240"/>
      <c r="BA1985" s="240"/>
      <c r="BB1985" s="240"/>
      <c r="BC1985" s="240"/>
      <c r="BD1985" s="240"/>
      <c r="BE1985" s="240"/>
      <c r="BF1985" s="240"/>
      <c r="BG1985" s="240"/>
      <c r="BH1985" s="240"/>
      <c r="BI1985" s="240"/>
      <c r="BJ1985" s="240"/>
      <c r="BK1985" s="240"/>
      <c r="BL1985" s="240"/>
      <c r="BM1985" s="240"/>
      <c r="BN1985" s="240"/>
      <c r="BO1985" s="240"/>
      <c r="BP1985" s="240"/>
      <c r="BQ1985" s="240"/>
      <c r="BR1985" s="240"/>
      <c r="BS1985" s="240"/>
      <c r="BT1985" s="240"/>
      <c r="BU1985" s="240"/>
      <c r="BV1985" s="240"/>
      <c r="BW1985" s="240"/>
      <c r="BX1985" s="240"/>
      <c r="BY1985" s="240"/>
      <c r="BZ1985" s="240"/>
      <c r="CA1985" s="240"/>
      <c r="CB1985" s="240"/>
      <c r="CC1985" s="240"/>
      <c r="CD1985" s="240"/>
      <c r="CE1985" s="240"/>
      <c r="CF1985" s="240"/>
      <c r="CG1985" s="240"/>
      <c r="CH1985" s="240"/>
      <c r="CI1985" s="240"/>
      <c r="CJ1985" s="240"/>
      <c r="CK1985" s="240"/>
      <c r="CL1985" s="240"/>
      <c r="CN1985" s="240"/>
      <c r="CO1985" s="240"/>
      <c r="CP1985" s="240"/>
      <c r="CQ1985" s="240"/>
      <c r="CR1985" s="240"/>
      <c r="CS1985" s="240"/>
      <c r="CT1985" s="240"/>
      <c r="CU1985" s="240"/>
      <c r="CV1985" s="240"/>
      <c r="CW1985" s="240"/>
      <c r="CX1985" s="240"/>
      <c r="CY1985" s="240"/>
      <c r="CZ1985" s="240"/>
      <c r="DA1985" s="240"/>
      <c r="DB1985" s="240"/>
      <c r="DC1985" s="240"/>
      <c r="DD1985" s="240"/>
      <c r="DE1985" s="240"/>
      <c r="DF1985" s="240"/>
      <c r="DG1985" s="240"/>
      <c r="DH1985" s="240"/>
      <c r="DI1985" s="240"/>
      <c r="DJ1985" s="240"/>
      <c r="DK1985" s="240"/>
      <c r="DL1985" s="240"/>
    </row>
    <row r="1986" spans="1:116" x14ac:dyDescent="0.35">
      <c r="B1986" t="s">
        <v>332</v>
      </c>
      <c r="D1986" t="s">
        <v>545</v>
      </c>
      <c r="E1986" s="8" t="str">
        <f t="shared" ref="E1986:E1991" si="3213">ROW()&amp;" "&amp;D1986</f>
        <v>1986 SEASON MONTHL-TR-R</v>
      </c>
      <c r="G1986" s="136" t="str">
        <f>G1960</f>
        <v>Surgical procedures</v>
      </c>
      <c r="H1986" s="12"/>
      <c r="I1986" s="60"/>
      <c r="J1986" s="60"/>
      <c r="K1986" s="38"/>
      <c r="L1986" s="38"/>
      <c r="M1986" s="38"/>
      <c r="N1986" s="38"/>
      <c r="O1986" s="38"/>
      <c r="P1986" s="38"/>
      <c r="R1986" s="15"/>
      <c r="S1986" s="240"/>
      <c r="T1986" s="240"/>
      <c r="U1986" s="240"/>
      <c r="V1986" s="240"/>
      <c r="W1986" s="240"/>
      <c r="X1986" s="240"/>
      <c r="Y1986" s="240"/>
      <c r="Z1986" s="240"/>
      <c r="AA1986" s="240"/>
      <c r="AB1986" s="240"/>
      <c r="AC1986" s="240"/>
      <c r="AD1986" s="240"/>
      <c r="AE1986" s="240"/>
      <c r="AF1986" s="240"/>
      <c r="AG1986" s="240"/>
      <c r="AH1986" s="240"/>
      <c r="AI1986" s="240"/>
      <c r="AJ1986" s="240"/>
      <c r="AK1986" s="240"/>
      <c r="AL1986" s="240"/>
      <c r="AM1986" s="240"/>
      <c r="AN1986" s="240"/>
      <c r="AO1986" s="240"/>
      <c r="AP1986" s="240"/>
      <c r="AQ1986" s="240"/>
      <c r="AR1986" s="240"/>
      <c r="AS1986" s="240"/>
      <c r="AT1986" s="240"/>
      <c r="AU1986" s="240"/>
      <c r="AV1986" s="240"/>
      <c r="AW1986" s="240"/>
      <c r="AX1986" s="240"/>
      <c r="AY1986" s="240"/>
      <c r="AZ1986" s="240"/>
      <c r="BA1986" s="240"/>
      <c r="BB1986" s="240"/>
      <c r="BC1986" s="240"/>
      <c r="BD1986" s="240"/>
      <c r="BE1986" s="240"/>
      <c r="BF1986" s="240"/>
      <c r="BG1986" s="240"/>
      <c r="BH1986" s="240"/>
      <c r="BI1986" s="240"/>
      <c r="BJ1986" s="240"/>
      <c r="BK1986" s="240"/>
      <c r="BL1986" s="240"/>
      <c r="BM1986" s="240"/>
      <c r="BN1986" s="240"/>
      <c r="BO1986" s="240"/>
      <c r="BP1986" s="240"/>
      <c r="BQ1986" s="240"/>
      <c r="BR1986" s="240"/>
      <c r="BS1986" s="240"/>
      <c r="BT1986" s="240"/>
      <c r="BU1986" s="240"/>
      <c r="BV1986" s="240"/>
      <c r="BW1986" s="240"/>
      <c r="BX1986" s="240"/>
      <c r="BY1986" s="240"/>
      <c r="BZ1986" s="240"/>
      <c r="CA1986" s="240"/>
      <c r="CB1986" s="240"/>
      <c r="CC1986" s="240"/>
      <c r="CD1986" s="240"/>
      <c r="CE1986" s="240"/>
      <c r="CF1986" s="240"/>
      <c r="CG1986" s="240"/>
      <c r="CH1986" s="240"/>
      <c r="CI1986" s="240"/>
      <c r="CJ1986" s="240"/>
      <c r="CK1986" s="240"/>
      <c r="CL1986" s="240"/>
      <c r="CN1986" s="60"/>
      <c r="CO1986" s="76"/>
      <c r="CP1986" s="76"/>
      <c r="CQ1986" s="76"/>
      <c r="CR1986" s="76"/>
      <c r="CS1986" s="76"/>
      <c r="CT1986" s="76"/>
      <c r="CU1986" s="76"/>
      <c r="CV1986" s="76"/>
      <c r="CW1986" s="76"/>
      <c r="CX1986" s="76"/>
      <c r="CY1986" s="76"/>
      <c r="CZ1986" s="76"/>
      <c r="DA1986" s="76"/>
      <c r="DB1986" s="76"/>
      <c r="DC1986" s="76"/>
      <c r="DD1986" s="76"/>
      <c r="DE1986" s="76"/>
      <c r="DF1986" s="76"/>
      <c r="DG1986" s="76"/>
      <c r="DH1986" s="76"/>
      <c r="DI1986" s="76"/>
      <c r="DJ1986" s="76"/>
      <c r="DK1986" s="76"/>
      <c r="DL1986" s="76"/>
    </row>
    <row r="1987" spans="1:116" x14ac:dyDescent="0.35">
      <c r="B1987" t="s">
        <v>332</v>
      </c>
      <c r="D1987" t="s">
        <v>545</v>
      </c>
      <c r="E1987" s="8" t="str">
        <f t="shared" si="3213"/>
        <v>1987 SEASON MONTHL-TR-R</v>
      </c>
      <c r="G1987" s="136" t="str">
        <f t="shared" ref="G1987:G1993" si="3214">G1961</f>
        <v>procedure</v>
      </c>
      <c r="H1987" s="27"/>
      <c r="I1987" s="78"/>
      <c r="J1987" s="78"/>
      <c r="K1987" s="33"/>
      <c r="L1987" s="33"/>
      <c r="M1987" s="33"/>
      <c r="N1987" s="33"/>
      <c r="O1987" s="33"/>
      <c r="P1987" s="33"/>
      <c r="R1987" s="33"/>
      <c r="S1987" s="80"/>
      <c r="T1987" s="80"/>
      <c r="U1987" s="80"/>
      <c r="V1987" s="80"/>
      <c r="W1987" s="80"/>
      <c r="X1987" s="80"/>
      <c r="Y1987" s="80"/>
      <c r="Z1987" s="80"/>
      <c r="AA1987" s="80"/>
      <c r="AB1987" s="80"/>
      <c r="AC1987" s="80"/>
      <c r="AD1987" s="80"/>
      <c r="AE1987" s="80"/>
      <c r="AF1987" s="80"/>
      <c r="AG1987" s="80"/>
      <c r="AH1987" s="80"/>
      <c r="AI1987" s="80"/>
      <c r="AJ1987" s="80"/>
      <c r="AK1987" s="80"/>
      <c r="AL1987" s="80"/>
      <c r="AM1987" s="80"/>
      <c r="AN1987" s="80"/>
      <c r="AO1987" s="80"/>
      <c r="AP1987" s="80"/>
      <c r="AQ1987" s="80"/>
      <c r="AR1987" s="80"/>
      <c r="AS1987" s="80"/>
      <c r="AT1987" s="80"/>
      <c r="AU1987" s="80"/>
      <c r="AV1987" s="80"/>
      <c r="AW1987" s="80"/>
      <c r="AX1987" s="80"/>
      <c r="AY1987" s="80"/>
      <c r="AZ1987" s="80"/>
      <c r="BA1987" s="80"/>
      <c r="BB1987" s="80"/>
      <c r="BC1987" s="80"/>
      <c r="BD1987" s="80"/>
      <c r="BE1987" s="80"/>
      <c r="BF1987" s="80"/>
      <c r="BG1987" s="80"/>
      <c r="BH1987" s="80"/>
      <c r="BI1987" s="80"/>
      <c r="BJ1987" s="80"/>
      <c r="BK1987" s="80"/>
      <c r="BL1987" s="80"/>
      <c r="BM1987" s="80"/>
      <c r="BN1987" s="80"/>
      <c r="BO1987" s="80"/>
      <c r="BP1987" s="80"/>
      <c r="BQ1987" s="80"/>
      <c r="BR1987" s="80"/>
      <c r="BS1987" s="80"/>
      <c r="BT1987" s="80"/>
      <c r="BU1987" s="80"/>
      <c r="BV1987" s="80"/>
      <c r="BW1987" s="80"/>
      <c r="BX1987" s="80"/>
      <c r="BY1987" s="80"/>
      <c r="BZ1987" s="80"/>
      <c r="CA1987" s="80"/>
      <c r="CB1987" s="80"/>
      <c r="CC1987" s="80"/>
      <c r="CD1987" s="80"/>
      <c r="CE1987" s="80"/>
      <c r="CF1987" s="80"/>
      <c r="CG1987" s="80"/>
      <c r="CH1987" s="80"/>
      <c r="CI1987" s="80"/>
      <c r="CJ1987" s="80"/>
      <c r="CK1987" s="80"/>
      <c r="CL1987" s="80"/>
      <c r="CN1987" s="78"/>
      <c r="CO1987" s="77"/>
      <c r="CP1987" s="77"/>
      <c r="CQ1987" s="77"/>
      <c r="CR1987" s="77"/>
      <c r="CS1987" s="77"/>
      <c r="CT1987" s="77"/>
      <c r="CU1987" s="77"/>
      <c r="CV1987" s="77"/>
      <c r="CW1987" s="77"/>
      <c r="CX1987" s="77"/>
      <c r="CY1987" s="77"/>
      <c r="CZ1987" s="77"/>
      <c r="DA1987" s="77"/>
      <c r="DB1987" s="77"/>
      <c r="DC1987" s="77"/>
      <c r="DD1987" s="77"/>
      <c r="DE1987" s="77"/>
      <c r="DF1987" s="77"/>
      <c r="DG1987" s="77"/>
      <c r="DH1987" s="77"/>
      <c r="DI1987" s="77"/>
      <c r="DJ1987" s="77"/>
      <c r="DK1987" s="77"/>
      <c r="DL1987" s="77"/>
    </row>
    <row r="1988" spans="1:116" x14ac:dyDescent="0.35">
      <c r="B1988" t="s">
        <v>332</v>
      </c>
      <c r="D1988" t="s">
        <v>545</v>
      </c>
      <c r="E1988" s="8" t="str">
        <f t="shared" si="3213"/>
        <v>1988 SEASON MONTHL-TR-R</v>
      </c>
      <c r="G1988" s="136" t="str">
        <f t="shared" si="3214"/>
        <v>Primary revenue driver</v>
      </c>
      <c r="H1988" s="27"/>
      <c r="I1988" s="78"/>
      <c r="J1988" s="78"/>
      <c r="K1988" s="33"/>
      <c r="L1988" s="33"/>
      <c r="M1988" s="33"/>
      <c r="N1988" s="33"/>
      <c r="O1988" s="33"/>
      <c r="P1988" s="33"/>
      <c r="R1988" s="33"/>
      <c r="S1988" s="4" t="str">
        <f>ADDRESS(ROW(S1970),COLUMN(S1970),2)</f>
        <v>S$1970</v>
      </c>
      <c r="T1988" s="4" t="str">
        <f t="shared" ref="T1988:CE1988" si="3215">ADDRESS(ROW(T1970),COLUMN(T1970),2)</f>
        <v>T$1970</v>
      </c>
      <c r="U1988" s="4" t="str">
        <f t="shared" si="3215"/>
        <v>U$1970</v>
      </c>
      <c r="V1988" s="4" t="str">
        <f t="shared" si="3215"/>
        <v>V$1970</v>
      </c>
      <c r="W1988" s="4" t="str">
        <f t="shared" si="3215"/>
        <v>W$1970</v>
      </c>
      <c r="X1988" s="4" t="str">
        <f t="shared" si="3215"/>
        <v>X$1970</v>
      </c>
      <c r="Y1988" s="4" t="str">
        <f t="shared" si="3215"/>
        <v>Y$1970</v>
      </c>
      <c r="Z1988" s="4" t="str">
        <f t="shared" si="3215"/>
        <v>Z$1970</v>
      </c>
      <c r="AA1988" s="4" t="str">
        <f t="shared" si="3215"/>
        <v>AA$1970</v>
      </c>
      <c r="AB1988" s="4" t="str">
        <f t="shared" si="3215"/>
        <v>AB$1970</v>
      </c>
      <c r="AC1988" s="4" t="str">
        <f t="shared" si="3215"/>
        <v>AC$1970</v>
      </c>
      <c r="AD1988" s="4" t="str">
        <f t="shared" si="3215"/>
        <v>AD$1970</v>
      </c>
      <c r="AE1988" s="4" t="str">
        <f t="shared" si="3215"/>
        <v>AE$1970</v>
      </c>
      <c r="AF1988" s="4" t="str">
        <f t="shared" si="3215"/>
        <v>AF$1970</v>
      </c>
      <c r="AG1988" s="4" t="str">
        <f t="shared" si="3215"/>
        <v>AG$1970</v>
      </c>
      <c r="AH1988" s="4" t="str">
        <f t="shared" si="3215"/>
        <v>AH$1970</v>
      </c>
      <c r="AI1988" s="4" t="str">
        <f t="shared" si="3215"/>
        <v>AI$1970</v>
      </c>
      <c r="AJ1988" s="4" t="str">
        <f t="shared" si="3215"/>
        <v>AJ$1970</v>
      </c>
      <c r="AK1988" s="4" t="str">
        <f t="shared" si="3215"/>
        <v>AK$1970</v>
      </c>
      <c r="AL1988" s="4" t="str">
        <f t="shared" si="3215"/>
        <v>AL$1970</v>
      </c>
      <c r="AM1988" s="4" t="str">
        <f t="shared" si="3215"/>
        <v>AM$1970</v>
      </c>
      <c r="AN1988" s="4" t="str">
        <f t="shared" si="3215"/>
        <v>AN$1970</v>
      </c>
      <c r="AO1988" s="4" t="str">
        <f t="shared" si="3215"/>
        <v>AO$1970</v>
      </c>
      <c r="AP1988" s="4" t="str">
        <f t="shared" si="3215"/>
        <v>AP$1970</v>
      </c>
      <c r="AQ1988" s="4" t="str">
        <f t="shared" si="3215"/>
        <v>AQ$1970</v>
      </c>
      <c r="AR1988" s="4" t="str">
        <f t="shared" si="3215"/>
        <v>AR$1970</v>
      </c>
      <c r="AS1988" s="4" t="str">
        <f t="shared" si="3215"/>
        <v>AS$1970</v>
      </c>
      <c r="AT1988" s="4" t="str">
        <f t="shared" si="3215"/>
        <v>AT$1970</v>
      </c>
      <c r="AU1988" s="4" t="str">
        <f t="shared" si="3215"/>
        <v>AU$1970</v>
      </c>
      <c r="AV1988" s="4" t="str">
        <f t="shared" si="3215"/>
        <v>AV$1970</v>
      </c>
      <c r="AW1988" s="4" t="str">
        <f t="shared" si="3215"/>
        <v>AW$1970</v>
      </c>
      <c r="AX1988" s="4" t="str">
        <f t="shared" si="3215"/>
        <v>AX$1970</v>
      </c>
      <c r="AY1988" s="4" t="str">
        <f t="shared" si="3215"/>
        <v>AY$1970</v>
      </c>
      <c r="AZ1988" s="4" t="str">
        <f t="shared" si="3215"/>
        <v>AZ$1970</v>
      </c>
      <c r="BA1988" s="4" t="str">
        <f t="shared" si="3215"/>
        <v>BA$1970</v>
      </c>
      <c r="BB1988" s="4" t="str">
        <f t="shared" si="3215"/>
        <v>BB$1970</v>
      </c>
      <c r="BC1988" s="4" t="str">
        <f t="shared" si="3215"/>
        <v>BC$1970</v>
      </c>
      <c r="BD1988" s="4" t="str">
        <f t="shared" si="3215"/>
        <v>BD$1970</v>
      </c>
      <c r="BE1988" s="4" t="str">
        <f t="shared" si="3215"/>
        <v>BE$1970</v>
      </c>
      <c r="BF1988" s="4" t="str">
        <f t="shared" si="3215"/>
        <v>BF$1970</v>
      </c>
      <c r="BG1988" s="4" t="str">
        <f t="shared" si="3215"/>
        <v>BG$1970</v>
      </c>
      <c r="BH1988" s="4" t="str">
        <f t="shared" si="3215"/>
        <v>BH$1970</v>
      </c>
      <c r="BI1988" s="4" t="str">
        <f t="shared" si="3215"/>
        <v>BI$1970</v>
      </c>
      <c r="BJ1988" s="4" t="str">
        <f t="shared" si="3215"/>
        <v>BJ$1970</v>
      </c>
      <c r="BK1988" s="4" t="str">
        <f t="shared" si="3215"/>
        <v>BK$1970</v>
      </c>
      <c r="BL1988" s="4" t="str">
        <f t="shared" si="3215"/>
        <v>BL$1970</v>
      </c>
      <c r="BM1988" s="4" t="str">
        <f t="shared" si="3215"/>
        <v>BM$1970</v>
      </c>
      <c r="BN1988" s="4" t="str">
        <f t="shared" si="3215"/>
        <v>BN$1970</v>
      </c>
      <c r="BO1988" s="4" t="str">
        <f t="shared" si="3215"/>
        <v>BO$1970</v>
      </c>
      <c r="BP1988" s="4" t="str">
        <f t="shared" si="3215"/>
        <v>BP$1970</v>
      </c>
      <c r="BQ1988" s="4" t="str">
        <f t="shared" si="3215"/>
        <v>BQ$1970</v>
      </c>
      <c r="BR1988" s="4" t="str">
        <f t="shared" si="3215"/>
        <v>BR$1970</v>
      </c>
      <c r="BS1988" s="4" t="str">
        <f t="shared" si="3215"/>
        <v>BS$1970</v>
      </c>
      <c r="BT1988" s="4" t="str">
        <f t="shared" si="3215"/>
        <v>BT$1970</v>
      </c>
      <c r="BU1988" s="4" t="str">
        <f t="shared" si="3215"/>
        <v>BU$1970</v>
      </c>
      <c r="BV1988" s="4" t="str">
        <f t="shared" si="3215"/>
        <v>BV$1970</v>
      </c>
      <c r="BW1988" s="4" t="str">
        <f t="shared" si="3215"/>
        <v>BW$1970</v>
      </c>
      <c r="BX1988" s="4" t="str">
        <f t="shared" si="3215"/>
        <v>BX$1970</v>
      </c>
      <c r="BY1988" s="4" t="str">
        <f t="shared" si="3215"/>
        <v>BY$1970</v>
      </c>
      <c r="BZ1988" s="4" t="str">
        <f t="shared" si="3215"/>
        <v>BZ$1970</v>
      </c>
      <c r="CA1988" s="4" t="str">
        <f t="shared" si="3215"/>
        <v>CA$1970</v>
      </c>
      <c r="CB1988" s="4" t="str">
        <f t="shared" si="3215"/>
        <v>CB$1970</v>
      </c>
      <c r="CC1988" s="4" t="str">
        <f t="shared" si="3215"/>
        <v>CC$1970</v>
      </c>
      <c r="CD1988" s="4" t="str">
        <f t="shared" si="3215"/>
        <v>CD$1970</v>
      </c>
      <c r="CE1988" s="4" t="str">
        <f t="shared" si="3215"/>
        <v>CE$1970</v>
      </c>
      <c r="CF1988" s="4" t="str">
        <f t="shared" ref="CF1988:CL1988" si="3216">ADDRESS(ROW(CF1970),COLUMN(CF1970),2)</f>
        <v>CF$1970</v>
      </c>
      <c r="CG1988" s="4" t="str">
        <f t="shared" si="3216"/>
        <v>CG$1970</v>
      </c>
      <c r="CH1988" s="4" t="str">
        <f t="shared" si="3216"/>
        <v>CH$1970</v>
      </c>
      <c r="CI1988" s="4" t="str">
        <f t="shared" si="3216"/>
        <v>CI$1970</v>
      </c>
      <c r="CJ1988" s="4" t="str">
        <f t="shared" si="3216"/>
        <v>CJ$1970</v>
      </c>
      <c r="CK1988" s="4" t="str">
        <f t="shared" si="3216"/>
        <v>CK$1970</v>
      </c>
      <c r="CL1988" s="4" t="str">
        <f t="shared" si="3216"/>
        <v>CL$1970</v>
      </c>
      <c r="CN1988" s="78"/>
      <c r="CO1988" s="80" t="str">
        <f t="shared" ref="CO1988:DL1988" si="3217">CO1962</f>
        <v>CO$16</v>
      </c>
      <c r="CP1988" s="80" t="str">
        <f t="shared" si="3217"/>
        <v>CP$16</v>
      </c>
      <c r="CQ1988" s="80" t="str">
        <f t="shared" si="3217"/>
        <v>CQ$16</v>
      </c>
      <c r="CR1988" s="80" t="str">
        <f t="shared" si="3217"/>
        <v>CR$16</v>
      </c>
      <c r="CS1988" s="80" t="str">
        <f t="shared" si="3217"/>
        <v>CS$16</v>
      </c>
      <c r="CT1988" s="80" t="str">
        <f t="shared" si="3217"/>
        <v>CT$16</v>
      </c>
      <c r="CU1988" s="80" t="str">
        <f t="shared" si="3217"/>
        <v>CU$16</v>
      </c>
      <c r="CV1988" s="80" t="str">
        <f t="shared" si="3217"/>
        <v>CV$16</v>
      </c>
      <c r="CW1988" s="80" t="str">
        <f t="shared" si="3217"/>
        <v>CW$16</v>
      </c>
      <c r="CX1988" s="80" t="str">
        <f t="shared" si="3217"/>
        <v>CX$16</v>
      </c>
      <c r="CY1988" s="80" t="str">
        <f t="shared" si="3217"/>
        <v>CY$16</v>
      </c>
      <c r="CZ1988" s="80" t="str">
        <f t="shared" si="3217"/>
        <v>CZ$16</v>
      </c>
      <c r="DA1988" s="80" t="str">
        <f t="shared" si="3217"/>
        <v>DA$16</v>
      </c>
      <c r="DB1988" s="80" t="str">
        <f t="shared" si="3217"/>
        <v>DB$16</v>
      </c>
      <c r="DC1988" s="80" t="str">
        <f t="shared" si="3217"/>
        <v>DC$16</v>
      </c>
      <c r="DD1988" s="80" t="str">
        <f t="shared" si="3217"/>
        <v>DD$16</v>
      </c>
      <c r="DE1988" s="80" t="str">
        <f t="shared" si="3217"/>
        <v>DE$16</v>
      </c>
      <c r="DF1988" s="80" t="str">
        <f t="shared" si="3217"/>
        <v>DF$16</v>
      </c>
      <c r="DG1988" s="80" t="str">
        <f t="shared" si="3217"/>
        <v>DG$16</v>
      </c>
      <c r="DH1988" s="80" t="str">
        <f t="shared" si="3217"/>
        <v>DH$16</v>
      </c>
      <c r="DI1988" s="80" t="str">
        <f t="shared" si="3217"/>
        <v>DI$16</v>
      </c>
      <c r="DJ1988" s="80" t="str">
        <f t="shared" si="3217"/>
        <v>DJ$16</v>
      </c>
      <c r="DK1988" s="80" t="str">
        <f t="shared" si="3217"/>
        <v>DK$16</v>
      </c>
      <c r="DL1988" s="80" t="str">
        <f t="shared" si="3217"/>
        <v>DL$16</v>
      </c>
    </row>
    <row r="1989" spans="1:116" x14ac:dyDescent="0.35">
      <c r="B1989" t="s">
        <v>332</v>
      </c>
      <c r="D1989" t="s">
        <v>545</v>
      </c>
      <c r="E1989" s="8" t="str">
        <f t="shared" si="3213"/>
        <v>1989 SEASON MONTHL-TR-R</v>
      </c>
      <c r="G1989" s="136" t="str">
        <f t="shared" si="3214"/>
        <v>Primary volume driver</v>
      </c>
      <c r="K1989" s="53"/>
      <c r="L1989" s="53"/>
      <c r="M1989" s="53"/>
      <c r="N1989" s="53"/>
      <c r="O1989" s="53"/>
      <c r="P1989" s="53"/>
      <c r="R1989" s="24"/>
      <c r="S1989" s="80" t="str">
        <f>S1963</f>
        <v>S$17</v>
      </c>
      <c r="T1989" s="80" t="str">
        <f t="shared" ref="T1989:CE1989" si="3218">T1963</f>
        <v>T$17</v>
      </c>
      <c r="U1989" s="80" t="str">
        <f t="shared" si="3218"/>
        <v>U$17</v>
      </c>
      <c r="V1989" s="80" t="str">
        <f t="shared" si="3218"/>
        <v>V$17</v>
      </c>
      <c r="W1989" s="80" t="str">
        <f t="shared" si="3218"/>
        <v>W$17</v>
      </c>
      <c r="X1989" s="80" t="str">
        <f t="shared" si="3218"/>
        <v>X$17</v>
      </c>
      <c r="Y1989" s="80" t="str">
        <f t="shared" si="3218"/>
        <v>Y$17</v>
      </c>
      <c r="Z1989" s="80" t="str">
        <f t="shared" si="3218"/>
        <v>Z$17</v>
      </c>
      <c r="AA1989" s="80" t="str">
        <f t="shared" si="3218"/>
        <v>AA$17</v>
      </c>
      <c r="AB1989" s="80" t="str">
        <f t="shared" si="3218"/>
        <v>AB$17</v>
      </c>
      <c r="AC1989" s="80" t="str">
        <f t="shared" si="3218"/>
        <v>AC$17</v>
      </c>
      <c r="AD1989" s="80" t="str">
        <f t="shared" si="3218"/>
        <v>AD$17</v>
      </c>
      <c r="AE1989" s="80" t="str">
        <f t="shared" si="3218"/>
        <v>AE$17</v>
      </c>
      <c r="AF1989" s="80" t="str">
        <f t="shared" si="3218"/>
        <v>AF$17</v>
      </c>
      <c r="AG1989" s="80" t="str">
        <f t="shared" si="3218"/>
        <v>AG$17</v>
      </c>
      <c r="AH1989" s="80" t="str">
        <f t="shared" si="3218"/>
        <v>AH$17</v>
      </c>
      <c r="AI1989" s="80" t="str">
        <f t="shared" si="3218"/>
        <v>AI$17</v>
      </c>
      <c r="AJ1989" s="80" t="str">
        <f t="shared" si="3218"/>
        <v>AJ$17</v>
      </c>
      <c r="AK1989" s="80" t="str">
        <f t="shared" si="3218"/>
        <v>AK$17</v>
      </c>
      <c r="AL1989" s="80" t="str">
        <f t="shared" si="3218"/>
        <v>AL$17</v>
      </c>
      <c r="AM1989" s="80" t="str">
        <f t="shared" si="3218"/>
        <v>AM$17</v>
      </c>
      <c r="AN1989" s="80" t="str">
        <f t="shared" si="3218"/>
        <v>AN$17</v>
      </c>
      <c r="AO1989" s="80" t="str">
        <f t="shared" si="3218"/>
        <v>AO$17</v>
      </c>
      <c r="AP1989" s="80" t="str">
        <f t="shared" si="3218"/>
        <v>AP$17</v>
      </c>
      <c r="AQ1989" s="80" t="str">
        <f t="shared" si="3218"/>
        <v>AQ$17</v>
      </c>
      <c r="AR1989" s="80" t="str">
        <f t="shared" si="3218"/>
        <v>AR$17</v>
      </c>
      <c r="AS1989" s="80" t="str">
        <f t="shared" si="3218"/>
        <v>AS$17</v>
      </c>
      <c r="AT1989" s="80" t="str">
        <f t="shared" si="3218"/>
        <v>AT$17</v>
      </c>
      <c r="AU1989" s="80" t="str">
        <f t="shared" si="3218"/>
        <v>AU$17</v>
      </c>
      <c r="AV1989" s="80" t="str">
        <f t="shared" si="3218"/>
        <v>AV$17</v>
      </c>
      <c r="AW1989" s="80" t="str">
        <f t="shared" si="3218"/>
        <v>AW$17</v>
      </c>
      <c r="AX1989" s="80" t="str">
        <f t="shared" si="3218"/>
        <v>AX$17</v>
      </c>
      <c r="AY1989" s="80" t="str">
        <f t="shared" si="3218"/>
        <v>AY$17</v>
      </c>
      <c r="AZ1989" s="80" t="str">
        <f t="shared" si="3218"/>
        <v>AZ$17</v>
      </c>
      <c r="BA1989" s="80" t="str">
        <f t="shared" si="3218"/>
        <v>BA$17</v>
      </c>
      <c r="BB1989" s="80" t="str">
        <f t="shared" si="3218"/>
        <v>BB$17</v>
      </c>
      <c r="BC1989" s="80" t="str">
        <f t="shared" si="3218"/>
        <v>BC$17</v>
      </c>
      <c r="BD1989" s="80" t="str">
        <f t="shared" si="3218"/>
        <v>BD$17</v>
      </c>
      <c r="BE1989" s="80" t="str">
        <f t="shared" si="3218"/>
        <v>BE$17</v>
      </c>
      <c r="BF1989" s="80" t="str">
        <f t="shared" si="3218"/>
        <v>BF$17</v>
      </c>
      <c r="BG1989" s="80" t="str">
        <f t="shared" si="3218"/>
        <v>BG$17</v>
      </c>
      <c r="BH1989" s="80" t="str">
        <f t="shared" si="3218"/>
        <v>BH$17</v>
      </c>
      <c r="BI1989" s="80" t="str">
        <f t="shared" si="3218"/>
        <v>BI$17</v>
      </c>
      <c r="BJ1989" s="80" t="str">
        <f t="shared" si="3218"/>
        <v>BJ$17</v>
      </c>
      <c r="BK1989" s="80" t="str">
        <f t="shared" si="3218"/>
        <v>BK$17</v>
      </c>
      <c r="BL1989" s="80" t="str">
        <f t="shared" si="3218"/>
        <v>BL$17</v>
      </c>
      <c r="BM1989" s="80" t="str">
        <f t="shared" si="3218"/>
        <v>BM$17</v>
      </c>
      <c r="BN1989" s="80" t="str">
        <f t="shared" si="3218"/>
        <v>BN$17</v>
      </c>
      <c r="BO1989" s="80" t="str">
        <f t="shared" si="3218"/>
        <v>BO$17</v>
      </c>
      <c r="BP1989" s="80" t="str">
        <f t="shared" si="3218"/>
        <v>BP$17</v>
      </c>
      <c r="BQ1989" s="80" t="str">
        <f t="shared" si="3218"/>
        <v>BQ$17</v>
      </c>
      <c r="BR1989" s="80" t="str">
        <f t="shared" si="3218"/>
        <v>BR$17</v>
      </c>
      <c r="BS1989" s="80" t="str">
        <f t="shared" si="3218"/>
        <v>BS$17</v>
      </c>
      <c r="BT1989" s="80" t="str">
        <f t="shared" si="3218"/>
        <v>BT$17</v>
      </c>
      <c r="BU1989" s="80" t="str">
        <f t="shared" si="3218"/>
        <v>BU$17</v>
      </c>
      <c r="BV1989" s="80" t="str">
        <f t="shared" si="3218"/>
        <v>BV$17</v>
      </c>
      <c r="BW1989" s="80" t="str">
        <f t="shared" si="3218"/>
        <v>BW$17</v>
      </c>
      <c r="BX1989" s="80" t="str">
        <f t="shared" si="3218"/>
        <v>BX$17</v>
      </c>
      <c r="BY1989" s="80" t="str">
        <f t="shared" si="3218"/>
        <v>BY$17</v>
      </c>
      <c r="BZ1989" s="80" t="str">
        <f t="shared" si="3218"/>
        <v>BZ$17</v>
      </c>
      <c r="CA1989" s="80" t="str">
        <f t="shared" si="3218"/>
        <v>CA$17</v>
      </c>
      <c r="CB1989" s="80" t="str">
        <f t="shared" si="3218"/>
        <v>CB$17</v>
      </c>
      <c r="CC1989" s="80" t="str">
        <f t="shared" si="3218"/>
        <v>CC$17</v>
      </c>
      <c r="CD1989" s="80" t="str">
        <f t="shared" si="3218"/>
        <v>CD$17</v>
      </c>
      <c r="CE1989" s="80" t="str">
        <f t="shared" si="3218"/>
        <v>CE$17</v>
      </c>
      <c r="CF1989" s="80" t="str">
        <f t="shared" ref="CF1989:CL1989" si="3219">CF1963</f>
        <v>CF$17</v>
      </c>
      <c r="CG1989" s="80" t="str">
        <f t="shared" si="3219"/>
        <v>CG$17</v>
      </c>
      <c r="CH1989" s="80" t="str">
        <f t="shared" si="3219"/>
        <v>CH$17</v>
      </c>
      <c r="CI1989" s="80" t="str">
        <f t="shared" si="3219"/>
        <v>CI$17</v>
      </c>
      <c r="CJ1989" s="80" t="str">
        <f t="shared" si="3219"/>
        <v>CJ$17</v>
      </c>
      <c r="CK1989" s="80" t="str">
        <f t="shared" si="3219"/>
        <v>CK$17</v>
      </c>
      <c r="CL1989" s="80" t="str">
        <f t="shared" si="3219"/>
        <v>CL$17</v>
      </c>
      <c r="CO1989" s="212" t="e">
        <f>ADDRESS(ROW(#REF!),COLUMN(#REF!),2)</f>
        <v>#REF!</v>
      </c>
      <c r="CP1989" s="212" t="e">
        <f>ADDRESS(ROW(#REF!),COLUMN(#REF!),2)</f>
        <v>#REF!</v>
      </c>
      <c r="CQ1989" s="212" t="e">
        <f>ADDRESS(ROW(#REF!),COLUMN(#REF!),2)</f>
        <v>#REF!</v>
      </c>
      <c r="CR1989" s="212" t="e">
        <f>ADDRESS(ROW(#REF!),COLUMN(#REF!),2)</f>
        <v>#REF!</v>
      </c>
      <c r="CS1989" s="212" t="e">
        <f>ADDRESS(ROW(#REF!),COLUMN(#REF!),2)</f>
        <v>#REF!</v>
      </c>
      <c r="CT1989" s="212" t="e">
        <f>ADDRESS(ROW(#REF!),COLUMN(#REF!),2)</f>
        <v>#REF!</v>
      </c>
      <c r="CU1989" s="212" t="e">
        <f>ADDRESS(ROW(#REF!),COLUMN(#REF!),2)</f>
        <v>#REF!</v>
      </c>
      <c r="CV1989" s="212" t="e">
        <f>ADDRESS(ROW(#REF!),COLUMN(#REF!),2)</f>
        <v>#REF!</v>
      </c>
      <c r="CW1989" s="212" t="e">
        <f>ADDRESS(ROW(#REF!),COLUMN(#REF!),2)</f>
        <v>#REF!</v>
      </c>
      <c r="CX1989" s="212" t="e">
        <f>ADDRESS(ROW(#REF!),COLUMN(#REF!),2)</f>
        <v>#REF!</v>
      </c>
      <c r="CY1989" s="212" t="e">
        <f>ADDRESS(ROW(#REF!),COLUMN(#REF!),2)</f>
        <v>#REF!</v>
      </c>
      <c r="CZ1989" s="212" t="e">
        <f>ADDRESS(ROW(#REF!),COLUMN(#REF!),2)</f>
        <v>#REF!</v>
      </c>
      <c r="DA1989" s="212" t="e">
        <f>ADDRESS(ROW(#REF!),COLUMN(#REF!),2)</f>
        <v>#REF!</v>
      </c>
      <c r="DB1989" s="212" t="e">
        <f>ADDRESS(ROW(#REF!),COLUMN(#REF!),2)</f>
        <v>#REF!</v>
      </c>
      <c r="DC1989" s="212" t="e">
        <f>ADDRESS(ROW(#REF!),COLUMN(#REF!),2)</f>
        <v>#REF!</v>
      </c>
      <c r="DD1989" s="212" t="e">
        <f>ADDRESS(ROW(#REF!),COLUMN(#REF!),2)</f>
        <v>#REF!</v>
      </c>
      <c r="DE1989" s="212" t="e">
        <f>ADDRESS(ROW(#REF!),COLUMN(#REF!),2)</f>
        <v>#REF!</v>
      </c>
      <c r="DF1989" s="212" t="e">
        <f>ADDRESS(ROW(#REF!),COLUMN(#REF!),2)</f>
        <v>#REF!</v>
      </c>
      <c r="DG1989" s="212" t="e">
        <f>ADDRESS(ROW(#REF!),COLUMN(#REF!),2)</f>
        <v>#REF!</v>
      </c>
      <c r="DH1989" s="212" t="e">
        <f>ADDRESS(ROW(#REF!),COLUMN(#REF!),2)</f>
        <v>#REF!</v>
      </c>
      <c r="DI1989" s="212" t="e">
        <f>ADDRESS(ROW(#REF!),COLUMN(#REF!),2)</f>
        <v>#REF!</v>
      </c>
      <c r="DJ1989" s="212" t="e">
        <f>ADDRESS(ROW(#REF!),COLUMN(#REF!),2)</f>
        <v>#REF!</v>
      </c>
      <c r="DK1989" s="212" t="e">
        <f>ADDRESS(ROW(#REF!),COLUMN(#REF!),2)</f>
        <v>#REF!</v>
      </c>
      <c r="DL1989" s="212" t="e">
        <f>ADDRESS(ROW(#REF!),COLUMN(#REF!),2)</f>
        <v>#REF!</v>
      </c>
    </row>
    <row r="1990" spans="1:116" x14ac:dyDescent="0.35">
      <c r="B1990" t="s">
        <v>332</v>
      </c>
      <c r="D1990" t="s">
        <v>545</v>
      </c>
      <c r="E1990" s="8" t="str">
        <f t="shared" si="3213"/>
        <v>1990 SEASON MONTHL-TR-R</v>
      </c>
      <c r="G1990" s="136" t="str">
        <f t="shared" si="3214"/>
        <v>(Secondary label)</v>
      </c>
      <c r="H1990" s="12"/>
      <c r="I1990" s="60"/>
      <c r="J1990" s="60"/>
      <c r="K1990" s="15"/>
      <c r="L1990" s="15"/>
      <c r="M1990" s="15"/>
      <c r="N1990" s="15"/>
      <c r="O1990" s="15"/>
      <c r="P1990" s="15"/>
      <c r="R1990" s="15"/>
      <c r="S1990" s="80"/>
      <c r="T1990" s="80"/>
      <c r="U1990" s="80"/>
      <c r="V1990" s="80"/>
      <c r="W1990" s="80"/>
      <c r="X1990" s="80"/>
      <c r="Y1990" s="80"/>
      <c r="Z1990" s="80"/>
      <c r="AA1990" s="80"/>
      <c r="AB1990" s="80"/>
      <c r="AC1990" s="80"/>
      <c r="AD1990" s="80"/>
      <c r="AE1990" s="80"/>
      <c r="AF1990" s="80"/>
      <c r="AG1990" s="80"/>
      <c r="AH1990" s="80"/>
      <c r="AI1990" s="80"/>
      <c r="AJ1990" s="80"/>
      <c r="AK1990" s="80"/>
      <c r="AL1990" s="80"/>
      <c r="AM1990" s="80"/>
      <c r="AN1990" s="80"/>
      <c r="AO1990" s="80"/>
      <c r="AP1990" s="80"/>
      <c r="AQ1990" s="80"/>
      <c r="AR1990" s="80"/>
      <c r="AS1990" s="80"/>
      <c r="AT1990" s="80"/>
      <c r="AU1990" s="80"/>
      <c r="AV1990" s="80"/>
      <c r="AW1990" s="80"/>
      <c r="AX1990" s="80"/>
      <c r="AY1990" s="80"/>
      <c r="AZ1990" s="80"/>
      <c r="BA1990" s="80"/>
      <c r="BB1990" s="80"/>
      <c r="BC1990" s="80"/>
      <c r="BD1990" s="80"/>
      <c r="BE1990" s="80"/>
      <c r="BF1990" s="80"/>
      <c r="BG1990" s="80"/>
      <c r="BH1990" s="80"/>
      <c r="BI1990" s="80"/>
      <c r="BJ1990" s="80"/>
      <c r="BK1990" s="80"/>
      <c r="BL1990" s="80"/>
      <c r="BM1990" s="80"/>
      <c r="BN1990" s="80"/>
      <c r="BO1990" s="80"/>
      <c r="BP1990" s="80"/>
      <c r="BQ1990" s="80"/>
      <c r="BR1990" s="80"/>
      <c r="BS1990" s="80"/>
      <c r="BT1990" s="80"/>
      <c r="BU1990" s="80"/>
      <c r="BV1990" s="80"/>
      <c r="BW1990" s="80"/>
      <c r="BX1990" s="80"/>
      <c r="BY1990" s="80"/>
      <c r="BZ1990" s="80"/>
      <c r="CA1990" s="80"/>
      <c r="CB1990" s="80"/>
      <c r="CC1990" s="80"/>
      <c r="CD1990" s="80"/>
      <c r="CE1990" s="80"/>
      <c r="CF1990" s="80"/>
      <c r="CG1990" s="80"/>
      <c r="CH1990" s="80"/>
      <c r="CI1990" s="80"/>
      <c r="CJ1990" s="80"/>
      <c r="CK1990" s="80"/>
      <c r="CL1990" s="80"/>
      <c r="CN1990" s="60"/>
    </row>
    <row r="1991" spans="1:116" x14ac:dyDescent="0.35">
      <c r="B1991" t="s">
        <v>332</v>
      </c>
      <c r="D1991" t="s">
        <v>545</v>
      </c>
      <c r="E1991" s="8" t="str">
        <f t="shared" si="3213"/>
        <v>1991 SEASON MONTHL-TR-R</v>
      </c>
      <c r="G1991" s="136" t="str">
        <f t="shared" si="3214"/>
        <v xml:space="preserve">secondary unit </v>
      </c>
      <c r="H1991" s="12"/>
      <c r="I1991" s="60"/>
      <c r="J1991" s="60"/>
      <c r="K1991" s="15"/>
      <c r="L1991" s="15"/>
      <c r="M1991" s="15"/>
      <c r="N1991" s="15"/>
      <c r="O1991" s="15"/>
      <c r="P1991" s="15"/>
      <c r="R1991" s="15"/>
      <c r="S1991" s="76"/>
      <c r="T1991" s="76"/>
      <c r="U1991" s="76"/>
      <c r="V1991" s="76"/>
      <c r="W1991" s="76"/>
      <c r="X1991" s="76"/>
      <c r="Y1991" s="76"/>
      <c r="Z1991" s="76"/>
      <c r="AA1991" s="76"/>
      <c r="AB1991" s="76"/>
      <c r="AC1991" s="76"/>
      <c r="AD1991" s="76"/>
      <c r="AE1991" s="76"/>
      <c r="AF1991" s="76"/>
      <c r="AG1991" s="76"/>
      <c r="AH1991" s="76"/>
      <c r="AI1991" s="76"/>
      <c r="AJ1991" s="76"/>
      <c r="AK1991" s="76"/>
      <c r="AL1991" s="76"/>
      <c r="AM1991" s="76"/>
      <c r="AN1991" s="76"/>
      <c r="AO1991" s="76"/>
      <c r="AP1991" s="76"/>
      <c r="AQ1991" s="76"/>
      <c r="AR1991" s="76"/>
      <c r="AS1991" s="76"/>
      <c r="AT1991" s="76"/>
      <c r="AU1991" s="76"/>
      <c r="AV1991" s="76"/>
      <c r="AW1991" s="76"/>
      <c r="AX1991" s="76"/>
      <c r="AY1991" s="76"/>
      <c r="AZ1991" s="76"/>
      <c r="BA1991" s="76"/>
      <c r="BB1991" s="76"/>
      <c r="BC1991" s="76"/>
      <c r="BD1991" s="76"/>
      <c r="BE1991" s="76"/>
      <c r="BF1991" s="76"/>
      <c r="BG1991" s="76"/>
      <c r="BH1991" s="76"/>
      <c r="BI1991" s="76"/>
      <c r="BJ1991" s="76"/>
      <c r="BK1991" s="76"/>
      <c r="BL1991" s="76"/>
      <c r="BM1991" s="76"/>
      <c r="BN1991" s="76"/>
      <c r="BO1991" s="76"/>
      <c r="BP1991" s="76"/>
      <c r="BQ1991" s="76"/>
      <c r="BR1991" s="76"/>
      <c r="BS1991" s="76"/>
      <c r="BT1991" s="76"/>
      <c r="BU1991" s="76"/>
      <c r="BV1991" s="76"/>
      <c r="BW1991" s="76"/>
      <c r="BX1991" s="76"/>
      <c r="BY1991" s="76"/>
      <c r="BZ1991" s="76"/>
      <c r="CA1991" s="76"/>
      <c r="CB1991" s="76"/>
      <c r="CC1991" s="76"/>
      <c r="CD1991" s="76"/>
      <c r="CE1991" s="76"/>
      <c r="CF1991" s="76"/>
      <c r="CG1991" s="76"/>
      <c r="CH1991" s="76"/>
      <c r="CI1991" s="76"/>
      <c r="CJ1991" s="76"/>
      <c r="CK1991" s="76"/>
      <c r="CL1991" s="76"/>
      <c r="CN1991" s="60"/>
      <c r="CO1991" s="76"/>
      <c r="CP1991" s="76"/>
      <c r="CQ1991" s="76"/>
      <c r="CR1991" s="76"/>
      <c r="CS1991" s="76"/>
      <c r="CT1991" s="76"/>
      <c r="CU1991" s="76"/>
      <c r="CV1991" s="76"/>
      <c r="CW1991" s="76"/>
      <c r="CX1991" s="76"/>
      <c r="CY1991" s="76"/>
      <c r="CZ1991" s="76"/>
      <c r="DA1991" s="76"/>
      <c r="DB1991" s="76"/>
      <c r="DC1991" s="76"/>
      <c r="DD1991" s="76"/>
      <c r="DE1991" s="76"/>
      <c r="DF1991" s="76"/>
      <c r="DG1991" s="76"/>
      <c r="DH1991" s="76"/>
      <c r="DI1991" s="76"/>
      <c r="DJ1991" s="76"/>
      <c r="DK1991" s="76"/>
      <c r="DL1991" s="76"/>
    </row>
    <row r="1992" spans="1:116" x14ac:dyDescent="0.35">
      <c r="E1992" s="8"/>
      <c r="G1992" s="136" t="str">
        <f t="shared" si="3214"/>
        <v>Secondary revenue driver</v>
      </c>
      <c r="H1992" s="12"/>
      <c r="I1992" s="60"/>
      <c r="J1992" s="60"/>
      <c r="K1992" s="15"/>
      <c r="L1992" s="15"/>
      <c r="M1992" s="15"/>
      <c r="N1992" s="15"/>
      <c r="O1992" s="15"/>
      <c r="P1992" s="15"/>
      <c r="R1992" s="15"/>
      <c r="S1992" s="80" t="str">
        <f>S1966</f>
        <v>S$18</v>
      </c>
      <c r="T1992" s="80" t="str">
        <f t="shared" ref="T1992:CE1992" si="3220">T1966</f>
        <v>T$18</v>
      </c>
      <c r="U1992" s="80" t="str">
        <f t="shared" si="3220"/>
        <v>U$18</v>
      </c>
      <c r="V1992" s="80" t="str">
        <f t="shared" si="3220"/>
        <v>V$18</v>
      </c>
      <c r="W1992" s="80" t="str">
        <f t="shared" si="3220"/>
        <v>W$18</v>
      </c>
      <c r="X1992" s="80" t="str">
        <f t="shared" si="3220"/>
        <v>X$18</v>
      </c>
      <c r="Y1992" s="80" t="str">
        <f t="shared" si="3220"/>
        <v>Y$18</v>
      </c>
      <c r="Z1992" s="80" t="str">
        <f t="shared" si="3220"/>
        <v>Z$18</v>
      </c>
      <c r="AA1992" s="80" t="str">
        <f t="shared" si="3220"/>
        <v>AA$18</v>
      </c>
      <c r="AB1992" s="80" t="str">
        <f t="shared" si="3220"/>
        <v>AB$18</v>
      </c>
      <c r="AC1992" s="80" t="str">
        <f t="shared" si="3220"/>
        <v>AC$18</v>
      </c>
      <c r="AD1992" s="80" t="str">
        <f t="shared" si="3220"/>
        <v>AD$18</v>
      </c>
      <c r="AE1992" s="80" t="str">
        <f t="shared" si="3220"/>
        <v>AE$18</v>
      </c>
      <c r="AF1992" s="80" t="str">
        <f t="shared" si="3220"/>
        <v>AF$18</v>
      </c>
      <c r="AG1992" s="80" t="str">
        <f t="shared" si="3220"/>
        <v>AG$18</v>
      </c>
      <c r="AH1992" s="80" t="str">
        <f t="shared" si="3220"/>
        <v>AH$18</v>
      </c>
      <c r="AI1992" s="80" t="str">
        <f t="shared" si="3220"/>
        <v>AI$18</v>
      </c>
      <c r="AJ1992" s="80" t="str">
        <f t="shared" si="3220"/>
        <v>AJ$18</v>
      </c>
      <c r="AK1992" s="80" t="str">
        <f t="shared" si="3220"/>
        <v>AK$18</v>
      </c>
      <c r="AL1992" s="80" t="str">
        <f t="shared" si="3220"/>
        <v>AL$18</v>
      </c>
      <c r="AM1992" s="80" t="str">
        <f t="shared" si="3220"/>
        <v>AM$18</v>
      </c>
      <c r="AN1992" s="80" t="str">
        <f t="shared" si="3220"/>
        <v>AN$18</v>
      </c>
      <c r="AO1992" s="80" t="str">
        <f t="shared" si="3220"/>
        <v>AO$18</v>
      </c>
      <c r="AP1992" s="80" t="str">
        <f t="shared" si="3220"/>
        <v>AP$18</v>
      </c>
      <c r="AQ1992" s="80" t="str">
        <f t="shared" si="3220"/>
        <v>AQ$18</v>
      </c>
      <c r="AR1992" s="80" t="str">
        <f t="shared" si="3220"/>
        <v>AR$18</v>
      </c>
      <c r="AS1992" s="80" t="str">
        <f t="shared" si="3220"/>
        <v>AS$18</v>
      </c>
      <c r="AT1992" s="80" t="str">
        <f t="shared" si="3220"/>
        <v>AT$18</v>
      </c>
      <c r="AU1992" s="80" t="str">
        <f t="shared" si="3220"/>
        <v>AU$18</v>
      </c>
      <c r="AV1992" s="80" t="str">
        <f t="shared" si="3220"/>
        <v>AV$18</v>
      </c>
      <c r="AW1992" s="80" t="str">
        <f t="shared" si="3220"/>
        <v>AW$18</v>
      </c>
      <c r="AX1992" s="80" t="str">
        <f t="shared" si="3220"/>
        <v>AX$18</v>
      </c>
      <c r="AY1992" s="80" t="str">
        <f t="shared" si="3220"/>
        <v>AY$18</v>
      </c>
      <c r="AZ1992" s="80" t="str">
        <f t="shared" si="3220"/>
        <v>AZ$18</v>
      </c>
      <c r="BA1992" s="80" t="str">
        <f t="shared" si="3220"/>
        <v>BA$18</v>
      </c>
      <c r="BB1992" s="80" t="str">
        <f t="shared" si="3220"/>
        <v>BB$18</v>
      </c>
      <c r="BC1992" s="80" t="str">
        <f t="shared" si="3220"/>
        <v>BC$18</v>
      </c>
      <c r="BD1992" s="80" t="str">
        <f t="shared" si="3220"/>
        <v>BD$18</v>
      </c>
      <c r="BE1992" s="80" t="str">
        <f t="shared" si="3220"/>
        <v>BE$18</v>
      </c>
      <c r="BF1992" s="80" t="str">
        <f t="shared" si="3220"/>
        <v>BF$18</v>
      </c>
      <c r="BG1992" s="80" t="str">
        <f t="shared" si="3220"/>
        <v>BG$18</v>
      </c>
      <c r="BH1992" s="80" t="str">
        <f t="shared" si="3220"/>
        <v>BH$18</v>
      </c>
      <c r="BI1992" s="80" t="str">
        <f t="shared" si="3220"/>
        <v>BI$18</v>
      </c>
      <c r="BJ1992" s="80" t="str">
        <f t="shared" si="3220"/>
        <v>BJ$18</v>
      </c>
      <c r="BK1992" s="80" t="str">
        <f t="shared" si="3220"/>
        <v>BK$18</v>
      </c>
      <c r="BL1992" s="80" t="str">
        <f t="shared" si="3220"/>
        <v>BL$18</v>
      </c>
      <c r="BM1992" s="80" t="str">
        <f t="shared" si="3220"/>
        <v>BM$18</v>
      </c>
      <c r="BN1992" s="80" t="str">
        <f t="shared" si="3220"/>
        <v>BN$18</v>
      </c>
      <c r="BO1992" s="80" t="str">
        <f t="shared" si="3220"/>
        <v>BO$18</v>
      </c>
      <c r="BP1992" s="80" t="str">
        <f t="shared" si="3220"/>
        <v>BP$18</v>
      </c>
      <c r="BQ1992" s="80" t="str">
        <f t="shared" si="3220"/>
        <v>BQ$18</v>
      </c>
      <c r="BR1992" s="80" t="str">
        <f t="shared" si="3220"/>
        <v>BR$18</v>
      </c>
      <c r="BS1992" s="80" t="str">
        <f t="shared" si="3220"/>
        <v>BS$18</v>
      </c>
      <c r="BT1992" s="80" t="str">
        <f t="shared" si="3220"/>
        <v>BT$18</v>
      </c>
      <c r="BU1992" s="80" t="str">
        <f t="shared" si="3220"/>
        <v>BU$18</v>
      </c>
      <c r="BV1992" s="80" t="str">
        <f t="shared" si="3220"/>
        <v>BV$18</v>
      </c>
      <c r="BW1992" s="80" t="str">
        <f t="shared" si="3220"/>
        <v>BW$18</v>
      </c>
      <c r="BX1992" s="80" t="str">
        <f t="shared" si="3220"/>
        <v>BX$18</v>
      </c>
      <c r="BY1992" s="80" t="str">
        <f t="shared" si="3220"/>
        <v>BY$18</v>
      </c>
      <c r="BZ1992" s="80" t="str">
        <f t="shared" si="3220"/>
        <v>BZ$18</v>
      </c>
      <c r="CA1992" s="80" t="str">
        <f t="shared" si="3220"/>
        <v>CA$18</v>
      </c>
      <c r="CB1992" s="80" t="str">
        <f t="shared" si="3220"/>
        <v>CB$18</v>
      </c>
      <c r="CC1992" s="80" t="str">
        <f t="shared" si="3220"/>
        <v>CC$18</v>
      </c>
      <c r="CD1992" s="80" t="str">
        <f t="shared" si="3220"/>
        <v>CD$18</v>
      </c>
      <c r="CE1992" s="80" t="str">
        <f t="shared" si="3220"/>
        <v>CE$18</v>
      </c>
      <c r="CF1992" s="80" t="str">
        <f t="shared" ref="CF1992:CL1992" si="3221">CF1966</f>
        <v>CF$18</v>
      </c>
      <c r="CG1992" s="80" t="str">
        <f t="shared" si="3221"/>
        <v>CG$18</v>
      </c>
      <c r="CH1992" s="80" t="str">
        <f t="shared" si="3221"/>
        <v>CH$18</v>
      </c>
      <c r="CI1992" s="80" t="str">
        <f t="shared" si="3221"/>
        <v>CI$18</v>
      </c>
      <c r="CJ1992" s="80" t="str">
        <f t="shared" si="3221"/>
        <v>CJ$18</v>
      </c>
      <c r="CK1992" s="80" t="str">
        <f t="shared" si="3221"/>
        <v>CK$18</v>
      </c>
      <c r="CL1992" s="80" t="str">
        <f t="shared" si="3221"/>
        <v>CL$18</v>
      </c>
      <c r="CN1992" s="60"/>
      <c r="CO1992" s="76"/>
      <c r="CP1992" s="76"/>
      <c r="CQ1992" s="76"/>
      <c r="CR1992" s="76"/>
      <c r="CS1992" s="76"/>
      <c r="CT1992" s="76"/>
      <c r="CU1992" s="76"/>
      <c r="CV1992" s="76"/>
      <c r="CW1992" s="76"/>
      <c r="CX1992" s="76"/>
      <c r="CY1992" s="76"/>
      <c r="CZ1992" s="76"/>
      <c r="DA1992" s="76"/>
      <c r="DB1992" s="76"/>
      <c r="DC1992" s="76"/>
      <c r="DD1992" s="76"/>
      <c r="DE1992" s="76"/>
      <c r="DF1992" s="76"/>
      <c r="DG1992" s="76"/>
      <c r="DH1992" s="76"/>
      <c r="DI1992" s="76"/>
      <c r="DJ1992" s="76"/>
      <c r="DK1992" s="76"/>
      <c r="DL1992" s="76"/>
    </row>
    <row r="1993" spans="1:116" x14ac:dyDescent="0.35">
      <c r="A1993" s="174"/>
      <c r="E1993" s="8"/>
      <c r="G1993" s="136" t="str">
        <f t="shared" si="3214"/>
        <v>Secondary volume driver</v>
      </c>
      <c r="H1993" s="12"/>
      <c r="I1993" s="60"/>
      <c r="J1993" s="60"/>
      <c r="K1993" s="15"/>
      <c r="L1993" s="15"/>
      <c r="M1993" s="15"/>
      <c r="N1993" s="15"/>
      <c r="O1993" s="15"/>
      <c r="P1993" s="15"/>
      <c r="R1993" s="15"/>
      <c r="S1993" s="80" t="str">
        <f>S1967</f>
        <v>S$19</v>
      </c>
      <c r="T1993" s="80" t="str">
        <f t="shared" ref="T1993:CE1993" si="3222">T1967</f>
        <v>T$19</v>
      </c>
      <c r="U1993" s="80" t="str">
        <f t="shared" si="3222"/>
        <v>U$19</v>
      </c>
      <c r="V1993" s="80" t="str">
        <f t="shared" si="3222"/>
        <v>V$19</v>
      </c>
      <c r="W1993" s="80" t="str">
        <f t="shared" si="3222"/>
        <v>W$19</v>
      </c>
      <c r="X1993" s="80" t="str">
        <f t="shared" si="3222"/>
        <v>X$19</v>
      </c>
      <c r="Y1993" s="80" t="str">
        <f t="shared" si="3222"/>
        <v>Y$19</v>
      </c>
      <c r="Z1993" s="80" t="str">
        <f t="shared" si="3222"/>
        <v>Z$19</v>
      </c>
      <c r="AA1993" s="80" t="str">
        <f t="shared" si="3222"/>
        <v>AA$19</v>
      </c>
      <c r="AB1993" s="80" t="str">
        <f t="shared" si="3222"/>
        <v>AB$19</v>
      </c>
      <c r="AC1993" s="80" t="str">
        <f t="shared" si="3222"/>
        <v>AC$19</v>
      </c>
      <c r="AD1993" s="80" t="str">
        <f t="shared" si="3222"/>
        <v>AD$19</v>
      </c>
      <c r="AE1993" s="80" t="str">
        <f t="shared" si="3222"/>
        <v>AE$19</v>
      </c>
      <c r="AF1993" s="80" t="str">
        <f t="shared" si="3222"/>
        <v>AF$19</v>
      </c>
      <c r="AG1993" s="80" t="str">
        <f t="shared" si="3222"/>
        <v>AG$19</v>
      </c>
      <c r="AH1993" s="80" t="str">
        <f t="shared" si="3222"/>
        <v>AH$19</v>
      </c>
      <c r="AI1993" s="80" t="str">
        <f t="shared" si="3222"/>
        <v>AI$19</v>
      </c>
      <c r="AJ1993" s="80" t="str">
        <f t="shared" si="3222"/>
        <v>AJ$19</v>
      </c>
      <c r="AK1993" s="80" t="str">
        <f t="shared" si="3222"/>
        <v>AK$19</v>
      </c>
      <c r="AL1993" s="80" t="str">
        <f t="shared" si="3222"/>
        <v>AL$19</v>
      </c>
      <c r="AM1993" s="80" t="str">
        <f t="shared" si="3222"/>
        <v>AM$19</v>
      </c>
      <c r="AN1993" s="80" t="str">
        <f t="shared" si="3222"/>
        <v>AN$19</v>
      </c>
      <c r="AO1993" s="80" t="str">
        <f t="shared" si="3222"/>
        <v>AO$19</v>
      </c>
      <c r="AP1993" s="80" t="str">
        <f t="shared" si="3222"/>
        <v>AP$19</v>
      </c>
      <c r="AQ1993" s="80" t="str">
        <f t="shared" si="3222"/>
        <v>AQ$19</v>
      </c>
      <c r="AR1993" s="80" t="str">
        <f t="shared" si="3222"/>
        <v>AR$19</v>
      </c>
      <c r="AS1993" s="80" t="str">
        <f t="shared" si="3222"/>
        <v>AS$19</v>
      </c>
      <c r="AT1993" s="80" t="str">
        <f t="shared" si="3222"/>
        <v>AT$19</v>
      </c>
      <c r="AU1993" s="80" t="str">
        <f t="shared" si="3222"/>
        <v>AU$19</v>
      </c>
      <c r="AV1993" s="80" t="str">
        <f t="shared" si="3222"/>
        <v>AV$19</v>
      </c>
      <c r="AW1993" s="80" t="str">
        <f t="shared" si="3222"/>
        <v>AW$19</v>
      </c>
      <c r="AX1993" s="80" t="str">
        <f t="shared" si="3222"/>
        <v>AX$19</v>
      </c>
      <c r="AY1993" s="80" t="str">
        <f t="shared" si="3222"/>
        <v>AY$19</v>
      </c>
      <c r="AZ1993" s="80" t="str">
        <f t="shared" si="3222"/>
        <v>AZ$19</v>
      </c>
      <c r="BA1993" s="80" t="str">
        <f t="shared" si="3222"/>
        <v>BA$19</v>
      </c>
      <c r="BB1993" s="80" t="str">
        <f t="shared" si="3222"/>
        <v>BB$19</v>
      </c>
      <c r="BC1993" s="80" t="str">
        <f t="shared" si="3222"/>
        <v>BC$19</v>
      </c>
      <c r="BD1993" s="80" t="str">
        <f t="shared" si="3222"/>
        <v>BD$19</v>
      </c>
      <c r="BE1993" s="80" t="str">
        <f t="shared" si="3222"/>
        <v>BE$19</v>
      </c>
      <c r="BF1993" s="80" t="str">
        <f t="shared" si="3222"/>
        <v>BF$19</v>
      </c>
      <c r="BG1993" s="80" t="str">
        <f t="shared" si="3222"/>
        <v>BG$19</v>
      </c>
      <c r="BH1993" s="80" t="str">
        <f t="shared" si="3222"/>
        <v>BH$19</v>
      </c>
      <c r="BI1993" s="80" t="str">
        <f t="shared" si="3222"/>
        <v>BI$19</v>
      </c>
      <c r="BJ1993" s="80" t="str">
        <f t="shared" si="3222"/>
        <v>BJ$19</v>
      </c>
      <c r="BK1993" s="80" t="str">
        <f t="shared" si="3222"/>
        <v>BK$19</v>
      </c>
      <c r="BL1993" s="80" t="str">
        <f t="shared" si="3222"/>
        <v>BL$19</v>
      </c>
      <c r="BM1993" s="80" t="str">
        <f t="shared" si="3222"/>
        <v>BM$19</v>
      </c>
      <c r="BN1993" s="80" t="str">
        <f t="shared" si="3222"/>
        <v>BN$19</v>
      </c>
      <c r="BO1993" s="80" t="str">
        <f t="shared" si="3222"/>
        <v>BO$19</v>
      </c>
      <c r="BP1993" s="80" t="str">
        <f t="shared" si="3222"/>
        <v>BP$19</v>
      </c>
      <c r="BQ1993" s="80" t="str">
        <f t="shared" si="3222"/>
        <v>BQ$19</v>
      </c>
      <c r="BR1993" s="80" t="str">
        <f t="shared" si="3222"/>
        <v>BR$19</v>
      </c>
      <c r="BS1993" s="80" t="str">
        <f t="shared" si="3222"/>
        <v>BS$19</v>
      </c>
      <c r="BT1993" s="80" t="str">
        <f t="shared" si="3222"/>
        <v>BT$19</v>
      </c>
      <c r="BU1993" s="80" t="str">
        <f t="shared" si="3222"/>
        <v>BU$19</v>
      </c>
      <c r="BV1993" s="80" t="str">
        <f t="shared" si="3222"/>
        <v>BV$19</v>
      </c>
      <c r="BW1993" s="80" t="str">
        <f t="shared" si="3222"/>
        <v>BW$19</v>
      </c>
      <c r="BX1993" s="80" t="str">
        <f t="shared" si="3222"/>
        <v>BX$19</v>
      </c>
      <c r="BY1993" s="80" t="str">
        <f t="shared" si="3222"/>
        <v>BY$19</v>
      </c>
      <c r="BZ1993" s="80" t="str">
        <f t="shared" si="3222"/>
        <v>BZ$19</v>
      </c>
      <c r="CA1993" s="80" t="str">
        <f t="shared" si="3222"/>
        <v>CA$19</v>
      </c>
      <c r="CB1993" s="80" t="str">
        <f t="shared" si="3222"/>
        <v>CB$19</v>
      </c>
      <c r="CC1993" s="80" t="str">
        <f t="shared" si="3222"/>
        <v>CC$19</v>
      </c>
      <c r="CD1993" s="80" t="str">
        <f t="shared" si="3222"/>
        <v>CD$19</v>
      </c>
      <c r="CE1993" s="80" t="str">
        <f t="shared" si="3222"/>
        <v>CE$19</v>
      </c>
      <c r="CF1993" s="80" t="str">
        <f t="shared" ref="CF1993:CL1993" si="3223">CF1967</f>
        <v>CF$19</v>
      </c>
      <c r="CG1993" s="80" t="str">
        <f t="shared" si="3223"/>
        <v>CG$19</v>
      </c>
      <c r="CH1993" s="80" t="str">
        <f t="shared" si="3223"/>
        <v>CH$19</v>
      </c>
      <c r="CI1993" s="80" t="str">
        <f t="shared" si="3223"/>
        <v>CI$19</v>
      </c>
      <c r="CJ1993" s="80" t="str">
        <f t="shared" si="3223"/>
        <v>CJ$19</v>
      </c>
      <c r="CK1993" s="80" t="str">
        <f t="shared" si="3223"/>
        <v>CK$19</v>
      </c>
      <c r="CL1993" s="80" t="str">
        <f t="shared" si="3223"/>
        <v>CL$19</v>
      </c>
      <c r="CN1993" s="60"/>
      <c r="CO1993" s="179"/>
      <c r="CP1993" s="179"/>
      <c r="CQ1993" s="179"/>
      <c r="CR1993" s="179"/>
      <c r="CS1993" s="179"/>
      <c r="CT1993" s="179"/>
      <c r="CU1993" s="179"/>
      <c r="CV1993" s="179"/>
      <c r="CW1993" s="179"/>
      <c r="CX1993" s="179"/>
      <c r="CY1993" s="179"/>
      <c r="CZ1993" s="179"/>
      <c r="DA1993" s="179"/>
      <c r="DB1993" s="179"/>
      <c r="DC1993" s="179"/>
      <c r="DD1993" s="179"/>
      <c r="DE1993" s="179"/>
      <c r="DF1993" s="179"/>
      <c r="DG1993" s="179"/>
      <c r="DH1993" s="179"/>
      <c r="DI1993" s="179"/>
      <c r="DJ1993" s="179"/>
      <c r="DK1993" s="179"/>
      <c r="DL1993" s="179"/>
    </row>
    <row r="1994" spans="1:116" x14ac:dyDescent="0.35">
      <c r="A1994" s="174"/>
      <c r="E1994" s="8"/>
      <c r="G1994" s="136"/>
      <c r="H1994" s="12"/>
      <c r="I1994" s="60"/>
      <c r="J1994" s="60"/>
      <c r="K1994" s="15"/>
      <c r="L1994" s="15"/>
      <c r="M1994" s="15"/>
      <c r="N1994" s="15"/>
      <c r="O1994" s="15"/>
      <c r="P1994" s="15"/>
      <c r="R1994" s="15"/>
      <c r="S1994" s="80"/>
      <c r="T1994" s="80"/>
      <c r="U1994" s="80"/>
      <c r="V1994" s="80"/>
      <c r="W1994" s="80"/>
      <c r="X1994" s="80"/>
      <c r="Y1994" s="80"/>
      <c r="Z1994" s="80"/>
      <c r="AA1994" s="80"/>
      <c r="AB1994" s="80"/>
      <c r="AC1994" s="80"/>
      <c r="AD1994" s="80"/>
      <c r="AE1994" s="80"/>
      <c r="AF1994" s="80"/>
      <c r="AG1994" s="80"/>
      <c r="AH1994" s="80"/>
      <c r="AI1994" s="80"/>
      <c r="AJ1994" s="80"/>
      <c r="AK1994" s="80"/>
      <c r="AL1994" s="80"/>
      <c r="AM1994" s="80"/>
      <c r="AN1994" s="80"/>
      <c r="AO1994" s="80"/>
      <c r="AP1994" s="80"/>
      <c r="AQ1994" s="80"/>
      <c r="AR1994" s="80"/>
      <c r="AS1994" s="80"/>
      <c r="AT1994" s="80"/>
      <c r="AU1994" s="80"/>
      <c r="AV1994" s="80"/>
      <c r="AW1994" s="80"/>
      <c r="AX1994" s="80"/>
      <c r="AY1994" s="80"/>
      <c r="AZ1994" s="80"/>
      <c r="BA1994" s="80"/>
      <c r="BB1994" s="80"/>
      <c r="BC1994" s="80"/>
      <c r="BD1994" s="80"/>
      <c r="BE1994" s="80"/>
      <c r="BF1994" s="80"/>
      <c r="BG1994" s="80"/>
      <c r="BH1994" s="80"/>
      <c r="BI1994" s="80"/>
      <c r="BJ1994" s="80"/>
      <c r="BK1994" s="80"/>
      <c r="BL1994" s="80"/>
      <c r="BM1994" s="80"/>
      <c r="BN1994" s="80"/>
      <c r="BO1994" s="80"/>
      <c r="BP1994" s="80"/>
      <c r="BQ1994" s="80"/>
      <c r="BR1994" s="80"/>
      <c r="BS1994" s="80"/>
      <c r="BT1994" s="80"/>
      <c r="BU1994" s="80"/>
      <c r="BV1994" s="80"/>
      <c r="BW1994" s="80"/>
      <c r="BX1994" s="80"/>
      <c r="BY1994" s="80"/>
      <c r="BZ1994" s="80"/>
      <c r="CA1994" s="80"/>
      <c r="CB1994" s="80"/>
      <c r="CC1994" s="80"/>
      <c r="CD1994" s="80"/>
      <c r="CE1994" s="80"/>
      <c r="CF1994" s="80"/>
      <c r="CG1994" s="80"/>
      <c r="CH1994" s="80"/>
      <c r="CI1994" s="80"/>
      <c r="CJ1994" s="80"/>
      <c r="CK1994" s="80"/>
      <c r="CL1994" s="80"/>
      <c r="CN1994" s="60"/>
      <c r="CO1994" s="179"/>
      <c r="CP1994" s="179"/>
      <c r="CQ1994" s="179"/>
      <c r="CR1994" s="179"/>
      <c r="CS1994" s="179"/>
      <c r="CT1994" s="179"/>
      <c r="CU1994" s="179"/>
      <c r="CV1994" s="179"/>
      <c r="CW1994" s="179"/>
      <c r="CX1994" s="179"/>
      <c r="CY1994" s="179"/>
      <c r="CZ1994" s="179"/>
      <c r="DA1994" s="179"/>
      <c r="DB1994" s="179"/>
      <c r="DC1994" s="179"/>
      <c r="DD1994" s="179"/>
      <c r="DE1994" s="179"/>
      <c r="DF1994" s="179"/>
      <c r="DG1994" s="179"/>
      <c r="DH1994" s="179"/>
      <c r="DI1994" s="179"/>
      <c r="DJ1994" s="179"/>
      <c r="DK1994" s="179"/>
      <c r="DL1994" s="179"/>
    </row>
    <row r="1995" spans="1:116" x14ac:dyDescent="0.35">
      <c r="A1995" s="174"/>
      <c r="E1995" s="8"/>
      <c r="G1995" s="175" t="s">
        <v>503</v>
      </c>
      <c r="H1995" s="174"/>
      <c r="I1995" s="176"/>
      <c r="J1995" s="176"/>
      <c r="K1995" s="197"/>
      <c r="L1995" s="197"/>
      <c r="M1995" s="197"/>
      <c r="N1995" s="197"/>
      <c r="O1995" s="197"/>
      <c r="P1995" s="197"/>
      <c r="R1995" s="198"/>
      <c r="S1995" s="174"/>
      <c r="T1995" s="174"/>
      <c r="U1995" s="174"/>
      <c r="V1995" s="174"/>
      <c r="W1995" s="174"/>
      <c r="X1995" s="174"/>
      <c r="Y1995" s="174"/>
      <c r="Z1995" s="174"/>
      <c r="AA1995" s="174"/>
      <c r="AB1995" s="174"/>
      <c r="AC1995" s="174"/>
      <c r="AD1995" s="174"/>
      <c r="AE1995" s="174"/>
      <c r="AF1995" s="174"/>
      <c r="AG1995" s="174"/>
      <c r="AH1995" s="174"/>
      <c r="AI1995" s="174"/>
      <c r="AJ1995" s="174"/>
      <c r="AK1995" s="174"/>
      <c r="AL1995" s="174"/>
      <c r="AM1995" s="174"/>
      <c r="AN1995" s="174"/>
      <c r="AO1995" s="174"/>
      <c r="AP1995" s="174"/>
      <c r="AQ1995" s="174"/>
      <c r="AR1995" s="174"/>
      <c r="AS1995" s="174"/>
      <c r="AT1995" s="174"/>
      <c r="AU1995" s="174"/>
      <c r="AV1995" s="174"/>
      <c r="AW1995" s="174"/>
      <c r="AX1995" s="174"/>
      <c r="AY1995" s="174"/>
      <c r="AZ1995" s="174"/>
      <c r="BA1995" s="174"/>
      <c r="BB1995" s="174"/>
      <c r="BC1995" s="174"/>
      <c r="BD1995" s="174"/>
      <c r="BE1995" s="174"/>
      <c r="BF1995" s="174"/>
      <c r="BG1995" s="174"/>
      <c r="BH1995" s="174"/>
      <c r="BI1995" s="174"/>
      <c r="BJ1995" s="174"/>
      <c r="BK1995" s="174"/>
      <c r="BL1995" s="174"/>
      <c r="BM1995" s="174"/>
      <c r="BN1995" s="174"/>
      <c r="BO1995" s="174"/>
      <c r="BP1995" s="174"/>
      <c r="BQ1995" s="174"/>
      <c r="BR1995" s="174"/>
      <c r="BS1995" s="174"/>
      <c r="BT1995" s="174"/>
      <c r="BU1995" s="174"/>
      <c r="BV1995" s="174"/>
      <c r="BW1995" s="174"/>
      <c r="BX1995" s="174"/>
      <c r="BY1995" s="174"/>
      <c r="BZ1995" s="174"/>
      <c r="CA1995" s="174"/>
      <c r="CB1995" s="174"/>
      <c r="CC1995" s="174"/>
      <c r="CD1995" s="174"/>
      <c r="CE1995" s="174"/>
      <c r="CF1995" s="174"/>
      <c r="CG1995" s="174"/>
      <c r="CH1995" s="174"/>
      <c r="CI1995" s="174"/>
      <c r="CJ1995" s="174"/>
      <c r="CK1995" s="174"/>
      <c r="CL1995" s="174"/>
      <c r="CN1995" s="176"/>
      <c r="CO1995" s="174"/>
      <c r="CP1995" s="174"/>
      <c r="CQ1995" s="174"/>
      <c r="CR1995" s="174"/>
      <c r="CS1995" s="174"/>
      <c r="CT1995" s="174"/>
      <c r="CU1995" s="174"/>
      <c r="CV1995" s="174"/>
      <c r="CW1995" s="174"/>
      <c r="CX1995" s="174"/>
      <c r="CY1995" s="174"/>
      <c r="CZ1995" s="174"/>
      <c r="DA1995" s="174"/>
      <c r="DB1995" s="174"/>
      <c r="DC1995" s="174"/>
      <c r="DD1995" s="174"/>
      <c r="DE1995" s="174"/>
      <c r="DF1995" s="174"/>
      <c r="DG1995" s="174"/>
      <c r="DH1995" s="174"/>
      <c r="DI1995" s="174"/>
      <c r="DJ1995" s="174"/>
      <c r="DK1995" s="174"/>
      <c r="DL1995" s="174"/>
    </row>
    <row r="1996" spans="1:116" x14ac:dyDescent="0.35">
      <c r="A1996" s="174"/>
      <c r="E1996" s="8"/>
      <c r="G1996" s="175" t="s">
        <v>504</v>
      </c>
      <c r="H1996" s="174"/>
      <c r="I1996" s="176"/>
      <c r="J1996" s="176"/>
      <c r="K1996" s="197"/>
      <c r="L1996" s="197"/>
      <c r="M1996" s="197"/>
      <c r="N1996" s="197"/>
      <c r="O1996" s="197"/>
      <c r="P1996" s="197"/>
      <c r="R1996" s="198"/>
      <c r="S1996" s="174"/>
      <c r="T1996" s="174"/>
      <c r="U1996" s="174"/>
      <c r="V1996" s="174"/>
      <c r="W1996" s="174"/>
      <c r="X1996" s="174"/>
      <c r="Y1996" s="174"/>
      <c r="Z1996" s="174"/>
      <c r="AA1996" s="174"/>
      <c r="AB1996" s="174"/>
      <c r="AC1996" s="174"/>
      <c r="AD1996" s="174"/>
      <c r="AE1996" s="174"/>
      <c r="AF1996" s="174"/>
      <c r="AG1996" s="174"/>
      <c r="AH1996" s="174"/>
      <c r="AI1996" s="174"/>
      <c r="AJ1996" s="174"/>
      <c r="AK1996" s="174"/>
      <c r="AL1996" s="174"/>
      <c r="AM1996" s="174"/>
      <c r="AN1996" s="174"/>
      <c r="AO1996" s="174"/>
      <c r="AP1996" s="174"/>
      <c r="AQ1996" s="174"/>
      <c r="AR1996" s="174"/>
      <c r="AS1996" s="174"/>
      <c r="AT1996" s="174"/>
      <c r="AU1996" s="174"/>
      <c r="AV1996" s="174"/>
      <c r="AW1996" s="174"/>
      <c r="AX1996" s="174"/>
      <c r="AY1996" s="174"/>
      <c r="AZ1996" s="174"/>
      <c r="BA1996" s="174"/>
      <c r="BB1996" s="174"/>
      <c r="BC1996" s="174"/>
      <c r="BD1996" s="174"/>
      <c r="BE1996" s="174"/>
      <c r="BF1996" s="174"/>
      <c r="BG1996" s="174"/>
      <c r="BH1996" s="174"/>
      <c r="BI1996" s="174"/>
      <c r="BJ1996" s="174"/>
      <c r="BK1996" s="174"/>
      <c r="BL1996" s="174"/>
      <c r="BM1996" s="174"/>
      <c r="BN1996" s="174"/>
      <c r="BO1996" s="174"/>
      <c r="BP1996" s="174"/>
      <c r="BQ1996" s="174"/>
      <c r="BR1996" s="174"/>
      <c r="BS1996" s="174"/>
      <c r="BT1996" s="174"/>
      <c r="BU1996" s="174"/>
      <c r="BV1996" s="174"/>
      <c r="BW1996" s="174"/>
      <c r="BX1996" s="174"/>
      <c r="BY1996" s="174"/>
      <c r="BZ1996" s="174"/>
      <c r="CA1996" s="174"/>
      <c r="CB1996" s="174"/>
      <c r="CC1996" s="174"/>
      <c r="CD1996" s="174"/>
      <c r="CE1996" s="174"/>
      <c r="CF1996" s="174"/>
      <c r="CG1996" s="174"/>
      <c r="CH1996" s="174"/>
      <c r="CI1996" s="174"/>
      <c r="CJ1996" s="174"/>
      <c r="CK1996" s="174"/>
      <c r="CL1996" s="174"/>
      <c r="CN1996" s="176"/>
      <c r="CO1996" s="174"/>
      <c r="CP1996" s="174"/>
      <c r="CQ1996" s="174"/>
      <c r="CR1996" s="174"/>
      <c r="CS1996" s="174"/>
      <c r="CT1996" s="174"/>
      <c r="CU1996" s="174"/>
      <c r="CV1996" s="174"/>
      <c r="CW1996" s="174"/>
      <c r="CX1996" s="174"/>
      <c r="CY1996" s="174"/>
      <c r="CZ1996" s="174"/>
      <c r="DA1996" s="174"/>
      <c r="DB1996" s="174"/>
      <c r="DC1996" s="174"/>
      <c r="DD1996" s="174"/>
      <c r="DE1996" s="174"/>
      <c r="DF1996" s="174"/>
      <c r="DG1996" s="174"/>
      <c r="DH1996" s="174"/>
      <c r="DI1996" s="174"/>
      <c r="DJ1996" s="174"/>
      <c r="DK1996" s="174"/>
      <c r="DL1996" s="174"/>
    </row>
    <row r="1997" spans="1:116" x14ac:dyDescent="0.35">
      <c r="A1997" s="174"/>
      <c r="E1997" s="8"/>
      <c r="G1997" s="175" t="s">
        <v>461</v>
      </c>
      <c r="H1997" s="174"/>
      <c r="I1997" s="176"/>
      <c r="J1997" s="176"/>
      <c r="K1997" s="197"/>
      <c r="L1997" s="197"/>
      <c r="M1997" s="197"/>
      <c r="N1997" s="197"/>
      <c r="O1997" s="197"/>
      <c r="P1997" s="197"/>
      <c r="R1997" s="198"/>
      <c r="S1997" s="199" t="str">
        <f t="shared" ref="S1997:CD1997" si="3224">S$20</f>
        <v>S$16</v>
      </c>
      <c r="T1997" s="199" t="str">
        <f t="shared" si="3224"/>
        <v>T$16</v>
      </c>
      <c r="U1997" s="199" t="str">
        <f t="shared" si="3224"/>
        <v>U$16</v>
      </c>
      <c r="V1997" s="199" t="str">
        <f t="shared" si="3224"/>
        <v>V$16</v>
      </c>
      <c r="W1997" s="199" t="str">
        <f t="shared" si="3224"/>
        <v>W$16</v>
      </c>
      <c r="X1997" s="199" t="str">
        <f t="shared" si="3224"/>
        <v>X$16</v>
      </c>
      <c r="Y1997" s="199" t="str">
        <f t="shared" si="3224"/>
        <v>Y$16</v>
      </c>
      <c r="Z1997" s="199" t="str">
        <f t="shared" si="3224"/>
        <v>Z$16</v>
      </c>
      <c r="AA1997" s="199" t="str">
        <f t="shared" si="3224"/>
        <v>AA$16</v>
      </c>
      <c r="AB1997" s="199" t="str">
        <f t="shared" si="3224"/>
        <v>AB$16</v>
      </c>
      <c r="AC1997" s="199" t="str">
        <f t="shared" si="3224"/>
        <v>AC$16</v>
      </c>
      <c r="AD1997" s="199" t="str">
        <f t="shared" si="3224"/>
        <v>AD$16</v>
      </c>
      <c r="AE1997" s="199" t="str">
        <f t="shared" si="3224"/>
        <v>AE$16</v>
      </c>
      <c r="AF1997" s="199" t="str">
        <f t="shared" si="3224"/>
        <v>AF$16</v>
      </c>
      <c r="AG1997" s="199" t="str">
        <f t="shared" si="3224"/>
        <v>AG$16</v>
      </c>
      <c r="AH1997" s="199" t="str">
        <f t="shared" si="3224"/>
        <v>AH$16</v>
      </c>
      <c r="AI1997" s="199" t="str">
        <f t="shared" si="3224"/>
        <v>AI$16</v>
      </c>
      <c r="AJ1997" s="199" t="str">
        <f t="shared" si="3224"/>
        <v>AJ$16</v>
      </c>
      <c r="AK1997" s="199" t="str">
        <f t="shared" si="3224"/>
        <v>AK$16</v>
      </c>
      <c r="AL1997" s="199" t="str">
        <f t="shared" si="3224"/>
        <v>AL$16</v>
      </c>
      <c r="AM1997" s="199" t="str">
        <f t="shared" si="3224"/>
        <v>AM$16</v>
      </c>
      <c r="AN1997" s="199" t="str">
        <f t="shared" si="3224"/>
        <v>AN$16</v>
      </c>
      <c r="AO1997" s="199" t="str">
        <f t="shared" si="3224"/>
        <v>AO$16</v>
      </c>
      <c r="AP1997" s="199" t="str">
        <f t="shared" si="3224"/>
        <v>AP$16</v>
      </c>
      <c r="AQ1997" s="199" t="str">
        <f t="shared" si="3224"/>
        <v>AQ$16</v>
      </c>
      <c r="AR1997" s="199" t="str">
        <f t="shared" si="3224"/>
        <v>AR$16</v>
      </c>
      <c r="AS1997" s="199" t="str">
        <f t="shared" si="3224"/>
        <v>AS$16</v>
      </c>
      <c r="AT1997" s="199" t="str">
        <f t="shared" si="3224"/>
        <v>AT$16</v>
      </c>
      <c r="AU1997" s="199" t="str">
        <f t="shared" si="3224"/>
        <v>AU$16</v>
      </c>
      <c r="AV1997" s="199" t="str">
        <f t="shared" si="3224"/>
        <v>AV$16</v>
      </c>
      <c r="AW1997" s="199" t="str">
        <f t="shared" si="3224"/>
        <v>AW$16</v>
      </c>
      <c r="AX1997" s="199" t="str">
        <f t="shared" si="3224"/>
        <v>AX$16</v>
      </c>
      <c r="AY1997" s="199" t="str">
        <f t="shared" si="3224"/>
        <v>AY$16</v>
      </c>
      <c r="AZ1997" s="199" t="str">
        <f t="shared" si="3224"/>
        <v>AZ$16</v>
      </c>
      <c r="BA1997" s="199" t="str">
        <f t="shared" si="3224"/>
        <v>BA$16</v>
      </c>
      <c r="BB1997" s="199" t="str">
        <f t="shared" si="3224"/>
        <v>BB$16</v>
      </c>
      <c r="BC1997" s="199" t="str">
        <f t="shared" si="3224"/>
        <v>BC$16</v>
      </c>
      <c r="BD1997" s="199" t="str">
        <f t="shared" si="3224"/>
        <v>BD$16</v>
      </c>
      <c r="BE1997" s="199" t="str">
        <f t="shared" si="3224"/>
        <v>BE$16</v>
      </c>
      <c r="BF1997" s="199" t="str">
        <f t="shared" si="3224"/>
        <v>BF$16</v>
      </c>
      <c r="BG1997" s="199" t="str">
        <f t="shared" si="3224"/>
        <v>BG$16</v>
      </c>
      <c r="BH1997" s="199" t="str">
        <f t="shared" si="3224"/>
        <v>BH$16</v>
      </c>
      <c r="BI1997" s="199" t="str">
        <f t="shared" si="3224"/>
        <v>BI$16</v>
      </c>
      <c r="BJ1997" s="199" t="str">
        <f t="shared" si="3224"/>
        <v>BJ$16</v>
      </c>
      <c r="BK1997" s="199" t="str">
        <f t="shared" si="3224"/>
        <v>BK$16</v>
      </c>
      <c r="BL1997" s="199" t="str">
        <f t="shared" si="3224"/>
        <v>BL$16</v>
      </c>
      <c r="BM1997" s="199" t="str">
        <f t="shared" si="3224"/>
        <v>BM$16</v>
      </c>
      <c r="BN1997" s="199" t="str">
        <f t="shared" si="3224"/>
        <v>BN$16</v>
      </c>
      <c r="BO1997" s="199" t="str">
        <f t="shared" si="3224"/>
        <v>BO$16</v>
      </c>
      <c r="BP1997" s="199" t="str">
        <f t="shared" si="3224"/>
        <v>BP$16</v>
      </c>
      <c r="BQ1997" s="199" t="str">
        <f t="shared" si="3224"/>
        <v>BQ$16</v>
      </c>
      <c r="BR1997" s="199" t="str">
        <f t="shared" si="3224"/>
        <v>BR$16</v>
      </c>
      <c r="BS1997" s="199" t="str">
        <f t="shared" si="3224"/>
        <v>BS$16</v>
      </c>
      <c r="BT1997" s="199" t="str">
        <f t="shared" si="3224"/>
        <v>BT$16</v>
      </c>
      <c r="BU1997" s="199" t="str">
        <f t="shared" si="3224"/>
        <v>BU$16</v>
      </c>
      <c r="BV1997" s="199" t="str">
        <f t="shared" si="3224"/>
        <v>BV$16</v>
      </c>
      <c r="BW1997" s="199" t="str">
        <f t="shared" si="3224"/>
        <v>BW$16</v>
      </c>
      <c r="BX1997" s="199" t="str">
        <f t="shared" si="3224"/>
        <v>BX$16</v>
      </c>
      <c r="BY1997" s="199" t="str">
        <f t="shared" si="3224"/>
        <v>BY$16</v>
      </c>
      <c r="BZ1997" s="199" t="str">
        <f t="shared" si="3224"/>
        <v>BZ$16</v>
      </c>
      <c r="CA1997" s="199" t="str">
        <f t="shared" si="3224"/>
        <v>CA$16</v>
      </c>
      <c r="CB1997" s="199" t="str">
        <f t="shared" si="3224"/>
        <v>CB$16</v>
      </c>
      <c r="CC1997" s="199" t="str">
        <f t="shared" si="3224"/>
        <v>CC$16</v>
      </c>
      <c r="CD1997" s="199" t="str">
        <f t="shared" si="3224"/>
        <v>CD$16</v>
      </c>
      <c r="CE1997" s="199" t="str">
        <f t="shared" ref="CE1997:CL1997" si="3225">CE$20</f>
        <v>CE$16</v>
      </c>
      <c r="CF1997" s="199" t="str">
        <f t="shared" si="3225"/>
        <v>CF$16</v>
      </c>
      <c r="CG1997" s="199" t="str">
        <f t="shared" si="3225"/>
        <v>CG$16</v>
      </c>
      <c r="CH1997" s="199" t="str">
        <f t="shared" si="3225"/>
        <v>CH$16</v>
      </c>
      <c r="CI1997" s="199" t="str">
        <f t="shared" si="3225"/>
        <v>CI$16</v>
      </c>
      <c r="CJ1997" s="199" t="str">
        <f t="shared" si="3225"/>
        <v>CJ$16</v>
      </c>
      <c r="CK1997" s="199" t="str">
        <f t="shared" si="3225"/>
        <v>CK$16</v>
      </c>
      <c r="CL1997" s="199" t="str">
        <f t="shared" si="3225"/>
        <v>CL$16</v>
      </c>
      <c r="CN1997" s="176"/>
      <c r="CO1997" s="199" t="str">
        <f t="shared" ref="CO1997:DL1997" si="3226">CO$20</f>
        <v>CO$16</v>
      </c>
      <c r="CP1997" s="199" t="str">
        <f t="shared" si="3226"/>
        <v>CP$16</v>
      </c>
      <c r="CQ1997" s="199" t="str">
        <f t="shared" si="3226"/>
        <v>CQ$16</v>
      </c>
      <c r="CR1997" s="199" t="str">
        <f t="shared" si="3226"/>
        <v>CR$16</v>
      </c>
      <c r="CS1997" s="199" t="str">
        <f t="shared" si="3226"/>
        <v>CS$16</v>
      </c>
      <c r="CT1997" s="199" t="str">
        <f t="shared" si="3226"/>
        <v>CT$16</v>
      </c>
      <c r="CU1997" s="199" t="str">
        <f t="shared" si="3226"/>
        <v>CU$16</v>
      </c>
      <c r="CV1997" s="199" t="str">
        <f t="shared" si="3226"/>
        <v>CV$16</v>
      </c>
      <c r="CW1997" s="199" t="str">
        <f t="shared" si="3226"/>
        <v>CW$16</v>
      </c>
      <c r="CX1997" s="199" t="str">
        <f t="shared" si="3226"/>
        <v>CX$16</v>
      </c>
      <c r="CY1997" s="199" t="str">
        <f t="shared" si="3226"/>
        <v>CY$16</v>
      </c>
      <c r="CZ1997" s="199" t="str">
        <f t="shared" si="3226"/>
        <v>CZ$16</v>
      </c>
      <c r="DA1997" s="199" t="str">
        <f t="shared" si="3226"/>
        <v>DA$16</v>
      </c>
      <c r="DB1997" s="199" t="str">
        <f t="shared" si="3226"/>
        <v>DB$16</v>
      </c>
      <c r="DC1997" s="199" t="str">
        <f t="shared" si="3226"/>
        <v>DC$16</v>
      </c>
      <c r="DD1997" s="199" t="str">
        <f t="shared" si="3226"/>
        <v>DD$16</v>
      </c>
      <c r="DE1997" s="199" t="str">
        <f t="shared" si="3226"/>
        <v>DE$16</v>
      </c>
      <c r="DF1997" s="199" t="str">
        <f t="shared" si="3226"/>
        <v>DF$16</v>
      </c>
      <c r="DG1997" s="199" t="str">
        <f t="shared" si="3226"/>
        <v>DG$16</v>
      </c>
      <c r="DH1997" s="199" t="str">
        <f t="shared" si="3226"/>
        <v>DH$16</v>
      </c>
      <c r="DI1997" s="199" t="str">
        <f t="shared" si="3226"/>
        <v>DI$16</v>
      </c>
      <c r="DJ1997" s="199" t="str">
        <f t="shared" si="3226"/>
        <v>DJ$16</v>
      </c>
      <c r="DK1997" s="199" t="str">
        <f t="shared" si="3226"/>
        <v>DK$16</v>
      </c>
      <c r="DL1997" s="199" t="str">
        <f t="shared" si="3226"/>
        <v>DL$16</v>
      </c>
    </row>
    <row r="1998" spans="1:116" x14ac:dyDescent="0.35">
      <c r="A1998" s="174"/>
      <c r="E1998" s="8"/>
      <c r="G1998" s="175" t="s">
        <v>462</v>
      </c>
      <c r="H1998" s="200"/>
      <c r="I1998" s="201"/>
      <c r="J1998" s="201"/>
      <c r="K1998" s="202"/>
      <c r="L1998" s="202"/>
      <c r="M1998" s="202"/>
      <c r="N1998" s="202"/>
      <c r="O1998" s="202"/>
      <c r="P1998" s="202"/>
      <c r="R1998" s="202"/>
      <c r="S1998" s="199" t="str">
        <f t="shared" ref="S1998:CD1998" si="3227">S$21</f>
        <v>S$17</v>
      </c>
      <c r="T1998" s="199" t="str">
        <f t="shared" si="3227"/>
        <v>T$17</v>
      </c>
      <c r="U1998" s="199" t="str">
        <f t="shared" si="3227"/>
        <v>U$17</v>
      </c>
      <c r="V1998" s="199" t="str">
        <f t="shared" si="3227"/>
        <v>V$17</v>
      </c>
      <c r="W1998" s="199" t="str">
        <f t="shared" si="3227"/>
        <v>W$17</v>
      </c>
      <c r="X1998" s="199" t="str">
        <f t="shared" si="3227"/>
        <v>X$17</v>
      </c>
      <c r="Y1998" s="199" t="str">
        <f t="shared" si="3227"/>
        <v>Y$17</v>
      </c>
      <c r="Z1998" s="199" t="str">
        <f t="shared" si="3227"/>
        <v>Z$17</v>
      </c>
      <c r="AA1998" s="199" t="str">
        <f t="shared" si="3227"/>
        <v>AA$17</v>
      </c>
      <c r="AB1998" s="199" t="str">
        <f t="shared" si="3227"/>
        <v>AB$17</v>
      </c>
      <c r="AC1998" s="199" t="str">
        <f t="shared" si="3227"/>
        <v>AC$17</v>
      </c>
      <c r="AD1998" s="199" t="str">
        <f t="shared" si="3227"/>
        <v>AD$17</v>
      </c>
      <c r="AE1998" s="199" t="str">
        <f t="shared" si="3227"/>
        <v>AE$17</v>
      </c>
      <c r="AF1998" s="199" t="str">
        <f t="shared" si="3227"/>
        <v>AF$17</v>
      </c>
      <c r="AG1998" s="199" t="str">
        <f t="shared" si="3227"/>
        <v>AG$17</v>
      </c>
      <c r="AH1998" s="199" t="str">
        <f t="shared" si="3227"/>
        <v>AH$17</v>
      </c>
      <c r="AI1998" s="199" t="str">
        <f t="shared" si="3227"/>
        <v>AI$17</v>
      </c>
      <c r="AJ1998" s="199" t="str">
        <f t="shared" si="3227"/>
        <v>AJ$17</v>
      </c>
      <c r="AK1998" s="199" t="str">
        <f t="shared" si="3227"/>
        <v>AK$17</v>
      </c>
      <c r="AL1998" s="199" t="str">
        <f t="shared" si="3227"/>
        <v>AL$17</v>
      </c>
      <c r="AM1998" s="199" t="str">
        <f t="shared" si="3227"/>
        <v>AM$17</v>
      </c>
      <c r="AN1998" s="199" t="str">
        <f t="shared" si="3227"/>
        <v>AN$17</v>
      </c>
      <c r="AO1998" s="199" t="str">
        <f t="shared" si="3227"/>
        <v>AO$17</v>
      </c>
      <c r="AP1998" s="199" t="str">
        <f t="shared" si="3227"/>
        <v>AP$17</v>
      </c>
      <c r="AQ1998" s="199" t="str">
        <f t="shared" si="3227"/>
        <v>AQ$17</v>
      </c>
      <c r="AR1998" s="199" t="str">
        <f t="shared" si="3227"/>
        <v>AR$17</v>
      </c>
      <c r="AS1998" s="199" t="str">
        <f t="shared" si="3227"/>
        <v>AS$17</v>
      </c>
      <c r="AT1998" s="199" t="str">
        <f t="shared" si="3227"/>
        <v>AT$17</v>
      </c>
      <c r="AU1998" s="199" t="str">
        <f t="shared" si="3227"/>
        <v>AU$17</v>
      </c>
      <c r="AV1998" s="199" t="str">
        <f t="shared" si="3227"/>
        <v>AV$17</v>
      </c>
      <c r="AW1998" s="199" t="str">
        <f t="shared" si="3227"/>
        <v>AW$17</v>
      </c>
      <c r="AX1998" s="199" t="str">
        <f t="shared" si="3227"/>
        <v>AX$17</v>
      </c>
      <c r="AY1998" s="199" t="str">
        <f t="shared" si="3227"/>
        <v>AY$17</v>
      </c>
      <c r="AZ1998" s="199" t="str">
        <f t="shared" si="3227"/>
        <v>AZ$17</v>
      </c>
      <c r="BA1998" s="199" t="str">
        <f t="shared" si="3227"/>
        <v>BA$17</v>
      </c>
      <c r="BB1998" s="199" t="str">
        <f t="shared" si="3227"/>
        <v>BB$17</v>
      </c>
      <c r="BC1998" s="199" t="str">
        <f t="shared" si="3227"/>
        <v>BC$17</v>
      </c>
      <c r="BD1998" s="199" t="str">
        <f t="shared" si="3227"/>
        <v>BD$17</v>
      </c>
      <c r="BE1998" s="199" t="str">
        <f t="shared" si="3227"/>
        <v>BE$17</v>
      </c>
      <c r="BF1998" s="199" t="str">
        <f t="shared" si="3227"/>
        <v>BF$17</v>
      </c>
      <c r="BG1998" s="199" t="str">
        <f t="shared" si="3227"/>
        <v>BG$17</v>
      </c>
      <c r="BH1998" s="199" t="str">
        <f t="shared" si="3227"/>
        <v>BH$17</v>
      </c>
      <c r="BI1998" s="199" t="str">
        <f t="shared" si="3227"/>
        <v>BI$17</v>
      </c>
      <c r="BJ1998" s="199" t="str">
        <f t="shared" si="3227"/>
        <v>BJ$17</v>
      </c>
      <c r="BK1998" s="199" t="str">
        <f t="shared" si="3227"/>
        <v>BK$17</v>
      </c>
      <c r="BL1998" s="199" t="str">
        <f t="shared" si="3227"/>
        <v>BL$17</v>
      </c>
      <c r="BM1998" s="199" t="str">
        <f t="shared" si="3227"/>
        <v>BM$17</v>
      </c>
      <c r="BN1998" s="199" t="str">
        <f t="shared" si="3227"/>
        <v>BN$17</v>
      </c>
      <c r="BO1998" s="199" t="str">
        <f t="shared" si="3227"/>
        <v>BO$17</v>
      </c>
      <c r="BP1998" s="199" t="str">
        <f t="shared" si="3227"/>
        <v>BP$17</v>
      </c>
      <c r="BQ1998" s="199" t="str">
        <f t="shared" si="3227"/>
        <v>BQ$17</v>
      </c>
      <c r="BR1998" s="199" t="str">
        <f t="shared" si="3227"/>
        <v>BR$17</v>
      </c>
      <c r="BS1998" s="199" t="str">
        <f t="shared" si="3227"/>
        <v>BS$17</v>
      </c>
      <c r="BT1998" s="199" t="str">
        <f t="shared" si="3227"/>
        <v>BT$17</v>
      </c>
      <c r="BU1998" s="199" t="str">
        <f t="shared" si="3227"/>
        <v>BU$17</v>
      </c>
      <c r="BV1998" s="199" t="str">
        <f t="shared" si="3227"/>
        <v>BV$17</v>
      </c>
      <c r="BW1998" s="199" t="str">
        <f t="shared" si="3227"/>
        <v>BW$17</v>
      </c>
      <c r="BX1998" s="199" t="str">
        <f t="shared" si="3227"/>
        <v>BX$17</v>
      </c>
      <c r="BY1998" s="199" t="str">
        <f t="shared" si="3227"/>
        <v>BY$17</v>
      </c>
      <c r="BZ1998" s="199" t="str">
        <f t="shared" si="3227"/>
        <v>BZ$17</v>
      </c>
      <c r="CA1998" s="199" t="str">
        <f t="shared" si="3227"/>
        <v>CA$17</v>
      </c>
      <c r="CB1998" s="199" t="str">
        <f t="shared" si="3227"/>
        <v>CB$17</v>
      </c>
      <c r="CC1998" s="199" t="str">
        <f t="shared" si="3227"/>
        <v>CC$17</v>
      </c>
      <c r="CD1998" s="199" t="str">
        <f t="shared" si="3227"/>
        <v>CD$17</v>
      </c>
      <c r="CE1998" s="199" t="str">
        <f t="shared" ref="CE1998:CL1998" si="3228">CE$21</f>
        <v>CE$17</v>
      </c>
      <c r="CF1998" s="199" t="str">
        <f t="shared" si="3228"/>
        <v>CF$17</v>
      </c>
      <c r="CG1998" s="199" t="str">
        <f t="shared" si="3228"/>
        <v>CG$17</v>
      </c>
      <c r="CH1998" s="199" t="str">
        <f t="shared" si="3228"/>
        <v>CH$17</v>
      </c>
      <c r="CI1998" s="199" t="str">
        <f t="shared" si="3228"/>
        <v>CI$17</v>
      </c>
      <c r="CJ1998" s="199" t="str">
        <f t="shared" si="3228"/>
        <v>CJ$17</v>
      </c>
      <c r="CK1998" s="199" t="str">
        <f t="shared" si="3228"/>
        <v>CK$17</v>
      </c>
      <c r="CL1998" s="199" t="str">
        <f t="shared" si="3228"/>
        <v>CL$17</v>
      </c>
      <c r="CN1998" s="201"/>
      <c r="CO1998" s="199" t="str">
        <f t="shared" ref="CO1998:DL1998" si="3229">CO$21</f>
        <v>CO$17</v>
      </c>
      <c r="CP1998" s="199" t="str">
        <f t="shared" si="3229"/>
        <v>CP$17</v>
      </c>
      <c r="CQ1998" s="199" t="str">
        <f t="shared" si="3229"/>
        <v>CQ$17</v>
      </c>
      <c r="CR1998" s="199" t="str">
        <f t="shared" si="3229"/>
        <v>CR$17</v>
      </c>
      <c r="CS1998" s="199" t="str">
        <f t="shared" si="3229"/>
        <v>CS$17</v>
      </c>
      <c r="CT1998" s="199" t="str">
        <f t="shared" si="3229"/>
        <v>CT$17</v>
      </c>
      <c r="CU1998" s="199" t="str">
        <f t="shared" si="3229"/>
        <v>CU$17</v>
      </c>
      <c r="CV1998" s="199" t="str">
        <f t="shared" si="3229"/>
        <v>CV$17</v>
      </c>
      <c r="CW1998" s="199" t="str">
        <f t="shared" si="3229"/>
        <v>CW$17</v>
      </c>
      <c r="CX1998" s="199" t="str">
        <f t="shared" si="3229"/>
        <v>CX$17</v>
      </c>
      <c r="CY1998" s="199" t="str">
        <f t="shared" si="3229"/>
        <v>CY$17</v>
      </c>
      <c r="CZ1998" s="199" t="str">
        <f t="shared" si="3229"/>
        <v>CZ$17</v>
      </c>
      <c r="DA1998" s="199" t="str">
        <f t="shared" si="3229"/>
        <v>DA$17</v>
      </c>
      <c r="DB1998" s="199" t="str">
        <f t="shared" si="3229"/>
        <v>DB$17</v>
      </c>
      <c r="DC1998" s="199" t="str">
        <f t="shared" si="3229"/>
        <v>DC$17</v>
      </c>
      <c r="DD1998" s="199" t="str">
        <f t="shared" si="3229"/>
        <v>DD$17</v>
      </c>
      <c r="DE1998" s="199" t="str">
        <f t="shared" si="3229"/>
        <v>DE$17</v>
      </c>
      <c r="DF1998" s="199" t="str">
        <f t="shared" si="3229"/>
        <v>DF$17</v>
      </c>
      <c r="DG1998" s="199" t="str">
        <f t="shared" si="3229"/>
        <v>DG$17</v>
      </c>
      <c r="DH1998" s="199" t="str">
        <f t="shared" si="3229"/>
        <v>DH$17</v>
      </c>
      <c r="DI1998" s="199" t="str">
        <f t="shared" si="3229"/>
        <v>DI$17</v>
      </c>
      <c r="DJ1998" s="199" t="str">
        <f t="shared" si="3229"/>
        <v>DJ$17</v>
      </c>
      <c r="DK1998" s="199" t="str">
        <f t="shared" si="3229"/>
        <v>DK$17</v>
      </c>
      <c r="DL1998" s="199" t="str">
        <f t="shared" si="3229"/>
        <v>DL$17</v>
      </c>
    </row>
    <row r="1999" spans="1:116" x14ac:dyDescent="0.35">
      <c r="A1999" s="174"/>
      <c r="E1999" s="8"/>
      <c r="G1999" s="175" t="s">
        <v>491</v>
      </c>
      <c r="H1999" s="200"/>
      <c r="I1999" s="201"/>
      <c r="J1999" s="201"/>
      <c r="K1999" s="202"/>
      <c r="L1999" s="202"/>
      <c r="M1999" s="202"/>
      <c r="N1999" s="202"/>
      <c r="O1999" s="202"/>
      <c r="P1999" s="202"/>
      <c r="R1999" s="202"/>
      <c r="S1999" s="190"/>
      <c r="T1999" s="190"/>
      <c r="U1999" s="190"/>
      <c r="V1999" s="190"/>
      <c r="W1999" s="190"/>
      <c r="X1999" s="190"/>
      <c r="Y1999" s="190"/>
      <c r="Z1999" s="190"/>
      <c r="AA1999" s="190"/>
      <c r="AB1999" s="190"/>
      <c r="AC1999" s="190"/>
      <c r="AD1999" s="190"/>
      <c r="AE1999" s="190"/>
      <c r="AF1999" s="190"/>
      <c r="AG1999" s="190"/>
      <c r="AH1999" s="190"/>
      <c r="AI1999" s="190"/>
      <c r="AJ1999" s="190"/>
      <c r="AK1999" s="190"/>
      <c r="AL1999" s="190"/>
      <c r="AM1999" s="190"/>
      <c r="AN1999" s="190"/>
      <c r="AO1999" s="190"/>
      <c r="AP1999" s="190"/>
      <c r="AQ1999" s="190"/>
      <c r="AR1999" s="190"/>
      <c r="AS1999" s="190"/>
      <c r="AT1999" s="190"/>
      <c r="AU1999" s="190"/>
      <c r="AV1999" s="190"/>
      <c r="AW1999" s="190"/>
      <c r="AX1999" s="190"/>
      <c r="AY1999" s="190"/>
      <c r="AZ1999" s="190"/>
      <c r="BA1999" s="190"/>
      <c r="BB1999" s="190"/>
      <c r="BC1999" s="190"/>
      <c r="BD1999" s="190"/>
      <c r="BE1999" s="190"/>
      <c r="BF1999" s="190"/>
      <c r="BG1999" s="190"/>
      <c r="BH1999" s="190"/>
      <c r="BI1999" s="190"/>
      <c r="BJ1999" s="190"/>
      <c r="BK1999" s="190"/>
      <c r="BL1999" s="190"/>
      <c r="BM1999" s="190"/>
      <c r="BN1999" s="190"/>
      <c r="BO1999" s="190"/>
      <c r="BP1999" s="190"/>
      <c r="BQ1999" s="190"/>
      <c r="BR1999" s="190"/>
      <c r="BS1999" s="190"/>
      <c r="BT1999" s="190"/>
      <c r="BU1999" s="190"/>
      <c r="BV1999" s="190"/>
      <c r="BW1999" s="190"/>
      <c r="BX1999" s="190"/>
      <c r="BY1999" s="190"/>
      <c r="BZ1999" s="190"/>
      <c r="CA1999" s="190"/>
      <c r="CB1999" s="190"/>
      <c r="CC1999" s="190"/>
      <c r="CD1999" s="190"/>
      <c r="CE1999" s="190"/>
      <c r="CF1999" s="190"/>
      <c r="CG1999" s="190"/>
      <c r="CH1999" s="190"/>
      <c r="CI1999" s="190"/>
      <c r="CJ1999" s="190"/>
      <c r="CK1999" s="190"/>
      <c r="CL1999" s="190"/>
      <c r="CN1999" s="201"/>
      <c r="CO1999" s="190"/>
      <c r="CP1999" s="190"/>
      <c r="CQ1999" s="190"/>
      <c r="CR1999" s="190"/>
      <c r="CS1999" s="190"/>
      <c r="CT1999" s="190"/>
      <c r="CU1999" s="190"/>
      <c r="CV1999" s="190"/>
      <c r="CW1999" s="190"/>
      <c r="CX1999" s="190"/>
      <c r="CY1999" s="190"/>
      <c r="CZ1999" s="190"/>
      <c r="DA1999" s="190"/>
      <c r="DB1999" s="190"/>
      <c r="DC1999" s="190"/>
      <c r="DD1999" s="190"/>
      <c r="DE1999" s="190"/>
      <c r="DF1999" s="190"/>
      <c r="DG1999" s="190"/>
      <c r="DH1999" s="190"/>
      <c r="DI1999" s="190"/>
      <c r="DJ1999" s="190"/>
      <c r="DK1999" s="190"/>
      <c r="DL1999" s="190"/>
    </row>
    <row r="2000" spans="1:116" x14ac:dyDescent="0.35">
      <c r="A2000" s="174"/>
      <c r="E2000" s="8"/>
      <c r="G2000" s="175" t="s">
        <v>505</v>
      </c>
      <c r="H2000" s="200"/>
      <c r="I2000" s="201"/>
      <c r="J2000" s="201"/>
      <c r="K2000" s="202"/>
      <c r="L2000" s="202"/>
      <c r="M2000" s="202"/>
      <c r="N2000" s="202"/>
      <c r="O2000" s="202"/>
      <c r="P2000" s="202"/>
      <c r="R2000" s="202"/>
      <c r="S2000" s="190"/>
      <c r="T2000" s="190"/>
      <c r="U2000" s="190"/>
      <c r="V2000" s="190"/>
      <c r="W2000" s="190"/>
      <c r="X2000" s="190"/>
      <c r="Y2000" s="190"/>
      <c r="Z2000" s="190"/>
      <c r="AA2000" s="190"/>
      <c r="AB2000" s="190"/>
      <c r="AC2000" s="190"/>
      <c r="AD2000" s="190"/>
      <c r="AE2000" s="190"/>
      <c r="AF2000" s="190"/>
      <c r="AG2000" s="190"/>
      <c r="AH2000" s="190"/>
      <c r="AI2000" s="190"/>
      <c r="AJ2000" s="190"/>
      <c r="AK2000" s="190"/>
      <c r="AL2000" s="190"/>
      <c r="AM2000" s="190"/>
      <c r="AN2000" s="190"/>
      <c r="AO2000" s="190"/>
      <c r="AP2000" s="190"/>
      <c r="AQ2000" s="190"/>
      <c r="AR2000" s="190"/>
      <c r="AS2000" s="190"/>
      <c r="AT2000" s="190"/>
      <c r="AU2000" s="190"/>
      <c r="AV2000" s="190"/>
      <c r="AW2000" s="190"/>
      <c r="AX2000" s="190"/>
      <c r="AY2000" s="190"/>
      <c r="AZ2000" s="190"/>
      <c r="BA2000" s="190"/>
      <c r="BB2000" s="190"/>
      <c r="BC2000" s="190"/>
      <c r="BD2000" s="190"/>
      <c r="BE2000" s="190"/>
      <c r="BF2000" s="190"/>
      <c r="BG2000" s="190"/>
      <c r="BH2000" s="190"/>
      <c r="BI2000" s="190"/>
      <c r="BJ2000" s="190"/>
      <c r="BK2000" s="190"/>
      <c r="BL2000" s="190"/>
      <c r="BM2000" s="190"/>
      <c r="BN2000" s="190"/>
      <c r="BO2000" s="190"/>
      <c r="BP2000" s="190"/>
      <c r="BQ2000" s="190"/>
      <c r="BR2000" s="190"/>
      <c r="BS2000" s="190"/>
      <c r="BT2000" s="190"/>
      <c r="BU2000" s="190"/>
      <c r="BV2000" s="190"/>
      <c r="BW2000" s="190"/>
      <c r="BX2000" s="190"/>
      <c r="BY2000" s="190"/>
      <c r="BZ2000" s="190"/>
      <c r="CA2000" s="190"/>
      <c r="CB2000" s="190"/>
      <c r="CC2000" s="190"/>
      <c r="CD2000" s="190"/>
      <c r="CE2000" s="190"/>
      <c r="CF2000" s="190"/>
      <c r="CG2000" s="190"/>
      <c r="CH2000" s="190"/>
      <c r="CI2000" s="190"/>
      <c r="CJ2000" s="190"/>
      <c r="CK2000" s="190"/>
      <c r="CL2000" s="190"/>
      <c r="CN2000" s="201"/>
      <c r="CO2000" s="190"/>
      <c r="CP2000" s="190"/>
      <c r="CQ2000" s="190"/>
      <c r="CR2000" s="190"/>
      <c r="CS2000" s="190"/>
      <c r="CT2000" s="190"/>
      <c r="CU2000" s="190"/>
      <c r="CV2000" s="190"/>
      <c r="CW2000" s="190"/>
      <c r="CX2000" s="190"/>
      <c r="CY2000" s="190"/>
      <c r="CZ2000" s="190"/>
      <c r="DA2000" s="190"/>
      <c r="DB2000" s="190"/>
      <c r="DC2000" s="190"/>
      <c r="DD2000" s="190"/>
      <c r="DE2000" s="190"/>
      <c r="DF2000" s="190"/>
      <c r="DG2000" s="190"/>
      <c r="DH2000" s="190"/>
      <c r="DI2000" s="190"/>
      <c r="DJ2000" s="190"/>
      <c r="DK2000" s="190"/>
      <c r="DL2000" s="190"/>
    </row>
    <row r="2001" spans="1:116" x14ac:dyDescent="0.35">
      <c r="A2001" s="142" t="s">
        <v>218</v>
      </c>
      <c r="B2001" s="31" t="s">
        <v>81</v>
      </c>
      <c r="C2001" s="31"/>
      <c r="D2001" t="s">
        <v>554</v>
      </c>
      <c r="E2001" s="8" t="str">
        <f t="shared" ref="E2001:E2002" si="3230">ROW()&amp;" "&amp;D2001</f>
        <v>2001 SEASON QUARTER-TR-R</v>
      </c>
      <c r="F2001" t="s">
        <v>551</v>
      </c>
      <c r="G2001" s="175" t="s">
        <v>463</v>
      </c>
      <c r="H2001" s="200"/>
      <c r="I2001" s="201"/>
      <c r="J2001" s="201"/>
      <c r="K2001" s="202"/>
      <c r="L2001" s="202"/>
      <c r="M2001" s="202"/>
      <c r="N2001" s="202"/>
      <c r="O2001" s="202"/>
      <c r="P2001" s="202"/>
      <c r="R2001" s="202"/>
      <c r="S2001" s="190" t="str">
        <f t="shared" ref="S2001:CD2001" si="3231">S$22</f>
        <v>S$18</v>
      </c>
      <c r="T2001" s="190" t="str">
        <f t="shared" si="3231"/>
        <v>T$18</v>
      </c>
      <c r="U2001" s="190" t="str">
        <f t="shared" si="3231"/>
        <v>U$18</v>
      </c>
      <c r="V2001" s="190" t="str">
        <f t="shared" si="3231"/>
        <v>V$18</v>
      </c>
      <c r="W2001" s="190" t="str">
        <f t="shared" si="3231"/>
        <v>W$18</v>
      </c>
      <c r="X2001" s="190" t="str">
        <f t="shared" si="3231"/>
        <v>X$18</v>
      </c>
      <c r="Y2001" s="190" t="str">
        <f t="shared" si="3231"/>
        <v>Y$18</v>
      </c>
      <c r="Z2001" s="190" t="str">
        <f t="shared" si="3231"/>
        <v>Z$18</v>
      </c>
      <c r="AA2001" s="190" t="str">
        <f t="shared" si="3231"/>
        <v>AA$18</v>
      </c>
      <c r="AB2001" s="190" t="str">
        <f t="shared" si="3231"/>
        <v>AB$18</v>
      </c>
      <c r="AC2001" s="190" t="str">
        <f t="shared" si="3231"/>
        <v>AC$18</v>
      </c>
      <c r="AD2001" s="190" t="str">
        <f t="shared" si="3231"/>
        <v>AD$18</v>
      </c>
      <c r="AE2001" s="190" t="str">
        <f t="shared" si="3231"/>
        <v>AE$18</v>
      </c>
      <c r="AF2001" s="190" t="str">
        <f t="shared" si="3231"/>
        <v>AF$18</v>
      </c>
      <c r="AG2001" s="190" t="str">
        <f t="shared" si="3231"/>
        <v>AG$18</v>
      </c>
      <c r="AH2001" s="190" t="str">
        <f t="shared" si="3231"/>
        <v>AH$18</v>
      </c>
      <c r="AI2001" s="190" t="str">
        <f t="shared" si="3231"/>
        <v>AI$18</v>
      </c>
      <c r="AJ2001" s="190" t="str">
        <f t="shared" si="3231"/>
        <v>AJ$18</v>
      </c>
      <c r="AK2001" s="190" t="str">
        <f t="shared" si="3231"/>
        <v>AK$18</v>
      </c>
      <c r="AL2001" s="190" t="str">
        <f t="shared" si="3231"/>
        <v>AL$18</v>
      </c>
      <c r="AM2001" s="190" t="str">
        <f t="shared" si="3231"/>
        <v>AM$18</v>
      </c>
      <c r="AN2001" s="190" t="str">
        <f t="shared" si="3231"/>
        <v>AN$18</v>
      </c>
      <c r="AO2001" s="190" t="str">
        <f t="shared" si="3231"/>
        <v>AO$18</v>
      </c>
      <c r="AP2001" s="190" t="str">
        <f t="shared" si="3231"/>
        <v>AP$18</v>
      </c>
      <c r="AQ2001" s="190" t="str">
        <f t="shared" si="3231"/>
        <v>AQ$18</v>
      </c>
      <c r="AR2001" s="190" t="str">
        <f t="shared" si="3231"/>
        <v>AR$18</v>
      </c>
      <c r="AS2001" s="190" t="str">
        <f t="shared" si="3231"/>
        <v>AS$18</v>
      </c>
      <c r="AT2001" s="190" t="str">
        <f t="shared" si="3231"/>
        <v>AT$18</v>
      </c>
      <c r="AU2001" s="190" t="str">
        <f t="shared" si="3231"/>
        <v>AU$18</v>
      </c>
      <c r="AV2001" s="190" t="str">
        <f t="shared" si="3231"/>
        <v>AV$18</v>
      </c>
      <c r="AW2001" s="190" t="str">
        <f t="shared" si="3231"/>
        <v>AW$18</v>
      </c>
      <c r="AX2001" s="190" t="str">
        <f t="shared" si="3231"/>
        <v>AX$18</v>
      </c>
      <c r="AY2001" s="190" t="str">
        <f t="shared" si="3231"/>
        <v>AY$18</v>
      </c>
      <c r="AZ2001" s="190" t="str">
        <f t="shared" si="3231"/>
        <v>AZ$18</v>
      </c>
      <c r="BA2001" s="190" t="str">
        <f t="shared" si="3231"/>
        <v>BA$18</v>
      </c>
      <c r="BB2001" s="190" t="str">
        <f t="shared" si="3231"/>
        <v>BB$18</v>
      </c>
      <c r="BC2001" s="190" t="str">
        <f t="shared" si="3231"/>
        <v>BC$18</v>
      </c>
      <c r="BD2001" s="190" t="str">
        <f t="shared" si="3231"/>
        <v>BD$18</v>
      </c>
      <c r="BE2001" s="190" t="str">
        <f t="shared" si="3231"/>
        <v>BE$18</v>
      </c>
      <c r="BF2001" s="190" t="str">
        <f t="shared" si="3231"/>
        <v>BF$18</v>
      </c>
      <c r="BG2001" s="190" t="str">
        <f t="shared" si="3231"/>
        <v>BG$18</v>
      </c>
      <c r="BH2001" s="190" t="str">
        <f t="shared" si="3231"/>
        <v>BH$18</v>
      </c>
      <c r="BI2001" s="190" t="str">
        <f t="shared" si="3231"/>
        <v>BI$18</v>
      </c>
      <c r="BJ2001" s="190" t="str">
        <f t="shared" si="3231"/>
        <v>BJ$18</v>
      </c>
      <c r="BK2001" s="190" t="str">
        <f t="shared" si="3231"/>
        <v>BK$18</v>
      </c>
      <c r="BL2001" s="190" t="str">
        <f t="shared" si="3231"/>
        <v>BL$18</v>
      </c>
      <c r="BM2001" s="190" t="str">
        <f t="shared" si="3231"/>
        <v>BM$18</v>
      </c>
      <c r="BN2001" s="190" t="str">
        <f t="shared" si="3231"/>
        <v>BN$18</v>
      </c>
      <c r="BO2001" s="190" t="str">
        <f t="shared" si="3231"/>
        <v>BO$18</v>
      </c>
      <c r="BP2001" s="190" t="str">
        <f t="shared" si="3231"/>
        <v>BP$18</v>
      </c>
      <c r="BQ2001" s="190" t="str">
        <f t="shared" si="3231"/>
        <v>BQ$18</v>
      </c>
      <c r="BR2001" s="190" t="str">
        <f t="shared" si="3231"/>
        <v>BR$18</v>
      </c>
      <c r="BS2001" s="190" t="str">
        <f t="shared" si="3231"/>
        <v>BS$18</v>
      </c>
      <c r="BT2001" s="190" t="str">
        <f t="shared" si="3231"/>
        <v>BT$18</v>
      </c>
      <c r="BU2001" s="190" t="str">
        <f t="shared" si="3231"/>
        <v>BU$18</v>
      </c>
      <c r="BV2001" s="190" t="str">
        <f t="shared" si="3231"/>
        <v>BV$18</v>
      </c>
      <c r="BW2001" s="190" t="str">
        <f t="shared" si="3231"/>
        <v>BW$18</v>
      </c>
      <c r="BX2001" s="190" t="str">
        <f t="shared" si="3231"/>
        <v>BX$18</v>
      </c>
      <c r="BY2001" s="190" t="str">
        <f t="shared" si="3231"/>
        <v>BY$18</v>
      </c>
      <c r="BZ2001" s="190" t="str">
        <f t="shared" si="3231"/>
        <v>BZ$18</v>
      </c>
      <c r="CA2001" s="190" t="str">
        <f t="shared" si="3231"/>
        <v>CA$18</v>
      </c>
      <c r="CB2001" s="190" t="str">
        <f t="shared" si="3231"/>
        <v>CB$18</v>
      </c>
      <c r="CC2001" s="190" t="str">
        <f t="shared" si="3231"/>
        <v>CC$18</v>
      </c>
      <c r="CD2001" s="190" t="str">
        <f t="shared" si="3231"/>
        <v>CD$18</v>
      </c>
      <c r="CE2001" s="190" t="str">
        <f t="shared" ref="CE2001:CL2001" si="3232">CE$22</f>
        <v>CE$18</v>
      </c>
      <c r="CF2001" s="190" t="str">
        <f t="shared" si="3232"/>
        <v>CF$18</v>
      </c>
      <c r="CG2001" s="190" t="str">
        <f t="shared" si="3232"/>
        <v>CG$18</v>
      </c>
      <c r="CH2001" s="190" t="str">
        <f t="shared" si="3232"/>
        <v>CH$18</v>
      </c>
      <c r="CI2001" s="190" t="str">
        <f t="shared" si="3232"/>
        <v>CI$18</v>
      </c>
      <c r="CJ2001" s="190" t="str">
        <f t="shared" si="3232"/>
        <v>CJ$18</v>
      </c>
      <c r="CK2001" s="190" t="str">
        <f t="shared" si="3232"/>
        <v>CK$18</v>
      </c>
      <c r="CL2001" s="190" t="str">
        <f t="shared" si="3232"/>
        <v>CL$18</v>
      </c>
      <c r="CN2001" s="201"/>
      <c r="CO2001" s="190" t="str">
        <f t="shared" ref="CO2001:DL2001" si="3233">CO$22</f>
        <v>CO$18</v>
      </c>
      <c r="CP2001" s="190" t="str">
        <f t="shared" si="3233"/>
        <v>CP$18</v>
      </c>
      <c r="CQ2001" s="190" t="str">
        <f t="shared" si="3233"/>
        <v>CQ$18</v>
      </c>
      <c r="CR2001" s="190" t="str">
        <f t="shared" si="3233"/>
        <v>CR$18</v>
      </c>
      <c r="CS2001" s="190" t="str">
        <f t="shared" si="3233"/>
        <v>CS$18</v>
      </c>
      <c r="CT2001" s="190" t="str">
        <f t="shared" si="3233"/>
        <v>CT$18</v>
      </c>
      <c r="CU2001" s="190" t="str">
        <f t="shared" si="3233"/>
        <v>CU$18</v>
      </c>
      <c r="CV2001" s="190" t="str">
        <f t="shared" si="3233"/>
        <v>CV$18</v>
      </c>
      <c r="CW2001" s="190" t="str">
        <f t="shared" si="3233"/>
        <v>CW$18</v>
      </c>
      <c r="CX2001" s="190" t="str">
        <f t="shared" si="3233"/>
        <v>CX$18</v>
      </c>
      <c r="CY2001" s="190" t="str">
        <f t="shared" si="3233"/>
        <v>CY$18</v>
      </c>
      <c r="CZ2001" s="190" t="str">
        <f t="shared" si="3233"/>
        <v>CZ$18</v>
      </c>
      <c r="DA2001" s="190" t="str">
        <f t="shared" si="3233"/>
        <v>DA$18</v>
      </c>
      <c r="DB2001" s="190" t="str">
        <f t="shared" si="3233"/>
        <v>DB$18</v>
      </c>
      <c r="DC2001" s="190" t="str">
        <f t="shared" si="3233"/>
        <v>DC$18</v>
      </c>
      <c r="DD2001" s="190" t="str">
        <f t="shared" si="3233"/>
        <v>DD$18</v>
      </c>
      <c r="DE2001" s="190" t="str">
        <f t="shared" si="3233"/>
        <v>DE$18</v>
      </c>
      <c r="DF2001" s="190" t="str">
        <f t="shared" si="3233"/>
        <v>DF$18</v>
      </c>
      <c r="DG2001" s="190" t="str">
        <f t="shared" si="3233"/>
        <v>DG$18</v>
      </c>
      <c r="DH2001" s="190" t="str">
        <f t="shared" si="3233"/>
        <v>DH$18</v>
      </c>
      <c r="DI2001" s="190" t="str">
        <f t="shared" si="3233"/>
        <v>DI$18</v>
      </c>
      <c r="DJ2001" s="190" t="str">
        <f t="shared" si="3233"/>
        <v>DJ$18</v>
      </c>
      <c r="DK2001" s="190" t="str">
        <f t="shared" si="3233"/>
        <v>DK$18</v>
      </c>
      <c r="DL2001" s="190" t="str">
        <f t="shared" si="3233"/>
        <v>DL$18</v>
      </c>
    </row>
    <row r="2002" spans="1:116" x14ac:dyDescent="0.35">
      <c r="A2002" s="12"/>
      <c r="B2002" s="12" t="s">
        <v>332</v>
      </c>
      <c r="C2002" s="12"/>
      <c r="D2002" t="s">
        <v>554</v>
      </c>
      <c r="E2002" s="8" t="str">
        <f t="shared" si="3230"/>
        <v>2002 SEASON QUARTER-TR-R</v>
      </c>
      <c r="G2002" s="175" t="s">
        <v>464</v>
      </c>
      <c r="H2002" s="200"/>
      <c r="I2002" s="201"/>
      <c r="J2002" s="201"/>
      <c r="K2002" s="202"/>
      <c r="L2002" s="202"/>
      <c r="M2002" s="202"/>
      <c r="N2002" s="202"/>
      <c r="O2002" s="202"/>
      <c r="P2002" s="202"/>
      <c r="R2002" s="202"/>
      <c r="S2002" s="190" t="str">
        <f t="shared" ref="S2002:CD2002" si="3234">S$23</f>
        <v>S$19</v>
      </c>
      <c r="T2002" s="190" t="str">
        <f t="shared" si="3234"/>
        <v>T$19</v>
      </c>
      <c r="U2002" s="190" t="str">
        <f t="shared" si="3234"/>
        <v>U$19</v>
      </c>
      <c r="V2002" s="190" t="str">
        <f t="shared" si="3234"/>
        <v>V$19</v>
      </c>
      <c r="W2002" s="190" t="str">
        <f t="shared" si="3234"/>
        <v>W$19</v>
      </c>
      <c r="X2002" s="190" t="str">
        <f t="shared" si="3234"/>
        <v>X$19</v>
      </c>
      <c r="Y2002" s="190" t="str">
        <f t="shared" si="3234"/>
        <v>Y$19</v>
      </c>
      <c r="Z2002" s="190" t="str">
        <f t="shared" si="3234"/>
        <v>Z$19</v>
      </c>
      <c r="AA2002" s="190" t="str">
        <f t="shared" si="3234"/>
        <v>AA$19</v>
      </c>
      <c r="AB2002" s="190" t="str">
        <f t="shared" si="3234"/>
        <v>AB$19</v>
      </c>
      <c r="AC2002" s="190" t="str">
        <f t="shared" si="3234"/>
        <v>AC$19</v>
      </c>
      <c r="AD2002" s="190" t="str">
        <f t="shared" si="3234"/>
        <v>AD$19</v>
      </c>
      <c r="AE2002" s="190" t="str">
        <f t="shared" si="3234"/>
        <v>AE$19</v>
      </c>
      <c r="AF2002" s="190" t="str">
        <f t="shared" si="3234"/>
        <v>AF$19</v>
      </c>
      <c r="AG2002" s="190" t="str">
        <f t="shared" si="3234"/>
        <v>AG$19</v>
      </c>
      <c r="AH2002" s="190" t="str">
        <f t="shared" si="3234"/>
        <v>AH$19</v>
      </c>
      <c r="AI2002" s="190" t="str">
        <f t="shared" si="3234"/>
        <v>AI$19</v>
      </c>
      <c r="AJ2002" s="190" t="str">
        <f t="shared" si="3234"/>
        <v>AJ$19</v>
      </c>
      <c r="AK2002" s="190" t="str">
        <f t="shared" si="3234"/>
        <v>AK$19</v>
      </c>
      <c r="AL2002" s="190" t="str">
        <f t="shared" si="3234"/>
        <v>AL$19</v>
      </c>
      <c r="AM2002" s="190" t="str">
        <f t="shared" si="3234"/>
        <v>AM$19</v>
      </c>
      <c r="AN2002" s="190" t="str">
        <f t="shared" si="3234"/>
        <v>AN$19</v>
      </c>
      <c r="AO2002" s="190" t="str">
        <f t="shared" si="3234"/>
        <v>AO$19</v>
      </c>
      <c r="AP2002" s="190" t="str">
        <f t="shared" si="3234"/>
        <v>AP$19</v>
      </c>
      <c r="AQ2002" s="190" t="str">
        <f t="shared" si="3234"/>
        <v>AQ$19</v>
      </c>
      <c r="AR2002" s="190" t="str">
        <f t="shared" si="3234"/>
        <v>AR$19</v>
      </c>
      <c r="AS2002" s="190" t="str">
        <f t="shared" si="3234"/>
        <v>AS$19</v>
      </c>
      <c r="AT2002" s="190" t="str">
        <f t="shared" si="3234"/>
        <v>AT$19</v>
      </c>
      <c r="AU2002" s="190" t="str">
        <f t="shared" si="3234"/>
        <v>AU$19</v>
      </c>
      <c r="AV2002" s="190" t="str">
        <f t="shared" si="3234"/>
        <v>AV$19</v>
      </c>
      <c r="AW2002" s="190" t="str">
        <f t="shared" si="3234"/>
        <v>AW$19</v>
      </c>
      <c r="AX2002" s="190" t="str">
        <f t="shared" si="3234"/>
        <v>AX$19</v>
      </c>
      <c r="AY2002" s="190" t="str">
        <f t="shared" si="3234"/>
        <v>AY$19</v>
      </c>
      <c r="AZ2002" s="190" t="str">
        <f t="shared" si="3234"/>
        <v>AZ$19</v>
      </c>
      <c r="BA2002" s="190" t="str">
        <f t="shared" si="3234"/>
        <v>BA$19</v>
      </c>
      <c r="BB2002" s="190" t="str">
        <f t="shared" si="3234"/>
        <v>BB$19</v>
      </c>
      <c r="BC2002" s="190" t="str">
        <f t="shared" si="3234"/>
        <v>BC$19</v>
      </c>
      <c r="BD2002" s="190" t="str">
        <f t="shared" si="3234"/>
        <v>BD$19</v>
      </c>
      <c r="BE2002" s="190" t="str">
        <f t="shared" si="3234"/>
        <v>BE$19</v>
      </c>
      <c r="BF2002" s="190" t="str">
        <f t="shared" si="3234"/>
        <v>BF$19</v>
      </c>
      <c r="BG2002" s="190" t="str">
        <f t="shared" si="3234"/>
        <v>BG$19</v>
      </c>
      <c r="BH2002" s="190" t="str">
        <f t="shared" si="3234"/>
        <v>BH$19</v>
      </c>
      <c r="BI2002" s="190" t="str">
        <f t="shared" si="3234"/>
        <v>BI$19</v>
      </c>
      <c r="BJ2002" s="190" t="str">
        <f t="shared" si="3234"/>
        <v>BJ$19</v>
      </c>
      <c r="BK2002" s="190" t="str">
        <f t="shared" si="3234"/>
        <v>BK$19</v>
      </c>
      <c r="BL2002" s="190" t="str">
        <f t="shared" si="3234"/>
        <v>BL$19</v>
      </c>
      <c r="BM2002" s="190" t="str">
        <f t="shared" si="3234"/>
        <v>BM$19</v>
      </c>
      <c r="BN2002" s="190" t="str">
        <f t="shared" si="3234"/>
        <v>BN$19</v>
      </c>
      <c r="BO2002" s="190" t="str">
        <f t="shared" si="3234"/>
        <v>BO$19</v>
      </c>
      <c r="BP2002" s="190" t="str">
        <f t="shared" si="3234"/>
        <v>BP$19</v>
      </c>
      <c r="BQ2002" s="190" t="str">
        <f t="shared" si="3234"/>
        <v>BQ$19</v>
      </c>
      <c r="BR2002" s="190" t="str">
        <f t="shared" si="3234"/>
        <v>BR$19</v>
      </c>
      <c r="BS2002" s="190" t="str">
        <f t="shared" si="3234"/>
        <v>BS$19</v>
      </c>
      <c r="BT2002" s="190" t="str">
        <f t="shared" si="3234"/>
        <v>BT$19</v>
      </c>
      <c r="BU2002" s="190" t="str">
        <f t="shared" si="3234"/>
        <v>BU$19</v>
      </c>
      <c r="BV2002" s="190" t="str">
        <f t="shared" si="3234"/>
        <v>BV$19</v>
      </c>
      <c r="BW2002" s="190" t="str">
        <f t="shared" si="3234"/>
        <v>BW$19</v>
      </c>
      <c r="BX2002" s="190" t="str">
        <f t="shared" si="3234"/>
        <v>BX$19</v>
      </c>
      <c r="BY2002" s="190" t="str">
        <f t="shared" si="3234"/>
        <v>BY$19</v>
      </c>
      <c r="BZ2002" s="190" t="str">
        <f t="shared" si="3234"/>
        <v>BZ$19</v>
      </c>
      <c r="CA2002" s="190" t="str">
        <f t="shared" si="3234"/>
        <v>CA$19</v>
      </c>
      <c r="CB2002" s="190" t="str">
        <f t="shared" si="3234"/>
        <v>CB$19</v>
      </c>
      <c r="CC2002" s="190" t="str">
        <f t="shared" si="3234"/>
        <v>CC$19</v>
      </c>
      <c r="CD2002" s="190" t="str">
        <f t="shared" si="3234"/>
        <v>CD$19</v>
      </c>
      <c r="CE2002" s="190" t="str">
        <f t="shared" ref="CE2002:CL2002" si="3235">CE$23</f>
        <v>CE$19</v>
      </c>
      <c r="CF2002" s="190" t="str">
        <f t="shared" si="3235"/>
        <v>CF$19</v>
      </c>
      <c r="CG2002" s="190" t="str">
        <f t="shared" si="3235"/>
        <v>CG$19</v>
      </c>
      <c r="CH2002" s="190" t="str">
        <f t="shared" si="3235"/>
        <v>CH$19</v>
      </c>
      <c r="CI2002" s="190" t="str">
        <f t="shared" si="3235"/>
        <v>CI$19</v>
      </c>
      <c r="CJ2002" s="190" t="str">
        <f t="shared" si="3235"/>
        <v>CJ$19</v>
      </c>
      <c r="CK2002" s="190" t="str">
        <f t="shared" si="3235"/>
        <v>CK$19</v>
      </c>
      <c r="CL2002" s="190" t="str">
        <f t="shared" si="3235"/>
        <v>CL$19</v>
      </c>
      <c r="CN2002" s="201"/>
      <c r="CO2002" s="190" t="str">
        <f t="shared" ref="CO2002:DL2002" si="3236">CO$23</f>
        <v>CO$19</v>
      </c>
      <c r="CP2002" s="190" t="str">
        <f t="shared" si="3236"/>
        <v>CP$19</v>
      </c>
      <c r="CQ2002" s="190" t="str">
        <f t="shared" si="3236"/>
        <v>CQ$19</v>
      </c>
      <c r="CR2002" s="190" t="str">
        <f t="shared" si="3236"/>
        <v>CR$19</v>
      </c>
      <c r="CS2002" s="190" t="str">
        <f t="shared" si="3236"/>
        <v>CS$19</v>
      </c>
      <c r="CT2002" s="190" t="str">
        <f t="shared" si="3236"/>
        <v>CT$19</v>
      </c>
      <c r="CU2002" s="190" t="str">
        <f t="shared" si="3236"/>
        <v>CU$19</v>
      </c>
      <c r="CV2002" s="190" t="str">
        <f t="shared" si="3236"/>
        <v>CV$19</v>
      </c>
      <c r="CW2002" s="190" t="str">
        <f t="shared" si="3236"/>
        <v>CW$19</v>
      </c>
      <c r="CX2002" s="190" t="str">
        <f t="shared" si="3236"/>
        <v>CX$19</v>
      </c>
      <c r="CY2002" s="190" t="str">
        <f t="shared" si="3236"/>
        <v>CY$19</v>
      </c>
      <c r="CZ2002" s="190" t="str">
        <f t="shared" si="3236"/>
        <v>CZ$19</v>
      </c>
      <c r="DA2002" s="190" t="str">
        <f t="shared" si="3236"/>
        <v>DA$19</v>
      </c>
      <c r="DB2002" s="190" t="str">
        <f t="shared" si="3236"/>
        <v>DB$19</v>
      </c>
      <c r="DC2002" s="190" t="str">
        <f t="shared" si="3236"/>
        <v>DC$19</v>
      </c>
      <c r="DD2002" s="190" t="str">
        <f t="shared" si="3236"/>
        <v>DD$19</v>
      </c>
      <c r="DE2002" s="190" t="str">
        <f t="shared" si="3236"/>
        <v>DE$19</v>
      </c>
      <c r="DF2002" s="190" t="str">
        <f t="shared" si="3236"/>
        <v>DF$19</v>
      </c>
      <c r="DG2002" s="190" t="str">
        <f t="shared" si="3236"/>
        <v>DG$19</v>
      </c>
      <c r="DH2002" s="190" t="str">
        <f t="shared" si="3236"/>
        <v>DH$19</v>
      </c>
      <c r="DI2002" s="190" t="str">
        <f t="shared" si="3236"/>
        <v>DI$19</v>
      </c>
      <c r="DJ2002" s="190" t="str">
        <f t="shared" si="3236"/>
        <v>DJ$19</v>
      </c>
      <c r="DK2002" s="190" t="str">
        <f t="shared" si="3236"/>
        <v>DK$19</v>
      </c>
      <c r="DL2002" s="190" t="str">
        <f t="shared" si="3236"/>
        <v>DL$19</v>
      </c>
    </row>
    <row r="2003" spans="1:116" x14ac:dyDescent="0.35">
      <c r="A2003" s="12"/>
      <c r="B2003" s="12"/>
      <c r="C2003" s="12"/>
      <c r="D2003" t="s">
        <v>554</v>
      </c>
      <c r="E2003" s="8"/>
      <c r="G2003" s="143" t="s">
        <v>544</v>
      </c>
      <c r="H2003" s="142"/>
      <c r="I2003" s="144"/>
      <c r="J2003" s="144"/>
      <c r="K2003" s="142"/>
      <c r="L2003" s="142"/>
      <c r="M2003" s="142"/>
      <c r="N2003" s="142"/>
      <c r="O2003" s="142"/>
      <c r="P2003" s="142"/>
      <c r="R2003" s="143"/>
      <c r="S2003" s="168"/>
      <c r="T2003" s="168"/>
      <c r="U2003" s="168"/>
      <c r="V2003" s="168"/>
      <c r="W2003" s="168"/>
      <c r="X2003" s="168"/>
      <c r="Y2003" s="168"/>
      <c r="Z2003" s="168"/>
      <c r="AA2003" s="168"/>
      <c r="AB2003" s="168"/>
      <c r="AC2003" s="168"/>
      <c r="AD2003" s="168"/>
      <c r="AE2003" s="168"/>
      <c r="AF2003" s="168"/>
      <c r="AG2003" s="168"/>
      <c r="AH2003" s="168"/>
      <c r="AI2003" s="168"/>
      <c r="AJ2003" s="168"/>
      <c r="AK2003" s="168"/>
      <c r="AL2003" s="168"/>
      <c r="AM2003" s="168"/>
      <c r="AN2003" s="168"/>
      <c r="AO2003" s="168"/>
      <c r="AP2003" s="168"/>
      <c r="AQ2003" s="168"/>
      <c r="AR2003" s="168"/>
      <c r="AS2003" s="168"/>
      <c r="AT2003" s="168"/>
      <c r="AU2003" s="168"/>
      <c r="AV2003" s="168"/>
      <c r="AW2003" s="168"/>
      <c r="AX2003" s="168"/>
      <c r="AY2003" s="168"/>
      <c r="AZ2003" s="168"/>
      <c r="BA2003" s="168"/>
      <c r="BB2003" s="168"/>
      <c r="BC2003" s="168"/>
      <c r="BD2003" s="168"/>
      <c r="BE2003" s="168"/>
      <c r="BF2003" s="168"/>
      <c r="BG2003" s="168"/>
      <c r="BH2003" s="168"/>
      <c r="BI2003" s="168"/>
      <c r="BJ2003" s="168"/>
      <c r="BK2003" s="168"/>
      <c r="BL2003" s="168"/>
      <c r="BM2003" s="168"/>
      <c r="BN2003" s="168"/>
      <c r="BO2003" s="168"/>
      <c r="BP2003" s="168"/>
      <c r="BQ2003" s="168"/>
      <c r="BR2003" s="168"/>
      <c r="BS2003" s="168"/>
      <c r="BT2003" s="168"/>
      <c r="BU2003" s="168"/>
      <c r="BV2003" s="168"/>
      <c r="BW2003" s="168"/>
      <c r="BX2003" s="168"/>
      <c r="BY2003" s="168"/>
      <c r="BZ2003" s="168"/>
      <c r="CA2003" s="168"/>
      <c r="CB2003" s="168"/>
      <c r="CC2003" s="168"/>
      <c r="CD2003" s="168"/>
      <c r="CE2003" s="168"/>
      <c r="CF2003" s="168"/>
      <c r="CG2003" s="168"/>
      <c r="CH2003" s="168"/>
      <c r="CI2003" s="168"/>
      <c r="CJ2003" s="168"/>
      <c r="CK2003" s="168"/>
      <c r="CL2003" s="168"/>
      <c r="CN2003" s="144"/>
      <c r="CO2003" s="168"/>
      <c r="CP2003" s="168"/>
      <c r="CQ2003" s="168"/>
      <c r="CR2003" s="168"/>
      <c r="CS2003" s="168"/>
      <c r="CT2003" s="168"/>
      <c r="CU2003" s="168"/>
      <c r="CV2003" s="168"/>
      <c r="CW2003" s="168"/>
      <c r="CX2003" s="168"/>
      <c r="CY2003" s="168"/>
      <c r="CZ2003" s="168"/>
      <c r="DA2003" s="168"/>
      <c r="DB2003" s="168"/>
      <c r="DC2003" s="168"/>
      <c r="DD2003" s="168"/>
      <c r="DE2003" s="168"/>
      <c r="DF2003" s="168"/>
      <c r="DG2003" s="168"/>
      <c r="DH2003" s="168"/>
      <c r="DI2003" s="168"/>
      <c r="DJ2003" s="168"/>
      <c r="DK2003" s="168"/>
      <c r="DL2003" s="168"/>
    </row>
    <row r="2004" spans="1:116" x14ac:dyDescent="0.35">
      <c r="D2004" t="s">
        <v>554</v>
      </c>
      <c r="E2004" s="8"/>
      <c r="G2004" s="95" t="str">
        <f>G1998</f>
        <v>Primary volume driver</v>
      </c>
      <c r="H2004" s="12"/>
      <c r="I2004" s="60"/>
      <c r="J2004" s="60"/>
      <c r="K2004" s="12"/>
      <c r="L2004" s="12"/>
      <c r="M2004" s="12"/>
      <c r="N2004" s="12"/>
      <c r="O2004" s="12"/>
      <c r="P2004" s="12"/>
      <c r="R2004" s="13"/>
      <c r="S2004" s="76"/>
      <c r="T2004" s="76"/>
      <c r="U2004" s="76"/>
      <c r="V2004" s="76"/>
      <c r="W2004" s="76"/>
      <c r="X2004" s="76"/>
      <c r="Y2004" s="76"/>
      <c r="Z2004" s="76"/>
      <c r="AA2004" s="76"/>
      <c r="AB2004" s="76"/>
      <c r="AC2004" s="76"/>
      <c r="AD2004" s="76"/>
      <c r="AE2004" s="76"/>
      <c r="AF2004" s="76"/>
      <c r="AG2004" s="76"/>
      <c r="AH2004" s="76"/>
      <c r="AI2004" s="76"/>
      <c r="AJ2004" s="76"/>
      <c r="AK2004" s="76"/>
      <c r="AL2004" s="76"/>
      <c r="AM2004" s="76"/>
      <c r="AN2004" s="76"/>
      <c r="AO2004" s="76"/>
      <c r="AP2004" s="76"/>
      <c r="AQ2004" s="76"/>
      <c r="AR2004" s="76"/>
      <c r="AS2004" s="76"/>
      <c r="AT2004" s="76"/>
      <c r="AU2004" s="76"/>
      <c r="AV2004" s="76"/>
      <c r="AW2004" s="76"/>
      <c r="AX2004" s="76"/>
      <c r="AY2004" s="76"/>
      <c r="AZ2004" s="76"/>
      <c r="BA2004" s="76"/>
      <c r="BB2004" s="76"/>
      <c r="BC2004" s="76"/>
      <c r="BD2004" s="76"/>
      <c r="BE2004" s="76"/>
      <c r="BF2004" s="76"/>
      <c r="BG2004" s="76"/>
      <c r="BH2004" s="76"/>
      <c r="BI2004" s="76"/>
      <c r="BJ2004" s="76"/>
      <c r="BK2004" s="76"/>
      <c r="BL2004" s="76"/>
      <c r="BM2004" s="76"/>
      <c r="BN2004" s="76"/>
      <c r="BO2004" s="76"/>
      <c r="BP2004" s="76"/>
      <c r="BQ2004" s="76"/>
      <c r="BR2004" s="76"/>
      <c r="BS2004" s="76"/>
      <c r="BT2004" s="76"/>
      <c r="BU2004" s="76"/>
      <c r="BV2004" s="76"/>
      <c r="BW2004" s="76"/>
      <c r="BX2004" s="76"/>
      <c r="BY2004" s="76"/>
      <c r="BZ2004" s="76"/>
      <c r="CA2004" s="76"/>
      <c r="CB2004" s="76"/>
      <c r="CC2004" s="76"/>
      <c r="CD2004" s="76"/>
      <c r="CE2004" s="76"/>
      <c r="CF2004" s="76"/>
      <c r="CG2004" s="76"/>
      <c r="CH2004" s="76"/>
      <c r="CI2004" s="76"/>
      <c r="CJ2004" s="76"/>
      <c r="CK2004" s="76"/>
      <c r="CL2004" s="76"/>
      <c r="CN2004" s="60"/>
      <c r="CO2004" s="239"/>
      <c r="CP2004" s="239"/>
      <c r="CQ2004" s="239"/>
      <c r="CR2004" s="239"/>
      <c r="CS2004" s="239"/>
      <c r="CT2004" s="239"/>
      <c r="CU2004" s="239"/>
      <c r="CV2004" s="239"/>
      <c r="CW2004" s="239"/>
      <c r="CX2004" s="239"/>
      <c r="CY2004" s="239"/>
      <c r="CZ2004" s="239"/>
      <c r="DA2004" s="239"/>
      <c r="DB2004" s="239"/>
      <c r="DC2004" s="239"/>
      <c r="DD2004" s="239"/>
      <c r="DE2004" s="239"/>
      <c r="DF2004" s="239"/>
      <c r="DG2004" s="239"/>
      <c r="DH2004" s="239"/>
      <c r="DI2004" s="239"/>
      <c r="DJ2004" s="239"/>
      <c r="DK2004" s="239"/>
      <c r="DL2004" s="239"/>
    </row>
    <row r="2005" spans="1:116" x14ac:dyDescent="0.35">
      <c r="D2005" t="s">
        <v>554</v>
      </c>
      <c r="E2005" s="8"/>
      <c r="G2005" s="126" t="str">
        <f>"Seasonally adjusted revenue - "&amp;G1995</f>
        <v>Seasonally adjusted revenue - Surgical procedures</v>
      </c>
      <c r="H2005" s="12"/>
      <c r="I2005" s="60"/>
      <c r="J2005" s="60"/>
      <c r="K2005" s="12"/>
      <c r="L2005" s="12"/>
      <c r="M2005" s="12"/>
      <c r="N2005" s="12"/>
      <c r="O2005" s="12"/>
      <c r="P2005" s="12"/>
      <c r="R2005" s="13"/>
      <c r="S2005" s="76"/>
      <c r="T2005" s="76"/>
      <c r="U2005" s="76"/>
      <c r="V2005" s="76"/>
      <c r="W2005" s="76"/>
      <c r="X2005" s="76"/>
      <c r="Y2005" s="76"/>
      <c r="Z2005" s="76"/>
      <c r="AA2005" s="76"/>
      <c r="AB2005" s="76"/>
      <c r="AC2005" s="76"/>
      <c r="AD2005" s="76"/>
      <c r="AE2005" s="76"/>
      <c r="AF2005" s="76"/>
      <c r="AG2005" s="76"/>
      <c r="AH2005" s="76"/>
      <c r="AI2005" s="76"/>
      <c r="AJ2005" s="76"/>
      <c r="AK2005" s="76"/>
      <c r="AL2005" s="76"/>
      <c r="AM2005" s="76"/>
      <c r="AN2005" s="76"/>
      <c r="AO2005" s="76"/>
      <c r="AP2005" s="76"/>
      <c r="AQ2005" s="76"/>
      <c r="AR2005" s="76"/>
      <c r="AS2005" s="76"/>
      <c r="AT2005" s="76"/>
      <c r="AU2005" s="76"/>
      <c r="AV2005" s="76"/>
      <c r="AW2005" s="76"/>
      <c r="AX2005" s="76"/>
      <c r="AY2005" s="76"/>
      <c r="AZ2005" s="76"/>
      <c r="BA2005" s="76"/>
      <c r="BB2005" s="76"/>
      <c r="BC2005" s="76"/>
      <c r="BD2005" s="76"/>
      <c r="BE2005" s="76"/>
      <c r="BF2005" s="76"/>
      <c r="BG2005" s="76"/>
      <c r="BH2005" s="76"/>
      <c r="BI2005" s="76"/>
      <c r="BJ2005" s="76"/>
      <c r="BK2005" s="76"/>
      <c r="BL2005" s="76"/>
      <c r="BM2005" s="76"/>
      <c r="BN2005" s="76"/>
      <c r="BO2005" s="76"/>
      <c r="BP2005" s="76"/>
      <c r="BQ2005" s="76"/>
      <c r="BR2005" s="76"/>
      <c r="BS2005" s="76"/>
      <c r="BT2005" s="76"/>
      <c r="BU2005" s="76"/>
      <c r="BV2005" s="76"/>
      <c r="BW2005" s="76"/>
      <c r="BX2005" s="76"/>
      <c r="BY2005" s="76"/>
      <c r="BZ2005" s="76"/>
      <c r="CA2005" s="76"/>
      <c r="CB2005" s="76"/>
      <c r="CC2005" s="76"/>
      <c r="CD2005" s="76"/>
      <c r="CE2005" s="76"/>
      <c r="CF2005" s="76"/>
      <c r="CG2005" s="76"/>
      <c r="CH2005" s="76"/>
      <c r="CI2005" s="76"/>
      <c r="CJ2005" s="76"/>
      <c r="CK2005" s="76"/>
      <c r="CL2005" s="76"/>
      <c r="CN2005" s="76"/>
      <c r="CO2005" s="77" t="e" cm="1">
        <f t="array" aca="1" ref="CO2005" ca="1">INDIRECT(CO1997)*INDEX($H2008:$I2011,MATCH(CO$9,$I2008:$I2011,0),1)*CO$5</f>
        <v>#N/A</v>
      </c>
      <c r="CP2005" s="77" t="e" cm="1">
        <f t="array" aca="1" ref="CP2005" ca="1">INDIRECT(CP1997)*INDEX($H2008:$I2011,MATCH(CP$9,$I2008:$I2011,0),1)*CP$5</f>
        <v>#N/A</v>
      </c>
      <c r="CQ2005" s="77" t="e" cm="1">
        <f t="array" aca="1" ref="CQ2005" ca="1">INDIRECT(CQ1997)*INDEX($H2008:$I2011,MATCH(CQ$9,$I2008:$I2011,0),1)*CQ$5</f>
        <v>#N/A</v>
      </c>
      <c r="CR2005" s="77" t="e" cm="1">
        <f t="array" aca="1" ref="CR2005" ca="1">INDIRECT(CR1997)*INDEX($H2008:$I2011,MATCH(CR$9,$I2008:$I2011,0),1)*CR$5</f>
        <v>#N/A</v>
      </c>
      <c r="CS2005" s="77" t="e" cm="1">
        <f t="array" aca="1" ref="CS2005" ca="1">INDIRECT(CS1997)*INDEX($H2008:$I2011,MATCH(CS$9,$I2008:$I2011,0),1)*CS$5</f>
        <v>#N/A</v>
      </c>
      <c r="CT2005" s="77" t="e" cm="1">
        <f t="array" aca="1" ref="CT2005" ca="1">INDIRECT(CT1997)*INDEX($H2008:$I2011,MATCH(CT$9,$I2008:$I2011,0),1)*CT$5</f>
        <v>#N/A</v>
      </c>
      <c r="CU2005" s="77" t="e" cm="1">
        <f t="array" aca="1" ref="CU2005" ca="1">INDIRECT(CU1997)*INDEX($H2008:$I2011,MATCH(CU$9,$I2008:$I2011,0),1)*CU$5</f>
        <v>#N/A</v>
      </c>
      <c r="CV2005" s="77" t="e" cm="1">
        <f t="array" aca="1" ref="CV2005" ca="1">INDIRECT(CV1997)*INDEX($H2008:$I2011,MATCH(CV$9,$I2008:$I2011,0),1)*CV$5</f>
        <v>#N/A</v>
      </c>
      <c r="CW2005" s="77" t="e" cm="1">
        <f t="array" aca="1" ref="CW2005" ca="1">INDIRECT(CW1997)*INDEX($H2008:$I2011,MATCH(CW$9,$I2008:$I2011,0),1)*CW$5</f>
        <v>#N/A</v>
      </c>
      <c r="CX2005" s="77" t="e" cm="1">
        <f t="array" aca="1" ref="CX2005" ca="1">INDIRECT(CX1997)*INDEX($H2008:$I2011,MATCH(CX$9,$I2008:$I2011,0),1)*CX$5</f>
        <v>#N/A</v>
      </c>
      <c r="CY2005" s="77" t="e" cm="1">
        <f t="array" aca="1" ref="CY2005" ca="1">INDIRECT(CY1997)*INDEX($H2008:$I2011,MATCH(CY$9,$I2008:$I2011,0),1)*CY$5</f>
        <v>#N/A</v>
      </c>
      <c r="CZ2005" s="77" t="e" cm="1">
        <f t="array" aca="1" ref="CZ2005" ca="1">INDIRECT(CZ1997)*INDEX($H2008:$I2011,MATCH(CZ$9,$I2008:$I2011,0),1)*CZ$5</f>
        <v>#N/A</v>
      </c>
      <c r="DA2005" s="77" t="e" cm="1">
        <f t="array" aca="1" ref="DA2005" ca="1">INDIRECT(DA1997)*INDEX($H2008:$I2011,MATCH(DA$9,$I2008:$I2011,0),1)*DA$5</f>
        <v>#N/A</v>
      </c>
      <c r="DB2005" s="77" t="e" cm="1">
        <f t="array" aca="1" ref="DB2005" ca="1">INDIRECT(DB1997)*INDEX($H2008:$I2011,MATCH(DB$9,$I2008:$I2011,0),1)*DB$5</f>
        <v>#N/A</v>
      </c>
      <c r="DC2005" s="77" t="e" cm="1">
        <f t="array" aca="1" ref="DC2005" ca="1">INDIRECT(DC1997)*INDEX($H2008:$I2011,MATCH(DC$9,$I2008:$I2011,0),1)*DC$5</f>
        <v>#N/A</v>
      </c>
      <c r="DD2005" s="77" t="e" cm="1">
        <f t="array" aca="1" ref="DD2005" ca="1">INDIRECT(DD1997)*INDEX($H2008:$I2011,MATCH(DD$9,$I2008:$I2011,0),1)*DD$5</f>
        <v>#N/A</v>
      </c>
      <c r="DE2005" s="77" t="e" cm="1">
        <f t="array" aca="1" ref="DE2005" ca="1">INDIRECT(DE1997)*INDEX($H2008:$I2011,MATCH(DE$9,$I2008:$I2011,0),1)*DE$5</f>
        <v>#N/A</v>
      </c>
      <c r="DF2005" s="77" t="e" cm="1">
        <f t="array" aca="1" ref="DF2005" ca="1">INDIRECT(DF1997)*INDEX($H2008:$I2011,MATCH(DF$9,$I2008:$I2011,0),1)*DF$5</f>
        <v>#N/A</v>
      </c>
      <c r="DG2005" s="77" t="e" cm="1">
        <f t="array" aca="1" ref="DG2005" ca="1">INDIRECT(DG1997)*INDEX($H2008:$I2011,MATCH(DG$9,$I2008:$I2011,0),1)*DG$5</f>
        <v>#N/A</v>
      </c>
      <c r="DH2005" s="77" t="e" cm="1">
        <f t="array" aca="1" ref="DH2005" ca="1">INDIRECT(DH1997)*INDEX($H2008:$I2011,MATCH(DH$9,$I2008:$I2011,0),1)*DH$5</f>
        <v>#N/A</v>
      </c>
      <c r="DI2005" s="77" t="e" cm="1">
        <f t="array" aca="1" ref="DI2005" ca="1">INDIRECT(DI1997)*INDEX($H2008:$I2011,MATCH(DI$9,$I2008:$I2011,0),1)*DI$5</f>
        <v>#N/A</v>
      </c>
      <c r="DJ2005" s="77" t="e" cm="1">
        <f t="array" aca="1" ref="DJ2005" ca="1">INDIRECT(DJ1997)*INDEX($H2008:$I2011,MATCH(DJ$9,$I2008:$I2011,0),1)*DJ$5</f>
        <v>#N/A</v>
      </c>
      <c r="DK2005" s="77" t="e" cm="1">
        <f t="array" aca="1" ref="DK2005" ca="1">INDIRECT(DK1997)*INDEX($H2008:$I2011,MATCH(DK$9,$I2008:$I2011,0),1)*DK$5</f>
        <v>#N/A</v>
      </c>
      <c r="DL2005" s="77" t="e" cm="1">
        <f t="array" aca="1" ref="DL2005" ca="1">INDIRECT(DL1997)*INDEX($H2008:$I2011,MATCH(DL$9,$I2008:$I2011,0),1)*DL$5</f>
        <v>#N/A</v>
      </c>
    </row>
    <row r="2006" spans="1:116" x14ac:dyDescent="0.35">
      <c r="D2006" t="s">
        <v>554</v>
      </c>
      <c r="E2006" s="8"/>
      <c r="G2006" s="127"/>
      <c r="H2006" s="12"/>
      <c r="I2006" s="60"/>
      <c r="J2006" s="60"/>
      <c r="K2006" s="38"/>
      <c r="L2006" s="38"/>
      <c r="M2006" s="38"/>
      <c r="N2006" s="38"/>
      <c r="O2006" s="38"/>
      <c r="P2006" s="38"/>
      <c r="R2006" s="15"/>
      <c r="S2006" s="240"/>
      <c r="T2006" s="240"/>
      <c r="U2006" s="240"/>
      <c r="V2006" s="240"/>
      <c r="W2006" s="240"/>
      <c r="X2006" s="240"/>
      <c r="Y2006" s="240"/>
      <c r="Z2006" s="240"/>
      <c r="AA2006" s="240"/>
      <c r="AB2006" s="240"/>
      <c r="AC2006" s="240"/>
      <c r="AD2006" s="240"/>
      <c r="AE2006" s="240"/>
      <c r="AF2006" s="240"/>
      <c r="AG2006" s="240"/>
      <c r="AH2006" s="240"/>
      <c r="AI2006" s="240"/>
      <c r="AJ2006" s="240"/>
      <c r="AK2006" s="240"/>
      <c r="AL2006" s="240"/>
      <c r="AM2006" s="240"/>
      <c r="AN2006" s="240"/>
      <c r="AO2006" s="240"/>
      <c r="AP2006" s="240"/>
      <c r="AQ2006" s="240"/>
      <c r="AR2006" s="240"/>
      <c r="AS2006" s="240"/>
      <c r="AT2006" s="240"/>
      <c r="AU2006" s="240"/>
      <c r="AV2006" s="240"/>
      <c r="AW2006" s="240"/>
      <c r="AX2006" s="240"/>
      <c r="AY2006" s="240"/>
      <c r="AZ2006" s="240"/>
      <c r="BA2006" s="240"/>
      <c r="BB2006" s="240"/>
      <c r="BC2006" s="240"/>
      <c r="BD2006" s="240"/>
      <c r="BE2006" s="240"/>
      <c r="BF2006" s="240"/>
      <c r="BG2006" s="240"/>
      <c r="BH2006" s="240"/>
      <c r="BI2006" s="240"/>
      <c r="BJ2006" s="240"/>
      <c r="BK2006" s="240"/>
      <c r="BL2006" s="240"/>
      <c r="BM2006" s="240"/>
      <c r="BN2006" s="240"/>
      <c r="BO2006" s="240"/>
      <c r="BP2006" s="240"/>
      <c r="BQ2006" s="240"/>
      <c r="BR2006" s="240"/>
      <c r="BS2006" s="240"/>
      <c r="BT2006" s="240"/>
      <c r="BU2006" s="240"/>
      <c r="BV2006" s="240"/>
      <c r="BW2006" s="240"/>
      <c r="BX2006" s="240"/>
      <c r="BY2006" s="240"/>
      <c r="BZ2006" s="240"/>
      <c r="CA2006" s="240"/>
      <c r="CB2006" s="240"/>
      <c r="CC2006" s="240"/>
      <c r="CD2006" s="240"/>
      <c r="CE2006" s="240"/>
      <c r="CF2006" s="240"/>
      <c r="CG2006" s="240"/>
      <c r="CH2006" s="240"/>
      <c r="CI2006" s="240"/>
      <c r="CJ2006" s="240"/>
      <c r="CK2006" s="240"/>
      <c r="CL2006" s="240"/>
      <c r="CN2006" s="240"/>
      <c r="CO2006" s="240"/>
      <c r="CP2006" s="240"/>
      <c r="CQ2006" s="240"/>
      <c r="CR2006" s="240"/>
      <c r="CS2006" s="240"/>
      <c r="CT2006" s="240"/>
      <c r="CU2006" s="240"/>
      <c r="CV2006" s="240"/>
      <c r="CW2006" s="240"/>
      <c r="CX2006" s="240"/>
      <c r="CY2006" s="240"/>
      <c r="CZ2006" s="240"/>
      <c r="DA2006" s="240"/>
      <c r="DB2006" s="240"/>
      <c r="DC2006" s="240"/>
      <c r="DD2006" s="240"/>
      <c r="DE2006" s="240"/>
      <c r="DF2006" s="240"/>
      <c r="DG2006" s="240"/>
      <c r="DH2006" s="240"/>
      <c r="DI2006" s="240"/>
      <c r="DJ2006" s="240"/>
      <c r="DK2006" s="240"/>
      <c r="DL2006" s="240"/>
    </row>
    <row r="2007" spans="1:116" x14ac:dyDescent="0.35">
      <c r="D2007" t="s">
        <v>554</v>
      </c>
      <c r="E2007" s="8"/>
      <c r="G2007" s="127" t="s">
        <v>542</v>
      </c>
      <c r="H2007" s="12"/>
      <c r="I2007" s="60"/>
      <c r="J2007" s="60"/>
      <c r="K2007" s="38"/>
      <c r="L2007" s="38"/>
      <c r="M2007" s="38"/>
      <c r="N2007" s="38"/>
      <c r="O2007" s="38"/>
      <c r="P2007" s="38"/>
      <c r="R2007" s="15"/>
      <c r="S2007" s="240"/>
      <c r="T2007" s="240"/>
      <c r="U2007" s="240"/>
      <c r="V2007" s="240"/>
      <c r="W2007" s="240"/>
      <c r="X2007" s="240"/>
      <c r="Y2007" s="240"/>
      <c r="Z2007" s="240"/>
      <c r="AA2007" s="240"/>
      <c r="AB2007" s="240"/>
      <c r="AC2007" s="240"/>
      <c r="AD2007" s="240"/>
      <c r="AE2007" s="240"/>
      <c r="AF2007" s="240"/>
      <c r="AG2007" s="240"/>
      <c r="AH2007" s="240"/>
      <c r="AI2007" s="240"/>
      <c r="AJ2007" s="240"/>
      <c r="AK2007" s="240"/>
      <c r="AL2007" s="240"/>
      <c r="AM2007" s="240"/>
      <c r="AN2007" s="240"/>
      <c r="AO2007" s="240"/>
      <c r="AP2007" s="240"/>
      <c r="AQ2007" s="240"/>
      <c r="AR2007" s="240"/>
      <c r="AS2007" s="240"/>
      <c r="AT2007" s="240"/>
      <c r="AU2007" s="240"/>
      <c r="AV2007" s="240"/>
      <c r="AW2007" s="240"/>
      <c r="AX2007" s="240"/>
      <c r="AY2007" s="240"/>
      <c r="AZ2007" s="240"/>
      <c r="BA2007" s="240"/>
      <c r="BB2007" s="240"/>
      <c r="BC2007" s="240"/>
      <c r="BD2007" s="240"/>
      <c r="BE2007" s="240"/>
      <c r="BF2007" s="240"/>
      <c r="BG2007" s="240"/>
      <c r="BH2007" s="240"/>
      <c r="BI2007" s="240"/>
      <c r="BJ2007" s="240"/>
      <c r="BK2007" s="240"/>
      <c r="BL2007" s="240"/>
      <c r="BM2007" s="240"/>
      <c r="BN2007" s="240"/>
      <c r="BO2007" s="240"/>
      <c r="BP2007" s="240"/>
      <c r="BQ2007" s="240"/>
      <c r="BR2007" s="240"/>
      <c r="BS2007" s="240"/>
      <c r="BT2007" s="240"/>
      <c r="BU2007" s="240"/>
      <c r="BV2007" s="240"/>
      <c r="BW2007" s="240"/>
      <c r="BX2007" s="240"/>
      <c r="BY2007" s="240"/>
      <c r="BZ2007" s="240"/>
      <c r="CA2007" s="240"/>
      <c r="CB2007" s="240"/>
      <c r="CC2007" s="240"/>
      <c r="CD2007" s="240"/>
      <c r="CE2007" s="240"/>
      <c r="CF2007" s="240"/>
      <c r="CG2007" s="240"/>
      <c r="CH2007" s="240"/>
      <c r="CI2007" s="240"/>
      <c r="CJ2007" s="240"/>
      <c r="CK2007" s="240"/>
      <c r="CL2007" s="240"/>
      <c r="CN2007" s="240"/>
      <c r="CO2007" s="240"/>
      <c r="CP2007" s="240"/>
      <c r="CQ2007" s="240"/>
      <c r="CR2007" s="240"/>
      <c r="CS2007" s="240"/>
      <c r="CT2007" s="240"/>
      <c r="CU2007" s="240"/>
      <c r="CV2007" s="240"/>
      <c r="CW2007" s="240"/>
      <c r="CX2007" s="240"/>
      <c r="CY2007" s="240"/>
      <c r="CZ2007" s="240"/>
      <c r="DA2007" s="240"/>
      <c r="DB2007" s="240"/>
      <c r="DC2007" s="240"/>
      <c r="DD2007" s="240"/>
      <c r="DE2007" s="240"/>
      <c r="DF2007" s="240"/>
      <c r="DG2007" s="240"/>
      <c r="DH2007" s="240"/>
      <c r="DI2007" s="240"/>
      <c r="DJ2007" s="240"/>
      <c r="DK2007" s="240"/>
      <c r="DL2007" s="240"/>
    </row>
    <row r="2008" spans="1:116" x14ac:dyDescent="0.35">
      <c r="D2008" t="s">
        <v>554</v>
      </c>
      <c r="E2008" s="8"/>
      <c r="G2008" s="343" t="s">
        <v>547</v>
      </c>
      <c r="H2008" s="16">
        <v>0.1</v>
      </c>
      <c r="I2008">
        <v>1</v>
      </c>
      <c r="J2008"/>
      <c r="K2008" s="38"/>
      <c r="L2008" s="38"/>
      <c r="M2008" s="38"/>
      <c r="N2008" s="38"/>
      <c r="O2008" s="38"/>
      <c r="P2008" s="38"/>
      <c r="R2008" s="15"/>
      <c r="S2008" s="240"/>
      <c r="T2008" s="240"/>
      <c r="U2008" s="240"/>
      <c r="V2008" s="240"/>
      <c r="W2008" s="240"/>
      <c r="X2008" s="240"/>
      <c r="Y2008" s="240"/>
      <c r="Z2008" s="240"/>
      <c r="AA2008" s="240"/>
      <c r="AB2008" s="240"/>
      <c r="AC2008" s="240"/>
      <c r="AD2008" s="240"/>
      <c r="AE2008" s="240"/>
      <c r="AF2008" s="240"/>
      <c r="AG2008" s="240"/>
      <c r="AH2008" s="240"/>
      <c r="AI2008" s="240"/>
      <c r="AJ2008" s="240"/>
      <c r="AK2008" s="240"/>
      <c r="AL2008" s="240"/>
      <c r="AM2008" s="240"/>
      <c r="AN2008" s="240"/>
      <c r="AO2008" s="240"/>
      <c r="AP2008" s="240"/>
      <c r="AQ2008" s="240"/>
      <c r="AR2008" s="240"/>
      <c r="AS2008" s="240"/>
      <c r="AT2008" s="240"/>
      <c r="AU2008" s="240"/>
      <c r="AV2008" s="240"/>
      <c r="AW2008" s="240"/>
      <c r="AX2008" s="240"/>
      <c r="AY2008" s="240"/>
      <c r="AZ2008" s="240"/>
      <c r="BA2008" s="240"/>
      <c r="BB2008" s="240"/>
      <c r="BC2008" s="240"/>
      <c r="BD2008" s="240"/>
      <c r="BE2008" s="240"/>
      <c r="BF2008" s="240"/>
      <c r="BG2008" s="240"/>
      <c r="BH2008" s="240"/>
      <c r="BI2008" s="240"/>
      <c r="BJ2008" s="240"/>
      <c r="BK2008" s="240"/>
      <c r="BL2008" s="240"/>
      <c r="BM2008" s="240"/>
      <c r="BN2008" s="240"/>
      <c r="BO2008" s="240"/>
      <c r="BP2008" s="240"/>
      <c r="BQ2008" s="240"/>
      <c r="BR2008" s="240"/>
      <c r="BS2008" s="240"/>
      <c r="BT2008" s="240"/>
      <c r="BU2008" s="240"/>
      <c r="BV2008" s="240"/>
      <c r="BW2008" s="240"/>
      <c r="BX2008" s="240"/>
      <c r="BY2008" s="240"/>
      <c r="BZ2008" s="240"/>
      <c r="CA2008" s="240"/>
      <c r="CB2008" s="240"/>
      <c r="CC2008" s="240"/>
      <c r="CD2008" s="240"/>
      <c r="CE2008" s="240"/>
      <c r="CF2008" s="240"/>
      <c r="CG2008" s="240"/>
      <c r="CH2008" s="240"/>
      <c r="CI2008" s="240"/>
      <c r="CJ2008" s="240"/>
      <c r="CK2008" s="240"/>
      <c r="CL2008" s="240"/>
      <c r="CN2008" s="240"/>
      <c r="CO2008" s="240"/>
      <c r="CP2008" s="240"/>
      <c r="CQ2008" s="240"/>
      <c r="CR2008" s="240"/>
      <c r="CS2008" s="240"/>
      <c r="CT2008" s="240"/>
      <c r="CU2008" s="240"/>
      <c r="CV2008" s="240"/>
      <c r="CW2008" s="240"/>
      <c r="CX2008" s="240"/>
      <c r="CY2008" s="240"/>
      <c r="CZ2008" s="240"/>
      <c r="DA2008" s="240"/>
      <c r="DB2008" s="240"/>
      <c r="DC2008" s="240"/>
      <c r="DD2008" s="240"/>
      <c r="DE2008" s="240"/>
      <c r="DF2008" s="240"/>
      <c r="DG2008" s="240"/>
      <c r="DH2008" s="240"/>
      <c r="DI2008" s="240"/>
      <c r="DJ2008" s="240"/>
      <c r="DK2008" s="240"/>
      <c r="DL2008" s="240"/>
    </row>
    <row r="2009" spans="1:116" x14ac:dyDescent="0.35">
      <c r="D2009" t="s">
        <v>554</v>
      </c>
      <c r="E2009" s="8"/>
      <c r="G2009" s="343" t="s">
        <v>548</v>
      </c>
      <c r="H2009" s="16">
        <v>0.35</v>
      </c>
      <c r="I2009">
        <f>I2008+1</f>
        <v>2</v>
      </c>
      <c r="J2009"/>
      <c r="K2009" s="38"/>
      <c r="L2009" s="38"/>
      <c r="M2009" s="38"/>
      <c r="N2009" s="38"/>
      <c r="O2009" s="38"/>
      <c r="P2009" s="38"/>
      <c r="R2009" s="15"/>
      <c r="S2009" s="240"/>
      <c r="T2009" s="240"/>
      <c r="U2009" s="240"/>
      <c r="V2009" s="240"/>
      <c r="W2009" s="240"/>
      <c r="X2009" s="240"/>
      <c r="Y2009" s="240"/>
      <c r="Z2009" s="240"/>
      <c r="AA2009" s="240"/>
      <c r="AB2009" s="240"/>
      <c r="AC2009" s="240"/>
      <c r="AD2009" s="240"/>
      <c r="AE2009" s="240"/>
      <c r="AF2009" s="240"/>
      <c r="AG2009" s="240"/>
      <c r="AH2009" s="240"/>
      <c r="AI2009" s="240"/>
      <c r="AJ2009" s="240"/>
      <c r="AK2009" s="240"/>
      <c r="AL2009" s="240"/>
      <c r="AM2009" s="240"/>
      <c r="AN2009" s="240"/>
      <c r="AO2009" s="240"/>
      <c r="AP2009" s="240"/>
      <c r="AQ2009" s="240"/>
      <c r="AR2009" s="240"/>
      <c r="AS2009" s="240"/>
      <c r="AT2009" s="240"/>
      <c r="AU2009" s="240"/>
      <c r="AV2009" s="240"/>
      <c r="AW2009" s="240"/>
      <c r="AX2009" s="240"/>
      <c r="AY2009" s="240"/>
      <c r="AZ2009" s="240"/>
      <c r="BA2009" s="240"/>
      <c r="BB2009" s="240"/>
      <c r="BC2009" s="240"/>
      <c r="BD2009" s="240"/>
      <c r="BE2009" s="240"/>
      <c r="BF2009" s="240"/>
      <c r="BG2009" s="240"/>
      <c r="BH2009" s="240"/>
      <c r="BI2009" s="240"/>
      <c r="BJ2009" s="240"/>
      <c r="BK2009" s="240"/>
      <c r="BL2009" s="240"/>
      <c r="BM2009" s="240"/>
      <c r="BN2009" s="240"/>
      <c r="BO2009" s="240"/>
      <c r="BP2009" s="240"/>
      <c r="BQ2009" s="240"/>
      <c r="BR2009" s="240"/>
      <c r="BS2009" s="240"/>
      <c r="BT2009" s="240"/>
      <c r="BU2009" s="240"/>
      <c r="BV2009" s="240"/>
      <c r="BW2009" s="240"/>
      <c r="BX2009" s="240"/>
      <c r="BY2009" s="240"/>
      <c r="BZ2009" s="240"/>
      <c r="CA2009" s="240"/>
      <c r="CB2009" s="240"/>
      <c r="CC2009" s="240"/>
      <c r="CD2009" s="240"/>
      <c r="CE2009" s="240"/>
      <c r="CF2009" s="240"/>
      <c r="CG2009" s="240"/>
      <c r="CH2009" s="240"/>
      <c r="CI2009" s="240"/>
      <c r="CJ2009" s="240"/>
      <c r="CK2009" s="240"/>
      <c r="CL2009" s="240"/>
      <c r="CN2009" s="240"/>
      <c r="CO2009" s="240"/>
      <c r="CP2009" s="240"/>
      <c r="CQ2009" s="240"/>
      <c r="CR2009" s="240"/>
      <c r="CS2009" s="240"/>
      <c r="CT2009" s="240"/>
      <c r="CU2009" s="240"/>
      <c r="CV2009" s="240"/>
      <c r="CW2009" s="240"/>
      <c r="CX2009" s="240"/>
      <c r="CY2009" s="240"/>
      <c r="CZ2009" s="240"/>
      <c r="DA2009" s="240"/>
      <c r="DB2009" s="240"/>
      <c r="DC2009" s="240"/>
      <c r="DD2009" s="240"/>
      <c r="DE2009" s="240"/>
      <c r="DF2009" s="240"/>
      <c r="DG2009" s="240"/>
      <c r="DH2009" s="240"/>
      <c r="DI2009" s="240"/>
      <c r="DJ2009" s="240"/>
      <c r="DK2009" s="240"/>
      <c r="DL2009" s="240"/>
    </row>
    <row r="2010" spans="1:116" x14ac:dyDescent="0.35">
      <c r="D2010" t="s">
        <v>554</v>
      </c>
      <c r="E2010" s="8"/>
      <c r="G2010" s="343" t="s">
        <v>550</v>
      </c>
      <c r="H2010" s="16">
        <v>0.05</v>
      </c>
      <c r="I2010">
        <f t="shared" ref="I2010:I2011" si="3237">I2009+1</f>
        <v>3</v>
      </c>
      <c r="J2010"/>
      <c r="K2010" s="38"/>
      <c r="L2010" s="38"/>
      <c r="M2010" s="38"/>
      <c r="N2010" s="38"/>
      <c r="O2010" s="38"/>
      <c r="P2010" s="38"/>
      <c r="R2010" s="15"/>
      <c r="S2010" s="240"/>
      <c r="T2010" s="240"/>
      <c r="U2010" s="240"/>
      <c r="V2010" s="240"/>
      <c r="W2010" s="240"/>
      <c r="X2010" s="240"/>
      <c r="Y2010" s="240"/>
      <c r="Z2010" s="240"/>
      <c r="AA2010" s="240"/>
      <c r="AB2010" s="240"/>
      <c r="AC2010" s="240"/>
      <c r="AD2010" s="240"/>
      <c r="AE2010" s="240"/>
      <c r="AF2010" s="240"/>
      <c r="AG2010" s="240"/>
      <c r="AH2010" s="240"/>
      <c r="AI2010" s="240"/>
      <c r="AJ2010" s="240"/>
      <c r="AK2010" s="240"/>
      <c r="AL2010" s="240"/>
      <c r="AM2010" s="240"/>
      <c r="AN2010" s="240"/>
      <c r="AO2010" s="240"/>
      <c r="AP2010" s="240"/>
      <c r="AQ2010" s="240"/>
      <c r="AR2010" s="240"/>
      <c r="AS2010" s="240"/>
      <c r="AT2010" s="240"/>
      <c r="AU2010" s="240"/>
      <c r="AV2010" s="240"/>
      <c r="AW2010" s="240"/>
      <c r="AX2010" s="240"/>
      <c r="AY2010" s="240"/>
      <c r="AZ2010" s="240"/>
      <c r="BA2010" s="240"/>
      <c r="BB2010" s="240"/>
      <c r="BC2010" s="240"/>
      <c r="BD2010" s="240"/>
      <c r="BE2010" s="240"/>
      <c r="BF2010" s="240"/>
      <c r="BG2010" s="240"/>
      <c r="BH2010" s="240"/>
      <c r="BI2010" s="240"/>
      <c r="BJ2010" s="240"/>
      <c r="BK2010" s="240"/>
      <c r="BL2010" s="240"/>
      <c r="BM2010" s="240"/>
      <c r="BN2010" s="240"/>
      <c r="BO2010" s="240"/>
      <c r="BP2010" s="240"/>
      <c r="BQ2010" s="240"/>
      <c r="BR2010" s="240"/>
      <c r="BS2010" s="240"/>
      <c r="BT2010" s="240"/>
      <c r="BU2010" s="240"/>
      <c r="BV2010" s="240"/>
      <c r="BW2010" s="240"/>
      <c r="BX2010" s="240"/>
      <c r="BY2010" s="240"/>
      <c r="BZ2010" s="240"/>
      <c r="CA2010" s="240"/>
      <c r="CB2010" s="240"/>
      <c r="CC2010" s="240"/>
      <c r="CD2010" s="240"/>
      <c r="CE2010" s="240"/>
      <c r="CF2010" s="240"/>
      <c r="CG2010" s="240"/>
      <c r="CH2010" s="240"/>
      <c r="CI2010" s="240"/>
      <c r="CJ2010" s="240"/>
      <c r="CK2010" s="240"/>
      <c r="CL2010" s="240"/>
      <c r="CN2010" s="240"/>
      <c r="CO2010" s="240"/>
      <c r="CP2010" s="240"/>
      <c r="CQ2010" s="240"/>
      <c r="CR2010" s="240"/>
      <c r="CS2010" s="240"/>
      <c r="CT2010" s="240"/>
      <c r="CU2010" s="240"/>
      <c r="CV2010" s="240"/>
      <c r="CW2010" s="240"/>
      <c r="CX2010" s="240"/>
      <c r="CY2010" s="240"/>
      <c r="CZ2010" s="240"/>
      <c r="DA2010" s="240"/>
      <c r="DB2010" s="240"/>
      <c r="DC2010" s="240"/>
      <c r="DD2010" s="240"/>
      <c r="DE2010" s="240"/>
      <c r="DF2010" s="240"/>
      <c r="DG2010" s="240"/>
      <c r="DH2010" s="240"/>
      <c r="DI2010" s="240"/>
      <c r="DJ2010" s="240"/>
      <c r="DK2010" s="240"/>
      <c r="DL2010" s="240"/>
    </row>
    <row r="2011" spans="1:116" x14ac:dyDescent="0.35">
      <c r="B2011" t="s">
        <v>332</v>
      </c>
      <c r="D2011" t="s">
        <v>554</v>
      </c>
      <c r="E2011" s="8" t="str">
        <f t="shared" ref="E2011" si="3238">ROW()&amp;" "&amp;D2011</f>
        <v>2011 SEASON QUARTER-TR-R</v>
      </c>
      <c r="G2011" s="343" t="s">
        <v>549</v>
      </c>
      <c r="H2011" s="16">
        <v>0.45</v>
      </c>
      <c r="I2011">
        <f t="shared" si="3237"/>
        <v>4</v>
      </c>
      <c r="J2011"/>
      <c r="K2011" s="38"/>
      <c r="L2011" s="38"/>
      <c r="M2011" s="38"/>
      <c r="N2011" s="38"/>
      <c r="O2011" s="38"/>
      <c r="P2011" s="38"/>
      <c r="R2011" s="15"/>
      <c r="S2011" s="240"/>
      <c r="T2011" s="240"/>
      <c r="U2011" s="240"/>
      <c r="V2011" s="240"/>
      <c r="W2011" s="240"/>
      <c r="X2011" s="240"/>
      <c r="Y2011" s="240"/>
      <c r="Z2011" s="240"/>
      <c r="AA2011" s="240"/>
      <c r="AB2011" s="240"/>
      <c r="AC2011" s="240"/>
      <c r="AD2011" s="240"/>
      <c r="AE2011" s="240"/>
      <c r="AF2011" s="240"/>
      <c r="AG2011" s="240"/>
      <c r="AH2011" s="240"/>
      <c r="AI2011" s="240"/>
      <c r="AJ2011" s="240"/>
      <c r="AK2011" s="240"/>
      <c r="AL2011" s="240"/>
      <c r="AM2011" s="240"/>
      <c r="AN2011" s="240"/>
      <c r="AO2011" s="240"/>
      <c r="AP2011" s="240"/>
      <c r="AQ2011" s="240"/>
      <c r="AR2011" s="240"/>
      <c r="AS2011" s="240"/>
      <c r="AT2011" s="240"/>
      <c r="AU2011" s="240"/>
      <c r="AV2011" s="240"/>
      <c r="AW2011" s="240"/>
      <c r="AX2011" s="240"/>
      <c r="AY2011" s="240"/>
      <c r="AZ2011" s="240"/>
      <c r="BA2011" s="240"/>
      <c r="BB2011" s="240"/>
      <c r="BC2011" s="240"/>
      <c r="BD2011" s="240"/>
      <c r="BE2011" s="240"/>
      <c r="BF2011" s="240"/>
      <c r="BG2011" s="240"/>
      <c r="BH2011" s="240"/>
      <c r="BI2011" s="240"/>
      <c r="BJ2011" s="240"/>
      <c r="BK2011" s="240"/>
      <c r="BL2011" s="240"/>
      <c r="BM2011" s="240"/>
      <c r="BN2011" s="240"/>
      <c r="BO2011" s="240"/>
      <c r="BP2011" s="240"/>
      <c r="BQ2011" s="240"/>
      <c r="BR2011" s="240"/>
      <c r="BS2011" s="240"/>
      <c r="BT2011" s="240"/>
      <c r="BU2011" s="240"/>
      <c r="BV2011" s="240"/>
      <c r="BW2011" s="240"/>
      <c r="BX2011" s="240"/>
      <c r="BY2011" s="240"/>
      <c r="BZ2011" s="240"/>
      <c r="CA2011" s="240"/>
      <c r="CB2011" s="240"/>
      <c r="CC2011" s="240"/>
      <c r="CD2011" s="240"/>
      <c r="CE2011" s="240"/>
      <c r="CF2011" s="240"/>
      <c r="CG2011" s="240"/>
      <c r="CH2011" s="240"/>
      <c r="CI2011" s="240"/>
      <c r="CJ2011" s="240"/>
      <c r="CK2011" s="240"/>
      <c r="CL2011" s="240"/>
      <c r="CN2011" s="240"/>
      <c r="CO2011" s="240"/>
      <c r="CP2011" s="240"/>
      <c r="CQ2011" s="240"/>
      <c r="CR2011" s="240"/>
      <c r="CS2011" s="240"/>
      <c r="CT2011" s="240"/>
      <c r="CU2011" s="240"/>
      <c r="CV2011" s="240"/>
      <c r="CW2011" s="240"/>
      <c r="CX2011" s="240"/>
      <c r="CY2011" s="240"/>
      <c r="CZ2011" s="240"/>
      <c r="DA2011" s="240"/>
      <c r="DB2011" s="240"/>
      <c r="DC2011" s="240"/>
      <c r="DD2011" s="240"/>
      <c r="DE2011" s="240"/>
      <c r="DF2011" s="240"/>
      <c r="DG2011" s="240"/>
      <c r="DH2011" s="240"/>
      <c r="DI2011" s="240"/>
      <c r="DJ2011" s="240"/>
      <c r="DK2011" s="240"/>
      <c r="DL2011" s="240"/>
    </row>
    <row r="2012" spans="1:116" x14ac:dyDescent="0.35">
      <c r="B2012" t="s">
        <v>332</v>
      </c>
      <c r="D2012" t="s">
        <v>554</v>
      </c>
      <c r="E2012" s="8" t="str">
        <f>ROW()&amp;" "&amp;D2012</f>
        <v>2012 SEASON QUARTER-TR-R</v>
      </c>
      <c r="G2012" s="145" t="s">
        <v>62</v>
      </c>
      <c r="H2012" s="34">
        <f>1-SUM(H2008:H2011)</f>
        <v>5.0000000000000044E-2</v>
      </c>
      <c r="I2012" s="60"/>
      <c r="J2012" s="60"/>
      <c r="K2012" s="38"/>
      <c r="L2012" s="38"/>
      <c r="M2012" s="38"/>
      <c r="N2012" s="38"/>
      <c r="O2012" s="38"/>
      <c r="P2012" s="38"/>
      <c r="R2012" s="15"/>
      <c r="S2012" s="240"/>
      <c r="T2012" s="240"/>
      <c r="U2012" s="240"/>
      <c r="V2012" s="240"/>
      <c r="W2012" s="240"/>
      <c r="X2012" s="240"/>
      <c r="Y2012" s="240"/>
      <c r="Z2012" s="240"/>
      <c r="AA2012" s="240"/>
      <c r="AB2012" s="240"/>
      <c r="AC2012" s="240"/>
      <c r="AD2012" s="240"/>
      <c r="AE2012" s="240"/>
      <c r="AF2012" s="240"/>
      <c r="AG2012" s="240"/>
      <c r="AH2012" s="240"/>
      <c r="AI2012" s="240"/>
      <c r="AJ2012" s="240"/>
      <c r="AK2012" s="240"/>
      <c r="AL2012" s="240"/>
      <c r="AM2012" s="240"/>
      <c r="AN2012" s="240"/>
      <c r="AO2012" s="240"/>
      <c r="AP2012" s="240"/>
      <c r="AQ2012" s="240"/>
      <c r="AR2012" s="240"/>
      <c r="AS2012" s="240"/>
      <c r="AT2012" s="240"/>
      <c r="AU2012" s="240"/>
      <c r="AV2012" s="240"/>
      <c r="AW2012" s="240"/>
      <c r="AX2012" s="240"/>
      <c r="AY2012" s="240"/>
      <c r="AZ2012" s="240"/>
      <c r="BA2012" s="240"/>
      <c r="BB2012" s="240"/>
      <c r="BC2012" s="240"/>
      <c r="BD2012" s="240"/>
      <c r="BE2012" s="240"/>
      <c r="BF2012" s="240"/>
      <c r="BG2012" s="240"/>
      <c r="BH2012" s="240"/>
      <c r="BI2012" s="240"/>
      <c r="BJ2012" s="240"/>
      <c r="BK2012" s="240"/>
      <c r="BL2012" s="240"/>
      <c r="BM2012" s="240"/>
      <c r="BN2012" s="240"/>
      <c r="BO2012" s="240"/>
      <c r="BP2012" s="240"/>
      <c r="BQ2012" s="240"/>
      <c r="BR2012" s="240"/>
      <c r="BS2012" s="240"/>
      <c r="BT2012" s="240"/>
      <c r="BU2012" s="240"/>
      <c r="BV2012" s="240"/>
      <c r="BW2012" s="240"/>
      <c r="BX2012" s="240"/>
      <c r="BY2012" s="240"/>
      <c r="BZ2012" s="240"/>
      <c r="CA2012" s="240"/>
      <c r="CB2012" s="240"/>
      <c r="CC2012" s="240"/>
      <c r="CD2012" s="240"/>
      <c r="CE2012" s="240"/>
      <c r="CF2012" s="240"/>
      <c r="CG2012" s="240"/>
      <c r="CH2012" s="240"/>
      <c r="CI2012" s="240"/>
      <c r="CJ2012" s="240"/>
      <c r="CK2012" s="240"/>
      <c r="CL2012" s="240"/>
      <c r="CN2012" s="240"/>
      <c r="CO2012" s="240"/>
      <c r="CP2012" s="240"/>
      <c r="CQ2012" s="240"/>
      <c r="CR2012" s="240"/>
      <c r="CS2012" s="240"/>
      <c r="CT2012" s="240"/>
      <c r="CU2012" s="240"/>
      <c r="CV2012" s="240"/>
      <c r="CW2012" s="240"/>
      <c r="CX2012" s="240"/>
      <c r="CY2012" s="240"/>
      <c r="CZ2012" s="240"/>
      <c r="DA2012" s="240"/>
      <c r="DB2012" s="240"/>
      <c r="DC2012" s="240"/>
      <c r="DD2012" s="240"/>
      <c r="DE2012" s="240"/>
      <c r="DF2012" s="240"/>
      <c r="DG2012" s="240"/>
      <c r="DH2012" s="240"/>
      <c r="DI2012" s="240"/>
      <c r="DJ2012" s="240"/>
      <c r="DK2012" s="240"/>
      <c r="DL2012" s="240"/>
    </row>
    <row r="2013" spans="1:116" x14ac:dyDescent="0.35">
      <c r="B2013" t="s">
        <v>332</v>
      </c>
      <c r="D2013" t="s">
        <v>554</v>
      </c>
      <c r="E2013" s="8" t="str">
        <f t="shared" ref="E2013:E2018" si="3239">ROW()&amp;" "&amp;D2013</f>
        <v>2013 SEASON QUARTER-TR-R</v>
      </c>
      <c r="G2013" s="136" t="str">
        <f t="shared" ref="G2013:G2020" si="3240">G1995</f>
        <v>Surgical procedures</v>
      </c>
      <c r="H2013" s="12"/>
      <c r="I2013" s="60"/>
      <c r="J2013" s="60"/>
      <c r="K2013" s="38"/>
      <c r="L2013" s="38"/>
      <c r="M2013" s="38"/>
      <c r="N2013" s="38"/>
      <c r="O2013" s="38"/>
      <c r="P2013" s="38"/>
      <c r="R2013" s="15"/>
      <c r="S2013" s="240"/>
      <c r="T2013" s="240"/>
      <c r="U2013" s="240"/>
      <c r="V2013" s="240"/>
      <c r="W2013" s="240"/>
      <c r="X2013" s="240"/>
      <c r="Y2013" s="240"/>
      <c r="Z2013" s="240"/>
      <c r="AA2013" s="240"/>
      <c r="AB2013" s="240"/>
      <c r="AC2013" s="240"/>
      <c r="AD2013" s="240"/>
      <c r="AE2013" s="240"/>
      <c r="AF2013" s="240"/>
      <c r="AG2013" s="240"/>
      <c r="AH2013" s="240"/>
      <c r="AI2013" s="240"/>
      <c r="AJ2013" s="240"/>
      <c r="AK2013" s="240"/>
      <c r="AL2013" s="240"/>
      <c r="AM2013" s="240"/>
      <c r="AN2013" s="240"/>
      <c r="AO2013" s="240"/>
      <c r="AP2013" s="240"/>
      <c r="AQ2013" s="240"/>
      <c r="AR2013" s="240"/>
      <c r="AS2013" s="240"/>
      <c r="AT2013" s="240"/>
      <c r="AU2013" s="240"/>
      <c r="AV2013" s="240"/>
      <c r="AW2013" s="240"/>
      <c r="AX2013" s="240"/>
      <c r="AY2013" s="240"/>
      <c r="AZ2013" s="240"/>
      <c r="BA2013" s="240"/>
      <c r="BB2013" s="240"/>
      <c r="BC2013" s="240"/>
      <c r="BD2013" s="240"/>
      <c r="BE2013" s="240"/>
      <c r="BF2013" s="240"/>
      <c r="BG2013" s="240"/>
      <c r="BH2013" s="240"/>
      <c r="BI2013" s="240"/>
      <c r="BJ2013" s="240"/>
      <c r="BK2013" s="240"/>
      <c r="BL2013" s="240"/>
      <c r="BM2013" s="240"/>
      <c r="BN2013" s="240"/>
      <c r="BO2013" s="240"/>
      <c r="BP2013" s="240"/>
      <c r="BQ2013" s="240"/>
      <c r="BR2013" s="240"/>
      <c r="BS2013" s="240"/>
      <c r="BT2013" s="240"/>
      <c r="BU2013" s="240"/>
      <c r="BV2013" s="240"/>
      <c r="BW2013" s="240"/>
      <c r="BX2013" s="240"/>
      <c r="BY2013" s="240"/>
      <c r="BZ2013" s="240"/>
      <c r="CA2013" s="240"/>
      <c r="CB2013" s="240"/>
      <c r="CC2013" s="240"/>
      <c r="CD2013" s="240"/>
      <c r="CE2013" s="240"/>
      <c r="CF2013" s="240"/>
      <c r="CG2013" s="240"/>
      <c r="CH2013" s="240"/>
      <c r="CI2013" s="240"/>
      <c r="CJ2013" s="240"/>
      <c r="CK2013" s="240"/>
      <c r="CL2013" s="240"/>
      <c r="CN2013" s="60"/>
      <c r="CO2013" s="76"/>
      <c r="CP2013" s="76"/>
      <c r="CQ2013" s="76"/>
      <c r="CR2013" s="76"/>
      <c r="CS2013" s="76"/>
      <c r="CT2013" s="76"/>
      <c r="CU2013" s="76"/>
      <c r="CV2013" s="76"/>
      <c r="CW2013" s="76"/>
      <c r="CX2013" s="76"/>
      <c r="CY2013" s="76"/>
      <c r="CZ2013" s="76"/>
      <c r="DA2013" s="76"/>
      <c r="DB2013" s="76"/>
      <c r="DC2013" s="76"/>
      <c r="DD2013" s="76"/>
      <c r="DE2013" s="76"/>
      <c r="DF2013" s="76"/>
      <c r="DG2013" s="76"/>
      <c r="DH2013" s="76"/>
      <c r="DI2013" s="76"/>
      <c r="DJ2013" s="76"/>
      <c r="DK2013" s="76"/>
      <c r="DL2013" s="76"/>
    </row>
    <row r="2014" spans="1:116" x14ac:dyDescent="0.35">
      <c r="B2014" t="s">
        <v>332</v>
      </c>
      <c r="D2014" t="s">
        <v>554</v>
      </c>
      <c r="E2014" s="8" t="str">
        <f t="shared" si="3239"/>
        <v>2014 SEASON QUARTER-TR-R</v>
      </c>
      <c r="G2014" s="136" t="str">
        <f t="shared" si="3240"/>
        <v>procedure</v>
      </c>
      <c r="H2014" s="27"/>
      <c r="I2014" s="78"/>
      <c r="J2014" s="78"/>
      <c r="K2014" s="33"/>
      <c r="L2014" s="33"/>
      <c r="M2014" s="33"/>
      <c r="N2014" s="33"/>
      <c r="O2014" s="33"/>
      <c r="P2014" s="33"/>
      <c r="R2014" s="33"/>
      <c r="S2014" s="80"/>
      <c r="T2014" s="80"/>
      <c r="U2014" s="80"/>
      <c r="V2014" s="80"/>
      <c r="W2014" s="80"/>
      <c r="X2014" s="80"/>
      <c r="Y2014" s="80"/>
      <c r="Z2014" s="80"/>
      <c r="AA2014" s="80"/>
      <c r="AB2014" s="80"/>
      <c r="AC2014" s="80"/>
      <c r="AD2014" s="80"/>
      <c r="AE2014" s="80"/>
      <c r="AF2014" s="80"/>
      <c r="AG2014" s="80"/>
      <c r="AH2014" s="80"/>
      <c r="AI2014" s="80"/>
      <c r="AJ2014" s="80"/>
      <c r="AK2014" s="80"/>
      <c r="AL2014" s="80"/>
      <c r="AM2014" s="80"/>
      <c r="AN2014" s="80"/>
      <c r="AO2014" s="80"/>
      <c r="AP2014" s="80"/>
      <c r="AQ2014" s="80"/>
      <c r="AR2014" s="80"/>
      <c r="AS2014" s="80"/>
      <c r="AT2014" s="80"/>
      <c r="AU2014" s="80"/>
      <c r="AV2014" s="80"/>
      <c r="AW2014" s="80"/>
      <c r="AX2014" s="80"/>
      <c r="AY2014" s="80"/>
      <c r="AZ2014" s="80"/>
      <c r="BA2014" s="80"/>
      <c r="BB2014" s="80"/>
      <c r="BC2014" s="80"/>
      <c r="BD2014" s="80"/>
      <c r="BE2014" s="80"/>
      <c r="BF2014" s="80"/>
      <c r="BG2014" s="80"/>
      <c r="BH2014" s="80"/>
      <c r="BI2014" s="80"/>
      <c r="BJ2014" s="80"/>
      <c r="BK2014" s="80"/>
      <c r="BL2014" s="80"/>
      <c r="BM2014" s="80"/>
      <c r="BN2014" s="80"/>
      <c r="BO2014" s="80"/>
      <c r="BP2014" s="80"/>
      <c r="BQ2014" s="80"/>
      <c r="BR2014" s="80"/>
      <c r="BS2014" s="80"/>
      <c r="BT2014" s="80"/>
      <c r="BU2014" s="80"/>
      <c r="BV2014" s="80"/>
      <c r="BW2014" s="80"/>
      <c r="BX2014" s="80"/>
      <c r="BY2014" s="80"/>
      <c r="BZ2014" s="80"/>
      <c r="CA2014" s="80"/>
      <c r="CB2014" s="80"/>
      <c r="CC2014" s="80"/>
      <c r="CD2014" s="80"/>
      <c r="CE2014" s="80"/>
      <c r="CF2014" s="80"/>
      <c r="CG2014" s="80"/>
      <c r="CH2014" s="80"/>
      <c r="CI2014" s="80"/>
      <c r="CJ2014" s="80"/>
      <c r="CK2014" s="80"/>
      <c r="CL2014" s="80"/>
      <c r="CN2014" s="78"/>
      <c r="CO2014" s="77"/>
      <c r="CP2014" s="77"/>
      <c r="CQ2014" s="77"/>
      <c r="CR2014" s="77"/>
      <c r="CS2014" s="77"/>
      <c r="CT2014" s="77"/>
      <c r="CU2014" s="77"/>
      <c r="CV2014" s="77"/>
      <c r="CW2014" s="77"/>
      <c r="CX2014" s="77"/>
      <c r="CY2014" s="77"/>
      <c r="CZ2014" s="77"/>
      <c r="DA2014" s="77"/>
      <c r="DB2014" s="77"/>
      <c r="DC2014" s="77"/>
      <c r="DD2014" s="77"/>
      <c r="DE2014" s="77"/>
      <c r="DF2014" s="77"/>
      <c r="DG2014" s="77"/>
      <c r="DH2014" s="77"/>
      <c r="DI2014" s="77"/>
      <c r="DJ2014" s="77"/>
      <c r="DK2014" s="77"/>
      <c r="DL2014" s="77"/>
    </row>
    <row r="2015" spans="1:116" x14ac:dyDescent="0.35">
      <c r="B2015" t="s">
        <v>332</v>
      </c>
      <c r="D2015" t="s">
        <v>554</v>
      </c>
      <c r="E2015" s="8" t="str">
        <f t="shared" si="3239"/>
        <v>2015 SEASON QUARTER-TR-R</v>
      </c>
      <c r="G2015" s="136" t="str">
        <f t="shared" si="3240"/>
        <v>Primary revenue driver</v>
      </c>
      <c r="H2015" s="27"/>
      <c r="I2015" s="78"/>
      <c r="J2015" s="78"/>
      <c r="K2015" s="33"/>
      <c r="L2015" s="33"/>
      <c r="M2015" s="33"/>
      <c r="N2015" s="33"/>
      <c r="O2015" s="33"/>
      <c r="P2015" s="33"/>
      <c r="R2015" s="33"/>
      <c r="S2015" s="1"/>
      <c r="T2015" s="80"/>
      <c r="U2015" s="80"/>
      <c r="V2015" s="80"/>
      <c r="W2015" s="80"/>
      <c r="X2015" s="80"/>
      <c r="Y2015" s="80"/>
      <c r="Z2015" s="80"/>
      <c r="AA2015" s="80"/>
      <c r="AB2015" s="80"/>
      <c r="AC2015" s="80"/>
      <c r="AD2015" s="80"/>
      <c r="AE2015" s="80"/>
      <c r="AF2015" s="80"/>
      <c r="AG2015" s="80"/>
      <c r="AH2015" s="80"/>
      <c r="AI2015" s="80"/>
      <c r="AJ2015" s="80"/>
      <c r="AK2015" s="80"/>
      <c r="AL2015" s="80"/>
      <c r="AM2015" s="80"/>
      <c r="AN2015" s="80"/>
      <c r="AO2015" s="80"/>
      <c r="AP2015" s="80"/>
      <c r="AQ2015" s="80"/>
      <c r="AR2015" s="80"/>
      <c r="AS2015" s="80"/>
      <c r="AT2015" s="80"/>
      <c r="AU2015" s="80"/>
      <c r="AV2015" s="80"/>
      <c r="AW2015" s="80"/>
      <c r="AX2015" s="80"/>
      <c r="AY2015" s="80"/>
      <c r="AZ2015" s="80"/>
      <c r="BA2015" s="80"/>
      <c r="BB2015" s="80"/>
      <c r="BC2015" s="80"/>
      <c r="BD2015" s="80"/>
      <c r="BE2015" s="80"/>
      <c r="BF2015" s="80"/>
      <c r="BG2015" s="80"/>
      <c r="BH2015" s="80"/>
      <c r="BI2015" s="80"/>
      <c r="BJ2015" s="80"/>
      <c r="BK2015" s="80"/>
      <c r="BL2015" s="80"/>
      <c r="BM2015" s="80"/>
      <c r="BN2015" s="80"/>
      <c r="BO2015" s="80"/>
      <c r="BP2015" s="80"/>
      <c r="BQ2015" s="80"/>
      <c r="BR2015" s="80"/>
      <c r="BS2015" s="80"/>
      <c r="BT2015" s="80"/>
      <c r="BU2015" s="80"/>
      <c r="BV2015" s="80"/>
      <c r="BW2015" s="80"/>
      <c r="BX2015" s="80"/>
      <c r="BY2015" s="80"/>
      <c r="BZ2015" s="80"/>
      <c r="CA2015" s="80"/>
      <c r="CB2015" s="80"/>
      <c r="CC2015" s="80"/>
      <c r="CD2015" s="80"/>
      <c r="CE2015" s="80"/>
      <c r="CF2015" s="80"/>
      <c r="CG2015" s="80"/>
      <c r="CH2015" s="80"/>
      <c r="CI2015" s="80"/>
      <c r="CJ2015" s="80"/>
      <c r="CK2015" s="80"/>
      <c r="CL2015" s="80"/>
      <c r="CN2015" s="80">
        <f t="shared" ref="CN2015" si="3241">CN1997</f>
        <v>0</v>
      </c>
      <c r="CO2015" s="4" t="str">
        <f>ADDRESS(ROW(CO2005),COLUMN(CO2005),2)</f>
        <v>CO$2005</v>
      </c>
      <c r="CP2015" s="4" t="str">
        <f t="shared" ref="CP2015:DL2015" si="3242">ADDRESS(ROW(CP2005),COLUMN(CP2005),2)</f>
        <v>CP$2005</v>
      </c>
      <c r="CQ2015" s="4" t="str">
        <f t="shared" si="3242"/>
        <v>CQ$2005</v>
      </c>
      <c r="CR2015" s="4" t="str">
        <f t="shared" si="3242"/>
        <v>CR$2005</v>
      </c>
      <c r="CS2015" s="4" t="str">
        <f t="shared" si="3242"/>
        <v>CS$2005</v>
      </c>
      <c r="CT2015" s="4" t="str">
        <f t="shared" si="3242"/>
        <v>CT$2005</v>
      </c>
      <c r="CU2015" s="4" t="str">
        <f t="shared" si="3242"/>
        <v>CU$2005</v>
      </c>
      <c r="CV2015" s="4" t="str">
        <f t="shared" si="3242"/>
        <v>CV$2005</v>
      </c>
      <c r="CW2015" s="4" t="str">
        <f t="shared" si="3242"/>
        <v>CW$2005</v>
      </c>
      <c r="CX2015" s="4" t="str">
        <f t="shared" si="3242"/>
        <v>CX$2005</v>
      </c>
      <c r="CY2015" s="4" t="str">
        <f t="shared" si="3242"/>
        <v>CY$2005</v>
      </c>
      <c r="CZ2015" s="4" t="str">
        <f t="shared" si="3242"/>
        <v>CZ$2005</v>
      </c>
      <c r="DA2015" s="4" t="str">
        <f t="shared" si="3242"/>
        <v>DA$2005</v>
      </c>
      <c r="DB2015" s="4" t="str">
        <f t="shared" si="3242"/>
        <v>DB$2005</v>
      </c>
      <c r="DC2015" s="4" t="str">
        <f t="shared" si="3242"/>
        <v>DC$2005</v>
      </c>
      <c r="DD2015" s="4" t="str">
        <f t="shared" si="3242"/>
        <v>DD$2005</v>
      </c>
      <c r="DE2015" s="4" t="str">
        <f t="shared" si="3242"/>
        <v>DE$2005</v>
      </c>
      <c r="DF2015" s="4" t="str">
        <f t="shared" si="3242"/>
        <v>DF$2005</v>
      </c>
      <c r="DG2015" s="4" t="str">
        <f t="shared" si="3242"/>
        <v>DG$2005</v>
      </c>
      <c r="DH2015" s="4" t="str">
        <f t="shared" si="3242"/>
        <v>DH$2005</v>
      </c>
      <c r="DI2015" s="4" t="str">
        <f t="shared" si="3242"/>
        <v>DI$2005</v>
      </c>
      <c r="DJ2015" s="4" t="str">
        <f t="shared" si="3242"/>
        <v>DJ$2005</v>
      </c>
      <c r="DK2015" s="4" t="str">
        <f t="shared" si="3242"/>
        <v>DK$2005</v>
      </c>
      <c r="DL2015" s="4" t="str">
        <f t="shared" si="3242"/>
        <v>DL$2005</v>
      </c>
    </row>
    <row r="2016" spans="1:116" x14ac:dyDescent="0.35">
      <c r="B2016" t="s">
        <v>332</v>
      </c>
      <c r="D2016" t="s">
        <v>554</v>
      </c>
      <c r="E2016" s="8" t="str">
        <f t="shared" si="3239"/>
        <v>2016 SEASON QUARTER-TR-R</v>
      </c>
      <c r="G2016" s="136" t="str">
        <f t="shared" si="3240"/>
        <v>Primary volume driver</v>
      </c>
      <c r="K2016" s="53"/>
      <c r="L2016" s="53"/>
      <c r="M2016" s="53"/>
      <c r="N2016" s="53"/>
      <c r="O2016" s="53"/>
      <c r="P2016" s="53"/>
      <c r="R2016" s="24"/>
      <c r="S2016" s="80"/>
      <c r="T2016" s="80"/>
      <c r="U2016" s="80"/>
      <c r="V2016" s="80"/>
      <c r="W2016" s="80"/>
      <c r="X2016" s="80"/>
      <c r="Y2016" s="80"/>
      <c r="Z2016" s="80"/>
      <c r="AA2016" s="80"/>
      <c r="AB2016" s="80"/>
      <c r="AC2016" s="80"/>
      <c r="AD2016" s="80"/>
      <c r="AE2016" s="80"/>
      <c r="AF2016" s="80"/>
      <c r="AG2016" s="80"/>
      <c r="AH2016" s="80"/>
      <c r="AI2016" s="80"/>
      <c r="AJ2016" s="80"/>
      <c r="AK2016" s="80"/>
      <c r="AL2016" s="80"/>
      <c r="AM2016" s="80"/>
      <c r="AN2016" s="80"/>
      <c r="AO2016" s="80"/>
      <c r="AP2016" s="80"/>
      <c r="AQ2016" s="80"/>
      <c r="AR2016" s="80"/>
      <c r="AS2016" s="80"/>
      <c r="AT2016" s="80"/>
      <c r="AU2016" s="80"/>
      <c r="AV2016" s="80"/>
      <c r="AW2016" s="80"/>
      <c r="AX2016" s="80"/>
      <c r="AY2016" s="80"/>
      <c r="AZ2016" s="80"/>
      <c r="BA2016" s="80"/>
      <c r="BB2016" s="80"/>
      <c r="BC2016" s="80"/>
      <c r="BD2016" s="80"/>
      <c r="BE2016" s="80"/>
      <c r="BF2016" s="80"/>
      <c r="BG2016" s="80"/>
      <c r="BH2016" s="80"/>
      <c r="BI2016" s="80"/>
      <c r="BJ2016" s="80"/>
      <c r="BK2016" s="80"/>
      <c r="BL2016" s="80"/>
      <c r="BM2016" s="80"/>
      <c r="BN2016" s="80"/>
      <c r="BO2016" s="80"/>
      <c r="BP2016" s="80"/>
      <c r="BQ2016" s="80"/>
      <c r="BR2016" s="80"/>
      <c r="BS2016" s="80"/>
      <c r="BT2016" s="80"/>
      <c r="BU2016" s="80"/>
      <c r="BV2016" s="80"/>
      <c r="BW2016" s="80"/>
      <c r="BX2016" s="80"/>
      <c r="BY2016" s="80"/>
      <c r="BZ2016" s="80"/>
      <c r="CA2016" s="80"/>
      <c r="CB2016" s="80"/>
      <c r="CC2016" s="80"/>
      <c r="CD2016" s="80"/>
      <c r="CE2016" s="80"/>
      <c r="CF2016" s="80"/>
      <c r="CG2016" s="80"/>
      <c r="CH2016" s="80"/>
      <c r="CI2016" s="80"/>
      <c r="CJ2016" s="80"/>
      <c r="CK2016" s="80"/>
      <c r="CL2016" s="80"/>
      <c r="CN2016" s="80">
        <f t="shared" ref="CN2016:DL2016" si="3243">CN1998</f>
        <v>0</v>
      </c>
      <c r="CO2016" s="80" t="str">
        <f t="shared" si="3243"/>
        <v>CO$17</v>
      </c>
      <c r="CP2016" s="80" t="str">
        <f t="shared" si="3243"/>
        <v>CP$17</v>
      </c>
      <c r="CQ2016" s="80" t="str">
        <f t="shared" si="3243"/>
        <v>CQ$17</v>
      </c>
      <c r="CR2016" s="80" t="str">
        <f t="shared" si="3243"/>
        <v>CR$17</v>
      </c>
      <c r="CS2016" s="80" t="str">
        <f t="shared" si="3243"/>
        <v>CS$17</v>
      </c>
      <c r="CT2016" s="80" t="str">
        <f t="shared" si="3243"/>
        <v>CT$17</v>
      </c>
      <c r="CU2016" s="80" t="str">
        <f t="shared" si="3243"/>
        <v>CU$17</v>
      </c>
      <c r="CV2016" s="80" t="str">
        <f t="shared" si="3243"/>
        <v>CV$17</v>
      </c>
      <c r="CW2016" s="80" t="str">
        <f t="shared" si="3243"/>
        <v>CW$17</v>
      </c>
      <c r="CX2016" s="80" t="str">
        <f t="shared" si="3243"/>
        <v>CX$17</v>
      </c>
      <c r="CY2016" s="80" t="str">
        <f t="shared" si="3243"/>
        <v>CY$17</v>
      </c>
      <c r="CZ2016" s="80" t="str">
        <f t="shared" si="3243"/>
        <v>CZ$17</v>
      </c>
      <c r="DA2016" s="80" t="str">
        <f t="shared" si="3243"/>
        <v>DA$17</v>
      </c>
      <c r="DB2016" s="80" t="str">
        <f t="shared" si="3243"/>
        <v>DB$17</v>
      </c>
      <c r="DC2016" s="80" t="str">
        <f t="shared" si="3243"/>
        <v>DC$17</v>
      </c>
      <c r="DD2016" s="80" t="str">
        <f t="shared" si="3243"/>
        <v>DD$17</v>
      </c>
      <c r="DE2016" s="80" t="str">
        <f t="shared" si="3243"/>
        <v>DE$17</v>
      </c>
      <c r="DF2016" s="80" t="str">
        <f t="shared" si="3243"/>
        <v>DF$17</v>
      </c>
      <c r="DG2016" s="80" t="str">
        <f t="shared" si="3243"/>
        <v>DG$17</v>
      </c>
      <c r="DH2016" s="80" t="str">
        <f t="shared" si="3243"/>
        <v>DH$17</v>
      </c>
      <c r="DI2016" s="80" t="str">
        <f t="shared" si="3243"/>
        <v>DI$17</v>
      </c>
      <c r="DJ2016" s="80" t="str">
        <f t="shared" si="3243"/>
        <v>DJ$17</v>
      </c>
      <c r="DK2016" s="80" t="str">
        <f t="shared" si="3243"/>
        <v>DK$17</v>
      </c>
      <c r="DL2016" s="80" t="str">
        <f t="shared" si="3243"/>
        <v>DL$17</v>
      </c>
    </row>
    <row r="2017" spans="1:116" x14ac:dyDescent="0.35">
      <c r="B2017" t="s">
        <v>332</v>
      </c>
      <c r="D2017" t="s">
        <v>554</v>
      </c>
      <c r="E2017" s="8" t="str">
        <f t="shared" si="3239"/>
        <v>2017 SEASON QUARTER-TR-R</v>
      </c>
      <c r="G2017" s="136" t="str">
        <f t="shared" si="3240"/>
        <v>(Secondary label)</v>
      </c>
      <c r="H2017" s="12"/>
      <c r="I2017" s="60"/>
      <c r="J2017" s="60"/>
      <c r="K2017" s="15"/>
      <c r="L2017" s="15"/>
      <c r="M2017" s="15"/>
      <c r="N2017" s="15"/>
      <c r="O2017" s="15"/>
      <c r="P2017" s="15"/>
      <c r="R2017" s="15"/>
      <c r="S2017" s="80"/>
      <c r="T2017" s="80"/>
      <c r="U2017" s="80"/>
      <c r="V2017" s="80"/>
      <c r="W2017" s="80"/>
      <c r="X2017" s="80"/>
      <c r="Y2017" s="80"/>
      <c r="Z2017" s="80"/>
      <c r="AA2017" s="80"/>
      <c r="AB2017" s="80"/>
      <c r="AC2017" s="80"/>
      <c r="AD2017" s="80"/>
      <c r="AE2017" s="80"/>
      <c r="AF2017" s="80"/>
      <c r="AG2017" s="80"/>
      <c r="AH2017" s="80"/>
      <c r="AI2017" s="80"/>
      <c r="AJ2017" s="80"/>
      <c r="AK2017" s="80"/>
      <c r="AL2017" s="80"/>
      <c r="AM2017" s="80"/>
      <c r="AN2017" s="80"/>
      <c r="AO2017" s="80"/>
      <c r="AP2017" s="80"/>
      <c r="AQ2017" s="80"/>
      <c r="AR2017" s="80"/>
      <c r="AS2017" s="80"/>
      <c r="AT2017" s="80"/>
      <c r="AU2017" s="80"/>
      <c r="AV2017" s="80"/>
      <c r="AW2017" s="80"/>
      <c r="AX2017" s="80"/>
      <c r="AY2017" s="80"/>
      <c r="AZ2017" s="80"/>
      <c r="BA2017" s="80"/>
      <c r="BB2017" s="80"/>
      <c r="BC2017" s="80"/>
      <c r="BD2017" s="80"/>
      <c r="BE2017" s="80"/>
      <c r="BF2017" s="80"/>
      <c r="BG2017" s="80"/>
      <c r="BH2017" s="80"/>
      <c r="BI2017" s="80"/>
      <c r="BJ2017" s="80"/>
      <c r="BK2017" s="80"/>
      <c r="BL2017" s="80"/>
      <c r="BM2017" s="80"/>
      <c r="BN2017" s="80"/>
      <c r="BO2017" s="80"/>
      <c r="BP2017" s="80"/>
      <c r="BQ2017" s="80"/>
      <c r="BR2017" s="80"/>
      <c r="BS2017" s="80"/>
      <c r="BT2017" s="80"/>
      <c r="BU2017" s="80"/>
      <c r="BV2017" s="80"/>
      <c r="BW2017" s="80"/>
      <c r="BX2017" s="80"/>
      <c r="BY2017" s="80"/>
      <c r="BZ2017" s="80"/>
      <c r="CA2017" s="80"/>
      <c r="CB2017" s="80"/>
      <c r="CC2017" s="80"/>
      <c r="CD2017" s="80"/>
      <c r="CE2017" s="80"/>
      <c r="CF2017" s="80"/>
      <c r="CG2017" s="80"/>
      <c r="CH2017" s="80"/>
      <c r="CI2017" s="80"/>
      <c r="CJ2017" s="80"/>
      <c r="CK2017" s="80"/>
      <c r="CL2017" s="80"/>
      <c r="CN2017" s="80"/>
      <c r="CO2017" s="80"/>
      <c r="CP2017" s="80"/>
      <c r="CQ2017" s="80"/>
      <c r="CR2017" s="80"/>
      <c r="CS2017" s="80"/>
      <c r="CT2017" s="80"/>
      <c r="CU2017" s="80"/>
      <c r="CV2017" s="80"/>
      <c r="CW2017" s="80"/>
      <c r="CX2017" s="80"/>
      <c r="CY2017" s="80"/>
      <c r="CZ2017" s="80"/>
      <c r="DA2017" s="80"/>
      <c r="DB2017" s="80"/>
      <c r="DC2017" s="80"/>
      <c r="DD2017" s="80"/>
      <c r="DE2017" s="80"/>
      <c r="DF2017" s="80"/>
      <c r="DG2017" s="80"/>
      <c r="DH2017" s="80"/>
      <c r="DI2017" s="80"/>
      <c r="DJ2017" s="80"/>
      <c r="DK2017" s="80"/>
      <c r="DL2017" s="80"/>
    </row>
    <row r="2018" spans="1:116" x14ac:dyDescent="0.35">
      <c r="B2018" t="s">
        <v>332</v>
      </c>
      <c r="D2018" t="s">
        <v>554</v>
      </c>
      <c r="E2018" s="8" t="str">
        <f t="shared" si="3239"/>
        <v>2018 SEASON QUARTER-TR-R</v>
      </c>
      <c r="G2018" s="136" t="str">
        <f t="shared" si="3240"/>
        <v xml:space="preserve">secondary unit </v>
      </c>
      <c r="H2018" s="12"/>
      <c r="I2018" s="60"/>
      <c r="J2018" s="60"/>
      <c r="K2018" s="15"/>
      <c r="L2018" s="15"/>
      <c r="M2018" s="15"/>
      <c r="N2018" s="15"/>
      <c r="O2018" s="15"/>
      <c r="P2018" s="15"/>
      <c r="R2018" s="15"/>
      <c r="S2018" s="76"/>
      <c r="T2018" s="76"/>
      <c r="U2018" s="76"/>
      <c r="V2018" s="76"/>
      <c r="W2018" s="76"/>
      <c r="X2018" s="76"/>
      <c r="Y2018" s="76"/>
      <c r="Z2018" s="76"/>
      <c r="AA2018" s="76"/>
      <c r="AB2018" s="76"/>
      <c r="AC2018" s="76"/>
      <c r="AD2018" s="76"/>
      <c r="AE2018" s="76"/>
      <c r="AF2018" s="76"/>
      <c r="AG2018" s="76"/>
      <c r="AH2018" s="76"/>
      <c r="AI2018" s="76"/>
      <c r="AJ2018" s="76"/>
      <c r="AK2018" s="76"/>
      <c r="AL2018" s="76"/>
      <c r="AM2018" s="76"/>
      <c r="AN2018" s="76"/>
      <c r="AO2018" s="76"/>
      <c r="AP2018" s="76"/>
      <c r="AQ2018" s="76"/>
      <c r="AR2018" s="76"/>
      <c r="AS2018" s="76"/>
      <c r="AT2018" s="76"/>
      <c r="AU2018" s="76"/>
      <c r="AV2018" s="76"/>
      <c r="AW2018" s="76"/>
      <c r="AX2018" s="76"/>
      <c r="AY2018" s="76"/>
      <c r="AZ2018" s="76"/>
      <c r="BA2018" s="76"/>
      <c r="BB2018" s="76"/>
      <c r="BC2018" s="76"/>
      <c r="BD2018" s="76"/>
      <c r="BE2018" s="76"/>
      <c r="BF2018" s="76"/>
      <c r="BG2018" s="76"/>
      <c r="BH2018" s="76"/>
      <c r="BI2018" s="76"/>
      <c r="BJ2018" s="76"/>
      <c r="BK2018" s="76"/>
      <c r="BL2018" s="76"/>
      <c r="BM2018" s="76"/>
      <c r="BN2018" s="76"/>
      <c r="BO2018" s="76"/>
      <c r="BP2018" s="76"/>
      <c r="BQ2018" s="76"/>
      <c r="BR2018" s="76"/>
      <c r="BS2018" s="76"/>
      <c r="BT2018" s="76"/>
      <c r="BU2018" s="76"/>
      <c r="BV2018" s="76"/>
      <c r="BW2018" s="76"/>
      <c r="BX2018" s="76"/>
      <c r="BY2018" s="76"/>
      <c r="BZ2018" s="76"/>
      <c r="CA2018" s="76"/>
      <c r="CB2018" s="76"/>
      <c r="CC2018" s="76"/>
      <c r="CD2018" s="76"/>
      <c r="CE2018" s="76"/>
      <c r="CF2018" s="76"/>
      <c r="CG2018" s="76"/>
      <c r="CH2018" s="76"/>
      <c r="CI2018" s="76"/>
      <c r="CJ2018" s="76"/>
      <c r="CK2018" s="76"/>
      <c r="CL2018" s="76"/>
      <c r="CN2018" s="76"/>
      <c r="CO2018" s="76"/>
      <c r="CP2018" s="76"/>
      <c r="CQ2018" s="76"/>
      <c r="CR2018" s="76"/>
      <c r="CS2018" s="76"/>
      <c r="CT2018" s="76"/>
      <c r="CU2018" s="76"/>
      <c r="CV2018" s="76"/>
      <c r="CW2018" s="76"/>
      <c r="CX2018" s="76"/>
      <c r="CY2018" s="76"/>
      <c r="CZ2018" s="76"/>
      <c r="DA2018" s="76"/>
      <c r="DB2018" s="76"/>
      <c r="DC2018" s="76"/>
      <c r="DD2018" s="76"/>
      <c r="DE2018" s="76"/>
      <c r="DF2018" s="76"/>
      <c r="DG2018" s="76"/>
      <c r="DH2018" s="76"/>
      <c r="DI2018" s="76"/>
      <c r="DJ2018" s="76"/>
      <c r="DK2018" s="76"/>
      <c r="DL2018" s="76"/>
    </row>
    <row r="2019" spans="1:116" x14ac:dyDescent="0.35">
      <c r="E2019" s="8"/>
      <c r="G2019" s="136" t="str">
        <f t="shared" si="3240"/>
        <v>Secondary revenue driver</v>
      </c>
      <c r="H2019" s="12"/>
      <c r="I2019" s="60"/>
      <c r="J2019" s="60"/>
      <c r="K2019" s="15"/>
      <c r="L2019" s="15"/>
      <c r="M2019" s="15"/>
      <c r="N2019" s="15"/>
      <c r="O2019" s="15"/>
      <c r="P2019" s="15"/>
      <c r="R2019" s="15"/>
      <c r="S2019" s="80"/>
      <c r="T2019" s="80"/>
      <c r="U2019" s="80"/>
      <c r="V2019" s="80"/>
      <c r="W2019" s="80"/>
      <c r="X2019" s="80"/>
      <c r="Y2019" s="80"/>
      <c r="Z2019" s="80"/>
      <c r="AA2019" s="80"/>
      <c r="AB2019" s="80"/>
      <c r="AC2019" s="80"/>
      <c r="AD2019" s="80"/>
      <c r="AE2019" s="80"/>
      <c r="AF2019" s="80"/>
      <c r="AG2019" s="80"/>
      <c r="AH2019" s="80"/>
      <c r="AI2019" s="80"/>
      <c r="AJ2019" s="80"/>
      <c r="AK2019" s="80"/>
      <c r="AL2019" s="80"/>
      <c r="AM2019" s="80"/>
      <c r="AN2019" s="80"/>
      <c r="AO2019" s="80"/>
      <c r="AP2019" s="80"/>
      <c r="AQ2019" s="80"/>
      <c r="AR2019" s="80"/>
      <c r="AS2019" s="80"/>
      <c r="AT2019" s="80"/>
      <c r="AU2019" s="80"/>
      <c r="AV2019" s="80"/>
      <c r="AW2019" s="80"/>
      <c r="AX2019" s="80"/>
      <c r="AY2019" s="80"/>
      <c r="AZ2019" s="80"/>
      <c r="BA2019" s="80"/>
      <c r="BB2019" s="80"/>
      <c r="BC2019" s="80"/>
      <c r="BD2019" s="80"/>
      <c r="BE2019" s="80"/>
      <c r="BF2019" s="80"/>
      <c r="BG2019" s="80"/>
      <c r="BH2019" s="80"/>
      <c r="BI2019" s="80"/>
      <c r="BJ2019" s="80"/>
      <c r="BK2019" s="80"/>
      <c r="BL2019" s="80"/>
      <c r="BM2019" s="80"/>
      <c r="BN2019" s="80"/>
      <c r="BO2019" s="80"/>
      <c r="BP2019" s="80"/>
      <c r="BQ2019" s="80"/>
      <c r="BR2019" s="80"/>
      <c r="BS2019" s="80"/>
      <c r="BT2019" s="80"/>
      <c r="BU2019" s="80"/>
      <c r="BV2019" s="80"/>
      <c r="BW2019" s="80"/>
      <c r="BX2019" s="80"/>
      <c r="BY2019" s="80"/>
      <c r="BZ2019" s="80"/>
      <c r="CA2019" s="80"/>
      <c r="CB2019" s="80"/>
      <c r="CC2019" s="80"/>
      <c r="CD2019" s="80"/>
      <c r="CE2019" s="80"/>
      <c r="CF2019" s="80"/>
      <c r="CG2019" s="80"/>
      <c r="CH2019" s="80"/>
      <c r="CI2019" s="80"/>
      <c r="CJ2019" s="80"/>
      <c r="CK2019" s="80"/>
      <c r="CL2019" s="80"/>
      <c r="CN2019" s="80">
        <f t="shared" ref="CN2019:DL2019" si="3244">CN2001</f>
        <v>0</v>
      </c>
      <c r="CO2019" s="80" t="str">
        <f t="shared" si="3244"/>
        <v>CO$18</v>
      </c>
      <c r="CP2019" s="80" t="str">
        <f t="shared" si="3244"/>
        <v>CP$18</v>
      </c>
      <c r="CQ2019" s="80" t="str">
        <f t="shared" si="3244"/>
        <v>CQ$18</v>
      </c>
      <c r="CR2019" s="80" t="str">
        <f t="shared" si="3244"/>
        <v>CR$18</v>
      </c>
      <c r="CS2019" s="80" t="str">
        <f t="shared" si="3244"/>
        <v>CS$18</v>
      </c>
      <c r="CT2019" s="80" t="str">
        <f t="shared" si="3244"/>
        <v>CT$18</v>
      </c>
      <c r="CU2019" s="80" t="str">
        <f t="shared" si="3244"/>
        <v>CU$18</v>
      </c>
      <c r="CV2019" s="80" t="str">
        <f t="shared" si="3244"/>
        <v>CV$18</v>
      </c>
      <c r="CW2019" s="80" t="str">
        <f t="shared" si="3244"/>
        <v>CW$18</v>
      </c>
      <c r="CX2019" s="80" t="str">
        <f t="shared" si="3244"/>
        <v>CX$18</v>
      </c>
      <c r="CY2019" s="80" t="str">
        <f t="shared" si="3244"/>
        <v>CY$18</v>
      </c>
      <c r="CZ2019" s="80" t="str">
        <f t="shared" si="3244"/>
        <v>CZ$18</v>
      </c>
      <c r="DA2019" s="80" t="str">
        <f t="shared" si="3244"/>
        <v>DA$18</v>
      </c>
      <c r="DB2019" s="80" t="str">
        <f t="shared" si="3244"/>
        <v>DB$18</v>
      </c>
      <c r="DC2019" s="80" t="str">
        <f t="shared" si="3244"/>
        <v>DC$18</v>
      </c>
      <c r="DD2019" s="80" t="str">
        <f t="shared" si="3244"/>
        <v>DD$18</v>
      </c>
      <c r="DE2019" s="80" t="str">
        <f t="shared" si="3244"/>
        <v>DE$18</v>
      </c>
      <c r="DF2019" s="80" t="str">
        <f t="shared" si="3244"/>
        <v>DF$18</v>
      </c>
      <c r="DG2019" s="80" t="str">
        <f t="shared" si="3244"/>
        <v>DG$18</v>
      </c>
      <c r="DH2019" s="80" t="str">
        <f t="shared" si="3244"/>
        <v>DH$18</v>
      </c>
      <c r="DI2019" s="80" t="str">
        <f t="shared" si="3244"/>
        <v>DI$18</v>
      </c>
      <c r="DJ2019" s="80" t="str">
        <f t="shared" si="3244"/>
        <v>DJ$18</v>
      </c>
      <c r="DK2019" s="80" t="str">
        <f t="shared" si="3244"/>
        <v>DK$18</v>
      </c>
      <c r="DL2019" s="80" t="str">
        <f t="shared" si="3244"/>
        <v>DL$18</v>
      </c>
    </row>
    <row r="2020" spans="1:116" x14ac:dyDescent="0.35">
      <c r="A2020" s="174"/>
      <c r="E2020" s="8"/>
      <c r="G2020" s="136" t="str">
        <f t="shared" si="3240"/>
        <v>Secondary volume driver</v>
      </c>
      <c r="H2020" s="12"/>
      <c r="I2020" s="60"/>
      <c r="J2020" s="60"/>
      <c r="K2020" s="15"/>
      <c r="L2020" s="15"/>
      <c r="M2020" s="15"/>
      <c r="N2020" s="15"/>
      <c r="O2020" s="15"/>
      <c r="P2020" s="15"/>
      <c r="R2020" s="15"/>
      <c r="S2020" s="80"/>
      <c r="T2020" s="80"/>
      <c r="U2020" s="80"/>
      <c r="V2020" s="80"/>
      <c r="W2020" s="80"/>
      <c r="X2020" s="80"/>
      <c r="Y2020" s="80"/>
      <c r="Z2020" s="80"/>
      <c r="AA2020" s="80"/>
      <c r="AB2020" s="80"/>
      <c r="AC2020" s="80"/>
      <c r="AD2020" s="80"/>
      <c r="AE2020" s="80"/>
      <c r="AF2020" s="80"/>
      <c r="AG2020" s="80"/>
      <c r="AH2020" s="80"/>
      <c r="AI2020" s="80"/>
      <c r="AJ2020" s="80"/>
      <c r="AK2020" s="80"/>
      <c r="AL2020" s="80"/>
      <c r="AM2020" s="80"/>
      <c r="AN2020" s="80"/>
      <c r="AO2020" s="80"/>
      <c r="AP2020" s="80"/>
      <c r="AQ2020" s="80"/>
      <c r="AR2020" s="80"/>
      <c r="AS2020" s="80"/>
      <c r="AT2020" s="80"/>
      <c r="AU2020" s="80"/>
      <c r="AV2020" s="80"/>
      <c r="AW2020" s="80"/>
      <c r="AX2020" s="80"/>
      <c r="AY2020" s="80"/>
      <c r="AZ2020" s="80"/>
      <c r="BA2020" s="80"/>
      <c r="BB2020" s="80"/>
      <c r="BC2020" s="80"/>
      <c r="BD2020" s="80"/>
      <c r="BE2020" s="80"/>
      <c r="BF2020" s="80"/>
      <c r="BG2020" s="80"/>
      <c r="BH2020" s="80"/>
      <c r="BI2020" s="80"/>
      <c r="BJ2020" s="80"/>
      <c r="BK2020" s="80"/>
      <c r="BL2020" s="80"/>
      <c r="BM2020" s="80"/>
      <c r="BN2020" s="80"/>
      <c r="BO2020" s="80"/>
      <c r="BP2020" s="80"/>
      <c r="BQ2020" s="80"/>
      <c r="BR2020" s="80"/>
      <c r="BS2020" s="80"/>
      <c r="BT2020" s="80"/>
      <c r="BU2020" s="80"/>
      <c r="BV2020" s="80"/>
      <c r="BW2020" s="80"/>
      <c r="BX2020" s="80"/>
      <c r="BY2020" s="80"/>
      <c r="BZ2020" s="80"/>
      <c r="CA2020" s="80"/>
      <c r="CB2020" s="80"/>
      <c r="CC2020" s="80"/>
      <c r="CD2020" s="80"/>
      <c r="CE2020" s="80"/>
      <c r="CF2020" s="80"/>
      <c r="CG2020" s="80"/>
      <c r="CH2020" s="80"/>
      <c r="CI2020" s="80"/>
      <c r="CJ2020" s="80"/>
      <c r="CK2020" s="80"/>
      <c r="CL2020" s="80"/>
      <c r="CN2020" s="80">
        <f t="shared" ref="CN2020:DL2020" si="3245">CN2002</f>
        <v>0</v>
      </c>
      <c r="CO2020" s="80" t="str">
        <f t="shared" si="3245"/>
        <v>CO$19</v>
      </c>
      <c r="CP2020" s="80" t="str">
        <f t="shared" si="3245"/>
        <v>CP$19</v>
      </c>
      <c r="CQ2020" s="80" t="str">
        <f t="shared" si="3245"/>
        <v>CQ$19</v>
      </c>
      <c r="CR2020" s="80" t="str">
        <f t="shared" si="3245"/>
        <v>CR$19</v>
      </c>
      <c r="CS2020" s="80" t="str">
        <f t="shared" si="3245"/>
        <v>CS$19</v>
      </c>
      <c r="CT2020" s="80" t="str">
        <f t="shared" si="3245"/>
        <v>CT$19</v>
      </c>
      <c r="CU2020" s="80" t="str">
        <f t="shared" si="3245"/>
        <v>CU$19</v>
      </c>
      <c r="CV2020" s="80" t="str">
        <f t="shared" si="3245"/>
        <v>CV$19</v>
      </c>
      <c r="CW2020" s="80" t="str">
        <f t="shared" si="3245"/>
        <v>CW$19</v>
      </c>
      <c r="CX2020" s="80" t="str">
        <f t="shared" si="3245"/>
        <v>CX$19</v>
      </c>
      <c r="CY2020" s="80" t="str">
        <f t="shared" si="3245"/>
        <v>CY$19</v>
      </c>
      <c r="CZ2020" s="80" t="str">
        <f t="shared" si="3245"/>
        <v>CZ$19</v>
      </c>
      <c r="DA2020" s="80" t="str">
        <f t="shared" si="3245"/>
        <v>DA$19</v>
      </c>
      <c r="DB2020" s="80" t="str">
        <f t="shared" si="3245"/>
        <v>DB$19</v>
      </c>
      <c r="DC2020" s="80" t="str">
        <f t="shared" si="3245"/>
        <v>DC$19</v>
      </c>
      <c r="DD2020" s="80" t="str">
        <f t="shared" si="3245"/>
        <v>DD$19</v>
      </c>
      <c r="DE2020" s="80" t="str">
        <f t="shared" si="3245"/>
        <v>DE$19</v>
      </c>
      <c r="DF2020" s="80" t="str">
        <f t="shared" si="3245"/>
        <v>DF$19</v>
      </c>
      <c r="DG2020" s="80" t="str">
        <f t="shared" si="3245"/>
        <v>DG$19</v>
      </c>
      <c r="DH2020" s="80" t="str">
        <f t="shared" si="3245"/>
        <v>DH$19</v>
      </c>
      <c r="DI2020" s="80" t="str">
        <f t="shared" si="3245"/>
        <v>DI$19</v>
      </c>
      <c r="DJ2020" s="80" t="str">
        <f t="shared" si="3245"/>
        <v>DJ$19</v>
      </c>
      <c r="DK2020" s="80" t="str">
        <f t="shared" si="3245"/>
        <v>DK$19</v>
      </c>
      <c r="DL2020" s="80" t="str">
        <f t="shared" si="3245"/>
        <v>DL$19</v>
      </c>
    </row>
    <row r="2021" spans="1:116" x14ac:dyDescent="0.35">
      <c r="A2021" s="174"/>
      <c r="E2021" s="8"/>
      <c r="G2021" s="136"/>
      <c r="H2021" s="12"/>
      <c r="I2021" s="60"/>
      <c r="J2021" s="60"/>
      <c r="K2021" s="15"/>
      <c r="L2021" s="15"/>
      <c r="M2021" s="15"/>
      <c r="N2021" s="15"/>
      <c r="O2021" s="15"/>
      <c r="P2021" s="15"/>
      <c r="R2021" s="15"/>
      <c r="S2021" s="80"/>
      <c r="T2021" s="80"/>
      <c r="U2021" s="80"/>
      <c r="V2021" s="80"/>
      <c r="W2021" s="80"/>
      <c r="X2021" s="80"/>
      <c r="Y2021" s="80"/>
      <c r="Z2021" s="80"/>
      <c r="AA2021" s="80"/>
      <c r="AB2021" s="80"/>
      <c r="AC2021" s="80"/>
      <c r="AD2021" s="80"/>
      <c r="AE2021" s="80"/>
      <c r="AF2021" s="80"/>
      <c r="AG2021" s="80"/>
      <c r="AH2021" s="80"/>
      <c r="AI2021" s="80"/>
      <c r="AJ2021" s="80"/>
      <c r="AK2021" s="80"/>
      <c r="AL2021" s="80"/>
      <c r="AM2021" s="80"/>
      <c r="AN2021" s="80"/>
      <c r="AO2021" s="80"/>
      <c r="AP2021" s="80"/>
      <c r="AQ2021" s="80"/>
      <c r="AR2021" s="80"/>
      <c r="AS2021" s="80"/>
      <c r="AT2021" s="80"/>
      <c r="AU2021" s="80"/>
      <c r="AV2021" s="80"/>
      <c r="AW2021" s="80"/>
      <c r="AX2021" s="80"/>
      <c r="AY2021" s="80"/>
      <c r="AZ2021" s="80"/>
      <c r="BA2021" s="80"/>
      <c r="BB2021" s="80"/>
      <c r="BC2021" s="80"/>
      <c r="BD2021" s="80"/>
      <c r="BE2021" s="80"/>
      <c r="BF2021" s="80"/>
      <c r="BG2021" s="80"/>
      <c r="BH2021" s="80"/>
      <c r="BI2021" s="80"/>
      <c r="BJ2021" s="80"/>
      <c r="BK2021" s="80"/>
      <c r="BL2021" s="80"/>
      <c r="BM2021" s="80"/>
      <c r="BN2021" s="80"/>
      <c r="BO2021" s="80"/>
      <c r="BP2021" s="80"/>
      <c r="BQ2021" s="80"/>
      <c r="BR2021" s="80"/>
      <c r="BS2021" s="80"/>
      <c r="BT2021" s="80"/>
      <c r="BU2021" s="80"/>
      <c r="BV2021" s="80"/>
      <c r="BW2021" s="80"/>
      <c r="BX2021" s="80"/>
      <c r="BY2021" s="80"/>
      <c r="BZ2021" s="80"/>
      <c r="CA2021" s="80"/>
      <c r="CB2021" s="80"/>
      <c r="CC2021" s="80"/>
      <c r="CD2021" s="80"/>
      <c r="CE2021" s="80"/>
      <c r="CF2021" s="80"/>
      <c r="CG2021" s="80"/>
      <c r="CH2021" s="80"/>
      <c r="CI2021" s="80"/>
      <c r="CJ2021" s="80"/>
      <c r="CK2021" s="80"/>
      <c r="CL2021" s="80"/>
      <c r="CN2021" s="60"/>
      <c r="CO2021" s="179"/>
      <c r="CP2021" s="179"/>
      <c r="CQ2021" s="179"/>
      <c r="CR2021" s="179"/>
      <c r="CS2021" s="179"/>
      <c r="CT2021" s="179"/>
      <c r="CU2021" s="179"/>
      <c r="CV2021" s="179"/>
      <c r="CW2021" s="179"/>
      <c r="CX2021" s="179"/>
      <c r="CY2021" s="179"/>
      <c r="CZ2021" s="179"/>
      <c r="DA2021" s="179"/>
      <c r="DB2021" s="179"/>
      <c r="DC2021" s="179"/>
      <c r="DD2021" s="179"/>
      <c r="DE2021" s="179"/>
      <c r="DF2021" s="179"/>
      <c r="DG2021" s="179"/>
      <c r="DH2021" s="179"/>
      <c r="DI2021" s="179"/>
      <c r="DJ2021" s="179"/>
      <c r="DK2021" s="179"/>
      <c r="DL2021" s="179"/>
    </row>
    <row r="2022" spans="1:116" x14ac:dyDescent="0.35">
      <c r="A2022" s="174"/>
      <c r="E2022" s="8"/>
      <c r="G2022" s="175" t="s">
        <v>503</v>
      </c>
      <c r="H2022" s="174"/>
      <c r="I2022" s="176"/>
      <c r="J2022" s="176"/>
      <c r="K2022" s="197"/>
      <c r="L2022" s="197"/>
      <c r="M2022" s="197"/>
      <c r="N2022" s="197"/>
      <c r="O2022" s="197"/>
      <c r="P2022" s="197"/>
      <c r="R2022" s="198"/>
      <c r="S2022" s="174"/>
      <c r="T2022" s="174"/>
      <c r="U2022" s="174"/>
      <c r="V2022" s="174"/>
      <c r="W2022" s="174"/>
      <c r="X2022" s="174"/>
      <c r="Y2022" s="174"/>
      <c r="Z2022" s="174"/>
      <c r="AA2022" s="174"/>
      <c r="AB2022" s="174"/>
      <c r="AC2022" s="174"/>
      <c r="AD2022" s="174"/>
      <c r="AE2022" s="174"/>
      <c r="AF2022" s="174"/>
      <c r="AG2022" s="174"/>
      <c r="AH2022" s="174"/>
      <c r="AI2022" s="174"/>
      <c r="AJ2022" s="174"/>
      <c r="AK2022" s="174"/>
      <c r="AL2022" s="174"/>
      <c r="AM2022" s="174"/>
      <c r="AN2022" s="174"/>
      <c r="AO2022" s="174"/>
      <c r="AP2022" s="174"/>
      <c r="AQ2022" s="174"/>
      <c r="AR2022" s="174"/>
      <c r="AS2022" s="174"/>
      <c r="AT2022" s="174"/>
      <c r="AU2022" s="174"/>
      <c r="AV2022" s="174"/>
      <c r="AW2022" s="174"/>
      <c r="AX2022" s="174"/>
      <c r="AY2022" s="174"/>
      <c r="AZ2022" s="174"/>
      <c r="BA2022" s="174"/>
      <c r="BB2022" s="174"/>
      <c r="BC2022" s="174"/>
      <c r="BD2022" s="174"/>
      <c r="BE2022" s="174"/>
      <c r="BF2022" s="174"/>
      <c r="BG2022" s="174"/>
      <c r="BH2022" s="174"/>
      <c r="BI2022" s="174"/>
      <c r="BJ2022" s="174"/>
      <c r="BK2022" s="174"/>
      <c r="BL2022" s="174"/>
      <c r="BM2022" s="174"/>
      <c r="BN2022" s="174"/>
      <c r="BO2022" s="174"/>
      <c r="BP2022" s="174"/>
      <c r="BQ2022" s="174"/>
      <c r="BR2022" s="174"/>
      <c r="BS2022" s="174"/>
      <c r="BT2022" s="174"/>
      <c r="BU2022" s="174"/>
      <c r="BV2022" s="174"/>
      <c r="BW2022" s="174"/>
      <c r="BX2022" s="174"/>
      <c r="BY2022" s="174"/>
      <c r="BZ2022" s="174"/>
      <c r="CA2022" s="174"/>
      <c r="CB2022" s="174"/>
      <c r="CC2022" s="174"/>
      <c r="CD2022" s="174"/>
      <c r="CE2022" s="174"/>
      <c r="CF2022" s="174"/>
      <c r="CG2022" s="174"/>
      <c r="CH2022" s="174"/>
      <c r="CI2022" s="174"/>
      <c r="CJ2022" s="174"/>
      <c r="CK2022" s="174"/>
      <c r="CL2022" s="174"/>
      <c r="CN2022" s="176"/>
      <c r="CO2022" s="174"/>
      <c r="CP2022" s="174"/>
      <c r="CQ2022" s="174"/>
      <c r="CR2022" s="174"/>
      <c r="CS2022" s="174"/>
      <c r="CT2022" s="174"/>
      <c r="CU2022" s="174"/>
      <c r="CV2022" s="174"/>
      <c r="CW2022" s="174"/>
      <c r="CX2022" s="174"/>
      <c r="CY2022" s="174"/>
      <c r="CZ2022" s="174"/>
      <c r="DA2022" s="174"/>
      <c r="DB2022" s="174"/>
      <c r="DC2022" s="174"/>
      <c r="DD2022" s="174"/>
      <c r="DE2022" s="174"/>
      <c r="DF2022" s="174"/>
      <c r="DG2022" s="174"/>
      <c r="DH2022" s="174"/>
      <c r="DI2022" s="174"/>
      <c r="DJ2022" s="174"/>
      <c r="DK2022" s="174"/>
      <c r="DL2022" s="174"/>
    </row>
    <row r="2023" spans="1:116" x14ac:dyDescent="0.35">
      <c r="A2023" s="174"/>
      <c r="E2023" s="8"/>
      <c r="G2023" s="175" t="s">
        <v>504</v>
      </c>
      <c r="H2023" s="174"/>
      <c r="I2023" s="176"/>
      <c r="J2023" s="176"/>
      <c r="K2023" s="197"/>
      <c r="L2023" s="197"/>
      <c r="M2023" s="197"/>
      <c r="N2023" s="197"/>
      <c r="O2023" s="197"/>
      <c r="P2023" s="197"/>
      <c r="R2023" s="198"/>
      <c r="S2023" s="174"/>
      <c r="T2023" s="174"/>
      <c r="U2023" s="174"/>
      <c r="V2023" s="174"/>
      <c r="W2023" s="174"/>
      <c r="X2023" s="174"/>
      <c r="Y2023" s="174"/>
      <c r="Z2023" s="174"/>
      <c r="AA2023" s="174"/>
      <c r="AB2023" s="174"/>
      <c r="AC2023" s="174"/>
      <c r="AD2023" s="174"/>
      <c r="AE2023" s="174"/>
      <c r="AF2023" s="174"/>
      <c r="AG2023" s="174"/>
      <c r="AH2023" s="174"/>
      <c r="AI2023" s="174"/>
      <c r="AJ2023" s="174"/>
      <c r="AK2023" s="174"/>
      <c r="AL2023" s="174"/>
      <c r="AM2023" s="174"/>
      <c r="AN2023" s="174"/>
      <c r="AO2023" s="174"/>
      <c r="AP2023" s="174"/>
      <c r="AQ2023" s="174"/>
      <c r="AR2023" s="174"/>
      <c r="AS2023" s="174"/>
      <c r="AT2023" s="174"/>
      <c r="AU2023" s="174"/>
      <c r="AV2023" s="174"/>
      <c r="AW2023" s="174"/>
      <c r="AX2023" s="174"/>
      <c r="AY2023" s="174"/>
      <c r="AZ2023" s="174"/>
      <c r="BA2023" s="174"/>
      <c r="BB2023" s="174"/>
      <c r="BC2023" s="174"/>
      <c r="BD2023" s="174"/>
      <c r="BE2023" s="174"/>
      <c r="BF2023" s="174"/>
      <c r="BG2023" s="174"/>
      <c r="BH2023" s="174"/>
      <c r="BI2023" s="174"/>
      <c r="BJ2023" s="174"/>
      <c r="BK2023" s="174"/>
      <c r="BL2023" s="174"/>
      <c r="BM2023" s="174"/>
      <c r="BN2023" s="174"/>
      <c r="BO2023" s="174"/>
      <c r="BP2023" s="174"/>
      <c r="BQ2023" s="174"/>
      <c r="BR2023" s="174"/>
      <c r="BS2023" s="174"/>
      <c r="BT2023" s="174"/>
      <c r="BU2023" s="174"/>
      <c r="BV2023" s="174"/>
      <c r="BW2023" s="174"/>
      <c r="BX2023" s="174"/>
      <c r="BY2023" s="174"/>
      <c r="BZ2023" s="174"/>
      <c r="CA2023" s="174"/>
      <c r="CB2023" s="174"/>
      <c r="CC2023" s="174"/>
      <c r="CD2023" s="174"/>
      <c r="CE2023" s="174"/>
      <c r="CF2023" s="174"/>
      <c r="CG2023" s="174"/>
      <c r="CH2023" s="174"/>
      <c r="CI2023" s="174"/>
      <c r="CJ2023" s="174"/>
      <c r="CK2023" s="174"/>
      <c r="CL2023" s="174"/>
      <c r="CN2023" s="176"/>
      <c r="CO2023" s="174"/>
      <c r="CP2023" s="174"/>
      <c r="CQ2023" s="174"/>
      <c r="CR2023" s="174"/>
      <c r="CS2023" s="174"/>
      <c r="CT2023" s="174"/>
      <c r="CU2023" s="174"/>
      <c r="CV2023" s="174"/>
      <c r="CW2023" s="174"/>
      <c r="CX2023" s="174"/>
      <c r="CY2023" s="174"/>
      <c r="CZ2023" s="174"/>
      <c r="DA2023" s="174"/>
      <c r="DB2023" s="174"/>
      <c r="DC2023" s="174"/>
      <c r="DD2023" s="174"/>
      <c r="DE2023" s="174"/>
      <c r="DF2023" s="174"/>
      <c r="DG2023" s="174"/>
      <c r="DH2023" s="174"/>
      <c r="DI2023" s="174"/>
      <c r="DJ2023" s="174"/>
      <c r="DK2023" s="174"/>
      <c r="DL2023" s="174"/>
    </row>
    <row r="2024" spans="1:116" x14ac:dyDescent="0.35">
      <c r="A2024" s="174"/>
      <c r="E2024" s="8"/>
      <c r="G2024" s="175" t="s">
        <v>461</v>
      </c>
      <c r="H2024" s="174"/>
      <c r="I2024" s="176"/>
      <c r="J2024" s="176"/>
      <c r="K2024" s="197"/>
      <c r="L2024" s="197"/>
      <c r="M2024" s="197"/>
      <c r="N2024" s="197"/>
      <c r="O2024" s="197"/>
      <c r="P2024" s="197"/>
      <c r="R2024" s="198"/>
      <c r="S2024" s="199" t="str">
        <f t="shared" ref="S2024:CD2024" si="3246">S$20</f>
        <v>S$16</v>
      </c>
      <c r="T2024" s="199" t="str">
        <f t="shared" si="3246"/>
        <v>T$16</v>
      </c>
      <c r="U2024" s="199" t="str">
        <f t="shared" si="3246"/>
        <v>U$16</v>
      </c>
      <c r="V2024" s="199" t="str">
        <f t="shared" si="3246"/>
        <v>V$16</v>
      </c>
      <c r="W2024" s="199" t="str">
        <f t="shared" si="3246"/>
        <v>W$16</v>
      </c>
      <c r="X2024" s="199" t="str">
        <f t="shared" si="3246"/>
        <v>X$16</v>
      </c>
      <c r="Y2024" s="199" t="str">
        <f t="shared" si="3246"/>
        <v>Y$16</v>
      </c>
      <c r="Z2024" s="199" t="str">
        <f t="shared" si="3246"/>
        <v>Z$16</v>
      </c>
      <c r="AA2024" s="199" t="str">
        <f t="shared" si="3246"/>
        <v>AA$16</v>
      </c>
      <c r="AB2024" s="199" t="str">
        <f t="shared" si="3246"/>
        <v>AB$16</v>
      </c>
      <c r="AC2024" s="199" t="str">
        <f t="shared" si="3246"/>
        <v>AC$16</v>
      </c>
      <c r="AD2024" s="199" t="str">
        <f t="shared" si="3246"/>
        <v>AD$16</v>
      </c>
      <c r="AE2024" s="199" t="str">
        <f t="shared" si="3246"/>
        <v>AE$16</v>
      </c>
      <c r="AF2024" s="199" t="str">
        <f t="shared" si="3246"/>
        <v>AF$16</v>
      </c>
      <c r="AG2024" s="199" t="str">
        <f t="shared" si="3246"/>
        <v>AG$16</v>
      </c>
      <c r="AH2024" s="199" t="str">
        <f t="shared" si="3246"/>
        <v>AH$16</v>
      </c>
      <c r="AI2024" s="199" t="str">
        <f t="shared" si="3246"/>
        <v>AI$16</v>
      </c>
      <c r="AJ2024" s="199" t="str">
        <f t="shared" si="3246"/>
        <v>AJ$16</v>
      </c>
      <c r="AK2024" s="199" t="str">
        <f t="shared" si="3246"/>
        <v>AK$16</v>
      </c>
      <c r="AL2024" s="199" t="str">
        <f t="shared" si="3246"/>
        <v>AL$16</v>
      </c>
      <c r="AM2024" s="199" t="str">
        <f t="shared" si="3246"/>
        <v>AM$16</v>
      </c>
      <c r="AN2024" s="199" t="str">
        <f t="shared" si="3246"/>
        <v>AN$16</v>
      </c>
      <c r="AO2024" s="199" t="str">
        <f t="shared" si="3246"/>
        <v>AO$16</v>
      </c>
      <c r="AP2024" s="199" t="str">
        <f t="shared" si="3246"/>
        <v>AP$16</v>
      </c>
      <c r="AQ2024" s="199" t="str">
        <f t="shared" si="3246"/>
        <v>AQ$16</v>
      </c>
      <c r="AR2024" s="199" t="str">
        <f t="shared" si="3246"/>
        <v>AR$16</v>
      </c>
      <c r="AS2024" s="199" t="str">
        <f t="shared" si="3246"/>
        <v>AS$16</v>
      </c>
      <c r="AT2024" s="199" t="str">
        <f t="shared" si="3246"/>
        <v>AT$16</v>
      </c>
      <c r="AU2024" s="199" t="str">
        <f t="shared" si="3246"/>
        <v>AU$16</v>
      </c>
      <c r="AV2024" s="199" t="str">
        <f t="shared" si="3246"/>
        <v>AV$16</v>
      </c>
      <c r="AW2024" s="199" t="str">
        <f t="shared" si="3246"/>
        <v>AW$16</v>
      </c>
      <c r="AX2024" s="199" t="str">
        <f t="shared" si="3246"/>
        <v>AX$16</v>
      </c>
      <c r="AY2024" s="199" t="str">
        <f t="shared" si="3246"/>
        <v>AY$16</v>
      </c>
      <c r="AZ2024" s="199" t="str">
        <f t="shared" si="3246"/>
        <v>AZ$16</v>
      </c>
      <c r="BA2024" s="199" t="str">
        <f t="shared" si="3246"/>
        <v>BA$16</v>
      </c>
      <c r="BB2024" s="199" t="str">
        <f t="shared" si="3246"/>
        <v>BB$16</v>
      </c>
      <c r="BC2024" s="199" t="str">
        <f t="shared" si="3246"/>
        <v>BC$16</v>
      </c>
      <c r="BD2024" s="199" t="str">
        <f t="shared" si="3246"/>
        <v>BD$16</v>
      </c>
      <c r="BE2024" s="199" t="str">
        <f t="shared" si="3246"/>
        <v>BE$16</v>
      </c>
      <c r="BF2024" s="199" t="str">
        <f t="shared" si="3246"/>
        <v>BF$16</v>
      </c>
      <c r="BG2024" s="199" t="str">
        <f t="shared" si="3246"/>
        <v>BG$16</v>
      </c>
      <c r="BH2024" s="199" t="str">
        <f t="shared" si="3246"/>
        <v>BH$16</v>
      </c>
      <c r="BI2024" s="199" t="str">
        <f t="shared" si="3246"/>
        <v>BI$16</v>
      </c>
      <c r="BJ2024" s="199" t="str">
        <f t="shared" si="3246"/>
        <v>BJ$16</v>
      </c>
      <c r="BK2024" s="199" t="str">
        <f t="shared" si="3246"/>
        <v>BK$16</v>
      </c>
      <c r="BL2024" s="199" t="str">
        <f t="shared" si="3246"/>
        <v>BL$16</v>
      </c>
      <c r="BM2024" s="199" t="str">
        <f t="shared" si="3246"/>
        <v>BM$16</v>
      </c>
      <c r="BN2024" s="199" t="str">
        <f t="shared" si="3246"/>
        <v>BN$16</v>
      </c>
      <c r="BO2024" s="199" t="str">
        <f t="shared" si="3246"/>
        <v>BO$16</v>
      </c>
      <c r="BP2024" s="199" t="str">
        <f t="shared" si="3246"/>
        <v>BP$16</v>
      </c>
      <c r="BQ2024" s="199" t="str">
        <f t="shared" si="3246"/>
        <v>BQ$16</v>
      </c>
      <c r="BR2024" s="199" t="str">
        <f t="shared" si="3246"/>
        <v>BR$16</v>
      </c>
      <c r="BS2024" s="199" t="str">
        <f t="shared" si="3246"/>
        <v>BS$16</v>
      </c>
      <c r="BT2024" s="199" t="str">
        <f t="shared" si="3246"/>
        <v>BT$16</v>
      </c>
      <c r="BU2024" s="199" t="str">
        <f t="shared" si="3246"/>
        <v>BU$16</v>
      </c>
      <c r="BV2024" s="199" t="str">
        <f t="shared" si="3246"/>
        <v>BV$16</v>
      </c>
      <c r="BW2024" s="199" t="str">
        <f t="shared" si="3246"/>
        <v>BW$16</v>
      </c>
      <c r="BX2024" s="199" t="str">
        <f t="shared" si="3246"/>
        <v>BX$16</v>
      </c>
      <c r="BY2024" s="199" t="str">
        <f t="shared" si="3246"/>
        <v>BY$16</v>
      </c>
      <c r="BZ2024" s="199" t="str">
        <f t="shared" si="3246"/>
        <v>BZ$16</v>
      </c>
      <c r="CA2024" s="199" t="str">
        <f t="shared" si="3246"/>
        <v>CA$16</v>
      </c>
      <c r="CB2024" s="199" t="str">
        <f t="shared" si="3246"/>
        <v>CB$16</v>
      </c>
      <c r="CC2024" s="199" t="str">
        <f t="shared" si="3246"/>
        <v>CC$16</v>
      </c>
      <c r="CD2024" s="199" t="str">
        <f t="shared" si="3246"/>
        <v>CD$16</v>
      </c>
      <c r="CE2024" s="199" t="str">
        <f t="shared" ref="CE2024:CL2024" si="3247">CE$20</f>
        <v>CE$16</v>
      </c>
      <c r="CF2024" s="199" t="str">
        <f t="shared" si="3247"/>
        <v>CF$16</v>
      </c>
      <c r="CG2024" s="199" t="str">
        <f t="shared" si="3247"/>
        <v>CG$16</v>
      </c>
      <c r="CH2024" s="199" t="str">
        <f t="shared" si="3247"/>
        <v>CH$16</v>
      </c>
      <c r="CI2024" s="199" t="str">
        <f t="shared" si="3247"/>
        <v>CI$16</v>
      </c>
      <c r="CJ2024" s="199" t="str">
        <f t="shared" si="3247"/>
        <v>CJ$16</v>
      </c>
      <c r="CK2024" s="199" t="str">
        <f t="shared" si="3247"/>
        <v>CK$16</v>
      </c>
      <c r="CL2024" s="199" t="str">
        <f t="shared" si="3247"/>
        <v>CL$16</v>
      </c>
      <c r="CN2024" s="176"/>
      <c r="CO2024" s="199" t="str">
        <f t="shared" ref="CO2024:DL2024" si="3248">CO$20</f>
        <v>CO$16</v>
      </c>
      <c r="CP2024" s="199" t="str">
        <f t="shared" si="3248"/>
        <v>CP$16</v>
      </c>
      <c r="CQ2024" s="199" t="str">
        <f t="shared" si="3248"/>
        <v>CQ$16</v>
      </c>
      <c r="CR2024" s="199" t="str">
        <f t="shared" si="3248"/>
        <v>CR$16</v>
      </c>
      <c r="CS2024" s="199" t="str">
        <f t="shared" si="3248"/>
        <v>CS$16</v>
      </c>
      <c r="CT2024" s="199" t="str">
        <f t="shared" si="3248"/>
        <v>CT$16</v>
      </c>
      <c r="CU2024" s="199" t="str">
        <f t="shared" si="3248"/>
        <v>CU$16</v>
      </c>
      <c r="CV2024" s="199" t="str">
        <f t="shared" si="3248"/>
        <v>CV$16</v>
      </c>
      <c r="CW2024" s="199" t="str">
        <f t="shared" si="3248"/>
        <v>CW$16</v>
      </c>
      <c r="CX2024" s="199" t="str">
        <f t="shared" si="3248"/>
        <v>CX$16</v>
      </c>
      <c r="CY2024" s="199" t="str">
        <f t="shared" si="3248"/>
        <v>CY$16</v>
      </c>
      <c r="CZ2024" s="199" t="str">
        <f t="shared" si="3248"/>
        <v>CZ$16</v>
      </c>
      <c r="DA2024" s="199" t="str">
        <f t="shared" si="3248"/>
        <v>DA$16</v>
      </c>
      <c r="DB2024" s="199" t="str">
        <f t="shared" si="3248"/>
        <v>DB$16</v>
      </c>
      <c r="DC2024" s="199" t="str">
        <f t="shared" si="3248"/>
        <v>DC$16</v>
      </c>
      <c r="DD2024" s="199" t="str">
        <f t="shared" si="3248"/>
        <v>DD$16</v>
      </c>
      <c r="DE2024" s="199" t="str">
        <f t="shared" si="3248"/>
        <v>DE$16</v>
      </c>
      <c r="DF2024" s="199" t="str">
        <f t="shared" si="3248"/>
        <v>DF$16</v>
      </c>
      <c r="DG2024" s="199" t="str">
        <f t="shared" si="3248"/>
        <v>DG$16</v>
      </c>
      <c r="DH2024" s="199" t="str">
        <f t="shared" si="3248"/>
        <v>DH$16</v>
      </c>
      <c r="DI2024" s="199" t="str">
        <f t="shared" si="3248"/>
        <v>DI$16</v>
      </c>
      <c r="DJ2024" s="199" t="str">
        <f t="shared" si="3248"/>
        <v>DJ$16</v>
      </c>
      <c r="DK2024" s="199" t="str">
        <f t="shared" si="3248"/>
        <v>DK$16</v>
      </c>
      <c r="DL2024" s="199" t="str">
        <f t="shared" si="3248"/>
        <v>DL$16</v>
      </c>
    </row>
    <row r="2025" spans="1:116" x14ac:dyDescent="0.35">
      <c r="A2025" s="174"/>
      <c r="E2025" s="8"/>
      <c r="G2025" s="175" t="s">
        <v>462</v>
      </c>
      <c r="H2025" s="200"/>
      <c r="I2025" s="201"/>
      <c r="J2025" s="201"/>
      <c r="K2025" s="202"/>
      <c r="L2025" s="202"/>
      <c r="M2025" s="202"/>
      <c r="N2025" s="202"/>
      <c r="O2025" s="202"/>
      <c r="P2025" s="202"/>
      <c r="R2025" s="202"/>
      <c r="S2025" s="199" t="str">
        <f t="shared" ref="S2025:CD2025" si="3249">S$21</f>
        <v>S$17</v>
      </c>
      <c r="T2025" s="199" t="str">
        <f t="shared" si="3249"/>
        <v>T$17</v>
      </c>
      <c r="U2025" s="199" t="str">
        <f t="shared" si="3249"/>
        <v>U$17</v>
      </c>
      <c r="V2025" s="199" t="str">
        <f t="shared" si="3249"/>
        <v>V$17</v>
      </c>
      <c r="W2025" s="199" t="str">
        <f t="shared" si="3249"/>
        <v>W$17</v>
      </c>
      <c r="X2025" s="199" t="str">
        <f t="shared" si="3249"/>
        <v>X$17</v>
      </c>
      <c r="Y2025" s="199" t="str">
        <f t="shared" si="3249"/>
        <v>Y$17</v>
      </c>
      <c r="Z2025" s="199" t="str">
        <f t="shared" si="3249"/>
        <v>Z$17</v>
      </c>
      <c r="AA2025" s="199" t="str">
        <f t="shared" si="3249"/>
        <v>AA$17</v>
      </c>
      <c r="AB2025" s="199" t="str">
        <f t="shared" si="3249"/>
        <v>AB$17</v>
      </c>
      <c r="AC2025" s="199" t="str">
        <f t="shared" si="3249"/>
        <v>AC$17</v>
      </c>
      <c r="AD2025" s="199" t="str">
        <f t="shared" si="3249"/>
        <v>AD$17</v>
      </c>
      <c r="AE2025" s="199" t="str">
        <f t="shared" si="3249"/>
        <v>AE$17</v>
      </c>
      <c r="AF2025" s="199" t="str">
        <f t="shared" si="3249"/>
        <v>AF$17</v>
      </c>
      <c r="AG2025" s="199" t="str">
        <f t="shared" si="3249"/>
        <v>AG$17</v>
      </c>
      <c r="AH2025" s="199" t="str">
        <f t="shared" si="3249"/>
        <v>AH$17</v>
      </c>
      <c r="AI2025" s="199" t="str">
        <f t="shared" si="3249"/>
        <v>AI$17</v>
      </c>
      <c r="AJ2025" s="199" t="str">
        <f t="shared" si="3249"/>
        <v>AJ$17</v>
      </c>
      <c r="AK2025" s="199" t="str">
        <f t="shared" si="3249"/>
        <v>AK$17</v>
      </c>
      <c r="AL2025" s="199" t="str">
        <f t="shared" si="3249"/>
        <v>AL$17</v>
      </c>
      <c r="AM2025" s="199" t="str">
        <f t="shared" si="3249"/>
        <v>AM$17</v>
      </c>
      <c r="AN2025" s="199" t="str">
        <f t="shared" si="3249"/>
        <v>AN$17</v>
      </c>
      <c r="AO2025" s="199" t="str">
        <f t="shared" si="3249"/>
        <v>AO$17</v>
      </c>
      <c r="AP2025" s="199" t="str">
        <f t="shared" si="3249"/>
        <v>AP$17</v>
      </c>
      <c r="AQ2025" s="199" t="str">
        <f t="shared" si="3249"/>
        <v>AQ$17</v>
      </c>
      <c r="AR2025" s="199" t="str">
        <f t="shared" si="3249"/>
        <v>AR$17</v>
      </c>
      <c r="AS2025" s="199" t="str">
        <f t="shared" si="3249"/>
        <v>AS$17</v>
      </c>
      <c r="AT2025" s="199" t="str">
        <f t="shared" si="3249"/>
        <v>AT$17</v>
      </c>
      <c r="AU2025" s="199" t="str">
        <f t="shared" si="3249"/>
        <v>AU$17</v>
      </c>
      <c r="AV2025" s="199" t="str">
        <f t="shared" si="3249"/>
        <v>AV$17</v>
      </c>
      <c r="AW2025" s="199" t="str">
        <f t="shared" si="3249"/>
        <v>AW$17</v>
      </c>
      <c r="AX2025" s="199" t="str">
        <f t="shared" si="3249"/>
        <v>AX$17</v>
      </c>
      <c r="AY2025" s="199" t="str">
        <f t="shared" si="3249"/>
        <v>AY$17</v>
      </c>
      <c r="AZ2025" s="199" t="str">
        <f t="shared" si="3249"/>
        <v>AZ$17</v>
      </c>
      <c r="BA2025" s="199" t="str">
        <f t="shared" si="3249"/>
        <v>BA$17</v>
      </c>
      <c r="BB2025" s="199" t="str">
        <f t="shared" si="3249"/>
        <v>BB$17</v>
      </c>
      <c r="BC2025" s="199" t="str">
        <f t="shared" si="3249"/>
        <v>BC$17</v>
      </c>
      <c r="BD2025" s="199" t="str">
        <f t="shared" si="3249"/>
        <v>BD$17</v>
      </c>
      <c r="BE2025" s="199" t="str">
        <f t="shared" si="3249"/>
        <v>BE$17</v>
      </c>
      <c r="BF2025" s="199" t="str">
        <f t="shared" si="3249"/>
        <v>BF$17</v>
      </c>
      <c r="BG2025" s="199" t="str">
        <f t="shared" si="3249"/>
        <v>BG$17</v>
      </c>
      <c r="BH2025" s="199" t="str">
        <f t="shared" si="3249"/>
        <v>BH$17</v>
      </c>
      <c r="BI2025" s="199" t="str">
        <f t="shared" si="3249"/>
        <v>BI$17</v>
      </c>
      <c r="BJ2025" s="199" t="str">
        <f t="shared" si="3249"/>
        <v>BJ$17</v>
      </c>
      <c r="BK2025" s="199" t="str">
        <f t="shared" si="3249"/>
        <v>BK$17</v>
      </c>
      <c r="BL2025" s="199" t="str">
        <f t="shared" si="3249"/>
        <v>BL$17</v>
      </c>
      <c r="BM2025" s="199" t="str">
        <f t="shared" si="3249"/>
        <v>BM$17</v>
      </c>
      <c r="BN2025" s="199" t="str">
        <f t="shared" si="3249"/>
        <v>BN$17</v>
      </c>
      <c r="BO2025" s="199" t="str">
        <f t="shared" si="3249"/>
        <v>BO$17</v>
      </c>
      <c r="BP2025" s="199" t="str">
        <f t="shared" si="3249"/>
        <v>BP$17</v>
      </c>
      <c r="BQ2025" s="199" t="str">
        <f t="shared" si="3249"/>
        <v>BQ$17</v>
      </c>
      <c r="BR2025" s="199" t="str">
        <f t="shared" si="3249"/>
        <v>BR$17</v>
      </c>
      <c r="BS2025" s="199" t="str">
        <f t="shared" si="3249"/>
        <v>BS$17</v>
      </c>
      <c r="BT2025" s="199" t="str">
        <f t="shared" si="3249"/>
        <v>BT$17</v>
      </c>
      <c r="BU2025" s="199" t="str">
        <f t="shared" si="3249"/>
        <v>BU$17</v>
      </c>
      <c r="BV2025" s="199" t="str">
        <f t="shared" si="3249"/>
        <v>BV$17</v>
      </c>
      <c r="BW2025" s="199" t="str">
        <f t="shared" si="3249"/>
        <v>BW$17</v>
      </c>
      <c r="BX2025" s="199" t="str">
        <f t="shared" si="3249"/>
        <v>BX$17</v>
      </c>
      <c r="BY2025" s="199" t="str">
        <f t="shared" si="3249"/>
        <v>BY$17</v>
      </c>
      <c r="BZ2025" s="199" t="str">
        <f t="shared" si="3249"/>
        <v>BZ$17</v>
      </c>
      <c r="CA2025" s="199" t="str">
        <f t="shared" si="3249"/>
        <v>CA$17</v>
      </c>
      <c r="CB2025" s="199" t="str">
        <f t="shared" si="3249"/>
        <v>CB$17</v>
      </c>
      <c r="CC2025" s="199" t="str">
        <f t="shared" si="3249"/>
        <v>CC$17</v>
      </c>
      <c r="CD2025" s="199" t="str">
        <f t="shared" si="3249"/>
        <v>CD$17</v>
      </c>
      <c r="CE2025" s="199" t="str">
        <f t="shared" ref="CE2025:CL2025" si="3250">CE$21</f>
        <v>CE$17</v>
      </c>
      <c r="CF2025" s="199" t="str">
        <f t="shared" si="3250"/>
        <v>CF$17</v>
      </c>
      <c r="CG2025" s="199" t="str">
        <f t="shared" si="3250"/>
        <v>CG$17</v>
      </c>
      <c r="CH2025" s="199" t="str">
        <f t="shared" si="3250"/>
        <v>CH$17</v>
      </c>
      <c r="CI2025" s="199" t="str">
        <f t="shared" si="3250"/>
        <v>CI$17</v>
      </c>
      <c r="CJ2025" s="199" t="str">
        <f t="shared" si="3250"/>
        <v>CJ$17</v>
      </c>
      <c r="CK2025" s="199" t="str">
        <f t="shared" si="3250"/>
        <v>CK$17</v>
      </c>
      <c r="CL2025" s="199" t="str">
        <f t="shared" si="3250"/>
        <v>CL$17</v>
      </c>
      <c r="CN2025" s="201"/>
      <c r="CO2025" s="199" t="str">
        <f t="shared" ref="CO2025:DL2025" si="3251">CO$21</f>
        <v>CO$17</v>
      </c>
      <c r="CP2025" s="199" t="str">
        <f t="shared" si="3251"/>
        <v>CP$17</v>
      </c>
      <c r="CQ2025" s="199" t="str">
        <f t="shared" si="3251"/>
        <v>CQ$17</v>
      </c>
      <c r="CR2025" s="199" t="str">
        <f t="shared" si="3251"/>
        <v>CR$17</v>
      </c>
      <c r="CS2025" s="199" t="str">
        <f t="shared" si="3251"/>
        <v>CS$17</v>
      </c>
      <c r="CT2025" s="199" t="str">
        <f t="shared" si="3251"/>
        <v>CT$17</v>
      </c>
      <c r="CU2025" s="199" t="str">
        <f t="shared" si="3251"/>
        <v>CU$17</v>
      </c>
      <c r="CV2025" s="199" t="str">
        <f t="shared" si="3251"/>
        <v>CV$17</v>
      </c>
      <c r="CW2025" s="199" t="str">
        <f t="shared" si="3251"/>
        <v>CW$17</v>
      </c>
      <c r="CX2025" s="199" t="str">
        <f t="shared" si="3251"/>
        <v>CX$17</v>
      </c>
      <c r="CY2025" s="199" t="str">
        <f t="shared" si="3251"/>
        <v>CY$17</v>
      </c>
      <c r="CZ2025" s="199" t="str">
        <f t="shared" si="3251"/>
        <v>CZ$17</v>
      </c>
      <c r="DA2025" s="199" t="str">
        <f t="shared" si="3251"/>
        <v>DA$17</v>
      </c>
      <c r="DB2025" s="199" t="str">
        <f t="shared" si="3251"/>
        <v>DB$17</v>
      </c>
      <c r="DC2025" s="199" t="str">
        <f t="shared" si="3251"/>
        <v>DC$17</v>
      </c>
      <c r="DD2025" s="199" t="str">
        <f t="shared" si="3251"/>
        <v>DD$17</v>
      </c>
      <c r="DE2025" s="199" t="str">
        <f t="shared" si="3251"/>
        <v>DE$17</v>
      </c>
      <c r="DF2025" s="199" t="str">
        <f t="shared" si="3251"/>
        <v>DF$17</v>
      </c>
      <c r="DG2025" s="199" t="str">
        <f t="shared" si="3251"/>
        <v>DG$17</v>
      </c>
      <c r="DH2025" s="199" t="str">
        <f t="shared" si="3251"/>
        <v>DH$17</v>
      </c>
      <c r="DI2025" s="199" t="str">
        <f t="shared" si="3251"/>
        <v>DI$17</v>
      </c>
      <c r="DJ2025" s="199" t="str">
        <f t="shared" si="3251"/>
        <v>DJ$17</v>
      </c>
      <c r="DK2025" s="199" t="str">
        <f t="shared" si="3251"/>
        <v>DK$17</v>
      </c>
      <c r="DL2025" s="199" t="str">
        <f t="shared" si="3251"/>
        <v>DL$17</v>
      </c>
    </row>
    <row r="2026" spans="1:116" x14ac:dyDescent="0.35">
      <c r="A2026" s="174"/>
      <c r="E2026" s="8"/>
      <c r="G2026" s="175" t="s">
        <v>491</v>
      </c>
      <c r="H2026" s="200"/>
      <c r="I2026" s="201"/>
      <c r="J2026" s="201"/>
      <c r="K2026" s="202"/>
      <c r="L2026" s="202"/>
      <c r="M2026" s="202"/>
      <c r="N2026" s="202"/>
      <c r="O2026" s="202"/>
      <c r="P2026" s="202"/>
      <c r="R2026" s="202"/>
      <c r="S2026" s="190"/>
      <c r="T2026" s="190"/>
      <c r="U2026" s="190"/>
      <c r="V2026" s="190"/>
      <c r="W2026" s="190"/>
      <c r="X2026" s="190"/>
      <c r="Y2026" s="190"/>
      <c r="Z2026" s="190"/>
      <c r="AA2026" s="190"/>
      <c r="AB2026" s="190"/>
      <c r="AC2026" s="190"/>
      <c r="AD2026" s="190"/>
      <c r="AE2026" s="190"/>
      <c r="AF2026" s="190"/>
      <c r="AG2026" s="190"/>
      <c r="AH2026" s="190"/>
      <c r="AI2026" s="190"/>
      <c r="AJ2026" s="190"/>
      <c r="AK2026" s="190"/>
      <c r="AL2026" s="190"/>
      <c r="AM2026" s="190"/>
      <c r="AN2026" s="190"/>
      <c r="AO2026" s="190"/>
      <c r="AP2026" s="190"/>
      <c r="AQ2026" s="190"/>
      <c r="AR2026" s="190"/>
      <c r="AS2026" s="190"/>
      <c r="AT2026" s="190"/>
      <c r="AU2026" s="190"/>
      <c r="AV2026" s="190"/>
      <c r="AW2026" s="190"/>
      <c r="AX2026" s="190"/>
      <c r="AY2026" s="190"/>
      <c r="AZ2026" s="190"/>
      <c r="BA2026" s="190"/>
      <c r="BB2026" s="190"/>
      <c r="BC2026" s="190"/>
      <c r="BD2026" s="190"/>
      <c r="BE2026" s="190"/>
      <c r="BF2026" s="190"/>
      <c r="BG2026" s="190"/>
      <c r="BH2026" s="190"/>
      <c r="BI2026" s="190"/>
      <c r="BJ2026" s="190"/>
      <c r="BK2026" s="190"/>
      <c r="BL2026" s="190"/>
      <c r="BM2026" s="190"/>
      <c r="BN2026" s="190"/>
      <c r="BO2026" s="190"/>
      <c r="BP2026" s="190"/>
      <c r="BQ2026" s="190"/>
      <c r="BR2026" s="190"/>
      <c r="BS2026" s="190"/>
      <c r="BT2026" s="190"/>
      <c r="BU2026" s="190"/>
      <c r="BV2026" s="190"/>
      <c r="BW2026" s="190"/>
      <c r="BX2026" s="190"/>
      <c r="BY2026" s="190"/>
      <c r="BZ2026" s="190"/>
      <c r="CA2026" s="190"/>
      <c r="CB2026" s="190"/>
      <c r="CC2026" s="190"/>
      <c r="CD2026" s="190"/>
      <c r="CE2026" s="190"/>
      <c r="CF2026" s="190"/>
      <c r="CG2026" s="190"/>
      <c r="CH2026" s="190"/>
      <c r="CI2026" s="190"/>
      <c r="CJ2026" s="190"/>
      <c r="CK2026" s="190"/>
      <c r="CL2026" s="190"/>
      <c r="CN2026" s="201"/>
      <c r="CO2026" s="190"/>
      <c r="CP2026" s="190"/>
      <c r="CQ2026" s="190"/>
      <c r="CR2026" s="190"/>
      <c r="CS2026" s="190"/>
      <c r="CT2026" s="190"/>
      <c r="CU2026" s="190"/>
      <c r="CV2026" s="190"/>
      <c r="CW2026" s="190"/>
      <c r="CX2026" s="190"/>
      <c r="CY2026" s="190"/>
      <c r="CZ2026" s="190"/>
      <c r="DA2026" s="190"/>
      <c r="DB2026" s="190"/>
      <c r="DC2026" s="190"/>
      <c r="DD2026" s="190"/>
      <c r="DE2026" s="190"/>
      <c r="DF2026" s="190"/>
      <c r="DG2026" s="190"/>
      <c r="DH2026" s="190"/>
      <c r="DI2026" s="190"/>
      <c r="DJ2026" s="190"/>
      <c r="DK2026" s="190"/>
      <c r="DL2026" s="190"/>
    </row>
    <row r="2027" spans="1:116" x14ac:dyDescent="0.35">
      <c r="A2027" s="174"/>
      <c r="E2027" s="8"/>
      <c r="G2027" s="175" t="s">
        <v>505</v>
      </c>
      <c r="H2027" s="200"/>
      <c r="I2027" s="201"/>
      <c r="J2027" s="201"/>
      <c r="K2027" s="202"/>
      <c r="L2027" s="202"/>
      <c r="M2027" s="202"/>
      <c r="N2027" s="202"/>
      <c r="O2027" s="202"/>
      <c r="P2027" s="202"/>
      <c r="R2027" s="202"/>
      <c r="S2027" s="190"/>
      <c r="T2027" s="190"/>
      <c r="U2027" s="190"/>
      <c r="V2027" s="190"/>
      <c r="W2027" s="190"/>
      <c r="X2027" s="190"/>
      <c r="Y2027" s="190"/>
      <c r="Z2027" s="190"/>
      <c r="AA2027" s="190"/>
      <c r="AB2027" s="190"/>
      <c r="AC2027" s="190"/>
      <c r="AD2027" s="190"/>
      <c r="AE2027" s="190"/>
      <c r="AF2027" s="190"/>
      <c r="AG2027" s="190"/>
      <c r="AH2027" s="190"/>
      <c r="AI2027" s="190"/>
      <c r="AJ2027" s="190"/>
      <c r="AK2027" s="190"/>
      <c r="AL2027" s="190"/>
      <c r="AM2027" s="190"/>
      <c r="AN2027" s="190"/>
      <c r="AO2027" s="190"/>
      <c r="AP2027" s="190"/>
      <c r="AQ2027" s="190"/>
      <c r="AR2027" s="190"/>
      <c r="AS2027" s="190"/>
      <c r="AT2027" s="190"/>
      <c r="AU2027" s="190"/>
      <c r="AV2027" s="190"/>
      <c r="AW2027" s="190"/>
      <c r="AX2027" s="190"/>
      <c r="AY2027" s="190"/>
      <c r="AZ2027" s="190"/>
      <c r="BA2027" s="190"/>
      <c r="BB2027" s="190"/>
      <c r="BC2027" s="190"/>
      <c r="BD2027" s="190"/>
      <c r="BE2027" s="190"/>
      <c r="BF2027" s="190"/>
      <c r="BG2027" s="190"/>
      <c r="BH2027" s="190"/>
      <c r="BI2027" s="190"/>
      <c r="BJ2027" s="190"/>
      <c r="BK2027" s="190"/>
      <c r="BL2027" s="190"/>
      <c r="BM2027" s="190"/>
      <c r="BN2027" s="190"/>
      <c r="BO2027" s="190"/>
      <c r="BP2027" s="190"/>
      <c r="BQ2027" s="190"/>
      <c r="BR2027" s="190"/>
      <c r="BS2027" s="190"/>
      <c r="BT2027" s="190"/>
      <c r="BU2027" s="190"/>
      <c r="BV2027" s="190"/>
      <c r="BW2027" s="190"/>
      <c r="BX2027" s="190"/>
      <c r="BY2027" s="190"/>
      <c r="BZ2027" s="190"/>
      <c r="CA2027" s="190"/>
      <c r="CB2027" s="190"/>
      <c r="CC2027" s="190"/>
      <c r="CD2027" s="190"/>
      <c r="CE2027" s="190"/>
      <c r="CF2027" s="190"/>
      <c r="CG2027" s="190"/>
      <c r="CH2027" s="190"/>
      <c r="CI2027" s="190"/>
      <c r="CJ2027" s="190"/>
      <c r="CK2027" s="190"/>
      <c r="CL2027" s="190"/>
      <c r="CN2027" s="201"/>
      <c r="CO2027" s="190"/>
      <c r="CP2027" s="190"/>
      <c r="CQ2027" s="190"/>
      <c r="CR2027" s="190"/>
      <c r="CS2027" s="190"/>
      <c r="CT2027" s="190"/>
      <c r="CU2027" s="190"/>
      <c r="CV2027" s="190"/>
      <c r="CW2027" s="190"/>
      <c r="CX2027" s="190"/>
      <c r="CY2027" s="190"/>
      <c r="CZ2027" s="190"/>
      <c r="DA2027" s="190"/>
      <c r="DB2027" s="190"/>
      <c r="DC2027" s="190"/>
      <c r="DD2027" s="190"/>
      <c r="DE2027" s="190"/>
      <c r="DF2027" s="190"/>
      <c r="DG2027" s="190"/>
      <c r="DH2027" s="190"/>
      <c r="DI2027" s="190"/>
      <c r="DJ2027" s="190"/>
      <c r="DK2027" s="190"/>
      <c r="DL2027" s="190"/>
    </row>
    <row r="2028" spans="1:116" x14ac:dyDescent="0.35">
      <c r="A2028" s="142" t="s">
        <v>218</v>
      </c>
      <c r="B2028" s="31" t="s">
        <v>81</v>
      </c>
      <c r="C2028" s="31"/>
      <c r="D2028" t="s">
        <v>546</v>
      </c>
      <c r="E2028" s="8" t="str">
        <f t="shared" ref="E2028:E2037" si="3252">ROW()&amp;" "&amp;D2028</f>
        <v>2028 SEASON QUARTER-TV-V</v>
      </c>
      <c r="F2028" t="s">
        <v>556</v>
      </c>
      <c r="G2028" s="175" t="s">
        <v>463</v>
      </c>
      <c r="H2028" s="200"/>
      <c r="I2028" s="201"/>
      <c r="J2028" s="201"/>
      <c r="K2028" s="202"/>
      <c r="L2028" s="202"/>
      <c r="M2028" s="202"/>
      <c r="N2028" s="202"/>
      <c r="O2028" s="202"/>
      <c r="P2028" s="202"/>
      <c r="R2028" s="202"/>
      <c r="S2028" s="190" t="str">
        <f t="shared" ref="S2028:CD2028" si="3253">S$22</f>
        <v>S$18</v>
      </c>
      <c r="T2028" s="190" t="str">
        <f t="shared" si="3253"/>
        <v>T$18</v>
      </c>
      <c r="U2028" s="190" t="str">
        <f t="shared" si="3253"/>
        <v>U$18</v>
      </c>
      <c r="V2028" s="190" t="str">
        <f t="shared" si="3253"/>
        <v>V$18</v>
      </c>
      <c r="W2028" s="190" t="str">
        <f t="shared" si="3253"/>
        <v>W$18</v>
      </c>
      <c r="X2028" s="190" t="str">
        <f t="shared" si="3253"/>
        <v>X$18</v>
      </c>
      <c r="Y2028" s="190" t="str">
        <f t="shared" si="3253"/>
        <v>Y$18</v>
      </c>
      <c r="Z2028" s="190" t="str">
        <f t="shared" si="3253"/>
        <v>Z$18</v>
      </c>
      <c r="AA2028" s="190" t="str">
        <f t="shared" si="3253"/>
        <v>AA$18</v>
      </c>
      <c r="AB2028" s="190" t="str">
        <f t="shared" si="3253"/>
        <v>AB$18</v>
      </c>
      <c r="AC2028" s="190" t="str">
        <f t="shared" si="3253"/>
        <v>AC$18</v>
      </c>
      <c r="AD2028" s="190" t="str">
        <f t="shared" si="3253"/>
        <v>AD$18</v>
      </c>
      <c r="AE2028" s="190" t="str">
        <f t="shared" si="3253"/>
        <v>AE$18</v>
      </c>
      <c r="AF2028" s="190" t="str">
        <f t="shared" si="3253"/>
        <v>AF$18</v>
      </c>
      <c r="AG2028" s="190" t="str">
        <f t="shared" si="3253"/>
        <v>AG$18</v>
      </c>
      <c r="AH2028" s="190" t="str">
        <f t="shared" si="3253"/>
        <v>AH$18</v>
      </c>
      <c r="AI2028" s="190" t="str">
        <f t="shared" si="3253"/>
        <v>AI$18</v>
      </c>
      <c r="AJ2028" s="190" t="str">
        <f t="shared" si="3253"/>
        <v>AJ$18</v>
      </c>
      <c r="AK2028" s="190" t="str">
        <f t="shared" si="3253"/>
        <v>AK$18</v>
      </c>
      <c r="AL2028" s="190" t="str">
        <f t="shared" si="3253"/>
        <v>AL$18</v>
      </c>
      <c r="AM2028" s="190" t="str">
        <f t="shared" si="3253"/>
        <v>AM$18</v>
      </c>
      <c r="AN2028" s="190" t="str">
        <f t="shared" si="3253"/>
        <v>AN$18</v>
      </c>
      <c r="AO2028" s="190" t="str">
        <f t="shared" si="3253"/>
        <v>AO$18</v>
      </c>
      <c r="AP2028" s="190" t="str">
        <f t="shared" si="3253"/>
        <v>AP$18</v>
      </c>
      <c r="AQ2028" s="190" t="str">
        <f t="shared" si="3253"/>
        <v>AQ$18</v>
      </c>
      <c r="AR2028" s="190" t="str">
        <f t="shared" si="3253"/>
        <v>AR$18</v>
      </c>
      <c r="AS2028" s="190" t="str">
        <f t="shared" si="3253"/>
        <v>AS$18</v>
      </c>
      <c r="AT2028" s="190" t="str">
        <f t="shared" si="3253"/>
        <v>AT$18</v>
      </c>
      <c r="AU2028" s="190" t="str">
        <f t="shared" si="3253"/>
        <v>AU$18</v>
      </c>
      <c r="AV2028" s="190" t="str">
        <f t="shared" si="3253"/>
        <v>AV$18</v>
      </c>
      <c r="AW2028" s="190" t="str">
        <f t="shared" si="3253"/>
        <v>AW$18</v>
      </c>
      <c r="AX2028" s="190" t="str">
        <f t="shared" si="3253"/>
        <v>AX$18</v>
      </c>
      <c r="AY2028" s="190" t="str">
        <f t="shared" si="3253"/>
        <v>AY$18</v>
      </c>
      <c r="AZ2028" s="190" t="str">
        <f t="shared" si="3253"/>
        <v>AZ$18</v>
      </c>
      <c r="BA2028" s="190" t="str">
        <f t="shared" si="3253"/>
        <v>BA$18</v>
      </c>
      <c r="BB2028" s="190" t="str">
        <f t="shared" si="3253"/>
        <v>BB$18</v>
      </c>
      <c r="BC2028" s="190" t="str">
        <f t="shared" si="3253"/>
        <v>BC$18</v>
      </c>
      <c r="BD2028" s="190" t="str">
        <f t="shared" si="3253"/>
        <v>BD$18</v>
      </c>
      <c r="BE2028" s="190" t="str">
        <f t="shared" si="3253"/>
        <v>BE$18</v>
      </c>
      <c r="BF2028" s="190" t="str">
        <f t="shared" si="3253"/>
        <v>BF$18</v>
      </c>
      <c r="BG2028" s="190" t="str">
        <f t="shared" si="3253"/>
        <v>BG$18</v>
      </c>
      <c r="BH2028" s="190" t="str">
        <f t="shared" si="3253"/>
        <v>BH$18</v>
      </c>
      <c r="BI2028" s="190" t="str">
        <f t="shared" si="3253"/>
        <v>BI$18</v>
      </c>
      <c r="BJ2028" s="190" t="str">
        <f t="shared" si="3253"/>
        <v>BJ$18</v>
      </c>
      <c r="BK2028" s="190" t="str">
        <f t="shared" si="3253"/>
        <v>BK$18</v>
      </c>
      <c r="BL2028" s="190" t="str">
        <f t="shared" si="3253"/>
        <v>BL$18</v>
      </c>
      <c r="BM2028" s="190" t="str">
        <f t="shared" si="3253"/>
        <v>BM$18</v>
      </c>
      <c r="BN2028" s="190" t="str">
        <f t="shared" si="3253"/>
        <v>BN$18</v>
      </c>
      <c r="BO2028" s="190" t="str">
        <f t="shared" si="3253"/>
        <v>BO$18</v>
      </c>
      <c r="BP2028" s="190" t="str">
        <f t="shared" si="3253"/>
        <v>BP$18</v>
      </c>
      <c r="BQ2028" s="190" t="str">
        <f t="shared" si="3253"/>
        <v>BQ$18</v>
      </c>
      <c r="BR2028" s="190" t="str">
        <f t="shared" si="3253"/>
        <v>BR$18</v>
      </c>
      <c r="BS2028" s="190" t="str">
        <f t="shared" si="3253"/>
        <v>BS$18</v>
      </c>
      <c r="BT2028" s="190" t="str">
        <f t="shared" si="3253"/>
        <v>BT$18</v>
      </c>
      <c r="BU2028" s="190" t="str">
        <f t="shared" si="3253"/>
        <v>BU$18</v>
      </c>
      <c r="BV2028" s="190" t="str">
        <f t="shared" si="3253"/>
        <v>BV$18</v>
      </c>
      <c r="BW2028" s="190" t="str">
        <f t="shared" si="3253"/>
        <v>BW$18</v>
      </c>
      <c r="BX2028" s="190" t="str">
        <f t="shared" si="3253"/>
        <v>BX$18</v>
      </c>
      <c r="BY2028" s="190" t="str">
        <f t="shared" si="3253"/>
        <v>BY$18</v>
      </c>
      <c r="BZ2028" s="190" t="str">
        <f t="shared" si="3253"/>
        <v>BZ$18</v>
      </c>
      <c r="CA2028" s="190" t="str">
        <f t="shared" si="3253"/>
        <v>CA$18</v>
      </c>
      <c r="CB2028" s="190" t="str">
        <f t="shared" si="3253"/>
        <v>CB$18</v>
      </c>
      <c r="CC2028" s="190" t="str">
        <f t="shared" si="3253"/>
        <v>CC$18</v>
      </c>
      <c r="CD2028" s="190" t="str">
        <f t="shared" si="3253"/>
        <v>CD$18</v>
      </c>
      <c r="CE2028" s="190" t="str">
        <f t="shared" ref="CE2028:CL2028" si="3254">CE$22</f>
        <v>CE$18</v>
      </c>
      <c r="CF2028" s="190" t="str">
        <f t="shared" si="3254"/>
        <v>CF$18</v>
      </c>
      <c r="CG2028" s="190" t="str">
        <f t="shared" si="3254"/>
        <v>CG$18</v>
      </c>
      <c r="CH2028" s="190" t="str">
        <f t="shared" si="3254"/>
        <v>CH$18</v>
      </c>
      <c r="CI2028" s="190" t="str">
        <f t="shared" si="3254"/>
        <v>CI$18</v>
      </c>
      <c r="CJ2028" s="190" t="str">
        <f t="shared" si="3254"/>
        <v>CJ$18</v>
      </c>
      <c r="CK2028" s="190" t="str">
        <f t="shared" si="3254"/>
        <v>CK$18</v>
      </c>
      <c r="CL2028" s="190" t="str">
        <f t="shared" si="3254"/>
        <v>CL$18</v>
      </c>
      <c r="CN2028" s="201"/>
      <c r="CO2028" s="190" t="str">
        <f t="shared" ref="CO2028:DL2028" si="3255">CO$22</f>
        <v>CO$18</v>
      </c>
      <c r="CP2028" s="190" t="str">
        <f t="shared" si="3255"/>
        <v>CP$18</v>
      </c>
      <c r="CQ2028" s="190" t="str">
        <f t="shared" si="3255"/>
        <v>CQ$18</v>
      </c>
      <c r="CR2028" s="190" t="str">
        <f t="shared" si="3255"/>
        <v>CR$18</v>
      </c>
      <c r="CS2028" s="190" t="str">
        <f t="shared" si="3255"/>
        <v>CS$18</v>
      </c>
      <c r="CT2028" s="190" t="str">
        <f t="shared" si="3255"/>
        <v>CT$18</v>
      </c>
      <c r="CU2028" s="190" t="str">
        <f t="shared" si="3255"/>
        <v>CU$18</v>
      </c>
      <c r="CV2028" s="190" t="str">
        <f t="shared" si="3255"/>
        <v>CV$18</v>
      </c>
      <c r="CW2028" s="190" t="str">
        <f t="shared" si="3255"/>
        <v>CW$18</v>
      </c>
      <c r="CX2028" s="190" t="str">
        <f t="shared" si="3255"/>
        <v>CX$18</v>
      </c>
      <c r="CY2028" s="190" t="str">
        <f t="shared" si="3255"/>
        <v>CY$18</v>
      </c>
      <c r="CZ2028" s="190" t="str">
        <f t="shared" si="3255"/>
        <v>CZ$18</v>
      </c>
      <c r="DA2028" s="190" t="str">
        <f t="shared" si="3255"/>
        <v>DA$18</v>
      </c>
      <c r="DB2028" s="190" t="str">
        <f t="shared" si="3255"/>
        <v>DB$18</v>
      </c>
      <c r="DC2028" s="190" t="str">
        <f t="shared" si="3255"/>
        <v>DC$18</v>
      </c>
      <c r="DD2028" s="190" t="str">
        <f t="shared" si="3255"/>
        <v>DD$18</v>
      </c>
      <c r="DE2028" s="190" t="str">
        <f t="shared" si="3255"/>
        <v>DE$18</v>
      </c>
      <c r="DF2028" s="190" t="str">
        <f t="shared" si="3255"/>
        <v>DF$18</v>
      </c>
      <c r="DG2028" s="190" t="str">
        <f t="shared" si="3255"/>
        <v>DG$18</v>
      </c>
      <c r="DH2028" s="190" t="str">
        <f t="shared" si="3255"/>
        <v>DH$18</v>
      </c>
      <c r="DI2028" s="190" t="str">
        <f t="shared" si="3255"/>
        <v>DI$18</v>
      </c>
      <c r="DJ2028" s="190" t="str">
        <f t="shared" si="3255"/>
        <v>DJ$18</v>
      </c>
      <c r="DK2028" s="190" t="str">
        <f t="shared" si="3255"/>
        <v>DK$18</v>
      </c>
      <c r="DL2028" s="190" t="str">
        <f t="shared" si="3255"/>
        <v>DL$18</v>
      </c>
    </row>
    <row r="2029" spans="1:116" x14ac:dyDescent="0.35">
      <c r="A2029" s="12"/>
      <c r="B2029" s="12" t="s">
        <v>332</v>
      </c>
      <c r="C2029" s="12"/>
      <c r="D2029" t="s">
        <v>546</v>
      </c>
      <c r="E2029" s="8" t="str">
        <f t="shared" si="3252"/>
        <v>2029 SEASON QUARTER-TV-V</v>
      </c>
      <c r="G2029" s="175" t="s">
        <v>464</v>
      </c>
      <c r="H2029" s="200"/>
      <c r="I2029" s="201"/>
      <c r="J2029" s="201"/>
      <c r="K2029" s="202"/>
      <c r="L2029" s="202"/>
      <c r="M2029" s="202"/>
      <c r="N2029" s="202"/>
      <c r="O2029" s="202"/>
      <c r="P2029" s="202"/>
      <c r="R2029" s="202"/>
      <c r="S2029" s="190" t="str">
        <f t="shared" ref="S2029:CD2029" si="3256">S$23</f>
        <v>S$19</v>
      </c>
      <c r="T2029" s="190" t="str">
        <f t="shared" si="3256"/>
        <v>T$19</v>
      </c>
      <c r="U2029" s="190" t="str">
        <f t="shared" si="3256"/>
        <v>U$19</v>
      </c>
      <c r="V2029" s="190" t="str">
        <f t="shared" si="3256"/>
        <v>V$19</v>
      </c>
      <c r="W2029" s="190" t="str">
        <f t="shared" si="3256"/>
        <v>W$19</v>
      </c>
      <c r="X2029" s="190" t="str">
        <f t="shared" si="3256"/>
        <v>X$19</v>
      </c>
      <c r="Y2029" s="190" t="str">
        <f t="shared" si="3256"/>
        <v>Y$19</v>
      </c>
      <c r="Z2029" s="190" t="str">
        <f t="shared" si="3256"/>
        <v>Z$19</v>
      </c>
      <c r="AA2029" s="190" t="str">
        <f t="shared" si="3256"/>
        <v>AA$19</v>
      </c>
      <c r="AB2029" s="190" t="str">
        <f t="shared" si="3256"/>
        <v>AB$19</v>
      </c>
      <c r="AC2029" s="190" t="str">
        <f t="shared" si="3256"/>
        <v>AC$19</v>
      </c>
      <c r="AD2029" s="190" t="str">
        <f t="shared" si="3256"/>
        <v>AD$19</v>
      </c>
      <c r="AE2029" s="190" t="str">
        <f t="shared" si="3256"/>
        <v>AE$19</v>
      </c>
      <c r="AF2029" s="190" t="str">
        <f t="shared" si="3256"/>
        <v>AF$19</v>
      </c>
      <c r="AG2029" s="190" t="str">
        <f t="shared" si="3256"/>
        <v>AG$19</v>
      </c>
      <c r="AH2029" s="190" t="str">
        <f t="shared" si="3256"/>
        <v>AH$19</v>
      </c>
      <c r="AI2029" s="190" t="str">
        <f t="shared" si="3256"/>
        <v>AI$19</v>
      </c>
      <c r="AJ2029" s="190" t="str">
        <f t="shared" si="3256"/>
        <v>AJ$19</v>
      </c>
      <c r="AK2029" s="190" t="str">
        <f t="shared" si="3256"/>
        <v>AK$19</v>
      </c>
      <c r="AL2029" s="190" t="str">
        <f t="shared" si="3256"/>
        <v>AL$19</v>
      </c>
      <c r="AM2029" s="190" t="str">
        <f t="shared" si="3256"/>
        <v>AM$19</v>
      </c>
      <c r="AN2029" s="190" t="str">
        <f t="shared" si="3256"/>
        <v>AN$19</v>
      </c>
      <c r="AO2029" s="190" t="str">
        <f t="shared" si="3256"/>
        <v>AO$19</v>
      </c>
      <c r="AP2029" s="190" t="str">
        <f t="shared" si="3256"/>
        <v>AP$19</v>
      </c>
      <c r="AQ2029" s="190" t="str">
        <f t="shared" si="3256"/>
        <v>AQ$19</v>
      </c>
      <c r="AR2029" s="190" t="str">
        <f t="shared" si="3256"/>
        <v>AR$19</v>
      </c>
      <c r="AS2029" s="190" t="str">
        <f t="shared" si="3256"/>
        <v>AS$19</v>
      </c>
      <c r="AT2029" s="190" t="str">
        <f t="shared" si="3256"/>
        <v>AT$19</v>
      </c>
      <c r="AU2029" s="190" t="str">
        <f t="shared" si="3256"/>
        <v>AU$19</v>
      </c>
      <c r="AV2029" s="190" t="str">
        <f t="shared" si="3256"/>
        <v>AV$19</v>
      </c>
      <c r="AW2029" s="190" t="str">
        <f t="shared" si="3256"/>
        <v>AW$19</v>
      </c>
      <c r="AX2029" s="190" t="str">
        <f t="shared" si="3256"/>
        <v>AX$19</v>
      </c>
      <c r="AY2029" s="190" t="str">
        <f t="shared" si="3256"/>
        <v>AY$19</v>
      </c>
      <c r="AZ2029" s="190" t="str">
        <f t="shared" si="3256"/>
        <v>AZ$19</v>
      </c>
      <c r="BA2029" s="190" t="str">
        <f t="shared" si="3256"/>
        <v>BA$19</v>
      </c>
      <c r="BB2029" s="190" t="str">
        <f t="shared" si="3256"/>
        <v>BB$19</v>
      </c>
      <c r="BC2029" s="190" t="str">
        <f t="shared" si="3256"/>
        <v>BC$19</v>
      </c>
      <c r="BD2029" s="190" t="str">
        <f t="shared" si="3256"/>
        <v>BD$19</v>
      </c>
      <c r="BE2029" s="190" t="str">
        <f t="shared" si="3256"/>
        <v>BE$19</v>
      </c>
      <c r="BF2029" s="190" t="str">
        <f t="shared" si="3256"/>
        <v>BF$19</v>
      </c>
      <c r="BG2029" s="190" t="str">
        <f t="shared" si="3256"/>
        <v>BG$19</v>
      </c>
      <c r="BH2029" s="190" t="str">
        <f t="shared" si="3256"/>
        <v>BH$19</v>
      </c>
      <c r="BI2029" s="190" t="str">
        <f t="shared" si="3256"/>
        <v>BI$19</v>
      </c>
      <c r="BJ2029" s="190" t="str">
        <f t="shared" si="3256"/>
        <v>BJ$19</v>
      </c>
      <c r="BK2029" s="190" t="str">
        <f t="shared" si="3256"/>
        <v>BK$19</v>
      </c>
      <c r="BL2029" s="190" t="str">
        <f t="shared" si="3256"/>
        <v>BL$19</v>
      </c>
      <c r="BM2029" s="190" t="str">
        <f t="shared" si="3256"/>
        <v>BM$19</v>
      </c>
      <c r="BN2029" s="190" t="str">
        <f t="shared" si="3256"/>
        <v>BN$19</v>
      </c>
      <c r="BO2029" s="190" t="str">
        <f t="shared" si="3256"/>
        <v>BO$19</v>
      </c>
      <c r="BP2029" s="190" t="str">
        <f t="shared" si="3256"/>
        <v>BP$19</v>
      </c>
      <c r="BQ2029" s="190" t="str">
        <f t="shared" si="3256"/>
        <v>BQ$19</v>
      </c>
      <c r="BR2029" s="190" t="str">
        <f t="shared" si="3256"/>
        <v>BR$19</v>
      </c>
      <c r="BS2029" s="190" t="str">
        <f t="shared" si="3256"/>
        <v>BS$19</v>
      </c>
      <c r="BT2029" s="190" t="str">
        <f t="shared" si="3256"/>
        <v>BT$19</v>
      </c>
      <c r="BU2029" s="190" t="str">
        <f t="shared" si="3256"/>
        <v>BU$19</v>
      </c>
      <c r="BV2029" s="190" t="str">
        <f t="shared" si="3256"/>
        <v>BV$19</v>
      </c>
      <c r="BW2029" s="190" t="str">
        <f t="shared" si="3256"/>
        <v>BW$19</v>
      </c>
      <c r="BX2029" s="190" t="str">
        <f t="shared" si="3256"/>
        <v>BX$19</v>
      </c>
      <c r="BY2029" s="190" t="str">
        <f t="shared" si="3256"/>
        <v>BY$19</v>
      </c>
      <c r="BZ2029" s="190" t="str">
        <f t="shared" si="3256"/>
        <v>BZ$19</v>
      </c>
      <c r="CA2029" s="190" t="str">
        <f t="shared" si="3256"/>
        <v>CA$19</v>
      </c>
      <c r="CB2029" s="190" t="str">
        <f t="shared" si="3256"/>
        <v>CB$19</v>
      </c>
      <c r="CC2029" s="190" t="str">
        <f t="shared" si="3256"/>
        <v>CC$19</v>
      </c>
      <c r="CD2029" s="190" t="str">
        <f t="shared" si="3256"/>
        <v>CD$19</v>
      </c>
      <c r="CE2029" s="190" t="str">
        <f t="shared" ref="CE2029:CL2029" si="3257">CE$23</f>
        <v>CE$19</v>
      </c>
      <c r="CF2029" s="190" t="str">
        <f t="shared" si="3257"/>
        <v>CF$19</v>
      </c>
      <c r="CG2029" s="190" t="str">
        <f t="shared" si="3257"/>
        <v>CG$19</v>
      </c>
      <c r="CH2029" s="190" t="str">
        <f t="shared" si="3257"/>
        <v>CH$19</v>
      </c>
      <c r="CI2029" s="190" t="str">
        <f t="shared" si="3257"/>
        <v>CI$19</v>
      </c>
      <c r="CJ2029" s="190" t="str">
        <f t="shared" si="3257"/>
        <v>CJ$19</v>
      </c>
      <c r="CK2029" s="190" t="str">
        <f t="shared" si="3257"/>
        <v>CK$19</v>
      </c>
      <c r="CL2029" s="190" t="str">
        <f t="shared" si="3257"/>
        <v>CL$19</v>
      </c>
      <c r="CN2029" s="201"/>
      <c r="CO2029" s="190" t="str">
        <f t="shared" ref="CO2029:DL2029" si="3258">CO$23</f>
        <v>CO$19</v>
      </c>
      <c r="CP2029" s="190" t="str">
        <f t="shared" si="3258"/>
        <v>CP$19</v>
      </c>
      <c r="CQ2029" s="190" t="str">
        <f t="shared" si="3258"/>
        <v>CQ$19</v>
      </c>
      <c r="CR2029" s="190" t="str">
        <f t="shared" si="3258"/>
        <v>CR$19</v>
      </c>
      <c r="CS2029" s="190" t="str">
        <f t="shared" si="3258"/>
        <v>CS$19</v>
      </c>
      <c r="CT2029" s="190" t="str">
        <f t="shared" si="3258"/>
        <v>CT$19</v>
      </c>
      <c r="CU2029" s="190" t="str">
        <f t="shared" si="3258"/>
        <v>CU$19</v>
      </c>
      <c r="CV2029" s="190" t="str">
        <f t="shared" si="3258"/>
        <v>CV$19</v>
      </c>
      <c r="CW2029" s="190" t="str">
        <f t="shared" si="3258"/>
        <v>CW$19</v>
      </c>
      <c r="CX2029" s="190" t="str">
        <f t="shared" si="3258"/>
        <v>CX$19</v>
      </c>
      <c r="CY2029" s="190" t="str">
        <f t="shared" si="3258"/>
        <v>CY$19</v>
      </c>
      <c r="CZ2029" s="190" t="str">
        <f t="shared" si="3258"/>
        <v>CZ$19</v>
      </c>
      <c r="DA2029" s="190" t="str">
        <f t="shared" si="3258"/>
        <v>DA$19</v>
      </c>
      <c r="DB2029" s="190" t="str">
        <f t="shared" si="3258"/>
        <v>DB$19</v>
      </c>
      <c r="DC2029" s="190" t="str">
        <f t="shared" si="3258"/>
        <v>DC$19</v>
      </c>
      <c r="DD2029" s="190" t="str">
        <f t="shared" si="3258"/>
        <v>DD$19</v>
      </c>
      <c r="DE2029" s="190" t="str">
        <f t="shared" si="3258"/>
        <v>DE$19</v>
      </c>
      <c r="DF2029" s="190" t="str">
        <f t="shared" si="3258"/>
        <v>DF$19</v>
      </c>
      <c r="DG2029" s="190" t="str">
        <f t="shared" si="3258"/>
        <v>DG$19</v>
      </c>
      <c r="DH2029" s="190" t="str">
        <f t="shared" si="3258"/>
        <v>DH$19</v>
      </c>
      <c r="DI2029" s="190" t="str">
        <f t="shared" si="3258"/>
        <v>DI$19</v>
      </c>
      <c r="DJ2029" s="190" t="str">
        <f t="shared" si="3258"/>
        <v>DJ$19</v>
      </c>
      <c r="DK2029" s="190" t="str">
        <f t="shared" si="3258"/>
        <v>DK$19</v>
      </c>
      <c r="DL2029" s="190" t="str">
        <f t="shared" si="3258"/>
        <v>DL$19</v>
      </c>
    </row>
    <row r="2030" spans="1:116" x14ac:dyDescent="0.35">
      <c r="A2030" s="12"/>
      <c r="B2030" s="12"/>
      <c r="C2030" s="12"/>
      <c r="D2030" t="s">
        <v>546</v>
      </c>
      <c r="E2030" s="8" t="str">
        <f t="shared" si="3252"/>
        <v>2030 SEASON QUARTER-TV-V</v>
      </c>
      <c r="G2030" s="143" t="s">
        <v>555</v>
      </c>
      <c r="H2030" s="142"/>
      <c r="I2030" s="144"/>
      <c r="J2030" s="144"/>
      <c r="K2030" s="142"/>
      <c r="L2030" s="142"/>
      <c r="M2030" s="142"/>
      <c r="N2030" s="142"/>
      <c r="O2030" s="142"/>
      <c r="P2030" s="142"/>
      <c r="R2030" s="143"/>
      <c r="S2030" s="168"/>
      <c r="T2030" s="168"/>
      <c r="U2030" s="168"/>
      <c r="V2030" s="168"/>
      <c r="W2030" s="168"/>
      <c r="X2030" s="168"/>
      <c r="Y2030" s="168"/>
      <c r="Z2030" s="168"/>
      <c r="AA2030" s="168"/>
      <c r="AB2030" s="168"/>
      <c r="AC2030" s="168"/>
      <c r="AD2030" s="168"/>
      <c r="AE2030" s="168"/>
      <c r="AF2030" s="168"/>
      <c r="AG2030" s="168"/>
      <c r="AH2030" s="168"/>
      <c r="AI2030" s="168"/>
      <c r="AJ2030" s="168"/>
      <c r="AK2030" s="168"/>
      <c r="AL2030" s="168"/>
      <c r="AM2030" s="168"/>
      <c r="AN2030" s="168"/>
      <c r="AO2030" s="168"/>
      <c r="AP2030" s="168"/>
      <c r="AQ2030" s="168"/>
      <c r="AR2030" s="168"/>
      <c r="AS2030" s="168"/>
      <c r="AT2030" s="168"/>
      <c r="AU2030" s="168"/>
      <c r="AV2030" s="168"/>
      <c r="AW2030" s="168"/>
      <c r="AX2030" s="168"/>
      <c r="AY2030" s="168"/>
      <c r="AZ2030" s="168"/>
      <c r="BA2030" s="168"/>
      <c r="BB2030" s="168"/>
      <c r="BC2030" s="168"/>
      <c r="BD2030" s="168"/>
      <c r="BE2030" s="168"/>
      <c r="BF2030" s="168"/>
      <c r="BG2030" s="168"/>
      <c r="BH2030" s="168"/>
      <c r="BI2030" s="168"/>
      <c r="BJ2030" s="168"/>
      <c r="BK2030" s="168"/>
      <c r="BL2030" s="168"/>
      <c r="BM2030" s="168"/>
      <c r="BN2030" s="168"/>
      <c r="BO2030" s="168"/>
      <c r="BP2030" s="168"/>
      <c r="BQ2030" s="168"/>
      <c r="BR2030" s="168"/>
      <c r="BS2030" s="168"/>
      <c r="BT2030" s="168"/>
      <c r="BU2030" s="168"/>
      <c r="BV2030" s="168"/>
      <c r="BW2030" s="168"/>
      <c r="BX2030" s="168"/>
      <c r="BY2030" s="168"/>
      <c r="BZ2030" s="168"/>
      <c r="CA2030" s="168"/>
      <c r="CB2030" s="168"/>
      <c r="CC2030" s="168"/>
      <c r="CD2030" s="168"/>
      <c r="CE2030" s="168"/>
      <c r="CF2030" s="168"/>
      <c r="CG2030" s="168"/>
      <c r="CH2030" s="168"/>
      <c r="CI2030" s="168"/>
      <c r="CJ2030" s="168"/>
      <c r="CK2030" s="168"/>
      <c r="CL2030" s="168"/>
      <c r="CN2030" s="144"/>
      <c r="CO2030" s="168"/>
      <c r="CP2030" s="168"/>
      <c r="CQ2030" s="168"/>
      <c r="CR2030" s="168"/>
      <c r="CS2030" s="168"/>
      <c r="CT2030" s="168"/>
      <c r="CU2030" s="168"/>
      <c r="CV2030" s="168"/>
      <c r="CW2030" s="168"/>
      <c r="CX2030" s="168"/>
      <c r="CY2030" s="168"/>
      <c r="CZ2030" s="168"/>
      <c r="DA2030" s="168"/>
      <c r="DB2030" s="168"/>
      <c r="DC2030" s="168"/>
      <c r="DD2030" s="168"/>
      <c r="DE2030" s="168"/>
      <c r="DF2030" s="168"/>
      <c r="DG2030" s="168"/>
      <c r="DH2030" s="168"/>
      <c r="DI2030" s="168"/>
      <c r="DJ2030" s="168"/>
      <c r="DK2030" s="168"/>
      <c r="DL2030" s="168"/>
    </row>
    <row r="2031" spans="1:116" x14ac:dyDescent="0.35">
      <c r="D2031" t="s">
        <v>546</v>
      </c>
      <c r="E2031" s="8" t="str">
        <f t="shared" si="3252"/>
        <v>2031 SEASON QUARTER-TV-V</v>
      </c>
      <c r="G2031" s="95" t="str">
        <f>G2025</f>
        <v>Primary volume driver</v>
      </c>
      <c r="H2031" s="12"/>
      <c r="I2031" s="60"/>
      <c r="J2031" s="60"/>
      <c r="K2031" s="12"/>
      <c r="L2031" s="12"/>
      <c r="M2031" s="12"/>
      <c r="N2031" s="12"/>
      <c r="O2031" s="12"/>
      <c r="P2031" s="12"/>
      <c r="R2031" s="13"/>
      <c r="S2031" s="76"/>
      <c r="T2031" s="76"/>
      <c r="U2031" s="76"/>
      <c r="V2031" s="76"/>
      <c r="W2031" s="76"/>
      <c r="X2031" s="76"/>
      <c r="Y2031" s="76"/>
      <c r="Z2031" s="76"/>
      <c r="AA2031" s="76"/>
      <c r="AB2031" s="76"/>
      <c r="AC2031" s="76"/>
      <c r="AD2031" s="76"/>
      <c r="AE2031" s="76"/>
      <c r="AF2031" s="76"/>
      <c r="AG2031" s="76"/>
      <c r="AH2031" s="76"/>
      <c r="AI2031" s="76"/>
      <c r="AJ2031" s="76"/>
      <c r="AK2031" s="76"/>
      <c r="AL2031" s="76"/>
      <c r="AM2031" s="76"/>
      <c r="AN2031" s="76"/>
      <c r="AO2031" s="76"/>
      <c r="AP2031" s="76"/>
      <c r="AQ2031" s="76"/>
      <c r="AR2031" s="76"/>
      <c r="AS2031" s="76"/>
      <c r="AT2031" s="76"/>
      <c r="AU2031" s="76"/>
      <c r="AV2031" s="76"/>
      <c r="AW2031" s="76"/>
      <c r="AX2031" s="76"/>
      <c r="AY2031" s="76"/>
      <c r="AZ2031" s="76"/>
      <c r="BA2031" s="76"/>
      <c r="BB2031" s="76"/>
      <c r="BC2031" s="76"/>
      <c r="BD2031" s="76"/>
      <c r="BE2031" s="76"/>
      <c r="BF2031" s="76"/>
      <c r="BG2031" s="76"/>
      <c r="BH2031" s="76"/>
      <c r="BI2031" s="76"/>
      <c r="BJ2031" s="76"/>
      <c r="BK2031" s="76"/>
      <c r="BL2031" s="76"/>
      <c r="BM2031" s="76"/>
      <c r="BN2031" s="76"/>
      <c r="BO2031" s="76"/>
      <c r="BP2031" s="76"/>
      <c r="BQ2031" s="76"/>
      <c r="BR2031" s="76"/>
      <c r="BS2031" s="76"/>
      <c r="BT2031" s="76"/>
      <c r="BU2031" s="76"/>
      <c r="BV2031" s="76"/>
      <c r="BW2031" s="76"/>
      <c r="BX2031" s="76"/>
      <c r="BY2031" s="76"/>
      <c r="BZ2031" s="76"/>
      <c r="CA2031" s="76"/>
      <c r="CB2031" s="76"/>
      <c r="CC2031" s="76"/>
      <c r="CD2031" s="76"/>
      <c r="CE2031" s="76"/>
      <c r="CF2031" s="76"/>
      <c r="CG2031" s="76"/>
      <c r="CH2031" s="76"/>
      <c r="CI2031" s="76"/>
      <c r="CJ2031" s="76"/>
      <c r="CK2031" s="76"/>
      <c r="CL2031" s="76"/>
      <c r="CN2031" s="60"/>
      <c r="CO2031" s="239"/>
      <c r="CP2031" s="239"/>
      <c r="CQ2031" s="239"/>
      <c r="CR2031" s="239"/>
      <c r="CS2031" s="239"/>
      <c r="CT2031" s="239"/>
      <c r="CU2031" s="239"/>
      <c r="CV2031" s="239"/>
      <c r="CW2031" s="239"/>
      <c r="CX2031" s="239"/>
      <c r="CY2031" s="239"/>
      <c r="CZ2031" s="239"/>
      <c r="DA2031" s="239"/>
      <c r="DB2031" s="239"/>
      <c r="DC2031" s="239"/>
      <c r="DD2031" s="239"/>
      <c r="DE2031" s="239"/>
      <c r="DF2031" s="239"/>
      <c r="DG2031" s="239"/>
      <c r="DH2031" s="239"/>
      <c r="DI2031" s="239"/>
      <c r="DJ2031" s="239"/>
      <c r="DK2031" s="239"/>
      <c r="DL2031" s="239"/>
    </row>
    <row r="2032" spans="1:116" x14ac:dyDescent="0.35">
      <c r="D2032" t="s">
        <v>546</v>
      </c>
      <c r="E2032" s="8" t="str">
        <f t="shared" si="3252"/>
        <v>2032 SEASON QUARTER-TV-V</v>
      </c>
      <c r="G2032" s="95" t="str">
        <f>"Seasonally adjusted # of "&amp;G2023&amp;"s"</f>
        <v>Seasonally adjusted # of procedures</v>
      </c>
      <c r="H2032" s="12"/>
      <c r="I2032" s="60"/>
      <c r="J2032" s="60"/>
      <c r="K2032" s="12"/>
      <c r="L2032" s="12"/>
      <c r="M2032" s="12"/>
      <c r="N2032" s="12"/>
      <c r="O2032" s="12"/>
      <c r="P2032" s="12"/>
      <c r="R2032" s="13"/>
      <c r="S2032" s="76"/>
      <c r="T2032" s="76"/>
      <c r="U2032" s="76"/>
      <c r="V2032" s="76"/>
      <c r="W2032" s="76"/>
      <c r="X2032" s="76"/>
      <c r="Y2032" s="76"/>
      <c r="Z2032" s="76"/>
      <c r="AA2032" s="76"/>
      <c r="AB2032" s="76"/>
      <c r="AC2032" s="76"/>
      <c r="AD2032" s="76"/>
      <c r="AE2032" s="76"/>
      <c r="AF2032" s="76"/>
      <c r="AG2032" s="76"/>
      <c r="AH2032" s="76"/>
      <c r="AI2032" s="76"/>
      <c r="AJ2032" s="76"/>
      <c r="AK2032" s="76"/>
      <c r="AL2032" s="76"/>
      <c r="AM2032" s="76"/>
      <c r="AN2032" s="76"/>
      <c r="AO2032" s="76"/>
      <c r="AP2032" s="76"/>
      <c r="AQ2032" s="76"/>
      <c r="AR2032" s="76"/>
      <c r="AS2032" s="76"/>
      <c r="AT2032" s="76"/>
      <c r="AU2032" s="76"/>
      <c r="AV2032" s="76"/>
      <c r="AW2032" s="76"/>
      <c r="AX2032" s="76"/>
      <c r="AY2032" s="76"/>
      <c r="AZ2032" s="76"/>
      <c r="BA2032" s="76"/>
      <c r="BB2032" s="76"/>
      <c r="BC2032" s="76"/>
      <c r="BD2032" s="76"/>
      <c r="BE2032" s="76"/>
      <c r="BF2032" s="76"/>
      <c r="BG2032" s="76"/>
      <c r="BH2032" s="76"/>
      <c r="BI2032" s="76"/>
      <c r="BJ2032" s="76"/>
      <c r="BK2032" s="76"/>
      <c r="BL2032" s="76"/>
      <c r="BM2032" s="76"/>
      <c r="BN2032" s="76"/>
      <c r="BO2032" s="76"/>
      <c r="BP2032" s="76"/>
      <c r="BQ2032" s="76"/>
      <c r="BR2032" s="76"/>
      <c r="BS2032" s="76"/>
      <c r="BT2032" s="76"/>
      <c r="BU2032" s="76"/>
      <c r="BV2032" s="76"/>
      <c r="BW2032" s="76"/>
      <c r="BX2032" s="76"/>
      <c r="BY2032" s="76"/>
      <c r="BZ2032" s="76"/>
      <c r="CA2032" s="76"/>
      <c r="CB2032" s="76"/>
      <c r="CC2032" s="76"/>
      <c r="CD2032" s="76"/>
      <c r="CE2032" s="76"/>
      <c r="CF2032" s="76"/>
      <c r="CG2032" s="76"/>
      <c r="CH2032" s="76"/>
      <c r="CI2032" s="76"/>
      <c r="CJ2032" s="76"/>
      <c r="CK2032" s="76"/>
      <c r="CL2032" s="76"/>
      <c r="CN2032" s="76"/>
      <c r="CO2032" s="76" t="e" cm="1">
        <f t="array" aca="1" ref="CO2032" ca="1">INDIRECT(CO2025)*INDEX($H2035:$I2046,MATCH(CO$9,$I2035:$I2046,0),1)*CO$5</f>
        <v>#N/A</v>
      </c>
      <c r="CP2032" s="76" t="e" cm="1">
        <f t="array" aca="1" ref="CP2032" ca="1">INDIRECT(CP2025)*INDEX($H2035:$I2046,MATCH(CP$9,$I2035:$I2046,0),1)*CP$5</f>
        <v>#N/A</v>
      </c>
      <c r="CQ2032" s="76" t="e" cm="1">
        <f t="array" aca="1" ref="CQ2032" ca="1">INDIRECT(CQ2025)*INDEX($H2035:$I2046,MATCH(CQ$9,$I2035:$I2046,0),1)*CQ$5</f>
        <v>#N/A</v>
      </c>
      <c r="CR2032" s="76" t="e" cm="1">
        <f t="array" aca="1" ref="CR2032" ca="1">INDIRECT(CR2025)*INDEX($H2035:$I2046,MATCH(CR$9,$I2035:$I2046,0),1)*CR$5</f>
        <v>#N/A</v>
      </c>
      <c r="CS2032" s="76" t="e" cm="1">
        <f t="array" aca="1" ref="CS2032" ca="1">INDIRECT(CS2025)*INDEX($H2035:$I2046,MATCH(CS$9,$I2035:$I2046,0),1)*CS$5</f>
        <v>#N/A</v>
      </c>
      <c r="CT2032" s="76" t="e" cm="1">
        <f t="array" aca="1" ref="CT2032" ca="1">INDIRECT(CT2025)*INDEX($H2035:$I2046,MATCH(CT$9,$I2035:$I2046,0),1)*CT$5</f>
        <v>#N/A</v>
      </c>
      <c r="CU2032" s="76" t="e" cm="1">
        <f t="array" aca="1" ref="CU2032" ca="1">INDIRECT(CU2025)*INDEX($H2035:$I2046,MATCH(CU$9,$I2035:$I2046,0),1)*CU$5</f>
        <v>#N/A</v>
      </c>
      <c r="CV2032" s="76" t="e" cm="1">
        <f t="array" aca="1" ref="CV2032" ca="1">INDIRECT(CV2025)*INDEX($H2035:$I2046,MATCH(CV$9,$I2035:$I2046,0),1)*CV$5</f>
        <v>#N/A</v>
      </c>
      <c r="CW2032" s="76" t="e" cm="1">
        <f t="array" aca="1" ref="CW2032" ca="1">INDIRECT(CW2025)*INDEX($H2035:$I2046,MATCH(CW$9,$I2035:$I2046,0),1)*CW$5</f>
        <v>#N/A</v>
      </c>
      <c r="CX2032" s="76" t="e" cm="1">
        <f t="array" aca="1" ref="CX2032" ca="1">INDIRECT(CX2025)*INDEX($H2035:$I2046,MATCH(CX$9,$I2035:$I2046,0),1)*CX$5</f>
        <v>#N/A</v>
      </c>
      <c r="CY2032" s="76" t="e" cm="1">
        <f t="array" aca="1" ref="CY2032" ca="1">INDIRECT(CY2025)*INDEX($H2035:$I2046,MATCH(CY$9,$I2035:$I2046,0),1)*CY$5</f>
        <v>#N/A</v>
      </c>
      <c r="CZ2032" s="76" t="e" cm="1">
        <f t="array" aca="1" ref="CZ2032" ca="1">INDIRECT(CZ2025)*INDEX($H2035:$I2046,MATCH(CZ$9,$I2035:$I2046,0),1)*CZ$5</f>
        <v>#N/A</v>
      </c>
      <c r="DA2032" s="76" t="e" cm="1">
        <f t="array" aca="1" ref="DA2032" ca="1">INDIRECT(DA2025)*INDEX($H2035:$I2046,MATCH(DA$9,$I2035:$I2046,0),1)*DA$5</f>
        <v>#N/A</v>
      </c>
      <c r="DB2032" s="76" t="e" cm="1">
        <f t="array" aca="1" ref="DB2032" ca="1">INDIRECT(DB2025)*INDEX($H2035:$I2046,MATCH(DB$9,$I2035:$I2046,0),1)*DB$5</f>
        <v>#N/A</v>
      </c>
      <c r="DC2032" s="76" t="e" cm="1">
        <f t="array" aca="1" ref="DC2032" ca="1">INDIRECT(DC2025)*INDEX($H2035:$I2046,MATCH(DC$9,$I2035:$I2046,0),1)*DC$5</f>
        <v>#N/A</v>
      </c>
      <c r="DD2032" s="76" t="e" cm="1">
        <f t="array" aca="1" ref="DD2032" ca="1">INDIRECT(DD2025)*INDEX($H2035:$I2046,MATCH(DD$9,$I2035:$I2046,0),1)*DD$5</f>
        <v>#N/A</v>
      </c>
      <c r="DE2032" s="76" t="e" cm="1">
        <f t="array" aca="1" ref="DE2032" ca="1">INDIRECT(DE2025)*INDEX($H2035:$I2046,MATCH(DE$9,$I2035:$I2046,0),1)*DE$5</f>
        <v>#N/A</v>
      </c>
      <c r="DF2032" s="76" t="e" cm="1">
        <f t="array" aca="1" ref="DF2032" ca="1">INDIRECT(DF2025)*INDEX($H2035:$I2046,MATCH(DF$9,$I2035:$I2046,0),1)*DF$5</f>
        <v>#N/A</v>
      </c>
      <c r="DG2032" s="76" t="e" cm="1">
        <f t="array" aca="1" ref="DG2032" ca="1">INDIRECT(DG2025)*INDEX($H2035:$I2046,MATCH(DG$9,$I2035:$I2046,0),1)*DG$5</f>
        <v>#N/A</v>
      </c>
      <c r="DH2032" s="76" t="e" cm="1">
        <f t="array" aca="1" ref="DH2032" ca="1">INDIRECT(DH2025)*INDEX($H2035:$I2046,MATCH(DH$9,$I2035:$I2046,0),1)*DH$5</f>
        <v>#N/A</v>
      </c>
      <c r="DI2032" s="76" t="e" cm="1">
        <f t="array" aca="1" ref="DI2032" ca="1">INDIRECT(DI2025)*INDEX($H2035:$I2046,MATCH(DI$9,$I2035:$I2046,0),1)*DI$5</f>
        <v>#N/A</v>
      </c>
      <c r="DJ2032" s="76" t="e" cm="1">
        <f t="array" aca="1" ref="DJ2032" ca="1">INDIRECT(DJ2025)*INDEX($H2035:$I2046,MATCH(DJ$9,$I2035:$I2046,0),1)*DJ$5</f>
        <v>#N/A</v>
      </c>
      <c r="DK2032" s="76" t="e" cm="1">
        <f t="array" aca="1" ref="DK2032" ca="1">INDIRECT(DK2025)*INDEX($H2035:$I2046,MATCH(DK$9,$I2035:$I2046,0),1)*DK$5</f>
        <v>#N/A</v>
      </c>
      <c r="DL2032" s="76" t="e" cm="1">
        <f t="array" aca="1" ref="DL2032" ca="1">INDIRECT(DL2025)*INDEX($H2035:$I2046,MATCH(DL$9,$I2035:$I2046,0),1)*DL$5</f>
        <v>#N/A</v>
      </c>
    </row>
    <row r="2033" spans="1:116" x14ac:dyDescent="0.35">
      <c r="D2033" t="s">
        <v>546</v>
      </c>
      <c r="E2033" s="8" t="str">
        <f t="shared" si="3252"/>
        <v>2033 SEASON QUARTER-TV-V</v>
      </c>
      <c r="G2033" s="127"/>
      <c r="H2033" s="12"/>
      <c r="I2033" s="60"/>
      <c r="J2033" s="60"/>
      <c r="K2033" s="38"/>
      <c r="L2033" s="38"/>
      <c r="M2033" s="38"/>
      <c r="N2033" s="38"/>
      <c r="O2033" s="38"/>
      <c r="P2033" s="38"/>
      <c r="R2033" s="15"/>
      <c r="S2033" s="240"/>
      <c r="T2033" s="240"/>
      <c r="U2033" s="240"/>
      <c r="V2033" s="240"/>
      <c r="W2033" s="240"/>
      <c r="X2033" s="240"/>
      <c r="Y2033" s="240"/>
      <c r="Z2033" s="240"/>
      <c r="AA2033" s="240"/>
      <c r="AB2033" s="240"/>
      <c r="AC2033" s="240"/>
      <c r="AD2033" s="240"/>
      <c r="AE2033" s="240"/>
      <c r="AF2033" s="240"/>
      <c r="AG2033" s="240"/>
      <c r="AH2033" s="240"/>
      <c r="AI2033" s="240"/>
      <c r="AJ2033" s="240"/>
      <c r="AK2033" s="240"/>
      <c r="AL2033" s="240"/>
      <c r="AM2033" s="240"/>
      <c r="AN2033" s="240"/>
      <c r="AO2033" s="240"/>
      <c r="AP2033" s="240"/>
      <c r="AQ2033" s="240"/>
      <c r="AR2033" s="240"/>
      <c r="AS2033" s="240"/>
      <c r="AT2033" s="240"/>
      <c r="AU2033" s="240"/>
      <c r="AV2033" s="240"/>
      <c r="AW2033" s="240"/>
      <c r="AX2033" s="240"/>
      <c r="AY2033" s="240"/>
      <c r="AZ2033" s="240"/>
      <c r="BA2033" s="240"/>
      <c r="BB2033" s="240"/>
      <c r="BC2033" s="240"/>
      <c r="BD2033" s="240"/>
      <c r="BE2033" s="240"/>
      <c r="BF2033" s="240"/>
      <c r="BG2033" s="240"/>
      <c r="BH2033" s="240"/>
      <c r="BI2033" s="240"/>
      <c r="BJ2033" s="240"/>
      <c r="BK2033" s="240"/>
      <c r="BL2033" s="240"/>
      <c r="BM2033" s="240"/>
      <c r="BN2033" s="240"/>
      <c r="BO2033" s="240"/>
      <c r="BP2033" s="240"/>
      <c r="BQ2033" s="240"/>
      <c r="BR2033" s="240"/>
      <c r="BS2033" s="240"/>
      <c r="BT2033" s="240"/>
      <c r="BU2033" s="240"/>
      <c r="BV2033" s="240"/>
      <c r="BW2033" s="240"/>
      <c r="BX2033" s="240"/>
      <c r="BY2033" s="240"/>
      <c r="BZ2033" s="240"/>
      <c r="CA2033" s="240"/>
      <c r="CB2033" s="240"/>
      <c r="CC2033" s="240"/>
      <c r="CD2033" s="240"/>
      <c r="CE2033" s="240"/>
      <c r="CF2033" s="240"/>
      <c r="CG2033" s="240"/>
      <c r="CH2033" s="240"/>
      <c r="CI2033" s="240"/>
      <c r="CJ2033" s="240"/>
      <c r="CK2033" s="240"/>
      <c r="CL2033" s="240"/>
      <c r="CN2033" s="240"/>
      <c r="CO2033" s="240"/>
      <c r="CP2033" s="240"/>
      <c r="CQ2033" s="240"/>
      <c r="CR2033" s="240"/>
      <c r="CS2033" s="240"/>
      <c r="CT2033" s="240"/>
      <c r="CU2033" s="240"/>
      <c r="CV2033" s="240"/>
      <c r="CW2033" s="240"/>
      <c r="CX2033" s="240"/>
      <c r="CY2033" s="240"/>
      <c r="CZ2033" s="240"/>
      <c r="DA2033" s="240"/>
      <c r="DB2033" s="240"/>
      <c r="DC2033" s="240"/>
      <c r="DD2033" s="240"/>
      <c r="DE2033" s="240"/>
      <c r="DF2033" s="240"/>
      <c r="DG2033" s="240"/>
      <c r="DH2033" s="240"/>
      <c r="DI2033" s="240"/>
      <c r="DJ2033" s="240"/>
      <c r="DK2033" s="240"/>
      <c r="DL2033" s="240"/>
    </row>
    <row r="2034" spans="1:116" x14ac:dyDescent="0.35">
      <c r="D2034" t="s">
        <v>546</v>
      </c>
      <c r="E2034" s="8" t="str">
        <f t="shared" si="3252"/>
        <v>2034 SEASON QUARTER-TV-V</v>
      </c>
      <c r="G2034" s="127" t="s">
        <v>542</v>
      </c>
      <c r="H2034" s="12"/>
      <c r="I2034" s="60"/>
      <c r="J2034" s="60"/>
      <c r="K2034" s="38"/>
      <c r="L2034" s="38"/>
      <c r="M2034" s="38"/>
      <c r="N2034" s="38"/>
      <c r="O2034" s="38"/>
      <c r="P2034" s="38"/>
      <c r="R2034" s="15"/>
      <c r="S2034" s="240"/>
      <c r="T2034" s="240"/>
      <c r="U2034" s="240"/>
      <c r="V2034" s="240"/>
      <c r="W2034" s="240"/>
      <c r="X2034" s="240"/>
      <c r="Y2034" s="240"/>
      <c r="Z2034" s="240"/>
      <c r="AA2034" s="240"/>
      <c r="AB2034" s="240"/>
      <c r="AC2034" s="240"/>
      <c r="AD2034" s="240"/>
      <c r="AE2034" s="240"/>
      <c r="AF2034" s="240"/>
      <c r="AG2034" s="240"/>
      <c r="AH2034" s="240"/>
      <c r="AI2034" s="240"/>
      <c r="AJ2034" s="240"/>
      <c r="AK2034" s="240"/>
      <c r="AL2034" s="240"/>
      <c r="AM2034" s="240"/>
      <c r="AN2034" s="240"/>
      <c r="AO2034" s="240"/>
      <c r="AP2034" s="240"/>
      <c r="AQ2034" s="240"/>
      <c r="AR2034" s="240"/>
      <c r="AS2034" s="240"/>
      <c r="AT2034" s="240"/>
      <c r="AU2034" s="240"/>
      <c r="AV2034" s="240"/>
      <c r="AW2034" s="240"/>
      <c r="AX2034" s="240"/>
      <c r="AY2034" s="240"/>
      <c r="AZ2034" s="240"/>
      <c r="BA2034" s="240"/>
      <c r="BB2034" s="240"/>
      <c r="BC2034" s="240"/>
      <c r="BD2034" s="240"/>
      <c r="BE2034" s="240"/>
      <c r="BF2034" s="240"/>
      <c r="BG2034" s="240"/>
      <c r="BH2034" s="240"/>
      <c r="BI2034" s="240"/>
      <c r="BJ2034" s="240"/>
      <c r="BK2034" s="240"/>
      <c r="BL2034" s="240"/>
      <c r="BM2034" s="240"/>
      <c r="BN2034" s="240"/>
      <c r="BO2034" s="240"/>
      <c r="BP2034" s="240"/>
      <c r="BQ2034" s="240"/>
      <c r="BR2034" s="240"/>
      <c r="BS2034" s="240"/>
      <c r="BT2034" s="240"/>
      <c r="BU2034" s="240"/>
      <c r="BV2034" s="240"/>
      <c r="BW2034" s="240"/>
      <c r="BX2034" s="240"/>
      <c r="BY2034" s="240"/>
      <c r="BZ2034" s="240"/>
      <c r="CA2034" s="240"/>
      <c r="CB2034" s="240"/>
      <c r="CC2034" s="240"/>
      <c r="CD2034" s="240"/>
      <c r="CE2034" s="240"/>
      <c r="CF2034" s="240"/>
      <c r="CG2034" s="240"/>
      <c r="CH2034" s="240"/>
      <c r="CI2034" s="240"/>
      <c r="CJ2034" s="240"/>
      <c r="CK2034" s="240"/>
      <c r="CL2034" s="240"/>
      <c r="CN2034" s="240"/>
      <c r="CO2034" s="240"/>
      <c r="CP2034" s="240"/>
      <c r="CQ2034" s="240"/>
      <c r="CR2034" s="240"/>
      <c r="CS2034" s="240"/>
      <c r="CT2034" s="240"/>
      <c r="CU2034" s="240"/>
      <c r="CV2034" s="240"/>
      <c r="CW2034" s="240"/>
      <c r="CX2034" s="240"/>
      <c r="CY2034" s="240"/>
      <c r="CZ2034" s="240"/>
      <c r="DA2034" s="240"/>
      <c r="DB2034" s="240"/>
      <c r="DC2034" s="240"/>
      <c r="DD2034" s="240"/>
      <c r="DE2034" s="240"/>
      <c r="DF2034" s="240"/>
      <c r="DG2034" s="240"/>
      <c r="DH2034" s="240"/>
      <c r="DI2034" s="240"/>
      <c r="DJ2034" s="240"/>
      <c r="DK2034" s="240"/>
      <c r="DL2034" s="240"/>
    </row>
    <row r="2035" spans="1:116" x14ac:dyDescent="0.35">
      <c r="D2035" t="s">
        <v>546</v>
      </c>
      <c r="E2035" s="8" t="str">
        <f t="shared" si="3252"/>
        <v>2035 SEASON QUARTER-TV-V</v>
      </c>
      <c r="G2035" s="343" t="s">
        <v>547</v>
      </c>
      <c r="H2035" s="16">
        <v>0.1</v>
      </c>
      <c r="I2035">
        <v>1</v>
      </c>
      <c r="J2035"/>
      <c r="K2035" s="38"/>
      <c r="L2035" s="38"/>
      <c r="M2035" s="38"/>
      <c r="N2035" s="38"/>
      <c r="O2035" s="38"/>
      <c r="P2035" s="38"/>
      <c r="R2035" s="15"/>
      <c r="S2035" s="240"/>
      <c r="T2035" s="240"/>
      <c r="U2035" s="240"/>
      <c r="V2035" s="240"/>
      <c r="W2035" s="240"/>
      <c r="X2035" s="240"/>
      <c r="Y2035" s="240"/>
      <c r="Z2035" s="240"/>
      <c r="AA2035" s="240"/>
      <c r="AB2035" s="240"/>
      <c r="AC2035" s="240"/>
      <c r="AD2035" s="240"/>
      <c r="AE2035" s="240"/>
      <c r="AF2035" s="240"/>
      <c r="AG2035" s="240"/>
      <c r="AH2035" s="240"/>
      <c r="AI2035" s="240"/>
      <c r="AJ2035" s="240"/>
      <c r="AK2035" s="240"/>
      <c r="AL2035" s="240"/>
      <c r="AM2035" s="240"/>
      <c r="AN2035" s="240"/>
      <c r="AO2035" s="240"/>
      <c r="AP2035" s="240"/>
      <c r="AQ2035" s="240"/>
      <c r="AR2035" s="240"/>
      <c r="AS2035" s="240"/>
      <c r="AT2035" s="240"/>
      <c r="AU2035" s="240"/>
      <c r="AV2035" s="240"/>
      <c r="AW2035" s="240"/>
      <c r="AX2035" s="240"/>
      <c r="AY2035" s="240"/>
      <c r="AZ2035" s="240"/>
      <c r="BA2035" s="240"/>
      <c r="BB2035" s="240"/>
      <c r="BC2035" s="240"/>
      <c r="BD2035" s="240"/>
      <c r="BE2035" s="240"/>
      <c r="BF2035" s="240"/>
      <c r="BG2035" s="240"/>
      <c r="BH2035" s="240"/>
      <c r="BI2035" s="240"/>
      <c r="BJ2035" s="240"/>
      <c r="BK2035" s="240"/>
      <c r="BL2035" s="240"/>
      <c r="BM2035" s="240"/>
      <c r="BN2035" s="240"/>
      <c r="BO2035" s="240"/>
      <c r="BP2035" s="240"/>
      <c r="BQ2035" s="240"/>
      <c r="BR2035" s="240"/>
      <c r="BS2035" s="240"/>
      <c r="BT2035" s="240"/>
      <c r="BU2035" s="240"/>
      <c r="BV2035" s="240"/>
      <c r="BW2035" s="240"/>
      <c r="BX2035" s="240"/>
      <c r="BY2035" s="240"/>
      <c r="BZ2035" s="240"/>
      <c r="CA2035" s="240"/>
      <c r="CB2035" s="240"/>
      <c r="CC2035" s="240"/>
      <c r="CD2035" s="240"/>
      <c r="CE2035" s="240"/>
      <c r="CF2035" s="240"/>
      <c r="CG2035" s="240"/>
      <c r="CH2035" s="240"/>
      <c r="CI2035" s="240"/>
      <c r="CJ2035" s="240"/>
      <c r="CK2035" s="240"/>
      <c r="CL2035" s="240"/>
      <c r="CN2035" s="240"/>
      <c r="CO2035" s="240"/>
      <c r="CP2035" s="240"/>
      <c r="CQ2035" s="240"/>
      <c r="CR2035" s="240"/>
      <c r="CS2035" s="240"/>
      <c r="CT2035" s="240"/>
      <c r="CU2035" s="240"/>
      <c r="CV2035" s="240"/>
      <c r="CW2035" s="240"/>
      <c r="CX2035" s="240"/>
      <c r="CY2035" s="240"/>
      <c r="CZ2035" s="240"/>
      <c r="DA2035" s="240"/>
      <c r="DB2035" s="240"/>
      <c r="DC2035" s="240"/>
      <c r="DD2035" s="240"/>
      <c r="DE2035" s="240"/>
      <c r="DF2035" s="240"/>
      <c r="DG2035" s="240"/>
      <c r="DH2035" s="240"/>
      <c r="DI2035" s="240"/>
      <c r="DJ2035" s="240"/>
      <c r="DK2035" s="240"/>
      <c r="DL2035" s="240"/>
    </row>
    <row r="2036" spans="1:116" x14ac:dyDescent="0.35">
      <c r="D2036" t="s">
        <v>546</v>
      </c>
      <c r="E2036" s="8" t="str">
        <f t="shared" si="3252"/>
        <v>2036 SEASON QUARTER-TV-V</v>
      </c>
      <c r="G2036" s="343" t="s">
        <v>548</v>
      </c>
      <c r="H2036" s="16">
        <v>0.35</v>
      </c>
      <c r="I2036">
        <f>I2035+1</f>
        <v>2</v>
      </c>
      <c r="J2036"/>
      <c r="K2036" s="38"/>
      <c r="L2036" s="38"/>
      <c r="M2036" s="38"/>
      <c r="N2036" s="38"/>
      <c r="O2036" s="38"/>
      <c r="P2036" s="38"/>
      <c r="R2036" s="15"/>
      <c r="S2036" s="240"/>
      <c r="T2036" s="240"/>
      <c r="U2036" s="240"/>
      <c r="V2036" s="240"/>
      <c r="W2036" s="240"/>
      <c r="X2036" s="240"/>
      <c r="Y2036" s="240"/>
      <c r="Z2036" s="240"/>
      <c r="AA2036" s="240"/>
      <c r="AB2036" s="240"/>
      <c r="AC2036" s="240"/>
      <c r="AD2036" s="240"/>
      <c r="AE2036" s="240"/>
      <c r="AF2036" s="240"/>
      <c r="AG2036" s="240"/>
      <c r="AH2036" s="240"/>
      <c r="AI2036" s="240"/>
      <c r="AJ2036" s="240"/>
      <c r="AK2036" s="240"/>
      <c r="AL2036" s="240"/>
      <c r="AM2036" s="240"/>
      <c r="AN2036" s="240"/>
      <c r="AO2036" s="240"/>
      <c r="AP2036" s="240"/>
      <c r="AQ2036" s="240"/>
      <c r="AR2036" s="240"/>
      <c r="AS2036" s="240"/>
      <c r="AT2036" s="240"/>
      <c r="AU2036" s="240"/>
      <c r="AV2036" s="240"/>
      <c r="AW2036" s="240"/>
      <c r="AX2036" s="240"/>
      <c r="AY2036" s="240"/>
      <c r="AZ2036" s="240"/>
      <c r="BA2036" s="240"/>
      <c r="BB2036" s="240"/>
      <c r="BC2036" s="240"/>
      <c r="BD2036" s="240"/>
      <c r="BE2036" s="240"/>
      <c r="BF2036" s="240"/>
      <c r="BG2036" s="240"/>
      <c r="BH2036" s="240"/>
      <c r="BI2036" s="240"/>
      <c r="BJ2036" s="240"/>
      <c r="BK2036" s="240"/>
      <c r="BL2036" s="240"/>
      <c r="BM2036" s="240"/>
      <c r="BN2036" s="240"/>
      <c r="BO2036" s="240"/>
      <c r="BP2036" s="240"/>
      <c r="BQ2036" s="240"/>
      <c r="BR2036" s="240"/>
      <c r="BS2036" s="240"/>
      <c r="BT2036" s="240"/>
      <c r="BU2036" s="240"/>
      <c r="BV2036" s="240"/>
      <c r="BW2036" s="240"/>
      <c r="BX2036" s="240"/>
      <c r="BY2036" s="240"/>
      <c r="BZ2036" s="240"/>
      <c r="CA2036" s="240"/>
      <c r="CB2036" s="240"/>
      <c r="CC2036" s="240"/>
      <c r="CD2036" s="240"/>
      <c r="CE2036" s="240"/>
      <c r="CF2036" s="240"/>
      <c r="CG2036" s="240"/>
      <c r="CH2036" s="240"/>
      <c r="CI2036" s="240"/>
      <c r="CJ2036" s="240"/>
      <c r="CK2036" s="240"/>
      <c r="CL2036" s="240"/>
      <c r="CN2036" s="240"/>
      <c r="CO2036" s="240"/>
      <c r="CP2036" s="240"/>
      <c r="CQ2036" s="240"/>
      <c r="CR2036" s="240"/>
      <c r="CS2036" s="240"/>
      <c r="CT2036" s="240"/>
      <c r="CU2036" s="240"/>
      <c r="CV2036" s="240"/>
      <c r="CW2036" s="240"/>
      <c r="CX2036" s="240"/>
      <c r="CY2036" s="240"/>
      <c r="CZ2036" s="240"/>
      <c r="DA2036" s="240"/>
      <c r="DB2036" s="240"/>
      <c r="DC2036" s="240"/>
      <c r="DD2036" s="240"/>
      <c r="DE2036" s="240"/>
      <c r="DF2036" s="240"/>
      <c r="DG2036" s="240"/>
      <c r="DH2036" s="240"/>
      <c r="DI2036" s="240"/>
      <c r="DJ2036" s="240"/>
      <c r="DK2036" s="240"/>
      <c r="DL2036" s="240"/>
    </row>
    <row r="2037" spans="1:116" x14ac:dyDescent="0.35">
      <c r="D2037" t="s">
        <v>546</v>
      </c>
      <c r="E2037" s="8" t="str">
        <f t="shared" si="3252"/>
        <v>2037 SEASON QUARTER-TV-V</v>
      </c>
      <c r="G2037" s="343" t="s">
        <v>550</v>
      </c>
      <c r="H2037" s="16">
        <v>0.05</v>
      </c>
      <c r="I2037">
        <f t="shared" ref="I2037:I2038" si="3259">I2036+1</f>
        <v>3</v>
      </c>
      <c r="J2037"/>
      <c r="K2037" s="38"/>
      <c r="L2037" s="38"/>
      <c r="M2037" s="38"/>
      <c r="N2037" s="38"/>
      <c r="O2037" s="38"/>
      <c r="P2037" s="38"/>
      <c r="R2037" s="15"/>
      <c r="S2037" s="240"/>
      <c r="T2037" s="240"/>
      <c r="U2037" s="240"/>
      <c r="V2037" s="240"/>
      <c r="W2037" s="240"/>
      <c r="X2037" s="240"/>
      <c r="Y2037" s="240"/>
      <c r="Z2037" s="240"/>
      <c r="AA2037" s="240"/>
      <c r="AB2037" s="240"/>
      <c r="AC2037" s="240"/>
      <c r="AD2037" s="240"/>
      <c r="AE2037" s="240"/>
      <c r="AF2037" s="240"/>
      <c r="AG2037" s="240"/>
      <c r="AH2037" s="240"/>
      <c r="AI2037" s="240"/>
      <c r="AJ2037" s="240"/>
      <c r="AK2037" s="240"/>
      <c r="AL2037" s="240"/>
      <c r="AM2037" s="240"/>
      <c r="AN2037" s="240"/>
      <c r="AO2037" s="240"/>
      <c r="AP2037" s="240"/>
      <c r="AQ2037" s="240"/>
      <c r="AR2037" s="240"/>
      <c r="AS2037" s="240"/>
      <c r="AT2037" s="240"/>
      <c r="AU2037" s="240"/>
      <c r="AV2037" s="240"/>
      <c r="AW2037" s="240"/>
      <c r="AX2037" s="240"/>
      <c r="AY2037" s="240"/>
      <c r="AZ2037" s="240"/>
      <c r="BA2037" s="240"/>
      <c r="BB2037" s="240"/>
      <c r="BC2037" s="240"/>
      <c r="BD2037" s="240"/>
      <c r="BE2037" s="240"/>
      <c r="BF2037" s="240"/>
      <c r="BG2037" s="240"/>
      <c r="BH2037" s="240"/>
      <c r="BI2037" s="240"/>
      <c r="BJ2037" s="240"/>
      <c r="BK2037" s="240"/>
      <c r="BL2037" s="240"/>
      <c r="BM2037" s="240"/>
      <c r="BN2037" s="240"/>
      <c r="BO2037" s="240"/>
      <c r="BP2037" s="240"/>
      <c r="BQ2037" s="240"/>
      <c r="BR2037" s="240"/>
      <c r="BS2037" s="240"/>
      <c r="BT2037" s="240"/>
      <c r="BU2037" s="240"/>
      <c r="BV2037" s="240"/>
      <c r="BW2037" s="240"/>
      <c r="BX2037" s="240"/>
      <c r="BY2037" s="240"/>
      <c r="BZ2037" s="240"/>
      <c r="CA2037" s="240"/>
      <c r="CB2037" s="240"/>
      <c r="CC2037" s="240"/>
      <c r="CD2037" s="240"/>
      <c r="CE2037" s="240"/>
      <c r="CF2037" s="240"/>
      <c r="CG2037" s="240"/>
      <c r="CH2037" s="240"/>
      <c r="CI2037" s="240"/>
      <c r="CJ2037" s="240"/>
      <c r="CK2037" s="240"/>
      <c r="CL2037" s="240"/>
      <c r="CN2037" s="240"/>
      <c r="CO2037" s="240"/>
      <c r="CP2037" s="240"/>
      <c r="CQ2037" s="240"/>
      <c r="CR2037" s="240"/>
      <c r="CS2037" s="240"/>
      <c r="CT2037" s="240"/>
      <c r="CU2037" s="240"/>
      <c r="CV2037" s="240"/>
      <c r="CW2037" s="240"/>
      <c r="CX2037" s="240"/>
      <c r="CY2037" s="240"/>
      <c r="CZ2037" s="240"/>
      <c r="DA2037" s="240"/>
      <c r="DB2037" s="240"/>
      <c r="DC2037" s="240"/>
      <c r="DD2037" s="240"/>
      <c r="DE2037" s="240"/>
      <c r="DF2037" s="240"/>
      <c r="DG2037" s="240"/>
      <c r="DH2037" s="240"/>
      <c r="DI2037" s="240"/>
      <c r="DJ2037" s="240"/>
      <c r="DK2037" s="240"/>
      <c r="DL2037" s="240"/>
    </row>
    <row r="2038" spans="1:116" x14ac:dyDescent="0.35">
      <c r="B2038" t="s">
        <v>332</v>
      </c>
      <c r="D2038" t="s">
        <v>546</v>
      </c>
      <c r="E2038" s="8" t="str">
        <f t="shared" ref="E2038" si="3260">ROW()&amp;" "&amp;D2038</f>
        <v>2038 SEASON QUARTER-TV-V</v>
      </c>
      <c r="G2038" s="343" t="s">
        <v>549</v>
      </c>
      <c r="H2038" s="16">
        <v>0.45</v>
      </c>
      <c r="I2038">
        <f t="shared" si="3259"/>
        <v>4</v>
      </c>
      <c r="J2038"/>
      <c r="K2038" s="38"/>
      <c r="L2038" s="38"/>
      <c r="M2038" s="38"/>
      <c r="N2038" s="38"/>
      <c r="O2038" s="38"/>
      <c r="P2038" s="38"/>
      <c r="R2038" s="15"/>
      <c r="S2038" s="240"/>
      <c r="T2038" s="240"/>
      <c r="U2038" s="240"/>
      <c r="V2038" s="240"/>
      <c r="W2038" s="240"/>
      <c r="X2038" s="240"/>
      <c r="Y2038" s="240"/>
      <c r="Z2038" s="240"/>
      <c r="AA2038" s="240"/>
      <c r="AB2038" s="240"/>
      <c r="AC2038" s="240"/>
      <c r="AD2038" s="240"/>
      <c r="AE2038" s="240"/>
      <c r="AF2038" s="240"/>
      <c r="AG2038" s="240"/>
      <c r="AH2038" s="240"/>
      <c r="AI2038" s="240"/>
      <c r="AJ2038" s="240"/>
      <c r="AK2038" s="240"/>
      <c r="AL2038" s="240"/>
      <c r="AM2038" s="240"/>
      <c r="AN2038" s="240"/>
      <c r="AO2038" s="240"/>
      <c r="AP2038" s="240"/>
      <c r="AQ2038" s="240"/>
      <c r="AR2038" s="240"/>
      <c r="AS2038" s="240"/>
      <c r="AT2038" s="240"/>
      <c r="AU2038" s="240"/>
      <c r="AV2038" s="240"/>
      <c r="AW2038" s="240"/>
      <c r="AX2038" s="240"/>
      <c r="AY2038" s="240"/>
      <c r="AZ2038" s="240"/>
      <c r="BA2038" s="240"/>
      <c r="BB2038" s="240"/>
      <c r="BC2038" s="240"/>
      <c r="BD2038" s="240"/>
      <c r="BE2038" s="240"/>
      <c r="BF2038" s="240"/>
      <c r="BG2038" s="240"/>
      <c r="BH2038" s="240"/>
      <c r="BI2038" s="240"/>
      <c r="BJ2038" s="240"/>
      <c r="BK2038" s="240"/>
      <c r="BL2038" s="240"/>
      <c r="BM2038" s="240"/>
      <c r="BN2038" s="240"/>
      <c r="BO2038" s="240"/>
      <c r="BP2038" s="240"/>
      <c r="BQ2038" s="240"/>
      <c r="BR2038" s="240"/>
      <c r="BS2038" s="240"/>
      <c r="BT2038" s="240"/>
      <c r="BU2038" s="240"/>
      <c r="BV2038" s="240"/>
      <c r="BW2038" s="240"/>
      <c r="BX2038" s="240"/>
      <c r="BY2038" s="240"/>
      <c r="BZ2038" s="240"/>
      <c r="CA2038" s="240"/>
      <c r="CB2038" s="240"/>
      <c r="CC2038" s="240"/>
      <c r="CD2038" s="240"/>
      <c r="CE2038" s="240"/>
      <c r="CF2038" s="240"/>
      <c r="CG2038" s="240"/>
      <c r="CH2038" s="240"/>
      <c r="CI2038" s="240"/>
      <c r="CJ2038" s="240"/>
      <c r="CK2038" s="240"/>
      <c r="CL2038" s="240"/>
      <c r="CN2038" s="240"/>
      <c r="CO2038" s="240"/>
      <c r="CP2038" s="240"/>
      <c r="CQ2038" s="240"/>
      <c r="CR2038" s="240"/>
      <c r="CS2038" s="240"/>
      <c r="CT2038" s="240"/>
      <c r="CU2038" s="240"/>
      <c r="CV2038" s="240"/>
      <c r="CW2038" s="240"/>
      <c r="CX2038" s="240"/>
      <c r="CY2038" s="240"/>
      <c r="CZ2038" s="240"/>
      <c r="DA2038" s="240"/>
      <c r="DB2038" s="240"/>
      <c r="DC2038" s="240"/>
      <c r="DD2038" s="240"/>
      <c r="DE2038" s="240"/>
      <c r="DF2038" s="240"/>
      <c r="DG2038" s="240"/>
      <c r="DH2038" s="240"/>
      <c r="DI2038" s="240"/>
      <c r="DJ2038" s="240"/>
      <c r="DK2038" s="240"/>
      <c r="DL2038" s="240"/>
    </row>
    <row r="2039" spans="1:116" x14ac:dyDescent="0.35">
      <c r="B2039" t="s">
        <v>332</v>
      </c>
      <c r="D2039" t="s">
        <v>546</v>
      </c>
      <c r="E2039" s="8" t="str">
        <f>ROW()&amp;" "&amp;D2039</f>
        <v>2039 SEASON QUARTER-TV-V</v>
      </c>
      <c r="G2039" s="145" t="s">
        <v>62</v>
      </c>
      <c r="H2039" s="34">
        <f>1-SUM(H2035:H2038)</f>
        <v>5.0000000000000044E-2</v>
      </c>
      <c r="I2039" s="60"/>
      <c r="J2039" s="60"/>
      <c r="K2039" s="38"/>
      <c r="L2039" s="38"/>
      <c r="M2039" s="38"/>
      <c r="N2039" s="38"/>
      <c r="O2039" s="38"/>
      <c r="P2039" s="38"/>
      <c r="R2039" s="15"/>
      <c r="S2039" s="240"/>
      <c r="T2039" s="240"/>
      <c r="U2039" s="240"/>
      <c r="V2039" s="240"/>
      <c r="W2039" s="240"/>
      <c r="X2039" s="240"/>
      <c r="Y2039" s="240"/>
      <c r="Z2039" s="240"/>
      <c r="AA2039" s="240"/>
      <c r="AB2039" s="240"/>
      <c r="AC2039" s="240"/>
      <c r="AD2039" s="240"/>
      <c r="AE2039" s="240"/>
      <c r="AF2039" s="240"/>
      <c r="AG2039" s="240"/>
      <c r="AH2039" s="240"/>
      <c r="AI2039" s="240"/>
      <c r="AJ2039" s="240"/>
      <c r="AK2039" s="240"/>
      <c r="AL2039" s="240"/>
      <c r="AM2039" s="240"/>
      <c r="AN2039" s="240"/>
      <c r="AO2039" s="240"/>
      <c r="AP2039" s="240"/>
      <c r="AQ2039" s="240"/>
      <c r="AR2039" s="240"/>
      <c r="AS2039" s="240"/>
      <c r="AT2039" s="240"/>
      <c r="AU2039" s="240"/>
      <c r="AV2039" s="240"/>
      <c r="AW2039" s="240"/>
      <c r="AX2039" s="240"/>
      <c r="AY2039" s="240"/>
      <c r="AZ2039" s="240"/>
      <c r="BA2039" s="240"/>
      <c r="BB2039" s="240"/>
      <c r="BC2039" s="240"/>
      <c r="BD2039" s="240"/>
      <c r="BE2039" s="240"/>
      <c r="BF2039" s="240"/>
      <c r="BG2039" s="240"/>
      <c r="BH2039" s="240"/>
      <c r="BI2039" s="240"/>
      <c r="BJ2039" s="240"/>
      <c r="BK2039" s="240"/>
      <c r="BL2039" s="240"/>
      <c r="BM2039" s="240"/>
      <c r="BN2039" s="240"/>
      <c r="BO2039" s="240"/>
      <c r="BP2039" s="240"/>
      <c r="BQ2039" s="240"/>
      <c r="BR2039" s="240"/>
      <c r="BS2039" s="240"/>
      <c r="BT2039" s="240"/>
      <c r="BU2039" s="240"/>
      <c r="BV2039" s="240"/>
      <c r="BW2039" s="240"/>
      <c r="BX2039" s="240"/>
      <c r="BY2039" s="240"/>
      <c r="BZ2039" s="240"/>
      <c r="CA2039" s="240"/>
      <c r="CB2039" s="240"/>
      <c r="CC2039" s="240"/>
      <c r="CD2039" s="240"/>
      <c r="CE2039" s="240"/>
      <c r="CF2039" s="240"/>
      <c r="CG2039" s="240"/>
      <c r="CH2039" s="240"/>
      <c r="CI2039" s="240"/>
      <c r="CJ2039" s="240"/>
      <c r="CK2039" s="240"/>
      <c r="CL2039" s="240"/>
      <c r="CN2039" s="240"/>
      <c r="CO2039" s="240"/>
      <c r="CP2039" s="240"/>
      <c r="CQ2039" s="240"/>
      <c r="CR2039" s="240"/>
      <c r="CS2039" s="240"/>
      <c r="CT2039" s="240"/>
      <c r="CU2039" s="240"/>
      <c r="CV2039" s="240"/>
      <c r="CW2039" s="240"/>
      <c r="CX2039" s="240"/>
      <c r="CY2039" s="240"/>
      <c r="CZ2039" s="240"/>
      <c r="DA2039" s="240"/>
      <c r="DB2039" s="240"/>
      <c r="DC2039" s="240"/>
      <c r="DD2039" s="240"/>
      <c r="DE2039" s="240"/>
      <c r="DF2039" s="240"/>
      <c r="DG2039" s="240"/>
      <c r="DH2039" s="240"/>
      <c r="DI2039" s="240"/>
      <c r="DJ2039" s="240"/>
      <c r="DK2039" s="240"/>
      <c r="DL2039" s="240"/>
    </row>
    <row r="2040" spans="1:116" x14ac:dyDescent="0.35">
      <c r="B2040" t="s">
        <v>332</v>
      </c>
      <c r="D2040" t="s">
        <v>546</v>
      </c>
      <c r="E2040" s="8" t="str">
        <f t="shared" ref="E2040:E2045" si="3261">ROW()&amp;" "&amp;D2040</f>
        <v>2040 SEASON QUARTER-TV-V</v>
      </c>
      <c r="G2040" s="136" t="str">
        <f t="shared" ref="G2040:G2047" si="3262">G2022</f>
        <v>Surgical procedures</v>
      </c>
      <c r="H2040" s="12"/>
      <c r="I2040" s="60"/>
      <c r="J2040" s="60"/>
      <c r="K2040" s="38"/>
      <c r="L2040" s="38"/>
      <c r="M2040" s="38"/>
      <c r="N2040" s="38"/>
      <c r="O2040" s="38"/>
      <c r="P2040" s="38"/>
      <c r="R2040" s="15"/>
      <c r="S2040" s="240"/>
      <c r="T2040" s="240"/>
      <c r="U2040" s="240"/>
      <c r="V2040" s="240"/>
      <c r="W2040" s="240"/>
      <c r="X2040" s="240"/>
      <c r="Y2040" s="240"/>
      <c r="Z2040" s="240"/>
      <c r="AA2040" s="240"/>
      <c r="AB2040" s="240"/>
      <c r="AC2040" s="240"/>
      <c r="AD2040" s="240"/>
      <c r="AE2040" s="240"/>
      <c r="AF2040" s="240"/>
      <c r="AG2040" s="240"/>
      <c r="AH2040" s="240"/>
      <c r="AI2040" s="240"/>
      <c r="AJ2040" s="240"/>
      <c r="AK2040" s="240"/>
      <c r="AL2040" s="240"/>
      <c r="AM2040" s="240"/>
      <c r="AN2040" s="240"/>
      <c r="AO2040" s="240"/>
      <c r="AP2040" s="240"/>
      <c r="AQ2040" s="240"/>
      <c r="AR2040" s="240"/>
      <c r="AS2040" s="240"/>
      <c r="AT2040" s="240"/>
      <c r="AU2040" s="240"/>
      <c r="AV2040" s="240"/>
      <c r="AW2040" s="240"/>
      <c r="AX2040" s="240"/>
      <c r="AY2040" s="240"/>
      <c r="AZ2040" s="240"/>
      <c r="BA2040" s="240"/>
      <c r="BB2040" s="240"/>
      <c r="BC2040" s="240"/>
      <c r="BD2040" s="240"/>
      <c r="BE2040" s="240"/>
      <c r="BF2040" s="240"/>
      <c r="BG2040" s="240"/>
      <c r="BH2040" s="240"/>
      <c r="BI2040" s="240"/>
      <c r="BJ2040" s="240"/>
      <c r="BK2040" s="240"/>
      <c r="BL2040" s="240"/>
      <c r="BM2040" s="240"/>
      <c r="BN2040" s="240"/>
      <c r="BO2040" s="240"/>
      <c r="BP2040" s="240"/>
      <c r="BQ2040" s="240"/>
      <c r="BR2040" s="240"/>
      <c r="BS2040" s="240"/>
      <c r="BT2040" s="240"/>
      <c r="BU2040" s="240"/>
      <c r="BV2040" s="240"/>
      <c r="BW2040" s="240"/>
      <c r="BX2040" s="240"/>
      <c r="BY2040" s="240"/>
      <c r="BZ2040" s="240"/>
      <c r="CA2040" s="240"/>
      <c r="CB2040" s="240"/>
      <c r="CC2040" s="240"/>
      <c r="CD2040" s="240"/>
      <c r="CE2040" s="240"/>
      <c r="CF2040" s="240"/>
      <c r="CG2040" s="240"/>
      <c r="CH2040" s="240"/>
      <c r="CI2040" s="240"/>
      <c r="CJ2040" s="240"/>
      <c r="CK2040" s="240"/>
      <c r="CL2040" s="240"/>
      <c r="CN2040" s="60"/>
      <c r="CO2040" s="76"/>
      <c r="CP2040" s="76"/>
      <c r="CQ2040" s="76"/>
      <c r="CR2040" s="76"/>
      <c r="CS2040" s="76"/>
      <c r="CT2040" s="76"/>
      <c r="CU2040" s="76"/>
      <c r="CV2040" s="76"/>
      <c r="CW2040" s="76"/>
      <c r="CX2040" s="76"/>
      <c r="CY2040" s="76"/>
      <c r="CZ2040" s="76"/>
      <c r="DA2040" s="76"/>
      <c r="DB2040" s="76"/>
      <c r="DC2040" s="76"/>
      <c r="DD2040" s="76"/>
      <c r="DE2040" s="76"/>
      <c r="DF2040" s="76"/>
      <c r="DG2040" s="76"/>
      <c r="DH2040" s="76"/>
      <c r="DI2040" s="76"/>
      <c r="DJ2040" s="76"/>
      <c r="DK2040" s="76"/>
      <c r="DL2040" s="76"/>
    </row>
    <row r="2041" spans="1:116" x14ac:dyDescent="0.35">
      <c r="B2041" t="s">
        <v>332</v>
      </c>
      <c r="D2041" t="s">
        <v>546</v>
      </c>
      <c r="E2041" s="8" t="str">
        <f t="shared" si="3261"/>
        <v>2041 SEASON QUARTER-TV-V</v>
      </c>
      <c r="G2041" s="136" t="str">
        <f t="shared" si="3262"/>
        <v>procedure</v>
      </c>
      <c r="H2041" s="27"/>
      <c r="I2041" s="78"/>
      <c r="J2041" s="78"/>
      <c r="K2041" s="33"/>
      <c r="L2041" s="33"/>
      <c r="M2041" s="33"/>
      <c r="N2041" s="33"/>
      <c r="O2041" s="33"/>
      <c r="P2041" s="33"/>
      <c r="R2041" s="33"/>
      <c r="S2041" s="80"/>
      <c r="T2041" s="80"/>
      <c r="U2041" s="80"/>
      <c r="V2041" s="80"/>
      <c r="W2041" s="80"/>
      <c r="X2041" s="80"/>
      <c r="Y2041" s="80"/>
      <c r="Z2041" s="80"/>
      <c r="AA2041" s="80"/>
      <c r="AB2041" s="80"/>
      <c r="AC2041" s="80"/>
      <c r="AD2041" s="80"/>
      <c r="AE2041" s="80"/>
      <c r="AF2041" s="80"/>
      <c r="AG2041" s="80"/>
      <c r="AH2041" s="80"/>
      <c r="AI2041" s="80"/>
      <c r="AJ2041" s="80"/>
      <c r="AK2041" s="80"/>
      <c r="AL2041" s="80"/>
      <c r="AM2041" s="80"/>
      <c r="AN2041" s="80"/>
      <c r="AO2041" s="80"/>
      <c r="AP2041" s="80"/>
      <c r="AQ2041" s="80"/>
      <c r="AR2041" s="80"/>
      <c r="AS2041" s="80"/>
      <c r="AT2041" s="80"/>
      <c r="AU2041" s="80"/>
      <c r="AV2041" s="80"/>
      <c r="AW2041" s="80"/>
      <c r="AX2041" s="80"/>
      <c r="AY2041" s="80"/>
      <c r="AZ2041" s="80"/>
      <c r="BA2041" s="80"/>
      <c r="BB2041" s="80"/>
      <c r="BC2041" s="80"/>
      <c r="BD2041" s="80"/>
      <c r="BE2041" s="80"/>
      <c r="BF2041" s="80"/>
      <c r="BG2041" s="80"/>
      <c r="BH2041" s="80"/>
      <c r="BI2041" s="80"/>
      <c r="BJ2041" s="80"/>
      <c r="BK2041" s="80"/>
      <c r="BL2041" s="80"/>
      <c r="BM2041" s="80"/>
      <c r="BN2041" s="80"/>
      <c r="BO2041" s="80"/>
      <c r="BP2041" s="80"/>
      <c r="BQ2041" s="80"/>
      <c r="BR2041" s="80"/>
      <c r="BS2041" s="80"/>
      <c r="BT2041" s="80"/>
      <c r="BU2041" s="80"/>
      <c r="BV2041" s="80"/>
      <c r="BW2041" s="80"/>
      <c r="BX2041" s="80"/>
      <c r="BY2041" s="80"/>
      <c r="BZ2041" s="80"/>
      <c r="CA2041" s="80"/>
      <c r="CB2041" s="80"/>
      <c r="CC2041" s="80"/>
      <c r="CD2041" s="80"/>
      <c r="CE2041" s="80"/>
      <c r="CF2041" s="80"/>
      <c r="CG2041" s="80"/>
      <c r="CH2041" s="80"/>
      <c r="CI2041" s="80"/>
      <c r="CJ2041" s="80"/>
      <c r="CK2041" s="80"/>
      <c r="CL2041" s="80"/>
      <c r="CN2041" s="78"/>
      <c r="CO2041" s="77"/>
      <c r="CP2041" s="77"/>
      <c r="CQ2041" s="77"/>
      <c r="CR2041" s="77"/>
      <c r="CS2041" s="77"/>
      <c r="CT2041" s="77"/>
      <c r="CU2041" s="77"/>
      <c r="CV2041" s="77"/>
      <c r="CW2041" s="77"/>
      <c r="CX2041" s="77"/>
      <c r="CY2041" s="77"/>
      <c r="CZ2041" s="77"/>
      <c r="DA2041" s="77"/>
      <c r="DB2041" s="77"/>
      <c r="DC2041" s="77"/>
      <c r="DD2041" s="77"/>
      <c r="DE2041" s="77"/>
      <c r="DF2041" s="77"/>
      <c r="DG2041" s="77"/>
      <c r="DH2041" s="77"/>
      <c r="DI2041" s="77"/>
      <c r="DJ2041" s="77"/>
      <c r="DK2041" s="77"/>
      <c r="DL2041" s="77"/>
    </row>
    <row r="2042" spans="1:116" x14ac:dyDescent="0.35">
      <c r="B2042" t="s">
        <v>332</v>
      </c>
      <c r="D2042" t="s">
        <v>546</v>
      </c>
      <c r="E2042" s="8" t="str">
        <f t="shared" si="3261"/>
        <v>2042 SEASON QUARTER-TV-V</v>
      </c>
      <c r="G2042" s="136" t="str">
        <f t="shared" si="3262"/>
        <v>Primary revenue driver</v>
      </c>
      <c r="H2042" s="27"/>
      <c r="I2042" s="78"/>
      <c r="J2042" s="78"/>
      <c r="K2042" s="33"/>
      <c r="L2042" s="33"/>
      <c r="M2042" s="33"/>
      <c r="N2042" s="33"/>
      <c r="O2042" s="33"/>
      <c r="P2042" s="33"/>
      <c r="R2042" s="33"/>
      <c r="S2042" s="1"/>
      <c r="T2042" s="80"/>
      <c r="U2042" s="80"/>
      <c r="V2042" s="80"/>
      <c r="W2042" s="80"/>
      <c r="X2042" s="80"/>
      <c r="Y2042" s="80"/>
      <c r="Z2042" s="80"/>
      <c r="AA2042" s="80"/>
      <c r="AB2042" s="80"/>
      <c r="AC2042" s="80"/>
      <c r="AD2042" s="80"/>
      <c r="AE2042" s="80"/>
      <c r="AF2042" s="80"/>
      <c r="AG2042" s="80"/>
      <c r="AH2042" s="80"/>
      <c r="AI2042" s="80"/>
      <c r="AJ2042" s="80"/>
      <c r="AK2042" s="80"/>
      <c r="AL2042" s="80"/>
      <c r="AM2042" s="80"/>
      <c r="AN2042" s="80"/>
      <c r="AO2042" s="80"/>
      <c r="AP2042" s="80"/>
      <c r="AQ2042" s="80"/>
      <c r="AR2042" s="80"/>
      <c r="AS2042" s="80"/>
      <c r="AT2042" s="80"/>
      <c r="AU2042" s="80"/>
      <c r="AV2042" s="80"/>
      <c r="AW2042" s="80"/>
      <c r="AX2042" s="80"/>
      <c r="AY2042" s="80"/>
      <c r="AZ2042" s="80"/>
      <c r="BA2042" s="80"/>
      <c r="BB2042" s="80"/>
      <c r="BC2042" s="80"/>
      <c r="BD2042" s="80"/>
      <c r="BE2042" s="80"/>
      <c r="BF2042" s="80"/>
      <c r="BG2042" s="80"/>
      <c r="BH2042" s="80"/>
      <c r="BI2042" s="80"/>
      <c r="BJ2042" s="80"/>
      <c r="BK2042" s="80"/>
      <c r="BL2042" s="80"/>
      <c r="BM2042" s="80"/>
      <c r="BN2042" s="80"/>
      <c r="BO2042" s="80"/>
      <c r="BP2042" s="80"/>
      <c r="BQ2042" s="80"/>
      <c r="BR2042" s="80"/>
      <c r="BS2042" s="80"/>
      <c r="BT2042" s="80"/>
      <c r="BU2042" s="80"/>
      <c r="BV2042" s="80"/>
      <c r="BW2042" s="80"/>
      <c r="BX2042" s="80"/>
      <c r="BY2042" s="80"/>
      <c r="BZ2042" s="80"/>
      <c r="CA2042" s="80"/>
      <c r="CB2042" s="80"/>
      <c r="CC2042" s="80"/>
      <c r="CD2042" s="80"/>
      <c r="CE2042" s="80"/>
      <c r="CF2042" s="80"/>
      <c r="CG2042" s="80"/>
      <c r="CH2042" s="80"/>
      <c r="CI2042" s="80"/>
      <c r="CJ2042" s="80"/>
      <c r="CK2042" s="80"/>
      <c r="CL2042" s="80"/>
      <c r="CN2042" s="80">
        <f t="shared" ref="CN2042" si="3263">CN2024</f>
        <v>0</v>
      </c>
      <c r="CO2042" s="4" t="str">
        <f>ADDRESS(ROW(CO2032),COLUMN(CO2032),2)</f>
        <v>CO$2032</v>
      </c>
      <c r="CP2042" s="4" t="str">
        <f t="shared" ref="CP2042:DL2042" si="3264">ADDRESS(ROW(CP2032),COLUMN(CP2032),2)</f>
        <v>CP$2032</v>
      </c>
      <c r="CQ2042" s="4" t="str">
        <f t="shared" si="3264"/>
        <v>CQ$2032</v>
      </c>
      <c r="CR2042" s="4" t="str">
        <f t="shared" si="3264"/>
        <v>CR$2032</v>
      </c>
      <c r="CS2042" s="4" t="str">
        <f t="shared" si="3264"/>
        <v>CS$2032</v>
      </c>
      <c r="CT2042" s="4" t="str">
        <f t="shared" si="3264"/>
        <v>CT$2032</v>
      </c>
      <c r="CU2042" s="4" t="str">
        <f t="shared" si="3264"/>
        <v>CU$2032</v>
      </c>
      <c r="CV2042" s="4" t="str">
        <f t="shared" si="3264"/>
        <v>CV$2032</v>
      </c>
      <c r="CW2042" s="4" t="str">
        <f t="shared" si="3264"/>
        <v>CW$2032</v>
      </c>
      <c r="CX2042" s="4" t="str">
        <f t="shared" si="3264"/>
        <v>CX$2032</v>
      </c>
      <c r="CY2042" s="4" t="str">
        <f t="shared" si="3264"/>
        <v>CY$2032</v>
      </c>
      <c r="CZ2042" s="4" t="str">
        <f t="shared" si="3264"/>
        <v>CZ$2032</v>
      </c>
      <c r="DA2042" s="4" t="str">
        <f t="shared" si="3264"/>
        <v>DA$2032</v>
      </c>
      <c r="DB2042" s="4" t="str">
        <f t="shared" si="3264"/>
        <v>DB$2032</v>
      </c>
      <c r="DC2042" s="4" t="str">
        <f t="shared" si="3264"/>
        <v>DC$2032</v>
      </c>
      <c r="DD2042" s="4" t="str">
        <f t="shared" si="3264"/>
        <v>DD$2032</v>
      </c>
      <c r="DE2042" s="4" t="str">
        <f t="shared" si="3264"/>
        <v>DE$2032</v>
      </c>
      <c r="DF2042" s="4" t="str">
        <f t="shared" si="3264"/>
        <v>DF$2032</v>
      </c>
      <c r="DG2042" s="4" t="str">
        <f t="shared" si="3264"/>
        <v>DG$2032</v>
      </c>
      <c r="DH2042" s="4" t="str">
        <f t="shared" si="3264"/>
        <v>DH$2032</v>
      </c>
      <c r="DI2042" s="4" t="str">
        <f t="shared" si="3264"/>
        <v>DI$2032</v>
      </c>
      <c r="DJ2042" s="4" t="str">
        <f t="shared" si="3264"/>
        <v>DJ$2032</v>
      </c>
      <c r="DK2042" s="4" t="str">
        <f t="shared" si="3264"/>
        <v>DK$2032</v>
      </c>
      <c r="DL2042" s="4" t="str">
        <f t="shared" si="3264"/>
        <v>DL$2032</v>
      </c>
    </row>
    <row r="2043" spans="1:116" x14ac:dyDescent="0.35">
      <c r="B2043" t="s">
        <v>332</v>
      </c>
      <c r="D2043" t="s">
        <v>546</v>
      </c>
      <c r="E2043" s="8" t="str">
        <f t="shared" si="3261"/>
        <v>2043 SEASON QUARTER-TV-V</v>
      </c>
      <c r="G2043" s="136" t="str">
        <f t="shared" si="3262"/>
        <v>Primary volume driver</v>
      </c>
      <c r="K2043" s="53"/>
      <c r="L2043" s="53"/>
      <c r="M2043" s="53"/>
      <c r="N2043" s="53"/>
      <c r="O2043" s="53"/>
      <c r="P2043" s="53"/>
      <c r="R2043" s="24"/>
      <c r="S2043" s="80"/>
      <c r="T2043" s="80"/>
      <c r="U2043" s="80"/>
      <c r="V2043" s="80"/>
      <c r="W2043" s="80"/>
      <c r="X2043" s="80"/>
      <c r="Y2043" s="80"/>
      <c r="Z2043" s="80"/>
      <c r="AA2043" s="80"/>
      <c r="AB2043" s="80"/>
      <c r="AC2043" s="80"/>
      <c r="AD2043" s="80"/>
      <c r="AE2043" s="80"/>
      <c r="AF2043" s="80"/>
      <c r="AG2043" s="80"/>
      <c r="AH2043" s="80"/>
      <c r="AI2043" s="80"/>
      <c r="AJ2043" s="80"/>
      <c r="AK2043" s="80"/>
      <c r="AL2043" s="80"/>
      <c r="AM2043" s="80"/>
      <c r="AN2043" s="80"/>
      <c r="AO2043" s="80"/>
      <c r="AP2043" s="80"/>
      <c r="AQ2043" s="80"/>
      <c r="AR2043" s="80"/>
      <c r="AS2043" s="80"/>
      <c r="AT2043" s="80"/>
      <c r="AU2043" s="80"/>
      <c r="AV2043" s="80"/>
      <c r="AW2043" s="80"/>
      <c r="AX2043" s="80"/>
      <c r="AY2043" s="80"/>
      <c r="AZ2043" s="80"/>
      <c r="BA2043" s="80"/>
      <c r="BB2043" s="80"/>
      <c r="BC2043" s="80"/>
      <c r="BD2043" s="80"/>
      <c r="BE2043" s="80"/>
      <c r="BF2043" s="80"/>
      <c r="BG2043" s="80"/>
      <c r="BH2043" s="80"/>
      <c r="BI2043" s="80"/>
      <c r="BJ2043" s="80"/>
      <c r="BK2043" s="80"/>
      <c r="BL2043" s="80"/>
      <c r="BM2043" s="80"/>
      <c r="BN2043" s="80"/>
      <c r="BO2043" s="80"/>
      <c r="BP2043" s="80"/>
      <c r="BQ2043" s="80"/>
      <c r="BR2043" s="80"/>
      <c r="BS2043" s="80"/>
      <c r="BT2043" s="80"/>
      <c r="BU2043" s="80"/>
      <c r="BV2043" s="80"/>
      <c r="BW2043" s="80"/>
      <c r="BX2043" s="80"/>
      <c r="BY2043" s="80"/>
      <c r="BZ2043" s="80"/>
      <c r="CA2043" s="80"/>
      <c r="CB2043" s="80"/>
      <c r="CC2043" s="80"/>
      <c r="CD2043" s="80"/>
      <c r="CE2043" s="80"/>
      <c r="CF2043" s="80"/>
      <c r="CG2043" s="80"/>
      <c r="CH2043" s="80"/>
      <c r="CI2043" s="80"/>
      <c r="CJ2043" s="80"/>
      <c r="CK2043" s="80"/>
      <c r="CL2043" s="80"/>
      <c r="CN2043" s="80">
        <f t="shared" ref="CN2043:DL2043" si="3265">CN2025</f>
        <v>0</v>
      </c>
      <c r="CO2043" s="80" t="str">
        <f t="shared" si="3265"/>
        <v>CO$17</v>
      </c>
      <c r="CP2043" s="80" t="str">
        <f t="shared" si="3265"/>
        <v>CP$17</v>
      </c>
      <c r="CQ2043" s="80" t="str">
        <f t="shared" si="3265"/>
        <v>CQ$17</v>
      </c>
      <c r="CR2043" s="80" t="str">
        <f t="shared" si="3265"/>
        <v>CR$17</v>
      </c>
      <c r="CS2043" s="80" t="str">
        <f t="shared" si="3265"/>
        <v>CS$17</v>
      </c>
      <c r="CT2043" s="80" t="str">
        <f t="shared" si="3265"/>
        <v>CT$17</v>
      </c>
      <c r="CU2043" s="80" t="str">
        <f t="shared" si="3265"/>
        <v>CU$17</v>
      </c>
      <c r="CV2043" s="80" t="str">
        <f t="shared" si="3265"/>
        <v>CV$17</v>
      </c>
      <c r="CW2043" s="80" t="str">
        <f t="shared" si="3265"/>
        <v>CW$17</v>
      </c>
      <c r="CX2043" s="80" t="str">
        <f t="shared" si="3265"/>
        <v>CX$17</v>
      </c>
      <c r="CY2043" s="80" t="str">
        <f t="shared" si="3265"/>
        <v>CY$17</v>
      </c>
      <c r="CZ2043" s="80" t="str">
        <f t="shared" si="3265"/>
        <v>CZ$17</v>
      </c>
      <c r="DA2043" s="80" t="str">
        <f t="shared" si="3265"/>
        <v>DA$17</v>
      </c>
      <c r="DB2043" s="80" t="str">
        <f t="shared" si="3265"/>
        <v>DB$17</v>
      </c>
      <c r="DC2043" s="80" t="str">
        <f t="shared" si="3265"/>
        <v>DC$17</v>
      </c>
      <c r="DD2043" s="80" t="str">
        <f t="shared" si="3265"/>
        <v>DD$17</v>
      </c>
      <c r="DE2043" s="80" t="str">
        <f t="shared" si="3265"/>
        <v>DE$17</v>
      </c>
      <c r="DF2043" s="80" t="str">
        <f t="shared" si="3265"/>
        <v>DF$17</v>
      </c>
      <c r="DG2043" s="80" t="str">
        <f t="shared" si="3265"/>
        <v>DG$17</v>
      </c>
      <c r="DH2043" s="80" t="str">
        <f t="shared" si="3265"/>
        <v>DH$17</v>
      </c>
      <c r="DI2043" s="80" t="str">
        <f t="shared" si="3265"/>
        <v>DI$17</v>
      </c>
      <c r="DJ2043" s="80" t="str">
        <f t="shared" si="3265"/>
        <v>DJ$17</v>
      </c>
      <c r="DK2043" s="80" t="str">
        <f t="shared" si="3265"/>
        <v>DK$17</v>
      </c>
      <c r="DL2043" s="80" t="str">
        <f t="shared" si="3265"/>
        <v>DL$17</v>
      </c>
    </row>
    <row r="2044" spans="1:116" x14ac:dyDescent="0.35">
      <c r="B2044" t="s">
        <v>332</v>
      </c>
      <c r="D2044" t="s">
        <v>546</v>
      </c>
      <c r="E2044" s="8" t="str">
        <f t="shared" si="3261"/>
        <v>2044 SEASON QUARTER-TV-V</v>
      </c>
      <c r="G2044" s="136" t="str">
        <f t="shared" si="3262"/>
        <v>(Secondary label)</v>
      </c>
      <c r="H2044" s="12"/>
      <c r="I2044" s="60"/>
      <c r="J2044" s="60"/>
      <c r="K2044" s="15"/>
      <c r="L2044" s="15"/>
      <c r="M2044" s="15"/>
      <c r="N2044" s="15"/>
      <c r="O2044" s="15"/>
      <c r="P2044" s="15"/>
      <c r="R2044" s="15"/>
      <c r="S2044" s="80"/>
      <c r="T2044" s="80"/>
      <c r="U2044" s="80"/>
      <c r="V2044" s="80"/>
      <c r="W2044" s="80"/>
      <c r="X2044" s="80"/>
      <c r="Y2044" s="80"/>
      <c r="Z2044" s="80"/>
      <c r="AA2044" s="80"/>
      <c r="AB2044" s="80"/>
      <c r="AC2044" s="80"/>
      <c r="AD2044" s="80"/>
      <c r="AE2044" s="80"/>
      <c r="AF2044" s="80"/>
      <c r="AG2044" s="80"/>
      <c r="AH2044" s="80"/>
      <c r="AI2044" s="80"/>
      <c r="AJ2044" s="80"/>
      <c r="AK2044" s="80"/>
      <c r="AL2044" s="80"/>
      <c r="AM2044" s="80"/>
      <c r="AN2044" s="80"/>
      <c r="AO2044" s="80"/>
      <c r="AP2044" s="80"/>
      <c r="AQ2044" s="80"/>
      <c r="AR2044" s="80"/>
      <c r="AS2044" s="80"/>
      <c r="AT2044" s="80"/>
      <c r="AU2044" s="80"/>
      <c r="AV2044" s="80"/>
      <c r="AW2044" s="80"/>
      <c r="AX2044" s="80"/>
      <c r="AY2044" s="80"/>
      <c r="AZ2044" s="80"/>
      <c r="BA2044" s="80"/>
      <c r="BB2044" s="80"/>
      <c r="BC2044" s="80"/>
      <c r="BD2044" s="80"/>
      <c r="BE2044" s="80"/>
      <c r="BF2044" s="80"/>
      <c r="BG2044" s="80"/>
      <c r="BH2044" s="80"/>
      <c r="BI2044" s="80"/>
      <c r="BJ2044" s="80"/>
      <c r="BK2044" s="80"/>
      <c r="BL2044" s="80"/>
      <c r="BM2044" s="80"/>
      <c r="BN2044" s="80"/>
      <c r="BO2044" s="80"/>
      <c r="BP2044" s="80"/>
      <c r="BQ2044" s="80"/>
      <c r="BR2044" s="80"/>
      <c r="BS2044" s="80"/>
      <c r="BT2044" s="80"/>
      <c r="BU2044" s="80"/>
      <c r="BV2044" s="80"/>
      <c r="BW2044" s="80"/>
      <c r="BX2044" s="80"/>
      <c r="BY2044" s="80"/>
      <c r="BZ2044" s="80"/>
      <c r="CA2044" s="80"/>
      <c r="CB2044" s="80"/>
      <c r="CC2044" s="80"/>
      <c r="CD2044" s="80"/>
      <c r="CE2044" s="80"/>
      <c r="CF2044" s="80"/>
      <c r="CG2044" s="80"/>
      <c r="CH2044" s="80"/>
      <c r="CI2044" s="80"/>
      <c r="CJ2044" s="80"/>
      <c r="CK2044" s="80"/>
      <c r="CL2044" s="80"/>
      <c r="CN2044" s="80"/>
      <c r="CO2044" s="80"/>
      <c r="CP2044" s="80"/>
      <c r="CQ2044" s="80"/>
      <c r="CR2044" s="80"/>
      <c r="CS2044" s="80"/>
      <c r="CT2044" s="80"/>
      <c r="CU2044" s="80"/>
      <c r="CV2044" s="80"/>
      <c r="CW2044" s="80"/>
      <c r="CX2044" s="80"/>
      <c r="CY2044" s="80"/>
      <c r="CZ2044" s="80"/>
      <c r="DA2044" s="80"/>
      <c r="DB2044" s="80"/>
      <c r="DC2044" s="80"/>
      <c r="DD2044" s="80"/>
      <c r="DE2044" s="80"/>
      <c r="DF2044" s="80"/>
      <c r="DG2044" s="80"/>
      <c r="DH2044" s="80"/>
      <c r="DI2044" s="80"/>
      <c r="DJ2044" s="80"/>
      <c r="DK2044" s="80"/>
      <c r="DL2044" s="80"/>
    </row>
    <row r="2045" spans="1:116" x14ac:dyDescent="0.35">
      <c r="B2045" t="s">
        <v>332</v>
      </c>
      <c r="D2045" t="s">
        <v>546</v>
      </c>
      <c r="E2045" s="8" t="str">
        <f t="shared" si="3261"/>
        <v>2045 SEASON QUARTER-TV-V</v>
      </c>
      <c r="G2045" s="136" t="str">
        <f t="shared" si="3262"/>
        <v xml:space="preserve">secondary unit </v>
      </c>
      <c r="H2045" s="12"/>
      <c r="I2045" s="60"/>
      <c r="J2045" s="60"/>
      <c r="K2045" s="15"/>
      <c r="L2045" s="15"/>
      <c r="M2045" s="15"/>
      <c r="N2045" s="15"/>
      <c r="O2045" s="15"/>
      <c r="P2045" s="15"/>
      <c r="R2045" s="15"/>
      <c r="S2045" s="76"/>
      <c r="T2045" s="76"/>
      <c r="U2045" s="76"/>
      <c r="V2045" s="76"/>
      <c r="W2045" s="76"/>
      <c r="X2045" s="76"/>
      <c r="Y2045" s="76"/>
      <c r="Z2045" s="76"/>
      <c r="AA2045" s="76"/>
      <c r="AB2045" s="76"/>
      <c r="AC2045" s="76"/>
      <c r="AD2045" s="76"/>
      <c r="AE2045" s="76"/>
      <c r="AF2045" s="76"/>
      <c r="AG2045" s="76"/>
      <c r="AH2045" s="76"/>
      <c r="AI2045" s="76"/>
      <c r="AJ2045" s="76"/>
      <c r="AK2045" s="76"/>
      <c r="AL2045" s="76"/>
      <c r="AM2045" s="76"/>
      <c r="AN2045" s="76"/>
      <c r="AO2045" s="76"/>
      <c r="AP2045" s="76"/>
      <c r="AQ2045" s="76"/>
      <c r="AR2045" s="76"/>
      <c r="AS2045" s="76"/>
      <c r="AT2045" s="76"/>
      <c r="AU2045" s="76"/>
      <c r="AV2045" s="76"/>
      <c r="AW2045" s="76"/>
      <c r="AX2045" s="76"/>
      <c r="AY2045" s="76"/>
      <c r="AZ2045" s="76"/>
      <c r="BA2045" s="76"/>
      <c r="BB2045" s="76"/>
      <c r="BC2045" s="76"/>
      <c r="BD2045" s="76"/>
      <c r="BE2045" s="76"/>
      <c r="BF2045" s="76"/>
      <c r="BG2045" s="76"/>
      <c r="BH2045" s="76"/>
      <c r="BI2045" s="76"/>
      <c r="BJ2045" s="76"/>
      <c r="BK2045" s="76"/>
      <c r="BL2045" s="76"/>
      <c r="BM2045" s="76"/>
      <c r="BN2045" s="76"/>
      <c r="BO2045" s="76"/>
      <c r="BP2045" s="76"/>
      <c r="BQ2045" s="76"/>
      <c r="BR2045" s="76"/>
      <c r="BS2045" s="76"/>
      <c r="BT2045" s="76"/>
      <c r="BU2045" s="76"/>
      <c r="BV2045" s="76"/>
      <c r="BW2045" s="76"/>
      <c r="BX2045" s="76"/>
      <c r="BY2045" s="76"/>
      <c r="BZ2045" s="76"/>
      <c r="CA2045" s="76"/>
      <c r="CB2045" s="76"/>
      <c r="CC2045" s="76"/>
      <c r="CD2045" s="76"/>
      <c r="CE2045" s="76"/>
      <c r="CF2045" s="76"/>
      <c r="CG2045" s="76"/>
      <c r="CH2045" s="76"/>
      <c r="CI2045" s="76"/>
      <c r="CJ2045" s="76"/>
      <c r="CK2045" s="76"/>
      <c r="CL2045" s="76"/>
      <c r="CN2045" s="76"/>
      <c r="CO2045" s="76"/>
      <c r="CP2045" s="76"/>
      <c r="CQ2045" s="76"/>
      <c r="CR2045" s="76"/>
      <c r="CS2045" s="76"/>
      <c r="CT2045" s="76"/>
      <c r="CU2045" s="76"/>
      <c r="CV2045" s="76"/>
      <c r="CW2045" s="76"/>
      <c r="CX2045" s="76"/>
      <c r="CY2045" s="76"/>
      <c r="CZ2045" s="76"/>
      <c r="DA2045" s="76"/>
      <c r="DB2045" s="76"/>
      <c r="DC2045" s="76"/>
      <c r="DD2045" s="76"/>
      <c r="DE2045" s="76"/>
      <c r="DF2045" s="76"/>
      <c r="DG2045" s="76"/>
      <c r="DH2045" s="76"/>
      <c r="DI2045" s="76"/>
      <c r="DJ2045" s="76"/>
      <c r="DK2045" s="76"/>
      <c r="DL2045" s="76"/>
    </row>
    <row r="2046" spans="1:116" x14ac:dyDescent="0.35">
      <c r="E2046" s="8"/>
      <c r="G2046" s="136" t="str">
        <f t="shared" si="3262"/>
        <v>Secondary revenue driver</v>
      </c>
      <c r="H2046" s="12"/>
      <c r="I2046" s="60"/>
      <c r="J2046" s="60"/>
      <c r="K2046" s="15"/>
      <c r="L2046" s="15"/>
      <c r="M2046" s="15"/>
      <c r="N2046" s="15"/>
      <c r="O2046" s="15"/>
      <c r="P2046" s="15"/>
      <c r="R2046" s="15"/>
      <c r="S2046" s="80"/>
      <c r="T2046" s="80"/>
      <c r="U2046" s="80"/>
      <c r="V2046" s="80"/>
      <c r="W2046" s="80"/>
      <c r="X2046" s="80"/>
      <c r="Y2046" s="80"/>
      <c r="Z2046" s="80"/>
      <c r="AA2046" s="80"/>
      <c r="AB2046" s="80"/>
      <c r="AC2046" s="80"/>
      <c r="AD2046" s="80"/>
      <c r="AE2046" s="80"/>
      <c r="AF2046" s="80"/>
      <c r="AG2046" s="80"/>
      <c r="AH2046" s="80"/>
      <c r="AI2046" s="80"/>
      <c r="AJ2046" s="80"/>
      <c r="AK2046" s="80"/>
      <c r="AL2046" s="80"/>
      <c r="AM2046" s="80"/>
      <c r="AN2046" s="80"/>
      <c r="AO2046" s="80"/>
      <c r="AP2046" s="80"/>
      <c r="AQ2046" s="80"/>
      <c r="AR2046" s="80"/>
      <c r="AS2046" s="80"/>
      <c r="AT2046" s="80"/>
      <c r="AU2046" s="80"/>
      <c r="AV2046" s="80"/>
      <c r="AW2046" s="80"/>
      <c r="AX2046" s="80"/>
      <c r="AY2046" s="80"/>
      <c r="AZ2046" s="80"/>
      <c r="BA2046" s="80"/>
      <c r="BB2046" s="80"/>
      <c r="BC2046" s="80"/>
      <c r="BD2046" s="80"/>
      <c r="BE2046" s="80"/>
      <c r="BF2046" s="80"/>
      <c r="BG2046" s="80"/>
      <c r="BH2046" s="80"/>
      <c r="BI2046" s="80"/>
      <c r="BJ2046" s="80"/>
      <c r="BK2046" s="80"/>
      <c r="BL2046" s="80"/>
      <c r="BM2046" s="80"/>
      <c r="BN2046" s="80"/>
      <c r="BO2046" s="80"/>
      <c r="BP2046" s="80"/>
      <c r="BQ2046" s="80"/>
      <c r="BR2046" s="80"/>
      <c r="BS2046" s="80"/>
      <c r="BT2046" s="80"/>
      <c r="BU2046" s="80"/>
      <c r="BV2046" s="80"/>
      <c r="BW2046" s="80"/>
      <c r="BX2046" s="80"/>
      <c r="BY2046" s="80"/>
      <c r="BZ2046" s="80"/>
      <c r="CA2046" s="80"/>
      <c r="CB2046" s="80"/>
      <c r="CC2046" s="80"/>
      <c r="CD2046" s="80"/>
      <c r="CE2046" s="80"/>
      <c r="CF2046" s="80"/>
      <c r="CG2046" s="80"/>
      <c r="CH2046" s="80"/>
      <c r="CI2046" s="80"/>
      <c r="CJ2046" s="80"/>
      <c r="CK2046" s="80"/>
      <c r="CL2046" s="80"/>
      <c r="CN2046" s="80">
        <f t="shared" ref="CN2046:DL2046" si="3266">CN2028</f>
        <v>0</v>
      </c>
      <c r="CO2046" s="80" t="str">
        <f t="shared" si="3266"/>
        <v>CO$18</v>
      </c>
      <c r="CP2046" s="80" t="str">
        <f t="shared" si="3266"/>
        <v>CP$18</v>
      </c>
      <c r="CQ2046" s="80" t="str">
        <f t="shared" si="3266"/>
        <v>CQ$18</v>
      </c>
      <c r="CR2046" s="80" t="str">
        <f t="shared" si="3266"/>
        <v>CR$18</v>
      </c>
      <c r="CS2046" s="80" t="str">
        <f t="shared" si="3266"/>
        <v>CS$18</v>
      </c>
      <c r="CT2046" s="80" t="str">
        <f t="shared" si="3266"/>
        <v>CT$18</v>
      </c>
      <c r="CU2046" s="80" t="str">
        <f t="shared" si="3266"/>
        <v>CU$18</v>
      </c>
      <c r="CV2046" s="80" t="str">
        <f t="shared" si="3266"/>
        <v>CV$18</v>
      </c>
      <c r="CW2046" s="80" t="str">
        <f t="shared" si="3266"/>
        <v>CW$18</v>
      </c>
      <c r="CX2046" s="80" t="str">
        <f t="shared" si="3266"/>
        <v>CX$18</v>
      </c>
      <c r="CY2046" s="80" t="str">
        <f t="shared" si="3266"/>
        <v>CY$18</v>
      </c>
      <c r="CZ2046" s="80" t="str">
        <f t="shared" si="3266"/>
        <v>CZ$18</v>
      </c>
      <c r="DA2046" s="80" t="str">
        <f t="shared" si="3266"/>
        <v>DA$18</v>
      </c>
      <c r="DB2046" s="80" t="str">
        <f t="shared" si="3266"/>
        <v>DB$18</v>
      </c>
      <c r="DC2046" s="80" t="str">
        <f t="shared" si="3266"/>
        <v>DC$18</v>
      </c>
      <c r="DD2046" s="80" t="str">
        <f t="shared" si="3266"/>
        <v>DD$18</v>
      </c>
      <c r="DE2046" s="80" t="str">
        <f t="shared" si="3266"/>
        <v>DE$18</v>
      </c>
      <c r="DF2046" s="80" t="str">
        <f t="shared" si="3266"/>
        <v>DF$18</v>
      </c>
      <c r="DG2046" s="80" t="str">
        <f t="shared" si="3266"/>
        <v>DG$18</v>
      </c>
      <c r="DH2046" s="80" t="str">
        <f t="shared" si="3266"/>
        <v>DH$18</v>
      </c>
      <c r="DI2046" s="80" t="str">
        <f t="shared" si="3266"/>
        <v>DI$18</v>
      </c>
      <c r="DJ2046" s="80" t="str">
        <f t="shared" si="3266"/>
        <v>DJ$18</v>
      </c>
      <c r="DK2046" s="80" t="str">
        <f t="shared" si="3266"/>
        <v>DK$18</v>
      </c>
      <c r="DL2046" s="80" t="str">
        <f t="shared" si="3266"/>
        <v>DL$18</v>
      </c>
    </row>
    <row r="2047" spans="1:116" x14ac:dyDescent="0.35">
      <c r="A2047" s="174"/>
      <c r="E2047" s="8"/>
      <c r="G2047" s="136" t="str">
        <f t="shared" si="3262"/>
        <v>Secondary volume driver</v>
      </c>
      <c r="H2047" s="12"/>
      <c r="I2047" s="60"/>
      <c r="J2047" s="60"/>
      <c r="K2047" s="15"/>
      <c r="L2047" s="15"/>
      <c r="M2047" s="15"/>
      <c r="N2047" s="15"/>
      <c r="O2047" s="15"/>
      <c r="P2047" s="15"/>
      <c r="R2047" s="15"/>
      <c r="S2047" s="80"/>
      <c r="T2047" s="80"/>
      <c r="U2047" s="80"/>
      <c r="V2047" s="80"/>
      <c r="W2047" s="80"/>
      <c r="X2047" s="80"/>
      <c r="Y2047" s="80"/>
      <c r="Z2047" s="80"/>
      <c r="AA2047" s="80"/>
      <c r="AB2047" s="80"/>
      <c r="AC2047" s="80"/>
      <c r="AD2047" s="80"/>
      <c r="AE2047" s="80"/>
      <c r="AF2047" s="80"/>
      <c r="AG2047" s="80"/>
      <c r="AH2047" s="80"/>
      <c r="AI2047" s="80"/>
      <c r="AJ2047" s="80"/>
      <c r="AK2047" s="80"/>
      <c r="AL2047" s="80"/>
      <c r="AM2047" s="80"/>
      <c r="AN2047" s="80"/>
      <c r="AO2047" s="80"/>
      <c r="AP2047" s="80"/>
      <c r="AQ2047" s="80"/>
      <c r="AR2047" s="80"/>
      <c r="AS2047" s="80"/>
      <c r="AT2047" s="80"/>
      <c r="AU2047" s="80"/>
      <c r="AV2047" s="80"/>
      <c r="AW2047" s="80"/>
      <c r="AX2047" s="80"/>
      <c r="AY2047" s="80"/>
      <c r="AZ2047" s="80"/>
      <c r="BA2047" s="80"/>
      <c r="BB2047" s="80"/>
      <c r="BC2047" s="80"/>
      <c r="BD2047" s="80"/>
      <c r="BE2047" s="80"/>
      <c r="BF2047" s="80"/>
      <c r="BG2047" s="80"/>
      <c r="BH2047" s="80"/>
      <c r="BI2047" s="80"/>
      <c r="BJ2047" s="80"/>
      <c r="BK2047" s="80"/>
      <c r="BL2047" s="80"/>
      <c r="BM2047" s="80"/>
      <c r="BN2047" s="80"/>
      <c r="BO2047" s="80"/>
      <c r="BP2047" s="80"/>
      <c r="BQ2047" s="80"/>
      <c r="BR2047" s="80"/>
      <c r="BS2047" s="80"/>
      <c r="BT2047" s="80"/>
      <c r="BU2047" s="80"/>
      <c r="BV2047" s="80"/>
      <c r="BW2047" s="80"/>
      <c r="BX2047" s="80"/>
      <c r="BY2047" s="80"/>
      <c r="BZ2047" s="80"/>
      <c r="CA2047" s="80"/>
      <c r="CB2047" s="80"/>
      <c r="CC2047" s="80"/>
      <c r="CD2047" s="80"/>
      <c r="CE2047" s="80"/>
      <c r="CF2047" s="80"/>
      <c r="CG2047" s="80"/>
      <c r="CH2047" s="80"/>
      <c r="CI2047" s="80"/>
      <c r="CJ2047" s="80"/>
      <c r="CK2047" s="80"/>
      <c r="CL2047" s="80"/>
      <c r="CN2047" s="80">
        <f t="shared" ref="CN2047:DL2047" si="3267">CN2029</f>
        <v>0</v>
      </c>
      <c r="CO2047" s="80" t="str">
        <f t="shared" si="3267"/>
        <v>CO$19</v>
      </c>
      <c r="CP2047" s="80" t="str">
        <f t="shared" si="3267"/>
        <v>CP$19</v>
      </c>
      <c r="CQ2047" s="80" t="str">
        <f t="shared" si="3267"/>
        <v>CQ$19</v>
      </c>
      <c r="CR2047" s="80" t="str">
        <f t="shared" si="3267"/>
        <v>CR$19</v>
      </c>
      <c r="CS2047" s="80" t="str">
        <f t="shared" si="3267"/>
        <v>CS$19</v>
      </c>
      <c r="CT2047" s="80" t="str">
        <f t="shared" si="3267"/>
        <v>CT$19</v>
      </c>
      <c r="CU2047" s="80" t="str">
        <f t="shared" si="3267"/>
        <v>CU$19</v>
      </c>
      <c r="CV2047" s="80" t="str">
        <f t="shared" si="3267"/>
        <v>CV$19</v>
      </c>
      <c r="CW2047" s="80" t="str">
        <f t="shared" si="3267"/>
        <v>CW$19</v>
      </c>
      <c r="CX2047" s="80" t="str">
        <f t="shared" si="3267"/>
        <v>CX$19</v>
      </c>
      <c r="CY2047" s="80" t="str">
        <f t="shared" si="3267"/>
        <v>CY$19</v>
      </c>
      <c r="CZ2047" s="80" t="str">
        <f t="shared" si="3267"/>
        <v>CZ$19</v>
      </c>
      <c r="DA2047" s="80" t="str">
        <f t="shared" si="3267"/>
        <v>DA$19</v>
      </c>
      <c r="DB2047" s="80" t="str">
        <f t="shared" si="3267"/>
        <v>DB$19</v>
      </c>
      <c r="DC2047" s="80" t="str">
        <f t="shared" si="3267"/>
        <v>DC$19</v>
      </c>
      <c r="DD2047" s="80" t="str">
        <f t="shared" si="3267"/>
        <v>DD$19</v>
      </c>
      <c r="DE2047" s="80" t="str">
        <f t="shared" si="3267"/>
        <v>DE$19</v>
      </c>
      <c r="DF2047" s="80" t="str">
        <f t="shared" si="3267"/>
        <v>DF$19</v>
      </c>
      <c r="DG2047" s="80" t="str">
        <f t="shared" si="3267"/>
        <v>DG$19</v>
      </c>
      <c r="DH2047" s="80" t="str">
        <f t="shared" si="3267"/>
        <v>DH$19</v>
      </c>
      <c r="DI2047" s="80" t="str">
        <f t="shared" si="3267"/>
        <v>DI$19</v>
      </c>
      <c r="DJ2047" s="80" t="str">
        <f t="shared" si="3267"/>
        <v>DJ$19</v>
      </c>
      <c r="DK2047" s="80" t="str">
        <f t="shared" si="3267"/>
        <v>DK$19</v>
      </c>
      <c r="DL2047" s="80" t="str">
        <f t="shared" si="3267"/>
        <v>DL$19</v>
      </c>
    </row>
    <row r="2048" spans="1:116" x14ac:dyDescent="0.35">
      <c r="A2048" s="174"/>
      <c r="E2048" s="8"/>
      <c r="G2048" s="136"/>
      <c r="H2048" s="12"/>
      <c r="I2048" s="60"/>
      <c r="J2048" s="60"/>
      <c r="K2048" s="15"/>
      <c r="L2048" s="15"/>
      <c r="M2048" s="15"/>
      <c r="N2048" s="15"/>
      <c r="O2048" s="15"/>
      <c r="P2048" s="15"/>
      <c r="R2048" s="15"/>
      <c r="S2048" s="80"/>
      <c r="T2048" s="80"/>
      <c r="U2048" s="80"/>
      <c r="V2048" s="80"/>
      <c r="W2048" s="80"/>
      <c r="X2048" s="80"/>
      <c r="Y2048" s="80"/>
      <c r="Z2048" s="80"/>
      <c r="AA2048" s="80"/>
      <c r="AB2048" s="80"/>
      <c r="AC2048" s="80"/>
      <c r="AD2048" s="80"/>
      <c r="AE2048" s="80"/>
      <c r="AF2048" s="80"/>
      <c r="AG2048" s="80"/>
      <c r="AH2048" s="80"/>
      <c r="AI2048" s="80"/>
      <c r="AJ2048" s="80"/>
      <c r="AK2048" s="80"/>
      <c r="AL2048" s="80"/>
      <c r="AM2048" s="80"/>
      <c r="AN2048" s="80"/>
      <c r="AO2048" s="80"/>
      <c r="AP2048" s="80"/>
      <c r="AQ2048" s="80"/>
      <c r="AR2048" s="80"/>
      <c r="AS2048" s="80"/>
      <c r="AT2048" s="80"/>
      <c r="AU2048" s="80"/>
      <c r="AV2048" s="80"/>
      <c r="AW2048" s="80"/>
      <c r="AX2048" s="80"/>
      <c r="AY2048" s="80"/>
      <c r="AZ2048" s="80"/>
      <c r="BA2048" s="80"/>
      <c r="BB2048" s="80"/>
      <c r="BC2048" s="80"/>
      <c r="BD2048" s="80"/>
      <c r="BE2048" s="80"/>
      <c r="BF2048" s="80"/>
      <c r="BG2048" s="80"/>
      <c r="BH2048" s="80"/>
      <c r="BI2048" s="80"/>
      <c r="BJ2048" s="80"/>
      <c r="BK2048" s="80"/>
      <c r="BL2048" s="80"/>
      <c r="BM2048" s="80"/>
      <c r="BN2048" s="80"/>
      <c r="BO2048" s="80"/>
      <c r="BP2048" s="80"/>
      <c r="BQ2048" s="80"/>
      <c r="BR2048" s="80"/>
      <c r="BS2048" s="80"/>
      <c r="BT2048" s="80"/>
      <c r="BU2048" s="80"/>
      <c r="BV2048" s="80"/>
      <c r="BW2048" s="80"/>
      <c r="BX2048" s="80"/>
      <c r="BY2048" s="80"/>
      <c r="BZ2048" s="80"/>
      <c r="CA2048" s="80"/>
      <c r="CB2048" s="80"/>
      <c r="CC2048" s="80"/>
      <c r="CD2048" s="80"/>
      <c r="CE2048" s="80"/>
      <c r="CF2048" s="80"/>
      <c r="CG2048" s="80"/>
      <c r="CH2048" s="80"/>
      <c r="CI2048" s="80"/>
      <c r="CJ2048" s="80"/>
      <c r="CK2048" s="80"/>
      <c r="CL2048" s="80"/>
      <c r="CN2048" s="60"/>
      <c r="CO2048" s="179"/>
      <c r="CP2048" s="179"/>
      <c r="CQ2048" s="179"/>
      <c r="CR2048" s="179"/>
      <c r="CS2048" s="179"/>
      <c r="CT2048" s="179"/>
      <c r="CU2048" s="179"/>
      <c r="CV2048" s="179"/>
      <c r="CW2048" s="179"/>
      <c r="CX2048" s="179"/>
      <c r="CY2048" s="179"/>
      <c r="CZ2048" s="179"/>
      <c r="DA2048" s="179"/>
      <c r="DB2048" s="179"/>
      <c r="DC2048" s="179"/>
      <c r="DD2048" s="179"/>
      <c r="DE2048" s="179"/>
      <c r="DF2048" s="179"/>
      <c r="DG2048" s="179"/>
      <c r="DH2048" s="179"/>
      <c r="DI2048" s="179"/>
      <c r="DJ2048" s="179"/>
      <c r="DK2048" s="179"/>
      <c r="DL2048" s="179"/>
    </row>
    <row r="2049" spans="1:116" x14ac:dyDescent="0.35">
      <c r="A2049" s="174"/>
      <c r="E2049" s="8"/>
      <c r="G2049" s="175" t="s">
        <v>503</v>
      </c>
      <c r="H2049" s="174"/>
      <c r="I2049" s="176"/>
      <c r="J2049" s="176"/>
      <c r="K2049" s="197"/>
      <c r="L2049" s="197"/>
      <c r="M2049" s="197"/>
      <c r="N2049" s="197"/>
      <c r="O2049" s="197"/>
      <c r="P2049" s="197"/>
      <c r="R2049" s="198"/>
      <c r="S2049" s="174"/>
      <c r="T2049" s="174"/>
      <c r="U2049" s="174"/>
      <c r="V2049" s="174"/>
      <c r="W2049" s="174"/>
      <c r="X2049" s="174"/>
      <c r="Y2049" s="174"/>
      <c r="Z2049" s="174"/>
      <c r="AA2049" s="174"/>
      <c r="AB2049" s="174"/>
      <c r="AC2049" s="174"/>
      <c r="AD2049" s="174"/>
      <c r="AE2049" s="174"/>
      <c r="AF2049" s="174"/>
      <c r="AG2049" s="174"/>
      <c r="AH2049" s="174"/>
      <c r="AI2049" s="174"/>
      <c r="AJ2049" s="174"/>
      <c r="AK2049" s="174"/>
      <c r="AL2049" s="174"/>
      <c r="AM2049" s="174"/>
      <c r="AN2049" s="174"/>
      <c r="AO2049" s="174"/>
      <c r="AP2049" s="174"/>
      <c r="AQ2049" s="174"/>
      <c r="AR2049" s="174"/>
      <c r="AS2049" s="174"/>
      <c r="AT2049" s="174"/>
      <c r="AU2049" s="174"/>
      <c r="AV2049" s="174"/>
      <c r="AW2049" s="174"/>
      <c r="AX2049" s="174"/>
      <c r="AY2049" s="174"/>
      <c r="AZ2049" s="174"/>
      <c r="BA2049" s="174"/>
      <c r="BB2049" s="174"/>
      <c r="BC2049" s="174"/>
      <c r="BD2049" s="174"/>
      <c r="BE2049" s="174"/>
      <c r="BF2049" s="174"/>
      <c r="BG2049" s="174"/>
      <c r="BH2049" s="174"/>
      <c r="BI2049" s="174"/>
      <c r="BJ2049" s="174"/>
      <c r="BK2049" s="174"/>
      <c r="BL2049" s="174"/>
      <c r="BM2049" s="174"/>
      <c r="BN2049" s="174"/>
      <c r="BO2049" s="174"/>
      <c r="BP2049" s="174"/>
      <c r="BQ2049" s="174"/>
      <c r="BR2049" s="174"/>
      <c r="BS2049" s="174"/>
      <c r="BT2049" s="174"/>
      <c r="BU2049" s="174"/>
      <c r="BV2049" s="174"/>
      <c r="BW2049" s="174"/>
      <c r="BX2049" s="174"/>
      <c r="BY2049" s="174"/>
      <c r="BZ2049" s="174"/>
      <c r="CA2049" s="174"/>
      <c r="CB2049" s="174"/>
      <c r="CC2049" s="174"/>
      <c r="CD2049" s="174"/>
      <c r="CE2049" s="174"/>
      <c r="CF2049" s="174"/>
      <c r="CG2049" s="174"/>
      <c r="CH2049" s="174"/>
      <c r="CI2049" s="174"/>
      <c r="CJ2049" s="174"/>
      <c r="CK2049" s="174"/>
      <c r="CL2049" s="174"/>
      <c r="CN2049" s="176"/>
      <c r="CO2049" s="174"/>
      <c r="CP2049" s="174"/>
      <c r="CQ2049" s="174"/>
      <c r="CR2049" s="174"/>
      <c r="CS2049" s="174"/>
      <c r="CT2049" s="174"/>
      <c r="CU2049" s="174"/>
      <c r="CV2049" s="174"/>
      <c r="CW2049" s="174"/>
      <c r="CX2049" s="174"/>
      <c r="CY2049" s="174"/>
      <c r="CZ2049" s="174"/>
      <c r="DA2049" s="174"/>
      <c r="DB2049" s="174"/>
      <c r="DC2049" s="174"/>
      <c r="DD2049" s="174"/>
      <c r="DE2049" s="174"/>
      <c r="DF2049" s="174"/>
      <c r="DG2049" s="174"/>
      <c r="DH2049" s="174"/>
      <c r="DI2049" s="174"/>
      <c r="DJ2049" s="174"/>
      <c r="DK2049" s="174"/>
      <c r="DL2049" s="174"/>
    </row>
    <row r="2050" spans="1:116" x14ac:dyDescent="0.35">
      <c r="A2050" s="174"/>
      <c r="E2050" s="8"/>
      <c r="G2050" s="175" t="s">
        <v>504</v>
      </c>
      <c r="H2050" s="174"/>
      <c r="I2050" s="176"/>
      <c r="J2050" s="176"/>
      <c r="K2050" s="197"/>
      <c r="L2050" s="197"/>
      <c r="M2050" s="197"/>
      <c r="N2050" s="197"/>
      <c r="O2050" s="197"/>
      <c r="P2050" s="197"/>
      <c r="R2050" s="198"/>
      <c r="S2050" s="174"/>
      <c r="T2050" s="174"/>
      <c r="U2050" s="174"/>
      <c r="V2050" s="174"/>
      <c r="W2050" s="174"/>
      <c r="X2050" s="174"/>
      <c r="Y2050" s="174"/>
      <c r="Z2050" s="174"/>
      <c r="AA2050" s="174"/>
      <c r="AB2050" s="174"/>
      <c r="AC2050" s="174"/>
      <c r="AD2050" s="174"/>
      <c r="AE2050" s="174"/>
      <c r="AF2050" s="174"/>
      <c r="AG2050" s="174"/>
      <c r="AH2050" s="174"/>
      <c r="AI2050" s="174"/>
      <c r="AJ2050" s="174"/>
      <c r="AK2050" s="174"/>
      <c r="AL2050" s="174"/>
      <c r="AM2050" s="174"/>
      <c r="AN2050" s="174"/>
      <c r="AO2050" s="174"/>
      <c r="AP2050" s="174"/>
      <c r="AQ2050" s="174"/>
      <c r="AR2050" s="174"/>
      <c r="AS2050" s="174"/>
      <c r="AT2050" s="174"/>
      <c r="AU2050" s="174"/>
      <c r="AV2050" s="174"/>
      <c r="AW2050" s="174"/>
      <c r="AX2050" s="174"/>
      <c r="AY2050" s="174"/>
      <c r="AZ2050" s="174"/>
      <c r="BA2050" s="174"/>
      <c r="BB2050" s="174"/>
      <c r="BC2050" s="174"/>
      <c r="BD2050" s="174"/>
      <c r="BE2050" s="174"/>
      <c r="BF2050" s="174"/>
      <c r="BG2050" s="174"/>
      <c r="BH2050" s="174"/>
      <c r="BI2050" s="174"/>
      <c r="BJ2050" s="174"/>
      <c r="BK2050" s="174"/>
      <c r="BL2050" s="174"/>
      <c r="BM2050" s="174"/>
      <c r="BN2050" s="174"/>
      <c r="BO2050" s="174"/>
      <c r="BP2050" s="174"/>
      <c r="BQ2050" s="174"/>
      <c r="BR2050" s="174"/>
      <c r="BS2050" s="174"/>
      <c r="BT2050" s="174"/>
      <c r="BU2050" s="174"/>
      <c r="BV2050" s="174"/>
      <c r="BW2050" s="174"/>
      <c r="BX2050" s="174"/>
      <c r="BY2050" s="174"/>
      <c r="BZ2050" s="174"/>
      <c r="CA2050" s="174"/>
      <c r="CB2050" s="174"/>
      <c r="CC2050" s="174"/>
      <c r="CD2050" s="174"/>
      <c r="CE2050" s="174"/>
      <c r="CF2050" s="174"/>
      <c r="CG2050" s="174"/>
      <c r="CH2050" s="174"/>
      <c r="CI2050" s="174"/>
      <c r="CJ2050" s="174"/>
      <c r="CK2050" s="174"/>
      <c r="CL2050" s="174"/>
      <c r="CN2050" s="176"/>
      <c r="CO2050" s="174"/>
      <c r="CP2050" s="174"/>
      <c r="CQ2050" s="174"/>
      <c r="CR2050" s="174"/>
      <c r="CS2050" s="174"/>
      <c r="CT2050" s="174"/>
      <c r="CU2050" s="174"/>
      <c r="CV2050" s="174"/>
      <c r="CW2050" s="174"/>
      <c r="CX2050" s="174"/>
      <c r="CY2050" s="174"/>
      <c r="CZ2050" s="174"/>
      <c r="DA2050" s="174"/>
      <c r="DB2050" s="174"/>
      <c r="DC2050" s="174"/>
      <c r="DD2050" s="174"/>
      <c r="DE2050" s="174"/>
      <c r="DF2050" s="174"/>
      <c r="DG2050" s="174"/>
      <c r="DH2050" s="174"/>
      <c r="DI2050" s="174"/>
      <c r="DJ2050" s="174"/>
      <c r="DK2050" s="174"/>
      <c r="DL2050" s="174"/>
    </row>
    <row r="2051" spans="1:116" x14ac:dyDescent="0.35">
      <c r="A2051" s="174"/>
      <c r="E2051" s="8"/>
      <c r="G2051" s="175" t="s">
        <v>461</v>
      </c>
      <c r="H2051" s="174"/>
      <c r="I2051" s="176"/>
      <c r="J2051" s="176"/>
      <c r="K2051" s="197"/>
      <c r="L2051" s="197"/>
      <c r="M2051" s="197"/>
      <c r="N2051" s="197"/>
      <c r="O2051" s="197"/>
      <c r="P2051" s="197"/>
      <c r="R2051" s="198"/>
      <c r="S2051" s="199" t="str">
        <f t="shared" ref="S2051:CD2051" si="3268">S$20</f>
        <v>S$16</v>
      </c>
      <c r="T2051" s="199" t="str">
        <f t="shared" si="3268"/>
        <v>T$16</v>
      </c>
      <c r="U2051" s="199" t="str">
        <f t="shared" si="3268"/>
        <v>U$16</v>
      </c>
      <c r="V2051" s="199" t="str">
        <f t="shared" si="3268"/>
        <v>V$16</v>
      </c>
      <c r="W2051" s="199" t="str">
        <f t="shared" si="3268"/>
        <v>W$16</v>
      </c>
      <c r="X2051" s="199" t="str">
        <f t="shared" si="3268"/>
        <v>X$16</v>
      </c>
      <c r="Y2051" s="199" t="str">
        <f t="shared" si="3268"/>
        <v>Y$16</v>
      </c>
      <c r="Z2051" s="199" t="str">
        <f t="shared" si="3268"/>
        <v>Z$16</v>
      </c>
      <c r="AA2051" s="199" t="str">
        <f t="shared" si="3268"/>
        <v>AA$16</v>
      </c>
      <c r="AB2051" s="199" t="str">
        <f t="shared" si="3268"/>
        <v>AB$16</v>
      </c>
      <c r="AC2051" s="199" t="str">
        <f t="shared" si="3268"/>
        <v>AC$16</v>
      </c>
      <c r="AD2051" s="199" t="str">
        <f t="shared" si="3268"/>
        <v>AD$16</v>
      </c>
      <c r="AE2051" s="199" t="str">
        <f t="shared" si="3268"/>
        <v>AE$16</v>
      </c>
      <c r="AF2051" s="199" t="str">
        <f t="shared" si="3268"/>
        <v>AF$16</v>
      </c>
      <c r="AG2051" s="199" t="str">
        <f t="shared" si="3268"/>
        <v>AG$16</v>
      </c>
      <c r="AH2051" s="199" t="str">
        <f t="shared" si="3268"/>
        <v>AH$16</v>
      </c>
      <c r="AI2051" s="199" t="str">
        <f t="shared" si="3268"/>
        <v>AI$16</v>
      </c>
      <c r="AJ2051" s="199" t="str">
        <f t="shared" si="3268"/>
        <v>AJ$16</v>
      </c>
      <c r="AK2051" s="199" t="str">
        <f t="shared" si="3268"/>
        <v>AK$16</v>
      </c>
      <c r="AL2051" s="199" t="str">
        <f t="shared" si="3268"/>
        <v>AL$16</v>
      </c>
      <c r="AM2051" s="199" t="str">
        <f t="shared" si="3268"/>
        <v>AM$16</v>
      </c>
      <c r="AN2051" s="199" t="str">
        <f t="shared" si="3268"/>
        <v>AN$16</v>
      </c>
      <c r="AO2051" s="199" t="str">
        <f t="shared" si="3268"/>
        <v>AO$16</v>
      </c>
      <c r="AP2051" s="199" t="str">
        <f t="shared" si="3268"/>
        <v>AP$16</v>
      </c>
      <c r="AQ2051" s="199" t="str">
        <f t="shared" si="3268"/>
        <v>AQ$16</v>
      </c>
      <c r="AR2051" s="199" t="str">
        <f t="shared" si="3268"/>
        <v>AR$16</v>
      </c>
      <c r="AS2051" s="199" t="str">
        <f t="shared" si="3268"/>
        <v>AS$16</v>
      </c>
      <c r="AT2051" s="199" t="str">
        <f t="shared" si="3268"/>
        <v>AT$16</v>
      </c>
      <c r="AU2051" s="199" t="str">
        <f t="shared" si="3268"/>
        <v>AU$16</v>
      </c>
      <c r="AV2051" s="199" t="str">
        <f t="shared" si="3268"/>
        <v>AV$16</v>
      </c>
      <c r="AW2051" s="199" t="str">
        <f t="shared" si="3268"/>
        <v>AW$16</v>
      </c>
      <c r="AX2051" s="199" t="str">
        <f t="shared" si="3268"/>
        <v>AX$16</v>
      </c>
      <c r="AY2051" s="199" t="str">
        <f t="shared" si="3268"/>
        <v>AY$16</v>
      </c>
      <c r="AZ2051" s="199" t="str">
        <f t="shared" si="3268"/>
        <v>AZ$16</v>
      </c>
      <c r="BA2051" s="199" t="str">
        <f t="shared" si="3268"/>
        <v>BA$16</v>
      </c>
      <c r="BB2051" s="199" t="str">
        <f t="shared" si="3268"/>
        <v>BB$16</v>
      </c>
      <c r="BC2051" s="199" t="str">
        <f t="shared" si="3268"/>
        <v>BC$16</v>
      </c>
      <c r="BD2051" s="199" t="str">
        <f t="shared" si="3268"/>
        <v>BD$16</v>
      </c>
      <c r="BE2051" s="199" t="str">
        <f t="shared" si="3268"/>
        <v>BE$16</v>
      </c>
      <c r="BF2051" s="199" t="str">
        <f t="shared" si="3268"/>
        <v>BF$16</v>
      </c>
      <c r="BG2051" s="199" t="str">
        <f t="shared" si="3268"/>
        <v>BG$16</v>
      </c>
      <c r="BH2051" s="199" t="str">
        <f t="shared" si="3268"/>
        <v>BH$16</v>
      </c>
      <c r="BI2051" s="199" t="str">
        <f t="shared" si="3268"/>
        <v>BI$16</v>
      </c>
      <c r="BJ2051" s="199" t="str">
        <f t="shared" si="3268"/>
        <v>BJ$16</v>
      </c>
      <c r="BK2051" s="199" t="str">
        <f t="shared" si="3268"/>
        <v>BK$16</v>
      </c>
      <c r="BL2051" s="199" t="str">
        <f t="shared" si="3268"/>
        <v>BL$16</v>
      </c>
      <c r="BM2051" s="199" t="str">
        <f t="shared" si="3268"/>
        <v>BM$16</v>
      </c>
      <c r="BN2051" s="199" t="str">
        <f t="shared" si="3268"/>
        <v>BN$16</v>
      </c>
      <c r="BO2051" s="199" t="str">
        <f t="shared" si="3268"/>
        <v>BO$16</v>
      </c>
      <c r="BP2051" s="199" t="str">
        <f t="shared" si="3268"/>
        <v>BP$16</v>
      </c>
      <c r="BQ2051" s="199" t="str">
        <f t="shared" si="3268"/>
        <v>BQ$16</v>
      </c>
      <c r="BR2051" s="199" t="str">
        <f t="shared" si="3268"/>
        <v>BR$16</v>
      </c>
      <c r="BS2051" s="199" t="str">
        <f t="shared" si="3268"/>
        <v>BS$16</v>
      </c>
      <c r="BT2051" s="199" t="str">
        <f t="shared" si="3268"/>
        <v>BT$16</v>
      </c>
      <c r="BU2051" s="199" t="str">
        <f t="shared" si="3268"/>
        <v>BU$16</v>
      </c>
      <c r="BV2051" s="199" t="str">
        <f t="shared" si="3268"/>
        <v>BV$16</v>
      </c>
      <c r="BW2051" s="199" t="str">
        <f t="shared" si="3268"/>
        <v>BW$16</v>
      </c>
      <c r="BX2051" s="199" t="str">
        <f t="shared" si="3268"/>
        <v>BX$16</v>
      </c>
      <c r="BY2051" s="199" t="str">
        <f t="shared" si="3268"/>
        <v>BY$16</v>
      </c>
      <c r="BZ2051" s="199" t="str">
        <f t="shared" si="3268"/>
        <v>BZ$16</v>
      </c>
      <c r="CA2051" s="199" t="str">
        <f t="shared" si="3268"/>
        <v>CA$16</v>
      </c>
      <c r="CB2051" s="199" t="str">
        <f t="shared" si="3268"/>
        <v>CB$16</v>
      </c>
      <c r="CC2051" s="199" t="str">
        <f t="shared" si="3268"/>
        <v>CC$16</v>
      </c>
      <c r="CD2051" s="199" t="str">
        <f t="shared" si="3268"/>
        <v>CD$16</v>
      </c>
      <c r="CE2051" s="199" t="str">
        <f t="shared" ref="CE2051:CL2051" si="3269">CE$20</f>
        <v>CE$16</v>
      </c>
      <c r="CF2051" s="199" t="str">
        <f t="shared" si="3269"/>
        <v>CF$16</v>
      </c>
      <c r="CG2051" s="199" t="str">
        <f t="shared" si="3269"/>
        <v>CG$16</v>
      </c>
      <c r="CH2051" s="199" t="str">
        <f t="shared" si="3269"/>
        <v>CH$16</v>
      </c>
      <c r="CI2051" s="199" t="str">
        <f t="shared" si="3269"/>
        <v>CI$16</v>
      </c>
      <c r="CJ2051" s="199" t="str">
        <f t="shared" si="3269"/>
        <v>CJ$16</v>
      </c>
      <c r="CK2051" s="199" t="str">
        <f t="shared" si="3269"/>
        <v>CK$16</v>
      </c>
      <c r="CL2051" s="199" t="str">
        <f t="shared" si="3269"/>
        <v>CL$16</v>
      </c>
      <c r="CN2051" s="176"/>
      <c r="CO2051" s="199" t="str">
        <f t="shared" ref="CO2051:DL2051" si="3270">CO$20</f>
        <v>CO$16</v>
      </c>
      <c r="CP2051" s="199" t="str">
        <f t="shared" si="3270"/>
        <v>CP$16</v>
      </c>
      <c r="CQ2051" s="199" t="str">
        <f t="shared" si="3270"/>
        <v>CQ$16</v>
      </c>
      <c r="CR2051" s="199" t="str">
        <f t="shared" si="3270"/>
        <v>CR$16</v>
      </c>
      <c r="CS2051" s="199" t="str">
        <f t="shared" si="3270"/>
        <v>CS$16</v>
      </c>
      <c r="CT2051" s="199" t="str">
        <f t="shared" si="3270"/>
        <v>CT$16</v>
      </c>
      <c r="CU2051" s="199" t="str">
        <f t="shared" si="3270"/>
        <v>CU$16</v>
      </c>
      <c r="CV2051" s="199" t="str">
        <f t="shared" si="3270"/>
        <v>CV$16</v>
      </c>
      <c r="CW2051" s="199" t="str">
        <f t="shared" si="3270"/>
        <v>CW$16</v>
      </c>
      <c r="CX2051" s="199" t="str">
        <f t="shared" si="3270"/>
        <v>CX$16</v>
      </c>
      <c r="CY2051" s="199" t="str">
        <f t="shared" si="3270"/>
        <v>CY$16</v>
      </c>
      <c r="CZ2051" s="199" t="str">
        <f t="shared" si="3270"/>
        <v>CZ$16</v>
      </c>
      <c r="DA2051" s="199" t="str">
        <f t="shared" si="3270"/>
        <v>DA$16</v>
      </c>
      <c r="DB2051" s="199" t="str">
        <f t="shared" si="3270"/>
        <v>DB$16</v>
      </c>
      <c r="DC2051" s="199" t="str">
        <f t="shared" si="3270"/>
        <v>DC$16</v>
      </c>
      <c r="DD2051" s="199" t="str">
        <f t="shared" si="3270"/>
        <v>DD$16</v>
      </c>
      <c r="DE2051" s="199" t="str">
        <f t="shared" si="3270"/>
        <v>DE$16</v>
      </c>
      <c r="DF2051" s="199" t="str">
        <f t="shared" si="3270"/>
        <v>DF$16</v>
      </c>
      <c r="DG2051" s="199" t="str">
        <f t="shared" si="3270"/>
        <v>DG$16</v>
      </c>
      <c r="DH2051" s="199" t="str">
        <f t="shared" si="3270"/>
        <v>DH$16</v>
      </c>
      <c r="DI2051" s="199" t="str">
        <f t="shared" si="3270"/>
        <v>DI$16</v>
      </c>
      <c r="DJ2051" s="199" t="str">
        <f t="shared" si="3270"/>
        <v>DJ$16</v>
      </c>
      <c r="DK2051" s="199" t="str">
        <f t="shared" si="3270"/>
        <v>DK$16</v>
      </c>
      <c r="DL2051" s="199" t="str">
        <f t="shared" si="3270"/>
        <v>DL$16</v>
      </c>
    </row>
    <row r="2052" spans="1:116" x14ac:dyDescent="0.35">
      <c r="A2052" s="174"/>
      <c r="E2052" s="8"/>
      <c r="G2052" s="175" t="s">
        <v>462</v>
      </c>
      <c r="H2052" s="200"/>
      <c r="I2052" s="201"/>
      <c r="J2052" s="201"/>
      <c r="K2052" s="202"/>
      <c r="L2052" s="202"/>
      <c r="M2052" s="202"/>
      <c r="N2052" s="202"/>
      <c r="O2052" s="202"/>
      <c r="P2052" s="202"/>
      <c r="R2052" s="202"/>
      <c r="S2052" s="199" t="str">
        <f t="shared" ref="S2052:CD2052" si="3271">S$21</f>
        <v>S$17</v>
      </c>
      <c r="T2052" s="199" t="str">
        <f t="shared" si="3271"/>
        <v>T$17</v>
      </c>
      <c r="U2052" s="199" t="str">
        <f t="shared" si="3271"/>
        <v>U$17</v>
      </c>
      <c r="V2052" s="199" t="str">
        <f t="shared" si="3271"/>
        <v>V$17</v>
      </c>
      <c r="W2052" s="199" t="str">
        <f t="shared" si="3271"/>
        <v>W$17</v>
      </c>
      <c r="X2052" s="199" t="str">
        <f t="shared" si="3271"/>
        <v>X$17</v>
      </c>
      <c r="Y2052" s="199" t="str">
        <f t="shared" si="3271"/>
        <v>Y$17</v>
      </c>
      <c r="Z2052" s="199" t="str">
        <f t="shared" si="3271"/>
        <v>Z$17</v>
      </c>
      <c r="AA2052" s="199" t="str">
        <f t="shared" si="3271"/>
        <v>AA$17</v>
      </c>
      <c r="AB2052" s="199" t="str">
        <f t="shared" si="3271"/>
        <v>AB$17</v>
      </c>
      <c r="AC2052" s="199" t="str">
        <f t="shared" si="3271"/>
        <v>AC$17</v>
      </c>
      <c r="AD2052" s="199" t="str">
        <f t="shared" si="3271"/>
        <v>AD$17</v>
      </c>
      <c r="AE2052" s="199" t="str">
        <f t="shared" si="3271"/>
        <v>AE$17</v>
      </c>
      <c r="AF2052" s="199" t="str">
        <f t="shared" si="3271"/>
        <v>AF$17</v>
      </c>
      <c r="AG2052" s="199" t="str">
        <f t="shared" si="3271"/>
        <v>AG$17</v>
      </c>
      <c r="AH2052" s="199" t="str">
        <f t="shared" si="3271"/>
        <v>AH$17</v>
      </c>
      <c r="AI2052" s="199" t="str">
        <f t="shared" si="3271"/>
        <v>AI$17</v>
      </c>
      <c r="AJ2052" s="199" t="str">
        <f t="shared" si="3271"/>
        <v>AJ$17</v>
      </c>
      <c r="AK2052" s="199" t="str">
        <f t="shared" si="3271"/>
        <v>AK$17</v>
      </c>
      <c r="AL2052" s="199" t="str">
        <f t="shared" si="3271"/>
        <v>AL$17</v>
      </c>
      <c r="AM2052" s="199" t="str">
        <f t="shared" si="3271"/>
        <v>AM$17</v>
      </c>
      <c r="AN2052" s="199" t="str">
        <f t="shared" si="3271"/>
        <v>AN$17</v>
      </c>
      <c r="AO2052" s="199" t="str">
        <f t="shared" si="3271"/>
        <v>AO$17</v>
      </c>
      <c r="AP2052" s="199" t="str">
        <f t="shared" si="3271"/>
        <v>AP$17</v>
      </c>
      <c r="AQ2052" s="199" t="str">
        <f t="shared" si="3271"/>
        <v>AQ$17</v>
      </c>
      <c r="AR2052" s="199" t="str">
        <f t="shared" si="3271"/>
        <v>AR$17</v>
      </c>
      <c r="AS2052" s="199" t="str">
        <f t="shared" si="3271"/>
        <v>AS$17</v>
      </c>
      <c r="AT2052" s="199" t="str">
        <f t="shared" si="3271"/>
        <v>AT$17</v>
      </c>
      <c r="AU2052" s="199" t="str">
        <f t="shared" si="3271"/>
        <v>AU$17</v>
      </c>
      <c r="AV2052" s="199" t="str">
        <f t="shared" si="3271"/>
        <v>AV$17</v>
      </c>
      <c r="AW2052" s="199" t="str">
        <f t="shared" si="3271"/>
        <v>AW$17</v>
      </c>
      <c r="AX2052" s="199" t="str">
        <f t="shared" si="3271"/>
        <v>AX$17</v>
      </c>
      <c r="AY2052" s="199" t="str">
        <f t="shared" si="3271"/>
        <v>AY$17</v>
      </c>
      <c r="AZ2052" s="199" t="str">
        <f t="shared" si="3271"/>
        <v>AZ$17</v>
      </c>
      <c r="BA2052" s="199" t="str">
        <f t="shared" si="3271"/>
        <v>BA$17</v>
      </c>
      <c r="BB2052" s="199" t="str">
        <f t="shared" si="3271"/>
        <v>BB$17</v>
      </c>
      <c r="BC2052" s="199" t="str">
        <f t="shared" si="3271"/>
        <v>BC$17</v>
      </c>
      <c r="BD2052" s="199" t="str">
        <f t="shared" si="3271"/>
        <v>BD$17</v>
      </c>
      <c r="BE2052" s="199" t="str">
        <f t="shared" si="3271"/>
        <v>BE$17</v>
      </c>
      <c r="BF2052" s="199" t="str">
        <f t="shared" si="3271"/>
        <v>BF$17</v>
      </c>
      <c r="BG2052" s="199" t="str">
        <f t="shared" si="3271"/>
        <v>BG$17</v>
      </c>
      <c r="BH2052" s="199" t="str">
        <f t="shared" si="3271"/>
        <v>BH$17</v>
      </c>
      <c r="BI2052" s="199" t="str">
        <f t="shared" si="3271"/>
        <v>BI$17</v>
      </c>
      <c r="BJ2052" s="199" t="str">
        <f t="shared" si="3271"/>
        <v>BJ$17</v>
      </c>
      <c r="BK2052" s="199" t="str">
        <f t="shared" si="3271"/>
        <v>BK$17</v>
      </c>
      <c r="BL2052" s="199" t="str">
        <f t="shared" si="3271"/>
        <v>BL$17</v>
      </c>
      <c r="BM2052" s="199" t="str">
        <f t="shared" si="3271"/>
        <v>BM$17</v>
      </c>
      <c r="BN2052" s="199" t="str">
        <f t="shared" si="3271"/>
        <v>BN$17</v>
      </c>
      <c r="BO2052" s="199" t="str">
        <f t="shared" si="3271"/>
        <v>BO$17</v>
      </c>
      <c r="BP2052" s="199" t="str">
        <f t="shared" si="3271"/>
        <v>BP$17</v>
      </c>
      <c r="BQ2052" s="199" t="str">
        <f t="shared" si="3271"/>
        <v>BQ$17</v>
      </c>
      <c r="BR2052" s="199" t="str">
        <f t="shared" si="3271"/>
        <v>BR$17</v>
      </c>
      <c r="BS2052" s="199" t="str">
        <f t="shared" si="3271"/>
        <v>BS$17</v>
      </c>
      <c r="BT2052" s="199" t="str">
        <f t="shared" si="3271"/>
        <v>BT$17</v>
      </c>
      <c r="BU2052" s="199" t="str">
        <f t="shared" si="3271"/>
        <v>BU$17</v>
      </c>
      <c r="BV2052" s="199" t="str">
        <f t="shared" si="3271"/>
        <v>BV$17</v>
      </c>
      <c r="BW2052" s="199" t="str">
        <f t="shared" si="3271"/>
        <v>BW$17</v>
      </c>
      <c r="BX2052" s="199" t="str">
        <f t="shared" si="3271"/>
        <v>BX$17</v>
      </c>
      <c r="BY2052" s="199" t="str">
        <f t="shared" si="3271"/>
        <v>BY$17</v>
      </c>
      <c r="BZ2052" s="199" t="str">
        <f t="shared" si="3271"/>
        <v>BZ$17</v>
      </c>
      <c r="CA2052" s="199" t="str">
        <f t="shared" si="3271"/>
        <v>CA$17</v>
      </c>
      <c r="CB2052" s="199" t="str">
        <f t="shared" si="3271"/>
        <v>CB$17</v>
      </c>
      <c r="CC2052" s="199" t="str">
        <f t="shared" si="3271"/>
        <v>CC$17</v>
      </c>
      <c r="CD2052" s="199" t="str">
        <f t="shared" si="3271"/>
        <v>CD$17</v>
      </c>
      <c r="CE2052" s="199" t="str">
        <f t="shared" ref="CE2052:CL2052" si="3272">CE$21</f>
        <v>CE$17</v>
      </c>
      <c r="CF2052" s="199" t="str">
        <f t="shared" si="3272"/>
        <v>CF$17</v>
      </c>
      <c r="CG2052" s="199" t="str">
        <f t="shared" si="3272"/>
        <v>CG$17</v>
      </c>
      <c r="CH2052" s="199" t="str">
        <f t="shared" si="3272"/>
        <v>CH$17</v>
      </c>
      <c r="CI2052" s="199" t="str">
        <f t="shared" si="3272"/>
        <v>CI$17</v>
      </c>
      <c r="CJ2052" s="199" t="str">
        <f t="shared" si="3272"/>
        <v>CJ$17</v>
      </c>
      <c r="CK2052" s="199" t="str">
        <f t="shared" si="3272"/>
        <v>CK$17</v>
      </c>
      <c r="CL2052" s="199" t="str">
        <f t="shared" si="3272"/>
        <v>CL$17</v>
      </c>
      <c r="CN2052" s="201"/>
      <c r="CO2052" s="199" t="str">
        <f t="shared" ref="CO2052:DL2052" si="3273">CO$21</f>
        <v>CO$17</v>
      </c>
      <c r="CP2052" s="199" t="str">
        <f t="shared" si="3273"/>
        <v>CP$17</v>
      </c>
      <c r="CQ2052" s="199" t="str">
        <f t="shared" si="3273"/>
        <v>CQ$17</v>
      </c>
      <c r="CR2052" s="199" t="str">
        <f t="shared" si="3273"/>
        <v>CR$17</v>
      </c>
      <c r="CS2052" s="199" t="str">
        <f t="shared" si="3273"/>
        <v>CS$17</v>
      </c>
      <c r="CT2052" s="199" t="str">
        <f t="shared" si="3273"/>
        <v>CT$17</v>
      </c>
      <c r="CU2052" s="199" t="str">
        <f t="shared" si="3273"/>
        <v>CU$17</v>
      </c>
      <c r="CV2052" s="199" t="str">
        <f t="shared" si="3273"/>
        <v>CV$17</v>
      </c>
      <c r="CW2052" s="199" t="str">
        <f t="shared" si="3273"/>
        <v>CW$17</v>
      </c>
      <c r="CX2052" s="199" t="str">
        <f t="shared" si="3273"/>
        <v>CX$17</v>
      </c>
      <c r="CY2052" s="199" t="str">
        <f t="shared" si="3273"/>
        <v>CY$17</v>
      </c>
      <c r="CZ2052" s="199" t="str">
        <f t="shared" si="3273"/>
        <v>CZ$17</v>
      </c>
      <c r="DA2052" s="199" t="str">
        <f t="shared" si="3273"/>
        <v>DA$17</v>
      </c>
      <c r="DB2052" s="199" t="str">
        <f t="shared" si="3273"/>
        <v>DB$17</v>
      </c>
      <c r="DC2052" s="199" t="str">
        <f t="shared" si="3273"/>
        <v>DC$17</v>
      </c>
      <c r="DD2052" s="199" t="str">
        <f t="shared" si="3273"/>
        <v>DD$17</v>
      </c>
      <c r="DE2052" s="199" t="str">
        <f t="shared" si="3273"/>
        <v>DE$17</v>
      </c>
      <c r="DF2052" s="199" t="str">
        <f t="shared" si="3273"/>
        <v>DF$17</v>
      </c>
      <c r="DG2052" s="199" t="str">
        <f t="shared" si="3273"/>
        <v>DG$17</v>
      </c>
      <c r="DH2052" s="199" t="str">
        <f t="shared" si="3273"/>
        <v>DH$17</v>
      </c>
      <c r="DI2052" s="199" t="str">
        <f t="shared" si="3273"/>
        <v>DI$17</v>
      </c>
      <c r="DJ2052" s="199" t="str">
        <f t="shared" si="3273"/>
        <v>DJ$17</v>
      </c>
      <c r="DK2052" s="199" t="str">
        <f t="shared" si="3273"/>
        <v>DK$17</v>
      </c>
      <c r="DL2052" s="199" t="str">
        <f t="shared" si="3273"/>
        <v>DL$17</v>
      </c>
    </row>
    <row r="2053" spans="1:116" x14ac:dyDescent="0.35">
      <c r="A2053" s="174"/>
      <c r="E2053" s="8"/>
      <c r="G2053" s="175" t="s">
        <v>491</v>
      </c>
      <c r="H2053" s="200"/>
      <c r="I2053" s="201"/>
      <c r="J2053" s="201"/>
      <c r="K2053" s="202"/>
      <c r="L2053" s="202"/>
      <c r="M2053" s="202"/>
      <c r="N2053" s="202"/>
      <c r="O2053" s="202"/>
      <c r="P2053" s="202"/>
      <c r="R2053" s="202"/>
      <c r="S2053" s="190"/>
      <c r="T2053" s="190"/>
      <c r="U2053" s="190"/>
      <c r="V2053" s="190"/>
      <c r="W2053" s="190"/>
      <c r="X2053" s="190"/>
      <c r="Y2053" s="190"/>
      <c r="Z2053" s="190"/>
      <c r="AA2053" s="190"/>
      <c r="AB2053" s="190"/>
      <c r="AC2053" s="190"/>
      <c r="AD2053" s="190"/>
      <c r="AE2053" s="190"/>
      <c r="AF2053" s="190"/>
      <c r="AG2053" s="190"/>
      <c r="AH2053" s="190"/>
      <c r="AI2053" s="190"/>
      <c r="AJ2053" s="190"/>
      <c r="AK2053" s="190"/>
      <c r="AL2053" s="190"/>
      <c r="AM2053" s="190"/>
      <c r="AN2053" s="190"/>
      <c r="AO2053" s="190"/>
      <c r="AP2053" s="190"/>
      <c r="AQ2053" s="190"/>
      <c r="AR2053" s="190"/>
      <c r="AS2053" s="190"/>
      <c r="AT2053" s="190"/>
      <c r="AU2053" s="190"/>
      <c r="AV2053" s="190"/>
      <c r="AW2053" s="190"/>
      <c r="AX2053" s="190"/>
      <c r="AY2053" s="190"/>
      <c r="AZ2053" s="190"/>
      <c r="BA2053" s="190"/>
      <c r="BB2053" s="190"/>
      <c r="BC2053" s="190"/>
      <c r="BD2053" s="190"/>
      <c r="BE2053" s="190"/>
      <c r="BF2053" s="190"/>
      <c r="BG2053" s="190"/>
      <c r="BH2053" s="190"/>
      <c r="BI2053" s="190"/>
      <c r="BJ2053" s="190"/>
      <c r="BK2053" s="190"/>
      <c r="BL2053" s="190"/>
      <c r="BM2053" s="190"/>
      <c r="BN2053" s="190"/>
      <c r="BO2053" s="190"/>
      <c r="BP2053" s="190"/>
      <c r="BQ2053" s="190"/>
      <c r="BR2053" s="190"/>
      <c r="BS2053" s="190"/>
      <c r="BT2053" s="190"/>
      <c r="BU2053" s="190"/>
      <c r="BV2053" s="190"/>
      <c r="BW2053" s="190"/>
      <c r="BX2053" s="190"/>
      <c r="BY2053" s="190"/>
      <c r="BZ2053" s="190"/>
      <c r="CA2053" s="190"/>
      <c r="CB2053" s="190"/>
      <c r="CC2053" s="190"/>
      <c r="CD2053" s="190"/>
      <c r="CE2053" s="190"/>
      <c r="CF2053" s="190"/>
      <c r="CG2053" s="190"/>
      <c r="CH2053" s="190"/>
      <c r="CI2053" s="190"/>
      <c r="CJ2053" s="190"/>
      <c r="CK2053" s="190"/>
      <c r="CL2053" s="190"/>
      <c r="CN2053" s="201"/>
      <c r="CO2053" s="190"/>
      <c r="CP2053" s="190"/>
      <c r="CQ2053" s="190"/>
      <c r="CR2053" s="190"/>
      <c r="CS2053" s="190"/>
      <c r="CT2053" s="190"/>
      <c r="CU2053" s="190"/>
      <c r="CV2053" s="190"/>
      <c r="CW2053" s="190"/>
      <c r="CX2053" s="190"/>
      <c r="CY2053" s="190"/>
      <c r="CZ2053" s="190"/>
      <c r="DA2053" s="190"/>
      <c r="DB2053" s="190"/>
      <c r="DC2053" s="190"/>
      <c r="DD2053" s="190"/>
      <c r="DE2053" s="190"/>
      <c r="DF2053" s="190"/>
      <c r="DG2053" s="190"/>
      <c r="DH2053" s="190"/>
      <c r="DI2053" s="190"/>
      <c r="DJ2053" s="190"/>
      <c r="DK2053" s="190"/>
      <c r="DL2053" s="190"/>
    </row>
    <row r="2054" spans="1:116" x14ac:dyDescent="0.35">
      <c r="A2054" s="174"/>
      <c r="E2054" s="8"/>
      <c r="G2054" s="175" t="s">
        <v>505</v>
      </c>
      <c r="H2054" s="200"/>
      <c r="I2054" s="201"/>
      <c r="J2054" s="201"/>
      <c r="K2054" s="202"/>
      <c r="L2054" s="202"/>
      <c r="M2054" s="202"/>
      <c r="N2054" s="202"/>
      <c r="O2054" s="202"/>
      <c r="P2054" s="202"/>
      <c r="R2054" s="202"/>
      <c r="S2054" s="190"/>
      <c r="T2054" s="190"/>
      <c r="U2054" s="190"/>
      <c r="V2054" s="190"/>
      <c r="W2054" s="190"/>
      <c r="X2054" s="190"/>
      <c r="Y2054" s="190"/>
      <c r="Z2054" s="190"/>
      <c r="AA2054" s="190"/>
      <c r="AB2054" s="190"/>
      <c r="AC2054" s="190"/>
      <c r="AD2054" s="190"/>
      <c r="AE2054" s="190"/>
      <c r="AF2054" s="190"/>
      <c r="AG2054" s="190"/>
      <c r="AH2054" s="190"/>
      <c r="AI2054" s="190"/>
      <c r="AJ2054" s="190"/>
      <c r="AK2054" s="190"/>
      <c r="AL2054" s="190"/>
      <c r="AM2054" s="190"/>
      <c r="AN2054" s="190"/>
      <c r="AO2054" s="190"/>
      <c r="AP2054" s="190"/>
      <c r="AQ2054" s="190"/>
      <c r="AR2054" s="190"/>
      <c r="AS2054" s="190"/>
      <c r="AT2054" s="190"/>
      <c r="AU2054" s="190"/>
      <c r="AV2054" s="190"/>
      <c r="AW2054" s="190"/>
      <c r="AX2054" s="190"/>
      <c r="AY2054" s="190"/>
      <c r="AZ2054" s="190"/>
      <c r="BA2054" s="190"/>
      <c r="BB2054" s="190"/>
      <c r="BC2054" s="190"/>
      <c r="BD2054" s="190"/>
      <c r="BE2054" s="190"/>
      <c r="BF2054" s="190"/>
      <c r="BG2054" s="190"/>
      <c r="BH2054" s="190"/>
      <c r="BI2054" s="190"/>
      <c r="BJ2054" s="190"/>
      <c r="BK2054" s="190"/>
      <c r="BL2054" s="190"/>
      <c r="BM2054" s="190"/>
      <c r="BN2054" s="190"/>
      <c r="BO2054" s="190"/>
      <c r="BP2054" s="190"/>
      <c r="BQ2054" s="190"/>
      <c r="BR2054" s="190"/>
      <c r="BS2054" s="190"/>
      <c r="BT2054" s="190"/>
      <c r="BU2054" s="190"/>
      <c r="BV2054" s="190"/>
      <c r="BW2054" s="190"/>
      <c r="BX2054" s="190"/>
      <c r="BY2054" s="190"/>
      <c r="BZ2054" s="190"/>
      <c r="CA2054" s="190"/>
      <c r="CB2054" s="190"/>
      <c r="CC2054" s="190"/>
      <c r="CD2054" s="190"/>
      <c r="CE2054" s="190"/>
      <c r="CF2054" s="190"/>
      <c r="CG2054" s="190"/>
      <c r="CH2054" s="190"/>
      <c r="CI2054" s="190"/>
      <c r="CJ2054" s="190"/>
      <c r="CK2054" s="190"/>
      <c r="CL2054" s="190"/>
      <c r="CN2054" s="201"/>
      <c r="CO2054" s="190"/>
      <c r="CP2054" s="190"/>
      <c r="CQ2054" s="190"/>
      <c r="CR2054" s="190"/>
      <c r="CS2054" s="190"/>
      <c r="CT2054" s="190"/>
      <c r="CU2054" s="190"/>
      <c r="CV2054" s="190"/>
      <c r="CW2054" s="190"/>
      <c r="CX2054" s="190"/>
      <c r="CY2054" s="190"/>
      <c r="CZ2054" s="190"/>
      <c r="DA2054" s="190"/>
      <c r="DB2054" s="190"/>
      <c r="DC2054" s="190"/>
      <c r="DD2054" s="190"/>
      <c r="DE2054" s="190"/>
      <c r="DF2054" s="190"/>
      <c r="DG2054" s="190"/>
      <c r="DH2054" s="190"/>
      <c r="DI2054" s="190"/>
      <c r="DJ2054" s="190"/>
      <c r="DK2054" s="190"/>
      <c r="DL2054" s="190"/>
    </row>
    <row r="2055" spans="1:116" x14ac:dyDescent="0.35">
      <c r="A2055" s="142" t="s">
        <v>218</v>
      </c>
      <c r="B2055" s="31" t="s">
        <v>81</v>
      </c>
      <c r="C2055" s="31"/>
      <c r="D2055" t="s">
        <v>562</v>
      </c>
      <c r="E2055" s="8" t="str">
        <f t="shared" ref="E2055:E2059" si="3274">ROW()&amp;" "&amp;D2055</f>
        <v>2055 TOGGLE-TV-V</v>
      </c>
      <c r="F2055" t="s">
        <v>511</v>
      </c>
      <c r="G2055" s="175" t="s">
        <v>463</v>
      </c>
      <c r="H2055" s="200"/>
      <c r="I2055" s="201"/>
      <c r="J2055" s="201"/>
      <c r="K2055" s="202"/>
      <c r="L2055" s="202"/>
      <c r="M2055" s="202"/>
      <c r="N2055" s="202"/>
      <c r="O2055" s="202"/>
      <c r="P2055" s="202"/>
      <c r="R2055" s="202"/>
      <c r="S2055" s="190" t="str">
        <f t="shared" ref="S2055:CD2055" si="3275">S$22</f>
        <v>S$18</v>
      </c>
      <c r="T2055" s="190" t="str">
        <f t="shared" si="3275"/>
        <v>T$18</v>
      </c>
      <c r="U2055" s="190" t="str">
        <f t="shared" si="3275"/>
        <v>U$18</v>
      </c>
      <c r="V2055" s="190" t="str">
        <f t="shared" si="3275"/>
        <v>V$18</v>
      </c>
      <c r="W2055" s="190" t="str">
        <f t="shared" si="3275"/>
        <v>W$18</v>
      </c>
      <c r="X2055" s="190" t="str">
        <f t="shared" si="3275"/>
        <v>X$18</v>
      </c>
      <c r="Y2055" s="190" t="str">
        <f t="shared" si="3275"/>
        <v>Y$18</v>
      </c>
      <c r="Z2055" s="190" t="str">
        <f t="shared" si="3275"/>
        <v>Z$18</v>
      </c>
      <c r="AA2055" s="190" t="str">
        <f t="shared" si="3275"/>
        <v>AA$18</v>
      </c>
      <c r="AB2055" s="190" t="str">
        <f t="shared" si="3275"/>
        <v>AB$18</v>
      </c>
      <c r="AC2055" s="190" t="str">
        <f t="shared" si="3275"/>
        <v>AC$18</v>
      </c>
      <c r="AD2055" s="190" t="str">
        <f t="shared" si="3275"/>
        <v>AD$18</v>
      </c>
      <c r="AE2055" s="190" t="str">
        <f t="shared" si="3275"/>
        <v>AE$18</v>
      </c>
      <c r="AF2055" s="190" t="str">
        <f t="shared" si="3275"/>
        <v>AF$18</v>
      </c>
      <c r="AG2055" s="190" t="str">
        <f t="shared" si="3275"/>
        <v>AG$18</v>
      </c>
      <c r="AH2055" s="190" t="str">
        <f t="shared" si="3275"/>
        <v>AH$18</v>
      </c>
      <c r="AI2055" s="190" t="str">
        <f t="shared" si="3275"/>
        <v>AI$18</v>
      </c>
      <c r="AJ2055" s="190" t="str">
        <f t="shared" si="3275"/>
        <v>AJ$18</v>
      </c>
      <c r="AK2055" s="190" t="str">
        <f t="shared" si="3275"/>
        <v>AK$18</v>
      </c>
      <c r="AL2055" s="190" t="str">
        <f t="shared" si="3275"/>
        <v>AL$18</v>
      </c>
      <c r="AM2055" s="190" t="str">
        <f t="shared" si="3275"/>
        <v>AM$18</v>
      </c>
      <c r="AN2055" s="190" t="str">
        <f t="shared" si="3275"/>
        <v>AN$18</v>
      </c>
      <c r="AO2055" s="190" t="str">
        <f t="shared" si="3275"/>
        <v>AO$18</v>
      </c>
      <c r="AP2055" s="190" t="str">
        <f t="shared" si="3275"/>
        <v>AP$18</v>
      </c>
      <c r="AQ2055" s="190" t="str">
        <f t="shared" si="3275"/>
        <v>AQ$18</v>
      </c>
      <c r="AR2055" s="190" t="str">
        <f t="shared" si="3275"/>
        <v>AR$18</v>
      </c>
      <c r="AS2055" s="190" t="str">
        <f t="shared" si="3275"/>
        <v>AS$18</v>
      </c>
      <c r="AT2055" s="190" t="str">
        <f t="shared" si="3275"/>
        <v>AT$18</v>
      </c>
      <c r="AU2055" s="190" t="str">
        <f t="shared" si="3275"/>
        <v>AU$18</v>
      </c>
      <c r="AV2055" s="190" t="str">
        <f t="shared" si="3275"/>
        <v>AV$18</v>
      </c>
      <c r="AW2055" s="190" t="str">
        <f t="shared" si="3275"/>
        <v>AW$18</v>
      </c>
      <c r="AX2055" s="190" t="str">
        <f t="shared" si="3275"/>
        <v>AX$18</v>
      </c>
      <c r="AY2055" s="190" t="str">
        <f t="shared" si="3275"/>
        <v>AY$18</v>
      </c>
      <c r="AZ2055" s="190" t="str">
        <f t="shared" si="3275"/>
        <v>AZ$18</v>
      </c>
      <c r="BA2055" s="190" t="str">
        <f t="shared" si="3275"/>
        <v>BA$18</v>
      </c>
      <c r="BB2055" s="190" t="str">
        <f t="shared" si="3275"/>
        <v>BB$18</v>
      </c>
      <c r="BC2055" s="190" t="str">
        <f t="shared" si="3275"/>
        <v>BC$18</v>
      </c>
      <c r="BD2055" s="190" t="str">
        <f t="shared" si="3275"/>
        <v>BD$18</v>
      </c>
      <c r="BE2055" s="190" t="str">
        <f t="shared" si="3275"/>
        <v>BE$18</v>
      </c>
      <c r="BF2055" s="190" t="str">
        <f t="shared" si="3275"/>
        <v>BF$18</v>
      </c>
      <c r="BG2055" s="190" t="str">
        <f t="shared" si="3275"/>
        <v>BG$18</v>
      </c>
      <c r="BH2055" s="190" t="str">
        <f t="shared" si="3275"/>
        <v>BH$18</v>
      </c>
      <c r="BI2055" s="190" t="str">
        <f t="shared" si="3275"/>
        <v>BI$18</v>
      </c>
      <c r="BJ2055" s="190" t="str">
        <f t="shared" si="3275"/>
        <v>BJ$18</v>
      </c>
      <c r="BK2055" s="190" t="str">
        <f t="shared" si="3275"/>
        <v>BK$18</v>
      </c>
      <c r="BL2055" s="190" t="str">
        <f t="shared" si="3275"/>
        <v>BL$18</v>
      </c>
      <c r="BM2055" s="190" t="str">
        <f t="shared" si="3275"/>
        <v>BM$18</v>
      </c>
      <c r="BN2055" s="190" t="str">
        <f t="shared" si="3275"/>
        <v>BN$18</v>
      </c>
      <c r="BO2055" s="190" t="str">
        <f t="shared" si="3275"/>
        <v>BO$18</v>
      </c>
      <c r="BP2055" s="190" t="str">
        <f t="shared" si="3275"/>
        <v>BP$18</v>
      </c>
      <c r="BQ2055" s="190" t="str">
        <f t="shared" si="3275"/>
        <v>BQ$18</v>
      </c>
      <c r="BR2055" s="190" t="str">
        <f t="shared" si="3275"/>
        <v>BR$18</v>
      </c>
      <c r="BS2055" s="190" t="str">
        <f t="shared" si="3275"/>
        <v>BS$18</v>
      </c>
      <c r="BT2055" s="190" t="str">
        <f t="shared" si="3275"/>
        <v>BT$18</v>
      </c>
      <c r="BU2055" s="190" t="str">
        <f t="shared" si="3275"/>
        <v>BU$18</v>
      </c>
      <c r="BV2055" s="190" t="str">
        <f t="shared" si="3275"/>
        <v>BV$18</v>
      </c>
      <c r="BW2055" s="190" t="str">
        <f t="shared" si="3275"/>
        <v>BW$18</v>
      </c>
      <c r="BX2055" s="190" t="str">
        <f t="shared" si="3275"/>
        <v>BX$18</v>
      </c>
      <c r="BY2055" s="190" t="str">
        <f t="shared" si="3275"/>
        <v>BY$18</v>
      </c>
      <c r="BZ2055" s="190" t="str">
        <f t="shared" si="3275"/>
        <v>BZ$18</v>
      </c>
      <c r="CA2055" s="190" t="str">
        <f t="shared" si="3275"/>
        <v>CA$18</v>
      </c>
      <c r="CB2055" s="190" t="str">
        <f t="shared" si="3275"/>
        <v>CB$18</v>
      </c>
      <c r="CC2055" s="190" t="str">
        <f t="shared" si="3275"/>
        <v>CC$18</v>
      </c>
      <c r="CD2055" s="190" t="str">
        <f t="shared" si="3275"/>
        <v>CD$18</v>
      </c>
      <c r="CE2055" s="190" t="str">
        <f t="shared" ref="CE2055:CL2055" si="3276">CE$22</f>
        <v>CE$18</v>
      </c>
      <c r="CF2055" s="190" t="str">
        <f t="shared" si="3276"/>
        <v>CF$18</v>
      </c>
      <c r="CG2055" s="190" t="str">
        <f t="shared" si="3276"/>
        <v>CG$18</v>
      </c>
      <c r="CH2055" s="190" t="str">
        <f t="shared" si="3276"/>
        <v>CH$18</v>
      </c>
      <c r="CI2055" s="190" t="str">
        <f t="shared" si="3276"/>
        <v>CI$18</v>
      </c>
      <c r="CJ2055" s="190" t="str">
        <f t="shared" si="3276"/>
        <v>CJ$18</v>
      </c>
      <c r="CK2055" s="190" t="str">
        <f t="shared" si="3276"/>
        <v>CK$18</v>
      </c>
      <c r="CL2055" s="190" t="str">
        <f t="shared" si="3276"/>
        <v>CL$18</v>
      </c>
      <c r="CN2055" s="201"/>
      <c r="CO2055" s="190" t="str">
        <f t="shared" ref="CO2055:DL2055" si="3277">CO$22</f>
        <v>CO$18</v>
      </c>
      <c r="CP2055" s="190" t="str">
        <f t="shared" si="3277"/>
        <v>CP$18</v>
      </c>
      <c r="CQ2055" s="190" t="str">
        <f t="shared" si="3277"/>
        <v>CQ$18</v>
      </c>
      <c r="CR2055" s="190" t="str">
        <f t="shared" si="3277"/>
        <v>CR$18</v>
      </c>
      <c r="CS2055" s="190" t="str">
        <f t="shared" si="3277"/>
        <v>CS$18</v>
      </c>
      <c r="CT2055" s="190" t="str">
        <f t="shared" si="3277"/>
        <v>CT$18</v>
      </c>
      <c r="CU2055" s="190" t="str">
        <f t="shared" si="3277"/>
        <v>CU$18</v>
      </c>
      <c r="CV2055" s="190" t="str">
        <f t="shared" si="3277"/>
        <v>CV$18</v>
      </c>
      <c r="CW2055" s="190" t="str">
        <f t="shared" si="3277"/>
        <v>CW$18</v>
      </c>
      <c r="CX2055" s="190" t="str">
        <f t="shared" si="3277"/>
        <v>CX$18</v>
      </c>
      <c r="CY2055" s="190" t="str">
        <f t="shared" si="3277"/>
        <v>CY$18</v>
      </c>
      <c r="CZ2055" s="190" t="str">
        <f t="shared" si="3277"/>
        <v>CZ$18</v>
      </c>
      <c r="DA2055" s="190" t="str">
        <f t="shared" si="3277"/>
        <v>DA$18</v>
      </c>
      <c r="DB2055" s="190" t="str">
        <f t="shared" si="3277"/>
        <v>DB$18</v>
      </c>
      <c r="DC2055" s="190" t="str">
        <f t="shared" si="3277"/>
        <v>DC$18</v>
      </c>
      <c r="DD2055" s="190" t="str">
        <f t="shared" si="3277"/>
        <v>DD$18</v>
      </c>
      <c r="DE2055" s="190" t="str">
        <f t="shared" si="3277"/>
        <v>DE$18</v>
      </c>
      <c r="DF2055" s="190" t="str">
        <f t="shared" si="3277"/>
        <v>DF$18</v>
      </c>
      <c r="DG2055" s="190" t="str">
        <f t="shared" si="3277"/>
        <v>DG$18</v>
      </c>
      <c r="DH2055" s="190" t="str">
        <f t="shared" si="3277"/>
        <v>DH$18</v>
      </c>
      <c r="DI2055" s="190" t="str">
        <f t="shared" si="3277"/>
        <v>DI$18</v>
      </c>
      <c r="DJ2055" s="190" t="str">
        <f t="shared" si="3277"/>
        <v>DJ$18</v>
      </c>
      <c r="DK2055" s="190" t="str">
        <f t="shared" si="3277"/>
        <v>DK$18</v>
      </c>
      <c r="DL2055" s="190" t="str">
        <f t="shared" si="3277"/>
        <v>DL$18</v>
      </c>
    </row>
    <row r="2056" spans="1:116" x14ac:dyDescent="0.35">
      <c r="A2056" s="12"/>
      <c r="B2056" s="12" t="s">
        <v>332</v>
      </c>
      <c r="C2056" s="12"/>
      <c r="D2056" t="s">
        <v>562</v>
      </c>
      <c r="E2056" s="8" t="str">
        <f t="shared" si="3274"/>
        <v>2056 TOGGLE-TV-V</v>
      </c>
      <c r="G2056" s="175" t="s">
        <v>464</v>
      </c>
      <c r="H2056" s="200"/>
      <c r="I2056" s="201"/>
      <c r="J2056" s="201"/>
      <c r="K2056" s="202"/>
      <c r="L2056" s="202"/>
      <c r="M2056" s="202"/>
      <c r="N2056" s="202"/>
      <c r="O2056" s="202"/>
      <c r="P2056" s="202"/>
      <c r="R2056" s="202"/>
      <c r="S2056" s="190" t="str">
        <f t="shared" ref="S2056:CD2056" si="3278">S$23</f>
        <v>S$19</v>
      </c>
      <c r="T2056" s="190" t="str">
        <f t="shared" si="3278"/>
        <v>T$19</v>
      </c>
      <c r="U2056" s="190" t="str">
        <f t="shared" si="3278"/>
        <v>U$19</v>
      </c>
      <c r="V2056" s="190" t="str">
        <f t="shared" si="3278"/>
        <v>V$19</v>
      </c>
      <c r="W2056" s="190" t="str">
        <f t="shared" si="3278"/>
        <v>W$19</v>
      </c>
      <c r="X2056" s="190" t="str">
        <f t="shared" si="3278"/>
        <v>X$19</v>
      </c>
      <c r="Y2056" s="190" t="str">
        <f t="shared" si="3278"/>
        <v>Y$19</v>
      </c>
      <c r="Z2056" s="190" t="str">
        <f t="shared" si="3278"/>
        <v>Z$19</v>
      </c>
      <c r="AA2056" s="190" t="str">
        <f t="shared" si="3278"/>
        <v>AA$19</v>
      </c>
      <c r="AB2056" s="190" t="str">
        <f t="shared" si="3278"/>
        <v>AB$19</v>
      </c>
      <c r="AC2056" s="190" t="str">
        <f t="shared" si="3278"/>
        <v>AC$19</v>
      </c>
      <c r="AD2056" s="190" t="str">
        <f t="shared" si="3278"/>
        <v>AD$19</v>
      </c>
      <c r="AE2056" s="190" t="str">
        <f t="shared" si="3278"/>
        <v>AE$19</v>
      </c>
      <c r="AF2056" s="190" t="str">
        <f t="shared" si="3278"/>
        <v>AF$19</v>
      </c>
      <c r="AG2056" s="190" t="str">
        <f t="shared" si="3278"/>
        <v>AG$19</v>
      </c>
      <c r="AH2056" s="190" t="str">
        <f t="shared" si="3278"/>
        <v>AH$19</v>
      </c>
      <c r="AI2056" s="190" t="str">
        <f t="shared" si="3278"/>
        <v>AI$19</v>
      </c>
      <c r="AJ2056" s="190" t="str">
        <f t="shared" si="3278"/>
        <v>AJ$19</v>
      </c>
      <c r="AK2056" s="190" t="str">
        <f t="shared" si="3278"/>
        <v>AK$19</v>
      </c>
      <c r="AL2056" s="190" t="str">
        <f t="shared" si="3278"/>
        <v>AL$19</v>
      </c>
      <c r="AM2056" s="190" t="str">
        <f t="shared" si="3278"/>
        <v>AM$19</v>
      </c>
      <c r="AN2056" s="190" t="str">
        <f t="shared" si="3278"/>
        <v>AN$19</v>
      </c>
      <c r="AO2056" s="190" t="str">
        <f t="shared" si="3278"/>
        <v>AO$19</v>
      </c>
      <c r="AP2056" s="190" t="str">
        <f t="shared" si="3278"/>
        <v>AP$19</v>
      </c>
      <c r="AQ2056" s="190" t="str">
        <f t="shared" si="3278"/>
        <v>AQ$19</v>
      </c>
      <c r="AR2056" s="190" t="str">
        <f t="shared" si="3278"/>
        <v>AR$19</v>
      </c>
      <c r="AS2056" s="190" t="str">
        <f t="shared" si="3278"/>
        <v>AS$19</v>
      </c>
      <c r="AT2056" s="190" t="str">
        <f t="shared" si="3278"/>
        <v>AT$19</v>
      </c>
      <c r="AU2056" s="190" t="str">
        <f t="shared" si="3278"/>
        <v>AU$19</v>
      </c>
      <c r="AV2056" s="190" t="str">
        <f t="shared" si="3278"/>
        <v>AV$19</v>
      </c>
      <c r="AW2056" s="190" t="str">
        <f t="shared" si="3278"/>
        <v>AW$19</v>
      </c>
      <c r="AX2056" s="190" t="str">
        <f t="shared" si="3278"/>
        <v>AX$19</v>
      </c>
      <c r="AY2056" s="190" t="str">
        <f t="shared" si="3278"/>
        <v>AY$19</v>
      </c>
      <c r="AZ2056" s="190" t="str">
        <f t="shared" si="3278"/>
        <v>AZ$19</v>
      </c>
      <c r="BA2056" s="190" t="str">
        <f t="shared" si="3278"/>
        <v>BA$19</v>
      </c>
      <c r="BB2056" s="190" t="str">
        <f t="shared" si="3278"/>
        <v>BB$19</v>
      </c>
      <c r="BC2056" s="190" t="str">
        <f t="shared" si="3278"/>
        <v>BC$19</v>
      </c>
      <c r="BD2056" s="190" t="str">
        <f t="shared" si="3278"/>
        <v>BD$19</v>
      </c>
      <c r="BE2056" s="190" t="str">
        <f t="shared" si="3278"/>
        <v>BE$19</v>
      </c>
      <c r="BF2056" s="190" t="str">
        <f t="shared" si="3278"/>
        <v>BF$19</v>
      </c>
      <c r="BG2056" s="190" t="str">
        <f t="shared" si="3278"/>
        <v>BG$19</v>
      </c>
      <c r="BH2056" s="190" t="str">
        <f t="shared" si="3278"/>
        <v>BH$19</v>
      </c>
      <c r="BI2056" s="190" t="str">
        <f t="shared" si="3278"/>
        <v>BI$19</v>
      </c>
      <c r="BJ2056" s="190" t="str">
        <f t="shared" si="3278"/>
        <v>BJ$19</v>
      </c>
      <c r="BK2056" s="190" t="str">
        <f t="shared" si="3278"/>
        <v>BK$19</v>
      </c>
      <c r="BL2056" s="190" t="str">
        <f t="shared" si="3278"/>
        <v>BL$19</v>
      </c>
      <c r="BM2056" s="190" t="str">
        <f t="shared" si="3278"/>
        <v>BM$19</v>
      </c>
      <c r="BN2056" s="190" t="str">
        <f t="shared" si="3278"/>
        <v>BN$19</v>
      </c>
      <c r="BO2056" s="190" t="str">
        <f t="shared" si="3278"/>
        <v>BO$19</v>
      </c>
      <c r="BP2056" s="190" t="str">
        <f t="shared" si="3278"/>
        <v>BP$19</v>
      </c>
      <c r="BQ2056" s="190" t="str">
        <f t="shared" si="3278"/>
        <v>BQ$19</v>
      </c>
      <c r="BR2056" s="190" t="str">
        <f t="shared" si="3278"/>
        <v>BR$19</v>
      </c>
      <c r="BS2056" s="190" t="str">
        <f t="shared" si="3278"/>
        <v>BS$19</v>
      </c>
      <c r="BT2056" s="190" t="str">
        <f t="shared" si="3278"/>
        <v>BT$19</v>
      </c>
      <c r="BU2056" s="190" t="str">
        <f t="shared" si="3278"/>
        <v>BU$19</v>
      </c>
      <c r="BV2056" s="190" t="str">
        <f t="shared" si="3278"/>
        <v>BV$19</v>
      </c>
      <c r="BW2056" s="190" t="str">
        <f t="shared" si="3278"/>
        <v>BW$19</v>
      </c>
      <c r="BX2056" s="190" t="str">
        <f t="shared" si="3278"/>
        <v>BX$19</v>
      </c>
      <c r="BY2056" s="190" t="str">
        <f t="shared" si="3278"/>
        <v>BY$19</v>
      </c>
      <c r="BZ2056" s="190" t="str">
        <f t="shared" si="3278"/>
        <v>BZ$19</v>
      </c>
      <c r="CA2056" s="190" t="str">
        <f t="shared" si="3278"/>
        <v>CA$19</v>
      </c>
      <c r="CB2056" s="190" t="str">
        <f t="shared" si="3278"/>
        <v>CB$19</v>
      </c>
      <c r="CC2056" s="190" t="str">
        <f t="shared" si="3278"/>
        <v>CC$19</v>
      </c>
      <c r="CD2056" s="190" t="str">
        <f t="shared" si="3278"/>
        <v>CD$19</v>
      </c>
      <c r="CE2056" s="190" t="str">
        <f t="shared" ref="CE2056:CL2056" si="3279">CE$23</f>
        <v>CE$19</v>
      </c>
      <c r="CF2056" s="190" t="str">
        <f t="shared" si="3279"/>
        <v>CF$19</v>
      </c>
      <c r="CG2056" s="190" t="str">
        <f t="shared" si="3279"/>
        <v>CG$19</v>
      </c>
      <c r="CH2056" s="190" t="str">
        <f t="shared" si="3279"/>
        <v>CH$19</v>
      </c>
      <c r="CI2056" s="190" t="str">
        <f t="shared" si="3279"/>
        <v>CI$19</v>
      </c>
      <c r="CJ2056" s="190" t="str">
        <f t="shared" si="3279"/>
        <v>CJ$19</v>
      </c>
      <c r="CK2056" s="190" t="str">
        <f t="shared" si="3279"/>
        <v>CK$19</v>
      </c>
      <c r="CL2056" s="190" t="str">
        <f t="shared" si="3279"/>
        <v>CL$19</v>
      </c>
      <c r="CN2056" s="201"/>
      <c r="CO2056" s="190" t="str">
        <f t="shared" ref="CO2056:DL2056" si="3280">CO$23</f>
        <v>CO$19</v>
      </c>
      <c r="CP2056" s="190" t="str">
        <f t="shared" si="3280"/>
        <v>CP$19</v>
      </c>
      <c r="CQ2056" s="190" t="str">
        <f t="shared" si="3280"/>
        <v>CQ$19</v>
      </c>
      <c r="CR2056" s="190" t="str">
        <f t="shared" si="3280"/>
        <v>CR$19</v>
      </c>
      <c r="CS2056" s="190" t="str">
        <f t="shared" si="3280"/>
        <v>CS$19</v>
      </c>
      <c r="CT2056" s="190" t="str">
        <f t="shared" si="3280"/>
        <v>CT$19</v>
      </c>
      <c r="CU2056" s="190" t="str">
        <f t="shared" si="3280"/>
        <v>CU$19</v>
      </c>
      <c r="CV2056" s="190" t="str">
        <f t="shared" si="3280"/>
        <v>CV$19</v>
      </c>
      <c r="CW2056" s="190" t="str">
        <f t="shared" si="3280"/>
        <v>CW$19</v>
      </c>
      <c r="CX2056" s="190" t="str">
        <f t="shared" si="3280"/>
        <v>CX$19</v>
      </c>
      <c r="CY2056" s="190" t="str">
        <f t="shared" si="3280"/>
        <v>CY$19</v>
      </c>
      <c r="CZ2056" s="190" t="str">
        <f t="shared" si="3280"/>
        <v>CZ$19</v>
      </c>
      <c r="DA2056" s="190" t="str">
        <f t="shared" si="3280"/>
        <v>DA$19</v>
      </c>
      <c r="DB2056" s="190" t="str">
        <f t="shared" si="3280"/>
        <v>DB$19</v>
      </c>
      <c r="DC2056" s="190" t="str">
        <f t="shared" si="3280"/>
        <v>DC$19</v>
      </c>
      <c r="DD2056" s="190" t="str">
        <f t="shared" si="3280"/>
        <v>DD$19</v>
      </c>
      <c r="DE2056" s="190" t="str">
        <f t="shared" si="3280"/>
        <v>DE$19</v>
      </c>
      <c r="DF2056" s="190" t="str">
        <f t="shared" si="3280"/>
        <v>DF$19</v>
      </c>
      <c r="DG2056" s="190" t="str">
        <f t="shared" si="3280"/>
        <v>DG$19</v>
      </c>
      <c r="DH2056" s="190" t="str">
        <f t="shared" si="3280"/>
        <v>DH$19</v>
      </c>
      <c r="DI2056" s="190" t="str">
        <f t="shared" si="3280"/>
        <v>DI$19</v>
      </c>
      <c r="DJ2056" s="190" t="str">
        <f t="shared" si="3280"/>
        <v>DJ$19</v>
      </c>
      <c r="DK2056" s="190" t="str">
        <f t="shared" si="3280"/>
        <v>DK$19</v>
      </c>
      <c r="DL2056" s="190" t="str">
        <f t="shared" si="3280"/>
        <v>DL$19</v>
      </c>
    </row>
    <row r="2057" spans="1:116" x14ac:dyDescent="0.35">
      <c r="A2057" s="31"/>
      <c r="B2057" s="31"/>
      <c r="C2057" s="31"/>
      <c r="D2057" t="s">
        <v>562</v>
      </c>
      <c r="E2057" s="8" t="str">
        <f t="shared" si="3274"/>
        <v>2057 TOGGLE-TV-V</v>
      </c>
      <c r="G2057" s="143" t="s">
        <v>509</v>
      </c>
      <c r="H2057" s="142"/>
      <c r="I2057" s="144"/>
      <c r="J2057" s="144"/>
      <c r="K2057" s="142"/>
      <c r="L2057" s="142"/>
      <c r="M2057" s="142"/>
      <c r="N2057" s="142"/>
      <c r="O2057" s="142"/>
      <c r="P2057" s="142"/>
      <c r="R2057" s="143"/>
      <c r="S2057" s="168"/>
      <c r="T2057" s="168"/>
      <c r="U2057" s="168"/>
      <c r="V2057" s="168"/>
      <c r="W2057" s="168"/>
      <c r="X2057" s="168"/>
      <c r="Y2057" s="168"/>
      <c r="Z2057" s="168"/>
      <c r="AA2057" s="168"/>
      <c r="AB2057" s="168"/>
      <c r="AC2057" s="168"/>
      <c r="AD2057" s="168"/>
      <c r="AE2057" s="168"/>
      <c r="AF2057" s="168"/>
      <c r="AG2057" s="168"/>
      <c r="AH2057" s="168"/>
      <c r="AI2057" s="168"/>
      <c r="AJ2057" s="168"/>
      <c r="AK2057" s="168"/>
      <c r="AL2057" s="168"/>
      <c r="AM2057" s="168"/>
      <c r="AN2057" s="168"/>
      <c r="AO2057" s="168"/>
      <c r="AP2057" s="168"/>
      <c r="AQ2057" s="168"/>
      <c r="AR2057" s="168"/>
      <c r="AS2057" s="168"/>
      <c r="AT2057" s="168"/>
      <c r="AU2057" s="168"/>
      <c r="AV2057" s="168"/>
      <c r="AW2057" s="168"/>
      <c r="AX2057" s="168"/>
      <c r="AY2057" s="168"/>
      <c r="AZ2057" s="168"/>
      <c r="BA2057" s="168"/>
      <c r="BB2057" s="168"/>
      <c r="BC2057" s="168"/>
      <c r="BD2057" s="168"/>
      <c r="BE2057" s="168"/>
      <c r="BF2057" s="168"/>
      <c r="BG2057" s="168"/>
      <c r="BH2057" s="168"/>
      <c r="BI2057" s="168"/>
      <c r="BJ2057" s="168"/>
      <c r="BK2057" s="168"/>
      <c r="BL2057" s="168"/>
      <c r="BM2057" s="168"/>
      <c r="BN2057" s="168"/>
      <c r="BO2057" s="168"/>
      <c r="BP2057" s="168"/>
      <c r="BQ2057" s="168"/>
      <c r="BR2057" s="168"/>
      <c r="BS2057" s="168"/>
      <c r="BT2057" s="168"/>
      <c r="BU2057" s="168"/>
      <c r="BV2057" s="168"/>
      <c r="BW2057" s="168"/>
      <c r="BX2057" s="168"/>
      <c r="BY2057" s="168"/>
      <c r="BZ2057" s="168"/>
      <c r="CA2057" s="168"/>
      <c r="CB2057" s="168"/>
      <c r="CC2057" s="168"/>
      <c r="CD2057" s="168"/>
      <c r="CE2057" s="168"/>
      <c r="CF2057" s="168"/>
      <c r="CG2057" s="168"/>
      <c r="CH2057" s="168"/>
      <c r="CI2057" s="168"/>
      <c r="CJ2057" s="168"/>
      <c r="CK2057" s="168"/>
      <c r="CL2057" s="168"/>
      <c r="CN2057" s="144"/>
      <c r="CO2057" s="168"/>
      <c r="CP2057" s="168"/>
      <c r="CQ2057" s="168"/>
      <c r="CR2057" s="168"/>
      <c r="CS2057" s="168"/>
      <c r="CT2057" s="168"/>
      <c r="CU2057" s="168"/>
      <c r="CV2057" s="168"/>
      <c r="CW2057" s="168"/>
      <c r="CX2057" s="168"/>
      <c r="CY2057" s="168"/>
      <c r="CZ2057" s="168"/>
      <c r="DA2057" s="168"/>
      <c r="DB2057" s="168"/>
      <c r="DC2057" s="168"/>
      <c r="DD2057" s="168"/>
      <c r="DE2057" s="168"/>
      <c r="DF2057" s="168"/>
      <c r="DG2057" s="168"/>
      <c r="DH2057" s="168"/>
      <c r="DI2057" s="168"/>
      <c r="DJ2057" s="168"/>
      <c r="DK2057" s="168"/>
      <c r="DL2057" s="168"/>
    </row>
    <row r="2058" spans="1:116" x14ac:dyDescent="0.35">
      <c r="D2058" t="s">
        <v>562</v>
      </c>
      <c r="E2058" s="8" t="str">
        <f t="shared" si="3274"/>
        <v>2058 TOGGLE-TV-V</v>
      </c>
      <c r="G2058" s="95" t="str">
        <f ca="1">OFFSET(G2058,-(ROW(G2058)-ROW(G2070)),0)&amp;" - before toggle"</f>
        <v># of assets - before toggle</v>
      </c>
      <c r="H2058" s="12"/>
      <c r="I2058" s="60"/>
      <c r="J2058" s="60"/>
      <c r="K2058" s="12"/>
      <c r="L2058" s="12"/>
      <c r="M2058" s="12"/>
      <c r="N2058" s="12"/>
      <c r="O2058" s="12"/>
      <c r="P2058" s="12"/>
      <c r="R2058" s="13"/>
      <c r="S2058" s="76"/>
      <c r="T2058" s="76"/>
      <c r="U2058" s="76"/>
      <c r="V2058" s="76"/>
      <c r="W2058" s="76"/>
      <c r="X2058" s="76"/>
      <c r="Y2058" s="76"/>
      <c r="Z2058" s="76"/>
      <c r="AA2058" s="76"/>
      <c r="AB2058" s="76"/>
      <c r="AC2058" s="76"/>
      <c r="AD2058" s="76"/>
      <c r="AE2058" s="76"/>
      <c r="AF2058" s="76"/>
      <c r="AG2058" s="76"/>
      <c r="AH2058" s="76"/>
      <c r="AI2058" s="76"/>
      <c r="AJ2058" s="76"/>
      <c r="AK2058" s="76"/>
      <c r="AL2058" s="76"/>
      <c r="AM2058" s="76"/>
      <c r="AN2058" s="76"/>
      <c r="AO2058" s="76"/>
      <c r="AP2058" s="76"/>
      <c r="AQ2058" s="76"/>
      <c r="AR2058" s="76"/>
      <c r="AS2058" s="76"/>
      <c r="AT2058" s="76"/>
      <c r="AU2058" s="76"/>
      <c r="AV2058" s="76"/>
      <c r="AW2058" s="76"/>
      <c r="AX2058" s="76"/>
      <c r="AY2058" s="76"/>
      <c r="AZ2058" s="76"/>
      <c r="BA2058" s="76"/>
      <c r="BB2058" s="76"/>
      <c r="BC2058" s="76"/>
      <c r="BD2058" s="76"/>
      <c r="BE2058" s="76"/>
      <c r="BF2058" s="76"/>
      <c r="BG2058" s="76"/>
      <c r="BH2058" s="76"/>
      <c r="BI2058" s="76"/>
      <c r="BJ2058" s="76"/>
      <c r="BK2058" s="76"/>
      <c r="BL2058" s="76"/>
      <c r="BM2058" s="76"/>
      <c r="BN2058" s="76"/>
      <c r="BO2058" s="76"/>
      <c r="BP2058" s="76"/>
      <c r="BQ2058" s="76"/>
      <c r="BR2058" s="76"/>
      <c r="BS2058" s="76"/>
      <c r="BT2058" s="76"/>
      <c r="BU2058" s="76"/>
      <c r="BV2058" s="76"/>
      <c r="BW2058" s="76"/>
      <c r="BX2058" s="76"/>
      <c r="BY2058" s="76"/>
      <c r="BZ2058" s="76"/>
      <c r="CA2058" s="76"/>
      <c r="CB2058" s="76"/>
      <c r="CC2058" s="76"/>
      <c r="CD2058" s="76"/>
      <c r="CE2058" s="76"/>
      <c r="CF2058" s="76"/>
      <c r="CG2058" s="76"/>
      <c r="CH2058" s="76"/>
      <c r="CI2058" s="76"/>
      <c r="CJ2058" s="76"/>
      <c r="CK2058" s="76"/>
      <c r="CL2058" s="76"/>
      <c r="CN2058" s="60"/>
      <c r="CO2058" s="239"/>
      <c r="CP2058" s="239"/>
      <c r="CQ2058" s="239"/>
      <c r="CR2058" s="239"/>
      <c r="CS2058" s="239"/>
      <c r="CT2058" s="239"/>
      <c r="CU2058" s="239"/>
      <c r="CV2058" s="239"/>
      <c r="CW2058" s="239"/>
      <c r="CX2058" s="239"/>
      <c r="CY2058" s="239"/>
      <c r="CZ2058" s="239"/>
      <c r="DA2058" s="239"/>
      <c r="DB2058" s="239"/>
      <c r="DC2058" s="239"/>
      <c r="DD2058" s="239"/>
      <c r="DE2058" s="239"/>
      <c r="DF2058" s="239"/>
      <c r="DG2058" s="239"/>
      <c r="DH2058" s="239"/>
      <c r="DI2058" s="239"/>
      <c r="DJ2058" s="239"/>
      <c r="DK2058" s="239"/>
      <c r="DL2058" s="239"/>
    </row>
    <row r="2059" spans="1:116" x14ac:dyDescent="0.35">
      <c r="B2059" t="s">
        <v>332</v>
      </c>
      <c r="D2059" t="s">
        <v>562</v>
      </c>
      <c r="E2059" s="8" t="str">
        <f t="shared" si="3274"/>
        <v>2059 TOGGLE-TV-V</v>
      </c>
      <c r="G2059" s="145" t="s">
        <v>563</v>
      </c>
      <c r="H2059" s="31">
        <v>1</v>
      </c>
      <c r="I2059" s="73"/>
      <c r="J2059" s="73"/>
      <c r="K2059" s="12"/>
      <c r="L2059" s="12"/>
      <c r="M2059" s="12"/>
      <c r="N2059" s="12"/>
      <c r="O2059" s="12"/>
      <c r="P2059" s="12"/>
      <c r="R2059" s="67"/>
      <c r="S2059" s="76"/>
      <c r="T2059" s="76"/>
      <c r="U2059" s="76"/>
      <c r="V2059" s="76"/>
      <c r="W2059" s="76"/>
      <c r="X2059" s="76"/>
      <c r="Y2059" s="76"/>
      <c r="Z2059" s="76"/>
      <c r="AA2059" s="76"/>
      <c r="AB2059" s="76"/>
      <c r="AC2059" s="76"/>
      <c r="AD2059" s="76"/>
      <c r="AE2059" s="76"/>
      <c r="AF2059" s="76"/>
      <c r="AG2059" s="76"/>
      <c r="AH2059" s="76"/>
      <c r="AI2059" s="76"/>
      <c r="AJ2059" s="76"/>
      <c r="AK2059" s="76"/>
      <c r="AL2059" s="76"/>
      <c r="AM2059" s="76"/>
      <c r="AN2059" s="76"/>
      <c r="AO2059" s="76"/>
      <c r="AP2059" s="76"/>
      <c r="AQ2059" s="76"/>
      <c r="AR2059" s="76"/>
      <c r="AS2059" s="76"/>
      <c r="AT2059" s="76"/>
      <c r="AU2059" s="76"/>
      <c r="AV2059" s="76"/>
      <c r="AW2059" s="76"/>
      <c r="AX2059" s="76"/>
      <c r="AY2059" s="76"/>
      <c r="AZ2059" s="76"/>
      <c r="BA2059" s="76"/>
      <c r="BB2059" s="76"/>
      <c r="BC2059" s="76"/>
      <c r="BD2059" s="76"/>
      <c r="BE2059" s="76"/>
      <c r="BF2059" s="76"/>
      <c r="BG2059" s="76"/>
      <c r="BH2059" s="76"/>
      <c r="BI2059" s="76"/>
      <c r="BJ2059" s="76"/>
      <c r="BK2059" s="76"/>
      <c r="BL2059" s="76"/>
      <c r="BM2059" s="76"/>
      <c r="BN2059" s="76"/>
      <c r="BO2059" s="76"/>
      <c r="BP2059" s="76"/>
      <c r="BQ2059" s="76"/>
      <c r="BR2059" s="76"/>
      <c r="BS2059" s="76"/>
      <c r="BT2059" s="76"/>
      <c r="BU2059" s="76"/>
      <c r="BV2059" s="76"/>
      <c r="BW2059" s="76"/>
      <c r="BX2059" s="76"/>
      <c r="BY2059" s="76"/>
      <c r="BZ2059" s="76"/>
      <c r="CA2059" s="76"/>
      <c r="CB2059" s="76"/>
      <c r="CC2059" s="76"/>
      <c r="CD2059" s="76"/>
      <c r="CE2059" s="76"/>
      <c r="CF2059" s="76"/>
      <c r="CG2059" s="76"/>
      <c r="CH2059" s="76"/>
      <c r="CI2059" s="76"/>
      <c r="CJ2059" s="76"/>
      <c r="CK2059" s="76"/>
      <c r="CL2059" s="76"/>
      <c r="CN2059" s="76"/>
      <c r="CO2059" s="76" t="e" cm="1">
        <f t="array" ref="CO2059">INDEX($K:$P,ROW(),MATCH(CO$3,$K$2:$P$2,0))</f>
        <v>#N/A</v>
      </c>
      <c r="CP2059" s="76" t="e" cm="1">
        <f t="array" ref="CP2059">INDEX($K:$P,ROW(),MATCH(CP$3,$K$2:$P$2,0))</f>
        <v>#N/A</v>
      </c>
      <c r="CQ2059" s="76" t="e" cm="1">
        <f t="array" ref="CQ2059">INDEX($K:$P,ROW(),MATCH(CQ$3,$K$2:$P$2,0))</f>
        <v>#N/A</v>
      </c>
      <c r="CR2059" s="76" t="e" cm="1">
        <f t="array" ref="CR2059">INDEX($K:$P,ROW(),MATCH(CR$3,$K$2:$P$2,0))</f>
        <v>#N/A</v>
      </c>
      <c r="CS2059" s="76" t="e" cm="1">
        <f t="array" ref="CS2059">INDEX($K:$P,ROW(),MATCH(CS$3,$K$2:$P$2,0))</f>
        <v>#N/A</v>
      </c>
      <c r="CT2059" s="76" t="e" cm="1">
        <f t="array" ref="CT2059">INDEX($K:$P,ROW(),MATCH(CT$3,$K$2:$P$2,0))</f>
        <v>#N/A</v>
      </c>
      <c r="CU2059" s="76" t="e" cm="1">
        <f t="array" ref="CU2059">INDEX($K:$P,ROW(),MATCH(CU$3,$K$2:$P$2,0))</f>
        <v>#N/A</v>
      </c>
      <c r="CV2059" s="76" t="e" cm="1">
        <f t="array" ref="CV2059">INDEX($K:$P,ROW(),MATCH(CV$3,$K$2:$P$2,0))</f>
        <v>#N/A</v>
      </c>
      <c r="CW2059" s="76" t="e" cm="1">
        <f t="array" ref="CW2059">INDEX($K:$P,ROW(),MATCH(CW$3,$K$2:$P$2,0))</f>
        <v>#N/A</v>
      </c>
      <c r="CX2059" s="76" t="e" cm="1">
        <f t="array" ref="CX2059">INDEX($K:$P,ROW(),MATCH(CX$3,$K$2:$P$2,0))</f>
        <v>#N/A</v>
      </c>
      <c r="CY2059" s="76" t="e" cm="1">
        <f t="array" ref="CY2059">INDEX($K:$P,ROW(),MATCH(CY$3,$K$2:$P$2,0))</f>
        <v>#N/A</v>
      </c>
      <c r="CZ2059" s="76" t="e" cm="1">
        <f t="array" ref="CZ2059">INDEX($K:$P,ROW(),MATCH(CZ$3,$K$2:$P$2,0))</f>
        <v>#N/A</v>
      </c>
      <c r="DA2059" s="76" t="e" cm="1">
        <f t="array" ref="DA2059">INDEX($K:$P,ROW(),MATCH(DA$3,$K$2:$P$2,0))</f>
        <v>#N/A</v>
      </c>
      <c r="DB2059" s="76" t="e" cm="1">
        <f t="array" ref="DB2059">INDEX($K:$P,ROW(),MATCH(DB$3,$K$2:$P$2,0))</f>
        <v>#N/A</v>
      </c>
      <c r="DC2059" s="76" t="e" cm="1">
        <f t="array" ref="DC2059">INDEX($K:$P,ROW(),MATCH(DC$3,$K$2:$P$2,0))</f>
        <v>#N/A</v>
      </c>
      <c r="DD2059" s="76" t="e" cm="1">
        <f t="array" ref="DD2059">INDEX($K:$P,ROW(),MATCH(DD$3,$K$2:$P$2,0))</f>
        <v>#N/A</v>
      </c>
      <c r="DE2059" s="76" t="e" cm="1">
        <f t="array" ref="DE2059">INDEX($K:$P,ROW(),MATCH(DE$3,$K$2:$P$2,0))</f>
        <v>#N/A</v>
      </c>
      <c r="DF2059" s="76" t="e" cm="1">
        <f t="array" ref="DF2059">INDEX($K:$P,ROW(),MATCH(DF$3,$K$2:$P$2,0))</f>
        <v>#N/A</v>
      </c>
      <c r="DG2059" s="76" t="e" cm="1">
        <f t="array" ref="DG2059">INDEX($K:$P,ROW(),MATCH(DG$3,$K$2:$P$2,0))</f>
        <v>#N/A</v>
      </c>
      <c r="DH2059" s="76" t="e" cm="1">
        <f t="array" ref="DH2059">INDEX($K:$P,ROW(),MATCH(DH$3,$K$2:$P$2,0))</f>
        <v>#N/A</v>
      </c>
      <c r="DI2059" s="76" t="e" cm="1">
        <f t="array" ref="DI2059">INDEX($K:$P,ROW(),MATCH(DI$3,$K$2:$P$2,0))</f>
        <v>#N/A</v>
      </c>
      <c r="DJ2059" s="76" t="e" cm="1">
        <f t="array" ref="DJ2059">INDEX($K:$P,ROW(),MATCH(DJ$3,$K$2:$P$2,0))</f>
        <v>#N/A</v>
      </c>
      <c r="DK2059" s="76" t="e" cm="1">
        <f t="array" ref="DK2059">INDEX($K:$P,ROW(),MATCH(DK$3,$K$2:$P$2,0))</f>
        <v>#N/A</v>
      </c>
      <c r="DL2059" s="76" t="e" cm="1">
        <f t="array" ref="DL2059">INDEX($K:$P,ROW(),MATCH(DL$3,$K$2:$P$2,0))</f>
        <v>#N/A</v>
      </c>
    </row>
    <row r="2060" spans="1:116" x14ac:dyDescent="0.35">
      <c r="B2060" t="s">
        <v>332</v>
      </c>
      <c r="D2060" t="s">
        <v>562</v>
      </c>
      <c r="E2060" s="8" t="str">
        <f>ROW()&amp;" "&amp;D2060</f>
        <v>2060 TOGGLE-TV-V</v>
      </c>
      <c r="G2060" s="127" t="str">
        <f ca="1">SUBSTITUTE(G2058,"before toggle","after toggle")</f>
        <v># of assets - after toggle</v>
      </c>
      <c r="H2060" s="12"/>
      <c r="I2060" s="60"/>
      <c r="J2060" s="60"/>
      <c r="K2060" s="117">
        <f>SUMIF($3:$3,K$2,2058:2058)</f>
        <v>0</v>
      </c>
      <c r="L2060" s="117">
        <f>SUMIF($3:$3,L$2,2058:2058)</f>
        <v>0</v>
      </c>
      <c r="M2060" s="117">
        <f>SUMIF($3:$3,M$2,2058:2058)</f>
        <v>0</v>
      </c>
      <c r="N2060" s="117">
        <f>SUMIF($3:$3,N$2,2058:2058)</f>
        <v>0</v>
      </c>
      <c r="O2060" s="117">
        <f>SUMIF($3:$3,O$2,2058:2058)</f>
        <v>0</v>
      </c>
      <c r="P2060" s="117">
        <f>SUMIF($3:$3,P$2,2058:2058)</f>
        <v>0</v>
      </c>
      <c r="R2060" s="15"/>
      <c r="S2060" s="151" cm="1">
        <f t="array" aca="1" ref="S2060" ca="1">INDIRECT(S2052)*$H2059</f>
        <v>5000</v>
      </c>
      <c r="T2060" s="151" cm="1">
        <f t="array" aca="1" ref="T2060" ca="1">INDIRECT(T2052)*$H2059</f>
        <v>5000</v>
      </c>
      <c r="U2060" s="151" cm="1">
        <f t="array" aca="1" ref="U2060" ca="1">INDIRECT(U2052)*$H2059</f>
        <v>5000</v>
      </c>
      <c r="V2060" s="151" cm="1">
        <f t="array" aca="1" ref="V2060" ca="1">INDIRECT(V2052)*$H2059</f>
        <v>5000</v>
      </c>
      <c r="W2060" s="151" cm="1">
        <f t="array" aca="1" ref="W2060" ca="1">INDIRECT(W2052)*$H2059</f>
        <v>5000</v>
      </c>
      <c r="X2060" s="151" cm="1">
        <f t="array" aca="1" ref="X2060" ca="1">INDIRECT(X2052)*$H2059</f>
        <v>5000</v>
      </c>
      <c r="Y2060" s="151" cm="1">
        <f t="array" aca="1" ref="Y2060" ca="1">INDIRECT(Y2052)*$H2059</f>
        <v>5000</v>
      </c>
      <c r="Z2060" s="151" cm="1">
        <f t="array" aca="1" ref="Z2060" ca="1">INDIRECT(Z2052)*$H2059</f>
        <v>5000</v>
      </c>
      <c r="AA2060" s="151" cm="1">
        <f t="array" aca="1" ref="AA2060" ca="1">INDIRECT(AA2052)*$H2059</f>
        <v>5000</v>
      </c>
      <c r="AB2060" s="151" cm="1">
        <f t="array" aca="1" ref="AB2060" ca="1">INDIRECT(AB2052)*$H2059</f>
        <v>5000</v>
      </c>
      <c r="AC2060" s="151" cm="1">
        <f t="array" aca="1" ref="AC2060" ca="1">INDIRECT(AC2052)*$H2059</f>
        <v>5000</v>
      </c>
      <c r="AD2060" s="151" cm="1">
        <f t="array" aca="1" ref="AD2060" ca="1">INDIRECT(AD2052)*$H2059</f>
        <v>5000</v>
      </c>
      <c r="AE2060" s="151" cm="1">
        <f t="array" aca="1" ref="AE2060" ca="1">INDIRECT(AE2052)*$H2059</f>
        <v>5000</v>
      </c>
      <c r="AF2060" s="151" cm="1">
        <f t="array" aca="1" ref="AF2060" ca="1">INDIRECT(AF2052)*$H2059</f>
        <v>5000</v>
      </c>
      <c r="AG2060" s="151" cm="1">
        <f t="array" aca="1" ref="AG2060" ca="1">INDIRECT(AG2052)*$H2059</f>
        <v>5000</v>
      </c>
      <c r="AH2060" s="151" cm="1">
        <f t="array" aca="1" ref="AH2060" ca="1">INDIRECT(AH2052)*$H2059</f>
        <v>5000</v>
      </c>
      <c r="AI2060" s="151" cm="1">
        <f t="array" aca="1" ref="AI2060" ca="1">INDIRECT(AI2052)*$H2059</f>
        <v>5000</v>
      </c>
      <c r="AJ2060" s="151" cm="1">
        <f t="array" aca="1" ref="AJ2060" ca="1">INDIRECT(AJ2052)*$H2059</f>
        <v>5000</v>
      </c>
      <c r="AK2060" s="151" cm="1">
        <f t="array" aca="1" ref="AK2060" ca="1">INDIRECT(AK2052)*$H2059</f>
        <v>5000</v>
      </c>
      <c r="AL2060" s="151" cm="1">
        <f t="array" aca="1" ref="AL2060" ca="1">INDIRECT(AL2052)*$H2059</f>
        <v>5000</v>
      </c>
      <c r="AM2060" s="151" cm="1">
        <f t="array" aca="1" ref="AM2060" ca="1">INDIRECT(AM2052)*$H2059</f>
        <v>5000</v>
      </c>
      <c r="AN2060" s="151" cm="1">
        <f t="array" aca="1" ref="AN2060" ca="1">INDIRECT(AN2052)*$H2059</f>
        <v>5000</v>
      </c>
      <c r="AO2060" s="151" cm="1">
        <f t="array" aca="1" ref="AO2060" ca="1">INDIRECT(AO2052)*$H2059</f>
        <v>5000</v>
      </c>
      <c r="AP2060" s="151" cm="1">
        <f t="array" aca="1" ref="AP2060" ca="1">INDIRECT(AP2052)*$H2059</f>
        <v>5000</v>
      </c>
      <c r="AQ2060" s="151" cm="1">
        <f t="array" aca="1" ref="AQ2060" ca="1">INDIRECT(AQ2052)*$H2059</f>
        <v>5000</v>
      </c>
      <c r="AR2060" s="151" cm="1">
        <f t="array" aca="1" ref="AR2060" ca="1">INDIRECT(AR2052)*$H2059</f>
        <v>5000</v>
      </c>
      <c r="AS2060" s="151" cm="1">
        <f t="array" aca="1" ref="AS2060" ca="1">INDIRECT(AS2052)*$H2059</f>
        <v>5000</v>
      </c>
      <c r="AT2060" s="151" cm="1">
        <f t="array" aca="1" ref="AT2060" ca="1">INDIRECT(AT2052)*$H2059</f>
        <v>5000</v>
      </c>
      <c r="AU2060" s="151" cm="1">
        <f t="array" aca="1" ref="AU2060" ca="1">INDIRECT(AU2052)*$H2059</f>
        <v>5000</v>
      </c>
      <c r="AV2060" s="151" cm="1">
        <f t="array" aca="1" ref="AV2060" ca="1">INDIRECT(AV2052)*$H2059</f>
        <v>5000</v>
      </c>
      <c r="AW2060" s="151" cm="1">
        <f t="array" aca="1" ref="AW2060" ca="1">INDIRECT(AW2052)*$H2059</f>
        <v>5000</v>
      </c>
      <c r="AX2060" s="151" cm="1">
        <f t="array" aca="1" ref="AX2060" ca="1">INDIRECT(AX2052)*$H2059</f>
        <v>5000</v>
      </c>
      <c r="AY2060" s="151" cm="1">
        <f t="array" aca="1" ref="AY2060" ca="1">INDIRECT(AY2052)*$H2059</f>
        <v>5000</v>
      </c>
      <c r="AZ2060" s="151" cm="1">
        <f t="array" aca="1" ref="AZ2060" ca="1">INDIRECT(AZ2052)*$H2059</f>
        <v>5000</v>
      </c>
      <c r="BA2060" s="151" cm="1">
        <f t="array" aca="1" ref="BA2060" ca="1">INDIRECT(BA2052)*$H2059</f>
        <v>5000</v>
      </c>
      <c r="BB2060" s="151" cm="1">
        <f t="array" aca="1" ref="BB2060" ca="1">INDIRECT(BB2052)*$H2059</f>
        <v>5000</v>
      </c>
      <c r="BC2060" s="151" cm="1">
        <f t="array" aca="1" ref="BC2060" ca="1">INDIRECT(BC2052)*$H2059</f>
        <v>5000</v>
      </c>
      <c r="BD2060" s="151" cm="1">
        <f t="array" aca="1" ref="BD2060" ca="1">INDIRECT(BD2052)*$H2059</f>
        <v>5000</v>
      </c>
      <c r="BE2060" s="151" cm="1">
        <f t="array" aca="1" ref="BE2060" ca="1">INDIRECT(BE2052)*$H2059</f>
        <v>5000</v>
      </c>
      <c r="BF2060" s="151" cm="1">
        <f t="array" aca="1" ref="BF2060" ca="1">INDIRECT(BF2052)*$H2059</f>
        <v>5000</v>
      </c>
      <c r="BG2060" s="151" cm="1">
        <f t="array" aca="1" ref="BG2060" ca="1">INDIRECT(BG2052)*$H2059</f>
        <v>5000</v>
      </c>
      <c r="BH2060" s="151" cm="1">
        <f t="array" aca="1" ref="BH2060" ca="1">INDIRECT(BH2052)*$H2059</f>
        <v>5000</v>
      </c>
      <c r="BI2060" s="151" cm="1">
        <f t="array" aca="1" ref="BI2060" ca="1">INDIRECT(BI2052)*$H2059</f>
        <v>5000</v>
      </c>
      <c r="BJ2060" s="151" cm="1">
        <f t="array" aca="1" ref="BJ2060" ca="1">INDIRECT(BJ2052)*$H2059</f>
        <v>5000</v>
      </c>
      <c r="BK2060" s="151" cm="1">
        <f t="array" aca="1" ref="BK2060" ca="1">INDIRECT(BK2052)*$H2059</f>
        <v>5000</v>
      </c>
      <c r="BL2060" s="151" cm="1">
        <f t="array" aca="1" ref="BL2060" ca="1">INDIRECT(BL2052)*$H2059</f>
        <v>5000</v>
      </c>
      <c r="BM2060" s="151" cm="1">
        <f t="array" aca="1" ref="BM2060" ca="1">INDIRECT(BM2052)*$H2059</f>
        <v>5000</v>
      </c>
      <c r="BN2060" s="151" cm="1">
        <f t="array" aca="1" ref="BN2060" ca="1">INDIRECT(BN2052)*$H2059</f>
        <v>5000</v>
      </c>
      <c r="BO2060" s="151" cm="1">
        <f t="array" aca="1" ref="BO2060" ca="1">INDIRECT(BO2052)*$H2059</f>
        <v>5000</v>
      </c>
      <c r="BP2060" s="151" cm="1">
        <f t="array" aca="1" ref="BP2060" ca="1">INDIRECT(BP2052)*$H2059</f>
        <v>5000</v>
      </c>
      <c r="BQ2060" s="151" cm="1">
        <f t="array" aca="1" ref="BQ2060" ca="1">INDIRECT(BQ2052)*$H2059</f>
        <v>5000</v>
      </c>
      <c r="BR2060" s="151" cm="1">
        <f t="array" aca="1" ref="BR2060" ca="1">INDIRECT(BR2052)*$H2059</f>
        <v>5000</v>
      </c>
      <c r="BS2060" s="151" cm="1">
        <f t="array" aca="1" ref="BS2060" ca="1">INDIRECT(BS2052)*$H2059</f>
        <v>5000</v>
      </c>
      <c r="BT2060" s="151" cm="1">
        <f t="array" aca="1" ref="BT2060" ca="1">INDIRECT(BT2052)*$H2059</f>
        <v>5000</v>
      </c>
      <c r="BU2060" s="151" cm="1">
        <f t="array" aca="1" ref="BU2060" ca="1">INDIRECT(BU2052)*$H2059</f>
        <v>5000</v>
      </c>
      <c r="BV2060" s="151" cm="1">
        <f t="array" aca="1" ref="BV2060" ca="1">INDIRECT(BV2052)*$H2059</f>
        <v>5000</v>
      </c>
      <c r="BW2060" s="151" cm="1">
        <f t="array" aca="1" ref="BW2060" ca="1">INDIRECT(BW2052)*$H2059</f>
        <v>5000</v>
      </c>
      <c r="BX2060" s="151" cm="1">
        <f t="array" aca="1" ref="BX2060" ca="1">INDIRECT(BX2052)*$H2059</f>
        <v>5000</v>
      </c>
      <c r="BY2060" s="151" cm="1">
        <f t="array" aca="1" ref="BY2060" ca="1">INDIRECT(BY2052)*$H2059</f>
        <v>5000</v>
      </c>
      <c r="BZ2060" s="151" cm="1">
        <f t="array" aca="1" ref="BZ2060" ca="1">INDIRECT(BZ2052)*$H2059</f>
        <v>5000</v>
      </c>
      <c r="CA2060" s="151" cm="1">
        <f t="array" aca="1" ref="CA2060" ca="1">INDIRECT(CA2052)*$H2059</f>
        <v>5000</v>
      </c>
      <c r="CB2060" s="151" cm="1">
        <f t="array" aca="1" ref="CB2060" ca="1">INDIRECT(CB2052)*$H2059</f>
        <v>5000</v>
      </c>
      <c r="CC2060" s="151" cm="1">
        <f t="array" aca="1" ref="CC2060" ca="1">INDIRECT(CC2052)*$H2059</f>
        <v>5000</v>
      </c>
      <c r="CD2060" s="151" cm="1">
        <f t="array" aca="1" ref="CD2060" ca="1">INDIRECT(CD2052)*$H2059</f>
        <v>5000</v>
      </c>
      <c r="CE2060" s="151" cm="1">
        <f t="array" aca="1" ref="CE2060" ca="1">INDIRECT(CE2052)*$H2059</f>
        <v>5000</v>
      </c>
      <c r="CF2060" s="151" cm="1">
        <f t="array" aca="1" ref="CF2060" ca="1">INDIRECT(CF2052)*$H2059</f>
        <v>5000</v>
      </c>
      <c r="CG2060" s="151" cm="1">
        <f t="array" aca="1" ref="CG2060" ca="1">INDIRECT(CG2052)*$H2059</f>
        <v>5000</v>
      </c>
      <c r="CH2060" s="151" cm="1">
        <f t="array" aca="1" ref="CH2060" ca="1">INDIRECT(CH2052)*$H2059</f>
        <v>5000</v>
      </c>
      <c r="CI2060" s="151" cm="1">
        <f t="array" aca="1" ref="CI2060" ca="1">INDIRECT(CI2052)*$H2059</f>
        <v>5000</v>
      </c>
      <c r="CJ2060" s="151" cm="1">
        <f t="array" aca="1" ref="CJ2060" ca="1">INDIRECT(CJ2052)*$H2059</f>
        <v>5000</v>
      </c>
      <c r="CK2060" s="151" cm="1">
        <f t="array" aca="1" ref="CK2060" ca="1">INDIRECT(CK2052)*$H2059</f>
        <v>5000</v>
      </c>
      <c r="CL2060" s="151" cm="1">
        <f t="array" aca="1" ref="CL2060" ca="1">INDIRECT(CL2052)*$H2059</f>
        <v>5000</v>
      </c>
      <c r="CN2060" s="240"/>
      <c r="CO2060" s="151" t="e" cm="1">
        <f t="array" aca="1" ref="CO2060" ca="1">INDIRECT(CO2052)*CO2059</f>
        <v>#N/A</v>
      </c>
      <c r="CP2060" s="151" t="e" cm="1">
        <f t="array" aca="1" ref="CP2060" ca="1">INDIRECT(CP2052)*CP2059</f>
        <v>#N/A</v>
      </c>
      <c r="CQ2060" s="151" t="e" cm="1">
        <f t="array" aca="1" ref="CQ2060" ca="1">INDIRECT(CQ2052)*CQ2059</f>
        <v>#N/A</v>
      </c>
      <c r="CR2060" s="151" t="e" cm="1">
        <f t="array" aca="1" ref="CR2060" ca="1">INDIRECT(CR2052)*CR2059</f>
        <v>#N/A</v>
      </c>
      <c r="CS2060" s="151" t="e" cm="1">
        <f t="array" aca="1" ref="CS2060" ca="1">INDIRECT(CS2052)*CS2059</f>
        <v>#N/A</v>
      </c>
      <c r="CT2060" s="151" t="e" cm="1">
        <f t="array" aca="1" ref="CT2060" ca="1">INDIRECT(CT2052)*CT2059</f>
        <v>#N/A</v>
      </c>
      <c r="CU2060" s="151" t="e" cm="1">
        <f t="array" aca="1" ref="CU2060" ca="1">INDIRECT(CU2052)*CU2059</f>
        <v>#N/A</v>
      </c>
      <c r="CV2060" s="151" t="e" cm="1">
        <f t="array" aca="1" ref="CV2060" ca="1">INDIRECT(CV2052)*CV2059</f>
        <v>#N/A</v>
      </c>
      <c r="CW2060" s="151" t="e" cm="1">
        <f t="array" aca="1" ref="CW2060" ca="1">INDIRECT(CW2052)*CW2059</f>
        <v>#N/A</v>
      </c>
      <c r="CX2060" s="151" t="e" cm="1">
        <f t="array" aca="1" ref="CX2060" ca="1">INDIRECT(CX2052)*CX2059</f>
        <v>#N/A</v>
      </c>
      <c r="CY2060" s="151" t="e" cm="1">
        <f t="array" aca="1" ref="CY2060" ca="1">INDIRECT(CY2052)*CY2059</f>
        <v>#N/A</v>
      </c>
      <c r="CZ2060" s="151" t="e" cm="1">
        <f t="array" aca="1" ref="CZ2060" ca="1">INDIRECT(CZ2052)*CZ2059</f>
        <v>#N/A</v>
      </c>
      <c r="DA2060" s="151" t="e" cm="1">
        <f t="array" aca="1" ref="DA2060" ca="1">INDIRECT(DA2052)*DA2059</f>
        <v>#N/A</v>
      </c>
      <c r="DB2060" s="151" t="e" cm="1">
        <f t="array" aca="1" ref="DB2060" ca="1">INDIRECT(DB2052)*DB2059</f>
        <v>#N/A</v>
      </c>
      <c r="DC2060" s="151" t="e" cm="1">
        <f t="array" aca="1" ref="DC2060" ca="1">INDIRECT(DC2052)*DC2059</f>
        <v>#N/A</v>
      </c>
      <c r="DD2060" s="151" t="e" cm="1">
        <f t="array" aca="1" ref="DD2060" ca="1">INDIRECT(DD2052)*DD2059</f>
        <v>#N/A</v>
      </c>
      <c r="DE2060" s="151" t="e" cm="1">
        <f t="array" aca="1" ref="DE2060" ca="1">INDIRECT(DE2052)*DE2059</f>
        <v>#N/A</v>
      </c>
      <c r="DF2060" s="151" t="e" cm="1">
        <f t="array" aca="1" ref="DF2060" ca="1">INDIRECT(DF2052)*DF2059</f>
        <v>#N/A</v>
      </c>
      <c r="DG2060" s="151" t="e" cm="1">
        <f t="array" aca="1" ref="DG2060" ca="1">INDIRECT(DG2052)*DG2059</f>
        <v>#N/A</v>
      </c>
      <c r="DH2060" s="151" t="e" cm="1">
        <f t="array" aca="1" ref="DH2060" ca="1">INDIRECT(DH2052)*DH2059</f>
        <v>#N/A</v>
      </c>
      <c r="DI2060" s="151" t="e" cm="1">
        <f t="array" aca="1" ref="DI2060" ca="1">INDIRECT(DI2052)*DI2059</f>
        <v>#N/A</v>
      </c>
      <c r="DJ2060" s="151" t="e" cm="1">
        <f t="array" aca="1" ref="DJ2060" ca="1">INDIRECT(DJ2052)*DJ2059</f>
        <v>#N/A</v>
      </c>
      <c r="DK2060" s="151" t="e" cm="1">
        <f t="array" aca="1" ref="DK2060" ca="1">INDIRECT(DK2052)*DK2059</f>
        <v>#N/A</v>
      </c>
      <c r="DL2060" s="151" t="e" cm="1">
        <f t="array" aca="1" ref="DL2060" ca="1">INDIRECT(DL2052)*DL2059</f>
        <v>#N/A</v>
      </c>
    </row>
    <row r="2061" spans="1:116" x14ac:dyDescent="0.35">
      <c r="B2061" t="s">
        <v>332</v>
      </c>
      <c r="D2061" t="s">
        <v>562</v>
      </c>
      <c r="E2061" s="8" t="str">
        <f t="shared" ref="E2061:E2066" si="3281">ROW()&amp;" "&amp;D2061</f>
        <v>2061 TOGGLE-TV-V</v>
      </c>
      <c r="G2061" s="136" t="str">
        <f>G2049</f>
        <v>Surgical procedures</v>
      </c>
      <c r="H2061" s="12"/>
      <c r="I2061" s="60"/>
      <c r="J2061" s="60"/>
      <c r="K2061" s="38"/>
      <c r="L2061" s="38"/>
      <c r="M2061" s="38"/>
      <c r="N2061" s="38"/>
      <c r="O2061" s="38"/>
      <c r="P2061" s="38"/>
      <c r="R2061" s="15"/>
      <c r="S2061" s="240"/>
      <c r="T2061" s="240"/>
      <c r="U2061" s="240"/>
      <c r="V2061" s="240"/>
      <c r="W2061" s="240"/>
      <c r="X2061" s="240"/>
      <c r="Y2061" s="240"/>
      <c r="Z2061" s="240"/>
      <c r="AA2061" s="240"/>
      <c r="AB2061" s="240"/>
      <c r="AC2061" s="240"/>
      <c r="AD2061" s="240"/>
      <c r="AE2061" s="240"/>
      <c r="AF2061" s="240"/>
      <c r="AG2061" s="240"/>
      <c r="AH2061" s="240"/>
      <c r="AI2061" s="240"/>
      <c r="AJ2061" s="240"/>
      <c r="AK2061" s="240"/>
      <c r="AL2061" s="240"/>
      <c r="AM2061" s="240"/>
      <c r="AN2061" s="240"/>
      <c r="AO2061" s="240"/>
      <c r="AP2061" s="240"/>
      <c r="AQ2061" s="240"/>
      <c r="AR2061" s="240"/>
      <c r="AS2061" s="240"/>
      <c r="AT2061" s="240"/>
      <c r="AU2061" s="240"/>
      <c r="AV2061" s="240"/>
      <c r="AW2061" s="240"/>
      <c r="AX2061" s="240"/>
      <c r="AY2061" s="240"/>
      <c r="AZ2061" s="240"/>
      <c r="BA2061" s="240"/>
      <c r="BB2061" s="240"/>
      <c r="BC2061" s="240"/>
      <c r="BD2061" s="240"/>
      <c r="BE2061" s="240"/>
      <c r="BF2061" s="240"/>
      <c r="BG2061" s="240"/>
      <c r="BH2061" s="240"/>
      <c r="BI2061" s="240"/>
      <c r="BJ2061" s="240"/>
      <c r="BK2061" s="240"/>
      <c r="BL2061" s="240"/>
      <c r="BM2061" s="240"/>
      <c r="BN2061" s="240"/>
      <c r="BO2061" s="240"/>
      <c r="BP2061" s="240"/>
      <c r="BQ2061" s="240"/>
      <c r="BR2061" s="240"/>
      <c r="BS2061" s="240"/>
      <c r="BT2061" s="240"/>
      <c r="BU2061" s="240"/>
      <c r="BV2061" s="240"/>
      <c r="BW2061" s="240"/>
      <c r="BX2061" s="240"/>
      <c r="BY2061" s="240"/>
      <c r="BZ2061" s="240"/>
      <c r="CA2061" s="240"/>
      <c r="CB2061" s="240"/>
      <c r="CC2061" s="240"/>
      <c r="CD2061" s="240"/>
      <c r="CE2061" s="240"/>
      <c r="CF2061" s="240"/>
      <c r="CG2061" s="240"/>
      <c r="CH2061" s="240"/>
      <c r="CI2061" s="240"/>
      <c r="CJ2061" s="240"/>
      <c r="CK2061" s="240"/>
      <c r="CL2061" s="240"/>
      <c r="CN2061" s="60"/>
      <c r="CO2061" s="76"/>
      <c r="CP2061" s="76"/>
      <c r="CQ2061" s="76"/>
      <c r="CR2061" s="76"/>
      <c r="CS2061" s="76"/>
      <c r="CT2061" s="76"/>
      <c r="CU2061" s="76"/>
      <c r="CV2061" s="76"/>
      <c r="CW2061" s="76"/>
      <c r="CX2061" s="76"/>
      <c r="CY2061" s="76"/>
      <c r="CZ2061" s="76"/>
      <c r="DA2061" s="76"/>
      <c r="DB2061" s="76"/>
      <c r="DC2061" s="76"/>
      <c r="DD2061" s="76"/>
      <c r="DE2061" s="76"/>
      <c r="DF2061" s="76"/>
      <c r="DG2061" s="76"/>
      <c r="DH2061" s="76"/>
      <c r="DI2061" s="76"/>
      <c r="DJ2061" s="76"/>
      <c r="DK2061" s="76"/>
      <c r="DL2061" s="76"/>
    </row>
    <row r="2062" spans="1:116" x14ac:dyDescent="0.35">
      <c r="B2062" t="s">
        <v>332</v>
      </c>
      <c r="D2062" t="s">
        <v>562</v>
      </c>
      <c r="E2062" s="8" t="str">
        <f t="shared" si="3281"/>
        <v>2062 TOGGLE-TV-V</v>
      </c>
      <c r="G2062" s="191" t="str">
        <f>IFERROR(SUBSTITUTE(TRIM(MID(G2057, SEARCH("-", G2057) + 1, LEN(G2057))),":",""),"no unit")</f>
        <v>implant</v>
      </c>
      <c r="H2062" s="27"/>
      <c r="I2062" s="78"/>
      <c r="J2062" s="78"/>
      <c r="K2062" s="33"/>
      <c r="L2062" s="33"/>
      <c r="M2062" s="33"/>
      <c r="N2062" s="33"/>
      <c r="O2062" s="33"/>
      <c r="P2062" s="33"/>
      <c r="R2062" s="33"/>
      <c r="S2062" s="80"/>
      <c r="T2062" s="80"/>
      <c r="U2062" s="80"/>
      <c r="V2062" s="80"/>
      <c r="W2062" s="80"/>
      <c r="X2062" s="80"/>
      <c r="Y2062" s="80"/>
      <c r="Z2062" s="80"/>
      <c r="AA2062" s="80"/>
      <c r="AB2062" s="80"/>
      <c r="AC2062" s="80"/>
      <c r="AD2062" s="80"/>
      <c r="AE2062" s="80"/>
      <c r="AF2062" s="80"/>
      <c r="AG2062" s="80"/>
      <c r="AH2062" s="80"/>
      <c r="AI2062" s="80"/>
      <c r="AJ2062" s="80"/>
      <c r="AK2062" s="80"/>
      <c r="AL2062" s="80"/>
      <c r="AM2062" s="80"/>
      <c r="AN2062" s="80"/>
      <c r="AO2062" s="80"/>
      <c r="AP2062" s="80"/>
      <c r="AQ2062" s="80"/>
      <c r="AR2062" s="80"/>
      <c r="AS2062" s="80"/>
      <c r="AT2062" s="80"/>
      <c r="AU2062" s="80"/>
      <c r="AV2062" s="80"/>
      <c r="AW2062" s="80"/>
      <c r="AX2062" s="80"/>
      <c r="AY2062" s="80"/>
      <c r="AZ2062" s="80"/>
      <c r="BA2062" s="80"/>
      <c r="BB2062" s="80"/>
      <c r="BC2062" s="80"/>
      <c r="BD2062" s="80"/>
      <c r="BE2062" s="80"/>
      <c r="BF2062" s="80"/>
      <c r="BG2062" s="80"/>
      <c r="BH2062" s="80"/>
      <c r="BI2062" s="80"/>
      <c r="BJ2062" s="80"/>
      <c r="BK2062" s="80"/>
      <c r="BL2062" s="80"/>
      <c r="BM2062" s="80"/>
      <c r="BN2062" s="80"/>
      <c r="BO2062" s="80"/>
      <c r="BP2062" s="80"/>
      <c r="BQ2062" s="80"/>
      <c r="BR2062" s="80"/>
      <c r="BS2062" s="80"/>
      <c r="BT2062" s="80"/>
      <c r="BU2062" s="80"/>
      <c r="BV2062" s="80"/>
      <c r="BW2062" s="80"/>
      <c r="BX2062" s="80"/>
      <c r="BY2062" s="80"/>
      <c r="BZ2062" s="80"/>
      <c r="CA2062" s="80"/>
      <c r="CB2062" s="80"/>
      <c r="CC2062" s="80"/>
      <c r="CD2062" s="80"/>
      <c r="CE2062" s="80"/>
      <c r="CF2062" s="80"/>
      <c r="CG2062" s="80"/>
      <c r="CH2062" s="80"/>
      <c r="CI2062" s="80"/>
      <c r="CJ2062" s="80"/>
      <c r="CK2062" s="80"/>
      <c r="CL2062" s="80"/>
      <c r="CN2062" s="78"/>
      <c r="CO2062" s="77"/>
      <c r="CP2062" s="77"/>
      <c r="CQ2062" s="77"/>
      <c r="CR2062" s="77"/>
      <c r="CS2062" s="77"/>
      <c r="CT2062" s="77"/>
      <c r="CU2062" s="77"/>
      <c r="CV2062" s="77"/>
      <c r="CW2062" s="77"/>
      <c r="CX2062" s="77"/>
      <c r="CY2062" s="77"/>
      <c r="CZ2062" s="77"/>
      <c r="DA2062" s="77"/>
      <c r="DB2062" s="77"/>
      <c r="DC2062" s="77"/>
      <c r="DD2062" s="77"/>
      <c r="DE2062" s="77"/>
      <c r="DF2062" s="77"/>
      <c r="DG2062" s="77"/>
      <c r="DH2062" s="77"/>
      <c r="DI2062" s="77"/>
      <c r="DJ2062" s="77"/>
      <c r="DK2062" s="77"/>
      <c r="DL2062" s="77"/>
    </row>
    <row r="2063" spans="1:116" x14ac:dyDescent="0.35">
      <c r="B2063" t="s">
        <v>332</v>
      </c>
      <c r="D2063" t="s">
        <v>562</v>
      </c>
      <c r="E2063" s="8" t="str">
        <f t="shared" si="3281"/>
        <v>2063 TOGGLE-TV-V</v>
      </c>
      <c r="G2063" s="136" t="s">
        <v>461</v>
      </c>
      <c r="H2063" s="27"/>
      <c r="I2063" s="78"/>
      <c r="J2063" s="78"/>
      <c r="K2063" s="33"/>
      <c r="L2063" s="33"/>
      <c r="M2063" s="33"/>
      <c r="N2063" s="33"/>
      <c r="O2063" s="33"/>
      <c r="P2063" s="33"/>
      <c r="R2063" s="33"/>
      <c r="S2063" s="80" t="str">
        <f>S2051</f>
        <v>S$16</v>
      </c>
      <c r="T2063" s="80" t="str">
        <f t="shared" ref="T2063:CE2063" si="3282">T2051</f>
        <v>T$16</v>
      </c>
      <c r="U2063" s="80" t="str">
        <f t="shared" si="3282"/>
        <v>U$16</v>
      </c>
      <c r="V2063" s="80" t="str">
        <f t="shared" si="3282"/>
        <v>V$16</v>
      </c>
      <c r="W2063" s="80" t="str">
        <f t="shared" si="3282"/>
        <v>W$16</v>
      </c>
      <c r="X2063" s="80" t="str">
        <f t="shared" si="3282"/>
        <v>X$16</v>
      </c>
      <c r="Y2063" s="80" t="str">
        <f t="shared" si="3282"/>
        <v>Y$16</v>
      </c>
      <c r="Z2063" s="80" t="str">
        <f t="shared" si="3282"/>
        <v>Z$16</v>
      </c>
      <c r="AA2063" s="80" t="str">
        <f t="shared" si="3282"/>
        <v>AA$16</v>
      </c>
      <c r="AB2063" s="80" t="str">
        <f t="shared" si="3282"/>
        <v>AB$16</v>
      </c>
      <c r="AC2063" s="80" t="str">
        <f t="shared" si="3282"/>
        <v>AC$16</v>
      </c>
      <c r="AD2063" s="80" t="str">
        <f t="shared" si="3282"/>
        <v>AD$16</v>
      </c>
      <c r="AE2063" s="80" t="str">
        <f t="shared" si="3282"/>
        <v>AE$16</v>
      </c>
      <c r="AF2063" s="80" t="str">
        <f t="shared" si="3282"/>
        <v>AF$16</v>
      </c>
      <c r="AG2063" s="80" t="str">
        <f t="shared" si="3282"/>
        <v>AG$16</v>
      </c>
      <c r="AH2063" s="80" t="str">
        <f t="shared" si="3282"/>
        <v>AH$16</v>
      </c>
      <c r="AI2063" s="80" t="str">
        <f t="shared" si="3282"/>
        <v>AI$16</v>
      </c>
      <c r="AJ2063" s="80" t="str">
        <f t="shared" si="3282"/>
        <v>AJ$16</v>
      </c>
      <c r="AK2063" s="80" t="str">
        <f t="shared" si="3282"/>
        <v>AK$16</v>
      </c>
      <c r="AL2063" s="80" t="str">
        <f t="shared" si="3282"/>
        <v>AL$16</v>
      </c>
      <c r="AM2063" s="80" t="str">
        <f t="shared" si="3282"/>
        <v>AM$16</v>
      </c>
      <c r="AN2063" s="80" t="str">
        <f t="shared" si="3282"/>
        <v>AN$16</v>
      </c>
      <c r="AO2063" s="80" t="str">
        <f t="shared" si="3282"/>
        <v>AO$16</v>
      </c>
      <c r="AP2063" s="80" t="str">
        <f t="shared" si="3282"/>
        <v>AP$16</v>
      </c>
      <c r="AQ2063" s="80" t="str">
        <f t="shared" si="3282"/>
        <v>AQ$16</v>
      </c>
      <c r="AR2063" s="80" t="str">
        <f t="shared" si="3282"/>
        <v>AR$16</v>
      </c>
      <c r="AS2063" s="80" t="str">
        <f t="shared" si="3282"/>
        <v>AS$16</v>
      </c>
      <c r="AT2063" s="80" t="str">
        <f t="shared" si="3282"/>
        <v>AT$16</v>
      </c>
      <c r="AU2063" s="80" t="str">
        <f t="shared" si="3282"/>
        <v>AU$16</v>
      </c>
      <c r="AV2063" s="80" t="str">
        <f t="shared" si="3282"/>
        <v>AV$16</v>
      </c>
      <c r="AW2063" s="80" t="str">
        <f t="shared" si="3282"/>
        <v>AW$16</v>
      </c>
      <c r="AX2063" s="80" t="str">
        <f t="shared" si="3282"/>
        <v>AX$16</v>
      </c>
      <c r="AY2063" s="80" t="str">
        <f t="shared" si="3282"/>
        <v>AY$16</v>
      </c>
      <c r="AZ2063" s="80" t="str">
        <f t="shared" si="3282"/>
        <v>AZ$16</v>
      </c>
      <c r="BA2063" s="80" t="str">
        <f t="shared" si="3282"/>
        <v>BA$16</v>
      </c>
      <c r="BB2063" s="80" t="str">
        <f t="shared" si="3282"/>
        <v>BB$16</v>
      </c>
      <c r="BC2063" s="80" t="str">
        <f t="shared" si="3282"/>
        <v>BC$16</v>
      </c>
      <c r="BD2063" s="80" t="str">
        <f t="shared" si="3282"/>
        <v>BD$16</v>
      </c>
      <c r="BE2063" s="80" t="str">
        <f t="shared" si="3282"/>
        <v>BE$16</v>
      </c>
      <c r="BF2063" s="80" t="str">
        <f t="shared" si="3282"/>
        <v>BF$16</v>
      </c>
      <c r="BG2063" s="80" t="str">
        <f t="shared" si="3282"/>
        <v>BG$16</v>
      </c>
      <c r="BH2063" s="80" t="str">
        <f t="shared" si="3282"/>
        <v>BH$16</v>
      </c>
      <c r="BI2063" s="80" t="str">
        <f t="shared" si="3282"/>
        <v>BI$16</v>
      </c>
      <c r="BJ2063" s="80" t="str">
        <f t="shared" si="3282"/>
        <v>BJ$16</v>
      </c>
      <c r="BK2063" s="80" t="str">
        <f t="shared" si="3282"/>
        <v>BK$16</v>
      </c>
      <c r="BL2063" s="80" t="str">
        <f t="shared" si="3282"/>
        <v>BL$16</v>
      </c>
      <c r="BM2063" s="80" t="str">
        <f t="shared" si="3282"/>
        <v>BM$16</v>
      </c>
      <c r="BN2063" s="80" t="str">
        <f t="shared" si="3282"/>
        <v>BN$16</v>
      </c>
      <c r="BO2063" s="80" t="str">
        <f t="shared" si="3282"/>
        <v>BO$16</v>
      </c>
      <c r="BP2063" s="80" t="str">
        <f t="shared" si="3282"/>
        <v>BP$16</v>
      </c>
      <c r="BQ2063" s="80" t="str">
        <f t="shared" si="3282"/>
        <v>BQ$16</v>
      </c>
      <c r="BR2063" s="80" t="str">
        <f t="shared" si="3282"/>
        <v>BR$16</v>
      </c>
      <c r="BS2063" s="80" t="str">
        <f t="shared" si="3282"/>
        <v>BS$16</v>
      </c>
      <c r="BT2063" s="80" t="str">
        <f t="shared" si="3282"/>
        <v>BT$16</v>
      </c>
      <c r="BU2063" s="80" t="str">
        <f t="shared" si="3282"/>
        <v>BU$16</v>
      </c>
      <c r="BV2063" s="80" t="str">
        <f t="shared" si="3282"/>
        <v>BV$16</v>
      </c>
      <c r="BW2063" s="80" t="str">
        <f t="shared" si="3282"/>
        <v>BW$16</v>
      </c>
      <c r="BX2063" s="80" t="str">
        <f t="shared" si="3282"/>
        <v>BX$16</v>
      </c>
      <c r="BY2063" s="80" t="str">
        <f t="shared" si="3282"/>
        <v>BY$16</v>
      </c>
      <c r="BZ2063" s="80" t="str">
        <f t="shared" si="3282"/>
        <v>BZ$16</v>
      </c>
      <c r="CA2063" s="80" t="str">
        <f t="shared" si="3282"/>
        <v>CA$16</v>
      </c>
      <c r="CB2063" s="80" t="str">
        <f t="shared" si="3282"/>
        <v>CB$16</v>
      </c>
      <c r="CC2063" s="80" t="str">
        <f t="shared" si="3282"/>
        <v>CC$16</v>
      </c>
      <c r="CD2063" s="80" t="str">
        <f t="shared" si="3282"/>
        <v>CD$16</v>
      </c>
      <c r="CE2063" s="80" t="str">
        <f t="shared" si="3282"/>
        <v>CE$16</v>
      </c>
      <c r="CF2063" s="80" t="str">
        <f t="shared" ref="CF2063:CL2063" si="3283">CF2051</f>
        <v>CF$16</v>
      </c>
      <c r="CG2063" s="80" t="str">
        <f t="shared" si="3283"/>
        <v>CG$16</v>
      </c>
      <c r="CH2063" s="80" t="str">
        <f t="shared" si="3283"/>
        <v>CH$16</v>
      </c>
      <c r="CI2063" s="80" t="str">
        <f t="shared" si="3283"/>
        <v>CI$16</v>
      </c>
      <c r="CJ2063" s="80" t="str">
        <f t="shared" si="3283"/>
        <v>CJ$16</v>
      </c>
      <c r="CK2063" s="80" t="str">
        <f t="shared" si="3283"/>
        <v>CK$16</v>
      </c>
      <c r="CL2063" s="80" t="str">
        <f t="shared" si="3283"/>
        <v>CL$16</v>
      </c>
      <c r="CN2063" s="78"/>
      <c r="CO2063" s="80" t="str">
        <f t="shared" ref="CO2063:DL2063" si="3284">CO2051</f>
        <v>CO$16</v>
      </c>
      <c r="CP2063" s="80" t="str">
        <f t="shared" si="3284"/>
        <v>CP$16</v>
      </c>
      <c r="CQ2063" s="80" t="str">
        <f t="shared" si="3284"/>
        <v>CQ$16</v>
      </c>
      <c r="CR2063" s="80" t="str">
        <f t="shared" si="3284"/>
        <v>CR$16</v>
      </c>
      <c r="CS2063" s="80" t="str">
        <f t="shared" si="3284"/>
        <v>CS$16</v>
      </c>
      <c r="CT2063" s="80" t="str">
        <f t="shared" si="3284"/>
        <v>CT$16</v>
      </c>
      <c r="CU2063" s="80" t="str">
        <f t="shared" si="3284"/>
        <v>CU$16</v>
      </c>
      <c r="CV2063" s="80" t="str">
        <f t="shared" si="3284"/>
        <v>CV$16</v>
      </c>
      <c r="CW2063" s="80" t="str">
        <f t="shared" si="3284"/>
        <v>CW$16</v>
      </c>
      <c r="CX2063" s="80" t="str">
        <f t="shared" si="3284"/>
        <v>CX$16</v>
      </c>
      <c r="CY2063" s="80" t="str">
        <f t="shared" si="3284"/>
        <v>CY$16</v>
      </c>
      <c r="CZ2063" s="80" t="str">
        <f t="shared" si="3284"/>
        <v>CZ$16</v>
      </c>
      <c r="DA2063" s="80" t="str">
        <f t="shared" si="3284"/>
        <v>DA$16</v>
      </c>
      <c r="DB2063" s="80" t="str">
        <f t="shared" si="3284"/>
        <v>DB$16</v>
      </c>
      <c r="DC2063" s="80" t="str">
        <f t="shared" si="3284"/>
        <v>DC$16</v>
      </c>
      <c r="DD2063" s="80" t="str">
        <f t="shared" si="3284"/>
        <v>DD$16</v>
      </c>
      <c r="DE2063" s="80" t="str">
        <f t="shared" si="3284"/>
        <v>DE$16</v>
      </c>
      <c r="DF2063" s="80" t="str">
        <f t="shared" si="3284"/>
        <v>DF$16</v>
      </c>
      <c r="DG2063" s="80" t="str">
        <f t="shared" si="3284"/>
        <v>DG$16</v>
      </c>
      <c r="DH2063" s="80" t="str">
        <f t="shared" si="3284"/>
        <v>DH$16</v>
      </c>
      <c r="DI2063" s="80" t="str">
        <f t="shared" si="3284"/>
        <v>DI$16</v>
      </c>
      <c r="DJ2063" s="80" t="str">
        <f t="shared" si="3284"/>
        <v>DJ$16</v>
      </c>
      <c r="DK2063" s="80" t="str">
        <f t="shared" si="3284"/>
        <v>DK$16</v>
      </c>
      <c r="DL2063" s="80" t="str">
        <f t="shared" si="3284"/>
        <v>DL$16</v>
      </c>
    </row>
    <row r="2064" spans="1:116" x14ac:dyDescent="0.35">
      <c r="B2064" t="s">
        <v>332</v>
      </c>
      <c r="D2064" t="s">
        <v>562</v>
      </c>
      <c r="E2064" s="8" t="str">
        <f t="shared" si="3281"/>
        <v>2064 TOGGLE-TV-V</v>
      </c>
      <c r="G2064" s="191" t="s">
        <v>462</v>
      </c>
      <c r="K2064" s="53"/>
      <c r="L2064" s="53"/>
      <c r="M2064" s="53"/>
      <c r="N2064" s="53"/>
      <c r="O2064" s="53"/>
      <c r="P2064" s="53"/>
      <c r="R2064" s="24"/>
      <c r="S2064" s="212" t="str">
        <f>ADDRESS(ROW(S2060),COLUMN(S2060),2)</f>
        <v>S$2060</v>
      </c>
      <c r="T2064" s="212" t="str">
        <f t="shared" ref="T2064:CE2064" si="3285">ADDRESS(ROW(T2060),COLUMN(T2060),2)</f>
        <v>T$2060</v>
      </c>
      <c r="U2064" s="212" t="str">
        <f t="shared" si="3285"/>
        <v>U$2060</v>
      </c>
      <c r="V2064" s="212" t="str">
        <f t="shared" si="3285"/>
        <v>V$2060</v>
      </c>
      <c r="W2064" s="212" t="str">
        <f t="shared" si="3285"/>
        <v>W$2060</v>
      </c>
      <c r="X2064" s="212" t="str">
        <f t="shared" si="3285"/>
        <v>X$2060</v>
      </c>
      <c r="Y2064" s="212" t="str">
        <f t="shared" si="3285"/>
        <v>Y$2060</v>
      </c>
      <c r="Z2064" s="212" t="str">
        <f t="shared" si="3285"/>
        <v>Z$2060</v>
      </c>
      <c r="AA2064" s="212" t="str">
        <f t="shared" si="3285"/>
        <v>AA$2060</v>
      </c>
      <c r="AB2064" s="212" t="str">
        <f t="shared" si="3285"/>
        <v>AB$2060</v>
      </c>
      <c r="AC2064" s="212" t="str">
        <f t="shared" si="3285"/>
        <v>AC$2060</v>
      </c>
      <c r="AD2064" s="212" t="str">
        <f t="shared" si="3285"/>
        <v>AD$2060</v>
      </c>
      <c r="AE2064" s="212" t="str">
        <f t="shared" si="3285"/>
        <v>AE$2060</v>
      </c>
      <c r="AF2064" s="212" t="str">
        <f t="shared" si="3285"/>
        <v>AF$2060</v>
      </c>
      <c r="AG2064" s="212" t="str">
        <f t="shared" si="3285"/>
        <v>AG$2060</v>
      </c>
      <c r="AH2064" s="212" t="str">
        <f t="shared" si="3285"/>
        <v>AH$2060</v>
      </c>
      <c r="AI2064" s="212" t="str">
        <f t="shared" si="3285"/>
        <v>AI$2060</v>
      </c>
      <c r="AJ2064" s="212" t="str">
        <f t="shared" si="3285"/>
        <v>AJ$2060</v>
      </c>
      <c r="AK2064" s="212" t="str">
        <f t="shared" si="3285"/>
        <v>AK$2060</v>
      </c>
      <c r="AL2064" s="212" t="str">
        <f t="shared" si="3285"/>
        <v>AL$2060</v>
      </c>
      <c r="AM2064" s="212" t="str">
        <f t="shared" si="3285"/>
        <v>AM$2060</v>
      </c>
      <c r="AN2064" s="212" t="str">
        <f t="shared" si="3285"/>
        <v>AN$2060</v>
      </c>
      <c r="AO2064" s="212" t="str">
        <f t="shared" si="3285"/>
        <v>AO$2060</v>
      </c>
      <c r="AP2064" s="212" t="str">
        <f t="shared" si="3285"/>
        <v>AP$2060</v>
      </c>
      <c r="AQ2064" s="212" t="str">
        <f t="shared" si="3285"/>
        <v>AQ$2060</v>
      </c>
      <c r="AR2064" s="212" t="str">
        <f t="shared" si="3285"/>
        <v>AR$2060</v>
      </c>
      <c r="AS2064" s="212" t="str">
        <f t="shared" si="3285"/>
        <v>AS$2060</v>
      </c>
      <c r="AT2064" s="212" t="str">
        <f t="shared" si="3285"/>
        <v>AT$2060</v>
      </c>
      <c r="AU2064" s="212" t="str">
        <f t="shared" si="3285"/>
        <v>AU$2060</v>
      </c>
      <c r="AV2064" s="212" t="str">
        <f t="shared" si="3285"/>
        <v>AV$2060</v>
      </c>
      <c r="AW2064" s="212" t="str">
        <f t="shared" si="3285"/>
        <v>AW$2060</v>
      </c>
      <c r="AX2064" s="212" t="str">
        <f t="shared" si="3285"/>
        <v>AX$2060</v>
      </c>
      <c r="AY2064" s="212" t="str">
        <f t="shared" si="3285"/>
        <v>AY$2060</v>
      </c>
      <c r="AZ2064" s="212" t="str">
        <f t="shared" si="3285"/>
        <v>AZ$2060</v>
      </c>
      <c r="BA2064" s="212" t="str">
        <f t="shared" si="3285"/>
        <v>BA$2060</v>
      </c>
      <c r="BB2064" s="212" t="str">
        <f t="shared" si="3285"/>
        <v>BB$2060</v>
      </c>
      <c r="BC2064" s="212" t="str">
        <f t="shared" si="3285"/>
        <v>BC$2060</v>
      </c>
      <c r="BD2064" s="212" t="str">
        <f t="shared" si="3285"/>
        <v>BD$2060</v>
      </c>
      <c r="BE2064" s="212" t="str">
        <f t="shared" si="3285"/>
        <v>BE$2060</v>
      </c>
      <c r="BF2064" s="212" t="str">
        <f t="shared" si="3285"/>
        <v>BF$2060</v>
      </c>
      <c r="BG2064" s="212" t="str">
        <f t="shared" si="3285"/>
        <v>BG$2060</v>
      </c>
      <c r="BH2064" s="212" t="str">
        <f t="shared" si="3285"/>
        <v>BH$2060</v>
      </c>
      <c r="BI2064" s="212" t="str">
        <f t="shared" si="3285"/>
        <v>BI$2060</v>
      </c>
      <c r="BJ2064" s="212" t="str">
        <f t="shared" si="3285"/>
        <v>BJ$2060</v>
      </c>
      <c r="BK2064" s="212" t="str">
        <f t="shared" si="3285"/>
        <v>BK$2060</v>
      </c>
      <c r="BL2064" s="212" t="str">
        <f t="shared" si="3285"/>
        <v>BL$2060</v>
      </c>
      <c r="BM2064" s="212" t="str">
        <f t="shared" si="3285"/>
        <v>BM$2060</v>
      </c>
      <c r="BN2064" s="212" t="str">
        <f t="shared" si="3285"/>
        <v>BN$2060</v>
      </c>
      <c r="BO2064" s="212" t="str">
        <f t="shared" si="3285"/>
        <v>BO$2060</v>
      </c>
      <c r="BP2064" s="212" t="str">
        <f t="shared" si="3285"/>
        <v>BP$2060</v>
      </c>
      <c r="BQ2064" s="212" t="str">
        <f t="shared" si="3285"/>
        <v>BQ$2060</v>
      </c>
      <c r="BR2064" s="212" t="str">
        <f t="shared" si="3285"/>
        <v>BR$2060</v>
      </c>
      <c r="BS2064" s="212" t="str">
        <f t="shared" si="3285"/>
        <v>BS$2060</v>
      </c>
      <c r="BT2064" s="212" t="str">
        <f t="shared" si="3285"/>
        <v>BT$2060</v>
      </c>
      <c r="BU2064" s="212" t="str">
        <f t="shared" si="3285"/>
        <v>BU$2060</v>
      </c>
      <c r="BV2064" s="212" t="str">
        <f t="shared" si="3285"/>
        <v>BV$2060</v>
      </c>
      <c r="BW2064" s="212" t="str">
        <f t="shared" si="3285"/>
        <v>BW$2060</v>
      </c>
      <c r="BX2064" s="212" t="str">
        <f t="shared" si="3285"/>
        <v>BX$2060</v>
      </c>
      <c r="BY2064" s="212" t="str">
        <f t="shared" si="3285"/>
        <v>BY$2060</v>
      </c>
      <c r="BZ2064" s="212" t="str">
        <f t="shared" si="3285"/>
        <v>BZ$2060</v>
      </c>
      <c r="CA2064" s="212" t="str">
        <f t="shared" si="3285"/>
        <v>CA$2060</v>
      </c>
      <c r="CB2064" s="212" t="str">
        <f t="shared" si="3285"/>
        <v>CB$2060</v>
      </c>
      <c r="CC2064" s="212" t="str">
        <f t="shared" si="3285"/>
        <v>CC$2060</v>
      </c>
      <c r="CD2064" s="212" t="str">
        <f t="shared" si="3285"/>
        <v>CD$2060</v>
      </c>
      <c r="CE2064" s="212" t="str">
        <f t="shared" si="3285"/>
        <v>CE$2060</v>
      </c>
      <c r="CF2064" s="212" t="str">
        <f t="shared" ref="CF2064:CL2064" si="3286">ADDRESS(ROW(CF2060),COLUMN(CF2060),2)</f>
        <v>CF$2060</v>
      </c>
      <c r="CG2064" s="212" t="str">
        <f t="shared" si="3286"/>
        <v>CG$2060</v>
      </c>
      <c r="CH2064" s="212" t="str">
        <f t="shared" si="3286"/>
        <v>CH$2060</v>
      </c>
      <c r="CI2064" s="212" t="str">
        <f t="shared" si="3286"/>
        <v>CI$2060</v>
      </c>
      <c r="CJ2064" s="212" t="str">
        <f t="shared" si="3286"/>
        <v>CJ$2060</v>
      </c>
      <c r="CK2064" s="212" t="str">
        <f t="shared" si="3286"/>
        <v>CK$2060</v>
      </c>
      <c r="CL2064" s="212" t="str">
        <f t="shared" si="3286"/>
        <v>CL$2060</v>
      </c>
      <c r="CO2064" s="212" t="str">
        <f t="shared" ref="CO2064:DL2064" si="3287">ADDRESS(ROW(CO2060),COLUMN(CO2060),2)</f>
        <v>CO$2060</v>
      </c>
      <c r="CP2064" s="212" t="str">
        <f t="shared" si="3287"/>
        <v>CP$2060</v>
      </c>
      <c r="CQ2064" s="212" t="str">
        <f t="shared" si="3287"/>
        <v>CQ$2060</v>
      </c>
      <c r="CR2064" s="212" t="str">
        <f t="shared" si="3287"/>
        <v>CR$2060</v>
      </c>
      <c r="CS2064" s="212" t="str">
        <f t="shared" si="3287"/>
        <v>CS$2060</v>
      </c>
      <c r="CT2064" s="212" t="str">
        <f t="shared" si="3287"/>
        <v>CT$2060</v>
      </c>
      <c r="CU2064" s="212" t="str">
        <f t="shared" si="3287"/>
        <v>CU$2060</v>
      </c>
      <c r="CV2064" s="212" t="str">
        <f t="shared" si="3287"/>
        <v>CV$2060</v>
      </c>
      <c r="CW2064" s="212" t="str">
        <f t="shared" si="3287"/>
        <v>CW$2060</v>
      </c>
      <c r="CX2064" s="212" t="str">
        <f t="shared" si="3287"/>
        <v>CX$2060</v>
      </c>
      <c r="CY2064" s="212" t="str">
        <f t="shared" si="3287"/>
        <v>CY$2060</v>
      </c>
      <c r="CZ2064" s="212" t="str">
        <f t="shared" si="3287"/>
        <v>CZ$2060</v>
      </c>
      <c r="DA2064" s="212" t="str">
        <f t="shared" si="3287"/>
        <v>DA$2060</v>
      </c>
      <c r="DB2064" s="212" t="str">
        <f t="shared" si="3287"/>
        <v>DB$2060</v>
      </c>
      <c r="DC2064" s="212" t="str">
        <f t="shared" si="3287"/>
        <v>DC$2060</v>
      </c>
      <c r="DD2064" s="212" t="str">
        <f t="shared" si="3287"/>
        <v>DD$2060</v>
      </c>
      <c r="DE2064" s="212" t="str">
        <f t="shared" si="3287"/>
        <v>DE$2060</v>
      </c>
      <c r="DF2064" s="212" t="str">
        <f t="shared" si="3287"/>
        <v>DF$2060</v>
      </c>
      <c r="DG2064" s="212" t="str">
        <f t="shared" si="3287"/>
        <v>DG$2060</v>
      </c>
      <c r="DH2064" s="212" t="str">
        <f t="shared" si="3287"/>
        <v>DH$2060</v>
      </c>
      <c r="DI2064" s="212" t="str">
        <f t="shared" si="3287"/>
        <v>DI$2060</v>
      </c>
      <c r="DJ2064" s="212" t="str">
        <f t="shared" si="3287"/>
        <v>DJ$2060</v>
      </c>
      <c r="DK2064" s="212" t="str">
        <f t="shared" si="3287"/>
        <v>DK$2060</v>
      </c>
      <c r="DL2064" s="212" t="str">
        <f t="shared" si="3287"/>
        <v>DL$2060</v>
      </c>
    </row>
    <row r="2065" spans="1:116" x14ac:dyDescent="0.35">
      <c r="B2065" t="s">
        <v>332</v>
      </c>
      <c r="D2065" t="s">
        <v>562</v>
      </c>
      <c r="E2065" s="8" t="str">
        <f t="shared" si="3281"/>
        <v>2065 TOGGLE-TV-V</v>
      </c>
      <c r="G2065" s="191" t="str">
        <f>G2057</f>
        <v>Volume of a volume modifier - implant</v>
      </c>
      <c r="H2065" s="12"/>
      <c r="I2065" s="60"/>
      <c r="J2065" s="60"/>
      <c r="K2065" s="15"/>
      <c r="L2065" s="15"/>
      <c r="M2065" s="15"/>
      <c r="N2065" s="15"/>
      <c r="O2065" s="15"/>
      <c r="P2065" s="15"/>
      <c r="R2065" s="15"/>
      <c r="S2065" s="80"/>
      <c r="T2065" s="80"/>
      <c r="U2065" s="80"/>
      <c r="V2065" s="80"/>
      <c r="W2065" s="80"/>
      <c r="X2065" s="80"/>
      <c r="Y2065" s="80"/>
      <c r="Z2065" s="80"/>
      <c r="AA2065" s="80"/>
      <c r="AB2065" s="80"/>
      <c r="AC2065" s="80"/>
      <c r="AD2065" s="80"/>
      <c r="AE2065" s="80"/>
      <c r="AF2065" s="80"/>
      <c r="AG2065" s="80"/>
      <c r="AH2065" s="80"/>
      <c r="AI2065" s="80"/>
      <c r="AJ2065" s="80"/>
      <c r="AK2065" s="80"/>
      <c r="AL2065" s="80"/>
      <c r="AM2065" s="80"/>
      <c r="AN2065" s="80"/>
      <c r="AO2065" s="80"/>
      <c r="AP2065" s="80"/>
      <c r="AQ2065" s="80"/>
      <c r="AR2065" s="80"/>
      <c r="AS2065" s="80"/>
      <c r="AT2065" s="80"/>
      <c r="AU2065" s="80"/>
      <c r="AV2065" s="80"/>
      <c r="AW2065" s="80"/>
      <c r="AX2065" s="80"/>
      <c r="AY2065" s="80"/>
      <c r="AZ2065" s="80"/>
      <c r="BA2065" s="80"/>
      <c r="BB2065" s="80"/>
      <c r="BC2065" s="80"/>
      <c r="BD2065" s="80"/>
      <c r="BE2065" s="80"/>
      <c r="BF2065" s="80"/>
      <c r="BG2065" s="80"/>
      <c r="BH2065" s="80"/>
      <c r="BI2065" s="80"/>
      <c r="BJ2065" s="80"/>
      <c r="BK2065" s="80"/>
      <c r="BL2065" s="80"/>
      <c r="BM2065" s="80"/>
      <c r="BN2065" s="80"/>
      <c r="BO2065" s="80"/>
      <c r="BP2065" s="80"/>
      <c r="BQ2065" s="80"/>
      <c r="BR2065" s="80"/>
      <c r="BS2065" s="80"/>
      <c r="BT2065" s="80"/>
      <c r="BU2065" s="80"/>
      <c r="BV2065" s="80"/>
      <c r="BW2065" s="80"/>
      <c r="BX2065" s="80"/>
      <c r="BY2065" s="80"/>
      <c r="BZ2065" s="80"/>
      <c r="CA2065" s="80"/>
      <c r="CB2065" s="80"/>
      <c r="CC2065" s="80"/>
      <c r="CD2065" s="80"/>
      <c r="CE2065" s="80"/>
      <c r="CF2065" s="80"/>
      <c r="CG2065" s="80"/>
      <c r="CH2065" s="80"/>
      <c r="CI2065" s="80"/>
      <c r="CJ2065" s="80"/>
      <c r="CK2065" s="80"/>
      <c r="CL2065" s="80"/>
      <c r="CN2065" s="60"/>
    </row>
    <row r="2066" spans="1:116" x14ac:dyDescent="0.35">
      <c r="B2066" t="s">
        <v>332</v>
      </c>
      <c r="D2066" t="s">
        <v>562</v>
      </c>
      <c r="E2066" s="8" t="str">
        <f t="shared" si="3281"/>
        <v>2066 TOGGLE-TV-V</v>
      </c>
      <c r="G2066" s="136" t="str">
        <f>G2054</f>
        <v xml:space="preserve">secondary unit </v>
      </c>
      <c r="H2066" s="12"/>
      <c r="I2066" s="60"/>
      <c r="J2066" s="60"/>
      <c r="K2066" s="15"/>
      <c r="L2066" s="15"/>
      <c r="M2066" s="15"/>
      <c r="N2066" s="15"/>
      <c r="O2066" s="15"/>
      <c r="P2066" s="15"/>
      <c r="R2066" s="15"/>
      <c r="S2066" s="76"/>
      <c r="T2066" s="76"/>
      <c r="U2066" s="76"/>
      <c r="V2066" s="76"/>
      <c r="W2066" s="76"/>
      <c r="X2066" s="76"/>
      <c r="Y2066" s="76"/>
      <c r="Z2066" s="76"/>
      <c r="AA2066" s="76"/>
      <c r="AB2066" s="76"/>
      <c r="AC2066" s="76"/>
      <c r="AD2066" s="76"/>
      <c r="AE2066" s="76"/>
      <c r="AF2066" s="76"/>
      <c r="AG2066" s="76"/>
      <c r="AH2066" s="76"/>
      <c r="AI2066" s="76"/>
      <c r="AJ2066" s="76"/>
      <c r="AK2066" s="76"/>
      <c r="AL2066" s="76"/>
      <c r="AM2066" s="76"/>
      <c r="AN2066" s="76"/>
      <c r="AO2066" s="76"/>
      <c r="AP2066" s="76"/>
      <c r="AQ2066" s="76"/>
      <c r="AR2066" s="76"/>
      <c r="AS2066" s="76"/>
      <c r="AT2066" s="76"/>
      <c r="AU2066" s="76"/>
      <c r="AV2066" s="76"/>
      <c r="AW2066" s="76"/>
      <c r="AX2066" s="76"/>
      <c r="AY2066" s="76"/>
      <c r="AZ2066" s="76"/>
      <c r="BA2066" s="76"/>
      <c r="BB2066" s="76"/>
      <c r="BC2066" s="76"/>
      <c r="BD2066" s="76"/>
      <c r="BE2066" s="76"/>
      <c r="BF2066" s="76"/>
      <c r="BG2066" s="76"/>
      <c r="BH2066" s="76"/>
      <c r="BI2066" s="76"/>
      <c r="BJ2066" s="76"/>
      <c r="BK2066" s="76"/>
      <c r="BL2066" s="76"/>
      <c r="BM2066" s="76"/>
      <c r="BN2066" s="76"/>
      <c r="BO2066" s="76"/>
      <c r="BP2066" s="76"/>
      <c r="BQ2066" s="76"/>
      <c r="BR2066" s="76"/>
      <c r="BS2066" s="76"/>
      <c r="BT2066" s="76"/>
      <c r="BU2066" s="76"/>
      <c r="BV2066" s="76"/>
      <c r="BW2066" s="76"/>
      <c r="BX2066" s="76"/>
      <c r="BY2066" s="76"/>
      <c r="BZ2066" s="76"/>
      <c r="CA2066" s="76"/>
      <c r="CB2066" s="76"/>
      <c r="CC2066" s="76"/>
      <c r="CD2066" s="76"/>
      <c r="CE2066" s="76"/>
      <c r="CF2066" s="76"/>
      <c r="CG2066" s="76"/>
      <c r="CH2066" s="76"/>
      <c r="CI2066" s="76"/>
      <c r="CJ2066" s="76"/>
      <c r="CK2066" s="76"/>
      <c r="CL2066" s="76"/>
      <c r="CN2066" s="60"/>
      <c r="CO2066" s="76"/>
      <c r="CP2066" s="76"/>
      <c r="CQ2066" s="76"/>
      <c r="CR2066" s="76"/>
      <c r="CS2066" s="76"/>
      <c r="CT2066" s="76"/>
      <c r="CU2066" s="76"/>
      <c r="CV2066" s="76"/>
      <c r="CW2066" s="76"/>
      <c r="CX2066" s="76"/>
      <c r="CY2066" s="76"/>
      <c r="CZ2066" s="76"/>
      <c r="DA2066" s="76"/>
      <c r="DB2066" s="76"/>
      <c r="DC2066" s="76"/>
      <c r="DD2066" s="76"/>
      <c r="DE2066" s="76"/>
      <c r="DF2066" s="76"/>
      <c r="DG2066" s="76"/>
      <c r="DH2066" s="76"/>
      <c r="DI2066" s="76"/>
      <c r="DJ2066" s="76"/>
      <c r="DK2066" s="76"/>
      <c r="DL2066" s="76"/>
    </row>
    <row r="2067" spans="1:116" x14ac:dyDescent="0.35">
      <c r="A2067" s="174"/>
      <c r="E2067" s="8"/>
      <c r="G2067" s="136" t="str">
        <f>G2055</f>
        <v>Secondary revenue driver</v>
      </c>
      <c r="H2067" s="12"/>
      <c r="I2067" s="60"/>
      <c r="J2067" s="60"/>
      <c r="K2067" s="15"/>
      <c r="L2067" s="15"/>
      <c r="M2067" s="15"/>
      <c r="N2067" s="15"/>
      <c r="O2067" s="15"/>
      <c r="P2067" s="15"/>
      <c r="R2067" s="15"/>
      <c r="S2067" s="76"/>
      <c r="T2067" s="76"/>
      <c r="U2067" s="76"/>
      <c r="V2067" s="76"/>
      <c r="W2067" s="76"/>
      <c r="X2067" s="76"/>
      <c r="Y2067" s="76"/>
      <c r="Z2067" s="76"/>
      <c r="AA2067" s="76"/>
      <c r="AB2067" s="76"/>
      <c r="AC2067" s="76"/>
      <c r="AD2067" s="76"/>
      <c r="AE2067" s="76"/>
      <c r="AF2067" s="76"/>
      <c r="AG2067" s="76"/>
      <c r="AH2067" s="76"/>
      <c r="AI2067" s="76"/>
      <c r="AJ2067" s="76"/>
      <c r="AK2067" s="76"/>
      <c r="AL2067" s="76"/>
      <c r="AM2067" s="76"/>
      <c r="AN2067" s="76"/>
      <c r="AO2067" s="76"/>
      <c r="AP2067" s="76"/>
      <c r="AQ2067" s="76"/>
      <c r="AR2067" s="76"/>
      <c r="AS2067" s="76"/>
      <c r="AT2067" s="76"/>
      <c r="AU2067" s="76"/>
      <c r="AV2067" s="76"/>
      <c r="AW2067" s="76"/>
      <c r="AX2067" s="76"/>
      <c r="AY2067" s="76"/>
      <c r="AZ2067" s="76"/>
      <c r="BA2067" s="76"/>
      <c r="BB2067" s="76"/>
      <c r="BC2067" s="76"/>
      <c r="BD2067" s="76"/>
      <c r="BE2067" s="76"/>
      <c r="BF2067" s="76"/>
      <c r="BG2067" s="76"/>
      <c r="BH2067" s="76"/>
      <c r="BI2067" s="76"/>
      <c r="BJ2067" s="76"/>
      <c r="BK2067" s="76"/>
      <c r="BL2067" s="76"/>
      <c r="BM2067" s="76"/>
      <c r="BN2067" s="76"/>
      <c r="BO2067" s="76"/>
      <c r="BP2067" s="76"/>
      <c r="BQ2067" s="76"/>
      <c r="BR2067" s="76"/>
      <c r="BS2067" s="76"/>
      <c r="BT2067" s="76"/>
      <c r="BU2067" s="76"/>
      <c r="BV2067" s="76"/>
      <c r="BW2067" s="76"/>
      <c r="BX2067" s="76"/>
      <c r="BY2067" s="76"/>
      <c r="BZ2067" s="76"/>
      <c r="CA2067" s="76"/>
      <c r="CB2067" s="76"/>
      <c r="CC2067" s="76"/>
      <c r="CD2067" s="76"/>
      <c r="CE2067" s="76"/>
      <c r="CF2067" s="76"/>
      <c r="CG2067" s="76"/>
      <c r="CH2067" s="76"/>
      <c r="CI2067" s="76"/>
      <c r="CJ2067" s="76"/>
      <c r="CK2067" s="76"/>
      <c r="CL2067" s="76"/>
      <c r="CN2067" s="60"/>
      <c r="CO2067" s="76"/>
      <c r="CP2067" s="76"/>
      <c r="CQ2067" s="76"/>
      <c r="CR2067" s="76"/>
      <c r="CS2067" s="76"/>
      <c r="CT2067" s="76"/>
      <c r="CU2067" s="76"/>
      <c r="CV2067" s="76"/>
      <c r="CW2067" s="76"/>
      <c r="CX2067" s="76"/>
      <c r="CY2067" s="76"/>
      <c r="CZ2067" s="76"/>
      <c r="DA2067" s="76"/>
      <c r="DB2067" s="76"/>
      <c r="DC2067" s="76"/>
      <c r="DD2067" s="76"/>
      <c r="DE2067" s="76"/>
      <c r="DF2067" s="76"/>
      <c r="DG2067" s="76"/>
      <c r="DH2067" s="76"/>
      <c r="DI2067" s="76"/>
      <c r="DJ2067" s="76"/>
      <c r="DK2067" s="76"/>
      <c r="DL2067" s="76"/>
    </row>
    <row r="2068" spans="1:116" x14ac:dyDescent="0.35">
      <c r="A2068" s="174"/>
      <c r="E2068" s="8"/>
      <c r="G2068" s="136" t="str">
        <f>G2056</f>
        <v>Secondary volume driver</v>
      </c>
      <c r="H2068" s="12"/>
      <c r="I2068" s="60"/>
      <c r="J2068" s="60"/>
      <c r="K2068" s="15"/>
      <c r="L2068" s="15"/>
      <c r="M2068" s="15"/>
      <c r="N2068" s="15"/>
      <c r="O2068" s="15"/>
      <c r="P2068" s="15"/>
      <c r="R2068" s="15"/>
      <c r="S2068" s="179"/>
      <c r="T2068" s="179"/>
      <c r="U2068" s="179"/>
      <c r="V2068" s="179"/>
      <c r="W2068" s="179"/>
      <c r="X2068" s="179"/>
      <c r="Y2068" s="179"/>
      <c r="Z2068" s="179"/>
      <c r="AA2068" s="179"/>
      <c r="AB2068" s="179"/>
      <c r="AC2068" s="179"/>
      <c r="AD2068" s="179"/>
      <c r="AE2068" s="179"/>
      <c r="AF2068" s="179"/>
      <c r="AG2068" s="179"/>
      <c r="AH2068" s="179"/>
      <c r="AI2068" s="179"/>
      <c r="AJ2068" s="179"/>
      <c r="AK2068" s="179"/>
      <c r="AL2068" s="179"/>
      <c r="AM2068" s="179"/>
      <c r="AN2068" s="179"/>
      <c r="AO2068" s="179"/>
      <c r="AP2068" s="179"/>
      <c r="AQ2068" s="179"/>
      <c r="AR2068" s="179"/>
      <c r="AS2068" s="179"/>
      <c r="AT2068" s="179"/>
      <c r="AU2068" s="179"/>
      <c r="AV2068" s="179"/>
      <c r="AW2068" s="179"/>
      <c r="AX2068" s="179"/>
      <c r="AY2068" s="179"/>
      <c r="AZ2068" s="179"/>
      <c r="BA2068" s="179"/>
      <c r="BB2068" s="179"/>
      <c r="BC2068" s="179"/>
      <c r="BD2068" s="179"/>
      <c r="BE2068" s="179"/>
      <c r="BF2068" s="179"/>
      <c r="BG2068" s="179"/>
      <c r="BH2068" s="179"/>
      <c r="BI2068" s="179"/>
      <c r="BJ2068" s="179"/>
      <c r="BK2068" s="179"/>
      <c r="BL2068" s="179"/>
      <c r="BM2068" s="179"/>
      <c r="BN2068" s="179"/>
      <c r="BO2068" s="179"/>
      <c r="BP2068" s="179"/>
      <c r="BQ2068" s="179"/>
      <c r="BR2068" s="179"/>
      <c r="BS2068" s="179"/>
      <c r="BT2068" s="179"/>
      <c r="BU2068" s="179"/>
      <c r="BV2068" s="179"/>
      <c r="BW2068" s="179"/>
      <c r="BX2068" s="179"/>
      <c r="BY2068" s="179"/>
      <c r="BZ2068" s="179"/>
      <c r="CA2068" s="179"/>
      <c r="CB2068" s="179"/>
      <c r="CC2068" s="179"/>
      <c r="CD2068" s="179"/>
      <c r="CE2068" s="179"/>
      <c r="CF2068" s="179"/>
      <c r="CG2068" s="179"/>
      <c r="CH2068" s="179"/>
      <c r="CI2068" s="179"/>
      <c r="CJ2068" s="179"/>
      <c r="CK2068" s="179"/>
      <c r="CL2068" s="179"/>
      <c r="CN2068" s="60"/>
      <c r="CO2068" s="179"/>
      <c r="CP2068" s="179"/>
      <c r="CQ2068" s="179"/>
      <c r="CR2068" s="179"/>
      <c r="CS2068" s="179"/>
      <c r="CT2068" s="179"/>
      <c r="CU2068" s="179"/>
      <c r="CV2068" s="179"/>
      <c r="CW2068" s="179"/>
      <c r="CX2068" s="179"/>
      <c r="CY2068" s="179"/>
      <c r="CZ2068" s="179"/>
      <c r="DA2068" s="179"/>
      <c r="DB2068" s="179"/>
      <c r="DC2068" s="179"/>
      <c r="DD2068" s="179"/>
      <c r="DE2068" s="179"/>
      <c r="DF2068" s="179"/>
      <c r="DG2068" s="179"/>
      <c r="DH2068" s="179"/>
      <c r="DI2068" s="179"/>
      <c r="DJ2068" s="179"/>
      <c r="DK2068" s="179"/>
      <c r="DL2068" s="179"/>
    </row>
    <row r="2069" spans="1:116" x14ac:dyDescent="0.35">
      <c r="E2069" s="8"/>
      <c r="G2069" s="185" t="s">
        <v>459</v>
      </c>
      <c r="H2069" s="186"/>
      <c r="I2069" s="187"/>
      <c r="J2069" s="187"/>
      <c r="K2069" s="188"/>
      <c r="L2069" s="188"/>
      <c r="M2069" s="188"/>
      <c r="N2069" s="188"/>
      <c r="O2069" s="188"/>
      <c r="P2069" s="188"/>
      <c r="R2069" s="189"/>
      <c r="S2069" s="190"/>
      <c r="T2069" s="190"/>
      <c r="U2069" s="190"/>
      <c r="V2069" s="190"/>
      <c r="W2069" s="190"/>
      <c r="X2069" s="190"/>
      <c r="Y2069" s="190"/>
      <c r="Z2069" s="190"/>
      <c r="AA2069" s="190"/>
      <c r="AB2069" s="190"/>
      <c r="AC2069" s="190"/>
      <c r="AD2069" s="190"/>
      <c r="AE2069" s="190"/>
      <c r="AF2069" s="190"/>
      <c r="AG2069" s="190"/>
      <c r="AH2069" s="190"/>
      <c r="AI2069" s="190"/>
      <c r="AJ2069" s="190"/>
      <c r="AK2069" s="190"/>
      <c r="AL2069" s="190"/>
      <c r="AM2069" s="190"/>
      <c r="AN2069" s="190"/>
      <c r="AO2069" s="190"/>
      <c r="AP2069" s="190"/>
      <c r="AQ2069" s="190"/>
      <c r="AR2069" s="190"/>
      <c r="AS2069" s="190"/>
      <c r="AT2069" s="190"/>
      <c r="AU2069" s="190"/>
      <c r="AV2069" s="190"/>
      <c r="AW2069" s="190"/>
      <c r="AX2069" s="190"/>
      <c r="AY2069" s="190"/>
      <c r="AZ2069" s="190"/>
      <c r="BA2069" s="190"/>
      <c r="BB2069" s="190"/>
      <c r="BC2069" s="190"/>
      <c r="BD2069" s="190"/>
      <c r="BE2069" s="190"/>
      <c r="BF2069" s="190"/>
      <c r="BG2069" s="190"/>
      <c r="BH2069" s="190"/>
      <c r="BI2069" s="190"/>
      <c r="BJ2069" s="190"/>
      <c r="BK2069" s="190"/>
      <c r="BL2069" s="190"/>
      <c r="BM2069" s="190"/>
      <c r="BN2069" s="190"/>
      <c r="BO2069" s="190"/>
      <c r="BP2069" s="190"/>
      <c r="BQ2069" s="190"/>
      <c r="BR2069" s="190"/>
      <c r="BS2069" s="190"/>
      <c r="BT2069" s="190"/>
      <c r="BU2069" s="190"/>
      <c r="BV2069" s="190"/>
      <c r="BW2069" s="190"/>
      <c r="BX2069" s="190"/>
      <c r="BY2069" s="190"/>
      <c r="BZ2069" s="190"/>
      <c r="CA2069" s="190"/>
      <c r="CB2069" s="190"/>
      <c r="CC2069" s="190"/>
      <c r="CD2069" s="190"/>
      <c r="CE2069" s="190"/>
      <c r="CF2069" s="190"/>
      <c r="CG2069" s="190"/>
      <c r="CH2069" s="190"/>
      <c r="CI2069" s="190"/>
      <c r="CJ2069" s="190"/>
      <c r="CK2069" s="190"/>
      <c r="CL2069" s="190"/>
      <c r="CN2069" s="187"/>
      <c r="CO2069" s="190"/>
      <c r="CP2069" s="190"/>
      <c r="CQ2069" s="190"/>
      <c r="CR2069" s="190"/>
      <c r="CS2069" s="190"/>
      <c r="CT2069" s="190"/>
      <c r="CU2069" s="190"/>
      <c r="CV2069" s="190"/>
      <c r="CW2069" s="190"/>
      <c r="CX2069" s="190"/>
      <c r="CY2069" s="190"/>
      <c r="CZ2069" s="190"/>
      <c r="DA2069" s="190"/>
      <c r="DB2069" s="190"/>
      <c r="DC2069" s="190"/>
      <c r="DD2069" s="190"/>
      <c r="DE2069" s="190"/>
      <c r="DF2069" s="190"/>
      <c r="DG2069" s="190"/>
      <c r="DH2069" s="190"/>
      <c r="DI2069" s="190"/>
      <c r="DJ2069" s="190"/>
      <c r="DK2069" s="190"/>
      <c r="DL2069" s="190"/>
    </row>
    <row r="2070" spans="1:116" x14ac:dyDescent="0.35">
      <c r="E2070" s="8"/>
      <c r="G2070" s="185" t="s">
        <v>456</v>
      </c>
      <c r="H2070" s="186"/>
      <c r="I2070" s="187"/>
      <c r="J2070" s="187"/>
      <c r="K2070" s="188"/>
      <c r="L2070" s="188"/>
      <c r="M2070" s="188"/>
      <c r="N2070" s="188"/>
      <c r="O2070" s="188"/>
      <c r="P2070" s="188"/>
      <c r="R2070" s="189"/>
      <c r="S2070" s="190"/>
      <c r="T2070" s="190"/>
      <c r="U2070" s="190"/>
      <c r="V2070" s="190"/>
      <c r="W2070" s="190"/>
      <c r="X2070" s="190"/>
      <c r="Y2070" s="190"/>
      <c r="Z2070" s="190"/>
      <c r="AA2070" s="190"/>
      <c r="AB2070" s="190"/>
      <c r="AC2070" s="190"/>
      <c r="AD2070" s="190"/>
      <c r="AE2070" s="190"/>
      <c r="AF2070" s="190"/>
      <c r="AG2070" s="190"/>
      <c r="AH2070" s="190"/>
      <c r="AI2070" s="190"/>
      <c r="AJ2070" s="190"/>
      <c r="AK2070" s="190"/>
      <c r="AL2070" s="190"/>
      <c r="AM2070" s="190"/>
      <c r="AN2070" s="190"/>
      <c r="AO2070" s="190"/>
      <c r="AP2070" s="190"/>
      <c r="AQ2070" s="190"/>
      <c r="AR2070" s="190"/>
      <c r="AS2070" s="190"/>
      <c r="AT2070" s="190"/>
      <c r="AU2070" s="190"/>
      <c r="AV2070" s="190"/>
      <c r="AW2070" s="190"/>
      <c r="AX2070" s="190"/>
      <c r="AY2070" s="190"/>
      <c r="AZ2070" s="190"/>
      <c r="BA2070" s="190"/>
      <c r="BB2070" s="190"/>
      <c r="BC2070" s="190"/>
      <c r="BD2070" s="190"/>
      <c r="BE2070" s="190"/>
      <c r="BF2070" s="190"/>
      <c r="BG2070" s="190"/>
      <c r="BH2070" s="190"/>
      <c r="BI2070" s="190"/>
      <c r="BJ2070" s="190"/>
      <c r="BK2070" s="190"/>
      <c r="BL2070" s="190"/>
      <c r="BM2070" s="190"/>
      <c r="BN2070" s="190"/>
      <c r="BO2070" s="190"/>
      <c r="BP2070" s="190"/>
      <c r="BQ2070" s="190"/>
      <c r="BR2070" s="190"/>
      <c r="BS2070" s="190"/>
      <c r="BT2070" s="190"/>
      <c r="BU2070" s="190"/>
      <c r="BV2070" s="190"/>
      <c r="BW2070" s="190"/>
      <c r="BX2070" s="190"/>
      <c r="BY2070" s="190"/>
      <c r="BZ2070" s="190"/>
      <c r="CA2070" s="190"/>
      <c r="CB2070" s="190"/>
      <c r="CC2070" s="190"/>
      <c r="CD2070" s="190"/>
      <c r="CE2070" s="190"/>
      <c r="CF2070" s="190"/>
      <c r="CG2070" s="190"/>
      <c r="CH2070" s="190"/>
      <c r="CI2070" s="190"/>
      <c r="CJ2070" s="190"/>
      <c r="CK2070" s="190"/>
      <c r="CL2070" s="190"/>
      <c r="CN2070" s="187"/>
      <c r="CO2070" s="190"/>
      <c r="CP2070" s="190"/>
      <c r="CQ2070" s="190"/>
      <c r="CR2070" s="190"/>
      <c r="CS2070" s="190"/>
      <c r="CT2070" s="190"/>
      <c r="CU2070" s="190"/>
      <c r="CV2070" s="190"/>
      <c r="CW2070" s="190"/>
      <c r="CX2070" s="190"/>
      <c r="CY2070" s="190"/>
      <c r="CZ2070" s="190"/>
      <c r="DA2070" s="190"/>
      <c r="DB2070" s="190"/>
      <c r="DC2070" s="190"/>
      <c r="DD2070" s="190"/>
      <c r="DE2070" s="190"/>
      <c r="DF2070" s="190"/>
      <c r="DG2070" s="190"/>
      <c r="DH2070" s="190"/>
      <c r="DI2070" s="190"/>
      <c r="DJ2070" s="190"/>
      <c r="DK2070" s="190"/>
      <c r="DL2070" s="190"/>
    </row>
    <row r="2071" spans="1:116" x14ac:dyDescent="0.35">
      <c r="E2071" s="8"/>
      <c r="G2071" s="136"/>
      <c r="H2071" s="12"/>
      <c r="I2071" s="60"/>
      <c r="J2071" s="60"/>
      <c r="K2071" s="15"/>
      <c r="L2071" s="15"/>
      <c r="M2071" s="15"/>
      <c r="N2071" s="15"/>
      <c r="O2071" s="15"/>
      <c r="P2071" s="15"/>
      <c r="R2071" s="15"/>
      <c r="S2071" s="80"/>
      <c r="T2071" s="80"/>
      <c r="U2071" s="80"/>
      <c r="V2071" s="80"/>
      <c r="W2071" s="80"/>
      <c r="X2071" s="80"/>
      <c r="Y2071" s="80"/>
      <c r="Z2071" s="80"/>
      <c r="AA2071" s="80"/>
      <c r="AB2071" s="80"/>
      <c r="AC2071" s="80"/>
      <c r="AD2071" s="80"/>
      <c r="AE2071" s="80"/>
      <c r="AF2071" s="80"/>
      <c r="AG2071" s="80"/>
      <c r="AH2071" s="80"/>
      <c r="AI2071" s="80"/>
      <c r="AJ2071" s="80"/>
      <c r="AK2071" s="80"/>
      <c r="AL2071" s="80"/>
      <c r="AM2071" s="80"/>
      <c r="AN2071" s="80"/>
      <c r="AO2071" s="80"/>
      <c r="AP2071" s="80"/>
      <c r="AQ2071" s="80"/>
      <c r="AR2071" s="80"/>
      <c r="AS2071" s="80"/>
      <c r="AT2071" s="80"/>
      <c r="AU2071" s="80"/>
      <c r="AV2071" s="80"/>
      <c r="AW2071" s="80"/>
      <c r="AX2071" s="80"/>
      <c r="AY2071" s="80"/>
      <c r="AZ2071" s="80"/>
      <c r="BA2071" s="80"/>
      <c r="BB2071" s="80"/>
      <c r="BC2071" s="80"/>
      <c r="BD2071" s="80"/>
      <c r="BE2071" s="80"/>
      <c r="BF2071" s="80"/>
      <c r="BG2071" s="80"/>
      <c r="BH2071" s="80"/>
      <c r="BI2071" s="80"/>
      <c r="BJ2071" s="80"/>
      <c r="BK2071" s="80"/>
      <c r="BL2071" s="80"/>
      <c r="BM2071" s="80"/>
      <c r="BN2071" s="80"/>
      <c r="BO2071" s="80"/>
      <c r="BP2071" s="80"/>
      <c r="BQ2071" s="80"/>
      <c r="BR2071" s="80"/>
      <c r="BS2071" s="80"/>
      <c r="BT2071" s="80"/>
      <c r="BU2071" s="80"/>
      <c r="BV2071" s="80"/>
      <c r="BW2071" s="80"/>
      <c r="BX2071" s="80"/>
      <c r="BY2071" s="80"/>
      <c r="BZ2071" s="80"/>
      <c r="CA2071" s="80"/>
      <c r="CB2071" s="80"/>
      <c r="CC2071" s="80"/>
      <c r="CD2071" s="80"/>
      <c r="CE2071" s="80"/>
      <c r="CF2071" s="80"/>
      <c r="CG2071" s="80"/>
      <c r="CH2071" s="80"/>
      <c r="CI2071" s="80"/>
      <c r="CJ2071" s="80"/>
      <c r="CK2071" s="80"/>
      <c r="CL2071" s="80"/>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1:116" x14ac:dyDescent="0.35">
      <c r="E2072" s="8"/>
      <c r="G2072" s="136"/>
      <c r="H2072" s="12"/>
      <c r="I2072" s="60"/>
      <c r="J2072" s="60"/>
      <c r="K2072" s="15"/>
      <c r="L2072" s="15"/>
      <c r="M2072" s="15"/>
      <c r="N2072" s="15"/>
      <c r="O2072" s="15"/>
      <c r="P2072" s="15"/>
      <c r="R2072" s="15"/>
      <c r="S2072" s="80"/>
      <c r="T2072" s="80"/>
      <c r="U2072" s="80"/>
      <c r="V2072" s="80"/>
      <c r="W2072" s="80"/>
      <c r="X2072" s="80"/>
      <c r="Y2072" s="80"/>
      <c r="Z2072" s="80"/>
      <c r="AA2072" s="80"/>
      <c r="AB2072" s="80"/>
      <c r="AC2072" s="80"/>
      <c r="AD2072" s="80"/>
      <c r="AE2072" s="80"/>
      <c r="AF2072" s="80"/>
      <c r="AG2072" s="80"/>
      <c r="AH2072" s="80"/>
      <c r="AI2072" s="80"/>
      <c r="AJ2072" s="80"/>
      <c r="AK2072" s="80"/>
      <c r="AL2072" s="80"/>
      <c r="AM2072" s="80"/>
      <c r="AN2072" s="80"/>
      <c r="AO2072" s="80"/>
      <c r="AP2072" s="80"/>
      <c r="AQ2072" s="80"/>
      <c r="AR2072" s="80"/>
      <c r="AS2072" s="80"/>
      <c r="AT2072" s="80"/>
      <c r="AU2072" s="80"/>
      <c r="AV2072" s="80"/>
      <c r="AW2072" s="80"/>
      <c r="AX2072" s="80"/>
      <c r="AY2072" s="80"/>
      <c r="AZ2072" s="80"/>
      <c r="BA2072" s="80"/>
      <c r="BB2072" s="80"/>
      <c r="BC2072" s="80"/>
      <c r="BD2072" s="80"/>
      <c r="BE2072" s="80"/>
      <c r="BF2072" s="80"/>
      <c r="BG2072" s="80"/>
      <c r="BH2072" s="80"/>
      <c r="BI2072" s="80"/>
      <c r="BJ2072" s="80"/>
      <c r="BK2072" s="80"/>
      <c r="BL2072" s="80"/>
      <c r="BM2072" s="80"/>
      <c r="BN2072" s="80"/>
      <c r="BO2072" s="80"/>
      <c r="BP2072" s="80"/>
      <c r="BQ2072" s="80"/>
      <c r="BR2072" s="80"/>
      <c r="BS2072" s="80"/>
      <c r="BT2072" s="80"/>
      <c r="BU2072" s="80"/>
      <c r="BV2072" s="80"/>
      <c r="BW2072" s="80"/>
      <c r="BX2072" s="80"/>
      <c r="BY2072" s="80"/>
      <c r="BZ2072" s="80"/>
      <c r="CA2072" s="80"/>
      <c r="CB2072" s="80"/>
      <c r="CC2072" s="80"/>
      <c r="CD2072" s="80"/>
      <c r="CE2072" s="80"/>
      <c r="CF2072" s="80"/>
      <c r="CG2072" s="80"/>
      <c r="CH2072" s="80"/>
      <c r="CI2072" s="80"/>
      <c r="CJ2072" s="80"/>
      <c r="CK2072" s="80"/>
      <c r="CL2072" s="80"/>
      <c r="CN2072" s="60"/>
      <c r="CO2072" s="179"/>
      <c r="CP2072" s="179"/>
      <c r="CQ2072" s="179"/>
      <c r="CR2072" s="179"/>
      <c r="CS2072" s="179"/>
      <c r="CT2072" s="179"/>
      <c r="CU2072" s="179"/>
      <c r="CV2072" s="179"/>
      <c r="CW2072" s="179"/>
      <c r="CX2072" s="179"/>
      <c r="CY2072" s="179"/>
      <c r="CZ2072" s="179"/>
      <c r="DA2072" s="179"/>
      <c r="DB2072" s="179"/>
      <c r="DC2072" s="179"/>
      <c r="DD2072" s="179"/>
      <c r="DE2072" s="179"/>
      <c r="DF2072" s="179"/>
      <c r="DG2072" s="179"/>
      <c r="DH2072" s="179"/>
      <c r="DI2072" s="179"/>
      <c r="DJ2072" s="179"/>
      <c r="DK2072" s="179"/>
      <c r="DL2072" s="179"/>
    </row>
    <row r="2073" spans="1:116" x14ac:dyDescent="0.35">
      <c r="E2073" s="8"/>
      <c r="G2073" s="136"/>
      <c r="H2073" s="12"/>
      <c r="I2073" s="60"/>
      <c r="J2073" s="60"/>
      <c r="K2073" s="15"/>
      <c r="L2073" s="15"/>
      <c r="M2073" s="15"/>
      <c r="N2073" s="15"/>
      <c r="O2073" s="15"/>
      <c r="P2073" s="15"/>
      <c r="R2073" s="15"/>
      <c r="S2073" s="80"/>
      <c r="T2073" s="80"/>
      <c r="U2073" s="80"/>
      <c r="V2073" s="80"/>
      <c r="W2073" s="80"/>
      <c r="X2073" s="80"/>
      <c r="Y2073" s="80"/>
      <c r="Z2073" s="80"/>
      <c r="AA2073" s="80"/>
      <c r="AB2073" s="80"/>
      <c r="AC2073" s="80"/>
      <c r="AD2073" s="80"/>
      <c r="AE2073" s="80"/>
      <c r="AF2073" s="80"/>
      <c r="AG2073" s="80"/>
      <c r="AH2073" s="80"/>
      <c r="AI2073" s="80"/>
      <c r="AJ2073" s="80"/>
      <c r="AK2073" s="80"/>
      <c r="AL2073" s="80"/>
      <c r="AM2073" s="80"/>
      <c r="AN2073" s="80"/>
      <c r="AO2073" s="80"/>
      <c r="AP2073" s="80"/>
      <c r="AQ2073" s="80"/>
      <c r="AR2073" s="80"/>
      <c r="AS2073" s="80"/>
      <c r="AT2073" s="80"/>
      <c r="AU2073" s="80"/>
      <c r="AV2073" s="80"/>
      <c r="AW2073" s="80"/>
      <c r="AX2073" s="80"/>
      <c r="AY2073" s="80"/>
      <c r="AZ2073" s="80"/>
      <c r="BA2073" s="80"/>
      <c r="BB2073" s="80"/>
      <c r="BC2073" s="80"/>
      <c r="BD2073" s="80"/>
      <c r="BE2073" s="80"/>
      <c r="BF2073" s="80"/>
      <c r="BG2073" s="80"/>
      <c r="BH2073" s="80"/>
      <c r="BI2073" s="80"/>
      <c r="BJ2073" s="80"/>
      <c r="BK2073" s="80"/>
      <c r="BL2073" s="80"/>
      <c r="BM2073" s="80"/>
      <c r="BN2073" s="80"/>
      <c r="BO2073" s="80"/>
      <c r="BP2073" s="80"/>
      <c r="BQ2073" s="80"/>
      <c r="BR2073" s="80"/>
      <c r="BS2073" s="80"/>
      <c r="BT2073" s="80"/>
      <c r="BU2073" s="80"/>
      <c r="BV2073" s="80"/>
      <c r="BW2073" s="80"/>
      <c r="BX2073" s="80"/>
      <c r="BY2073" s="80"/>
      <c r="BZ2073" s="80"/>
      <c r="CA2073" s="80"/>
      <c r="CB2073" s="80"/>
      <c r="CC2073" s="80"/>
      <c r="CD2073" s="80"/>
      <c r="CE2073" s="80"/>
      <c r="CF2073" s="80"/>
      <c r="CG2073" s="80"/>
      <c r="CH2073" s="80"/>
      <c r="CI2073" s="80"/>
      <c r="CJ2073" s="80"/>
      <c r="CK2073" s="80"/>
      <c r="CL2073" s="80"/>
      <c r="CN2073" s="60"/>
      <c r="CO2073" s="179"/>
      <c r="CP2073" s="179"/>
      <c r="CQ2073" s="179"/>
      <c r="CR2073" s="179"/>
      <c r="CS2073" s="179"/>
      <c r="CT2073" s="179"/>
      <c r="CU2073" s="179"/>
      <c r="CV2073" s="179"/>
      <c r="CW2073" s="179"/>
      <c r="CX2073" s="179"/>
      <c r="CY2073" s="179"/>
      <c r="CZ2073" s="179"/>
      <c r="DA2073" s="179"/>
      <c r="DB2073" s="179"/>
      <c r="DC2073" s="179"/>
      <c r="DD2073" s="179"/>
      <c r="DE2073" s="179"/>
      <c r="DF2073" s="179"/>
      <c r="DG2073" s="179"/>
      <c r="DH2073" s="179"/>
      <c r="DI2073" s="179"/>
      <c r="DJ2073" s="179"/>
      <c r="DK2073" s="179"/>
      <c r="DL2073" s="179"/>
    </row>
    <row r="2074" spans="1:116" x14ac:dyDescent="0.35">
      <c r="E2074" s="8"/>
      <c r="G2074" s="136"/>
      <c r="H2074" s="12"/>
      <c r="I2074" s="60"/>
      <c r="J2074" s="60"/>
      <c r="K2074" s="15"/>
      <c r="L2074" s="15"/>
      <c r="M2074" s="15"/>
      <c r="N2074" s="15"/>
      <c r="O2074" s="15"/>
      <c r="P2074" s="15"/>
      <c r="R2074" s="15"/>
      <c r="S2074" s="80"/>
      <c r="T2074" s="80"/>
      <c r="U2074" s="80"/>
      <c r="V2074" s="80"/>
      <c r="W2074" s="80"/>
      <c r="X2074" s="80"/>
      <c r="Y2074" s="80"/>
      <c r="Z2074" s="80"/>
      <c r="AA2074" s="80"/>
      <c r="AB2074" s="80"/>
      <c r="AC2074" s="80"/>
      <c r="AD2074" s="80"/>
      <c r="AE2074" s="80"/>
      <c r="AF2074" s="80"/>
      <c r="AG2074" s="80"/>
      <c r="AH2074" s="80"/>
      <c r="AI2074" s="80"/>
      <c r="AJ2074" s="80"/>
      <c r="AK2074" s="80"/>
      <c r="AL2074" s="80"/>
      <c r="AM2074" s="80"/>
      <c r="AN2074" s="80"/>
      <c r="AO2074" s="80"/>
      <c r="AP2074" s="80"/>
      <c r="AQ2074" s="80"/>
      <c r="AR2074" s="80"/>
      <c r="AS2074" s="80"/>
      <c r="AT2074" s="80"/>
      <c r="AU2074" s="80"/>
      <c r="AV2074" s="80"/>
      <c r="AW2074" s="80"/>
      <c r="AX2074" s="80"/>
      <c r="AY2074" s="80"/>
      <c r="AZ2074" s="80"/>
      <c r="BA2074" s="80"/>
      <c r="BB2074" s="80"/>
      <c r="BC2074" s="80"/>
      <c r="BD2074" s="80"/>
      <c r="BE2074" s="80"/>
      <c r="BF2074" s="80"/>
      <c r="BG2074" s="80"/>
      <c r="BH2074" s="80"/>
      <c r="BI2074" s="80"/>
      <c r="BJ2074" s="80"/>
      <c r="BK2074" s="80"/>
      <c r="BL2074" s="80"/>
      <c r="BM2074" s="80"/>
      <c r="BN2074" s="80"/>
      <c r="BO2074" s="80"/>
      <c r="BP2074" s="80"/>
      <c r="BQ2074" s="80"/>
      <c r="BR2074" s="80"/>
      <c r="BS2074" s="80"/>
      <c r="BT2074" s="80"/>
      <c r="BU2074" s="80"/>
      <c r="BV2074" s="80"/>
      <c r="BW2074" s="80"/>
      <c r="BX2074" s="80"/>
      <c r="BY2074" s="80"/>
      <c r="BZ2074" s="80"/>
      <c r="CA2074" s="80"/>
      <c r="CB2074" s="80"/>
      <c r="CC2074" s="80"/>
      <c r="CD2074" s="80"/>
      <c r="CE2074" s="80"/>
      <c r="CF2074" s="80"/>
      <c r="CG2074" s="80"/>
      <c r="CH2074" s="80"/>
      <c r="CI2074" s="80"/>
      <c r="CJ2074" s="80"/>
      <c r="CK2074" s="80"/>
      <c r="CL2074" s="80"/>
      <c r="CN2074" s="60"/>
      <c r="CO2074" s="179"/>
      <c r="CP2074" s="179"/>
      <c r="CQ2074" s="179"/>
      <c r="CR2074" s="179"/>
      <c r="CS2074" s="179"/>
      <c r="CT2074" s="179"/>
      <c r="CU2074" s="179"/>
      <c r="CV2074" s="179"/>
      <c r="CW2074" s="179"/>
      <c r="CX2074" s="179"/>
      <c r="CY2074" s="179"/>
      <c r="CZ2074" s="179"/>
      <c r="DA2074" s="179"/>
      <c r="DB2074" s="179"/>
      <c r="DC2074" s="179"/>
      <c r="DD2074" s="179"/>
      <c r="DE2074" s="179"/>
      <c r="DF2074" s="179"/>
      <c r="DG2074" s="179"/>
      <c r="DH2074" s="179"/>
      <c r="DI2074" s="179"/>
      <c r="DJ2074" s="179"/>
      <c r="DK2074" s="179"/>
      <c r="DL2074" s="179"/>
    </row>
    <row r="2075" spans="1:116" x14ac:dyDescent="0.35">
      <c r="E2075" s="8"/>
      <c r="G2075" s="136"/>
      <c r="H2075" s="12"/>
      <c r="I2075" s="60"/>
      <c r="J2075" s="60"/>
      <c r="K2075" s="15"/>
      <c r="L2075" s="15"/>
      <c r="M2075" s="15"/>
      <c r="N2075" s="15"/>
      <c r="O2075" s="15"/>
      <c r="P2075" s="15"/>
      <c r="R2075" s="15"/>
      <c r="S2075" s="80"/>
      <c r="T2075" s="80"/>
      <c r="U2075" s="80"/>
      <c r="V2075" s="80"/>
      <c r="W2075" s="80"/>
      <c r="X2075" s="80"/>
      <c r="Y2075" s="80"/>
      <c r="Z2075" s="80"/>
      <c r="AA2075" s="80"/>
      <c r="AB2075" s="80"/>
      <c r="AC2075" s="80"/>
      <c r="AD2075" s="80"/>
      <c r="AE2075" s="80"/>
      <c r="AF2075" s="80"/>
      <c r="AG2075" s="80"/>
      <c r="AH2075" s="80"/>
      <c r="AI2075" s="80"/>
      <c r="AJ2075" s="80"/>
      <c r="AK2075" s="80"/>
      <c r="AL2075" s="80"/>
      <c r="AM2075" s="80"/>
      <c r="AN2075" s="80"/>
      <c r="AO2075" s="80"/>
      <c r="AP2075" s="80"/>
      <c r="AQ2075" s="80"/>
      <c r="AR2075" s="80"/>
      <c r="AS2075" s="80"/>
      <c r="AT2075" s="80"/>
      <c r="AU2075" s="80"/>
      <c r="AV2075" s="80"/>
      <c r="AW2075" s="80"/>
      <c r="AX2075" s="80"/>
      <c r="AY2075" s="80"/>
      <c r="AZ2075" s="80"/>
      <c r="BA2075" s="80"/>
      <c r="BB2075" s="80"/>
      <c r="BC2075" s="80"/>
      <c r="BD2075" s="80"/>
      <c r="BE2075" s="80"/>
      <c r="BF2075" s="80"/>
      <c r="BG2075" s="80"/>
      <c r="BH2075" s="80"/>
      <c r="BI2075" s="80"/>
      <c r="BJ2075" s="80"/>
      <c r="BK2075" s="80"/>
      <c r="BL2075" s="80"/>
      <c r="BM2075" s="80"/>
      <c r="BN2075" s="80"/>
      <c r="BO2075" s="80"/>
      <c r="BP2075" s="80"/>
      <c r="BQ2075" s="80"/>
      <c r="BR2075" s="80"/>
      <c r="BS2075" s="80"/>
      <c r="BT2075" s="80"/>
      <c r="BU2075" s="80"/>
      <c r="BV2075" s="80"/>
      <c r="BW2075" s="80"/>
      <c r="BX2075" s="80"/>
      <c r="BY2075" s="80"/>
      <c r="BZ2075" s="80"/>
      <c r="CA2075" s="80"/>
      <c r="CB2075" s="80"/>
      <c r="CC2075" s="80"/>
      <c r="CD2075" s="80"/>
      <c r="CE2075" s="80"/>
      <c r="CF2075" s="80"/>
      <c r="CG2075" s="80"/>
      <c r="CH2075" s="80"/>
      <c r="CI2075" s="80"/>
      <c r="CJ2075" s="80"/>
      <c r="CK2075" s="80"/>
      <c r="CL2075" s="80"/>
      <c r="CN2075" s="60"/>
      <c r="CO2075" s="179"/>
      <c r="CP2075" s="179"/>
      <c r="CQ2075" s="179"/>
      <c r="CR2075" s="179"/>
      <c r="CS2075" s="179"/>
      <c r="CT2075" s="179"/>
      <c r="CU2075" s="179"/>
      <c r="CV2075" s="179"/>
      <c r="CW2075" s="179"/>
      <c r="CX2075" s="179"/>
      <c r="CY2075" s="179"/>
      <c r="CZ2075" s="179"/>
      <c r="DA2075" s="179"/>
      <c r="DB2075" s="179"/>
      <c r="DC2075" s="179"/>
      <c r="DD2075" s="179"/>
      <c r="DE2075" s="179"/>
      <c r="DF2075" s="179"/>
      <c r="DG2075" s="179"/>
      <c r="DH2075" s="179"/>
      <c r="DI2075" s="179"/>
      <c r="DJ2075" s="179"/>
      <c r="DK2075" s="179"/>
      <c r="DL2075" s="179"/>
    </row>
    <row r="2076" spans="1:116" x14ac:dyDescent="0.35">
      <c r="E2076" s="8"/>
      <c r="G2076" s="136"/>
      <c r="H2076" s="12"/>
      <c r="I2076" s="60"/>
      <c r="J2076" s="60"/>
      <c r="K2076" s="15"/>
      <c r="L2076" s="15"/>
      <c r="M2076" s="15"/>
      <c r="N2076" s="15"/>
      <c r="O2076" s="15"/>
      <c r="P2076" s="15"/>
      <c r="R2076" s="15"/>
      <c r="S2076" s="80"/>
      <c r="T2076" s="80"/>
      <c r="U2076" s="80"/>
      <c r="V2076" s="80"/>
      <c r="W2076" s="80"/>
      <c r="X2076" s="80"/>
      <c r="Y2076" s="80"/>
      <c r="Z2076" s="80"/>
      <c r="AA2076" s="80"/>
      <c r="AB2076" s="80"/>
      <c r="AC2076" s="80"/>
      <c r="AD2076" s="80"/>
      <c r="AE2076" s="80"/>
      <c r="AF2076" s="80"/>
      <c r="AG2076" s="80"/>
      <c r="AH2076" s="80"/>
      <c r="AI2076" s="80"/>
      <c r="AJ2076" s="80"/>
      <c r="AK2076" s="80"/>
      <c r="AL2076" s="80"/>
      <c r="AM2076" s="80"/>
      <c r="AN2076" s="80"/>
      <c r="AO2076" s="80"/>
      <c r="AP2076" s="80"/>
      <c r="AQ2076" s="80"/>
      <c r="AR2076" s="80"/>
      <c r="AS2076" s="80"/>
      <c r="AT2076" s="80"/>
      <c r="AU2076" s="80"/>
      <c r="AV2076" s="80"/>
      <c r="AW2076" s="80"/>
      <c r="AX2076" s="80"/>
      <c r="AY2076" s="80"/>
      <c r="AZ2076" s="80"/>
      <c r="BA2076" s="80"/>
      <c r="BB2076" s="80"/>
      <c r="BC2076" s="80"/>
      <c r="BD2076" s="80"/>
      <c r="BE2076" s="80"/>
      <c r="BF2076" s="80"/>
      <c r="BG2076" s="80"/>
      <c r="BH2076" s="80"/>
      <c r="BI2076" s="80"/>
      <c r="BJ2076" s="80"/>
      <c r="BK2076" s="80"/>
      <c r="BL2076" s="80"/>
      <c r="BM2076" s="80"/>
      <c r="BN2076" s="80"/>
      <c r="BO2076" s="80"/>
      <c r="BP2076" s="80"/>
      <c r="BQ2076" s="80"/>
      <c r="BR2076" s="80"/>
      <c r="BS2076" s="80"/>
      <c r="BT2076" s="80"/>
      <c r="BU2076" s="80"/>
      <c r="BV2076" s="80"/>
      <c r="BW2076" s="80"/>
      <c r="BX2076" s="80"/>
      <c r="BY2076" s="80"/>
      <c r="BZ2076" s="80"/>
      <c r="CA2076" s="80"/>
      <c r="CB2076" s="80"/>
      <c r="CC2076" s="80"/>
      <c r="CD2076" s="80"/>
      <c r="CE2076" s="80"/>
      <c r="CF2076" s="80"/>
      <c r="CG2076" s="80"/>
      <c r="CH2076" s="80"/>
      <c r="CI2076" s="80"/>
      <c r="CJ2076" s="80"/>
      <c r="CK2076" s="80"/>
      <c r="CL2076" s="80"/>
      <c r="CN2076" s="60"/>
      <c r="CO2076" s="179"/>
      <c r="CP2076" s="179"/>
      <c r="CQ2076" s="179"/>
      <c r="CR2076" s="179"/>
      <c r="CS2076" s="179"/>
      <c r="CT2076" s="179"/>
      <c r="CU2076" s="179"/>
      <c r="CV2076" s="179"/>
      <c r="CW2076" s="179"/>
      <c r="CX2076" s="179"/>
      <c r="CY2076" s="179"/>
      <c r="CZ2076" s="179"/>
      <c r="DA2076" s="179"/>
      <c r="DB2076" s="179"/>
      <c r="DC2076" s="179"/>
      <c r="DD2076" s="179"/>
      <c r="DE2076" s="179"/>
      <c r="DF2076" s="179"/>
      <c r="DG2076" s="179"/>
      <c r="DH2076" s="179"/>
      <c r="DI2076" s="179"/>
      <c r="DJ2076" s="179"/>
      <c r="DK2076" s="179"/>
      <c r="DL2076" s="179"/>
    </row>
    <row r="2077" spans="1:116" x14ac:dyDescent="0.35">
      <c r="E2077" s="8"/>
      <c r="G2077" s="136"/>
      <c r="H2077" s="12"/>
      <c r="I2077" s="60"/>
      <c r="J2077" s="60"/>
      <c r="K2077" s="15"/>
      <c r="L2077" s="15"/>
      <c r="M2077" s="15"/>
      <c r="N2077" s="15"/>
      <c r="O2077" s="15"/>
      <c r="P2077" s="15"/>
      <c r="R2077" s="15"/>
      <c r="S2077" s="80"/>
      <c r="T2077" s="80"/>
      <c r="U2077" s="80"/>
      <c r="V2077" s="80"/>
      <c r="W2077" s="80"/>
      <c r="X2077" s="80"/>
      <c r="Y2077" s="80"/>
      <c r="Z2077" s="80"/>
      <c r="AA2077" s="80"/>
      <c r="AB2077" s="80"/>
      <c r="AC2077" s="80"/>
      <c r="AD2077" s="80"/>
      <c r="AE2077" s="80"/>
      <c r="AF2077" s="80"/>
      <c r="AG2077" s="80"/>
      <c r="AH2077" s="80"/>
      <c r="AI2077" s="80"/>
      <c r="AJ2077" s="80"/>
      <c r="AK2077" s="80"/>
      <c r="AL2077" s="80"/>
      <c r="AM2077" s="80"/>
      <c r="AN2077" s="80"/>
      <c r="AO2077" s="80"/>
      <c r="AP2077" s="80"/>
      <c r="AQ2077" s="80"/>
      <c r="AR2077" s="80"/>
      <c r="AS2077" s="80"/>
      <c r="AT2077" s="80"/>
      <c r="AU2077" s="80"/>
      <c r="AV2077" s="80"/>
      <c r="AW2077" s="80"/>
      <c r="AX2077" s="80"/>
      <c r="AY2077" s="80"/>
      <c r="AZ2077" s="80"/>
      <c r="BA2077" s="80"/>
      <c r="BB2077" s="80"/>
      <c r="BC2077" s="80"/>
      <c r="BD2077" s="80"/>
      <c r="BE2077" s="80"/>
      <c r="BF2077" s="80"/>
      <c r="BG2077" s="80"/>
      <c r="BH2077" s="80"/>
      <c r="BI2077" s="80"/>
      <c r="BJ2077" s="80"/>
      <c r="BK2077" s="80"/>
      <c r="BL2077" s="80"/>
      <c r="BM2077" s="80"/>
      <c r="BN2077" s="80"/>
      <c r="BO2077" s="80"/>
      <c r="BP2077" s="80"/>
      <c r="BQ2077" s="80"/>
      <c r="BR2077" s="80"/>
      <c r="BS2077" s="80"/>
      <c r="BT2077" s="80"/>
      <c r="BU2077" s="80"/>
      <c r="BV2077" s="80"/>
      <c r="BW2077" s="80"/>
      <c r="BX2077" s="80"/>
      <c r="BY2077" s="80"/>
      <c r="BZ2077" s="80"/>
      <c r="CA2077" s="80"/>
      <c r="CB2077" s="80"/>
      <c r="CC2077" s="80"/>
      <c r="CD2077" s="80"/>
      <c r="CE2077" s="80"/>
      <c r="CF2077" s="80"/>
      <c r="CG2077" s="80"/>
      <c r="CH2077" s="80"/>
      <c r="CI2077" s="80"/>
      <c r="CJ2077" s="80"/>
      <c r="CK2077" s="80"/>
      <c r="CL2077" s="80"/>
      <c r="CN2077" s="60"/>
      <c r="CO2077" s="179"/>
      <c r="CP2077" s="179"/>
      <c r="CQ2077" s="179"/>
      <c r="CR2077" s="179"/>
      <c r="CS2077" s="179"/>
      <c r="CT2077" s="179"/>
      <c r="CU2077" s="179"/>
      <c r="CV2077" s="179"/>
      <c r="CW2077" s="179"/>
      <c r="CX2077" s="179"/>
      <c r="CY2077" s="179"/>
      <c r="CZ2077" s="179"/>
      <c r="DA2077" s="179"/>
      <c r="DB2077" s="179"/>
      <c r="DC2077" s="179"/>
      <c r="DD2077" s="179"/>
      <c r="DE2077" s="179"/>
      <c r="DF2077" s="179"/>
      <c r="DG2077" s="179"/>
      <c r="DH2077" s="179"/>
      <c r="DI2077" s="179"/>
      <c r="DJ2077" s="179"/>
      <c r="DK2077" s="179"/>
      <c r="DL2077" s="179"/>
    </row>
    <row r="2078" spans="1:116" x14ac:dyDescent="0.35">
      <c r="E2078" s="8"/>
      <c r="G2078" s="136"/>
      <c r="H2078" s="12"/>
      <c r="I2078" s="60"/>
      <c r="J2078" s="60"/>
      <c r="K2078" s="15"/>
      <c r="L2078" s="15"/>
      <c r="M2078" s="15"/>
      <c r="N2078" s="15"/>
      <c r="O2078" s="15"/>
      <c r="P2078" s="15"/>
      <c r="R2078" s="15"/>
      <c r="S2078" s="80"/>
      <c r="T2078" s="80"/>
      <c r="U2078" s="80"/>
      <c r="V2078" s="80"/>
      <c r="W2078" s="80"/>
      <c r="X2078" s="80"/>
      <c r="Y2078" s="80"/>
      <c r="Z2078" s="80"/>
      <c r="AA2078" s="80"/>
      <c r="AB2078" s="80"/>
      <c r="AC2078" s="80"/>
      <c r="AD2078" s="80"/>
      <c r="AE2078" s="80"/>
      <c r="AF2078" s="80"/>
      <c r="AG2078" s="80"/>
      <c r="AH2078" s="80"/>
      <c r="AI2078" s="80"/>
      <c r="AJ2078" s="80"/>
      <c r="AK2078" s="80"/>
      <c r="AL2078" s="80"/>
      <c r="AM2078" s="80"/>
      <c r="AN2078" s="80"/>
      <c r="AO2078" s="80"/>
      <c r="AP2078" s="80"/>
      <c r="AQ2078" s="80"/>
      <c r="AR2078" s="80"/>
      <c r="AS2078" s="80"/>
      <c r="AT2078" s="80"/>
      <c r="AU2078" s="80"/>
      <c r="AV2078" s="80"/>
      <c r="AW2078" s="80"/>
      <c r="AX2078" s="80"/>
      <c r="AY2078" s="80"/>
      <c r="AZ2078" s="80"/>
      <c r="BA2078" s="80"/>
      <c r="BB2078" s="80"/>
      <c r="BC2078" s="80"/>
      <c r="BD2078" s="80"/>
      <c r="BE2078" s="80"/>
      <c r="BF2078" s="80"/>
      <c r="BG2078" s="80"/>
      <c r="BH2078" s="80"/>
      <c r="BI2078" s="80"/>
      <c r="BJ2078" s="80"/>
      <c r="BK2078" s="80"/>
      <c r="BL2078" s="80"/>
      <c r="BM2078" s="80"/>
      <c r="BN2078" s="80"/>
      <c r="BO2078" s="80"/>
      <c r="BP2078" s="80"/>
      <c r="BQ2078" s="80"/>
      <c r="BR2078" s="80"/>
      <c r="BS2078" s="80"/>
      <c r="BT2078" s="80"/>
      <c r="BU2078" s="80"/>
      <c r="BV2078" s="80"/>
      <c r="BW2078" s="80"/>
      <c r="BX2078" s="80"/>
      <c r="BY2078" s="80"/>
      <c r="BZ2078" s="80"/>
      <c r="CA2078" s="80"/>
      <c r="CB2078" s="80"/>
      <c r="CC2078" s="80"/>
      <c r="CD2078" s="80"/>
      <c r="CE2078" s="80"/>
      <c r="CF2078" s="80"/>
      <c r="CG2078" s="80"/>
      <c r="CH2078" s="80"/>
      <c r="CI2078" s="80"/>
      <c r="CJ2078" s="80"/>
      <c r="CK2078" s="80"/>
      <c r="CL2078" s="80"/>
      <c r="CN2078" s="60"/>
      <c r="CO2078" s="179"/>
      <c r="CP2078" s="179"/>
      <c r="CQ2078" s="179"/>
      <c r="CR2078" s="179"/>
      <c r="CS2078" s="179"/>
      <c r="CT2078" s="179"/>
      <c r="CU2078" s="179"/>
      <c r="CV2078" s="179"/>
      <c r="CW2078" s="179"/>
      <c r="CX2078" s="179"/>
      <c r="CY2078" s="179"/>
      <c r="CZ2078" s="179"/>
      <c r="DA2078" s="179"/>
      <c r="DB2078" s="179"/>
      <c r="DC2078" s="179"/>
      <c r="DD2078" s="179"/>
      <c r="DE2078" s="179"/>
      <c r="DF2078" s="179"/>
      <c r="DG2078" s="179"/>
      <c r="DH2078" s="179"/>
      <c r="DI2078" s="179"/>
      <c r="DJ2078" s="179"/>
      <c r="DK2078" s="179"/>
      <c r="DL2078" s="179"/>
    </row>
    <row r="2079" spans="1:116" x14ac:dyDescent="0.35">
      <c r="E2079" s="8"/>
      <c r="G2079" s="136"/>
      <c r="H2079" s="12"/>
      <c r="I2079" s="60"/>
      <c r="J2079" s="60"/>
      <c r="K2079" s="15"/>
      <c r="L2079" s="15"/>
      <c r="M2079" s="15"/>
      <c r="N2079" s="15"/>
      <c r="O2079" s="15"/>
      <c r="P2079" s="15"/>
      <c r="R2079" s="15"/>
      <c r="S2079" s="80"/>
      <c r="T2079" s="80"/>
      <c r="U2079" s="80"/>
      <c r="V2079" s="80"/>
      <c r="W2079" s="80"/>
      <c r="X2079" s="80"/>
      <c r="Y2079" s="80"/>
      <c r="Z2079" s="80"/>
      <c r="AA2079" s="80"/>
      <c r="AB2079" s="80"/>
      <c r="AC2079" s="80"/>
      <c r="AD2079" s="80"/>
      <c r="AE2079" s="80"/>
      <c r="AF2079" s="80"/>
      <c r="AG2079" s="80"/>
      <c r="AH2079" s="80"/>
      <c r="AI2079" s="80"/>
      <c r="AJ2079" s="80"/>
      <c r="AK2079" s="80"/>
      <c r="AL2079" s="80"/>
      <c r="AM2079" s="80"/>
      <c r="AN2079" s="80"/>
      <c r="AO2079" s="80"/>
      <c r="AP2079" s="80"/>
      <c r="AQ2079" s="80"/>
      <c r="AR2079" s="80"/>
      <c r="AS2079" s="80"/>
      <c r="AT2079" s="80"/>
      <c r="AU2079" s="80"/>
      <c r="AV2079" s="80"/>
      <c r="AW2079" s="80"/>
      <c r="AX2079" s="80"/>
      <c r="AY2079" s="80"/>
      <c r="AZ2079" s="80"/>
      <c r="BA2079" s="80"/>
      <c r="BB2079" s="80"/>
      <c r="BC2079" s="80"/>
      <c r="BD2079" s="80"/>
      <c r="BE2079" s="80"/>
      <c r="BF2079" s="80"/>
      <c r="BG2079" s="80"/>
      <c r="BH2079" s="80"/>
      <c r="BI2079" s="80"/>
      <c r="BJ2079" s="80"/>
      <c r="BK2079" s="80"/>
      <c r="BL2079" s="80"/>
      <c r="BM2079" s="80"/>
      <c r="BN2079" s="80"/>
      <c r="BO2079" s="80"/>
      <c r="BP2079" s="80"/>
      <c r="BQ2079" s="80"/>
      <c r="BR2079" s="80"/>
      <c r="BS2079" s="80"/>
      <c r="BT2079" s="80"/>
      <c r="BU2079" s="80"/>
      <c r="BV2079" s="80"/>
      <c r="BW2079" s="80"/>
      <c r="BX2079" s="80"/>
      <c r="BY2079" s="80"/>
      <c r="BZ2079" s="80"/>
      <c r="CA2079" s="80"/>
      <c r="CB2079" s="80"/>
      <c r="CC2079" s="80"/>
      <c r="CD2079" s="80"/>
      <c r="CE2079" s="80"/>
      <c r="CF2079" s="80"/>
      <c r="CG2079" s="80"/>
      <c r="CH2079" s="80"/>
      <c r="CI2079" s="80"/>
      <c r="CJ2079" s="80"/>
      <c r="CK2079" s="80"/>
      <c r="CL2079" s="80"/>
      <c r="CN2079" s="60"/>
      <c r="CO2079" s="179"/>
      <c r="CP2079" s="179"/>
      <c r="CQ2079" s="179"/>
      <c r="CR2079" s="179"/>
      <c r="CS2079" s="179"/>
      <c r="CT2079" s="179"/>
      <c r="CU2079" s="179"/>
      <c r="CV2079" s="179"/>
      <c r="CW2079" s="179"/>
      <c r="CX2079" s="179"/>
      <c r="CY2079" s="179"/>
      <c r="CZ2079" s="179"/>
      <c r="DA2079" s="179"/>
      <c r="DB2079" s="179"/>
      <c r="DC2079" s="179"/>
      <c r="DD2079" s="179"/>
      <c r="DE2079" s="179"/>
      <c r="DF2079" s="179"/>
      <c r="DG2079" s="179"/>
      <c r="DH2079" s="179"/>
      <c r="DI2079" s="179"/>
      <c r="DJ2079" s="179"/>
      <c r="DK2079" s="179"/>
      <c r="DL2079" s="179"/>
    </row>
    <row r="2080" spans="1:116" x14ac:dyDescent="0.35">
      <c r="E2080" s="8"/>
      <c r="G2080" s="136"/>
      <c r="H2080" s="12"/>
      <c r="I2080" s="60"/>
      <c r="J2080" s="60"/>
      <c r="K2080" s="15"/>
      <c r="L2080" s="15"/>
      <c r="M2080" s="15"/>
      <c r="N2080" s="15"/>
      <c r="O2080" s="15"/>
      <c r="P2080" s="15"/>
      <c r="R2080" s="15"/>
      <c r="S2080" s="80"/>
      <c r="T2080" s="80"/>
      <c r="U2080" s="80"/>
      <c r="V2080" s="80"/>
      <c r="W2080" s="80"/>
      <c r="X2080" s="80"/>
      <c r="Y2080" s="80"/>
      <c r="Z2080" s="80"/>
      <c r="AA2080" s="80"/>
      <c r="AB2080" s="80"/>
      <c r="AC2080" s="80"/>
      <c r="AD2080" s="80"/>
      <c r="AE2080" s="80"/>
      <c r="AF2080" s="80"/>
      <c r="AG2080" s="80"/>
      <c r="AH2080" s="80"/>
      <c r="AI2080" s="80"/>
      <c r="AJ2080" s="80"/>
      <c r="AK2080" s="80"/>
      <c r="AL2080" s="80"/>
      <c r="AM2080" s="80"/>
      <c r="AN2080" s="80"/>
      <c r="AO2080" s="80"/>
      <c r="AP2080" s="80"/>
      <c r="AQ2080" s="80"/>
      <c r="AR2080" s="80"/>
      <c r="AS2080" s="80"/>
      <c r="AT2080" s="80"/>
      <c r="AU2080" s="80"/>
      <c r="AV2080" s="80"/>
      <c r="AW2080" s="80"/>
      <c r="AX2080" s="80"/>
      <c r="AY2080" s="80"/>
      <c r="AZ2080" s="80"/>
      <c r="BA2080" s="80"/>
      <c r="BB2080" s="80"/>
      <c r="BC2080" s="80"/>
      <c r="BD2080" s="80"/>
      <c r="BE2080" s="80"/>
      <c r="BF2080" s="80"/>
      <c r="BG2080" s="80"/>
      <c r="BH2080" s="80"/>
      <c r="BI2080" s="80"/>
      <c r="BJ2080" s="80"/>
      <c r="BK2080" s="80"/>
      <c r="BL2080" s="80"/>
      <c r="BM2080" s="80"/>
      <c r="BN2080" s="80"/>
      <c r="BO2080" s="80"/>
      <c r="BP2080" s="80"/>
      <c r="BQ2080" s="80"/>
      <c r="BR2080" s="80"/>
      <c r="BS2080" s="80"/>
      <c r="BT2080" s="80"/>
      <c r="BU2080" s="80"/>
      <c r="BV2080" s="80"/>
      <c r="BW2080" s="80"/>
      <c r="BX2080" s="80"/>
      <c r="BY2080" s="80"/>
      <c r="BZ2080" s="80"/>
      <c r="CA2080" s="80"/>
      <c r="CB2080" s="80"/>
      <c r="CC2080" s="80"/>
      <c r="CD2080" s="80"/>
      <c r="CE2080" s="80"/>
      <c r="CF2080" s="80"/>
      <c r="CG2080" s="80"/>
      <c r="CH2080" s="80"/>
      <c r="CI2080" s="80"/>
      <c r="CJ2080" s="80"/>
      <c r="CK2080" s="80"/>
      <c r="CL2080" s="80"/>
      <c r="CN2080" s="60"/>
      <c r="CO2080" s="179"/>
      <c r="CP2080" s="179"/>
      <c r="CQ2080" s="179"/>
      <c r="CR2080" s="179"/>
      <c r="CS2080" s="179"/>
      <c r="CT2080" s="179"/>
      <c r="CU2080" s="179"/>
      <c r="CV2080" s="179"/>
      <c r="CW2080" s="179"/>
      <c r="CX2080" s="179"/>
      <c r="CY2080" s="179"/>
      <c r="CZ2080" s="179"/>
      <c r="DA2080" s="179"/>
      <c r="DB2080" s="179"/>
      <c r="DC2080" s="179"/>
      <c r="DD2080" s="179"/>
      <c r="DE2080" s="179"/>
      <c r="DF2080" s="179"/>
      <c r="DG2080" s="179"/>
      <c r="DH2080" s="179"/>
      <c r="DI2080" s="179"/>
      <c r="DJ2080" s="179"/>
      <c r="DK2080" s="179"/>
      <c r="DL2080" s="179"/>
    </row>
    <row r="2081" spans="1:116" x14ac:dyDescent="0.35">
      <c r="E2081" s="8"/>
      <c r="G2081" s="136"/>
      <c r="H2081" s="12"/>
      <c r="I2081" s="60"/>
      <c r="J2081" s="60"/>
      <c r="K2081" s="15"/>
      <c r="L2081" s="15"/>
      <c r="M2081" s="15"/>
      <c r="N2081" s="15"/>
      <c r="O2081" s="15"/>
      <c r="P2081" s="15"/>
      <c r="R2081" s="15"/>
      <c r="S2081" s="80"/>
      <c r="T2081" s="80"/>
      <c r="U2081" s="80"/>
      <c r="V2081" s="80"/>
      <c r="W2081" s="80"/>
      <c r="X2081" s="80"/>
      <c r="Y2081" s="80"/>
      <c r="Z2081" s="80"/>
      <c r="AA2081" s="80"/>
      <c r="AB2081" s="80"/>
      <c r="AC2081" s="80"/>
      <c r="AD2081" s="80"/>
      <c r="AE2081" s="80"/>
      <c r="AF2081" s="80"/>
      <c r="AG2081" s="80"/>
      <c r="AH2081" s="80"/>
      <c r="AI2081" s="80"/>
      <c r="AJ2081" s="80"/>
      <c r="AK2081" s="80"/>
      <c r="AL2081" s="80"/>
      <c r="AM2081" s="80"/>
      <c r="AN2081" s="80"/>
      <c r="AO2081" s="80"/>
      <c r="AP2081" s="80"/>
      <c r="AQ2081" s="80"/>
      <c r="AR2081" s="80"/>
      <c r="AS2081" s="80"/>
      <c r="AT2081" s="80"/>
      <c r="AU2081" s="80"/>
      <c r="AV2081" s="80"/>
      <c r="AW2081" s="80"/>
      <c r="AX2081" s="80"/>
      <c r="AY2081" s="80"/>
      <c r="AZ2081" s="80"/>
      <c r="BA2081" s="80"/>
      <c r="BB2081" s="80"/>
      <c r="BC2081" s="80"/>
      <c r="BD2081" s="80"/>
      <c r="BE2081" s="80"/>
      <c r="BF2081" s="80"/>
      <c r="BG2081" s="80"/>
      <c r="BH2081" s="80"/>
      <c r="BI2081" s="80"/>
      <c r="BJ2081" s="80"/>
      <c r="BK2081" s="80"/>
      <c r="BL2081" s="80"/>
      <c r="BM2081" s="80"/>
      <c r="BN2081" s="80"/>
      <c r="BO2081" s="80"/>
      <c r="BP2081" s="80"/>
      <c r="BQ2081" s="80"/>
      <c r="BR2081" s="80"/>
      <c r="BS2081" s="80"/>
      <c r="BT2081" s="80"/>
      <c r="BU2081" s="80"/>
      <c r="BV2081" s="80"/>
      <c r="BW2081" s="80"/>
      <c r="BX2081" s="80"/>
      <c r="BY2081" s="80"/>
      <c r="BZ2081" s="80"/>
      <c r="CA2081" s="80"/>
      <c r="CB2081" s="80"/>
      <c r="CC2081" s="80"/>
      <c r="CD2081" s="80"/>
      <c r="CE2081" s="80"/>
      <c r="CF2081" s="80"/>
      <c r="CG2081" s="80"/>
      <c r="CH2081" s="80"/>
      <c r="CI2081" s="80"/>
      <c r="CJ2081" s="80"/>
      <c r="CK2081" s="80"/>
      <c r="CL2081" s="80"/>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35">
      <c r="E2082" s="8"/>
      <c r="G2082" s="136"/>
      <c r="H2082" s="12"/>
      <c r="I2082" s="60"/>
      <c r="J2082" s="60"/>
      <c r="K2082" s="15"/>
      <c r="L2082" s="15"/>
      <c r="M2082" s="15"/>
      <c r="N2082" s="15"/>
      <c r="O2082" s="15"/>
      <c r="P2082" s="15"/>
      <c r="R2082" s="15"/>
      <c r="S2082" s="80"/>
      <c r="T2082" s="80"/>
      <c r="U2082" s="80"/>
      <c r="V2082" s="80"/>
      <c r="W2082" s="80"/>
      <c r="X2082" s="80"/>
      <c r="Y2082" s="80"/>
      <c r="Z2082" s="80"/>
      <c r="AA2082" s="80"/>
      <c r="AB2082" s="80"/>
      <c r="AC2082" s="80"/>
      <c r="AD2082" s="80"/>
      <c r="AE2082" s="80"/>
      <c r="AF2082" s="80"/>
      <c r="AG2082" s="80"/>
      <c r="AH2082" s="80"/>
      <c r="AI2082" s="80"/>
      <c r="AJ2082" s="80"/>
      <c r="AK2082" s="80"/>
      <c r="AL2082" s="80"/>
      <c r="AM2082" s="80"/>
      <c r="AN2082" s="80"/>
      <c r="AO2082" s="80"/>
      <c r="AP2082" s="80"/>
      <c r="AQ2082" s="80"/>
      <c r="AR2082" s="80"/>
      <c r="AS2082" s="80"/>
      <c r="AT2082" s="80"/>
      <c r="AU2082" s="80"/>
      <c r="AV2082" s="80"/>
      <c r="AW2082" s="80"/>
      <c r="AX2082" s="80"/>
      <c r="AY2082" s="80"/>
      <c r="AZ2082" s="80"/>
      <c r="BA2082" s="80"/>
      <c r="BB2082" s="80"/>
      <c r="BC2082" s="80"/>
      <c r="BD2082" s="80"/>
      <c r="BE2082" s="80"/>
      <c r="BF2082" s="80"/>
      <c r="BG2082" s="80"/>
      <c r="BH2082" s="80"/>
      <c r="BI2082" s="80"/>
      <c r="BJ2082" s="80"/>
      <c r="BK2082" s="80"/>
      <c r="BL2082" s="80"/>
      <c r="BM2082" s="80"/>
      <c r="BN2082" s="80"/>
      <c r="BO2082" s="80"/>
      <c r="BP2082" s="80"/>
      <c r="BQ2082" s="80"/>
      <c r="BR2082" s="80"/>
      <c r="BS2082" s="80"/>
      <c r="BT2082" s="80"/>
      <c r="BU2082" s="80"/>
      <c r="BV2082" s="80"/>
      <c r="BW2082" s="80"/>
      <c r="BX2082" s="80"/>
      <c r="BY2082" s="80"/>
      <c r="BZ2082" s="80"/>
      <c r="CA2082" s="80"/>
      <c r="CB2082" s="80"/>
      <c r="CC2082" s="80"/>
      <c r="CD2082" s="80"/>
      <c r="CE2082" s="80"/>
      <c r="CF2082" s="80"/>
      <c r="CG2082" s="80"/>
      <c r="CH2082" s="80"/>
      <c r="CI2082" s="80"/>
      <c r="CJ2082" s="80"/>
      <c r="CK2082" s="80"/>
      <c r="CL2082" s="80"/>
      <c r="CN2082" s="60"/>
      <c r="CO2082" s="179"/>
      <c r="CP2082" s="179"/>
      <c r="CQ2082" s="179"/>
      <c r="CR2082" s="179"/>
      <c r="CS2082" s="179"/>
      <c r="CT2082" s="179"/>
      <c r="CU2082" s="179"/>
      <c r="CV2082" s="179"/>
      <c r="CW2082" s="179"/>
      <c r="CX2082" s="179"/>
      <c r="CY2082" s="179"/>
      <c r="CZ2082" s="179"/>
      <c r="DA2082" s="179"/>
      <c r="DB2082" s="179"/>
      <c r="DC2082" s="179"/>
      <c r="DD2082" s="179"/>
      <c r="DE2082" s="179"/>
      <c r="DF2082" s="179"/>
      <c r="DG2082" s="179"/>
      <c r="DH2082" s="179"/>
      <c r="DI2082" s="179"/>
      <c r="DJ2082" s="179"/>
      <c r="DK2082" s="179"/>
      <c r="DL2082" s="179"/>
    </row>
    <row r="2083" spans="1:116" x14ac:dyDescent="0.35">
      <c r="E2083" s="8"/>
      <c r="G2083" s="136"/>
      <c r="H2083" s="12"/>
      <c r="I2083" s="60"/>
      <c r="J2083" s="60"/>
      <c r="K2083" s="15"/>
      <c r="L2083" s="15"/>
      <c r="M2083" s="15"/>
      <c r="N2083" s="15"/>
      <c r="O2083" s="15"/>
      <c r="P2083" s="15"/>
      <c r="R2083" s="15"/>
      <c r="S2083" s="179"/>
      <c r="T2083" s="179"/>
      <c r="U2083" s="179"/>
      <c r="V2083" s="179"/>
      <c r="W2083" s="179"/>
      <c r="X2083" s="179"/>
      <c r="Y2083" s="179"/>
      <c r="Z2083" s="179"/>
      <c r="AA2083" s="179"/>
      <c r="AB2083" s="179"/>
      <c r="AC2083" s="179"/>
      <c r="AD2083" s="179"/>
      <c r="AE2083" s="179"/>
      <c r="AF2083" s="179"/>
      <c r="AG2083" s="179"/>
      <c r="AH2083" s="179"/>
      <c r="AI2083" s="179"/>
      <c r="AJ2083" s="179"/>
      <c r="AK2083" s="179"/>
      <c r="AL2083" s="179"/>
      <c r="AM2083" s="179"/>
      <c r="AN2083" s="179"/>
      <c r="AO2083" s="179"/>
      <c r="AP2083" s="179"/>
      <c r="AQ2083" s="179"/>
      <c r="AR2083" s="179"/>
      <c r="AS2083" s="179"/>
      <c r="AT2083" s="179"/>
      <c r="AU2083" s="179"/>
      <c r="AV2083" s="179"/>
      <c r="AW2083" s="179"/>
      <c r="AX2083" s="179"/>
      <c r="AY2083" s="179"/>
      <c r="AZ2083" s="179"/>
      <c r="BA2083" s="179"/>
      <c r="BB2083" s="179"/>
      <c r="BC2083" s="179"/>
      <c r="BD2083" s="179"/>
      <c r="BE2083" s="179"/>
      <c r="BF2083" s="179"/>
      <c r="BG2083" s="179"/>
      <c r="BH2083" s="179"/>
      <c r="BI2083" s="179"/>
      <c r="BJ2083" s="179"/>
      <c r="BK2083" s="179"/>
      <c r="BL2083" s="179"/>
      <c r="BM2083" s="179"/>
      <c r="BN2083" s="179"/>
      <c r="BO2083" s="179"/>
      <c r="BP2083" s="179"/>
      <c r="BQ2083" s="179"/>
      <c r="BR2083" s="179"/>
      <c r="BS2083" s="179"/>
      <c r="BT2083" s="179"/>
      <c r="BU2083" s="179"/>
      <c r="BV2083" s="179"/>
      <c r="BW2083" s="179"/>
      <c r="BX2083" s="179"/>
      <c r="BY2083" s="179"/>
      <c r="BZ2083" s="179"/>
      <c r="CA2083" s="179"/>
      <c r="CB2083" s="179"/>
      <c r="CC2083" s="179"/>
      <c r="CD2083" s="179"/>
      <c r="CE2083" s="179"/>
      <c r="CF2083" s="179"/>
      <c r="CG2083" s="179"/>
      <c r="CH2083" s="179"/>
      <c r="CI2083" s="179"/>
      <c r="CJ2083" s="179"/>
      <c r="CK2083" s="179"/>
      <c r="CL2083" s="179"/>
      <c r="CN2083" s="60"/>
      <c r="CO2083" s="179"/>
      <c r="CP2083" s="179"/>
      <c r="CQ2083" s="179"/>
      <c r="CR2083" s="179"/>
      <c r="CS2083" s="179"/>
      <c r="CT2083" s="179"/>
      <c r="CU2083" s="179"/>
      <c r="CV2083" s="179"/>
      <c r="CW2083" s="179"/>
      <c r="CX2083" s="179"/>
      <c r="CY2083" s="179"/>
      <c r="CZ2083" s="179"/>
      <c r="DA2083" s="179"/>
      <c r="DB2083" s="179"/>
      <c r="DC2083" s="179"/>
      <c r="DD2083" s="179"/>
      <c r="DE2083" s="179"/>
      <c r="DF2083" s="179"/>
      <c r="DG2083" s="179"/>
      <c r="DH2083" s="179"/>
      <c r="DI2083" s="179"/>
      <c r="DJ2083" s="179"/>
      <c r="DK2083" s="179"/>
      <c r="DL2083" s="179"/>
    </row>
    <row r="2084" spans="1:116" x14ac:dyDescent="0.35">
      <c r="E2084" s="8"/>
      <c r="G2084" s="136"/>
      <c r="H2084" s="12"/>
      <c r="I2084" s="60"/>
      <c r="J2084" s="60"/>
      <c r="K2084" s="15"/>
      <c r="L2084" s="15"/>
      <c r="M2084" s="15"/>
      <c r="N2084" s="15"/>
      <c r="O2084" s="15"/>
      <c r="P2084" s="15"/>
      <c r="R2084" s="15"/>
      <c r="S2084" s="179"/>
      <c r="T2084" s="179"/>
      <c r="U2084" s="179"/>
      <c r="V2084" s="179"/>
      <c r="W2084" s="179"/>
      <c r="X2084" s="179"/>
      <c r="Y2084" s="179"/>
      <c r="Z2084" s="179"/>
      <c r="AA2084" s="179"/>
      <c r="AB2084" s="179"/>
      <c r="AC2084" s="179"/>
      <c r="AD2084" s="179"/>
      <c r="AE2084" s="179"/>
      <c r="AF2084" s="179"/>
      <c r="AG2084" s="179"/>
      <c r="AH2084" s="179"/>
      <c r="AI2084" s="179"/>
      <c r="AJ2084" s="179"/>
      <c r="AK2084" s="179"/>
      <c r="AL2084" s="179"/>
      <c r="AM2084" s="179"/>
      <c r="AN2084" s="179"/>
      <c r="AO2084" s="179"/>
      <c r="AP2084" s="179"/>
      <c r="AQ2084" s="179"/>
      <c r="AR2084" s="179"/>
      <c r="AS2084" s="179"/>
      <c r="AT2084" s="179"/>
      <c r="AU2084" s="179"/>
      <c r="AV2084" s="179"/>
      <c r="AW2084" s="179"/>
      <c r="AX2084" s="179"/>
      <c r="AY2084" s="179"/>
      <c r="AZ2084" s="179"/>
      <c r="BA2084" s="179"/>
      <c r="BB2084" s="179"/>
      <c r="BC2084" s="179"/>
      <c r="BD2084" s="179"/>
      <c r="BE2084" s="179"/>
      <c r="BF2084" s="179"/>
      <c r="BG2084" s="179"/>
      <c r="BH2084" s="179"/>
      <c r="BI2084" s="179"/>
      <c r="BJ2084" s="179"/>
      <c r="BK2084" s="179"/>
      <c r="BL2084" s="179"/>
      <c r="BM2084" s="179"/>
      <c r="BN2084" s="179"/>
      <c r="BO2084" s="179"/>
      <c r="BP2084" s="179"/>
      <c r="BQ2084" s="179"/>
      <c r="BR2084" s="179"/>
      <c r="BS2084" s="179"/>
      <c r="BT2084" s="179"/>
      <c r="BU2084" s="179"/>
      <c r="BV2084" s="179"/>
      <c r="BW2084" s="179"/>
      <c r="BX2084" s="179"/>
      <c r="BY2084" s="179"/>
      <c r="BZ2084" s="179"/>
      <c r="CA2084" s="179"/>
      <c r="CB2084" s="179"/>
      <c r="CC2084" s="179"/>
      <c r="CD2084" s="179"/>
      <c r="CE2084" s="179"/>
      <c r="CF2084" s="179"/>
      <c r="CG2084" s="179"/>
      <c r="CH2084" s="179"/>
      <c r="CI2084" s="179"/>
      <c r="CJ2084" s="179"/>
      <c r="CK2084" s="179"/>
      <c r="CL2084" s="179"/>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35">
      <c r="E2085" s="8"/>
      <c r="G2085" s="136"/>
      <c r="H2085" s="12"/>
      <c r="I2085" s="60"/>
      <c r="J2085" s="60"/>
      <c r="K2085" s="15"/>
      <c r="L2085" s="15"/>
      <c r="M2085" s="15"/>
      <c r="N2085" s="15"/>
      <c r="O2085" s="15"/>
      <c r="P2085" s="15"/>
      <c r="R2085" s="15"/>
      <c r="S2085" s="179"/>
      <c r="T2085" s="179"/>
      <c r="U2085" s="179"/>
      <c r="V2085" s="179"/>
      <c r="W2085" s="179"/>
      <c r="X2085" s="179"/>
      <c r="Y2085" s="179"/>
      <c r="Z2085" s="179"/>
      <c r="AA2085" s="179"/>
      <c r="AB2085" s="179"/>
      <c r="AC2085" s="179"/>
      <c r="AD2085" s="179"/>
      <c r="AE2085" s="179"/>
      <c r="AF2085" s="179"/>
      <c r="AG2085" s="179"/>
      <c r="AH2085" s="179"/>
      <c r="AI2085" s="179"/>
      <c r="AJ2085" s="179"/>
      <c r="AK2085" s="179"/>
      <c r="AL2085" s="179"/>
      <c r="AM2085" s="179"/>
      <c r="AN2085" s="179"/>
      <c r="AO2085" s="179"/>
      <c r="AP2085" s="179"/>
      <c r="AQ2085" s="179"/>
      <c r="AR2085" s="179"/>
      <c r="AS2085" s="179"/>
      <c r="AT2085" s="179"/>
      <c r="AU2085" s="179"/>
      <c r="AV2085" s="179"/>
      <c r="AW2085" s="179"/>
      <c r="AX2085" s="179"/>
      <c r="AY2085" s="179"/>
      <c r="AZ2085" s="179"/>
      <c r="BA2085" s="179"/>
      <c r="BB2085" s="179"/>
      <c r="BC2085" s="179"/>
      <c r="BD2085" s="179"/>
      <c r="BE2085" s="179"/>
      <c r="BF2085" s="179"/>
      <c r="BG2085" s="179"/>
      <c r="BH2085" s="179"/>
      <c r="BI2085" s="179"/>
      <c r="BJ2085" s="179"/>
      <c r="BK2085" s="179"/>
      <c r="BL2085" s="179"/>
      <c r="BM2085" s="179"/>
      <c r="BN2085" s="179"/>
      <c r="BO2085" s="179"/>
      <c r="BP2085" s="179"/>
      <c r="BQ2085" s="179"/>
      <c r="BR2085" s="179"/>
      <c r="BS2085" s="179"/>
      <c r="BT2085" s="179"/>
      <c r="BU2085" s="179"/>
      <c r="BV2085" s="179"/>
      <c r="BW2085" s="179"/>
      <c r="BX2085" s="179"/>
      <c r="BY2085" s="179"/>
      <c r="BZ2085" s="179"/>
      <c r="CA2085" s="179"/>
      <c r="CB2085" s="179"/>
      <c r="CC2085" s="179"/>
      <c r="CD2085" s="179"/>
      <c r="CE2085" s="179"/>
      <c r="CF2085" s="179"/>
      <c r="CG2085" s="179"/>
      <c r="CH2085" s="179"/>
      <c r="CI2085" s="179"/>
      <c r="CJ2085" s="179"/>
      <c r="CK2085" s="179"/>
      <c r="CL2085" s="179"/>
      <c r="CN2085" s="60"/>
      <c r="CO2085" s="179"/>
      <c r="CP2085" s="179"/>
      <c r="CQ2085" s="179"/>
      <c r="CR2085" s="179"/>
      <c r="CS2085" s="179"/>
      <c r="CT2085" s="179"/>
      <c r="CU2085" s="179"/>
      <c r="CV2085" s="179"/>
      <c r="CW2085" s="179"/>
      <c r="CX2085" s="179"/>
      <c r="CY2085" s="179"/>
      <c r="CZ2085" s="179"/>
      <c r="DA2085" s="179"/>
      <c r="DB2085" s="179"/>
      <c r="DC2085" s="179"/>
      <c r="DD2085" s="179"/>
      <c r="DE2085" s="179"/>
      <c r="DF2085" s="179"/>
      <c r="DG2085" s="179"/>
      <c r="DH2085" s="179"/>
      <c r="DI2085" s="179"/>
      <c r="DJ2085" s="179"/>
      <c r="DK2085" s="179"/>
      <c r="DL2085" s="179"/>
    </row>
    <row r="2086" spans="1:116" x14ac:dyDescent="0.35">
      <c r="E2086" s="8"/>
      <c r="G2086" s="136"/>
      <c r="H2086" s="12"/>
      <c r="I2086" s="60"/>
      <c r="J2086" s="60"/>
      <c r="K2086" s="15"/>
      <c r="L2086" s="15"/>
      <c r="M2086" s="15"/>
      <c r="N2086" s="15"/>
      <c r="O2086" s="15"/>
      <c r="P2086" s="15"/>
      <c r="R2086" s="15"/>
      <c r="S2086" s="179"/>
      <c r="T2086" s="179"/>
      <c r="U2086" s="179"/>
      <c r="V2086" s="179"/>
      <c r="W2086" s="179"/>
      <c r="X2086" s="179"/>
      <c r="Y2086" s="179"/>
      <c r="Z2086" s="179"/>
      <c r="AA2086" s="179"/>
      <c r="AB2086" s="179"/>
      <c r="AC2086" s="179"/>
      <c r="AD2086" s="179"/>
      <c r="AE2086" s="179"/>
      <c r="AF2086" s="179"/>
      <c r="AG2086" s="179"/>
      <c r="AH2086" s="179"/>
      <c r="AI2086" s="179"/>
      <c r="AJ2086" s="179"/>
      <c r="AK2086" s="179"/>
      <c r="AL2086" s="179"/>
      <c r="AM2086" s="179"/>
      <c r="AN2086" s="179"/>
      <c r="AO2086" s="179"/>
      <c r="AP2086" s="179"/>
      <c r="AQ2086" s="179"/>
      <c r="AR2086" s="179"/>
      <c r="AS2086" s="179"/>
      <c r="AT2086" s="179"/>
      <c r="AU2086" s="179"/>
      <c r="AV2086" s="179"/>
      <c r="AW2086" s="179"/>
      <c r="AX2086" s="179"/>
      <c r="AY2086" s="179"/>
      <c r="AZ2086" s="179"/>
      <c r="BA2086" s="179"/>
      <c r="BB2086" s="179"/>
      <c r="BC2086" s="179"/>
      <c r="BD2086" s="179"/>
      <c r="BE2086" s="179"/>
      <c r="BF2086" s="179"/>
      <c r="BG2086" s="179"/>
      <c r="BH2086" s="179"/>
      <c r="BI2086" s="179"/>
      <c r="BJ2086" s="179"/>
      <c r="BK2086" s="179"/>
      <c r="BL2086" s="179"/>
      <c r="BM2086" s="179"/>
      <c r="BN2086" s="179"/>
      <c r="BO2086" s="179"/>
      <c r="BP2086" s="179"/>
      <c r="BQ2086" s="179"/>
      <c r="BR2086" s="179"/>
      <c r="BS2086" s="179"/>
      <c r="BT2086" s="179"/>
      <c r="BU2086" s="179"/>
      <c r="BV2086" s="179"/>
      <c r="BW2086" s="179"/>
      <c r="BX2086" s="179"/>
      <c r="BY2086" s="179"/>
      <c r="BZ2086" s="179"/>
      <c r="CA2086" s="179"/>
      <c r="CB2086" s="179"/>
      <c r="CC2086" s="179"/>
      <c r="CD2086" s="179"/>
      <c r="CE2086" s="179"/>
      <c r="CF2086" s="179"/>
      <c r="CG2086" s="179"/>
      <c r="CH2086" s="179"/>
      <c r="CI2086" s="179"/>
      <c r="CJ2086" s="179"/>
      <c r="CK2086" s="179"/>
      <c r="CL2086" s="179"/>
      <c r="CN2086" s="60"/>
      <c r="CO2086" s="179"/>
      <c r="CP2086" s="179"/>
      <c r="CQ2086" s="179"/>
      <c r="CR2086" s="179"/>
      <c r="CS2086" s="179"/>
      <c r="CT2086" s="179"/>
      <c r="CU2086" s="179"/>
      <c r="CV2086" s="179"/>
      <c r="CW2086" s="179"/>
      <c r="CX2086" s="179"/>
      <c r="CY2086" s="179"/>
      <c r="CZ2086" s="179"/>
      <c r="DA2086" s="179"/>
      <c r="DB2086" s="179"/>
      <c r="DC2086" s="179"/>
      <c r="DD2086" s="179"/>
      <c r="DE2086" s="179"/>
      <c r="DF2086" s="179"/>
      <c r="DG2086" s="179"/>
      <c r="DH2086" s="179"/>
      <c r="DI2086" s="179"/>
      <c r="DJ2086" s="179"/>
      <c r="DK2086" s="179"/>
      <c r="DL2086" s="179"/>
    </row>
    <row r="2087" spans="1:116" x14ac:dyDescent="0.35">
      <c r="E2087" s="8"/>
      <c r="G2087" s="136"/>
      <c r="H2087" s="12"/>
      <c r="I2087" s="60"/>
      <c r="J2087" s="60"/>
      <c r="K2087" s="15"/>
      <c r="L2087" s="15"/>
      <c r="M2087" s="15"/>
      <c r="N2087" s="15"/>
      <c r="O2087" s="15"/>
      <c r="P2087" s="15"/>
      <c r="R2087" s="15"/>
      <c r="S2087" s="179"/>
      <c r="T2087" s="179"/>
      <c r="U2087" s="179"/>
      <c r="V2087" s="179"/>
      <c r="W2087" s="179"/>
      <c r="X2087" s="179"/>
      <c r="Y2087" s="179"/>
      <c r="Z2087" s="179"/>
      <c r="AA2087" s="179"/>
      <c r="AB2087" s="179"/>
      <c r="AC2087" s="179"/>
      <c r="AD2087" s="179"/>
      <c r="AE2087" s="179"/>
      <c r="AF2087" s="179"/>
      <c r="AG2087" s="179"/>
      <c r="AH2087" s="179"/>
      <c r="AI2087" s="179"/>
      <c r="AJ2087" s="179"/>
      <c r="AK2087" s="179"/>
      <c r="AL2087" s="179"/>
      <c r="AM2087" s="179"/>
      <c r="AN2087" s="179"/>
      <c r="AO2087" s="179"/>
      <c r="AP2087" s="179"/>
      <c r="AQ2087" s="179"/>
      <c r="AR2087" s="179"/>
      <c r="AS2087" s="179"/>
      <c r="AT2087" s="179"/>
      <c r="AU2087" s="179"/>
      <c r="AV2087" s="179"/>
      <c r="AW2087" s="179"/>
      <c r="AX2087" s="179"/>
      <c r="AY2087" s="179"/>
      <c r="AZ2087" s="179"/>
      <c r="BA2087" s="179"/>
      <c r="BB2087" s="179"/>
      <c r="BC2087" s="179"/>
      <c r="BD2087" s="179"/>
      <c r="BE2087" s="179"/>
      <c r="BF2087" s="179"/>
      <c r="BG2087" s="179"/>
      <c r="BH2087" s="179"/>
      <c r="BI2087" s="179"/>
      <c r="BJ2087" s="179"/>
      <c r="BK2087" s="179"/>
      <c r="BL2087" s="179"/>
      <c r="BM2087" s="179"/>
      <c r="BN2087" s="179"/>
      <c r="BO2087" s="179"/>
      <c r="BP2087" s="179"/>
      <c r="BQ2087" s="179"/>
      <c r="BR2087" s="179"/>
      <c r="BS2087" s="179"/>
      <c r="BT2087" s="179"/>
      <c r="BU2087" s="179"/>
      <c r="BV2087" s="179"/>
      <c r="BW2087" s="179"/>
      <c r="BX2087" s="179"/>
      <c r="BY2087" s="179"/>
      <c r="BZ2087" s="179"/>
      <c r="CA2087" s="179"/>
      <c r="CB2087" s="179"/>
      <c r="CC2087" s="179"/>
      <c r="CD2087" s="179"/>
      <c r="CE2087" s="179"/>
      <c r="CF2087" s="179"/>
      <c r="CG2087" s="179"/>
      <c r="CH2087" s="179"/>
      <c r="CI2087" s="179"/>
      <c r="CJ2087" s="179"/>
      <c r="CK2087" s="179"/>
      <c r="CL2087" s="179"/>
      <c r="CN2087" s="60"/>
      <c r="CO2087" s="179"/>
      <c r="CP2087" s="179"/>
      <c r="CQ2087" s="179"/>
      <c r="CR2087" s="179"/>
      <c r="CS2087" s="179"/>
      <c r="CT2087" s="179"/>
      <c r="CU2087" s="179"/>
      <c r="CV2087" s="179"/>
      <c r="CW2087" s="179"/>
      <c r="CX2087" s="179"/>
      <c r="CY2087" s="179"/>
      <c r="CZ2087" s="179"/>
      <c r="DA2087" s="179"/>
      <c r="DB2087" s="179"/>
      <c r="DC2087" s="179"/>
      <c r="DD2087" s="179"/>
      <c r="DE2087" s="179"/>
      <c r="DF2087" s="179"/>
      <c r="DG2087" s="179"/>
      <c r="DH2087" s="179"/>
      <c r="DI2087" s="179"/>
      <c r="DJ2087" s="179"/>
      <c r="DK2087" s="179"/>
      <c r="DL2087" s="179"/>
    </row>
    <row r="2088" spans="1:116" x14ac:dyDescent="0.35">
      <c r="E2088" s="8"/>
      <c r="G2088" s="136"/>
      <c r="H2088" s="12"/>
      <c r="I2088" s="60"/>
      <c r="J2088" s="60"/>
      <c r="K2088" s="15"/>
      <c r="L2088" s="15"/>
      <c r="M2088" s="15"/>
      <c r="N2088" s="15"/>
      <c r="O2088" s="15"/>
      <c r="P2088" s="15"/>
      <c r="R2088" s="15"/>
      <c r="S2088" s="179"/>
      <c r="T2088" s="179"/>
      <c r="U2088" s="179"/>
      <c r="V2088" s="179"/>
      <c r="W2088" s="179"/>
      <c r="X2088" s="179"/>
      <c r="Y2088" s="179"/>
      <c r="Z2088" s="179"/>
      <c r="AA2088" s="179"/>
      <c r="AB2088" s="179"/>
      <c r="AC2088" s="179"/>
      <c r="AD2088" s="179"/>
      <c r="AE2088" s="179"/>
      <c r="AF2088" s="179"/>
      <c r="AG2088" s="179"/>
      <c r="AH2088" s="179"/>
      <c r="AI2088" s="179"/>
      <c r="AJ2088" s="179"/>
      <c r="AK2088" s="179"/>
      <c r="AL2088" s="179"/>
      <c r="AM2088" s="179"/>
      <c r="AN2088" s="179"/>
      <c r="AO2088" s="179"/>
      <c r="AP2088" s="179"/>
      <c r="AQ2088" s="179"/>
      <c r="AR2088" s="179"/>
      <c r="AS2088" s="179"/>
      <c r="AT2088" s="179"/>
      <c r="AU2088" s="179"/>
      <c r="AV2088" s="179"/>
      <c r="AW2088" s="179"/>
      <c r="AX2088" s="179"/>
      <c r="AY2088" s="179"/>
      <c r="AZ2088" s="179"/>
      <c r="BA2088" s="179"/>
      <c r="BB2088" s="179"/>
      <c r="BC2088" s="179"/>
      <c r="BD2088" s="179"/>
      <c r="BE2088" s="179"/>
      <c r="BF2088" s="179"/>
      <c r="BG2088" s="179"/>
      <c r="BH2088" s="179"/>
      <c r="BI2088" s="179"/>
      <c r="BJ2088" s="179"/>
      <c r="BK2088" s="179"/>
      <c r="BL2088" s="179"/>
      <c r="BM2088" s="179"/>
      <c r="BN2088" s="179"/>
      <c r="BO2088" s="179"/>
      <c r="BP2088" s="179"/>
      <c r="BQ2088" s="179"/>
      <c r="BR2088" s="179"/>
      <c r="BS2088" s="179"/>
      <c r="BT2088" s="179"/>
      <c r="BU2088" s="179"/>
      <c r="BV2088" s="179"/>
      <c r="BW2088" s="179"/>
      <c r="BX2088" s="179"/>
      <c r="BY2088" s="179"/>
      <c r="BZ2088" s="179"/>
      <c r="CA2088" s="179"/>
      <c r="CB2088" s="179"/>
      <c r="CC2088" s="179"/>
      <c r="CD2088" s="179"/>
      <c r="CE2088" s="179"/>
      <c r="CF2088" s="179"/>
      <c r="CG2088" s="179"/>
      <c r="CH2088" s="179"/>
      <c r="CI2088" s="179"/>
      <c r="CJ2088" s="179"/>
      <c r="CK2088" s="179"/>
      <c r="CL2088" s="179"/>
      <c r="CN2088" s="60"/>
      <c r="CO2088" s="179"/>
      <c r="CP2088" s="179"/>
      <c r="CQ2088" s="179"/>
      <c r="CR2088" s="179"/>
      <c r="CS2088" s="179"/>
      <c r="CT2088" s="179"/>
      <c r="CU2088" s="179"/>
      <c r="CV2088" s="179"/>
      <c r="CW2088" s="179"/>
      <c r="CX2088" s="179"/>
      <c r="CY2088" s="179"/>
      <c r="CZ2088" s="179"/>
      <c r="DA2088" s="179"/>
      <c r="DB2088" s="179"/>
      <c r="DC2088" s="179"/>
      <c r="DD2088" s="179"/>
      <c r="DE2088" s="179"/>
      <c r="DF2088" s="179"/>
      <c r="DG2088" s="179"/>
      <c r="DH2088" s="179"/>
      <c r="DI2088" s="179"/>
      <c r="DJ2088" s="179"/>
      <c r="DK2088" s="179"/>
      <c r="DL2088" s="179"/>
    </row>
    <row r="2089" spans="1:116" x14ac:dyDescent="0.35">
      <c r="E2089" s="8"/>
      <c r="G2089" s="136"/>
      <c r="H2089" s="12"/>
      <c r="I2089" s="60"/>
      <c r="J2089" s="60"/>
      <c r="K2089" s="15"/>
      <c r="L2089" s="15"/>
      <c r="M2089" s="15"/>
      <c r="N2089" s="15"/>
      <c r="O2089" s="15"/>
      <c r="P2089" s="15"/>
      <c r="R2089" s="15"/>
      <c r="S2089" s="179"/>
      <c r="T2089" s="179"/>
      <c r="U2089" s="179"/>
      <c r="V2089" s="179"/>
      <c r="W2089" s="179"/>
      <c r="X2089" s="179"/>
      <c r="Y2089" s="179"/>
      <c r="Z2089" s="179"/>
      <c r="AA2089" s="179"/>
      <c r="AB2089" s="179"/>
      <c r="AC2089" s="179"/>
      <c r="AD2089" s="179"/>
      <c r="AE2089" s="179"/>
      <c r="AF2089" s="179"/>
      <c r="AG2089" s="179"/>
      <c r="AH2089" s="179"/>
      <c r="AI2089" s="179"/>
      <c r="AJ2089" s="179"/>
      <c r="AK2089" s="179"/>
      <c r="AL2089" s="179"/>
      <c r="AM2089" s="179"/>
      <c r="AN2089" s="179"/>
      <c r="AO2089" s="179"/>
      <c r="AP2089" s="179"/>
      <c r="AQ2089" s="179"/>
      <c r="AR2089" s="179"/>
      <c r="AS2089" s="179"/>
      <c r="AT2089" s="179"/>
      <c r="AU2089" s="179"/>
      <c r="AV2089" s="179"/>
      <c r="AW2089" s="179"/>
      <c r="AX2089" s="179"/>
      <c r="AY2089" s="179"/>
      <c r="AZ2089" s="179"/>
      <c r="BA2089" s="179"/>
      <c r="BB2089" s="179"/>
      <c r="BC2089" s="179"/>
      <c r="BD2089" s="179"/>
      <c r="BE2089" s="179"/>
      <c r="BF2089" s="179"/>
      <c r="BG2089" s="179"/>
      <c r="BH2089" s="179"/>
      <c r="BI2089" s="179"/>
      <c r="BJ2089" s="179"/>
      <c r="BK2089" s="179"/>
      <c r="BL2089" s="179"/>
      <c r="BM2089" s="179"/>
      <c r="BN2089" s="179"/>
      <c r="BO2089" s="179"/>
      <c r="BP2089" s="179"/>
      <c r="BQ2089" s="179"/>
      <c r="BR2089" s="179"/>
      <c r="BS2089" s="179"/>
      <c r="BT2089" s="179"/>
      <c r="BU2089" s="179"/>
      <c r="BV2089" s="179"/>
      <c r="BW2089" s="179"/>
      <c r="BX2089" s="179"/>
      <c r="BY2089" s="179"/>
      <c r="BZ2089" s="179"/>
      <c r="CA2089" s="179"/>
      <c r="CB2089" s="179"/>
      <c r="CC2089" s="179"/>
      <c r="CD2089" s="179"/>
      <c r="CE2089" s="179"/>
      <c r="CF2089" s="179"/>
      <c r="CG2089" s="179"/>
      <c r="CH2089" s="179"/>
      <c r="CI2089" s="179"/>
      <c r="CJ2089" s="179"/>
      <c r="CK2089" s="179"/>
      <c r="CL2089" s="179"/>
      <c r="CN2089" s="60"/>
      <c r="CO2089" s="179"/>
      <c r="CP2089" s="179"/>
      <c r="CQ2089" s="179"/>
      <c r="CR2089" s="179"/>
      <c r="CS2089" s="179"/>
      <c r="CT2089" s="179"/>
      <c r="CU2089" s="179"/>
      <c r="CV2089" s="179"/>
      <c r="CW2089" s="179"/>
      <c r="CX2089" s="179"/>
      <c r="CY2089" s="179"/>
      <c r="CZ2089" s="179"/>
      <c r="DA2089" s="179"/>
      <c r="DB2089" s="179"/>
      <c r="DC2089" s="179"/>
      <c r="DD2089" s="179"/>
      <c r="DE2089" s="179"/>
      <c r="DF2089" s="179"/>
      <c r="DG2089" s="179"/>
      <c r="DH2089" s="179"/>
      <c r="DI2089" s="179"/>
      <c r="DJ2089" s="179"/>
      <c r="DK2089" s="179"/>
      <c r="DL2089" s="179"/>
    </row>
    <row r="2090" spans="1:116" x14ac:dyDescent="0.35">
      <c r="G2090" s="136"/>
      <c r="H2090" s="12"/>
      <c r="I2090" s="60"/>
      <c r="J2090" s="60"/>
      <c r="K2090" s="15"/>
      <c r="L2090" s="15"/>
      <c r="M2090" s="15"/>
      <c r="N2090" s="15"/>
      <c r="O2090" s="15"/>
      <c r="P2090" s="15"/>
      <c r="R2090" s="15"/>
      <c r="S2090" s="179"/>
      <c r="T2090" s="179"/>
      <c r="U2090" s="179"/>
      <c r="V2090" s="179"/>
      <c r="W2090" s="179"/>
      <c r="X2090" s="179"/>
      <c r="Y2090" s="179"/>
      <c r="Z2090" s="179"/>
      <c r="AA2090" s="179"/>
      <c r="AB2090" s="179"/>
      <c r="AC2090" s="179"/>
      <c r="AD2090" s="179"/>
      <c r="AE2090" s="179"/>
      <c r="AF2090" s="179"/>
      <c r="AG2090" s="179"/>
      <c r="AH2090" s="179"/>
      <c r="AI2090" s="179"/>
      <c r="AJ2090" s="179"/>
      <c r="AK2090" s="179"/>
      <c r="AL2090" s="179"/>
      <c r="AM2090" s="179"/>
      <c r="AN2090" s="179"/>
      <c r="AO2090" s="179"/>
      <c r="AP2090" s="179"/>
      <c r="AQ2090" s="179"/>
      <c r="AR2090" s="179"/>
      <c r="AS2090" s="179"/>
      <c r="AT2090" s="179"/>
      <c r="AU2090" s="179"/>
      <c r="AV2090" s="179"/>
      <c r="AW2090" s="179"/>
      <c r="AX2090" s="179"/>
      <c r="AY2090" s="179"/>
      <c r="AZ2090" s="179"/>
      <c r="BA2090" s="179"/>
      <c r="BB2090" s="179"/>
      <c r="BC2090" s="179"/>
      <c r="BD2090" s="179"/>
      <c r="BE2090" s="179"/>
      <c r="BF2090" s="179"/>
      <c r="BG2090" s="179"/>
      <c r="BH2090" s="179"/>
      <c r="BI2090" s="179"/>
      <c r="BJ2090" s="179"/>
      <c r="BK2090" s="179"/>
      <c r="BL2090" s="179"/>
      <c r="BM2090" s="179"/>
      <c r="BN2090" s="179"/>
      <c r="BO2090" s="179"/>
      <c r="BP2090" s="179"/>
      <c r="BQ2090" s="179"/>
      <c r="BR2090" s="179"/>
      <c r="BS2090" s="179"/>
      <c r="BT2090" s="179"/>
      <c r="BU2090" s="179"/>
      <c r="BV2090" s="179"/>
      <c r="BW2090" s="179"/>
      <c r="BX2090" s="179"/>
      <c r="BY2090" s="179"/>
      <c r="BZ2090" s="179"/>
      <c r="CA2090" s="179"/>
      <c r="CB2090" s="179"/>
      <c r="CC2090" s="179"/>
      <c r="CD2090" s="179"/>
      <c r="CE2090" s="179"/>
      <c r="CF2090" s="179"/>
      <c r="CG2090" s="179"/>
      <c r="CH2090" s="179"/>
      <c r="CI2090" s="179"/>
      <c r="CJ2090" s="179"/>
      <c r="CK2090" s="179"/>
      <c r="CL2090" s="179"/>
      <c r="CN2090" s="60"/>
      <c r="CO2090" s="179"/>
      <c r="CP2090" s="179"/>
      <c r="CQ2090" s="179"/>
      <c r="CR2090" s="179"/>
      <c r="CS2090" s="179"/>
      <c r="CT2090" s="179"/>
      <c r="CU2090" s="179"/>
      <c r="CV2090" s="179"/>
      <c r="CW2090" s="179"/>
      <c r="CX2090" s="179"/>
      <c r="CY2090" s="179"/>
      <c r="CZ2090" s="179"/>
      <c r="DA2090" s="179"/>
      <c r="DB2090" s="179"/>
      <c r="DC2090" s="179"/>
      <c r="DD2090" s="179"/>
      <c r="DE2090" s="179"/>
      <c r="DF2090" s="179"/>
      <c r="DG2090" s="179"/>
      <c r="DH2090" s="179"/>
      <c r="DI2090" s="179"/>
      <c r="DJ2090" s="179"/>
      <c r="DK2090" s="179"/>
      <c r="DL2090" s="179"/>
    </row>
    <row r="2091" spans="1:116" x14ac:dyDescent="0.35">
      <c r="G2091" s="136"/>
      <c r="H2091" s="12"/>
      <c r="I2091" s="60"/>
      <c r="J2091" s="60"/>
      <c r="K2091" s="15"/>
      <c r="L2091" s="15"/>
      <c r="M2091" s="15"/>
      <c r="N2091" s="15"/>
      <c r="O2091" s="15"/>
      <c r="P2091" s="15"/>
      <c r="R2091" s="15"/>
      <c r="S2091" s="179"/>
      <c r="T2091" s="179"/>
      <c r="U2091" s="179"/>
      <c r="V2091" s="179"/>
      <c r="W2091" s="179"/>
      <c r="X2091" s="179"/>
      <c r="Y2091" s="179"/>
      <c r="Z2091" s="179"/>
      <c r="AA2091" s="179"/>
      <c r="AB2091" s="179"/>
      <c r="AC2091" s="179"/>
      <c r="AD2091" s="179"/>
      <c r="AE2091" s="179"/>
      <c r="AF2091" s="179"/>
      <c r="AG2091" s="179"/>
      <c r="AH2091" s="179"/>
      <c r="AI2091" s="179"/>
      <c r="AJ2091" s="179"/>
      <c r="AK2091" s="179"/>
      <c r="AL2091" s="179"/>
      <c r="AM2091" s="179"/>
      <c r="AN2091" s="179"/>
      <c r="AO2091" s="179"/>
      <c r="AP2091" s="179"/>
      <c r="AQ2091" s="179"/>
      <c r="AR2091" s="179"/>
      <c r="AS2091" s="179"/>
      <c r="AT2091" s="179"/>
      <c r="AU2091" s="179"/>
      <c r="AV2091" s="179"/>
      <c r="AW2091" s="179"/>
      <c r="AX2091" s="179"/>
      <c r="AY2091" s="179"/>
      <c r="AZ2091" s="179"/>
      <c r="BA2091" s="179"/>
      <c r="BB2091" s="179"/>
      <c r="BC2091" s="179"/>
      <c r="BD2091" s="179"/>
      <c r="BE2091" s="179"/>
      <c r="BF2091" s="179"/>
      <c r="BG2091" s="179"/>
      <c r="BH2091" s="179"/>
      <c r="BI2091" s="179"/>
      <c r="BJ2091" s="179"/>
      <c r="BK2091" s="179"/>
      <c r="BL2091" s="179"/>
      <c r="BM2091" s="179"/>
      <c r="BN2091" s="179"/>
      <c r="BO2091" s="179"/>
      <c r="BP2091" s="179"/>
      <c r="BQ2091" s="179"/>
      <c r="BR2091" s="179"/>
      <c r="BS2091" s="179"/>
      <c r="BT2091" s="179"/>
      <c r="BU2091" s="179"/>
      <c r="BV2091" s="179"/>
      <c r="BW2091" s="179"/>
      <c r="BX2091" s="179"/>
      <c r="BY2091" s="179"/>
      <c r="BZ2091" s="179"/>
      <c r="CA2091" s="179"/>
      <c r="CB2091" s="179"/>
      <c r="CC2091" s="179"/>
      <c r="CD2091" s="179"/>
      <c r="CE2091" s="179"/>
      <c r="CF2091" s="179"/>
      <c r="CG2091" s="179"/>
      <c r="CH2091" s="179"/>
      <c r="CI2091" s="179"/>
      <c r="CJ2091" s="179"/>
      <c r="CK2091" s="179"/>
      <c r="CL2091" s="179"/>
      <c r="CN2091" s="60"/>
      <c r="CO2091" s="179"/>
      <c r="CP2091" s="179"/>
      <c r="CQ2091" s="179"/>
      <c r="CR2091" s="179"/>
      <c r="CS2091" s="179"/>
      <c r="CT2091" s="179"/>
      <c r="CU2091" s="179"/>
      <c r="CV2091" s="179"/>
      <c r="CW2091" s="179"/>
      <c r="CX2091" s="179"/>
      <c r="CY2091" s="179"/>
      <c r="CZ2091" s="179"/>
      <c r="DA2091" s="179"/>
      <c r="DB2091" s="179"/>
      <c r="DC2091" s="179"/>
      <c r="DD2091" s="179"/>
      <c r="DE2091" s="179"/>
      <c r="DF2091" s="179"/>
      <c r="DG2091" s="179"/>
      <c r="DH2091" s="179"/>
      <c r="DI2091" s="179"/>
      <c r="DJ2091" s="179"/>
      <c r="DK2091" s="179"/>
      <c r="DL2091" s="179"/>
    </row>
    <row r="2092" spans="1:116" x14ac:dyDescent="0.35">
      <c r="CO2092" s="8"/>
      <c r="CP2092" s="8"/>
      <c r="CQ2092" s="8"/>
      <c r="CR2092" s="8"/>
      <c r="CS2092" s="8"/>
      <c r="CT2092" s="8"/>
      <c r="CU2092" s="8"/>
      <c r="CV2092" s="8"/>
      <c r="CW2092" s="8"/>
      <c r="CX2092" s="8"/>
      <c r="CY2092" s="8"/>
      <c r="CZ2092" s="8"/>
      <c r="DA2092" s="8"/>
      <c r="DB2092" s="8"/>
      <c r="DC2092" s="8"/>
      <c r="DD2092" s="8"/>
      <c r="DE2092" s="8"/>
      <c r="DF2092" s="8"/>
      <c r="DG2092" s="8"/>
      <c r="DH2092" s="8"/>
      <c r="DI2092" s="8"/>
      <c r="DJ2092" s="8"/>
      <c r="DK2092" s="8"/>
      <c r="DL2092" s="8"/>
    </row>
    <row r="2093" spans="1:116" x14ac:dyDescent="0.35">
      <c r="CO2093" s="8"/>
      <c r="CP2093" s="8"/>
      <c r="CQ2093" s="8"/>
      <c r="CR2093" s="8"/>
      <c r="CS2093" s="8"/>
      <c r="CT2093" s="8"/>
      <c r="CU2093" s="8"/>
      <c r="CV2093" s="8"/>
      <c r="CW2093" s="8"/>
      <c r="CX2093" s="8"/>
      <c r="CY2093" s="8"/>
      <c r="CZ2093" s="8"/>
      <c r="DA2093" s="8"/>
      <c r="DB2093" s="8"/>
      <c r="DC2093" s="8"/>
      <c r="DD2093" s="8"/>
      <c r="DE2093" s="8"/>
      <c r="DF2093" s="8"/>
      <c r="DG2093" s="8"/>
      <c r="DH2093" s="8"/>
      <c r="DI2093" s="8"/>
      <c r="DJ2093" s="8"/>
      <c r="DK2093" s="8"/>
      <c r="DL2093" s="8"/>
    </row>
    <row r="2094" spans="1:116" x14ac:dyDescent="0.35">
      <c r="CO2094" s="8"/>
      <c r="CP2094" s="8"/>
      <c r="CQ2094" s="8"/>
      <c r="CR2094" s="8"/>
      <c r="CS2094" s="8"/>
      <c r="CT2094" s="8"/>
      <c r="CU2094" s="8"/>
      <c r="CV2094" s="8"/>
      <c r="CW2094" s="8"/>
      <c r="CX2094" s="8"/>
      <c r="CY2094" s="8"/>
      <c r="CZ2094" s="8"/>
      <c r="DA2094" s="8"/>
      <c r="DB2094" s="8"/>
      <c r="DC2094" s="8"/>
      <c r="DD2094" s="8"/>
      <c r="DE2094" s="8"/>
      <c r="DF2094" s="8"/>
      <c r="DG2094" s="8"/>
      <c r="DH2094" s="8"/>
      <c r="DI2094" s="8"/>
      <c r="DJ2094" s="8"/>
      <c r="DK2094" s="8"/>
      <c r="DL2094" s="8"/>
    </row>
    <row r="2095" spans="1:116" x14ac:dyDescent="0.35">
      <c r="A2095" s="206" t="s">
        <v>482</v>
      </c>
      <c r="B2095" s="27" t="s">
        <v>482</v>
      </c>
      <c r="C2095" s="27" t="s">
        <v>482</v>
      </c>
      <c r="D2095" s="27" t="s">
        <v>482</v>
      </c>
      <c r="E2095" s="27" t="s">
        <v>482</v>
      </c>
      <c r="F2095" s="27" t="s">
        <v>482</v>
      </c>
      <c r="CO2095" s="8"/>
      <c r="CP2095" s="8"/>
      <c r="CQ2095" s="8"/>
      <c r="CR2095" s="8"/>
      <c r="CS2095" s="8"/>
      <c r="CT2095" s="8"/>
      <c r="CU2095" s="8"/>
      <c r="CV2095" s="8"/>
      <c r="CW2095" s="8"/>
      <c r="CX2095" s="8"/>
      <c r="CY2095" s="8"/>
      <c r="CZ2095" s="8"/>
      <c r="DA2095" s="8"/>
      <c r="DB2095" s="8"/>
      <c r="DC2095" s="8"/>
      <c r="DD2095" s="8"/>
      <c r="DE2095" s="8"/>
      <c r="DF2095" s="8"/>
      <c r="DG2095" s="8"/>
      <c r="DH2095" s="8"/>
      <c r="DI2095" s="8"/>
      <c r="DJ2095" s="8"/>
      <c r="DK2095" s="8"/>
      <c r="DL2095" s="8"/>
    </row>
    <row r="2096" spans="1:116" x14ac:dyDescent="0.35">
      <c r="A2096" s="164"/>
      <c r="CO2096" s="8"/>
      <c r="CP2096" s="8"/>
      <c r="CQ2096" s="8"/>
      <c r="CR2096" s="8"/>
      <c r="CS2096" s="8"/>
      <c r="CT2096" s="8"/>
      <c r="CU2096" s="8"/>
      <c r="CV2096" s="8"/>
      <c r="CW2096" s="8"/>
      <c r="CX2096" s="8"/>
      <c r="CY2096" s="8"/>
      <c r="CZ2096" s="8"/>
      <c r="DA2096" s="8"/>
      <c r="DB2096" s="8"/>
      <c r="DC2096" s="8"/>
      <c r="DD2096" s="8"/>
      <c r="DE2096" s="8"/>
      <c r="DF2096" s="8"/>
      <c r="DG2096" s="8"/>
      <c r="DH2096" s="8"/>
      <c r="DI2096" s="8"/>
      <c r="DJ2096" s="8"/>
      <c r="DK2096" s="8"/>
      <c r="DL2096" s="8"/>
    </row>
    <row r="2097" spans="1:116" x14ac:dyDescent="0.35">
      <c r="A2097" s="164"/>
      <c r="G2097" s="206" t="s">
        <v>482</v>
      </c>
      <c r="H2097" s="206" t="s">
        <v>482</v>
      </c>
      <c r="I2097" s="207" t="s">
        <v>482</v>
      </c>
      <c r="J2097" s="207"/>
      <c r="K2097" s="206" t="s">
        <v>482</v>
      </c>
      <c r="L2097" s="206" t="s">
        <v>482</v>
      </c>
      <c r="M2097" s="206" t="s">
        <v>482</v>
      </c>
      <c r="N2097" s="206" t="s">
        <v>482</v>
      </c>
      <c r="O2097" s="206" t="s">
        <v>482</v>
      </c>
      <c r="P2097" s="206" t="s">
        <v>482</v>
      </c>
      <c r="R2097" s="206" t="s">
        <v>482</v>
      </c>
      <c r="S2097" s="206" t="s">
        <v>482</v>
      </c>
      <c r="T2097" s="206" t="s">
        <v>482</v>
      </c>
      <c r="U2097" s="206" t="s">
        <v>482</v>
      </c>
      <c r="V2097" s="206" t="s">
        <v>482</v>
      </c>
      <c r="W2097" s="206" t="s">
        <v>482</v>
      </c>
      <c r="X2097" s="206" t="s">
        <v>482</v>
      </c>
      <c r="Y2097" s="206" t="s">
        <v>482</v>
      </c>
      <c r="Z2097" s="206" t="s">
        <v>482</v>
      </c>
      <c r="AA2097" s="206" t="s">
        <v>482</v>
      </c>
      <c r="AB2097" s="206" t="s">
        <v>482</v>
      </c>
      <c r="AC2097" s="206" t="s">
        <v>482</v>
      </c>
      <c r="AD2097" s="206" t="s">
        <v>482</v>
      </c>
      <c r="AE2097" s="206" t="s">
        <v>482</v>
      </c>
      <c r="AF2097" s="206" t="s">
        <v>482</v>
      </c>
      <c r="AG2097" s="206" t="s">
        <v>482</v>
      </c>
      <c r="AH2097" s="206" t="s">
        <v>482</v>
      </c>
      <c r="AI2097" s="206" t="s">
        <v>482</v>
      </c>
      <c r="AJ2097" s="206" t="s">
        <v>482</v>
      </c>
      <c r="AK2097" s="206" t="s">
        <v>482</v>
      </c>
      <c r="AL2097" s="206" t="s">
        <v>482</v>
      </c>
      <c r="AM2097" s="206" t="s">
        <v>482</v>
      </c>
      <c r="AN2097" s="206" t="s">
        <v>482</v>
      </c>
      <c r="AO2097" s="206" t="s">
        <v>482</v>
      </c>
      <c r="AP2097" s="206" t="s">
        <v>482</v>
      </c>
      <c r="AQ2097" s="206" t="s">
        <v>482</v>
      </c>
      <c r="AR2097" s="206" t="s">
        <v>482</v>
      </c>
      <c r="AS2097" s="206" t="s">
        <v>482</v>
      </c>
      <c r="AT2097" s="206" t="s">
        <v>482</v>
      </c>
      <c r="AU2097" s="206" t="s">
        <v>482</v>
      </c>
      <c r="AV2097" s="206" t="s">
        <v>482</v>
      </c>
      <c r="AW2097" s="206" t="s">
        <v>482</v>
      </c>
      <c r="AX2097" s="206" t="s">
        <v>482</v>
      </c>
      <c r="AY2097" s="206" t="s">
        <v>482</v>
      </c>
      <c r="AZ2097" s="206" t="s">
        <v>482</v>
      </c>
      <c r="BA2097" s="206" t="s">
        <v>482</v>
      </c>
      <c r="BB2097" s="206" t="s">
        <v>482</v>
      </c>
      <c r="BC2097" s="206" t="s">
        <v>482</v>
      </c>
      <c r="BD2097" s="206" t="s">
        <v>482</v>
      </c>
      <c r="BE2097" s="206" t="s">
        <v>482</v>
      </c>
      <c r="BF2097" s="206" t="s">
        <v>482</v>
      </c>
      <c r="BG2097" s="206" t="s">
        <v>482</v>
      </c>
      <c r="BH2097" s="206" t="s">
        <v>482</v>
      </c>
      <c r="BI2097" s="206" t="s">
        <v>482</v>
      </c>
      <c r="BJ2097" s="206" t="s">
        <v>482</v>
      </c>
      <c r="BK2097" s="206" t="s">
        <v>482</v>
      </c>
      <c r="BL2097" s="206" t="s">
        <v>482</v>
      </c>
      <c r="BM2097" s="206" t="s">
        <v>482</v>
      </c>
      <c r="BN2097" s="206" t="s">
        <v>482</v>
      </c>
      <c r="BO2097" s="206" t="s">
        <v>482</v>
      </c>
      <c r="BP2097" s="206" t="s">
        <v>482</v>
      </c>
      <c r="BQ2097" s="206" t="s">
        <v>482</v>
      </c>
      <c r="BR2097" s="206" t="s">
        <v>482</v>
      </c>
      <c r="BS2097" s="206" t="s">
        <v>482</v>
      </c>
      <c r="BT2097" s="206" t="s">
        <v>482</v>
      </c>
      <c r="BU2097" s="206" t="s">
        <v>482</v>
      </c>
      <c r="BV2097" s="206" t="s">
        <v>482</v>
      </c>
      <c r="BW2097" s="206" t="s">
        <v>482</v>
      </c>
      <c r="BX2097" s="206" t="s">
        <v>482</v>
      </c>
      <c r="BY2097" s="206" t="s">
        <v>482</v>
      </c>
      <c r="BZ2097" s="206" t="s">
        <v>482</v>
      </c>
      <c r="CA2097" s="206" t="s">
        <v>482</v>
      </c>
      <c r="CB2097" s="206" t="s">
        <v>482</v>
      </c>
      <c r="CC2097" s="206" t="s">
        <v>482</v>
      </c>
      <c r="CD2097" s="206" t="s">
        <v>482</v>
      </c>
      <c r="CE2097" s="206" t="s">
        <v>482</v>
      </c>
      <c r="CF2097" s="206" t="s">
        <v>482</v>
      </c>
      <c r="CG2097" s="206" t="s">
        <v>482</v>
      </c>
      <c r="CH2097" s="206" t="s">
        <v>482</v>
      </c>
      <c r="CI2097" s="206" t="s">
        <v>482</v>
      </c>
      <c r="CJ2097" s="206" t="s">
        <v>482</v>
      </c>
      <c r="CK2097" s="206" t="s">
        <v>482</v>
      </c>
      <c r="CL2097" s="206" t="s">
        <v>482</v>
      </c>
      <c r="CN2097" s="207" t="s">
        <v>482</v>
      </c>
      <c r="CO2097" s="206" t="s">
        <v>482</v>
      </c>
      <c r="CP2097" s="206" t="s">
        <v>482</v>
      </c>
      <c r="CQ2097" s="206" t="s">
        <v>482</v>
      </c>
      <c r="CR2097" s="206" t="s">
        <v>482</v>
      </c>
      <c r="CS2097" s="206" t="s">
        <v>482</v>
      </c>
      <c r="CT2097" s="206" t="s">
        <v>482</v>
      </c>
      <c r="CU2097" s="206" t="s">
        <v>482</v>
      </c>
      <c r="CV2097" s="206" t="s">
        <v>482</v>
      </c>
      <c r="CW2097" s="206" t="s">
        <v>482</v>
      </c>
      <c r="CX2097" s="206" t="s">
        <v>482</v>
      </c>
      <c r="CY2097" s="206" t="s">
        <v>482</v>
      </c>
      <c r="CZ2097" s="206" t="s">
        <v>482</v>
      </c>
      <c r="DA2097" s="206" t="s">
        <v>482</v>
      </c>
      <c r="DB2097" s="206" t="s">
        <v>482</v>
      </c>
      <c r="DC2097" s="206" t="s">
        <v>482</v>
      </c>
      <c r="DD2097" s="206" t="s">
        <v>482</v>
      </c>
      <c r="DE2097" s="206" t="s">
        <v>482</v>
      </c>
      <c r="DF2097" s="206" t="s">
        <v>482</v>
      </c>
      <c r="DG2097" s="206" t="s">
        <v>482</v>
      </c>
      <c r="DH2097" s="206" t="s">
        <v>482</v>
      </c>
      <c r="DI2097" s="206" t="s">
        <v>482</v>
      </c>
      <c r="DJ2097" s="206" t="s">
        <v>482</v>
      </c>
      <c r="DK2097" s="206" t="s">
        <v>482</v>
      </c>
      <c r="DL2097" s="206" t="s">
        <v>482</v>
      </c>
    </row>
    <row r="2098" spans="1:116" x14ac:dyDescent="0.35">
      <c r="A2098" s="164"/>
      <c r="G2098" s="204"/>
      <c r="H2098" s="164"/>
      <c r="I2098" s="205"/>
      <c r="J2098" s="205"/>
      <c r="K2098" s="164"/>
      <c r="L2098" s="164"/>
      <c r="M2098" s="164"/>
      <c r="N2098" s="164"/>
      <c r="O2098" s="164"/>
      <c r="P2098" s="164"/>
      <c r="R2098" s="204"/>
      <c r="S2098" s="204"/>
      <c r="T2098" s="204"/>
      <c r="U2098" s="204"/>
      <c r="V2098" s="204"/>
      <c r="W2098" s="204"/>
      <c r="X2098" s="204"/>
      <c r="Y2098" s="204"/>
      <c r="Z2098" s="204"/>
      <c r="AA2098" s="204"/>
      <c r="AB2098" s="204"/>
      <c r="AC2098" s="204"/>
      <c r="AD2098" s="204"/>
      <c r="AE2098" s="204"/>
      <c r="AF2098" s="204"/>
      <c r="AG2098" s="204"/>
      <c r="AH2098" s="204"/>
      <c r="AI2098" s="204"/>
      <c r="AJ2098" s="204"/>
      <c r="AK2098" s="204"/>
      <c r="AL2098" s="204"/>
      <c r="AM2098" s="204"/>
      <c r="AN2098" s="204"/>
      <c r="AO2098" s="204"/>
      <c r="AP2098" s="204"/>
      <c r="AQ2098" s="204"/>
      <c r="AR2098" s="204"/>
      <c r="AS2098" s="204"/>
      <c r="AT2098" s="204"/>
      <c r="AU2098" s="204"/>
      <c r="AV2098" s="204"/>
      <c r="AW2098" s="204"/>
      <c r="AX2098" s="204"/>
      <c r="AY2098" s="204"/>
      <c r="AZ2098" s="204"/>
      <c r="BA2098" s="204"/>
      <c r="BB2098" s="204"/>
      <c r="BC2098" s="204"/>
      <c r="BD2098" s="204"/>
      <c r="BE2098" s="204"/>
      <c r="BF2098" s="204"/>
      <c r="BG2098" s="204"/>
      <c r="BH2098" s="204"/>
      <c r="BI2098" s="204"/>
      <c r="BJ2098" s="204"/>
      <c r="BK2098" s="204"/>
      <c r="BL2098" s="204"/>
      <c r="BM2098" s="204"/>
      <c r="BN2098" s="204"/>
      <c r="BO2098" s="204"/>
      <c r="BP2098" s="204"/>
      <c r="BQ2098" s="204"/>
      <c r="BR2098" s="204"/>
      <c r="BS2098" s="204"/>
      <c r="BT2098" s="204"/>
      <c r="BU2098" s="204"/>
      <c r="BV2098" s="204"/>
      <c r="BW2098" s="204"/>
      <c r="BX2098" s="204"/>
      <c r="BY2098" s="204"/>
      <c r="BZ2098" s="204"/>
      <c r="CA2098" s="204"/>
      <c r="CB2098" s="204"/>
      <c r="CC2098" s="204"/>
      <c r="CD2098" s="204"/>
      <c r="CE2098" s="204"/>
      <c r="CF2098" s="204"/>
      <c r="CG2098" s="204"/>
      <c r="CH2098" s="204"/>
      <c r="CI2098" s="204"/>
      <c r="CJ2098" s="204"/>
      <c r="CK2098" s="204"/>
      <c r="CL2098" s="204"/>
      <c r="CN2098" s="205"/>
      <c r="CO2098" s="204"/>
      <c r="CP2098" s="204"/>
      <c r="CQ2098" s="204"/>
      <c r="CR2098" s="204"/>
      <c r="CS2098" s="204"/>
      <c r="CT2098" s="204"/>
      <c r="CU2098" s="204"/>
      <c r="CV2098" s="204"/>
      <c r="CW2098" s="204"/>
      <c r="CX2098" s="204"/>
      <c r="CY2098" s="204"/>
      <c r="CZ2098" s="204"/>
      <c r="DA2098" s="204"/>
      <c r="DB2098" s="204"/>
      <c r="DC2098" s="204"/>
      <c r="DD2098" s="204"/>
      <c r="DE2098" s="204"/>
      <c r="DF2098" s="204"/>
      <c r="DG2098" s="204"/>
      <c r="DH2098" s="204"/>
      <c r="DI2098" s="204"/>
      <c r="DJ2098" s="204"/>
      <c r="DK2098" s="204"/>
      <c r="DL2098" s="204"/>
    </row>
    <row r="2099" spans="1:116" x14ac:dyDescent="0.35">
      <c r="A2099" s="164"/>
      <c r="G2099" s="204"/>
      <c r="H2099" s="164"/>
      <c r="I2099" s="205"/>
      <c r="J2099" s="205"/>
      <c r="K2099" s="164"/>
      <c r="L2099" s="164"/>
      <c r="M2099" s="164"/>
      <c r="N2099" s="164"/>
      <c r="O2099" s="164"/>
      <c r="P2099" s="164"/>
      <c r="R2099" s="204"/>
      <c r="S2099" s="204"/>
      <c r="T2099" s="204"/>
      <c r="U2099" s="204"/>
      <c r="V2099" s="204"/>
      <c r="W2099" s="204"/>
      <c r="X2099" s="204"/>
      <c r="Y2099" s="204"/>
      <c r="Z2099" s="204"/>
      <c r="AA2099" s="204"/>
      <c r="AB2099" s="204"/>
      <c r="AC2099" s="204"/>
      <c r="AD2099" s="204"/>
      <c r="AE2099" s="204"/>
      <c r="AF2099" s="204"/>
      <c r="AG2099" s="204"/>
      <c r="AH2099" s="204"/>
      <c r="AI2099" s="204"/>
      <c r="AJ2099" s="204"/>
      <c r="AK2099" s="204"/>
      <c r="AL2099" s="204"/>
      <c r="AM2099" s="204"/>
      <c r="AN2099" s="204"/>
      <c r="AO2099" s="204"/>
      <c r="AP2099" s="204"/>
      <c r="AQ2099" s="204"/>
      <c r="AR2099" s="204"/>
      <c r="AS2099" s="204"/>
      <c r="AT2099" s="204"/>
      <c r="AU2099" s="204"/>
      <c r="AV2099" s="204"/>
      <c r="AW2099" s="204"/>
      <c r="AX2099" s="204"/>
      <c r="AY2099" s="204"/>
      <c r="AZ2099" s="204"/>
      <c r="BA2099" s="204"/>
      <c r="BB2099" s="204"/>
      <c r="BC2099" s="204"/>
      <c r="BD2099" s="204"/>
      <c r="BE2099" s="204"/>
      <c r="BF2099" s="204"/>
      <c r="BG2099" s="204"/>
      <c r="BH2099" s="204"/>
      <c r="BI2099" s="204"/>
      <c r="BJ2099" s="204"/>
      <c r="BK2099" s="204"/>
      <c r="BL2099" s="204"/>
      <c r="BM2099" s="204"/>
      <c r="BN2099" s="204"/>
      <c r="BO2099" s="204"/>
      <c r="BP2099" s="204"/>
      <c r="BQ2099" s="204"/>
      <c r="BR2099" s="204"/>
      <c r="BS2099" s="204"/>
      <c r="BT2099" s="204"/>
      <c r="BU2099" s="204"/>
      <c r="BV2099" s="204"/>
      <c r="BW2099" s="204"/>
      <c r="BX2099" s="204"/>
      <c r="BY2099" s="204"/>
      <c r="BZ2099" s="204"/>
      <c r="CA2099" s="204"/>
      <c r="CB2099" s="204"/>
      <c r="CC2099" s="204"/>
      <c r="CD2099" s="204"/>
      <c r="CE2099" s="204"/>
      <c r="CF2099" s="204"/>
      <c r="CG2099" s="204"/>
      <c r="CH2099" s="204"/>
      <c r="CI2099" s="204"/>
      <c r="CJ2099" s="204"/>
      <c r="CK2099" s="204"/>
      <c r="CL2099" s="204"/>
      <c r="CN2099" s="205"/>
      <c r="CO2099" s="204"/>
      <c r="CP2099" s="204"/>
      <c r="CQ2099" s="204"/>
      <c r="CR2099" s="204"/>
      <c r="CS2099" s="204"/>
      <c r="CT2099" s="204"/>
      <c r="CU2099" s="204"/>
      <c r="CV2099" s="204"/>
      <c r="CW2099" s="204"/>
      <c r="CX2099" s="204"/>
      <c r="CY2099" s="204"/>
      <c r="CZ2099" s="204"/>
      <c r="DA2099" s="204"/>
      <c r="DB2099" s="204"/>
      <c r="DC2099" s="204"/>
      <c r="DD2099" s="204"/>
      <c r="DE2099" s="204"/>
      <c r="DF2099" s="204"/>
      <c r="DG2099" s="204"/>
      <c r="DH2099" s="204"/>
      <c r="DI2099" s="204"/>
      <c r="DJ2099" s="204"/>
      <c r="DK2099" s="204"/>
      <c r="DL2099" s="204"/>
    </row>
    <row r="2100" spans="1:116" x14ac:dyDescent="0.35">
      <c r="A2100" s="164"/>
      <c r="G2100" s="204"/>
      <c r="H2100" s="164"/>
      <c r="I2100" s="205"/>
      <c r="J2100" s="205"/>
      <c r="K2100" s="164"/>
      <c r="L2100" s="164"/>
      <c r="M2100" s="164"/>
      <c r="N2100" s="164"/>
      <c r="O2100" s="164"/>
      <c r="P2100" s="164"/>
      <c r="R2100" s="204"/>
      <c r="S2100" s="204"/>
      <c r="T2100" s="204"/>
      <c r="U2100" s="204"/>
      <c r="V2100" s="204"/>
      <c r="W2100" s="204"/>
      <c r="X2100" s="204"/>
      <c r="Y2100" s="204"/>
      <c r="Z2100" s="204"/>
      <c r="AA2100" s="204"/>
      <c r="AB2100" s="204"/>
      <c r="AC2100" s="204"/>
      <c r="AD2100" s="204"/>
      <c r="AE2100" s="204"/>
      <c r="AF2100" s="204"/>
      <c r="AG2100" s="204"/>
      <c r="AH2100" s="204"/>
      <c r="AI2100" s="204"/>
      <c r="AJ2100" s="204"/>
      <c r="AK2100" s="204"/>
      <c r="AL2100" s="204"/>
      <c r="AM2100" s="204"/>
      <c r="AN2100" s="204"/>
      <c r="AO2100" s="204"/>
      <c r="AP2100" s="204"/>
      <c r="AQ2100" s="204"/>
      <c r="AR2100" s="204"/>
      <c r="AS2100" s="204"/>
      <c r="AT2100" s="204"/>
      <c r="AU2100" s="204"/>
      <c r="AV2100" s="204"/>
      <c r="AW2100" s="204"/>
      <c r="AX2100" s="204"/>
      <c r="AY2100" s="204"/>
      <c r="AZ2100" s="204"/>
      <c r="BA2100" s="204"/>
      <c r="BB2100" s="204"/>
      <c r="BC2100" s="204"/>
      <c r="BD2100" s="204"/>
      <c r="BE2100" s="204"/>
      <c r="BF2100" s="204"/>
      <c r="BG2100" s="204"/>
      <c r="BH2100" s="204"/>
      <c r="BI2100" s="204"/>
      <c r="BJ2100" s="204"/>
      <c r="BK2100" s="204"/>
      <c r="BL2100" s="204"/>
      <c r="BM2100" s="204"/>
      <c r="BN2100" s="204"/>
      <c r="BO2100" s="204"/>
      <c r="BP2100" s="204"/>
      <c r="BQ2100" s="204"/>
      <c r="BR2100" s="204"/>
      <c r="BS2100" s="204"/>
      <c r="BT2100" s="204"/>
      <c r="BU2100" s="204"/>
      <c r="BV2100" s="204"/>
      <c r="BW2100" s="204"/>
      <c r="BX2100" s="204"/>
      <c r="BY2100" s="204"/>
      <c r="BZ2100" s="204"/>
      <c r="CA2100" s="204"/>
      <c r="CB2100" s="204"/>
      <c r="CC2100" s="204"/>
      <c r="CD2100" s="204"/>
      <c r="CE2100" s="204"/>
      <c r="CF2100" s="204"/>
      <c r="CG2100" s="204"/>
      <c r="CH2100" s="204"/>
      <c r="CI2100" s="204"/>
      <c r="CJ2100" s="204"/>
      <c r="CK2100" s="204"/>
      <c r="CL2100" s="204"/>
      <c r="CN2100" s="205"/>
      <c r="CO2100" s="204"/>
      <c r="CP2100" s="204"/>
      <c r="CQ2100" s="204"/>
      <c r="CR2100" s="204"/>
      <c r="CS2100" s="204"/>
      <c r="CT2100" s="204"/>
      <c r="CU2100" s="204"/>
      <c r="CV2100" s="204"/>
      <c r="CW2100" s="204"/>
      <c r="CX2100" s="204"/>
      <c r="CY2100" s="204"/>
      <c r="CZ2100" s="204"/>
      <c r="DA2100" s="204"/>
      <c r="DB2100" s="204"/>
      <c r="DC2100" s="204"/>
      <c r="DD2100" s="204"/>
      <c r="DE2100" s="204"/>
      <c r="DF2100" s="204"/>
      <c r="DG2100" s="204"/>
      <c r="DH2100" s="204"/>
      <c r="DI2100" s="204"/>
      <c r="DJ2100" s="204"/>
      <c r="DK2100" s="204"/>
      <c r="DL2100" s="204"/>
    </row>
    <row r="2101" spans="1:116" x14ac:dyDescent="0.35">
      <c r="A2101" s="164"/>
      <c r="G2101" s="204"/>
      <c r="H2101" s="164"/>
      <c r="I2101" s="205"/>
      <c r="J2101" s="205"/>
      <c r="K2101" s="164"/>
      <c r="L2101" s="164"/>
      <c r="M2101" s="164"/>
      <c r="N2101" s="164"/>
      <c r="O2101" s="164"/>
      <c r="P2101" s="164"/>
      <c r="R2101" s="204"/>
      <c r="S2101" s="204"/>
      <c r="T2101" s="204"/>
      <c r="U2101" s="204"/>
      <c r="V2101" s="204"/>
      <c r="W2101" s="204"/>
      <c r="X2101" s="204"/>
      <c r="Y2101" s="204"/>
      <c r="Z2101" s="204"/>
      <c r="AA2101" s="204"/>
      <c r="AB2101" s="204"/>
      <c r="AC2101" s="204"/>
      <c r="AD2101" s="204"/>
      <c r="AE2101" s="204"/>
      <c r="AF2101" s="204"/>
      <c r="AG2101" s="204"/>
      <c r="AH2101" s="204"/>
      <c r="AI2101" s="204"/>
      <c r="AJ2101" s="204"/>
      <c r="AK2101" s="204"/>
      <c r="AL2101" s="204"/>
      <c r="AM2101" s="204"/>
      <c r="AN2101" s="204"/>
      <c r="AO2101" s="204"/>
      <c r="AP2101" s="204"/>
      <c r="AQ2101" s="204"/>
      <c r="AR2101" s="204"/>
      <c r="AS2101" s="204"/>
      <c r="AT2101" s="204"/>
      <c r="AU2101" s="204"/>
      <c r="AV2101" s="204"/>
      <c r="AW2101" s="204"/>
      <c r="AX2101" s="204"/>
      <c r="AY2101" s="204"/>
      <c r="AZ2101" s="204"/>
      <c r="BA2101" s="204"/>
      <c r="BB2101" s="204"/>
      <c r="BC2101" s="204"/>
      <c r="BD2101" s="204"/>
      <c r="BE2101" s="204"/>
      <c r="BF2101" s="204"/>
      <c r="BG2101" s="204"/>
      <c r="BH2101" s="204"/>
      <c r="BI2101" s="204"/>
      <c r="BJ2101" s="204"/>
      <c r="BK2101" s="204"/>
      <c r="BL2101" s="204"/>
      <c r="BM2101" s="204"/>
      <c r="BN2101" s="204"/>
      <c r="BO2101" s="204"/>
      <c r="BP2101" s="204"/>
      <c r="BQ2101" s="204"/>
      <c r="BR2101" s="204"/>
      <c r="BS2101" s="204"/>
      <c r="BT2101" s="204"/>
      <c r="BU2101" s="204"/>
      <c r="BV2101" s="204"/>
      <c r="BW2101" s="204"/>
      <c r="BX2101" s="204"/>
      <c r="BY2101" s="204"/>
      <c r="BZ2101" s="204"/>
      <c r="CA2101" s="204"/>
      <c r="CB2101" s="204"/>
      <c r="CC2101" s="204"/>
      <c r="CD2101" s="204"/>
      <c r="CE2101" s="204"/>
      <c r="CF2101" s="204"/>
      <c r="CG2101" s="204"/>
      <c r="CH2101" s="204"/>
      <c r="CI2101" s="204"/>
      <c r="CJ2101" s="204"/>
      <c r="CK2101" s="204"/>
      <c r="CL2101" s="204"/>
      <c r="CN2101" s="205"/>
      <c r="CO2101" s="204"/>
      <c r="CP2101" s="204"/>
      <c r="CQ2101" s="204"/>
      <c r="CR2101" s="204"/>
      <c r="CS2101" s="204"/>
      <c r="CT2101" s="204"/>
      <c r="CU2101" s="204"/>
      <c r="CV2101" s="204"/>
      <c r="CW2101" s="204"/>
      <c r="CX2101" s="204"/>
      <c r="CY2101" s="204"/>
      <c r="CZ2101" s="204"/>
      <c r="DA2101" s="204"/>
      <c r="DB2101" s="204"/>
      <c r="DC2101" s="204"/>
      <c r="DD2101" s="204"/>
      <c r="DE2101" s="204"/>
      <c r="DF2101" s="204"/>
      <c r="DG2101" s="204"/>
      <c r="DH2101" s="204"/>
      <c r="DI2101" s="204"/>
      <c r="DJ2101" s="204"/>
      <c r="DK2101" s="204"/>
      <c r="DL2101" s="204"/>
    </row>
    <row r="2102" spans="1:116" x14ac:dyDescent="0.35">
      <c r="A2102" s="164"/>
      <c r="G2102" s="204"/>
      <c r="H2102" s="164"/>
      <c r="I2102" s="205"/>
      <c r="J2102" s="205"/>
      <c r="K2102" s="164"/>
      <c r="L2102" s="164"/>
      <c r="M2102" s="164"/>
      <c r="N2102" s="164"/>
      <c r="O2102" s="164"/>
      <c r="P2102" s="164"/>
      <c r="R2102" s="204"/>
      <c r="S2102" s="204"/>
      <c r="T2102" s="204"/>
      <c r="U2102" s="204"/>
      <c r="V2102" s="204"/>
      <c r="W2102" s="204"/>
      <c r="X2102" s="204"/>
      <c r="Y2102" s="204"/>
      <c r="Z2102" s="204"/>
      <c r="AA2102" s="204"/>
      <c r="AB2102" s="204"/>
      <c r="AC2102" s="204"/>
      <c r="AD2102" s="204"/>
      <c r="AE2102" s="204"/>
      <c r="AF2102" s="204"/>
      <c r="AG2102" s="204"/>
      <c r="AH2102" s="204"/>
      <c r="AI2102" s="204"/>
      <c r="AJ2102" s="204"/>
      <c r="AK2102" s="204"/>
      <c r="AL2102" s="204"/>
      <c r="AM2102" s="204"/>
      <c r="AN2102" s="204"/>
      <c r="AO2102" s="204"/>
      <c r="AP2102" s="204"/>
      <c r="AQ2102" s="204"/>
      <c r="AR2102" s="204"/>
      <c r="AS2102" s="204"/>
      <c r="AT2102" s="204"/>
      <c r="AU2102" s="204"/>
      <c r="AV2102" s="204"/>
      <c r="AW2102" s="204"/>
      <c r="AX2102" s="204"/>
      <c r="AY2102" s="204"/>
      <c r="AZ2102" s="204"/>
      <c r="BA2102" s="204"/>
      <c r="BB2102" s="204"/>
      <c r="BC2102" s="204"/>
      <c r="BD2102" s="204"/>
      <c r="BE2102" s="204"/>
      <c r="BF2102" s="204"/>
      <c r="BG2102" s="204"/>
      <c r="BH2102" s="204"/>
      <c r="BI2102" s="204"/>
      <c r="BJ2102" s="204"/>
      <c r="BK2102" s="204"/>
      <c r="BL2102" s="204"/>
      <c r="BM2102" s="204"/>
      <c r="BN2102" s="204"/>
      <c r="BO2102" s="204"/>
      <c r="BP2102" s="204"/>
      <c r="BQ2102" s="204"/>
      <c r="BR2102" s="204"/>
      <c r="BS2102" s="204"/>
      <c r="BT2102" s="204"/>
      <c r="BU2102" s="204"/>
      <c r="BV2102" s="204"/>
      <c r="BW2102" s="204"/>
      <c r="BX2102" s="204"/>
      <c r="BY2102" s="204"/>
      <c r="BZ2102" s="204"/>
      <c r="CA2102" s="204"/>
      <c r="CB2102" s="204"/>
      <c r="CC2102" s="204"/>
      <c r="CD2102" s="204"/>
      <c r="CE2102" s="204"/>
      <c r="CF2102" s="204"/>
      <c r="CG2102" s="204"/>
      <c r="CH2102" s="204"/>
      <c r="CI2102" s="204"/>
      <c r="CJ2102" s="204"/>
      <c r="CK2102" s="204"/>
      <c r="CL2102" s="204"/>
      <c r="CN2102" s="205"/>
      <c r="CO2102" s="204"/>
      <c r="CP2102" s="204"/>
      <c r="CQ2102" s="204"/>
      <c r="CR2102" s="204"/>
      <c r="CS2102" s="204"/>
      <c r="CT2102" s="204"/>
      <c r="CU2102" s="204"/>
      <c r="CV2102" s="204"/>
      <c r="CW2102" s="204"/>
      <c r="CX2102" s="204"/>
      <c r="CY2102" s="204"/>
      <c r="CZ2102" s="204"/>
      <c r="DA2102" s="204"/>
      <c r="DB2102" s="204"/>
      <c r="DC2102" s="204"/>
      <c r="DD2102" s="204"/>
      <c r="DE2102" s="204"/>
      <c r="DF2102" s="204"/>
      <c r="DG2102" s="204"/>
      <c r="DH2102" s="204"/>
      <c r="DI2102" s="204"/>
      <c r="DJ2102" s="204"/>
      <c r="DK2102" s="204"/>
      <c r="DL2102" s="204"/>
    </row>
    <row r="2103" spans="1:116" x14ac:dyDescent="0.35">
      <c r="A2103" s="164"/>
      <c r="G2103" s="204"/>
      <c r="H2103" s="164"/>
      <c r="I2103" s="205"/>
      <c r="J2103" s="205"/>
      <c r="K2103" s="164"/>
      <c r="L2103" s="164"/>
      <c r="M2103" s="164"/>
      <c r="N2103" s="164"/>
      <c r="O2103" s="164"/>
      <c r="P2103" s="164"/>
      <c r="R2103" s="204"/>
      <c r="S2103" s="204"/>
      <c r="T2103" s="204"/>
      <c r="U2103" s="204"/>
      <c r="V2103" s="204"/>
      <c r="W2103" s="204"/>
      <c r="X2103" s="204"/>
      <c r="Y2103" s="204"/>
      <c r="Z2103" s="204"/>
      <c r="AA2103" s="204"/>
      <c r="AB2103" s="204"/>
      <c r="AC2103" s="204"/>
      <c r="AD2103" s="204"/>
      <c r="AE2103" s="204"/>
      <c r="AF2103" s="204"/>
      <c r="AG2103" s="204"/>
      <c r="AH2103" s="204"/>
      <c r="AI2103" s="204"/>
      <c r="AJ2103" s="204"/>
      <c r="AK2103" s="204"/>
      <c r="AL2103" s="204"/>
      <c r="AM2103" s="204"/>
      <c r="AN2103" s="204"/>
      <c r="AO2103" s="204"/>
      <c r="AP2103" s="204"/>
      <c r="AQ2103" s="204"/>
      <c r="AR2103" s="204"/>
      <c r="AS2103" s="204"/>
      <c r="AT2103" s="204"/>
      <c r="AU2103" s="204"/>
      <c r="AV2103" s="204"/>
      <c r="AW2103" s="204"/>
      <c r="AX2103" s="204"/>
      <c r="AY2103" s="204"/>
      <c r="AZ2103" s="204"/>
      <c r="BA2103" s="204"/>
      <c r="BB2103" s="204"/>
      <c r="BC2103" s="204"/>
      <c r="BD2103" s="204"/>
      <c r="BE2103" s="204"/>
      <c r="BF2103" s="204"/>
      <c r="BG2103" s="204"/>
      <c r="BH2103" s="204"/>
      <c r="BI2103" s="204"/>
      <c r="BJ2103" s="204"/>
      <c r="BK2103" s="204"/>
      <c r="BL2103" s="204"/>
      <c r="BM2103" s="204"/>
      <c r="BN2103" s="204"/>
      <c r="BO2103" s="204"/>
      <c r="BP2103" s="204"/>
      <c r="BQ2103" s="204"/>
      <c r="BR2103" s="204"/>
      <c r="BS2103" s="204"/>
      <c r="BT2103" s="204"/>
      <c r="BU2103" s="204"/>
      <c r="BV2103" s="204"/>
      <c r="BW2103" s="204"/>
      <c r="BX2103" s="204"/>
      <c r="BY2103" s="204"/>
      <c r="BZ2103" s="204"/>
      <c r="CA2103" s="204"/>
      <c r="CB2103" s="204"/>
      <c r="CC2103" s="204"/>
      <c r="CD2103" s="204"/>
      <c r="CE2103" s="204"/>
      <c r="CF2103" s="204"/>
      <c r="CG2103" s="204"/>
      <c r="CH2103" s="204"/>
      <c r="CI2103" s="204"/>
      <c r="CJ2103" s="204"/>
      <c r="CK2103" s="204"/>
      <c r="CL2103" s="204"/>
      <c r="CN2103" s="205"/>
      <c r="CO2103" s="204"/>
      <c r="CP2103" s="204"/>
      <c r="CQ2103" s="204"/>
      <c r="CR2103" s="204"/>
      <c r="CS2103" s="204"/>
      <c r="CT2103" s="204"/>
      <c r="CU2103" s="204"/>
      <c r="CV2103" s="204"/>
      <c r="CW2103" s="204"/>
      <c r="CX2103" s="204"/>
      <c r="CY2103" s="204"/>
      <c r="CZ2103" s="204"/>
      <c r="DA2103" s="204"/>
      <c r="DB2103" s="204"/>
      <c r="DC2103" s="204"/>
      <c r="DD2103" s="204"/>
      <c r="DE2103" s="204"/>
      <c r="DF2103" s="204"/>
      <c r="DG2103" s="204"/>
      <c r="DH2103" s="204"/>
      <c r="DI2103" s="204"/>
      <c r="DJ2103" s="204"/>
      <c r="DK2103" s="204"/>
      <c r="DL2103" s="204"/>
    </row>
    <row r="2104" spans="1:116" x14ac:dyDescent="0.35">
      <c r="A2104" s="164"/>
      <c r="G2104" s="204"/>
      <c r="H2104" s="164"/>
      <c r="I2104" s="205"/>
      <c r="J2104" s="205"/>
      <c r="K2104" s="164"/>
      <c r="L2104" s="164"/>
      <c r="M2104" s="164"/>
      <c r="N2104" s="164"/>
      <c r="O2104" s="164"/>
      <c r="P2104" s="164"/>
      <c r="R2104" s="204"/>
      <c r="S2104" s="204"/>
      <c r="T2104" s="204"/>
      <c r="U2104" s="204"/>
      <c r="V2104" s="204"/>
      <c r="W2104" s="204"/>
      <c r="X2104" s="204"/>
      <c r="Y2104" s="204"/>
      <c r="Z2104" s="204"/>
      <c r="AA2104" s="204"/>
      <c r="AB2104" s="204"/>
      <c r="AC2104" s="204"/>
      <c r="AD2104" s="204"/>
      <c r="AE2104" s="204"/>
      <c r="AF2104" s="204"/>
      <c r="AG2104" s="204"/>
      <c r="AH2104" s="204"/>
      <c r="AI2104" s="204"/>
      <c r="AJ2104" s="204"/>
      <c r="AK2104" s="204"/>
      <c r="AL2104" s="204"/>
      <c r="AM2104" s="204"/>
      <c r="AN2104" s="204"/>
      <c r="AO2104" s="204"/>
      <c r="AP2104" s="204"/>
      <c r="AQ2104" s="204"/>
      <c r="AR2104" s="204"/>
      <c r="AS2104" s="204"/>
      <c r="AT2104" s="204"/>
      <c r="AU2104" s="204"/>
      <c r="AV2104" s="204"/>
      <c r="AW2104" s="204"/>
      <c r="AX2104" s="204"/>
      <c r="AY2104" s="204"/>
      <c r="AZ2104" s="204"/>
      <c r="BA2104" s="204"/>
      <c r="BB2104" s="204"/>
      <c r="BC2104" s="204"/>
      <c r="BD2104" s="204"/>
      <c r="BE2104" s="204"/>
      <c r="BF2104" s="204"/>
      <c r="BG2104" s="204"/>
      <c r="BH2104" s="204"/>
      <c r="BI2104" s="204"/>
      <c r="BJ2104" s="204"/>
      <c r="BK2104" s="204"/>
      <c r="BL2104" s="204"/>
      <c r="BM2104" s="204"/>
      <c r="BN2104" s="204"/>
      <c r="BO2104" s="204"/>
      <c r="BP2104" s="204"/>
      <c r="BQ2104" s="204"/>
      <c r="BR2104" s="204"/>
      <c r="BS2104" s="204"/>
      <c r="BT2104" s="204"/>
      <c r="BU2104" s="204"/>
      <c r="BV2104" s="204"/>
      <c r="BW2104" s="204"/>
      <c r="BX2104" s="204"/>
      <c r="BY2104" s="204"/>
      <c r="BZ2104" s="204"/>
      <c r="CA2104" s="204"/>
      <c r="CB2104" s="204"/>
      <c r="CC2104" s="204"/>
      <c r="CD2104" s="204"/>
      <c r="CE2104" s="204"/>
      <c r="CF2104" s="204"/>
      <c r="CG2104" s="204"/>
      <c r="CH2104" s="204"/>
      <c r="CI2104" s="204"/>
      <c r="CJ2104" s="204"/>
      <c r="CK2104" s="204"/>
      <c r="CL2104" s="204"/>
      <c r="CN2104" s="205"/>
      <c r="CO2104" s="204"/>
      <c r="CP2104" s="204"/>
      <c r="CQ2104" s="204"/>
      <c r="CR2104" s="204"/>
      <c r="CS2104" s="204"/>
      <c r="CT2104" s="204"/>
      <c r="CU2104" s="204"/>
      <c r="CV2104" s="204"/>
      <c r="CW2104" s="204"/>
      <c r="CX2104" s="204"/>
      <c r="CY2104" s="204"/>
      <c r="CZ2104" s="204"/>
      <c r="DA2104" s="204"/>
      <c r="DB2104" s="204"/>
      <c r="DC2104" s="204"/>
      <c r="DD2104" s="204"/>
      <c r="DE2104" s="204"/>
      <c r="DF2104" s="204"/>
      <c r="DG2104" s="204"/>
      <c r="DH2104" s="204"/>
      <c r="DI2104" s="204"/>
      <c r="DJ2104" s="204"/>
      <c r="DK2104" s="204"/>
      <c r="DL2104" s="204"/>
    </row>
    <row r="2105" spans="1:116" x14ac:dyDescent="0.35">
      <c r="A2105" s="164"/>
      <c r="G2105" s="204"/>
      <c r="H2105" s="164"/>
      <c r="I2105" s="205"/>
      <c r="J2105" s="205"/>
      <c r="K2105" s="164"/>
      <c r="L2105" s="164"/>
      <c r="M2105" s="164"/>
      <c r="N2105" s="164"/>
      <c r="O2105" s="164"/>
      <c r="P2105" s="164"/>
      <c r="R2105" s="204"/>
      <c r="S2105" s="204"/>
      <c r="T2105" s="204"/>
      <c r="U2105" s="204"/>
      <c r="V2105" s="204"/>
      <c r="W2105" s="204"/>
      <c r="X2105" s="204"/>
      <c r="Y2105" s="204"/>
      <c r="Z2105" s="204"/>
      <c r="AA2105" s="204"/>
      <c r="AB2105" s="204"/>
      <c r="AC2105" s="204"/>
      <c r="AD2105" s="204"/>
      <c r="AE2105" s="204"/>
      <c r="AF2105" s="204"/>
      <c r="AG2105" s="204"/>
      <c r="AH2105" s="204"/>
      <c r="AI2105" s="204"/>
      <c r="AJ2105" s="204"/>
      <c r="AK2105" s="204"/>
      <c r="AL2105" s="204"/>
      <c r="AM2105" s="204"/>
      <c r="AN2105" s="204"/>
      <c r="AO2105" s="204"/>
      <c r="AP2105" s="204"/>
      <c r="AQ2105" s="204"/>
      <c r="AR2105" s="204"/>
      <c r="AS2105" s="204"/>
      <c r="AT2105" s="204"/>
      <c r="AU2105" s="204"/>
      <c r="AV2105" s="204"/>
      <c r="AW2105" s="204"/>
      <c r="AX2105" s="204"/>
      <c r="AY2105" s="204"/>
      <c r="AZ2105" s="204"/>
      <c r="BA2105" s="204"/>
      <c r="BB2105" s="204"/>
      <c r="BC2105" s="204"/>
      <c r="BD2105" s="204"/>
      <c r="BE2105" s="204"/>
      <c r="BF2105" s="204"/>
      <c r="BG2105" s="204"/>
      <c r="BH2105" s="204"/>
      <c r="BI2105" s="204"/>
      <c r="BJ2105" s="204"/>
      <c r="BK2105" s="204"/>
      <c r="BL2105" s="204"/>
      <c r="BM2105" s="204"/>
      <c r="BN2105" s="204"/>
      <c r="BO2105" s="204"/>
      <c r="BP2105" s="204"/>
      <c r="BQ2105" s="204"/>
      <c r="BR2105" s="204"/>
      <c r="BS2105" s="204"/>
      <c r="BT2105" s="204"/>
      <c r="BU2105" s="204"/>
      <c r="BV2105" s="204"/>
      <c r="BW2105" s="204"/>
      <c r="BX2105" s="204"/>
      <c r="BY2105" s="204"/>
      <c r="BZ2105" s="204"/>
      <c r="CA2105" s="204"/>
      <c r="CB2105" s="204"/>
      <c r="CC2105" s="204"/>
      <c r="CD2105" s="204"/>
      <c r="CE2105" s="204"/>
      <c r="CF2105" s="204"/>
      <c r="CG2105" s="204"/>
      <c r="CH2105" s="204"/>
      <c r="CI2105" s="204"/>
      <c r="CJ2105" s="204"/>
      <c r="CK2105" s="204"/>
      <c r="CL2105" s="204"/>
      <c r="CN2105" s="205"/>
      <c r="CO2105" s="204"/>
      <c r="CP2105" s="204"/>
      <c r="CQ2105" s="204"/>
      <c r="CR2105" s="204"/>
      <c r="CS2105" s="204"/>
      <c r="CT2105" s="204"/>
      <c r="CU2105" s="204"/>
      <c r="CV2105" s="204"/>
      <c r="CW2105" s="204"/>
      <c r="CX2105" s="204"/>
      <c r="CY2105" s="204"/>
      <c r="CZ2105" s="204"/>
      <c r="DA2105" s="204"/>
      <c r="DB2105" s="204"/>
      <c r="DC2105" s="204"/>
      <c r="DD2105" s="204"/>
      <c r="DE2105" s="204"/>
      <c r="DF2105" s="204"/>
      <c r="DG2105" s="204"/>
      <c r="DH2105" s="204"/>
      <c r="DI2105" s="204"/>
      <c r="DJ2105" s="204"/>
      <c r="DK2105" s="204"/>
      <c r="DL2105" s="204"/>
    </row>
    <row r="2106" spans="1:116" x14ac:dyDescent="0.35">
      <c r="A2106" s="164"/>
      <c r="G2106" s="204"/>
      <c r="H2106" s="164"/>
      <c r="I2106" s="205"/>
      <c r="J2106" s="205"/>
      <c r="K2106" s="164"/>
      <c r="L2106" s="164"/>
      <c r="M2106" s="164"/>
      <c r="N2106" s="164"/>
      <c r="O2106" s="164"/>
      <c r="P2106" s="164"/>
      <c r="R2106" s="204"/>
      <c r="S2106" s="204"/>
      <c r="T2106" s="204"/>
      <c r="U2106" s="204"/>
      <c r="V2106" s="204"/>
      <c r="W2106" s="204"/>
      <c r="X2106" s="204"/>
      <c r="Y2106" s="204"/>
      <c r="Z2106" s="204"/>
      <c r="AA2106" s="204"/>
      <c r="AB2106" s="204"/>
      <c r="AC2106" s="204"/>
      <c r="AD2106" s="204"/>
      <c r="AE2106" s="204"/>
      <c r="AF2106" s="204"/>
      <c r="AG2106" s="204"/>
      <c r="AH2106" s="204"/>
      <c r="AI2106" s="204"/>
      <c r="AJ2106" s="204"/>
      <c r="AK2106" s="204"/>
      <c r="AL2106" s="204"/>
      <c r="AM2106" s="204"/>
      <c r="AN2106" s="204"/>
      <c r="AO2106" s="204"/>
      <c r="AP2106" s="204"/>
      <c r="AQ2106" s="204"/>
      <c r="AR2106" s="204"/>
      <c r="AS2106" s="204"/>
      <c r="AT2106" s="204"/>
      <c r="AU2106" s="204"/>
      <c r="AV2106" s="204"/>
      <c r="AW2106" s="204"/>
      <c r="AX2106" s="204"/>
      <c r="AY2106" s="204"/>
      <c r="AZ2106" s="204"/>
      <c r="BA2106" s="204"/>
      <c r="BB2106" s="204"/>
      <c r="BC2106" s="204"/>
      <c r="BD2106" s="204"/>
      <c r="BE2106" s="204"/>
      <c r="BF2106" s="204"/>
      <c r="BG2106" s="204"/>
      <c r="BH2106" s="204"/>
      <c r="BI2106" s="204"/>
      <c r="BJ2106" s="204"/>
      <c r="BK2106" s="204"/>
      <c r="BL2106" s="204"/>
      <c r="BM2106" s="204"/>
      <c r="BN2106" s="204"/>
      <c r="BO2106" s="204"/>
      <c r="BP2106" s="204"/>
      <c r="BQ2106" s="204"/>
      <c r="BR2106" s="204"/>
      <c r="BS2106" s="204"/>
      <c r="BT2106" s="204"/>
      <c r="BU2106" s="204"/>
      <c r="BV2106" s="204"/>
      <c r="BW2106" s="204"/>
      <c r="BX2106" s="204"/>
      <c r="BY2106" s="204"/>
      <c r="BZ2106" s="204"/>
      <c r="CA2106" s="204"/>
      <c r="CB2106" s="204"/>
      <c r="CC2106" s="204"/>
      <c r="CD2106" s="204"/>
      <c r="CE2106" s="204"/>
      <c r="CF2106" s="204"/>
      <c r="CG2106" s="204"/>
      <c r="CH2106" s="204"/>
      <c r="CI2106" s="204"/>
      <c r="CJ2106" s="204"/>
      <c r="CK2106" s="204"/>
      <c r="CL2106" s="204"/>
      <c r="CN2106" s="205"/>
      <c r="CO2106" s="204"/>
      <c r="CP2106" s="204"/>
      <c r="CQ2106" s="204"/>
      <c r="CR2106" s="204"/>
      <c r="CS2106" s="204"/>
      <c r="CT2106" s="204"/>
      <c r="CU2106" s="204"/>
      <c r="CV2106" s="204"/>
      <c r="CW2106" s="204"/>
      <c r="CX2106" s="204"/>
      <c r="CY2106" s="204"/>
      <c r="CZ2106" s="204"/>
      <c r="DA2106" s="204"/>
      <c r="DB2106" s="204"/>
      <c r="DC2106" s="204"/>
      <c r="DD2106" s="204"/>
      <c r="DE2106" s="204"/>
      <c r="DF2106" s="204"/>
      <c r="DG2106" s="204"/>
      <c r="DH2106" s="204"/>
      <c r="DI2106" s="204"/>
      <c r="DJ2106" s="204"/>
      <c r="DK2106" s="204"/>
      <c r="DL2106" s="204"/>
    </row>
    <row r="2107" spans="1:116" x14ac:dyDescent="0.35">
      <c r="A2107" s="164"/>
      <c r="G2107" s="204"/>
      <c r="H2107" s="164"/>
      <c r="I2107" s="205"/>
      <c r="J2107" s="205"/>
      <c r="K2107" s="164"/>
      <c r="L2107" s="164"/>
      <c r="M2107" s="164"/>
      <c r="N2107" s="164"/>
      <c r="O2107" s="164"/>
      <c r="P2107" s="164"/>
      <c r="R2107" s="204"/>
      <c r="S2107" s="204"/>
      <c r="T2107" s="204"/>
      <c r="U2107" s="204"/>
      <c r="V2107" s="204"/>
      <c r="W2107" s="204"/>
      <c r="X2107" s="204"/>
      <c r="Y2107" s="204"/>
      <c r="Z2107" s="204"/>
      <c r="AA2107" s="204"/>
      <c r="AB2107" s="204"/>
      <c r="AC2107" s="204"/>
      <c r="AD2107" s="204"/>
      <c r="AE2107" s="204"/>
      <c r="AF2107" s="204"/>
      <c r="AG2107" s="204"/>
      <c r="AH2107" s="204"/>
      <c r="AI2107" s="204"/>
      <c r="AJ2107" s="204"/>
      <c r="AK2107" s="204"/>
      <c r="AL2107" s="204"/>
      <c r="AM2107" s="204"/>
      <c r="AN2107" s="204"/>
      <c r="AO2107" s="204"/>
      <c r="AP2107" s="204"/>
      <c r="AQ2107" s="204"/>
      <c r="AR2107" s="204"/>
      <c r="AS2107" s="204"/>
      <c r="AT2107" s="204"/>
      <c r="AU2107" s="204"/>
      <c r="AV2107" s="204"/>
      <c r="AW2107" s="204"/>
      <c r="AX2107" s="204"/>
      <c r="AY2107" s="204"/>
      <c r="AZ2107" s="204"/>
      <c r="BA2107" s="204"/>
      <c r="BB2107" s="204"/>
      <c r="BC2107" s="204"/>
      <c r="BD2107" s="204"/>
      <c r="BE2107" s="204"/>
      <c r="BF2107" s="204"/>
      <c r="BG2107" s="204"/>
      <c r="BH2107" s="204"/>
      <c r="BI2107" s="204"/>
      <c r="BJ2107" s="204"/>
      <c r="BK2107" s="204"/>
      <c r="BL2107" s="204"/>
      <c r="BM2107" s="204"/>
      <c r="BN2107" s="204"/>
      <c r="BO2107" s="204"/>
      <c r="BP2107" s="204"/>
      <c r="BQ2107" s="204"/>
      <c r="BR2107" s="204"/>
      <c r="BS2107" s="204"/>
      <c r="BT2107" s="204"/>
      <c r="BU2107" s="204"/>
      <c r="BV2107" s="204"/>
      <c r="BW2107" s="204"/>
      <c r="BX2107" s="204"/>
      <c r="BY2107" s="204"/>
      <c r="BZ2107" s="204"/>
      <c r="CA2107" s="204"/>
      <c r="CB2107" s="204"/>
      <c r="CC2107" s="204"/>
      <c r="CD2107" s="204"/>
      <c r="CE2107" s="204"/>
      <c r="CF2107" s="204"/>
      <c r="CG2107" s="204"/>
      <c r="CH2107" s="204"/>
      <c r="CI2107" s="204"/>
      <c r="CJ2107" s="204"/>
      <c r="CK2107" s="204"/>
      <c r="CL2107" s="204"/>
      <c r="CN2107" s="205"/>
      <c r="CO2107" s="204"/>
      <c r="CP2107" s="204"/>
      <c r="CQ2107" s="204"/>
      <c r="CR2107" s="204"/>
      <c r="CS2107" s="204"/>
      <c r="CT2107" s="204"/>
      <c r="CU2107" s="204"/>
      <c r="CV2107" s="204"/>
      <c r="CW2107" s="204"/>
      <c r="CX2107" s="204"/>
      <c r="CY2107" s="204"/>
      <c r="CZ2107" s="204"/>
      <c r="DA2107" s="204"/>
      <c r="DB2107" s="204"/>
      <c r="DC2107" s="204"/>
      <c r="DD2107" s="204"/>
      <c r="DE2107" s="204"/>
      <c r="DF2107" s="204"/>
      <c r="DG2107" s="204"/>
      <c r="DH2107" s="204"/>
      <c r="DI2107" s="204"/>
      <c r="DJ2107" s="204"/>
      <c r="DK2107" s="204"/>
      <c r="DL2107" s="204"/>
    </row>
    <row r="2108" spans="1:116" x14ac:dyDescent="0.35">
      <c r="A2108" s="164"/>
      <c r="G2108" s="204"/>
      <c r="H2108" s="164"/>
      <c r="I2108" s="205"/>
      <c r="J2108" s="205"/>
      <c r="K2108" s="164"/>
      <c r="L2108" s="164"/>
      <c r="M2108" s="164"/>
      <c r="N2108" s="164"/>
      <c r="O2108" s="164"/>
      <c r="P2108" s="164"/>
      <c r="R2108" s="204"/>
      <c r="S2108" s="204"/>
      <c r="T2108" s="204"/>
      <c r="U2108" s="204"/>
      <c r="V2108" s="204"/>
      <c r="W2108" s="204"/>
      <c r="X2108" s="204"/>
      <c r="Y2108" s="204"/>
      <c r="Z2108" s="204"/>
      <c r="AA2108" s="204"/>
      <c r="AB2108" s="204"/>
      <c r="AC2108" s="204"/>
      <c r="AD2108" s="204"/>
      <c r="AE2108" s="204"/>
      <c r="AF2108" s="204"/>
      <c r="AG2108" s="204"/>
      <c r="AH2108" s="204"/>
      <c r="AI2108" s="204"/>
      <c r="AJ2108" s="204"/>
      <c r="AK2108" s="204"/>
      <c r="AL2108" s="204"/>
      <c r="AM2108" s="204"/>
      <c r="AN2108" s="204"/>
      <c r="AO2108" s="204"/>
      <c r="AP2108" s="204"/>
      <c r="AQ2108" s="204"/>
      <c r="AR2108" s="204"/>
      <c r="AS2108" s="204"/>
      <c r="AT2108" s="204"/>
      <c r="AU2108" s="204"/>
      <c r="AV2108" s="204"/>
      <c r="AW2108" s="204"/>
      <c r="AX2108" s="204"/>
      <c r="AY2108" s="204"/>
      <c r="AZ2108" s="204"/>
      <c r="BA2108" s="204"/>
      <c r="BB2108" s="204"/>
      <c r="BC2108" s="204"/>
      <c r="BD2108" s="204"/>
      <c r="BE2108" s="204"/>
      <c r="BF2108" s="204"/>
      <c r="BG2108" s="204"/>
      <c r="BH2108" s="204"/>
      <c r="BI2108" s="204"/>
      <c r="BJ2108" s="204"/>
      <c r="BK2108" s="204"/>
      <c r="BL2108" s="204"/>
      <c r="BM2108" s="204"/>
      <c r="BN2108" s="204"/>
      <c r="BO2108" s="204"/>
      <c r="BP2108" s="204"/>
      <c r="BQ2108" s="204"/>
      <c r="BR2108" s="204"/>
      <c r="BS2108" s="204"/>
      <c r="BT2108" s="204"/>
      <c r="BU2108" s="204"/>
      <c r="BV2108" s="204"/>
      <c r="BW2108" s="204"/>
      <c r="BX2108" s="204"/>
      <c r="BY2108" s="204"/>
      <c r="BZ2108" s="204"/>
      <c r="CA2108" s="204"/>
      <c r="CB2108" s="204"/>
      <c r="CC2108" s="204"/>
      <c r="CD2108" s="204"/>
      <c r="CE2108" s="204"/>
      <c r="CF2108" s="204"/>
      <c r="CG2108" s="204"/>
      <c r="CH2108" s="204"/>
      <c r="CI2108" s="204"/>
      <c r="CJ2108" s="204"/>
      <c r="CK2108" s="204"/>
      <c r="CL2108" s="204"/>
      <c r="CN2108" s="205"/>
      <c r="CO2108" s="204"/>
      <c r="CP2108" s="204"/>
      <c r="CQ2108" s="204"/>
      <c r="CR2108" s="204"/>
      <c r="CS2108" s="204"/>
      <c r="CT2108" s="204"/>
      <c r="CU2108" s="204"/>
      <c r="CV2108" s="204"/>
      <c r="CW2108" s="204"/>
      <c r="CX2108" s="204"/>
      <c r="CY2108" s="204"/>
      <c r="CZ2108" s="204"/>
      <c r="DA2108" s="204"/>
      <c r="DB2108" s="204"/>
      <c r="DC2108" s="204"/>
      <c r="DD2108" s="204"/>
      <c r="DE2108" s="204"/>
      <c r="DF2108" s="204"/>
      <c r="DG2108" s="204"/>
      <c r="DH2108" s="204"/>
      <c r="DI2108" s="204"/>
      <c r="DJ2108" s="204"/>
      <c r="DK2108" s="204"/>
      <c r="DL2108" s="204"/>
    </row>
    <row r="2109" spans="1:116" x14ac:dyDescent="0.35">
      <c r="G2109" s="204"/>
      <c r="H2109" s="164"/>
      <c r="I2109" s="205"/>
      <c r="J2109" s="205"/>
      <c r="K2109" s="164"/>
      <c r="L2109" s="164"/>
      <c r="M2109" s="164"/>
      <c r="N2109" s="164"/>
      <c r="O2109" s="164"/>
      <c r="P2109" s="164"/>
      <c r="R2109" s="204"/>
      <c r="S2109" s="204"/>
      <c r="T2109" s="204"/>
      <c r="U2109" s="204"/>
      <c r="V2109" s="204"/>
      <c r="W2109" s="204"/>
      <c r="X2109" s="204"/>
      <c r="Y2109" s="204"/>
      <c r="Z2109" s="204"/>
      <c r="AA2109" s="204"/>
      <c r="AB2109" s="204"/>
      <c r="AC2109" s="204"/>
      <c r="AD2109" s="204"/>
      <c r="AE2109" s="204"/>
      <c r="AF2109" s="204"/>
      <c r="AG2109" s="204"/>
      <c r="AH2109" s="204"/>
      <c r="AI2109" s="204"/>
      <c r="AJ2109" s="204"/>
      <c r="AK2109" s="204"/>
      <c r="AL2109" s="204"/>
      <c r="AM2109" s="204"/>
      <c r="AN2109" s="204"/>
      <c r="AO2109" s="204"/>
      <c r="AP2109" s="204"/>
      <c r="AQ2109" s="204"/>
      <c r="AR2109" s="204"/>
      <c r="AS2109" s="204"/>
      <c r="AT2109" s="204"/>
      <c r="AU2109" s="204"/>
      <c r="AV2109" s="204"/>
      <c r="AW2109" s="204"/>
      <c r="AX2109" s="204"/>
      <c r="AY2109" s="204"/>
      <c r="AZ2109" s="204"/>
      <c r="BA2109" s="204"/>
      <c r="BB2109" s="204"/>
      <c r="BC2109" s="204"/>
      <c r="BD2109" s="204"/>
      <c r="BE2109" s="204"/>
      <c r="BF2109" s="204"/>
      <c r="BG2109" s="204"/>
      <c r="BH2109" s="204"/>
      <c r="BI2109" s="204"/>
      <c r="BJ2109" s="204"/>
      <c r="BK2109" s="204"/>
      <c r="BL2109" s="204"/>
      <c r="BM2109" s="204"/>
      <c r="BN2109" s="204"/>
      <c r="BO2109" s="204"/>
      <c r="BP2109" s="204"/>
      <c r="BQ2109" s="204"/>
      <c r="BR2109" s="204"/>
      <c r="BS2109" s="204"/>
      <c r="BT2109" s="204"/>
      <c r="BU2109" s="204"/>
      <c r="BV2109" s="204"/>
      <c r="BW2109" s="204"/>
      <c r="BX2109" s="204"/>
      <c r="BY2109" s="204"/>
      <c r="BZ2109" s="204"/>
      <c r="CA2109" s="204"/>
      <c r="CB2109" s="204"/>
      <c r="CC2109" s="204"/>
      <c r="CD2109" s="204"/>
      <c r="CE2109" s="204"/>
      <c r="CF2109" s="204"/>
      <c r="CG2109" s="204"/>
      <c r="CH2109" s="204"/>
      <c r="CI2109" s="204"/>
      <c r="CJ2109" s="204"/>
      <c r="CK2109" s="204"/>
      <c r="CL2109" s="204"/>
      <c r="CN2109" s="205"/>
      <c r="CO2109" s="204"/>
      <c r="CP2109" s="204"/>
      <c r="CQ2109" s="204"/>
      <c r="CR2109" s="204"/>
      <c r="CS2109" s="204"/>
      <c r="CT2109" s="204"/>
      <c r="CU2109" s="204"/>
      <c r="CV2109" s="204"/>
      <c r="CW2109" s="204"/>
      <c r="CX2109" s="204"/>
      <c r="CY2109" s="204"/>
      <c r="CZ2109" s="204"/>
      <c r="DA2109" s="204"/>
      <c r="DB2109" s="204"/>
      <c r="DC2109" s="204"/>
      <c r="DD2109" s="204"/>
      <c r="DE2109" s="204"/>
      <c r="DF2109" s="204"/>
      <c r="DG2109" s="204"/>
      <c r="DH2109" s="204"/>
      <c r="DI2109" s="204"/>
      <c r="DJ2109" s="204"/>
      <c r="DK2109" s="204"/>
      <c r="DL2109" s="204"/>
    </row>
    <row r="2110" spans="1:116" x14ac:dyDescent="0.35">
      <c r="G2110" s="204"/>
      <c r="H2110" s="164"/>
      <c r="I2110" s="205"/>
      <c r="J2110" s="205"/>
      <c r="K2110" s="164"/>
      <c r="L2110" s="164"/>
      <c r="M2110" s="164"/>
      <c r="N2110" s="164"/>
      <c r="O2110" s="164"/>
      <c r="P2110" s="164"/>
      <c r="R2110" s="204"/>
      <c r="S2110" s="204"/>
      <c r="T2110" s="204"/>
      <c r="U2110" s="204"/>
      <c r="V2110" s="204"/>
      <c r="W2110" s="204"/>
      <c r="X2110" s="204"/>
      <c r="Y2110" s="204"/>
      <c r="Z2110" s="204"/>
      <c r="AA2110" s="204"/>
      <c r="AB2110" s="204"/>
      <c r="AC2110" s="204"/>
      <c r="AD2110" s="204"/>
      <c r="AE2110" s="204"/>
      <c r="AF2110" s="204"/>
      <c r="AG2110" s="204"/>
      <c r="AH2110" s="204"/>
      <c r="AI2110" s="204"/>
      <c r="AJ2110" s="204"/>
      <c r="AK2110" s="204"/>
      <c r="AL2110" s="204"/>
      <c r="AM2110" s="204"/>
      <c r="AN2110" s="204"/>
      <c r="AO2110" s="204"/>
      <c r="AP2110" s="204"/>
      <c r="AQ2110" s="204"/>
      <c r="AR2110" s="204"/>
      <c r="AS2110" s="204"/>
      <c r="AT2110" s="204"/>
      <c r="AU2110" s="204"/>
      <c r="AV2110" s="204"/>
      <c r="AW2110" s="204"/>
      <c r="AX2110" s="204"/>
      <c r="AY2110" s="204"/>
      <c r="AZ2110" s="204"/>
      <c r="BA2110" s="204"/>
      <c r="BB2110" s="204"/>
      <c r="BC2110" s="204"/>
      <c r="BD2110" s="204"/>
      <c r="BE2110" s="204"/>
      <c r="BF2110" s="204"/>
      <c r="BG2110" s="204"/>
      <c r="BH2110" s="204"/>
      <c r="BI2110" s="204"/>
      <c r="BJ2110" s="204"/>
      <c r="BK2110" s="204"/>
      <c r="BL2110" s="204"/>
      <c r="BM2110" s="204"/>
      <c r="BN2110" s="204"/>
      <c r="BO2110" s="204"/>
      <c r="BP2110" s="204"/>
      <c r="BQ2110" s="204"/>
      <c r="BR2110" s="204"/>
      <c r="BS2110" s="204"/>
      <c r="BT2110" s="204"/>
      <c r="BU2110" s="204"/>
      <c r="BV2110" s="204"/>
      <c r="BW2110" s="204"/>
      <c r="BX2110" s="204"/>
      <c r="BY2110" s="204"/>
      <c r="BZ2110" s="204"/>
      <c r="CA2110" s="204"/>
      <c r="CB2110" s="204"/>
      <c r="CC2110" s="204"/>
      <c r="CD2110" s="204"/>
      <c r="CE2110" s="204"/>
      <c r="CF2110" s="204"/>
      <c r="CG2110" s="204"/>
      <c r="CH2110" s="204"/>
      <c r="CI2110" s="204"/>
      <c r="CJ2110" s="204"/>
      <c r="CK2110" s="204"/>
      <c r="CL2110" s="204"/>
      <c r="CN2110" s="205"/>
      <c r="CO2110" s="204"/>
      <c r="CP2110" s="204"/>
      <c r="CQ2110" s="204"/>
      <c r="CR2110" s="204"/>
      <c r="CS2110" s="204"/>
      <c r="CT2110" s="204"/>
      <c r="CU2110" s="204"/>
      <c r="CV2110" s="204"/>
      <c r="CW2110" s="204"/>
      <c r="CX2110" s="204"/>
      <c r="CY2110" s="204"/>
      <c r="CZ2110" s="204"/>
      <c r="DA2110" s="204"/>
      <c r="DB2110" s="204"/>
      <c r="DC2110" s="204"/>
      <c r="DD2110" s="204"/>
      <c r="DE2110" s="204"/>
      <c r="DF2110" s="204"/>
      <c r="DG2110" s="204"/>
      <c r="DH2110" s="204"/>
      <c r="DI2110" s="204"/>
      <c r="DJ2110" s="204"/>
      <c r="DK2110" s="204"/>
      <c r="DL2110" s="204"/>
    </row>
    <row r="2111" spans="1:116" x14ac:dyDescent="0.35">
      <c r="A2111" s="174"/>
      <c r="E2111" s="8"/>
      <c r="CO2111" s="8"/>
      <c r="CP2111" s="8"/>
      <c r="CQ2111" s="8"/>
      <c r="CR2111" s="8"/>
      <c r="CS2111" s="8"/>
      <c r="CT2111" s="8"/>
      <c r="CU2111" s="8"/>
      <c r="CV2111" s="8"/>
      <c r="CW2111" s="8"/>
      <c r="CX2111" s="8"/>
      <c r="CY2111" s="8"/>
      <c r="CZ2111" s="8"/>
      <c r="DA2111" s="8"/>
      <c r="DB2111" s="8"/>
      <c r="DC2111" s="8"/>
      <c r="DD2111" s="8"/>
      <c r="DE2111" s="8"/>
      <c r="DF2111" s="8"/>
      <c r="DG2111" s="8"/>
      <c r="DH2111" s="8"/>
      <c r="DI2111" s="8"/>
      <c r="DJ2111" s="8"/>
      <c r="DK2111" s="8"/>
      <c r="DL2111" s="8"/>
    </row>
    <row r="2112" spans="1:116" x14ac:dyDescent="0.35">
      <c r="A2112" s="174"/>
      <c r="E2112" s="8"/>
      <c r="CO2112" s="8"/>
      <c r="CP2112" s="8"/>
      <c r="CQ2112" s="8"/>
      <c r="CR2112" s="8"/>
      <c r="CS2112" s="8"/>
      <c r="CT2112" s="8"/>
      <c r="CU2112" s="8"/>
      <c r="CV2112" s="8"/>
      <c r="CW2112" s="8"/>
      <c r="CX2112" s="8"/>
      <c r="CY2112" s="8"/>
      <c r="CZ2112" s="8"/>
      <c r="DA2112" s="8"/>
      <c r="DB2112" s="8"/>
      <c r="DC2112" s="8"/>
      <c r="DD2112" s="8"/>
      <c r="DE2112" s="8"/>
      <c r="DF2112" s="8"/>
      <c r="DG2112" s="8"/>
      <c r="DH2112" s="8"/>
      <c r="DI2112" s="8"/>
      <c r="DJ2112" s="8"/>
      <c r="DK2112" s="8"/>
      <c r="DL2112" s="8"/>
    </row>
    <row r="2113" spans="1:116" x14ac:dyDescent="0.35">
      <c r="A2113" s="174"/>
      <c r="E2113" s="8"/>
      <c r="G2113" s="175" t="s">
        <v>490</v>
      </c>
      <c r="H2113" s="174"/>
      <c r="I2113" s="176"/>
      <c r="J2113" s="176"/>
      <c r="K2113" s="197"/>
      <c r="L2113" s="197"/>
      <c r="M2113" s="197"/>
      <c r="N2113" s="197"/>
      <c r="O2113" s="197"/>
      <c r="P2113" s="197"/>
      <c r="R2113" s="198"/>
      <c r="S2113" s="174"/>
      <c r="T2113" s="174"/>
      <c r="U2113" s="174"/>
      <c r="V2113" s="174"/>
      <c r="W2113" s="174"/>
      <c r="X2113" s="174"/>
      <c r="Y2113" s="174"/>
      <c r="Z2113" s="174"/>
      <c r="AA2113" s="174"/>
      <c r="AB2113" s="174"/>
      <c r="AC2113" s="174"/>
      <c r="AD2113" s="174"/>
      <c r="AE2113" s="174"/>
      <c r="AF2113" s="174"/>
      <c r="AG2113" s="174"/>
      <c r="AH2113" s="174"/>
      <c r="AI2113" s="174"/>
      <c r="AJ2113" s="174"/>
      <c r="AK2113" s="174"/>
      <c r="AL2113" s="174"/>
      <c r="AM2113" s="174"/>
      <c r="AN2113" s="174"/>
      <c r="AO2113" s="174"/>
      <c r="AP2113" s="174"/>
      <c r="AQ2113" s="174"/>
      <c r="AR2113" s="174"/>
      <c r="AS2113" s="174"/>
      <c r="AT2113" s="174"/>
      <c r="AU2113" s="174"/>
      <c r="AV2113" s="174"/>
      <c r="AW2113" s="174"/>
      <c r="AX2113" s="174"/>
      <c r="AY2113" s="174"/>
      <c r="AZ2113" s="174"/>
      <c r="BA2113" s="174"/>
      <c r="BB2113" s="174"/>
      <c r="BC2113" s="174"/>
      <c r="BD2113" s="174"/>
      <c r="BE2113" s="174"/>
      <c r="BF2113" s="174"/>
      <c r="BG2113" s="174"/>
      <c r="BH2113" s="174"/>
      <c r="BI2113" s="174"/>
      <c r="BJ2113" s="174"/>
      <c r="BK2113" s="174"/>
      <c r="BL2113" s="174"/>
      <c r="BM2113" s="174"/>
      <c r="BN2113" s="174"/>
      <c r="BO2113" s="174"/>
      <c r="BP2113" s="174"/>
      <c r="BQ2113" s="174"/>
      <c r="BR2113" s="174"/>
      <c r="BS2113" s="174"/>
      <c r="BT2113" s="174"/>
      <c r="BU2113" s="174"/>
      <c r="BV2113" s="174"/>
      <c r="BW2113" s="174"/>
      <c r="BX2113" s="174"/>
      <c r="BY2113" s="174"/>
      <c r="BZ2113" s="174"/>
      <c r="CA2113" s="174"/>
      <c r="CB2113" s="174"/>
      <c r="CC2113" s="174"/>
      <c r="CD2113" s="174"/>
      <c r="CE2113" s="174"/>
      <c r="CF2113" s="174"/>
      <c r="CG2113" s="174"/>
      <c r="CH2113" s="174"/>
      <c r="CI2113" s="174"/>
      <c r="CJ2113" s="174"/>
      <c r="CK2113" s="174"/>
      <c r="CL2113" s="174"/>
      <c r="CN2113" s="176"/>
      <c r="CO2113" s="174"/>
      <c r="CP2113" s="174"/>
      <c r="CQ2113" s="174"/>
      <c r="CR2113" s="174"/>
      <c r="CS2113" s="174"/>
      <c r="CT2113" s="174"/>
      <c r="CU2113" s="174"/>
      <c r="CV2113" s="174"/>
      <c r="CW2113" s="174"/>
      <c r="CX2113" s="174"/>
      <c r="CY2113" s="174"/>
      <c r="CZ2113" s="174"/>
      <c r="DA2113" s="174"/>
      <c r="DB2113" s="174"/>
      <c r="DC2113" s="174"/>
      <c r="DD2113" s="174"/>
      <c r="DE2113" s="174"/>
      <c r="DF2113" s="174"/>
      <c r="DG2113" s="174"/>
      <c r="DH2113" s="174"/>
      <c r="DI2113" s="174"/>
      <c r="DJ2113" s="174"/>
      <c r="DK2113" s="174"/>
      <c r="DL2113" s="174"/>
    </row>
    <row r="2114" spans="1:116" x14ac:dyDescent="0.35">
      <c r="A2114" s="174"/>
      <c r="E2114" s="8"/>
      <c r="G2114" s="175" t="s">
        <v>492</v>
      </c>
      <c r="H2114" s="174"/>
      <c r="I2114" s="176"/>
      <c r="J2114" s="176"/>
      <c r="K2114" s="197"/>
      <c r="L2114" s="197"/>
      <c r="M2114" s="197"/>
      <c r="N2114" s="197"/>
      <c r="O2114" s="197"/>
      <c r="P2114" s="197"/>
      <c r="R2114" s="198"/>
      <c r="S2114" s="174"/>
      <c r="T2114" s="174"/>
      <c r="U2114" s="174"/>
      <c r="V2114" s="174"/>
      <c r="W2114" s="174"/>
      <c r="X2114" s="174"/>
      <c r="Y2114" s="174"/>
      <c r="Z2114" s="174"/>
      <c r="AA2114" s="174"/>
      <c r="AB2114" s="174"/>
      <c r="AC2114" s="174"/>
      <c r="AD2114" s="174"/>
      <c r="AE2114" s="174"/>
      <c r="AF2114" s="174"/>
      <c r="AG2114" s="174"/>
      <c r="AH2114" s="174"/>
      <c r="AI2114" s="174"/>
      <c r="AJ2114" s="174"/>
      <c r="AK2114" s="174"/>
      <c r="AL2114" s="174"/>
      <c r="AM2114" s="174"/>
      <c r="AN2114" s="174"/>
      <c r="AO2114" s="174"/>
      <c r="AP2114" s="174"/>
      <c r="AQ2114" s="174"/>
      <c r="AR2114" s="174"/>
      <c r="AS2114" s="174"/>
      <c r="AT2114" s="174"/>
      <c r="AU2114" s="174"/>
      <c r="AV2114" s="174"/>
      <c r="AW2114" s="174"/>
      <c r="AX2114" s="174"/>
      <c r="AY2114" s="174"/>
      <c r="AZ2114" s="174"/>
      <c r="BA2114" s="174"/>
      <c r="BB2114" s="174"/>
      <c r="BC2114" s="174"/>
      <c r="BD2114" s="174"/>
      <c r="BE2114" s="174"/>
      <c r="BF2114" s="174"/>
      <c r="BG2114" s="174"/>
      <c r="BH2114" s="174"/>
      <c r="BI2114" s="174"/>
      <c r="BJ2114" s="174"/>
      <c r="BK2114" s="174"/>
      <c r="BL2114" s="174"/>
      <c r="BM2114" s="174"/>
      <c r="BN2114" s="174"/>
      <c r="BO2114" s="174"/>
      <c r="BP2114" s="174"/>
      <c r="BQ2114" s="174"/>
      <c r="BR2114" s="174"/>
      <c r="BS2114" s="174"/>
      <c r="BT2114" s="174"/>
      <c r="BU2114" s="174"/>
      <c r="BV2114" s="174"/>
      <c r="BW2114" s="174"/>
      <c r="BX2114" s="174"/>
      <c r="BY2114" s="174"/>
      <c r="BZ2114" s="174"/>
      <c r="CA2114" s="174"/>
      <c r="CB2114" s="174"/>
      <c r="CC2114" s="174"/>
      <c r="CD2114" s="174"/>
      <c r="CE2114" s="174"/>
      <c r="CF2114" s="174"/>
      <c r="CG2114" s="174"/>
      <c r="CH2114" s="174"/>
      <c r="CI2114" s="174"/>
      <c r="CJ2114" s="174"/>
      <c r="CK2114" s="174"/>
      <c r="CL2114" s="174"/>
      <c r="CN2114" s="176"/>
      <c r="CO2114" s="174"/>
      <c r="CP2114" s="174"/>
      <c r="CQ2114" s="174"/>
      <c r="CR2114" s="174"/>
      <c r="CS2114" s="174"/>
      <c r="CT2114" s="174"/>
      <c r="CU2114" s="174"/>
      <c r="CV2114" s="174"/>
      <c r="CW2114" s="174"/>
      <c r="CX2114" s="174"/>
      <c r="CY2114" s="174"/>
      <c r="CZ2114" s="174"/>
      <c r="DA2114" s="174"/>
      <c r="DB2114" s="174"/>
      <c r="DC2114" s="174"/>
      <c r="DD2114" s="174"/>
      <c r="DE2114" s="174"/>
      <c r="DF2114" s="174"/>
      <c r="DG2114" s="174"/>
      <c r="DH2114" s="174"/>
      <c r="DI2114" s="174"/>
      <c r="DJ2114" s="174"/>
      <c r="DK2114" s="174"/>
      <c r="DL2114" s="174"/>
    </row>
    <row r="2115" spans="1:116" x14ac:dyDescent="0.35">
      <c r="A2115" s="174"/>
      <c r="E2115" s="8"/>
      <c r="G2115" s="175" t="s">
        <v>461</v>
      </c>
      <c r="H2115" s="174"/>
      <c r="I2115" s="176"/>
      <c r="J2115" s="176"/>
      <c r="K2115" s="197"/>
      <c r="L2115" s="197"/>
      <c r="M2115" s="197"/>
      <c r="N2115" s="197"/>
      <c r="O2115" s="197"/>
      <c r="P2115" s="197"/>
      <c r="R2115" s="198"/>
      <c r="S2115" s="199" t="str">
        <f t="shared" ref="S2115:AX2115" si="3288">S$20</f>
        <v>S$16</v>
      </c>
      <c r="T2115" s="199" t="str">
        <f t="shared" si="3288"/>
        <v>T$16</v>
      </c>
      <c r="U2115" s="199" t="str">
        <f t="shared" si="3288"/>
        <v>U$16</v>
      </c>
      <c r="V2115" s="199" t="str">
        <f t="shared" si="3288"/>
        <v>V$16</v>
      </c>
      <c r="W2115" s="199" t="str">
        <f t="shared" si="3288"/>
        <v>W$16</v>
      </c>
      <c r="X2115" s="199" t="str">
        <f t="shared" si="3288"/>
        <v>X$16</v>
      </c>
      <c r="Y2115" s="199" t="str">
        <f t="shared" si="3288"/>
        <v>Y$16</v>
      </c>
      <c r="Z2115" s="199" t="str">
        <f t="shared" si="3288"/>
        <v>Z$16</v>
      </c>
      <c r="AA2115" s="199" t="str">
        <f t="shared" si="3288"/>
        <v>AA$16</v>
      </c>
      <c r="AB2115" s="199" t="str">
        <f t="shared" si="3288"/>
        <v>AB$16</v>
      </c>
      <c r="AC2115" s="199" t="str">
        <f t="shared" si="3288"/>
        <v>AC$16</v>
      </c>
      <c r="AD2115" s="199" t="str">
        <f t="shared" si="3288"/>
        <v>AD$16</v>
      </c>
      <c r="AE2115" s="199" t="str">
        <f t="shared" si="3288"/>
        <v>AE$16</v>
      </c>
      <c r="AF2115" s="199" t="str">
        <f t="shared" si="3288"/>
        <v>AF$16</v>
      </c>
      <c r="AG2115" s="199" t="str">
        <f t="shared" si="3288"/>
        <v>AG$16</v>
      </c>
      <c r="AH2115" s="199" t="str">
        <f t="shared" si="3288"/>
        <v>AH$16</v>
      </c>
      <c r="AI2115" s="199" t="str">
        <f t="shared" si="3288"/>
        <v>AI$16</v>
      </c>
      <c r="AJ2115" s="199" t="str">
        <f t="shared" si="3288"/>
        <v>AJ$16</v>
      </c>
      <c r="AK2115" s="199" t="str">
        <f t="shared" si="3288"/>
        <v>AK$16</v>
      </c>
      <c r="AL2115" s="199" t="str">
        <f t="shared" si="3288"/>
        <v>AL$16</v>
      </c>
      <c r="AM2115" s="199" t="str">
        <f t="shared" si="3288"/>
        <v>AM$16</v>
      </c>
      <c r="AN2115" s="199" t="str">
        <f t="shared" si="3288"/>
        <v>AN$16</v>
      </c>
      <c r="AO2115" s="199" t="str">
        <f t="shared" si="3288"/>
        <v>AO$16</v>
      </c>
      <c r="AP2115" s="199" t="str">
        <f t="shared" si="3288"/>
        <v>AP$16</v>
      </c>
      <c r="AQ2115" s="199" t="str">
        <f t="shared" si="3288"/>
        <v>AQ$16</v>
      </c>
      <c r="AR2115" s="199" t="str">
        <f t="shared" si="3288"/>
        <v>AR$16</v>
      </c>
      <c r="AS2115" s="199" t="str">
        <f t="shared" si="3288"/>
        <v>AS$16</v>
      </c>
      <c r="AT2115" s="199" t="str">
        <f t="shared" si="3288"/>
        <v>AT$16</v>
      </c>
      <c r="AU2115" s="199" t="str">
        <f t="shared" si="3288"/>
        <v>AU$16</v>
      </c>
      <c r="AV2115" s="199" t="str">
        <f t="shared" si="3288"/>
        <v>AV$16</v>
      </c>
      <c r="AW2115" s="199" t="str">
        <f t="shared" si="3288"/>
        <v>AW$16</v>
      </c>
      <c r="AX2115" s="199" t="str">
        <f t="shared" si="3288"/>
        <v>AX$16</v>
      </c>
      <c r="AY2115" s="199" t="str">
        <f t="shared" ref="AY2115:CD2115" si="3289">AY$20</f>
        <v>AY$16</v>
      </c>
      <c r="AZ2115" s="199" t="str">
        <f t="shared" si="3289"/>
        <v>AZ$16</v>
      </c>
      <c r="BA2115" s="199" t="str">
        <f t="shared" si="3289"/>
        <v>BA$16</v>
      </c>
      <c r="BB2115" s="199" t="str">
        <f t="shared" si="3289"/>
        <v>BB$16</v>
      </c>
      <c r="BC2115" s="199" t="str">
        <f t="shared" si="3289"/>
        <v>BC$16</v>
      </c>
      <c r="BD2115" s="199" t="str">
        <f t="shared" si="3289"/>
        <v>BD$16</v>
      </c>
      <c r="BE2115" s="199" t="str">
        <f t="shared" si="3289"/>
        <v>BE$16</v>
      </c>
      <c r="BF2115" s="199" t="str">
        <f t="shared" si="3289"/>
        <v>BF$16</v>
      </c>
      <c r="BG2115" s="199" t="str">
        <f t="shared" si="3289"/>
        <v>BG$16</v>
      </c>
      <c r="BH2115" s="199" t="str">
        <f t="shared" si="3289"/>
        <v>BH$16</v>
      </c>
      <c r="BI2115" s="199" t="str">
        <f t="shared" si="3289"/>
        <v>BI$16</v>
      </c>
      <c r="BJ2115" s="199" t="str">
        <f t="shared" si="3289"/>
        <v>BJ$16</v>
      </c>
      <c r="BK2115" s="199" t="str">
        <f t="shared" si="3289"/>
        <v>BK$16</v>
      </c>
      <c r="BL2115" s="199" t="str">
        <f t="shared" si="3289"/>
        <v>BL$16</v>
      </c>
      <c r="BM2115" s="199" t="str">
        <f t="shared" si="3289"/>
        <v>BM$16</v>
      </c>
      <c r="BN2115" s="199" t="str">
        <f t="shared" si="3289"/>
        <v>BN$16</v>
      </c>
      <c r="BO2115" s="199" t="str">
        <f t="shared" si="3289"/>
        <v>BO$16</v>
      </c>
      <c r="BP2115" s="199" t="str">
        <f t="shared" si="3289"/>
        <v>BP$16</v>
      </c>
      <c r="BQ2115" s="199" t="str">
        <f t="shared" si="3289"/>
        <v>BQ$16</v>
      </c>
      <c r="BR2115" s="199" t="str">
        <f t="shared" si="3289"/>
        <v>BR$16</v>
      </c>
      <c r="BS2115" s="199" t="str">
        <f t="shared" si="3289"/>
        <v>BS$16</v>
      </c>
      <c r="BT2115" s="199" t="str">
        <f t="shared" si="3289"/>
        <v>BT$16</v>
      </c>
      <c r="BU2115" s="199" t="str">
        <f t="shared" si="3289"/>
        <v>BU$16</v>
      </c>
      <c r="BV2115" s="199" t="str">
        <f t="shared" si="3289"/>
        <v>BV$16</v>
      </c>
      <c r="BW2115" s="199" t="str">
        <f t="shared" si="3289"/>
        <v>BW$16</v>
      </c>
      <c r="BX2115" s="199" t="str">
        <f t="shared" si="3289"/>
        <v>BX$16</v>
      </c>
      <c r="BY2115" s="199" t="str">
        <f t="shared" si="3289"/>
        <v>BY$16</v>
      </c>
      <c r="BZ2115" s="199" t="str">
        <f t="shared" si="3289"/>
        <v>BZ$16</v>
      </c>
      <c r="CA2115" s="199" t="str">
        <f t="shared" si="3289"/>
        <v>CA$16</v>
      </c>
      <c r="CB2115" s="199" t="str">
        <f t="shared" si="3289"/>
        <v>CB$16</v>
      </c>
      <c r="CC2115" s="199" t="str">
        <f t="shared" si="3289"/>
        <v>CC$16</v>
      </c>
      <c r="CD2115" s="199" t="str">
        <f t="shared" si="3289"/>
        <v>CD$16</v>
      </c>
      <c r="CE2115" s="199" t="str">
        <f t="shared" ref="CE2115:CL2115" si="3290">CE$20</f>
        <v>CE$16</v>
      </c>
      <c r="CF2115" s="199" t="str">
        <f t="shared" si="3290"/>
        <v>CF$16</v>
      </c>
      <c r="CG2115" s="199" t="str">
        <f t="shared" si="3290"/>
        <v>CG$16</v>
      </c>
      <c r="CH2115" s="199" t="str">
        <f t="shared" si="3290"/>
        <v>CH$16</v>
      </c>
      <c r="CI2115" s="199" t="str">
        <f t="shared" si="3290"/>
        <v>CI$16</v>
      </c>
      <c r="CJ2115" s="199" t="str">
        <f t="shared" si="3290"/>
        <v>CJ$16</v>
      </c>
      <c r="CK2115" s="199" t="str">
        <f t="shared" si="3290"/>
        <v>CK$16</v>
      </c>
      <c r="CL2115" s="199" t="str">
        <f t="shared" si="3290"/>
        <v>CL$16</v>
      </c>
      <c r="CN2115" s="176"/>
      <c r="CO2115" s="199" t="str">
        <f t="shared" ref="CO2115:DL2115" si="3291">CO$20</f>
        <v>CO$16</v>
      </c>
      <c r="CP2115" s="199" t="str">
        <f t="shared" si="3291"/>
        <v>CP$16</v>
      </c>
      <c r="CQ2115" s="199" t="str">
        <f t="shared" si="3291"/>
        <v>CQ$16</v>
      </c>
      <c r="CR2115" s="199" t="str">
        <f t="shared" si="3291"/>
        <v>CR$16</v>
      </c>
      <c r="CS2115" s="199" t="str">
        <f t="shared" si="3291"/>
        <v>CS$16</v>
      </c>
      <c r="CT2115" s="199" t="str">
        <f t="shared" si="3291"/>
        <v>CT$16</v>
      </c>
      <c r="CU2115" s="199" t="str">
        <f t="shared" si="3291"/>
        <v>CU$16</v>
      </c>
      <c r="CV2115" s="199" t="str">
        <f t="shared" si="3291"/>
        <v>CV$16</v>
      </c>
      <c r="CW2115" s="199" t="str">
        <f t="shared" si="3291"/>
        <v>CW$16</v>
      </c>
      <c r="CX2115" s="199" t="str">
        <f t="shared" si="3291"/>
        <v>CX$16</v>
      </c>
      <c r="CY2115" s="199" t="str">
        <f t="shared" si="3291"/>
        <v>CY$16</v>
      </c>
      <c r="CZ2115" s="199" t="str">
        <f t="shared" si="3291"/>
        <v>CZ$16</v>
      </c>
      <c r="DA2115" s="199" t="str">
        <f t="shared" si="3291"/>
        <v>DA$16</v>
      </c>
      <c r="DB2115" s="199" t="str">
        <f t="shared" si="3291"/>
        <v>DB$16</v>
      </c>
      <c r="DC2115" s="199" t="str">
        <f t="shared" si="3291"/>
        <v>DC$16</v>
      </c>
      <c r="DD2115" s="199" t="str">
        <f t="shared" si="3291"/>
        <v>DD$16</v>
      </c>
      <c r="DE2115" s="199" t="str">
        <f t="shared" si="3291"/>
        <v>DE$16</v>
      </c>
      <c r="DF2115" s="199" t="str">
        <f t="shared" si="3291"/>
        <v>DF$16</v>
      </c>
      <c r="DG2115" s="199" t="str">
        <f t="shared" si="3291"/>
        <v>DG$16</v>
      </c>
      <c r="DH2115" s="199" t="str">
        <f t="shared" si="3291"/>
        <v>DH$16</v>
      </c>
      <c r="DI2115" s="199" t="str">
        <f t="shared" si="3291"/>
        <v>DI$16</v>
      </c>
      <c r="DJ2115" s="199" t="str">
        <f t="shared" si="3291"/>
        <v>DJ$16</v>
      </c>
      <c r="DK2115" s="199" t="str">
        <f t="shared" si="3291"/>
        <v>DK$16</v>
      </c>
      <c r="DL2115" s="199" t="str">
        <f t="shared" si="3291"/>
        <v>DL$16</v>
      </c>
    </row>
    <row r="2116" spans="1:116" x14ac:dyDescent="0.35">
      <c r="A2116" s="174"/>
      <c r="E2116" s="8"/>
      <c r="G2116" s="175" t="s">
        <v>462</v>
      </c>
      <c r="H2116" s="200"/>
      <c r="I2116" s="201"/>
      <c r="J2116" s="201"/>
      <c r="K2116" s="202"/>
      <c r="L2116" s="202"/>
      <c r="M2116" s="202"/>
      <c r="N2116" s="202"/>
      <c r="O2116" s="202"/>
      <c r="P2116" s="202"/>
      <c r="R2116" s="202"/>
      <c r="S2116" s="199" t="str">
        <f t="shared" ref="S2116:AX2116" si="3292">S$21</f>
        <v>S$17</v>
      </c>
      <c r="T2116" s="199" t="str">
        <f t="shared" si="3292"/>
        <v>T$17</v>
      </c>
      <c r="U2116" s="199" t="str">
        <f t="shared" si="3292"/>
        <v>U$17</v>
      </c>
      <c r="V2116" s="199" t="str">
        <f t="shared" si="3292"/>
        <v>V$17</v>
      </c>
      <c r="W2116" s="199" t="str">
        <f t="shared" si="3292"/>
        <v>W$17</v>
      </c>
      <c r="X2116" s="199" t="str">
        <f t="shared" si="3292"/>
        <v>X$17</v>
      </c>
      <c r="Y2116" s="199" t="str">
        <f t="shared" si="3292"/>
        <v>Y$17</v>
      </c>
      <c r="Z2116" s="199" t="str">
        <f t="shared" si="3292"/>
        <v>Z$17</v>
      </c>
      <c r="AA2116" s="199" t="str">
        <f t="shared" si="3292"/>
        <v>AA$17</v>
      </c>
      <c r="AB2116" s="199" t="str">
        <f t="shared" si="3292"/>
        <v>AB$17</v>
      </c>
      <c r="AC2116" s="199" t="str">
        <f t="shared" si="3292"/>
        <v>AC$17</v>
      </c>
      <c r="AD2116" s="199" t="str">
        <f t="shared" si="3292"/>
        <v>AD$17</v>
      </c>
      <c r="AE2116" s="199" t="str">
        <f t="shared" si="3292"/>
        <v>AE$17</v>
      </c>
      <c r="AF2116" s="199" t="str">
        <f t="shared" si="3292"/>
        <v>AF$17</v>
      </c>
      <c r="AG2116" s="199" t="str">
        <f t="shared" si="3292"/>
        <v>AG$17</v>
      </c>
      <c r="AH2116" s="199" t="str">
        <f t="shared" si="3292"/>
        <v>AH$17</v>
      </c>
      <c r="AI2116" s="199" t="str">
        <f t="shared" si="3292"/>
        <v>AI$17</v>
      </c>
      <c r="AJ2116" s="199" t="str">
        <f t="shared" si="3292"/>
        <v>AJ$17</v>
      </c>
      <c r="AK2116" s="199" t="str">
        <f t="shared" si="3292"/>
        <v>AK$17</v>
      </c>
      <c r="AL2116" s="199" t="str">
        <f t="shared" si="3292"/>
        <v>AL$17</v>
      </c>
      <c r="AM2116" s="199" t="str">
        <f t="shared" si="3292"/>
        <v>AM$17</v>
      </c>
      <c r="AN2116" s="199" t="str">
        <f t="shared" si="3292"/>
        <v>AN$17</v>
      </c>
      <c r="AO2116" s="199" t="str">
        <f t="shared" si="3292"/>
        <v>AO$17</v>
      </c>
      <c r="AP2116" s="199" t="str">
        <f t="shared" si="3292"/>
        <v>AP$17</v>
      </c>
      <c r="AQ2116" s="199" t="str">
        <f t="shared" si="3292"/>
        <v>AQ$17</v>
      </c>
      <c r="AR2116" s="199" t="str">
        <f t="shared" si="3292"/>
        <v>AR$17</v>
      </c>
      <c r="AS2116" s="199" t="str">
        <f t="shared" si="3292"/>
        <v>AS$17</v>
      </c>
      <c r="AT2116" s="199" t="str">
        <f t="shared" si="3292"/>
        <v>AT$17</v>
      </c>
      <c r="AU2116" s="199" t="str">
        <f t="shared" si="3292"/>
        <v>AU$17</v>
      </c>
      <c r="AV2116" s="199" t="str">
        <f t="shared" si="3292"/>
        <v>AV$17</v>
      </c>
      <c r="AW2116" s="199" t="str">
        <f t="shared" si="3292"/>
        <v>AW$17</v>
      </c>
      <c r="AX2116" s="199" t="str">
        <f t="shared" si="3292"/>
        <v>AX$17</v>
      </c>
      <c r="AY2116" s="199" t="str">
        <f t="shared" ref="AY2116:CD2116" si="3293">AY$21</f>
        <v>AY$17</v>
      </c>
      <c r="AZ2116" s="199" t="str">
        <f t="shared" si="3293"/>
        <v>AZ$17</v>
      </c>
      <c r="BA2116" s="199" t="str">
        <f t="shared" si="3293"/>
        <v>BA$17</v>
      </c>
      <c r="BB2116" s="199" t="str">
        <f t="shared" si="3293"/>
        <v>BB$17</v>
      </c>
      <c r="BC2116" s="199" t="str">
        <f t="shared" si="3293"/>
        <v>BC$17</v>
      </c>
      <c r="BD2116" s="199" t="str">
        <f t="shared" si="3293"/>
        <v>BD$17</v>
      </c>
      <c r="BE2116" s="199" t="str">
        <f t="shared" si="3293"/>
        <v>BE$17</v>
      </c>
      <c r="BF2116" s="199" t="str">
        <f t="shared" si="3293"/>
        <v>BF$17</v>
      </c>
      <c r="BG2116" s="199" t="str">
        <f t="shared" si="3293"/>
        <v>BG$17</v>
      </c>
      <c r="BH2116" s="199" t="str">
        <f t="shared" si="3293"/>
        <v>BH$17</v>
      </c>
      <c r="BI2116" s="199" t="str">
        <f t="shared" si="3293"/>
        <v>BI$17</v>
      </c>
      <c r="BJ2116" s="199" t="str">
        <f t="shared" si="3293"/>
        <v>BJ$17</v>
      </c>
      <c r="BK2116" s="199" t="str">
        <f t="shared" si="3293"/>
        <v>BK$17</v>
      </c>
      <c r="BL2116" s="199" t="str">
        <f t="shared" si="3293"/>
        <v>BL$17</v>
      </c>
      <c r="BM2116" s="199" t="str">
        <f t="shared" si="3293"/>
        <v>BM$17</v>
      </c>
      <c r="BN2116" s="199" t="str">
        <f t="shared" si="3293"/>
        <v>BN$17</v>
      </c>
      <c r="BO2116" s="199" t="str">
        <f t="shared" si="3293"/>
        <v>BO$17</v>
      </c>
      <c r="BP2116" s="199" t="str">
        <f t="shared" si="3293"/>
        <v>BP$17</v>
      </c>
      <c r="BQ2116" s="199" t="str">
        <f t="shared" si="3293"/>
        <v>BQ$17</v>
      </c>
      <c r="BR2116" s="199" t="str">
        <f t="shared" si="3293"/>
        <v>BR$17</v>
      </c>
      <c r="BS2116" s="199" t="str">
        <f t="shared" si="3293"/>
        <v>BS$17</v>
      </c>
      <c r="BT2116" s="199" t="str">
        <f t="shared" si="3293"/>
        <v>BT$17</v>
      </c>
      <c r="BU2116" s="199" t="str">
        <f t="shared" si="3293"/>
        <v>BU$17</v>
      </c>
      <c r="BV2116" s="199" t="str">
        <f t="shared" si="3293"/>
        <v>BV$17</v>
      </c>
      <c r="BW2116" s="199" t="str">
        <f t="shared" si="3293"/>
        <v>BW$17</v>
      </c>
      <c r="BX2116" s="199" t="str">
        <f t="shared" si="3293"/>
        <v>BX$17</v>
      </c>
      <c r="BY2116" s="199" t="str">
        <f t="shared" si="3293"/>
        <v>BY$17</v>
      </c>
      <c r="BZ2116" s="199" t="str">
        <f t="shared" si="3293"/>
        <v>BZ$17</v>
      </c>
      <c r="CA2116" s="199" t="str">
        <f t="shared" si="3293"/>
        <v>CA$17</v>
      </c>
      <c r="CB2116" s="199" t="str">
        <f t="shared" si="3293"/>
        <v>CB$17</v>
      </c>
      <c r="CC2116" s="199" t="str">
        <f t="shared" si="3293"/>
        <v>CC$17</v>
      </c>
      <c r="CD2116" s="199" t="str">
        <f t="shared" si="3293"/>
        <v>CD$17</v>
      </c>
      <c r="CE2116" s="199" t="str">
        <f t="shared" ref="CE2116:CL2116" si="3294">CE$21</f>
        <v>CE$17</v>
      </c>
      <c r="CF2116" s="199" t="str">
        <f t="shared" si="3294"/>
        <v>CF$17</v>
      </c>
      <c r="CG2116" s="199" t="str">
        <f t="shared" si="3294"/>
        <v>CG$17</v>
      </c>
      <c r="CH2116" s="199" t="str">
        <f t="shared" si="3294"/>
        <v>CH$17</v>
      </c>
      <c r="CI2116" s="199" t="str">
        <f t="shared" si="3294"/>
        <v>CI$17</v>
      </c>
      <c r="CJ2116" s="199" t="str">
        <f t="shared" si="3294"/>
        <v>CJ$17</v>
      </c>
      <c r="CK2116" s="199" t="str">
        <f t="shared" si="3294"/>
        <v>CK$17</v>
      </c>
      <c r="CL2116" s="199" t="str">
        <f t="shared" si="3294"/>
        <v>CL$17</v>
      </c>
      <c r="CN2116" s="201"/>
      <c r="CO2116" s="199" t="str">
        <f t="shared" ref="CO2116:DL2116" si="3295">CO$21</f>
        <v>CO$17</v>
      </c>
      <c r="CP2116" s="199" t="str">
        <f t="shared" si="3295"/>
        <v>CP$17</v>
      </c>
      <c r="CQ2116" s="199" t="str">
        <f t="shared" si="3295"/>
        <v>CQ$17</v>
      </c>
      <c r="CR2116" s="199" t="str">
        <f t="shared" si="3295"/>
        <v>CR$17</v>
      </c>
      <c r="CS2116" s="199" t="str">
        <f t="shared" si="3295"/>
        <v>CS$17</v>
      </c>
      <c r="CT2116" s="199" t="str">
        <f t="shared" si="3295"/>
        <v>CT$17</v>
      </c>
      <c r="CU2116" s="199" t="str">
        <f t="shared" si="3295"/>
        <v>CU$17</v>
      </c>
      <c r="CV2116" s="199" t="str">
        <f t="shared" si="3295"/>
        <v>CV$17</v>
      </c>
      <c r="CW2116" s="199" t="str">
        <f t="shared" si="3295"/>
        <v>CW$17</v>
      </c>
      <c r="CX2116" s="199" t="str">
        <f t="shared" si="3295"/>
        <v>CX$17</v>
      </c>
      <c r="CY2116" s="199" t="str">
        <f t="shared" si="3295"/>
        <v>CY$17</v>
      </c>
      <c r="CZ2116" s="199" t="str">
        <f t="shared" si="3295"/>
        <v>CZ$17</v>
      </c>
      <c r="DA2116" s="199" t="str">
        <f t="shared" si="3295"/>
        <v>DA$17</v>
      </c>
      <c r="DB2116" s="199" t="str">
        <f t="shared" si="3295"/>
        <v>DB$17</v>
      </c>
      <c r="DC2116" s="199" t="str">
        <f t="shared" si="3295"/>
        <v>DC$17</v>
      </c>
      <c r="DD2116" s="199" t="str">
        <f t="shared" si="3295"/>
        <v>DD$17</v>
      </c>
      <c r="DE2116" s="199" t="str">
        <f t="shared" si="3295"/>
        <v>DE$17</v>
      </c>
      <c r="DF2116" s="199" t="str">
        <f t="shared" si="3295"/>
        <v>DF$17</v>
      </c>
      <c r="DG2116" s="199" t="str">
        <f t="shared" si="3295"/>
        <v>DG$17</v>
      </c>
      <c r="DH2116" s="199" t="str">
        <f t="shared" si="3295"/>
        <v>DH$17</v>
      </c>
      <c r="DI2116" s="199" t="str">
        <f t="shared" si="3295"/>
        <v>DI$17</v>
      </c>
      <c r="DJ2116" s="199" t="str">
        <f t="shared" si="3295"/>
        <v>DJ$17</v>
      </c>
      <c r="DK2116" s="199" t="str">
        <f t="shared" si="3295"/>
        <v>DK$17</v>
      </c>
      <c r="DL2116" s="199" t="str">
        <f t="shared" si="3295"/>
        <v>DL$17</v>
      </c>
    </row>
    <row r="2117" spans="1:116" x14ac:dyDescent="0.35">
      <c r="A2117" s="174"/>
      <c r="E2117" s="8"/>
      <c r="G2117" s="175" t="s">
        <v>491</v>
      </c>
      <c r="H2117" s="200"/>
      <c r="I2117" s="201"/>
      <c r="J2117" s="201"/>
      <c r="K2117" s="202"/>
      <c r="L2117" s="202"/>
      <c r="M2117" s="202"/>
      <c r="N2117" s="202"/>
      <c r="O2117" s="202"/>
      <c r="P2117" s="202"/>
      <c r="R2117" s="202"/>
      <c r="S2117" s="190"/>
      <c r="T2117" s="190"/>
      <c r="U2117" s="190"/>
      <c r="V2117" s="190"/>
      <c r="W2117" s="190"/>
      <c r="X2117" s="190"/>
      <c r="Y2117" s="190"/>
      <c r="Z2117" s="190"/>
      <c r="AA2117" s="190"/>
      <c r="AB2117" s="190"/>
      <c r="AC2117" s="190"/>
      <c r="AD2117" s="190"/>
      <c r="AE2117" s="190"/>
      <c r="AF2117" s="190"/>
      <c r="AG2117" s="190"/>
      <c r="AH2117" s="190"/>
      <c r="AI2117" s="190"/>
      <c r="AJ2117" s="190"/>
      <c r="AK2117" s="190"/>
      <c r="AL2117" s="190"/>
      <c r="AM2117" s="190"/>
      <c r="AN2117" s="190"/>
      <c r="AO2117" s="190"/>
      <c r="AP2117" s="190"/>
      <c r="AQ2117" s="190"/>
      <c r="AR2117" s="190"/>
      <c r="AS2117" s="190"/>
      <c r="AT2117" s="190"/>
      <c r="AU2117" s="190"/>
      <c r="AV2117" s="190"/>
      <c r="AW2117" s="190"/>
      <c r="AX2117" s="190"/>
      <c r="AY2117" s="190"/>
      <c r="AZ2117" s="190"/>
      <c r="BA2117" s="190"/>
      <c r="BB2117" s="190"/>
      <c r="BC2117" s="190"/>
      <c r="BD2117" s="190"/>
      <c r="BE2117" s="190"/>
      <c r="BF2117" s="190"/>
      <c r="BG2117" s="190"/>
      <c r="BH2117" s="190"/>
      <c r="BI2117" s="190"/>
      <c r="BJ2117" s="190"/>
      <c r="BK2117" s="190"/>
      <c r="BL2117" s="190"/>
      <c r="BM2117" s="190"/>
      <c r="BN2117" s="190"/>
      <c r="BO2117" s="190"/>
      <c r="BP2117" s="190"/>
      <c r="BQ2117" s="190"/>
      <c r="BR2117" s="190"/>
      <c r="BS2117" s="190"/>
      <c r="BT2117" s="190"/>
      <c r="BU2117" s="190"/>
      <c r="BV2117" s="190"/>
      <c r="BW2117" s="190"/>
      <c r="BX2117" s="190"/>
      <c r="BY2117" s="190"/>
      <c r="BZ2117" s="190"/>
      <c r="CA2117" s="190"/>
      <c r="CB2117" s="190"/>
      <c r="CC2117" s="190"/>
      <c r="CD2117" s="190"/>
      <c r="CE2117" s="190"/>
      <c r="CF2117" s="190"/>
      <c r="CG2117" s="190"/>
      <c r="CH2117" s="190"/>
      <c r="CI2117" s="190"/>
      <c r="CJ2117" s="190"/>
      <c r="CK2117" s="190"/>
      <c r="CL2117" s="190"/>
      <c r="CN2117" s="201"/>
      <c r="CO2117" s="190"/>
      <c r="CP2117" s="190"/>
      <c r="CQ2117" s="190"/>
      <c r="CR2117" s="190"/>
      <c r="CS2117" s="190"/>
      <c r="CT2117" s="190"/>
      <c r="CU2117" s="190"/>
      <c r="CV2117" s="190"/>
      <c r="CW2117" s="190"/>
      <c r="CX2117" s="190"/>
      <c r="CY2117" s="190"/>
      <c r="CZ2117" s="190"/>
      <c r="DA2117" s="190"/>
      <c r="DB2117" s="190"/>
      <c r="DC2117" s="190"/>
      <c r="DD2117" s="190"/>
      <c r="DE2117" s="190"/>
      <c r="DF2117" s="190"/>
      <c r="DG2117" s="190"/>
      <c r="DH2117" s="190"/>
      <c r="DI2117" s="190"/>
      <c r="DJ2117" s="190"/>
      <c r="DK2117" s="190"/>
      <c r="DL2117" s="190"/>
    </row>
    <row r="2118" spans="1:116" x14ac:dyDescent="0.35">
      <c r="A2118" s="174"/>
      <c r="E2118" s="8"/>
      <c r="G2118" s="175" t="s">
        <v>505</v>
      </c>
      <c r="H2118" s="200"/>
      <c r="I2118" s="201"/>
      <c r="J2118" s="201"/>
      <c r="K2118" s="202"/>
      <c r="L2118" s="202"/>
      <c r="M2118" s="202"/>
      <c r="N2118" s="202"/>
      <c r="O2118" s="202"/>
      <c r="P2118" s="202"/>
      <c r="R2118" s="202"/>
      <c r="S2118" s="190"/>
      <c r="T2118" s="190"/>
      <c r="U2118" s="190"/>
      <c r="V2118" s="190"/>
      <c r="W2118" s="190"/>
      <c r="X2118" s="190"/>
      <c r="Y2118" s="190"/>
      <c r="Z2118" s="190"/>
      <c r="AA2118" s="190"/>
      <c r="AB2118" s="190"/>
      <c r="AC2118" s="190"/>
      <c r="AD2118" s="190"/>
      <c r="AE2118" s="190"/>
      <c r="AF2118" s="190"/>
      <c r="AG2118" s="190"/>
      <c r="AH2118" s="190"/>
      <c r="AI2118" s="190"/>
      <c r="AJ2118" s="190"/>
      <c r="AK2118" s="190"/>
      <c r="AL2118" s="190"/>
      <c r="AM2118" s="190"/>
      <c r="AN2118" s="190"/>
      <c r="AO2118" s="190"/>
      <c r="AP2118" s="190"/>
      <c r="AQ2118" s="190"/>
      <c r="AR2118" s="190"/>
      <c r="AS2118" s="190"/>
      <c r="AT2118" s="190"/>
      <c r="AU2118" s="190"/>
      <c r="AV2118" s="190"/>
      <c r="AW2118" s="190"/>
      <c r="AX2118" s="190"/>
      <c r="AY2118" s="190"/>
      <c r="AZ2118" s="190"/>
      <c r="BA2118" s="190"/>
      <c r="BB2118" s="190"/>
      <c r="BC2118" s="190"/>
      <c r="BD2118" s="190"/>
      <c r="BE2118" s="190"/>
      <c r="BF2118" s="190"/>
      <c r="BG2118" s="190"/>
      <c r="BH2118" s="190"/>
      <c r="BI2118" s="190"/>
      <c r="BJ2118" s="190"/>
      <c r="BK2118" s="190"/>
      <c r="BL2118" s="190"/>
      <c r="BM2118" s="190"/>
      <c r="BN2118" s="190"/>
      <c r="BO2118" s="190"/>
      <c r="BP2118" s="190"/>
      <c r="BQ2118" s="190"/>
      <c r="BR2118" s="190"/>
      <c r="BS2118" s="190"/>
      <c r="BT2118" s="190"/>
      <c r="BU2118" s="190"/>
      <c r="BV2118" s="190"/>
      <c r="BW2118" s="190"/>
      <c r="BX2118" s="190"/>
      <c r="BY2118" s="190"/>
      <c r="BZ2118" s="190"/>
      <c r="CA2118" s="190"/>
      <c r="CB2118" s="190"/>
      <c r="CC2118" s="190"/>
      <c r="CD2118" s="190"/>
      <c r="CE2118" s="190"/>
      <c r="CF2118" s="190"/>
      <c r="CG2118" s="190"/>
      <c r="CH2118" s="190"/>
      <c r="CI2118" s="190"/>
      <c r="CJ2118" s="190"/>
      <c r="CK2118" s="190"/>
      <c r="CL2118" s="190"/>
      <c r="CN2118" s="201"/>
      <c r="CO2118" s="190"/>
      <c r="CP2118" s="190"/>
      <c r="CQ2118" s="190"/>
      <c r="CR2118" s="190"/>
      <c r="CS2118" s="190"/>
      <c r="CT2118" s="190"/>
      <c r="CU2118" s="190"/>
      <c r="CV2118" s="190"/>
      <c r="CW2118" s="190"/>
      <c r="CX2118" s="190"/>
      <c r="CY2118" s="190"/>
      <c r="CZ2118" s="190"/>
      <c r="DA2118" s="190"/>
      <c r="DB2118" s="190"/>
      <c r="DC2118" s="190"/>
      <c r="DD2118" s="190"/>
      <c r="DE2118" s="190"/>
      <c r="DF2118" s="190"/>
      <c r="DG2118" s="190"/>
      <c r="DH2118" s="190"/>
      <c r="DI2118" s="190"/>
      <c r="DJ2118" s="190"/>
      <c r="DK2118" s="190"/>
      <c r="DL2118" s="190"/>
    </row>
    <row r="2119" spans="1:116" x14ac:dyDescent="0.35">
      <c r="A2119" s="31" t="s">
        <v>218</v>
      </c>
      <c r="B2119" s="31" t="s">
        <v>395</v>
      </c>
      <c r="C2119" s="31"/>
      <c r="D2119" t="s">
        <v>391</v>
      </c>
      <c r="E2119" s="8" t="str">
        <f t="shared" ref="E2119:E2175" si="3296">ROW()&amp;" "&amp;D2119</f>
        <v>2119 WCAR-IS</v>
      </c>
      <c r="F2119" t="s">
        <v>433</v>
      </c>
      <c r="G2119" s="175" t="s">
        <v>463</v>
      </c>
      <c r="H2119" s="200"/>
      <c r="I2119" s="201"/>
      <c r="J2119" s="201"/>
      <c r="K2119" s="202"/>
      <c r="L2119" s="202"/>
      <c r="M2119" s="202"/>
      <c r="N2119" s="202"/>
      <c r="O2119" s="202"/>
      <c r="P2119" s="202"/>
      <c r="R2119" s="202"/>
      <c r="S2119" s="190" t="str">
        <f t="shared" ref="S2119:AX2119" si="3297">S$22</f>
        <v>S$18</v>
      </c>
      <c r="T2119" s="190" t="str">
        <f t="shared" si="3297"/>
        <v>T$18</v>
      </c>
      <c r="U2119" s="190" t="str">
        <f t="shared" si="3297"/>
        <v>U$18</v>
      </c>
      <c r="V2119" s="190" t="str">
        <f t="shared" si="3297"/>
        <v>V$18</v>
      </c>
      <c r="W2119" s="190" t="str">
        <f t="shared" si="3297"/>
        <v>W$18</v>
      </c>
      <c r="X2119" s="190" t="str">
        <f t="shared" si="3297"/>
        <v>X$18</v>
      </c>
      <c r="Y2119" s="190" t="str">
        <f t="shared" si="3297"/>
        <v>Y$18</v>
      </c>
      <c r="Z2119" s="190" t="str">
        <f t="shared" si="3297"/>
        <v>Z$18</v>
      </c>
      <c r="AA2119" s="190" t="str">
        <f t="shared" si="3297"/>
        <v>AA$18</v>
      </c>
      <c r="AB2119" s="190" t="str">
        <f t="shared" si="3297"/>
        <v>AB$18</v>
      </c>
      <c r="AC2119" s="190" t="str">
        <f t="shared" si="3297"/>
        <v>AC$18</v>
      </c>
      <c r="AD2119" s="190" t="str">
        <f t="shared" si="3297"/>
        <v>AD$18</v>
      </c>
      <c r="AE2119" s="190" t="str">
        <f t="shared" si="3297"/>
        <v>AE$18</v>
      </c>
      <c r="AF2119" s="190" t="str">
        <f t="shared" si="3297"/>
        <v>AF$18</v>
      </c>
      <c r="AG2119" s="190" t="str">
        <f t="shared" si="3297"/>
        <v>AG$18</v>
      </c>
      <c r="AH2119" s="190" t="str">
        <f t="shared" si="3297"/>
        <v>AH$18</v>
      </c>
      <c r="AI2119" s="190" t="str">
        <f t="shared" si="3297"/>
        <v>AI$18</v>
      </c>
      <c r="AJ2119" s="190" t="str">
        <f t="shared" si="3297"/>
        <v>AJ$18</v>
      </c>
      <c r="AK2119" s="190" t="str">
        <f t="shared" si="3297"/>
        <v>AK$18</v>
      </c>
      <c r="AL2119" s="190" t="str">
        <f t="shared" si="3297"/>
        <v>AL$18</v>
      </c>
      <c r="AM2119" s="190" t="str">
        <f t="shared" si="3297"/>
        <v>AM$18</v>
      </c>
      <c r="AN2119" s="190" t="str">
        <f t="shared" si="3297"/>
        <v>AN$18</v>
      </c>
      <c r="AO2119" s="190" t="str">
        <f t="shared" si="3297"/>
        <v>AO$18</v>
      </c>
      <c r="AP2119" s="190" t="str">
        <f t="shared" si="3297"/>
        <v>AP$18</v>
      </c>
      <c r="AQ2119" s="190" t="str">
        <f t="shared" si="3297"/>
        <v>AQ$18</v>
      </c>
      <c r="AR2119" s="190" t="str">
        <f t="shared" si="3297"/>
        <v>AR$18</v>
      </c>
      <c r="AS2119" s="190" t="str">
        <f t="shared" si="3297"/>
        <v>AS$18</v>
      </c>
      <c r="AT2119" s="190" t="str">
        <f t="shared" si="3297"/>
        <v>AT$18</v>
      </c>
      <c r="AU2119" s="190" t="str">
        <f t="shared" si="3297"/>
        <v>AU$18</v>
      </c>
      <c r="AV2119" s="190" t="str">
        <f t="shared" si="3297"/>
        <v>AV$18</v>
      </c>
      <c r="AW2119" s="190" t="str">
        <f t="shared" si="3297"/>
        <v>AW$18</v>
      </c>
      <c r="AX2119" s="190" t="str">
        <f t="shared" si="3297"/>
        <v>AX$18</v>
      </c>
      <c r="AY2119" s="190" t="str">
        <f t="shared" ref="AY2119:CD2119" si="3298">AY$22</f>
        <v>AY$18</v>
      </c>
      <c r="AZ2119" s="190" t="str">
        <f t="shared" si="3298"/>
        <v>AZ$18</v>
      </c>
      <c r="BA2119" s="190" t="str">
        <f t="shared" si="3298"/>
        <v>BA$18</v>
      </c>
      <c r="BB2119" s="190" t="str">
        <f t="shared" si="3298"/>
        <v>BB$18</v>
      </c>
      <c r="BC2119" s="190" t="str">
        <f t="shared" si="3298"/>
        <v>BC$18</v>
      </c>
      <c r="BD2119" s="190" t="str">
        <f t="shared" si="3298"/>
        <v>BD$18</v>
      </c>
      <c r="BE2119" s="190" t="str">
        <f t="shared" si="3298"/>
        <v>BE$18</v>
      </c>
      <c r="BF2119" s="190" t="str">
        <f t="shared" si="3298"/>
        <v>BF$18</v>
      </c>
      <c r="BG2119" s="190" t="str">
        <f t="shared" si="3298"/>
        <v>BG$18</v>
      </c>
      <c r="BH2119" s="190" t="str">
        <f t="shared" si="3298"/>
        <v>BH$18</v>
      </c>
      <c r="BI2119" s="190" t="str">
        <f t="shared" si="3298"/>
        <v>BI$18</v>
      </c>
      <c r="BJ2119" s="190" t="str">
        <f t="shared" si="3298"/>
        <v>BJ$18</v>
      </c>
      <c r="BK2119" s="190" t="str">
        <f t="shared" si="3298"/>
        <v>BK$18</v>
      </c>
      <c r="BL2119" s="190" t="str">
        <f t="shared" si="3298"/>
        <v>BL$18</v>
      </c>
      <c r="BM2119" s="190" t="str">
        <f t="shared" si="3298"/>
        <v>BM$18</v>
      </c>
      <c r="BN2119" s="190" t="str">
        <f t="shared" si="3298"/>
        <v>BN$18</v>
      </c>
      <c r="BO2119" s="190" t="str">
        <f t="shared" si="3298"/>
        <v>BO$18</v>
      </c>
      <c r="BP2119" s="190" t="str">
        <f t="shared" si="3298"/>
        <v>BP$18</v>
      </c>
      <c r="BQ2119" s="190" t="str">
        <f t="shared" si="3298"/>
        <v>BQ$18</v>
      </c>
      <c r="BR2119" s="190" t="str">
        <f t="shared" si="3298"/>
        <v>BR$18</v>
      </c>
      <c r="BS2119" s="190" t="str">
        <f t="shared" si="3298"/>
        <v>BS$18</v>
      </c>
      <c r="BT2119" s="190" t="str">
        <f t="shared" si="3298"/>
        <v>BT$18</v>
      </c>
      <c r="BU2119" s="190" t="str">
        <f t="shared" si="3298"/>
        <v>BU$18</v>
      </c>
      <c r="BV2119" s="190" t="str">
        <f t="shared" si="3298"/>
        <v>BV$18</v>
      </c>
      <c r="BW2119" s="190" t="str">
        <f t="shared" si="3298"/>
        <v>BW$18</v>
      </c>
      <c r="BX2119" s="190" t="str">
        <f t="shared" si="3298"/>
        <v>BX$18</v>
      </c>
      <c r="BY2119" s="190" t="str">
        <f t="shared" si="3298"/>
        <v>BY$18</v>
      </c>
      <c r="BZ2119" s="190" t="str">
        <f t="shared" si="3298"/>
        <v>BZ$18</v>
      </c>
      <c r="CA2119" s="190" t="str">
        <f t="shared" si="3298"/>
        <v>CA$18</v>
      </c>
      <c r="CB2119" s="190" t="str">
        <f t="shared" si="3298"/>
        <v>CB$18</v>
      </c>
      <c r="CC2119" s="190" t="str">
        <f t="shared" si="3298"/>
        <v>CC$18</v>
      </c>
      <c r="CD2119" s="190" t="str">
        <f t="shared" si="3298"/>
        <v>CD$18</v>
      </c>
      <c r="CE2119" s="190" t="str">
        <f t="shared" ref="CE2119:CL2119" si="3299">CE$22</f>
        <v>CE$18</v>
      </c>
      <c r="CF2119" s="190" t="str">
        <f t="shared" si="3299"/>
        <v>CF$18</v>
      </c>
      <c r="CG2119" s="190" t="str">
        <f t="shared" si="3299"/>
        <v>CG$18</v>
      </c>
      <c r="CH2119" s="190" t="str">
        <f t="shared" si="3299"/>
        <v>CH$18</v>
      </c>
      <c r="CI2119" s="190" t="str">
        <f t="shared" si="3299"/>
        <v>CI$18</v>
      </c>
      <c r="CJ2119" s="190" t="str">
        <f t="shared" si="3299"/>
        <v>CJ$18</v>
      </c>
      <c r="CK2119" s="190" t="str">
        <f t="shared" si="3299"/>
        <v>CK$18</v>
      </c>
      <c r="CL2119" s="190" t="str">
        <f t="shared" si="3299"/>
        <v>CL$18</v>
      </c>
      <c r="CN2119" s="201"/>
      <c r="CO2119" s="190" t="str">
        <f t="shared" ref="CO2119:DL2119" si="3300">CO$22</f>
        <v>CO$18</v>
      </c>
      <c r="CP2119" s="190" t="str">
        <f t="shared" si="3300"/>
        <v>CP$18</v>
      </c>
      <c r="CQ2119" s="190" t="str">
        <f t="shared" si="3300"/>
        <v>CQ$18</v>
      </c>
      <c r="CR2119" s="190" t="str">
        <f t="shared" si="3300"/>
        <v>CR$18</v>
      </c>
      <c r="CS2119" s="190" t="str">
        <f t="shared" si="3300"/>
        <v>CS$18</v>
      </c>
      <c r="CT2119" s="190" t="str">
        <f t="shared" si="3300"/>
        <v>CT$18</v>
      </c>
      <c r="CU2119" s="190" t="str">
        <f t="shared" si="3300"/>
        <v>CU$18</v>
      </c>
      <c r="CV2119" s="190" t="str">
        <f t="shared" si="3300"/>
        <v>CV$18</v>
      </c>
      <c r="CW2119" s="190" t="str">
        <f t="shared" si="3300"/>
        <v>CW$18</v>
      </c>
      <c r="CX2119" s="190" t="str">
        <f t="shared" si="3300"/>
        <v>CX$18</v>
      </c>
      <c r="CY2119" s="190" t="str">
        <f t="shared" si="3300"/>
        <v>CY$18</v>
      </c>
      <c r="CZ2119" s="190" t="str">
        <f t="shared" si="3300"/>
        <v>CZ$18</v>
      </c>
      <c r="DA2119" s="190" t="str">
        <f t="shared" si="3300"/>
        <v>DA$18</v>
      </c>
      <c r="DB2119" s="190" t="str">
        <f t="shared" si="3300"/>
        <v>DB$18</v>
      </c>
      <c r="DC2119" s="190" t="str">
        <f t="shared" si="3300"/>
        <v>DC$18</v>
      </c>
      <c r="DD2119" s="190" t="str">
        <f t="shared" si="3300"/>
        <v>DD$18</v>
      </c>
      <c r="DE2119" s="190" t="str">
        <f t="shared" si="3300"/>
        <v>DE$18</v>
      </c>
      <c r="DF2119" s="190" t="str">
        <f t="shared" si="3300"/>
        <v>DF$18</v>
      </c>
      <c r="DG2119" s="190" t="str">
        <f t="shared" si="3300"/>
        <v>DG$18</v>
      </c>
      <c r="DH2119" s="190" t="str">
        <f t="shared" si="3300"/>
        <v>DH$18</v>
      </c>
      <c r="DI2119" s="190" t="str">
        <f t="shared" si="3300"/>
        <v>DI$18</v>
      </c>
      <c r="DJ2119" s="190" t="str">
        <f t="shared" si="3300"/>
        <v>DJ$18</v>
      </c>
      <c r="DK2119" s="190" t="str">
        <f t="shared" si="3300"/>
        <v>DK$18</v>
      </c>
      <c r="DL2119" s="190" t="str">
        <f t="shared" si="3300"/>
        <v>DL$18</v>
      </c>
    </row>
    <row r="2120" spans="1:116" x14ac:dyDescent="0.35">
      <c r="A2120" s="31"/>
      <c r="B2120" t="str">
        <f t="shared" ref="B2120:B2127" si="3301">E2120</f>
        <v>2120 WCAR-IS</v>
      </c>
      <c r="D2120" t="s">
        <v>391</v>
      </c>
      <c r="E2120" s="8" t="str">
        <f t="shared" si="3296"/>
        <v>2120 WCAR-IS</v>
      </c>
      <c r="G2120" s="175" t="s">
        <v>464</v>
      </c>
      <c r="H2120" s="200"/>
      <c r="I2120" s="201"/>
      <c r="J2120" s="201"/>
      <c r="K2120" s="202"/>
      <c r="L2120" s="202"/>
      <c r="M2120" s="202"/>
      <c r="N2120" s="202"/>
      <c r="O2120" s="202"/>
      <c r="P2120" s="202"/>
      <c r="R2120" s="202"/>
      <c r="S2120" s="190" t="str">
        <f t="shared" ref="S2120:AX2120" si="3302">S$23</f>
        <v>S$19</v>
      </c>
      <c r="T2120" s="190" t="str">
        <f t="shared" si="3302"/>
        <v>T$19</v>
      </c>
      <c r="U2120" s="190" t="str">
        <f t="shared" si="3302"/>
        <v>U$19</v>
      </c>
      <c r="V2120" s="190" t="str">
        <f t="shared" si="3302"/>
        <v>V$19</v>
      </c>
      <c r="W2120" s="190" t="str">
        <f t="shared" si="3302"/>
        <v>W$19</v>
      </c>
      <c r="X2120" s="190" t="str">
        <f t="shared" si="3302"/>
        <v>X$19</v>
      </c>
      <c r="Y2120" s="190" t="str">
        <f t="shared" si="3302"/>
        <v>Y$19</v>
      </c>
      <c r="Z2120" s="190" t="str">
        <f t="shared" si="3302"/>
        <v>Z$19</v>
      </c>
      <c r="AA2120" s="190" t="str">
        <f t="shared" si="3302"/>
        <v>AA$19</v>
      </c>
      <c r="AB2120" s="190" t="str">
        <f t="shared" si="3302"/>
        <v>AB$19</v>
      </c>
      <c r="AC2120" s="190" t="str">
        <f t="shared" si="3302"/>
        <v>AC$19</v>
      </c>
      <c r="AD2120" s="190" t="str">
        <f t="shared" si="3302"/>
        <v>AD$19</v>
      </c>
      <c r="AE2120" s="190" t="str">
        <f t="shared" si="3302"/>
        <v>AE$19</v>
      </c>
      <c r="AF2120" s="190" t="str">
        <f t="shared" si="3302"/>
        <v>AF$19</v>
      </c>
      <c r="AG2120" s="190" t="str">
        <f t="shared" si="3302"/>
        <v>AG$19</v>
      </c>
      <c r="AH2120" s="190" t="str">
        <f t="shared" si="3302"/>
        <v>AH$19</v>
      </c>
      <c r="AI2120" s="190" t="str">
        <f t="shared" si="3302"/>
        <v>AI$19</v>
      </c>
      <c r="AJ2120" s="190" t="str">
        <f t="shared" si="3302"/>
        <v>AJ$19</v>
      </c>
      <c r="AK2120" s="190" t="str">
        <f t="shared" si="3302"/>
        <v>AK$19</v>
      </c>
      <c r="AL2120" s="190" t="str">
        <f t="shared" si="3302"/>
        <v>AL$19</v>
      </c>
      <c r="AM2120" s="190" t="str">
        <f t="shared" si="3302"/>
        <v>AM$19</v>
      </c>
      <c r="AN2120" s="190" t="str">
        <f t="shared" si="3302"/>
        <v>AN$19</v>
      </c>
      <c r="AO2120" s="190" t="str">
        <f t="shared" si="3302"/>
        <v>AO$19</v>
      </c>
      <c r="AP2120" s="190" t="str">
        <f t="shared" si="3302"/>
        <v>AP$19</v>
      </c>
      <c r="AQ2120" s="190" t="str">
        <f t="shared" si="3302"/>
        <v>AQ$19</v>
      </c>
      <c r="AR2120" s="190" t="str">
        <f t="shared" si="3302"/>
        <v>AR$19</v>
      </c>
      <c r="AS2120" s="190" t="str">
        <f t="shared" si="3302"/>
        <v>AS$19</v>
      </c>
      <c r="AT2120" s="190" t="str">
        <f t="shared" si="3302"/>
        <v>AT$19</v>
      </c>
      <c r="AU2120" s="190" t="str">
        <f t="shared" si="3302"/>
        <v>AU$19</v>
      </c>
      <c r="AV2120" s="190" t="str">
        <f t="shared" si="3302"/>
        <v>AV$19</v>
      </c>
      <c r="AW2120" s="190" t="str">
        <f t="shared" si="3302"/>
        <v>AW$19</v>
      </c>
      <c r="AX2120" s="190" t="str">
        <f t="shared" si="3302"/>
        <v>AX$19</v>
      </c>
      <c r="AY2120" s="190" t="str">
        <f t="shared" ref="AY2120:CD2120" si="3303">AY$23</f>
        <v>AY$19</v>
      </c>
      <c r="AZ2120" s="190" t="str">
        <f t="shared" si="3303"/>
        <v>AZ$19</v>
      </c>
      <c r="BA2120" s="190" t="str">
        <f t="shared" si="3303"/>
        <v>BA$19</v>
      </c>
      <c r="BB2120" s="190" t="str">
        <f t="shared" si="3303"/>
        <v>BB$19</v>
      </c>
      <c r="BC2120" s="190" t="str">
        <f t="shared" si="3303"/>
        <v>BC$19</v>
      </c>
      <c r="BD2120" s="190" t="str">
        <f t="shared" si="3303"/>
        <v>BD$19</v>
      </c>
      <c r="BE2120" s="190" t="str">
        <f t="shared" si="3303"/>
        <v>BE$19</v>
      </c>
      <c r="BF2120" s="190" t="str">
        <f t="shared" si="3303"/>
        <v>BF$19</v>
      </c>
      <c r="BG2120" s="190" t="str">
        <f t="shared" si="3303"/>
        <v>BG$19</v>
      </c>
      <c r="BH2120" s="190" t="str">
        <f t="shared" si="3303"/>
        <v>BH$19</v>
      </c>
      <c r="BI2120" s="190" t="str">
        <f t="shared" si="3303"/>
        <v>BI$19</v>
      </c>
      <c r="BJ2120" s="190" t="str">
        <f t="shared" si="3303"/>
        <v>BJ$19</v>
      </c>
      <c r="BK2120" s="190" t="str">
        <f t="shared" si="3303"/>
        <v>BK$19</v>
      </c>
      <c r="BL2120" s="190" t="str">
        <f t="shared" si="3303"/>
        <v>BL$19</v>
      </c>
      <c r="BM2120" s="190" t="str">
        <f t="shared" si="3303"/>
        <v>BM$19</v>
      </c>
      <c r="BN2120" s="190" t="str">
        <f t="shared" si="3303"/>
        <v>BN$19</v>
      </c>
      <c r="BO2120" s="190" t="str">
        <f t="shared" si="3303"/>
        <v>BO$19</v>
      </c>
      <c r="BP2120" s="190" t="str">
        <f t="shared" si="3303"/>
        <v>BP$19</v>
      </c>
      <c r="BQ2120" s="190" t="str">
        <f t="shared" si="3303"/>
        <v>BQ$19</v>
      </c>
      <c r="BR2120" s="190" t="str">
        <f t="shared" si="3303"/>
        <v>BR$19</v>
      </c>
      <c r="BS2120" s="190" t="str">
        <f t="shared" si="3303"/>
        <v>BS$19</v>
      </c>
      <c r="BT2120" s="190" t="str">
        <f t="shared" si="3303"/>
        <v>BT$19</v>
      </c>
      <c r="BU2120" s="190" t="str">
        <f t="shared" si="3303"/>
        <v>BU$19</v>
      </c>
      <c r="BV2120" s="190" t="str">
        <f t="shared" si="3303"/>
        <v>BV$19</v>
      </c>
      <c r="BW2120" s="190" t="str">
        <f t="shared" si="3303"/>
        <v>BW$19</v>
      </c>
      <c r="BX2120" s="190" t="str">
        <f t="shared" si="3303"/>
        <v>BX$19</v>
      </c>
      <c r="BY2120" s="190" t="str">
        <f t="shared" si="3303"/>
        <v>BY$19</v>
      </c>
      <c r="BZ2120" s="190" t="str">
        <f t="shared" si="3303"/>
        <v>BZ$19</v>
      </c>
      <c r="CA2120" s="190" t="str">
        <f t="shared" si="3303"/>
        <v>CA$19</v>
      </c>
      <c r="CB2120" s="190" t="str">
        <f t="shared" si="3303"/>
        <v>CB$19</v>
      </c>
      <c r="CC2120" s="190" t="str">
        <f t="shared" si="3303"/>
        <v>CC$19</v>
      </c>
      <c r="CD2120" s="190" t="str">
        <f t="shared" si="3303"/>
        <v>CD$19</v>
      </c>
      <c r="CE2120" s="190" t="str">
        <f t="shared" ref="CE2120:CL2120" si="3304">CE$23</f>
        <v>CE$19</v>
      </c>
      <c r="CF2120" s="190" t="str">
        <f t="shared" si="3304"/>
        <v>CF$19</v>
      </c>
      <c r="CG2120" s="190" t="str">
        <f t="shared" si="3304"/>
        <v>CG$19</v>
      </c>
      <c r="CH2120" s="190" t="str">
        <f t="shared" si="3304"/>
        <v>CH$19</v>
      </c>
      <c r="CI2120" s="190" t="str">
        <f t="shared" si="3304"/>
        <v>CI$19</v>
      </c>
      <c r="CJ2120" s="190" t="str">
        <f t="shared" si="3304"/>
        <v>CJ$19</v>
      </c>
      <c r="CK2120" s="190" t="str">
        <f t="shared" si="3304"/>
        <v>CK$19</v>
      </c>
      <c r="CL2120" s="190" t="str">
        <f t="shared" si="3304"/>
        <v>CL$19</v>
      </c>
      <c r="CN2120" s="201"/>
      <c r="CO2120" s="190" t="str">
        <f t="shared" ref="CO2120:DL2120" si="3305">CO$23</f>
        <v>CO$19</v>
      </c>
      <c r="CP2120" s="190" t="str">
        <f t="shared" si="3305"/>
        <v>CP$19</v>
      </c>
      <c r="CQ2120" s="190" t="str">
        <f t="shared" si="3305"/>
        <v>CQ$19</v>
      </c>
      <c r="CR2120" s="190" t="str">
        <f t="shared" si="3305"/>
        <v>CR$19</v>
      </c>
      <c r="CS2120" s="190" t="str">
        <f t="shared" si="3305"/>
        <v>CS$19</v>
      </c>
      <c r="CT2120" s="190" t="str">
        <f t="shared" si="3305"/>
        <v>CT$19</v>
      </c>
      <c r="CU2120" s="190" t="str">
        <f t="shared" si="3305"/>
        <v>CU$19</v>
      </c>
      <c r="CV2120" s="190" t="str">
        <f t="shared" si="3305"/>
        <v>CV$19</v>
      </c>
      <c r="CW2120" s="190" t="str">
        <f t="shared" si="3305"/>
        <v>CW$19</v>
      </c>
      <c r="CX2120" s="190" t="str">
        <f t="shared" si="3305"/>
        <v>CX$19</v>
      </c>
      <c r="CY2120" s="190" t="str">
        <f t="shared" si="3305"/>
        <v>CY$19</v>
      </c>
      <c r="CZ2120" s="190" t="str">
        <f t="shared" si="3305"/>
        <v>CZ$19</v>
      </c>
      <c r="DA2120" s="190" t="str">
        <f t="shared" si="3305"/>
        <v>DA$19</v>
      </c>
      <c r="DB2120" s="190" t="str">
        <f t="shared" si="3305"/>
        <v>DB$19</v>
      </c>
      <c r="DC2120" s="190" t="str">
        <f t="shared" si="3305"/>
        <v>DC$19</v>
      </c>
      <c r="DD2120" s="190" t="str">
        <f t="shared" si="3305"/>
        <v>DD$19</v>
      </c>
      <c r="DE2120" s="190" t="str">
        <f t="shared" si="3305"/>
        <v>DE$19</v>
      </c>
      <c r="DF2120" s="190" t="str">
        <f t="shared" si="3305"/>
        <v>DF$19</v>
      </c>
      <c r="DG2120" s="190" t="str">
        <f t="shared" si="3305"/>
        <v>DG$19</v>
      </c>
      <c r="DH2120" s="190" t="str">
        <f t="shared" si="3305"/>
        <v>DH$19</v>
      </c>
      <c r="DI2120" s="190" t="str">
        <f t="shared" si="3305"/>
        <v>DI$19</v>
      </c>
      <c r="DJ2120" s="190" t="str">
        <f t="shared" si="3305"/>
        <v>DJ$19</v>
      </c>
      <c r="DK2120" s="190" t="str">
        <f t="shared" si="3305"/>
        <v>DK$19</v>
      </c>
      <c r="DL2120" s="190" t="str">
        <f t="shared" si="3305"/>
        <v>DL$19</v>
      </c>
    </row>
    <row r="2121" spans="1:116" x14ac:dyDescent="0.35">
      <c r="A2121" s="31"/>
      <c r="B2121" t="str">
        <f t="shared" si="3301"/>
        <v>2121 WCAR-IS</v>
      </c>
      <c r="D2121" t="s">
        <v>391</v>
      </c>
      <c r="E2121" s="8" t="str">
        <f t="shared" si="3296"/>
        <v>2121 WCAR-IS</v>
      </c>
      <c r="G2121" s="70" t="s">
        <v>396</v>
      </c>
      <c r="H2121" s="48"/>
      <c r="I2121" s="304"/>
      <c r="J2121" s="304"/>
      <c r="K2121" s="48"/>
      <c r="L2121" s="48"/>
      <c r="M2121" s="48"/>
      <c r="N2121" s="48"/>
      <c r="O2121" s="48"/>
      <c r="P2121" s="48"/>
      <c r="R2121" s="70"/>
      <c r="S2121" s="305"/>
      <c r="T2121" s="305"/>
      <c r="U2121" s="305"/>
      <c r="V2121" s="305"/>
      <c r="W2121" s="305"/>
      <c r="X2121" s="305"/>
      <c r="Y2121" s="305"/>
      <c r="Z2121" s="305"/>
      <c r="AA2121" s="305"/>
      <c r="AB2121" s="305"/>
      <c r="AC2121" s="305"/>
      <c r="AD2121" s="305"/>
      <c r="AE2121" s="305"/>
      <c r="AF2121" s="305"/>
      <c r="AG2121" s="305"/>
      <c r="AH2121" s="305"/>
      <c r="AI2121" s="305"/>
      <c r="AJ2121" s="305"/>
      <c r="AK2121" s="305"/>
      <c r="AL2121" s="305"/>
      <c r="AM2121" s="305"/>
      <c r="AN2121" s="305"/>
      <c r="AO2121" s="305"/>
      <c r="AP2121" s="305"/>
      <c r="AQ2121" s="305"/>
      <c r="AR2121" s="305"/>
      <c r="AS2121" s="305"/>
      <c r="AT2121" s="305"/>
      <c r="AU2121" s="305"/>
      <c r="AV2121" s="305"/>
      <c r="AW2121" s="305"/>
      <c r="AX2121" s="305"/>
      <c r="AY2121" s="305"/>
      <c r="AZ2121" s="305"/>
      <c r="BA2121" s="305"/>
      <c r="BB2121" s="305"/>
      <c r="BC2121" s="305"/>
      <c r="BD2121" s="305"/>
      <c r="BE2121" s="305"/>
      <c r="BF2121" s="305"/>
      <c r="BG2121" s="305"/>
      <c r="BH2121" s="305"/>
      <c r="BI2121" s="305"/>
      <c r="BJ2121" s="305"/>
      <c r="BK2121" s="305"/>
      <c r="BL2121" s="305"/>
      <c r="BM2121" s="305"/>
      <c r="BN2121" s="305"/>
      <c r="BO2121" s="305"/>
      <c r="BP2121" s="305"/>
      <c r="BQ2121" s="305"/>
      <c r="BR2121" s="305"/>
      <c r="BS2121" s="305"/>
      <c r="BT2121" s="305"/>
      <c r="BU2121" s="305"/>
      <c r="BV2121" s="305"/>
      <c r="BW2121" s="305"/>
      <c r="BX2121" s="305"/>
      <c r="BY2121" s="305"/>
      <c r="BZ2121" s="305"/>
      <c r="CA2121" s="305"/>
      <c r="CB2121" s="305"/>
      <c r="CC2121" s="305"/>
      <c r="CD2121" s="305"/>
      <c r="CE2121" s="305"/>
      <c r="CF2121" s="305"/>
      <c r="CG2121" s="305"/>
      <c r="CH2121" s="305"/>
      <c r="CI2121" s="305"/>
      <c r="CJ2121" s="305"/>
      <c r="CK2121" s="305"/>
      <c r="CL2121" s="305"/>
      <c r="CN2121" s="304"/>
      <c r="CO2121" s="305"/>
      <c r="CP2121" s="305"/>
      <c r="CQ2121" s="305"/>
      <c r="CR2121" s="305"/>
      <c r="CS2121" s="305"/>
      <c r="CT2121" s="305"/>
      <c r="CU2121" s="305"/>
      <c r="CV2121" s="305"/>
      <c r="CW2121" s="305"/>
      <c r="CX2121" s="305"/>
      <c r="CY2121" s="305"/>
      <c r="CZ2121" s="305"/>
      <c r="DA2121" s="305"/>
      <c r="DB2121" s="305"/>
      <c r="DC2121" s="305"/>
      <c r="DD2121" s="305"/>
      <c r="DE2121" s="305"/>
      <c r="DF2121" s="305"/>
      <c r="DG2121" s="305"/>
      <c r="DH2121" s="305"/>
      <c r="DI2121" s="305"/>
      <c r="DJ2121" s="305"/>
      <c r="DK2121" s="305"/>
      <c r="DL2121" s="305"/>
    </row>
    <row r="2122" spans="1:116" x14ac:dyDescent="0.35">
      <c r="B2122" t="str">
        <f t="shared" si="3301"/>
        <v>2122 WCAR-IS</v>
      </c>
      <c r="D2122" t="s">
        <v>391</v>
      </c>
      <c r="E2122" s="8" t="str">
        <f t="shared" si="3296"/>
        <v>2122 WCAR-IS</v>
      </c>
      <c r="G2122" s="125" t="s">
        <v>392</v>
      </c>
      <c r="H2122" s="31"/>
      <c r="I2122" s="73"/>
      <c r="J2122" s="73"/>
      <c r="K2122" s="124">
        <f>'IS BS CF'!K$18</f>
        <v>50455771.098323196</v>
      </c>
      <c r="L2122" s="124">
        <f>'IS BS CF'!L$18</f>
        <v>44569183.759692922</v>
      </c>
      <c r="M2122" s="124">
        <f>'IS BS CF'!M$18</f>
        <v>48997601.82733383</v>
      </c>
      <c r="N2122" s="124">
        <f>'IS BS CF'!N$18</f>
        <v>53762490.828768089</v>
      </c>
      <c r="O2122" s="124">
        <f>'IS BS CF'!O$18</f>
        <v>58886688.186584637</v>
      </c>
      <c r="P2122" s="124">
        <f>'IS BS CF'!P$18</f>
        <v>13131813.131046481</v>
      </c>
      <c r="Q2122" s="124"/>
      <c r="R2122" s="124">
        <f>'IS BS CF'!R$18</f>
        <v>0</v>
      </c>
      <c r="S2122" s="124">
        <f>'IS BS CF'!S$18</f>
        <v>4016666.6666666674</v>
      </c>
      <c r="T2122" s="124">
        <f>'IS BS CF'!T$18</f>
        <v>4050138.8888888881</v>
      </c>
      <c r="U2122" s="124">
        <f>'IS BS CF'!U$18</f>
        <v>4083820.3125</v>
      </c>
      <c r="V2122" s="124">
        <f>'IS BS CF'!V$18</f>
        <v>4117712.099729937</v>
      </c>
      <c r="W2122" s="124">
        <f>'IS BS CF'!W$18</f>
        <v>4151815.4188619205</v>
      </c>
      <c r="X2122" s="124">
        <f>'IS BS CF'!X$18</f>
        <v>4186131.4442627179</v>
      </c>
      <c r="Y2122" s="124">
        <f>'IS BS CF'!Y$18</f>
        <v>4220661.3564130617</v>
      </c>
      <c r="Z2122" s="124">
        <f>'IS BS CF'!Z$18</f>
        <v>4255406.3419381808</v>
      </c>
      <c r="AA2122" s="124">
        <f>'IS BS CF'!AA$18</f>
        <v>4290367.5936385849</v>
      </c>
      <c r="AB2122" s="124">
        <f>'IS BS CF'!AB$18</f>
        <v>4325546.3105208296</v>
      </c>
      <c r="AC2122" s="124">
        <f>'IS BS CF'!AC$18</f>
        <v>4360943.6978285955</v>
      </c>
      <c r="AD2122" s="124">
        <f>'IS BS CF'!AD$18</f>
        <v>4396560.967073814</v>
      </c>
      <c r="AE2122" s="124">
        <f>'IS BS CF'!AE$18</f>
        <v>3552781.2201322149</v>
      </c>
      <c r="AF2122" s="124">
        <f>'IS BS CF'!AF$18</f>
        <v>3581511.76205175</v>
      </c>
      <c r="AG2122" s="124">
        <f>'IS BS CF'!AG$18</f>
        <v>3610420.0449244305</v>
      </c>
      <c r="AH2122" s="124">
        <f>'IS BS CF'!AH$18</f>
        <v>3639507.0511307381</v>
      </c>
      <c r="AI2122" s="124">
        <f>'IS BS CF'!AI$18</f>
        <v>3668773.7681518681</v>
      </c>
      <c r="AJ2122" s="124">
        <f>'IS BS CF'!AJ$18</f>
        <v>3698221.1885952204</v>
      </c>
      <c r="AK2122" s="124">
        <f>'IS BS CF'!AK$18</f>
        <v>3727850.3102198802</v>
      </c>
      <c r="AL2122" s="124">
        <f>'IS BS CF'!AL$18</f>
        <v>3757662.1359624341</v>
      </c>
      <c r="AM2122" s="124">
        <f>'IS BS CF'!AM$18</f>
        <v>3787657.6739627682</v>
      </c>
      <c r="AN2122" s="124">
        <f>'IS BS CF'!AN$18</f>
        <v>3817837.9375899211</v>
      </c>
      <c r="AO2122" s="124">
        <f>'IS BS CF'!AO$18</f>
        <v>3848203.9454681985</v>
      </c>
      <c r="AP2122" s="124">
        <f>'IS BS CF'!AP$18</f>
        <v>3878756.7215034924</v>
      </c>
      <c r="AQ2122" s="124">
        <f>'IS BS CF'!AQ$18</f>
        <v>3909497.2949094884</v>
      </c>
      <c r="AR2122" s="124">
        <f>'IS BS CF'!AR$18</f>
        <v>3940426.7002341151</v>
      </c>
      <c r="AS2122" s="124">
        <f>'IS BS CF'!AS$18</f>
        <v>3971545.9773861803</v>
      </c>
      <c r="AT2122" s="124">
        <f>'IS BS CF'!AT$18</f>
        <v>4002856.1716620997</v>
      </c>
      <c r="AU2122" s="124">
        <f>'IS BS CF'!AU$18</f>
        <v>4034358.3337726444</v>
      </c>
      <c r="AV2122" s="124">
        <f>'IS BS CF'!AV$18</f>
        <v>4066053.5198700242</v>
      </c>
      <c r="AW2122" s="124">
        <f>'IS BS CF'!AW$18</f>
        <v>4097942.791574914</v>
      </c>
      <c r="AX2122" s="124">
        <f>'IS BS CF'!AX$18</f>
        <v>4130027.2160037234</v>
      </c>
      <c r="AY2122" s="124">
        <f>'IS BS CF'!AY$18</f>
        <v>4162307.8657959774</v>
      </c>
      <c r="AZ2122" s="124">
        <f>'IS BS CF'!AZ$18</f>
        <v>4194785.8191418089</v>
      </c>
      <c r="BA2122" s="124">
        <f>'IS BS CF'!BA$18</f>
        <v>4227462.1598094888</v>
      </c>
      <c r="BB2122" s="124">
        <f>'IS BS CF'!BB$18</f>
        <v>4260337.9771733657</v>
      </c>
      <c r="BC2122" s="124">
        <f>'IS BS CF'!BC$18</f>
        <v>4293414.3662417131</v>
      </c>
      <c r="BD2122" s="124">
        <f>'IS BS CF'!BD$18</f>
        <v>4326692.4276846284</v>
      </c>
      <c r="BE2122" s="124">
        <f>'IS BS CF'!BE$18</f>
        <v>4360173.2678623125</v>
      </c>
      <c r="BF2122" s="124">
        <f>'IS BS CF'!BF$18</f>
        <v>4393857.998853568</v>
      </c>
      <c r="BG2122" s="124">
        <f>'IS BS CF'!BG$18</f>
        <v>4427747.7384838099</v>
      </c>
      <c r="BH2122" s="124">
        <f>'IS BS CF'!BH$18</f>
        <v>4461843.6103540296</v>
      </c>
      <c r="BI2122" s="124">
        <f>'IS BS CF'!BI$18</f>
        <v>4496146.7438694471</v>
      </c>
      <c r="BJ2122" s="124">
        <f>'IS BS CF'!BJ$18</f>
        <v>4530658.2742680619</v>
      </c>
      <c r="BK2122" s="124">
        <f>'IS BS CF'!BK$18</f>
        <v>4565379.3426502496</v>
      </c>
      <c r="BL2122" s="124">
        <f>'IS BS CF'!BL$18</f>
        <v>4600311.0960071161</v>
      </c>
      <c r="BM2122" s="124">
        <f>'IS BS CF'!BM$18</f>
        <v>4635454.6872506673</v>
      </c>
      <c r="BN2122" s="124">
        <f>'IS BS CF'!BN$18</f>
        <v>4670811.2752424935</v>
      </c>
      <c r="BO2122" s="124">
        <f>'IS BS CF'!BO$18</f>
        <v>4706382.024823688</v>
      </c>
      <c r="BP2122" s="124">
        <f>'IS BS CF'!BP$18</f>
        <v>4742168.1068445742</v>
      </c>
      <c r="BQ2122" s="124">
        <f>'IS BS CF'!BQ$18</f>
        <v>4778170.6981942812</v>
      </c>
      <c r="BR2122" s="124">
        <f>'IS BS CF'!BR$18</f>
        <v>4814390.9818312535</v>
      </c>
      <c r="BS2122" s="124">
        <f>'IS BS CF'!BS$18</f>
        <v>4850830.1468127593</v>
      </c>
      <c r="BT2122" s="124">
        <f>'IS BS CF'!BT$18</f>
        <v>4887489.3883256996</v>
      </c>
      <c r="BU2122" s="124">
        <f>'IS BS CF'!BU$18</f>
        <v>4924369.9077166999</v>
      </c>
      <c r="BV2122" s="124">
        <f>'IS BS CF'!BV$18</f>
        <v>4961472.9125230396</v>
      </c>
      <c r="BW2122" s="124">
        <f>'IS BS CF'!BW$18</f>
        <v>4998799.616502896</v>
      </c>
      <c r="BX2122" s="124">
        <f>'IS BS CF'!BX$18</f>
        <v>5036351.239666827</v>
      </c>
      <c r="BY2122" s="124">
        <f>'IS BS CF'!BY$18</f>
        <v>5074129.0083081648</v>
      </c>
      <c r="BZ2122" s="124">
        <f>'IS BS CF'!BZ$18</f>
        <v>5112134.1550347582</v>
      </c>
      <c r="CA2122" s="124">
        <f>'IS BS CF'!CA$18</f>
        <v>1069465.5654196069</v>
      </c>
      <c r="CB2122" s="124">
        <f>'IS BS CF'!CB$18</f>
        <v>1073921.6719421747</v>
      </c>
      <c r="CC2122" s="124">
        <f>'IS BS CF'!CC$18</f>
        <v>1078396.3455752658</v>
      </c>
      <c r="CD2122" s="124">
        <f>'IS BS CF'!CD$18</f>
        <v>1082889.6636818349</v>
      </c>
      <c r="CE2122" s="124">
        <f>'IS BS CF'!CE$18</f>
        <v>1087401.7039471867</v>
      </c>
      <c r="CF2122" s="124">
        <f>'IS BS CF'!CF$18</f>
        <v>1091932.5443802401</v>
      </c>
      <c r="CG2122" s="124">
        <f>'IS BS CF'!CG$18</f>
        <v>1096482.2633152085</v>
      </c>
      <c r="CH2122" s="124">
        <f>'IS BS CF'!CH$18</f>
        <v>1101050.9394123408</v>
      </c>
      <c r="CI2122" s="124">
        <f>'IS BS CF'!CI$18</f>
        <v>1105638.6516598985</v>
      </c>
      <c r="CJ2122" s="124">
        <f>'IS BS CF'!CJ$18</f>
        <v>1110245.479375124</v>
      </c>
      <c r="CK2122" s="124">
        <f>'IS BS CF'!CK$18</f>
        <v>1114871.5022058415</v>
      </c>
      <c r="CL2122" s="124">
        <f>'IS BS CF'!CL$18</f>
        <v>1119516.8001317608</v>
      </c>
      <c r="CN2122" s="73"/>
      <c r="CO2122" s="124" t="e">
        <f>#REF!</f>
        <v>#REF!</v>
      </c>
      <c r="CP2122" s="124" t="e">
        <f>#REF!</f>
        <v>#REF!</v>
      </c>
      <c r="CQ2122" s="124" t="e">
        <f>#REF!</f>
        <v>#REF!</v>
      </c>
      <c r="CR2122" s="124" t="e">
        <f>#REF!</f>
        <v>#REF!</v>
      </c>
      <c r="CS2122" s="124" t="e">
        <f>#REF!</f>
        <v>#REF!</v>
      </c>
      <c r="CT2122" s="124" t="e">
        <f>#REF!</f>
        <v>#REF!</v>
      </c>
      <c r="CU2122" s="124" t="e">
        <f>#REF!</f>
        <v>#REF!</v>
      </c>
      <c r="CV2122" s="124" t="e">
        <f>#REF!</f>
        <v>#REF!</v>
      </c>
      <c r="CW2122" s="124" t="e">
        <f>#REF!</f>
        <v>#REF!</v>
      </c>
      <c r="CX2122" s="124" t="e">
        <f>#REF!</f>
        <v>#REF!</v>
      </c>
      <c r="CY2122" s="124" t="e">
        <f>#REF!</f>
        <v>#REF!</v>
      </c>
      <c r="CZ2122" s="124" t="e">
        <f>#REF!</f>
        <v>#REF!</v>
      </c>
      <c r="DA2122" s="124" t="e">
        <f>#REF!</f>
        <v>#REF!</v>
      </c>
      <c r="DB2122" s="124" t="e">
        <f>#REF!</f>
        <v>#REF!</v>
      </c>
      <c r="DC2122" s="124" t="e">
        <f>#REF!</f>
        <v>#REF!</v>
      </c>
      <c r="DD2122" s="124" t="e">
        <f>#REF!</f>
        <v>#REF!</v>
      </c>
      <c r="DE2122" s="124" t="e">
        <f>#REF!</f>
        <v>#REF!</v>
      </c>
      <c r="DF2122" s="124" t="e">
        <f>#REF!</f>
        <v>#REF!</v>
      </c>
      <c r="DG2122" s="124" t="e">
        <f>#REF!</f>
        <v>#REF!</v>
      </c>
      <c r="DH2122" s="124" t="e">
        <f>#REF!</f>
        <v>#REF!</v>
      </c>
      <c r="DI2122" s="124" t="e">
        <f>#REF!</f>
        <v>#REF!</v>
      </c>
      <c r="DJ2122" s="124" t="e">
        <f>#REF!</f>
        <v>#REF!</v>
      </c>
      <c r="DK2122" s="124" t="e">
        <f>#REF!</f>
        <v>#REF!</v>
      </c>
      <c r="DL2122" s="124" t="e">
        <f>#REF!</f>
        <v>#REF!</v>
      </c>
    </row>
    <row r="2123" spans="1:116" x14ac:dyDescent="0.35">
      <c r="B2123" t="str">
        <f t="shared" si="3301"/>
        <v>2123 WCAR-IS</v>
      </c>
      <c r="D2123" t="s">
        <v>391</v>
      </c>
      <c r="E2123" s="8" t="str">
        <f t="shared" si="3296"/>
        <v>2123 WCAR-IS</v>
      </c>
      <c r="G2123" s="67"/>
      <c r="H2123" s="31"/>
      <c r="I2123" s="73"/>
      <c r="J2123" s="73"/>
      <c r="K2123" s="31"/>
      <c r="L2123" s="31"/>
      <c r="M2123" s="31"/>
      <c r="N2123" s="31"/>
      <c r="O2123" s="31"/>
      <c r="P2123" s="31"/>
      <c r="R2123" s="67"/>
      <c r="S2123" s="67"/>
      <c r="T2123" s="67"/>
      <c r="U2123" s="67"/>
      <c r="V2123" s="67"/>
      <c r="W2123" s="67"/>
      <c r="X2123" s="67"/>
      <c r="Y2123" s="67"/>
      <c r="Z2123" s="67"/>
      <c r="AA2123" s="67"/>
      <c r="AB2123" s="67"/>
      <c r="AC2123" s="67"/>
      <c r="AD2123" s="67"/>
      <c r="AE2123" s="67"/>
      <c r="AF2123" s="67"/>
      <c r="AG2123" s="67"/>
      <c r="AH2123" s="67"/>
      <c r="AI2123" s="67"/>
      <c r="AJ2123" s="67"/>
      <c r="AK2123" s="67"/>
      <c r="AL2123" s="67"/>
      <c r="AM2123" s="67"/>
      <c r="AN2123" s="67"/>
      <c r="AO2123" s="67"/>
      <c r="AP2123" s="67"/>
      <c r="AQ2123" s="67"/>
      <c r="AR2123" s="67"/>
      <c r="AS2123" s="67"/>
      <c r="AT2123" s="67"/>
      <c r="AU2123" s="67"/>
      <c r="AV2123" s="67"/>
      <c r="AW2123" s="67"/>
      <c r="AX2123" s="67"/>
      <c r="AY2123" s="67"/>
      <c r="AZ2123" s="67"/>
      <c r="BA2123" s="67"/>
      <c r="BB2123" s="67"/>
      <c r="BC2123" s="67"/>
      <c r="BD2123" s="67"/>
      <c r="BE2123" s="67"/>
      <c r="BF2123" s="67"/>
      <c r="BG2123" s="67"/>
      <c r="BH2123" s="67"/>
      <c r="BI2123" s="67"/>
      <c r="BJ2123" s="67"/>
      <c r="BK2123" s="67"/>
      <c r="BL2123" s="67"/>
      <c r="BM2123" s="67"/>
      <c r="BN2123" s="67"/>
      <c r="BO2123" s="67"/>
      <c r="BP2123" s="67"/>
      <c r="BQ2123" s="67"/>
      <c r="BR2123" s="67"/>
      <c r="BS2123" s="67"/>
      <c r="BT2123" s="67"/>
      <c r="BU2123" s="67"/>
      <c r="BV2123" s="67"/>
      <c r="BW2123" s="67"/>
      <c r="BX2123" s="67"/>
      <c r="BY2123" s="67"/>
      <c r="BZ2123" s="67"/>
      <c r="CA2123" s="67"/>
      <c r="CB2123" s="67"/>
      <c r="CC2123" s="67"/>
      <c r="CD2123" s="67"/>
      <c r="CE2123" s="67"/>
      <c r="CF2123" s="67"/>
      <c r="CG2123" s="67"/>
      <c r="CH2123" s="67"/>
      <c r="CI2123" s="67"/>
      <c r="CJ2123" s="67"/>
      <c r="CK2123" s="67"/>
      <c r="CL2123" s="67"/>
      <c r="CN2123" s="73"/>
      <c r="CO2123" s="67"/>
      <c r="CP2123" s="67"/>
      <c r="CQ2123" s="67"/>
      <c r="CR2123" s="67"/>
      <c r="CS2123" s="67"/>
      <c r="CT2123" s="67"/>
      <c r="CU2123" s="67"/>
      <c r="CV2123" s="67"/>
      <c r="CW2123" s="67"/>
      <c r="CX2123" s="67"/>
      <c r="CY2123" s="67"/>
      <c r="CZ2123" s="67"/>
      <c r="DA2123" s="67"/>
      <c r="DB2123" s="67"/>
      <c r="DC2123" s="67"/>
      <c r="DD2123" s="67"/>
      <c r="DE2123" s="67"/>
      <c r="DF2123" s="67"/>
      <c r="DG2123" s="67"/>
      <c r="DH2123" s="67"/>
      <c r="DI2123" s="67"/>
      <c r="DJ2123" s="67"/>
      <c r="DK2123" s="67"/>
      <c r="DL2123" s="67"/>
    </row>
    <row r="2124" spans="1:116" x14ac:dyDescent="0.35">
      <c r="B2124" t="str">
        <f t="shared" si="3301"/>
        <v>2124 WCAR-IS</v>
      </c>
      <c r="C2124" t="s">
        <v>224</v>
      </c>
      <c r="D2124" t="s">
        <v>391</v>
      </c>
      <c r="E2124" s="8" t="str">
        <f t="shared" si="3296"/>
        <v>2124 WCAR-IS</v>
      </c>
      <c r="G2124" s="129" t="str">
        <f>G2126&amp;":"</f>
        <v>Accounts receivable:</v>
      </c>
      <c r="I2124"/>
      <c r="J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N2124"/>
    </row>
    <row r="2125" spans="1:116" x14ac:dyDescent="0.35">
      <c r="B2125" t="str">
        <f t="shared" si="3301"/>
        <v>2125 WCAR-IS</v>
      </c>
      <c r="D2125" t="s">
        <v>391</v>
      </c>
      <c r="E2125" s="8" t="str">
        <f t="shared" si="3296"/>
        <v>2125 WCAR-IS</v>
      </c>
      <c r="G2125" s="145" t="s">
        <v>222</v>
      </c>
      <c r="H2125" s="12"/>
      <c r="I2125" s="60"/>
      <c r="J2125" s="60"/>
      <c r="K2125" s="17">
        <v>30</v>
      </c>
      <c r="L2125" s="17">
        <v>30</v>
      </c>
      <c r="M2125" s="17">
        <v>30</v>
      </c>
      <c r="N2125" s="17">
        <v>30</v>
      </c>
      <c r="O2125" s="17">
        <v>30</v>
      </c>
      <c r="P2125" s="17">
        <v>30</v>
      </c>
      <c r="R2125" s="15"/>
      <c r="S2125" s="15" cm="1">
        <f t="array" ref="S2125">INDEX($K:$P,ROW(),MATCH(S$3,$K$2:$P$2,0))</f>
        <v>30</v>
      </c>
      <c r="T2125" s="15" cm="1">
        <f t="array" ref="T2125">INDEX($K:$P,ROW(),MATCH(T$3,$K$2:$P$2,0))</f>
        <v>30</v>
      </c>
      <c r="U2125" s="15" cm="1">
        <f t="array" ref="U2125">INDEX($K:$P,ROW(),MATCH(U$3,$K$2:$P$2,0))</f>
        <v>30</v>
      </c>
      <c r="V2125" s="15" cm="1">
        <f t="array" ref="V2125">INDEX($K:$P,ROW(),MATCH(V$3,$K$2:$P$2,0))</f>
        <v>30</v>
      </c>
      <c r="W2125" s="15" cm="1">
        <f t="array" ref="W2125">INDEX($K:$P,ROW(),MATCH(W$3,$K$2:$P$2,0))</f>
        <v>30</v>
      </c>
      <c r="X2125" s="15" cm="1">
        <f t="array" ref="X2125">INDEX($K:$P,ROW(),MATCH(X$3,$K$2:$P$2,0))</f>
        <v>30</v>
      </c>
      <c r="Y2125" s="15" cm="1">
        <f t="array" ref="Y2125">INDEX($K:$P,ROW(),MATCH(Y$3,$K$2:$P$2,0))</f>
        <v>30</v>
      </c>
      <c r="Z2125" s="15" cm="1">
        <f t="array" ref="Z2125">INDEX($K:$P,ROW(),MATCH(Z$3,$K$2:$P$2,0))</f>
        <v>30</v>
      </c>
      <c r="AA2125" s="15" cm="1">
        <f t="array" ref="AA2125">INDEX($K:$P,ROW(),MATCH(AA$3,$K$2:$P$2,0))</f>
        <v>30</v>
      </c>
      <c r="AB2125" s="15" cm="1">
        <f t="array" ref="AB2125">INDEX($K:$P,ROW(),MATCH(AB$3,$K$2:$P$2,0))</f>
        <v>30</v>
      </c>
      <c r="AC2125" s="15" cm="1">
        <f t="array" ref="AC2125">INDEX($K:$P,ROW(),MATCH(AC$3,$K$2:$P$2,0))</f>
        <v>30</v>
      </c>
      <c r="AD2125" s="15" cm="1">
        <f t="array" ref="AD2125">INDEX($K:$P,ROW(),MATCH(AD$3,$K$2:$P$2,0))</f>
        <v>30</v>
      </c>
      <c r="AE2125" s="15" cm="1">
        <f t="array" ref="AE2125">INDEX($K:$P,ROW(),MATCH(AE$3,$K$2:$P$2,0))</f>
        <v>30</v>
      </c>
      <c r="AF2125" s="15" cm="1">
        <f t="array" ref="AF2125">INDEX($K:$P,ROW(),MATCH(AF$3,$K$2:$P$2,0))</f>
        <v>30</v>
      </c>
      <c r="AG2125" s="15" cm="1">
        <f t="array" ref="AG2125">INDEX($K:$P,ROW(),MATCH(AG$3,$K$2:$P$2,0))</f>
        <v>30</v>
      </c>
      <c r="AH2125" s="15" cm="1">
        <f t="array" ref="AH2125">INDEX($K:$P,ROW(),MATCH(AH$3,$K$2:$P$2,0))</f>
        <v>30</v>
      </c>
      <c r="AI2125" s="15" cm="1">
        <f t="array" ref="AI2125">INDEX($K:$P,ROW(),MATCH(AI$3,$K$2:$P$2,0))</f>
        <v>30</v>
      </c>
      <c r="AJ2125" s="15" cm="1">
        <f t="array" ref="AJ2125">INDEX($K:$P,ROW(),MATCH(AJ$3,$K$2:$P$2,0))</f>
        <v>30</v>
      </c>
      <c r="AK2125" s="15" cm="1">
        <f t="array" ref="AK2125">INDEX($K:$P,ROW(),MATCH(AK$3,$K$2:$P$2,0))</f>
        <v>30</v>
      </c>
      <c r="AL2125" s="15" cm="1">
        <f t="array" ref="AL2125">INDEX($K:$P,ROW(),MATCH(AL$3,$K$2:$P$2,0))</f>
        <v>30</v>
      </c>
      <c r="AM2125" s="15" cm="1">
        <f t="array" ref="AM2125">INDEX($K:$P,ROW(),MATCH(AM$3,$K$2:$P$2,0))</f>
        <v>30</v>
      </c>
      <c r="AN2125" s="15" cm="1">
        <f t="array" ref="AN2125">INDEX($K:$P,ROW(),MATCH(AN$3,$K$2:$P$2,0))</f>
        <v>30</v>
      </c>
      <c r="AO2125" s="15" cm="1">
        <f t="array" ref="AO2125">INDEX($K:$P,ROW(),MATCH(AO$3,$K$2:$P$2,0))</f>
        <v>30</v>
      </c>
      <c r="AP2125" s="15" cm="1">
        <f t="array" ref="AP2125">INDEX($K:$P,ROW(),MATCH(AP$3,$K$2:$P$2,0))</f>
        <v>30</v>
      </c>
      <c r="AQ2125" s="15" cm="1">
        <f t="array" ref="AQ2125">INDEX($K:$P,ROW(),MATCH(AQ$3,$K$2:$P$2,0))</f>
        <v>30</v>
      </c>
      <c r="AR2125" s="15" cm="1">
        <f t="array" ref="AR2125">INDEX($K:$P,ROW(),MATCH(AR$3,$K$2:$P$2,0))</f>
        <v>30</v>
      </c>
      <c r="AS2125" s="15" cm="1">
        <f t="array" ref="AS2125">INDEX($K:$P,ROW(),MATCH(AS$3,$K$2:$P$2,0))</f>
        <v>30</v>
      </c>
      <c r="AT2125" s="15" cm="1">
        <f t="array" ref="AT2125">INDEX($K:$P,ROW(),MATCH(AT$3,$K$2:$P$2,0))</f>
        <v>30</v>
      </c>
      <c r="AU2125" s="15" cm="1">
        <f t="array" ref="AU2125">INDEX($K:$P,ROW(),MATCH(AU$3,$K$2:$P$2,0))</f>
        <v>30</v>
      </c>
      <c r="AV2125" s="15" cm="1">
        <f t="array" ref="AV2125">INDEX($K:$P,ROW(),MATCH(AV$3,$K$2:$P$2,0))</f>
        <v>30</v>
      </c>
      <c r="AW2125" s="15" cm="1">
        <f t="array" ref="AW2125">INDEX($K:$P,ROW(),MATCH(AW$3,$K$2:$P$2,0))</f>
        <v>30</v>
      </c>
      <c r="AX2125" s="15" cm="1">
        <f t="array" ref="AX2125">INDEX($K:$P,ROW(),MATCH(AX$3,$K$2:$P$2,0))</f>
        <v>30</v>
      </c>
      <c r="AY2125" s="15" cm="1">
        <f t="array" ref="AY2125">INDEX($K:$P,ROW(),MATCH(AY$3,$K$2:$P$2,0))</f>
        <v>30</v>
      </c>
      <c r="AZ2125" s="15" cm="1">
        <f t="array" ref="AZ2125">INDEX($K:$P,ROW(),MATCH(AZ$3,$K$2:$P$2,0))</f>
        <v>30</v>
      </c>
      <c r="BA2125" s="15" cm="1">
        <f t="array" ref="BA2125">INDEX($K:$P,ROW(),MATCH(BA$3,$K$2:$P$2,0))</f>
        <v>30</v>
      </c>
      <c r="BB2125" s="15" cm="1">
        <f t="array" ref="BB2125">INDEX($K:$P,ROW(),MATCH(BB$3,$K$2:$P$2,0))</f>
        <v>30</v>
      </c>
      <c r="BC2125" s="15" cm="1">
        <f t="array" ref="BC2125">INDEX($K:$P,ROW(),MATCH(BC$3,$K$2:$P$2,0))</f>
        <v>30</v>
      </c>
      <c r="BD2125" s="15" cm="1">
        <f t="array" ref="BD2125">INDEX($K:$P,ROW(),MATCH(BD$3,$K$2:$P$2,0))</f>
        <v>30</v>
      </c>
      <c r="BE2125" s="15" cm="1">
        <f t="array" ref="BE2125">INDEX($K:$P,ROW(),MATCH(BE$3,$K$2:$P$2,0))</f>
        <v>30</v>
      </c>
      <c r="BF2125" s="15" cm="1">
        <f t="array" ref="BF2125">INDEX($K:$P,ROW(),MATCH(BF$3,$K$2:$P$2,0))</f>
        <v>30</v>
      </c>
      <c r="BG2125" s="15" cm="1">
        <f t="array" ref="BG2125">INDEX($K:$P,ROW(),MATCH(BG$3,$K$2:$P$2,0))</f>
        <v>30</v>
      </c>
      <c r="BH2125" s="15" cm="1">
        <f t="array" ref="BH2125">INDEX($K:$P,ROW(),MATCH(BH$3,$K$2:$P$2,0))</f>
        <v>30</v>
      </c>
      <c r="BI2125" s="15" cm="1">
        <f t="array" ref="BI2125">INDEX($K:$P,ROW(),MATCH(BI$3,$K$2:$P$2,0))</f>
        <v>30</v>
      </c>
      <c r="BJ2125" s="15" cm="1">
        <f t="array" ref="BJ2125">INDEX($K:$P,ROW(),MATCH(BJ$3,$K$2:$P$2,0))</f>
        <v>30</v>
      </c>
      <c r="BK2125" s="15" cm="1">
        <f t="array" ref="BK2125">INDEX($K:$P,ROW(),MATCH(BK$3,$K$2:$P$2,0))</f>
        <v>30</v>
      </c>
      <c r="BL2125" s="15" cm="1">
        <f t="array" ref="BL2125">INDEX($K:$P,ROW(),MATCH(BL$3,$K$2:$P$2,0))</f>
        <v>30</v>
      </c>
      <c r="BM2125" s="15" cm="1">
        <f t="array" ref="BM2125">INDEX($K:$P,ROW(),MATCH(BM$3,$K$2:$P$2,0))</f>
        <v>30</v>
      </c>
      <c r="BN2125" s="15" cm="1">
        <f t="array" ref="BN2125">INDEX($K:$P,ROW(),MATCH(BN$3,$K$2:$P$2,0))</f>
        <v>30</v>
      </c>
      <c r="BO2125" s="15" cm="1">
        <f t="array" ref="BO2125">INDEX($K:$P,ROW(),MATCH(BO$3,$K$2:$P$2,0))</f>
        <v>30</v>
      </c>
      <c r="BP2125" s="15" cm="1">
        <f t="array" ref="BP2125">INDEX($K:$P,ROW(),MATCH(BP$3,$K$2:$P$2,0))</f>
        <v>30</v>
      </c>
      <c r="BQ2125" s="15" cm="1">
        <f t="array" ref="BQ2125">INDEX($K:$P,ROW(),MATCH(BQ$3,$K$2:$P$2,0))</f>
        <v>30</v>
      </c>
      <c r="BR2125" s="15" cm="1">
        <f t="array" ref="BR2125">INDEX($K:$P,ROW(),MATCH(BR$3,$K$2:$P$2,0))</f>
        <v>30</v>
      </c>
      <c r="BS2125" s="15" cm="1">
        <f t="array" ref="BS2125">INDEX($K:$P,ROW(),MATCH(BS$3,$K$2:$P$2,0))</f>
        <v>30</v>
      </c>
      <c r="BT2125" s="15" cm="1">
        <f t="array" ref="BT2125">INDEX($K:$P,ROW(),MATCH(BT$3,$K$2:$P$2,0))</f>
        <v>30</v>
      </c>
      <c r="BU2125" s="15" cm="1">
        <f t="array" ref="BU2125">INDEX($K:$P,ROW(),MATCH(BU$3,$K$2:$P$2,0))</f>
        <v>30</v>
      </c>
      <c r="BV2125" s="15" cm="1">
        <f t="array" ref="BV2125">INDEX($K:$P,ROW(),MATCH(BV$3,$K$2:$P$2,0))</f>
        <v>30</v>
      </c>
      <c r="BW2125" s="15" cm="1">
        <f t="array" ref="BW2125">INDEX($K:$P,ROW(),MATCH(BW$3,$K$2:$P$2,0))</f>
        <v>30</v>
      </c>
      <c r="BX2125" s="15" cm="1">
        <f t="array" ref="BX2125">INDEX($K:$P,ROW(),MATCH(BX$3,$K$2:$P$2,0))</f>
        <v>30</v>
      </c>
      <c r="BY2125" s="15" cm="1">
        <f t="array" ref="BY2125">INDEX($K:$P,ROW(),MATCH(BY$3,$K$2:$P$2,0))</f>
        <v>30</v>
      </c>
      <c r="BZ2125" s="15" cm="1">
        <f t="array" ref="BZ2125">INDEX($K:$P,ROW(),MATCH(BZ$3,$K$2:$P$2,0))</f>
        <v>30</v>
      </c>
      <c r="CA2125" s="15" cm="1">
        <f t="array" ref="CA2125">INDEX($K:$P,ROW(),MATCH(CA$3,$K$2:$P$2,0))</f>
        <v>30</v>
      </c>
      <c r="CB2125" s="15" cm="1">
        <f t="array" ref="CB2125">INDEX($K:$P,ROW(),MATCH(CB$3,$K$2:$P$2,0))</f>
        <v>30</v>
      </c>
      <c r="CC2125" s="15" cm="1">
        <f t="array" ref="CC2125">INDEX($K:$P,ROW(),MATCH(CC$3,$K$2:$P$2,0))</f>
        <v>30</v>
      </c>
      <c r="CD2125" s="15" cm="1">
        <f t="array" ref="CD2125">INDEX($K:$P,ROW(),MATCH(CD$3,$K$2:$P$2,0))</f>
        <v>30</v>
      </c>
      <c r="CE2125" s="15" cm="1">
        <f t="array" ref="CE2125">INDEX($K:$P,ROW(),MATCH(CE$3,$K$2:$P$2,0))</f>
        <v>30</v>
      </c>
      <c r="CF2125" s="15" cm="1">
        <f t="array" ref="CF2125">INDEX($K:$P,ROW(),MATCH(CF$3,$K$2:$P$2,0))</f>
        <v>30</v>
      </c>
      <c r="CG2125" s="15" cm="1">
        <f t="array" ref="CG2125">INDEX($K:$P,ROW(),MATCH(CG$3,$K$2:$P$2,0))</f>
        <v>30</v>
      </c>
      <c r="CH2125" s="15" cm="1">
        <f t="array" ref="CH2125">INDEX($K:$P,ROW(),MATCH(CH$3,$K$2:$P$2,0))</f>
        <v>30</v>
      </c>
      <c r="CI2125" s="15" cm="1">
        <f t="array" ref="CI2125">INDEX($K:$P,ROW(),MATCH(CI$3,$K$2:$P$2,0))</f>
        <v>30</v>
      </c>
      <c r="CJ2125" s="15" cm="1">
        <f t="array" ref="CJ2125">INDEX($K:$P,ROW(),MATCH(CJ$3,$K$2:$P$2,0))</f>
        <v>30</v>
      </c>
      <c r="CK2125" s="15" cm="1">
        <f t="array" ref="CK2125">INDEX($K:$P,ROW(),MATCH(CK$3,$K$2:$P$2,0))</f>
        <v>30</v>
      </c>
      <c r="CL2125" s="15" cm="1">
        <f t="array" ref="CL2125">INDEX($K:$P,ROW(),MATCH(CL$3,$K$2:$P$2,0))</f>
        <v>30</v>
      </c>
      <c r="CN2125" s="60"/>
      <c r="CO2125" s="15" t="e" cm="1">
        <f t="array" ref="CO2125">INDEX($K:$P,ROW(),MATCH(CO$3,$K$2:$P$2,0))</f>
        <v>#N/A</v>
      </c>
      <c r="CP2125" s="15" t="e" cm="1">
        <f t="array" ref="CP2125">INDEX($K:$P,ROW(),MATCH(CP$3,$K$2:$P$2,0))</f>
        <v>#N/A</v>
      </c>
      <c r="CQ2125" s="15" t="e" cm="1">
        <f t="array" ref="CQ2125">INDEX($K:$P,ROW(),MATCH(CQ$3,$K$2:$P$2,0))</f>
        <v>#N/A</v>
      </c>
      <c r="CR2125" s="15" t="e" cm="1">
        <f t="array" ref="CR2125">INDEX($K:$P,ROW(),MATCH(CR$3,$K$2:$P$2,0))</f>
        <v>#N/A</v>
      </c>
      <c r="CS2125" s="15" t="e" cm="1">
        <f t="array" ref="CS2125">INDEX($K:$P,ROW(),MATCH(CS$3,$K$2:$P$2,0))</f>
        <v>#N/A</v>
      </c>
      <c r="CT2125" s="15" t="e" cm="1">
        <f t="array" ref="CT2125">INDEX($K:$P,ROW(),MATCH(CT$3,$K$2:$P$2,0))</f>
        <v>#N/A</v>
      </c>
      <c r="CU2125" s="15" t="e" cm="1">
        <f t="array" ref="CU2125">INDEX($K:$P,ROW(),MATCH(CU$3,$K$2:$P$2,0))</f>
        <v>#N/A</v>
      </c>
      <c r="CV2125" s="15" t="e" cm="1">
        <f t="array" ref="CV2125">INDEX($K:$P,ROW(),MATCH(CV$3,$K$2:$P$2,0))</f>
        <v>#N/A</v>
      </c>
      <c r="CW2125" s="15" t="e" cm="1">
        <f t="array" ref="CW2125">INDEX($K:$P,ROW(),MATCH(CW$3,$K$2:$P$2,0))</f>
        <v>#N/A</v>
      </c>
      <c r="CX2125" s="15" t="e" cm="1">
        <f t="array" ref="CX2125">INDEX($K:$P,ROW(),MATCH(CX$3,$K$2:$P$2,0))</f>
        <v>#N/A</v>
      </c>
      <c r="CY2125" s="15" t="e" cm="1">
        <f t="array" ref="CY2125">INDEX($K:$P,ROW(),MATCH(CY$3,$K$2:$P$2,0))</f>
        <v>#N/A</v>
      </c>
      <c r="CZ2125" s="15" t="e" cm="1">
        <f t="array" ref="CZ2125">INDEX($K:$P,ROW(),MATCH(CZ$3,$K$2:$P$2,0))</f>
        <v>#N/A</v>
      </c>
      <c r="DA2125" s="15" t="e" cm="1">
        <f t="array" ref="DA2125">INDEX($K:$P,ROW(),MATCH(DA$3,$K$2:$P$2,0))</f>
        <v>#N/A</v>
      </c>
      <c r="DB2125" s="15" t="e" cm="1">
        <f t="array" ref="DB2125">INDEX($K:$P,ROW(),MATCH(DB$3,$K$2:$P$2,0))</f>
        <v>#N/A</v>
      </c>
      <c r="DC2125" s="15" t="e" cm="1">
        <f t="array" ref="DC2125">INDEX($K:$P,ROW(),MATCH(DC$3,$K$2:$P$2,0))</f>
        <v>#N/A</v>
      </c>
      <c r="DD2125" s="15" t="e" cm="1">
        <f t="array" ref="DD2125">INDEX($K:$P,ROW(),MATCH(DD$3,$K$2:$P$2,0))</f>
        <v>#N/A</v>
      </c>
      <c r="DE2125" s="15" t="e" cm="1">
        <f t="array" ref="DE2125">INDEX($K:$P,ROW(),MATCH(DE$3,$K$2:$P$2,0))</f>
        <v>#N/A</v>
      </c>
      <c r="DF2125" s="15" t="e" cm="1">
        <f t="array" ref="DF2125">INDEX($K:$P,ROW(),MATCH(DF$3,$K$2:$P$2,0))</f>
        <v>#N/A</v>
      </c>
      <c r="DG2125" s="15" t="e" cm="1">
        <f t="array" ref="DG2125">INDEX($K:$P,ROW(),MATCH(DG$3,$K$2:$P$2,0))</f>
        <v>#N/A</v>
      </c>
      <c r="DH2125" s="15" t="e" cm="1">
        <f t="array" ref="DH2125">INDEX($K:$P,ROW(),MATCH(DH$3,$K$2:$P$2,0))</f>
        <v>#N/A</v>
      </c>
      <c r="DI2125" s="15" t="e" cm="1">
        <f t="array" ref="DI2125">INDEX($K:$P,ROW(),MATCH(DI$3,$K$2:$P$2,0))</f>
        <v>#N/A</v>
      </c>
      <c r="DJ2125" s="15" t="e" cm="1">
        <f t="array" ref="DJ2125">INDEX($K:$P,ROW(),MATCH(DJ$3,$K$2:$P$2,0))</f>
        <v>#N/A</v>
      </c>
      <c r="DK2125" s="15" t="e" cm="1">
        <f t="array" ref="DK2125">INDEX($K:$P,ROW(),MATCH(DK$3,$K$2:$P$2,0))</f>
        <v>#N/A</v>
      </c>
      <c r="DL2125" s="15" t="e" cm="1">
        <f t="array" ref="DL2125">INDEX($K:$P,ROW(),MATCH(DL$3,$K$2:$P$2,0))</f>
        <v>#N/A</v>
      </c>
    </row>
    <row r="2126" spans="1:116" x14ac:dyDescent="0.35">
      <c r="B2126" t="str">
        <f t="shared" si="3301"/>
        <v>2126 WCAR-IS</v>
      </c>
      <c r="C2126" t="s">
        <v>234</v>
      </c>
      <c r="D2126" t="s">
        <v>391</v>
      </c>
      <c r="E2126" s="8" t="str">
        <f t="shared" si="3296"/>
        <v>2126 WCAR-IS</v>
      </c>
      <c r="G2126" s="126" t="str">
        <f>"Accounts receivable"</f>
        <v>Accounts receivable</v>
      </c>
      <c r="H2126" s="27"/>
      <c r="I2126" s="78"/>
      <c r="J2126" s="78"/>
      <c r="K2126" s="118">
        <f>SUMIF($3:$3,K$2,2124:2124)</f>
        <v>0</v>
      </c>
      <c r="L2126" s="118">
        <f>SUMIF($3:$3,L$2,2124:2124)</f>
        <v>0</v>
      </c>
      <c r="M2126" s="118">
        <f>SUMIF($3:$3,M$2,2124:2124)</f>
        <v>0</v>
      </c>
      <c r="N2126" s="118">
        <f>SUMIF($3:$3,N$2,2124:2124)</f>
        <v>0</v>
      </c>
      <c r="O2126" s="118">
        <f>SUMIF($3:$3,O$2,2124:2124)</f>
        <v>0</v>
      </c>
      <c r="P2126" s="118">
        <f>SUMIF($3:$3,P$2,2124:2124)</f>
        <v>0</v>
      </c>
      <c r="R2126" s="118"/>
      <c r="S2126" s="118">
        <f t="shared" ref="S2126:CD2126" si="3306">MIN(S2125/30*S2122,R2126+S2122)</f>
        <v>4016666.6666666674</v>
      </c>
      <c r="T2126" s="118">
        <f t="shared" si="3306"/>
        <v>4050138.8888888881</v>
      </c>
      <c r="U2126" s="118">
        <f t="shared" si="3306"/>
        <v>4083820.3125</v>
      </c>
      <c r="V2126" s="118">
        <f t="shared" si="3306"/>
        <v>4117712.099729937</v>
      </c>
      <c r="W2126" s="118">
        <f t="shared" si="3306"/>
        <v>4151815.4188619205</v>
      </c>
      <c r="X2126" s="118">
        <f t="shared" si="3306"/>
        <v>4186131.4442627179</v>
      </c>
      <c r="Y2126" s="118">
        <f t="shared" si="3306"/>
        <v>4220661.3564130617</v>
      </c>
      <c r="Z2126" s="118">
        <f t="shared" si="3306"/>
        <v>4255406.3419381808</v>
      </c>
      <c r="AA2126" s="118">
        <f t="shared" si="3306"/>
        <v>4290367.5936385849</v>
      </c>
      <c r="AB2126" s="118">
        <f t="shared" si="3306"/>
        <v>4325546.3105208296</v>
      </c>
      <c r="AC2126" s="118">
        <f t="shared" si="3306"/>
        <v>4360943.6978285955</v>
      </c>
      <c r="AD2126" s="118">
        <f t="shared" si="3306"/>
        <v>4396560.967073814</v>
      </c>
      <c r="AE2126" s="118">
        <f t="shared" si="3306"/>
        <v>3552781.2201322149</v>
      </c>
      <c r="AF2126" s="118">
        <f t="shared" si="3306"/>
        <v>3581511.76205175</v>
      </c>
      <c r="AG2126" s="118">
        <f t="shared" si="3306"/>
        <v>3610420.0449244305</v>
      </c>
      <c r="AH2126" s="118">
        <f t="shared" si="3306"/>
        <v>3639507.0511307381</v>
      </c>
      <c r="AI2126" s="118">
        <f t="shared" si="3306"/>
        <v>3668773.7681518681</v>
      </c>
      <c r="AJ2126" s="118">
        <f t="shared" si="3306"/>
        <v>3698221.1885952204</v>
      </c>
      <c r="AK2126" s="118">
        <f t="shared" si="3306"/>
        <v>3727850.3102198802</v>
      </c>
      <c r="AL2126" s="118">
        <f t="shared" si="3306"/>
        <v>3757662.1359624341</v>
      </c>
      <c r="AM2126" s="118">
        <f t="shared" si="3306"/>
        <v>3787657.6739627682</v>
      </c>
      <c r="AN2126" s="118">
        <f t="shared" si="3306"/>
        <v>3817837.9375899211</v>
      </c>
      <c r="AO2126" s="118">
        <f t="shared" si="3306"/>
        <v>3848203.9454681985</v>
      </c>
      <c r="AP2126" s="118">
        <f t="shared" si="3306"/>
        <v>3878756.7215034924</v>
      </c>
      <c r="AQ2126" s="118">
        <f t="shared" si="3306"/>
        <v>3909497.2949094884</v>
      </c>
      <c r="AR2126" s="118">
        <f t="shared" si="3306"/>
        <v>3940426.7002341151</v>
      </c>
      <c r="AS2126" s="118">
        <f t="shared" si="3306"/>
        <v>3971545.9773861803</v>
      </c>
      <c r="AT2126" s="118">
        <f t="shared" si="3306"/>
        <v>4002856.1716620997</v>
      </c>
      <c r="AU2126" s="118">
        <f t="shared" si="3306"/>
        <v>4034358.3337726444</v>
      </c>
      <c r="AV2126" s="118">
        <f t="shared" si="3306"/>
        <v>4066053.5198700242</v>
      </c>
      <c r="AW2126" s="118">
        <f t="shared" si="3306"/>
        <v>4097942.791574914</v>
      </c>
      <c r="AX2126" s="118">
        <f t="shared" si="3306"/>
        <v>4130027.2160037234</v>
      </c>
      <c r="AY2126" s="118">
        <f t="shared" si="3306"/>
        <v>4162307.8657959774</v>
      </c>
      <c r="AZ2126" s="118">
        <f t="shared" si="3306"/>
        <v>4194785.8191418089</v>
      </c>
      <c r="BA2126" s="118">
        <f t="shared" si="3306"/>
        <v>4227462.1598094888</v>
      </c>
      <c r="BB2126" s="118">
        <f t="shared" si="3306"/>
        <v>4260337.9771733657</v>
      </c>
      <c r="BC2126" s="118">
        <f t="shared" si="3306"/>
        <v>4293414.3662417131</v>
      </c>
      <c r="BD2126" s="118">
        <f t="shared" si="3306"/>
        <v>4326692.4276846284</v>
      </c>
      <c r="BE2126" s="118">
        <f t="shared" si="3306"/>
        <v>4360173.2678623125</v>
      </c>
      <c r="BF2126" s="118">
        <f t="shared" si="3306"/>
        <v>4393857.998853568</v>
      </c>
      <c r="BG2126" s="118">
        <f t="shared" si="3306"/>
        <v>4427747.7384838099</v>
      </c>
      <c r="BH2126" s="118">
        <f t="shared" si="3306"/>
        <v>4461843.6103540296</v>
      </c>
      <c r="BI2126" s="118">
        <f t="shared" si="3306"/>
        <v>4496146.7438694471</v>
      </c>
      <c r="BJ2126" s="118">
        <f t="shared" si="3306"/>
        <v>4530658.2742680619</v>
      </c>
      <c r="BK2126" s="118">
        <f t="shared" si="3306"/>
        <v>4565379.3426502496</v>
      </c>
      <c r="BL2126" s="118">
        <f t="shared" si="3306"/>
        <v>4600311.0960071161</v>
      </c>
      <c r="BM2126" s="118">
        <f t="shared" si="3306"/>
        <v>4635454.6872506673</v>
      </c>
      <c r="BN2126" s="118">
        <f t="shared" si="3306"/>
        <v>4670811.2752424935</v>
      </c>
      <c r="BO2126" s="118">
        <f t="shared" si="3306"/>
        <v>4706382.024823688</v>
      </c>
      <c r="BP2126" s="118">
        <f t="shared" si="3306"/>
        <v>4742168.1068445742</v>
      </c>
      <c r="BQ2126" s="118">
        <f t="shared" si="3306"/>
        <v>4778170.6981942812</v>
      </c>
      <c r="BR2126" s="118">
        <f t="shared" si="3306"/>
        <v>4814390.9818312535</v>
      </c>
      <c r="BS2126" s="118">
        <f t="shared" si="3306"/>
        <v>4850830.1468127593</v>
      </c>
      <c r="BT2126" s="118">
        <f t="shared" si="3306"/>
        <v>4887489.3883256996</v>
      </c>
      <c r="BU2126" s="118">
        <f t="shared" si="3306"/>
        <v>4924369.9077166999</v>
      </c>
      <c r="BV2126" s="118">
        <f t="shared" si="3306"/>
        <v>4961472.9125230396</v>
      </c>
      <c r="BW2126" s="118">
        <f t="shared" si="3306"/>
        <v>4998799.616502896</v>
      </c>
      <c r="BX2126" s="118">
        <f t="shared" si="3306"/>
        <v>5036351.239666827</v>
      </c>
      <c r="BY2126" s="118">
        <f t="shared" si="3306"/>
        <v>5074129.0083081648</v>
      </c>
      <c r="BZ2126" s="118">
        <f t="shared" si="3306"/>
        <v>5112134.1550347582</v>
      </c>
      <c r="CA2126" s="118">
        <f t="shared" si="3306"/>
        <v>1069465.5654196069</v>
      </c>
      <c r="CB2126" s="118">
        <f t="shared" si="3306"/>
        <v>1073921.6719421747</v>
      </c>
      <c r="CC2126" s="118">
        <f t="shared" si="3306"/>
        <v>1078396.3455752658</v>
      </c>
      <c r="CD2126" s="118">
        <f t="shared" si="3306"/>
        <v>1082889.6636818349</v>
      </c>
      <c r="CE2126" s="118">
        <f t="shared" ref="CE2126:CK2126" si="3307">MIN(CE2125/30*CE2122,CD2126+CE2122)</f>
        <v>1087401.7039471867</v>
      </c>
      <c r="CF2126" s="118">
        <f t="shared" si="3307"/>
        <v>1091932.5443802401</v>
      </c>
      <c r="CG2126" s="118">
        <f t="shared" si="3307"/>
        <v>1096482.2633152085</v>
      </c>
      <c r="CH2126" s="118">
        <f t="shared" si="3307"/>
        <v>1101050.9394123408</v>
      </c>
      <c r="CI2126" s="118">
        <f t="shared" si="3307"/>
        <v>1105638.6516598985</v>
      </c>
      <c r="CJ2126" s="118">
        <f t="shared" si="3307"/>
        <v>1110245.479375124</v>
      </c>
      <c r="CK2126" s="118">
        <f t="shared" si="3307"/>
        <v>1114871.5022058415</v>
      </c>
      <c r="CL2126" s="118">
        <f>MIN(CL2125/30*CL2122,CK2126+CL2122)</f>
        <v>1119516.8001317608</v>
      </c>
      <c r="CN2126" s="33"/>
      <c r="CO2126" s="118" t="e">
        <f>MIN(CO2125/90*CO2122,CN2126+CO2122)</f>
        <v>#N/A</v>
      </c>
      <c r="CP2126" s="118" t="e">
        <f t="shared" ref="CP2126:DL2126" si="3308">MIN(CP2125/90*CP2122,CO2126+CP2122)</f>
        <v>#N/A</v>
      </c>
      <c r="CQ2126" s="118" t="e">
        <f t="shared" si="3308"/>
        <v>#N/A</v>
      </c>
      <c r="CR2126" s="118" t="e">
        <f t="shared" si="3308"/>
        <v>#N/A</v>
      </c>
      <c r="CS2126" s="118" t="e">
        <f t="shared" si="3308"/>
        <v>#N/A</v>
      </c>
      <c r="CT2126" s="118" t="e">
        <f t="shared" si="3308"/>
        <v>#N/A</v>
      </c>
      <c r="CU2126" s="118" t="e">
        <f t="shared" si="3308"/>
        <v>#N/A</v>
      </c>
      <c r="CV2126" s="118" t="e">
        <f t="shared" si="3308"/>
        <v>#N/A</v>
      </c>
      <c r="CW2126" s="118" t="e">
        <f t="shared" si="3308"/>
        <v>#N/A</v>
      </c>
      <c r="CX2126" s="118" t="e">
        <f t="shared" si="3308"/>
        <v>#N/A</v>
      </c>
      <c r="CY2126" s="118" t="e">
        <f t="shared" si="3308"/>
        <v>#N/A</v>
      </c>
      <c r="CZ2126" s="118" t="e">
        <f t="shared" si="3308"/>
        <v>#N/A</v>
      </c>
      <c r="DA2126" s="118" t="e">
        <f t="shared" si="3308"/>
        <v>#N/A</v>
      </c>
      <c r="DB2126" s="118" t="e">
        <f t="shared" si="3308"/>
        <v>#N/A</v>
      </c>
      <c r="DC2126" s="118" t="e">
        <f t="shared" si="3308"/>
        <v>#N/A</v>
      </c>
      <c r="DD2126" s="118" t="e">
        <f t="shared" si="3308"/>
        <v>#N/A</v>
      </c>
      <c r="DE2126" s="118" t="e">
        <f t="shared" si="3308"/>
        <v>#N/A</v>
      </c>
      <c r="DF2126" s="118" t="e">
        <f t="shared" si="3308"/>
        <v>#N/A</v>
      </c>
      <c r="DG2126" s="118" t="e">
        <f t="shared" si="3308"/>
        <v>#N/A</v>
      </c>
      <c r="DH2126" s="118" t="e">
        <f t="shared" si="3308"/>
        <v>#N/A</v>
      </c>
      <c r="DI2126" s="118" t="e">
        <f t="shared" si="3308"/>
        <v>#N/A</v>
      </c>
      <c r="DJ2126" s="118" t="e">
        <f t="shared" si="3308"/>
        <v>#N/A</v>
      </c>
      <c r="DK2126" s="118" t="e">
        <f t="shared" si="3308"/>
        <v>#N/A</v>
      </c>
      <c r="DL2126" s="118" t="e">
        <f t="shared" si="3308"/>
        <v>#N/A</v>
      </c>
    </row>
    <row r="2127" spans="1:116" x14ac:dyDescent="0.35">
      <c r="B2127" t="str">
        <f t="shared" si="3301"/>
        <v>2127 WCAR-IS</v>
      </c>
      <c r="D2127" t="s">
        <v>391</v>
      </c>
      <c r="E2127" s="8" t="str">
        <f t="shared" si="3296"/>
        <v>2127 WCAR-IS</v>
      </c>
      <c r="G2127" s="126"/>
      <c r="H2127" s="27"/>
      <c r="I2127" s="78"/>
      <c r="J2127" s="78"/>
      <c r="K2127" s="33"/>
      <c r="L2127" s="33"/>
      <c r="M2127" s="33"/>
      <c r="N2127" s="33"/>
      <c r="O2127" s="33"/>
      <c r="P2127" s="33"/>
      <c r="R2127" s="33"/>
      <c r="S2127" s="33"/>
      <c r="T2127" s="33"/>
      <c r="U2127" s="33"/>
      <c r="V2127" s="33"/>
      <c r="W2127" s="33"/>
      <c r="X2127" s="33"/>
      <c r="Y2127" s="33"/>
      <c r="Z2127" s="33"/>
      <c r="AA2127" s="33"/>
      <c r="AB2127" s="33"/>
      <c r="AC2127" s="33"/>
      <c r="AD2127" s="33"/>
      <c r="AE2127" s="33"/>
      <c r="AF2127" s="33"/>
      <c r="AG2127" s="33"/>
      <c r="AH2127" s="33"/>
      <c r="AI2127" s="33"/>
      <c r="AJ2127" s="33"/>
      <c r="AK2127" s="33"/>
      <c r="AL2127" s="33"/>
      <c r="AM2127" s="33"/>
      <c r="AN2127" s="33"/>
      <c r="AO2127" s="33"/>
      <c r="AP2127" s="33"/>
      <c r="AQ2127" s="33"/>
      <c r="AR2127" s="33"/>
      <c r="AS2127" s="33"/>
      <c r="AT2127" s="33"/>
      <c r="AU2127" s="33"/>
      <c r="AV2127" s="33"/>
      <c r="AW2127" s="33"/>
      <c r="AX2127" s="33"/>
      <c r="AY2127" s="33"/>
      <c r="AZ2127" s="33"/>
      <c r="BA2127" s="33"/>
      <c r="BB2127" s="33"/>
      <c r="BC2127" s="33"/>
      <c r="BD2127" s="33"/>
      <c r="BE2127" s="33"/>
      <c r="BF2127" s="33"/>
      <c r="BG2127" s="33"/>
      <c r="BH2127" s="33"/>
      <c r="BI2127" s="33"/>
      <c r="BJ2127" s="33"/>
      <c r="BK2127" s="33"/>
      <c r="BL2127" s="33"/>
      <c r="BM2127" s="33"/>
      <c r="BN2127" s="33"/>
      <c r="BO2127" s="33"/>
      <c r="BP2127" s="33"/>
      <c r="BQ2127" s="33"/>
      <c r="BR2127" s="33"/>
      <c r="BS2127" s="33"/>
      <c r="BT2127" s="33"/>
      <c r="BU2127" s="33"/>
      <c r="BV2127" s="33"/>
      <c r="BW2127" s="33"/>
      <c r="BX2127" s="33"/>
      <c r="BY2127" s="33"/>
      <c r="BZ2127" s="33"/>
      <c r="CA2127" s="33"/>
      <c r="CB2127" s="33"/>
      <c r="CC2127" s="33"/>
      <c r="CD2127" s="33"/>
      <c r="CE2127" s="33"/>
      <c r="CF2127" s="33"/>
      <c r="CG2127" s="33"/>
      <c r="CH2127" s="33"/>
      <c r="CI2127" s="33"/>
      <c r="CJ2127" s="33"/>
      <c r="CK2127" s="33"/>
      <c r="CL2127" s="33"/>
      <c r="CN2127" s="78"/>
      <c r="CO2127" s="33"/>
      <c r="CP2127" s="33"/>
      <c r="CQ2127" s="33"/>
      <c r="CR2127" s="33"/>
      <c r="CS2127" s="33"/>
      <c r="CT2127" s="33"/>
      <c r="CU2127" s="33"/>
      <c r="CV2127" s="33"/>
      <c r="CW2127" s="33"/>
      <c r="CX2127" s="33"/>
      <c r="CY2127" s="33"/>
      <c r="CZ2127" s="33"/>
      <c r="DA2127" s="33"/>
      <c r="DB2127" s="33"/>
      <c r="DC2127" s="33"/>
      <c r="DD2127" s="33"/>
      <c r="DE2127" s="33"/>
      <c r="DF2127" s="33"/>
      <c r="DG2127" s="33"/>
      <c r="DH2127" s="33"/>
      <c r="DI2127" s="33"/>
      <c r="DJ2127" s="33"/>
      <c r="DK2127" s="33"/>
      <c r="DL2127" s="33"/>
    </row>
    <row r="2128" spans="1:116" x14ac:dyDescent="0.35">
      <c r="B2128" t="s">
        <v>332</v>
      </c>
      <c r="D2128" t="s">
        <v>391</v>
      </c>
      <c r="E2128" s="8" t="str">
        <f t="shared" si="3296"/>
        <v>2128 WCAR-IS</v>
      </c>
      <c r="G2128" s="126" t="str">
        <f>"Change in "&amp;G2126</f>
        <v>Change in Accounts receivable</v>
      </c>
      <c r="K2128" s="33">
        <f>SUMIF($3:$3,K$2,2126:2126)</f>
        <v>50455771.098323196</v>
      </c>
      <c r="L2128" s="33">
        <f>SUMIF($3:$3,L$2,2126:2126)</f>
        <v>44569183.759692922</v>
      </c>
      <c r="M2128" s="33">
        <f>SUMIF($3:$3,M$2,2126:2126)</f>
        <v>48997601.82733383</v>
      </c>
      <c r="N2128" s="33">
        <f>SUMIF($3:$3,N$2,2126:2126)</f>
        <v>53762490.828768089</v>
      </c>
      <c r="O2128" s="33">
        <f>SUMIF($3:$3,O$2,2126:2126)</f>
        <v>58886688.186584637</v>
      </c>
      <c r="P2128" s="33">
        <f>SUMIF($3:$3,P$2,2126:2126)</f>
        <v>13131813.131046481</v>
      </c>
      <c r="R2128" s="33"/>
      <c r="S2128" s="33">
        <f t="shared" ref="S2128:AX2128" si="3309">R2126-S2126</f>
        <v>-4016666.6666666674</v>
      </c>
      <c r="T2128" s="33">
        <f t="shared" si="3309"/>
        <v>-33472.222222220618</v>
      </c>
      <c r="U2128" s="33">
        <f t="shared" si="3309"/>
        <v>-33681.423611111939</v>
      </c>
      <c r="V2128" s="33">
        <f t="shared" si="3309"/>
        <v>-33891.787229937036</v>
      </c>
      <c r="W2128" s="33">
        <f t="shared" si="3309"/>
        <v>-34103.319131983444</v>
      </c>
      <c r="X2128" s="33">
        <f t="shared" si="3309"/>
        <v>-34316.025400797371</v>
      </c>
      <c r="Y2128" s="33">
        <f t="shared" si="3309"/>
        <v>-34529.91215034388</v>
      </c>
      <c r="Z2128" s="33">
        <f t="shared" si="3309"/>
        <v>-34744.985525119118</v>
      </c>
      <c r="AA2128" s="33">
        <f t="shared" si="3309"/>
        <v>-34961.2517004041</v>
      </c>
      <c r="AB2128" s="33">
        <f t="shared" si="3309"/>
        <v>-35178.716882244684</v>
      </c>
      <c r="AC2128" s="33">
        <f t="shared" si="3309"/>
        <v>-35397.387307765894</v>
      </c>
      <c r="AD2128" s="33">
        <f t="shared" si="3309"/>
        <v>-35617.269245218486</v>
      </c>
      <c r="AE2128" s="33">
        <f t="shared" si="3309"/>
        <v>843779.74694159906</v>
      </c>
      <c r="AF2128" s="33">
        <f t="shared" si="3309"/>
        <v>-28730.541919535026</v>
      </c>
      <c r="AG2128" s="33">
        <f t="shared" si="3309"/>
        <v>-28908.282872680575</v>
      </c>
      <c r="AH2128" s="33">
        <f t="shared" si="3309"/>
        <v>-29087.00620630756</v>
      </c>
      <c r="AI2128" s="33">
        <f t="shared" si="3309"/>
        <v>-29266.717021130025</v>
      </c>
      <c r="AJ2128" s="33">
        <f t="shared" si="3309"/>
        <v>-29447.420443352312</v>
      </c>
      <c r="AK2128" s="33">
        <f t="shared" si="3309"/>
        <v>-29629.121624659747</v>
      </c>
      <c r="AL2128" s="33">
        <f t="shared" si="3309"/>
        <v>-29811.82574255392</v>
      </c>
      <c r="AM2128" s="33">
        <f t="shared" si="3309"/>
        <v>-29995.538000334054</v>
      </c>
      <c r="AN2128" s="33">
        <f t="shared" si="3309"/>
        <v>-30180.26362715289</v>
      </c>
      <c r="AO2128" s="33">
        <f t="shared" si="3309"/>
        <v>-30366.007878277451</v>
      </c>
      <c r="AP2128" s="33">
        <f t="shared" si="3309"/>
        <v>-30552.776035293937</v>
      </c>
      <c r="AQ2128" s="33">
        <f t="shared" si="3309"/>
        <v>-30740.573405995965</v>
      </c>
      <c r="AR2128" s="33">
        <f t="shared" si="3309"/>
        <v>-30929.405324626714</v>
      </c>
      <c r="AS2128" s="33">
        <f t="shared" si="3309"/>
        <v>-31119.277152065188</v>
      </c>
      <c r="AT2128" s="33">
        <f t="shared" si="3309"/>
        <v>-31310.194275919348</v>
      </c>
      <c r="AU2128" s="33">
        <f t="shared" si="3309"/>
        <v>-31502.162110544741</v>
      </c>
      <c r="AV2128" s="33">
        <f t="shared" si="3309"/>
        <v>-31695.186097379774</v>
      </c>
      <c r="AW2128" s="33">
        <f t="shared" si="3309"/>
        <v>-31889.271704889834</v>
      </c>
      <c r="AX2128" s="33">
        <f t="shared" si="3309"/>
        <v>-32084.424428809434</v>
      </c>
      <c r="AY2128" s="33">
        <f t="shared" ref="AY2128:CD2128" si="3310">AX2126-AY2126</f>
        <v>-32280.649792253971</v>
      </c>
      <c r="AZ2128" s="33">
        <f t="shared" si="3310"/>
        <v>-32477.953345831484</v>
      </c>
      <c r="BA2128" s="33">
        <f t="shared" si="3310"/>
        <v>-32676.340667679906</v>
      </c>
      <c r="BB2128" s="33">
        <f t="shared" si="3310"/>
        <v>-32875.817363876849</v>
      </c>
      <c r="BC2128" s="33">
        <f t="shared" si="3310"/>
        <v>-33076.389068347402</v>
      </c>
      <c r="BD2128" s="33">
        <f t="shared" si="3310"/>
        <v>-33278.06144291535</v>
      </c>
      <c r="BE2128" s="33">
        <f t="shared" si="3310"/>
        <v>-33480.840177684091</v>
      </c>
      <c r="BF2128" s="33">
        <f t="shared" si="3310"/>
        <v>-33684.730991255492</v>
      </c>
      <c r="BG2128" s="33">
        <f t="shared" si="3310"/>
        <v>-33889.739630241878</v>
      </c>
      <c r="BH2128" s="33">
        <f t="shared" si="3310"/>
        <v>-34095.871870219707</v>
      </c>
      <c r="BI2128" s="33">
        <f t="shared" si="3310"/>
        <v>-34303.133515417576</v>
      </c>
      <c r="BJ2128" s="33">
        <f t="shared" si="3310"/>
        <v>-34511.530398614705</v>
      </c>
      <c r="BK2128" s="33">
        <f t="shared" si="3310"/>
        <v>-34721.068382187746</v>
      </c>
      <c r="BL2128" s="33">
        <f t="shared" si="3310"/>
        <v>-34931.753356866539</v>
      </c>
      <c r="BM2128" s="33">
        <f t="shared" si="3310"/>
        <v>-35143.591243551113</v>
      </c>
      <c r="BN2128" s="33">
        <f t="shared" si="3310"/>
        <v>-35356.587991826236</v>
      </c>
      <c r="BO2128" s="33">
        <f t="shared" si="3310"/>
        <v>-35570.749581194483</v>
      </c>
      <c r="BP2128" s="33">
        <f t="shared" si="3310"/>
        <v>-35786.082020886242</v>
      </c>
      <c r="BQ2128" s="33">
        <f t="shared" si="3310"/>
        <v>-36002.591349706985</v>
      </c>
      <c r="BR2128" s="33">
        <f t="shared" si="3310"/>
        <v>-36220.283636972308</v>
      </c>
      <c r="BS2128" s="33">
        <f t="shared" si="3310"/>
        <v>-36439.164981505834</v>
      </c>
      <c r="BT2128" s="33">
        <f t="shared" si="3310"/>
        <v>-36659.241512940265</v>
      </c>
      <c r="BU2128" s="33">
        <f t="shared" si="3310"/>
        <v>-36880.519391000271</v>
      </c>
      <c r="BV2128" s="33">
        <f t="shared" si="3310"/>
        <v>-37103.004806339741</v>
      </c>
      <c r="BW2128" s="33">
        <f t="shared" si="3310"/>
        <v>-37326.703979856335</v>
      </c>
      <c r="BX2128" s="33">
        <f t="shared" si="3310"/>
        <v>-37551.623163931072</v>
      </c>
      <c r="BY2128" s="33">
        <f t="shared" si="3310"/>
        <v>-37777.768641337752</v>
      </c>
      <c r="BZ2128" s="33">
        <f t="shared" si="3310"/>
        <v>-38005.146726593375</v>
      </c>
      <c r="CA2128" s="33">
        <f t="shared" si="3310"/>
        <v>4042668.5896151513</v>
      </c>
      <c r="CB2128" s="33">
        <f t="shared" si="3310"/>
        <v>-4456.106522567803</v>
      </c>
      <c r="CC2128" s="33">
        <f t="shared" si="3310"/>
        <v>-4474.6736330911517</v>
      </c>
      <c r="CD2128" s="33">
        <f t="shared" si="3310"/>
        <v>-4493.3181065691169</v>
      </c>
      <c r="CE2128" s="33">
        <f t="shared" ref="CE2128:CL2128" si="3311">CD2126-CE2126</f>
        <v>-4512.0402653517667</v>
      </c>
      <c r="CF2128" s="33">
        <f t="shared" si="3311"/>
        <v>-4530.8404330534395</v>
      </c>
      <c r="CG2128" s="33">
        <f t="shared" si="3311"/>
        <v>-4549.7189349683467</v>
      </c>
      <c r="CH2128" s="33">
        <f t="shared" si="3311"/>
        <v>-4568.6760971322656</v>
      </c>
      <c r="CI2128" s="33">
        <f t="shared" si="3311"/>
        <v>-4587.7122475577053</v>
      </c>
      <c r="CJ2128" s="33">
        <f t="shared" si="3311"/>
        <v>-4606.8277152255177</v>
      </c>
      <c r="CK2128" s="33">
        <f t="shared" si="3311"/>
        <v>-4626.0228307174984</v>
      </c>
      <c r="CL2128" s="33">
        <f t="shared" si="3311"/>
        <v>-4645.2979259192944</v>
      </c>
      <c r="CO2128" s="33" t="e">
        <f t="shared" ref="CO2128" si="3312">CN2126-CO2126</f>
        <v>#N/A</v>
      </c>
      <c r="CP2128" s="33" t="e">
        <f t="shared" ref="CP2128" si="3313">CO2126-CP2126</f>
        <v>#N/A</v>
      </c>
      <c r="CQ2128" s="33" t="e">
        <f t="shared" ref="CQ2128" si="3314">CP2126-CQ2126</f>
        <v>#N/A</v>
      </c>
      <c r="CR2128" s="33" t="e">
        <f t="shared" ref="CR2128" si="3315">CQ2126-CR2126</f>
        <v>#N/A</v>
      </c>
      <c r="CS2128" s="33" t="e">
        <f t="shared" ref="CS2128" si="3316">CR2126-CS2126</f>
        <v>#N/A</v>
      </c>
      <c r="CT2128" s="33" t="e">
        <f t="shared" ref="CT2128" si="3317">CS2126-CT2126</f>
        <v>#N/A</v>
      </c>
      <c r="CU2128" s="33" t="e">
        <f t="shared" ref="CU2128" si="3318">CT2126-CU2126</f>
        <v>#N/A</v>
      </c>
      <c r="CV2128" s="33" t="e">
        <f t="shared" ref="CV2128" si="3319">CU2126-CV2126</f>
        <v>#N/A</v>
      </c>
      <c r="CW2128" s="33" t="e">
        <f t="shared" ref="CW2128" si="3320">CV2126-CW2126</f>
        <v>#N/A</v>
      </c>
      <c r="CX2128" s="33" t="e">
        <f t="shared" ref="CX2128" si="3321">CW2126-CX2126</f>
        <v>#N/A</v>
      </c>
      <c r="CY2128" s="33" t="e">
        <f t="shared" ref="CY2128" si="3322">CX2126-CY2126</f>
        <v>#N/A</v>
      </c>
      <c r="CZ2128" s="33" t="e">
        <f t="shared" ref="CZ2128" si="3323">CY2126-CZ2126</f>
        <v>#N/A</v>
      </c>
      <c r="DA2128" s="33" t="e">
        <f t="shared" ref="DA2128" si="3324">CZ2126-DA2126</f>
        <v>#N/A</v>
      </c>
      <c r="DB2128" s="33" t="e">
        <f t="shared" ref="DB2128" si="3325">DA2126-DB2126</f>
        <v>#N/A</v>
      </c>
      <c r="DC2128" s="33" t="e">
        <f t="shared" ref="DC2128" si="3326">DB2126-DC2126</f>
        <v>#N/A</v>
      </c>
      <c r="DD2128" s="33" t="e">
        <f t="shared" ref="DD2128" si="3327">DC2126-DD2126</f>
        <v>#N/A</v>
      </c>
      <c r="DE2128" s="33" t="e">
        <f t="shared" ref="DE2128" si="3328">DD2126-DE2126</f>
        <v>#N/A</v>
      </c>
      <c r="DF2128" s="33" t="e">
        <f t="shared" ref="DF2128" si="3329">DE2126-DF2126</f>
        <v>#N/A</v>
      </c>
      <c r="DG2128" s="33" t="e">
        <f t="shared" ref="DG2128" si="3330">DF2126-DG2126</f>
        <v>#N/A</v>
      </c>
      <c r="DH2128" s="33" t="e">
        <f t="shared" ref="DH2128" si="3331">DG2126-DH2126</f>
        <v>#N/A</v>
      </c>
      <c r="DI2128" s="33" t="e">
        <f t="shared" ref="DI2128" si="3332">DH2126-DI2126</f>
        <v>#N/A</v>
      </c>
      <c r="DJ2128" s="33" t="e">
        <f t="shared" ref="DJ2128" si="3333">DI2126-DJ2126</f>
        <v>#N/A</v>
      </c>
      <c r="DK2128" s="33" t="e">
        <f t="shared" ref="DK2128" si="3334">DJ2126-DK2126</f>
        <v>#N/A</v>
      </c>
      <c r="DL2128" s="33" t="e">
        <f t="shared" ref="DL2128" si="3335">DK2126-DL2126</f>
        <v>#N/A</v>
      </c>
    </row>
    <row r="2129" spans="1:116" x14ac:dyDescent="0.35">
      <c r="B2129" t="s">
        <v>332</v>
      </c>
      <c r="D2129" t="s">
        <v>391</v>
      </c>
      <c r="E2129" s="8" t="str">
        <f t="shared" si="3296"/>
        <v>2129 WCAR-IS</v>
      </c>
      <c r="G2129" s="125"/>
      <c r="K2129" s="53"/>
      <c r="L2129" s="53"/>
      <c r="M2129" s="53"/>
      <c r="N2129" s="53"/>
      <c r="O2129" s="53"/>
      <c r="P2129" s="53"/>
      <c r="R2129" s="24"/>
      <c r="S2129" s="24"/>
      <c r="T2129" s="24"/>
      <c r="U2129" s="24"/>
      <c r="V2129" s="24"/>
      <c r="W2129" s="24"/>
      <c r="X2129" s="24"/>
      <c r="Y2129" s="24"/>
      <c r="Z2129" s="24"/>
      <c r="AA2129" s="24"/>
      <c r="AB2129" s="24"/>
      <c r="AC2129" s="24"/>
      <c r="AD2129" s="24"/>
      <c r="AE2129" s="24"/>
      <c r="AF2129" s="24"/>
      <c r="AG2129" s="24"/>
      <c r="AH2129" s="24"/>
      <c r="AI2129" s="24"/>
      <c r="AJ2129" s="24"/>
      <c r="AK2129" s="24"/>
      <c r="AL2129" s="24"/>
      <c r="AM2129" s="24"/>
      <c r="AN2129" s="24"/>
      <c r="AO2129" s="24"/>
      <c r="AP2129" s="24"/>
      <c r="AQ2129" s="24"/>
      <c r="AR2129" s="24"/>
      <c r="AS2129" s="24"/>
      <c r="AT2129" s="24"/>
      <c r="AU2129" s="24"/>
      <c r="AV2129" s="24"/>
      <c r="AW2129" s="24"/>
      <c r="AX2129" s="24"/>
      <c r="AY2129" s="24"/>
      <c r="AZ2129" s="24"/>
      <c r="BA2129" s="24"/>
      <c r="BB2129" s="24"/>
      <c r="BC2129" s="24"/>
      <c r="BD2129" s="24"/>
      <c r="BE2129" s="24"/>
      <c r="BF2129" s="24"/>
      <c r="BG2129" s="24"/>
      <c r="BH2129" s="24"/>
      <c r="BI2129" s="24"/>
      <c r="BJ2129" s="24"/>
      <c r="BK2129" s="24"/>
      <c r="BL2129" s="24"/>
      <c r="BM2129" s="24"/>
      <c r="BN2129" s="24"/>
      <c r="BO2129" s="24"/>
      <c r="BP2129" s="24"/>
      <c r="BQ2129" s="24"/>
      <c r="BR2129" s="24"/>
      <c r="BS2129" s="24"/>
      <c r="BT2129" s="24"/>
      <c r="BU2129" s="24"/>
      <c r="BV2129" s="24"/>
      <c r="BW2129" s="24"/>
      <c r="BX2129" s="24"/>
      <c r="BY2129" s="24"/>
      <c r="BZ2129" s="24"/>
      <c r="CA2129" s="24"/>
      <c r="CB2129" s="24"/>
      <c r="CC2129" s="24"/>
      <c r="CD2129" s="24"/>
      <c r="CE2129" s="24"/>
      <c r="CF2129" s="24"/>
      <c r="CG2129" s="24"/>
      <c r="CH2129" s="24"/>
      <c r="CI2129" s="24"/>
      <c r="CJ2129" s="24"/>
      <c r="CK2129" s="24"/>
      <c r="CL2129" s="24"/>
      <c r="CO2129" s="24"/>
      <c r="CP2129" s="24"/>
      <c r="CQ2129" s="24"/>
      <c r="CR2129" s="24"/>
      <c r="CS2129" s="24"/>
      <c r="CT2129" s="24"/>
      <c r="CU2129" s="24"/>
      <c r="CV2129" s="24"/>
      <c r="CW2129" s="24"/>
      <c r="CX2129" s="24"/>
      <c r="CY2129" s="24"/>
      <c r="CZ2129" s="24"/>
      <c r="DA2129" s="24"/>
      <c r="DB2129" s="24"/>
      <c r="DC2129" s="24"/>
      <c r="DD2129" s="24"/>
      <c r="DE2129" s="24"/>
      <c r="DF2129" s="24"/>
      <c r="DG2129" s="24"/>
      <c r="DH2129" s="24"/>
      <c r="DI2129" s="24"/>
      <c r="DJ2129" s="24"/>
      <c r="DK2129" s="24"/>
      <c r="DL2129" s="24"/>
    </row>
    <row r="2130" spans="1:116" x14ac:dyDescent="0.35">
      <c r="B2130" t="s">
        <v>332</v>
      </c>
      <c r="D2130" t="s">
        <v>391</v>
      </c>
      <c r="E2130" s="8" t="str">
        <f t="shared" si="3296"/>
        <v>2130 WCAR-IS</v>
      </c>
      <c r="G2130" s="136" t="str">
        <f>G2113</f>
        <v>(Primary label)</v>
      </c>
      <c r="K2130" s="53"/>
      <c r="L2130" s="53"/>
      <c r="M2130" s="53"/>
      <c r="N2130" s="53"/>
      <c r="O2130" s="53"/>
      <c r="P2130" s="53"/>
      <c r="R2130" s="24"/>
      <c r="S2130" s="24"/>
      <c r="T2130" s="24"/>
      <c r="U2130" s="24"/>
      <c r="V2130" s="24"/>
      <c r="W2130" s="24"/>
      <c r="X2130" s="24"/>
      <c r="Y2130" s="24"/>
      <c r="Z2130" s="24"/>
      <c r="AA2130" s="24"/>
      <c r="AB2130" s="24"/>
      <c r="AC2130" s="24"/>
      <c r="AD2130" s="24"/>
      <c r="AE2130" s="24"/>
      <c r="AF2130" s="24"/>
      <c r="AG2130" s="24"/>
      <c r="AH2130" s="24"/>
      <c r="AI2130" s="24"/>
      <c r="AJ2130" s="24"/>
      <c r="AK2130" s="24"/>
      <c r="AL2130" s="24"/>
      <c r="AM2130" s="24"/>
      <c r="AN2130" s="24"/>
      <c r="AO2130" s="24"/>
      <c r="AP2130" s="24"/>
      <c r="AQ2130" s="24"/>
      <c r="AR2130" s="24"/>
      <c r="AS2130" s="24"/>
      <c r="AT2130" s="24"/>
      <c r="AU2130" s="24"/>
      <c r="AV2130" s="24"/>
      <c r="AW2130" s="24"/>
      <c r="AX2130" s="24"/>
      <c r="AY2130" s="24"/>
      <c r="AZ2130" s="24"/>
      <c r="BA2130" s="24"/>
      <c r="BB2130" s="24"/>
      <c r="BC2130" s="24"/>
      <c r="BD2130" s="24"/>
      <c r="BE2130" s="24"/>
      <c r="BF2130" s="24"/>
      <c r="BG2130" s="24"/>
      <c r="BH2130" s="24"/>
      <c r="BI2130" s="24"/>
      <c r="BJ2130" s="24"/>
      <c r="BK2130" s="24"/>
      <c r="BL2130" s="24"/>
      <c r="BM2130" s="24"/>
      <c r="BN2130" s="24"/>
      <c r="BO2130" s="24"/>
      <c r="BP2130" s="24"/>
      <c r="BQ2130" s="24"/>
      <c r="BR2130" s="24"/>
      <c r="BS2130" s="24"/>
      <c r="BT2130" s="24"/>
      <c r="BU2130" s="24"/>
      <c r="BV2130" s="24"/>
      <c r="BW2130" s="24"/>
      <c r="BX2130" s="24"/>
      <c r="BY2130" s="24"/>
      <c r="BZ2130" s="24"/>
      <c r="CA2130" s="24"/>
      <c r="CB2130" s="24"/>
      <c r="CC2130" s="24"/>
      <c r="CD2130" s="24"/>
      <c r="CE2130" s="24"/>
      <c r="CF2130" s="24"/>
      <c r="CG2130" s="24"/>
      <c r="CH2130" s="24"/>
      <c r="CI2130" s="24"/>
      <c r="CJ2130" s="24"/>
      <c r="CK2130" s="24"/>
      <c r="CL2130" s="24"/>
      <c r="CO2130" s="24"/>
      <c r="CP2130" s="24"/>
      <c r="CQ2130" s="24"/>
      <c r="CR2130" s="24"/>
      <c r="CS2130" s="24"/>
      <c r="CT2130" s="24"/>
      <c r="CU2130" s="24"/>
      <c r="CV2130" s="24"/>
      <c r="CW2130" s="24"/>
      <c r="CX2130" s="24"/>
      <c r="CY2130" s="24"/>
      <c r="CZ2130" s="24"/>
      <c r="DA2130" s="24"/>
      <c r="DB2130" s="24"/>
      <c r="DC2130" s="24"/>
      <c r="DD2130" s="24"/>
      <c r="DE2130" s="24"/>
      <c r="DF2130" s="24"/>
      <c r="DG2130" s="24"/>
      <c r="DH2130" s="24"/>
      <c r="DI2130" s="24"/>
      <c r="DJ2130" s="24"/>
      <c r="DK2130" s="24"/>
      <c r="DL2130" s="24"/>
    </row>
    <row r="2131" spans="1:116" x14ac:dyDescent="0.35">
      <c r="B2131" t="s">
        <v>332</v>
      </c>
      <c r="D2131" t="s">
        <v>391</v>
      </c>
      <c r="E2131" s="8" t="str">
        <f t="shared" si="3296"/>
        <v>2131 WCAR-IS</v>
      </c>
      <c r="G2131" s="136" t="str">
        <f t="shared" ref="G2131:G2137" si="3336">G2114</f>
        <v>primary unit</v>
      </c>
      <c r="K2131" s="53"/>
      <c r="L2131" s="53"/>
      <c r="M2131" s="53"/>
      <c r="N2131" s="53"/>
      <c r="O2131" s="53"/>
      <c r="P2131" s="53"/>
      <c r="R2131" s="24"/>
      <c r="S2131" s="24"/>
      <c r="T2131" s="24"/>
      <c r="U2131" s="24"/>
      <c r="V2131" s="24"/>
      <c r="W2131" s="24"/>
      <c r="X2131" s="24"/>
      <c r="Y2131" s="24"/>
      <c r="Z2131" s="24"/>
      <c r="AA2131" s="24"/>
      <c r="AB2131" s="24"/>
      <c r="AC2131" s="24"/>
      <c r="AD2131" s="24"/>
      <c r="AE2131" s="24"/>
      <c r="AF2131" s="24"/>
      <c r="AG2131" s="24"/>
      <c r="AH2131" s="24"/>
      <c r="AI2131" s="24"/>
      <c r="AJ2131" s="24"/>
      <c r="AK2131" s="24"/>
      <c r="AL2131" s="24"/>
      <c r="AM2131" s="24"/>
      <c r="AN2131" s="24"/>
      <c r="AO2131" s="24"/>
      <c r="AP2131" s="24"/>
      <c r="AQ2131" s="24"/>
      <c r="AR2131" s="24"/>
      <c r="AS2131" s="24"/>
      <c r="AT2131" s="24"/>
      <c r="AU2131" s="24"/>
      <c r="AV2131" s="24"/>
      <c r="AW2131" s="24"/>
      <c r="AX2131" s="24"/>
      <c r="AY2131" s="24"/>
      <c r="AZ2131" s="24"/>
      <c r="BA2131" s="24"/>
      <c r="BB2131" s="24"/>
      <c r="BC2131" s="24"/>
      <c r="BD2131" s="24"/>
      <c r="BE2131" s="24"/>
      <c r="BF2131" s="24"/>
      <c r="BG2131" s="24"/>
      <c r="BH2131" s="24"/>
      <c r="BI2131" s="24"/>
      <c r="BJ2131" s="24"/>
      <c r="BK2131" s="24"/>
      <c r="BL2131" s="24"/>
      <c r="BM2131" s="24"/>
      <c r="BN2131" s="24"/>
      <c r="BO2131" s="24"/>
      <c r="BP2131" s="24"/>
      <c r="BQ2131" s="24"/>
      <c r="BR2131" s="24"/>
      <c r="BS2131" s="24"/>
      <c r="BT2131" s="24"/>
      <c r="BU2131" s="24"/>
      <c r="BV2131" s="24"/>
      <c r="BW2131" s="24"/>
      <c r="BX2131" s="24"/>
      <c r="BY2131" s="24"/>
      <c r="BZ2131" s="24"/>
      <c r="CA2131" s="24"/>
      <c r="CB2131" s="24"/>
      <c r="CC2131" s="24"/>
      <c r="CD2131" s="24"/>
      <c r="CE2131" s="24"/>
      <c r="CF2131" s="24"/>
      <c r="CG2131" s="24"/>
      <c r="CH2131" s="24"/>
      <c r="CI2131" s="24"/>
      <c r="CJ2131" s="24"/>
      <c r="CK2131" s="24"/>
      <c r="CL2131" s="24"/>
      <c r="CO2131" s="24"/>
      <c r="CP2131" s="24"/>
      <c r="CQ2131" s="24"/>
      <c r="CR2131" s="24"/>
      <c r="CS2131" s="24"/>
      <c r="CT2131" s="24"/>
      <c r="CU2131" s="24"/>
      <c r="CV2131" s="24"/>
      <c r="CW2131" s="24"/>
      <c r="CX2131" s="24"/>
      <c r="CY2131" s="24"/>
      <c r="CZ2131" s="24"/>
      <c r="DA2131" s="24"/>
      <c r="DB2131" s="24"/>
      <c r="DC2131" s="24"/>
      <c r="DD2131" s="24"/>
      <c r="DE2131" s="24"/>
      <c r="DF2131" s="24"/>
      <c r="DG2131" s="24"/>
      <c r="DH2131" s="24"/>
      <c r="DI2131" s="24"/>
      <c r="DJ2131" s="24"/>
      <c r="DK2131" s="24"/>
      <c r="DL2131" s="24"/>
    </row>
    <row r="2132" spans="1:116" x14ac:dyDescent="0.35">
      <c r="B2132" t="s">
        <v>332</v>
      </c>
      <c r="D2132" t="s">
        <v>391</v>
      </c>
      <c r="E2132" s="8" t="str">
        <f t="shared" si="3296"/>
        <v>2132 WCAR-IS</v>
      </c>
      <c r="G2132" s="136" t="str">
        <f t="shared" si="3336"/>
        <v>Primary revenue driver</v>
      </c>
      <c r="K2132" s="53"/>
      <c r="L2132" s="53"/>
      <c r="M2132" s="53"/>
      <c r="N2132" s="53"/>
      <c r="O2132" s="53"/>
      <c r="P2132" s="53"/>
      <c r="R2132" s="24"/>
      <c r="S2132" s="179" t="str">
        <f>S2115</f>
        <v>S$16</v>
      </c>
      <c r="T2132" s="179" t="str">
        <f t="shared" ref="T2132:CE2132" si="3337">T2115</f>
        <v>T$16</v>
      </c>
      <c r="U2132" s="179" t="str">
        <f t="shared" si="3337"/>
        <v>U$16</v>
      </c>
      <c r="V2132" s="179" t="str">
        <f t="shared" si="3337"/>
        <v>V$16</v>
      </c>
      <c r="W2132" s="179" t="str">
        <f t="shared" si="3337"/>
        <v>W$16</v>
      </c>
      <c r="X2132" s="179" t="str">
        <f t="shared" si="3337"/>
        <v>X$16</v>
      </c>
      <c r="Y2132" s="179" t="str">
        <f t="shared" si="3337"/>
        <v>Y$16</v>
      </c>
      <c r="Z2132" s="179" t="str">
        <f t="shared" si="3337"/>
        <v>Z$16</v>
      </c>
      <c r="AA2132" s="179" t="str">
        <f t="shared" si="3337"/>
        <v>AA$16</v>
      </c>
      <c r="AB2132" s="179" t="str">
        <f t="shared" si="3337"/>
        <v>AB$16</v>
      </c>
      <c r="AC2132" s="179" t="str">
        <f t="shared" si="3337"/>
        <v>AC$16</v>
      </c>
      <c r="AD2132" s="179" t="str">
        <f t="shared" si="3337"/>
        <v>AD$16</v>
      </c>
      <c r="AE2132" s="179" t="str">
        <f t="shared" si="3337"/>
        <v>AE$16</v>
      </c>
      <c r="AF2132" s="179" t="str">
        <f t="shared" si="3337"/>
        <v>AF$16</v>
      </c>
      <c r="AG2132" s="179" t="str">
        <f t="shared" si="3337"/>
        <v>AG$16</v>
      </c>
      <c r="AH2132" s="179" t="str">
        <f t="shared" si="3337"/>
        <v>AH$16</v>
      </c>
      <c r="AI2132" s="179" t="str">
        <f t="shared" si="3337"/>
        <v>AI$16</v>
      </c>
      <c r="AJ2132" s="179" t="str">
        <f t="shared" si="3337"/>
        <v>AJ$16</v>
      </c>
      <c r="AK2132" s="179" t="str">
        <f t="shared" si="3337"/>
        <v>AK$16</v>
      </c>
      <c r="AL2132" s="179" t="str">
        <f t="shared" si="3337"/>
        <v>AL$16</v>
      </c>
      <c r="AM2132" s="179" t="str">
        <f t="shared" si="3337"/>
        <v>AM$16</v>
      </c>
      <c r="AN2132" s="179" t="str">
        <f t="shared" si="3337"/>
        <v>AN$16</v>
      </c>
      <c r="AO2132" s="179" t="str">
        <f t="shared" si="3337"/>
        <v>AO$16</v>
      </c>
      <c r="AP2132" s="179" t="str">
        <f t="shared" si="3337"/>
        <v>AP$16</v>
      </c>
      <c r="AQ2132" s="179" t="str">
        <f t="shared" si="3337"/>
        <v>AQ$16</v>
      </c>
      <c r="AR2132" s="179" t="str">
        <f t="shared" si="3337"/>
        <v>AR$16</v>
      </c>
      <c r="AS2132" s="179" t="str">
        <f t="shared" si="3337"/>
        <v>AS$16</v>
      </c>
      <c r="AT2132" s="179" t="str">
        <f t="shared" si="3337"/>
        <v>AT$16</v>
      </c>
      <c r="AU2132" s="179" t="str">
        <f t="shared" si="3337"/>
        <v>AU$16</v>
      </c>
      <c r="AV2132" s="179" t="str">
        <f t="shared" si="3337"/>
        <v>AV$16</v>
      </c>
      <c r="AW2132" s="179" t="str">
        <f t="shared" si="3337"/>
        <v>AW$16</v>
      </c>
      <c r="AX2132" s="179" t="str">
        <f t="shared" si="3337"/>
        <v>AX$16</v>
      </c>
      <c r="AY2132" s="179" t="str">
        <f t="shared" si="3337"/>
        <v>AY$16</v>
      </c>
      <c r="AZ2132" s="179" t="str">
        <f t="shared" si="3337"/>
        <v>AZ$16</v>
      </c>
      <c r="BA2132" s="179" t="str">
        <f t="shared" si="3337"/>
        <v>BA$16</v>
      </c>
      <c r="BB2132" s="179" t="str">
        <f t="shared" si="3337"/>
        <v>BB$16</v>
      </c>
      <c r="BC2132" s="179" t="str">
        <f t="shared" si="3337"/>
        <v>BC$16</v>
      </c>
      <c r="BD2132" s="179" t="str">
        <f t="shared" si="3337"/>
        <v>BD$16</v>
      </c>
      <c r="BE2132" s="179" t="str">
        <f t="shared" si="3337"/>
        <v>BE$16</v>
      </c>
      <c r="BF2132" s="179" t="str">
        <f t="shared" si="3337"/>
        <v>BF$16</v>
      </c>
      <c r="BG2132" s="179" t="str">
        <f t="shared" si="3337"/>
        <v>BG$16</v>
      </c>
      <c r="BH2132" s="179" t="str">
        <f t="shared" si="3337"/>
        <v>BH$16</v>
      </c>
      <c r="BI2132" s="179" t="str">
        <f t="shared" si="3337"/>
        <v>BI$16</v>
      </c>
      <c r="BJ2132" s="179" t="str">
        <f t="shared" si="3337"/>
        <v>BJ$16</v>
      </c>
      <c r="BK2132" s="179" t="str">
        <f t="shared" si="3337"/>
        <v>BK$16</v>
      </c>
      <c r="BL2132" s="179" t="str">
        <f t="shared" si="3337"/>
        <v>BL$16</v>
      </c>
      <c r="BM2132" s="179" t="str">
        <f t="shared" si="3337"/>
        <v>BM$16</v>
      </c>
      <c r="BN2132" s="179" t="str">
        <f t="shared" si="3337"/>
        <v>BN$16</v>
      </c>
      <c r="BO2132" s="179" t="str">
        <f t="shared" si="3337"/>
        <v>BO$16</v>
      </c>
      <c r="BP2132" s="179" t="str">
        <f t="shared" si="3337"/>
        <v>BP$16</v>
      </c>
      <c r="BQ2132" s="179" t="str">
        <f t="shared" si="3337"/>
        <v>BQ$16</v>
      </c>
      <c r="BR2132" s="179" t="str">
        <f t="shared" si="3337"/>
        <v>BR$16</v>
      </c>
      <c r="BS2132" s="179" t="str">
        <f t="shared" si="3337"/>
        <v>BS$16</v>
      </c>
      <c r="BT2132" s="179" t="str">
        <f t="shared" si="3337"/>
        <v>BT$16</v>
      </c>
      <c r="BU2132" s="179" t="str">
        <f t="shared" si="3337"/>
        <v>BU$16</v>
      </c>
      <c r="BV2132" s="179" t="str">
        <f t="shared" si="3337"/>
        <v>BV$16</v>
      </c>
      <c r="BW2132" s="179" t="str">
        <f t="shared" si="3337"/>
        <v>BW$16</v>
      </c>
      <c r="BX2132" s="179" t="str">
        <f t="shared" si="3337"/>
        <v>BX$16</v>
      </c>
      <c r="BY2132" s="179" t="str">
        <f t="shared" si="3337"/>
        <v>BY$16</v>
      </c>
      <c r="BZ2132" s="179" t="str">
        <f t="shared" si="3337"/>
        <v>BZ$16</v>
      </c>
      <c r="CA2132" s="179" t="str">
        <f t="shared" si="3337"/>
        <v>CA$16</v>
      </c>
      <c r="CB2132" s="179" t="str">
        <f t="shared" si="3337"/>
        <v>CB$16</v>
      </c>
      <c r="CC2132" s="179" t="str">
        <f t="shared" si="3337"/>
        <v>CC$16</v>
      </c>
      <c r="CD2132" s="179" t="str">
        <f t="shared" si="3337"/>
        <v>CD$16</v>
      </c>
      <c r="CE2132" s="179" t="str">
        <f t="shared" si="3337"/>
        <v>CE$16</v>
      </c>
      <c r="CF2132" s="179" t="str">
        <f t="shared" ref="CF2132:CL2132" si="3338">CF2115</f>
        <v>CF$16</v>
      </c>
      <c r="CG2132" s="179" t="str">
        <f t="shared" si="3338"/>
        <v>CG$16</v>
      </c>
      <c r="CH2132" s="179" t="str">
        <f t="shared" si="3338"/>
        <v>CH$16</v>
      </c>
      <c r="CI2132" s="179" t="str">
        <f t="shared" si="3338"/>
        <v>CI$16</v>
      </c>
      <c r="CJ2132" s="179" t="str">
        <f t="shared" si="3338"/>
        <v>CJ$16</v>
      </c>
      <c r="CK2132" s="179" t="str">
        <f t="shared" si="3338"/>
        <v>CK$16</v>
      </c>
      <c r="CL2132" s="179" t="str">
        <f t="shared" si="3338"/>
        <v>CL$16</v>
      </c>
      <c r="CO2132" s="179" t="str">
        <f t="shared" ref="CO2132:DL2132" si="3339">CO44</f>
        <v>$CO$40</v>
      </c>
      <c r="CP2132" s="179" t="str">
        <f t="shared" si="3339"/>
        <v>$CP$40</v>
      </c>
      <c r="CQ2132" s="179" t="str">
        <f t="shared" si="3339"/>
        <v>$CQ$40</v>
      </c>
      <c r="CR2132" s="179" t="str">
        <f t="shared" si="3339"/>
        <v>$CR$40</v>
      </c>
      <c r="CS2132" s="179" t="str">
        <f t="shared" si="3339"/>
        <v>$CS$40</v>
      </c>
      <c r="CT2132" s="179" t="str">
        <f t="shared" si="3339"/>
        <v>$CT$40</v>
      </c>
      <c r="CU2132" s="179" t="str">
        <f t="shared" si="3339"/>
        <v>$CU$40</v>
      </c>
      <c r="CV2132" s="179" t="str">
        <f t="shared" si="3339"/>
        <v>$CV$40</v>
      </c>
      <c r="CW2132" s="179" t="str">
        <f t="shared" si="3339"/>
        <v>$CW$40</v>
      </c>
      <c r="CX2132" s="179" t="str">
        <f t="shared" si="3339"/>
        <v>$CX$40</v>
      </c>
      <c r="CY2132" s="179" t="str">
        <f t="shared" si="3339"/>
        <v>$CY$40</v>
      </c>
      <c r="CZ2132" s="179" t="str">
        <f t="shared" si="3339"/>
        <v>$CZ$40</v>
      </c>
      <c r="DA2132" s="179" t="str">
        <f t="shared" si="3339"/>
        <v>$DA$40</v>
      </c>
      <c r="DB2132" s="179" t="str">
        <f t="shared" si="3339"/>
        <v>$DB$40</v>
      </c>
      <c r="DC2132" s="179" t="str">
        <f t="shared" si="3339"/>
        <v>$DC$40</v>
      </c>
      <c r="DD2132" s="179" t="str">
        <f t="shared" si="3339"/>
        <v>$DD$40</v>
      </c>
      <c r="DE2132" s="179" t="str">
        <f t="shared" si="3339"/>
        <v>$DE$40</v>
      </c>
      <c r="DF2132" s="179" t="str">
        <f t="shared" si="3339"/>
        <v>$DF$40</v>
      </c>
      <c r="DG2132" s="179" t="str">
        <f t="shared" si="3339"/>
        <v>$DG$40</v>
      </c>
      <c r="DH2132" s="179" t="str">
        <f t="shared" si="3339"/>
        <v>$DH$40</v>
      </c>
      <c r="DI2132" s="179" t="str">
        <f t="shared" si="3339"/>
        <v>$DI$40</v>
      </c>
      <c r="DJ2132" s="179" t="str">
        <f t="shared" si="3339"/>
        <v>$DJ$40</v>
      </c>
      <c r="DK2132" s="179" t="str">
        <f t="shared" si="3339"/>
        <v>$DK$40</v>
      </c>
      <c r="DL2132" s="179" t="str">
        <f t="shared" si="3339"/>
        <v>$DL$40</v>
      </c>
    </row>
    <row r="2133" spans="1:116" x14ac:dyDescent="0.35">
      <c r="B2133" t="s">
        <v>332</v>
      </c>
      <c r="D2133" t="s">
        <v>391</v>
      </c>
      <c r="E2133" s="8" t="str">
        <f t="shared" si="3296"/>
        <v>2133 WCAR-IS</v>
      </c>
      <c r="G2133" s="136" t="str">
        <f t="shared" si="3336"/>
        <v>Primary volume driver</v>
      </c>
      <c r="H2133" s="56"/>
      <c r="I2133" s="79"/>
      <c r="J2133" s="79"/>
      <c r="K2133" s="15"/>
      <c r="L2133" s="15"/>
      <c r="M2133" s="15"/>
      <c r="N2133" s="15"/>
      <c r="O2133" s="15"/>
      <c r="P2133" s="15"/>
      <c r="R2133" s="15"/>
      <c r="S2133" s="179" t="str">
        <f t="shared" ref="S2133:CD2133" si="3340">S2116</f>
        <v>S$17</v>
      </c>
      <c r="T2133" s="179" t="str">
        <f t="shared" si="3340"/>
        <v>T$17</v>
      </c>
      <c r="U2133" s="179" t="str">
        <f t="shared" si="3340"/>
        <v>U$17</v>
      </c>
      <c r="V2133" s="179" t="str">
        <f t="shared" si="3340"/>
        <v>V$17</v>
      </c>
      <c r="W2133" s="179" t="str">
        <f t="shared" si="3340"/>
        <v>W$17</v>
      </c>
      <c r="X2133" s="179" t="str">
        <f t="shared" si="3340"/>
        <v>X$17</v>
      </c>
      <c r="Y2133" s="179" t="str">
        <f t="shared" si="3340"/>
        <v>Y$17</v>
      </c>
      <c r="Z2133" s="179" t="str">
        <f t="shared" si="3340"/>
        <v>Z$17</v>
      </c>
      <c r="AA2133" s="179" t="str">
        <f t="shared" si="3340"/>
        <v>AA$17</v>
      </c>
      <c r="AB2133" s="179" t="str">
        <f t="shared" si="3340"/>
        <v>AB$17</v>
      </c>
      <c r="AC2133" s="179" t="str">
        <f t="shared" si="3340"/>
        <v>AC$17</v>
      </c>
      <c r="AD2133" s="179" t="str">
        <f t="shared" si="3340"/>
        <v>AD$17</v>
      </c>
      <c r="AE2133" s="179" t="str">
        <f t="shared" si="3340"/>
        <v>AE$17</v>
      </c>
      <c r="AF2133" s="179" t="str">
        <f t="shared" si="3340"/>
        <v>AF$17</v>
      </c>
      <c r="AG2133" s="179" t="str">
        <f t="shared" si="3340"/>
        <v>AG$17</v>
      </c>
      <c r="AH2133" s="179" t="str">
        <f t="shared" si="3340"/>
        <v>AH$17</v>
      </c>
      <c r="AI2133" s="179" t="str">
        <f t="shared" si="3340"/>
        <v>AI$17</v>
      </c>
      <c r="AJ2133" s="179" t="str">
        <f t="shared" si="3340"/>
        <v>AJ$17</v>
      </c>
      <c r="AK2133" s="179" t="str">
        <f t="shared" si="3340"/>
        <v>AK$17</v>
      </c>
      <c r="AL2133" s="179" t="str">
        <f t="shared" si="3340"/>
        <v>AL$17</v>
      </c>
      <c r="AM2133" s="179" t="str">
        <f t="shared" si="3340"/>
        <v>AM$17</v>
      </c>
      <c r="AN2133" s="179" t="str">
        <f t="shared" si="3340"/>
        <v>AN$17</v>
      </c>
      <c r="AO2133" s="179" t="str">
        <f t="shared" si="3340"/>
        <v>AO$17</v>
      </c>
      <c r="AP2133" s="179" t="str">
        <f t="shared" si="3340"/>
        <v>AP$17</v>
      </c>
      <c r="AQ2133" s="179" t="str">
        <f t="shared" si="3340"/>
        <v>AQ$17</v>
      </c>
      <c r="AR2133" s="179" t="str">
        <f t="shared" si="3340"/>
        <v>AR$17</v>
      </c>
      <c r="AS2133" s="179" t="str">
        <f t="shared" si="3340"/>
        <v>AS$17</v>
      </c>
      <c r="AT2133" s="179" t="str">
        <f t="shared" si="3340"/>
        <v>AT$17</v>
      </c>
      <c r="AU2133" s="179" t="str">
        <f t="shared" si="3340"/>
        <v>AU$17</v>
      </c>
      <c r="AV2133" s="179" t="str">
        <f t="shared" si="3340"/>
        <v>AV$17</v>
      </c>
      <c r="AW2133" s="179" t="str">
        <f t="shared" si="3340"/>
        <v>AW$17</v>
      </c>
      <c r="AX2133" s="179" t="str">
        <f t="shared" si="3340"/>
        <v>AX$17</v>
      </c>
      <c r="AY2133" s="179" t="str">
        <f t="shared" si="3340"/>
        <v>AY$17</v>
      </c>
      <c r="AZ2133" s="179" t="str">
        <f t="shared" si="3340"/>
        <v>AZ$17</v>
      </c>
      <c r="BA2133" s="179" t="str">
        <f t="shared" si="3340"/>
        <v>BA$17</v>
      </c>
      <c r="BB2133" s="179" t="str">
        <f t="shared" si="3340"/>
        <v>BB$17</v>
      </c>
      <c r="BC2133" s="179" t="str">
        <f t="shared" si="3340"/>
        <v>BC$17</v>
      </c>
      <c r="BD2133" s="179" t="str">
        <f t="shared" si="3340"/>
        <v>BD$17</v>
      </c>
      <c r="BE2133" s="179" t="str">
        <f t="shared" si="3340"/>
        <v>BE$17</v>
      </c>
      <c r="BF2133" s="179" t="str">
        <f t="shared" si="3340"/>
        <v>BF$17</v>
      </c>
      <c r="BG2133" s="179" t="str">
        <f t="shared" si="3340"/>
        <v>BG$17</v>
      </c>
      <c r="BH2133" s="179" t="str">
        <f t="shared" si="3340"/>
        <v>BH$17</v>
      </c>
      <c r="BI2133" s="179" t="str">
        <f t="shared" si="3340"/>
        <v>BI$17</v>
      </c>
      <c r="BJ2133" s="179" t="str">
        <f t="shared" si="3340"/>
        <v>BJ$17</v>
      </c>
      <c r="BK2133" s="179" t="str">
        <f t="shared" si="3340"/>
        <v>BK$17</v>
      </c>
      <c r="BL2133" s="179" t="str">
        <f t="shared" si="3340"/>
        <v>BL$17</v>
      </c>
      <c r="BM2133" s="179" t="str">
        <f t="shared" si="3340"/>
        <v>BM$17</v>
      </c>
      <c r="BN2133" s="179" t="str">
        <f t="shared" si="3340"/>
        <v>BN$17</v>
      </c>
      <c r="BO2133" s="179" t="str">
        <f t="shared" si="3340"/>
        <v>BO$17</v>
      </c>
      <c r="BP2133" s="179" t="str">
        <f t="shared" si="3340"/>
        <v>BP$17</v>
      </c>
      <c r="BQ2133" s="179" t="str">
        <f t="shared" si="3340"/>
        <v>BQ$17</v>
      </c>
      <c r="BR2133" s="179" t="str">
        <f t="shared" si="3340"/>
        <v>BR$17</v>
      </c>
      <c r="BS2133" s="179" t="str">
        <f t="shared" si="3340"/>
        <v>BS$17</v>
      </c>
      <c r="BT2133" s="179" t="str">
        <f t="shared" si="3340"/>
        <v>BT$17</v>
      </c>
      <c r="BU2133" s="179" t="str">
        <f t="shared" si="3340"/>
        <v>BU$17</v>
      </c>
      <c r="BV2133" s="179" t="str">
        <f t="shared" si="3340"/>
        <v>BV$17</v>
      </c>
      <c r="BW2133" s="179" t="str">
        <f t="shared" si="3340"/>
        <v>BW$17</v>
      </c>
      <c r="BX2133" s="179" t="str">
        <f t="shared" si="3340"/>
        <v>BX$17</v>
      </c>
      <c r="BY2133" s="179" t="str">
        <f t="shared" si="3340"/>
        <v>BY$17</v>
      </c>
      <c r="BZ2133" s="179" t="str">
        <f t="shared" si="3340"/>
        <v>BZ$17</v>
      </c>
      <c r="CA2133" s="179" t="str">
        <f t="shared" si="3340"/>
        <v>CA$17</v>
      </c>
      <c r="CB2133" s="179" t="str">
        <f t="shared" si="3340"/>
        <v>CB$17</v>
      </c>
      <c r="CC2133" s="179" t="str">
        <f t="shared" si="3340"/>
        <v>CC$17</v>
      </c>
      <c r="CD2133" s="179" t="str">
        <f t="shared" si="3340"/>
        <v>CD$17</v>
      </c>
      <c r="CE2133" s="179" t="str">
        <f t="shared" ref="CE2133:CL2133" si="3341">CE2116</f>
        <v>CE$17</v>
      </c>
      <c r="CF2133" s="179" t="str">
        <f t="shared" si="3341"/>
        <v>CF$17</v>
      </c>
      <c r="CG2133" s="179" t="str">
        <f t="shared" si="3341"/>
        <v>CG$17</v>
      </c>
      <c r="CH2133" s="179" t="str">
        <f t="shared" si="3341"/>
        <v>CH$17</v>
      </c>
      <c r="CI2133" s="179" t="str">
        <f t="shared" si="3341"/>
        <v>CI$17</v>
      </c>
      <c r="CJ2133" s="179" t="str">
        <f t="shared" si="3341"/>
        <v>CJ$17</v>
      </c>
      <c r="CK2133" s="179" t="str">
        <f t="shared" si="3341"/>
        <v>CK$17</v>
      </c>
      <c r="CL2133" s="179" t="str">
        <f t="shared" si="3341"/>
        <v>CL$17</v>
      </c>
      <c r="CN2133" s="79"/>
      <c r="CO2133" s="179">
        <f>CO804</f>
        <v>0</v>
      </c>
      <c r="CP2133" s="179">
        <f>CP804</f>
        <v>0</v>
      </c>
      <c r="CQ2133" s="179">
        <f>CQ804</f>
        <v>0</v>
      </c>
      <c r="CR2133" s="179">
        <f>CR804</f>
        <v>0</v>
      </c>
      <c r="CS2133" s="179">
        <f>CS804</f>
        <v>0</v>
      </c>
      <c r="CT2133" s="179">
        <f>CT804</f>
        <v>0</v>
      </c>
      <c r="CU2133" s="179">
        <f>CU804</f>
        <v>0</v>
      </c>
      <c r="CV2133" s="179">
        <f>CV804</f>
        <v>0</v>
      </c>
      <c r="CW2133" s="179">
        <f>CW804</f>
        <v>0</v>
      </c>
      <c r="CX2133" s="179">
        <f>CX804</f>
        <v>0</v>
      </c>
      <c r="CY2133" s="179">
        <f>CY804</f>
        <v>0</v>
      </c>
      <c r="CZ2133" s="179">
        <f>CZ804</f>
        <v>0</v>
      </c>
      <c r="DA2133" s="179">
        <f>DA804</f>
        <v>0</v>
      </c>
      <c r="DB2133" s="179">
        <f>DB804</f>
        <v>0</v>
      </c>
      <c r="DC2133" s="179">
        <f>DC804</f>
        <v>0</v>
      </c>
      <c r="DD2133" s="179">
        <f>DD804</f>
        <v>0</v>
      </c>
      <c r="DE2133" s="179">
        <f>DE804</f>
        <v>0</v>
      </c>
      <c r="DF2133" s="179">
        <f>DF804</f>
        <v>0</v>
      </c>
      <c r="DG2133" s="179">
        <f>DG804</f>
        <v>0</v>
      </c>
      <c r="DH2133" s="179">
        <f>DH804</f>
        <v>0</v>
      </c>
      <c r="DI2133" s="179">
        <f>DI804</f>
        <v>0</v>
      </c>
      <c r="DJ2133" s="179">
        <f>DJ804</f>
        <v>0</v>
      </c>
      <c r="DK2133" s="179">
        <f>DK804</f>
        <v>0</v>
      </c>
      <c r="DL2133" s="179">
        <f>DL804</f>
        <v>0</v>
      </c>
    </row>
    <row r="2134" spans="1:116" x14ac:dyDescent="0.35">
      <c r="B2134" t="s">
        <v>332</v>
      </c>
      <c r="D2134" t="s">
        <v>391</v>
      </c>
      <c r="E2134" s="8" t="str">
        <f t="shared" si="3296"/>
        <v>2134 WCAR-IS</v>
      </c>
      <c r="G2134" s="191" t="str">
        <f>G2121</f>
        <v>Simple accounts receivable - IS driven:</v>
      </c>
      <c r="H2134" s="12"/>
      <c r="I2134" s="60"/>
      <c r="J2134" s="60"/>
      <c r="K2134" s="15"/>
      <c r="L2134" s="15"/>
      <c r="M2134" s="15"/>
      <c r="N2134" s="15"/>
      <c r="O2134" s="15"/>
      <c r="P2134" s="15"/>
      <c r="R2134" s="15"/>
      <c r="S2134" s="179">
        <f t="shared" ref="S2134:CD2134" si="3342">S2117</f>
        <v>0</v>
      </c>
      <c r="T2134" s="179">
        <f t="shared" si="3342"/>
        <v>0</v>
      </c>
      <c r="U2134" s="179">
        <f t="shared" si="3342"/>
        <v>0</v>
      </c>
      <c r="V2134" s="179">
        <f t="shared" si="3342"/>
        <v>0</v>
      </c>
      <c r="W2134" s="179">
        <f t="shared" si="3342"/>
        <v>0</v>
      </c>
      <c r="X2134" s="179">
        <f t="shared" si="3342"/>
        <v>0</v>
      </c>
      <c r="Y2134" s="179">
        <f t="shared" si="3342"/>
        <v>0</v>
      </c>
      <c r="Z2134" s="179">
        <f t="shared" si="3342"/>
        <v>0</v>
      </c>
      <c r="AA2134" s="179">
        <f t="shared" si="3342"/>
        <v>0</v>
      </c>
      <c r="AB2134" s="179">
        <f t="shared" si="3342"/>
        <v>0</v>
      </c>
      <c r="AC2134" s="179">
        <f t="shared" si="3342"/>
        <v>0</v>
      </c>
      <c r="AD2134" s="179">
        <f t="shared" si="3342"/>
        <v>0</v>
      </c>
      <c r="AE2134" s="179">
        <f t="shared" si="3342"/>
        <v>0</v>
      </c>
      <c r="AF2134" s="179">
        <f t="shared" si="3342"/>
        <v>0</v>
      </c>
      <c r="AG2134" s="179">
        <f t="shared" si="3342"/>
        <v>0</v>
      </c>
      <c r="AH2134" s="179">
        <f t="shared" si="3342"/>
        <v>0</v>
      </c>
      <c r="AI2134" s="179">
        <f t="shared" si="3342"/>
        <v>0</v>
      </c>
      <c r="AJ2134" s="179">
        <f t="shared" si="3342"/>
        <v>0</v>
      </c>
      <c r="AK2134" s="179">
        <f t="shared" si="3342"/>
        <v>0</v>
      </c>
      <c r="AL2134" s="179">
        <f t="shared" si="3342"/>
        <v>0</v>
      </c>
      <c r="AM2134" s="179">
        <f t="shared" si="3342"/>
        <v>0</v>
      </c>
      <c r="AN2134" s="179">
        <f t="shared" si="3342"/>
        <v>0</v>
      </c>
      <c r="AO2134" s="179">
        <f t="shared" si="3342"/>
        <v>0</v>
      </c>
      <c r="AP2134" s="179">
        <f t="shared" si="3342"/>
        <v>0</v>
      </c>
      <c r="AQ2134" s="179">
        <f t="shared" si="3342"/>
        <v>0</v>
      </c>
      <c r="AR2134" s="179">
        <f t="shared" si="3342"/>
        <v>0</v>
      </c>
      <c r="AS2134" s="179">
        <f t="shared" si="3342"/>
        <v>0</v>
      </c>
      <c r="AT2134" s="179">
        <f t="shared" si="3342"/>
        <v>0</v>
      </c>
      <c r="AU2134" s="179">
        <f t="shared" si="3342"/>
        <v>0</v>
      </c>
      <c r="AV2134" s="179">
        <f t="shared" si="3342"/>
        <v>0</v>
      </c>
      <c r="AW2134" s="179">
        <f t="shared" si="3342"/>
        <v>0</v>
      </c>
      <c r="AX2134" s="179">
        <f t="shared" si="3342"/>
        <v>0</v>
      </c>
      <c r="AY2134" s="179">
        <f t="shared" si="3342"/>
        <v>0</v>
      </c>
      <c r="AZ2134" s="179">
        <f t="shared" si="3342"/>
        <v>0</v>
      </c>
      <c r="BA2134" s="179">
        <f t="shared" si="3342"/>
        <v>0</v>
      </c>
      <c r="BB2134" s="179">
        <f t="shared" si="3342"/>
        <v>0</v>
      </c>
      <c r="BC2134" s="179">
        <f t="shared" si="3342"/>
        <v>0</v>
      </c>
      <c r="BD2134" s="179">
        <f t="shared" si="3342"/>
        <v>0</v>
      </c>
      <c r="BE2134" s="179">
        <f t="shared" si="3342"/>
        <v>0</v>
      </c>
      <c r="BF2134" s="179">
        <f t="shared" si="3342"/>
        <v>0</v>
      </c>
      <c r="BG2134" s="179">
        <f t="shared" si="3342"/>
        <v>0</v>
      </c>
      <c r="BH2134" s="179">
        <f t="shared" si="3342"/>
        <v>0</v>
      </c>
      <c r="BI2134" s="179">
        <f t="shared" si="3342"/>
        <v>0</v>
      </c>
      <c r="BJ2134" s="179">
        <f t="shared" si="3342"/>
        <v>0</v>
      </c>
      <c r="BK2134" s="179">
        <f t="shared" si="3342"/>
        <v>0</v>
      </c>
      <c r="BL2134" s="179">
        <f t="shared" si="3342"/>
        <v>0</v>
      </c>
      <c r="BM2134" s="179">
        <f t="shared" si="3342"/>
        <v>0</v>
      </c>
      <c r="BN2134" s="179">
        <f t="shared" si="3342"/>
        <v>0</v>
      </c>
      <c r="BO2134" s="179">
        <f t="shared" si="3342"/>
        <v>0</v>
      </c>
      <c r="BP2134" s="179">
        <f t="shared" si="3342"/>
        <v>0</v>
      </c>
      <c r="BQ2134" s="179">
        <f t="shared" si="3342"/>
        <v>0</v>
      </c>
      <c r="BR2134" s="179">
        <f t="shared" si="3342"/>
        <v>0</v>
      </c>
      <c r="BS2134" s="179">
        <f t="shared" si="3342"/>
        <v>0</v>
      </c>
      <c r="BT2134" s="179">
        <f t="shared" si="3342"/>
        <v>0</v>
      </c>
      <c r="BU2134" s="179">
        <f t="shared" si="3342"/>
        <v>0</v>
      </c>
      <c r="BV2134" s="179">
        <f t="shared" si="3342"/>
        <v>0</v>
      </c>
      <c r="BW2134" s="179">
        <f t="shared" si="3342"/>
        <v>0</v>
      </c>
      <c r="BX2134" s="179">
        <f t="shared" si="3342"/>
        <v>0</v>
      </c>
      <c r="BY2134" s="179">
        <f t="shared" si="3342"/>
        <v>0</v>
      </c>
      <c r="BZ2134" s="179">
        <f t="shared" si="3342"/>
        <v>0</v>
      </c>
      <c r="CA2134" s="179">
        <f t="shared" si="3342"/>
        <v>0</v>
      </c>
      <c r="CB2134" s="179">
        <f t="shared" si="3342"/>
        <v>0</v>
      </c>
      <c r="CC2134" s="179">
        <f t="shared" si="3342"/>
        <v>0</v>
      </c>
      <c r="CD2134" s="179">
        <f t="shared" si="3342"/>
        <v>0</v>
      </c>
      <c r="CE2134" s="179">
        <f t="shared" ref="CE2134:CL2134" si="3343">CE2117</f>
        <v>0</v>
      </c>
      <c r="CF2134" s="179">
        <f t="shared" si="3343"/>
        <v>0</v>
      </c>
      <c r="CG2134" s="179">
        <f t="shared" si="3343"/>
        <v>0</v>
      </c>
      <c r="CH2134" s="179">
        <f t="shared" si="3343"/>
        <v>0</v>
      </c>
      <c r="CI2134" s="179">
        <f t="shared" si="3343"/>
        <v>0</v>
      </c>
      <c r="CJ2134" s="179">
        <f t="shared" si="3343"/>
        <v>0</v>
      </c>
      <c r="CK2134" s="179">
        <f t="shared" si="3343"/>
        <v>0</v>
      </c>
      <c r="CL2134" s="179">
        <f t="shared" si="3343"/>
        <v>0</v>
      </c>
      <c r="CN2134" s="60"/>
      <c r="CO2134" s="179">
        <f>CO805</f>
        <v>0</v>
      </c>
      <c r="CP2134" s="179">
        <f>CP805</f>
        <v>0</v>
      </c>
      <c r="CQ2134" s="179">
        <f>CQ805</f>
        <v>0</v>
      </c>
      <c r="CR2134" s="179">
        <f>CR805</f>
        <v>0</v>
      </c>
      <c r="CS2134" s="179">
        <f>CS805</f>
        <v>0</v>
      </c>
      <c r="CT2134" s="179">
        <f>CT805</f>
        <v>0</v>
      </c>
      <c r="CU2134" s="179">
        <f>CU805</f>
        <v>0</v>
      </c>
      <c r="CV2134" s="179">
        <f>CV805</f>
        <v>0</v>
      </c>
      <c r="CW2134" s="179">
        <f>CW805</f>
        <v>0</v>
      </c>
      <c r="CX2134" s="179">
        <f>CX805</f>
        <v>0</v>
      </c>
      <c r="CY2134" s="179">
        <f>CY805</f>
        <v>0</v>
      </c>
      <c r="CZ2134" s="179">
        <f>CZ805</f>
        <v>0</v>
      </c>
      <c r="DA2134" s="179">
        <f>DA805</f>
        <v>0</v>
      </c>
      <c r="DB2134" s="179">
        <f>DB805</f>
        <v>0</v>
      </c>
      <c r="DC2134" s="179">
        <f>DC805</f>
        <v>0</v>
      </c>
      <c r="DD2134" s="179">
        <f>DD805</f>
        <v>0</v>
      </c>
      <c r="DE2134" s="179">
        <f>DE805</f>
        <v>0</v>
      </c>
      <c r="DF2134" s="179">
        <f>DF805</f>
        <v>0</v>
      </c>
      <c r="DG2134" s="179">
        <f>DG805</f>
        <v>0</v>
      </c>
      <c r="DH2134" s="179">
        <f>DH805</f>
        <v>0</v>
      </c>
      <c r="DI2134" s="179">
        <f>DI805</f>
        <v>0</v>
      </c>
      <c r="DJ2134" s="179">
        <f>DJ805</f>
        <v>0</v>
      </c>
      <c r="DK2134" s="179">
        <f>DK805</f>
        <v>0</v>
      </c>
      <c r="DL2134" s="179">
        <f>DL805</f>
        <v>0</v>
      </c>
    </row>
    <row r="2135" spans="1:116" x14ac:dyDescent="0.35">
      <c r="B2135" t="s">
        <v>332</v>
      </c>
      <c r="D2135" t="s">
        <v>391</v>
      </c>
      <c r="E2135" s="8" t="str">
        <f t="shared" ref="E2135" si="3344">ROW()&amp;" "&amp;D2135</f>
        <v>2135 WCAR-IS</v>
      </c>
      <c r="G2135" s="191" t="str">
        <f>SUBSTITUTE(TRIM(MID(G2121, SEARCH("-", G2121) + 1, LEN(G2121))),":","")</f>
        <v>IS driven</v>
      </c>
      <c r="H2135" s="12"/>
      <c r="I2135" s="60"/>
      <c r="J2135" s="60"/>
      <c r="K2135" s="15"/>
      <c r="L2135" s="15"/>
      <c r="M2135" s="15"/>
      <c r="N2135" s="15"/>
      <c r="O2135" s="15"/>
      <c r="P2135" s="15"/>
      <c r="R2135" s="15"/>
      <c r="CN2135" s="60"/>
      <c r="CO2135" s="8"/>
      <c r="CP2135" s="8"/>
      <c r="CQ2135" s="8"/>
      <c r="CR2135" s="8"/>
      <c r="CS2135" s="8"/>
      <c r="CT2135" s="8"/>
      <c r="CU2135" s="8"/>
      <c r="CV2135" s="8"/>
      <c r="CW2135" s="8"/>
      <c r="CX2135" s="8"/>
      <c r="CY2135" s="8"/>
      <c r="CZ2135" s="8"/>
      <c r="DA2135" s="8"/>
      <c r="DB2135" s="8"/>
      <c r="DC2135" s="8"/>
      <c r="DD2135" s="8"/>
      <c r="DE2135" s="8"/>
      <c r="DF2135" s="8"/>
      <c r="DG2135" s="8"/>
      <c r="DH2135" s="8"/>
      <c r="DI2135" s="8"/>
      <c r="DJ2135" s="8"/>
      <c r="DK2135" s="8"/>
      <c r="DL2135" s="8"/>
    </row>
    <row r="2136" spans="1:116" x14ac:dyDescent="0.35">
      <c r="E2136" s="8"/>
      <c r="G2136" s="136" t="str">
        <f t="shared" si="3336"/>
        <v>Secondary revenue driver</v>
      </c>
      <c r="H2136" s="12"/>
      <c r="I2136" s="60"/>
      <c r="J2136" s="60"/>
      <c r="K2136" s="15"/>
      <c r="L2136" s="15"/>
      <c r="M2136" s="15"/>
      <c r="N2136" s="15"/>
      <c r="O2136" s="15"/>
      <c r="P2136" s="15"/>
      <c r="R2136" s="15"/>
      <c r="S2136" s="212" t="str">
        <f>ADDRESS(ROW(S2126),COLUMN(S2126),2)</f>
        <v>S$2126</v>
      </c>
      <c r="T2136" s="212" t="str">
        <f t="shared" ref="T2136:CE2136" si="3345">ADDRESS(ROW(T2126),COLUMN(T2126),2)</f>
        <v>T$2126</v>
      </c>
      <c r="U2136" s="212" t="str">
        <f t="shared" si="3345"/>
        <v>U$2126</v>
      </c>
      <c r="V2136" s="212" t="str">
        <f t="shared" si="3345"/>
        <v>V$2126</v>
      </c>
      <c r="W2136" s="212" t="str">
        <f t="shared" si="3345"/>
        <v>W$2126</v>
      </c>
      <c r="X2136" s="212" t="str">
        <f t="shared" si="3345"/>
        <v>X$2126</v>
      </c>
      <c r="Y2136" s="212" t="str">
        <f t="shared" si="3345"/>
        <v>Y$2126</v>
      </c>
      <c r="Z2136" s="212" t="str">
        <f t="shared" si="3345"/>
        <v>Z$2126</v>
      </c>
      <c r="AA2136" s="212" t="str">
        <f t="shared" si="3345"/>
        <v>AA$2126</v>
      </c>
      <c r="AB2136" s="212" t="str">
        <f t="shared" si="3345"/>
        <v>AB$2126</v>
      </c>
      <c r="AC2136" s="212" t="str">
        <f t="shared" si="3345"/>
        <v>AC$2126</v>
      </c>
      <c r="AD2136" s="212" t="str">
        <f t="shared" si="3345"/>
        <v>AD$2126</v>
      </c>
      <c r="AE2136" s="212" t="str">
        <f t="shared" si="3345"/>
        <v>AE$2126</v>
      </c>
      <c r="AF2136" s="212" t="str">
        <f t="shared" si="3345"/>
        <v>AF$2126</v>
      </c>
      <c r="AG2136" s="212" t="str">
        <f t="shared" si="3345"/>
        <v>AG$2126</v>
      </c>
      <c r="AH2136" s="212" t="str">
        <f t="shared" si="3345"/>
        <v>AH$2126</v>
      </c>
      <c r="AI2136" s="212" t="str">
        <f t="shared" si="3345"/>
        <v>AI$2126</v>
      </c>
      <c r="AJ2136" s="212" t="str">
        <f t="shared" si="3345"/>
        <v>AJ$2126</v>
      </c>
      <c r="AK2136" s="212" t="str">
        <f t="shared" si="3345"/>
        <v>AK$2126</v>
      </c>
      <c r="AL2136" s="212" t="str">
        <f t="shared" si="3345"/>
        <v>AL$2126</v>
      </c>
      <c r="AM2136" s="212" t="str">
        <f t="shared" si="3345"/>
        <v>AM$2126</v>
      </c>
      <c r="AN2136" s="212" t="str">
        <f t="shared" si="3345"/>
        <v>AN$2126</v>
      </c>
      <c r="AO2136" s="212" t="str">
        <f t="shared" si="3345"/>
        <v>AO$2126</v>
      </c>
      <c r="AP2136" s="212" t="str">
        <f t="shared" si="3345"/>
        <v>AP$2126</v>
      </c>
      <c r="AQ2136" s="212" t="str">
        <f t="shared" si="3345"/>
        <v>AQ$2126</v>
      </c>
      <c r="AR2136" s="212" t="str">
        <f t="shared" si="3345"/>
        <v>AR$2126</v>
      </c>
      <c r="AS2136" s="212" t="str">
        <f t="shared" si="3345"/>
        <v>AS$2126</v>
      </c>
      <c r="AT2136" s="212" t="str">
        <f t="shared" si="3345"/>
        <v>AT$2126</v>
      </c>
      <c r="AU2136" s="212" t="str">
        <f t="shared" si="3345"/>
        <v>AU$2126</v>
      </c>
      <c r="AV2136" s="212" t="str">
        <f t="shared" si="3345"/>
        <v>AV$2126</v>
      </c>
      <c r="AW2136" s="212" t="str">
        <f t="shared" si="3345"/>
        <v>AW$2126</v>
      </c>
      <c r="AX2136" s="212" t="str">
        <f t="shared" si="3345"/>
        <v>AX$2126</v>
      </c>
      <c r="AY2136" s="212" t="str">
        <f t="shared" si="3345"/>
        <v>AY$2126</v>
      </c>
      <c r="AZ2136" s="212" t="str">
        <f t="shared" si="3345"/>
        <v>AZ$2126</v>
      </c>
      <c r="BA2136" s="212" t="str">
        <f t="shared" si="3345"/>
        <v>BA$2126</v>
      </c>
      <c r="BB2136" s="212" t="str">
        <f t="shared" si="3345"/>
        <v>BB$2126</v>
      </c>
      <c r="BC2136" s="212" t="str">
        <f t="shared" si="3345"/>
        <v>BC$2126</v>
      </c>
      <c r="BD2136" s="212" t="str">
        <f t="shared" si="3345"/>
        <v>BD$2126</v>
      </c>
      <c r="BE2136" s="212" t="str">
        <f t="shared" si="3345"/>
        <v>BE$2126</v>
      </c>
      <c r="BF2136" s="212" t="str">
        <f t="shared" si="3345"/>
        <v>BF$2126</v>
      </c>
      <c r="BG2136" s="212" t="str">
        <f t="shared" si="3345"/>
        <v>BG$2126</v>
      </c>
      <c r="BH2136" s="212" t="str">
        <f t="shared" si="3345"/>
        <v>BH$2126</v>
      </c>
      <c r="BI2136" s="212" t="str">
        <f t="shared" si="3345"/>
        <v>BI$2126</v>
      </c>
      <c r="BJ2136" s="212" t="str">
        <f t="shared" si="3345"/>
        <v>BJ$2126</v>
      </c>
      <c r="BK2136" s="212" t="str">
        <f t="shared" si="3345"/>
        <v>BK$2126</v>
      </c>
      <c r="BL2136" s="212" t="str">
        <f t="shared" si="3345"/>
        <v>BL$2126</v>
      </c>
      <c r="BM2136" s="212" t="str">
        <f t="shared" si="3345"/>
        <v>BM$2126</v>
      </c>
      <c r="BN2136" s="212" t="str">
        <f t="shared" si="3345"/>
        <v>BN$2126</v>
      </c>
      <c r="BO2136" s="212" t="str">
        <f t="shared" si="3345"/>
        <v>BO$2126</v>
      </c>
      <c r="BP2136" s="212" t="str">
        <f t="shared" si="3345"/>
        <v>BP$2126</v>
      </c>
      <c r="BQ2136" s="212" t="str">
        <f t="shared" si="3345"/>
        <v>BQ$2126</v>
      </c>
      <c r="BR2136" s="212" t="str">
        <f t="shared" si="3345"/>
        <v>BR$2126</v>
      </c>
      <c r="BS2136" s="212" t="str">
        <f t="shared" si="3345"/>
        <v>BS$2126</v>
      </c>
      <c r="BT2136" s="212" t="str">
        <f t="shared" si="3345"/>
        <v>BT$2126</v>
      </c>
      <c r="BU2136" s="212" t="str">
        <f t="shared" si="3345"/>
        <v>BU$2126</v>
      </c>
      <c r="BV2136" s="212" t="str">
        <f t="shared" si="3345"/>
        <v>BV$2126</v>
      </c>
      <c r="BW2136" s="212" t="str">
        <f t="shared" si="3345"/>
        <v>BW$2126</v>
      </c>
      <c r="BX2136" s="212" t="str">
        <f t="shared" si="3345"/>
        <v>BX$2126</v>
      </c>
      <c r="BY2136" s="212" t="str">
        <f t="shared" si="3345"/>
        <v>BY$2126</v>
      </c>
      <c r="BZ2136" s="212" t="str">
        <f t="shared" si="3345"/>
        <v>BZ$2126</v>
      </c>
      <c r="CA2136" s="212" t="str">
        <f t="shared" si="3345"/>
        <v>CA$2126</v>
      </c>
      <c r="CB2136" s="212" t="str">
        <f t="shared" si="3345"/>
        <v>CB$2126</v>
      </c>
      <c r="CC2136" s="212" t="str">
        <f t="shared" si="3345"/>
        <v>CC$2126</v>
      </c>
      <c r="CD2136" s="212" t="str">
        <f t="shared" si="3345"/>
        <v>CD$2126</v>
      </c>
      <c r="CE2136" s="212" t="str">
        <f t="shared" si="3345"/>
        <v>CE$2126</v>
      </c>
      <c r="CF2136" s="212" t="str">
        <f t="shared" ref="CF2136:CL2136" si="3346">ADDRESS(ROW(CF2126),COLUMN(CF2126),2)</f>
        <v>CF$2126</v>
      </c>
      <c r="CG2136" s="212" t="str">
        <f t="shared" si="3346"/>
        <v>CG$2126</v>
      </c>
      <c r="CH2136" s="212" t="str">
        <f t="shared" si="3346"/>
        <v>CH$2126</v>
      </c>
      <c r="CI2136" s="212" t="str">
        <f t="shared" si="3346"/>
        <v>CI$2126</v>
      </c>
      <c r="CJ2136" s="212" t="str">
        <f t="shared" si="3346"/>
        <v>CJ$2126</v>
      </c>
      <c r="CK2136" s="212" t="str">
        <f t="shared" si="3346"/>
        <v>CK$2126</v>
      </c>
      <c r="CL2136" s="212" t="str">
        <f t="shared" si="3346"/>
        <v>CL$2126</v>
      </c>
      <c r="CN2136" s="60"/>
      <c r="CO2136" s="212" t="str">
        <f>ADDRESS(ROW(CO814),COLUMN(CO814),2)</f>
        <v>CO$814</v>
      </c>
      <c r="CP2136" s="212" t="str">
        <f>ADDRESS(ROW(CP814),COLUMN(CP814),2)</f>
        <v>CP$814</v>
      </c>
      <c r="CQ2136" s="212" t="str">
        <f>ADDRESS(ROW(CQ814),COLUMN(CQ814),2)</f>
        <v>CQ$814</v>
      </c>
      <c r="CR2136" s="212" t="str">
        <f>ADDRESS(ROW(CR814),COLUMN(CR814),2)</f>
        <v>CR$814</v>
      </c>
      <c r="CS2136" s="212" t="str">
        <f>ADDRESS(ROW(CS814),COLUMN(CS814),2)</f>
        <v>CS$814</v>
      </c>
      <c r="CT2136" s="212" t="str">
        <f>ADDRESS(ROW(CT814),COLUMN(CT814),2)</f>
        <v>CT$814</v>
      </c>
      <c r="CU2136" s="212" t="str">
        <f>ADDRESS(ROW(CU814),COLUMN(CU814),2)</f>
        <v>CU$814</v>
      </c>
      <c r="CV2136" s="212" t="str">
        <f>ADDRESS(ROW(CV814),COLUMN(CV814),2)</f>
        <v>CV$814</v>
      </c>
      <c r="CW2136" s="212" t="str">
        <f>ADDRESS(ROW(CW814),COLUMN(CW814),2)</f>
        <v>CW$814</v>
      </c>
      <c r="CX2136" s="212" t="str">
        <f>ADDRESS(ROW(CX814),COLUMN(CX814),2)</f>
        <v>CX$814</v>
      </c>
      <c r="CY2136" s="212" t="str">
        <f>ADDRESS(ROW(CY814),COLUMN(CY814),2)</f>
        <v>CY$814</v>
      </c>
      <c r="CZ2136" s="212" t="str">
        <f>ADDRESS(ROW(CZ814),COLUMN(CZ814),2)</f>
        <v>CZ$814</v>
      </c>
      <c r="DA2136" s="212" t="str">
        <f>ADDRESS(ROW(DA814),COLUMN(DA814),2)</f>
        <v>DA$814</v>
      </c>
      <c r="DB2136" s="212" t="str">
        <f>ADDRESS(ROW(DB814),COLUMN(DB814),2)</f>
        <v>DB$814</v>
      </c>
      <c r="DC2136" s="212" t="str">
        <f>ADDRESS(ROW(DC814),COLUMN(DC814),2)</f>
        <v>DC$814</v>
      </c>
      <c r="DD2136" s="212" t="str">
        <f>ADDRESS(ROW(DD814),COLUMN(DD814),2)</f>
        <v>DD$814</v>
      </c>
      <c r="DE2136" s="212" t="str">
        <f>ADDRESS(ROW(DE814),COLUMN(DE814),2)</f>
        <v>DE$814</v>
      </c>
      <c r="DF2136" s="212" t="str">
        <f>ADDRESS(ROW(DF814),COLUMN(DF814),2)</f>
        <v>DF$814</v>
      </c>
      <c r="DG2136" s="212" t="str">
        <f>ADDRESS(ROW(DG814),COLUMN(DG814),2)</f>
        <v>DG$814</v>
      </c>
      <c r="DH2136" s="212" t="str">
        <f>ADDRESS(ROW(DH814),COLUMN(DH814),2)</f>
        <v>DH$814</v>
      </c>
      <c r="DI2136" s="212" t="str">
        <f>ADDRESS(ROW(DI814),COLUMN(DI814),2)</f>
        <v>DI$814</v>
      </c>
      <c r="DJ2136" s="212" t="str">
        <f>ADDRESS(ROW(DJ814),COLUMN(DJ814),2)</f>
        <v>DJ$814</v>
      </c>
      <c r="DK2136" s="212" t="str">
        <f>ADDRESS(ROW(DK814),COLUMN(DK814),2)</f>
        <v>DK$814</v>
      </c>
      <c r="DL2136" s="212" t="str">
        <f>ADDRESS(ROW(DL814),COLUMN(DL814),2)</f>
        <v>DL$814</v>
      </c>
    </row>
    <row r="2137" spans="1:116" x14ac:dyDescent="0.35">
      <c r="A2137" s="174"/>
      <c r="E2137" s="8"/>
      <c r="G2137" s="136" t="str">
        <f t="shared" si="3336"/>
        <v>Secondary volume driver</v>
      </c>
      <c r="H2137" s="12"/>
      <c r="I2137" s="60"/>
      <c r="J2137" s="60"/>
      <c r="K2137" s="15"/>
      <c r="L2137" s="15"/>
      <c r="M2137" s="15"/>
      <c r="N2137" s="15"/>
      <c r="O2137" s="15"/>
      <c r="P2137" s="15"/>
      <c r="R2137" s="15"/>
      <c r="S2137" s="179" t="str">
        <f t="shared" ref="S2137:AX2137" si="3347">S2120</f>
        <v>S$19</v>
      </c>
      <c r="T2137" s="179" t="str">
        <f t="shared" si="3347"/>
        <v>T$19</v>
      </c>
      <c r="U2137" s="179" t="str">
        <f t="shared" si="3347"/>
        <v>U$19</v>
      </c>
      <c r="V2137" s="179" t="str">
        <f t="shared" si="3347"/>
        <v>V$19</v>
      </c>
      <c r="W2137" s="179" t="str">
        <f t="shared" si="3347"/>
        <v>W$19</v>
      </c>
      <c r="X2137" s="179" t="str">
        <f t="shared" si="3347"/>
        <v>X$19</v>
      </c>
      <c r="Y2137" s="179" t="str">
        <f t="shared" si="3347"/>
        <v>Y$19</v>
      </c>
      <c r="Z2137" s="179" t="str">
        <f t="shared" si="3347"/>
        <v>Z$19</v>
      </c>
      <c r="AA2137" s="179" t="str">
        <f t="shared" si="3347"/>
        <v>AA$19</v>
      </c>
      <c r="AB2137" s="179" t="str">
        <f t="shared" si="3347"/>
        <v>AB$19</v>
      </c>
      <c r="AC2137" s="179" t="str">
        <f t="shared" si="3347"/>
        <v>AC$19</v>
      </c>
      <c r="AD2137" s="179" t="str">
        <f t="shared" si="3347"/>
        <v>AD$19</v>
      </c>
      <c r="AE2137" s="179" t="str">
        <f t="shared" si="3347"/>
        <v>AE$19</v>
      </c>
      <c r="AF2137" s="179" t="str">
        <f t="shared" si="3347"/>
        <v>AF$19</v>
      </c>
      <c r="AG2137" s="179" t="str">
        <f t="shared" si="3347"/>
        <v>AG$19</v>
      </c>
      <c r="AH2137" s="179" t="str">
        <f t="shared" si="3347"/>
        <v>AH$19</v>
      </c>
      <c r="AI2137" s="179" t="str">
        <f t="shared" si="3347"/>
        <v>AI$19</v>
      </c>
      <c r="AJ2137" s="179" t="str">
        <f t="shared" si="3347"/>
        <v>AJ$19</v>
      </c>
      <c r="AK2137" s="179" t="str">
        <f t="shared" si="3347"/>
        <v>AK$19</v>
      </c>
      <c r="AL2137" s="179" t="str">
        <f t="shared" si="3347"/>
        <v>AL$19</v>
      </c>
      <c r="AM2137" s="179" t="str">
        <f t="shared" si="3347"/>
        <v>AM$19</v>
      </c>
      <c r="AN2137" s="179" t="str">
        <f t="shared" si="3347"/>
        <v>AN$19</v>
      </c>
      <c r="AO2137" s="179" t="str">
        <f t="shared" si="3347"/>
        <v>AO$19</v>
      </c>
      <c r="AP2137" s="179" t="str">
        <f t="shared" si="3347"/>
        <v>AP$19</v>
      </c>
      <c r="AQ2137" s="179" t="str">
        <f t="shared" si="3347"/>
        <v>AQ$19</v>
      </c>
      <c r="AR2137" s="179" t="str">
        <f t="shared" si="3347"/>
        <v>AR$19</v>
      </c>
      <c r="AS2137" s="179" t="str">
        <f t="shared" si="3347"/>
        <v>AS$19</v>
      </c>
      <c r="AT2137" s="179" t="str">
        <f t="shared" si="3347"/>
        <v>AT$19</v>
      </c>
      <c r="AU2137" s="179" t="str">
        <f t="shared" si="3347"/>
        <v>AU$19</v>
      </c>
      <c r="AV2137" s="179" t="str">
        <f t="shared" si="3347"/>
        <v>AV$19</v>
      </c>
      <c r="AW2137" s="179" t="str">
        <f t="shared" si="3347"/>
        <v>AW$19</v>
      </c>
      <c r="AX2137" s="179" t="str">
        <f t="shared" si="3347"/>
        <v>AX$19</v>
      </c>
      <c r="AY2137" s="179" t="str">
        <f t="shared" ref="AY2137:CD2137" si="3348">AY2120</f>
        <v>AY$19</v>
      </c>
      <c r="AZ2137" s="179" t="str">
        <f t="shared" si="3348"/>
        <v>AZ$19</v>
      </c>
      <c r="BA2137" s="179" t="str">
        <f t="shared" si="3348"/>
        <v>BA$19</v>
      </c>
      <c r="BB2137" s="179" t="str">
        <f t="shared" si="3348"/>
        <v>BB$19</v>
      </c>
      <c r="BC2137" s="179" t="str">
        <f t="shared" si="3348"/>
        <v>BC$19</v>
      </c>
      <c r="BD2137" s="179" t="str">
        <f t="shared" si="3348"/>
        <v>BD$19</v>
      </c>
      <c r="BE2137" s="179" t="str">
        <f t="shared" si="3348"/>
        <v>BE$19</v>
      </c>
      <c r="BF2137" s="179" t="str">
        <f t="shared" si="3348"/>
        <v>BF$19</v>
      </c>
      <c r="BG2137" s="179" t="str">
        <f t="shared" si="3348"/>
        <v>BG$19</v>
      </c>
      <c r="BH2137" s="179" t="str">
        <f t="shared" si="3348"/>
        <v>BH$19</v>
      </c>
      <c r="BI2137" s="179" t="str">
        <f t="shared" si="3348"/>
        <v>BI$19</v>
      </c>
      <c r="BJ2137" s="179" t="str">
        <f t="shared" si="3348"/>
        <v>BJ$19</v>
      </c>
      <c r="BK2137" s="179" t="str">
        <f t="shared" si="3348"/>
        <v>BK$19</v>
      </c>
      <c r="BL2137" s="179" t="str">
        <f t="shared" si="3348"/>
        <v>BL$19</v>
      </c>
      <c r="BM2137" s="179" t="str">
        <f t="shared" si="3348"/>
        <v>BM$19</v>
      </c>
      <c r="BN2137" s="179" t="str">
        <f t="shared" si="3348"/>
        <v>BN$19</v>
      </c>
      <c r="BO2137" s="179" t="str">
        <f t="shared" si="3348"/>
        <v>BO$19</v>
      </c>
      <c r="BP2137" s="179" t="str">
        <f t="shared" si="3348"/>
        <v>BP$19</v>
      </c>
      <c r="BQ2137" s="179" t="str">
        <f t="shared" si="3348"/>
        <v>BQ$19</v>
      </c>
      <c r="BR2137" s="179" t="str">
        <f t="shared" si="3348"/>
        <v>BR$19</v>
      </c>
      <c r="BS2137" s="179" t="str">
        <f t="shared" si="3348"/>
        <v>BS$19</v>
      </c>
      <c r="BT2137" s="179" t="str">
        <f t="shared" si="3348"/>
        <v>BT$19</v>
      </c>
      <c r="BU2137" s="179" t="str">
        <f t="shared" si="3348"/>
        <v>BU$19</v>
      </c>
      <c r="BV2137" s="179" t="str">
        <f t="shared" si="3348"/>
        <v>BV$19</v>
      </c>
      <c r="BW2137" s="179" t="str">
        <f t="shared" si="3348"/>
        <v>BW$19</v>
      </c>
      <c r="BX2137" s="179" t="str">
        <f t="shared" si="3348"/>
        <v>BX$19</v>
      </c>
      <c r="BY2137" s="179" t="str">
        <f t="shared" si="3348"/>
        <v>BY$19</v>
      </c>
      <c r="BZ2137" s="179" t="str">
        <f t="shared" si="3348"/>
        <v>BZ$19</v>
      </c>
      <c r="CA2137" s="179" t="str">
        <f t="shared" si="3348"/>
        <v>CA$19</v>
      </c>
      <c r="CB2137" s="179" t="str">
        <f t="shared" si="3348"/>
        <v>CB$19</v>
      </c>
      <c r="CC2137" s="179" t="str">
        <f t="shared" si="3348"/>
        <v>CC$19</v>
      </c>
      <c r="CD2137" s="179" t="str">
        <f t="shared" si="3348"/>
        <v>CD$19</v>
      </c>
      <c r="CE2137" s="179" t="str">
        <f t="shared" ref="CE2137:CL2137" si="3349">CE2120</f>
        <v>CE$19</v>
      </c>
      <c r="CF2137" s="179" t="str">
        <f t="shared" si="3349"/>
        <v>CF$19</v>
      </c>
      <c r="CG2137" s="179" t="str">
        <f t="shared" si="3349"/>
        <v>CG$19</v>
      </c>
      <c r="CH2137" s="179" t="str">
        <f t="shared" si="3349"/>
        <v>CH$19</v>
      </c>
      <c r="CI2137" s="179" t="str">
        <f t="shared" si="3349"/>
        <v>CI$19</v>
      </c>
      <c r="CJ2137" s="179" t="str">
        <f t="shared" si="3349"/>
        <v>CJ$19</v>
      </c>
      <c r="CK2137" s="179" t="str">
        <f t="shared" si="3349"/>
        <v>CK$19</v>
      </c>
      <c r="CL2137" s="179" t="str">
        <f t="shared" si="3349"/>
        <v>CL$19</v>
      </c>
      <c r="CN2137" s="60"/>
      <c r="CO2137" s="179">
        <f>CO808</f>
        <v>0</v>
      </c>
      <c r="CP2137" s="179">
        <f>CP808</f>
        <v>0</v>
      </c>
      <c r="CQ2137" s="179">
        <f>CQ808</f>
        <v>0</v>
      </c>
      <c r="CR2137" s="179">
        <f>CR808</f>
        <v>0</v>
      </c>
      <c r="CS2137" s="179">
        <f>CS808</f>
        <v>0</v>
      </c>
      <c r="CT2137" s="179">
        <f>CT808</f>
        <v>0</v>
      </c>
      <c r="CU2137" s="179">
        <f>CU808</f>
        <v>0</v>
      </c>
      <c r="CV2137" s="179">
        <f>CV808</f>
        <v>0</v>
      </c>
      <c r="CW2137" s="179">
        <f>CW808</f>
        <v>0</v>
      </c>
      <c r="CX2137" s="179">
        <f>CX808</f>
        <v>0</v>
      </c>
      <c r="CY2137" s="179">
        <f>CY808</f>
        <v>0</v>
      </c>
      <c r="CZ2137" s="179">
        <f>CZ808</f>
        <v>0</v>
      </c>
      <c r="DA2137" s="179">
        <f>DA808</f>
        <v>0</v>
      </c>
      <c r="DB2137" s="179">
        <f>DB808</f>
        <v>0</v>
      </c>
      <c r="DC2137" s="179">
        <f>DC808</f>
        <v>0</v>
      </c>
      <c r="DD2137" s="179">
        <f>DD808</f>
        <v>0</v>
      </c>
      <c r="DE2137" s="179">
        <f>DE808</f>
        <v>0</v>
      </c>
      <c r="DF2137" s="179">
        <f>DF808</f>
        <v>0</v>
      </c>
      <c r="DG2137" s="179">
        <f>DG808</f>
        <v>0</v>
      </c>
      <c r="DH2137" s="179">
        <f>DH808</f>
        <v>0</v>
      </c>
      <c r="DI2137" s="179">
        <f>DI808</f>
        <v>0</v>
      </c>
      <c r="DJ2137" s="179">
        <f>DJ808</f>
        <v>0</v>
      </c>
      <c r="DK2137" s="179">
        <f>DK808</f>
        <v>0</v>
      </c>
      <c r="DL2137" s="179">
        <f>DL808</f>
        <v>0</v>
      </c>
    </row>
    <row r="2138" spans="1:116" x14ac:dyDescent="0.35">
      <c r="A2138" s="174"/>
      <c r="E2138" s="8"/>
      <c r="H2138" s="12"/>
      <c r="I2138" s="60"/>
      <c r="J2138" s="60"/>
      <c r="K2138" s="15"/>
      <c r="L2138" s="15"/>
      <c r="M2138" s="15"/>
      <c r="N2138" s="15"/>
      <c r="O2138" s="15"/>
      <c r="P2138" s="15"/>
      <c r="R2138" s="15"/>
      <c r="S2138" s="76"/>
      <c r="T2138" s="76"/>
      <c r="U2138" s="76"/>
      <c r="V2138" s="76"/>
      <c r="W2138" s="76"/>
      <c r="X2138" s="76"/>
      <c r="Y2138" s="76"/>
      <c r="Z2138" s="76"/>
      <c r="AA2138" s="76"/>
      <c r="AB2138" s="76"/>
      <c r="AC2138" s="76"/>
      <c r="AD2138" s="76"/>
      <c r="AE2138" s="76"/>
      <c r="AF2138" s="76"/>
      <c r="AG2138" s="76"/>
      <c r="AH2138" s="76"/>
      <c r="AI2138" s="76"/>
      <c r="AJ2138" s="76"/>
      <c r="AK2138" s="76"/>
      <c r="AL2138" s="76"/>
      <c r="AM2138" s="76"/>
      <c r="AN2138" s="76"/>
      <c r="AO2138" s="76"/>
      <c r="AP2138" s="76"/>
      <c r="AQ2138" s="76"/>
      <c r="AR2138" s="76"/>
      <c r="AS2138" s="76"/>
      <c r="AT2138" s="76"/>
      <c r="AU2138" s="76"/>
      <c r="AV2138" s="76"/>
      <c r="AW2138" s="76"/>
      <c r="AX2138" s="76"/>
      <c r="AY2138" s="76"/>
      <c r="AZ2138" s="76"/>
      <c r="BA2138" s="76"/>
      <c r="BB2138" s="76"/>
      <c r="BC2138" s="76"/>
      <c r="BD2138" s="76"/>
      <c r="BE2138" s="76"/>
      <c r="BF2138" s="76"/>
      <c r="BG2138" s="76"/>
      <c r="BH2138" s="76"/>
      <c r="BI2138" s="76"/>
      <c r="BJ2138" s="76"/>
      <c r="BK2138" s="76"/>
      <c r="BL2138" s="76"/>
      <c r="BM2138" s="76"/>
      <c r="BN2138" s="76"/>
      <c r="BO2138" s="76"/>
      <c r="BP2138" s="76"/>
      <c r="BQ2138" s="76"/>
      <c r="BR2138" s="76"/>
      <c r="BS2138" s="76"/>
      <c r="BT2138" s="76"/>
      <c r="BU2138" s="76"/>
      <c r="BV2138" s="76"/>
      <c r="BW2138" s="76"/>
      <c r="BX2138" s="76"/>
      <c r="BY2138" s="76"/>
      <c r="BZ2138" s="76"/>
      <c r="CA2138" s="76"/>
      <c r="CB2138" s="76"/>
      <c r="CC2138" s="76"/>
      <c r="CD2138" s="76"/>
      <c r="CE2138" s="76"/>
      <c r="CF2138" s="76"/>
      <c r="CG2138" s="76"/>
      <c r="CH2138" s="76"/>
      <c r="CI2138" s="76"/>
      <c r="CJ2138" s="76"/>
      <c r="CK2138" s="76"/>
      <c r="CL2138" s="76"/>
      <c r="CN2138" s="60"/>
      <c r="CO2138" s="76"/>
      <c r="CP2138" s="76"/>
      <c r="CQ2138" s="76"/>
      <c r="CR2138" s="76"/>
      <c r="CS2138" s="76"/>
      <c r="CT2138" s="76"/>
      <c r="CU2138" s="76"/>
      <c r="CV2138" s="76"/>
      <c r="CW2138" s="76"/>
      <c r="CX2138" s="76"/>
      <c r="CY2138" s="76"/>
      <c r="CZ2138" s="76"/>
      <c r="DA2138" s="76"/>
      <c r="DB2138" s="76"/>
      <c r="DC2138" s="76"/>
      <c r="DD2138" s="76"/>
      <c r="DE2138" s="76"/>
      <c r="DF2138" s="76"/>
      <c r="DG2138" s="76"/>
      <c r="DH2138" s="76"/>
      <c r="DI2138" s="76"/>
      <c r="DJ2138" s="76"/>
      <c r="DK2138" s="76"/>
      <c r="DL2138" s="76"/>
    </row>
    <row r="2139" spans="1:116" x14ac:dyDescent="0.35">
      <c r="A2139" s="174"/>
      <c r="E2139" s="8"/>
      <c r="G2139" s="175" t="s">
        <v>490</v>
      </c>
      <c r="H2139" s="174"/>
      <c r="I2139" s="176"/>
      <c r="J2139" s="176"/>
      <c r="K2139" s="197"/>
      <c r="L2139" s="197"/>
      <c r="M2139" s="197"/>
      <c r="N2139" s="197"/>
      <c r="O2139" s="197"/>
      <c r="P2139" s="197"/>
      <c r="R2139" s="198"/>
      <c r="S2139" s="174"/>
      <c r="T2139" s="174"/>
      <c r="U2139" s="174"/>
      <c r="V2139" s="174"/>
      <c r="W2139" s="174"/>
      <c r="X2139" s="174"/>
      <c r="Y2139" s="174"/>
      <c r="Z2139" s="174"/>
      <c r="AA2139" s="174"/>
      <c r="AB2139" s="174"/>
      <c r="AC2139" s="174"/>
      <c r="AD2139" s="174"/>
      <c r="AE2139" s="174"/>
      <c r="AF2139" s="174"/>
      <c r="AG2139" s="174"/>
      <c r="AH2139" s="174"/>
      <c r="AI2139" s="174"/>
      <c r="AJ2139" s="174"/>
      <c r="AK2139" s="174"/>
      <c r="AL2139" s="174"/>
      <c r="AM2139" s="174"/>
      <c r="AN2139" s="174"/>
      <c r="AO2139" s="174"/>
      <c r="AP2139" s="174"/>
      <c r="AQ2139" s="174"/>
      <c r="AR2139" s="174"/>
      <c r="AS2139" s="174"/>
      <c r="AT2139" s="174"/>
      <c r="AU2139" s="174"/>
      <c r="AV2139" s="174"/>
      <c r="AW2139" s="174"/>
      <c r="AX2139" s="174"/>
      <c r="AY2139" s="174"/>
      <c r="AZ2139" s="174"/>
      <c r="BA2139" s="174"/>
      <c r="BB2139" s="174"/>
      <c r="BC2139" s="174"/>
      <c r="BD2139" s="174"/>
      <c r="BE2139" s="174"/>
      <c r="BF2139" s="174"/>
      <c r="BG2139" s="174"/>
      <c r="BH2139" s="174"/>
      <c r="BI2139" s="174"/>
      <c r="BJ2139" s="174"/>
      <c r="BK2139" s="174"/>
      <c r="BL2139" s="174"/>
      <c r="BM2139" s="174"/>
      <c r="BN2139" s="174"/>
      <c r="BO2139" s="174"/>
      <c r="BP2139" s="174"/>
      <c r="BQ2139" s="174"/>
      <c r="BR2139" s="174"/>
      <c r="BS2139" s="174"/>
      <c r="BT2139" s="174"/>
      <c r="BU2139" s="174"/>
      <c r="BV2139" s="174"/>
      <c r="BW2139" s="174"/>
      <c r="BX2139" s="174"/>
      <c r="BY2139" s="174"/>
      <c r="BZ2139" s="174"/>
      <c r="CA2139" s="174"/>
      <c r="CB2139" s="174"/>
      <c r="CC2139" s="174"/>
      <c r="CD2139" s="174"/>
      <c r="CE2139" s="174"/>
      <c r="CF2139" s="174"/>
      <c r="CG2139" s="174"/>
      <c r="CH2139" s="174"/>
      <c r="CI2139" s="174"/>
      <c r="CJ2139" s="174"/>
      <c r="CK2139" s="174"/>
      <c r="CL2139" s="174"/>
      <c r="CN2139" s="176"/>
      <c r="CO2139" s="174"/>
      <c r="CP2139" s="174"/>
      <c r="CQ2139" s="174"/>
      <c r="CR2139" s="174"/>
      <c r="CS2139" s="174"/>
      <c r="CT2139" s="174"/>
      <c r="CU2139" s="174"/>
      <c r="CV2139" s="174"/>
      <c r="CW2139" s="174"/>
      <c r="CX2139" s="174"/>
      <c r="CY2139" s="174"/>
      <c r="CZ2139" s="174"/>
      <c r="DA2139" s="174"/>
      <c r="DB2139" s="174"/>
      <c r="DC2139" s="174"/>
      <c r="DD2139" s="174"/>
      <c r="DE2139" s="174"/>
      <c r="DF2139" s="174"/>
      <c r="DG2139" s="174"/>
      <c r="DH2139" s="174"/>
      <c r="DI2139" s="174"/>
      <c r="DJ2139" s="174"/>
      <c r="DK2139" s="174"/>
      <c r="DL2139" s="174"/>
    </row>
    <row r="2140" spans="1:116" x14ac:dyDescent="0.35">
      <c r="A2140" s="174"/>
      <c r="E2140" s="8"/>
      <c r="G2140" s="175" t="s">
        <v>492</v>
      </c>
      <c r="H2140" s="174"/>
      <c r="I2140" s="176"/>
      <c r="J2140" s="176"/>
      <c r="K2140" s="197"/>
      <c r="L2140" s="197"/>
      <c r="M2140" s="197"/>
      <c r="N2140" s="197"/>
      <c r="O2140" s="197"/>
      <c r="P2140" s="197"/>
      <c r="R2140" s="198"/>
      <c r="S2140" s="174"/>
      <c r="T2140" s="174"/>
      <c r="U2140" s="174"/>
      <c r="V2140" s="174"/>
      <c r="W2140" s="174"/>
      <c r="X2140" s="174"/>
      <c r="Y2140" s="174"/>
      <c r="Z2140" s="174"/>
      <c r="AA2140" s="174"/>
      <c r="AB2140" s="174"/>
      <c r="AC2140" s="174"/>
      <c r="AD2140" s="174"/>
      <c r="AE2140" s="174"/>
      <c r="AF2140" s="174"/>
      <c r="AG2140" s="174"/>
      <c r="AH2140" s="174"/>
      <c r="AI2140" s="174"/>
      <c r="AJ2140" s="174"/>
      <c r="AK2140" s="174"/>
      <c r="AL2140" s="174"/>
      <c r="AM2140" s="174"/>
      <c r="AN2140" s="174"/>
      <c r="AO2140" s="174"/>
      <c r="AP2140" s="174"/>
      <c r="AQ2140" s="174"/>
      <c r="AR2140" s="174"/>
      <c r="AS2140" s="174"/>
      <c r="AT2140" s="174"/>
      <c r="AU2140" s="174"/>
      <c r="AV2140" s="174"/>
      <c r="AW2140" s="174"/>
      <c r="AX2140" s="174"/>
      <c r="AY2140" s="174"/>
      <c r="AZ2140" s="174"/>
      <c r="BA2140" s="174"/>
      <c r="BB2140" s="174"/>
      <c r="BC2140" s="174"/>
      <c r="BD2140" s="174"/>
      <c r="BE2140" s="174"/>
      <c r="BF2140" s="174"/>
      <c r="BG2140" s="174"/>
      <c r="BH2140" s="174"/>
      <c r="BI2140" s="174"/>
      <c r="BJ2140" s="174"/>
      <c r="BK2140" s="174"/>
      <c r="BL2140" s="174"/>
      <c r="BM2140" s="174"/>
      <c r="BN2140" s="174"/>
      <c r="BO2140" s="174"/>
      <c r="BP2140" s="174"/>
      <c r="BQ2140" s="174"/>
      <c r="BR2140" s="174"/>
      <c r="BS2140" s="174"/>
      <c r="BT2140" s="174"/>
      <c r="BU2140" s="174"/>
      <c r="BV2140" s="174"/>
      <c r="BW2140" s="174"/>
      <c r="BX2140" s="174"/>
      <c r="BY2140" s="174"/>
      <c r="BZ2140" s="174"/>
      <c r="CA2140" s="174"/>
      <c r="CB2140" s="174"/>
      <c r="CC2140" s="174"/>
      <c r="CD2140" s="174"/>
      <c r="CE2140" s="174"/>
      <c r="CF2140" s="174"/>
      <c r="CG2140" s="174"/>
      <c r="CH2140" s="174"/>
      <c r="CI2140" s="174"/>
      <c r="CJ2140" s="174"/>
      <c r="CK2140" s="174"/>
      <c r="CL2140" s="174"/>
      <c r="CN2140" s="176"/>
      <c r="CO2140" s="174"/>
      <c r="CP2140" s="174"/>
      <c r="CQ2140" s="174"/>
      <c r="CR2140" s="174"/>
      <c r="CS2140" s="174"/>
      <c r="CT2140" s="174"/>
      <c r="CU2140" s="174"/>
      <c r="CV2140" s="174"/>
      <c r="CW2140" s="174"/>
      <c r="CX2140" s="174"/>
      <c r="CY2140" s="174"/>
      <c r="CZ2140" s="174"/>
      <c r="DA2140" s="174"/>
      <c r="DB2140" s="174"/>
      <c r="DC2140" s="174"/>
      <c r="DD2140" s="174"/>
      <c r="DE2140" s="174"/>
      <c r="DF2140" s="174"/>
      <c r="DG2140" s="174"/>
      <c r="DH2140" s="174"/>
      <c r="DI2140" s="174"/>
      <c r="DJ2140" s="174"/>
      <c r="DK2140" s="174"/>
      <c r="DL2140" s="174"/>
    </row>
    <row r="2141" spans="1:116" x14ac:dyDescent="0.35">
      <c r="A2141" s="174"/>
      <c r="E2141" s="8"/>
      <c r="G2141" s="175" t="s">
        <v>461</v>
      </c>
      <c r="H2141" s="174"/>
      <c r="I2141" s="176"/>
      <c r="J2141" s="176"/>
      <c r="K2141" s="197"/>
      <c r="L2141" s="197"/>
      <c r="M2141" s="197"/>
      <c r="N2141" s="197"/>
      <c r="O2141" s="197"/>
      <c r="P2141" s="197"/>
      <c r="R2141" s="198"/>
      <c r="S2141" s="199" t="str">
        <f t="shared" ref="S2141:AX2141" si="3350">S$20</f>
        <v>S$16</v>
      </c>
      <c r="T2141" s="199" t="str">
        <f t="shared" si="3350"/>
        <v>T$16</v>
      </c>
      <c r="U2141" s="199" t="str">
        <f t="shared" si="3350"/>
        <v>U$16</v>
      </c>
      <c r="V2141" s="199" t="str">
        <f t="shared" si="3350"/>
        <v>V$16</v>
      </c>
      <c r="W2141" s="199" t="str">
        <f t="shared" si="3350"/>
        <v>W$16</v>
      </c>
      <c r="X2141" s="199" t="str">
        <f t="shared" si="3350"/>
        <v>X$16</v>
      </c>
      <c r="Y2141" s="199" t="str">
        <f t="shared" si="3350"/>
        <v>Y$16</v>
      </c>
      <c r="Z2141" s="199" t="str">
        <f t="shared" si="3350"/>
        <v>Z$16</v>
      </c>
      <c r="AA2141" s="199" t="str">
        <f t="shared" si="3350"/>
        <v>AA$16</v>
      </c>
      <c r="AB2141" s="199" t="str">
        <f t="shared" si="3350"/>
        <v>AB$16</v>
      </c>
      <c r="AC2141" s="199" t="str">
        <f t="shared" si="3350"/>
        <v>AC$16</v>
      </c>
      <c r="AD2141" s="199" t="str">
        <f t="shared" si="3350"/>
        <v>AD$16</v>
      </c>
      <c r="AE2141" s="199" t="str">
        <f t="shared" si="3350"/>
        <v>AE$16</v>
      </c>
      <c r="AF2141" s="199" t="str">
        <f t="shared" si="3350"/>
        <v>AF$16</v>
      </c>
      <c r="AG2141" s="199" t="str">
        <f t="shared" si="3350"/>
        <v>AG$16</v>
      </c>
      <c r="AH2141" s="199" t="str">
        <f t="shared" si="3350"/>
        <v>AH$16</v>
      </c>
      <c r="AI2141" s="199" t="str">
        <f t="shared" si="3350"/>
        <v>AI$16</v>
      </c>
      <c r="AJ2141" s="199" t="str">
        <f t="shared" si="3350"/>
        <v>AJ$16</v>
      </c>
      <c r="AK2141" s="199" t="str">
        <f t="shared" si="3350"/>
        <v>AK$16</v>
      </c>
      <c r="AL2141" s="199" t="str">
        <f t="shared" si="3350"/>
        <v>AL$16</v>
      </c>
      <c r="AM2141" s="199" t="str">
        <f t="shared" si="3350"/>
        <v>AM$16</v>
      </c>
      <c r="AN2141" s="199" t="str">
        <f t="shared" si="3350"/>
        <v>AN$16</v>
      </c>
      <c r="AO2141" s="199" t="str">
        <f t="shared" si="3350"/>
        <v>AO$16</v>
      </c>
      <c r="AP2141" s="199" t="str">
        <f t="shared" si="3350"/>
        <v>AP$16</v>
      </c>
      <c r="AQ2141" s="199" t="str">
        <f t="shared" si="3350"/>
        <v>AQ$16</v>
      </c>
      <c r="AR2141" s="199" t="str">
        <f t="shared" si="3350"/>
        <v>AR$16</v>
      </c>
      <c r="AS2141" s="199" t="str">
        <f t="shared" si="3350"/>
        <v>AS$16</v>
      </c>
      <c r="AT2141" s="199" t="str">
        <f t="shared" si="3350"/>
        <v>AT$16</v>
      </c>
      <c r="AU2141" s="199" t="str">
        <f t="shared" si="3350"/>
        <v>AU$16</v>
      </c>
      <c r="AV2141" s="199" t="str">
        <f t="shared" si="3350"/>
        <v>AV$16</v>
      </c>
      <c r="AW2141" s="199" t="str">
        <f t="shared" si="3350"/>
        <v>AW$16</v>
      </c>
      <c r="AX2141" s="199" t="str">
        <f t="shared" si="3350"/>
        <v>AX$16</v>
      </c>
      <c r="AY2141" s="199" t="str">
        <f t="shared" ref="AY2141:CD2141" si="3351">AY$20</f>
        <v>AY$16</v>
      </c>
      <c r="AZ2141" s="199" t="str">
        <f t="shared" si="3351"/>
        <v>AZ$16</v>
      </c>
      <c r="BA2141" s="199" t="str">
        <f t="shared" si="3351"/>
        <v>BA$16</v>
      </c>
      <c r="BB2141" s="199" t="str">
        <f t="shared" si="3351"/>
        <v>BB$16</v>
      </c>
      <c r="BC2141" s="199" t="str">
        <f t="shared" si="3351"/>
        <v>BC$16</v>
      </c>
      <c r="BD2141" s="199" t="str">
        <f t="shared" si="3351"/>
        <v>BD$16</v>
      </c>
      <c r="BE2141" s="199" t="str">
        <f t="shared" si="3351"/>
        <v>BE$16</v>
      </c>
      <c r="BF2141" s="199" t="str">
        <f t="shared" si="3351"/>
        <v>BF$16</v>
      </c>
      <c r="BG2141" s="199" t="str">
        <f t="shared" si="3351"/>
        <v>BG$16</v>
      </c>
      <c r="BH2141" s="199" t="str">
        <f t="shared" si="3351"/>
        <v>BH$16</v>
      </c>
      <c r="BI2141" s="199" t="str">
        <f t="shared" si="3351"/>
        <v>BI$16</v>
      </c>
      <c r="BJ2141" s="199" t="str">
        <f t="shared" si="3351"/>
        <v>BJ$16</v>
      </c>
      <c r="BK2141" s="199" t="str">
        <f t="shared" si="3351"/>
        <v>BK$16</v>
      </c>
      <c r="BL2141" s="199" t="str">
        <f t="shared" si="3351"/>
        <v>BL$16</v>
      </c>
      <c r="BM2141" s="199" t="str">
        <f t="shared" si="3351"/>
        <v>BM$16</v>
      </c>
      <c r="BN2141" s="199" t="str">
        <f t="shared" si="3351"/>
        <v>BN$16</v>
      </c>
      <c r="BO2141" s="199" t="str">
        <f t="shared" si="3351"/>
        <v>BO$16</v>
      </c>
      <c r="BP2141" s="199" t="str">
        <f t="shared" si="3351"/>
        <v>BP$16</v>
      </c>
      <c r="BQ2141" s="199" t="str">
        <f t="shared" si="3351"/>
        <v>BQ$16</v>
      </c>
      <c r="BR2141" s="199" t="str">
        <f t="shared" si="3351"/>
        <v>BR$16</v>
      </c>
      <c r="BS2141" s="199" t="str">
        <f t="shared" si="3351"/>
        <v>BS$16</v>
      </c>
      <c r="BT2141" s="199" t="str">
        <f t="shared" si="3351"/>
        <v>BT$16</v>
      </c>
      <c r="BU2141" s="199" t="str">
        <f t="shared" si="3351"/>
        <v>BU$16</v>
      </c>
      <c r="BV2141" s="199" t="str">
        <f t="shared" si="3351"/>
        <v>BV$16</v>
      </c>
      <c r="BW2141" s="199" t="str">
        <f t="shared" si="3351"/>
        <v>BW$16</v>
      </c>
      <c r="BX2141" s="199" t="str">
        <f t="shared" si="3351"/>
        <v>BX$16</v>
      </c>
      <c r="BY2141" s="199" t="str">
        <f t="shared" si="3351"/>
        <v>BY$16</v>
      </c>
      <c r="BZ2141" s="199" t="str">
        <f t="shared" si="3351"/>
        <v>BZ$16</v>
      </c>
      <c r="CA2141" s="199" t="str">
        <f t="shared" si="3351"/>
        <v>CA$16</v>
      </c>
      <c r="CB2141" s="199" t="str">
        <f t="shared" si="3351"/>
        <v>CB$16</v>
      </c>
      <c r="CC2141" s="199" t="str">
        <f t="shared" si="3351"/>
        <v>CC$16</v>
      </c>
      <c r="CD2141" s="199" t="str">
        <f t="shared" si="3351"/>
        <v>CD$16</v>
      </c>
      <c r="CE2141" s="199" t="str">
        <f t="shared" ref="CE2141:CL2141" si="3352">CE$20</f>
        <v>CE$16</v>
      </c>
      <c r="CF2141" s="199" t="str">
        <f t="shared" si="3352"/>
        <v>CF$16</v>
      </c>
      <c r="CG2141" s="199" t="str">
        <f t="shared" si="3352"/>
        <v>CG$16</v>
      </c>
      <c r="CH2141" s="199" t="str">
        <f t="shared" si="3352"/>
        <v>CH$16</v>
      </c>
      <c r="CI2141" s="199" t="str">
        <f t="shared" si="3352"/>
        <v>CI$16</v>
      </c>
      <c r="CJ2141" s="199" t="str">
        <f t="shared" si="3352"/>
        <v>CJ$16</v>
      </c>
      <c r="CK2141" s="199" t="str">
        <f t="shared" si="3352"/>
        <v>CK$16</v>
      </c>
      <c r="CL2141" s="199" t="str">
        <f t="shared" si="3352"/>
        <v>CL$16</v>
      </c>
      <c r="CN2141" s="176"/>
      <c r="CO2141" s="199" t="str">
        <f t="shared" ref="CO2141:DL2141" si="3353">CO$20</f>
        <v>CO$16</v>
      </c>
      <c r="CP2141" s="199" t="str">
        <f t="shared" si="3353"/>
        <v>CP$16</v>
      </c>
      <c r="CQ2141" s="199" t="str">
        <f t="shared" si="3353"/>
        <v>CQ$16</v>
      </c>
      <c r="CR2141" s="199" t="str">
        <f t="shared" si="3353"/>
        <v>CR$16</v>
      </c>
      <c r="CS2141" s="199" t="str">
        <f t="shared" si="3353"/>
        <v>CS$16</v>
      </c>
      <c r="CT2141" s="199" t="str">
        <f t="shared" si="3353"/>
        <v>CT$16</v>
      </c>
      <c r="CU2141" s="199" t="str">
        <f t="shared" si="3353"/>
        <v>CU$16</v>
      </c>
      <c r="CV2141" s="199" t="str">
        <f t="shared" si="3353"/>
        <v>CV$16</v>
      </c>
      <c r="CW2141" s="199" t="str">
        <f t="shared" si="3353"/>
        <v>CW$16</v>
      </c>
      <c r="CX2141" s="199" t="str">
        <f t="shared" si="3353"/>
        <v>CX$16</v>
      </c>
      <c r="CY2141" s="199" t="str">
        <f t="shared" si="3353"/>
        <v>CY$16</v>
      </c>
      <c r="CZ2141" s="199" t="str">
        <f t="shared" si="3353"/>
        <v>CZ$16</v>
      </c>
      <c r="DA2141" s="199" t="str">
        <f t="shared" si="3353"/>
        <v>DA$16</v>
      </c>
      <c r="DB2141" s="199" t="str">
        <f t="shared" si="3353"/>
        <v>DB$16</v>
      </c>
      <c r="DC2141" s="199" t="str">
        <f t="shared" si="3353"/>
        <v>DC$16</v>
      </c>
      <c r="DD2141" s="199" t="str">
        <f t="shared" si="3353"/>
        <v>DD$16</v>
      </c>
      <c r="DE2141" s="199" t="str">
        <f t="shared" si="3353"/>
        <v>DE$16</v>
      </c>
      <c r="DF2141" s="199" t="str">
        <f t="shared" si="3353"/>
        <v>DF$16</v>
      </c>
      <c r="DG2141" s="199" t="str">
        <f t="shared" si="3353"/>
        <v>DG$16</v>
      </c>
      <c r="DH2141" s="199" t="str">
        <f t="shared" si="3353"/>
        <v>DH$16</v>
      </c>
      <c r="DI2141" s="199" t="str">
        <f t="shared" si="3353"/>
        <v>DI$16</v>
      </c>
      <c r="DJ2141" s="199" t="str">
        <f t="shared" si="3353"/>
        <v>DJ$16</v>
      </c>
      <c r="DK2141" s="199" t="str">
        <f t="shared" si="3353"/>
        <v>DK$16</v>
      </c>
      <c r="DL2141" s="199" t="str">
        <f t="shared" si="3353"/>
        <v>DL$16</v>
      </c>
    </row>
    <row r="2142" spans="1:116" x14ac:dyDescent="0.35">
      <c r="A2142" s="174"/>
      <c r="E2142" s="8"/>
      <c r="G2142" s="175" t="s">
        <v>462</v>
      </c>
      <c r="H2142" s="200"/>
      <c r="I2142" s="201"/>
      <c r="J2142" s="201"/>
      <c r="K2142" s="202"/>
      <c r="L2142" s="202"/>
      <c r="M2142" s="202"/>
      <c r="N2142" s="202"/>
      <c r="O2142" s="202"/>
      <c r="P2142" s="202"/>
      <c r="R2142" s="202"/>
      <c r="S2142" s="199" t="str">
        <f t="shared" ref="S2142:AX2142" si="3354">S$21</f>
        <v>S$17</v>
      </c>
      <c r="T2142" s="199" t="str">
        <f t="shared" si="3354"/>
        <v>T$17</v>
      </c>
      <c r="U2142" s="199" t="str">
        <f t="shared" si="3354"/>
        <v>U$17</v>
      </c>
      <c r="V2142" s="199" t="str">
        <f t="shared" si="3354"/>
        <v>V$17</v>
      </c>
      <c r="W2142" s="199" t="str">
        <f t="shared" si="3354"/>
        <v>W$17</v>
      </c>
      <c r="X2142" s="199" t="str">
        <f t="shared" si="3354"/>
        <v>X$17</v>
      </c>
      <c r="Y2142" s="199" t="str">
        <f t="shared" si="3354"/>
        <v>Y$17</v>
      </c>
      <c r="Z2142" s="199" t="str">
        <f t="shared" si="3354"/>
        <v>Z$17</v>
      </c>
      <c r="AA2142" s="199" t="str">
        <f t="shared" si="3354"/>
        <v>AA$17</v>
      </c>
      <c r="AB2142" s="199" t="str">
        <f t="shared" si="3354"/>
        <v>AB$17</v>
      </c>
      <c r="AC2142" s="199" t="str">
        <f t="shared" si="3354"/>
        <v>AC$17</v>
      </c>
      <c r="AD2142" s="199" t="str">
        <f t="shared" si="3354"/>
        <v>AD$17</v>
      </c>
      <c r="AE2142" s="199" t="str">
        <f t="shared" si="3354"/>
        <v>AE$17</v>
      </c>
      <c r="AF2142" s="199" t="str">
        <f t="shared" si="3354"/>
        <v>AF$17</v>
      </c>
      <c r="AG2142" s="199" t="str">
        <f t="shared" si="3354"/>
        <v>AG$17</v>
      </c>
      <c r="AH2142" s="199" t="str">
        <f t="shared" si="3354"/>
        <v>AH$17</v>
      </c>
      <c r="AI2142" s="199" t="str">
        <f t="shared" si="3354"/>
        <v>AI$17</v>
      </c>
      <c r="AJ2142" s="199" t="str">
        <f t="shared" si="3354"/>
        <v>AJ$17</v>
      </c>
      <c r="AK2142" s="199" t="str">
        <f t="shared" si="3354"/>
        <v>AK$17</v>
      </c>
      <c r="AL2142" s="199" t="str">
        <f t="shared" si="3354"/>
        <v>AL$17</v>
      </c>
      <c r="AM2142" s="199" t="str">
        <f t="shared" si="3354"/>
        <v>AM$17</v>
      </c>
      <c r="AN2142" s="199" t="str">
        <f t="shared" si="3354"/>
        <v>AN$17</v>
      </c>
      <c r="AO2142" s="199" t="str">
        <f t="shared" si="3354"/>
        <v>AO$17</v>
      </c>
      <c r="AP2142" s="199" t="str">
        <f t="shared" si="3354"/>
        <v>AP$17</v>
      </c>
      <c r="AQ2142" s="199" t="str">
        <f t="shared" si="3354"/>
        <v>AQ$17</v>
      </c>
      <c r="AR2142" s="199" t="str">
        <f t="shared" si="3354"/>
        <v>AR$17</v>
      </c>
      <c r="AS2142" s="199" t="str">
        <f t="shared" si="3354"/>
        <v>AS$17</v>
      </c>
      <c r="AT2142" s="199" t="str">
        <f t="shared" si="3354"/>
        <v>AT$17</v>
      </c>
      <c r="AU2142" s="199" t="str">
        <f t="shared" si="3354"/>
        <v>AU$17</v>
      </c>
      <c r="AV2142" s="199" t="str">
        <f t="shared" si="3354"/>
        <v>AV$17</v>
      </c>
      <c r="AW2142" s="199" t="str">
        <f t="shared" si="3354"/>
        <v>AW$17</v>
      </c>
      <c r="AX2142" s="199" t="str">
        <f t="shared" si="3354"/>
        <v>AX$17</v>
      </c>
      <c r="AY2142" s="199" t="str">
        <f t="shared" ref="AY2142:CD2142" si="3355">AY$21</f>
        <v>AY$17</v>
      </c>
      <c r="AZ2142" s="199" t="str">
        <f t="shared" si="3355"/>
        <v>AZ$17</v>
      </c>
      <c r="BA2142" s="199" t="str">
        <f t="shared" si="3355"/>
        <v>BA$17</v>
      </c>
      <c r="BB2142" s="199" t="str">
        <f t="shared" si="3355"/>
        <v>BB$17</v>
      </c>
      <c r="BC2142" s="199" t="str">
        <f t="shared" si="3355"/>
        <v>BC$17</v>
      </c>
      <c r="BD2142" s="199" t="str">
        <f t="shared" si="3355"/>
        <v>BD$17</v>
      </c>
      <c r="BE2142" s="199" t="str">
        <f t="shared" si="3355"/>
        <v>BE$17</v>
      </c>
      <c r="BF2142" s="199" t="str">
        <f t="shared" si="3355"/>
        <v>BF$17</v>
      </c>
      <c r="BG2142" s="199" t="str">
        <f t="shared" si="3355"/>
        <v>BG$17</v>
      </c>
      <c r="BH2142" s="199" t="str">
        <f t="shared" si="3355"/>
        <v>BH$17</v>
      </c>
      <c r="BI2142" s="199" t="str">
        <f t="shared" si="3355"/>
        <v>BI$17</v>
      </c>
      <c r="BJ2142" s="199" t="str">
        <f t="shared" si="3355"/>
        <v>BJ$17</v>
      </c>
      <c r="BK2142" s="199" t="str">
        <f t="shared" si="3355"/>
        <v>BK$17</v>
      </c>
      <c r="BL2142" s="199" t="str">
        <f t="shared" si="3355"/>
        <v>BL$17</v>
      </c>
      <c r="BM2142" s="199" t="str">
        <f t="shared" si="3355"/>
        <v>BM$17</v>
      </c>
      <c r="BN2142" s="199" t="str">
        <f t="shared" si="3355"/>
        <v>BN$17</v>
      </c>
      <c r="BO2142" s="199" t="str">
        <f t="shared" si="3355"/>
        <v>BO$17</v>
      </c>
      <c r="BP2142" s="199" t="str">
        <f t="shared" si="3355"/>
        <v>BP$17</v>
      </c>
      <c r="BQ2142" s="199" t="str">
        <f t="shared" si="3355"/>
        <v>BQ$17</v>
      </c>
      <c r="BR2142" s="199" t="str">
        <f t="shared" si="3355"/>
        <v>BR$17</v>
      </c>
      <c r="BS2142" s="199" t="str">
        <f t="shared" si="3355"/>
        <v>BS$17</v>
      </c>
      <c r="BT2142" s="199" t="str">
        <f t="shared" si="3355"/>
        <v>BT$17</v>
      </c>
      <c r="BU2142" s="199" t="str">
        <f t="shared" si="3355"/>
        <v>BU$17</v>
      </c>
      <c r="BV2142" s="199" t="str">
        <f t="shared" si="3355"/>
        <v>BV$17</v>
      </c>
      <c r="BW2142" s="199" t="str">
        <f t="shared" si="3355"/>
        <v>BW$17</v>
      </c>
      <c r="BX2142" s="199" t="str">
        <f t="shared" si="3355"/>
        <v>BX$17</v>
      </c>
      <c r="BY2142" s="199" t="str">
        <f t="shared" si="3355"/>
        <v>BY$17</v>
      </c>
      <c r="BZ2142" s="199" t="str">
        <f t="shared" si="3355"/>
        <v>BZ$17</v>
      </c>
      <c r="CA2142" s="199" t="str">
        <f t="shared" si="3355"/>
        <v>CA$17</v>
      </c>
      <c r="CB2142" s="199" t="str">
        <f t="shared" si="3355"/>
        <v>CB$17</v>
      </c>
      <c r="CC2142" s="199" t="str">
        <f t="shared" si="3355"/>
        <v>CC$17</v>
      </c>
      <c r="CD2142" s="199" t="str">
        <f t="shared" si="3355"/>
        <v>CD$17</v>
      </c>
      <c r="CE2142" s="199" t="str">
        <f t="shared" ref="CE2142:CL2142" si="3356">CE$21</f>
        <v>CE$17</v>
      </c>
      <c r="CF2142" s="199" t="str">
        <f t="shared" si="3356"/>
        <v>CF$17</v>
      </c>
      <c r="CG2142" s="199" t="str">
        <f t="shared" si="3356"/>
        <v>CG$17</v>
      </c>
      <c r="CH2142" s="199" t="str">
        <f t="shared" si="3356"/>
        <v>CH$17</v>
      </c>
      <c r="CI2142" s="199" t="str">
        <f t="shared" si="3356"/>
        <v>CI$17</v>
      </c>
      <c r="CJ2142" s="199" t="str">
        <f t="shared" si="3356"/>
        <v>CJ$17</v>
      </c>
      <c r="CK2142" s="199" t="str">
        <f t="shared" si="3356"/>
        <v>CK$17</v>
      </c>
      <c r="CL2142" s="199" t="str">
        <f t="shared" si="3356"/>
        <v>CL$17</v>
      </c>
      <c r="CN2142" s="201"/>
      <c r="CO2142" s="199" t="str">
        <f t="shared" ref="CO2142:DL2142" si="3357">CO$21</f>
        <v>CO$17</v>
      </c>
      <c r="CP2142" s="199" t="str">
        <f t="shared" si="3357"/>
        <v>CP$17</v>
      </c>
      <c r="CQ2142" s="199" t="str">
        <f t="shared" si="3357"/>
        <v>CQ$17</v>
      </c>
      <c r="CR2142" s="199" t="str">
        <f t="shared" si="3357"/>
        <v>CR$17</v>
      </c>
      <c r="CS2142" s="199" t="str">
        <f t="shared" si="3357"/>
        <v>CS$17</v>
      </c>
      <c r="CT2142" s="199" t="str">
        <f t="shared" si="3357"/>
        <v>CT$17</v>
      </c>
      <c r="CU2142" s="199" t="str">
        <f t="shared" si="3357"/>
        <v>CU$17</v>
      </c>
      <c r="CV2142" s="199" t="str">
        <f t="shared" si="3357"/>
        <v>CV$17</v>
      </c>
      <c r="CW2142" s="199" t="str">
        <f t="shared" si="3357"/>
        <v>CW$17</v>
      </c>
      <c r="CX2142" s="199" t="str">
        <f t="shared" si="3357"/>
        <v>CX$17</v>
      </c>
      <c r="CY2142" s="199" t="str">
        <f t="shared" si="3357"/>
        <v>CY$17</v>
      </c>
      <c r="CZ2142" s="199" t="str">
        <f t="shared" si="3357"/>
        <v>CZ$17</v>
      </c>
      <c r="DA2142" s="199" t="str">
        <f t="shared" si="3357"/>
        <v>DA$17</v>
      </c>
      <c r="DB2142" s="199" t="str">
        <f t="shared" si="3357"/>
        <v>DB$17</v>
      </c>
      <c r="DC2142" s="199" t="str">
        <f t="shared" si="3357"/>
        <v>DC$17</v>
      </c>
      <c r="DD2142" s="199" t="str">
        <f t="shared" si="3357"/>
        <v>DD$17</v>
      </c>
      <c r="DE2142" s="199" t="str">
        <f t="shared" si="3357"/>
        <v>DE$17</v>
      </c>
      <c r="DF2142" s="199" t="str">
        <f t="shared" si="3357"/>
        <v>DF$17</v>
      </c>
      <c r="DG2142" s="199" t="str">
        <f t="shared" si="3357"/>
        <v>DG$17</v>
      </c>
      <c r="DH2142" s="199" t="str">
        <f t="shared" si="3357"/>
        <v>DH$17</v>
      </c>
      <c r="DI2142" s="199" t="str">
        <f t="shared" si="3357"/>
        <v>DI$17</v>
      </c>
      <c r="DJ2142" s="199" t="str">
        <f t="shared" si="3357"/>
        <v>DJ$17</v>
      </c>
      <c r="DK2142" s="199" t="str">
        <f t="shared" si="3357"/>
        <v>DK$17</v>
      </c>
      <c r="DL2142" s="199" t="str">
        <f t="shared" si="3357"/>
        <v>DL$17</v>
      </c>
    </row>
    <row r="2143" spans="1:116" x14ac:dyDescent="0.35">
      <c r="A2143" s="174"/>
      <c r="E2143" s="8"/>
      <c r="G2143" s="175" t="s">
        <v>491</v>
      </c>
      <c r="H2143" s="200"/>
      <c r="I2143" s="201"/>
      <c r="J2143" s="201"/>
      <c r="K2143" s="202"/>
      <c r="L2143" s="202"/>
      <c r="M2143" s="202"/>
      <c r="N2143" s="202"/>
      <c r="O2143" s="202"/>
      <c r="P2143" s="202"/>
      <c r="R2143" s="202"/>
      <c r="S2143" s="190"/>
      <c r="T2143" s="190"/>
      <c r="U2143" s="190"/>
      <c r="V2143" s="190"/>
      <c r="W2143" s="190"/>
      <c r="X2143" s="190"/>
      <c r="Y2143" s="190"/>
      <c r="Z2143" s="190"/>
      <c r="AA2143" s="190"/>
      <c r="AB2143" s="190"/>
      <c r="AC2143" s="190"/>
      <c r="AD2143" s="190"/>
      <c r="AE2143" s="190"/>
      <c r="AF2143" s="190"/>
      <c r="AG2143" s="190"/>
      <c r="AH2143" s="190"/>
      <c r="AI2143" s="190"/>
      <c r="AJ2143" s="190"/>
      <c r="AK2143" s="190"/>
      <c r="AL2143" s="190"/>
      <c r="AM2143" s="190"/>
      <c r="AN2143" s="190"/>
      <c r="AO2143" s="190"/>
      <c r="AP2143" s="190"/>
      <c r="AQ2143" s="190"/>
      <c r="AR2143" s="190"/>
      <c r="AS2143" s="190"/>
      <c r="AT2143" s="190"/>
      <c r="AU2143" s="190"/>
      <c r="AV2143" s="190"/>
      <c r="AW2143" s="190"/>
      <c r="AX2143" s="190"/>
      <c r="AY2143" s="190"/>
      <c r="AZ2143" s="190"/>
      <c r="BA2143" s="190"/>
      <c r="BB2143" s="190"/>
      <c r="BC2143" s="190"/>
      <c r="BD2143" s="190"/>
      <c r="BE2143" s="190"/>
      <c r="BF2143" s="190"/>
      <c r="BG2143" s="190"/>
      <c r="BH2143" s="190"/>
      <c r="BI2143" s="190"/>
      <c r="BJ2143" s="190"/>
      <c r="BK2143" s="190"/>
      <c r="BL2143" s="190"/>
      <c r="BM2143" s="190"/>
      <c r="BN2143" s="190"/>
      <c r="BO2143" s="190"/>
      <c r="BP2143" s="190"/>
      <c r="BQ2143" s="190"/>
      <c r="BR2143" s="190"/>
      <c r="BS2143" s="190"/>
      <c r="BT2143" s="190"/>
      <c r="BU2143" s="190"/>
      <c r="BV2143" s="190"/>
      <c r="BW2143" s="190"/>
      <c r="BX2143" s="190"/>
      <c r="BY2143" s="190"/>
      <c r="BZ2143" s="190"/>
      <c r="CA2143" s="190"/>
      <c r="CB2143" s="190"/>
      <c r="CC2143" s="190"/>
      <c r="CD2143" s="190"/>
      <c r="CE2143" s="190"/>
      <c r="CF2143" s="190"/>
      <c r="CG2143" s="190"/>
      <c r="CH2143" s="190"/>
      <c r="CI2143" s="190"/>
      <c r="CJ2143" s="190"/>
      <c r="CK2143" s="190"/>
      <c r="CL2143" s="190"/>
      <c r="CN2143" s="201"/>
      <c r="CO2143" s="190"/>
      <c r="CP2143" s="190"/>
      <c r="CQ2143" s="190"/>
      <c r="CR2143" s="190"/>
      <c r="CS2143" s="190"/>
      <c r="CT2143" s="190"/>
      <c r="CU2143" s="190"/>
      <c r="CV2143" s="190"/>
      <c r="CW2143" s="190"/>
      <c r="CX2143" s="190"/>
      <c r="CY2143" s="190"/>
      <c r="CZ2143" s="190"/>
      <c r="DA2143" s="190"/>
      <c r="DB2143" s="190"/>
      <c r="DC2143" s="190"/>
      <c r="DD2143" s="190"/>
      <c r="DE2143" s="190"/>
      <c r="DF2143" s="190"/>
      <c r="DG2143" s="190"/>
      <c r="DH2143" s="190"/>
      <c r="DI2143" s="190"/>
      <c r="DJ2143" s="190"/>
      <c r="DK2143" s="190"/>
      <c r="DL2143" s="190"/>
    </row>
    <row r="2144" spans="1:116" x14ac:dyDescent="0.35">
      <c r="A2144" s="174"/>
      <c r="E2144" s="8"/>
      <c r="G2144" s="175" t="s">
        <v>505</v>
      </c>
      <c r="H2144" s="200"/>
      <c r="I2144" s="201"/>
      <c r="J2144" s="201"/>
      <c r="K2144" s="202"/>
      <c r="L2144" s="202"/>
      <c r="M2144" s="202"/>
      <c r="N2144" s="202"/>
      <c r="O2144" s="202"/>
      <c r="P2144" s="202"/>
      <c r="R2144" s="202"/>
      <c r="S2144" s="190"/>
      <c r="T2144" s="190"/>
      <c r="U2144" s="190"/>
      <c r="V2144" s="190"/>
      <c r="W2144" s="190"/>
      <c r="X2144" s="190"/>
      <c r="Y2144" s="190"/>
      <c r="Z2144" s="190"/>
      <c r="AA2144" s="190"/>
      <c r="AB2144" s="190"/>
      <c r="AC2144" s="190"/>
      <c r="AD2144" s="190"/>
      <c r="AE2144" s="190"/>
      <c r="AF2144" s="190"/>
      <c r="AG2144" s="190"/>
      <c r="AH2144" s="190"/>
      <c r="AI2144" s="190"/>
      <c r="AJ2144" s="190"/>
      <c r="AK2144" s="190"/>
      <c r="AL2144" s="190"/>
      <c r="AM2144" s="190"/>
      <c r="AN2144" s="190"/>
      <c r="AO2144" s="190"/>
      <c r="AP2144" s="190"/>
      <c r="AQ2144" s="190"/>
      <c r="AR2144" s="190"/>
      <c r="AS2144" s="190"/>
      <c r="AT2144" s="190"/>
      <c r="AU2144" s="190"/>
      <c r="AV2144" s="190"/>
      <c r="AW2144" s="190"/>
      <c r="AX2144" s="190"/>
      <c r="AY2144" s="190"/>
      <c r="AZ2144" s="190"/>
      <c r="BA2144" s="190"/>
      <c r="BB2144" s="190"/>
      <c r="BC2144" s="190"/>
      <c r="BD2144" s="190"/>
      <c r="BE2144" s="190"/>
      <c r="BF2144" s="190"/>
      <c r="BG2144" s="190"/>
      <c r="BH2144" s="190"/>
      <c r="BI2144" s="190"/>
      <c r="BJ2144" s="190"/>
      <c r="BK2144" s="190"/>
      <c r="BL2144" s="190"/>
      <c r="BM2144" s="190"/>
      <c r="BN2144" s="190"/>
      <c r="BO2144" s="190"/>
      <c r="BP2144" s="190"/>
      <c r="BQ2144" s="190"/>
      <c r="BR2144" s="190"/>
      <c r="BS2144" s="190"/>
      <c r="BT2144" s="190"/>
      <c r="BU2144" s="190"/>
      <c r="BV2144" s="190"/>
      <c r="BW2144" s="190"/>
      <c r="BX2144" s="190"/>
      <c r="BY2144" s="190"/>
      <c r="BZ2144" s="190"/>
      <c r="CA2144" s="190"/>
      <c r="CB2144" s="190"/>
      <c r="CC2144" s="190"/>
      <c r="CD2144" s="190"/>
      <c r="CE2144" s="190"/>
      <c r="CF2144" s="190"/>
      <c r="CG2144" s="190"/>
      <c r="CH2144" s="190"/>
      <c r="CI2144" s="190"/>
      <c r="CJ2144" s="190"/>
      <c r="CK2144" s="190"/>
      <c r="CL2144" s="190"/>
      <c r="CN2144" s="201"/>
      <c r="CO2144" s="190"/>
      <c r="CP2144" s="190"/>
      <c r="CQ2144" s="190"/>
      <c r="CR2144" s="190"/>
      <c r="CS2144" s="190"/>
      <c r="CT2144" s="190"/>
      <c r="CU2144" s="190"/>
      <c r="CV2144" s="190"/>
      <c r="CW2144" s="190"/>
      <c r="CX2144" s="190"/>
      <c r="CY2144" s="190"/>
      <c r="CZ2144" s="190"/>
      <c r="DA2144" s="190"/>
      <c r="DB2144" s="190"/>
      <c r="DC2144" s="190"/>
      <c r="DD2144" s="190"/>
      <c r="DE2144" s="190"/>
      <c r="DF2144" s="190"/>
      <c r="DG2144" s="190"/>
      <c r="DH2144" s="190"/>
      <c r="DI2144" s="190"/>
      <c r="DJ2144" s="190"/>
      <c r="DK2144" s="190"/>
      <c r="DL2144" s="190"/>
    </row>
    <row r="2145" spans="1:116" x14ac:dyDescent="0.35">
      <c r="A2145" s="31" t="s">
        <v>218</v>
      </c>
      <c r="B2145" s="31" t="s">
        <v>395</v>
      </c>
      <c r="C2145" s="31"/>
      <c r="D2145" t="s">
        <v>406</v>
      </c>
      <c r="E2145" s="8" t="str">
        <f t="shared" si="3296"/>
        <v>2145 WCINV-IS</v>
      </c>
      <c r="F2145" t="s">
        <v>434</v>
      </c>
      <c r="G2145" s="175" t="s">
        <v>463</v>
      </c>
      <c r="H2145" s="200"/>
      <c r="I2145" s="201"/>
      <c r="J2145" s="201"/>
      <c r="K2145" s="202"/>
      <c r="L2145" s="202"/>
      <c r="M2145" s="202"/>
      <c r="N2145" s="202"/>
      <c r="O2145" s="202"/>
      <c r="P2145" s="202"/>
      <c r="R2145" s="202"/>
      <c r="S2145" s="190" t="str">
        <f t="shared" ref="S2145:AX2145" si="3358">S$22</f>
        <v>S$18</v>
      </c>
      <c r="T2145" s="190" t="str">
        <f t="shared" si="3358"/>
        <v>T$18</v>
      </c>
      <c r="U2145" s="190" t="str">
        <f t="shared" si="3358"/>
        <v>U$18</v>
      </c>
      <c r="V2145" s="190" t="str">
        <f t="shared" si="3358"/>
        <v>V$18</v>
      </c>
      <c r="W2145" s="190" t="str">
        <f t="shared" si="3358"/>
        <v>W$18</v>
      </c>
      <c r="X2145" s="190" t="str">
        <f t="shared" si="3358"/>
        <v>X$18</v>
      </c>
      <c r="Y2145" s="190" t="str">
        <f t="shared" si="3358"/>
        <v>Y$18</v>
      </c>
      <c r="Z2145" s="190" t="str">
        <f t="shared" si="3358"/>
        <v>Z$18</v>
      </c>
      <c r="AA2145" s="190" t="str">
        <f t="shared" si="3358"/>
        <v>AA$18</v>
      </c>
      <c r="AB2145" s="190" t="str">
        <f t="shared" si="3358"/>
        <v>AB$18</v>
      </c>
      <c r="AC2145" s="190" t="str">
        <f t="shared" si="3358"/>
        <v>AC$18</v>
      </c>
      <c r="AD2145" s="190" t="str">
        <f t="shared" si="3358"/>
        <v>AD$18</v>
      </c>
      <c r="AE2145" s="190" t="str">
        <f t="shared" si="3358"/>
        <v>AE$18</v>
      </c>
      <c r="AF2145" s="190" t="str">
        <f t="shared" si="3358"/>
        <v>AF$18</v>
      </c>
      <c r="AG2145" s="190" t="str">
        <f t="shared" si="3358"/>
        <v>AG$18</v>
      </c>
      <c r="AH2145" s="190" t="str">
        <f t="shared" si="3358"/>
        <v>AH$18</v>
      </c>
      <c r="AI2145" s="190" t="str">
        <f t="shared" si="3358"/>
        <v>AI$18</v>
      </c>
      <c r="AJ2145" s="190" t="str">
        <f t="shared" si="3358"/>
        <v>AJ$18</v>
      </c>
      <c r="AK2145" s="190" t="str">
        <f t="shared" si="3358"/>
        <v>AK$18</v>
      </c>
      <c r="AL2145" s="190" t="str">
        <f t="shared" si="3358"/>
        <v>AL$18</v>
      </c>
      <c r="AM2145" s="190" t="str">
        <f t="shared" si="3358"/>
        <v>AM$18</v>
      </c>
      <c r="AN2145" s="190" t="str">
        <f t="shared" si="3358"/>
        <v>AN$18</v>
      </c>
      <c r="AO2145" s="190" t="str">
        <f t="shared" si="3358"/>
        <v>AO$18</v>
      </c>
      <c r="AP2145" s="190" t="str">
        <f t="shared" si="3358"/>
        <v>AP$18</v>
      </c>
      <c r="AQ2145" s="190" t="str">
        <f t="shared" si="3358"/>
        <v>AQ$18</v>
      </c>
      <c r="AR2145" s="190" t="str">
        <f t="shared" si="3358"/>
        <v>AR$18</v>
      </c>
      <c r="AS2145" s="190" t="str">
        <f t="shared" si="3358"/>
        <v>AS$18</v>
      </c>
      <c r="AT2145" s="190" t="str">
        <f t="shared" si="3358"/>
        <v>AT$18</v>
      </c>
      <c r="AU2145" s="190" t="str">
        <f t="shared" si="3358"/>
        <v>AU$18</v>
      </c>
      <c r="AV2145" s="190" t="str">
        <f t="shared" si="3358"/>
        <v>AV$18</v>
      </c>
      <c r="AW2145" s="190" t="str">
        <f t="shared" si="3358"/>
        <v>AW$18</v>
      </c>
      <c r="AX2145" s="190" t="str">
        <f t="shared" si="3358"/>
        <v>AX$18</v>
      </c>
      <c r="AY2145" s="190" t="str">
        <f t="shared" ref="AY2145:CD2145" si="3359">AY$22</f>
        <v>AY$18</v>
      </c>
      <c r="AZ2145" s="190" t="str">
        <f t="shared" si="3359"/>
        <v>AZ$18</v>
      </c>
      <c r="BA2145" s="190" t="str">
        <f t="shared" si="3359"/>
        <v>BA$18</v>
      </c>
      <c r="BB2145" s="190" t="str">
        <f t="shared" si="3359"/>
        <v>BB$18</v>
      </c>
      <c r="BC2145" s="190" t="str">
        <f t="shared" si="3359"/>
        <v>BC$18</v>
      </c>
      <c r="BD2145" s="190" t="str">
        <f t="shared" si="3359"/>
        <v>BD$18</v>
      </c>
      <c r="BE2145" s="190" t="str">
        <f t="shared" si="3359"/>
        <v>BE$18</v>
      </c>
      <c r="BF2145" s="190" t="str">
        <f t="shared" si="3359"/>
        <v>BF$18</v>
      </c>
      <c r="BG2145" s="190" t="str">
        <f t="shared" si="3359"/>
        <v>BG$18</v>
      </c>
      <c r="BH2145" s="190" t="str">
        <f t="shared" si="3359"/>
        <v>BH$18</v>
      </c>
      <c r="BI2145" s="190" t="str">
        <f t="shared" si="3359"/>
        <v>BI$18</v>
      </c>
      <c r="BJ2145" s="190" t="str">
        <f t="shared" si="3359"/>
        <v>BJ$18</v>
      </c>
      <c r="BK2145" s="190" t="str">
        <f t="shared" si="3359"/>
        <v>BK$18</v>
      </c>
      <c r="BL2145" s="190" t="str">
        <f t="shared" si="3359"/>
        <v>BL$18</v>
      </c>
      <c r="BM2145" s="190" t="str">
        <f t="shared" si="3359"/>
        <v>BM$18</v>
      </c>
      <c r="BN2145" s="190" t="str">
        <f t="shared" si="3359"/>
        <v>BN$18</v>
      </c>
      <c r="BO2145" s="190" t="str">
        <f t="shared" si="3359"/>
        <v>BO$18</v>
      </c>
      <c r="BP2145" s="190" t="str">
        <f t="shared" si="3359"/>
        <v>BP$18</v>
      </c>
      <c r="BQ2145" s="190" t="str">
        <f t="shared" si="3359"/>
        <v>BQ$18</v>
      </c>
      <c r="BR2145" s="190" t="str">
        <f t="shared" si="3359"/>
        <v>BR$18</v>
      </c>
      <c r="BS2145" s="190" t="str">
        <f t="shared" si="3359"/>
        <v>BS$18</v>
      </c>
      <c r="BT2145" s="190" t="str">
        <f t="shared" si="3359"/>
        <v>BT$18</v>
      </c>
      <c r="BU2145" s="190" t="str">
        <f t="shared" si="3359"/>
        <v>BU$18</v>
      </c>
      <c r="BV2145" s="190" t="str">
        <f t="shared" si="3359"/>
        <v>BV$18</v>
      </c>
      <c r="BW2145" s="190" t="str">
        <f t="shared" si="3359"/>
        <v>BW$18</v>
      </c>
      <c r="BX2145" s="190" t="str">
        <f t="shared" si="3359"/>
        <v>BX$18</v>
      </c>
      <c r="BY2145" s="190" t="str">
        <f t="shared" si="3359"/>
        <v>BY$18</v>
      </c>
      <c r="BZ2145" s="190" t="str">
        <f t="shared" si="3359"/>
        <v>BZ$18</v>
      </c>
      <c r="CA2145" s="190" t="str">
        <f t="shared" si="3359"/>
        <v>CA$18</v>
      </c>
      <c r="CB2145" s="190" t="str">
        <f t="shared" si="3359"/>
        <v>CB$18</v>
      </c>
      <c r="CC2145" s="190" t="str">
        <f t="shared" si="3359"/>
        <v>CC$18</v>
      </c>
      <c r="CD2145" s="190" t="str">
        <f t="shared" si="3359"/>
        <v>CD$18</v>
      </c>
      <c r="CE2145" s="190" t="str">
        <f t="shared" ref="CE2145:CL2145" si="3360">CE$22</f>
        <v>CE$18</v>
      </c>
      <c r="CF2145" s="190" t="str">
        <f t="shared" si="3360"/>
        <v>CF$18</v>
      </c>
      <c r="CG2145" s="190" t="str">
        <f t="shared" si="3360"/>
        <v>CG$18</v>
      </c>
      <c r="CH2145" s="190" t="str">
        <f t="shared" si="3360"/>
        <v>CH$18</v>
      </c>
      <c r="CI2145" s="190" t="str">
        <f t="shared" si="3360"/>
        <v>CI$18</v>
      </c>
      <c r="CJ2145" s="190" t="str">
        <f t="shared" si="3360"/>
        <v>CJ$18</v>
      </c>
      <c r="CK2145" s="190" t="str">
        <f t="shared" si="3360"/>
        <v>CK$18</v>
      </c>
      <c r="CL2145" s="190" t="str">
        <f t="shared" si="3360"/>
        <v>CL$18</v>
      </c>
      <c r="CN2145" s="201"/>
      <c r="CO2145" s="190" t="str">
        <f t="shared" ref="CO2145:DL2145" si="3361">CO$22</f>
        <v>CO$18</v>
      </c>
      <c r="CP2145" s="190" t="str">
        <f t="shared" si="3361"/>
        <v>CP$18</v>
      </c>
      <c r="CQ2145" s="190" t="str">
        <f t="shared" si="3361"/>
        <v>CQ$18</v>
      </c>
      <c r="CR2145" s="190" t="str">
        <f t="shared" si="3361"/>
        <v>CR$18</v>
      </c>
      <c r="CS2145" s="190" t="str">
        <f t="shared" si="3361"/>
        <v>CS$18</v>
      </c>
      <c r="CT2145" s="190" t="str">
        <f t="shared" si="3361"/>
        <v>CT$18</v>
      </c>
      <c r="CU2145" s="190" t="str">
        <f t="shared" si="3361"/>
        <v>CU$18</v>
      </c>
      <c r="CV2145" s="190" t="str">
        <f t="shared" si="3361"/>
        <v>CV$18</v>
      </c>
      <c r="CW2145" s="190" t="str">
        <f t="shared" si="3361"/>
        <v>CW$18</v>
      </c>
      <c r="CX2145" s="190" t="str">
        <f t="shared" si="3361"/>
        <v>CX$18</v>
      </c>
      <c r="CY2145" s="190" t="str">
        <f t="shared" si="3361"/>
        <v>CY$18</v>
      </c>
      <c r="CZ2145" s="190" t="str">
        <f t="shared" si="3361"/>
        <v>CZ$18</v>
      </c>
      <c r="DA2145" s="190" t="str">
        <f t="shared" si="3361"/>
        <v>DA$18</v>
      </c>
      <c r="DB2145" s="190" t="str">
        <f t="shared" si="3361"/>
        <v>DB$18</v>
      </c>
      <c r="DC2145" s="190" t="str">
        <f t="shared" si="3361"/>
        <v>DC$18</v>
      </c>
      <c r="DD2145" s="190" t="str">
        <f t="shared" si="3361"/>
        <v>DD$18</v>
      </c>
      <c r="DE2145" s="190" t="str">
        <f t="shared" si="3361"/>
        <v>DE$18</v>
      </c>
      <c r="DF2145" s="190" t="str">
        <f t="shared" si="3361"/>
        <v>DF$18</v>
      </c>
      <c r="DG2145" s="190" t="str">
        <f t="shared" si="3361"/>
        <v>DG$18</v>
      </c>
      <c r="DH2145" s="190" t="str">
        <f t="shared" si="3361"/>
        <v>DH$18</v>
      </c>
      <c r="DI2145" s="190" t="str">
        <f t="shared" si="3361"/>
        <v>DI$18</v>
      </c>
      <c r="DJ2145" s="190" t="str">
        <f t="shared" si="3361"/>
        <v>DJ$18</v>
      </c>
      <c r="DK2145" s="190" t="str">
        <f t="shared" si="3361"/>
        <v>DK$18</v>
      </c>
      <c r="DL2145" s="190" t="str">
        <f t="shared" si="3361"/>
        <v>DL$18</v>
      </c>
    </row>
    <row r="2146" spans="1:116" x14ac:dyDescent="0.35">
      <c r="A2146" s="31"/>
      <c r="B2146" t="str">
        <f t="shared" ref="B2146:B2153" si="3362">E2146</f>
        <v>2146 WCINV-IS</v>
      </c>
      <c r="D2146" t="s">
        <v>406</v>
      </c>
      <c r="E2146" s="8" t="str">
        <f t="shared" si="3296"/>
        <v>2146 WCINV-IS</v>
      </c>
      <c r="G2146" s="175" t="s">
        <v>464</v>
      </c>
      <c r="H2146" s="200"/>
      <c r="I2146" s="201"/>
      <c r="J2146" s="201"/>
      <c r="K2146" s="202"/>
      <c r="L2146" s="202"/>
      <c r="M2146" s="202"/>
      <c r="N2146" s="202"/>
      <c r="O2146" s="202"/>
      <c r="P2146" s="202"/>
      <c r="R2146" s="202"/>
      <c r="S2146" s="190" t="str">
        <f t="shared" ref="S2146:AX2146" si="3363">S$23</f>
        <v>S$19</v>
      </c>
      <c r="T2146" s="190" t="str">
        <f t="shared" si="3363"/>
        <v>T$19</v>
      </c>
      <c r="U2146" s="190" t="str">
        <f t="shared" si="3363"/>
        <v>U$19</v>
      </c>
      <c r="V2146" s="190" t="str">
        <f t="shared" si="3363"/>
        <v>V$19</v>
      </c>
      <c r="W2146" s="190" t="str">
        <f t="shared" si="3363"/>
        <v>W$19</v>
      </c>
      <c r="X2146" s="190" t="str">
        <f t="shared" si="3363"/>
        <v>X$19</v>
      </c>
      <c r="Y2146" s="190" t="str">
        <f t="shared" si="3363"/>
        <v>Y$19</v>
      </c>
      <c r="Z2146" s="190" t="str">
        <f t="shared" si="3363"/>
        <v>Z$19</v>
      </c>
      <c r="AA2146" s="190" t="str">
        <f t="shared" si="3363"/>
        <v>AA$19</v>
      </c>
      <c r="AB2146" s="190" t="str">
        <f t="shared" si="3363"/>
        <v>AB$19</v>
      </c>
      <c r="AC2146" s="190" t="str">
        <f t="shared" si="3363"/>
        <v>AC$19</v>
      </c>
      <c r="AD2146" s="190" t="str">
        <f t="shared" si="3363"/>
        <v>AD$19</v>
      </c>
      <c r="AE2146" s="190" t="str">
        <f t="shared" si="3363"/>
        <v>AE$19</v>
      </c>
      <c r="AF2146" s="190" t="str">
        <f t="shared" si="3363"/>
        <v>AF$19</v>
      </c>
      <c r="AG2146" s="190" t="str">
        <f t="shared" si="3363"/>
        <v>AG$19</v>
      </c>
      <c r="AH2146" s="190" t="str">
        <f t="shared" si="3363"/>
        <v>AH$19</v>
      </c>
      <c r="AI2146" s="190" t="str">
        <f t="shared" si="3363"/>
        <v>AI$19</v>
      </c>
      <c r="AJ2146" s="190" t="str">
        <f t="shared" si="3363"/>
        <v>AJ$19</v>
      </c>
      <c r="AK2146" s="190" t="str">
        <f t="shared" si="3363"/>
        <v>AK$19</v>
      </c>
      <c r="AL2146" s="190" t="str">
        <f t="shared" si="3363"/>
        <v>AL$19</v>
      </c>
      <c r="AM2146" s="190" t="str">
        <f t="shared" si="3363"/>
        <v>AM$19</v>
      </c>
      <c r="AN2146" s="190" t="str">
        <f t="shared" si="3363"/>
        <v>AN$19</v>
      </c>
      <c r="AO2146" s="190" t="str">
        <f t="shared" si="3363"/>
        <v>AO$19</v>
      </c>
      <c r="AP2146" s="190" t="str">
        <f t="shared" si="3363"/>
        <v>AP$19</v>
      </c>
      <c r="AQ2146" s="190" t="str">
        <f t="shared" si="3363"/>
        <v>AQ$19</v>
      </c>
      <c r="AR2146" s="190" t="str">
        <f t="shared" si="3363"/>
        <v>AR$19</v>
      </c>
      <c r="AS2146" s="190" t="str">
        <f t="shared" si="3363"/>
        <v>AS$19</v>
      </c>
      <c r="AT2146" s="190" t="str">
        <f t="shared" si="3363"/>
        <v>AT$19</v>
      </c>
      <c r="AU2146" s="190" t="str">
        <f t="shared" si="3363"/>
        <v>AU$19</v>
      </c>
      <c r="AV2146" s="190" t="str">
        <f t="shared" si="3363"/>
        <v>AV$19</v>
      </c>
      <c r="AW2146" s="190" t="str">
        <f t="shared" si="3363"/>
        <v>AW$19</v>
      </c>
      <c r="AX2146" s="190" t="str">
        <f t="shared" si="3363"/>
        <v>AX$19</v>
      </c>
      <c r="AY2146" s="190" t="str">
        <f t="shared" ref="AY2146:CD2146" si="3364">AY$23</f>
        <v>AY$19</v>
      </c>
      <c r="AZ2146" s="190" t="str">
        <f t="shared" si="3364"/>
        <v>AZ$19</v>
      </c>
      <c r="BA2146" s="190" t="str">
        <f t="shared" si="3364"/>
        <v>BA$19</v>
      </c>
      <c r="BB2146" s="190" t="str">
        <f t="shared" si="3364"/>
        <v>BB$19</v>
      </c>
      <c r="BC2146" s="190" t="str">
        <f t="shared" si="3364"/>
        <v>BC$19</v>
      </c>
      <c r="BD2146" s="190" t="str">
        <f t="shared" si="3364"/>
        <v>BD$19</v>
      </c>
      <c r="BE2146" s="190" t="str">
        <f t="shared" si="3364"/>
        <v>BE$19</v>
      </c>
      <c r="BF2146" s="190" t="str">
        <f t="shared" si="3364"/>
        <v>BF$19</v>
      </c>
      <c r="BG2146" s="190" t="str">
        <f t="shared" si="3364"/>
        <v>BG$19</v>
      </c>
      <c r="BH2146" s="190" t="str">
        <f t="shared" si="3364"/>
        <v>BH$19</v>
      </c>
      <c r="BI2146" s="190" t="str">
        <f t="shared" si="3364"/>
        <v>BI$19</v>
      </c>
      <c r="BJ2146" s="190" t="str">
        <f t="shared" si="3364"/>
        <v>BJ$19</v>
      </c>
      <c r="BK2146" s="190" t="str">
        <f t="shared" si="3364"/>
        <v>BK$19</v>
      </c>
      <c r="BL2146" s="190" t="str">
        <f t="shared" si="3364"/>
        <v>BL$19</v>
      </c>
      <c r="BM2146" s="190" t="str">
        <f t="shared" si="3364"/>
        <v>BM$19</v>
      </c>
      <c r="BN2146" s="190" t="str">
        <f t="shared" si="3364"/>
        <v>BN$19</v>
      </c>
      <c r="BO2146" s="190" t="str">
        <f t="shared" si="3364"/>
        <v>BO$19</v>
      </c>
      <c r="BP2146" s="190" t="str">
        <f t="shared" si="3364"/>
        <v>BP$19</v>
      </c>
      <c r="BQ2146" s="190" t="str">
        <f t="shared" si="3364"/>
        <v>BQ$19</v>
      </c>
      <c r="BR2146" s="190" t="str">
        <f t="shared" si="3364"/>
        <v>BR$19</v>
      </c>
      <c r="BS2146" s="190" t="str">
        <f t="shared" si="3364"/>
        <v>BS$19</v>
      </c>
      <c r="BT2146" s="190" t="str">
        <f t="shared" si="3364"/>
        <v>BT$19</v>
      </c>
      <c r="BU2146" s="190" t="str">
        <f t="shared" si="3364"/>
        <v>BU$19</v>
      </c>
      <c r="BV2146" s="190" t="str">
        <f t="shared" si="3364"/>
        <v>BV$19</v>
      </c>
      <c r="BW2146" s="190" t="str">
        <f t="shared" si="3364"/>
        <v>BW$19</v>
      </c>
      <c r="BX2146" s="190" t="str">
        <f t="shared" si="3364"/>
        <v>BX$19</v>
      </c>
      <c r="BY2146" s="190" t="str">
        <f t="shared" si="3364"/>
        <v>BY$19</v>
      </c>
      <c r="BZ2146" s="190" t="str">
        <f t="shared" si="3364"/>
        <v>BZ$19</v>
      </c>
      <c r="CA2146" s="190" t="str">
        <f t="shared" si="3364"/>
        <v>CA$19</v>
      </c>
      <c r="CB2146" s="190" t="str">
        <f t="shared" si="3364"/>
        <v>CB$19</v>
      </c>
      <c r="CC2146" s="190" t="str">
        <f t="shared" si="3364"/>
        <v>CC$19</v>
      </c>
      <c r="CD2146" s="190" t="str">
        <f t="shared" si="3364"/>
        <v>CD$19</v>
      </c>
      <c r="CE2146" s="190" t="str">
        <f t="shared" ref="CE2146:CL2146" si="3365">CE$23</f>
        <v>CE$19</v>
      </c>
      <c r="CF2146" s="190" t="str">
        <f t="shared" si="3365"/>
        <v>CF$19</v>
      </c>
      <c r="CG2146" s="190" t="str">
        <f t="shared" si="3365"/>
        <v>CG$19</v>
      </c>
      <c r="CH2146" s="190" t="str">
        <f t="shared" si="3365"/>
        <v>CH$19</v>
      </c>
      <c r="CI2146" s="190" t="str">
        <f t="shared" si="3365"/>
        <v>CI$19</v>
      </c>
      <c r="CJ2146" s="190" t="str">
        <f t="shared" si="3365"/>
        <v>CJ$19</v>
      </c>
      <c r="CK2146" s="190" t="str">
        <f t="shared" si="3365"/>
        <v>CK$19</v>
      </c>
      <c r="CL2146" s="190" t="str">
        <f t="shared" si="3365"/>
        <v>CL$19</v>
      </c>
      <c r="CN2146" s="201"/>
      <c r="CO2146" s="190" t="str">
        <f t="shared" ref="CO2146:DL2146" si="3366">CO$23</f>
        <v>CO$19</v>
      </c>
      <c r="CP2146" s="190" t="str">
        <f t="shared" si="3366"/>
        <v>CP$19</v>
      </c>
      <c r="CQ2146" s="190" t="str">
        <f t="shared" si="3366"/>
        <v>CQ$19</v>
      </c>
      <c r="CR2146" s="190" t="str">
        <f t="shared" si="3366"/>
        <v>CR$19</v>
      </c>
      <c r="CS2146" s="190" t="str">
        <f t="shared" si="3366"/>
        <v>CS$19</v>
      </c>
      <c r="CT2146" s="190" t="str">
        <f t="shared" si="3366"/>
        <v>CT$19</v>
      </c>
      <c r="CU2146" s="190" t="str">
        <f t="shared" si="3366"/>
        <v>CU$19</v>
      </c>
      <c r="CV2146" s="190" t="str">
        <f t="shared" si="3366"/>
        <v>CV$19</v>
      </c>
      <c r="CW2146" s="190" t="str">
        <f t="shared" si="3366"/>
        <v>CW$19</v>
      </c>
      <c r="CX2146" s="190" t="str">
        <f t="shared" si="3366"/>
        <v>CX$19</v>
      </c>
      <c r="CY2146" s="190" t="str">
        <f t="shared" si="3366"/>
        <v>CY$19</v>
      </c>
      <c r="CZ2146" s="190" t="str">
        <f t="shared" si="3366"/>
        <v>CZ$19</v>
      </c>
      <c r="DA2146" s="190" t="str">
        <f t="shared" si="3366"/>
        <v>DA$19</v>
      </c>
      <c r="DB2146" s="190" t="str">
        <f t="shared" si="3366"/>
        <v>DB$19</v>
      </c>
      <c r="DC2146" s="190" t="str">
        <f t="shared" si="3366"/>
        <v>DC$19</v>
      </c>
      <c r="DD2146" s="190" t="str">
        <f t="shared" si="3366"/>
        <v>DD$19</v>
      </c>
      <c r="DE2146" s="190" t="str">
        <f t="shared" si="3366"/>
        <v>DE$19</v>
      </c>
      <c r="DF2146" s="190" t="str">
        <f t="shared" si="3366"/>
        <v>DF$19</v>
      </c>
      <c r="DG2146" s="190" t="str">
        <f t="shared" si="3366"/>
        <v>DG$19</v>
      </c>
      <c r="DH2146" s="190" t="str">
        <f t="shared" si="3366"/>
        <v>DH$19</v>
      </c>
      <c r="DI2146" s="190" t="str">
        <f t="shared" si="3366"/>
        <v>DI$19</v>
      </c>
      <c r="DJ2146" s="190" t="str">
        <f t="shared" si="3366"/>
        <v>DJ$19</v>
      </c>
      <c r="DK2146" s="190" t="str">
        <f t="shared" si="3366"/>
        <v>DK$19</v>
      </c>
      <c r="DL2146" s="190" t="str">
        <f t="shared" si="3366"/>
        <v>DL$19</v>
      </c>
    </row>
    <row r="2147" spans="1:116" x14ac:dyDescent="0.35">
      <c r="A2147" s="31"/>
      <c r="B2147" t="str">
        <f t="shared" si="3362"/>
        <v>2147 WCINV-IS</v>
      </c>
      <c r="D2147" t="s">
        <v>406</v>
      </c>
      <c r="E2147" s="8" t="str">
        <f t="shared" si="3296"/>
        <v>2147 WCINV-IS</v>
      </c>
      <c r="G2147" s="70" t="s">
        <v>397</v>
      </c>
      <c r="H2147" s="48"/>
      <c r="I2147" s="304"/>
      <c r="J2147" s="304"/>
      <c r="K2147" s="48"/>
      <c r="L2147" s="48"/>
      <c r="M2147" s="48"/>
      <c r="N2147" s="48"/>
      <c r="O2147" s="48"/>
      <c r="P2147" s="48"/>
      <c r="R2147" s="70"/>
      <c r="S2147" s="305"/>
      <c r="T2147" s="305"/>
      <c r="U2147" s="305"/>
      <c r="V2147" s="305"/>
      <c r="W2147" s="305"/>
      <c r="X2147" s="305"/>
      <c r="Y2147" s="305"/>
      <c r="Z2147" s="305"/>
      <c r="AA2147" s="305"/>
      <c r="AB2147" s="305"/>
      <c r="AC2147" s="305"/>
      <c r="AD2147" s="305"/>
      <c r="AE2147" s="305"/>
      <c r="AF2147" s="305"/>
      <c r="AG2147" s="305"/>
      <c r="AH2147" s="305"/>
      <c r="AI2147" s="305"/>
      <c r="AJ2147" s="305"/>
      <c r="AK2147" s="305"/>
      <c r="AL2147" s="305"/>
      <c r="AM2147" s="305"/>
      <c r="AN2147" s="305"/>
      <c r="AO2147" s="305"/>
      <c r="AP2147" s="305"/>
      <c r="AQ2147" s="305"/>
      <c r="AR2147" s="305"/>
      <c r="AS2147" s="305"/>
      <c r="AT2147" s="305"/>
      <c r="AU2147" s="305"/>
      <c r="AV2147" s="305"/>
      <c r="AW2147" s="305"/>
      <c r="AX2147" s="305"/>
      <c r="AY2147" s="305"/>
      <c r="AZ2147" s="305"/>
      <c r="BA2147" s="305"/>
      <c r="BB2147" s="305"/>
      <c r="BC2147" s="305"/>
      <c r="BD2147" s="305"/>
      <c r="BE2147" s="305"/>
      <c r="BF2147" s="305"/>
      <c r="BG2147" s="305"/>
      <c r="BH2147" s="305"/>
      <c r="BI2147" s="305"/>
      <c r="BJ2147" s="305"/>
      <c r="BK2147" s="305"/>
      <c r="BL2147" s="305"/>
      <c r="BM2147" s="305"/>
      <c r="BN2147" s="305"/>
      <c r="BO2147" s="305"/>
      <c r="BP2147" s="305"/>
      <c r="BQ2147" s="305"/>
      <c r="BR2147" s="305"/>
      <c r="BS2147" s="305"/>
      <c r="BT2147" s="305"/>
      <c r="BU2147" s="305"/>
      <c r="BV2147" s="305"/>
      <c r="BW2147" s="305"/>
      <c r="BX2147" s="305"/>
      <c r="BY2147" s="305"/>
      <c r="BZ2147" s="305"/>
      <c r="CA2147" s="305"/>
      <c r="CB2147" s="305"/>
      <c r="CC2147" s="305"/>
      <c r="CD2147" s="305"/>
      <c r="CE2147" s="305"/>
      <c r="CF2147" s="305"/>
      <c r="CG2147" s="305"/>
      <c r="CH2147" s="305"/>
      <c r="CI2147" s="305"/>
      <c r="CJ2147" s="305"/>
      <c r="CK2147" s="305"/>
      <c r="CL2147" s="305"/>
      <c r="CN2147" s="304"/>
      <c r="CO2147" s="305"/>
      <c r="CP2147" s="305"/>
      <c r="CQ2147" s="305"/>
      <c r="CR2147" s="305"/>
      <c r="CS2147" s="305"/>
      <c r="CT2147" s="305"/>
      <c r="CU2147" s="305"/>
      <c r="CV2147" s="305"/>
      <c r="CW2147" s="305"/>
      <c r="CX2147" s="305"/>
      <c r="CY2147" s="305"/>
      <c r="CZ2147" s="305"/>
      <c r="DA2147" s="305"/>
      <c r="DB2147" s="305"/>
      <c r="DC2147" s="305"/>
      <c r="DD2147" s="305"/>
      <c r="DE2147" s="305"/>
      <c r="DF2147" s="305"/>
      <c r="DG2147" s="305"/>
      <c r="DH2147" s="305"/>
      <c r="DI2147" s="305"/>
      <c r="DJ2147" s="305"/>
      <c r="DK2147" s="305"/>
      <c r="DL2147" s="305"/>
    </row>
    <row r="2148" spans="1:116" x14ac:dyDescent="0.35">
      <c r="B2148" t="str">
        <f t="shared" si="3362"/>
        <v>2148 WCINV-IS</v>
      </c>
      <c r="D2148" t="s">
        <v>406</v>
      </c>
      <c r="E2148" s="8" t="str">
        <f t="shared" si="3296"/>
        <v>2148 WCINV-IS</v>
      </c>
      <c r="G2148" s="125" t="s">
        <v>405</v>
      </c>
      <c r="H2148" s="31"/>
      <c r="I2148" s="73"/>
      <c r="J2148" s="73"/>
      <c r="K2148" s="124">
        <f>'IS BS CF'!K$23</f>
        <v>-50455771.098323196</v>
      </c>
      <c r="L2148" s="124">
        <f>'IS BS CF'!L$23</f>
        <v>-44569183.759692922</v>
      </c>
      <c r="M2148" s="124">
        <f>'IS BS CF'!M$23</f>
        <v>-48997601.82733383</v>
      </c>
      <c r="N2148" s="124">
        <f>'IS BS CF'!N$23</f>
        <v>-53762490.828768089</v>
      </c>
      <c r="O2148" s="124">
        <f>'IS BS CF'!O$23</f>
        <v>-58886688.186584637</v>
      </c>
      <c r="P2148" s="124">
        <f>'IS BS CF'!P$23</f>
        <v>-13131813.131046481</v>
      </c>
      <c r="Q2148" s="124"/>
      <c r="R2148" s="124">
        <f>'IS BS CF'!R$23</f>
        <v>0</v>
      </c>
      <c r="S2148" s="124">
        <f>'IS BS CF'!S$23</f>
        <v>-4016666.6666666674</v>
      </c>
      <c r="T2148" s="124">
        <f>'IS BS CF'!T$23</f>
        <v>-4050138.8888888881</v>
      </c>
      <c r="U2148" s="124">
        <f>'IS BS CF'!U$23</f>
        <v>-4083820.3125</v>
      </c>
      <c r="V2148" s="124">
        <f>'IS BS CF'!V$23</f>
        <v>-4117712.099729937</v>
      </c>
      <c r="W2148" s="124">
        <f>'IS BS CF'!W$23</f>
        <v>-4151815.4188619205</v>
      </c>
      <c r="X2148" s="124">
        <f>'IS BS CF'!X$23</f>
        <v>-4186131.4442627179</v>
      </c>
      <c r="Y2148" s="124">
        <f>'IS BS CF'!Y$23</f>
        <v>-4220661.3564130617</v>
      </c>
      <c r="Z2148" s="124">
        <f>'IS BS CF'!Z$23</f>
        <v>-4255406.3419381808</v>
      </c>
      <c r="AA2148" s="124">
        <f>'IS BS CF'!AA$23</f>
        <v>-4290367.5936385849</v>
      </c>
      <c r="AB2148" s="124">
        <f>'IS BS CF'!AB$23</f>
        <v>-4325546.3105208296</v>
      </c>
      <c r="AC2148" s="124">
        <f>'IS BS CF'!AC$23</f>
        <v>-4360943.6978285955</v>
      </c>
      <c r="AD2148" s="124">
        <f>'IS BS CF'!AD$23</f>
        <v>-4396560.967073814</v>
      </c>
      <c r="AE2148" s="124">
        <f>'IS BS CF'!AE$23</f>
        <v>-3552781.2201322149</v>
      </c>
      <c r="AF2148" s="124">
        <f>'IS BS CF'!AF$23</f>
        <v>-3581511.76205175</v>
      </c>
      <c r="AG2148" s="124">
        <f>'IS BS CF'!AG$23</f>
        <v>-3610420.0449244305</v>
      </c>
      <c r="AH2148" s="124">
        <f>'IS BS CF'!AH$23</f>
        <v>-3639507.0511307381</v>
      </c>
      <c r="AI2148" s="124">
        <f>'IS BS CF'!AI$23</f>
        <v>-3668773.7681518681</v>
      </c>
      <c r="AJ2148" s="124">
        <f>'IS BS CF'!AJ$23</f>
        <v>-3698221.1885952204</v>
      </c>
      <c r="AK2148" s="124">
        <f>'IS BS CF'!AK$23</f>
        <v>-3727850.3102198802</v>
      </c>
      <c r="AL2148" s="124">
        <f>'IS BS CF'!AL$23</f>
        <v>-3757662.1359624341</v>
      </c>
      <c r="AM2148" s="124">
        <f>'IS BS CF'!AM$23</f>
        <v>-3787657.6739627682</v>
      </c>
      <c r="AN2148" s="124">
        <f>'IS BS CF'!AN$23</f>
        <v>-3817837.9375899211</v>
      </c>
      <c r="AO2148" s="124">
        <f>'IS BS CF'!AO$23</f>
        <v>-3848203.9454681985</v>
      </c>
      <c r="AP2148" s="124">
        <f>'IS BS CF'!AP$23</f>
        <v>-3878756.7215034924</v>
      </c>
      <c r="AQ2148" s="124">
        <f>'IS BS CF'!AQ$23</f>
        <v>-3909497.2949094884</v>
      </c>
      <c r="AR2148" s="124">
        <f>'IS BS CF'!AR$23</f>
        <v>-3940426.7002341151</v>
      </c>
      <c r="AS2148" s="124">
        <f>'IS BS CF'!AS$23</f>
        <v>-3971545.9773861803</v>
      </c>
      <c r="AT2148" s="124">
        <f>'IS BS CF'!AT$23</f>
        <v>-4002856.1716620997</v>
      </c>
      <c r="AU2148" s="124">
        <f>'IS BS CF'!AU$23</f>
        <v>-4034358.3337726444</v>
      </c>
      <c r="AV2148" s="124">
        <f>'IS BS CF'!AV$23</f>
        <v>-4066053.5198700242</v>
      </c>
      <c r="AW2148" s="124">
        <f>'IS BS CF'!AW$23</f>
        <v>-4097942.791574914</v>
      </c>
      <c r="AX2148" s="124">
        <f>'IS BS CF'!AX$23</f>
        <v>-4130027.2160037234</v>
      </c>
      <c r="AY2148" s="124">
        <f>'IS BS CF'!AY$23</f>
        <v>-4162307.8657959774</v>
      </c>
      <c r="AZ2148" s="124">
        <f>'IS BS CF'!AZ$23</f>
        <v>-4194785.8191418089</v>
      </c>
      <c r="BA2148" s="124">
        <f>'IS BS CF'!BA$23</f>
        <v>-4227462.1598094888</v>
      </c>
      <c r="BB2148" s="124">
        <f>'IS BS CF'!BB$23</f>
        <v>-4260337.9771733657</v>
      </c>
      <c r="BC2148" s="124">
        <f>'IS BS CF'!BC$23</f>
        <v>-4293414.3662417131</v>
      </c>
      <c r="BD2148" s="124">
        <f>'IS BS CF'!BD$23</f>
        <v>-4326692.4276846284</v>
      </c>
      <c r="BE2148" s="124">
        <f>'IS BS CF'!BE$23</f>
        <v>-4360173.2678623125</v>
      </c>
      <c r="BF2148" s="124">
        <f>'IS BS CF'!BF$23</f>
        <v>-4393857.998853568</v>
      </c>
      <c r="BG2148" s="124">
        <f>'IS BS CF'!BG$23</f>
        <v>-4427747.7384838099</v>
      </c>
      <c r="BH2148" s="124">
        <f>'IS BS CF'!BH$23</f>
        <v>-4461843.6103540296</v>
      </c>
      <c r="BI2148" s="124">
        <f>'IS BS CF'!BI$23</f>
        <v>-4496146.7438694471</v>
      </c>
      <c r="BJ2148" s="124">
        <f>'IS BS CF'!BJ$23</f>
        <v>-4530658.2742680619</v>
      </c>
      <c r="BK2148" s="124">
        <f>'IS BS CF'!BK$23</f>
        <v>-4565379.3426502496</v>
      </c>
      <c r="BL2148" s="124">
        <f>'IS BS CF'!BL$23</f>
        <v>-4600311.0960071161</v>
      </c>
      <c r="BM2148" s="124">
        <f>'IS BS CF'!BM$23</f>
        <v>-4635454.6872506673</v>
      </c>
      <c r="BN2148" s="124">
        <f>'IS BS CF'!BN$23</f>
        <v>-4670811.2752424935</v>
      </c>
      <c r="BO2148" s="124">
        <f>'IS BS CF'!BO$23</f>
        <v>-4706382.024823688</v>
      </c>
      <c r="BP2148" s="124">
        <f>'IS BS CF'!BP$23</f>
        <v>-4742168.1068445742</v>
      </c>
      <c r="BQ2148" s="124">
        <f>'IS BS CF'!BQ$23</f>
        <v>-4778170.6981942812</v>
      </c>
      <c r="BR2148" s="124">
        <f>'IS BS CF'!BR$23</f>
        <v>-4814390.9818312535</v>
      </c>
      <c r="BS2148" s="124">
        <f>'IS BS CF'!BS$23</f>
        <v>-4850830.1468127593</v>
      </c>
      <c r="BT2148" s="124">
        <f>'IS BS CF'!BT$23</f>
        <v>-4887489.3883256996</v>
      </c>
      <c r="BU2148" s="124">
        <f>'IS BS CF'!BU$23</f>
        <v>-4924369.9077166999</v>
      </c>
      <c r="BV2148" s="124">
        <f>'IS BS CF'!BV$23</f>
        <v>-4961472.9125230396</v>
      </c>
      <c r="BW2148" s="124">
        <f>'IS BS CF'!BW$23</f>
        <v>-4998799.616502896</v>
      </c>
      <c r="BX2148" s="124">
        <f>'IS BS CF'!BX$23</f>
        <v>-5036351.239666827</v>
      </c>
      <c r="BY2148" s="124">
        <f>'IS BS CF'!BY$23</f>
        <v>-5074129.0083081648</v>
      </c>
      <c r="BZ2148" s="124">
        <f>'IS BS CF'!BZ$23</f>
        <v>-5112134.1550347582</v>
      </c>
      <c r="CA2148" s="124">
        <f>'IS BS CF'!CA$23</f>
        <v>-1069465.5654196069</v>
      </c>
      <c r="CB2148" s="124">
        <f>'IS BS CF'!CB$23</f>
        <v>-1073921.6719421747</v>
      </c>
      <c r="CC2148" s="124">
        <f>'IS BS CF'!CC$23</f>
        <v>-1078396.3455752658</v>
      </c>
      <c r="CD2148" s="124">
        <f>'IS BS CF'!CD$23</f>
        <v>-1082889.6636818349</v>
      </c>
      <c r="CE2148" s="124">
        <f>'IS BS CF'!CE$23</f>
        <v>-1087401.7039471867</v>
      </c>
      <c r="CF2148" s="124">
        <f>'IS BS CF'!CF$23</f>
        <v>-1091932.5443802401</v>
      </c>
      <c r="CG2148" s="124">
        <f>'IS BS CF'!CG$23</f>
        <v>-1096482.2633152085</v>
      </c>
      <c r="CH2148" s="124">
        <f>'IS BS CF'!CH$23</f>
        <v>-1101050.9394123408</v>
      </c>
      <c r="CI2148" s="124">
        <f>'IS BS CF'!CI$23</f>
        <v>-1105638.6516598985</v>
      </c>
      <c r="CJ2148" s="124">
        <f>'IS BS CF'!CJ$23</f>
        <v>-1110245.479375124</v>
      </c>
      <c r="CK2148" s="124">
        <f>'IS BS CF'!CK$23</f>
        <v>-1114871.5022058415</v>
      </c>
      <c r="CL2148" s="124">
        <f>'IS BS CF'!CL$23</f>
        <v>-1119516.8001317608</v>
      </c>
      <c r="CN2148" s="73"/>
      <c r="CO2148" s="124" t="e">
        <f>#REF!</f>
        <v>#REF!</v>
      </c>
      <c r="CP2148" s="124" t="e">
        <f>#REF!</f>
        <v>#REF!</v>
      </c>
      <c r="CQ2148" s="124" t="e">
        <f>#REF!</f>
        <v>#REF!</v>
      </c>
      <c r="CR2148" s="124" t="e">
        <f>#REF!</f>
        <v>#REF!</v>
      </c>
      <c r="CS2148" s="124" t="e">
        <f>#REF!</f>
        <v>#REF!</v>
      </c>
      <c r="CT2148" s="124" t="e">
        <f>#REF!</f>
        <v>#REF!</v>
      </c>
      <c r="CU2148" s="124" t="e">
        <f>#REF!</f>
        <v>#REF!</v>
      </c>
      <c r="CV2148" s="124" t="e">
        <f>#REF!</f>
        <v>#REF!</v>
      </c>
      <c r="CW2148" s="124" t="e">
        <f>#REF!</f>
        <v>#REF!</v>
      </c>
      <c r="CX2148" s="124" t="e">
        <f>#REF!</f>
        <v>#REF!</v>
      </c>
      <c r="CY2148" s="124" t="e">
        <f>#REF!</f>
        <v>#REF!</v>
      </c>
      <c r="CZ2148" s="124" t="e">
        <f>#REF!</f>
        <v>#REF!</v>
      </c>
      <c r="DA2148" s="124" t="e">
        <f>#REF!</f>
        <v>#REF!</v>
      </c>
      <c r="DB2148" s="124" t="e">
        <f>#REF!</f>
        <v>#REF!</v>
      </c>
      <c r="DC2148" s="124" t="e">
        <f>#REF!</f>
        <v>#REF!</v>
      </c>
      <c r="DD2148" s="124" t="e">
        <f>#REF!</f>
        <v>#REF!</v>
      </c>
      <c r="DE2148" s="124" t="e">
        <f>#REF!</f>
        <v>#REF!</v>
      </c>
      <c r="DF2148" s="124" t="e">
        <f>#REF!</f>
        <v>#REF!</v>
      </c>
      <c r="DG2148" s="124" t="e">
        <f>#REF!</f>
        <v>#REF!</v>
      </c>
      <c r="DH2148" s="124" t="e">
        <f>#REF!</f>
        <v>#REF!</v>
      </c>
      <c r="DI2148" s="124" t="e">
        <f>#REF!</f>
        <v>#REF!</v>
      </c>
      <c r="DJ2148" s="124" t="e">
        <f>#REF!</f>
        <v>#REF!</v>
      </c>
      <c r="DK2148" s="124" t="e">
        <f>#REF!</f>
        <v>#REF!</v>
      </c>
      <c r="DL2148" s="124" t="e">
        <f>#REF!</f>
        <v>#REF!</v>
      </c>
    </row>
    <row r="2149" spans="1:116" x14ac:dyDescent="0.35">
      <c r="B2149" t="str">
        <f t="shared" si="3362"/>
        <v>2149 WCINV-IS</v>
      </c>
      <c r="D2149" t="s">
        <v>406</v>
      </c>
      <c r="E2149" s="8" t="str">
        <f t="shared" si="3296"/>
        <v>2149 WCINV-IS</v>
      </c>
      <c r="G2149" s="67"/>
      <c r="H2149" s="31"/>
      <c r="I2149" s="73"/>
      <c r="J2149" s="73"/>
      <c r="K2149" s="31"/>
      <c r="L2149" s="31"/>
      <c r="M2149" s="31"/>
      <c r="N2149" s="31"/>
      <c r="O2149" s="31"/>
      <c r="P2149" s="31"/>
      <c r="R2149" s="67"/>
      <c r="S2149" s="67"/>
      <c r="T2149" s="67"/>
      <c r="U2149" s="67"/>
      <c r="V2149" s="67"/>
      <c r="W2149" s="67"/>
      <c r="X2149" s="67"/>
      <c r="Y2149" s="67"/>
      <c r="Z2149" s="67"/>
      <c r="AA2149" s="67"/>
      <c r="AB2149" s="67"/>
      <c r="AC2149" s="67"/>
      <c r="AD2149" s="67"/>
      <c r="AE2149" s="67"/>
      <c r="AF2149" s="67"/>
      <c r="AG2149" s="67"/>
      <c r="AH2149" s="67"/>
      <c r="AI2149" s="67"/>
      <c r="AJ2149" s="67"/>
      <c r="AK2149" s="67"/>
      <c r="AL2149" s="67"/>
      <c r="AM2149" s="67"/>
      <c r="AN2149" s="67"/>
      <c r="AO2149" s="67"/>
      <c r="AP2149" s="67"/>
      <c r="AQ2149" s="67"/>
      <c r="AR2149" s="67"/>
      <c r="AS2149" s="67"/>
      <c r="AT2149" s="67"/>
      <c r="AU2149" s="67"/>
      <c r="AV2149" s="67"/>
      <c r="AW2149" s="67"/>
      <c r="AX2149" s="67"/>
      <c r="AY2149" s="67"/>
      <c r="AZ2149" s="67"/>
      <c r="BA2149" s="67"/>
      <c r="BB2149" s="67"/>
      <c r="BC2149" s="67"/>
      <c r="BD2149" s="67"/>
      <c r="BE2149" s="67"/>
      <c r="BF2149" s="67"/>
      <c r="BG2149" s="67"/>
      <c r="BH2149" s="67"/>
      <c r="BI2149" s="67"/>
      <c r="BJ2149" s="67"/>
      <c r="BK2149" s="67"/>
      <c r="BL2149" s="67"/>
      <c r="BM2149" s="67"/>
      <c r="BN2149" s="67"/>
      <c r="BO2149" s="67"/>
      <c r="BP2149" s="67"/>
      <c r="BQ2149" s="67"/>
      <c r="BR2149" s="67"/>
      <c r="BS2149" s="67"/>
      <c r="BT2149" s="67"/>
      <c r="BU2149" s="67"/>
      <c r="BV2149" s="67"/>
      <c r="BW2149" s="67"/>
      <c r="BX2149" s="67"/>
      <c r="BY2149" s="67"/>
      <c r="BZ2149" s="67"/>
      <c r="CA2149" s="67"/>
      <c r="CB2149" s="67"/>
      <c r="CC2149" s="67"/>
      <c r="CD2149" s="67"/>
      <c r="CE2149" s="67"/>
      <c r="CF2149" s="67"/>
      <c r="CG2149" s="67"/>
      <c r="CH2149" s="67"/>
      <c r="CI2149" s="67"/>
      <c r="CJ2149" s="67"/>
      <c r="CK2149" s="67"/>
      <c r="CL2149" s="67"/>
      <c r="CN2149" s="73"/>
      <c r="CO2149" s="67"/>
      <c r="CP2149" s="67"/>
      <c r="CQ2149" s="67"/>
      <c r="CR2149" s="67"/>
      <c r="CS2149" s="67"/>
      <c r="CT2149" s="67"/>
      <c r="CU2149" s="67"/>
      <c r="CV2149" s="67"/>
      <c r="CW2149" s="67"/>
      <c r="CX2149" s="67"/>
      <c r="CY2149" s="67"/>
      <c r="CZ2149" s="67"/>
      <c r="DA2149" s="67"/>
      <c r="DB2149" s="67"/>
      <c r="DC2149" s="67"/>
      <c r="DD2149" s="67"/>
      <c r="DE2149" s="67"/>
      <c r="DF2149" s="67"/>
      <c r="DG2149" s="67"/>
      <c r="DH2149" s="67"/>
      <c r="DI2149" s="67"/>
      <c r="DJ2149" s="67"/>
      <c r="DK2149" s="67"/>
      <c r="DL2149" s="67"/>
    </row>
    <row r="2150" spans="1:116" x14ac:dyDescent="0.35">
      <c r="B2150" t="str">
        <f t="shared" si="3362"/>
        <v>2150 WCINV-IS</v>
      </c>
      <c r="C2150" t="s">
        <v>224</v>
      </c>
      <c r="D2150" t="s">
        <v>406</v>
      </c>
      <c r="E2150" s="8" t="str">
        <f t="shared" si="3296"/>
        <v>2150 WCINV-IS</v>
      </c>
      <c r="G2150" s="129" t="s">
        <v>398</v>
      </c>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N2150"/>
    </row>
    <row r="2151" spans="1:116" x14ac:dyDescent="0.35">
      <c r="B2151" t="str">
        <f t="shared" si="3362"/>
        <v>2151 WCINV-IS</v>
      </c>
      <c r="D2151" t="s">
        <v>406</v>
      </c>
      <c r="E2151" s="8" t="str">
        <f t="shared" si="3296"/>
        <v>2151 WCINV-IS</v>
      </c>
      <c r="G2151" s="145" t="s">
        <v>238</v>
      </c>
      <c r="H2151" s="12"/>
      <c r="I2151" s="60"/>
      <c r="J2151" s="60"/>
      <c r="K2151" s="17">
        <v>30</v>
      </c>
      <c r="L2151" s="17">
        <v>30</v>
      </c>
      <c r="M2151" s="17">
        <v>30</v>
      </c>
      <c r="N2151" s="17">
        <v>30</v>
      </c>
      <c r="O2151" s="17">
        <v>30</v>
      </c>
      <c r="P2151" s="17">
        <v>30</v>
      </c>
      <c r="R2151" s="15"/>
      <c r="S2151" s="15" cm="1">
        <f t="array" ref="S2151">INDEX($K:$P,ROW(),MATCH(S$3,$K$2:$P$2,0))</f>
        <v>30</v>
      </c>
      <c r="T2151" s="15" cm="1">
        <f t="array" ref="T2151">INDEX($K:$P,ROW(),MATCH(T$3,$K$2:$P$2,0))</f>
        <v>30</v>
      </c>
      <c r="U2151" s="15" cm="1">
        <f t="array" ref="U2151">INDEX($K:$P,ROW(),MATCH(U$3,$K$2:$P$2,0))</f>
        <v>30</v>
      </c>
      <c r="V2151" s="15" cm="1">
        <f t="array" ref="V2151">INDEX($K:$P,ROW(),MATCH(V$3,$K$2:$P$2,0))</f>
        <v>30</v>
      </c>
      <c r="W2151" s="15" cm="1">
        <f t="array" ref="W2151">INDEX($K:$P,ROW(),MATCH(W$3,$K$2:$P$2,0))</f>
        <v>30</v>
      </c>
      <c r="X2151" s="15" cm="1">
        <f t="array" ref="X2151">INDEX($K:$P,ROW(),MATCH(X$3,$K$2:$P$2,0))</f>
        <v>30</v>
      </c>
      <c r="Y2151" s="15" cm="1">
        <f t="array" ref="Y2151">INDEX($K:$P,ROW(),MATCH(Y$3,$K$2:$P$2,0))</f>
        <v>30</v>
      </c>
      <c r="Z2151" s="15" cm="1">
        <f t="array" ref="Z2151">INDEX($K:$P,ROW(),MATCH(Z$3,$K$2:$P$2,0))</f>
        <v>30</v>
      </c>
      <c r="AA2151" s="15" cm="1">
        <f t="array" ref="AA2151">INDEX($K:$P,ROW(),MATCH(AA$3,$K$2:$P$2,0))</f>
        <v>30</v>
      </c>
      <c r="AB2151" s="15" cm="1">
        <f t="array" ref="AB2151">INDEX($K:$P,ROW(),MATCH(AB$3,$K$2:$P$2,0))</f>
        <v>30</v>
      </c>
      <c r="AC2151" s="15" cm="1">
        <f t="array" ref="AC2151">INDEX($K:$P,ROW(),MATCH(AC$3,$K$2:$P$2,0))</f>
        <v>30</v>
      </c>
      <c r="AD2151" s="15" cm="1">
        <f t="array" ref="AD2151">INDEX($K:$P,ROW(),MATCH(AD$3,$K$2:$P$2,0))</f>
        <v>30</v>
      </c>
      <c r="AE2151" s="15" cm="1">
        <f t="array" ref="AE2151">INDEX($K:$P,ROW(),MATCH(AE$3,$K$2:$P$2,0))</f>
        <v>30</v>
      </c>
      <c r="AF2151" s="15" cm="1">
        <f t="array" ref="AF2151">INDEX($K:$P,ROW(),MATCH(AF$3,$K$2:$P$2,0))</f>
        <v>30</v>
      </c>
      <c r="AG2151" s="15" cm="1">
        <f t="array" ref="AG2151">INDEX($K:$P,ROW(),MATCH(AG$3,$K$2:$P$2,0))</f>
        <v>30</v>
      </c>
      <c r="AH2151" s="15" cm="1">
        <f t="array" ref="AH2151">INDEX($K:$P,ROW(),MATCH(AH$3,$K$2:$P$2,0))</f>
        <v>30</v>
      </c>
      <c r="AI2151" s="15" cm="1">
        <f t="array" ref="AI2151">INDEX($K:$P,ROW(),MATCH(AI$3,$K$2:$P$2,0))</f>
        <v>30</v>
      </c>
      <c r="AJ2151" s="15" cm="1">
        <f t="array" ref="AJ2151">INDEX($K:$P,ROW(),MATCH(AJ$3,$K$2:$P$2,0))</f>
        <v>30</v>
      </c>
      <c r="AK2151" s="15" cm="1">
        <f t="array" ref="AK2151">INDEX($K:$P,ROW(),MATCH(AK$3,$K$2:$P$2,0))</f>
        <v>30</v>
      </c>
      <c r="AL2151" s="15" cm="1">
        <f t="array" ref="AL2151">INDEX($K:$P,ROW(),MATCH(AL$3,$K$2:$P$2,0))</f>
        <v>30</v>
      </c>
      <c r="AM2151" s="15" cm="1">
        <f t="array" ref="AM2151">INDEX($K:$P,ROW(),MATCH(AM$3,$K$2:$P$2,0))</f>
        <v>30</v>
      </c>
      <c r="AN2151" s="15" cm="1">
        <f t="array" ref="AN2151">INDEX($K:$P,ROW(),MATCH(AN$3,$K$2:$P$2,0))</f>
        <v>30</v>
      </c>
      <c r="AO2151" s="15" cm="1">
        <f t="array" ref="AO2151">INDEX($K:$P,ROW(),MATCH(AO$3,$K$2:$P$2,0))</f>
        <v>30</v>
      </c>
      <c r="AP2151" s="15" cm="1">
        <f t="array" ref="AP2151">INDEX($K:$P,ROW(),MATCH(AP$3,$K$2:$P$2,0))</f>
        <v>30</v>
      </c>
      <c r="AQ2151" s="15" cm="1">
        <f t="array" ref="AQ2151">INDEX($K:$P,ROW(),MATCH(AQ$3,$K$2:$P$2,0))</f>
        <v>30</v>
      </c>
      <c r="AR2151" s="15" cm="1">
        <f t="array" ref="AR2151">INDEX($K:$P,ROW(),MATCH(AR$3,$K$2:$P$2,0))</f>
        <v>30</v>
      </c>
      <c r="AS2151" s="15" cm="1">
        <f t="array" ref="AS2151">INDEX($K:$P,ROW(),MATCH(AS$3,$K$2:$P$2,0))</f>
        <v>30</v>
      </c>
      <c r="AT2151" s="15" cm="1">
        <f t="array" ref="AT2151">INDEX($K:$P,ROW(),MATCH(AT$3,$K$2:$P$2,0))</f>
        <v>30</v>
      </c>
      <c r="AU2151" s="15" cm="1">
        <f t="array" ref="AU2151">INDEX($K:$P,ROW(),MATCH(AU$3,$K$2:$P$2,0))</f>
        <v>30</v>
      </c>
      <c r="AV2151" s="15" cm="1">
        <f t="array" ref="AV2151">INDEX($K:$P,ROW(),MATCH(AV$3,$K$2:$P$2,0))</f>
        <v>30</v>
      </c>
      <c r="AW2151" s="15" cm="1">
        <f t="array" ref="AW2151">INDEX($K:$P,ROW(),MATCH(AW$3,$K$2:$P$2,0))</f>
        <v>30</v>
      </c>
      <c r="AX2151" s="15" cm="1">
        <f t="array" ref="AX2151">INDEX($K:$P,ROW(),MATCH(AX$3,$K$2:$P$2,0))</f>
        <v>30</v>
      </c>
      <c r="AY2151" s="15" cm="1">
        <f t="array" ref="AY2151">INDEX($K:$P,ROW(),MATCH(AY$3,$K$2:$P$2,0))</f>
        <v>30</v>
      </c>
      <c r="AZ2151" s="15" cm="1">
        <f t="array" ref="AZ2151">INDEX($K:$P,ROW(),MATCH(AZ$3,$K$2:$P$2,0))</f>
        <v>30</v>
      </c>
      <c r="BA2151" s="15" cm="1">
        <f t="array" ref="BA2151">INDEX($K:$P,ROW(),MATCH(BA$3,$K$2:$P$2,0))</f>
        <v>30</v>
      </c>
      <c r="BB2151" s="15" cm="1">
        <f t="array" ref="BB2151">INDEX($K:$P,ROW(),MATCH(BB$3,$K$2:$P$2,0))</f>
        <v>30</v>
      </c>
      <c r="BC2151" s="15" cm="1">
        <f t="array" ref="BC2151">INDEX($K:$P,ROW(),MATCH(BC$3,$K$2:$P$2,0))</f>
        <v>30</v>
      </c>
      <c r="BD2151" s="15" cm="1">
        <f t="array" ref="BD2151">INDEX($K:$P,ROW(),MATCH(BD$3,$K$2:$P$2,0))</f>
        <v>30</v>
      </c>
      <c r="BE2151" s="15" cm="1">
        <f t="array" ref="BE2151">INDEX($K:$P,ROW(),MATCH(BE$3,$K$2:$P$2,0))</f>
        <v>30</v>
      </c>
      <c r="BF2151" s="15" cm="1">
        <f t="array" ref="BF2151">INDEX($K:$P,ROW(),MATCH(BF$3,$K$2:$P$2,0))</f>
        <v>30</v>
      </c>
      <c r="BG2151" s="15" cm="1">
        <f t="array" ref="BG2151">INDEX($K:$P,ROW(),MATCH(BG$3,$K$2:$P$2,0))</f>
        <v>30</v>
      </c>
      <c r="BH2151" s="15" cm="1">
        <f t="array" ref="BH2151">INDEX($K:$P,ROW(),MATCH(BH$3,$K$2:$P$2,0))</f>
        <v>30</v>
      </c>
      <c r="BI2151" s="15" cm="1">
        <f t="array" ref="BI2151">INDEX($K:$P,ROW(),MATCH(BI$3,$K$2:$P$2,0))</f>
        <v>30</v>
      </c>
      <c r="BJ2151" s="15" cm="1">
        <f t="array" ref="BJ2151">INDEX($K:$P,ROW(),MATCH(BJ$3,$K$2:$P$2,0))</f>
        <v>30</v>
      </c>
      <c r="BK2151" s="15" cm="1">
        <f t="array" ref="BK2151">INDEX($K:$P,ROW(),MATCH(BK$3,$K$2:$P$2,0))</f>
        <v>30</v>
      </c>
      <c r="BL2151" s="15" cm="1">
        <f t="array" ref="BL2151">INDEX($K:$P,ROW(),MATCH(BL$3,$K$2:$P$2,0))</f>
        <v>30</v>
      </c>
      <c r="BM2151" s="15" cm="1">
        <f t="array" ref="BM2151">INDEX($K:$P,ROW(),MATCH(BM$3,$K$2:$P$2,0))</f>
        <v>30</v>
      </c>
      <c r="BN2151" s="15" cm="1">
        <f t="array" ref="BN2151">INDEX($K:$P,ROW(),MATCH(BN$3,$K$2:$P$2,0))</f>
        <v>30</v>
      </c>
      <c r="BO2151" s="15" cm="1">
        <f t="array" ref="BO2151">INDEX($K:$P,ROW(),MATCH(BO$3,$K$2:$P$2,0))</f>
        <v>30</v>
      </c>
      <c r="BP2151" s="15" cm="1">
        <f t="array" ref="BP2151">INDEX($K:$P,ROW(),MATCH(BP$3,$K$2:$P$2,0))</f>
        <v>30</v>
      </c>
      <c r="BQ2151" s="15" cm="1">
        <f t="array" ref="BQ2151">INDEX($K:$P,ROW(),MATCH(BQ$3,$K$2:$P$2,0))</f>
        <v>30</v>
      </c>
      <c r="BR2151" s="15" cm="1">
        <f t="array" ref="BR2151">INDEX($K:$P,ROW(),MATCH(BR$3,$K$2:$P$2,0))</f>
        <v>30</v>
      </c>
      <c r="BS2151" s="15" cm="1">
        <f t="array" ref="BS2151">INDEX($K:$P,ROW(),MATCH(BS$3,$K$2:$P$2,0))</f>
        <v>30</v>
      </c>
      <c r="BT2151" s="15" cm="1">
        <f t="array" ref="BT2151">INDEX($K:$P,ROW(),MATCH(BT$3,$K$2:$P$2,0))</f>
        <v>30</v>
      </c>
      <c r="BU2151" s="15" cm="1">
        <f t="array" ref="BU2151">INDEX($K:$P,ROW(),MATCH(BU$3,$K$2:$P$2,0))</f>
        <v>30</v>
      </c>
      <c r="BV2151" s="15" cm="1">
        <f t="array" ref="BV2151">INDEX($K:$P,ROW(),MATCH(BV$3,$K$2:$P$2,0))</f>
        <v>30</v>
      </c>
      <c r="BW2151" s="15" cm="1">
        <f t="array" ref="BW2151">INDEX($K:$P,ROW(),MATCH(BW$3,$K$2:$P$2,0))</f>
        <v>30</v>
      </c>
      <c r="BX2151" s="15" cm="1">
        <f t="array" ref="BX2151">INDEX($K:$P,ROW(),MATCH(BX$3,$K$2:$P$2,0))</f>
        <v>30</v>
      </c>
      <c r="BY2151" s="15" cm="1">
        <f t="array" ref="BY2151">INDEX($K:$P,ROW(),MATCH(BY$3,$K$2:$P$2,0))</f>
        <v>30</v>
      </c>
      <c r="BZ2151" s="15" cm="1">
        <f t="array" ref="BZ2151">INDEX($K:$P,ROW(),MATCH(BZ$3,$K$2:$P$2,0))</f>
        <v>30</v>
      </c>
      <c r="CA2151" s="15" cm="1">
        <f t="array" ref="CA2151">INDEX($K:$P,ROW(),MATCH(CA$3,$K$2:$P$2,0))</f>
        <v>30</v>
      </c>
      <c r="CB2151" s="15" cm="1">
        <f t="array" ref="CB2151">INDEX($K:$P,ROW(),MATCH(CB$3,$K$2:$P$2,0))</f>
        <v>30</v>
      </c>
      <c r="CC2151" s="15" cm="1">
        <f t="array" ref="CC2151">INDEX($K:$P,ROW(),MATCH(CC$3,$K$2:$P$2,0))</f>
        <v>30</v>
      </c>
      <c r="CD2151" s="15" cm="1">
        <f t="array" ref="CD2151">INDEX($K:$P,ROW(),MATCH(CD$3,$K$2:$P$2,0))</f>
        <v>30</v>
      </c>
      <c r="CE2151" s="15" cm="1">
        <f t="array" ref="CE2151">INDEX($K:$P,ROW(),MATCH(CE$3,$K$2:$P$2,0))</f>
        <v>30</v>
      </c>
      <c r="CF2151" s="15" cm="1">
        <f t="array" ref="CF2151">INDEX($K:$P,ROW(),MATCH(CF$3,$K$2:$P$2,0))</f>
        <v>30</v>
      </c>
      <c r="CG2151" s="15" cm="1">
        <f t="array" ref="CG2151">INDEX($K:$P,ROW(),MATCH(CG$3,$K$2:$P$2,0))</f>
        <v>30</v>
      </c>
      <c r="CH2151" s="15" cm="1">
        <f t="array" ref="CH2151">INDEX($K:$P,ROW(),MATCH(CH$3,$K$2:$P$2,0))</f>
        <v>30</v>
      </c>
      <c r="CI2151" s="15" cm="1">
        <f t="array" ref="CI2151">INDEX($K:$P,ROW(),MATCH(CI$3,$K$2:$P$2,0))</f>
        <v>30</v>
      </c>
      <c r="CJ2151" s="15" cm="1">
        <f t="array" ref="CJ2151">INDEX($K:$P,ROW(),MATCH(CJ$3,$K$2:$P$2,0))</f>
        <v>30</v>
      </c>
      <c r="CK2151" s="15" cm="1">
        <f t="array" ref="CK2151">INDEX($K:$P,ROW(),MATCH(CK$3,$K$2:$P$2,0))</f>
        <v>30</v>
      </c>
      <c r="CL2151" s="15" cm="1">
        <f t="array" ref="CL2151">INDEX($K:$P,ROW(),MATCH(CL$3,$K$2:$P$2,0))</f>
        <v>30</v>
      </c>
      <c r="CN2151" s="60"/>
      <c r="CO2151" s="15" t="e" cm="1">
        <f t="array" ref="CO2151">INDEX($K:$P,ROW(),MATCH(CO$3,$K$2:$P$2,0))</f>
        <v>#N/A</v>
      </c>
      <c r="CP2151" s="15" t="e" cm="1">
        <f t="array" ref="CP2151">INDEX($K:$P,ROW(),MATCH(CP$3,$K$2:$P$2,0))</f>
        <v>#N/A</v>
      </c>
      <c r="CQ2151" s="15" t="e" cm="1">
        <f t="array" ref="CQ2151">INDEX($K:$P,ROW(),MATCH(CQ$3,$K$2:$P$2,0))</f>
        <v>#N/A</v>
      </c>
      <c r="CR2151" s="15" t="e" cm="1">
        <f t="array" ref="CR2151">INDEX($K:$P,ROW(),MATCH(CR$3,$K$2:$P$2,0))</f>
        <v>#N/A</v>
      </c>
      <c r="CS2151" s="15" t="e" cm="1">
        <f t="array" ref="CS2151">INDEX($K:$P,ROW(),MATCH(CS$3,$K$2:$P$2,0))</f>
        <v>#N/A</v>
      </c>
      <c r="CT2151" s="15" t="e" cm="1">
        <f t="array" ref="CT2151">INDEX($K:$P,ROW(),MATCH(CT$3,$K$2:$P$2,0))</f>
        <v>#N/A</v>
      </c>
      <c r="CU2151" s="15" t="e" cm="1">
        <f t="array" ref="CU2151">INDEX($K:$P,ROW(),MATCH(CU$3,$K$2:$P$2,0))</f>
        <v>#N/A</v>
      </c>
      <c r="CV2151" s="15" t="e" cm="1">
        <f t="array" ref="CV2151">INDEX($K:$P,ROW(),MATCH(CV$3,$K$2:$P$2,0))</f>
        <v>#N/A</v>
      </c>
      <c r="CW2151" s="15" t="e" cm="1">
        <f t="array" ref="CW2151">INDEX($K:$P,ROW(),MATCH(CW$3,$K$2:$P$2,0))</f>
        <v>#N/A</v>
      </c>
      <c r="CX2151" s="15" t="e" cm="1">
        <f t="array" ref="CX2151">INDEX($K:$P,ROW(),MATCH(CX$3,$K$2:$P$2,0))</f>
        <v>#N/A</v>
      </c>
      <c r="CY2151" s="15" t="e" cm="1">
        <f t="array" ref="CY2151">INDEX($K:$P,ROW(),MATCH(CY$3,$K$2:$P$2,0))</f>
        <v>#N/A</v>
      </c>
      <c r="CZ2151" s="15" t="e" cm="1">
        <f t="array" ref="CZ2151">INDEX($K:$P,ROW(),MATCH(CZ$3,$K$2:$P$2,0))</f>
        <v>#N/A</v>
      </c>
      <c r="DA2151" s="15" t="e" cm="1">
        <f t="array" ref="DA2151">INDEX($K:$P,ROW(),MATCH(DA$3,$K$2:$P$2,0))</f>
        <v>#N/A</v>
      </c>
      <c r="DB2151" s="15" t="e" cm="1">
        <f t="array" ref="DB2151">INDEX($K:$P,ROW(),MATCH(DB$3,$K$2:$P$2,0))</f>
        <v>#N/A</v>
      </c>
      <c r="DC2151" s="15" t="e" cm="1">
        <f t="array" ref="DC2151">INDEX($K:$P,ROW(),MATCH(DC$3,$K$2:$P$2,0))</f>
        <v>#N/A</v>
      </c>
      <c r="DD2151" s="15" t="e" cm="1">
        <f t="array" ref="DD2151">INDEX($K:$P,ROW(),MATCH(DD$3,$K$2:$P$2,0))</f>
        <v>#N/A</v>
      </c>
      <c r="DE2151" s="15" t="e" cm="1">
        <f t="array" ref="DE2151">INDEX($K:$P,ROW(),MATCH(DE$3,$K$2:$P$2,0))</f>
        <v>#N/A</v>
      </c>
      <c r="DF2151" s="15" t="e" cm="1">
        <f t="array" ref="DF2151">INDEX($K:$P,ROW(),MATCH(DF$3,$K$2:$P$2,0))</f>
        <v>#N/A</v>
      </c>
      <c r="DG2151" s="15" t="e" cm="1">
        <f t="array" ref="DG2151">INDEX($K:$P,ROW(),MATCH(DG$3,$K$2:$P$2,0))</f>
        <v>#N/A</v>
      </c>
      <c r="DH2151" s="15" t="e" cm="1">
        <f t="array" ref="DH2151">INDEX($K:$P,ROW(),MATCH(DH$3,$K$2:$P$2,0))</f>
        <v>#N/A</v>
      </c>
      <c r="DI2151" s="15" t="e" cm="1">
        <f t="array" ref="DI2151">INDEX($K:$P,ROW(),MATCH(DI$3,$K$2:$P$2,0))</f>
        <v>#N/A</v>
      </c>
      <c r="DJ2151" s="15" t="e" cm="1">
        <f t="array" ref="DJ2151">INDEX($K:$P,ROW(),MATCH(DJ$3,$K$2:$P$2,0))</f>
        <v>#N/A</v>
      </c>
      <c r="DK2151" s="15" t="e" cm="1">
        <f t="array" ref="DK2151">INDEX($K:$P,ROW(),MATCH(DK$3,$K$2:$P$2,0))</f>
        <v>#N/A</v>
      </c>
      <c r="DL2151" s="15" t="e" cm="1">
        <f t="array" ref="DL2151">INDEX($K:$P,ROW(),MATCH(DL$3,$K$2:$P$2,0))</f>
        <v>#N/A</v>
      </c>
    </row>
    <row r="2152" spans="1:116" x14ac:dyDescent="0.35">
      <c r="B2152" t="str">
        <f t="shared" si="3362"/>
        <v>2152 WCINV-IS</v>
      </c>
      <c r="C2152" t="s">
        <v>234</v>
      </c>
      <c r="D2152" t="s">
        <v>406</v>
      </c>
      <c r="E2152" s="8" t="str">
        <f t="shared" si="3296"/>
        <v>2152 WCINV-IS</v>
      </c>
      <c r="G2152" s="126" t="s">
        <v>36</v>
      </c>
      <c r="H2152" s="27"/>
      <c r="I2152" s="78"/>
      <c r="J2152" s="78"/>
      <c r="K2152" s="118">
        <f>SUMIF($3:$3,K$2,2150:2150)</f>
        <v>0</v>
      </c>
      <c r="L2152" s="118">
        <f>SUMIF($3:$3,L$2,2150:2150)</f>
        <v>0</v>
      </c>
      <c r="M2152" s="118">
        <f>SUMIF($3:$3,M$2,2150:2150)</f>
        <v>0</v>
      </c>
      <c r="N2152" s="118">
        <f>SUMIF($3:$3,N$2,2150:2150)</f>
        <v>0</v>
      </c>
      <c r="O2152" s="118">
        <f>SUMIF($3:$3,O$2,2150:2150)</f>
        <v>0</v>
      </c>
      <c r="P2152" s="118">
        <f>SUMIF($3:$3,P$2,2150:2150)</f>
        <v>0</v>
      </c>
      <c r="R2152" s="118"/>
      <c r="S2152" s="118">
        <f t="shared" ref="S2152:CD2152" si="3367">MIN(-S2151/30*S2148,R2152-S2148)</f>
        <v>4016666.6666666674</v>
      </c>
      <c r="T2152" s="118">
        <f t="shared" si="3367"/>
        <v>4050138.8888888881</v>
      </c>
      <c r="U2152" s="118">
        <f t="shared" si="3367"/>
        <v>4083820.3125</v>
      </c>
      <c r="V2152" s="118">
        <f t="shared" si="3367"/>
        <v>4117712.099729937</v>
      </c>
      <c r="W2152" s="118">
        <f t="shared" si="3367"/>
        <v>4151815.4188619205</v>
      </c>
      <c r="X2152" s="118">
        <f t="shared" si="3367"/>
        <v>4186131.4442627179</v>
      </c>
      <c r="Y2152" s="118">
        <f t="shared" si="3367"/>
        <v>4220661.3564130617</v>
      </c>
      <c r="Z2152" s="118">
        <f t="shared" si="3367"/>
        <v>4255406.3419381808</v>
      </c>
      <c r="AA2152" s="118">
        <f t="shared" si="3367"/>
        <v>4290367.5936385849</v>
      </c>
      <c r="AB2152" s="118">
        <f t="shared" si="3367"/>
        <v>4325546.3105208296</v>
      </c>
      <c r="AC2152" s="118">
        <f t="shared" si="3367"/>
        <v>4360943.6978285955</v>
      </c>
      <c r="AD2152" s="118">
        <f t="shared" si="3367"/>
        <v>4396560.967073814</v>
      </c>
      <c r="AE2152" s="118">
        <f t="shared" si="3367"/>
        <v>3552781.2201322149</v>
      </c>
      <c r="AF2152" s="118">
        <f t="shared" si="3367"/>
        <v>3581511.76205175</v>
      </c>
      <c r="AG2152" s="118">
        <f t="shared" si="3367"/>
        <v>3610420.0449244305</v>
      </c>
      <c r="AH2152" s="118">
        <f t="shared" si="3367"/>
        <v>3639507.0511307381</v>
      </c>
      <c r="AI2152" s="118">
        <f t="shared" si="3367"/>
        <v>3668773.7681518681</v>
      </c>
      <c r="AJ2152" s="118">
        <f t="shared" si="3367"/>
        <v>3698221.1885952204</v>
      </c>
      <c r="AK2152" s="118">
        <f t="shared" si="3367"/>
        <v>3727850.3102198802</v>
      </c>
      <c r="AL2152" s="118">
        <f t="shared" si="3367"/>
        <v>3757662.1359624341</v>
      </c>
      <c r="AM2152" s="118">
        <f t="shared" si="3367"/>
        <v>3787657.6739627682</v>
      </c>
      <c r="AN2152" s="118">
        <f t="shared" si="3367"/>
        <v>3817837.9375899211</v>
      </c>
      <c r="AO2152" s="118">
        <f t="shared" si="3367"/>
        <v>3848203.9454681985</v>
      </c>
      <c r="AP2152" s="118">
        <f t="shared" si="3367"/>
        <v>3878756.7215034924</v>
      </c>
      <c r="AQ2152" s="118">
        <f t="shared" si="3367"/>
        <v>3909497.2949094884</v>
      </c>
      <c r="AR2152" s="118">
        <f t="shared" si="3367"/>
        <v>3940426.7002341151</v>
      </c>
      <c r="AS2152" s="118">
        <f t="shared" si="3367"/>
        <v>3971545.9773861803</v>
      </c>
      <c r="AT2152" s="118">
        <f t="shared" si="3367"/>
        <v>4002856.1716620997</v>
      </c>
      <c r="AU2152" s="118">
        <f t="shared" si="3367"/>
        <v>4034358.3337726444</v>
      </c>
      <c r="AV2152" s="118">
        <f t="shared" si="3367"/>
        <v>4066053.5198700242</v>
      </c>
      <c r="AW2152" s="118">
        <f t="shared" si="3367"/>
        <v>4097942.791574914</v>
      </c>
      <c r="AX2152" s="118">
        <f t="shared" si="3367"/>
        <v>4130027.2160037234</v>
      </c>
      <c r="AY2152" s="118">
        <f t="shared" si="3367"/>
        <v>4162307.8657959774</v>
      </c>
      <c r="AZ2152" s="118">
        <f t="shared" si="3367"/>
        <v>4194785.8191418089</v>
      </c>
      <c r="BA2152" s="118">
        <f t="shared" si="3367"/>
        <v>4227462.1598094888</v>
      </c>
      <c r="BB2152" s="118">
        <f t="shared" si="3367"/>
        <v>4260337.9771733657</v>
      </c>
      <c r="BC2152" s="118">
        <f t="shared" si="3367"/>
        <v>4293414.3662417131</v>
      </c>
      <c r="BD2152" s="118">
        <f t="shared" si="3367"/>
        <v>4326692.4276846284</v>
      </c>
      <c r="BE2152" s="118">
        <f t="shared" si="3367"/>
        <v>4360173.2678623125</v>
      </c>
      <c r="BF2152" s="118">
        <f t="shared" si="3367"/>
        <v>4393857.998853568</v>
      </c>
      <c r="BG2152" s="118">
        <f t="shared" si="3367"/>
        <v>4427747.7384838099</v>
      </c>
      <c r="BH2152" s="118">
        <f t="shared" si="3367"/>
        <v>4461843.6103540296</v>
      </c>
      <c r="BI2152" s="118">
        <f t="shared" si="3367"/>
        <v>4496146.7438694471</v>
      </c>
      <c r="BJ2152" s="118">
        <f t="shared" si="3367"/>
        <v>4530658.2742680619</v>
      </c>
      <c r="BK2152" s="118">
        <f t="shared" si="3367"/>
        <v>4565379.3426502496</v>
      </c>
      <c r="BL2152" s="118">
        <f t="shared" si="3367"/>
        <v>4600311.0960071161</v>
      </c>
      <c r="BM2152" s="118">
        <f t="shared" si="3367"/>
        <v>4635454.6872506673</v>
      </c>
      <c r="BN2152" s="118">
        <f t="shared" si="3367"/>
        <v>4670811.2752424935</v>
      </c>
      <c r="BO2152" s="118">
        <f t="shared" si="3367"/>
        <v>4706382.024823688</v>
      </c>
      <c r="BP2152" s="118">
        <f t="shared" si="3367"/>
        <v>4742168.1068445742</v>
      </c>
      <c r="BQ2152" s="118">
        <f t="shared" si="3367"/>
        <v>4778170.6981942812</v>
      </c>
      <c r="BR2152" s="118">
        <f t="shared" si="3367"/>
        <v>4814390.9818312535</v>
      </c>
      <c r="BS2152" s="118">
        <f t="shared" si="3367"/>
        <v>4850830.1468127593</v>
      </c>
      <c r="BT2152" s="118">
        <f t="shared" si="3367"/>
        <v>4887489.3883256996</v>
      </c>
      <c r="BU2152" s="118">
        <f t="shared" si="3367"/>
        <v>4924369.9077166999</v>
      </c>
      <c r="BV2152" s="118">
        <f t="shared" si="3367"/>
        <v>4961472.9125230396</v>
      </c>
      <c r="BW2152" s="118">
        <f t="shared" si="3367"/>
        <v>4998799.616502896</v>
      </c>
      <c r="BX2152" s="118">
        <f t="shared" si="3367"/>
        <v>5036351.239666827</v>
      </c>
      <c r="BY2152" s="118">
        <f t="shared" si="3367"/>
        <v>5074129.0083081648</v>
      </c>
      <c r="BZ2152" s="118">
        <f t="shared" si="3367"/>
        <v>5112134.1550347582</v>
      </c>
      <c r="CA2152" s="118">
        <f t="shared" si="3367"/>
        <v>1069465.5654196069</v>
      </c>
      <c r="CB2152" s="118">
        <f t="shared" si="3367"/>
        <v>1073921.6719421747</v>
      </c>
      <c r="CC2152" s="118">
        <f t="shared" si="3367"/>
        <v>1078396.3455752658</v>
      </c>
      <c r="CD2152" s="118">
        <f t="shared" si="3367"/>
        <v>1082889.6636818349</v>
      </c>
      <c r="CE2152" s="118">
        <f t="shared" ref="CE2152:CJ2152" si="3368">MIN(-CE2151/30*CE2148,CD2152-CE2148)</f>
        <v>1087401.7039471867</v>
      </c>
      <c r="CF2152" s="118">
        <f t="shared" si="3368"/>
        <v>1091932.5443802401</v>
      </c>
      <c r="CG2152" s="118">
        <f t="shared" si="3368"/>
        <v>1096482.2633152085</v>
      </c>
      <c r="CH2152" s="118">
        <f t="shared" si="3368"/>
        <v>1101050.9394123408</v>
      </c>
      <c r="CI2152" s="118">
        <f t="shared" si="3368"/>
        <v>1105638.6516598985</v>
      </c>
      <c r="CJ2152" s="118">
        <f t="shared" si="3368"/>
        <v>1110245.479375124</v>
      </c>
      <c r="CK2152" s="118">
        <f>MIN(-CK2151/30*CK2148,CJ2152-CK2148)</f>
        <v>1114871.5022058415</v>
      </c>
      <c r="CL2152" s="118">
        <f>MIN(-CL2151/30*CL2148,CK2152-CL2148)</f>
        <v>1119516.8001317608</v>
      </c>
      <c r="CN2152" s="33"/>
      <c r="CO2152" s="118" t="e">
        <f>MIN(-CO2151/90*CO2148,CN2152-CO2148)</f>
        <v>#N/A</v>
      </c>
      <c r="CP2152" s="118" t="e">
        <f t="shared" ref="CP2152:DL2152" si="3369">MIN(-CP2151/90*CP2148,CO2152-CP2148)</f>
        <v>#N/A</v>
      </c>
      <c r="CQ2152" s="118" t="e">
        <f t="shared" si="3369"/>
        <v>#N/A</v>
      </c>
      <c r="CR2152" s="118" t="e">
        <f t="shared" si="3369"/>
        <v>#N/A</v>
      </c>
      <c r="CS2152" s="118" t="e">
        <f t="shared" si="3369"/>
        <v>#N/A</v>
      </c>
      <c r="CT2152" s="118" t="e">
        <f t="shared" si="3369"/>
        <v>#N/A</v>
      </c>
      <c r="CU2152" s="118" t="e">
        <f t="shared" si="3369"/>
        <v>#N/A</v>
      </c>
      <c r="CV2152" s="118" t="e">
        <f t="shared" si="3369"/>
        <v>#N/A</v>
      </c>
      <c r="CW2152" s="118" t="e">
        <f t="shared" si="3369"/>
        <v>#N/A</v>
      </c>
      <c r="CX2152" s="118" t="e">
        <f t="shared" si="3369"/>
        <v>#N/A</v>
      </c>
      <c r="CY2152" s="118" t="e">
        <f t="shared" si="3369"/>
        <v>#N/A</v>
      </c>
      <c r="CZ2152" s="118" t="e">
        <f t="shared" si="3369"/>
        <v>#N/A</v>
      </c>
      <c r="DA2152" s="118" t="e">
        <f t="shared" si="3369"/>
        <v>#N/A</v>
      </c>
      <c r="DB2152" s="118" t="e">
        <f t="shared" si="3369"/>
        <v>#N/A</v>
      </c>
      <c r="DC2152" s="118" t="e">
        <f t="shared" si="3369"/>
        <v>#N/A</v>
      </c>
      <c r="DD2152" s="118" t="e">
        <f t="shared" si="3369"/>
        <v>#N/A</v>
      </c>
      <c r="DE2152" s="118" t="e">
        <f t="shared" si="3369"/>
        <v>#N/A</v>
      </c>
      <c r="DF2152" s="118" t="e">
        <f t="shared" si="3369"/>
        <v>#N/A</v>
      </c>
      <c r="DG2152" s="118" t="e">
        <f t="shared" si="3369"/>
        <v>#N/A</v>
      </c>
      <c r="DH2152" s="118" t="e">
        <f t="shared" si="3369"/>
        <v>#N/A</v>
      </c>
      <c r="DI2152" s="118" t="e">
        <f t="shared" si="3369"/>
        <v>#N/A</v>
      </c>
      <c r="DJ2152" s="118" t="e">
        <f t="shared" si="3369"/>
        <v>#N/A</v>
      </c>
      <c r="DK2152" s="118" t="e">
        <f t="shared" si="3369"/>
        <v>#N/A</v>
      </c>
      <c r="DL2152" s="118" t="e">
        <f t="shared" si="3369"/>
        <v>#N/A</v>
      </c>
    </row>
    <row r="2153" spans="1:116" x14ac:dyDescent="0.35">
      <c r="B2153" t="str">
        <f t="shared" si="3362"/>
        <v>2153 WCINV-IS</v>
      </c>
      <c r="D2153" t="s">
        <v>406</v>
      </c>
      <c r="E2153" s="8" t="str">
        <f t="shared" si="3296"/>
        <v>2153 WCINV-IS</v>
      </c>
      <c r="G2153" s="126"/>
      <c r="H2153" s="27"/>
      <c r="I2153" s="78"/>
      <c r="J2153" s="78"/>
      <c r="K2153" s="33"/>
      <c r="L2153" s="33"/>
      <c r="M2153" s="33"/>
      <c r="N2153" s="33"/>
      <c r="O2153" s="33"/>
      <c r="P2153" s="33"/>
      <c r="R2153" s="33"/>
      <c r="S2153" s="33"/>
      <c r="T2153" s="33"/>
      <c r="U2153" s="33"/>
      <c r="V2153" s="33"/>
      <c r="W2153" s="33"/>
      <c r="X2153" s="33"/>
      <c r="Y2153" s="33"/>
      <c r="Z2153" s="33"/>
      <c r="AA2153" s="33"/>
      <c r="AB2153" s="33"/>
      <c r="AC2153" s="33"/>
      <c r="AD2153" s="33"/>
      <c r="AE2153" s="33"/>
      <c r="AF2153" s="33"/>
      <c r="AG2153" s="33"/>
      <c r="AH2153" s="33"/>
      <c r="AI2153" s="33"/>
      <c r="AJ2153" s="33"/>
      <c r="AK2153" s="33"/>
      <c r="AL2153" s="33"/>
      <c r="AM2153" s="33"/>
      <c r="AN2153" s="33"/>
      <c r="AO2153" s="33"/>
      <c r="AP2153" s="33"/>
      <c r="AQ2153" s="33"/>
      <c r="AR2153" s="33"/>
      <c r="AS2153" s="33"/>
      <c r="AT2153" s="33"/>
      <c r="AU2153" s="33"/>
      <c r="AV2153" s="33"/>
      <c r="AW2153" s="33"/>
      <c r="AX2153" s="33"/>
      <c r="AY2153" s="33"/>
      <c r="AZ2153" s="33"/>
      <c r="BA2153" s="33"/>
      <c r="BB2153" s="33"/>
      <c r="BC2153" s="33"/>
      <c r="BD2153" s="33"/>
      <c r="BE2153" s="33"/>
      <c r="BF2153" s="33"/>
      <c r="BG2153" s="33"/>
      <c r="BH2153" s="33"/>
      <c r="BI2153" s="33"/>
      <c r="BJ2153" s="33"/>
      <c r="BK2153" s="33"/>
      <c r="BL2153" s="33"/>
      <c r="BM2153" s="33"/>
      <c r="BN2153" s="33"/>
      <c r="BO2153" s="33"/>
      <c r="BP2153" s="33"/>
      <c r="BQ2153" s="33"/>
      <c r="BR2153" s="33"/>
      <c r="BS2153" s="33"/>
      <c r="BT2153" s="33"/>
      <c r="BU2153" s="33"/>
      <c r="BV2153" s="33"/>
      <c r="BW2153" s="33"/>
      <c r="BX2153" s="33"/>
      <c r="BY2153" s="33"/>
      <c r="BZ2153" s="33"/>
      <c r="CA2153" s="33"/>
      <c r="CB2153" s="33"/>
      <c r="CC2153" s="33"/>
      <c r="CD2153" s="33"/>
      <c r="CE2153" s="33"/>
      <c r="CF2153" s="33"/>
      <c r="CG2153" s="33"/>
      <c r="CH2153" s="33"/>
      <c r="CI2153" s="33"/>
      <c r="CJ2153" s="33"/>
      <c r="CK2153" s="33"/>
      <c r="CL2153" s="33"/>
      <c r="CN2153" s="78"/>
      <c r="CO2153" s="33"/>
      <c r="CP2153" s="33"/>
      <c r="CQ2153" s="33"/>
      <c r="CR2153" s="33"/>
      <c r="CS2153" s="33"/>
      <c r="CT2153" s="33"/>
      <c r="CU2153" s="33"/>
      <c r="CV2153" s="33"/>
      <c r="CW2153" s="33"/>
      <c r="CX2153" s="33"/>
      <c r="CY2153" s="33"/>
      <c r="CZ2153" s="33"/>
      <c r="DA2153" s="33"/>
      <c r="DB2153" s="33"/>
      <c r="DC2153" s="33"/>
      <c r="DD2153" s="33"/>
      <c r="DE2153" s="33"/>
      <c r="DF2153" s="33"/>
      <c r="DG2153" s="33"/>
      <c r="DH2153" s="33"/>
      <c r="DI2153" s="33"/>
      <c r="DJ2153" s="33"/>
      <c r="DK2153" s="33"/>
      <c r="DL2153" s="33"/>
    </row>
    <row r="2154" spans="1:116" x14ac:dyDescent="0.35">
      <c r="B2154" t="s">
        <v>332</v>
      </c>
      <c r="D2154" t="s">
        <v>406</v>
      </c>
      <c r="E2154" s="8" t="str">
        <f t="shared" si="3296"/>
        <v>2154 WCINV-IS</v>
      </c>
      <c r="G2154" s="126" t="str">
        <f>"Change in "&amp;G2152</f>
        <v>Change in Inventory</v>
      </c>
      <c r="K2154" s="33">
        <f>SUMIF($3:$3,K$2,2152:2152)</f>
        <v>50455771.098323196</v>
      </c>
      <c r="L2154" s="33">
        <f>SUMIF($3:$3,L$2,2152:2152)</f>
        <v>44569183.759692922</v>
      </c>
      <c r="M2154" s="33">
        <f>SUMIF($3:$3,M$2,2152:2152)</f>
        <v>48997601.82733383</v>
      </c>
      <c r="N2154" s="33">
        <f>SUMIF($3:$3,N$2,2152:2152)</f>
        <v>53762490.828768089</v>
      </c>
      <c r="O2154" s="33">
        <f>SUMIF($3:$3,O$2,2152:2152)</f>
        <v>58886688.186584637</v>
      </c>
      <c r="P2154" s="33">
        <f>SUMIF($3:$3,P$2,2152:2152)</f>
        <v>13131813.131046481</v>
      </c>
      <c r="R2154" s="33"/>
      <c r="S2154" s="33">
        <f t="shared" ref="S2154:AX2154" si="3370">R2152-S2152</f>
        <v>-4016666.6666666674</v>
      </c>
      <c r="T2154" s="33">
        <f t="shared" si="3370"/>
        <v>-33472.222222220618</v>
      </c>
      <c r="U2154" s="33">
        <f t="shared" si="3370"/>
        <v>-33681.423611111939</v>
      </c>
      <c r="V2154" s="33">
        <f t="shared" si="3370"/>
        <v>-33891.787229937036</v>
      </c>
      <c r="W2154" s="33">
        <f t="shared" si="3370"/>
        <v>-34103.319131983444</v>
      </c>
      <c r="X2154" s="33">
        <f t="shared" si="3370"/>
        <v>-34316.025400797371</v>
      </c>
      <c r="Y2154" s="33">
        <f t="shared" si="3370"/>
        <v>-34529.91215034388</v>
      </c>
      <c r="Z2154" s="33">
        <f t="shared" si="3370"/>
        <v>-34744.985525119118</v>
      </c>
      <c r="AA2154" s="33">
        <f t="shared" si="3370"/>
        <v>-34961.2517004041</v>
      </c>
      <c r="AB2154" s="33">
        <f t="shared" si="3370"/>
        <v>-35178.716882244684</v>
      </c>
      <c r="AC2154" s="33">
        <f t="shared" si="3370"/>
        <v>-35397.387307765894</v>
      </c>
      <c r="AD2154" s="33">
        <f t="shared" si="3370"/>
        <v>-35617.269245218486</v>
      </c>
      <c r="AE2154" s="33">
        <f t="shared" si="3370"/>
        <v>843779.74694159906</v>
      </c>
      <c r="AF2154" s="33">
        <f t="shared" si="3370"/>
        <v>-28730.541919535026</v>
      </c>
      <c r="AG2154" s="33">
        <f t="shared" si="3370"/>
        <v>-28908.282872680575</v>
      </c>
      <c r="AH2154" s="33">
        <f t="shared" si="3370"/>
        <v>-29087.00620630756</v>
      </c>
      <c r="AI2154" s="33">
        <f t="shared" si="3370"/>
        <v>-29266.717021130025</v>
      </c>
      <c r="AJ2154" s="33">
        <f t="shared" si="3370"/>
        <v>-29447.420443352312</v>
      </c>
      <c r="AK2154" s="33">
        <f t="shared" si="3370"/>
        <v>-29629.121624659747</v>
      </c>
      <c r="AL2154" s="33">
        <f t="shared" si="3370"/>
        <v>-29811.82574255392</v>
      </c>
      <c r="AM2154" s="33">
        <f t="shared" si="3370"/>
        <v>-29995.538000334054</v>
      </c>
      <c r="AN2154" s="33">
        <f t="shared" si="3370"/>
        <v>-30180.26362715289</v>
      </c>
      <c r="AO2154" s="33">
        <f t="shared" si="3370"/>
        <v>-30366.007878277451</v>
      </c>
      <c r="AP2154" s="33">
        <f t="shared" si="3370"/>
        <v>-30552.776035293937</v>
      </c>
      <c r="AQ2154" s="33">
        <f t="shared" si="3370"/>
        <v>-30740.573405995965</v>
      </c>
      <c r="AR2154" s="33">
        <f t="shared" si="3370"/>
        <v>-30929.405324626714</v>
      </c>
      <c r="AS2154" s="33">
        <f t="shared" si="3370"/>
        <v>-31119.277152065188</v>
      </c>
      <c r="AT2154" s="33">
        <f t="shared" si="3370"/>
        <v>-31310.194275919348</v>
      </c>
      <c r="AU2154" s="33">
        <f t="shared" si="3370"/>
        <v>-31502.162110544741</v>
      </c>
      <c r="AV2154" s="33">
        <f t="shared" si="3370"/>
        <v>-31695.186097379774</v>
      </c>
      <c r="AW2154" s="33">
        <f t="shared" si="3370"/>
        <v>-31889.271704889834</v>
      </c>
      <c r="AX2154" s="33">
        <f t="shared" si="3370"/>
        <v>-32084.424428809434</v>
      </c>
      <c r="AY2154" s="33">
        <f t="shared" ref="AY2154:CD2154" si="3371">AX2152-AY2152</f>
        <v>-32280.649792253971</v>
      </c>
      <c r="AZ2154" s="33">
        <f t="shared" si="3371"/>
        <v>-32477.953345831484</v>
      </c>
      <c r="BA2154" s="33">
        <f t="shared" si="3371"/>
        <v>-32676.340667679906</v>
      </c>
      <c r="BB2154" s="33">
        <f t="shared" si="3371"/>
        <v>-32875.817363876849</v>
      </c>
      <c r="BC2154" s="33">
        <f t="shared" si="3371"/>
        <v>-33076.389068347402</v>
      </c>
      <c r="BD2154" s="33">
        <f t="shared" si="3371"/>
        <v>-33278.06144291535</v>
      </c>
      <c r="BE2154" s="33">
        <f t="shared" si="3371"/>
        <v>-33480.840177684091</v>
      </c>
      <c r="BF2154" s="33">
        <f t="shared" si="3371"/>
        <v>-33684.730991255492</v>
      </c>
      <c r="BG2154" s="33">
        <f t="shared" si="3371"/>
        <v>-33889.739630241878</v>
      </c>
      <c r="BH2154" s="33">
        <f t="shared" si="3371"/>
        <v>-34095.871870219707</v>
      </c>
      <c r="BI2154" s="33">
        <f t="shared" si="3371"/>
        <v>-34303.133515417576</v>
      </c>
      <c r="BJ2154" s="33">
        <f t="shared" si="3371"/>
        <v>-34511.530398614705</v>
      </c>
      <c r="BK2154" s="33">
        <f t="shared" si="3371"/>
        <v>-34721.068382187746</v>
      </c>
      <c r="BL2154" s="33">
        <f t="shared" si="3371"/>
        <v>-34931.753356866539</v>
      </c>
      <c r="BM2154" s="33">
        <f t="shared" si="3371"/>
        <v>-35143.591243551113</v>
      </c>
      <c r="BN2154" s="33">
        <f t="shared" si="3371"/>
        <v>-35356.587991826236</v>
      </c>
      <c r="BO2154" s="33">
        <f t="shared" si="3371"/>
        <v>-35570.749581194483</v>
      </c>
      <c r="BP2154" s="33">
        <f t="shared" si="3371"/>
        <v>-35786.082020886242</v>
      </c>
      <c r="BQ2154" s="33">
        <f t="shared" si="3371"/>
        <v>-36002.591349706985</v>
      </c>
      <c r="BR2154" s="33">
        <f t="shared" si="3371"/>
        <v>-36220.283636972308</v>
      </c>
      <c r="BS2154" s="33">
        <f t="shared" si="3371"/>
        <v>-36439.164981505834</v>
      </c>
      <c r="BT2154" s="33">
        <f t="shared" si="3371"/>
        <v>-36659.241512940265</v>
      </c>
      <c r="BU2154" s="33">
        <f t="shared" si="3371"/>
        <v>-36880.519391000271</v>
      </c>
      <c r="BV2154" s="33">
        <f t="shared" si="3371"/>
        <v>-37103.004806339741</v>
      </c>
      <c r="BW2154" s="33">
        <f t="shared" si="3371"/>
        <v>-37326.703979856335</v>
      </c>
      <c r="BX2154" s="33">
        <f t="shared" si="3371"/>
        <v>-37551.623163931072</v>
      </c>
      <c r="BY2154" s="33">
        <f t="shared" si="3371"/>
        <v>-37777.768641337752</v>
      </c>
      <c r="BZ2154" s="33">
        <f t="shared" si="3371"/>
        <v>-38005.146726593375</v>
      </c>
      <c r="CA2154" s="33">
        <f t="shared" si="3371"/>
        <v>4042668.5896151513</v>
      </c>
      <c r="CB2154" s="33">
        <f t="shared" si="3371"/>
        <v>-4456.106522567803</v>
      </c>
      <c r="CC2154" s="33">
        <f t="shared" si="3371"/>
        <v>-4474.6736330911517</v>
      </c>
      <c r="CD2154" s="33">
        <f t="shared" si="3371"/>
        <v>-4493.3181065691169</v>
      </c>
      <c r="CE2154" s="33">
        <f t="shared" ref="CE2154:CL2154" si="3372">CD2152-CE2152</f>
        <v>-4512.0402653517667</v>
      </c>
      <c r="CF2154" s="33">
        <f t="shared" si="3372"/>
        <v>-4530.8404330534395</v>
      </c>
      <c r="CG2154" s="33">
        <f t="shared" si="3372"/>
        <v>-4549.7189349683467</v>
      </c>
      <c r="CH2154" s="33">
        <f t="shared" si="3372"/>
        <v>-4568.6760971322656</v>
      </c>
      <c r="CI2154" s="33">
        <f t="shared" si="3372"/>
        <v>-4587.7122475577053</v>
      </c>
      <c r="CJ2154" s="33">
        <f t="shared" si="3372"/>
        <v>-4606.8277152255177</v>
      </c>
      <c r="CK2154" s="33">
        <f t="shared" si="3372"/>
        <v>-4626.0228307174984</v>
      </c>
      <c r="CL2154" s="33">
        <f t="shared" si="3372"/>
        <v>-4645.2979259192944</v>
      </c>
      <c r="CO2154" s="33" t="e">
        <f t="shared" ref="CO2154" si="3373">CN2152-CO2152</f>
        <v>#N/A</v>
      </c>
      <c r="CP2154" s="33" t="e">
        <f t="shared" ref="CP2154" si="3374">CO2152-CP2152</f>
        <v>#N/A</v>
      </c>
      <c r="CQ2154" s="33" t="e">
        <f t="shared" ref="CQ2154" si="3375">CP2152-CQ2152</f>
        <v>#N/A</v>
      </c>
      <c r="CR2154" s="33" t="e">
        <f t="shared" ref="CR2154" si="3376">CQ2152-CR2152</f>
        <v>#N/A</v>
      </c>
      <c r="CS2154" s="33" t="e">
        <f t="shared" ref="CS2154" si="3377">CR2152-CS2152</f>
        <v>#N/A</v>
      </c>
      <c r="CT2154" s="33" t="e">
        <f t="shared" ref="CT2154" si="3378">CS2152-CT2152</f>
        <v>#N/A</v>
      </c>
      <c r="CU2154" s="33" t="e">
        <f t="shared" ref="CU2154" si="3379">CT2152-CU2152</f>
        <v>#N/A</v>
      </c>
      <c r="CV2154" s="33" t="e">
        <f t="shared" ref="CV2154" si="3380">CU2152-CV2152</f>
        <v>#N/A</v>
      </c>
      <c r="CW2154" s="33" t="e">
        <f t="shared" ref="CW2154" si="3381">CV2152-CW2152</f>
        <v>#N/A</v>
      </c>
      <c r="CX2154" s="33" t="e">
        <f t="shared" ref="CX2154" si="3382">CW2152-CX2152</f>
        <v>#N/A</v>
      </c>
      <c r="CY2154" s="33" t="e">
        <f t="shared" ref="CY2154" si="3383">CX2152-CY2152</f>
        <v>#N/A</v>
      </c>
      <c r="CZ2154" s="33" t="e">
        <f t="shared" ref="CZ2154" si="3384">CY2152-CZ2152</f>
        <v>#N/A</v>
      </c>
      <c r="DA2154" s="33" t="e">
        <f t="shared" ref="DA2154" si="3385">CZ2152-DA2152</f>
        <v>#N/A</v>
      </c>
      <c r="DB2154" s="33" t="e">
        <f t="shared" ref="DB2154" si="3386">DA2152-DB2152</f>
        <v>#N/A</v>
      </c>
      <c r="DC2154" s="33" t="e">
        <f t="shared" ref="DC2154" si="3387">DB2152-DC2152</f>
        <v>#N/A</v>
      </c>
      <c r="DD2154" s="33" t="e">
        <f t="shared" ref="DD2154" si="3388">DC2152-DD2152</f>
        <v>#N/A</v>
      </c>
      <c r="DE2154" s="33" t="e">
        <f t="shared" ref="DE2154" si="3389">DD2152-DE2152</f>
        <v>#N/A</v>
      </c>
      <c r="DF2154" s="33" t="e">
        <f t="shared" ref="DF2154" si="3390">DE2152-DF2152</f>
        <v>#N/A</v>
      </c>
      <c r="DG2154" s="33" t="e">
        <f t="shared" ref="DG2154" si="3391">DF2152-DG2152</f>
        <v>#N/A</v>
      </c>
      <c r="DH2154" s="33" t="e">
        <f t="shared" ref="DH2154" si="3392">DG2152-DH2152</f>
        <v>#N/A</v>
      </c>
      <c r="DI2154" s="33" t="e">
        <f t="shared" ref="DI2154" si="3393">DH2152-DI2152</f>
        <v>#N/A</v>
      </c>
      <c r="DJ2154" s="33" t="e">
        <f t="shared" ref="DJ2154" si="3394">DI2152-DJ2152</f>
        <v>#N/A</v>
      </c>
      <c r="DK2154" s="33" t="e">
        <f t="shared" ref="DK2154" si="3395">DJ2152-DK2152</f>
        <v>#N/A</v>
      </c>
      <c r="DL2154" s="33" t="e">
        <f t="shared" ref="DL2154" si="3396">DK2152-DL2152</f>
        <v>#N/A</v>
      </c>
    </row>
    <row r="2155" spans="1:116" x14ac:dyDescent="0.35">
      <c r="B2155" t="s">
        <v>332</v>
      </c>
      <c r="D2155" t="s">
        <v>406</v>
      </c>
      <c r="E2155" s="8" t="str">
        <f t="shared" si="3296"/>
        <v>2155 WCINV-IS</v>
      </c>
      <c r="G2155" s="125"/>
      <c r="K2155" s="53"/>
      <c r="L2155" s="53"/>
      <c r="M2155" s="53"/>
      <c r="N2155" s="53"/>
      <c r="O2155" s="53"/>
      <c r="P2155" s="53"/>
      <c r="R2155" s="24"/>
      <c r="S2155" s="24"/>
      <c r="T2155" s="24"/>
      <c r="U2155" s="24"/>
      <c r="V2155" s="24"/>
      <c r="W2155" s="24"/>
      <c r="X2155" s="24"/>
      <c r="Y2155" s="24"/>
      <c r="Z2155" s="24"/>
      <c r="AA2155" s="24"/>
      <c r="AB2155" s="24"/>
      <c r="AC2155" s="24"/>
      <c r="AD2155" s="24"/>
      <c r="AE2155" s="24"/>
      <c r="AF2155" s="24"/>
      <c r="AG2155" s="24"/>
      <c r="AH2155" s="24"/>
      <c r="AI2155" s="24"/>
      <c r="AJ2155" s="24"/>
      <c r="AK2155" s="24"/>
      <c r="AL2155" s="24"/>
      <c r="AM2155" s="24"/>
      <c r="AN2155" s="24"/>
      <c r="AO2155" s="24"/>
      <c r="AP2155" s="24"/>
      <c r="AQ2155" s="24"/>
      <c r="AR2155" s="24"/>
      <c r="AS2155" s="24"/>
      <c r="AT2155" s="24"/>
      <c r="AU2155" s="24"/>
      <c r="AV2155" s="24"/>
      <c r="AW2155" s="24"/>
      <c r="AX2155" s="24"/>
      <c r="AY2155" s="24"/>
      <c r="AZ2155" s="24"/>
      <c r="BA2155" s="24"/>
      <c r="BB2155" s="24"/>
      <c r="BC2155" s="24"/>
      <c r="BD2155" s="24"/>
      <c r="BE2155" s="24"/>
      <c r="BF2155" s="24"/>
      <c r="BG2155" s="24"/>
      <c r="BH2155" s="24"/>
      <c r="BI2155" s="24"/>
      <c r="BJ2155" s="24"/>
      <c r="BK2155" s="24"/>
      <c r="BL2155" s="24"/>
      <c r="BM2155" s="24"/>
      <c r="BN2155" s="24"/>
      <c r="BO2155" s="24"/>
      <c r="BP2155" s="24"/>
      <c r="BQ2155" s="24"/>
      <c r="BR2155" s="24"/>
      <c r="BS2155" s="24"/>
      <c r="BT2155" s="24"/>
      <c r="BU2155" s="24"/>
      <c r="BV2155" s="24"/>
      <c r="BW2155" s="24"/>
      <c r="BX2155" s="24"/>
      <c r="BY2155" s="24"/>
      <c r="BZ2155" s="24"/>
      <c r="CA2155" s="24"/>
      <c r="CB2155" s="24"/>
      <c r="CC2155" s="24"/>
      <c r="CD2155" s="24"/>
      <c r="CE2155" s="24"/>
      <c r="CF2155" s="24"/>
      <c r="CG2155" s="24"/>
      <c r="CH2155" s="24"/>
      <c r="CI2155" s="24"/>
      <c r="CJ2155" s="24"/>
      <c r="CK2155" s="24"/>
      <c r="CL2155" s="24"/>
      <c r="CO2155" s="24"/>
      <c r="CP2155" s="24"/>
      <c r="CQ2155" s="24"/>
      <c r="CR2155" s="24"/>
      <c r="CS2155" s="24"/>
      <c r="CT2155" s="24"/>
      <c r="CU2155" s="24"/>
      <c r="CV2155" s="24"/>
      <c r="CW2155" s="24"/>
      <c r="CX2155" s="24"/>
      <c r="CY2155" s="24"/>
      <c r="CZ2155" s="24"/>
      <c r="DA2155" s="24"/>
      <c r="DB2155" s="24"/>
      <c r="DC2155" s="24"/>
      <c r="DD2155" s="24"/>
      <c r="DE2155" s="24"/>
      <c r="DF2155" s="24"/>
      <c r="DG2155" s="24"/>
      <c r="DH2155" s="24"/>
      <c r="DI2155" s="24"/>
      <c r="DJ2155" s="24"/>
      <c r="DK2155" s="24"/>
      <c r="DL2155" s="24"/>
    </row>
    <row r="2156" spans="1:116" x14ac:dyDescent="0.35">
      <c r="B2156" t="s">
        <v>332</v>
      </c>
      <c r="D2156" t="s">
        <v>406</v>
      </c>
      <c r="E2156" s="8" t="str">
        <f t="shared" si="3296"/>
        <v>2156 WCINV-IS</v>
      </c>
      <c r="G2156" s="136" t="str">
        <f>Codes!G2139</f>
        <v>(Primary label)</v>
      </c>
      <c r="K2156" s="53"/>
      <c r="L2156" s="53"/>
      <c r="M2156" s="53"/>
      <c r="N2156" s="53"/>
      <c r="O2156" s="53"/>
      <c r="P2156" s="53"/>
      <c r="R2156" s="24"/>
      <c r="S2156" s="24"/>
      <c r="T2156" s="24"/>
      <c r="U2156" s="24"/>
      <c r="V2156" s="24"/>
      <c r="W2156" s="24"/>
      <c r="X2156" s="24"/>
      <c r="Y2156" s="24"/>
      <c r="Z2156" s="24"/>
      <c r="AA2156" s="24"/>
      <c r="AB2156" s="24"/>
      <c r="AC2156" s="24"/>
      <c r="AD2156" s="24"/>
      <c r="AE2156" s="24"/>
      <c r="AF2156" s="24"/>
      <c r="AG2156" s="24"/>
      <c r="AH2156" s="24"/>
      <c r="AI2156" s="24"/>
      <c r="AJ2156" s="24"/>
      <c r="AK2156" s="24"/>
      <c r="AL2156" s="24"/>
      <c r="AM2156" s="24"/>
      <c r="AN2156" s="24"/>
      <c r="AO2156" s="24"/>
      <c r="AP2156" s="24"/>
      <c r="AQ2156" s="24"/>
      <c r="AR2156" s="24"/>
      <c r="AS2156" s="24"/>
      <c r="AT2156" s="24"/>
      <c r="AU2156" s="24"/>
      <c r="AV2156" s="24"/>
      <c r="AW2156" s="24"/>
      <c r="AX2156" s="24"/>
      <c r="AY2156" s="24"/>
      <c r="AZ2156" s="24"/>
      <c r="BA2156" s="24"/>
      <c r="BB2156" s="24"/>
      <c r="BC2156" s="24"/>
      <c r="BD2156" s="24"/>
      <c r="BE2156" s="24"/>
      <c r="BF2156" s="24"/>
      <c r="BG2156" s="24"/>
      <c r="BH2156" s="24"/>
      <c r="BI2156" s="24"/>
      <c r="BJ2156" s="24"/>
      <c r="BK2156" s="24"/>
      <c r="BL2156" s="24"/>
      <c r="BM2156" s="24"/>
      <c r="BN2156" s="24"/>
      <c r="BO2156" s="24"/>
      <c r="BP2156" s="24"/>
      <c r="BQ2156" s="24"/>
      <c r="BR2156" s="24"/>
      <c r="BS2156" s="24"/>
      <c r="BT2156" s="24"/>
      <c r="BU2156" s="24"/>
      <c r="BV2156" s="24"/>
      <c r="BW2156" s="24"/>
      <c r="BX2156" s="24"/>
      <c r="BY2156" s="24"/>
      <c r="BZ2156" s="24"/>
      <c r="CA2156" s="24"/>
      <c r="CB2156" s="24"/>
      <c r="CC2156" s="24"/>
      <c r="CD2156" s="24"/>
      <c r="CE2156" s="24"/>
      <c r="CF2156" s="24"/>
      <c r="CG2156" s="24"/>
      <c r="CH2156" s="24"/>
      <c r="CI2156" s="24"/>
      <c r="CJ2156" s="24"/>
      <c r="CK2156" s="24"/>
      <c r="CL2156" s="24"/>
      <c r="CO2156" s="24"/>
      <c r="CP2156" s="24"/>
      <c r="CQ2156" s="24"/>
      <c r="CR2156" s="24"/>
      <c r="CS2156" s="24"/>
      <c r="CT2156" s="24"/>
      <c r="CU2156" s="24"/>
      <c r="CV2156" s="24"/>
      <c r="CW2156" s="24"/>
      <c r="CX2156" s="24"/>
      <c r="CY2156" s="24"/>
      <c r="CZ2156" s="24"/>
      <c r="DA2156" s="24"/>
      <c r="DB2156" s="24"/>
      <c r="DC2156" s="24"/>
      <c r="DD2156" s="24"/>
      <c r="DE2156" s="24"/>
      <c r="DF2156" s="24"/>
      <c r="DG2156" s="24"/>
      <c r="DH2156" s="24"/>
      <c r="DI2156" s="24"/>
      <c r="DJ2156" s="24"/>
      <c r="DK2156" s="24"/>
      <c r="DL2156" s="24"/>
    </row>
    <row r="2157" spans="1:116" x14ac:dyDescent="0.35">
      <c r="B2157" t="s">
        <v>332</v>
      </c>
      <c r="D2157" t="s">
        <v>406</v>
      </c>
      <c r="E2157" s="8" t="str">
        <f t="shared" si="3296"/>
        <v>2157 WCINV-IS</v>
      </c>
      <c r="G2157" s="136" t="str">
        <f>Codes!G2140</f>
        <v>primary unit</v>
      </c>
      <c r="K2157" s="53"/>
      <c r="L2157" s="53"/>
      <c r="M2157" s="53"/>
      <c r="N2157" s="53"/>
      <c r="O2157" s="53"/>
      <c r="P2157" s="53"/>
      <c r="R2157" s="24"/>
      <c r="S2157" s="24"/>
      <c r="T2157" s="24"/>
      <c r="U2157" s="24"/>
      <c r="V2157" s="24"/>
      <c r="W2157" s="24"/>
      <c r="X2157" s="24"/>
      <c r="Y2157" s="24"/>
      <c r="Z2157" s="24"/>
      <c r="AA2157" s="24"/>
      <c r="AB2157" s="24"/>
      <c r="AC2157" s="24"/>
      <c r="AD2157" s="24"/>
      <c r="AE2157" s="24"/>
      <c r="AF2157" s="24"/>
      <c r="AG2157" s="24"/>
      <c r="AH2157" s="24"/>
      <c r="AI2157" s="24"/>
      <c r="AJ2157" s="24"/>
      <c r="AK2157" s="24"/>
      <c r="AL2157" s="24"/>
      <c r="AM2157" s="24"/>
      <c r="AN2157" s="24"/>
      <c r="AO2157" s="24"/>
      <c r="AP2157" s="24"/>
      <c r="AQ2157" s="24"/>
      <c r="AR2157" s="24"/>
      <c r="AS2157" s="24"/>
      <c r="AT2157" s="24"/>
      <c r="AU2157" s="24"/>
      <c r="AV2157" s="24"/>
      <c r="AW2157" s="24"/>
      <c r="AX2157" s="24"/>
      <c r="AY2157" s="24"/>
      <c r="AZ2157" s="24"/>
      <c r="BA2157" s="24"/>
      <c r="BB2157" s="24"/>
      <c r="BC2157" s="24"/>
      <c r="BD2157" s="24"/>
      <c r="BE2157" s="24"/>
      <c r="BF2157" s="24"/>
      <c r="BG2157" s="24"/>
      <c r="BH2157" s="24"/>
      <c r="BI2157" s="24"/>
      <c r="BJ2157" s="24"/>
      <c r="BK2157" s="24"/>
      <c r="BL2157" s="24"/>
      <c r="BM2157" s="24"/>
      <c r="BN2157" s="24"/>
      <c r="BO2157" s="24"/>
      <c r="BP2157" s="24"/>
      <c r="BQ2157" s="24"/>
      <c r="BR2157" s="24"/>
      <c r="BS2157" s="24"/>
      <c r="BT2157" s="24"/>
      <c r="BU2157" s="24"/>
      <c r="BV2157" s="24"/>
      <c r="BW2157" s="24"/>
      <c r="BX2157" s="24"/>
      <c r="BY2157" s="24"/>
      <c r="BZ2157" s="24"/>
      <c r="CA2157" s="24"/>
      <c r="CB2157" s="24"/>
      <c r="CC2157" s="24"/>
      <c r="CD2157" s="24"/>
      <c r="CE2157" s="24"/>
      <c r="CF2157" s="24"/>
      <c r="CG2157" s="24"/>
      <c r="CH2157" s="24"/>
      <c r="CI2157" s="24"/>
      <c r="CJ2157" s="24"/>
      <c r="CK2157" s="24"/>
      <c r="CL2157" s="24"/>
      <c r="CO2157" s="24"/>
      <c r="CP2157" s="24"/>
      <c r="CQ2157" s="24"/>
      <c r="CR2157" s="24"/>
      <c r="CS2157" s="24"/>
      <c r="CT2157" s="24"/>
      <c r="CU2157" s="24"/>
      <c r="CV2157" s="24"/>
      <c r="CW2157" s="24"/>
      <c r="CX2157" s="24"/>
      <c r="CY2157" s="24"/>
      <c r="CZ2157" s="24"/>
      <c r="DA2157" s="24"/>
      <c r="DB2157" s="24"/>
      <c r="DC2157" s="24"/>
      <c r="DD2157" s="24"/>
      <c r="DE2157" s="24"/>
      <c r="DF2157" s="24"/>
      <c r="DG2157" s="24"/>
      <c r="DH2157" s="24"/>
      <c r="DI2157" s="24"/>
      <c r="DJ2157" s="24"/>
      <c r="DK2157" s="24"/>
      <c r="DL2157" s="24"/>
    </row>
    <row r="2158" spans="1:116" x14ac:dyDescent="0.35">
      <c r="B2158" t="s">
        <v>332</v>
      </c>
      <c r="D2158" t="s">
        <v>406</v>
      </c>
      <c r="E2158" s="8" t="str">
        <f t="shared" si="3296"/>
        <v>2158 WCINV-IS</v>
      </c>
      <c r="G2158" s="136" t="str">
        <f>Codes!G2141</f>
        <v>Primary revenue driver</v>
      </c>
      <c r="K2158" s="53"/>
      <c r="L2158" s="53"/>
      <c r="M2158" s="53"/>
      <c r="N2158" s="53"/>
      <c r="O2158" s="53"/>
      <c r="P2158" s="53"/>
      <c r="R2158" s="24"/>
      <c r="S2158" s="179" t="str">
        <f>S2141</f>
        <v>S$16</v>
      </c>
      <c r="T2158" s="179" t="str">
        <f t="shared" ref="T2158:CE2158" si="3397">T2141</f>
        <v>T$16</v>
      </c>
      <c r="U2158" s="179" t="str">
        <f t="shared" si="3397"/>
        <v>U$16</v>
      </c>
      <c r="V2158" s="179" t="str">
        <f t="shared" si="3397"/>
        <v>V$16</v>
      </c>
      <c r="W2158" s="179" t="str">
        <f t="shared" si="3397"/>
        <v>W$16</v>
      </c>
      <c r="X2158" s="179" t="str">
        <f t="shared" si="3397"/>
        <v>X$16</v>
      </c>
      <c r="Y2158" s="179" t="str">
        <f t="shared" si="3397"/>
        <v>Y$16</v>
      </c>
      <c r="Z2158" s="179" t="str">
        <f t="shared" si="3397"/>
        <v>Z$16</v>
      </c>
      <c r="AA2158" s="179" t="str">
        <f t="shared" si="3397"/>
        <v>AA$16</v>
      </c>
      <c r="AB2158" s="179" t="str">
        <f t="shared" si="3397"/>
        <v>AB$16</v>
      </c>
      <c r="AC2158" s="179" t="str">
        <f t="shared" si="3397"/>
        <v>AC$16</v>
      </c>
      <c r="AD2158" s="179" t="str">
        <f t="shared" si="3397"/>
        <v>AD$16</v>
      </c>
      <c r="AE2158" s="179" t="str">
        <f t="shared" si="3397"/>
        <v>AE$16</v>
      </c>
      <c r="AF2158" s="179" t="str">
        <f t="shared" si="3397"/>
        <v>AF$16</v>
      </c>
      <c r="AG2158" s="179" t="str">
        <f t="shared" si="3397"/>
        <v>AG$16</v>
      </c>
      <c r="AH2158" s="179" t="str">
        <f t="shared" si="3397"/>
        <v>AH$16</v>
      </c>
      <c r="AI2158" s="179" t="str">
        <f t="shared" si="3397"/>
        <v>AI$16</v>
      </c>
      <c r="AJ2158" s="179" t="str">
        <f t="shared" si="3397"/>
        <v>AJ$16</v>
      </c>
      <c r="AK2158" s="179" t="str">
        <f t="shared" si="3397"/>
        <v>AK$16</v>
      </c>
      <c r="AL2158" s="179" t="str">
        <f t="shared" si="3397"/>
        <v>AL$16</v>
      </c>
      <c r="AM2158" s="179" t="str">
        <f t="shared" si="3397"/>
        <v>AM$16</v>
      </c>
      <c r="AN2158" s="179" t="str">
        <f t="shared" si="3397"/>
        <v>AN$16</v>
      </c>
      <c r="AO2158" s="179" t="str">
        <f t="shared" si="3397"/>
        <v>AO$16</v>
      </c>
      <c r="AP2158" s="179" t="str">
        <f t="shared" si="3397"/>
        <v>AP$16</v>
      </c>
      <c r="AQ2158" s="179" t="str">
        <f t="shared" si="3397"/>
        <v>AQ$16</v>
      </c>
      <c r="AR2158" s="179" t="str">
        <f t="shared" si="3397"/>
        <v>AR$16</v>
      </c>
      <c r="AS2158" s="179" t="str">
        <f t="shared" si="3397"/>
        <v>AS$16</v>
      </c>
      <c r="AT2158" s="179" t="str">
        <f t="shared" si="3397"/>
        <v>AT$16</v>
      </c>
      <c r="AU2158" s="179" t="str">
        <f t="shared" si="3397"/>
        <v>AU$16</v>
      </c>
      <c r="AV2158" s="179" t="str">
        <f t="shared" si="3397"/>
        <v>AV$16</v>
      </c>
      <c r="AW2158" s="179" t="str">
        <f t="shared" si="3397"/>
        <v>AW$16</v>
      </c>
      <c r="AX2158" s="179" t="str">
        <f t="shared" si="3397"/>
        <v>AX$16</v>
      </c>
      <c r="AY2158" s="179" t="str">
        <f t="shared" si="3397"/>
        <v>AY$16</v>
      </c>
      <c r="AZ2158" s="179" t="str">
        <f t="shared" si="3397"/>
        <v>AZ$16</v>
      </c>
      <c r="BA2158" s="179" t="str">
        <f t="shared" si="3397"/>
        <v>BA$16</v>
      </c>
      <c r="BB2158" s="179" t="str">
        <f t="shared" si="3397"/>
        <v>BB$16</v>
      </c>
      <c r="BC2158" s="179" t="str">
        <f t="shared" si="3397"/>
        <v>BC$16</v>
      </c>
      <c r="BD2158" s="179" t="str">
        <f t="shared" si="3397"/>
        <v>BD$16</v>
      </c>
      <c r="BE2158" s="179" t="str">
        <f t="shared" si="3397"/>
        <v>BE$16</v>
      </c>
      <c r="BF2158" s="179" t="str">
        <f t="shared" si="3397"/>
        <v>BF$16</v>
      </c>
      <c r="BG2158" s="179" t="str">
        <f t="shared" si="3397"/>
        <v>BG$16</v>
      </c>
      <c r="BH2158" s="179" t="str">
        <f t="shared" si="3397"/>
        <v>BH$16</v>
      </c>
      <c r="BI2158" s="179" t="str">
        <f t="shared" si="3397"/>
        <v>BI$16</v>
      </c>
      <c r="BJ2158" s="179" t="str">
        <f t="shared" si="3397"/>
        <v>BJ$16</v>
      </c>
      <c r="BK2158" s="179" t="str">
        <f t="shared" si="3397"/>
        <v>BK$16</v>
      </c>
      <c r="BL2158" s="179" t="str">
        <f t="shared" si="3397"/>
        <v>BL$16</v>
      </c>
      <c r="BM2158" s="179" t="str">
        <f t="shared" si="3397"/>
        <v>BM$16</v>
      </c>
      <c r="BN2158" s="179" t="str">
        <f t="shared" si="3397"/>
        <v>BN$16</v>
      </c>
      <c r="BO2158" s="179" t="str">
        <f t="shared" si="3397"/>
        <v>BO$16</v>
      </c>
      <c r="BP2158" s="179" t="str">
        <f t="shared" si="3397"/>
        <v>BP$16</v>
      </c>
      <c r="BQ2158" s="179" t="str">
        <f t="shared" si="3397"/>
        <v>BQ$16</v>
      </c>
      <c r="BR2158" s="179" t="str">
        <f t="shared" si="3397"/>
        <v>BR$16</v>
      </c>
      <c r="BS2158" s="179" t="str">
        <f t="shared" si="3397"/>
        <v>BS$16</v>
      </c>
      <c r="BT2158" s="179" t="str">
        <f t="shared" si="3397"/>
        <v>BT$16</v>
      </c>
      <c r="BU2158" s="179" t="str">
        <f t="shared" si="3397"/>
        <v>BU$16</v>
      </c>
      <c r="BV2158" s="179" t="str">
        <f t="shared" si="3397"/>
        <v>BV$16</v>
      </c>
      <c r="BW2158" s="179" t="str">
        <f t="shared" si="3397"/>
        <v>BW$16</v>
      </c>
      <c r="BX2158" s="179" t="str">
        <f t="shared" si="3397"/>
        <v>BX$16</v>
      </c>
      <c r="BY2158" s="179" t="str">
        <f t="shared" si="3397"/>
        <v>BY$16</v>
      </c>
      <c r="BZ2158" s="179" t="str">
        <f t="shared" si="3397"/>
        <v>BZ$16</v>
      </c>
      <c r="CA2158" s="179" t="str">
        <f t="shared" si="3397"/>
        <v>CA$16</v>
      </c>
      <c r="CB2158" s="179" t="str">
        <f t="shared" si="3397"/>
        <v>CB$16</v>
      </c>
      <c r="CC2158" s="179" t="str">
        <f t="shared" si="3397"/>
        <v>CC$16</v>
      </c>
      <c r="CD2158" s="179" t="str">
        <f t="shared" si="3397"/>
        <v>CD$16</v>
      </c>
      <c r="CE2158" s="179" t="str">
        <f t="shared" si="3397"/>
        <v>CE$16</v>
      </c>
      <c r="CF2158" s="179" t="str">
        <f t="shared" ref="CF2158:CL2158" si="3398">CF2141</f>
        <v>CF$16</v>
      </c>
      <c r="CG2158" s="179" t="str">
        <f t="shared" si="3398"/>
        <v>CG$16</v>
      </c>
      <c r="CH2158" s="179" t="str">
        <f t="shared" si="3398"/>
        <v>CH$16</v>
      </c>
      <c r="CI2158" s="179" t="str">
        <f t="shared" si="3398"/>
        <v>CI$16</v>
      </c>
      <c r="CJ2158" s="179" t="str">
        <f t="shared" si="3398"/>
        <v>CJ$16</v>
      </c>
      <c r="CK2158" s="179" t="str">
        <f t="shared" si="3398"/>
        <v>CK$16</v>
      </c>
      <c r="CL2158" s="179" t="str">
        <f t="shared" si="3398"/>
        <v>CL$16</v>
      </c>
      <c r="CO2158" s="179">
        <f>CO829</f>
        <v>0</v>
      </c>
      <c r="CP2158" s="179">
        <f>CP829</f>
        <v>0</v>
      </c>
      <c r="CQ2158" s="179">
        <f>CQ829</f>
        <v>0</v>
      </c>
      <c r="CR2158" s="179">
        <f>CR829</f>
        <v>0</v>
      </c>
      <c r="CS2158" s="179">
        <f>CS829</f>
        <v>0</v>
      </c>
      <c r="CT2158" s="179">
        <f>CT829</f>
        <v>0</v>
      </c>
      <c r="CU2158" s="179">
        <f>CU829</f>
        <v>0</v>
      </c>
      <c r="CV2158" s="179">
        <f>CV829</f>
        <v>0</v>
      </c>
      <c r="CW2158" s="179">
        <f>CW829</f>
        <v>0</v>
      </c>
      <c r="CX2158" s="179">
        <f>CX829</f>
        <v>0</v>
      </c>
      <c r="CY2158" s="179">
        <f>CY829</f>
        <v>0</v>
      </c>
      <c r="CZ2158" s="179">
        <f>CZ829</f>
        <v>0</v>
      </c>
      <c r="DA2158" s="179">
        <f>DA829</f>
        <v>0</v>
      </c>
      <c r="DB2158" s="179">
        <f>DB829</f>
        <v>0</v>
      </c>
      <c r="DC2158" s="179">
        <f>DC829</f>
        <v>0</v>
      </c>
      <c r="DD2158" s="179">
        <f>DD829</f>
        <v>0</v>
      </c>
      <c r="DE2158" s="179">
        <f>DE829</f>
        <v>0</v>
      </c>
      <c r="DF2158" s="179">
        <f>DF829</f>
        <v>0</v>
      </c>
      <c r="DG2158" s="179">
        <f>DG829</f>
        <v>0</v>
      </c>
      <c r="DH2158" s="179">
        <f>DH829</f>
        <v>0</v>
      </c>
      <c r="DI2158" s="179">
        <f>DI829</f>
        <v>0</v>
      </c>
      <c r="DJ2158" s="179">
        <f>DJ829</f>
        <v>0</v>
      </c>
      <c r="DK2158" s="179">
        <f>DK829</f>
        <v>0</v>
      </c>
      <c r="DL2158" s="179">
        <f>DL829</f>
        <v>0</v>
      </c>
    </row>
    <row r="2159" spans="1:116" x14ac:dyDescent="0.35">
      <c r="B2159" t="s">
        <v>332</v>
      </c>
      <c r="D2159" t="s">
        <v>406</v>
      </c>
      <c r="E2159" s="8" t="str">
        <f t="shared" si="3296"/>
        <v>2159 WCINV-IS</v>
      </c>
      <c r="G2159" s="136" t="str">
        <f>Codes!G2142</f>
        <v>Primary volume driver</v>
      </c>
      <c r="H2159" s="56"/>
      <c r="I2159" s="79"/>
      <c r="J2159" s="79"/>
      <c r="K2159" s="15"/>
      <c r="L2159" s="15"/>
      <c r="M2159" s="15"/>
      <c r="N2159" s="15"/>
      <c r="O2159" s="15"/>
      <c r="P2159" s="15"/>
      <c r="R2159" s="15"/>
      <c r="S2159" s="179" t="str">
        <f t="shared" ref="S2159:CD2159" si="3399">S2142</f>
        <v>S$17</v>
      </c>
      <c r="T2159" s="179" t="str">
        <f t="shared" si="3399"/>
        <v>T$17</v>
      </c>
      <c r="U2159" s="179" t="str">
        <f t="shared" si="3399"/>
        <v>U$17</v>
      </c>
      <c r="V2159" s="179" t="str">
        <f t="shared" si="3399"/>
        <v>V$17</v>
      </c>
      <c r="W2159" s="179" t="str">
        <f t="shared" si="3399"/>
        <v>W$17</v>
      </c>
      <c r="X2159" s="179" t="str">
        <f t="shared" si="3399"/>
        <v>X$17</v>
      </c>
      <c r="Y2159" s="179" t="str">
        <f t="shared" si="3399"/>
        <v>Y$17</v>
      </c>
      <c r="Z2159" s="179" t="str">
        <f t="shared" si="3399"/>
        <v>Z$17</v>
      </c>
      <c r="AA2159" s="179" t="str">
        <f t="shared" si="3399"/>
        <v>AA$17</v>
      </c>
      <c r="AB2159" s="179" t="str">
        <f t="shared" si="3399"/>
        <v>AB$17</v>
      </c>
      <c r="AC2159" s="179" t="str">
        <f t="shared" si="3399"/>
        <v>AC$17</v>
      </c>
      <c r="AD2159" s="179" t="str">
        <f t="shared" si="3399"/>
        <v>AD$17</v>
      </c>
      <c r="AE2159" s="179" t="str">
        <f t="shared" si="3399"/>
        <v>AE$17</v>
      </c>
      <c r="AF2159" s="179" t="str">
        <f t="shared" si="3399"/>
        <v>AF$17</v>
      </c>
      <c r="AG2159" s="179" t="str">
        <f t="shared" si="3399"/>
        <v>AG$17</v>
      </c>
      <c r="AH2159" s="179" t="str">
        <f t="shared" si="3399"/>
        <v>AH$17</v>
      </c>
      <c r="AI2159" s="179" t="str">
        <f t="shared" si="3399"/>
        <v>AI$17</v>
      </c>
      <c r="AJ2159" s="179" t="str">
        <f t="shared" si="3399"/>
        <v>AJ$17</v>
      </c>
      <c r="AK2159" s="179" t="str">
        <f t="shared" si="3399"/>
        <v>AK$17</v>
      </c>
      <c r="AL2159" s="179" t="str">
        <f t="shared" si="3399"/>
        <v>AL$17</v>
      </c>
      <c r="AM2159" s="179" t="str">
        <f t="shared" si="3399"/>
        <v>AM$17</v>
      </c>
      <c r="AN2159" s="179" t="str">
        <f t="shared" si="3399"/>
        <v>AN$17</v>
      </c>
      <c r="AO2159" s="179" t="str">
        <f t="shared" si="3399"/>
        <v>AO$17</v>
      </c>
      <c r="AP2159" s="179" t="str">
        <f t="shared" si="3399"/>
        <v>AP$17</v>
      </c>
      <c r="AQ2159" s="179" t="str">
        <f t="shared" si="3399"/>
        <v>AQ$17</v>
      </c>
      <c r="AR2159" s="179" t="str">
        <f t="shared" si="3399"/>
        <v>AR$17</v>
      </c>
      <c r="AS2159" s="179" t="str">
        <f t="shared" si="3399"/>
        <v>AS$17</v>
      </c>
      <c r="AT2159" s="179" t="str">
        <f t="shared" si="3399"/>
        <v>AT$17</v>
      </c>
      <c r="AU2159" s="179" t="str">
        <f t="shared" si="3399"/>
        <v>AU$17</v>
      </c>
      <c r="AV2159" s="179" t="str">
        <f t="shared" si="3399"/>
        <v>AV$17</v>
      </c>
      <c r="AW2159" s="179" t="str">
        <f t="shared" si="3399"/>
        <v>AW$17</v>
      </c>
      <c r="AX2159" s="179" t="str">
        <f t="shared" si="3399"/>
        <v>AX$17</v>
      </c>
      <c r="AY2159" s="179" t="str">
        <f t="shared" si="3399"/>
        <v>AY$17</v>
      </c>
      <c r="AZ2159" s="179" t="str">
        <f t="shared" si="3399"/>
        <v>AZ$17</v>
      </c>
      <c r="BA2159" s="179" t="str">
        <f t="shared" si="3399"/>
        <v>BA$17</v>
      </c>
      <c r="BB2159" s="179" t="str">
        <f t="shared" si="3399"/>
        <v>BB$17</v>
      </c>
      <c r="BC2159" s="179" t="str">
        <f t="shared" si="3399"/>
        <v>BC$17</v>
      </c>
      <c r="BD2159" s="179" t="str">
        <f t="shared" si="3399"/>
        <v>BD$17</v>
      </c>
      <c r="BE2159" s="179" t="str">
        <f t="shared" si="3399"/>
        <v>BE$17</v>
      </c>
      <c r="BF2159" s="179" t="str">
        <f t="shared" si="3399"/>
        <v>BF$17</v>
      </c>
      <c r="BG2159" s="179" t="str">
        <f t="shared" si="3399"/>
        <v>BG$17</v>
      </c>
      <c r="BH2159" s="179" t="str">
        <f t="shared" si="3399"/>
        <v>BH$17</v>
      </c>
      <c r="BI2159" s="179" t="str">
        <f t="shared" si="3399"/>
        <v>BI$17</v>
      </c>
      <c r="BJ2159" s="179" t="str">
        <f t="shared" si="3399"/>
        <v>BJ$17</v>
      </c>
      <c r="BK2159" s="179" t="str">
        <f t="shared" si="3399"/>
        <v>BK$17</v>
      </c>
      <c r="BL2159" s="179" t="str">
        <f t="shared" si="3399"/>
        <v>BL$17</v>
      </c>
      <c r="BM2159" s="179" t="str">
        <f t="shared" si="3399"/>
        <v>BM$17</v>
      </c>
      <c r="BN2159" s="179" t="str">
        <f t="shared" si="3399"/>
        <v>BN$17</v>
      </c>
      <c r="BO2159" s="179" t="str">
        <f t="shared" si="3399"/>
        <v>BO$17</v>
      </c>
      <c r="BP2159" s="179" t="str">
        <f t="shared" si="3399"/>
        <v>BP$17</v>
      </c>
      <c r="BQ2159" s="179" t="str">
        <f t="shared" si="3399"/>
        <v>BQ$17</v>
      </c>
      <c r="BR2159" s="179" t="str">
        <f t="shared" si="3399"/>
        <v>BR$17</v>
      </c>
      <c r="BS2159" s="179" t="str">
        <f t="shared" si="3399"/>
        <v>BS$17</v>
      </c>
      <c r="BT2159" s="179" t="str">
        <f t="shared" si="3399"/>
        <v>BT$17</v>
      </c>
      <c r="BU2159" s="179" t="str">
        <f t="shared" si="3399"/>
        <v>BU$17</v>
      </c>
      <c r="BV2159" s="179" t="str">
        <f t="shared" si="3399"/>
        <v>BV$17</v>
      </c>
      <c r="BW2159" s="179" t="str">
        <f t="shared" si="3399"/>
        <v>BW$17</v>
      </c>
      <c r="BX2159" s="179" t="str">
        <f t="shared" si="3399"/>
        <v>BX$17</v>
      </c>
      <c r="BY2159" s="179" t="str">
        <f t="shared" si="3399"/>
        <v>BY$17</v>
      </c>
      <c r="BZ2159" s="179" t="str">
        <f t="shared" si="3399"/>
        <v>BZ$17</v>
      </c>
      <c r="CA2159" s="179" t="str">
        <f t="shared" si="3399"/>
        <v>CA$17</v>
      </c>
      <c r="CB2159" s="179" t="str">
        <f t="shared" si="3399"/>
        <v>CB$17</v>
      </c>
      <c r="CC2159" s="179" t="str">
        <f t="shared" si="3399"/>
        <v>CC$17</v>
      </c>
      <c r="CD2159" s="179" t="str">
        <f t="shared" si="3399"/>
        <v>CD$17</v>
      </c>
      <c r="CE2159" s="179" t="str">
        <f t="shared" ref="CE2159:CL2159" si="3400">CE2142</f>
        <v>CE$17</v>
      </c>
      <c r="CF2159" s="179" t="str">
        <f t="shared" si="3400"/>
        <v>CF$17</v>
      </c>
      <c r="CG2159" s="179" t="str">
        <f t="shared" si="3400"/>
        <v>CG$17</v>
      </c>
      <c r="CH2159" s="179" t="str">
        <f t="shared" si="3400"/>
        <v>CH$17</v>
      </c>
      <c r="CI2159" s="179" t="str">
        <f t="shared" si="3400"/>
        <v>CI$17</v>
      </c>
      <c r="CJ2159" s="179" t="str">
        <f t="shared" si="3400"/>
        <v>CJ$17</v>
      </c>
      <c r="CK2159" s="179" t="str">
        <f t="shared" si="3400"/>
        <v>CK$17</v>
      </c>
      <c r="CL2159" s="179" t="str">
        <f t="shared" si="3400"/>
        <v>CL$17</v>
      </c>
      <c r="CN2159" s="79"/>
      <c r="CO2159" s="179">
        <f>CO830</f>
        <v>0</v>
      </c>
      <c r="CP2159" s="179">
        <f>CP830</f>
        <v>0</v>
      </c>
      <c r="CQ2159" s="179">
        <f>CQ830</f>
        <v>0</v>
      </c>
      <c r="CR2159" s="179">
        <f>CR830</f>
        <v>0</v>
      </c>
      <c r="CS2159" s="179">
        <f>CS830</f>
        <v>0</v>
      </c>
      <c r="CT2159" s="179">
        <f>CT830</f>
        <v>0</v>
      </c>
      <c r="CU2159" s="179">
        <f>CU830</f>
        <v>0</v>
      </c>
      <c r="CV2159" s="179">
        <f>CV830</f>
        <v>0</v>
      </c>
      <c r="CW2159" s="179">
        <f>CW830</f>
        <v>0</v>
      </c>
      <c r="CX2159" s="179">
        <f>CX830</f>
        <v>0</v>
      </c>
      <c r="CY2159" s="179">
        <f>CY830</f>
        <v>0</v>
      </c>
      <c r="CZ2159" s="179">
        <f>CZ830</f>
        <v>0</v>
      </c>
      <c r="DA2159" s="179">
        <f>DA830</f>
        <v>0</v>
      </c>
      <c r="DB2159" s="179">
        <f>DB830</f>
        <v>0</v>
      </c>
      <c r="DC2159" s="179">
        <f>DC830</f>
        <v>0</v>
      </c>
      <c r="DD2159" s="179">
        <f>DD830</f>
        <v>0</v>
      </c>
      <c r="DE2159" s="179">
        <f>DE830</f>
        <v>0</v>
      </c>
      <c r="DF2159" s="179">
        <f>DF830</f>
        <v>0</v>
      </c>
      <c r="DG2159" s="179">
        <f>DG830</f>
        <v>0</v>
      </c>
      <c r="DH2159" s="179">
        <f>DH830</f>
        <v>0</v>
      </c>
      <c r="DI2159" s="179">
        <f>DI830</f>
        <v>0</v>
      </c>
      <c r="DJ2159" s="179">
        <f>DJ830</f>
        <v>0</v>
      </c>
      <c r="DK2159" s="179">
        <f>DK830</f>
        <v>0</v>
      </c>
      <c r="DL2159" s="179">
        <f>DL830</f>
        <v>0</v>
      </c>
    </row>
    <row r="2160" spans="1:116" x14ac:dyDescent="0.35">
      <c r="B2160" t="s">
        <v>332</v>
      </c>
      <c r="D2160" t="s">
        <v>406</v>
      </c>
      <c r="E2160" s="8" t="str">
        <f t="shared" si="3296"/>
        <v>2160 WCINV-IS</v>
      </c>
      <c r="G2160" s="191" t="str">
        <f>G2147</f>
        <v>Simple inventory- IS driven:</v>
      </c>
      <c r="H2160" s="12"/>
      <c r="I2160" s="60"/>
      <c r="J2160" s="60"/>
      <c r="K2160" s="15"/>
      <c r="L2160" s="15"/>
      <c r="M2160" s="15"/>
      <c r="N2160" s="15"/>
      <c r="O2160" s="15"/>
      <c r="P2160" s="15"/>
      <c r="R2160" s="15"/>
      <c r="S2160" s="179">
        <f t="shared" ref="S2160:CD2160" si="3401">S2143</f>
        <v>0</v>
      </c>
      <c r="T2160" s="179">
        <f t="shared" si="3401"/>
        <v>0</v>
      </c>
      <c r="U2160" s="179">
        <f t="shared" si="3401"/>
        <v>0</v>
      </c>
      <c r="V2160" s="179">
        <f t="shared" si="3401"/>
        <v>0</v>
      </c>
      <c r="W2160" s="179">
        <f t="shared" si="3401"/>
        <v>0</v>
      </c>
      <c r="X2160" s="179">
        <f t="shared" si="3401"/>
        <v>0</v>
      </c>
      <c r="Y2160" s="179">
        <f t="shared" si="3401"/>
        <v>0</v>
      </c>
      <c r="Z2160" s="179">
        <f t="shared" si="3401"/>
        <v>0</v>
      </c>
      <c r="AA2160" s="179">
        <f t="shared" si="3401"/>
        <v>0</v>
      </c>
      <c r="AB2160" s="179">
        <f t="shared" si="3401"/>
        <v>0</v>
      </c>
      <c r="AC2160" s="179">
        <f t="shared" si="3401"/>
        <v>0</v>
      </c>
      <c r="AD2160" s="179">
        <f t="shared" si="3401"/>
        <v>0</v>
      </c>
      <c r="AE2160" s="179">
        <f t="shared" si="3401"/>
        <v>0</v>
      </c>
      <c r="AF2160" s="179">
        <f t="shared" si="3401"/>
        <v>0</v>
      </c>
      <c r="AG2160" s="179">
        <f t="shared" si="3401"/>
        <v>0</v>
      </c>
      <c r="AH2160" s="179">
        <f t="shared" si="3401"/>
        <v>0</v>
      </c>
      <c r="AI2160" s="179">
        <f t="shared" si="3401"/>
        <v>0</v>
      </c>
      <c r="AJ2160" s="179">
        <f t="shared" si="3401"/>
        <v>0</v>
      </c>
      <c r="AK2160" s="179">
        <f t="shared" si="3401"/>
        <v>0</v>
      </c>
      <c r="AL2160" s="179">
        <f t="shared" si="3401"/>
        <v>0</v>
      </c>
      <c r="AM2160" s="179">
        <f t="shared" si="3401"/>
        <v>0</v>
      </c>
      <c r="AN2160" s="179">
        <f t="shared" si="3401"/>
        <v>0</v>
      </c>
      <c r="AO2160" s="179">
        <f t="shared" si="3401"/>
        <v>0</v>
      </c>
      <c r="AP2160" s="179">
        <f t="shared" si="3401"/>
        <v>0</v>
      </c>
      <c r="AQ2160" s="179">
        <f t="shared" si="3401"/>
        <v>0</v>
      </c>
      <c r="AR2160" s="179">
        <f t="shared" si="3401"/>
        <v>0</v>
      </c>
      <c r="AS2160" s="179">
        <f t="shared" si="3401"/>
        <v>0</v>
      </c>
      <c r="AT2160" s="179">
        <f t="shared" si="3401"/>
        <v>0</v>
      </c>
      <c r="AU2160" s="179">
        <f t="shared" si="3401"/>
        <v>0</v>
      </c>
      <c r="AV2160" s="179">
        <f t="shared" si="3401"/>
        <v>0</v>
      </c>
      <c r="AW2160" s="179">
        <f t="shared" si="3401"/>
        <v>0</v>
      </c>
      <c r="AX2160" s="179">
        <f t="shared" si="3401"/>
        <v>0</v>
      </c>
      <c r="AY2160" s="179">
        <f t="shared" si="3401"/>
        <v>0</v>
      </c>
      <c r="AZ2160" s="179">
        <f t="shared" si="3401"/>
        <v>0</v>
      </c>
      <c r="BA2160" s="179">
        <f t="shared" si="3401"/>
        <v>0</v>
      </c>
      <c r="BB2160" s="179">
        <f t="shared" si="3401"/>
        <v>0</v>
      </c>
      <c r="BC2160" s="179">
        <f t="shared" si="3401"/>
        <v>0</v>
      </c>
      <c r="BD2160" s="179">
        <f t="shared" si="3401"/>
        <v>0</v>
      </c>
      <c r="BE2160" s="179">
        <f t="shared" si="3401"/>
        <v>0</v>
      </c>
      <c r="BF2160" s="179">
        <f t="shared" si="3401"/>
        <v>0</v>
      </c>
      <c r="BG2160" s="179">
        <f t="shared" si="3401"/>
        <v>0</v>
      </c>
      <c r="BH2160" s="179">
        <f t="shared" si="3401"/>
        <v>0</v>
      </c>
      <c r="BI2160" s="179">
        <f t="shared" si="3401"/>
        <v>0</v>
      </c>
      <c r="BJ2160" s="179">
        <f t="shared" si="3401"/>
        <v>0</v>
      </c>
      <c r="BK2160" s="179">
        <f t="shared" si="3401"/>
        <v>0</v>
      </c>
      <c r="BL2160" s="179">
        <f t="shared" si="3401"/>
        <v>0</v>
      </c>
      <c r="BM2160" s="179">
        <f t="shared" si="3401"/>
        <v>0</v>
      </c>
      <c r="BN2160" s="179">
        <f t="shared" si="3401"/>
        <v>0</v>
      </c>
      <c r="BO2160" s="179">
        <f t="shared" si="3401"/>
        <v>0</v>
      </c>
      <c r="BP2160" s="179">
        <f t="shared" si="3401"/>
        <v>0</v>
      </c>
      <c r="BQ2160" s="179">
        <f t="shared" si="3401"/>
        <v>0</v>
      </c>
      <c r="BR2160" s="179">
        <f t="shared" si="3401"/>
        <v>0</v>
      </c>
      <c r="BS2160" s="179">
        <f t="shared" si="3401"/>
        <v>0</v>
      </c>
      <c r="BT2160" s="179">
        <f t="shared" si="3401"/>
        <v>0</v>
      </c>
      <c r="BU2160" s="179">
        <f t="shared" si="3401"/>
        <v>0</v>
      </c>
      <c r="BV2160" s="179">
        <f t="shared" si="3401"/>
        <v>0</v>
      </c>
      <c r="BW2160" s="179">
        <f t="shared" si="3401"/>
        <v>0</v>
      </c>
      <c r="BX2160" s="179">
        <f t="shared" si="3401"/>
        <v>0</v>
      </c>
      <c r="BY2160" s="179">
        <f t="shared" si="3401"/>
        <v>0</v>
      </c>
      <c r="BZ2160" s="179">
        <f t="shared" si="3401"/>
        <v>0</v>
      </c>
      <c r="CA2160" s="179">
        <f t="shared" si="3401"/>
        <v>0</v>
      </c>
      <c r="CB2160" s="179">
        <f t="shared" si="3401"/>
        <v>0</v>
      </c>
      <c r="CC2160" s="179">
        <f t="shared" si="3401"/>
        <v>0</v>
      </c>
      <c r="CD2160" s="179">
        <f t="shared" si="3401"/>
        <v>0</v>
      </c>
      <c r="CE2160" s="179">
        <f t="shared" ref="CE2160:CL2160" si="3402">CE2143</f>
        <v>0</v>
      </c>
      <c r="CF2160" s="179">
        <f t="shared" si="3402"/>
        <v>0</v>
      </c>
      <c r="CG2160" s="179">
        <f t="shared" si="3402"/>
        <v>0</v>
      </c>
      <c r="CH2160" s="179">
        <f t="shared" si="3402"/>
        <v>0</v>
      </c>
      <c r="CI2160" s="179">
        <f t="shared" si="3402"/>
        <v>0</v>
      </c>
      <c r="CJ2160" s="179">
        <f t="shared" si="3402"/>
        <v>0</v>
      </c>
      <c r="CK2160" s="179">
        <f t="shared" si="3402"/>
        <v>0</v>
      </c>
      <c r="CL2160" s="179">
        <f t="shared" si="3402"/>
        <v>0</v>
      </c>
      <c r="CN2160" s="60"/>
      <c r="CO2160" s="179" t="str">
        <f>CO831</f>
        <v>CO$16</v>
      </c>
      <c r="CP2160" s="179" t="str">
        <f>CP831</f>
        <v>CP$16</v>
      </c>
      <c r="CQ2160" s="179" t="str">
        <f>CQ831</f>
        <v>CQ$16</v>
      </c>
      <c r="CR2160" s="179" t="str">
        <f>CR831</f>
        <v>CR$16</v>
      </c>
      <c r="CS2160" s="179" t="str">
        <f>CS831</f>
        <v>CS$16</v>
      </c>
      <c r="CT2160" s="179" t="str">
        <f>CT831</f>
        <v>CT$16</v>
      </c>
      <c r="CU2160" s="179" t="str">
        <f>CU831</f>
        <v>CU$16</v>
      </c>
      <c r="CV2160" s="179" t="str">
        <f>CV831</f>
        <v>CV$16</v>
      </c>
      <c r="CW2160" s="179" t="str">
        <f>CW831</f>
        <v>CW$16</v>
      </c>
      <c r="CX2160" s="179" t="str">
        <f>CX831</f>
        <v>CX$16</v>
      </c>
      <c r="CY2160" s="179" t="str">
        <f>CY831</f>
        <v>CY$16</v>
      </c>
      <c r="CZ2160" s="179" t="str">
        <f>CZ831</f>
        <v>CZ$16</v>
      </c>
      <c r="DA2160" s="179" t="str">
        <f>DA831</f>
        <v>DA$16</v>
      </c>
      <c r="DB2160" s="179" t="str">
        <f>DB831</f>
        <v>DB$16</v>
      </c>
      <c r="DC2160" s="179" t="str">
        <f>DC831</f>
        <v>DC$16</v>
      </c>
      <c r="DD2160" s="179" t="str">
        <f>DD831</f>
        <v>DD$16</v>
      </c>
      <c r="DE2160" s="179" t="str">
        <f>DE831</f>
        <v>DE$16</v>
      </c>
      <c r="DF2160" s="179" t="str">
        <f>DF831</f>
        <v>DF$16</v>
      </c>
      <c r="DG2160" s="179" t="str">
        <f>DG831</f>
        <v>DG$16</v>
      </c>
      <c r="DH2160" s="179" t="str">
        <f>DH831</f>
        <v>DH$16</v>
      </c>
      <c r="DI2160" s="179" t="str">
        <f>DI831</f>
        <v>DI$16</v>
      </c>
      <c r="DJ2160" s="179" t="str">
        <f>DJ831</f>
        <v>DJ$16</v>
      </c>
      <c r="DK2160" s="179" t="str">
        <f>DK831</f>
        <v>DK$16</v>
      </c>
      <c r="DL2160" s="179" t="str">
        <f>DL831</f>
        <v>DL$16</v>
      </c>
    </row>
    <row r="2161" spans="1:116" x14ac:dyDescent="0.35">
      <c r="E2161" s="8"/>
      <c r="G2161" s="191" t="str">
        <f>SUBSTITUTE(TRIM(MID(G2147, SEARCH("-", G2147) + 1, LEN(G2147))),":","")</f>
        <v>IS driven</v>
      </c>
      <c r="H2161" s="12"/>
      <c r="I2161" s="60"/>
      <c r="J2161" s="60"/>
      <c r="K2161" s="15"/>
      <c r="L2161" s="15"/>
      <c r="M2161" s="15"/>
      <c r="N2161" s="15"/>
      <c r="O2161" s="15"/>
      <c r="P2161" s="15"/>
      <c r="R2161" s="15"/>
      <c r="S2161" s="212" t="str">
        <f>ADDRESS(ROW(S2152),COLUMN(S2152),2)</f>
        <v>S$2152</v>
      </c>
      <c r="T2161" s="212" t="str">
        <f t="shared" ref="T2161:CE2161" si="3403">ADDRESS(ROW(T2152),COLUMN(T2152),2)</f>
        <v>T$2152</v>
      </c>
      <c r="U2161" s="212" t="str">
        <f t="shared" si="3403"/>
        <v>U$2152</v>
      </c>
      <c r="V2161" s="212" t="str">
        <f t="shared" si="3403"/>
        <v>V$2152</v>
      </c>
      <c r="W2161" s="212" t="str">
        <f t="shared" si="3403"/>
        <v>W$2152</v>
      </c>
      <c r="X2161" s="212" t="str">
        <f t="shared" si="3403"/>
        <v>X$2152</v>
      </c>
      <c r="Y2161" s="212" t="str">
        <f t="shared" si="3403"/>
        <v>Y$2152</v>
      </c>
      <c r="Z2161" s="212" t="str">
        <f t="shared" si="3403"/>
        <v>Z$2152</v>
      </c>
      <c r="AA2161" s="212" t="str">
        <f t="shared" si="3403"/>
        <v>AA$2152</v>
      </c>
      <c r="AB2161" s="212" t="str">
        <f t="shared" si="3403"/>
        <v>AB$2152</v>
      </c>
      <c r="AC2161" s="212" t="str">
        <f t="shared" si="3403"/>
        <v>AC$2152</v>
      </c>
      <c r="AD2161" s="212" t="str">
        <f t="shared" si="3403"/>
        <v>AD$2152</v>
      </c>
      <c r="AE2161" s="212" t="str">
        <f t="shared" si="3403"/>
        <v>AE$2152</v>
      </c>
      <c r="AF2161" s="212" t="str">
        <f t="shared" si="3403"/>
        <v>AF$2152</v>
      </c>
      <c r="AG2161" s="212" t="str">
        <f t="shared" si="3403"/>
        <v>AG$2152</v>
      </c>
      <c r="AH2161" s="212" t="str">
        <f t="shared" si="3403"/>
        <v>AH$2152</v>
      </c>
      <c r="AI2161" s="212" t="str">
        <f t="shared" si="3403"/>
        <v>AI$2152</v>
      </c>
      <c r="AJ2161" s="212" t="str">
        <f t="shared" si="3403"/>
        <v>AJ$2152</v>
      </c>
      <c r="AK2161" s="212" t="str">
        <f t="shared" si="3403"/>
        <v>AK$2152</v>
      </c>
      <c r="AL2161" s="212" t="str">
        <f t="shared" si="3403"/>
        <v>AL$2152</v>
      </c>
      <c r="AM2161" s="212" t="str">
        <f t="shared" si="3403"/>
        <v>AM$2152</v>
      </c>
      <c r="AN2161" s="212" t="str">
        <f t="shared" si="3403"/>
        <v>AN$2152</v>
      </c>
      <c r="AO2161" s="212" t="str">
        <f t="shared" si="3403"/>
        <v>AO$2152</v>
      </c>
      <c r="AP2161" s="212" t="str">
        <f t="shared" si="3403"/>
        <v>AP$2152</v>
      </c>
      <c r="AQ2161" s="212" t="str">
        <f t="shared" si="3403"/>
        <v>AQ$2152</v>
      </c>
      <c r="AR2161" s="212" t="str">
        <f t="shared" si="3403"/>
        <v>AR$2152</v>
      </c>
      <c r="AS2161" s="212" t="str">
        <f t="shared" si="3403"/>
        <v>AS$2152</v>
      </c>
      <c r="AT2161" s="212" t="str">
        <f t="shared" si="3403"/>
        <v>AT$2152</v>
      </c>
      <c r="AU2161" s="212" t="str">
        <f t="shared" si="3403"/>
        <v>AU$2152</v>
      </c>
      <c r="AV2161" s="212" t="str">
        <f t="shared" si="3403"/>
        <v>AV$2152</v>
      </c>
      <c r="AW2161" s="212" t="str">
        <f t="shared" si="3403"/>
        <v>AW$2152</v>
      </c>
      <c r="AX2161" s="212" t="str">
        <f t="shared" si="3403"/>
        <v>AX$2152</v>
      </c>
      <c r="AY2161" s="212" t="str">
        <f t="shared" si="3403"/>
        <v>AY$2152</v>
      </c>
      <c r="AZ2161" s="212" t="str">
        <f t="shared" si="3403"/>
        <v>AZ$2152</v>
      </c>
      <c r="BA2161" s="212" t="str">
        <f t="shared" si="3403"/>
        <v>BA$2152</v>
      </c>
      <c r="BB2161" s="212" t="str">
        <f t="shared" si="3403"/>
        <v>BB$2152</v>
      </c>
      <c r="BC2161" s="212" t="str">
        <f t="shared" si="3403"/>
        <v>BC$2152</v>
      </c>
      <c r="BD2161" s="212" t="str">
        <f t="shared" si="3403"/>
        <v>BD$2152</v>
      </c>
      <c r="BE2161" s="212" t="str">
        <f t="shared" si="3403"/>
        <v>BE$2152</v>
      </c>
      <c r="BF2161" s="212" t="str">
        <f t="shared" si="3403"/>
        <v>BF$2152</v>
      </c>
      <c r="BG2161" s="212" t="str">
        <f t="shared" si="3403"/>
        <v>BG$2152</v>
      </c>
      <c r="BH2161" s="212" t="str">
        <f t="shared" si="3403"/>
        <v>BH$2152</v>
      </c>
      <c r="BI2161" s="212" t="str">
        <f t="shared" si="3403"/>
        <v>BI$2152</v>
      </c>
      <c r="BJ2161" s="212" t="str">
        <f t="shared" si="3403"/>
        <v>BJ$2152</v>
      </c>
      <c r="BK2161" s="212" t="str">
        <f t="shared" si="3403"/>
        <v>BK$2152</v>
      </c>
      <c r="BL2161" s="212" t="str">
        <f t="shared" si="3403"/>
        <v>BL$2152</v>
      </c>
      <c r="BM2161" s="212" t="str">
        <f t="shared" si="3403"/>
        <v>BM$2152</v>
      </c>
      <c r="BN2161" s="212" t="str">
        <f t="shared" si="3403"/>
        <v>BN$2152</v>
      </c>
      <c r="BO2161" s="212" t="str">
        <f t="shared" si="3403"/>
        <v>BO$2152</v>
      </c>
      <c r="BP2161" s="212" t="str">
        <f t="shared" si="3403"/>
        <v>BP$2152</v>
      </c>
      <c r="BQ2161" s="212" t="str">
        <f t="shared" si="3403"/>
        <v>BQ$2152</v>
      </c>
      <c r="BR2161" s="212" t="str">
        <f t="shared" si="3403"/>
        <v>BR$2152</v>
      </c>
      <c r="BS2161" s="212" t="str">
        <f t="shared" si="3403"/>
        <v>BS$2152</v>
      </c>
      <c r="BT2161" s="212" t="str">
        <f t="shared" si="3403"/>
        <v>BT$2152</v>
      </c>
      <c r="BU2161" s="212" t="str">
        <f t="shared" si="3403"/>
        <v>BU$2152</v>
      </c>
      <c r="BV2161" s="212" t="str">
        <f t="shared" si="3403"/>
        <v>BV$2152</v>
      </c>
      <c r="BW2161" s="212" t="str">
        <f t="shared" si="3403"/>
        <v>BW$2152</v>
      </c>
      <c r="BX2161" s="212" t="str">
        <f t="shared" si="3403"/>
        <v>BX$2152</v>
      </c>
      <c r="BY2161" s="212" t="str">
        <f t="shared" si="3403"/>
        <v>BY$2152</v>
      </c>
      <c r="BZ2161" s="212" t="str">
        <f t="shared" si="3403"/>
        <v>BZ$2152</v>
      </c>
      <c r="CA2161" s="212" t="str">
        <f t="shared" si="3403"/>
        <v>CA$2152</v>
      </c>
      <c r="CB2161" s="212" t="str">
        <f t="shared" si="3403"/>
        <v>CB$2152</v>
      </c>
      <c r="CC2161" s="212" t="str">
        <f t="shared" si="3403"/>
        <v>CC$2152</v>
      </c>
      <c r="CD2161" s="212" t="str">
        <f t="shared" si="3403"/>
        <v>CD$2152</v>
      </c>
      <c r="CE2161" s="212" t="str">
        <f t="shared" si="3403"/>
        <v>CE$2152</v>
      </c>
      <c r="CF2161" s="212" t="str">
        <f t="shared" ref="CF2161:CL2161" si="3404">ADDRESS(ROW(CF2152),COLUMN(CF2152),2)</f>
        <v>CF$2152</v>
      </c>
      <c r="CG2161" s="212" t="str">
        <f t="shared" si="3404"/>
        <v>CG$2152</v>
      </c>
      <c r="CH2161" s="212" t="str">
        <f t="shared" si="3404"/>
        <v>CH$2152</v>
      </c>
      <c r="CI2161" s="212" t="str">
        <f t="shared" si="3404"/>
        <v>CI$2152</v>
      </c>
      <c r="CJ2161" s="212" t="str">
        <f t="shared" si="3404"/>
        <v>CJ$2152</v>
      </c>
      <c r="CK2161" s="212" t="str">
        <f t="shared" si="3404"/>
        <v>CK$2152</v>
      </c>
      <c r="CL2161" s="212" t="str">
        <f t="shared" si="3404"/>
        <v>CL$2152</v>
      </c>
      <c r="CN2161" s="60"/>
      <c r="CO2161" s="212" t="str">
        <f>ADDRESS(ROW(CO906),COLUMN(CO906),2)</f>
        <v>CO$906</v>
      </c>
      <c r="CP2161" s="212" t="str">
        <f>ADDRESS(ROW(CP906),COLUMN(CP906),2)</f>
        <v>CP$906</v>
      </c>
      <c r="CQ2161" s="212" t="str">
        <f>ADDRESS(ROW(CQ906),COLUMN(CQ906),2)</f>
        <v>CQ$906</v>
      </c>
      <c r="CR2161" s="212" t="str">
        <f>ADDRESS(ROW(CR906),COLUMN(CR906),2)</f>
        <v>CR$906</v>
      </c>
      <c r="CS2161" s="212" t="str">
        <f>ADDRESS(ROW(CS906),COLUMN(CS906),2)</f>
        <v>CS$906</v>
      </c>
      <c r="CT2161" s="212" t="str">
        <f>ADDRESS(ROW(CT906),COLUMN(CT906),2)</f>
        <v>CT$906</v>
      </c>
      <c r="CU2161" s="212" t="str">
        <f>ADDRESS(ROW(CU906),COLUMN(CU906),2)</f>
        <v>CU$906</v>
      </c>
      <c r="CV2161" s="212" t="str">
        <f>ADDRESS(ROW(CV906),COLUMN(CV906),2)</f>
        <v>CV$906</v>
      </c>
      <c r="CW2161" s="212" t="str">
        <f>ADDRESS(ROW(CW906),COLUMN(CW906),2)</f>
        <v>CW$906</v>
      </c>
      <c r="CX2161" s="212" t="str">
        <f>ADDRESS(ROW(CX906),COLUMN(CX906),2)</f>
        <v>CX$906</v>
      </c>
      <c r="CY2161" s="212" t="str">
        <f>ADDRESS(ROW(CY906),COLUMN(CY906),2)</f>
        <v>CY$906</v>
      </c>
      <c r="CZ2161" s="212" t="str">
        <f>ADDRESS(ROW(CZ906),COLUMN(CZ906),2)</f>
        <v>CZ$906</v>
      </c>
      <c r="DA2161" s="212" t="str">
        <f>ADDRESS(ROW(DA906),COLUMN(DA906),2)</f>
        <v>DA$906</v>
      </c>
      <c r="DB2161" s="212" t="str">
        <f>ADDRESS(ROW(DB906),COLUMN(DB906),2)</f>
        <v>DB$906</v>
      </c>
      <c r="DC2161" s="212" t="str">
        <f>ADDRESS(ROW(DC906),COLUMN(DC906),2)</f>
        <v>DC$906</v>
      </c>
      <c r="DD2161" s="212" t="str">
        <f>ADDRESS(ROW(DD906),COLUMN(DD906),2)</f>
        <v>DD$906</v>
      </c>
      <c r="DE2161" s="212" t="str">
        <f>ADDRESS(ROW(DE906),COLUMN(DE906),2)</f>
        <v>DE$906</v>
      </c>
      <c r="DF2161" s="212" t="str">
        <f>ADDRESS(ROW(DF906),COLUMN(DF906),2)</f>
        <v>DF$906</v>
      </c>
      <c r="DG2161" s="212" t="str">
        <f>ADDRESS(ROW(DG906),COLUMN(DG906),2)</f>
        <v>DG$906</v>
      </c>
      <c r="DH2161" s="212" t="str">
        <f>ADDRESS(ROW(DH906),COLUMN(DH906),2)</f>
        <v>DH$906</v>
      </c>
      <c r="DI2161" s="212" t="str">
        <f>ADDRESS(ROW(DI906),COLUMN(DI906),2)</f>
        <v>DI$906</v>
      </c>
      <c r="DJ2161" s="212" t="str">
        <f>ADDRESS(ROW(DJ906),COLUMN(DJ906),2)</f>
        <v>DJ$906</v>
      </c>
      <c r="DK2161" s="212" t="str">
        <f>ADDRESS(ROW(DK906),COLUMN(DK906),2)</f>
        <v>DK$906</v>
      </c>
      <c r="DL2161" s="212" t="str">
        <f>ADDRESS(ROW(DL906),COLUMN(DL906),2)</f>
        <v>DL$906</v>
      </c>
    </row>
    <row r="2162" spans="1:116" x14ac:dyDescent="0.35">
      <c r="A2162" s="174"/>
      <c r="E2162" s="8"/>
      <c r="G2162" s="136" t="str">
        <f>Codes!G2145</f>
        <v>Secondary revenue driver</v>
      </c>
      <c r="H2162" s="12"/>
      <c r="I2162" s="60"/>
      <c r="J2162" s="60"/>
      <c r="K2162" s="15"/>
      <c r="L2162" s="15"/>
      <c r="M2162" s="15"/>
      <c r="N2162" s="15"/>
      <c r="O2162" s="15"/>
      <c r="P2162" s="15"/>
      <c r="R2162" s="15"/>
      <c r="S2162" s="212" t="str">
        <f>ADDRESS(ROW(S2151),COLUMN(S2151),2)</f>
        <v>S$2151</v>
      </c>
      <c r="T2162" s="212" t="str">
        <f t="shared" ref="T2162:CE2162" si="3405">ADDRESS(ROW(T2151),COLUMN(T2151),2)</f>
        <v>T$2151</v>
      </c>
      <c r="U2162" s="212" t="str">
        <f t="shared" si="3405"/>
        <v>U$2151</v>
      </c>
      <c r="V2162" s="212" t="str">
        <f t="shared" si="3405"/>
        <v>V$2151</v>
      </c>
      <c r="W2162" s="212" t="str">
        <f t="shared" si="3405"/>
        <v>W$2151</v>
      </c>
      <c r="X2162" s="212" t="str">
        <f t="shared" si="3405"/>
        <v>X$2151</v>
      </c>
      <c r="Y2162" s="212" t="str">
        <f t="shared" si="3405"/>
        <v>Y$2151</v>
      </c>
      <c r="Z2162" s="212" t="str">
        <f t="shared" si="3405"/>
        <v>Z$2151</v>
      </c>
      <c r="AA2162" s="212" t="str">
        <f t="shared" si="3405"/>
        <v>AA$2151</v>
      </c>
      <c r="AB2162" s="212" t="str">
        <f t="shared" si="3405"/>
        <v>AB$2151</v>
      </c>
      <c r="AC2162" s="212" t="str">
        <f t="shared" si="3405"/>
        <v>AC$2151</v>
      </c>
      <c r="AD2162" s="212" t="str">
        <f t="shared" si="3405"/>
        <v>AD$2151</v>
      </c>
      <c r="AE2162" s="212" t="str">
        <f t="shared" si="3405"/>
        <v>AE$2151</v>
      </c>
      <c r="AF2162" s="212" t="str">
        <f t="shared" si="3405"/>
        <v>AF$2151</v>
      </c>
      <c r="AG2162" s="212" t="str">
        <f t="shared" si="3405"/>
        <v>AG$2151</v>
      </c>
      <c r="AH2162" s="212" t="str">
        <f t="shared" si="3405"/>
        <v>AH$2151</v>
      </c>
      <c r="AI2162" s="212" t="str">
        <f t="shared" si="3405"/>
        <v>AI$2151</v>
      </c>
      <c r="AJ2162" s="212" t="str">
        <f t="shared" si="3405"/>
        <v>AJ$2151</v>
      </c>
      <c r="AK2162" s="212" t="str">
        <f t="shared" si="3405"/>
        <v>AK$2151</v>
      </c>
      <c r="AL2162" s="212" t="str">
        <f t="shared" si="3405"/>
        <v>AL$2151</v>
      </c>
      <c r="AM2162" s="212" t="str">
        <f t="shared" si="3405"/>
        <v>AM$2151</v>
      </c>
      <c r="AN2162" s="212" t="str">
        <f t="shared" si="3405"/>
        <v>AN$2151</v>
      </c>
      <c r="AO2162" s="212" t="str">
        <f t="shared" si="3405"/>
        <v>AO$2151</v>
      </c>
      <c r="AP2162" s="212" t="str">
        <f t="shared" si="3405"/>
        <v>AP$2151</v>
      </c>
      <c r="AQ2162" s="212" t="str">
        <f t="shared" si="3405"/>
        <v>AQ$2151</v>
      </c>
      <c r="AR2162" s="212" t="str">
        <f t="shared" si="3405"/>
        <v>AR$2151</v>
      </c>
      <c r="AS2162" s="212" t="str">
        <f t="shared" si="3405"/>
        <v>AS$2151</v>
      </c>
      <c r="AT2162" s="212" t="str">
        <f t="shared" si="3405"/>
        <v>AT$2151</v>
      </c>
      <c r="AU2162" s="212" t="str">
        <f t="shared" si="3405"/>
        <v>AU$2151</v>
      </c>
      <c r="AV2162" s="212" t="str">
        <f t="shared" si="3405"/>
        <v>AV$2151</v>
      </c>
      <c r="AW2162" s="212" t="str">
        <f t="shared" si="3405"/>
        <v>AW$2151</v>
      </c>
      <c r="AX2162" s="212" t="str">
        <f t="shared" si="3405"/>
        <v>AX$2151</v>
      </c>
      <c r="AY2162" s="212" t="str">
        <f t="shared" si="3405"/>
        <v>AY$2151</v>
      </c>
      <c r="AZ2162" s="212" t="str">
        <f t="shared" si="3405"/>
        <v>AZ$2151</v>
      </c>
      <c r="BA2162" s="212" t="str">
        <f t="shared" si="3405"/>
        <v>BA$2151</v>
      </c>
      <c r="BB2162" s="212" t="str">
        <f t="shared" si="3405"/>
        <v>BB$2151</v>
      </c>
      <c r="BC2162" s="212" t="str">
        <f t="shared" si="3405"/>
        <v>BC$2151</v>
      </c>
      <c r="BD2162" s="212" t="str">
        <f t="shared" si="3405"/>
        <v>BD$2151</v>
      </c>
      <c r="BE2162" s="212" t="str">
        <f t="shared" si="3405"/>
        <v>BE$2151</v>
      </c>
      <c r="BF2162" s="212" t="str">
        <f t="shared" si="3405"/>
        <v>BF$2151</v>
      </c>
      <c r="BG2162" s="212" t="str">
        <f t="shared" si="3405"/>
        <v>BG$2151</v>
      </c>
      <c r="BH2162" s="212" t="str">
        <f t="shared" si="3405"/>
        <v>BH$2151</v>
      </c>
      <c r="BI2162" s="212" t="str">
        <f t="shared" si="3405"/>
        <v>BI$2151</v>
      </c>
      <c r="BJ2162" s="212" t="str">
        <f t="shared" si="3405"/>
        <v>BJ$2151</v>
      </c>
      <c r="BK2162" s="212" t="str">
        <f t="shared" si="3405"/>
        <v>BK$2151</v>
      </c>
      <c r="BL2162" s="212" t="str">
        <f t="shared" si="3405"/>
        <v>BL$2151</v>
      </c>
      <c r="BM2162" s="212" t="str">
        <f t="shared" si="3405"/>
        <v>BM$2151</v>
      </c>
      <c r="BN2162" s="212" t="str">
        <f t="shared" si="3405"/>
        <v>BN$2151</v>
      </c>
      <c r="BO2162" s="212" t="str">
        <f t="shared" si="3405"/>
        <v>BO$2151</v>
      </c>
      <c r="BP2162" s="212" t="str">
        <f t="shared" si="3405"/>
        <v>BP$2151</v>
      </c>
      <c r="BQ2162" s="212" t="str">
        <f t="shared" si="3405"/>
        <v>BQ$2151</v>
      </c>
      <c r="BR2162" s="212" t="str">
        <f t="shared" si="3405"/>
        <v>BR$2151</v>
      </c>
      <c r="BS2162" s="212" t="str">
        <f t="shared" si="3405"/>
        <v>BS$2151</v>
      </c>
      <c r="BT2162" s="212" t="str">
        <f t="shared" si="3405"/>
        <v>BT$2151</v>
      </c>
      <c r="BU2162" s="212" t="str">
        <f t="shared" si="3405"/>
        <v>BU$2151</v>
      </c>
      <c r="BV2162" s="212" t="str">
        <f t="shared" si="3405"/>
        <v>BV$2151</v>
      </c>
      <c r="BW2162" s="212" t="str">
        <f t="shared" si="3405"/>
        <v>BW$2151</v>
      </c>
      <c r="BX2162" s="212" t="str">
        <f t="shared" si="3405"/>
        <v>BX$2151</v>
      </c>
      <c r="BY2162" s="212" t="str">
        <f t="shared" si="3405"/>
        <v>BY$2151</v>
      </c>
      <c r="BZ2162" s="212" t="str">
        <f t="shared" si="3405"/>
        <v>BZ$2151</v>
      </c>
      <c r="CA2162" s="212" t="str">
        <f t="shared" si="3405"/>
        <v>CA$2151</v>
      </c>
      <c r="CB2162" s="212" t="str">
        <f t="shared" si="3405"/>
        <v>CB$2151</v>
      </c>
      <c r="CC2162" s="212" t="str">
        <f t="shared" si="3405"/>
        <v>CC$2151</v>
      </c>
      <c r="CD2162" s="212" t="str">
        <f t="shared" si="3405"/>
        <v>CD$2151</v>
      </c>
      <c r="CE2162" s="212" t="str">
        <f t="shared" si="3405"/>
        <v>CE$2151</v>
      </c>
      <c r="CF2162" s="212" t="str">
        <f t="shared" ref="CF2162:CL2162" si="3406">ADDRESS(ROW(CF2151),COLUMN(CF2151),2)</f>
        <v>CF$2151</v>
      </c>
      <c r="CG2162" s="212" t="str">
        <f t="shared" si="3406"/>
        <v>CG$2151</v>
      </c>
      <c r="CH2162" s="212" t="str">
        <f t="shared" si="3406"/>
        <v>CH$2151</v>
      </c>
      <c r="CI2162" s="212" t="str">
        <f t="shared" si="3406"/>
        <v>CI$2151</v>
      </c>
      <c r="CJ2162" s="212" t="str">
        <f t="shared" si="3406"/>
        <v>CJ$2151</v>
      </c>
      <c r="CK2162" s="212" t="str">
        <f t="shared" si="3406"/>
        <v>CK$2151</v>
      </c>
      <c r="CL2162" s="212" t="str">
        <f t="shared" si="3406"/>
        <v>CL$2151</v>
      </c>
      <c r="CN2162" s="60"/>
      <c r="CO2162" s="212" t="str">
        <f>ADDRESS(ROW(CO905),COLUMN(CO905),2)</f>
        <v>CO$905</v>
      </c>
      <c r="CP2162" s="212" t="str">
        <f>ADDRESS(ROW(CP905),COLUMN(CP905),2)</f>
        <v>CP$905</v>
      </c>
      <c r="CQ2162" s="212" t="str">
        <f>ADDRESS(ROW(CQ905),COLUMN(CQ905),2)</f>
        <v>CQ$905</v>
      </c>
      <c r="CR2162" s="212" t="str">
        <f>ADDRESS(ROW(CR905),COLUMN(CR905),2)</f>
        <v>CR$905</v>
      </c>
      <c r="CS2162" s="212" t="str">
        <f>ADDRESS(ROW(CS905),COLUMN(CS905),2)</f>
        <v>CS$905</v>
      </c>
      <c r="CT2162" s="212" t="str">
        <f>ADDRESS(ROW(CT905),COLUMN(CT905),2)</f>
        <v>CT$905</v>
      </c>
      <c r="CU2162" s="212" t="str">
        <f>ADDRESS(ROW(CU905),COLUMN(CU905),2)</f>
        <v>CU$905</v>
      </c>
      <c r="CV2162" s="212" t="str">
        <f>ADDRESS(ROW(CV905),COLUMN(CV905),2)</f>
        <v>CV$905</v>
      </c>
      <c r="CW2162" s="212" t="str">
        <f>ADDRESS(ROW(CW905),COLUMN(CW905),2)</f>
        <v>CW$905</v>
      </c>
      <c r="CX2162" s="212" t="str">
        <f>ADDRESS(ROW(CX905),COLUMN(CX905),2)</f>
        <v>CX$905</v>
      </c>
      <c r="CY2162" s="212" t="str">
        <f>ADDRESS(ROW(CY905),COLUMN(CY905),2)</f>
        <v>CY$905</v>
      </c>
      <c r="CZ2162" s="212" t="str">
        <f>ADDRESS(ROW(CZ905),COLUMN(CZ905),2)</f>
        <v>CZ$905</v>
      </c>
      <c r="DA2162" s="212" t="str">
        <f>ADDRESS(ROW(DA905),COLUMN(DA905),2)</f>
        <v>DA$905</v>
      </c>
      <c r="DB2162" s="212" t="str">
        <f>ADDRESS(ROW(DB905),COLUMN(DB905),2)</f>
        <v>DB$905</v>
      </c>
      <c r="DC2162" s="212" t="str">
        <f>ADDRESS(ROW(DC905),COLUMN(DC905),2)</f>
        <v>DC$905</v>
      </c>
      <c r="DD2162" s="212" t="str">
        <f>ADDRESS(ROW(DD905),COLUMN(DD905),2)</f>
        <v>DD$905</v>
      </c>
      <c r="DE2162" s="212" t="str">
        <f>ADDRESS(ROW(DE905),COLUMN(DE905),2)</f>
        <v>DE$905</v>
      </c>
      <c r="DF2162" s="212" t="str">
        <f>ADDRESS(ROW(DF905),COLUMN(DF905),2)</f>
        <v>DF$905</v>
      </c>
      <c r="DG2162" s="212" t="str">
        <f>ADDRESS(ROW(DG905),COLUMN(DG905),2)</f>
        <v>DG$905</v>
      </c>
      <c r="DH2162" s="212" t="str">
        <f>ADDRESS(ROW(DH905),COLUMN(DH905),2)</f>
        <v>DH$905</v>
      </c>
      <c r="DI2162" s="212" t="str">
        <f>ADDRESS(ROW(DI905),COLUMN(DI905),2)</f>
        <v>DI$905</v>
      </c>
      <c r="DJ2162" s="212" t="str">
        <f>ADDRESS(ROW(DJ905),COLUMN(DJ905),2)</f>
        <v>DJ$905</v>
      </c>
      <c r="DK2162" s="212" t="str">
        <f>ADDRESS(ROW(DK905),COLUMN(DK905),2)</f>
        <v>DK$905</v>
      </c>
      <c r="DL2162" s="212" t="str">
        <f>ADDRESS(ROW(DL905),COLUMN(DL905),2)</f>
        <v>DL$905</v>
      </c>
    </row>
    <row r="2163" spans="1:116" x14ac:dyDescent="0.35">
      <c r="A2163" s="174"/>
      <c r="E2163" s="8"/>
      <c r="H2163" s="12"/>
      <c r="I2163" s="60"/>
      <c r="J2163" s="60"/>
      <c r="K2163" s="15"/>
      <c r="L2163" s="15"/>
      <c r="M2163" s="15"/>
      <c r="N2163" s="15"/>
      <c r="O2163" s="15"/>
      <c r="P2163" s="15"/>
      <c r="R2163" s="15"/>
      <c r="S2163" s="76"/>
      <c r="T2163" s="76"/>
      <c r="U2163" s="76"/>
      <c r="V2163" s="76"/>
      <c r="W2163" s="76"/>
      <c r="X2163" s="76"/>
      <c r="Y2163" s="76"/>
      <c r="Z2163" s="76"/>
      <c r="AA2163" s="76"/>
      <c r="AB2163" s="76"/>
      <c r="AC2163" s="76"/>
      <c r="AD2163" s="76"/>
      <c r="AE2163" s="76"/>
      <c r="AF2163" s="76"/>
      <c r="AG2163" s="76"/>
      <c r="AH2163" s="76"/>
      <c r="AI2163" s="76"/>
      <c r="AJ2163" s="76"/>
      <c r="AK2163" s="76"/>
      <c r="AL2163" s="76"/>
      <c r="AM2163" s="76"/>
      <c r="AN2163" s="76"/>
      <c r="AO2163" s="76"/>
      <c r="AP2163" s="76"/>
      <c r="AQ2163" s="76"/>
      <c r="AR2163" s="76"/>
      <c r="AS2163" s="76"/>
      <c r="AT2163" s="76"/>
      <c r="AU2163" s="76"/>
      <c r="AV2163" s="76"/>
      <c r="AW2163" s="76"/>
      <c r="AX2163" s="76"/>
      <c r="AY2163" s="76"/>
      <c r="AZ2163" s="76"/>
      <c r="BA2163" s="76"/>
      <c r="BB2163" s="76"/>
      <c r="BC2163" s="76"/>
      <c r="BD2163" s="76"/>
      <c r="BE2163" s="76"/>
      <c r="BF2163" s="76"/>
      <c r="BG2163" s="76"/>
      <c r="BH2163" s="76"/>
      <c r="BI2163" s="76"/>
      <c r="BJ2163" s="76"/>
      <c r="BK2163" s="76"/>
      <c r="BL2163" s="76"/>
      <c r="BM2163" s="76"/>
      <c r="BN2163" s="76"/>
      <c r="BO2163" s="76"/>
      <c r="BP2163" s="76"/>
      <c r="BQ2163" s="76"/>
      <c r="BR2163" s="76"/>
      <c r="BS2163" s="76"/>
      <c r="BT2163" s="76"/>
      <c r="BU2163" s="76"/>
      <c r="BV2163" s="76"/>
      <c r="BW2163" s="76"/>
      <c r="BX2163" s="76"/>
      <c r="BY2163" s="76"/>
      <c r="BZ2163" s="76"/>
      <c r="CA2163" s="76"/>
      <c r="CB2163" s="76"/>
      <c r="CC2163" s="76"/>
      <c r="CD2163" s="76"/>
      <c r="CE2163" s="76"/>
      <c r="CF2163" s="76"/>
      <c r="CG2163" s="76"/>
      <c r="CH2163" s="76"/>
      <c r="CI2163" s="76"/>
      <c r="CJ2163" s="76"/>
      <c r="CK2163" s="76"/>
      <c r="CL2163" s="76"/>
      <c r="CN2163" s="60"/>
      <c r="CO2163" s="76"/>
      <c r="CP2163" s="76"/>
      <c r="CQ2163" s="76"/>
      <c r="CR2163" s="76"/>
      <c r="CS2163" s="76"/>
      <c r="CT2163" s="76"/>
      <c r="CU2163" s="76"/>
      <c r="CV2163" s="76"/>
      <c r="CW2163" s="76"/>
      <c r="CX2163" s="76"/>
      <c r="CY2163" s="76"/>
      <c r="CZ2163" s="76"/>
      <c r="DA2163" s="76"/>
      <c r="DB2163" s="76"/>
      <c r="DC2163" s="76"/>
      <c r="DD2163" s="76"/>
      <c r="DE2163" s="76"/>
      <c r="DF2163" s="76"/>
      <c r="DG2163" s="76"/>
      <c r="DH2163" s="76"/>
      <c r="DI2163" s="76"/>
      <c r="DJ2163" s="76"/>
      <c r="DK2163" s="76"/>
      <c r="DL2163" s="76"/>
    </row>
    <row r="2164" spans="1:116" x14ac:dyDescent="0.35">
      <c r="A2164" s="174"/>
      <c r="E2164" s="8"/>
      <c r="G2164" s="175" t="s">
        <v>490</v>
      </c>
      <c r="H2164" s="174"/>
      <c r="I2164" s="176"/>
      <c r="J2164" s="176"/>
      <c r="K2164" s="197"/>
      <c r="L2164" s="197"/>
      <c r="M2164" s="197"/>
      <c r="N2164" s="197"/>
      <c r="O2164" s="197"/>
      <c r="P2164" s="197"/>
      <c r="R2164" s="198"/>
      <c r="S2164" s="174"/>
      <c r="T2164" s="174"/>
      <c r="U2164" s="174"/>
      <c r="V2164" s="174"/>
      <c r="W2164" s="174"/>
      <c r="X2164" s="174"/>
      <c r="Y2164" s="174"/>
      <c r="Z2164" s="174"/>
      <c r="AA2164" s="174"/>
      <c r="AB2164" s="174"/>
      <c r="AC2164" s="174"/>
      <c r="AD2164" s="174"/>
      <c r="AE2164" s="174"/>
      <c r="AF2164" s="174"/>
      <c r="AG2164" s="174"/>
      <c r="AH2164" s="174"/>
      <c r="AI2164" s="174"/>
      <c r="AJ2164" s="174"/>
      <c r="AK2164" s="174"/>
      <c r="AL2164" s="174"/>
      <c r="AM2164" s="174"/>
      <c r="AN2164" s="174"/>
      <c r="AO2164" s="174"/>
      <c r="AP2164" s="174"/>
      <c r="AQ2164" s="174"/>
      <c r="AR2164" s="174"/>
      <c r="AS2164" s="174"/>
      <c r="AT2164" s="174"/>
      <c r="AU2164" s="174"/>
      <c r="AV2164" s="174"/>
      <c r="AW2164" s="174"/>
      <c r="AX2164" s="174"/>
      <c r="AY2164" s="174"/>
      <c r="AZ2164" s="174"/>
      <c r="BA2164" s="174"/>
      <c r="BB2164" s="174"/>
      <c r="BC2164" s="174"/>
      <c r="BD2164" s="174"/>
      <c r="BE2164" s="174"/>
      <c r="BF2164" s="174"/>
      <c r="BG2164" s="174"/>
      <c r="BH2164" s="174"/>
      <c r="BI2164" s="174"/>
      <c r="BJ2164" s="174"/>
      <c r="BK2164" s="174"/>
      <c r="BL2164" s="174"/>
      <c r="BM2164" s="174"/>
      <c r="BN2164" s="174"/>
      <c r="BO2164" s="174"/>
      <c r="BP2164" s="174"/>
      <c r="BQ2164" s="174"/>
      <c r="BR2164" s="174"/>
      <c r="BS2164" s="174"/>
      <c r="BT2164" s="174"/>
      <c r="BU2164" s="174"/>
      <c r="BV2164" s="174"/>
      <c r="BW2164" s="174"/>
      <c r="BX2164" s="174"/>
      <c r="BY2164" s="174"/>
      <c r="BZ2164" s="174"/>
      <c r="CA2164" s="174"/>
      <c r="CB2164" s="174"/>
      <c r="CC2164" s="174"/>
      <c r="CD2164" s="174"/>
      <c r="CE2164" s="174"/>
      <c r="CF2164" s="174"/>
      <c r="CG2164" s="174"/>
      <c r="CH2164" s="174"/>
      <c r="CI2164" s="174"/>
      <c r="CJ2164" s="174"/>
      <c r="CK2164" s="174"/>
      <c r="CL2164" s="174"/>
      <c r="CN2164" s="176"/>
      <c r="CO2164" s="174"/>
      <c r="CP2164" s="174"/>
      <c r="CQ2164" s="174"/>
      <c r="CR2164" s="174"/>
      <c r="CS2164" s="174"/>
      <c r="CT2164" s="174"/>
      <c r="CU2164" s="174"/>
      <c r="CV2164" s="174"/>
      <c r="CW2164" s="174"/>
      <c r="CX2164" s="174"/>
      <c r="CY2164" s="174"/>
      <c r="CZ2164" s="174"/>
      <c r="DA2164" s="174"/>
      <c r="DB2164" s="174"/>
      <c r="DC2164" s="174"/>
      <c r="DD2164" s="174"/>
      <c r="DE2164" s="174"/>
      <c r="DF2164" s="174"/>
      <c r="DG2164" s="174"/>
      <c r="DH2164" s="174"/>
      <c r="DI2164" s="174"/>
      <c r="DJ2164" s="174"/>
      <c r="DK2164" s="174"/>
      <c r="DL2164" s="174"/>
    </row>
    <row r="2165" spans="1:116" x14ac:dyDescent="0.35">
      <c r="A2165" s="174"/>
      <c r="E2165" s="8"/>
      <c r="G2165" s="175" t="s">
        <v>492</v>
      </c>
      <c r="H2165" s="174"/>
      <c r="I2165" s="176"/>
      <c r="J2165" s="176"/>
      <c r="K2165" s="197"/>
      <c r="L2165" s="197"/>
      <c r="M2165" s="197"/>
      <c r="N2165" s="197"/>
      <c r="O2165" s="197"/>
      <c r="P2165" s="197"/>
      <c r="R2165" s="198"/>
      <c r="S2165" s="174"/>
      <c r="T2165" s="174"/>
      <c r="U2165" s="174"/>
      <c r="V2165" s="174"/>
      <c r="W2165" s="174"/>
      <c r="X2165" s="174"/>
      <c r="Y2165" s="174"/>
      <c r="Z2165" s="174"/>
      <c r="AA2165" s="174"/>
      <c r="AB2165" s="174"/>
      <c r="AC2165" s="174"/>
      <c r="AD2165" s="174"/>
      <c r="AE2165" s="174"/>
      <c r="AF2165" s="174"/>
      <c r="AG2165" s="174"/>
      <c r="AH2165" s="174"/>
      <c r="AI2165" s="174"/>
      <c r="AJ2165" s="174"/>
      <c r="AK2165" s="174"/>
      <c r="AL2165" s="174"/>
      <c r="AM2165" s="174"/>
      <c r="AN2165" s="174"/>
      <c r="AO2165" s="174"/>
      <c r="AP2165" s="174"/>
      <c r="AQ2165" s="174"/>
      <c r="AR2165" s="174"/>
      <c r="AS2165" s="174"/>
      <c r="AT2165" s="174"/>
      <c r="AU2165" s="174"/>
      <c r="AV2165" s="174"/>
      <c r="AW2165" s="174"/>
      <c r="AX2165" s="174"/>
      <c r="AY2165" s="174"/>
      <c r="AZ2165" s="174"/>
      <c r="BA2165" s="174"/>
      <c r="BB2165" s="174"/>
      <c r="BC2165" s="174"/>
      <c r="BD2165" s="174"/>
      <c r="BE2165" s="174"/>
      <c r="BF2165" s="174"/>
      <c r="BG2165" s="174"/>
      <c r="BH2165" s="174"/>
      <c r="BI2165" s="174"/>
      <c r="BJ2165" s="174"/>
      <c r="BK2165" s="174"/>
      <c r="BL2165" s="174"/>
      <c r="BM2165" s="174"/>
      <c r="BN2165" s="174"/>
      <c r="BO2165" s="174"/>
      <c r="BP2165" s="174"/>
      <c r="BQ2165" s="174"/>
      <c r="BR2165" s="174"/>
      <c r="BS2165" s="174"/>
      <c r="BT2165" s="174"/>
      <c r="BU2165" s="174"/>
      <c r="BV2165" s="174"/>
      <c r="BW2165" s="174"/>
      <c r="BX2165" s="174"/>
      <c r="BY2165" s="174"/>
      <c r="BZ2165" s="174"/>
      <c r="CA2165" s="174"/>
      <c r="CB2165" s="174"/>
      <c r="CC2165" s="174"/>
      <c r="CD2165" s="174"/>
      <c r="CE2165" s="174"/>
      <c r="CF2165" s="174"/>
      <c r="CG2165" s="174"/>
      <c r="CH2165" s="174"/>
      <c r="CI2165" s="174"/>
      <c r="CJ2165" s="174"/>
      <c r="CK2165" s="174"/>
      <c r="CL2165" s="174"/>
      <c r="CN2165" s="176"/>
      <c r="CO2165" s="174"/>
      <c r="CP2165" s="174"/>
      <c r="CQ2165" s="174"/>
      <c r="CR2165" s="174"/>
      <c r="CS2165" s="174"/>
      <c r="CT2165" s="174"/>
      <c r="CU2165" s="174"/>
      <c r="CV2165" s="174"/>
      <c r="CW2165" s="174"/>
      <c r="CX2165" s="174"/>
      <c r="CY2165" s="174"/>
      <c r="CZ2165" s="174"/>
      <c r="DA2165" s="174"/>
      <c r="DB2165" s="174"/>
      <c r="DC2165" s="174"/>
      <c r="DD2165" s="174"/>
      <c r="DE2165" s="174"/>
      <c r="DF2165" s="174"/>
      <c r="DG2165" s="174"/>
      <c r="DH2165" s="174"/>
      <c r="DI2165" s="174"/>
      <c r="DJ2165" s="174"/>
      <c r="DK2165" s="174"/>
      <c r="DL2165" s="174"/>
    </row>
    <row r="2166" spans="1:116" x14ac:dyDescent="0.35">
      <c r="A2166" s="174"/>
      <c r="E2166" s="8"/>
      <c r="G2166" s="175" t="s">
        <v>461</v>
      </c>
      <c r="H2166" s="174"/>
      <c r="I2166" s="176"/>
      <c r="J2166" s="176"/>
      <c r="K2166" s="197"/>
      <c r="L2166" s="197"/>
      <c r="M2166" s="197"/>
      <c r="N2166" s="197"/>
      <c r="O2166" s="197"/>
      <c r="P2166" s="197"/>
      <c r="R2166" s="198"/>
      <c r="S2166" s="199" t="str">
        <f t="shared" ref="S2166:AX2166" si="3407">S$20</f>
        <v>S$16</v>
      </c>
      <c r="T2166" s="199" t="str">
        <f t="shared" si="3407"/>
        <v>T$16</v>
      </c>
      <c r="U2166" s="199" t="str">
        <f t="shared" si="3407"/>
        <v>U$16</v>
      </c>
      <c r="V2166" s="199" t="str">
        <f t="shared" si="3407"/>
        <v>V$16</v>
      </c>
      <c r="W2166" s="199" t="str">
        <f t="shared" si="3407"/>
        <v>W$16</v>
      </c>
      <c r="X2166" s="199" t="str">
        <f t="shared" si="3407"/>
        <v>X$16</v>
      </c>
      <c r="Y2166" s="199" t="str">
        <f t="shared" si="3407"/>
        <v>Y$16</v>
      </c>
      <c r="Z2166" s="199" t="str">
        <f t="shared" si="3407"/>
        <v>Z$16</v>
      </c>
      <c r="AA2166" s="199" t="str">
        <f t="shared" si="3407"/>
        <v>AA$16</v>
      </c>
      <c r="AB2166" s="199" t="str">
        <f t="shared" si="3407"/>
        <v>AB$16</v>
      </c>
      <c r="AC2166" s="199" t="str">
        <f t="shared" si="3407"/>
        <v>AC$16</v>
      </c>
      <c r="AD2166" s="199" t="str">
        <f t="shared" si="3407"/>
        <v>AD$16</v>
      </c>
      <c r="AE2166" s="199" t="str">
        <f t="shared" si="3407"/>
        <v>AE$16</v>
      </c>
      <c r="AF2166" s="199" t="str">
        <f t="shared" si="3407"/>
        <v>AF$16</v>
      </c>
      <c r="AG2166" s="199" t="str">
        <f t="shared" si="3407"/>
        <v>AG$16</v>
      </c>
      <c r="AH2166" s="199" t="str">
        <f t="shared" si="3407"/>
        <v>AH$16</v>
      </c>
      <c r="AI2166" s="199" t="str">
        <f t="shared" si="3407"/>
        <v>AI$16</v>
      </c>
      <c r="AJ2166" s="199" t="str">
        <f t="shared" si="3407"/>
        <v>AJ$16</v>
      </c>
      <c r="AK2166" s="199" t="str">
        <f t="shared" si="3407"/>
        <v>AK$16</v>
      </c>
      <c r="AL2166" s="199" t="str">
        <f t="shared" si="3407"/>
        <v>AL$16</v>
      </c>
      <c r="AM2166" s="199" t="str">
        <f t="shared" si="3407"/>
        <v>AM$16</v>
      </c>
      <c r="AN2166" s="199" t="str">
        <f t="shared" si="3407"/>
        <v>AN$16</v>
      </c>
      <c r="AO2166" s="199" t="str">
        <f t="shared" si="3407"/>
        <v>AO$16</v>
      </c>
      <c r="AP2166" s="199" t="str">
        <f t="shared" si="3407"/>
        <v>AP$16</v>
      </c>
      <c r="AQ2166" s="199" t="str">
        <f t="shared" si="3407"/>
        <v>AQ$16</v>
      </c>
      <c r="AR2166" s="199" t="str">
        <f t="shared" si="3407"/>
        <v>AR$16</v>
      </c>
      <c r="AS2166" s="199" t="str">
        <f t="shared" si="3407"/>
        <v>AS$16</v>
      </c>
      <c r="AT2166" s="199" t="str">
        <f t="shared" si="3407"/>
        <v>AT$16</v>
      </c>
      <c r="AU2166" s="199" t="str">
        <f t="shared" si="3407"/>
        <v>AU$16</v>
      </c>
      <c r="AV2166" s="199" t="str">
        <f t="shared" si="3407"/>
        <v>AV$16</v>
      </c>
      <c r="AW2166" s="199" t="str">
        <f t="shared" si="3407"/>
        <v>AW$16</v>
      </c>
      <c r="AX2166" s="199" t="str">
        <f t="shared" si="3407"/>
        <v>AX$16</v>
      </c>
      <c r="AY2166" s="199" t="str">
        <f t="shared" ref="AY2166:CD2166" si="3408">AY$20</f>
        <v>AY$16</v>
      </c>
      <c r="AZ2166" s="199" t="str">
        <f t="shared" si="3408"/>
        <v>AZ$16</v>
      </c>
      <c r="BA2166" s="199" t="str">
        <f t="shared" si="3408"/>
        <v>BA$16</v>
      </c>
      <c r="BB2166" s="199" t="str">
        <f t="shared" si="3408"/>
        <v>BB$16</v>
      </c>
      <c r="BC2166" s="199" t="str">
        <f t="shared" si="3408"/>
        <v>BC$16</v>
      </c>
      <c r="BD2166" s="199" t="str">
        <f t="shared" si="3408"/>
        <v>BD$16</v>
      </c>
      <c r="BE2166" s="199" t="str">
        <f t="shared" si="3408"/>
        <v>BE$16</v>
      </c>
      <c r="BF2166" s="199" t="str">
        <f t="shared" si="3408"/>
        <v>BF$16</v>
      </c>
      <c r="BG2166" s="199" t="str">
        <f t="shared" si="3408"/>
        <v>BG$16</v>
      </c>
      <c r="BH2166" s="199" t="str">
        <f t="shared" si="3408"/>
        <v>BH$16</v>
      </c>
      <c r="BI2166" s="199" t="str">
        <f t="shared" si="3408"/>
        <v>BI$16</v>
      </c>
      <c r="BJ2166" s="199" t="str">
        <f t="shared" si="3408"/>
        <v>BJ$16</v>
      </c>
      <c r="BK2166" s="199" t="str">
        <f t="shared" si="3408"/>
        <v>BK$16</v>
      </c>
      <c r="BL2166" s="199" t="str">
        <f t="shared" si="3408"/>
        <v>BL$16</v>
      </c>
      <c r="BM2166" s="199" t="str">
        <f t="shared" si="3408"/>
        <v>BM$16</v>
      </c>
      <c r="BN2166" s="199" t="str">
        <f t="shared" si="3408"/>
        <v>BN$16</v>
      </c>
      <c r="BO2166" s="199" t="str">
        <f t="shared" si="3408"/>
        <v>BO$16</v>
      </c>
      <c r="BP2166" s="199" t="str">
        <f t="shared" si="3408"/>
        <v>BP$16</v>
      </c>
      <c r="BQ2166" s="199" t="str">
        <f t="shared" si="3408"/>
        <v>BQ$16</v>
      </c>
      <c r="BR2166" s="199" t="str">
        <f t="shared" si="3408"/>
        <v>BR$16</v>
      </c>
      <c r="BS2166" s="199" t="str">
        <f t="shared" si="3408"/>
        <v>BS$16</v>
      </c>
      <c r="BT2166" s="199" t="str">
        <f t="shared" si="3408"/>
        <v>BT$16</v>
      </c>
      <c r="BU2166" s="199" t="str">
        <f t="shared" si="3408"/>
        <v>BU$16</v>
      </c>
      <c r="BV2166" s="199" t="str">
        <f t="shared" si="3408"/>
        <v>BV$16</v>
      </c>
      <c r="BW2166" s="199" t="str">
        <f t="shared" si="3408"/>
        <v>BW$16</v>
      </c>
      <c r="BX2166" s="199" t="str">
        <f t="shared" si="3408"/>
        <v>BX$16</v>
      </c>
      <c r="BY2166" s="199" t="str">
        <f t="shared" si="3408"/>
        <v>BY$16</v>
      </c>
      <c r="BZ2166" s="199" t="str">
        <f t="shared" si="3408"/>
        <v>BZ$16</v>
      </c>
      <c r="CA2166" s="199" t="str">
        <f t="shared" si="3408"/>
        <v>CA$16</v>
      </c>
      <c r="CB2166" s="199" t="str">
        <f t="shared" si="3408"/>
        <v>CB$16</v>
      </c>
      <c r="CC2166" s="199" t="str">
        <f t="shared" si="3408"/>
        <v>CC$16</v>
      </c>
      <c r="CD2166" s="199" t="str">
        <f t="shared" si="3408"/>
        <v>CD$16</v>
      </c>
      <c r="CE2166" s="199" t="str">
        <f t="shared" ref="CE2166:CL2166" si="3409">CE$20</f>
        <v>CE$16</v>
      </c>
      <c r="CF2166" s="199" t="str">
        <f t="shared" si="3409"/>
        <v>CF$16</v>
      </c>
      <c r="CG2166" s="199" t="str">
        <f t="shared" si="3409"/>
        <v>CG$16</v>
      </c>
      <c r="CH2166" s="199" t="str">
        <f t="shared" si="3409"/>
        <v>CH$16</v>
      </c>
      <c r="CI2166" s="199" t="str">
        <f t="shared" si="3409"/>
        <v>CI$16</v>
      </c>
      <c r="CJ2166" s="199" t="str">
        <f t="shared" si="3409"/>
        <v>CJ$16</v>
      </c>
      <c r="CK2166" s="199" t="str">
        <f t="shared" si="3409"/>
        <v>CK$16</v>
      </c>
      <c r="CL2166" s="199" t="str">
        <f t="shared" si="3409"/>
        <v>CL$16</v>
      </c>
      <c r="CN2166" s="176"/>
      <c r="CO2166" s="199" t="str">
        <f t="shared" ref="CO2166:DL2166" si="3410">CO$20</f>
        <v>CO$16</v>
      </c>
      <c r="CP2166" s="199" t="str">
        <f t="shared" si="3410"/>
        <v>CP$16</v>
      </c>
      <c r="CQ2166" s="199" t="str">
        <f t="shared" si="3410"/>
        <v>CQ$16</v>
      </c>
      <c r="CR2166" s="199" t="str">
        <f t="shared" si="3410"/>
        <v>CR$16</v>
      </c>
      <c r="CS2166" s="199" t="str">
        <f t="shared" si="3410"/>
        <v>CS$16</v>
      </c>
      <c r="CT2166" s="199" t="str">
        <f t="shared" si="3410"/>
        <v>CT$16</v>
      </c>
      <c r="CU2166" s="199" t="str">
        <f t="shared" si="3410"/>
        <v>CU$16</v>
      </c>
      <c r="CV2166" s="199" t="str">
        <f t="shared" si="3410"/>
        <v>CV$16</v>
      </c>
      <c r="CW2166" s="199" t="str">
        <f t="shared" si="3410"/>
        <v>CW$16</v>
      </c>
      <c r="CX2166" s="199" t="str">
        <f t="shared" si="3410"/>
        <v>CX$16</v>
      </c>
      <c r="CY2166" s="199" t="str">
        <f t="shared" si="3410"/>
        <v>CY$16</v>
      </c>
      <c r="CZ2166" s="199" t="str">
        <f t="shared" si="3410"/>
        <v>CZ$16</v>
      </c>
      <c r="DA2166" s="199" t="str">
        <f t="shared" si="3410"/>
        <v>DA$16</v>
      </c>
      <c r="DB2166" s="199" t="str">
        <f t="shared" si="3410"/>
        <v>DB$16</v>
      </c>
      <c r="DC2166" s="199" t="str">
        <f t="shared" si="3410"/>
        <v>DC$16</v>
      </c>
      <c r="DD2166" s="199" t="str">
        <f t="shared" si="3410"/>
        <v>DD$16</v>
      </c>
      <c r="DE2166" s="199" t="str">
        <f t="shared" si="3410"/>
        <v>DE$16</v>
      </c>
      <c r="DF2166" s="199" t="str">
        <f t="shared" si="3410"/>
        <v>DF$16</v>
      </c>
      <c r="DG2166" s="199" t="str">
        <f t="shared" si="3410"/>
        <v>DG$16</v>
      </c>
      <c r="DH2166" s="199" t="str">
        <f t="shared" si="3410"/>
        <v>DH$16</v>
      </c>
      <c r="DI2166" s="199" t="str">
        <f t="shared" si="3410"/>
        <v>DI$16</v>
      </c>
      <c r="DJ2166" s="199" t="str">
        <f t="shared" si="3410"/>
        <v>DJ$16</v>
      </c>
      <c r="DK2166" s="199" t="str">
        <f t="shared" si="3410"/>
        <v>DK$16</v>
      </c>
      <c r="DL2166" s="199" t="str">
        <f t="shared" si="3410"/>
        <v>DL$16</v>
      </c>
    </row>
    <row r="2167" spans="1:116" x14ac:dyDescent="0.35">
      <c r="A2167" s="174"/>
      <c r="E2167" s="8"/>
      <c r="G2167" s="175" t="s">
        <v>462</v>
      </c>
      <c r="H2167" s="200"/>
      <c r="I2167" s="201"/>
      <c r="J2167" s="201"/>
      <c r="K2167" s="202"/>
      <c r="L2167" s="202"/>
      <c r="M2167" s="202"/>
      <c r="N2167" s="202"/>
      <c r="O2167" s="202"/>
      <c r="P2167" s="202"/>
      <c r="R2167" s="202"/>
      <c r="S2167" s="199" t="str">
        <f t="shared" ref="S2167:AX2167" si="3411">S$21</f>
        <v>S$17</v>
      </c>
      <c r="T2167" s="199" t="str">
        <f t="shared" si="3411"/>
        <v>T$17</v>
      </c>
      <c r="U2167" s="199" t="str">
        <f t="shared" si="3411"/>
        <v>U$17</v>
      </c>
      <c r="V2167" s="199" t="str">
        <f t="shared" si="3411"/>
        <v>V$17</v>
      </c>
      <c r="W2167" s="199" t="str">
        <f t="shared" si="3411"/>
        <v>W$17</v>
      </c>
      <c r="X2167" s="199" t="str">
        <f t="shared" si="3411"/>
        <v>X$17</v>
      </c>
      <c r="Y2167" s="199" t="str">
        <f t="shared" si="3411"/>
        <v>Y$17</v>
      </c>
      <c r="Z2167" s="199" t="str">
        <f t="shared" si="3411"/>
        <v>Z$17</v>
      </c>
      <c r="AA2167" s="199" t="str">
        <f t="shared" si="3411"/>
        <v>AA$17</v>
      </c>
      <c r="AB2167" s="199" t="str">
        <f t="shared" si="3411"/>
        <v>AB$17</v>
      </c>
      <c r="AC2167" s="199" t="str">
        <f t="shared" si="3411"/>
        <v>AC$17</v>
      </c>
      <c r="AD2167" s="199" t="str">
        <f t="shared" si="3411"/>
        <v>AD$17</v>
      </c>
      <c r="AE2167" s="199" t="str">
        <f t="shared" si="3411"/>
        <v>AE$17</v>
      </c>
      <c r="AF2167" s="199" t="str">
        <f t="shared" si="3411"/>
        <v>AF$17</v>
      </c>
      <c r="AG2167" s="199" t="str">
        <f t="shared" si="3411"/>
        <v>AG$17</v>
      </c>
      <c r="AH2167" s="199" t="str">
        <f t="shared" si="3411"/>
        <v>AH$17</v>
      </c>
      <c r="AI2167" s="199" t="str">
        <f t="shared" si="3411"/>
        <v>AI$17</v>
      </c>
      <c r="AJ2167" s="199" t="str">
        <f t="shared" si="3411"/>
        <v>AJ$17</v>
      </c>
      <c r="AK2167" s="199" t="str">
        <f t="shared" si="3411"/>
        <v>AK$17</v>
      </c>
      <c r="AL2167" s="199" t="str">
        <f t="shared" si="3411"/>
        <v>AL$17</v>
      </c>
      <c r="AM2167" s="199" t="str">
        <f t="shared" si="3411"/>
        <v>AM$17</v>
      </c>
      <c r="AN2167" s="199" t="str">
        <f t="shared" si="3411"/>
        <v>AN$17</v>
      </c>
      <c r="AO2167" s="199" t="str">
        <f t="shared" si="3411"/>
        <v>AO$17</v>
      </c>
      <c r="AP2167" s="199" t="str">
        <f t="shared" si="3411"/>
        <v>AP$17</v>
      </c>
      <c r="AQ2167" s="199" t="str">
        <f t="shared" si="3411"/>
        <v>AQ$17</v>
      </c>
      <c r="AR2167" s="199" t="str">
        <f t="shared" si="3411"/>
        <v>AR$17</v>
      </c>
      <c r="AS2167" s="199" t="str">
        <f t="shared" si="3411"/>
        <v>AS$17</v>
      </c>
      <c r="AT2167" s="199" t="str">
        <f t="shared" si="3411"/>
        <v>AT$17</v>
      </c>
      <c r="AU2167" s="199" t="str">
        <f t="shared" si="3411"/>
        <v>AU$17</v>
      </c>
      <c r="AV2167" s="199" t="str">
        <f t="shared" si="3411"/>
        <v>AV$17</v>
      </c>
      <c r="AW2167" s="199" t="str">
        <f t="shared" si="3411"/>
        <v>AW$17</v>
      </c>
      <c r="AX2167" s="199" t="str">
        <f t="shared" si="3411"/>
        <v>AX$17</v>
      </c>
      <c r="AY2167" s="199" t="str">
        <f t="shared" ref="AY2167:CD2167" si="3412">AY$21</f>
        <v>AY$17</v>
      </c>
      <c r="AZ2167" s="199" t="str">
        <f t="shared" si="3412"/>
        <v>AZ$17</v>
      </c>
      <c r="BA2167" s="199" t="str">
        <f t="shared" si="3412"/>
        <v>BA$17</v>
      </c>
      <c r="BB2167" s="199" t="str">
        <f t="shared" si="3412"/>
        <v>BB$17</v>
      </c>
      <c r="BC2167" s="199" t="str">
        <f t="shared" si="3412"/>
        <v>BC$17</v>
      </c>
      <c r="BD2167" s="199" t="str">
        <f t="shared" si="3412"/>
        <v>BD$17</v>
      </c>
      <c r="BE2167" s="199" t="str">
        <f t="shared" si="3412"/>
        <v>BE$17</v>
      </c>
      <c r="BF2167" s="199" t="str">
        <f t="shared" si="3412"/>
        <v>BF$17</v>
      </c>
      <c r="BG2167" s="199" t="str">
        <f t="shared" si="3412"/>
        <v>BG$17</v>
      </c>
      <c r="BH2167" s="199" t="str">
        <f t="shared" si="3412"/>
        <v>BH$17</v>
      </c>
      <c r="BI2167" s="199" t="str">
        <f t="shared" si="3412"/>
        <v>BI$17</v>
      </c>
      <c r="BJ2167" s="199" t="str">
        <f t="shared" si="3412"/>
        <v>BJ$17</v>
      </c>
      <c r="BK2167" s="199" t="str">
        <f t="shared" si="3412"/>
        <v>BK$17</v>
      </c>
      <c r="BL2167" s="199" t="str">
        <f t="shared" si="3412"/>
        <v>BL$17</v>
      </c>
      <c r="BM2167" s="199" t="str">
        <f t="shared" si="3412"/>
        <v>BM$17</v>
      </c>
      <c r="BN2167" s="199" t="str">
        <f t="shared" si="3412"/>
        <v>BN$17</v>
      </c>
      <c r="BO2167" s="199" t="str">
        <f t="shared" si="3412"/>
        <v>BO$17</v>
      </c>
      <c r="BP2167" s="199" t="str">
        <f t="shared" si="3412"/>
        <v>BP$17</v>
      </c>
      <c r="BQ2167" s="199" t="str">
        <f t="shared" si="3412"/>
        <v>BQ$17</v>
      </c>
      <c r="BR2167" s="199" t="str">
        <f t="shared" si="3412"/>
        <v>BR$17</v>
      </c>
      <c r="BS2167" s="199" t="str">
        <f t="shared" si="3412"/>
        <v>BS$17</v>
      </c>
      <c r="BT2167" s="199" t="str">
        <f t="shared" si="3412"/>
        <v>BT$17</v>
      </c>
      <c r="BU2167" s="199" t="str">
        <f t="shared" si="3412"/>
        <v>BU$17</v>
      </c>
      <c r="BV2167" s="199" t="str">
        <f t="shared" si="3412"/>
        <v>BV$17</v>
      </c>
      <c r="BW2167" s="199" t="str">
        <f t="shared" si="3412"/>
        <v>BW$17</v>
      </c>
      <c r="BX2167" s="199" t="str">
        <f t="shared" si="3412"/>
        <v>BX$17</v>
      </c>
      <c r="BY2167" s="199" t="str">
        <f t="shared" si="3412"/>
        <v>BY$17</v>
      </c>
      <c r="BZ2167" s="199" t="str">
        <f t="shared" si="3412"/>
        <v>BZ$17</v>
      </c>
      <c r="CA2167" s="199" t="str">
        <f t="shared" si="3412"/>
        <v>CA$17</v>
      </c>
      <c r="CB2167" s="199" t="str">
        <f t="shared" si="3412"/>
        <v>CB$17</v>
      </c>
      <c r="CC2167" s="199" t="str">
        <f t="shared" si="3412"/>
        <v>CC$17</v>
      </c>
      <c r="CD2167" s="199" t="str">
        <f t="shared" si="3412"/>
        <v>CD$17</v>
      </c>
      <c r="CE2167" s="199" t="str">
        <f t="shared" ref="CE2167:CL2167" si="3413">CE$21</f>
        <v>CE$17</v>
      </c>
      <c r="CF2167" s="199" t="str">
        <f t="shared" si="3413"/>
        <v>CF$17</v>
      </c>
      <c r="CG2167" s="199" t="str">
        <f t="shared" si="3413"/>
        <v>CG$17</v>
      </c>
      <c r="CH2167" s="199" t="str">
        <f t="shared" si="3413"/>
        <v>CH$17</v>
      </c>
      <c r="CI2167" s="199" t="str">
        <f t="shared" si="3413"/>
        <v>CI$17</v>
      </c>
      <c r="CJ2167" s="199" t="str">
        <f t="shared" si="3413"/>
        <v>CJ$17</v>
      </c>
      <c r="CK2167" s="199" t="str">
        <f t="shared" si="3413"/>
        <v>CK$17</v>
      </c>
      <c r="CL2167" s="199" t="str">
        <f t="shared" si="3413"/>
        <v>CL$17</v>
      </c>
      <c r="CN2167" s="201"/>
      <c r="CO2167" s="199" t="str">
        <f t="shared" ref="CO2167:DL2167" si="3414">CO$21</f>
        <v>CO$17</v>
      </c>
      <c r="CP2167" s="199" t="str">
        <f t="shared" si="3414"/>
        <v>CP$17</v>
      </c>
      <c r="CQ2167" s="199" t="str">
        <f t="shared" si="3414"/>
        <v>CQ$17</v>
      </c>
      <c r="CR2167" s="199" t="str">
        <f t="shared" si="3414"/>
        <v>CR$17</v>
      </c>
      <c r="CS2167" s="199" t="str">
        <f t="shared" si="3414"/>
        <v>CS$17</v>
      </c>
      <c r="CT2167" s="199" t="str">
        <f t="shared" si="3414"/>
        <v>CT$17</v>
      </c>
      <c r="CU2167" s="199" t="str">
        <f t="shared" si="3414"/>
        <v>CU$17</v>
      </c>
      <c r="CV2167" s="199" t="str">
        <f t="shared" si="3414"/>
        <v>CV$17</v>
      </c>
      <c r="CW2167" s="199" t="str">
        <f t="shared" si="3414"/>
        <v>CW$17</v>
      </c>
      <c r="CX2167" s="199" t="str">
        <f t="shared" si="3414"/>
        <v>CX$17</v>
      </c>
      <c r="CY2167" s="199" t="str">
        <f t="shared" si="3414"/>
        <v>CY$17</v>
      </c>
      <c r="CZ2167" s="199" t="str">
        <f t="shared" si="3414"/>
        <v>CZ$17</v>
      </c>
      <c r="DA2167" s="199" t="str">
        <f t="shared" si="3414"/>
        <v>DA$17</v>
      </c>
      <c r="DB2167" s="199" t="str">
        <f t="shared" si="3414"/>
        <v>DB$17</v>
      </c>
      <c r="DC2167" s="199" t="str">
        <f t="shared" si="3414"/>
        <v>DC$17</v>
      </c>
      <c r="DD2167" s="199" t="str">
        <f t="shared" si="3414"/>
        <v>DD$17</v>
      </c>
      <c r="DE2167" s="199" t="str">
        <f t="shared" si="3414"/>
        <v>DE$17</v>
      </c>
      <c r="DF2167" s="199" t="str">
        <f t="shared" si="3414"/>
        <v>DF$17</v>
      </c>
      <c r="DG2167" s="199" t="str">
        <f t="shared" si="3414"/>
        <v>DG$17</v>
      </c>
      <c r="DH2167" s="199" t="str">
        <f t="shared" si="3414"/>
        <v>DH$17</v>
      </c>
      <c r="DI2167" s="199" t="str">
        <f t="shared" si="3414"/>
        <v>DI$17</v>
      </c>
      <c r="DJ2167" s="199" t="str">
        <f t="shared" si="3414"/>
        <v>DJ$17</v>
      </c>
      <c r="DK2167" s="199" t="str">
        <f t="shared" si="3414"/>
        <v>DK$17</v>
      </c>
      <c r="DL2167" s="199" t="str">
        <f t="shared" si="3414"/>
        <v>DL$17</v>
      </c>
    </row>
    <row r="2168" spans="1:116" x14ac:dyDescent="0.35">
      <c r="A2168" s="174"/>
      <c r="E2168" s="8"/>
      <c r="G2168" s="175" t="s">
        <v>491</v>
      </c>
      <c r="H2168" s="200"/>
      <c r="I2168" s="201"/>
      <c r="J2168" s="201"/>
      <c r="K2168" s="202"/>
      <c r="L2168" s="202"/>
      <c r="M2168" s="202"/>
      <c r="N2168" s="202"/>
      <c r="O2168" s="202"/>
      <c r="P2168" s="202"/>
      <c r="R2168" s="202"/>
      <c r="S2168" s="190"/>
      <c r="T2168" s="190"/>
      <c r="U2168" s="190"/>
      <c r="V2168" s="190"/>
      <c r="W2168" s="190"/>
      <c r="X2168" s="190"/>
      <c r="Y2168" s="190"/>
      <c r="Z2168" s="190"/>
      <c r="AA2168" s="190"/>
      <c r="AB2168" s="190"/>
      <c r="AC2168" s="190"/>
      <c r="AD2168" s="190"/>
      <c r="AE2168" s="190"/>
      <c r="AF2168" s="190"/>
      <c r="AG2168" s="190"/>
      <c r="AH2168" s="190"/>
      <c r="AI2168" s="190"/>
      <c r="AJ2168" s="190"/>
      <c r="AK2168" s="190"/>
      <c r="AL2168" s="190"/>
      <c r="AM2168" s="190"/>
      <c r="AN2168" s="190"/>
      <c r="AO2168" s="190"/>
      <c r="AP2168" s="190"/>
      <c r="AQ2168" s="190"/>
      <c r="AR2168" s="190"/>
      <c r="AS2168" s="190"/>
      <c r="AT2168" s="190"/>
      <c r="AU2168" s="190"/>
      <c r="AV2168" s="190"/>
      <c r="AW2168" s="190"/>
      <c r="AX2168" s="190"/>
      <c r="AY2168" s="190"/>
      <c r="AZ2168" s="190"/>
      <c r="BA2168" s="190"/>
      <c r="BB2168" s="190"/>
      <c r="BC2168" s="190"/>
      <c r="BD2168" s="190"/>
      <c r="BE2168" s="190"/>
      <c r="BF2168" s="190"/>
      <c r="BG2168" s="190"/>
      <c r="BH2168" s="190"/>
      <c r="BI2168" s="190"/>
      <c r="BJ2168" s="190"/>
      <c r="BK2168" s="190"/>
      <c r="BL2168" s="190"/>
      <c r="BM2168" s="190"/>
      <c r="BN2168" s="190"/>
      <c r="BO2168" s="190"/>
      <c r="BP2168" s="190"/>
      <c r="BQ2168" s="190"/>
      <c r="BR2168" s="190"/>
      <c r="BS2168" s="190"/>
      <c r="BT2168" s="190"/>
      <c r="BU2168" s="190"/>
      <c r="BV2168" s="190"/>
      <c r="BW2168" s="190"/>
      <c r="BX2168" s="190"/>
      <c r="BY2168" s="190"/>
      <c r="BZ2168" s="190"/>
      <c r="CA2168" s="190"/>
      <c r="CB2168" s="190"/>
      <c r="CC2168" s="190"/>
      <c r="CD2168" s="190"/>
      <c r="CE2168" s="190"/>
      <c r="CF2168" s="190"/>
      <c r="CG2168" s="190"/>
      <c r="CH2168" s="190"/>
      <c r="CI2168" s="190"/>
      <c r="CJ2168" s="190"/>
      <c r="CK2168" s="190"/>
      <c r="CL2168" s="190"/>
      <c r="CN2168" s="201"/>
      <c r="CO2168" s="190"/>
      <c r="CP2168" s="190"/>
      <c r="CQ2168" s="190"/>
      <c r="CR2168" s="190"/>
      <c r="CS2168" s="190"/>
      <c r="CT2168" s="190"/>
      <c r="CU2168" s="190"/>
      <c r="CV2168" s="190"/>
      <c r="CW2168" s="190"/>
      <c r="CX2168" s="190"/>
      <c r="CY2168" s="190"/>
      <c r="CZ2168" s="190"/>
      <c r="DA2168" s="190"/>
      <c r="DB2168" s="190"/>
      <c r="DC2168" s="190"/>
      <c r="DD2168" s="190"/>
      <c r="DE2168" s="190"/>
      <c r="DF2168" s="190"/>
      <c r="DG2168" s="190"/>
      <c r="DH2168" s="190"/>
      <c r="DI2168" s="190"/>
      <c r="DJ2168" s="190"/>
      <c r="DK2168" s="190"/>
      <c r="DL2168" s="190"/>
    </row>
    <row r="2169" spans="1:116" x14ac:dyDescent="0.35">
      <c r="A2169" s="174"/>
      <c r="E2169" s="8"/>
      <c r="G2169" s="175" t="s">
        <v>505</v>
      </c>
      <c r="H2169" s="200"/>
      <c r="I2169" s="201"/>
      <c r="J2169" s="201"/>
      <c r="K2169" s="202"/>
      <c r="L2169" s="202"/>
      <c r="M2169" s="202"/>
      <c r="N2169" s="202"/>
      <c r="O2169" s="202"/>
      <c r="P2169" s="202"/>
      <c r="R2169" s="202"/>
      <c r="S2169" s="190"/>
      <c r="T2169" s="190"/>
      <c r="U2169" s="190"/>
      <c r="V2169" s="190"/>
      <c r="W2169" s="190"/>
      <c r="X2169" s="190"/>
      <c r="Y2169" s="190"/>
      <c r="Z2169" s="190"/>
      <c r="AA2169" s="190"/>
      <c r="AB2169" s="190"/>
      <c r="AC2169" s="190"/>
      <c r="AD2169" s="190"/>
      <c r="AE2169" s="190"/>
      <c r="AF2169" s="190"/>
      <c r="AG2169" s="190"/>
      <c r="AH2169" s="190"/>
      <c r="AI2169" s="190"/>
      <c r="AJ2169" s="190"/>
      <c r="AK2169" s="190"/>
      <c r="AL2169" s="190"/>
      <c r="AM2169" s="190"/>
      <c r="AN2169" s="190"/>
      <c r="AO2169" s="190"/>
      <c r="AP2169" s="190"/>
      <c r="AQ2169" s="190"/>
      <c r="AR2169" s="190"/>
      <c r="AS2169" s="190"/>
      <c r="AT2169" s="190"/>
      <c r="AU2169" s="190"/>
      <c r="AV2169" s="190"/>
      <c r="AW2169" s="190"/>
      <c r="AX2169" s="190"/>
      <c r="AY2169" s="190"/>
      <c r="AZ2169" s="190"/>
      <c r="BA2169" s="190"/>
      <c r="BB2169" s="190"/>
      <c r="BC2169" s="190"/>
      <c r="BD2169" s="190"/>
      <c r="BE2169" s="190"/>
      <c r="BF2169" s="190"/>
      <c r="BG2169" s="190"/>
      <c r="BH2169" s="190"/>
      <c r="BI2169" s="190"/>
      <c r="BJ2169" s="190"/>
      <c r="BK2169" s="190"/>
      <c r="BL2169" s="190"/>
      <c r="BM2169" s="190"/>
      <c r="BN2169" s="190"/>
      <c r="BO2169" s="190"/>
      <c r="BP2169" s="190"/>
      <c r="BQ2169" s="190"/>
      <c r="BR2169" s="190"/>
      <c r="BS2169" s="190"/>
      <c r="BT2169" s="190"/>
      <c r="BU2169" s="190"/>
      <c r="BV2169" s="190"/>
      <c r="BW2169" s="190"/>
      <c r="BX2169" s="190"/>
      <c r="BY2169" s="190"/>
      <c r="BZ2169" s="190"/>
      <c r="CA2169" s="190"/>
      <c r="CB2169" s="190"/>
      <c r="CC2169" s="190"/>
      <c r="CD2169" s="190"/>
      <c r="CE2169" s="190"/>
      <c r="CF2169" s="190"/>
      <c r="CG2169" s="190"/>
      <c r="CH2169" s="190"/>
      <c r="CI2169" s="190"/>
      <c r="CJ2169" s="190"/>
      <c r="CK2169" s="190"/>
      <c r="CL2169" s="190"/>
      <c r="CN2169" s="201"/>
      <c r="CO2169" s="190"/>
      <c r="CP2169" s="190"/>
      <c r="CQ2169" s="190"/>
      <c r="CR2169" s="190"/>
      <c r="CS2169" s="190"/>
      <c r="CT2169" s="190"/>
      <c r="CU2169" s="190"/>
      <c r="CV2169" s="190"/>
      <c r="CW2169" s="190"/>
      <c r="CX2169" s="190"/>
      <c r="CY2169" s="190"/>
      <c r="CZ2169" s="190"/>
      <c r="DA2169" s="190"/>
      <c r="DB2169" s="190"/>
      <c r="DC2169" s="190"/>
      <c r="DD2169" s="190"/>
      <c r="DE2169" s="190"/>
      <c r="DF2169" s="190"/>
      <c r="DG2169" s="190"/>
      <c r="DH2169" s="190"/>
      <c r="DI2169" s="190"/>
      <c r="DJ2169" s="190"/>
      <c r="DK2169" s="190"/>
      <c r="DL2169" s="190"/>
    </row>
    <row r="2170" spans="1:116" x14ac:dyDescent="0.35">
      <c r="A2170" s="31" t="s">
        <v>218</v>
      </c>
      <c r="B2170" s="31" t="s">
        <v>395</v>
      </c>
      <c r="C2170" s="31"/>
      <c r="D2170" t="s">
        <v>407</v>
      </c>
      <c r="E2170" s="8" t="str">
        <f t="shared" si="3296"/>
        <v>2170 WCAP-IS</v>
      </c>
      <c r="F2170" t="s">
        <v>435</v>
      </c>
      <c r="G2170" s="175" t="s">
        <v>463</v>
      </c>
      <c r="H2170" s="200"/>
      <c r="I2170" s="201"/>
      <c r="J2170" s="201"/>
      <c r="K2170" s="202"/>
      <c r="L2170" s="202"/>
      <c r="M2170" s="202"/>
      <c r="N2170" s="202"/>
      <c r="O2170" s="202"/>
      <c r="P2170" s="202"/>
      <c r="R2170" s="202"/>
      <c r="S2170" s="190" t="str">
        <f t="shared" ref="S2170:AX2170" si="3415">S$22</f>
        <v>S$18</v>
      </c>
      <c r="T2170" s="190" t="str">
        <f t="shared" si="3415"/>
        <v>T$18</v>
      </c>
      <c r="U2170" s="190" t="str">
        <f t="shared" si="3415"/>
        <v>U$18</v>
      </c>
      <c r="V2170" s="190" t="str">
        <f t="shared" si="3415"/>
        <v>V$18</v>
      </c>
      <c r="W2170" s="190" t="str">
        <f t="shared" si="3415"/>
        <v>W$18</v>
      </c>
      <c r="X2170" s="190" t="str">
        <f t="shared" si="3415"/>
        <v>X$18</v>
      </c>
      <c r="Y2170" s="190" t="str">
        <f t="shared" si="3415"/>
        <v>Y$18</v>
      </c>
      <c r="Z2170" s="190" t="str">
        <f t="shared" si="3415"/>
        <v>Z$18</v>
      </c>
      <c r="AA2170" s="190" t="str">
        <f t="shared" si="3415"/>
        <v>AA$18</v>
      </c>
      <c r="AB2170" s="190" t="str">
        <f t="shared" si="3415"/>
        <v>AB$18</v>
      </c>
      <c r="AC2170" s="190" t="str">
        <f t="shared" si="3415"/>
        <v>AC$18</v>
      </c>
      <c r="AD2170" s="190" t="str">
        <f t="shared" si="3415"/>
        <v>AD$18</v>
      </c>
      <c r="AE2170" s="190" t="str">
        <f t="shared" si="3415"/>
        <v>AE$18</v>
      </c>
      <c r="AF2170" s="190" t="str">
        <f t="shared" si="3415"/>
        <v>AF$18</v>
      </c>
      <c r="AG2170" s="190" t="str">
        <f t="shared" si="3415"/>
        <v>AG$18</v>
      </c>
      <c r="AH2170" s="190" t="str">
        <f t="shared" si="3415"/>
        <v>AH$18</v>
      </c>
      <c r="AI2170" s="190" t="str">
        <f t="shared" si="3415"/>
        <v>AI$18</v>
      </c>
      <c r="AJ2170" s="190" t="str">
        <f t="shared" si="3415"/>
        <v>AJ$18</v>
      </c>
      <c r="AK2170" s="190" t="str">
        <f t="shared" si="3415"/>
        <v>AK$18</v>
      </c>
      <c r="AL2170" s="190" t="str">
        <f t="shared" si="3415"/>
        <v>AL$18</v>
      </c>
      <c r="AM2170" s="190" t="str">
        <f t="shared" si="3415"/>
        <v>AM$18</v>
      </c>
      <c r="AN2170" s="190" t="str">
        <f t="shared" si="3415"/>
        <v>AN$18</v>
      </c>
      <c r="AO2170" s="190" t="str">
        <f t="shared" si="3415"/>
        <v>AO$18</v>
      </c>
      <c r="AP2170" s="190" t="str">
        <f t="shared" si="3415"/>
        <v>AP$18</v>
      </c>
      <c r="AQ2170" s="190" t="str">
        <f t="shared" si="3415"/>
        <v>AQ$18</v>
      </c>
      <c r="AR2170" s="190" t="str">
        <f t="shared" si="3415"/>
        <v>AR$18</v>
      </c>
      <c r="AS2170" s="190" t="str">
        <f t="shared" si="3415"/>
        <v>AS$18</v>
      </c>
      <c r="AT2170" s="190" t="str">
        <f t="shared" si="3415"/>
        <v>AT$18</v>
      </c>
      <c r="AU2170" s="190" t="str">
        <f t="shared" si="3415"/>
        <v>AU$18</v>
      </c>
      <c r="AV2170" s="190" t="str">
        <f t="shared" si="3415"/>
        <v>AV$18</v>
      </c>
      <c r="AW2170" s="190" t="str">
        <f t="shared" si="3415"/>
        <v>AW$18</v>
      </c>
      <c r="AX2170" s="190" t="str">
        <f t="shared" si="3415"/>
        <v>AX$18</v>
      </c>
      <c r="AY2170" s="190" t="str">
        <f t="shared" ref="AY2170:CD2170" si="3416">AY$22</f>
        <v>AY$18</v>
      </c>
      <c r="AZ2170" s="190" t="str">
        <f t="shared" si="3416"/>
        <v>AZ$18</v>
      </c>
      <c r="BA2170" s="190" t="str">
        <f t="shared" si="3416"/>
        <v>BA$18</v>
      </c>
      <c r="BB2170" s="190" t="str">
        <f t="shared" si="3416"/>
        <v>BB$18</v>
      </c>
      <c r="BC2170" s="190" t="str">
        <f t="shared" si="3416"/>
        <v>BC$18</v>
      </c>
      <c r="BD2170" s="190" t="str">
        <f t="shared" si="3416"/>
        <v>BD$18</v>
      </c>
      <c r="BE2170" s="190" t="str">
        <f t="shared" si="3416"/>
        <v>BE$18</v>
      </c>
      <c r="BF2170" s="190" t="str">
        <f t="shared" si="3416"/>
        <v>BF$18</v>
      </c>
      <c r="BG2170" s="190" t="str">
        <f t="shared" si="3416"/>
        <v>BG$18</v>
      </c>
      <c r="BH2170" s="190" t="str">
        <f t="shared" si="3416"/>
        <v>BH$18</v>
      </c>
      <c r="BI2170" s="190" t="str">
        <f t="shared" si="3416"/>
        <v>BI$18</v>
      </c>
      <c r="BJ2170" s="190" t="str">
        <f t="shared" si="3416"/>
        <v>BJ$18</v>
      </c>
      <c r="BK2170" s="190" t="str">
        <f t="shared" si="3416"/>
        <v>BK$18</v>
      </c>
      <c r="BL2170" s="190" t="str">
        <f t="shared" si="3416"/>
        <v>BL$18</v>
      </c>
      <c r="BM2170" s="190" t="str">
        <f t="shared" si="3416"/>
        <v>BM$18</v>
      </c>
      <c r="BN2170" s="190" t="str">
        <f t="shared" si="3416"/>
        <v>BN$18</v>
      </c>
      <c r="BO2170" s="190" t="str">
        <f t="shared" si="3416"/>
        <v>BO$18</v>
      </c>
      <c r="BP2170" s="190" t="str">
        <f t="shared" si="3416"/>
        <v>BP$18</v>
      </c>
      <c r="BQ2170" s="190" t="str">
        <f t="shared" si="3416"/>
        <v>BQ$18</v>
      </c>
      <c r="BR2170" s="190" t="str">
        <f t="shared" si="3416"/>
        <v>BR$18</v>
      </c>
      <c r="BS2170" s="190" t="str">
        <f t="shared" si="3416"/>
        <v>BS$18</v>
      </c>
      <c r="BT2170" s="190" t="str">
        <f t="shared" si="3416"/>
        <v>BT$18</v>
      </c>
      <c r="BU2170" s="190" t="str">
        <f t="shared" si="3416"/>
        <v>BU$18</v>
      </c>
      <c r="BV2170" s="190" t="str">
        <f t="shared" si="3416"/>
        <v>BV$18</v>
      </c>
      <c r="BW2170" s="190" t="str">
        <f t="shared" si="3416"/>
        <v>BW$18</v>
      </c>
      <c r="BX2170" s="190" t="str">
        <f t="shared" si="3416"/>
        <v>BX$18</v>
      </c>
      <c r="BY2170" s="190" t="str">
        <f t="shared" si="3416"/>
        <v>BY$18</v>
      </c>
      <c r="BZ2170" s="190" t="str">
        <f t="shared" si="3416"/>
        <v>BZ$18</v>
      </c>
      <c r="CA2170" s="190" t="str">
        <f t="shared" si="3416"/>
        <v>CA$18</v>
      </c>
      <c r="CB2170" s="190" t="str">
        <f t="shared" si="3416"/>
        <v>CB$18</v>
      </c>
      <c r="CC2170" s="190" t="str">
        <f t="shared" si="3416"/>
        <v>CC$18</v>
      </c>
      <c r="CD2170" s="190" t="str">
        <f t="shared" si="3416"/>
        <v>CD$18</v>
      </c>
      <c r="CE2170" s="190" t="str">
        <f t="shared" ref="CE2170:CL2170" si="3417">CE$22</f>
        <v>CE$18</v>
      </c>
      <c r="CF2170" s="190" t="str">
        <f t="shared" si="3417"/>
        <v>CF$18</v>
      </c>
      <c r="CG2170" s="190" t="str">
        <f t="shared" si="3417"/>
        <v>CG$18</v>
      </c>
      <c r="CH2170" s="190" t="str">
        <f t="shared" si="3417"/>
        <v>CH$18</v>
      </c>
      <c r="CI2170" s="190" t="str">
        <f t="shared" si="3417"/>
        <v>CI$18</v>
      </c>
      <c r="CJ2170" s="190" t="str">
        <f t="shared" si="3417"/>
        <v>CJ$18</v>
      </c>
      <c r="CK2170" s="190" t="str">
        <f t="shared" si="3417"/>
        <v>CK$18</v>
      </c>
      <c r="CL2170" s="190" t="str">
        <f t="shared" si="3417"/>
        <v>CL$18</v>
      </c>
      <c r="CN2170" s="201"/>
      <c r="CO2170" s="190" t="str">
        <f t="shared" ref="CO2170:DL2170" si="3418">CO$22</f>
        <v>CO$18</v>
      </c>
      <c r="CP2170" s="190" t="str">
        <f t="shared" si="3418"/>
        <v>CP$18</v>
      </c>
      <c r="CQ2170" s="190" t="str">
        <f t="shared" si="3418"/>
        <v>CQ$18</v>
      </c>
      <c r="CR2170" s="190" t="str">
        <f t="shared" si="3418"/>
        <v>CR$18</v>
      </c>
      <c r="CS2170" s="190" t="str">
        <f t="shared" si="3418"/>
        <v>CS$18</v>
      </c>
      <c r="CT2170" s="190" t="str">
        <f t="shared" si="3418"/>
        <v>CT$18</v>
      </c>
      <c r="CU2170" s="190" t="str">
        <f t="shared" si="3418"/>
        <v>CU$18</v>
      </c>
      <c r="CV2170" s="190" t="str">
        <f t="shared" si="3418"/>
        <v>CV$18</v>
      </c>
      <c r="CW2170" s="190" t="str">
        <f t="shared" si="3418"/>
        <v>CW$18</v>
      </c>
      <c r="CX2170" s="190" t="str">
        <f t="shared" si="3418"/>
        <v>CX$18</v>
      </c>
      <c r="CY2170" s="190" t="str">
        <f t="shared" si="3418"/>
        <v>CY$18</v>
      </c>
      <c r="CZ2170" s="190" t="str">
        <f t="shared" si="3418"/>
        <v>CZ$18</v>
      </c>
      <c r="DA2170" s="190" t="str">
        <f t="shared" si="3418"/>
        <v>DA$18</v>
      </c>
      <c r="DB2170" s="190" t="str">
        <f t="shared" si="3418"/>
        <v>DB$18</v>
      </c>
      <c r="DC2170" s="190" t="str">
        <f t="shared" si="3418"/>
        <v>DC$18</v>
      </c>
      <c r="DD2170" s="190" t="str">
        <f t="shared" si="3418"/>
        <v>DD$18</v>
      </c>
      <c r="DE2170" s="190" t="str">
        <f t="shared" si="3418"/>
        <v>DE$18</v>
      </c>
      <c r="DF2170" s="190" t="str">
        <f t="shared" si="3418"/>
        <v>DF$18</v>
      </c>
      <c r="DG2170" s="190" t="str">
        <f t="shared" si="3418"/>
        <v>DG$18</v>
      </c>
      <c r="DH2170" s="190" t="str">
        <f t="shared" si="3418"/>
        <v>DH$18</v>
      </c>
      <c r="DI2170" s="190" t="str">
        <f t="shared" si="3418"/>
        <v>DI$18</v>
      </c>
      <c r="DJ2170" s="190" t="str">
        <f t="shared" si="3418"/>
        <v>DJ$18</v>
      </c>
      <c r="DK2170" s="190" t="str">
        <f t="shared" si="3418"/>
        <v>DK$18</v>
      </c>
      <c r="DL2170" s="190" t="str">
        <f t="shared" si="3418"/>
        <v>DL$18</v>
      </c>
    </row>
    <row r="2171" spans="1:116" x14ac:dyDescent="0.35">
      <c r="A2171" s="31"/>
      <c r="B2171" t="str">
        <f t="shared" ref="B2171:B2178" si="3419">E2171</f>
        <v>2171 WCAP-IS</v>
      </c>
      <c r="D2171" t="s">
        <v>407</v>
      </c>
      <c r="E2171" s="8" t="str">
        <f t="shared" si="3296"/>
        <v>2171 WCAP-IS</v>
      </c>
      <c r="G2171" s="175" t="s">
        <v>464</v>
      </c>
      <c r="H2171" s="200"/>
      <c r="I2171" s="201"/>
      <c r="J2171" s="201"/>
      <c r="K2171" s="202"/>
      <c r="L2171" s="202"/>
      <c r="M2171" s="202"/>
      <c r="N2171" s="202"/>
      <c r="O2171" s="202"/>
      <c r="P2171" s="202"/>
      <c r="R2171" s="202"/>
      <c r="S2171" s="190" t="str">
        <f t="shared" ref="S2171:AX2171" si="3420">S$23</f>
        <v>S$19</v>
      </c>
      <c r="T2171" s="190" t="str">
        <f t="shared" si="3420"/>
        <v>T$19</v>
      </c>
      <c r="U2171" s="190" t="str">
        <f t="shared" si="3420"/>
        <v>U$19</v>
      </c>
      <c r="V2171" s="190" t="str">
        <f t="shared" si="3420"/>
        <v>V$19</v>
      </c>
      <c r="W2171" s="190" t="str">
        <f t="shared" si="3420"/>
        <v>W$19</v>
      </c>
      <c r="X2171" s="190" t="str">
        <f t="shared" si="3420"/>
        <v>X$19</v>
      </c>
      <c r="Y2171" s="190" t="str">
        <f t="shared" si="3420"/>
        <v>Y$19</v>
      </c>
      <c r="Z2171" s="190" t="str">
        <f t="shared" si="3420"/>
        <v>Z$19</v>
      </c>
      <c r="AA2171" s="190" t="str">
        <f t="shared" si="3420"/>
        <v>AA$19</v>
      </c>
      <c r="AB2171" s="190" t="str">
        <f t="shared" si="3420"/>
        <v>AB$19</v>
      </c>
      <c r="AC2171" s="190" t="str">
        <f t="shared" si="3420"/>
        <v>AC$19</v>
      </c>
      <c r="AD2171" s="190" t="str">
        <f t="shared" si="3420"/>
        <v>AD$19</v>
      </c>
      <c r="AE2171" s="190" t="str">
        <f t="shared" si="3420"/>
        <v>AE$19</v>
      </c>
      <c r="AF2171" s="190" t="str">
        <f t="shared" si="3420"/>
        <v>AF$19</v>
      </c>
      <c r="AG2171" s="190" t="str">
        <f t="shared" si="3420"/>
        <v>AG$19</v>
      </c>
      <c r="AH2171" s="190" t="str">
        <f t="shared" si="3420"/>
        <v>AH$19</v>
      </c>
      <c r="AI2171" s="190" t="str">
        <f t="shared" si="3420"/>
        <v>AI$19</v>
      </c>
      <c r="AJ2171" s="190" t="str">
        <f t="shared" si="3420"/>
        <v>AJ$19</v>
      </c>
      <c r="AK2171" s="190" t="str">
        <f t="shared" si="3420"/>
        <v>AK$19</v>
      </c>
      <c r="AL2171" s="190" t="str">
        <f t="shared" si="3420"/>
        <v>AL$19</v>
      </c>
      <c r="AM2171" s="190" t="str">
        <f t="shared" si="3420"/>
        <v>AM$19</v>
      </c>
      <c r="AN2171" s="190" t="str">
        <f t="shared" si="3420"/>
        <v>AN$19</v>
      </c>
      <c r="AO2171" s="190" t="str">
        <f t="shared" si="3420"/>
        <v>AO$19</v>
      </c>
      <c r="AP2171" s="190" t="str">
        <f t="shared" si="3420"/>
        <v>AP$19</v>
      </c>
      <c r="AQ2171" s="190" t="str">
        <f t="shared" si="3420"/>
        <v>AQ$19</v>
      </c>
      <c r="AR2171" s="190" t="str">
        <f t="shared" si="3420"/>
        <v>AR$19</v>
      </c>
      <c r="AS2171" s="190" t="str">
        <f t="shared" si="3420"/>
        <v>AS$19</v>
      </c>
      <c r="AT2171" s="190" t="str">
        <f t="shared" si="3420"/>
        <v>AT$19</v>
      </c>
      <c r="AU2171" s="190" t="str">
        <f t="shared" si="3420"/>
        <v>AU$19</v>
      </c>
      <c r="AV2171" s="190" t="str">
        <f t="shared" si="3420"/>
        <v>AV$19</v>
      </c>
      <c r="AW2171" s="190" t="str">
        <f t="shared" si="3420"/>
        <v>AW$19</v>
      </c>
      <c r="AX2171" s="190" t="str">
        <f t="shared" si="3420"/>
        <v>AX$19</v>
      </c>
      <c r="AY2171" s="190" t="str">
        <f t="shared" ref="AY2171:CD2171" si="3421">AY$23</f>
        <v>AY$19</v>
      </c>
      <c r="AZ2171" s="190" t="str">
        <f t="shared" si="3421"/>
        <v>AZ$19</v>
      </c>
      <c r="BA2171" s="190" t="str">
        <f t="shared" si="3421"/>
        <v>BA$19</v>
      </c>
      <c r="BB2171" s="190" t="str">
        <f t="shared" si="3421"/>
        <v>BB$19</v>
      </c>
      <c r="BC2171" s="190" t="str">
        <f t="shared" si="3421"/>
        <v>BC$19</v>
      </c>
      <c r="BD2171" s="190" t="str">
        <f t="shared" si="3421"/>
        <v>BD$19</v>
      </c>
      <c r="BE2171" s="190" t="str">
        <f t="shared" si="3421"/>
        <v>BE$19</v>
      </c>
      <c r="BF2171" s="190" t="str">
        <f t="shared" si="3421"/>
        <v>BF$19</v>
      </c>
      <c r="BG2171" s="190" t="str">
        <f t="shared" si="3421"/>
        <v>BG$19</v>
      </c>
      <c r="BH2171" s="190" t="str">
        <f t="shared" si="3421"/>
        <v>BH$19</v>
      </c>
      <c r="BI2171" s="190" t="str">
        <f t="shared" si="3421"/>
        <v>BI$19</v>
      </c>
      <c r="BJ2171" s="190" t="str">
        <f t="shared" si="3421"/>
        <v>BJ$19</v>
      </c>
      <c r="BK2171" s="190" t="str">
        <f t="shared" si="3421"/>
        <v>BK$19</v>
      </c>
      <c r="BL2171" s="190" t="str">
        <f t="shared" si="3421"/>
        <v>BL$19</v>
      </c>
      <c r="BM2171" s="190" t="str">
        <f t="shared" si="3421"/>
        <v>BM$19</v>
      </c>
      <c r="BN2171" s="190" t="str">
        <f t="shared" si="3421"/>
        <v>BN$19</v>
      </c>
      <c r="BO2171" s="190" t="str">
        <f t="shared" si="3421"/>
        <v>BO$19</v>
      </c>
      <c r="BP2171" s="190" t="str">
        <f t="shared" si="3421"/>
        <v>BP$19</v>
      </c>
      <c r="BQ2171" s="190" t="str">
        <f t="shared" si="3421"/>
        <v>BQ$19</v>
      </c>
      <c r="BR2171" s="190" t="str">
        <f t="shared" si="3421"/>
        <v>BR$19</v>
      </c>
      <c r="BS2171" s="190" t="str">
        <f t="shared" si="3421"/>
        <v>BS$19</v>
      </c>
      <c r="BT2171" s="190" t="str">
        <f t="shared" si="3421"/>
        <v>BT$19</v>
      </c>
      <c r="BU2171" s="190" t="str">
        <f t="shared" si="3421"/>
        <v>BU$19</v>
      </c>
      <c r="BV2171" s="190" t="str">
        <f t="shared" si="3421"/>
        <v>BV$19</v>
      </c>
      <c r="BW2171" s="190" t="str">
        <f t="shared" si="3421"/>
        <v>BW$19</v>
      </c>
      <c r="BX2171" s="190" t="str">
        <f t="shared" si="3421"/>
        <v>BX$19</v>
      </c>
      <c r="BY2171" s="190" t="str">
        <f t="shared" si="3421"/>
        <v>BY$19</v>
      </c>
      <c r="BZ2171" s="190" t="str">
        <f t="shared" si="3421"/>
        <v>BZ$19</v>
      </c>
      <c r="CA2171" s="190" t="str">
        <f t="shared" si="3421"/>
        <v>CA$19</v>
      </c>
      <c r="CB2171" s="190" t="str">
        <f t="shared" si="3421"/>
        <v>CB$19</v>
      </c>
      <c r="CC2171" s="190" t="str">
        <f t="shared" si="3421"/>
        <v>CC$19</v>
      </c>
      <c r="CD2171" s="190" t="str">
        <f t="shared" si="3421"/>
        <v>CD$19</v>
      </c>
      <c r="CE2171" s="190" t="str">
        <f t="shared" ref="CE2171:CL2171" si="3422">CE$23</f>
        <v>CE$19</v>
      </c>
      <c r="CF2171" s="190" t="str">
        <f t="shared" si="3422"/>
        <v>CF$19</v>
      </c>
      <c r="CG2171" s="190" t="str">
        <f t="shared" si="3422"/>
        <v>CG$19</v>
      </c>
      <c r="CH2171" s="190" t="str">
        <f t="shared" si="3422"/>
        <v>CH$19</v>
      </c>
      <c r="CI2171" s="190" t="str">
        <f t="shared" si="3422"/>
        <v>CI$19</v>
      </c>
      <c r="CJ2171" s="190" t="str">
        <f t="shared" si="3422"/>
        <v>CJ$19</v>
      </c>
      <c r="CK2171" s="190" t="str">
        <f t="shared" si="3422"/>
        <v>CK$19</v>
      </c>
      <c r="CL2171" s="190" t="str">
        <f t="shared" si="3422"/>
        <v>CL$19</v>
      </c>
      <c r="CN2171" s="201"/>
      <c r="CO2171" s="190" t="str">
        <f t="shared" ref="CO2171:DL2171" si="3423">CO$23</f>
        <v>CO$19</v>
      </c>
      <c r="CP2171" s="190" t="str">
        <f t="shared" si="3423"/>
        <v>CP$19</v>
      </c>
      <c r="CQ2171" s="190" t="str">
        <f t="shared" si="3423"/>
        <v>CQ$19</v>
      </c>
      <c r="CR2171" s="190" t="str">
        <f t="shared" si="3423"/>
        <v>CR$19</v>
      </c>
      <c r="CS2171" s="190" t="str">
        <f t="shared" si="3423"/>
        <v>CS$19</v>
      </c>
      <c r="CT2171" s="190" t="str">
        <f t="shared" si="3423"/>
        <v>CT$19</v>
      </c>
      <c r="CU2171" s="190" t="str">
        <f t="shared" si="3423"/>
        <v>CU$19</v>
      </c>
      <c r="CV2171" s="190" t="str">
        <f t="shared" si="3423"/>
        <v>CV$19</v>
      </c>
      <c r="CW2171" s="190" t="str">
        <f t="shared" si="3423"/>
        <v>CW$19</v>
      </c>
      <c r="CX2171" s="190" t="str">
        <f t="shared" si="3423"/>
        <v>CX$19</v>
      </c>
      <c r="CY2171" s="190" t="str">
        <f t="shared" si="3423"/>
        <v>CY$19</v>
      </c>
      <c r="CZ2171" s="190" t="str">
        <f t="shared" si="3423"/>
        <v>CZ$19</v>
      </c>
      <c r="DA2171" s="190" t="str">
        <f t="shared" si="3423"/>
        <v>DA$19</v>
      </c>
      <c r="DB2171" s="190" t="str">
        <f t="shared" si="3423"/>
        <v>DB$19</v>
      </c>
      <c r="DC2171" s="190" t="str">
        <f t="shared" si="3423"/>
        <v>DC$19</v>
      </c>
      <c r="DD2171" s="190" t="str">
        <f t="shared" si="3423"/>
        <v>DD$19</v>
      </c>
      <c r="DE2171" s="190" t="str">
        <f t="shared" si="3423"/>
        <v>DE$19</v>
      </c>
      <c r="DF2171" s="190" t="str">
        <f t="shared" si="3423"/>
        <v>DF$19</v>
      </c>
      <c r="DG2171" s="190" t="str">
        <f t="shared" si="3423"/>
        <v>DG$19</v>
      </c>
      <c r="DH2171" s="190" t="str">
        <f t="shared" si="3423"/>
        <v>DH$19</v>
      </c>
      <c r="DI2171" s="190" t="str">
        <f t="shared" si="3423"/>
        <v>DI$19</v>
      </c>
      <c r="DJ2171" s="190" t="str">
        <f t="shared" si="3423"/>
        <v>DJ$19</v>
      </c>
      <c r="DK2171" s="190" t="str">
        <f t="shared" si="3423"/>
        <v>DK$19</v>
      </c>
      <c r="DL2171" s="190" t="str">
        <f t="shared" si="3423"/>
        <v>DL$19</v>
      </c>
    </row>
    <row r="2172" spans="1:116" x14ac:dyDescent="0.35">
      <c r="A2172" s="31"/>
      <c r="B2172" t="str">
        <f t="shared" si="3419"/>
        <v>2172 WCAP-IS</v>
      </c>
      <c r="D2172" t="s">
        <v>407</v>
      </c>
      <c r="E2172" s="8" t="str">
        <f t="shared" si="3296"/>
        <v>2172 WCAP-IS</v>
      </c>
      <c r="G2172" s="70" t="s">
        <v>399</v>
      </c>
      <c r="H2172" s="48"/>
      <c r="I2172" s="304"/>
      <c r="J2172" s="304"/>
      <c r="K2172" s="48"/>
      <c r="L2172" s="48"/>
      <c r="M2172" s="48"/>
      <c r="N2172" s="48"/>
      <c r="O2172" s="48"/>
      <c r="P2172" s="48"/>
      <c r="R2172" s="70"/>
      <c r="S2172" s="305"/>
      <c r="T2172" s="305"/>
      <c r="U2172" s="305"/>
      <c r="V2172" s="305"/>
      <c r="W2172" s="305"/>
      <c r="X2172" s="305"/>
      <c r="Y2172" s="305"/>
      <c r="Z2172" s="305"/>
      <c r="AA2172" s="305"/>
      <c r="AB2172" s="305"/>
      <c r="AC2172" s="305"/>
      <c r="AD2172" s="305"/>
      <c r="AE2172" s="305"/>
      <c r="AF2172" s="305"/>
      <c r="AG2172" s="305"/>
      <c r="AH2172" s="305"/>
      <c r="AI2172" s="305"/>
      <c r="AJ2172" s="305"/>
      <c r="AK2172" s="305"/>
      <c r="AL2172" s="305"/>
      <c r="AM2172" s="305"/>
      <c r="AN2172" s="305"/>
      <c r="AO2172" s="305"/>
      <c r="AP2172" s="305"/>
      <c r="AQ2172" s="305"/>
      <c r="AR2172" s="305"/>
      <c r="AS2172" s="305"/>
      <c r="AT2172" s="305"/>
      <c r="AU2172" s="305"/>
      <c r="AV2172" s="305"/>
      <c r="AW2172" s="305"/>
      <c r="AX2172" s="305"/>
      <c r="AY2172" s="305"/>
      <c r="AZ2172" s="305"/>
      <c r="BA2172" s="305"/>
      <c r="BB2172" s="305"/>
      <c r="BC2172" s="305"/>
      <c r="BD2172" s="305"/>
      <c r="BE2172" s="305"/>
      <c r="BF2172" s="305"/>
      <c r="BG2172" s="305"/>
      <c r="BH2172" s="305"/>
      <c r="BI2172" s="305"/>
      <c r="BJ2172" s="305"/>
      <c r="BK2172" s="305"/>
      <c r="BL2172" s="305"/>
      <c r="BM2172" s="305"/>
      <c r="BN2172" s="305"/>
      <c r="BO2172" s="305"/>
      <c r="BP2172" s="305"/>
      <c r="BQ2172" s="305"/>
      <c r="BR2172" s="305"/>
      <c r="BS2172" s="305"/>
      <c r="BT2172" s="305"/>
      <c r="BU2172" s="305"/>
      <c r="BV2172" s="305"/>
      <c r="BW2172" s="305"/>
      <c r="BX2172" s="305"/>
      <c r="BY2172" s="305"/>
      <c r="BZ2172" s="305"/>
      <c r="CA2172" s="305"/>
      <c r="CB2172" s="305"/>
      <c r="CC2172" s="305"/>
      <c r="CD2172" s="305"/>
      <c r="CE2172" s="305"/>
      <c r="CF2172" s="305"/>
      <c r="CG2172" s="305"/>
      <c r="CH2172" s="305"/>
      <c r="CI2172" s="305"/>
      <c r="CJ2172" s="305"/>
      <c r="CK2172" s="305"/>
      <c r="CL2172" s="305"/>
      <c r="CN2172" s="304"/>
      <c r="CO2172" s="305"/>
      <c r="CP2172" s="305"/>
      <c r="CQ2172" s="305"/>
      <c r="CR2172" s="305"/>
      <c r="CS2172" s="305"/>
      <c r="CT2172" s="305"/>
      <c r="CU2172" s="305"/>
      <c r="CV2172" s="305"/>
      <c r="CW2172" s="305"/>
      <c r="CX2172" s="305"/>
      <c r="CY2172" s="305"/>
      <c r="CZ2172" s="305"/>
      <c r="DA2172" s="305"/>
      <c r="DB2172" s="305"/>
      <c r="DC2172" s="305"/>
      <c r="DD2172" s="305"/>
      <c r="DE2172" s="305"/>
      <c r="DF2172" s="305"/>
      <c r="DG2172" s="305"/>
      <c r="DH2172" s="305"/>
      <c r="DI2172" s="305"/>
      <c r="DJ2172" s="305"/>
      <c r="DK2172" s="305"/>
      <c r="DL2172" s="305"/>
    </row>
    <row r="2173" spans="1:116" x14ac:dyDescent="0.35">
      <c r="B2173" t="str">
        <f t="shared" si="3419"/>
        <v>2173 WCAP-IS</v>
      </c>
      <c r="D2173" t="s">
        <v>407</v>
      </c>
      <c r="E2173" s="8" t="str">
        <f t="shared" si="3296"/>
        <v>2173 WCAP-IS</v>
      </c>
      <c r="G2173" s="125" t="s">
        <v>404</v>
      </c>
      <c r="H2173" s="31"/>
      <c r="I2173" s="73"/>
      <c r="J2173" s="73"/>
      <c r="K2173" s="124">
        <f>'IS BS CF'!K$23+'IS BS CF'!K$37</f>
        <v>-50863121.498323195</v>
      </c>
      <c r="L2173" s="124">
        <f>'IS BS CF'!L$23+'IS BS CF'!L$37</f>
        <v>-45442343.517289855</v>
      </c>
      <c r="M2173" s="124">
        <f>'IS BS CF'!M$23+'IS BS CF'!M$37</f>
        <v>-49936169.161607169</v>
      </c>
      <c r="N2173" s="124">
        <f>'IS BS CF'!N$23+'IS BS CF'!N$37</f>
        <v>-54770886.618855767</v>
      </c>
      <c r="O2173" s="124">
        <f>'IS BS CF'!O$23+'IS BS CF'!O$37</f>
        <v>-59969614.494340479</v>
      </c>
      <c r="P2173" s="124">
        <f>'IS BS CF'!P$23+'IS BS CF'!P$37</f>
        <v>-13781643.659541447</v>
      </c>
      <c r="Q2173" s="124"/>
      <c r="R2173" s="124">
        <f>'IS BS CF'!R$23+'IS BS CF'!R$37</f>
        <v>0</v>
      </c>
      <c r="S2173" s="124">
        <f>'IS BS CF'!S$23+'IS BS CF'!S$37</f>
        <v>-4050612.5333333341</v>
      </c>
      <c r="T2173" s="124">
        <f>'IS BS CF'!T$23+'IS BS CF'!T$37</f>
        <v>-4084084.7555555548</v>
      </c>
      <c r="U2173" s="124">
        <f>'IS BS CF'!U$23+'IS BS CF'!U$37</f>
        <v>-4117766.1791666667</v>
      </c>
      <c r="V2173" s="124">
        <f>'IS BS CF'!V$23+'IS BS CF'!V$37</f>
        <v>-4151657.9663966037</v>
      </c>
      <c r="W2173" s="124">
        <f>'IS BS CF'!W$23+'IS BS CF'!W$37</f>
        <v>-4185761.2855285872</v>
      </c>
      <c r="X2173" s="124">
        <f>'IS BS CF'!X$23+'IS BS CF'!X$37</f>
        <v>-4220077.3109293841</v>
      </c>
      <c r="Y2173" s="124">
        <f>'IS BS CF'!Y$23+'IS BS CF'!Y$37</f>
        <v>-4254607.223079728</v>
      </c>
      <c r="Z2173" s="124">
        <f>'IS BS CF'!Z$23+'IS BS CF'!Z$37</f>
        <v>-4289352.2086048471</v>
      </c>
      <c r="AA2173" s="124">
        <f>'IS BS CF'!AA$23+'IS BS CF'!AA$37</f>
        <v>-4324313.4603052512</v>
      </c>
      <c r="AB2173" s="124">
        <f>'IS BS CF'!AB$23+'IS BS CF'!AB$37</f>
        <v>-4359492.1771874959</v>
      </c>
      <c r="AC2173" s="124">
        <f>'IS BS CF'!AC$23+'IS BS CF'!AC$37</f>
        <v>-4394889.5644952618</v>
      </c>
      <c r="AD2173" s="124">
        <f>'IS BS CF'!AD$23+'IS BS CF'!AD$37</f>
        <v>-4430506.8337404802</v>
      </c>
      <c r="AE2173" s="124">
        <f>'IS BS CF'!AE$23+'IS BS CF'!AE$37</f>
        <v>-3623931.3590002037</v>
      </c>
      <c r="AF2173" s="124">
        <f>'IS BS CF'!AF$23+'IS BS CF'!AF$37</f>
        <v>-3652949.2063389341</v>
      </c>
      <c r="AG2173" s="124">
        <f>'IS BS CF'!AG$23+'IS BS CF'!AG$37</f>
        <v>-3682146.5720403413</v>
      </c>
      <c r="AH2173" s="124">
        <f>'IS BS CF'!AH$23+'IS BS CF'!AH$37</f>
        <v>-3711524.4483087123</v>
      </c>
      <c r="AI2173" s="124">
        <f>'IS BS CF'!AI$23+'IS BS CF'!AI$37</f>
        <v>-3741083.8325000536</v>
      </c>
      <c r="AJ2173" s="124">
        <f>'IS BS CF'!AJ$23+'IS BS CF'!AJ$37</f>
        <v>-3770825.7271478395</v>
      </c>
      <c r="AK2173" s="124">
        <f>'IS BS CF'!AK$23+'IS BS CF'!AK$37</f>
        <v>-3800751.1399887456</v>
      </c>
      <c r="AL2173" s="124">
        <f>'IS BS CF'!AL$23+'IS BS CF'!AL$37</f>
        <v>-3830861.0839887252</v>
      </c>
      <c r="AM2173" s="124">
        <f>'IS BS CF'!AM$23+'IS BS CF'!AM$37</f>
        <v>-3861156.5773690627</v>
      </c>
      <c r="AN2173" s="124">
        <f>'IS BS CF'!AN$23+'IS BS CF'!AN$37</f>
        <v>-3891638.6436324869</v>
      </c>
      <c r="AO2173" s="124">
        <f>'IS BS CF'!AO$23+'IS BS CF'!AO$37</f>
        <v>-3922308.311589547</v>
      </c>
      <c r="AP2173" s="124">
        <f>'IS BS CF'!AP$23+'IS BS CF'!AP$37</f>
        <v>-3953166.6153851938</v>
      </c>
      <c r="AQ2173" s="124">
        <f>'IS BS CF'!AQ$23+'IS BS CF'!AQ$37</f>
        <v>-3985974.87752525</v>
      </c>
      <c r="AR2173" s="124">
        <f>'IS BS CF'!AR$23+'IS BS CF'!AR$37</f>
        <v>-4017213.5769031229</v>
      </c>
      <c r="AS2173" s="124">
        <f>'IS BS CF'!AS$23+'IS BS CF'!AS$37</f>
        <v>-4048644.0468267086</v>
      </c>
      <c r="AT2173" s="124">
        <f>'IS BS CF'!AT$23+'IS BS CF'!AT$37</f>
        <v>-4080267.3430453874</v>
      </c>
      <c r="AU2173" s="124">
        <f>'IS BS CF'!AU$23+'IS BS CF'!AU$37</f>
        <v>-4112084.5267770374</v>
      </c>
      <c r="AV2173" s="124">
        <f>'IS BS CF'!AV$23+'IS BS CF'!AV$37</f>
        <v>-4144096.6647353913</v>
      </c>
      <c r="AW2173" s="124">
        <f>'IS BS CF'!AW$23+'IS BS CF'!AW$37</f>
        <v>-4176304.8291573296</v>
      </c>
      <c r="AX2173" s="124">
        <f>'IS BS CF'!AX$23+'IS BS CF'!AX$37</f>
        <v>-4208710.0978304278</v>
      </c>
      <c r="AY2173" s="124">
        <f>'IS BS CF'!AY$23+'IS BS CF'!AY$37</f>
        <v>-4241313.5541206039</v>
      </c>
      <c r="AZ2173" s="124">
        <f>'IS BS CF'!AZ$23+'IS BS CF'!AZ$37</f>
        <v>-4274116.2869998934</v>
      </c>
      <c r="BA2173" s="124">
        <f>'IS BS CF'!BA$23+'IS BS CF'!BA$37</f>
        <v>-4307119.3910742505</v>
      </c>
      <c r="BB2173" s="124">
        <f>'IS BS CF'!BB$23+'IS BS CF'!BB$37</f>
        <v>-4340323.9666117663</v>
      </c>
      <c r="BC2173" s="124">
        <f>'IS BS CF'!BC$23+'IS BS CF'!BC$37</f>
        <v>-4375579.4167207973</v>
      </c>
      <c r="BD2173" s="124">
        <f>'IS BS CF'!BD$23+'IS BS CF'!BD$37</f>
        <v>-4409190.2587781418</v>
      </c>
      <c r="BE2173" s="124">
        <f>'IS BS CF'!BE$23+'IS BS CF'!BE$37</f>
        <v>-4443005.9073576024</v>
      </c>
      <c r="BF2173" s="124">
        <f>'IS BS CF'!BF$23+'IS BS CF'!BF$37</f>
        <v>-4477027.4856587704</v>
      </c>
      <c r="BG2173" s="124">
        <f>'IS BS CF'!BG$23+'IS BS CF'!BG$37</f>
        <v>-4511256.1226853151</v>
      </c>
      <c r="BH2173" s="124">
        <f>'IS BS CF'!BH$23+'IS BS CF'!BH$37</f>
        <v>-4545692.953274237</v>
      </c>
      <c r="BI2173" s="124">
        <f>'IS BS CF'!BI$23+'IS BS CF'!BI$37</f>
        <v>-4580339.1181248082</v>
      </c>
      <c r="BJ2173" s="124">
        <f>'IS BS CF'!BJ$23+'IS BS CF'!BJ$37</f>
        <v>-4615195.7638274096</v>
      </c>
      <c r="BK2173" s="124">
        <f>'IS BS CF'!BK$23+'IS BS CF'!BK$37</f>
        <v>-4650264.042893419</v>
      </c>
      <c r="BL2173" s="124">
        <f>'IS BS CF'!BL$23+'IS BS CF'!BL$37</f>
        <v>-4685545.1137838541</v>
      </c>
      <c r="BM2173" s="124">
        <f>'IS BS CF'!BM$23+'IS BS CF'!BM$37</f>
        <v>-4721040.140939841</v>
      </c>
      <c r="BN2173" s="124">
        <f>'IS BS CF'!BN$23+'IS BS CF'!BN$37</f>
        <v>-4756750.294811585</v>
      </c>
      <c r="BO2173" s="124">
        <f>'IS BS CF'!BO$23+'IS BS CF'!BO$37</f>
        <v>-4794617.4638960911</v>
      </c>
      <c r="BP2173" s="124">
        <f>'IS BS CF'!BP$23+'IS BS CF'!BP$37</f>
        <v>-4830761.4067371869</v>
      </c>
      <c r="BQ2173" s="124">
        <f>'IS BS CF'!BQ$23+'IS BS CF'!BQ$37</f>
        <v>-4867124.0240003904</v>
      </c>
      <c r="BR2173" s="124">
        <f>'IS BS CF'!BR$23+'IS BS CF'!BR$37</f>
        <v>-4903706.5104737328</v>
      </c>
      <c r="BS2173" s="124">
        <f>'IS BS CF'!BS$23+'IS BS CF'!BS$37</f>
        <v>-4940510.0671050539</v>
      </c>
      <c r="BT2173" s="124">
        <f>'IS BS CF'!BT$23+'IS BS CF'!BT$37</f>
        <v>-4977535.901033123</v>
      </c>
      <c r="BU2173" s="124">
        <f>'IS BS CF'!BU$23+'IS BS CF'!BU$37</f>
        <v>-5014785.2256180337</v>
      </c>
      <c r="BV2173" s="124">
        <f>'IS BS CF'!BV$23+'IS BS CF'!BV$37</f>
        <v>-5052259.2604724364</v>
      </c>
      <c r="BW2173" s="124">
        <f>'IS BS CF'!BW$23+'IS BS CF'!BW$37</f>
        <v>-5089959.2314920919</v>
      </c>
      <c r="BX2173" s="124">
        <f>'IS BS CF'!BX$23+'IS BS CF'!BX$37</f>
        <v>-5127886.3708876623</v>
      </c>
      <c r="BY2173" s="124">
        <f>'IS BS CF'!BY$23+'IS BS CF'!BY$37</f>
        <v>-5166041.9172154134</v>
      </c>
      <c r="BZ2173" s="124">
        <f>'IS BS CF'!BZ$23+'IS BS CF'!BZ$37</f>
        <v>-5204427.1154092727</v>
      </c>
      <c r="CA2173" s="124">
        <f>'IS BS CF'!CA$23+'IS BS CF'!CA$37</f>
        <v>-1123369.5875058447</v>
      </c>
      <c r="CB2173" s="124">
        <f>'IS BS CF'!CB$23+'IS BS CF'!CB$37</f>
        <v>-1127870.2550936381</v>
      </c>
      <c r="CC2173" s="124">
        <f>'IS BS CF'!CC$23+'IS BS CF'!CC$37</f>
        <v>-1132389.6754630601</v>
      </c>
      <c r="CD2173" s="124">
        <f>'IS BS CF'!CD$23+'IS BS CF'!CD$37</f>
        <v>-1136927.9267506949</v>
      </c>
      <c r="CE2173" s="124">
        <f>'IS BS CF'!CE$23+'IS BS CF'!CE$37</f>
        <v>-1141485.0874187003</v>
      </c>
      <c r="CF2173" s="124">
        <f>'IS BS CF'!CF$23+'IS BS CF'!CF$37</f>
        <v>-1146061.2362560842</v>
      </c>
      <c r="CG2173" s="124">
        <f>'IS BS CF'!CG$23+'IS BS CF'!CG$37</f>
        <v>-1150656.4523804022</v>
      </c>
      <c r="CH2173" s="124">
        <f>'IS BS CF'!CH$23+'IS BS CF'!CH$37</f>
        <v>-1155270.8152385058</v>
      </c>
      <c r="CI2173" s="124">
        <f>'IS BS CF'!CI$23+'IS BS CF'!CI$37</f>
        <v>-1159904.4046085391</v>
      </c>
      <c r="CJ2173" s="124">
        <f>'IS BS CF'!CJ$23+'IS BS CF'!CJ$37</f>
        <v>-1164557.3006009168</v>
      </c>
      <c r="CK2173" s="124">
        <f>'IS BS CF'!CK$23+'IS BS CF'!CK$37</f>
        <v>-1169229.5836599416</v>
      </c>
      <c r="CL2173" s="124">
        <f>'IS BS CF'!CL$23+'IS BS CF'!CL$37</f>
        <v>-1173921.3345651201</v>
      </c>
      <c r="CN2173" s="73"/>
      <c r="CO2173" s="124" t="e">
        <f>#REF!+#REF!</f>
        <v>#REF!</v>
      </c>
      <c r="CP2173" s="124" t="e">
        <f>#REF!+#REF!</f>
        <v>#REF!</v>
      </c>
      <c r="CQ2173" s="124" t="e">
        <f>#REF!+#REF!</f>
        <v>#REF!</v>
      </c>
      <c r="CR2173" s="124" t="e">
        <f>#REF!+#REF!</f>
        <v>#REF!</v>
      </c>
      <c r="CS2173" s="124" t="e">
        <f>#REF!+#REF!</f>
        <v>#REF!</v>
      </c>
      <c r="CT2173" s="124" t="e">
        <f>#REF!+#REF!</f>
        <v>#REF!</v>
      </c>
      <c r="CU2173" s="124" t="e">
        <f>#REF!+#REF!</f>
        <v>#REF!</v>
      </c>
      <c r="CV2173" s="124" t="e">
        <f>#REF!+#REF!</f>
        <v>#REF!</v>
      </c>
      <c r="CW2173" s="124" t="e">
        <f>#REF!+#REF!</f>
        <v>#REF!</v>
      </c>
      <c r="CX2173" s="124" t="e">
        <f>#REF!+#REF!</f>
        <v>#REF!</v>
      </c>
      <c r="CY2173" s="124" t="e">
        <f>#REF!+#REF!</f>
        <v>#REF!</v>
      </c>
      <c r="CZ2173" s="124" t="e">
        <f>#REF!+#REF!</f>
        <v>#REF!</v>
      </c>
      <c r="DA2173" s="124" t="e">
        <f>#REF!+#REF!</f>
        <v>#REF!</v>
      </c>
      <c r="DB2173" s="124" t="e">
        <f>#REF!+#REF!</f>
        <v>#REF!</v>
      </c>
      <c r="DC2173" s="124" t="e">
        <f>#REF!+#REF!</f>
        <v>#REF!</v>
      </c>
      <c r="DD2173" s="124" t="e">
        <f>#REF!+#REF!</f>
        <v>#REF!</v>
      </c>
      <c r="DE2173" s="124" t="e">
        <f>#REF!+#REF!</f>
        <v>#REF!</v>
      </c>
      <c r="DF2173" s="124" t="e">
        <f>#REF!+#REF!</f>
        <v>#REF!</v>
      </c>
      <c r="DG2173" s="124" t="e">
        <f>#REF!+#REF!</f>
        <v>#REF!</v>
      </c>
      <c r="DH2173" s="124" t="e">
        <f>#REF!+#REF!</f>
        <v>#REF!</v>
      </c>
      <c r="DI2173" s="124" t="e">
        <f>#REF!+#REF!</f>
        <v>#REF!</v>
      </c>
      <c r="DJ2173" s="124" t="e">
        <f>#REF!+#REF!</f>
        <v>#REF!</v>
      </c>
      <c r="DK2173" s="124" t="e">
        <f>#REF!+#REF!</f>
        <v>#REF!</v>
      </c>
      <c r="DL2173" s="124" t="e">
        <f>#REF!+#REF!</f>
        <v>#REF!</v>
      </c>
    </row>
    <row r="2174" spans="1:116" x14ac:dyDescent="0.35">
      <c r="B2174" t="str">
        <f t="shared" si="3419"/>
        <v>2174 WCAP-IS</v>
      </c>
      <c r="D2174" t="s">
        <v>407</v>
      </c>
      <c r="E2174" s="8" t="str">
        <f t="shared" si="3296"/>
        <v>2174 WCAP-IS</v>
      </c>
      <c r="G2174" s="67"/>
      <c r="H2174" s="31"/>
      <c r="I2174" s="73"/>
      <c r="J2174" s="73"/>
      <c r="K2174" s="31"/>
      <c r="L2174" s="31"/>
      <c r="M2174" s="31"/>
      <c r="N2174" s="31"/>
      <c r="O2174" s="31"/>
      <c r="P2174" s="31"/>
      <c r="R2174" s="67"/>
      <c r="S2174" s="67"/>
      <c r="T2174" s="67"/>
      <c r="U2174" s="67"/>
      <c r="V2174" s="67"/>
      <c r="W2174" s="67"/>
      <c r="X2174" s="67"/>
      <c r="Y2174" s="67"/>
      <c r="Z2174" s="67"/>
      <c r="AA2174" s="67"/>
      <c r="AB2174" s="67"/>
      <c r="AC2174" s="67"/>
      <c r="AD2174" s="67"/>
      <c r="AE2174" s="67"/>
      <c r="AF2174" s="67"/>
      <c r="AG2174" s="67"/>
      <c r="AH2174" s="67"/>
      <c r="AI2174" s="67"/>
      <c r="AJ2174" s="67"/>
      <c r="AK2174" s="67"/>
      <c r="AL2174" s="67"/>
      <c r="AM2174" s="67"/>
      <c r="AN2174" s="67"/>
      <c r="AO2174" s="67"/>
      <c r="AP2174" s="67"/>
      <c r="AQ2174" s="67"/>
      <c r="AR2174" s="67"/>
      <c r="AS2174" s="67"/>
      <c r="AT2174" s="67"/>
      <c r="AU2174" s="67"/>
      <c r="AV2174" s="67"/>
      <c r="AW2174" s="67"/>
      <c r="AX2174" s="67"/>
      <c r="AY2174" s="67"/>
      <c r="AZ2174" s="67"/>
      <c r="BA2174" s="67"/>
      <c r="BB2174" s="67"/>
      <c r="BC2174" s="67"/>
      <c r="BD2174" s="67"/>
      <c r="BE2174" s="67"/>
      <c r="BF2174" s="67"/>
      <c r="BG2174" s="67"/>
      <c r="BH2174" s="67"/>
      <c r="BI2174" s="67"/>
      <c r="BJ2174" s="67"/>
      <c r="BK2174" s="67"/>
      <c r="BL2174" s="67"/>
      <c r="BM2174" s="67"/>
      <c r="BN2174" s="67"/>
      <c r="BO2174" s="67"/>
      <c r="BP2174" s="67"/>
      <c r="BQ2174" s="67"/>
      <c r="BR2174" s="67"/>
      <c r="BS2174" s="67"/>
      <c r="BT2174" s="67"/>
      <c r="BU2174" s="67"/>
      <c r="BV2174" s="67"/>
      <c r="BW2174" s="67"/>
      <c r="BX2174" s="67"/>
      <c r="BY2174" s="67"/>
      <c r="BZ2174" s="67"/>
      <c r="CA2174" s="67"/>
      <c r="CB2174" s="67"/>
      <c r="CC2174" s="67"/>
      <c r="CD2174" s="67"/>
      <c r="CE2174" s="67"/>
      <c r="CF2174" s="67"/>
      <c r="CG2174" s="67"/>
      <c r="CH2174" s="67"/>
      <c r="CI2174" s="67"/>
      <c r="CJ2174" s="67"/>
      <c r="CK2174" s="67"/>
      <c r="CL2174" s="67"/>
      <c r="CN2174" s="73"/>
      <c r="CO2174" s="67"/>
      <c r="CP2174" s="67"/>
      <c r="CQ2174" s="67"/>
      <c r="CR2174" s="67"/>
      <c r="CS2174" s="67"/>
      <c r="CT2174" s="67"/>
      <c r="CU2174" s="67"/>
      <c r="CV2174" s="67"/>
      <c r="CW2174" s="67"/>
      <c r="CX2174" s="67"/>
      <c r="CY2174" s="67"/>
      <c r="CZ2174" s="67"/>
      <c r="DA2174" s="67"/>
      <c r="DB2174" s="67"/>
      <c r="DC2174" s="67"/>
      <c r="DD2174" s="67"/>
      <c r="DE2174" s="67"/>
      <c r="DF2174" s="67"/>
      <c r="DG2174" s="67"/>
      <c r="DH2174" s="67"/>
      <c r="DI2174" s="67"/>
      <c r="DJ2174" s="67"/>
      <c r="DK2174" s="67"/>
      <c r="DL2174" s="67"/>
    </row>
    <row r="2175" spans="1:116" x14ac:dyDescent="0.35">
      <c r="B2175" t="str">
        <f t="shared" si="3419"/>
        <v>2175 WCAP-IS</v>
      </c>
      <c r="C2175" t="s">
        <v>232</v>
      </c>
      <c r="D2175" t="s">
        <v>407</v>
      </c>
      <c r="E2175" s="8" t="str">
        <f t="shared" si="3296"/>
        <v>2175 WCAP-IS</v>
      </c>
      <c r="G2175" s="129" t="s">
        <v>400</v>
      </c>
      <c r="I2175"/>
      <c r="J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N2175"/>
    </row>
    <row r="2176" spans="1:116" x14ac:dyDescent="0.35">
      <c r="B2176" t="str">
        <f t="shared" si="3419"/>
        <v>2176 WCAP-IS</v>
      </c>
      <c r="D2176" t="s">
        <v>407</v>
      </c>
      <c r="E2176" s="8" t="str">
        <f t="shared" ref="E2176:E2211" si="3424">ROW()&amp;" "&amp;D2176</f>
        <v>2176 WCAP-IS</v>
      </c>
      <c r="G2176" s="145" t="s">
        <v>401</v>
      </c>
      <c r="H2176" s="12"/>
      <c r="I2176" s="60"/>
      <c r="J2176" s="60"/>
      <c r="K2176" s="17">
        <v>30</v>
      </c>
      <c r="L2176" s="17">
        <v>30</v>
      </c>
      <c r="M2176" s="17">
        <v>30</v>
      </c>
      <c r="N2176" s="17">
        <v>30</v>
      </c>
      <c r="O2176" s="17">
        <v>30</v>
      </c>
      <c r="P2176" s="17">
        <v>30</v>
      </c>
      <c r="R2176" s="15"/>
      <c r="S2176" s="15" cm="1">
        <f t="array" ref="S2176">INDEX($K:$P,ROW(),MATCH(S$3,$K$2:$P$2,0))</f>
        <v>30</v>
      </c>
      <c r="T2176" s="15" cm="1">
        <f t="array" ref="T2176">INDEX($K:$P,ROW(),MATCH(T$3,$K$2:$P$2,0))</f>
        <v>30</v>
      </c>
      <c r="U2176" s="15" cm="1">
        <f t="array" ref="U2176">INDEX($K:$P,ROW(),MATCH(U$3,$K$2:$P$2,0))</f>
        <v>30</v>
      </c>
      <c r="V2176" s="15" cm="1">
        <f t="array" ref="V2176">INDEX($K:$P,ROW(),MATCH(V$3,$K$2:$P$2,0))</f>
        <v>30</v>
      </c>
      <c r="W2176" s="15" cm="1">
        <f t="array" ref="W2176">INDEX($K:$P,ROW(),MATCH(W$3,$K$2:$P$2,0))</f>
        <v>30</v>
      </c>
      <c r="X2176" s="15" cm="1">
        <f t="array" ref="X2176">INDEX($K:$P,ROW(),MATCH(X$3,$K$2:$P$2,0))</f>
        <v>30</v>
      </c>
      <c r="Y2176" s="15" cm="1">
        <f t="array" ref="Y2176">INDEX($K:$P,ROW(),MATCH(Y$3,$K$2:$P$2,0))</f>
        <v>30</v>
      </c>
      <c r="Z2176" s="15" cm="1">
        <f t="array" ref="Z2176">INDEX($K:$P,ROW(),MATCH(Z$3,$K$2:$P$2,0))</f>
        <v>30</v>
      </c>
      <c r="AA2176" s="15" cm="1">
        <f t="array" ref="AA2176">INDEX($K:$P,ROW(),MATCH(AA$3,$K$2:$P$2,0))</f>
        <v>30</v>
      </c>
      <c r="AB2176" s="15" cm="1">
        <f t="array" ref="AB2176">INDEX($K:$P,ROW(),MATCH(AB$3,$K$2:$P$2,0))</f>
        <v>30</v>
      </c>
      <c r="AC2176" s="15" cm="1">
        <f t="array" ref="AC2176">INDEX($K:$P,ROW(),MATCH(AC$3,$K$2:$P$2,0))</f>
        <v>30</v>
      </c>
      <c r="AD2176" s="15" cm="1">
        <f t="array" ref="AD2176">INDEX($K:$P,ROW(),MATCH(AD$3,$K$2:$P$2,0))</f>
        <v>30</v>
      </c>
      <c r="AE2176" s="15" cm="1">
        <f t="array" ref="AE2176">INDEX($K:$P,ROW(),MATCH(AE$3,$K$2:$P$2,0))</f>
        <v>30</v>
      </c>
      <c r="AF2176" s="15" cm="1">
        <f t="array" ref="AF2176">INDEX($K:$P,ROW(),MATCH(AF$3,$K$2:$P$2,0))</f>
        <v>30</v>
      </c>
      <c r="AG2176" s="15" cm="1">
        <f t="array" ref="AG2176">INDEX($K:$P,ROW(),MATCH(AG$3,$K$2:$P$2,0))</f>
        <v>30</v>
      </c>
      <c r="AH2176" s="15" cm="1">
        <f t="array" ref="AH2176">INDEX($K:$P,ROW(),MATCH(AH$3,$K$2:$P$2,0))</f>
        <v>30</v>
      </c>
      <c r="AI2176" s="15" cm="1">
        <f t="array" ref="AI2176">INDEX($K:$P,ROW(),MATCH(AI$3,$K$2:$P$2,0))</f>
        <v>30</v>
      </c>
      <c r="AJ2176" s="15" cm="1">
        <f t="array" ref="AJ2176">INDEX($K:$P,ROW(),MATCH(AJ$3,$K$2:$P$2,0))</f>
        <v>30</v>
      </c>
      <c r="AK2176" s="15" cm="1">
        <f t="array" ref="AK2176">INDEX($K:$P,ROW(),MATCH(AK$3,$K$2:$P$2,0))</f>
        <v>30</v>
      </c>
      <c r="AL2176" s="15" cm="1">
        <f t="array" ref="AL2176">INDEX($K:$P,ROW(),MATCH(AL$3,$K$2:$P$2,0))</f>
        <v>30</v>
      </c>
      <c r="AM2176" s="15" cm="1">
        <f t="array" ref="AM2176">INDEX($K:$P,ROW(),MATCH(AM$3,$K$2:$P$2,0))</f>
        <v>30</v>
      </c>
      <c r="AN2176" s="15" cm="1">
        <f t="array" ref="AN2176">INDEX($K:$P,ROW(),MATCH(AN$3,$K$2:$P$2,0))</f>
        <v>30</v>
      </c>
      <c r="AO2176" s="15" cm="1">
        <f t="array" ref="AO2176">INDEX($K:$P,ROW(),MATCH(AO$3,$K$2:$P$2,0))</f>
        <v>30</v>
      </c>
      <c r="AP2176" s="15" cm="1">
        <f t="array" ref="AP2176">INDEX($K:$P,ROW(),MATCH(AP$3,$K$2:$P$2,0))</f>
        <v>30</v>
      </c>
      <c r="AQ2176" s="15" cm="1">
        <f t="array" ref="AQ2176">INDEX($K:$P,ROW(),MATCH(AQ$3,$K$2:$P$2,0))</f>
        <v>30</v>
      </c>
      <c r="AR2176" s="15" cm="1">
        <f t="array" ref="AR2176">INDEX($K:$P,ROW(),MATCH(AR$3,$K$2:$P$2,0))</f>
        <v>30</v>
      </c>
      <c r="AS2176" s="15" cm="1">
        <f t="array" ref="AS2176">INDEX($K:$P,ROW(),MATCH(AS$3,$K$2:$P$2,0))</f>
        <v>30</v>
      </c>
      <c r="AT2176" s="15" cm="1">
        <f t="array" ref="AT2176">INDEX($K:$P,ROW(),MATCH(AT$3,$K$2:$P$2,0))</f>
        <v>30</v>
      </c>
      <c r="AU2176" s="15" cm="1">
        <f t="array" ref="AU2176">INDEX($K:$P,ROW(),MATCH(AU$3,$K$2:$P$2,0))</f>
        <v>30</v>
      </c>
      <c r="AV2176" s="15" cm="1">
        <f t="array" ref="AV2176">INDEX($K:$P,ROW(),MATCH(AV$3,$K$2:$P$2,0))</f>
        <v>30</v>
      </c>
      <c r="AW2176" s="15" cm="1">
        <f t="array" ref="AW2176">INDEX($K:$P,ROW(),MATCH(AW$3,$K$2:$P$2,0))</f>
        <v>30</v>
      </c>
      <c r="AX2176" s="15" cm="1">
        <f t="array" ref="AX2176">INDEX($K:$P,ROW(),MATCH(AX$3,$K$2:$P$2,0))</f>
        <v>30</v>
      </c>
      <c r="AY2176" s="15" cm="1">
        <f t="array" ref="AY2176">INDEX($K:$P,ROW(),MATCH(AY$3,$K$2:$P$2,0))</f>
        <v>30</v>
      </c>
      <c r="AZ2176" s="15" cm="1">
        <f t="array" ref="AZ2176">INDEX($K:$P,ROW(),MATCH(AZ$3,$K$2:$P$2,0))</f>
        <v>30</v>
      </c>
      <c r="BA2176" s="15" cm="1">
        <f t="array" ref="BA2176">INDEX($K:$P,ROW(),MATCH(BA$3,$K$2:$P$2,0))</f>
        <v>30</v>
      </c>
      <c r="BB2176" s="15" cm="1">
        <f t="array" ref="BB2176">INDEX($K:$P,ROW(),MATCH(BB$3,$K$2:$P$2,0))</f>
        <v>30</v>
      </c>
      <c r="BC2176" s="15" cm="1">
        <f t="array" ref="BC2176">INDEX($K:$P,ROW(),MATCH(BC$3,$K$2:$P$2,0))</f>
        <v>30</v>
      </c>
      <c r="BD2176" s="15" cm="1">
        <f t="array" ref="BD2176">INDEX($K:$P,ROW(),MATCH(BD$3,$K$2:$P$2,0))</f>
        <v>30</v>
      </c>
      <c r="BE2176" s="15" cm="1">
        <f t="array" ref="BE2176">INDEX($K:$P,ROW(),MATCH(BE$3,$K$2:$P$2,0))</f>
        <v>30</v>
      </c>
      <c r="BF2176" s="15" cm="1">
        <f t="array" ref="BF2176">INDEX($K:$P,ROW(),MATCH(BF$3,$K$2:$P$2,0))</f>
        <v>30</v>
      </c>
      <c r="BG2176" s="15" cm="1">
        <f t="array" ref="BG2176">INDEX($K:$P,ROW(),MATCH(BG$3,$K$2:$P$2,0))</f>
        <v>30</v>
      </c>
      <c r="BH2176" s="15" cm="1">
        <f t="array" ref="BH2176">INDEX($K:$P,ROW(),MATCH(BH$3,$K$2:$P$2,0))</f>
        <v>30</v>
      </c>
      <c r="BI2176" s="15" cm="1">
        <f t="array" ref="BI2176">INDEX($K:$P,ROW(),MATCH(BI$3,$K$2:$P$2,0))</f>
        <v>30</v>
      </c>
      <c r="BJ2176" s="15" cm="1">
        <f t="array" ref="BJ2176">INDEX($K:$P,ROW(),MATCH(BJ$3,$K$2:$P$2,0))</f>
        <v>30</v>
      </c>
      <c r="BK2176" s="15" cm="1">
        <f t="array" ref="BK2176">INDEX($K:$P,ROW(),MATCH(BK$3,$K$2:$P$2,0))</f>
        <v>30</v>
      </c>
      <c r="BL2176" s="15" cm="1">
        <f t="array" ref="BL2176">INDEX($K:$P,ROW(),MATCH(BL$3,$K$2:$P$2,0))</f>
        <v>30</v>
      </c>
      <c r="BM2176" s="15" cm="1">
        <f t="array" ref="BM2176">INDEX($K:$P,ROW(),MATCH(BM$3,$K$2:$P$2,0))</f>
        <v>30</v>
      </c>
      <c r="BN2176" s="15" cm="1">
        <f t="array" ref="BN2176">INDEX($K:$P,ROW(),MATCH(BN$3,$K$2:$P$2,0))</f>
        <v>30</v>
      </c>
      <c r="BO2176" s="15" cm="1">
        <f t="array" ref="BO2176">INDEX($K:$P,ROW(),MATCH(BO$3,$K$2:$P$2,0))</f>
        <v>30</v>
      </c>
      <c r="BP2176" s="15" cm="1">
        <f t="array" ref="BP2176">INDEX($K:$P,ROW(),MATCH(BP$3,$K$2:$P$2,0))</f>
        <v>30</v>
      </c>
      <c r="BQ2176" s="15" cm="1">
        <f t="array" ref="BQ2176">INDEX($K:$P,ROW(),MATCH(BQ$3,$K$2:$P$2,0))</f>
        <v>30</v>
      </c>
      <c r="BR2176" s="15" cm="1">
        <f t="array" ref="BR2176">INDEX($K:$P,ROW(),MATCH(BR$3,$K$2:$P$2,0))</f>
        <v>30</v>
      </c>
      <c r="BS2176" s="15" cm="1">
        <f t="array" ref="BS2176">INDEX($K:$P,ROW(),MATCH(BS$3,$K$2:$P$2,0))</f>
        <v>30</v>
      </c>
      <c r="BT2176" s="15" cm="1">
        <f t="array" ref="BT2176">INDEX($K:$P,ROW(),MATCH(BT$3,$K$2:$P$2,0))</f>
        <v>30</v>
      </c>
      <c r="BU2176" s="15" cm="1">
        <f t="array" ref="BU2176">INDEX($K:$P,ROW(),MATCH(BU$3,$K$2:$P$2,0))</f>
        <v>30</v>
      </c>
      <c r="BV2176" s="15" cm="1">
        <f t="array" ref="BV2176">INDEX($K:$P,ROW(),MATCH(BV$3,$K$2:$P$2,0))</f>
        <v>30</v>
      </c>
      <c r="BW2176" s="15" cm="1">
        <f t="array" ref="BW2176">INDEX($K:$P,ROW(),MATCH(BW$3,$K$2:$P$2,0))</f>
        <v>30</v>
      </c>
      <c r="BX2176" s="15" cm="1">
        <f t="array" ref="BX2176">INDEX($K:$P,ROW(),MATCH(BX$3,$K$2:$P$2,0))</f>
        <v>30</v>
      </c>
      <c r="BY2176" s="15" cm="1">
        <f t="array" ref="BY2176">INDEX($K:$P,ROW(),MATCH(BY$3,$K$2:$P$2,0))</f>
        <v>30</v>
      </c>
      <c r="BZ2176" s="15" cm="1">
        <f t="array" ref="BZ2176">INDEX($K:$P,ROW(),MATCH(BZ$3,$K$2:$P$2,0))</f>
        <v>30</v>
      </c>
      <c r="CA2176" s="15" cm="1">
        <f t="array" ref="CA2176">INDEX($K:$P,ROW(),MATCH(CA$3,$K$2:$P$2,0))</f>
        <v>30</v>
      </c>
      <c r="CB2176" s="15" cm="1">
        <f t="array" ref="CB2176">INDEX($K:$P,ROW(),MATCH(CB$3,$K$2:$P$2,0))</f>
        <v>30</v>
      </c>
      <c r="CC2176" s="15" cm="1">
        <f t="array" ref="CC2176">INDEX($K:$P,ROW(),MATCH(CC$3,$K$2:$P$2,0))</f>
        <v>30</v>
      </c>
      <c r="CD2176" s="15" cm="1">
        <f t="array" ref="CD2176">INDEX($K:$P,ROW(),MATCH(CD$3,$K$2:$P$2,0))</f>
        <v>30</v>
      </c>
      <c r="CE2176" s="15" cm="1">
        <f t="array" ref="CE2176">INDEX($K:$P,ROW(),MATCH(CE$3,$K$2:$P$2,0))</f>
        <v>30</v>
      </c>
      <c r="CF2176" s="15" cm="1">
        <f t="array" ref="CF2176">INDEX($K:$P,ROW(),MATCH(CF$3,$K$2:$P$2,0))</f>
        <v>30</v>
      </c>
      <c r="CG2176" s="15" cm="1">
        <f t="array" ref="CG2176">INDEX($K:$P,ROW(),MATCH(CG$3,$K$2:$P$2,0))</f>
        <v>30</v>
      </c>
      <c r="CH2176" s="15" cm="1">
        <f t="array" ref="CH2176">INDEX($K:$P,ROW(),MATCH(CH$3,$K$2:$P$2,0))</f>
        <v>30</v>
      </c>
      <c r="CI2176" s="15" cm="1">
        <f t="array" ref="CI2176">INDEX($K:$P,ROW(),MATCH(CI$3,$K$2:$P$2,0))</f>
        <v>30</v>
      </c>
      <c r="CJ2176" s="15" cm="1">
        <f t="array" ref="CJ2176">INDEX($K:$P,ROW(),MATCH(CJ$3,$K$2:$P$2,0))</f>
        <v>30</v>
      </c>
      <c r="CK2176" s="15" cm="1">
        <f t="array" ref="CK2176">INDEX($K:$P,ROW(),MATCH(CK$3,$K$2:$P$2,0))</f>
        <v>30</v>
      </c>
      <c r="CL2176" s="15" cm="1">
        <f t="array" ref="CL2176">INDEX($K:$P,ROW(),MATCH(CL$3,$K$2:$P$2,0))</f>
        <v>30</v>
      </c>
      <c r="CN2176" s="60"/>
      <c r="CO2176" s="15" t="e" cm="1">
        <f t="array" ref="CO2176">INDEX($K:$P,ROW(),MATCH(CO$3,$K$2:$P$2,0))</f>
        <v>#N/A</v>
      </c>
      <c r="CP2176" s="15" t="e" cm="1">
        <f t="array" ref="CP2176">INDEX($K:$P,ROW(),MATCH(CP$3,$K$2:$P$2,0))</f>
        <v>#N/A</v>
      </c>
      <c r="CQ2176" s="15" t="e" cm="1">
        <f t="array" ref="CQ2176">INDEX($K:$P,ROW(),MATCH(CQ$3,$K$2:$P$2,0))</f>
        <v>#N/A</v>
      </c>
      <c r="CR2176" s="15" t="e" cm="1">
        <f t="array" ref="CR2176">INDEX($K:$P,ROW(),MATCH(CR$3,$K$2:$P$2,0))</f>
        <v>#N/A</v>
      </c>
      <c r="CS2176" s="15" t="e" cm="1">
        <f t="array" ref="CS2176">INDEX($K:$P,ROW(),MATCH(CS$3,$K$2:$P$2,0))</f>
        <v>#N/A</v>
      </c>
      <c r="CT2176" s="15" t="e" cm="1">
        <f t="array" ref="CT2176">INDEX($K:$P,ROW(),MATCH(CT$3,$K$2:$P$2,0))</f>
        <v>#N/A</v>
      </c>
      <c r="CU2176" s="15" t="e" cm="1">
        <f t="array" ref="CU2176">INDEX($K:$P,ROW(),MATCH(CU$3,$K$2:$P$2,0))</f>
        <v>#N/A</v>
      </c>
      <c r="CV2176" s="15" t="e" cm="1">
        <f t="array" ref="CV2176">INDEX($K:$P,ROW(),MATCH(CV$3,$K$2:$P$2,0))</f>
        <v>#N/A</v>
      </c>
      <c r="CW2176" s="15" t="e" cm="1">
        <f t="array" ref="CW2176">INDEX($K:$P,ROW(),MATCH(CW$3,$K$2:$P$2,0))</f>
        <v>#N/A</v>
      </c>
      <c r="CX2176" s="15" t="e" cm="1">
        <f t="array" ref="CX2176">INDEX($K:$P,ROW(),MATCH(CX$3,$K$2:$P$2,0))</f>
        <v>#N/A</v>
      </c>
      <c r="CY2176" s="15" t="e" cm="1">
        <f t="array" ref="CY2176">INDEX($K:$P,ROW(),MATCH(CY$3,$K$2:$P$2,0))</f>
        <v>#N/A</v>
      </c>
      <c r="CZ2176" s="15" t="e" cm="1">
        <f t="array" ref="CZ2176">INDEX($K:$P,ROW(),MATCH(CZ$3,$K$2:$P$2,0))</f>
        <v>#N/A</v>
      </c>
      <c r="DA2176" s="15" t="e" cm="1">
        <f t="array" ref="DA2176">INDEX($K:$P,ROW(),MATCH(DA$3,$K$2:$P$2,0))</f>
        <v>#N/A</v>
      </c>
      <c r="DB2176" s="15" t="e" cm="1">
        <f t="array" ref="DB2176">INDEX($K:$P,ROW(),MATCH(DB$3,$K$2:$P$2,0))</f>
        <v>#N/A</v>
      </c>
      <c r="DC2176" s="15" t="e" cm="1">
        <f t="array" ref="DC2176">INDEX($K:$P,ROW(),MATCH(DC$3,$K$2:$P$2,0))</f>
        <v>#N/A</v>
      </c>
      <c r="DD2176" s="15" t="e" cm="1">
        <f t="array" ref="DD2176">INDEX($K:$P,ROW(),MATCH(DD$3,$K$2:$P$2,0))</f>
        <v>#N/A</v>
      </c>
      <c r="DE2176" s="15" t="e" cm="1">
        <f t="array" ref="DE2176">INDEX($K:$P,ROW(),MATCH(DE$3,$K$2:$P$2,0))</f>
        <v>#N/A</v>
      </c>
      <c r="DF2176" s="15" t="e" cm="1">
        <f t="array" ref="DF2176">INDEX($K:$P,ROW(),MATCH(DF$3,$K$2:$P$2,0))</f>
        <v>#N/A</v>
      </c>
      <c r="DG2176" s="15" t="e" cm="1">
        <f t="array" ref="DG2176">INDEX($K:$P,ROW(),MATCH(DG$3,$K$2:$P$2,0))</f>
        <v>#N/A</v>
      </c>
      <c r="DH2176" s="15" t="e" cm="1">
        <f t="array" ref="DH2176">INDEX($K:$P,ROW(),MATCH(DH$3,$K$2:$P$2,0))</f>
        <v>#N/A</v>
      </c>
      <c r="DI2176" s="15" t="e" cm="1">
        <f t="array" ref="DI2176">INDEX($K:$P,ROW(),MATCH(DI$3,$K$2:$P$2,0))</f>
        <v>#N/A</v>
      </c>
      <c r="DJ2176" s="15" t="e" cm="1">
        <f t="array" ref="DJ2176">INDEX($K:$P,ROW(),MATCH(DJ$3,$K$2:$P$2,0))</f>
        <v>#N/A</v>
      </c>
      <c r="DK2176" s="15" t="e" cm="1">
        <f t="array" ref="DK2176">INDEX($K:$P,ROW(),MATCH(DK$3,$K$2:$P$2,0))</f>
        <v>#N/A</v>
      </c>
      <c r="DL2176" s="15" t="e" cm="1">
        <f t="array" ref="DL2176">INDEX($K:$P,ROW(),MATCH(DL$3,$K$2:$P$2,0))</f>
        <v>#N/A</v>
      </c>
    </row>
    <row r="2177" spans="1:116" x14ac:dyDescent="0.35">
      <c r="B2177" t="str">
        <f t="shared" si="3419"/>
        <v>2177 WCAP-IS</v>
      </c>
      <c r="C2177" t="s">
        <v>234</v>
      </c>
      <c r="D2177" t="s">
        <v>407</v>
      </c>
      <c r="E2177" s="8" t="str">
        <f t="shared" si="3424"/>
        <v>2177 WCAP-IS</v>
      </c>
      <c r="G2177" s="126" t="str">
        <f>"Accounts payable"</f>
        <v>Accounts payable</v>
      </c>
      <c r="H2177" s="27"/>
      <c r="I2177" s="78"/>
      <c r="J2177" s="78"/>
      <c r="K2177" s="118">
        <f>SUMIF($3:$3,K$2,2175:2175)</f>
        <v>0</v>
      </c>
      <c r="L2177" s="118">
        <f>SUMIF($3:$3,L$2,2175:2175)</f>
        <v>0</v>
      </c>
      <c r="M2177" s="118">
        <f>SUMIF($3:$3,M$2,2175:2175)</f>
        <v>0</v>
      </c>
      <c r="N2177" s="118">
        <f>SUMIF($3:$3,N$2,2175:2175)</f>
        <v>0</v>
      </c>
      <c r="O2177" s="118">
        <f>SUMIF($3:$3,O$2,2175:2175)</f>
        <v>0</v>
      </c>
      <c r="P2177" s="118">
        <f>SUMIF($3:$3,P$2,2175:2175)</f>
        <v>0</v>
      </c>
      <c r="R2177" s="118"/>
      <c r="S2177" s="118">
        <f t="shared" ref="S2177:CD2177" si="3425">MIN(-S2176/30*S2173,R2177-S2173)</f>
        <v>4050612.5333333341</v>
      </c>
      <c r="T2177" s="118">
        <f t="shared" si="3425"/>
        <v>4084084.7555555548</v>
      </c>
      <c r="U2177" s="118">
        <f t="shared" si="3425"/>
        <v>4117766.1791666667</v>
      </c>
      <c r="V2177" s="118">
        <f t="shared" si="3425"/>
        <v>4151657.9663966037</v>
      </c>
      <c r="W2177" s="118">
        <f t="shared" si="3425"/>
        <v>4185761.2855285872</v>
      </c>
      <c r="X2177" s="118">
        <f t="shared" si="3425"/>
        <v>4220077.3109293841</v>
      </c>
      <c r="Y2177" s="118">
        <f t="shared" si="3425"/>
        <v>4254607.223079728</v>
      </c>
      <c r="Z2177" s="118">
        <f t="shared" si="3425"/>
        <v>4289352.2086048471</v>
      </c>
      <c r="AA2177" s="118">
        <f t="shared" si="3425"/>
        <v>4324313.4603052512</v>
      </c>
      <c r="AB2177" s="118">
        <f t="shared" si="3425"/>
        <v>4359492.1771874959</v>
      </c>
      <c r="AC2177" s="118">
        <f t="shared" si="3425"/>
        <v>4394889.5644952618</v>
      </c>
      <c r="AD2177" s="118">
        <f t="shared" si="3425"/>
        <v>4430506.8337404802</v>
      </c>
      <c r="AE2177" s="118">
        <f t="shared" si="3425"/>
        <v>3623931.3590002037</v>
      </c>
      <c r="AF2177" s="118">
        <f t="shared" si="3425"/>
        <v>3652949.2063389341</v>
      </c>
      <c r="AG2177" s="118">
        <f t="shared" si="3425"/>
        <v>3682146.5720403413</v>
      </c>
      <c r="AH2177" s="118">
        <f t="shared" si="3425"/>
        <v>3711524.4483087123</v>
      </c>
      <c r="AI2177" s="118">
        <f t="shared" si="3425"/>
        <v>3741083.8325000536</v>
      </c>
      <c r="AJ2177" s="118">
        <f t="shared" si="3425"/>
        <v>3770825.7271478395</v>
      </c>
      <c r="AK2177" s="118">
        <f t="shared" si="3425"/>
        <v>3800751.1399887456</v>
      </c>
      <c r="AL2177" s="118">
        <f t="shared" si="3425"/>
        <v>3830861.0839887252</v>
      </c>
      <c r="AM2177" s="118">
        <f t="shared" si="3425"/>
        <v>3861156.5773690627</v>
      </c>
      <c r="AN2177" s="118">
        <f t="shared" si="3425"/>
        <v>3891638.6436324869</v>
      </c>
      <c r="AO2177" s="118">
        <f t="shared" si="3425"/>
        <v>3922308.311589547</v>
      </c>
      <c r="AP2177" s="118">
        <f t="shared" si="3425"/>
        <v>3953166.6153851938</v>
      </c>
      <c r="AQ2177" s="118">
        <f t="shared" si="3425"/>
        <v>3985974.87752525</v>
      </c>
      <c r="AR2177" s="118">
        <f t="shared" si="3425"/>
        <v>4017213.5769031229</v>
      </c>
      <c r="AS2177" s="118">
        <f t="shared" si="3425"/>
        <v>4048644.0468267086</v>
      </c>
      <c r="AT2177" s="118">
        <f t="shared" si="3425"/>
        <v>4080267.3430453874</v>
      </c>
      <c r="AU2177" s="118">
        <f t="shared" si="3425"/>
        <v>4112084.5267770374</v>
      </c>
      <c r="AV2177" s="118">
        <f t="shared" si="3425"/>
        <v>4144096.6647353913</v>
      </c>
      <c r="AW2177" s="118">
        <f t="shared" si="3425"/>
        <v>4176304.8291573296</v>
      </c>
      <c r="AX2177" s="118">
        <f t="shared" si="3425"/>
        <v>4208710.0978304278</v>
      </c>
      <c r="AY2177" s="118">
        <f t="shared" si="3425"/>
        <v>4241313.5541206039</v>
      </c>
      <c r="AZ2177" s="118">
        <f t="shared" si="3425"/>
        <v>4274116.2869998934</v>
      </c>
      <c r="BA2177" s="118">
        <f t="shared" si="3425"/>
        <v>4307119.3910742505</v>
      </c>
      <c r="BB2177" s="118">
        <f t="shared" si="3425"/>
        <v>4340323.9666117663</v>
      </c>
      <c r="BC2177" s="118">
        <f t="shared" si="3425"/>
        <v>4375579.4167207973</v>
      </c>
      <c r="BD2177" s="118">
        <f t="shared" si="3425"/>
        <v>4409190.2587781418</v>
      </c>
      <c r="BE2177" s="118">
        <f t="shared" si="3425"/>
        <v>4443005.9073576024</v>
      </c>
      <c r="BF2177" s="118">
        <f t="shared" si="3425"/>
        <v>4477027.4856587704</v>
      </c>
      <c r="BG2177" s="118">
        <f t="shared" si="3425"/>
        <v>4511256.1226853151</v>
      </c>
      <c r="BH2177" s="118">
        <f t="shared" si="3425"/>
        <v>4545692.953274237</v>
      </c>
      <c r="BI2177" s="118">
        <f t="shared" si="3425"/>
        <v>4580339.1181248082</v>
      </c>
      <c r="BJ2177" s="118">
        <f t="shared" si="3425"/>
        <v>4615195.7638274096</v>
      </c>
      <c r="BK2177" s="118">
        <f t="shared" si="3425"/>
        <v>4650264.042893419</v>
      </c>
      <c r="BL2177" s="118">
        <f t="shared" si="3425"/>
        <v>4685545.1137838541</v>
      </c>
      <c r="BM2177" s="118">
        <f t="shared" si="3425"/>
        <v>4721040.140939841</v>
      </c>
      <c r="BN2177" s="118">
        <f t="shared" si="3425"/>
        <v>4756750.294811585</v>
      </c>
      <c r="BO2177" s="118">
        <f t="shared" si="3425"/>
        <v>4794617.4638960911</v>
      </c>
      <c r="BP2177" s="118">
        <f t="shared" si="3425"/>
        <v>4830761.4067371869</v>
      </c>
      <c r="BQ2177" s="118">
        <f t="shared" si="3425"/>
        <v>4867124.0240003904</v>
      </c>
      <c r="BR2177" s="118">
        <f t="shared" si="3425"/>
        <v>4903706.5104737328</v>
      </c>
      <c r="BS2177" s="118">
        <f t="shared" si="3425"/>
        <v>4940510.0671050539</v>
      </c>
      <c r="BT2177" s="118">
        <f t="shared" si="3425"/>
        <v>4977535.901033123</v>
      </c>
      <c r="BU2177" s="118">
        <f t="shared" si="3425"/>
        <v>5014785.2256180337</v>
      </c>
      <c r="BV2177" s="118">
        <f t="shared" si="3425"/>
        <v>5052259.2604724364</v>
      </c>
      <c r="BW2177" s="118">
        <f t="shared" si="3425"/>
        <v>5089959.2314920919</v>
      </c>
      <c r="BX2177" s="118">
        <f t="shared" si="3425"/>
        <v>5127886.3708876623</v>
      </c>
      <c r="BY2177" s="118">
        <f t="shared" si="3425"/>
        <v>5166041.9172154134</v>
      </c>
      <c r="BZ2177" s="118">
        <f t="shared" si="3425"/>
        <v>5204427.1154092727</v>
      </c>
      <c r="CA2177" s="118">
        <f t="shared" si="3425"/>
        <v>1123369.5875058447</v>
      </c>
      <c r="CB2177" s="118">
        <f t="shared" si="3425"/>
        <v>1127870.2550936381</v>
      </c>
      <c r="CC2177" s="118">
        <f t="shared" si="3425"/>
        <v>1132389.6754630601</v>
      </c>
      <c r="CD2177" s="118">
        <f t="shared" si="3425"/>
        <v>1136927.9267506949</v>
      </c>
      <c r="CE2177" s="118">
        <f t="shared" ref="CE2177:CK2177" si="3426">MIN(-CE2176/30*CE2173,CD2177-CE2173)</f>
        <v>1141485.0874187003</v>
      </c>
      <c r="CF2177" s="118">
        <f t="shared" si="3426"/>
        <v>1146061.2362560842</v>
      </c>
      <c r="CG2177" s="118">
        <f t="shared" si="3426"/>
        <v>1150656.4523804022</v>
      </c>
      <c r="CH2177" s="118">
        <f t="shared" si="3426"/>
        <v>1155270.8152385058</v>
      </c>
      <c r="CI2177" s="118">
        <f t="shared" si="3426"/>
        <v>1159904.4046085391</v>
      </c>
      <c r="CJ2177" s="118">
        <f t="shared" si="3426"/>
        <v>1164557.3006009168</v>
      </c>
      <c r="CK2177" s="118">
        <f t="shared" si="3426"/>
        <v>1169229.5836599416</v>
      </c>
      <c r="CL2177" s="118">
        <f>MIN(-CL2176/30*CL2173,CK2177-CL2173)</f>
        <v>1173921.3345651201</v>
      </c>
      <c r="CN2177" s="33"/>
      <c r="CO2177" s="118" t="e">
        <f>MIN(-CO2176/90*CO2173,CN2177-CO2173)</f>
        <v>#N/A</v>
      </c>
      <c r="CP2177" s="118" t="e">
        <f t="shared" ref="CP2177:DL2177" si="3427">MIN(-CP2176/90*CP2173,CO2177-CP2173)</f>
        <v>#N/A</v>
      </c>
      <c r="CQ2177" s="118" t="e">
        <f t="shared" si="3427"/>
        <v>#N/A</v>
      </c>
      <c r="CR2177" s="118" t="e">
        <f t="shared" si="3427"/>
        <v>#N/A</v>
      </c>
      <c r="CS2177" s="118" t="e">
        <f t="shared" si="3427"/>
        <v>#N/A</v>
      </c>
      <c r="CT2177" s="118" t="e">
        <f t="shared" si="3427"/>
        <v>#N/A</v>
      </c>
      <c r="CU2177" s="118" t="e">
        <f t="shared" si="3427"/>
        <v>#N/A</v>
      </c>
      <c r="CV2177" s="118" t="e">
        <f t="shared" si="3427"/>
        <v>#N/A</v>
      </c>
      <c r="CW2177" s="118" t="e">
        <f t="shared" si="3427"/>
        <v>#N/A</v>
      </c>
      <c r="CX2177" s="118" t="e">
        <f t="shared" si="3427"/>
        <v>#N/A</v>
      </c>
      <c r="CY2177" s="118" t="e">
        <f t="shared" si="3427"/>
        <v>#N/A</v>
      </c>
      <c r="CZ2177" s="118" t="e">
        <f t="shared" si="3427"/>
        <v>#N/A</v>
      </c>
      <c r="DA2177" s="118" t="e">
        <f t="shared" si="3427"/>
        <v>#N/A</v>
      </c>
      <c r="DB2177" s="118" t="e">
        <f t="shared" si="3427"/>
        <v>#N/A</v>
      </c>
      <c r="DC2177" s="118" t="e">
        <f t="shared" si="3427"/>
        <v>#N/A</v>
      </c>
      <c r="DD2177" s="118" t="e">
        <f t="shared" si="3427"/>
        <v>#N/A</v>
      </c>
      <c r="DE2177" s="118" t="e">
        <f t="shared" si="3427"/>
        <v>#N/A</v>
      </c>
      <c r="DF2177" s="118" t="e">
        <f t="shared" si="3427"/>
        <v>#N/A</v>
      </c>
      <c r="DG2177" s="118" t="e">
        <f t="shared" si="3427"/>
        <v>#N/A</v>
      </c>
      <c r="DH2177" s="118" t="e">
        <f t="shared" si="3427"/>
        <v>#N/A</v>
      </c>
      <c r="DI2177" s="118" t="e">
        <f t="shared" si="3427"/>
        <v>#N/A</v>
      </c>
      <c r="DJ2177" s="118" t="e">
        <f t="shared" si="3427"/>
        <v>#N/A</v>
      </c>
      <c r="DK2177" s="118" t="e">
        <f t="shared" si="3427"/>
        <v>#N/A</v>
      </c>
      <c r="DL2177" s="118" t="e">
        <f t="shared" si="3427"/>
        <v>#N/A</v>
      </c>
    </row>
    <row r="2178" spans="1:116" x14ac:dyDescent="0.35">
      <c r="B2178" t="str">
        <f t="shared" si="3419"/>
        <v>2178 WCAP-IS</v>
      </c>
      <c r="D2178" t="s">
        <v>407</v>
      </c>
      <c r="E2178" s="8" t="str">
        <f t="shared" si="3424"/>
        <v>2178 WCAP-IS</v>
      </c>
      <c r="G2178" s="126"/>
      <c r="H2178" s="27"/>
      <c r="I2178" s="78"/>
      <c r="J2178" s="78"/>
      <c r="K2178" s="33"/>
      <c r="L2178" s="33"/>
      <c r="M2178" s="33"/>
      <c r="N2178" s="33"/>
      <c r="O2178" s="33"/>
      <c r="P2178" s="33"/>
      <c r="R2178" s="33"/>
      <c r="S2178" s="33"/>
      <c r="T2178" s="33"/>
      <c r="U2178" s="33"/>
      <c r="V2178" s="33"/>
      <c r="W2178" s="33"/>
      <c r="X2178" s="33"/>
      <c r="Y2178" s="33"/>
      <c r="Z2178" s="33"/>
      <c r="AA2178" s="33"/>
      <c r="AB2178" s="33"/>
      <c r="AC2178" s="33"/>
      <c r="AD2178" s="33"/>
      <c r="AE2178" s="33"/>
      <c r="AF2178" s="33"/>
      <c r="AG2178" s="33"/>
      <c r="AH2178" s="33"/>
      <c r="AI2178" s="33"/>
      <c r="AJ2178" s="33"/>
      <c r="AK2178" s="33"/>
      <c r="AL2178" s="33"/>
      <c r="AM2178" s="33"/>
      <c r="AN2178" s="33"/>
      <c r="AO2178" s="33"/>
      <c r="AP2178" s="33"/>
      <c r="AQ2178" s="33"/>
      <c r="AR2178" s="33"/>
      <c r="AS2178" s="33"/>
      <c r="AT2178" s="33"/>
      <c r="AU2178" s="33"/>
      <c r="AV2178" s="33"/>
      <c r="AW2178" s="33"/>
      <c r="AX2178" s="33"/>
      <c r="AY2178" s="33"/>
      <c r="AZ2178" s="33"/>
      <c r="BA2178" s="33"/>
      <c r="BB2178" s="33"/>
      <c r="BC2178" s="33"/>
      <c r="BD2178" s="33"/>
      <c r="BE2178" s="33"/>
      <c r="BF2178" s="33"/>
      <c r="BG2178" s="33"/>
      <c r="BH2178" s="33"/>
      <c r="BI2178" s="33"/>
      <c r="BJ2178" s="33"/>
      <c r="BK2178" s="33"/>
      <c r="BL2178" s="33"/>
      <c r="BM2178" s="33"/>
      <c r="BN2178" s="33"/>
      <c r="BO2178" s="33"/>
      <c r="BP2178" s="33"/>
      <c r="BQ2178" s="33"/>
      <c r="BR2178" s="33"/>
      <c r="BS2178" s="33"/>
      <c r="BT2178" s="33"/>
      <c r="BU2178" s="33"/>
      <c r="BV2178" s="33"/>
      <c r="BW2178" s="33"/>
      <c r="BX2178" s="33"/>
      <c r="BY2178" s="33"/>
      <c r="BZ2178" s="33"/>
      <c r="CA2178" s="33"/>
      <c r="CB2178" s="33"/>
      <c r="CC2178" s="33"/>
      <c r="CD2178" s="33"/>
      <c r="CE2178" s="33"/>
      <c r="CF2178" s="33"/>
      <c r="CG2178" s="33"/>
      <c r="CH2178" s="33"/>
      <c r="CI2178" s="33"/>
      <c r="CJ2178" s="33"/>
      <c r="CK2178" s="33"/>
      <c r="CL2178" s="33"/>
      <c r="CN2178" s="78"/>
      <c r="CO2178" s="33"/>
      <c r="CP2178" s="33"/>
      <c r="CQ2178" s="33"/>
      <c r="CR2178" s="33"/>
      <c r="CS2178" s="33"/>
      <c r="CT2178" s="33"/>
      <c r="CU2178" s="33"/>
      <c r="CV2178" s="33"/>
      <c r="CW2178" s="33"/>
      <c r="CX2178" s="33"/>
      <c r="CY2178" s="33"/>
      <c r="CZ2178" s="33"/>
      <c r="DA2178" s="33"/>
      <c r="DB2178" s="33"/>
      <c r="DC2178" s="33"/>
      <c r="DD2178" s="33"/>
      <c r="DE2178" s="33"/>
      <c r="DF2178" s="33"/>
      <c r="DG2178" s="33"/>
      <c r="DH2178" s="33"/>
      <c r="DI2178" s="33"/>
      <c r="DJ2178" s="33"/>
      <c r="DK2178" s="33"/>
      <c r="DL2178" s="33"/>
    </row>
    <row r="2179" spans="1:116" x14ac:dyDescent="0.35">
      <c r="B2179" t="s">
        <v>332</v>
      </c>
      <c r="D2179" t="s">
        <v>407</v>
      </c>
      <c r="E2179" s="8" t="str">
        <f t="shared" si="3424"/>
        <v>2179 WCAP-IS</v>
      </c>
      <c r="G2179" s="126" t="str">
        <f>"Change in "&amp;G2177</f>
        <v>Change in Accounts payable</v>
      </c>
      <c r="K2179" s="33">
        <f>SUMIF($3:$3,K$2,2177:2177)</f>
        <v>50863121.498323195</v>
      </c>
      <c r="L2179" s="33">
        <f>SUMIF($3:$3,L$2,2177:2177)</f>
        <v>45442343.517289847</v>
      </c>
      <c r="M2179" s="33">
        <f>SUMIF($3:$3,M$2,2177:2177)</f>
        <v>49936169.161607176</v>
      </c>
      <c r="N2179" s="33">
        <f>SUMIF($3:$3,N$2,2177:2177)</f>
        <v>54770886.618855774</v>
      </c>
      <c r="O2179" s="33">
        <f>SUMIF($3:$3,O$2,2177:2177)</f>
        <v>59969614.494340487</v>
      </c>
      <c r="P2179" s="33">
        <f>SUMIF($3:$3,P$2,2177:2177)</f>
        <v>13781643.659541447</v>
      </c>
      <c r="R2179" s="33"/>
      <c r="S2179" s="33">
        <f>S2177-R2177</f>
        <v>4050612.5333333341</v>
      </c>
      <c r="T2179" s="33">
        <f t="shared" ref="T2179:CE2179" si="3428">T2177-S2177</f>
        <v>33472.222222220618</v>
      </c>
      <c r="U2179" s="33">
        <f t="shared" si="3428"/>
        <v>33681.423611111939</v>
      </c>
      <c r="V2179" s="33">
        <f t="shared" si="3428"/>
        <v>33891.787229937036</v>
      </c>
      <c r="W2179" s="33">
        <f t="shared" si="3428"/>
        <v>34103.319131983444</v>
      </c>
      <c r="X2179" s="33">
        <f t="shared" si="3428"/>
        <v>34316.025400796905</v>
      </c>
      <c r="Y2179" s="33">
        <f t="shared" si="3428"/>
        <v>34529.91215034388</v>
      </c>
      <c r="Z2179" s="33">
        <f t="shared" si="3428"/>
        <v>34744.985525119118</v>
      </c>
      <c r="AA2179" s="33">
        <f t="shared" si="3428"/>
        <v>34961.2517004041</v>
      </c>
      <c r="AB2179" s="33">
        <f t="shared" si="3428"/>
        <v>35178.716882244684</v>
      </c>
      <c r="AC2179" s="33">
        <f t="shared" si="3428"/>
        <v>35397.387307765894</v>
      </c>
      <c r="AD2179" s="33">
        <f t="shared" si="3428"/>
        <v>35617.269245218486</v>
      </c>
      <c r="AE2179" s="33">
        <f t="shared" si="3428"/>
        <v>-806575.47474027658</v>
      </c>
      <c r="AF2179" s="33">
        <f t="shared" si="3428"/>
        <v>29017.847338730469</v>
      </c>
      <c r="AG2179" s="33">
        <f t="shared" si="3428"/>
        <v>29197.365701407194</v>
      </c>
      <c r="AH2179" s="33">
        <f t="shared" si="3428"/>
        <v>29377.876268371008</v>
      </c>
      <c r="AI2179" s="33">
        <f t="shared" si="3428"/>
        <v>29559.384191341233</v>
      </c>
      <c r="AJ2179" s="33">
        <f t="shared" si="3428"/>
        <v>29741.894647785928</v>
      </c>
      <c r="AK2179" s="33">
        <f t="shared" si="3428"/>
        <v>29925.412840906065</v>
      </c>
      <c r="AL2179" s="33">
        <f t="shared" si="3428"/>
        <v>30109.943999979645</v>
      </c>
      <c r="AM2179" s="33">
        <f t="shared" si="3428"/>
        <v>30295.493380337488</v>
      </c>
      <c r="AN2179" s="33">
        <f t="shared" si="3428"/>
        <v>30482.066263424233</v>
      </c>
      <c r="AO2179" s="33">
        <f t="shared" si="3428"/>
        <v>30669.667957060039</v>
      </c>
      <c r="AP2179" s="33">
        <f t="shared" si="3428"/>
        <v>30858.303795646876</v>
      </c>
      <c r="AQ2179" s="33">
        <f t="shared" si="3428"/>
        <v>32808.262140056118</v>
      </c>
      <c r="AR2179" s="33">
        <f t="shared" si="3428"/>
        <v>31238.699377872981</v>
      </c>
      <c r="AS2179" s="33">
        <f t="shared" si="3428"/>
        <v>31430.469923585653</v>
      </c>
      <c r="AT2179" s="33">
        <f t="shared" si="3428"/>
        <v>31623.296218678821</v>
      </c>
      <c r="AU2179" s="33">
        <f t="shared" si="3428"/>
        <v>31817.183731650002</v>
      </c>
      <c r="AV2179" s="33">
        <f t="shared" si="3428"/>
        <v>32012.137958353851</v>
      </c>
      <c r="AW2179" s="33">
        <f t="shared" si="3428"/>
        <v>32208.16442193836</v>
      </c>
      <c r="AX2179" s="33">
        <f t="shared" si="3428"/>
        <v>32405.26867309818</v>
      </c>
      <c r="AY2179" s="33">
        <f t="shared" si="3428"/>
        <v>32603.456290176138</v>
      </c>
      <c r="AZ2179" s="33">
        <f t="shared" si="3428"/>
        <v>32802.732879289426</v>
      </c>
      <c r="BA2179" s="33">
        <f t="shared" si="3428"/>
        <v>33003.104074357077</v>
      </c>
      <c r="BB2179" s="33">
        <f t="shared" si="3428"/>
        <v>33204.575537515804</v>
      </c>
      <c r="BC2179" s="33">
        <f t="shared" si="3428"/>
        <v>35255.450109031051</v>
      </c>
      <c r="BD2179" s="33">
        <f t="shared" si="3428"/>
        <v>33610.842057344504</v>
      </c>
      <c r="BE2179" s="33">
        <f t="shared" si="3428"/>
        <v>33815.648579460569</v>
      </c>
      <c r="BF2179" s="33">
        <f t="shared" si="3428"/>
        <v>34021.578301168047</v>
      </c>
      <c r="BG2179" s="33">
        <f t="shared" si="3428"/>
        <v>34228.63702654466</v>
      </c>
      <c r="BH2179" s="33">
        <f t="shared" si="3428"/>
        <v>34436.830588921905</v>
      </c>
      <c r="BI2179" s="33">
        <f t="shared" si="3428"/>
        <v>34646.164850571193</v>
      </c>
      <c r="BJ2179" s="33">
        <f t="shared" si="3428"/>
        <v>34856.64570260141</v>
      </c>
      <c r="BK2179" s="33">
        <f t="shared" si="3428"/>
        <v>35068.279066009447</v>
      </c>
      <c r="BL2179" s="33">
        <f t="shared" si="3428"/>
        <v>35281.070890435018</v>
      </c>
      <c r="BM2179" s="33">
        <f t="shared" si="3428"/>
        <v>35495.027155986987</v>
      </c>
      <c r="BN2179" s="33">
        <f t="shared" si="3428"/>
        <v>35710.15387174394</v>
      </c>
      <c r="BO2179" s="33">
        <f t="shared" si="3428"/>
        <v>37867.169084506109</v>
      </c>
      <c r="BP2179" s="33">
        <f t="shared" si="3428"/>
        <v>36143.94284109585</v>
      </c>
      <c r="BQ2179" s="33">
        <f t="shared" si="3428"/>
        <v>36362.617263203487</v>
      </c>
      <c r="BR2179" s="33">
        <f t="shared" si="3428"/>
        <v>36582.486473342404</v>
      </c>
      <c r="BS2179" s="33">
        <f t="shared" si="3428"/>
        <v>36803.556631321087</v>
      </c>
      <c r="BT2179" s="33">
        <f t="shared" si="3428"/>
        <v>37025.8339280691</v>
      </c>
      <c r="BU2179" s="33">
        <f t="shared" si="3428"/>
        <v>37249.324584910646</v>
      </c>
      <c r="BV2179" s="33">
        <f t="shared" si="3428"/>
        <v>37474.034854402766</v>
      </c>
      <c r="BW2179" s="33">
        <f t="shared" si="3428"/>
        <v>37699.971019655466</v>
      </c>
      <c r="BX2179" s="33">
        <f t="shared" si="3428"/>
        <v>37927.139395570382</v>
      </c>
      <c r="BY2179" s="33">
        <f t="shared" si="3428"/>
        <v>38155.54632775113</v>
      </c>
      <c r="BZ2179" s="33">
        <f t="shared" si="3428"/>
        <v>38385.198193859309</v>
      </c>
      <c r="CA2179" s="33">
        <f t="shared" si="3428"/>
        <v>-4081057.5279034283</v>
      </c>
      <c r="CB2179" s="33">
        <f t="shared" si="3428"/>
        <v>4500.6675877934322</v>
      </c>
      <c r="CC2179" s="33">
        <f t="shared" si="3428"/>
        <v>4519.4203694220632</v>
      </c>
      <c r="CD2179" s="33">
        <f t="shared" si="3428"/>
        <v>4538.2512876347173</v>
      </c>
      <c r="CE2179" s="33">
        <f t="shared" si="3428"/>
        <v>4557.1606680054683</v>
      </c>
      <c r="CF2179" s="33">
        <f t="shared" ref="CF2179:CL2179" si="3429">CF2177-CE2177</f>
        <v>4576.1488373838365</v>
      </c>
      <c r="CG2179" s="33">
        <f t="shared" si="3429"/>
        <v>4595.2161243180744</v>
      </c>
      <c r="CH2179" s="33">
        <f t="shared" si="3429"/>
        <v>4614.3628581035882</v>
      </c>
      <c r="CI2179" s="33">
        <f t="shared" si="3429"/>
        <v>4633.5893700332381</v>
      </c>
      <c r="CJ2179" s="33">
        <f t="shared" si="3429"/>
        <v>4652.8959923777729</v>
      </c>
      <c r="CK2179" s="33">
        <f t="shared" si="3429"/>
        <v>4672.2830590247177</v>
      </c>
      <c r="CL2179" s="33">
        <f t="shared" si="3429"/>
        <v>4691.7509051784873</v>
      </c>
      <c r="CO2179" s="33" t="e">
        <f t="shared" ref="CO2179" si="3430">CO2177-CN2177</f>
        <v>#N/A</v>
      </c>
      <c r="CP2179" s="33" t="e">
        <f t="shared" ref="CP2179" si="3431">CP2177-CO2177</f>
        <v>#N/A</v>
      </c>
      <c r="CQ2179" s="33" t="e">
        <f t="shared" ref="CQ2179" si="3432">CQ2177-CP2177</f>
        <v>#N/A</v>
      </c>
      <c r="CR2179" s="33" t="e">
        <f t="shared" ref="CR2179" si="3433">CR2177-CQ2177</f>
        <v>#N/A</v>
      </c>
      <c r="CS2179" s="33" t="e">
        <f t="shared" ref="CS2179" si="3434">CS2177-CR2177</f>
        <v>#N/A</v>
      </c>
      <c r="CT2179" s="33" t="e">
        <f t="shared" ref="CT2179" si="3435">CT2177-CS2177</f>
        <v>#N/A</v>
      </c>
      <c r="CU2179" s="33" t="e">
        <f t="shared" ref="CU2179" si="3436">CU2177-CT2177</f>
        <v>#N/A</v>
      </c>
      <c r="CV2179" s="33" t="e">
        <f t="shared" ref="CV2179" si="3437">CV2177-CU2177</f>
        <v>#N/A</v>
      </c>
      <c r="CW2179" s="33" t="e">
        <f t="shared" ref="CW2179" si="3438">CW2177-CV2177</f>
        <v>#N/A</v>
      </c>
      <c r="CX2179" s="33" t="e">
        <f t="shared" ref="CX2179" si="3439">CX2177-CW2177</f>
        <v>#N/A</v>
      </c>
      <c r="CY2179" s="33" t="e">
        <f t="shared" ref="CY2179" si="3440">CY2177-CX2177</f>
        <v>#N/A</v>
      </c>
      <c r="CZ2179" s="33" t="e">
        <f t="shared" ref="CZ2179" si="3441">CZ2177-CY2177</f>
        <v>#N/A</v>
      </c>
      <c r="DA2179" s="33" t="e">
        <f t="shared" ref="DA2179" si="3442">DA2177-CZ2177</f>
        <v>#N/A</v>
      </c>
      <c r="DB2179" s="33" t="e">
        <f t="shared" ref="DB2179" si="3443">DB2177-DA2177</f>
        <v>#N/A</v>
      </c>
      <c r="DC2179" s="33" t="e">
        <f t="shared" ref="DC2179" si="3444">DC2177-DB2177</f>
        <v>#N/A</v>
      </c>
      <c r="DD2179" s="33" t="e">
        <f t="shared" ref="DD2179" si="3445">DD2177-DC2177</f>
        <v>#N/A</v>
      </c>
      <c r="DE2179" s="33" t="e">
        <f t="shared" ref="DE2179" si="3446">DE2177-DD2177</f>
        <v>#N/A</v>
      </c>
      <c r="DF2179" s="33" t="e">
        <f t="shared" ref="DF2179" si="3447">DF2177-DE2177</f>
        <v>#N/A</v>
      </c>
      <c r="DG2179" s="33" t="e">
        <f t="shared" ref="DG2179" si="3448">DG2177-DF2177</f>
        <v>#N/A</v>
      </c>
      <c r="DH2179" s="33" t="e">
        <f t="shared" ref="DH2179" si="3449">DH2177-DG2177</f>
        <v>#N/A</v>
      </c>
      <c r="DI2179" s="33" t="e">
        <f t="shared" ref="DI2179" si="3450">DI2177-DH2177</f>
        <v>#N/A</v>
      </c>
      <c r="DJ2179" s="33" t="e">
        <f t="shared" ref="DJ2179" si="3451">DJ2177-DI2177</f>
        <v>#N/A</v>
      </c>
      <c r="DK2179" s="33" t="e">
        <f t="shared" ref="DK2179" si="3452">DK2177-DJ2177</f>
        <v>#N/A</v>
      </c>
      <c r="DL2179" s="33" t="e">
        <f t="shared" ref="DL2179" si="3453">DL2177-DK2177</f>
        <v>#N/A</v>
      </c>
    </row>
    <row r="2180" spans="1:116" x14ac:dyDescent="0.35">
      <c r="B2180" t="s">
        <v>332</v>
      </c>
      <c r="D2180" t="s">
        <v>407</v>
      </c>
      <c r="E2180" s="8" t="str">
        <f t="shared" si="3424"/>
        <v>2180 WCAP-IS</v>
      </c>
      <c r="G2180" s="125"/>
      <c r="K2180" s="53"/>
      <c r="L2180" s="53"/>
      <c r="M2180" s="53"/>
      <c r="N2180" s="53"/>
      <c r="O2180" s="53"/>
      <c r="P2180" s="53"/>
      <c r="R2180" s="24"/>
      <c r="S2180" s="24"/>
      <c r="T2180" s="24"/>
      <c r="U2180" s="24"/>
      <c r="V2180" s="24"/>
      <c r="W2180" s="24"/>
      <c r="X2180" s="24"/>
      <c r="Y2180" s="24"/>
      <c r="Z2180" s="24"/>
      <c r="AA2180" s="24"/>
      <c r="AB2180" s="24"/>
      <c r="AC2180" s="24"/>
      <c r="AD2180" s="24"/>
      <c r="AE2180" s="24"/>
      <c r="AF2180" s="24"/>
      <c r="AG2180" s="24"/>
      <c r="AH2180" s="24"/>
      <c r="AI2180" s="24"/>
      <c r="AJ2180" s="24"/>
      <c r="AK2180" s="24"/>
      <c r="AL2180" s="24"/>
      <c r="AM2180" s="24"/>
      <c r="AN2180" s="24"/>
      <c r="AO2180" s="24"/>
      <c r="AP2180" s="24"/>
      <c r="AQ2180" s="24"/>
      <c r="AR2180" s="24"/>
      <c r="AS2180" s="24"/>
      <c r="AT2180" s="24"/>
      <c r="AU2180" s="24"/>
      <c r="AV2180" s="24"/>
      <c r="AW2180" s="24"/>
      <c r="AX2180" s="24"/>
      <c r="AY2180" s="24"/>
      <c r="AZ2180" s="24"/>
      <c r="BA2180" s="24"/>
      <c r="BB2180" s="24"/>
      <c r="BC2180" s="24"/>
      <c r="BD2180" s="24"/>
      <c r="BE2180" s="24"/>
      <c r="BF2180" s="24"/>
      <c r="BG2180" s="24"/>
      <c r="BH2180" s="24"/>
      <c r="BI2180" s="24"/>
      <c r="BJ2180" s="24"/>
      <c r="BK2180" s="24"/>
      <c r="BL2180" s="24"/>
      <c r="BM2180" s="24"/>
      <c r="BN2180" s="24"/>
      <c r="BO2180" s="24"/>
      <c r="BP2180" s="24"/>
      <c r="BQ2180" s="24"/>
      <c r="BR2180" s="24"/>
      <c r="BS2180" s="24"/>
      <c r="BT2180" s="24"/>
      <c r="BU2180" s="24"/>
      <c r="BV2180" s="24"/>
      <c r="BW2180" s="24"/>
      <c r="BX2180" s="24"/>
      <c r="BY2180" s="24"/>
      <c r="BZ2180" s="24"/>
      <c r="CA2180" s="24"/>
      <c r="CB2180" s="24"/>
      <c r="CC2180" s="24"/>
      <c r="CD2180" s="24"/>
      <c r="CE2180" s="24"/>
      <c r="CF2180" s="24"/>
      <c r="CG2180" s="24"/>
      <c r="CH2180" s="24"/>
      <c r="CI2180" s="24"/>
      <c r="CJ2180" s="24"/>
      <c r="CK2180" s="24"/>
      <c r="CL2180" s="24"/>
      <c r="CO2180" s="24"/>
      <c r="CP2180" s="24"/>
      <c r="CQ2180" s="24"/>
      <c r="CR2180" s="24"/>
      <c r="CS2180" s="24"/>
      <c r="CT2180" s="24"/>
      <c r="CU2180" s="24"/>
      <c r="CV2180" s="24"/>
      <c r="CW2180" s="24"/>
      <c r="CX2180" s="24"/>
      <c r="CY2180" s="24"/>
      <c r="CZ2180" s="24"/>
      <c r="DA2180" s="24"/>
      <c r="DB2180" s="24"/>
      <c r="DC2180" s="24"/>
      <c r="DD2180" s="24"/>
      <c r="DE2180" s="24"/>
      <c r="DF2180" s="24"/>
      <c r="DG2180" s="24"/>
      <c r="DH2180" s="24"/>
      <c r="DI2180" s="24"/>
      <c r="DJ2180" s="24"/>
      <c r="DK2180" s="24"/>
      <c r="DL2180" s="24"/>
    </row>
    <row r="2181" spans="1:116" x14ac:dyDescent="0.35">
      <c r="B2181" t="s">
        <v>332</v>
      </c>
      <c r="D2181" t="s">
        <v>407</v>
      </c>
      <c r="E2181" s="8" t="str">
        <f t="shared" si="3424"/>
        <v>2181 WCAP-IS</v>
      </c>
      <c r="G2181" s="136" t="str">
        <f>G2164</f>
        <v>(Primary label)</v>
      </c>
      <c r="K2181" s="53"/>
      <c r="L2181" s="53"/>
      <c r="M2181" s="53"/>
      <c r="N2181" s="53"/>
      <c r="O2181" s="53"/>
      <c r="P2181" s="53"/>
      <c r="R2181" s="24"/>
      <c r="S2181" s="24"/>
      <c r="T2181" s="24"/>
      <c r="U2181" s="24"/>
      <c r="V2181" s="24"/>
      <c r="W2181" s="24"/>
      <c r="X2181" s="24"/>
      <c r="Y2181" s="24"/>
      <c r="Z2181" s="24"/>
      <c r="AA2181" s="24"/>
      <c r="AB2181" s="24"/>
      <c r="AC2181" s="24"/>
      <c r="AD2181" s="24"/>
      <c r="AE2181" s="24"/>
      <c r="AF2181" s="24"/>
      <c r="AG2181" s="24"/>
      <c r="AH2181" s="24"/>
      <c r="AI2181" s="24"/>
      <c r="AJ2181" s="24"/>
      <c r="AK2181" s="24"/>
      <c r="AL2181" s="24"/>
      <c r="AM2181" s="24"/>
      <c r="AN2181" s="24"/>
      <c r="AO2181" s="24"/>
      <c r="AP2181" s="24"/>
      <c r="AQ2181" s="24"/>
      <c r="AR2181" s="24"/>
      <c r="AS2181" s="24"/>
      <c r="AT2181" s="24"/>
      <c r="AU2181" s="24"/>
      <c r="AV2181" s="24"/>
      <c r="AW2181" s="24"/>
      <c r="AX2181" s="24"/>
      <c r="AY2181" s="24"/>
      <c r="AZ2181" s="24"/>
      <c r="BA2181" s="24"/>
      <c r="BB2181" s="24"/>
      <c r="BC2181" s="24"/>
      <c r="BD2181" s="24"/>
      <c r="BE2181" s="24"/>
      <c r="BF2181" s="24"/>
      <c r="BG2181" s="24"/>
      <c r="BH2181" s="24"/>
      <c r="BI2181" s="24"/>
      <c r="BJ2181" s="24"/>
      <c r="BK2181" s="24"/>
      <c r="BL2181" s="24"/>
      <c r="BM2181" s="24"/>
      <c r="BN2181" s="24"/>
      <c r="BO2181" s="24"/>
      <c r="BP2181" s="24"/>
      <c r="BQ2181" s="24"/>
      <c r="BR2181" s="24"/>
      <c r="BS2181" s="24"/>
      <c r="BT2181" s="24"/>
      <c r="BU2181" s="24"/>
      <c r="BV2181" s="24"/>
      <c r="BW2181" s="24"/>
      <c r="BX2181" s="24"/>
      <c r="BY2181" s="24"/>
      <c r="BZ2181" s="24"/>
      <c r="CA2181" s="24"/>
      <c r="CB2181" s="24"/>
      <c r="CC2181" s="24"/>
      <c r="CD2181" s="24"/>
      <c r="CE2181" s="24"/>
      <c r="CF2181" s="24"/>
      <c r="CG2181" s="24"/>
      <c r="CH2181" s="24"/>
      <c r="CI2181" s="24"/>
      <c r="CJ2181" s="24"/>
      <c r="CK2181" s="24"/>
      <c r="CL2181" s="24"/>
      <c r="CO2181" s="24"/>
      <c r="CP2181" s="24"/>
      <c r="CQ2181" s="24"/>
      <c r="CR2181" s="24"/>
      <c r="CS2181" s="24"/>
      <c r="CT2181" s="24"/>
      <c r="CU2181" s="24"/>
      <c r="CV2181" s="24"/>
      <c r="CW2181" s="24"/>
      <c r="CX2181" s="24"/>
      <c r="CY2181" s="24"/>
      <c r="CZ2181" s="24"/>
      <c r="DA2181" s="24"/>
      <c r="DB2181" s="24"/>
      <c r="DC2181" s="24"/>
      <c r="DD2181" s="24"/>
      <c r="DE2181" s="24"/>
      <c r="DF2181" s="24"/>
      <c r="DG2181" s="24"/>
      <c r="DH2181" s="24"/>
      <c r="DI2181" s="24"/>
      <c r="DJ2181" s="24"/>
      <c r="DK2181" s="24"/>
      <c r="DL2181" s="24"/>
    </row>
    <row r="2182" spans="1:116" x14ac:dyDescent="0.35">
      <c r="B2182" t="s">
        <v>332</v>
      </c>
      <c r="D2182" t="s">
        <v>407</v>
      </c>
      <c r="E2182" s="8" t="str">
        <f t="shared" si="3424"/>
        <v>2182 WCAP-IS</v>
      </c>
      <c r="G2182" s="136" t="str">
        <f t="shared" ref="G2182:G2188" si="3454">G2165</f>
        <v>primary unit</v>
      </c>
      <c r="K2182" s="53"/>
      <c r="L2182" s="53"/>
      <c r="M2182" s="53"/>
      <c r="N2182" s="53"/>
      <c r="O2182" s="53"/>
      <c r="P2182" s="53"/>
      <c r="R2182" s="24"/>
      <c r="S2182" s="24"/>
      <c r="T2182" s="24"/>
      <c r="U2182" s="24"/>
      <c r="V2182" s="24"/>
      <c r="W2182" s="24"/>
      <c r="X2182" s="24"/>
      <c r="Y2182" s="24"/>
      <c r="Z2182" s="24"/>
      <c r="AA2182" s="24"/>
      <c r="AB2182" s="24"/>
      <c r="AC2182" s="24"/>
      <c r="AD2182" s="24"/>
      <c r="AE2182" s="24"/>
      <c r="AF2182" s="24"/>
      <c r="AG2182" s="24"/>
      <c r="AH2182" s="24"/>
      <c r="AI2182" s="24"/>
      <c r="AJ2182" s="24"/>
      <c r="AK2182" s="24"/>
      <c r="AL2182" s="24"/>
      <c r="AM2182" s="24"/>
      <c r="AN2182" s="24"/>
      <c r="AO2182" s="24"/>
      <c r="AP2182" s="24"/>
      <c r="AQ2182" s="24"/>
      <c r="AR2182" s="24"/>
      <c r="AS2182" s="24"/>
      <c r="AT2182" s="24"/>
      <c r="AU2182" s="24"/>
      <c r="AV2182" s="24"/>
      <c r="AW2182" s="24"/>
      <c r="AX2182" s="24"/>
      <c r="AY2182" s="24"/>
      <c r="AZ2182" s="24"/>
      <c r="BA2182" s="24"/>
      <c r="BB2182" s="24"/>
      <c r="BC2182" s="24"/>
      <c r="BD2182" s="24"/>
      <c r="BE2182" s="24"/>
      <c r="BF2182" s="24"/>
      <c r="BG2182" s="24"/>
      <c r="BH2182" s="24"/>
      <c r="BI2182" s="24"/>
      <c r="BJ2182" s="24"/>
      <c r="BK2182" s="24"/>
      <c r="BL2182" s="24"/>
      <c r="BM2182" s="24"/>
      <c r="BN2182" s="24"/>
      <c r="BO2182" s="24"/>
      <c r="BP2182" s="24"/>
      <c r="BQ2182" s="24"/>
      <c r="BR2182" s="24"/>
      <c r="BS2182" s="24"/>
      <c r="BT2182" s="24"/>
      <c r="BU2182" s="24"/>
      <c r="BV2182" s="24"/>
      <c r="BW2182" s="24"/>
      <c r="BX2182" s="24"/>
      <c r="BY2182" s="24"/>
      <c r="BZ2182" s="24"/>
      <c r="CA2182" s="24"/>
      <c r="CB2182" s="24"/>
      <c r="CC2182" s="24"/>
      <c r="CD2182" s="24"/>
      <c r="CE2182" s="24"/>
      <c r="CF2182" s="24"/>
      <c r="CG2182" s="24"/>
      <c r="CH2182" s="24"/>
      <c r="CI2182" s="24"/>
      <c r="CJ2182" s="24"/>
      <c r="CK2182" s="24"/>
      <c r="CL2182" s="24"/>
      <c r="CO2182" s="24"/>
      <c r="CP2182" s="24"/>
      <c r="CQ2182" s="24"/>
      <c r="CR2182" s="24"/>
      <c r="CS2182" s="24"/>
      <c r="CT2182" s="24"/>
      <c r="CU2182" s="24"/>
      <c r="CV2182" s="24"/>
      <c r="CW2182" s="24"/>
      <c r="CX2182" s="24"/>
      <c r="CY2182" s="24"/>
      <c r="CZ2182" s="24"/>
      <c r="DA2182" s="24"/>
      <c r="DB2182" s="24"/>
      <c r="DC2182" s="24"/>
      <c r="DD2182" s="24"/>
      <c r="DE2182" s="24"/>
      <c r="DF2182" s="24"/>
      <c r="DG2182" s="24"/>
      <c r="DH2182" s="24"/>
      <c r="DI2182" s="24"/>
      <c r="DJ2182" s="24"/>
      <c r="DK2182" s="24"/>
      <c r="DL2182" s="24"/>
    </row>
    <row r="2183" spans="1:116" x14ac:dyDescent="0.35">
      <c r="B2183" t="s">
        <v>332</v>
      </c>
      <c r="D2183" t="s">
        <v>407</v>
      </c>
      <c r="E2183" s="8" t="str">
        <f t="shared" si="3424"/>
        <v>2183 WCAP-IS</v>
      </c>
      <c r="G2183" s="136" t="str">
        <f t="shared" si="3454"/>
        <v>Primary revenue driver</v>
      </c>
      <c r="K2183" s="53"/>
      <c r="L2183" s="53"/>
      <c r="M2183" s="53"/>
      <c r="N2183" s="53"/>
      <c r="O2183" s="53"/>
      <c r="P2183" s="53"/>
      <c r="R2183" s="24"/>
      <c r="S2183" s="179" t="str">
        <f>S2166</f>
        <v>S$16</v>
      </c>
      <c r="T2183" s="179" t="str">
        <f t="shared" ref="T2183:CE2183" si="3455">T2166</f>
        <v>T$16</v>
      </c>
      <c r="U2183" s="179" t="str">
        <f t="shared" si="3455"/>
        <v>U$16</v>
      </c>
      <c r="V2183" s="179" t="str">
        <f t="shared" si="3455"/>
        <v>V$16</v>
      </c>
      <c r="W2183" s="179" t="str">
        <f t="shared" si="3455"/>
        <v>W$16</v>
      </c>
      <c r="X2183" s="179" t="str">
        <f t="shared" si="3455"/>
        <v>X$16</v>
      </c>
      <c r="Y2183" s="179" t="str">
        <f t="shared" si="3455"/>
        <v>Y$16</v>
      </c>
      <c r="Z2183" s="179" t="str">
        <f t="shared" si="3455"/>
        <v>Z$16</v>
      </c>
      <c r="AA2183" s="179" t="str">
        <f t="shared" si="3455"/>
        <v>AA$16</v>
      </c>
      <c r="AB2183" s="179" t="str">
        <f t="shared" si="3455"/>
        <v>AB$16</v>
      </c>
      <c r="AC2183" s="179" t="str">
        <f t="shared" si="3455"/>
        <v>AC$16</v>
      </c>
      <c r="AD2183" s="179" t="str">
        <f t="shared" si="3455"/>
        <v>AD$16</v>
      </c>
      <c r="AE2183" s="179" t="str">
        <f t="shared" si="3455"/>
        <v>AE$16</v>
      </c>
      <c r="AF2183" s="179" t="str">
        <f t="shared" si="3455"/>
        <v>AF$16</v>
      </c>
      <c r="AG2183" s="179" t="str">
        <f t="shared" si="3455"/>
        <v>AG$16</v>
      </c>
      <c r="AH2183" s="179" t="str">
        <f t="shared" si="3455"/>
        <v>AH$16</v>
      </c>
      <c r="AI2183" s="179" t="str">
        <f t="shared" si="3455"/>
        <v>AI$16</v>
      </c>
      <c r="AJ2183" s="179" t="str">
        <f t="shared" si="3455"/>
        <v>AJ$16</v>
      </c>
      <c r="AK2183" s="179" t="str">
        <f t="shared" si="3455"/>
        <v>AK$16</v>
      </c>
      <c r="AL2183" s="179" t="str">
        <f t="shared" si="3455"/>
        <v>AL$16</v>
      </c>
      <c r="AM2183" s="179" t="str">
        <f t="shared" si="3455"/>
        <v>AM$16</v>
      </c>
      <c r="AN2183" s="179" t="str">
        <f t="shared" si="3455"/>
        <v>AN$16</v>
      </c>
      <c r="AO2183" s="179" t="str">
        <f t="shared" si="3455"/>
        <v>AO$16</v>
      </c>
      <c r="AP2183" s="179" t="str">
        <f t="shared" si="3455"/>
        <v>AP$16</v>
      </c>
      <c r="AQ2183" s="179" t="str">
        <f t="shared" si="3455"/>
        <v>AQ$16</v>
      </c>
      <c r="AR2183" s="179" t="str">
        <f t="shared" si="3455"/>
        <v>AR$16</v>
      </c>
      <c r="AS2183" s="179" t="str">
        <f t="shared" si="3455"/>
        <v>AS$16</v>
      </c>
      <c r="AT2183" s="179" t="str">
        <f t="shared" si="3455"/>
        <v>AT$16</v>
      </c>
      <c r="AU2183" s="179" t="str">
        <f t="shared" si="3455"/>
        <v>AU$16</v>
      </c>
      <c r="AV2183" s="179" t="str">
        <f t="shared" si="3455"/>
        <v>AV$16</v>
      </c>
      <c r="AW2183" s="179" t="str">
        <f t="shared" si="3455"/>
        <v>AW$16</v>
      </c>
      <c r="AX2183" s="179" t="str">
        <f t="shared" si="3455"/>
        <v>AX$16</v>
      </c>
      <c r="AY2183" s="179" t="str">
        <f t="shared" si="3455"/>
        <v>AY$16</v>
      </c>
      <c r="AZ2183" s="179" t="str">
        <f t="shared" si="3455"/>
        <v>AZ$16</v>
      </c>
      <c r="BA2183" s="179" t="str">
        <f t="shared" si="3455"/>
        <v>BA$16</v>
      </c>
      <c r="BB2183" s="179" t="str">
        <f t="shared" si="3455"/>
        <v>BB$16</v>
      </c>
      <c r="BC2183" s="179" t="str">
        <f t="shared" si="3455"/>
        <v>BC$16</v>
      </c>
      <c r="BD2183" s="179" t="str">
        <f t="shared" si="3455"/>
        <v>BD$16</v>
      </c>
      <c r="BE2183" s="179" t="str">
        <f t="shared" si="3455"/>
        <v>BE$16</v>
      </c>
      <c r="BF2183" s="179" t="str">
        <f t="shared" si="3455"/>
        <v>BF$16</v>
      </c>
      <c r="BG2183" s="179" t="str">
        <f t="shared" si="3455"/>
        <v>BG$16</v>
      </c>
      <c r="BH2183" s="179" t="str">
        <f t="shared" si="3455"/>
        <v>BH$16</v>
      </c>
      <c r="BI2183" s="179" t="str">
        <f t="shared" si="3455"/>
        <v>BI$16</v>
      </c>
      <c r="BJ2183" s="179" t="str">
        <f t="shared" si="3455"/>
        <v>BJ$16</v>
      </c>
      <c r="BK2183" s="179" t="str">
        <f t="shared" si="3455"/>
        <v>BK$16</v>
      </c>
      <c r="BL2183" s="179" t="str">
        <f t="shared" si="3455"/>
        <v>BL$16</v>
      </c>
      <c r="BM2183" s="179" t="str">
        <f t="shared" si="3455"/>
        <v>BM$16</v>
      </c>
      <c r="BN2183" s="179" t="str">
        <f t="shared" si="3455"/>
        <v>BN$16</v>
      </c>
      <c r="BO2183" s="179" t="str">
        <f t="shared" si="3455"/>
        <v>BO$16</v>
      </c>
      <c r="BP2183" s="179" t="str">
        <f t="shared" si="3455"/>
        <v>BP$16</v>
      </c>
      <c r="BQ2183" s="179" t="str">
        <f t="shared" si="3455"/>
        <v>BQ$16</v>
      </c>
      <c r="BR2183" s="179" t="str">
        <f t="shared" si="3455"/>
        <v>BR$16</v>
      </c>
      <c r="BS2183" s="179" t="str">
        <f t="shared" si="3455"/>
        <v>BS$16</v>
      </c>
      <c r="BT2183" s="179" t="str">
        <f t="shared" si="3455"/>
        <v>BT$16</v>
      </c>
      <c r="BU2183" s="179" t="str">
        <f t="shared" si="3455"/>
        <v>BU$16</v>
      </c>
      <c r="BV2183" s="179" t="str">
        <f t="shared" si="3455"/>
        <v>BV$16</v>
      </c>
      <c r="BW2183" s="179" t="str">
        <f t="shared" si="3455"/>
        <v>BW$16</v>
      </c>
      <c r="BX2183" s="179" t="str">
        <f t="shared" si="3455"/>
        <v>BX$16</v>
      </c>
      <c r="BY2183" s="179" t="str">
        <f t="shared" si="3455"/>
        <v>BY$16</v>
      </c>
      <c r="BZ2183" s="179" t="str">
        <f t="shared" si="3455"/>
        <v>BZ$16</v>
      </c>
      <c r="CA2183" s="179" t="str">
        <f t="shared" si="3455"/>
        <v>CA$16</v>
      </c>
      <c r="CB2183" s="179" t="str">
        <f t="shared" si="3455"/>
        <v>CB$16</v>
      </c>
      <c r="CC2183" s="179" t="str">
        <f t="shared" si="3455"/>
        <v>CC$16</v>
      </c>
      <c r="CD2183" s="179" t="str">
        <f t="shared" si="3455"/>
        <v>CD$16</v>
      </c>
      <c r="CE2183" s="179" t="str">
        <f t="shared" si="3455"/>
        <v>CE$16</v>
      </c>
      <c r="CF2183" s="179" t="str">
        <f t="shared" ref="CF2183:CL2183" si="3456">CF2166</f>
        <v>CF$16</v>
      </c>
      <c r="CG2183" s="179" t="str">
        <f t="shared" si="3456"/>
        <v>CG$16</v>
      </c>
      <c r="CH2183" s="179" t="str">
        <f t="shared" si="3456"/>
        <v>CH$16</v>
      </c>
      <c r="CI2183" s="179" t="str">
        <f t="shared" si="3456"/>
        <v>CI$16</v>
      </c>
      <c r="CJ2183" s="179" t="str">
        <f t="shared" si="3456"/>
        <v>CJ$16</v>
      </c>
      <c r="CK2183" s="179" t="str">
        <f t="shared" si="3456"/>
        <v>CK$16</v>
      </c>
      <c r="CL2183" s="179" t="str">
        <f t="shared" si="3456"/>
        <v>CL$16</v>
      </c>
      <c r="CO2183" s="179">
        <f>CO920</f>
        <v>0</v>
      </c>
      <c r="CP2183" s="179">
        <f>CP920</f>
        <v>0</v>
      </c>
      <c r="CQ2183" s="179">
        <f>CQ920</f>
        <v>0</v>
      </c>
      <c r="CR2183" s="179">
        <f>CR920</f>
        <v>0</v>
      </c>
      <c r="CS2183" s="179">
        <f>CS920</f>
        <v>0</v>
      </c>
      <c r="CT2183" s="179">
        <f>CT920</f>
        <v>0</v>
      </c>
      <c r="CU2183" s="179">
        <f>CU920</f>
        <v>0</v>
      </c>
      <c r="CV2183" s="179">
        <f>CV920</f>
        <v>0</v>
      </c>
      <c r="CW2183" s="179">
        <f>CW920</f>
        <v>0</v>
      </c>
      <c r="CX2183" s="179">
        <f>CX920</f>
        <v>0</v>
      </c>
      <c r="CY2183" s="179">
        <f>CY920</f>
        <v>0</v>
      </c>
      <c r="CZ2183" s="179">
        <f>CZ920</f>
        <v>0</v>
      </c>
      <c r="DA2183" s="179">
        <f>DA920</f>
        <v>0</v>
      </c>
      <c r="DB2183" s="179">
        <f>DB920</f>
        <v>0</v>
      </c>
      <c r="DC2183" s="179">
        <f>DC920</f>
        <v>0</v>
      </c>
      <c r="DD2183" s="179">
        <f>DD920</f>
        <v>0</v>
      </c>
      <c r="DE2183" s="179">
        <f>DE920</f>
        <v>0</v>
      </c>
      <c r="DF2183" s="179">
        <f>DF920</f>
        <v>0</v>
      </c>
      <c r="DG2183" s="179">
        <f>DG920</f>
        <v>0</v>
      </c>
      <c r="DH2183" s="179">
        <f>DH920</f>
        <v>0</v>
      </c>
      <c r="DI2183" s="179">
        <f>DI920</f>
        <v>0</v>
      </c>
      <c r="DJ2183" s="179">
        <f>DJ920</f>
        <v>0</v>
      </c>
      <c r="DK2183" s="179">
        <f>DK920</f>
        <v>0</v>
      </c>
      <c r="DL2183" s="179">
        <f>DL920</f>
        <v>0</v>
      </c>
    </row>
    <row r="2184" spans="1:116" x14ac:dyDescent="0.35">
      <c r="B2184" t="s">
        <v>332</v>
      </c>
      <c r="D2184" t="s">
        <v>407</v>
      </c>
      <c r="E2184" s="8" t="str">
        <f t="shared" si="3424"/>
        <v>2184 WCAP-IS</v>
      </c>
      <c r="G2184" s="136" t="str">
        <f t="shared" si="3454"/>
        <v>Primary volume driver</v>
      </c>
      <c r="H2184" s="56"/>
      <c r="I2184" s="79"/>
      <c r="J2184" s="79"/>
      <c r="K2184" s="15"/>
      <c r="L2184" s="15"/>
      <c r="M2184" s="15"/>
      <c r="N2184" s="15"/>
      <c r="O2184" s="15"/>
      <c r="P2184" s="15"/>
      <c r="R2184" s="15"/>
      <c r="S2184" s="179" t="str">
        <f t="shared" ref="S2184:CD2184" si="3457">S2167</f>
        <v>S$17</v>
      </c>
      <c r="T2184" s="179" t="str">
        <f t="shared" si="3457"/>
        <v>T$17</v>
      </c>
      <c r="U2184" s="179" t="str">
        <f t="shared" si="3457"/>
        <v>U$17</v>
      </c>
      <c r="V2184" s="179" t="str">
        <f t="shared" si="3457"/>
        <v>V$17</v>
      </c>
      <c r="W2184" s="179" t="str">
        <f t="shared" si="3457"/>
        <v>W$17</v>
      </c>
      <c r="X2184" s="179" t="str">
        <f t="shared" si="3457"/>
        <v>X$17</v>
      </c>
      <c r="Y2184" s="179" t="str">
        <f t="shared" si="3457"/>
        <v>Y$17</v>
      </c>
      <c r="Z2184" s="179" t="str">
        <f t="shared" si="3457"/>
        <v>Z$17</v>
      </c>
      <c r="AA2184" s="179" t="str">
        <f t="shared" si="3457"/>
        <v>AA$17</v>
      </c>
      <c r="AB2184" s="179" t="str">
        <f t="shared" si="3457"/>
        <v>AB$17</v>
      </c>
      <c r="AC2184" s="179" t="str">
        <f t="shared" si="3457"/>
        <v>AC$17</v>
      </c>
      <c r="AD2184" s="179" t="str">
        <f t="shared" si="3457"/>
        <v>AD$17</v>
      </c>
      <c r="AE2184" s="179" t="str">
        <f t="shared" si="3457"/>
        <v>AE$17</v>
      </c>
      <c r="AF2184" s="179" t="str">
        <f t="shared" si="3457"/>
        <v>AF$17</v>
      </c>
      <c r="AG2184" s="179" t="str">
        <f t="shared" si="3457"/>
        <v>AG$17</v>
      </c>
      <c r="AH2184" s="179" t="str">
        <f t="shared" si="3457"/>
        <v>AH$17</v>
      </c>
      <c r="AI2184" s="179" t="str">
        <f t="shared" si="3457"/>
        <v>AI$17</v>
      </c>
      <c r="AJ2184" s="179" t="str">
        <f t="shared" si="3457"/>
        <v>AJ$17</v>
      </c>
      <c r="AK2184" s="179" t="str">
        <f t="shared" si="3457"/>
        <v>AK$17</v>
      </c>
      <c r="AL2184" s="179" t="str">
        <f t="shared" si="3457"/>
        <v>AL$17</v>
      </c>
      <c r="AM2184" s="179" t="str">
        <f t="shared" si="3457"/>
        <v>AM$17</v>
      </c>
      <c r="AN2184" s="179" t="str">
        <f t="shared" si="3457"/>
        <v>AN$17</v>
      </c>
      <c r="AO2184" s="179" t="str">
        <f t="shared" si="3457"/>
        <v>AO$17</v>
      </c>
      <c r="AP2184" s="179" t="str">
        <f t="shared" si="3457"/>
        <v>AP$17</v>
      </c>
      <c r="AQ2184" s="179" t="str">
        <f t="shared" si="3457"/>
        <v>AQ$17</v>
      </c>
      <c r="AR2184" s="179" t="str">
        <f t="shared" si="3457"/>
        <v>AR$17</v>
      </c>
      <c r="AS2184" s="179" t="str">
        <f t="shared" si="3457"/>
        <v>AS$17</v>
      </c>
      <c r="AT2184" s="179" t="str">
        <f t="shared" si="3457"/>
        <v>AT$17</v>
      </c>
      <c r="AU2184" s="179" t="str">
        <f t="shared" si="3457"/>
        <v>AU$17</v>
      </c>
      <c r="AV2184" s="179" t="str">
        <f t="shared" si="3457"/>
        <v>AV$17</v>
      </c>
      <c r="AW2184" s="179" t="str">
        <f t="shared" si="3457"/>
        <v>AW$17</v>
      </c>
      <c r="AX2184" s="179" t="str">
        <f t="shared" si="3457"/>
        <v>AX$17</v>
      </c>
      <c r="AY2184" s="179" t="str">
        <f t="shared" si="3457"/>
        <v>AY$17</v>
      </c>
      <c r="AZ2184" s="179" t="str">
        <f t="shared" si="3457"/>
        <v>AZ$17</v>
      </c>
      <c r="BA2184" s="179" t="str">
        <f t="shared" si="3457"/>
        <v>BA$17</v>
      </c>
      <c r="BB2184" s="179" t="str">
        <f t="shared" si="3457"/>
        <v>BB$17</v>
      </c>
      <c r="BC2184" s="179" t="str">
        <f t="shared" si="3457"/>
        <v>BC$17</v>
      </c>
      <c r="BD2184" s="179" t="str">
        <f t="shared" si="3457"/>
        <v>BD$17</v>
      </c>
      <c r="BE2184" s="179" t="str">
        <f t="shared" si="3457"/>
        <v>BE$17</v>
      </c>
      <c r="BF2184" s="179" t="str">
        <f t="shared" si="3457"/>
        <v>BF$17</v>
      </c>
      <c r="BG2184" s="179" t="str">
        <f t="shared" si="3457"/>
        <v>BG$17</v>
      </c>
      <c r="BH2184" s="179" t="str">
        <f t="shared" si="3457"/>
        <v>BH$17</v>
      </c>
      <c r="BI2184" s="179" t="str">
        <f t="shared" si="3457"/>
        <v>BI$17</v>
      </c>
      <c r="BJ2184" s="179" t="str">
        <f t="shared" si="3457"/>
        <v>BJ$17</v>
      </c>
      <c r="BK2184" s="179" t="str">
        <f t="shared" si="3457"/>
        <v>BK$17</v>
      </c>
      <c r="BL2184" s="179" t="str">
        <f t="shared" si="3457"/>
        <v>BL$17</v>
      </c>
      <c r="BM2184" s="179" t="str">
        <f t="shared" si="3457"/>
        <v>BM$17</v>
      </c>
      <c r="BN2184" s="179" t="str">
        <f t="shared" si="3457"/>
        <v>BN$17</v>
      </c>
      <c r="BO2184" s="179" t="str">
        <f t="shared" si="3457"/>
        <v>BO$17</v>
      </c>
      <c r="BP2184" s="179" t="str">
        <f t="shared" si="3457"/>
        <v>BP$17</v>
      </c>
      <c r="BQ2184" s="179" t="str">
        <f t="shared" si="3457"/>
        <v>BQ$17</v>
      </c>
      <c r="BR2184" s="179" t="str">
        <f t="shared" si="3457"/>
        <v>BR$17</v>
      </c>
      <c r="BS2184" s="179" t="str">
        <f t="shared" si="3457"/>
        <v>BS$17</v>
      </c>
      <c r="BT2184" s="179" t="str">
        <f t="shared" si="3457"/>
        <v>BT$17</v>
      </c>
      <c r="BU2184" s="179" t="str">
        <f t="shared" si="3457"/>
        <v>BU$17</v>
      </c>
      <c r="BV2184" s="179" t="str">
        <f t="shared" si="3457"/>
        <v>BV$17</v>
      </c>
      <c r="BW2184" s="179" t="str">
        <f t="shared" si="3457"/>
        <v>BW$17</v>
      </c>
      <c r="BX2184" s="179" t="str">
        <f t="shared" si="3457"/>
        <v>BX$17</v>
      </c>
      <c r="BY2184" s="179" t="str">
        <f t="shared" si="3457"/>
        <v>BY$17</v>
      </c>
      <c r="BZ2184" s="179" t="str">
        <f t="shared" si="3457"/>
        <v>BZ$17</v>
      </c>
      <c r="CA2184" s="179" t="str">
        <f t="shared" si="3457"/>
        <v>CA$17</v>
      </c>
      <c r="CB2184" s="179" t="str">
        <f t="shared" si="3457"/>
        <v>CB$17</v>
      </c>
      <c r="CC2184" s="179" t="str">
        <f t="shared" si="3457"/>
        <v>CC$17</v>
      </c>
      <c r="CD2184" s="179" t="str">
        <f t="shared" si="3457"/>
        <v>CD$17</v>
      </c>
      <c r="CE2184" s="179" t="str">
        <f t="shared" ref="CE2184:CL2184" si="3458">CE2167</f>
        <v>CE$17</v>
      </c>
      <c r="CF2184" s="179" t="str">
        <f t="shared" si="3458"/>
        <v>CF$17</v>
      </c>
      <c r="CG2184" s="179" t="str">
        <f t="shared" si="3458"/>
        <v>CG$17</v>
      </c>
      <c r="CH2184" s="179" t="str">
        <f t="shared" si="3458"/>
        <v>CH$17</v>
      </c>
      <c r="CI2184" s="179" t="str">
        <f t="shared" si="3458"/>
        <v>CI$17</v>
      </c>
      <c r="CJ2184" s="179" t="str">
        <f t="shared" si="3458"/>
        <v>CJ$17</v>
      </c>
      <c r="CK2184" s="179" t="str">
        <f t="shared" si="3458"/>
        <v>CK$17</v>
      </c>
      <c r="CL2184" s="179" t="str">
        <f t="shared" si="3458"/>
        <v>CL$17</v>
      </c>
      <c r="CN2184" s="79"/>
      <c r="CO2184" s="179" t="e">
        <f ca="1">CO921</f>
        <v>#N/A</v>
      </c>
      <c r="CP2184" s="179" t="e">
        <f ca="1">CP921</f>
        <v>#N/A</v>
      </c>
      <c r="CQ2184" s="179" t="e">
        <f ca="1">CQ921</f>
        <v>#N/A</v>
      </c>
      <c r="CR2184" s="179" t="e">
        <f ca="1">CR921</f>
        <v>#N/A</v>
      </c>
      <c r="CS2184" s="179" t="e">
        <f ca="1">CS921</f>
        <v>#N/A</v>
      </c>
      <c r="CT2184" s="179" t="e">
        <f ca="1">CT921</f>
        <v>#N/A</v>
      </c>
      <c r="CU2184" s="179" t="e">
        <f ca="1">CU921</f>
        <v>#N/A</v>
      </c>
      <c r="CV2184" s="179" t="e">
        <f ca="1">CV921</f>
        <v>#N/A</v>
      </c>
      <c r="CW2184" s="179" t="e">
        <f ca="1">CW921</f>
        <v>#N/A</v>
      </c>
      <c r="CX2184" s="179" t="e">
        <f ca="1">CX921</f>
        <v>#N/A</v>
      </c>
      <c r="CY2184" s="179" t="e">
        <f ca="1">CY921</f>
        <v>#N/A</v>
      </c>
      <c r="CZ2184" s="179" t="e">
        <f ca="1">CZ921</f>
        <v>#N/A</v>
      </c>
      <c r="DA2184" s="179" t="e">
        <f ca="1">DA921</f>
        <v>#N/A</v>
      </c>
      <c r="DB2184" s="179" t="e">
        <f ca="1">DB921</f>
        <v>#N/A</v>
      </c>
      <c r="DC2184" s="179" t="e">
        <f ca="1">DC921</f>
        <v>#N/A</v>
      </c>
      <c r="DD2184" s="179" t="e">
        <f ca="1">DD921</f>
        <v>#N/A</v>
      </c>
      <c r="DE2184" s="179" t="e">
        <f ca="1">DE921</f>
        <v>#N/A</v>
      </c>
      <c r="DF2184" s="179" t="e">
        <f ca="1">DF921</f>
        <v>#N/A</v>
      </c>
      <c r="DG2184" s="179" t="e">
        <f ca="1">DG921</f>
        <v>#N/A</v>
      </c>
      <c r="DH2184" s="179" t="e">
        <f ca="1">DH921</f>
        <v>#N/A</v>
      </c>
      <c r="DI2184" s="179" t="e">
        <f ca="1">DI921</f>
        <v>#N/A</v>
      </c>
      <c r="DJ2184" s="179" t="e">
        <f ca="1">DJ921</f>
        <v>#N/A</v>
      </c>
      <c r="DK2184" s="179" t="e">
        <f ca="1">DK921</f>
        <v>#N/A</v>
      </c>
      <c r="DL2184" s="179" t="e">
        <f ca="1">DL921</f>
        <v>#N/A</v>
      </c>
    </row>
    <row r="2185" spans="1:116" x14ac:dyDescent="0.35">
      <c r="B2185" t="s">
        <v>332</v>
      </c>
      <c r="D2185" t="s">
        <v>407</v>
      </c>
      <c r="E2185" s="8" t="str">
        <f t="shared" si="3424"/>
        <v>2185 WCAP-IS</v>
      </c>
      <c r="G2185" s="191" t="str">
        <f>G2172</f>
        <v>Simple accounts payble - IS driven:</v>
      </c>
      <c r="H2185" s="12"/>
      <c r="I2185" s="60"/>
      <c r="J2185" s="60"/>
      <c r="K2185" s="15"/>
      <c r="L2185" s="15"/>
      <c r="M2185" s="15"/>
      <c r="N2185" s="15"/>
      <c r="O2185" s="15"/>
      <c r="P2185" s="15"/>
      <c r="R2185" s="15"/>
      <c r="S2185" s="179">
        <f t="shared" ref="S2185:CD2185" si="3459">S2168</f>
        <v>0</v>
      </c>
      <c r="T2185" s="179">
        <f t="shared" si="3459"/>
        <v>0</v>
      </c>
      <c r="U2185" s="179">
        <f t="shared" si="3459"/>
        <v>0</v>
      </c>
      <c r="V2185" s="179">
        <f t="shared" si="3459"/>
        <v>0</v>
      </c>
      <c r="W2185" s="179">
        <f t="shared" si="3459"/>
        <v>0</v>
      </c>
      <c r="X2185" s="179">
        <f t="shared" si="3459"/>
        <v>0</v>
      </c>
      <c r="Y2185" s="179">
        <f t="shared" si="3459"/>
        <v>0</v>
      </c>
      <c r="Z2185" s="179">
        <f t="shared" si="3459"/>
        <v>0</v>
      </c>
      <c r="AA2185" s="179">
        <f t="shared" si="3459"/>
        <v>0</v>
      </c>
      <c r="AB2185" s="179">
        <f t="shared" si="3459"/>
        <v>0</v>
      </c>
      <c r="AC2185" s="179">
        <f t="shared" si="3459"/>
        <v>0</v>
      </c>
      <c r="AD2185" s="179">
        <f t="shared" si="3459"/>
        <v>0</v>
      </c>
      <c r="AE2185" s="179">
        <f t="shared" si="3459"/>
        <v>0</v>
      </c>
      <c r="AF2185" s="179">
        <f t="shared" si="3459"/>
        <v>0</v>
      </c>
      <c r="AG2185" s="179">
        <f t="shared" si="3459"/>
        <v>0</v>
      </c>
      <c r="AH2185" s="179">
        <f t="shared" si="3459"/>
        <v>0</v>
      </c>
      <c r="AI2185" s="179">
        <f t="shared" si="3459"/>
        <v>0</v>
      </c>
      <c r="AJ2185" s="179">
        <f t="shared" si="3459"/>
        <v>0</v>
      </c>
      <c r="AK2185" s="179">
        <f t="shared" si="3459"/>
        <v>0</v>
      </c>
      <c r="AL2185" s="179">
        <f t="shared" si="3459"/>
        <v>0</v>
      </c>
      <c r="AM2185" s="179">
        <f t="shared" si="3459"/>
        <v>0</v>
      </c>
      <c r="AN2185" s="179">
        <f t="shared" si="3459"/>
        <v>0</v>
      </c>
      <c r="AO2185" s="179">
        <f t="shared" si="3459"/>
        <v>0</v>
      </c>
      <c r="AP2185" s="179">
        <f t="shared" si="3459"/>
        <v>0</v>
      </c>
      <c r="AQ2185" s="179">
        <f t="shared" si="3459"/>
        <v>0</v>
      </c>
      <c r="AR2185" s="179">
        <f t="shared" si="3459"/>
        <v>0</v>
      </c>
      <c r="AS2185" s="179">
        <f t="shared" si="3459"/>
        <v>0</v>
      </c>
      <c r="AT2185" s="179">
        <f t="shared" si="3459"/>
        <v>0</v>
      </c>
      <c r="AU2185" s="179">
        <f t="shared" si="3459"/>
        <v>0</v>
      </c>
      <c r="AV2185" s="179">
        <f t="shared" si="3459"/>
        <v>0</v>
      </c>
      <c r="AW2185" s="179">
        <f t="shared" si="3459"/>
        <v>0</v>
      </c>
      <c r="AX2185" s="179">
        <f t="shared" si="3459"/>
        <v>0</v>
      </c>
      <c r="AY2185" s="179">
        <f t="shared" si="3459"/>
        <v>0</v>
      </c>
      <c r="AZ2185" s="179">
        <f t="shared" si="3459"/>
        <v>0</v>
      </c>
      <c r="BA2185" s="179">
        <f t="shared" si="3459"/>
        <v>0</v>
      </c>
      <c r="BB2185" s="179">
        <f t="shared" si="3459"/>
        <v>0</v>
      </c>
      <c r="BC2185" s="179">
        <f t="shared" si="3459"/>
        <v>0</v>
      </c>
      <c r="BD2185" s="179">
        <f t="shared" si="3459"/>
        <v>0</v>
      </c>
      <c r="BE2185" s="179">
        <f t="shared" si="3459"/>
        <v>0</v>
      </c>
      <c r="BF2185" s="179">
        <f t="shared" si="3459"/>
        <v>0</v>
      </c>
      <c r="BG2185" s="179">
        <f t="shared" si="3459"/>
        <v>0</v>
      </c>
      <c r="BH2185" s="179">
        <f t="shared" si="3459"/>
        <v>0</v>
      </c>
      <c r="BI2185" s="179">
        <f t="shared" si="3459"/>
        <v>0</v>
      </c>
      <c r="BJ2185" s="179">
        <f t="shared" si="3459"/>
        <v>0</v>
      </c>
      <c r="BK2185" s="179">
        <f t="shared" si="3459"/>
        <v>0</v>
      </c>
      <c r="BL2185" s="179">
        <f t="shared" si="3459"/>
        <v>0</v>
      </c>
      <c r="BM2185" s="179">
        <f t="shared" si="3459"/>
        <v>0</v>
      </c>
      <c r="BN2185" s="179">
        <f t="shared" si="3459"/>
        <v>0</v>
      </c>
      <c r="BO2185" s="179">
        <f t="shared" si="3459"/>
        <v>0</v>
      </c>
      <c r="BP2185" s="179">
        <f t="shared" si="3459"/>
        <v>0</v>
      </c>
      <c r="BQ2185" s="179">
        <f t="shared" si="3459"/>
        <v>0</v>
      </c>
      <c r="BR2185" s="179">
        <f t="shared" si="3459"/>
        <v>0</v>
      </c>
      <c r="BS2185" s="179">
        <f t="shared" si="3459"/>
        <v>0</v>
      </c>
      <c r="BT2185" s="179">
        <f t="shared" si="3459"/>
        <v>0</v>
      </c>
      <c r="BU2185" s="179">
        <f t="shared" si="3459"/>
        <v>0</v>
      </c>
      <c r="BV2185" s="179">
        <f t="shared" si="3459"/>
        <v>0</v>
      </c>
      <c r="BW2185" s="179">
        <f t="shared" si="3459"/>
        <v>0</v>
      </c>
      <c r="BX2185" s="179">
        <f t="shared" si="3459"/>
        <v>0</v>
      </c>
      <c r="BY2185" s="179">
        <f t="shared" si="3459"/>
        <v>0</v>
      </c>
      <c r="BZ2185" s="179">
        <f t="shared" si="3459"/>
        <v>0</v>
      </c>
      <c r="CA2185" s="179">
        <f t="shared" si="3459"/>
        <v>0</v>
      </c>
      <c r="CB2185" s="179">
        <f t="shared" si="3459"/>
        <v>0</v>
      </c>
      <c r="CC2185" s="179">
        <f t="shared" si="3459"/>
        <v>0</v>
      </c>
      <c r="CD2185" s="179">
        <f t="shared" si="3459"/>
        <v>0</v>
      </c>
      <c r="CE2185" s="179">
        <f t="shared" ref="CE2185:CL2185" si="3460">CE2168</f>
        <v>0</v>
      </c>
      <c r="CF2185" s="179">
        <f t="shared" si="3460"/>
        <v>0</v>
      </c>
      <c r="CG2185" s="179">
        <f t="shared" si="3460"/>
        <v>0</v>
      </c>
      <c r="CH2185" s="179">
        <f t="shared" si="3460"/>
        <v>0</v>
      </c>
      <c r="CI2185" s="179">
        <f t="shared" si="3460"/>
        <v>0</v>
      </c>
      <c r="CJ2185" s="179">
        <f t="shared" si="3460"/>
        <v>0</v>
      </c>
      <c r="CK2185" s="179">
        <f t="shared" si="3460"/>
        <v>0</v>
      </c>
      <c r="CL2185" s="179">
        <f t="shared" si="3460"/>
        <v>0</v>
      </c>
      <c r="CN2185" s="60"/>
      <c r="CO2185" s="179" t="e">
        <f>#REF!</f>
        <v>#REF!</v>
      </c>
      <c r="CP2185" s="179" t="e">
        <f>#REF!</f>
        <v>#REF!</v>
      </c>
      <c r="CQ2185" s="179" t="e">
        <f>#REF!</f>
        <v>#REF!</v>
      </c>
      <c r="CR2185" s="179" t="e">
        <f>#REF!</f>
        <v>#REF!</v>
      </c>
      <c r="CS2185" s="179" t="e">
        <f>#REF!</f>
        <v>#REF!</v>
      </c>
      <c r="CT2185" s="179" t="e">
        <f>#REF!</f>
        <v>#REF!</v>
      </c>
      <c r="CU2185" s="179" t="e">
        <f>#REF!</f>
        <v>#REF!</v>
      </c>
      <c r="CV2185" s="179" t="e">
        <f>#REF!</f>
        <v>#REF!</v>
      </c>
      <c r="CW2185" s="179" t="e">
        <f>#REF!</f>
        <v>#REF!</v>
      </c>
      <c r="CX2185" s="179" t="e">
        <f>#REF!</f>
        <v>#REF!</v>
      </c>
      <c r="CY2185" s="179" t="e">
        <f>#REF!</f>
        <v>#REF!</v>
      </c>
      <c r="CZ2185" s="179" t="e">
        <f>#REF!</f>
        <v>#REF!</v>
      </c>
      <c r="DA2185" s="179" t="e">
        <f>#REF!</f>
        <v>#REF!</v>
      </c>
      <c r="DB2185" s="179" t="e">
        <f>#REF!</f>
        <v>#REF!</v>
      </c>
      <c r="DC2185" s="179" t="e">
        <f>#REF!</f>
        <v>#REF!</v>
      </c>
      <c r="DD2185" s="179" t="e">
        <f>#REF!</f>
        <v>#REF!</v>
      </c>
      <c r="DE2185" s="179" t="e">
        <f>#REF!</f>
        <v>#REF!</v>
      </c>
      <c r="DF2185" s="179" t="e">
        <f>#REF!</f>
        <v>#REF!</v>
      </c>
      <c r="DG2185" s="179" t="e">
        <f>#REF!</f>
        <v>#REF!</v>
      </c>
      <c r="DH2185" s="179" t="e">
        <f>#REF!</f>
        <v>#REF!</v>
      </c>
      <c r="DI2185" s="179" t="e">
        <f>#REF!</f>
        <v>#REF!</v>
      </c>
      <c r="DJ2185" s="179" t="e">
        <f>#REF!</f>
        <v>#REF!</v>
      </c>
      <c r="DK2185" s="179" t="e">
        <f>#REF!</f>
        <v>#REF!</v>
      </c>
      <c r="DL2185" s="179" t="e">
        <f>#REF!</f>
        <v>#REF!</v>
      </c>
    </row>
    <row r="2186" spans="1:116" x14ac:dyDescent="0.35">
      <c r="B2186" t="s">
        <v>332</v>
      </c>
      <c r="D2186" t="s">
        <v>407</v>
      </c>
      <c r="E2186" s="8" t="str">
        <f t="shared" ref="E2186" si="3461">ROW()&amp;" "&amp;D2186</f>
        <v>2186 WCAP-IS</v>
      </c>
      <c r="G2186" s="191" t="str">
        <f>SUBSTITUTE(TRIM(MID(G2172, SEARCH("-", G2172) + 1, LEN(G2172))),":","")</f>
        <v>IS driven</v>
      </c>
      <c r="H2186" s="12"/>
      <c r="I2186" s="60"/>
      <c r="J2186" s="60"/>
      <c r="K2186" s="15"/>
      <c r="L2186" s="15"/>
      <c r="M2186" s="15"/>
      <c r="N2186" s="15"/>
      <c r="O2186" s="15"/>
      <c r="P2186" s="15"/>
      <c r="R2186" s="15"/>
      <c r="CN2186" s="60"/>
      <c r="CO2186" s="8"/>
      <c r="CP2186" s="8"/>
      <c r="CQ2186" s="8"/>
      <c r="CR2186" s="8"/>
      <c r="CS2186" s="8"/>
      <c r="CT2186" s="8"/>
      <c r="CU2186" s="8"/>
      <c r="CV2186" s="8"/>
      <c r="CW2186" s="8"/>
      <c r="CX2186" s="8"/>
      <c r="CY2186" s="8"/>
      <c r="CZ2186" s="8"/>
      <c r="DA2186" s="8"/>
      <c r="DB2186" s="8"/>
      <c r="DC2186" s="8"/>
      <c r="DD2186" s="8"/>
      <c r="DE2186" s="8"/>
      <c r="DF2186" s="8"/>
      <c r="DG2186" s="8"/>
      <c r="DH2186" s="8"/>
      <c r="DI2186" s="8"/>
      <c r="DJ2186" s="8"/>
      <c r="DK2186" s="8"/>
      <c r="DL2186" s="8"/>
    </row>
    <row r="2187" spans="1:116" x14ac:dyDescent="0.35">
      <c r="E2187" s="8"/>
      <c r="G2187" s="136" t="str">
        <f t="shared" si="3454"/>
        <v>Secondary revenue driver</v>
      </c>
      <c r="H2187" s="12"/>
      <c r="I2187" s="60"/>
      <c r="J2187" s="60"/>
      <c r="K2187" s="15"/>
      <c r="L2187" s="15"/>
      <c r="M2187" s="15"/>
      <c r="N2187" s="15"/>
      <c r="O2187" s="15"/>
      <c r="P2187" s="15"/>
      <c r="R2187" s="15"/>
      <c r="S2187" s="212" t="str">
        <f>ADDRESS(ROW(S2177),COLUMN(S2177),2)</f>
        <v>S$2177</v>
      </c>
      <c r="T2187" s="212" t="str">
        <f t="shared" ref="T2187:CE2187" si="3462">ADDRESS(ROW(T2177),COLUMN(T2177),2)</f>
        <v>T$2177</v>
      </c>
      <c r="U2187" s="212" t="str">
        <f t="shared" si="3462"/>
        <v>U$2177</v>
      </c>
      <c r="V2187" s="212" t="str">
        <f t="shared" si="3462"/>
        <v>V$2177</v>
      </c>
      <c r="W2187" s="212" t="str">
        <f t="shared" si="3462"/>
        <v>W$2177</v>
      </c>
      <c r="X2187" s="212" t="str">
        <f t="shared" si="3462"/>
        <v>X$2177</v>
      </c>
      <c r="Y2187" s="212" t="str">
        <f t="shared" si="3462"/>
        <v>Y$2177</v>
      </c>
      <c r="Z2187" s="212" t="str">
        <f t="shared" si="3462"/>
        <v>Z$2177</v>
      </c>
      <c r="AA2187" s="212" t="str">
        <f t="shared" si="3462"/>
        <v>AA$2177</v>
      </c>
      <c r="AB2187" s="212" t="str">
        <f t="shared" si="3462"/>
        <v>AB$2177</v>
      </c>
      <c r="AC2187" s="212" t="str">
        <f t="shared" si="3462"/>
        <v>AC$2177</v>
      </c>
      <c r="AD2187" s="212" t="str">
        <f t="shared" si="3462"/>
        <v>AD$2177</v>
      </c>
      <c r="AE2187" s="212" t="str">
        <f t="shared" si="3462"/>
        <v>AE$2177</v>
      </c>
      <c r="AF2187" s="212" t="str">
        <f t="shared" si="3462"/>
        <v>AF$2177</v>
      </c>
      <c r="AG2187" s="212" t="str">
        <f t="shared" si="3462"/>
        <v>AG$2177</v>
      </c>
      <c r="AH2187" s="212" t="str">
        <f t="shared" si="3462"/>
        <v>AH$2177</v>
      </c>
      <c r="AI2187" s="212" t="str">
        <f t="shared" si="3462"/>
        <v>AI$2177</v>
      </c>
      <c r="AJ2187" s="212" t="str">
        <f t="shared" si="3462"/>
        <v>AJ$2177</v>
      </c>
      <c r="AK2187" s="212" t="str">
        <f t="shared" si="3462"/>
        <v>AK$2177</v>
      </c>
      <c r="AL2187" s="212" t="str">
        <f t="shared" si="3462"/>
        <v>AL$2177</v>
      </c>
      <c r="AM2187" s="212" t="str">
        <f t="shared" si="3462"/>
        <v>AM$2177</v>
      </c>
      <c r="AN2187" s="212" t="str">
        <f t="shared" si="3462"/>
        <v>AN$2177</v>
      </c>
      <c r="AO2187" s="212" t="str">
        <f t="shared" si="3462"/>
        <v>AO$2177</v>
      </c>
      <c r="AP2187" s="212" t="str">
        <f t="shared" si="3462"/>
        <v>AP$2177</v>
      </c>
      <c r="AQ2187" s="212" t="str">
        <f t="shared" si="3462"/>
        <v>AQ$2177</v>
      </c>
      <c r="AR2187" s="212" t="str">
        <f t="shared" si="3462"/>
        <v>AR$2177</v>
      </c>
      <c r="AS2187" s="212" t="str">
        <f t="shared" si="3462"/>
        <v>AS$2177</v>
      </c>
      <c r="AT2187" s="212" t="str">
        <f t="shared" si="3462"/>
        <v>AT$2177</v>
      </c>
      <c r="AU2187" s="212" t="str">
        <f t="shared" si="3462"/>
        <v>AU$2177</v>
      </c>
      <c r="AV2187" s="212" t="str">
        <f t="shared" si="3462"/>
        <v>AV$2177</v>
      </c>
      <c r="AW2187" s="212" t="str">
        <f t="shared" si="3462"/>
        <v>AW$2177</v>
      </c>
      <c r="AX2187" s="212" t="str">
        <f t="shared" si="3462"/>
        <v>AX$2177</v>
      </c>
      <c r="AY2187" s="212" t="str">
        <f t="shared" si="3462"/>
        <v>AY$2177</v>
      </c>
      <c r="AZ2187" s="212" t="str">
        <f t="shared" si="3462"/>
        <v>AZ$2177</v>
      </c>
      <c r="BA2187" s="212" t="str">
        <f t="shared" si="3462"/>
        <v>BA$2177</v>
      </c>
      <c r="BB2187" s="212" t="str">
        <f t="shared" si="3462"/>
        <v>BB$2177</v>
      </c>
      <c r="BC2187" s="212" t="str">
        <f t="shared" si="3462"/>
        <v>BC$2177</v>
      </c>
      <c r="BD2187" s="212" t="str">
        <f t="shared" si="3462"/>
        <v>BD$2177</v>
      </c>
      <c r="BE2187" s="212" t="str">
        <f t="shared" si="3462"/>
        <v>BE$2177</v>
      </c>
      <c r="BF2187" s="212" t="str">
        <f t="shared" si="3462"/>
        <v>BF$2177</v>
      </c>
      <c r="BG2187" s="212" t="str">
        <f t="shared" si="3462"/>
        <v>BG$2177</v>
      </c>
      <c r="BH2187" s="212" t="str">
        <f t="shared" si="3462"/>
        <v>BH$2177</v>
      </c>
      <c r="BI2187" s="212" t="str">
        <f t="shared" si="3462"/>
        <v>BI$2177</v>
      </c>
      <c r="BJ2187" s="212" t="str">
        <f t="shared" si="3462"/>
        <v>BJ$2177</v>
      </c>
      <c r="BK2187" s="212" t="str">
        <f t="shared" si="3462"/>
        <v>BK$2177</v>
      </c>
      <c r="BL2187" s="212" t="str">
        <f t="shared" si="3462"/>
        <v>BL$2177</v>
      </c>
      <c r="BM2187" s="212" t="str">
        <f t="shared" si="3462"/>
        <v>BM$2177</v>
      </c>
      <c r="BN2187" s="212" t="str">
        <f t="shared" si="3462"/>
        <v>BN$2177</v>
      </c>
      <c r="BO2187" s="212" t="str">
        <f t="shared" si="3462"/>
        <v>BO$2177</v>
      </c>
      <c r="BP2187" s="212" t="str">
        <f t="shared" si="3462"/>
        <v>BP$2177</v>
      </c>
      <c r="BQ2187" s="212" t="str">
        <f t="shared" si="3462"/>
        <v>BQ$2177</v>
      </c>
      <c r="BR2187" s="212" t="str">
        <f t="shared" si="3462"/>
        <v>BR$2177</v>
      </c>
      <c r="BS2187" s="212" t="str">
        <f t="shared" si="3462"/>
        <v>BS$2177</v>
      </c>
      <c r="BT2187" s="212" t="str">
        <f t="shared" si="3462"/>
        <v>BT$2177</v>
      </c>
      <c r="BU2187" s="212" t="str">
        <f t="shared" si="3462"/>
        <v>BU$2177</v>
      </c>
      <c r="BV2187" s="212" t="str">
        <f t="shared" si="3462"/>
        <v>BV$2177</v>
      </c>
      <c r="BW2187" s="212" t="str">
        <f t="shared" si="3462"/>
        <v>BW$2177</v>
      </c>
      <c r="BX2187" s="212" t="str">
        <f t="shared" si="3462"/>
        <v>BX$2177</v>
      </c>
      <c r="BY2187" s="212" t="str">
        <f t="shared" si="3462"/>
        <v>BY$2177</v>
      </c>
      <c r="BZ2187" s="212" t="str">
        <f t="shared" si="3462"/>
        <v>BZ$2177</v>
      </c>
      <c r="CA2187" s="212" t="str">
        <f t="shared" si="3462"/>
        <v>CA$2177</v>
      </c>
      <c r="CB2187" s="212" t="str">
        <f t="shared" si="3462"/>
        <v>CB$2177</v>
      </c>
      <c r="CC2187" s="212" t="str">
        <f t="shared" si="3462"/>
        <v>CC$2177</v>
      </c>
      <c r="CD2187" s="212" t="str">
        <f t="shared" si="3462"/>
        <v>CD$2177</v>
      </c>
      <c r="CE2187" s="212" t="str">
        <f t="shared" si="3462"/>
        <v>CE$2177</v>
      </c>
      <c r="CF2187" s="212" t="str">
        <f t="shared" ref="CF2187:CL2187" si="3463">ADDRESS(ROW(CF2177),COLUMN(CF2177),2)</f>
        <v>CF$2177</v>
      </c>
      <c r="CG2187" s="212" t="str">
        <f t="shared" si="3463"/>
        <v>CG$2177</v>
      </c>
      <c r="CH2187" s="212" t="str">
        <f t="shared" si="3463"/>
        <v>CH$2177</v>
      </c>
      <c r="CI2187" s="212" t="str">
        <f t="shared" si="3463"/>
        <v>CI$2177</v>
      </c>
      <c r="CJ2187" s="212" t="str">
        <f t="shared" si="3463"/>
        <v>CJ$2177</v>
      </c>
      <c r="CK2187" s="212" t="str">
        <f t="shared" si="3463"/>
        <v>CK$2177</v>
      </c>
      <c r="CL2187" s="212" t="str">
        <f t="shared" si="3463"/>
        <v>CL$2177</v>
      </c>
      <c r="CN2187" s="60"/>
      <c r="CO2187" s="212" t="str">
        <f>ADDRESS(ROW(CO931),COLUMN(CO931),2)</f>
        <v>CO$931</v>
      </c>
      <c r="CP2187" s="212" t="str">
        <f>ADDRESS(ROW(CP931),COLUMN(CP931),2)</f>
        <v>CP$931</v>
      </c>
      <c r="CQ2187" s="212" t="str">
        <f>ADDRESS(ROW(CQ931),COLUMN(CQ931),2)</f>
        <v>CQ$931</v>
      </c>
      <c r="CR2187" s="212" t="str">
        <f>ADDRESS(ROW(CR931),COLUMN(CR931),2)</f>
        <v>CR$931</v>
      </c>
      <c r="CS2187" s="212" t="str">
        <f>ADDRESS(ROW(CS931),COLUMN(CS931),2)</f>
        <v>CS$931</v>
      </c>
      <c r="CT2187" s="212" t="str">
        <f>ADDRESS(ROW(CT931),COLUMN(CT931),2)</f>
        <v>CT$931</v>
      </c>
      <c r="CU2187" s="212" t="str">
        <f>ADDRESS(ROW(CU931),COLUMN(CU931),2)</f>
        <v>CU$931</v>
      </c>
      <c r="CV2187" s="212" t="str">
        <f>ADDRESS(ROW(CV931),COLUMN(CV931),2)</f>
        <v>CV$931</v>
      </c>
      <c r="CW2187" s="212" t="str">
        <f>ADDRESS(ROW(CW931),COLUMN(CW931),2)</f>
        <v>CW$931</v>
      </c>
      <c r="CX2187" s="212" t="str">
        <f>ADDRESS(ROW(CX931),COLUMN(CX931),2)</f>
        <v>CX$931</v>
      </c>
      <c r="CY2187" s="212" t="str">
        <f>ADDRESS(ROW(CY931),COLUMN(CY931),2)</f>
        <v>CY$931</v>
      </c>
      <c r="CZ2187" s="212" t="str">
        <f>ADDRESS(ROW(CZ931),COLUMN(CZ931),2)</f>
        <v>CZ$931</v>
      </c>
      <c r="DA2187" s="212" t="str">
        <f>ADDRESS(ROW(DA931),COLUMN(DA931),2)</f>
        <v>DA$931</v>
      </c>
      <c r="DB2187" s="212" t="str">
        <f>ADDRESS(ROW(DB931),COLUMN(DB931),2)</f>
        <v>DB$931</v>
      </c>
      <c r="DC2187" s="212" t="str">
        <f>ADDRESS(ROW(DC931),COLUMN(DC931),2)</f>
        <v>DC$931</v>
      </c>
      <c r="DD2187" s="212" t="str">
        <f>ADDRESS(ROW(DD931),COLUMN(DD931),2)</f>
        <v>DD$931</v>
      </c>
      <c r="DE2187" s="212" t="str">
        <f>ADDRESS(ROW(DE931),COLUMN(DE931),2)</f>
        <v>DE$931</v>
      </c>
      <c r="DF2187" s="212" t="str">
        <f>ADDRESS(ROW(DF931),COLUMN(DF931),2)</f>
        <v>DF$931</v>
      </c>
      <c r="DG2187" s="212" t="str">
        <f>ADDRESS(ROW(DG931),COLUMN(DG931),2)</f>
        <v>DG$931</v>
      </c>
      <c r="DH2187" s="212" t="str">
        <f>ADDRESS(ROW(DH931),COLUMN(DH931),2)</f>
        <v>DH$931</v>
      </c>
      <c r="DI2187" s="212" t="str">
        <f>ADDRESS(ROW(DI931),COLUMN(DI931),2)</f>
        <v>DI$931</v>
      </c>
      <c r="DJ2187" s="212" t="str">
        <f>ADDRESS(ROW(DJ931),COLUMN(DJ931),2)</f>
        <v>DJ$931</v>
      </c>
      <c r="DK2187" s="212" t="str">
        <f>ADDRESS(ROW(DK931),COLUMN(DK931),2)</f>
        <v>DK$931</v>
      </c>
      <c r="DL2187" s="212" t="str">
        <f>ADDRESS(ROW(DL931),COLUMN(DL931),2)</f>
        <v>DL$931</v>
      </c>
    </row>
    <row r="2188" spans="1:116" x14ac:dyDescent="0.35">
      <c r="A2188" s="174"/>
      <c r="E2188" s="8"/>
      <c r="G2188" s="136" t="str">
        <f t="shared" si="3454"/>
        <v>Secondary volume driver</v>
      </c>
      <c r="H2188" s="12"/>
      <c r="I2188" s="60"/>
      <c r="J2188" s="60"/>
      <c r="K2188" s="15"/>
      <c r="L2188" s="15"/>
      <c r="M2188" s="15"/>
      <c r="N2188" s="15"/>
      <c r="O2188" s="15"/>
      <c r="P2188" s="15"/>
      <c r="R2188" s="15"/>
      <c r="S2188" s="212" t="str">
        <f>ADDRESS(ROW(S2176),COLUMN(S2176),2)</f>
        <v>S$2176</v>
      </c>
      <c r="T2188" s="212" t="str">
        <f t="shared" ref="T2188:CE2188" si="3464">ADDRESS(ROW(T2176),COLUMN(T2176),2)</f>
        <v>T$2176</v>
      </c>
      <c r="U2188" s="212" t="str">
        <f t="shared" si="3464"/>
        <v>U$2176</v>
      </c>
      <c r="V2188" s="212" t="str">
        <f t="shared" si="3464"/>
        <v>V$2176</v>
      </c>
      <c r="W2188" s="212" t="str">
        <f t="shared" si="3464"/>
        <v>W$2176</v>
      </c>
      <c r="X2188" s="212" t="str">
        <f t="shared" si="3464"/>
        <v>X$2176</v>
      </c>
      <c r="Y2188" s="212" t="str">
        <f t="shared" si="3464"/>
        <v>Y$2176</v>
      </c>
      <c r="Z2188" s="212" t="str">
        <f t="shared" si="3464"/>
        <v>Z$2176</v>
      </c>
      <c r="AA2188" s="212" t="str">
        <f t="shared" si="3464"/>
        <v>AA$2176</v>
      </c>
      <c r="AB2188" s="212" t="str">
        <f t="shared" si="3464"/>
        <v>AB$2176</v>
      </c>
      <c r="AC2188" s="212" t="str">
        <f t="shared" si="3464"/>
        <v>AC$2176</v>
      </c>
      <c r="AD2188" s="212" t="str">
        <f t="shared" si="3464"/>
        <v>AD$2176</v>
      </c>
      <c r="AE2188" s="212" t="str">
        <f t="shared" si="3464"/>
        <v>AE$2176</v>
      </c>
      <c r="AF2188" s="212" t="str">
        <f t="shared" si="3464"/>
        <v>AF$2176</v>
      </c>
      <c r="AG2188" s="212" t="str">
        <f t="shared" si="3464"/>
        <v>AG$2176</v>
      </c>
      <c r="AH2188" s="212" t="str">
        <f t="shared" si="3464"/>
        <v>AH$2176</v>
      </c>
      <c r="AI2188" s="212" t="str">
        <f t="shared" si="3464"/>
        <v>AI$2176</v>
      </c>
      <c r="AJ2188" s="212" t="str">
        <f t="shared" si="3464"/>
        <v>AJ$2176</v>
      </c>
      <c r="AK2188" s="212" t="str">
        <f t="shared" si="3464"/>
        <v>AK$2176</v>
      </c>
      <c r="AL2188" s="212" t="str">
        <f t="shared" si="3464"/>
        <v>AL$2176</v>
      </c>
      <c r="AM2188" s="212" t="str">
        <f t="shared" si="3464"/>
        <v>AM$2176</v>
      </c>
      <c r="AN2188" s="212" t="str">
        <f t="shared" si="3464"/>
        <v>AN$2176</v>
      </c>
      <c r="AO2188" s="212" t="str">
        <f t="shared" si="3464"/>
        <v>AO$2176</v>
      </c>
      <c r="AP2188" s="212" t="str">
        <f t="shared" si="3464"/>
        <v>AP$2176</v>
      </c>
      <c r="AQ2188" s="212" t="str">
        <f t="shared" si="3464"/>
        <v>AQ$2176</v>
      </c>
      <c r="AR2188" s="212" t="str">
        <f t="shared" si="3464"/>
        <v>AR$2176</v>
      </c>
      <c r="AS2188" s="212" t="str">
        <f t="shared" si="3464"/>
        <v>AS$2176</v>
      </c>
      <c r="AT2188" s="212" t="str">
        <f t="shared" si="3464"/>
        <v>AT$2176</v>
      </c>
      <c r="AU2188" s="212" t="str">
        <f t="shared" si="3464"/>
        <v>AU$2176</v>
      </c>
      <c r="AV2188" s="212" t="str">
        <f t="shared" si="3464"/>
        <v>AV$2176</v>
      </c>
      <c r="AW2188" s="212" t="str">
        <f t="shared" si="3464"/>
        <v>AW$2176</v>
      </c>
      <c r="AX2188" s="212" t="str">
        <f t="shared" si="3464"/>
        <v>AX$2176</v>
      </c>
      <c r="AY2188" s="212" t="str">
        <f t="shared" si="3464"/>
        <v>AY$2176</v>
      </c>
      <c r="AZ2188" s="212" t="str">
        <f t="shared" si="3464"/>
        <v>AZ$2176</v>
      </c>
      <c r="BA2188" s="212" t="str">
        <f t="shared" si="3464"/>
        <v>BA$2176</v>
      </c>
      <c r="BB2188" s="212" t="str">
        <f t="shared" si="3464"/>
        <v>BB$2176</v>
      </c>
      <c r="BC2188" s="212" t="str">
        <f t="shared" si="3464"/>
        <v>BC$2176</v>
      </c>
      <c r="BD2188" s="212" t="str">
        <f t="shared" si="3464"/>
        <v>BD$2176</v>
      </c>
      <c r="BE2188" s="212" t="str">
        <f t="shared" si="3464"/>
        <v>BE$2176</v>
      </c>
      <c r="BF2188" s="212" t="str">
        <f t="shared" si="3464"/>
        <v>BF$2176</v>
      </c>
      <c r="BG2188" s="212" t="str">
        <f t="shared" si="3464"/>
        <v>BG$2176</v>
      </c>
      <c r="BH2188" s="212" t="str">
        <f t="shared" si="3464"/>
        <v>BH$2176</v>
      </c>
      <c r="BI2188" s="212" t="str">
        <f t="shared" si="3464"/>
        <v>BI$2176</v>
      </c>
      <c r="BJ2188" s="212" t="str">
        <f t="shared" si="3464"/>
        <v>BJ$2176</v>
      </c>
      <c r="BK2188" s="212" t="str">
        <f t="shared" si="3464"/>
        <v>BK$2176</v>
      </c>
      <c r="BL2188" s="212" t="str">
        <f t="shared" si="3464"/>
        <v>BL$2176</v>
      </c>
      <c r="BM2188" s="212" t="str">
        <f t="shared" si="3464"/>
        <v>BM$2176</v>
      </c>
      <c r="BN2188" s="212" t="str">
        <f t="shared" si="3464"/>
        <v>BN$2176</v>
      </c>
      <c r="BO2188" s="212" t="str">
        <f t="shared" si="3464"/>
        <v>BO$2176</v>
      </c>
      <c r="BP2188" s="212" t="str">
        <f t="shared" si="3464"/>
        <v>BP$2176</v>
      </c>
      <c r="BQ2188" s="212" t="str">
        <f t="shared" si="3464"/>
        <v>BQ$2176</v>
      </c>
      <c r="BR2188" s="212" t="str">
        <f t="shared" si="3464"/>
        <v>BR$2176</v>
      </c>
      <c r="BS2188" s="212" t="str">
        <f t="shared" si="3464"/>
        <v>BS$2176</v>
      </c>
      <c r="BT2188" s="212" t="str">
        <f t="shared" si="3464"/>
        <v>BT$2176</v>
      </c>
      <c r="BU2188" s="212" t="str">
        <f t="shared" si="3464"/>
        <v>BU$2176</v>
      </c>
      <c r="BV2188" s="212" t="str">
        <f t="shared" si="3464"/>
        <v>BV$2176</v>
      </c>
      <c r="BW2188" s="212" t="str">
        <f t="shared" si="3464"/>
        <v>BW$2176</v>
      </c>
      <c r="BX2188" s="212" t="str">
        <f t="shared" si="3464"/>
        <v>BX$2176</v>
      </c>
      <c r="BY2188" s="212" t="str">
        <f t="shared" si="3464"/>
        <v>BY$2176</v>
      </c>
      <c r="BZ2188" s="212" t="str">
        <f t="shared" si="3464"/>
        <v>BZ$2176</v>
      </c>
      <c r="CA2188" s="212" t="str">
        <f t="shared" si="3464"/>
        <v>CA$2176</v>
      </c>
      <c r="CB2188" s="212" t="str">
        <f t="shared" si="3464"/>
        <v>CB$2176</v>
      </c>
      <c r="CC2188" s="212" t="str">
        <f t="shared" si="3464"/>
        <v>CC$2176</v>
      </c>
      <c r="CD2188" s="212" t="str">
        <f t="shared" si="3464"/>
        <v>CD$2176</v>
      </c>
      <c r="CE2188" s="212" t="str">
        <f t="shared" si="3464"/>
        <v>CE$2176</v>
      </c>
      <c r="CF2188" s="212" t="str">
        <f t="shared" ref="CF2188:CL2188" si="3465">ADDRESS(ROW(CF2176),COLUMN(CF2176),2)</f>
        <v>CF$2176</v>
      </c>
      <c r="CG2188" s="212" t="str">
        <f t="shared" si="3465"/>
        <v>CG$2176</v>
      </c>
      <c r="CH2188" s="212" t="str">
        <f t="shared" si="3465"/>
        <v>CH$2176</v>
      </c>
      <c r="CI2188" s="212" t="str">
        <f t="shared" si="3465"/>
        <v>CI$2176</v>
      </c>
      <c r="CJ2188" s="212" t="str">
        <f t="shared" si="3465"/>
        <v>CJ$2176</v>
      </c>
      <c r="CK2188" s="212" t="str">
        <f t="shared" si="3465"/>
        <v>CK$2176</v>
      </c>
      <c r="CL2188" s="212" t="str">
        <f t="shared" si="3465"/>
        <v>CL$2176</v>
      </c>
      <c r="CN2188" s="60"/>
      <c r="CO2188" s="212" t="str">
        <f>ADDRESS(ROW(CO930),COLUMN(CO930),2)</f>
        <v>CO$930</v>
      </c>
      <c r="CP2188" s="212" t="str">
        <f>ADDRESS(ROW(CP930),COLUMN(CP930),2)</f>
        <v>CP$930</v>
      </c>
      <c r="CQ2188" s="212" t="str">
        <f>ADDRESS(ROW(CQ930),COLUMN(CQ930),2)</f>
        <v>CQ$930</v>
      </c>
      <c r="CR2188" s="212" t="str">
        <f>ADDRESS(ROW(CR930),COLUMN(CR930),2)</f>
        <v>CR$930</v>
      </c>
      <c r="CS2188" s="212" t="str">
        <f>ADDRESS(ROW(CS930),COLUMN(CS930),2)</f>
        <v>CS$930</v>
      </c>
      <c r="CT2188" s="212" t="str">
        <f>ADDRESS(ROW(CT930),COLUMN(CT930),2)</f>
        <v>CT$930</v>
      </c>
      <c r="CU2188" s="212" t="str">
        <f>ADDRESS(ROW(CU930),COLUMN(CU930),2)</f>
        <v>CU$930</v>
      </c>
      <c r="CV2188" s="212" t="str">
        <f>ADDRESS(ROW(CV930),COLUMN(CV930),2)</f>
        <v>CV$930</v>
      </c>
      <c r="CW2188" s="212" t="str">
        <f>ADDRESS(ROW(CW930),COLUMN(CW930),2)</f>
        <v>CW$930</v>
      </c>
      <c r="CX2188" s="212" t="str">
        <f>ADDRESS(ROW(CX930),COLUMN(CX930),2)</f>
        <v>CX$930</v>
      </c>
      <c r="CY2188" s="212" t="str">
        <f>ADDRESS(ROW(CY930),COLUMN(CY930),2)</f>
        <v>CY$930</v>
      </c>
      <c r="CZ2188" s="212" t="str">
        <f>ADDRESS(ROW(CZ930),COLUMN(CZ930),2)</f>
        <v>CZ$930</v>
      </c>
      <c r="DA2188" s="212" t="str">
        <f>ADDRESS(ROW(DA930),COLUMN(DA930),2)</f>
        <v>DA$930</v>
      </c>
      <c r="DB2188" s="212" t="str">
        <f>ADDRESS(ROW(DB930),COLUMN(DB930),2)</f>
        <v>DB$930</v>
      </c>
      <c r="DC2188" s="212" t="str">
        <f>ADDRESS(ROW(DC930),COLUMN(DC930),2)</f>
        <v>DC$930</v>
      </c>
      <c r="DD2188" s="212" t="str">
        <f>ADDRESS(ROW(DD930),COLUMN(DD930),2)</f>
        <v>DD$930</v>
      </c>
      <c r="DE2188" s="212" t="str">
        <f>ADDRESS(ROW(DE930),COLUMN(DE930),2)</f>
        <v>DE$930</v>
      </c>
      <c r="DF2188" s="212" t="str">
        <f>ADDRESS(ROW(DF930),COLUMN(DF930),2)</f>
        <v>DF$930</v>
      </c>
      <c r="DG2188" s="212" t="str">
        <f>ADDRESS(ROW(DG930),COLUMN(DG930),2)</f>
        <v>DG$930</v>
      </c>
      <c r="DH2188" s="212" t="str">
        <f>ADDRESS(ROW(DH930),COLUMN(DH930),2)</f>
        <v>DH$930</v>
      </c>
      <c r="DI2188" s="212" t="str">
        <f>ADDRESS(ROW(DI930),COLUMN(DI930),2)</f>
        <v>DI$930</v>
      </c>
      <c r="DJ2188" s="212" t="str">
        <f>ADDRESS(ROW(DJ930),COLUMN(DJ930),2)</f>
        <v>DJ$930</v>
      </c>
      <c r="DK2188" s="212" t="str">
        <f>ADDRESS(ROW(DK930),COLUMN(DK930),2)</f>
        <v>DK$930</v>
      </c>
      <c r="DL2188" s="212" t="str">
        <f>ADDRESS(ROW(DL930),COLUMN(DL930),2)</f>
        <v>DL$930</v>
      </c>
    </row>
    <row r="2189" spans="1:116" x14ac:dyDescent="0.35">
      <c r="A2189" s="174"/>
      <c r="E2189" s="8"/>
      <c r="H2189" s="12"/>
      <c r="I2189" s="60"/>
      <c r="J2189" s="60"/>
      <c r="K2189" s="15"/>
      <c r="L2189" s="15"/>
      <c r="M2189" s="15"/>
      <c r="N2189" s="15"/>
      <c r="O2189" s="15"/>
      <c r="P2189" s="15"/>
      <c r="R2189" s="15"/>
      <c r="S2189" s="76"/>
      <c r="T2189" s="76"/>
      <c r="U2189" s="76"/>
      <c r="V2189" s="76"/>
      <c r="W2189" s="76"/>
      <c r="X2189" s="76"/>
      <c r="Y2189" s="76"/>
      <c r="Z2189" s="76"/>
      <c r="AA2189" s="76"/>
      <c r="AB2189" s="76"/>
      <c r="AC2189" s="76"/>
      <c r="AD2189" s="76"/>
      <c r="AE2189" s="76"/>
      <c r="AF2189" s="76"/>
      <c r="AG2189" s="76"/>
      <c r="AH2189" s="76"/>
      <c r="AI2189" s="76"/>
      <c r="AJ2189" s="76"/>
      <c r="AK2189" s="76"/>
      <c r="AL2189" s="76"/>
      <c r="AM2189" s="76"/>
      <c r="AN2189" s="76"/>
      <c r="AO2189" s="76"/>
      <c r="AP2189" s="76"/>
      <c r="AQ2189" s="76"/>
      <c r="AR2189" s="76"/>
      <c r="AS2189" s="76"/>
      <c r="AT2189" s="76"/>
      <c r="AU2189" s="76"/>
      <c r="AV2189" s="76"/>
      <c r="AW2189" s="76"/>
      <c r="AX2189" s="76"/>
      <c r="AY2189" s="76"/>
      <c r="AZ2189" s="76"/>
      <c r="BA2189" s="76"/>
      <c r="BB2189" s="76"/>
      <c r="BC2189" s="76"/>
      <c r="BD2189" s="76"/>
      <c r="BE2189" s="76"/>
      <c r="BF2189" s="76"/>
      <c r="BG2189" s="76"/>
      <c r="BH2189" s="76"/>
      <c r="BI2189" s="76"/>
      <c r="BJ2189" s="76"/>
      <c r="BK2189" s="76"/>
      <c r="BL2189" s="76"/>
      <c r="BM2189" s="76"/>
      <c r="BN2189" s="76"/>
      <c r="BO2189" s="76"/>
      <c r="BP2189" s="76"/>
      <c r="BQ2189" s="76"/>
      <c r="BR2189" s="76"/>
      <c r="BS2189" s="76"/>
      <c r="BT2189" s="76"/>
      <c r="BU2189" s="76"/>
      <c r="BV2189" s="76"/>
      <c r="BW2189" s="76"/>
      <c r="BX2189" s="76"/>
      <c r="BY2189" s="76"/>
      <c r="BZ2189" s="76"/>
      <c r="CA2189" s="76"/>
      <c r="CB2189" s="76"/>
      <c r="CC2189" s="76"/>
      <c r="CD2189" s="76"/>
      <c r="CE2189" s="76"/>
      <c r="CF2189" s="76"/>
      <c r="CG2189" s="76"/>
      <c r="CH2189" s="76"/>
      <c r="CI2189" s="76"/>
      <c r="CJ2189" s="76"/>
      <c r="CK2189" s="76"/>
      <c r="CL2189" s="76"/>
      <c r="CN2189" s="60"/>
      <c r="CO2189" s="76"/>
      <c r="CP2189" s="76"/>
      <c r="CQ2189" s="76"/>
      <c r="CR2189" s="76"/>
      <c r="CS2189" s="76"/>
      <c r="CT2189" s="76"/>
      <c r="CU2189" s="76"/>
      <c r="CV2189" s="76"/>
      <c r="CW2189" s="76"/>
      <c r="CX2189" s="76"/>
      <c r="CY2189" s="76"/>
      <c r="CZ2189" s="76"/>
      <c r="DA2189" s="76"/>
      <c r="DB2189" s="76"/>
      <c r="DC2189" s="76"/>
      <c r="DD2189" s="76"/>
      <c r="DE2189" s="76"/>
      <c r="DF2189" s="76"/>
      <c r="DG2189" s="76"/>
      <c r="DH2189" s="76"/>
      <c r="DI2189" s="76"/>
      <c r="DJ2189" s="76"/>
      <c r="DK2189" s="76"/>
      <c r="DL2189" s="76"/>
    </row>
    <row r="2190" spans="1:116" x14ac:dyDescent="0.35">
      <c r="A2190" s="174"/>
      <c r="E2190" s="8"/>
      <c r="G2190" s="175" t="s">
        <v>490</v>
      </c>
      <c r="H2190" s="174"/>
      <c r="I2190" s="176"/>
      <c r="J2190" s="176"/>
      <c r="K2190" s="197"/>
      <c r="L2190" s="197"/>
      <c r="M2190" s="197"/>
      <c r="N2190" s="197"/>
      <c r="O2190" s="197"/>
      <c r="P2190" s="197"/>
      <c r="R2190" s="198"/>
      <c r="S2190" s="174"/>
      <c r="T2190" s="174"/>
      <c r="U2190" s="174"/>
      <c r="V2190" s="174"/>
      <c r="W2190" s="174"/>
      <c r="X2190" s="174"/>
      <c r="Y2190" s="174"/>
      <c r="Z2190" s="174"/>
      <c r="AA2190" s="174"/>
      <c r="AB2190" s="174"/>
      <c r="AC2190" s="174"/>
      <c r="AD2190" s="174"/>
      <c r="AE2190" s="174"/>
      <c r="AF2190" s="174"/>
      <c r="AG2190" s="174"/>
      <c r="AH2190" s="174"/>
      <c r="AI2190" s="174"/>
      <c r="AJ2190" s="174"/>
      <c r="AK2190" s="174"/>
      <c r="AL2190" s="174"/>
      <c r="AM2190" s="174"/>
      <c r="AN2190" s="174"/>
      <c r="AO2190" s="174"/>
      <c r="AP2190" s="174"/>
      <c r="AQ2190" s="174"/>
      <c r="AR2190" s="174"/>
      <c r="AS2190" s="174"/>
      <c r="AT2190" s="174"/>
      <c r="AU2190" s="174"/>
      <c r="AV2190" s="174"/>
      <c r="AW2190" s="174"/>
      <c r="AX2190" s="174"/>
      <c r="AY2190" s="174"/>
      <c r="AZ2190" s="174"/>
      <c r="BA2190" s="174"/>
      <c r="BB2190" s="174"/>
      <c r="BC2190" s="174"/>
      <c r="BD2190" s="174"/>
      <c r="BE2190" s="174"/>
      <c r="BF2190" s="174"/>
      <c r="BG2190" s="174"/>
      <c r="BH2190" s="174"/>
      <c r="BI2190" s="174"/>
      <c r="BJ2190" s="174"/>
      <c r="BK2190" s="174"/>
      <c r="BL2190" s="174"/>
      <c r="BM2190" s="174"/>
      <c r="BN2190" s="174"/>
      <c r="BO2190" s="174"/>
      <c r="BP2190" s="174"/>
      <c r="BQ2190" s="174"/>
      <c r="BR2190" s="174"/>
      <c r="BS2190" s="174"/>
      <c r="BT2190" s="174"/>
      <c r="BU2190" s="174"/>
      <c r="BV2190" s="174"/>
      <c r="BW2190" s="174"/>
      <c r="BX2190" s="174"/>
      <c r="BY2190" s="174"/>
      <c r="BZ2190" s="174"/>
      <c r="CA2190" s="174"/>
      <c r="CB2190" s="174"/>
      <c r="CC2190" s="174"/>
      <c r="CD2190" s="174"/>
      <c r="CE2190" s="174"/>
      <c r="CF2190" s="174"/>
      <c r="CG2190" s="174"/>
      <c r="CH2190" s="174"/>
      <c r="CI2190" s="174"/>
      <c r="CJ2190" s="174"/>
      <c r="CK2190" s="174"/>
      <c r="CL2190" s="174"/>
      <c r="CN2190" s="176"/>
      <c r="CO2190" s="174"/>
      <c r="CP2190" s="174"/>
      <c r="CQ2190" s="174"/>
      <c r="CR2190" s="174"/>
      <c r="CS2190" s="174"/>
      <c r="CT2190" s="174"/>
      <c r="CU2190" s="174"/>
      <c r="CV2190" s="174"/>
      <c r="CW2190" s="174"/>
      <c r="CX2190" s="174"/>
      <c r="CY2190" s="174"/>
      <c r="CZ2190" s="174"/>
      <c r="DA2190" s="174"/>
      <c r="DB2190" s="174"/>
      <c r="DC2190" s="174"/>
      <c r="DD2190" s="174"/>
      <c r="DE2190" s="174"/>
      <c r="DF2190" s="174"/>
      <c r="DG2190" s="174"/>
      <c r="DH2190" s="174"/>
      <c r="DI2190" s="174"/>
      <c r="DJ2190" s="174"/>
      <c r="DK2190" s="174"/>
      <c r="DL2190" s="174"/>
    </row>
    <row r="2191" spans="1:116" x14ac:dyDescent="0.35">
      <c r="A2191" s="174"/>
      <c r="E2191" s="8"/>
      <c r="G2191" s="175" t="s">
        <v>492</v>
      </c>
      <c r="H2191" s="174"/>
      <c r="I2191" s="176"/>
      <c r="J2191" s="176"/>
      <c r="K2191" s="197"/>
      <c r="L2191" s="197"/>
      <c r="M2191" s="197"/>
      <c r="N2191" s="197"/>
      <c r="O2191" s="197"/>
      <c r="P2191" s="197"/>
      <c r="R2191" s="198"/>
      <c r="S2191" s="174"/>
      <c r="T2191" s="174"/>
      <c r="U2191" s="174"/>
      <c r="V2191" s="174"/>
      <c r="W2191" s="174"/>
      <c r="X2191" s="174"/>
      <c r="Y2191" s="174"/>
      <c r="Z2191" s="174"/>
      <c r="AA2191" s="174"/>
      <c r="AB2191" s="174"/>
      <c r="AC2191" s="174"/>
      <c r="AD2191" s="174"/>
      <c r="AE2191" s="174"/>
      <c r="AF2191" s="174"/>
      <c r="AG2191" s="174"/>
      <c r="AH2191" s="174"/>
      <c r="AI2191" s="174"/>
      <c r="AJ2191" s="174"/>
      <c r="AK2191" s="174"/>
      <c r="AL2191" s="174"/>
      <c r="AM2191" s="174"/>
      <c r="AN2191" s="174"/>
      <c r="AO2191" s="174"/>
      <c r="AP2191" s="174"/>
      <c r="AQ2191" s="174"/>
      <c r="AR2191" s="174"/>
      <c r="AS2191" s="174"/>
      <c r="AT2191" s="174"/>
      <c r="AU2191" s="174"/>
      <c r="AV2191" s="174"/>
      <c r="AW2191" s="174"/>
      <c r="AX2191" s="174"/>
      <c r="AY2191" s="174"/>
      <c r="AZ2191" s="174"/>
      <c r="BA2191" s="174"/>
      <c r="BB2191" s="174"/>
      <c r="BC2191" s="174"/>
      <c r="BD2191" s="174"/>
      <c r="BE2191" s="174"/>
      <c r="BF2191" s="174"/>
      <c r="BG2191" s="174"/>
      <c r="BH2191" s="174"/>
      <c r="BI2191" s="174"/>
      <c r="BJ2191" s="174"/>
      <c r="BK2191" s="174"/>
      <c r="BL2191" s="174"/>
      <c r="BM2191" s="174"/>
      <c r="BN2191" s="174"/>
      <c r="BO2191" s="174"/>
      <c r="BP2191" s="174"/>
      <c r="BQ2191" s="174"/>
      <c r="BR2191" s="174"/>
      <c r="BS2191" s="174"/>
      <c r="BT2191" s="174"/>
      <c r="BU2191" s="174"/>
      <c r="BV2191" s="174"/>
      <c r="BW2191" s="174"/>
      <c r="BX2191" s="174"/>
      <c r="BY2191" s="174"/>
      <c r="BZ2191" s="174"/>
      <c r="CA2191" s="174"/>
      <c r="CB2191" s="174"/>
      <c r="CC2191" s="174"/>
      <c r="CD2191" s="174"/>
      <c r="CE2191" s="174"/>
      <c r="CF2191" s="174"/>
      <c r="CG2191" s="174"/>
      <c r="CH2191" s="174"/>
      <c r="CI2191" s="174"/>
      <c r="CJ2191" s="174"/>
      <c r="CK2191" s="174"/>
      <c r="CL2191" s="174"/>
      <c r="CN2191" s="176"/>
      <c r="CO2191" s="174"/>
      <c r="CP2191" s="174"/>
      <c r="CQ2191" s="174"/>
      <c r="CR2191" s="174"/>
      <c r="CS2191" s="174"/>
      <c r="CT2191" s="174"/>
      <c r="CU2191" s="174"/>
      <c r="CV2191" s="174"/>
      <c r="CW2191" s="174"/>
      <c r="CX2191" s="174"/>
      <c r="CY2191" s="174"/>
      <c r="CZ2191" s="174"/>
      <c r="DA2191" s="174"/>
      <c r="DB2191" s="174"/>
      <c r="DC2191" s="174"/>
      <c r="DD2191" s="174"/>
      <c r="DE2191" s="174"/>
      <c r="DF2191" s="174"/>
      <c r="DG2191" s="174"/>
      <c r="DH2191" s="174"/>
      <c r="DI2191" s="174"/>
      <c r="DJ2191" s="174"/>
      <c r="DK2191" s="174"/>
      <c r="DL2191" s="174"/>
    </row>
    <row r="2192" spans="1:116" x14ac:dyDescent="0.35">
      <c r="A2192" s="174"/>
      <c r="E2192" s="8"/>
      <c r="G2192" s="175" t="s">
        <v>461</v>
      </c>
      <c r="H2192" s="174"/>
      <c r="I2192" s="176"/>
      <c r="J2192" s="176"/>
      <c r="K2192" s="197"/>
      <c r="L2192" s="197"/>
      <c r="M2192" s="197"/>
      <c r="N2192" s="197"/>
      <c r="O2192" s="197"/>
      <c r="P2192" s="197"/>
      <c r="R2192" s="198"/>
      <c r="S2192" s="199" t="str">
        <f t="shared" ref="S2192:AX2192" si="3466">S$20</f>
        <v>S$16</v>
      </c>
      <c r="T2192" s="199" t="str">
        <f t="shared" si="3466"/>
        <v>T$16</v>
      </c>
      <c r="U2192" s="199" t="str">
        <f t="shared" si="3466"/>
        <v>U$16</v>
      </c>
      <c r="V2192" s="199" t="str">
        <f t="shared" si="3466"/>
        <v>V$16</v>
      </c>
      <c r="W2192" s="199" t="str">
        <f t="shared" si="3466"/>
        <v>W$16</v>
      </c>
      <c r="X2192" s="199" t="str">
        <f t="shared" si="3466"/>
        <v>X$16</v>
      </c>
      <c r="Y2192" s="199" t="str">
        <f t="shared" si="3466"/>
        <v>Y$16</v>
      </c>
      <c r="Z2192" s="199" t="str">
        <f t="shared" si="3466"/>
        <v>Z$16</v>
      </c>
      <c r="AA2192" s="199" t="str">
        <f t="shared" si="3466"/>
        <v>AA$16</v>
      </c>
      <c r="AB2192" s="199" t="str">
        <f t="shared" si="3466"/>
        <v>AB$16</v>
      </c>
      <c r="AC2192" s="199" t="str">
        <f t="shared" si="3466"/>
        <v>AC$16</v>
      </c>
      <c r="AD2192" s="199" t="str">
        <f t="shared" si="3466"/>
        <v>AD$16</v>
      </c>
      <c r="AE2192" s="199" t="str">
        <f t="shared" si="3466"/>
        <v>AE$16</v>
      </c>
      <c r="AF2192" s="199" t="str">
        <f t="shared" si="3466"/>
        <v>AF$16</v>
      </c>
      <c r="AG2192" s="199" t="str">
        <f t="shared" si="3466"/>
        <v>AG$16</v>
      </c>
      <c r="AH2192" s="199" t="str">
        <f t="shared" si="3466"/>
        <v>AH$16</v>
      </c>
      <c r="AI2192" s="199" t="str">
        <f t="shared" si="3466"/>
        <v>AI$16</v>
      </c>
      <c r="AJ2192" s="199" t="str">
        <f t="shared" si="3466"/>
        <v>AJ$16</v>
      </c>
      <c r="AK2192" s="199" t="str">
        <f t="shared" si="3466"/>
        <v>AK$16</v>
      </c>
      <c r="AL2192" s="199" t="str">
        <f t="shared" si="3466"/>
        <v>AL$16</v>
      </c>
      <c r="AM2192" s="199" t="str">
        <f t="shared" si="3466"/>
        <v>AM$16</v>
      </c>
      <c r="AN2192" s="199" t="str">
        <f t="shared" si="3466"/>
        <v>AN$16</v>
      </c>
      <c r="AO2192" s="199" t="str">
        <f t="shared" si="3466"/>
        <v>AO$16</v>
      </c>
      <c r="AP2192" s="199" t="str">
        <f t="shared" si="3466"/>
        <v>AP$16</v>
      </c>
      <c r="AQ2192" s="199" t="str">
        <f t="shared" si="3466"/>
        <v>AQ$16</v>
      </c>
      <c r="AR2192" s="199" t="str">
        <f t="shared" si="3466"/>
        <v>AR$16</v>
      </c>
      <c r="AS2192" s="199" t="str">
        <f t="shared" si="3466"/>
        <v>AS$16</v>
      </c>
      <c r="AT2192" s="199" t="str">
        <f t="shared" si="3466"/>
        <v>AT$16</v>
      </c>
      <c r="AU2192" s="199" t="str">
        <f t="shared" si="3466"/>
        <v>AU$16</v>
      </c>
      <c r="AV2192" s="199" t="str">
        <f t="shared" si="3466"/>
        <v>AV$16</v>
      </c>
      <c r="AW2192" s="199" t="str">
        <f t="shared" si="3466"/>
        <v>AW$16</v>
      </c>
      <c r="AX2192" s="199" t="str">
        <f t="shared" si="3466"/>
        <v>AX$16</v>
      </c>
      <c r="AY2192" s="199" t="str">
        <f t="shared" ref="AY2192:CD2192" si="3467">AY$20</f>
        <v>AY$16</v>
      </c>
      <c r="AZ2192" s="199" t="str">
        <f t="shared" si="3467"/>
        <v>AZ$16</v>
      </c>
      <c r="BA2192" s="199" t="str">
        <f t="shared" si="3467"/>
        <v>BA$16</v>
      </c>
      <c r="BB2192" s="199" t="str">
        <f t="shared" si="3467"/>
        <v>BB$16</v>
      </c>
      <c r="BC2192" s="199" t="str">
        <f t="shared" si="3467"/>
        <v>BC$16</v>
      </c>
      <c r="BD2192" s="199" t="str">
        <f t="shared" si="3467"/>
        <v>BD$16</v>
      </c>
      <c r="BE2192" s="199" t="str">
        <f t="shared" si="3467"/>
        <v>BE$16</v>
      </c>
      <c r="BF2192" s="199" t="str">
        <f t="shared" si="3467"/>
        <v>BF$16</v>
      </c>
      <c r="BG2192" s="199" t="str">
        <f t="shared" si="3467"/>
        <v>BG$16</v>
      </c>
      <c r="BH2192" s="199" t="str">
        <f t="shared" si="3467"/>
        <v>BH$16</v>
      </c>
      <c r="BI2192" s="199" t="str">
        <f t="shared" si="3467"/>
        <v>BI$16</v>
      </c>
      <c r="BJ2192" s="199" t="str">
        <f t="shared" si="3467"/>
        <v>BJ$16</v>
      </c>
      <c r="BK2192" s="199" t="str">
        <f t="shared" si="3467"/>
        <v>BK$16</v>
      </c>
      <c r="BL2192" s="199" t="str">
        <f t="shared" si="3467"/>
        <v>BL$16</v>
      </c>
      <c r="BM2192" s="199" t="str">
        <f t="shared" si="3467"/>
        <v>BM$16</v>
      </c>
      <c r="BN2192" s="199" t="str">
        <f t="shared" si="3467"/>
        <v>BN$16</v>
      </c>
      <c r="BO2192" s="199" t="str">
        <f t="shared" si="3467"/>
        <v>BO$16</v>
      </c>
      <c r="BP2192" s="199" t="str">
        <f t="shared" si="3467"/>
        <v>BP$16</v>
      </c>
      <c r="BQ2192" s="199" t="str">
        <f t="shared" si="3467"/>
        <v>BQ$16</v>
      </c>
      <c r="BR2192" s="199" t="str">
        <f t="shared" si="3467"/>
        <v>BR$16</v>
      </c>
      <c r="BS2192" s="199" t="str">
        <f t="shared" si="3467"/>
        <v>BS$16</v>
      </c>
      <c r="BT2192" s="199" t="str">
        <f t="shared" si="3467"/>
        <v>BT$16</v>
      </c>
      <c r="BU2192" s="199" t="str">
        <f t="shared" si="3467"/>
        <v>BU$16</v>
      </c>
      <c r="BV2192" s="199" t="str">
        <f t="shared" si="3467"/>
        <v>BV$16</v>
      </c>
      <c r="BW2192" s="199" t="str">
        <f t="shared" si="3467"/>
        <v>BW$16</v>
      </c>
      <c r="BX2192" s="199" t="str">
        <f t="shared" si="3467"/>
        <v>BX$16</v>
      </c>
      <c r="BY2192" s="199" t="str">
        <f t="shared" si="3467"/>
        <v>BY$16</v>
      </c>
      <c r="BZ2192" s="199" t="str">
        <f t="shared" si="3467"/>
        <v>BZ$16</v>
      </c>
      <c r="CA2192" s="199" t="str">
        <f t="shared" si="3467"/>
        <v>CA$16</v>
      </c>
      <c r="CB2192" s="199" t="str">
        <f t="shared" si="3467"/>
        <v>CB$16</v>
      </c>
      <c r="CC2192" s="199" t="str">
        <f t="shared" si="3467"/>
        <v>CC$16</v>
      </c>
      <c r="CD2192" s="199" t="str">
        <f t="shared" si="3467"/>
        <v>CD$16</v>
      </c>
      <c r="CE2192" s="199" t="str">
        <f t="shared" ref="CE2192:CL2192" si="3468">CE$20</f>
        <v>CE$16</v>
      </c>
      <c r="CF2192" s="199" t="str">
        <f t="shared" si="3468"/>
        <v>CF$16</v>
      </c>
      <c r="CG2192" s="199" t="str">
        <f t="shared" si="3468"/>
        <v>CG$16</v>
      </c>
      <c r="CH2192" s="199" t="str">
        <f t="shared" si="3468"/>
        <v>CH$16</v>
      </c>
      <c r="CI2192" s="199" t="str">
        <f t="shared" si="3468"/>
        <v>CI$16</v>
      </c>
      <c r="CJ2192" s="199" t="str">
        <f t="shared" si="3468"/>
        <v>CJ$16</v>
      </c>
      <c r="CK2192" s="199" t="str">
        <f t="shared" si="3468"/>
        <v>CK$16</v>
      </c>
      <c r="CL2192" s="199" t="str">
        <f t="shared" si="3468"/>
        <v>CL$16</v>
      </c>
      <c r="CN2192" s="176"/>
      <c r="CO2192" s="199" t="str">
        <f t="shared" ref="CO2192:DL2192" si="3469">CO$20</f>
        <v>CO$16</v>
      </c>
      <c r="CP2192" s="199" t="str">
        <f t="shared" si="3469"/>
        <v>CP$16</v>
      </c>
      <c r="CQ2192" s="199" t="str">
        <f t="shared" si="3469"/>
        <v>CQ$16</v>
      </c>
      <c r="CR2192" s="199" t="str">
        <f t="shared" si="3469"/>
        <v>CR$16</v>
      </c>
      <c r="CS2192" s="199" t="str">
        <f t="shared" si="3469"/>
        <v>CS$16</v>
      </c>
      <c r="CT2192" s="199" t="str">
        <f t="shared" si="3469"/>
        <v>CT$16</v>
      </c>
      <c r="CU2192" s="199" t="str">
        <f t="shared" si="3469"/>
        <v>CU$16</v>
      </c>
      <c r="CV2192" s="199" t="str">
        <f t="shared" si="3469"/>
        <v>CV$16</v>
      </c>
      <c r="CW2192" s="199" t="str">
        <f t="shared" si="3469"/>
        <v>CW$16</v>
      </c>
      <c r="CX2192" s="199" t="str">
        <f t="shared" si="3469"/>
        <v>CX$16</v>
      </c>
      <c r="CY2192" s="199" t="str">
        <f t="shared" si="3469"/>
        <v>CY$16</v>
      </c>
      <c r="CZ2192" s="199" t="str">
        <f t="shared" si="3469"/>
        <v>CZ$16</v>
      </c>
      <c r="DA2192" s="199" t="str">
        <f t="shared" si="3469"/>
        <v>DA$16</v>
      </c>
      <c r="DB2192" s="199" t="str">
        <f t="shared" si="3469"/>
        <v>DB$16</v>
      </c>
      <c r="DC2192" s="199" t="str">
        <f t="shared" si="3469"/>
        <v>DC$16</v>
      </c>
      <c r="DD2192" s="199" t="str">
        <f t="shared" si="3469"/>
        <v>DD$16</v>
      </c>
      <c r="DE2192" s="199" t="str">
        <f t="shared" si="3469"/>
        <v>DE$16</v>
      </c>
      <c r="DF2192" s="199" t="str">
        <f t="shared" si="3469"/>
        <v>DF$16</v>
      </c>
      <c r="DG2192" s="199" t="str">
        <f t="shared" si="3469"/>
        <v>DG$16</v>
      </c>
      <c r="DH2192" s="199" t="str">
        <f t="shared" si="3469"/>
        <v>DH$16</v>
      </c>
      <c r="DI2192" s="199" t="str">
        <f t="shared" si="3469"/>
        <v>DI$16</v>
      </c>
      <c r="DJ2192" s="199" t="str">
        <f t="shared" si="3469"/>
        <v>DJ$16</v>
      </c>
      <c r="DK2192" s="199" t="str">
        <f t="shared" si="3469"/>
        <v>DK$16</v>
      </c>
      <c r="DL2192" s="199" t="str">
        <f t="shared" si="3469"/>
        <v>DL$16</v>
      </c>
    </row>
    <row r="2193" spans="1:116" x14ac:dyDescent="0.35">
      <c r="A2193" s="174"/>
      <c r="E2193" s="8"/>
      <c r="G2193" s="175" t="s">
        <v>462</v>
      </c>
      <c r="H2193" s="200"/>
      <c r="I2193" s="201"/>
      <c r="J2193" s="201"/>
      <c r="K2193" s="202"/>
      <c r="L2193" s="202"/>
      <c r="M2193" s="202"/>
      <c r="N2193" s="202"/>
      <c r="O2193" s="202"/>
      <c r="P2193" s="202"/>
      <c r="R2193" s="202"/>
      <c r="S2193" s="199" t="str">
        <f t="shared" ref="S2193:AX2193" si="3470">S$21</f>
        <v>S$17</v>
      </c>
      <c r="T2193" s="199" t="str">
        <f t="shared" si="3470"/>
        <v>T$17</v>
      </c>
      <c r="U2193" s="199" t="str">
        <f t="shared" si="3470"/>
        <v>U$17</v>
      </c>
      <c r="V2193" s="199" t="str">
        <f t="shared" si="3470"/>
        <v>V$17</v>
      </c>
      <c r="W2193" s="199" t="str">
        <f t="shared" si="3470"/>
        <v>W$17</v>
      </c>
      <c r="X2193" s="199" t="str">
        <f t="shared" si="3470"/>
        <v>X$17</v>
      </c>
      <c r="Y2193" s="199" t="str">
        <f t="shared" si="3470"/>
        <v>Y$17</v>
      </c>
      <c r="Z2193" s="199" t="str">
        <f t="shared" si="3470"/>
        <v>Z$17</v>
      </c>
      <c r="AA2193" s="199" t="str">
        <f t="shared" si="3470"/>
        <v>AA$17</v>
      </c>
      <c r="AB2193" s="199" t="str">
        <f t="shared" si="3470"/>
        <v>AB$17</v>
      </c>
      <c r="AC2193" s="199" t="str">
        <f t="shared" si="3470"/>
        <v>AC$17</v>
      </c>
      <c r="AD2193" s="199" t="str">
        <f t="shared" si="3470"/>
        <v>AD$17</v>
      </c>
      <c r="AE2193" s="199" t="str">
        <f t="shared" si="3470"/>
        <v>AE$17</v>
      </c>
      <c r="AF2193" s="199" t="str">
        <f t="shared" si="3470"/>
        <v>AF$17</v>
      </c>
      <c r="AG2193" s="199" t="str">
        <f t="shared" si="3470"/>
        <v>AG$17</v>
      </c>
      <c r="AH2193" s="199" t="str">
        <f t="shared" si="3470"/>
        <v>AH$17</v>
      </c>
      <c r="AI2193" s="199" t="str">
        <f t="shared" si="3470"/>
        <v>AI$17</v>
      </c>
      <c r="AJ2193" s="199" t="str">
        <f t="shared" si="3470"/>
        <v>AJ$17</v>
      </c>
      <c r="AK2193" s="199" t="str">
        <f t="shared" si="3470"/>
        <v>AK$17</v>
      </c>
      <c r="AL2193" s="199" t="str">
        <f t="shared" si="3470"/>
        <v>AL$17</v>
      </c>
      <c r="AM2193" s="199" t="str">
        <f t="shared" si="3470"/>
        <v>AM$17</v>
      </c>
      <c r="AN2193" s="199" t="str">
        <f t="shared" si="3470"/>
        <v>AN$17</v>
      </c>
      <c r="AO2193" s="199" t="str">
        <f t="shared" si="3470"/>
        <v>AO$17</v>
      </c>
      <c r="AP2193" s="199" t="str">
        <f t="shared" si="3470"/>
        <v>AP$17</v>
      </c>
      <c r="AQ2193" s="199" t="str">
        <f t="shared" si="3470"/>
        <v>AQ$17</v>
      </c>
      <c r="AR2193" s="199" t="str">
        <f t="shared" si="3470"/>
        <v>AR$17</v>
      </c>
      <c r="AS2193" s="199" t="str">
        <f t="shared" si="3470"/>
        <v>AS$17</v>
      </c>
      <c r="AT2193" s="199" t="str">
        <f t="shared" si="3470"/>
        <v>AT$17</v>
      </c>
      <c r="AU2193" s="199" t="str">
        <f t="shared" si="3470"/>
        <v>AU$17</v>
      </c>
      <c r="AV2193" s="199" t="str">
        <f t="shared" si="3470"/>
        <v>AV$17</v>
      </c>
      <c r="AW2193" s="199" t="str">
        <f t="shared" si="3470"/>
        <v>AW$17</v>
      </c>
      <c r="AX2193" s="199" t="str">
        <f t="shared" si="3470"/>
        <v>AX$17</v>
      </c>
      <c r="AY2193" s="199" t="str">
        <f t="shared" ref="AY2193:CD2193" si="3471">AY$21</f>
        <v>AY$17</v>
      </c>
      <c r="AZ2193" s="199" t="str">
        <f t="shared" si="3471"/>
        <v>AZ$17</v>
      </c>
      <c r="BA2193" s="199" t="str">
        <f t="shared" si="3471"/>
        <v>BA$17</v>
      </c>
      <c r="BB2193" s="199" t="str">
        <f t="shared" si="3471"/>
        <v>BB$17</v>
      </c>
      <c r="BC2193" s="199" t="str">
        <f t="shared" si="3471"/>
        <v>BC$17</v>
      </c>
      <c r="BD2193" s="199" t="str">
        <f t="shared" si="3471"/>
        <v>BD$17</v>
      </c>
      <c r="BE2193" s="199" t="str">
        <f t="shared" si="3471"/>
        <v>BE$17</v>
      </c>
      <c r="BF2193" s="199" t="str">
        <f t="shared" si="3471"/>
        <v>BF$17</v>
      </c>
      <c r="BG2193" s="199" t="str">
        <f t="shared" si="3471"/>
        <v>BG$17</v>
      </c>
      <c r="BH2193" s="199" t="str">
        <f t="shared" si="3471"/>
        <v>BH$17</v>
      </c>
      <c r="BI2193" s="199" t="str">
        <f t="shared" si="3471"/>
        <v>BI$17</v>
      </c>
      <c r="BJ2193" s="199" t="str">
        <f t="shared" si="3471"/>
        <v>BJ$17</v>
      </c>
      <c r="BK2193" s="199" t="str">
        <f t="shared" si="3471"/>
        <v>BK$17</v>
      </c>
      <c r="BL2193" s="199" t="str">
        <f t="shared" si="3471"/>
        <v>BL$17</v>
      </c>
      <c r="BM2193" s="199" t="str">
        <f t="shared" si="3471"/>
        <v>BM$17</v>
      </c>
      <c r="BN2193" s="199" t="str">
        <f t="shared" si="3471"/>
        <v>BN$17</v>
      </c>
      <c r="BO2193" s="199" t="str">
        <f t="shared" si="3471"/>
        <v>BO$17</v>
      </c>
      <c r="BP2193" s="199" t="str">
        <f t="shared" si="3471"/>
        <v>BP$17</v>
      </c>
      <c r="BQ2193" s="199" t="str">
        <f t="shared" si="3471"/>
        <v>BQ$17</v>
      </c>
      <c r="BR2193" s="199" t="str">
        <f t="shared" si="3471"/>
        <v>BR$17</v>
      </c>
      <c r="BS2193" s="199" t="str">
        <f t="shared" si="3471"/>
        <v>BS$17</v>
      </c>
      <c r="BT2193" s="199" t="str">
        <f t="shared" si="3471"/>
        <v>BT$17</v>
      </c>
      <c r="BU2193" s="199" t="str">
        <f t="shared" si="3471"/>
        <v>BU$17</v>
      </c>
      <c r="BV2193" s="199" t="str">
        <f t="shared" si="3471"/>
        <v>BV$17</v>
      </c>
      <c r="BW2193" s="199" t="str">
        <f t="shared" si="3471"/>
        <v>BW$17</v>
      </c>
      <c r="BX2193" s="199" t="str">
        <f t="shared" si="3471"/>
        <v>BX$17</v>
      </c>
      <c r="BY2193" s="199" t="str">
        <f t="shared" si="3471"/>
        <v>BY$17</v>
      </c>
      <c r="BZ2193" s="199" t="str">
        <f t="shared" si="3471"/>
        <v>BZ$17</v>
      </c>
      <c r="CA2193" s="199" t="str">
        <f t="shared" si="3471"/>
        <v>CA$17</v>
      </c>
      <c r="CB2193" s="199" t="str">
        <f t="shared" si="3471"/>
        <v>CB$17</v>
      </c>
      <c r="CC2193" s="199" t="str">
        <f t="shared" si="3471"/>
        <v>CC$17</v>
      </c>
      <c r="CD2193" s="199" t="str">
        <f t="shared" si="3471"/>
        <v>CD$17</v>
      </c>
      <c r="CE2193" s="199" t="str">
        <f t="shared" ref="CE2193:CL2193" si="3472">CE$21</f>
        <v>CE$17</v>
      </c>
      <c r="CF2193" s="199" t="str">
        <f t="shared" si="3472"/>
        <v>CF$17</v>
      </c>
      <c r="CG2193" s="199" t="str">
        <f t="shared" si="3472"/>
        <v>CG$17</v>
      </c>
      <c r="CH2193" s="199" t="str">
        <f t="shared" si="3472"/>
        <v>CH$17</v>
      </c>
      <c r="CI2193" s="199" t="str">
        <f t="shared" si="3472"/>
        <v>CI$17</v>
      </c>
      <c r="CJ2193" s="199" t="str">
        <f t="shared" si="3472"/>
        <v>CJ$17</v>
      </c>
      <c r="CK2193" s="199" t="str">
        <f t="shared" si="3472"/>
        <v>CK$17</v>
      </c>
      <c r="CL2193" s="199" t="str">
        <f t="shared" si="3472"/>
        <v>CL$17</v>
      </c>
      <c r="CN2193" s="201"/>
      <c r="CO2193" s="199" t="str">
        <f t="shared" ref="CO2193:DL2193" si="3473">CO$21</f>
        <v>CO$17</v>
      </c>
      <c r="CP2193" s="199" t="str">
        <f t="shared" si="3473"/>
        <v>CP$17</v>
      </c>
      <c r="CQ2193" s="199" t="str">
        <f t="shared" si="3473"/>
        <v>CQ$17</v>
      </c>
      <c r="CR2193" s="199" t="str">
        <f t="shared" si="3473"/>
        <v>CR$17</v>
      </c>
      <c r="CS2193" s="199" t="str">
        <f t="shared" si="3473"/>
        <v>CS$17</v>
      </c>
      <c r="CT2193" s="199" t="str">
        <f t="shared" si="3473"/>
        <v>CT$17</v>
      </c>
      <c r="CU2193" s="199" t="str">
        <f t="shared" si="3473"/>
        <v>CU$17</v>
      </c>
      <c r="CV2193" s="199" t="str">
        <f t="shared" si="3473"/>
        <v>CV$17</v>
      </c>
      <c r="CW2193" s="199" t="str">
        <f t="shared" si="3473"/>
        <v>CW$17</v>
      </c>
      <c r="CX2193" s="199" t="str">
        <f t="shared" si="3473"/>
        <v>CX$17</v>
      </c>
      <c r="CY2193" s="199" t="str">
        <f t="shared" si="3473"/>
        <v>CY$17</v>
      </c>
      <c r="CZ2193" s="199" t="str">
        <f t="shared" si="3473"/>
        <v>CZ$17</v>
      </c>
      <c r="DA2193" s="199" t="str">
        <f t="shared" si="3473"/>
        <v>DA$17</v>
      </c>
      <c r="DB2193" s="199" t="str">
        <f t="shared" si="3473"/>
        <v>DB$17</v>
      </c>
      <c r="DC2193" s="199" t="str">
        <f t="shared" si="3473"/>
        <v>DC$17</v>
      </c>
      <c r="DD2193" s="199" t="str">
        <f t="shared" si="3473"/>
        <v>DD$17</v>
      </c>
      <c r="DE2193" s="199" t="str">
        <f t="shared" si="3473"/>
        <v>DE$17</v>
      </c>
      <c r="DF2193" s="199" t="str">
        <f t="shared" si="3473"/>
        <v>DF$17</v>
      </c>
      <c r="DG2193" s="199" t="str">
        <f t="shared" si="3473"/>
        <v>DG$17</v>
      </c>
      <c r="DH2193" s="199" t="str">
        <f t="shared" si="3473"/>
        <v>DH$17</v>
      </c>
      <c r="DI2193" s="199" t="str">
        <f t="shared" si="3473"/>
        <v>DI$17</v>
      </c>
      <c r="DJ2193" s="199" t="str">
        <f t="shared" si="3473"/>
        <v>DJ$17</v>
      </c>
      <c r="DK2193" s="199" t="str">
        <f t="shared" si="3473"/>
        <v>DK$17</v>
      </c>
      <c r="DL2193" s="199" t="str">
        <f t="shared" si="3473"/>
        <v>DL$17</v>
      </c>
    </row>
    <row r="2194" spans="1:116" x14ac:dyDescent="0.35">
      <c r="A2194" s="174"/>
      <c r="E2194" s="8"/>
      <c r="G2194" s="175" t="s">
        <v>491</v>
      </c>
      <c r="H2194" s="200"/>
      <c r="I2194" s="201"/>
      <c r="J2194" s="201"/>
      <c r="K2194" s="202"/>
      <c r="L2194" s="202"/>
      <c r="M2194" s="202"/>
      <c r="N2194" s="202"/>
      <c r="O2194" s="202"/>
      <c r="P2194" s="202"/>
      <c r="R2194" s="202"/>
      <c r="S2194" s="190"/>
      <c r="T2194" s="190"/>
      <c r="U2194" s="190"/>
      <c r="V2194" s="190"/>
      <c r="W2194" s="190"/>
      <c r="X2194" s="190"/>
      <c r="Y2194" s="190"/>
      <c r="Z2194" s="190"/>
      <c r="AA2194" s="190"/>
      <c r="AB2194" s="190"/>
      <c r="AC2194" s="190"/>
      <c r="AD2194" s="190"/>
      <c r="AE2194" s="190"/>
      <c r="AF2194" s="190"/>
      <c r="AG2194" s="190"/>
      <c r="AH2194" s="190"/>
      <c r="AI2194" s="190"/>
      <c r="AJ2194" s="190"/>
      <c r="AK2194" s="190"/>
      <c r="AL2194" s="190"/>
      <c r="AM2194" s="190"/>
      <c r="AN2194" s="190"/>
      <c r="AO2194" s="190"/>
      <c r="AP2194" s="190"/>
      <c r="AQ2194" s="190"/>
      <c r="AR2194" s="190"/>
      <c r="AS2194" s="190"/>
      <c r="AT2194" s="190"/>
      <c r="AU2194" s="190"/>
      <c r="AV2194" s="190"/>
      <c r="AW2194" s="190"/>
      <c r="AX2194" s="190"/>
      <c r="AY2194" s="190"/>
      <c r="AZ2194" s="190"/>
      <c r="BA2194" s="190"/>
      <c r="BB2194" s="190"/>
      <c r="BC2194" s="190"/>
      <c r="BD2194" s="190"/>
      <c r="BE2194" s="190"/>
      <c r="BF2194" s="190"/>
      <c r="BG2194" s="190"/>
      <c r="BH2194" s="190"/>
      <c r="BI2194" s="190"/>
      <c r="BJ2194" s="190"/>
      <c r="BK2194" s="190"/>
      <c r="BL2194" s="190"/>
      <c r="BM2194" s="190"/>
      <c r="BN2194" s="190"/>
      <c r="BO2194" s="190"/>
      <c r="BP2194" s="190"/>
      <c r="BQ2194" s="190"/>
      <c r="BR2194" s="190"/>
      <c r="BS2194" s="190"/>
      <c r="BT2194" s="190"/>
      <c r="BU2194" s="190"/>
      <c r="BV2194" s="190"/>
      <c r="BW2194" s="190"/>
      <c r="BX2194" s="190"/>
      <c r="BY2194" s="190"/>
      <c r="BZ2194" s="190"/>
      <c r="CA2194" s="190"/>
      <c r="CB2194" s="190"/>
      <c r="CC2194" s="190"/>
      <c r="CD2194" s="190"/>
      <c r="CE2194" s="190"/>
      <c r="CF2194" s="190"/>
      <c r="CG2194" s="190"/>
      <c r="CH2194" s="190"/>
      <c r="CI2194" s="190"/>
      <c r="CJ2194" s="190"/>
      <c r="CK2194" s="190"/>
      <c r="CL2194" s="190"/>
      <c r="CN2194" s="201"/>
      <c r="CO2194" s="190"/>
      <c r="CP2194" s="190"/>
      <c r="CQ2194" s="190"/>
      <c r="CR2194" s="190"/>
      <c r="CS2194" s="190"/>
      <c r="CT2194" s="190"/>
      <c r="CU2194" s="190"/>
      <c r="CV2194" s="190"/>
      <c r="CW2194" s="190"/>
      <c r="CX2194" s="190"/>
      <c r="CY2194" s="190"/>
      <c r="CZ2194" s="190"/>
      <c r="DA2194" s="190"/>
      <c r="DB2194" s="190"/>
      <c r="DC2194" s="190"/>
      <c r="DD2194" s="190"/>
      <c r="DE2194" s="190"/>
      <c r="DF2194" s="190"/>
      <c r="DG2194" s="190"/>
      <c r="DH2194" s="190"/>
      <c r="DI2194" s="190"/>
      <c r="DJ2194" s="190"/>
      <c r="DK2194" s="190"/>
      <c r="DL2194" s="190"/>
    </row>
    <row r="2195" spans="1:116" x14ac:dyDescent="0.35">
      <c r="A2195" s="174"/>
      <c r="E2195" s="8"/>
      <c r="G2195" s="175" t="s">
        <v>505</v>
      </c>
      <c r="H2195" s="200"/>
      <c r="I2195" s="201"/>
      <c r="J2195" s="201"/>
      <c r="K2195" s="202"/>
      <c r="L2195" s="202"/>
      <c r="M2195" s="202"/>
      <c r="N2195" s="202"/>
      <c r="O2195" s="202"/>
      <c r="P2195" s="202"/>
      <c r="R2195" s="202"/>
      <c r="S2195" s="190"/>
      <c r="T2195" s="190"/>
      <c r="U2195" s="190"/>
      <c r="V2195" s="190"/>
      <c r="W2195" s="190"/>
      <c r="X2195" s="190"/>
      <c r="Y2195" s="190"/>
      <c r="Z2195" s="190"/>
      <c r="AA2195" s="190"/>
      <c r="AB2195" s="190"/>
      <c r="AC2195" s="190"/>
      <c r="AD2195" s="190"/>
      <c r="AE2195" s="190"/>
      <c r="AF2195" s="190"/>
      <c r="AG2195" s="190"/>
      <c r="AH2195" s="190"/>
      <c r="AI2195" s="190"/>
      <c r="AJ2195" s="190"/>
      <c r="AK2195" s="190"/>
      <c r="AL2195" s="190"/>
      <c r="AM2195" s="190"/>
      <c r="AN2195" s="190"/>
      <c r="AO2195" s="190"/>
      <c r="AP2195" s="190"/>
      <c r="AQ2195" s="190"/>
      <c r="AR2195" s="190"/>
      <c r="AS2195" s="190"/>
      <c r="AT2195" s="190"/>
      <c r="AU2195" s="190"/>
      <c r="AV2195" s="190"/>
      <c r="AW2195" s="190"/>
      <c r="AX2195" s="190"/>
      <c r="AY2195" s="190"/>
      <c r="AZ2195" s="190"/>
      <c r="BA2195" s="190"/>
      <c r="BB2195" s="190"/>
      <c r="BC2195" s="190"/>
      <c r="BD2195" s="190"/>
      <c r="BE2195" s="190"/>
      <c r="BF2195" s="190"/>
      <c r="BG2195" s="190"/>
      <c r="BH2195" s="190"/>
      <c r="BI2195" s="190"/>
      <c r="BJ2195" s="190"/>
      <c r="BK2195" s="190"/>
      <c r="BL2195" s="190"/>
      <c r="BM2195" s="190"/>
      <c r="BN2195" s="190"/>
      <c r="BO2195" s="190"/>
      <c r="BP2195" s="190"/>
      <c r="BQ2195" s="190"/>
      <c r="BR2195" s="190"/>
      <c r="BS2195" s="190"/>
      <c r="BT2195" s="190"/>
      <c r="BU2195" s="190"/>
      <c r="BV2195" s="190"/>
      <c r="BW2195" s="190"/>
      <c r="BX2195" s="190"/>
      <c r="BY2195" s="190"/>
      <c r="BZ2195" s="190"/>
      <c r="CA2195" s="190"/>
      <c r="CB2195" s="190"/>
      <c r="CC2195" s="190"/>
      <c r="CD2195" s="190"/>
      <c r="CE2195" s="190"/>
      <c r="CF2195" s="190"/>
      <c r="CG2195" s="190"/>
      <c r="CH2195" s="190"/>
      <c r="CI2195" s="190"/>
      <c r="CJ2195" s="190"/>
      <c r="CK2195" s="190"/>
      <c r="CL2195" s="190"/>
      <c r="CN2195" s="201"/>
      <c r="CO2195" s="190"/>
      <c r="CP2195" s="190"/>
      <c r="CQ2195" s="190"/>
      <c r="CR2195" s="190"/>
      <c r="CS2195" s="190"/>
      <c r="CT2195" s="190"/>
      <c r="CU2195" s="190"/>
      <c r="CV2195" s="190"/>
      <c r="CW2195" s="190"/>
      <c r="CX2195" s="190"/>
      <c r="CY2195" s="190"/>
      <c r="CZ2195" s="190"/>
      <c r="DA2195" s="190"/>
      <c r="DB2195" s="190"/>
      <c r="DC2195" s="190"/>
      <c r="DD2195" s="190"/>
      <c r="DE2195" s="190"/>
      <c r="DF2195" s="190"/>
      <c r="DG2195" s="190"/>
      <c r="DH2195" s="190"/>
      <c r="DI2195" s="190"/>
      <c r="DJ2195" s="190"/>
      <c r="DK2195" s="190"/>
      <c r="DL2195" s="190"/>
    </row>
    <row r="2196" spans="1:116" x14ac:dyDescent="0.35">
      <c r="A2196" s="31" t="s">
        <v>218</v>
      </c>
      <c r="B2196" s="31" t="s">
        <v>395</v>
      </c>
      <c r="C2196" s="31"/>
      <c r="D2196" t="s">
        <v>408</v>
      </c>
      <c r="E2196" s="8" t="str">
        <f t="shared" si="3424"/>
        <v>2196 WCUR-IS</v>
      </c>
      <c r="F2196" t="s">
        <v>436</v>
      </c>
      <c r="G2196" s="175" t="s">
        <v>463</v>
      </c>
      <c r="H2196" s="200"/>
      <c r="I2196" s="201"/>
      <c r="J2196" s="201"/>
      <c r="K2196" s="202"/>
      <c r="L2196" s="202"/>
      <c r="M2196" s="202"/>
      <c r="N2196" s="202"/>
      <c r="O2196" s="202"/>
      <c r="P2196" s="202"/>
      <c r="R2196" s="202"/>
      <c r="S2196" s="190" t="str">
        <f t="shared" ref="S2196:AX2196" si="3474">S$22</f>
        <v>S$18</v>
      </c>
      <c r="T2196" s="190" t="str">
        <f t="shared" si="3474"/>
        <v>T$18</v>
      </c>
      <c r="U2196" s="190" t="str">
        <f t="shared" si="3474"/>
        <v>U$18</v>
      </c>
      <c r="V2196" s="190" t="str">
        <f t="shared" si="3474"/>
        <v>V$18</v>
      </c>
      <c r="W2196" s="190" t="str">
        <f t="shared" si="3474"/>
        <v>W$18</v>
      </c>
      <c r="X2196" s="190" t="str">
        <f t="shared" si="3474"/>
        <v>X$18</v>
      </c>
      <c r="Y2196" s="190" t="str">
        <f t="shared" si="3474"/>
        <v>Y$18</v>
      </c>
      <c r="Z2196" s="190" t="str">
        <f t="shared" si="3474"/>
        <v>Z$18</v>
      </c>
      <c r="AA2196" s="190" t="str">
        <f t="shared" si="3474"/>
        <v>AA$18</v>
      </c>
      <c r="AB2196" s="190" t="str">
        <f t="shared" si="3474"/>
        <v>AB$18</v>
      </c>
      <c r="AC2196" s="190" t="str">
        <f t="shared" si="3474"/>
        <v>AC$18</v>
      </c>
      <c r="AD2196" s="190" t="str">
        <f t="shared" si="3474"/>
        <v>AD$18</v>
      </c>
      <c r="AE2196" s="190" t="str">
        <f t="shared" si="3474"/>
        <v>AE$18</v>
      </c>
      <c r="AF2196" s="190" t="str">
        <f t="shared" si="3474"/>
        <v>AF$18</v>
      </c>
      <c r="AG2196" s="190" t="str">
        <f t="shared" si="3474"/>
        <v>AG$18</v>
      </c>
      <c r="AH2196" s="190" t="str">
        <f t="shared" si="3474"/>
        <v>AH$18</v>
      </c>
      <c r="AI2196" s="190" t="str">
        <f t="shared" si="3474"/>
        <v>AI$18</v>
      </c>
      <c r="AJ2196" s="190" t="str">
        <f t="shared" si="3474"/>
        <v>AJ$18</v>
      </c>
      <c r="AK2196" s="190" t="str">
        <f t="shared" si="3474"/>
        <v>AK$18</v>
      </c>
      <c r="AL2196" s="190" t="str">
        <f t="shared" si="3474"/>
        <v>AL$18</v>
      </c>
      <c r="AM2196" s="190" t="str">
        <f t="shared" si="3474"/>
        <v>AM$18</v>
      </c>
      <c r="AN2196" s="190" t="str">
        <f t="shared" si="3474"/>
        <v>AN$18</v>
      </c>
      <c r="AO2196" s="190" t="str">
        <f t="shared" si="3474"/>
        <v>AO$18</v>
      </c>
      <c r="AP2196" s="190" t="str">
        <f t="shared" si="3474"/>
        <v>AP$18</v>
      </c>
      <c r="AQ2196" s="190" t="str">
        <f t="shared" si="3474"/>
        <v>AQ$18</v>
      </c>
      <c r="AR2196" s="190" t="str">
        <f t="shared" si="3474"/>
        <v>AR$18</v>
      </c>
      <c r="AS2196" s="190" t="str">
        <f t="shared" si="3474"/>
        <v>AS$18</v>
      </c>
      <c r="AT2196" s="190" t="str">
        <f t="shared" si="3474"/>
        <v>AT$18</v>
      </c>
      <c r="AU2196" s="190" t="str">
        <f t="shared" si="3474"/>
        <v>AU$18</v>
      </c>
      <c r="AV2196" s="190" t="str">
        <f t="shared" si="3474"/>
        <v>AV$18</v>
      </c>
      <c r="AW2196" s="190" t="str">
        <f t="shared" si="3474"/>
        <v>AW$18</v>
      </c>
      <c r="AX2196" s="190" t="str">
        <f t="shared" si="3474"/>
        <v>AX$18</v>
      </c>
      <c r="AY2196" s="190" t="str">
        <f t="shared" ref="AY2196:CD2196" si="3475">AY$22</f>
        <v>AY$18</v>
      </c>
      <c r="AZ2196" s="190" t="str">
        <f t="shared" si="3475"/>
        <v>AZ$18</v>
      </c>
      <c r="BA2196" s="190" t="str">
        <f t="shared" si="3475"/>
        <v>BA$18</v>
      </c>
      <c r="BB2196" s="190" t="str">
        <f t="shared" si="3475"/>
        <v>BB$18</v>
      </c>
      <c r="BC2196" s="190" t="str">
        <f t="shared" si="3475"/>
        <v>BC$18</v>
      </c>
      <c r="BD2196" s="190" t="str">
        <f t="shared" si="3475"/>
        <v>BD$18</v>
      </c>
      <c r="BE2196" s="190" t="str">
        <f t="shared" si="3475"/>
        <v>BE$18</v>
      </c>
      <c r="BF2196" s="190" t="str">
        <f t="shared" si="3475"/>
        <v>BF$18</v>
      </c>
      <c r="BG2196" s="190" t="str">
        <f t="shared" si="3475"/>
        <v>BG$18</v>
      </c>
      <c r="BH2196" s="190" t="str">
        <f t="shared" si="3475"/>
        <v>BH$18</v>
      </c>
      <c r="BI2196" s="190" t="str">
        <f t="shared" si="3475"/>
        <v>BI$18</v>
      </c>
      <c r="BJ2196" s="190" t="str">
        <f t="shared" si="3475"/>
        <v>BJ$18</v>
      </c>
      <c r="BK2196" s="190" t="str">
        <f t="shared" si="3475"/>
        <v>BK$18</v>
      </c>
      <c r="BL2196" s="190" t="str">
        <f t="shared" si="3475"/>
        <v>BL$18</v>
      </c>
      <c r="BM2196" s="190" t="str">
        <f t="shared" si="3475"/>
        <v>BM$18</v>
      </c>
      <c r="BN2196" s="190" t="str">
        <f t="shared" si="3475"/>
        <v>BN$18</v>
      </c>
      <c r="BO2196" s="190" t="str">
        <f t="shared" si="3475"/>
        <v>BO$18</v>
      </c>
      <c r="BP2196" s="190" t="str">
        <f t="shared" si="3475"/>
        <v>BP$18</v>
      </c>
      <c r="BQ2196" s="190" t="str">
        <f t="shared" si="3475"/>
        <v>BQ$18</v>
      </c>
      <c r="BR2196" s="190" t="str">
        <f t="shared" si="3475"/>
        <v>BR$18</v>
      </c>
      <c r="BS2196" s="190" t="str">
        <f t="shared" si="3475"/>
        <v>BS$18</v>
      </c>
      <c r="BT2196" s="190" t="str">
        <f t="shared" si="3475"/>
        <v>BT$18</v>
      </c>
      <c r="BU2196" s="190" t="str">
        <f t="shared" si="3475"/>
        <v>BU$18</v>
      </c>
      <c r="BV2196" s="190" t="str">
        <f t="shared" si="3475"/>
        <v>BV$18</v>
      </c>
      <c r="BW2196" s="190" t="str">
        <f t="shared" si="3475"/>
        <v>BW$18</v>
      </c>
      <c r="BX2196" s="190" t="str">
        <f t="shared" si="3475"/>
        <v>BX$18</v>
      </c>
      <c r="BY2196" s="190" t="str">
        <f t="shared" si="3475"/>
        <v>BY$18</v>
      </c>
      <c r="BZ2196" s="190" t="str">
        <f t="shared" si="3475"/>
        <v>BZ$18</v>
      </c>
      <c r="CA2196" s="190" t="str">
        <f t="shared" si="3475"/>
        <v>CA$18</v>
      </c>
      <c r="CB2196" s="190" t="str">
        <f t="shared" si="3475"/>
        <v>CB$18</v>
      </c>
      <c r="CC2196" s="190" t="str">
        <f t="shared" si="3475"/>
        <v>CC$18</v>
      </c>
      <c r="CD2196" s="190" t="str">
        <f t="shared" si="3475"/>
        <v>CD$18</v>
      </c>
      <c r="CE2196" s="190" t="str">
        <f t="shared" ref="CE2196:CL2196" si="3476">CE$22</f>
        <v>CE$18</v>
      </c>
      <c r="CF2196" s="190" t="str">
        <f t="shared" si="3476"/>
        <v>CF$18</v>
      </c>
      <c r="CG2196" s="190" t="str">
        <f t="shared" si="3476"/>
        <v>CG$18</v>
      </c>
      <c r="CH2196" s="190" t="str">
        <f t="shared" si="3476"/>
        <v>CH$18</v>
      </c>
      <c r="CI2196" s="190" t="str">
        <f t="shared" si="3476"/>
        <v>CI$18</v>
      </c>
      <c r="CJ2196" s="190" t="str">
        <f t="shared" si="3476"/>
        <v>CJ$18</v>
      </c>
      <c r="CK2196" s="190" t="str">
        <f t="shared" si="3476"/>
        <v>CK$18</v>
      </c>
      <c r="CL2196" s="190" t="str">
        <f t="shared" si="3476"/>
        <v>CL$18</v>
      </c>
      <c r="CN2196" s="201"/>
      <c r="CO2196" s="190" t="str">
        <f t="shared" ref="CO2196:DL2196" si="3477">CO$22</f>
        <v>CO$18</v>
      </c>
      <c r="CP2196" s="190" t="str">
        <f t="shared" si="3477"/>
        <v>CP$18</v>
      </c>
      <c r="CQ2196" s="190" t="str">
        <f t="shared" si="3477"/>
        <v>CQ$18</v>
      </c>
      <c r="CR2196" s="190" t="str">
        <f t="shared" si="3477"/>
        <v>CR$18</v>
      </c>
      <c r="CS2196" s="190" t="str">
        <f t="shared" si="3477"/>
        <v>CS$18</v>
      </c>
      <c r="CT2196" s="190" t="str">
        <f t="shared" si="3477"/>
        <v>CT$18</v>
      </c>
      <c r="CU2196" s="190" t="str">
        <f t="shared" si="3477"/>
        <v>CU$18</v>
      </c>
      <c r="CV2196" s="190" t="str">
        <f t="shared" si="3477"/>
        <v>CV$18</v>
      </c>
      <c r="CW2196" s="190" t="str">
        <f t="shared" si="3477"/>
        <v>CW$18</v>
      </c>
      <c r="CX2196" s="190" t="str">
        <f t="shared" si="3477"/>
        <v>CX$18</v>
      </c>
      <c r="CY2196" s="190" t="str">
        <f t="shared" si="3477"/>
        <v>CY$18</v>
      </c>
      <c r="CZ2196" s="190" t="str">
        <f t="shared" si="3477"/>
        <v>CZ$18</v>
      </c>
      <c r="DA2196" s="190" t="str">
        <f t="shared" si="3477"/>
        <v>DA$18</v>
      </c>
      <c r="DB2196" s="190" t="str">
        <f t="shared" si="3477"/>
        <v>DB$18</v>
      </c>
      <c r="DC2196" s="190" t="str">
        <f t="shared" si="3477"/>
        <v>DC$18</v>
      </c>
      <c r="DD2196" s="190" t="str">
        <f t="shared" si="3477"/>
        <v>DD$18</v>
      </c>
      <c r="DE2196" s="190" t="str">
        <f t="shared" si="3477"/>
        <v>DE$18</v>
      </c>
      <c r="DF2196" s="190" t="str">
        <f t="shared" si="3477"/>
        <v>DF$18</v>
      </c>
      <c r="DG2196" s="190" t="str">
        <f t="shared" si="3477"/>
        <v>DG$18</v>
      </c>
      <c r="DH2196" s="190" t="str">
        <f t="shared" si="3477"/>
        <v>DH$18</v>
      </c>
      <c r="DI2196" s="190" t="str">
        <f t="shared" si="3477"/>
        <v>DI$18</v>
      </c>
      <c r="DJ2196" s="190" t="str">
        <f t="shared" si="3477"/>
        <v>DJ$18</v>
      </c>
      <c r="DK2196" s="190" t="str">
        <f t="shared" si="3477"/>
        <v>DK$18</v>
      </c>
      <c r="DL2196" s="190" t="str">
        <f t="shared" si="3477"/>
        <v>DL$18</v>
      </c>
    </row>
    <row r="2197" spans="1:116" x14ac:dyDescent="0.35">
      <c r="A2197" s="31"/>
      <c r="B2197" t="str">
        <f t="shared" ref="B2197:B2204" si="3478">E2197</f>
        <v>2197 WCUR-IS</v>
      </c>
      <c r="D2197" t="s">
        <v>408</v>
      </c>
      <c r="E2197" s="8" t="str">
        <f t="shared" si="3424"/>
        <v>2197 WCUR-IS</v>
      </c>
      <c r="G2197" s="175" t="s">
        <v>464</v>
      </c>
      <c r="H2197" s="200"/>
      <c r="I2197" s="201"/>
      <c r="J2197" s="201"/>
      <c r="K2197" s="202"/>
      <c r="L2197" s="202"/>
      <c r="M2197" s="202"/>
      <c r="N2197" s="202"/>
      <c r="O2197" s="202"/>
      <c r="P2197" s="202"/>
      <c r="R2197" s="202"/>
      <c r="S2197" s="190" t="str">
        <f t="shared" ref="S2197:AX2197" si="3479">S$23</f>
        <v>S$19</v>
      </c>
      <c r="T2197" s="190" t="str">
        <f t="shared" si="3479"/>
        <v>T$19</v>
      </c>
      <c r="U2197" s="190" t="str">
        <f t="shared" si="3479"/>
        <v>U$19</v>
      </c>
      <c r="V2197" s="190" t="str">
        <f t="shared" si="3479"/>
        <v>V$19</v>
      </c>
      <c r="W2197" s="190" t="str">
        <f t="shared" si="3479"/>
        <v>W$19</v>
      </c>
      <c r="X2197" s="190" t="str">
        <f t="shared" si="3479"/>
        <v>X$19</v>
      </c>
      <c r="Y2197" s="190" t="str">
        <f t="shared" si="3479"/>
        <v>Y$19</v>
      </c>
      <c r="Z2197" s="190" t="str">
        <f t="shared" si="3479"/>
        <v>Z$19</v>
      </c>
      <c r="AA2197" s="190" t="str">
        <f t="shared" si="3479"/>
        <v>AA$19</v>
      </c>
      <c r="AB2197" s="190" t="str">
        <f t="shared" si="3479"/>
        <v>AB$19</v>
      </c>
      <c r="AC2197" s="190" t="str">
        <f t="shared" si="3479"/>
        <v>AC$19</v>
      </c>
      <c r="AD2197" s="190" t="str">
        <f t="shared" si="3479"/>
        <v>AD$19</v>
      </c>
      <c r="AE2197" s="190" t="str">
        <f t="shared" si="3479"/>
        <v>AE$19</v>
      </c>
      <c r="AF2197" s="190" t="str">
        <f t="shared" si="3479"/>
        <v>AF$19</v>
      </c>
      <c r="AG2197" s="190" t="str">
        <f t="shared" si="3479"/>
        <v>AG$19</v>
      </c>
      <c r="AH2197" s="190" t="str">
        <f t="shared" si="3479"/>
        <v>AH$19</v>
      </c>
      <c r="AI2197" s="190" t="str">
        <f t="shared" si="3479"/>
        <v>AI$19</v>
      </c>
      <c r="AJ2197" s="190" t="str">
        <f t="shared" si="3479"/>
        <v>AJ$19</v>
      </c>
      <c r="AK2197" s="190" t="str">
        <f t="shared" si="3479"/>
        <v>AK$19</v>
      </c>
      <c r="AL2197" s="190" t="str">
        <f t="shared" si="3479"/>
        <v>AL$19</v>
      </c>
      <c r="AM2197" s="190" t="str">
        <f t="shared" si="3479"/>
        <v>AM$19</v>
      </c>
      <c r="AN2197" s="190" t="str">
        <f t="shared" si="3479"/>
        <v>AN$19</v>
      </c>
      <c r="AO2197" s="190" t="str">
        <f t="shared" si="3479"/>
        <v>AO$19</v>
      </c>
      <c r="AP2197" s="190" t="str">
        <f t="shared" si="3479"/>
        <v>AP$19</v>
      </c>
      <c r="AQ2197" s="190" t="str">
        <f t="shared" si="3479"/>
        <v>AQ$19</v>
      </c>
      <c r="AR2197" s="190" t="str">
        <f t="shared" si="3479"/>
        <v>AR$19</v>
      </c>
      <c r="AS2197" s="190" t="str">
        <f t="shared" si="3479"/>
        <v>AS$19</v>
      </c>
      <c r="AT2197" s="190" t="str">
        <f t="shared" si="3479"/>
        <v>AT$19</v>
      </c>
      <c r="AU2197" s="190" t="str">
        <f t="shared" si="3479"/>
        <v>AU$19</v>
      </c>
      <c r="AV2197" s="190" t="str">
        <f t="shared" si="3479"/>
        <v>AV$19</v>
      </c>
      <c r="AW2197" s="190" t="str">
        <f t="shared" si="3479"/>
        <v>AW$19</v>
      </c>
      <c r="AX2197" s="190" t="str">
        <f t="shared" si="3479"/>
        <v>AX$19</v>
      </c>
      <c r="AY2197" s="190" t="str">
        <f t="shared" ref="AY2197:CD2197" si="3480">AY$23</f>
        <v>AY$19</v>
      </c>
      <c r="AZ2197" s="190" t="str">
        <f t="shared" si="3480"/>
        <v>AZ$19</v>
      </c>
      <c r="BA2197" s="190" t="str">
        <f t="shared" si="3480"/>
        <v>BA$19</v>
      </c>
      <c r="BB2197" s="190" t="str">
        <f t="shared" si="3480"/>
        <v>BB$19</v>
      </c>
      <c r="BC2197" s="190" t="str">
        <f t="shared" si="3480"/>
        <v>BC$19</v>
      </c>
      <c r="BD2197" s="190" t="str">
        <f t="shared" si="3480"/>
        <v>BD$19</v>
      </c>
      <c r="BE2197" s="190" t="str">
        <f t="shared" si="3480"/>
        <v>BE$19</v>
      </c>
      <c r="BF2197" s="190" t="str">
        <f t="shared" si="3480"/>
        <v>BF$19</v>
      </c>
      <c r="BG2197" s="190" t="str">
        <f t="shared" si="3480"/>
        <v>BG$19</v>
      </c>
      <c r="BH2197" s="190" t="str">
        <f t="shared" si="3480"/>
        <v>BH$19</v>
      </c>
      <c r="BI2197" s="190" t="str">
        <f t="shared" si="3480"/>
        <v>BI$19</v>
      </c>
      <c r="BJ2197" s="190" t="str">
        <f t="shared" si="3480"/>
        <v>BJ$19</v>
      </c>
      <c r="BK2197" s="190" t="str">
        <f t="shared" si="3480"/>
        <v>BK$19</v>
      </c>
      <c r="BL2197" s="190" t="str">
        <f t="shared" si="3480"/>
        <v>BL$19</v>
      </c>
      <c r="BM2197" s="190" t="str">
        <f t="shared" si="3480"/>
        <v>BM$19</v>
      </c>
      <c r="BN2197" s="190" t="str">
        <f t="shared" si="3480"/>
        <v>BN$19</v>
      </c>
      <c r="BO2197" s="190" t="str">
        <f t="shared" si="3480"/>
        <v>BO$19</v>
      </c>
      <c r="BP2197" s="190" t="str">
        <f t="shared" si="3480"/>
        <v>BP$19</v>
      </c>
      <c r="BQ2197" s="190" t="str">
        <f t="shared" si="3480"/>
        <v>BQ$19</v>
      </c>
      <c r="BR2197" s="190" t="str">
        <f t="shared" si="3480"/>
        <v>BR$19</v>
      </c>
      <c r="BS2197" s="190" t="str">
        <f t="shared" si="3480"/>
        <v>BS$19</v>
      </c>
      <c r="BT2197" s="190" t="str">
        <f t="shared" si="3480"/>
        <v>BT$19</v>
      </c>
      <c r="BU2197" s="190" t="str">
        <f t="shared" si="3480"/>
        <v>BU$19</v>
      </c>
      <c r="BV2197" s="190" t="str">
        <f t="shared" si="3480"/>
        <v>BV$19</v>
      </c>
      <c r="BW2197" s="190" t="str">
        <f t="shared" si="3480"/>
        <v>BW$19</v>
      </c>
      <c r="BX2197" s="190" t="str">
        <f t="shared" si="3480"/>
        <v>BX$19</v>
      </c>
      <c r="BY2197" s="190" t="str">
        <f t="shared" si="3480"/>
        <v>BY$19</v>
      </c>
      <c r="BZ2197" s="190" t="str">
        <f t="shared" si="3480"/>
        <v>BZ$19</v>
      </c>
      <c r="CA2197" s="190" t="str">
        <f t="shared" si="3480"/>
        <v>CA$19</v>
      </c>
      <c r="CB2197" s="190" t="str">
        <f t="shared" si="3480"/>
        <v>CB$19</v>
      </c>
      <c r="CC2197" s="190" t="str">
        <f t="shared" si="3480"/>
        <v>CC$19</v>
      </c>
      <c r="CD2197" s="190" t="str">
        <f t="shared" si="3480"/>
        <v>CD$19</v>
      </c>
      <c r="CE2197" s="190" t="str">
        <f t="shared" ref="CE2197:CL2197" si="3481">CE$23</f>
        <v>CE$19</v>
      </c>
      <c r="CF2197" s="190" t="str">
        <f t="shared" si="3481"/>
        <v>CF$19</v>
      </c>
      <c r="CG2197" s="190" t="str">
        <f t="shared" si="3481"/>
        <v>CG$19</v>
      </c>
      <c r="CH2197" s="190" t="str">
        <f t="shared" si="3481"/>
        <v>CH$19</v>
      </c>
      <c r="CI2197" s="190" t="str">
        <f t="shared" si="3481"/>
        <v>CI$19</v>
      </c>
      <c r="CJ2197" s="190" t="str">
        <f t="shared" si="3481"/>
        <v>CJ$19</v>
      </c>
      <c r="CK2197" s="190" t="str">
        <f t="shared" si="3481"/>
        <v>CK$19</v>
      </c>
      <c r="CL2197" s="190" t="str">
        <f t="shared" si="3481"/>
        <v>CL$19</v>
      </c>
      <c r="CN2197" s="201"/>
      <c r="CO2197" s="190" t="str">
        <f t="shared" ref="CO2197:DL2197" si="3482">CO$23</f>
        <v>CO$19</v>
      </c>
      <c r="CP2197" s="190" t="str">
        <f t="shared" si="3482"/>
        <v>CP$19</v>
      </c>
      <c r="CQ2197" s="190" t="str">
        <f t="shared" si="3482"/>
        <v>CQ$19</v>
      </c>
      <c r="CR2197" s="190" t="str">
        <f t="shared" si="3482"/>
        <v>CR$19</v>
      </c>
      <c r="CS2197" s="190" t="str">
        <f t="shared" si="3482"/>
        <v>CS$19</v>
      </c>
      <c r="CT2197" s="190" t="str">
        <f t="shared" si="3482"/>
        <v>CT$19</v>
      </c>
      <c r="CU2197" s="190" t="str">
        <f t="shared" si="3482"/>
        <v>CU$19</v>
      </c>
      <c r="CV2197" s="190" t="str">
        <f t="shared" si="3482"/>
        <v>CV$19</v>
      </c>
      <c r="CW2197" s="190" t="str">
        <f t="shared" si="3482"/>
        <v>CW$19</v>
      </c>
      <c r="CX2197" s="190" t="str">
        <f t="shared" si="3482"/>
        <v>CX$19</v>
      </c>
      <c r="CY2197" s="190" t="str">
        <f t="shared" si="3482"/>
        <v>CY$19</v>
      </c>
      <c r="CZ2197" s="190" t="str">
        <f t="shared" si="3482"/>
        <v>CZ$19</v>
      </c>
      <c r="DA2197" s="190" t="str">
        <f t="shared" si="3482"/>
        <v>DA$19</v>
      </c>
      <c r="DB2197" s="190" t="str">
        <f t="shared" si="3482"/>
        <v>DB$19</v>
      </c>
      <c r="DC2197" s="190" t="str">
        <f t="shared" si="3482"/>
        <v>DC$19</v>
      </c>
      <c r="DD2197" s="190" t="str">
        <f t="shared" si="3482"/>
        <v>DD$19</v>
      </c>
      <c r="DE2197" s="190" t="str">
        <f t="shared" si="3482"/>
        <v>DE$19</v>
      </c>
      <c r="DF2197" s="190" t="str">
        <f t="shared" si="3482"/>
        <v>DF$19</v>
      </c>
      <c r="DG2197" s="190" t="str">
        <f t="shared" si="3482"/>
        <v>DG$19</v>
      </c>
      <c r="DH2197" s="190" t="str">
        <f t="shared" si="3482"/>
        <v>DH$19</v>
      </c>
      <c r="DI2197" s="190" t="str">
        <f t="shared" si="3482"/>
        <v>DI$19</v>
      </c>
      <c r="DJ2197" s="190" t="str">
        <f t="shared" si="3482"/>
        <v>DJ$19</v>
      </c>
      <c r="DK2197" s="190" t="str">
        <f t="shared" si="3482"/>
        <v>DK$19</v>
      </c>
      <c r="DL2197" s="190" t="str">
        <f t="shared" si="3482"/>
        <v>DL$19</v>
      </c>
    </row>
    <row r="2198" spans="1:116" x14ac:dyDescent="0.35">
      <c r="A2198" s="31"/>
      <c r="B2198" t="str">
        <f t="shared" si="3478"/>
        <v>2198 WCUR-IS</v>
      </c>
      <c r="D2198" t="s">
        <v>408</v>
      </c>
      <c r="E2198" s="8" t="str">
        <f t="shared" si="3424"/>
        <v>2198 WCUR-IS</v>
      </c>
      <c r="G2198" s="70" t="s">
        <v>402</v>
      </c>
      <c r="H2198" s="48"/>
      <c r="I2198" s="304"/>
      <c r="J2198" s="304"/>
      <c r="K2198" s="48"/>
      <c r="L2198" s="48"/>
      <c r="M2198" s="48"/>
      <c r="N2198" s="48"/>
      <c r="O2198" s="48"/>
      <c r="P2198" s="48"/>
      <c r="R2198" s="70"/>
      <c r="S2198" s="305"/>
      <c r="T2198" s="305"/>
      <c r="U2198" s="305"/>
      <c r="V2198" s="305"/>
      <c r="W2198" s="305"/>
      <c r="X2198" s="305"/>
      <c r="Y2198" s="305"/>
      <c r="Z2198" s="305"/>
      <c r="AA2198" s="305"/>
      <c r="AB2198" s="305"/>
      <c r="AC2198" s="305"/>
      <c r="AD2198" s="305"/>
      <c r="AE2198" s="305"/>
      <c r="AF2198" s="305"/>
      <c r="AG2198" s="305"/>
      <c r="AH2198" s="305"/>
      <c r="AI2198" s="305"/>
      <c r="AJ2198" s="305"/>
      <c r="AK2198" s="305"/>
      <c r="AL2198" s="305"/>
      <c r="AM2198" s="305"/>
      <c r="AN2198" s="305"/>
      <c r="AO2198" s="305"/>
      <c r="AP2198" s="305"/>
      <c r="AQ2198" s="305"/>
      <c r="AR2198" s="305"/>
      <c r="AS2198" s="305"/>
      <c r="AT2198" s="305"/>
      <c r="AU2198" s="305"/>
      <c r="AV2198" s="305"/>
      <c r="AW2198" s="305"/>
      <c r="AX2198" s="305"/>
      <c r="AY2198" s="305"/>
      <c r="AZ2198" s="305"/>
      <c r="BA2198" s="305"/>
      <c r="BB2198" s="305"/>
      <c r="BC2198" s="305"/>
      <c r="BD2198" s="305"/>
      <c r="BE2198" s="305"/>
      <c r="BF2198" s="305"/>
      <c r="BG2198" s="305"/>
      <c r="BH2198" s="305"/>
      <c r="BI2198" s="305"/>
      <c r="BJ2198" s="305"/>
      <c r="BK2198" s="305"/>
      <c r="BL2198" s="305"/>
      <c r="BM2198" s="305"/>
      <c r="BN2198" s="305"/>
      <c r="BO2198" s="305"/>
      <c r="BP2198" s="305"/>
      <c r="BQ2198" s="305"/>
      <c r="BR2198" s="305"/>
      <c r="BS2198" s="305"/>
      <c r="BT2198" s="305"/>
      <c r="BU2198" s="305"/>
      <c r="BV2198" s="305"/>
      <c r="BW2198" s="305"/>
      <c r="BX2198" s="305"/>
      <c r="BY2198" s="305"/>
      <c r="BZ2198" s="305"/>
      <c r="CA2198" s="305"/>
      <c r="CB2198" s="305"/>
      <c r="CC2198" s="305"/>
      <c r="CD2198" s="305"/>
      <c r="CE2198" s="305"/>
      <c r="CF2198" s="305"/>
      <c r="CG2198" s="305"/>
      <c r="CH2198" s="305"/>
      <c r="CI2198" s="305"/>
      <c r="CJ2198" s="305"/>
      <c r="CK2198" s="305"/>
      <c r="CL2198" s="305"/>
      <c r="CN2198" s="304"/>
      <c r="CO2198" s="305"/>
      <c r="CP2198" s="305"/>
      <c r="CQ2198" s="305"/>
      <c r="CR2198" s="305"/>
      <c r="CS2198" s="305"/>
      <c r="CT2198" s="305"/>
      <c r="CU2198" s="305"/>
      <c r="CV2198" s="305"/>
      <c r="CW2198" s="305"/>
      <c r="CX2198" s="305"/>
      <c r="CY2198" s="305"/>
      <c r="CZ2198" s="305"/>
      <c r="DA2198" s="305"/>
      <c r="DB2198" s="305"/>
      <c r="DC2198" s="305"/>
      <c r="DD2198" s="305"/>
      <c r="DE2198" s="305"/>
      <c r="DF2198" s="305"/>
      <c r="DG2198" s="305"/>
      <c r="DH2198" s="305"/>
      <c r="DI2198" s="305"/>
      <c r="DJ2198" s="305"/>
      <c r="DK2198" s="305"/>
      <c r="DL2198" s="305"/>
    </row>
    <row r="2199" spans="1:116" x14ac:dyDescent="0.35">
      <c r="B2199" t="str">
        <f t="shared" si="3478"/>
        <v>2199 WCUR-IS</v>
      </c>
      <c r="D2199" t="s">
        <v>408</v>
      </c>
      <c r="E2199" s="8" t="str">
        <f t="shared" si="3424"/>
        <v>2199 WCUR-IS</v>
      </c>
      <c r="G2199" s="125" t="s">
        <v>392</v>
      </c>
      <c r="H2199" s="31"/>
      <c r="I2199" s="73"/>
      <c r="J2199" s="73"/>
      <c r="K2199" s="124">
        <f>'IS BS CF'!K$18</f>
        <v>50455771.098323196</v>
      </c>
      <c r="L2199" s="124">
        <f>'IS BS CF'!L$18</f>
        <v>44569183.759692922</v>
      </c>
      <c r="M2199" s="124">
        <f>'IS BS CF'!M$18</f>
        <v>48997601.82733383</v>
      </c>
      <c r="N2199" s="124">
        <f>'IS BS CF'!N$18</f>
        <v>53762490.828768089</v>
      </c>
      <c r="O2199" s="124">
        <f>'IS BS CF'!O$18</f>
        <v>58886688.186584637</v>
      </c>
      <c r="P2199" s="124">
        <f>'IS BS CF'!P$18</f>
        <v>13131813.131046481</v>
      </c>
      <c r="Q2199" s="124"/>
      <c r="R2199" s="124">
        <f>'IS BS CF'!R$18</f>
        <v>0</v>
      </c>
      <c r="S2199" s="124">
        <f>'IS BS CF'!S$18</f>
        <v>4016666.6666666674</v>
      </c>
      <c r="T2199" s="124">
        <f>'IS BS CF'!T$18</f>
        <v>4050138.8888888881</v>
      </c>
      <c r="U2199" s="124">
        <f>'IS BS CF'!U$18</f>
        <v>4083820.3125</v>
      </c>
      <c r="V2199" s="124">
        <f>'IS BS CF'!V$18</f>
        <v>4117712.099729937</v>
      </c>
      <c r="W2199" s="124">
        <f>'IS BS CF'!W$18</f>
        <v>4151815.4188619205</v>
      </c>
      <c r="X2199" s="124">
        <f>'IS BS CF'!X$18</f>
        <v>4186131.4442627179</v>
      </c>
      <c r="Y2199" s="124">
        <f>'IS BS CF'!Y$18</f>
        <v>4220661.3564130617</v>
      </c>
      <c r="Z2199" s="124">
        <f>'IS BS CF'!Z$18</f>
        <v>4255406.3419381808</v>
      </c>
      <c r="AA2199" s="124">
        <f>'IS BS CF'!AA$18</f>
        <v>4290367.5936385849</v>
      </c>
      <c r="AB2199" s="124">
        <f>'IS BS CF'!AB$18</f>
        <v>4325546.3105208296</v>
      </c>
      <c r="AC2199" s="124">
        <f>'IS BS CF'!AC$18</f>
        <v>4360943.6978285955</v>
      </c>
      <c r="AD2199" s="124">
        <f>'IS BS CF'!AD$18</f>
        <v>4396560.967073814</v>
      </c>
      <c r="AE2199" s="124">
        <f>'IS BS CF'!AE$18</f>
        <v>3552781.2201322149</v>
      </c>
      <c r="AF2199" s="124">
        <f>'IS BS CF'!AF$18</f>
        <v>3581511.76205175</v>
      </c>
      <c r="AG2199" s="124">
        <f>'IS BS CF'!AG$18</f>
        <v>3610420.0449244305</v>
      </c>
      <c r="AH2199" s="124">
        <f>'IS BS CF'!AH$18</f>
        <v>3639507.0511307381</v>
      </c>
      <c r="AI2199" s="124">
        <f>'IS BS CF'!AI$18</f>
        <v>3668773.7681518681</v>
      </c>
      <c r="AJ2199" s="124">
        <f>'IS BS CF'!AJ$18</f>
        <v>3698221.1885952204</v>
      </c>
      <c r="AK2199" s="124">
        <f>'IS BS CF'!AK$18</f>
        <v>3727850.3102198802</v>
      </c>
      <c r="AL2199" s="124">
        <f>'IS BS CF'!AL$18</f>
        <v>3757662.1359624341</v>
      </c>
      <c r="AM2199" s="124">
        <f>'IS BS CF'!AM$18</f>
        <v>3787657.6739627682</v>
      </c>
      <c r="AN2199" s="124">
        <f>'IS BS CF'!AN$18</f>
        <v>3817837.9375899211</v>
      </c>
      <c r="AO2199" s="124">
        <f>'IS BS CF'!AO$18</f>
        <v>3848203.9454681985</v>
      </c>
      <c r="AP2199" s="124">
        <f>'IS BS CF'!AP$18</f>
        <v>3878756.7215034924</v>
      </c>
      <c r="AQ2199" s="124">
        <f>'IS BS CF'!AQ$18</f>
        <v>3909497.2949094884</v>
      </c>
      <c r="AR2199" s="124">
        <f>'IS BS CF'!AR$18</f>
        <v>3940426.7002341151</v>
      </c>
      <c r="AS2199" s="124">
        <f>'IS BS CF'!AS$18</f>
        <v>3971545.9773861803</v>
      </c>
      <c r="AT2199" s="124">
        <f>'IS BS CF'!AT$18</f>
        <v>4002856.1716620997</v>
      </c>
      <c r="AU2199" s="124">
        <f>'IS BS CF'!AU$18</f>
        <v>4034358.3337726444</v>
      </c>
      <c r="AV2199" s="124">
        <f>'IS BS CF'!AV$18</f>
        <v>4066053.5198700242</v>
      </c>
      <c r="AW2199" s="124">
        <f>'IS BS CF'!AW$18</f>
        <v>4097942.791574914</v>
      </c>
      <c r="AX2199" s="124">
        <f>'IS BS CF'!AX$18</f>
        <v>4130027.2160037234</v>
      </c>
      <c r="AY2199" s="124">
        <f>'IS BS CF'!AY$18</f>
        <v>4162307.8657959774</v>
      </c>
      <c r="AZ2199" s="124">
        <f>'IS BS CF'!AZ$18</f>
        <v>4194785.8191418089</v>
      </c>
      <c r="BA2199" s="124">
        <f>'IS BS CF'!BA$18</f>
        <v>4227462.1598094888</v>
      </c>
      <c r="BB2199" s="124">
        <f>'IS BS CF'!BB$18</f>
        <v>4260337.9771733657</v>
      </c>
      <c r="BC2199" s="124">
        <f>'IS BS CF'!BC$18</f>
        <v>4293414.3662417131</v>
      </c>
      <c r="BD2199" s="124">
        <f>'IS BS CF'!BD$18</f>
        <v>4326692.4276846284</v>
      </c>
      <c r="BE2199" s="124">
        <f>'IS BS CF'!BE$18</f>
        <v>4360173.2678623125</v>
      </c>
      <c r="BF2199" s="124">
        <f>'IS BS CF'!BF$18</f>
        <v>4393857.998853568</v>
      </c>
      <c r="BG2199" s="124">
        <f>'IS BS CF'!BG$18</f>
        <v>4427747.7384838099</v>
      </c>
      <c r="BH2199" s="124">
        <f>'IS BS CF'!BH$18</f>
        <v>4461843.6103540296</v>
      </c>
      <c r="BI2199" s="124">
        <f>'IS BS CF'!BI$18</f>
        <v>4496146.7438694471</v>
      </c>
      <c r="BJ2199" s="124">
        <f>'IS BS CF'!BJ$18</f>
        <v>4530658.2742680619</v>
      </c>
      <c r="BK2199" s="124">
        <f>'IS BS CF'!BK$18</f>
        <v>4565379.3426502496</v>
      </c>
      <c r="BL2199" s="124">
        <f>'IS BS CF'!BL$18</f>
        <v>4600311.0960071161</v>
      </c>
      <c r="BM2199" s="124">
        <f>'IS BS CF'!BM$18</f>
        <v>4635454.6872506673</v>
      </c>
      <c r="BN2199" s="124">
        <f>'IS BS CF'!BN$18</f>
        <v>4670811.2752424935</v>
      </c>
      <c r="BO2199" s="124">
        <f>'IS BS CF'!BO$18</f>
        <v>4706382.024823688</v>
      </c>
      <c r="BP2199" s="124">
        <f>'IS BS CF'!BP$18</f>
        <v>4742168.1068445742</v>
      </c>
      <c r="BQ2199" s="124">
        <f>'IS BS CF'!BQ$18</f>
        <v>4778170.6981942812</v>
      </c>
      <c r="BR2199" s="124">
        <f>'IS BS CF'!BR$18</f>
        <v>4814390.9818312535</v>
      </c>
      <c r="BS2199" s="124">
        <f>'IS BS CF'!BS$18</f>
        <v>4850830.1468127593</v>
      </c>
      <c r="BT2199" s="124">
        <f>'IS BS CF'!BT$18</f>
        <v>4887489.3883256996</v>
      </c>
      <c r="BU2199" s="124">
        <f>'IS BS CF'!BU$18</f>
        <v>4924369.9077166999</v>
      </c>
      <c r="BV2199" s="124">
        <f>'IS BS CF'!BV$18</f>
        <v>4961472.9125230396</v>
      </c>
      <c r="BW2199" s="124">
        <f>'IS BS CF'!BW$18</f>
        <v>4998799.616502896</v>
      </c>
      <c r="BX2199" s="124">
        <f>'IS BS CF'!BX$18</f>
        <v>5036351.239666827</v>
      </c>
      <c r="BY2199" s="124">
        <f>'IS BS CF'!BY$18</f>
        <v>5074129.0083081648</v>
      </c>
      <c r="BZ2199" s="124">
        <f>'IS BS CF'!BZ$18</f>
        <v>5112134.1550347582</v>
      </c>
      <c r="CA2199" s="124">
        <f>'IS BS CF'!CA$18</f>
        <v>1069465.5654196069</v>
      </c>
      <c r="CB2199" s="124">
        <f>'IS BS CF'!CB$18</f>
        <v>1073921.6719421747</v>
      </c>
      <c r="CC2199" s="124">
        <f>'IS BS CF'!CC$18</f>
        <v>1078396.3455752658</v>
      </c>
      <c r="CD2199" s="124">
        <f>'IS BS CF'!CD$18</f>
        <v>1082889.6636818349</v>
      </c>
      <c r="CE2199" s="124">
        <f>'IS BS CF'!CE$18</f>
        <v>1087401.7039471867</v>
      </c>
      <c r="CF2199" s="124">
        <f>'IS BS CF'!CF$18</f>
        <v>1091932.5443802401</v>
      </c>
      <c r="CG2199" s="124">
        <f>'IS BS CF'!CG$18</f>
        <v>1096482.2633152085</v>
      </c>
      <c r="CH2199" s="124">
        <f>'IS BS CF'!CH$18</f>
        <v>1101050.9394123408</v>
      </c>
      <c r="CI2199" s="124">
        <f>'IS BS CF'!CI$18</f>
        <v>1105638.6516598985</v>
      </c>
      <c r="CJ2199" s="124">
        <f>'IS BS CF'!CJ$18</f>
        <v>1110245.479375124</v>
      </c>
      <c r="CK2199" s="124">
        <f>'IS BS CF'!CK$18</f>
        <v>1114871.5022058415</v>
      </c>
      <c r="CL2199" s="124">
        <f>'IS BS CF'!CL$18</f>
        <v>1119516.8001317608</v>
      </c>
      <c r="CN2199" s="73"/>
      <c r="CO2199" s="124" t="e">
        <f>#REF!</f>
        <v>#REF!</v>
      </c>
      <c r="CP2199" s="124" t="e">
        <f>#REF!</f>
        <v>#REF!</v>
      </c>
      <c r="CQ2199" s="124" t="e">
        <f>#REF!</f>
        <v>#REF!</v>
      </c>
      <c r="CR2199" s="124" t="e">
        <f>#REF!</f>
        <v>#REF!</v>
      </c>
      <c r="CS2199" s="124" t="e">
        <f>#REF!</f>
        <v>#REF!</v>
      </c>
      <c r="CT2199" s="124" t="e">
        <f>#REF!</f>
        <v>#REF!</v>
      </c>
      <c r="CU2199" s="124" t="e">
        <f>#REF!</f>
        <v>#REF!</v>
      </c>
      <c r="CV2199" s="124" t="e">
        <f>#REF!</f>
        <v>#REF!</v>
      </c>
      <c r="CW2199" s="124" t="e">
        <f>#REF!</f>
        <v>#REF!</v>
      </c>
      <c r="CX2199" s="124" t="e">
        <f>#REF!</f>
        <v>#REF!</v>
      </c>
      <c r="CY2199" s="124" t="e">
        <f>#REF!</f>
        <v>#REF!</v>
      </c>
      <c r="CZ2199" s="124" t="e">
        <f>#REF!</f>
        <v>#REF!</v>
      </c>
      <c r="DA2199" s="124" t="e">
        <f>#REF!</f>
        <v>#REF!</v>
      </c>
      <c r="DB2199" s="124" t="e">
        <f>#REF!</f>
        <v>#REF!</v>
      </c>
      <c r="DC2199" s="124" t="e">
        <f>#REF!</f>
        <v>#REF!</v>
      </c>
      <c r="DD2199" s="124" t="e">
        <f>#REF!</f>
        <v>#REF!</v>
      </c>
      <c r="DE2199" s="124" t="e">
        <f>#REF!</f>
        <v>#REF!</v>
      </c>
      <c r="DF2199" s="124" t="e">
        <f>#REF!</f>
        <v>#REF!</v>
      </c>
      <c r="DG2199" s="124" t="e">
        <f>#REF!</f>
        <v>#REF!</v>
      </c>
      <c r="DH2199" s="124" t="e">
        <f>#REF!</f>
        <v>#REF!</v>
      </c>
      <c r="DI2199" s="124" t="e">
        <f>#REF!</f>
        <v>#REF!</v>
      </c>
      <c r="DJ2199" s="124" t="e">
        <f>#REF!</f>
        <v>#REF!</v>
      </c>
      <c r="DK2199" s="124" t="e">
        <f>#REF!</f>
        <v>#REF!</v>
      </c>
      <c r="DL2199" s="124" t="e">
        <f>#REF!</f>
        <v>#REF!</v>
      </c>
    </row>
    <row r="2200" spans="1:116" x14ac:dyDescent="0.35">
      <c r="B2200" t="str">
        <f t="shared" si="3478"/>
        <v>2200 WCUR-IS</v>
      </c>
      <c r="D2200" t="s">
        <v>408</v>
      </c>
      <c r="E2200" s="8" t="str">
        <f t="shared" si="3424"/>
        <v>2200 WCUR-IS</v>
      </c>
      <c r="G2200" s="67"/>
      <c r="H2200" s="31"/>
      <c r="I2200" s="73"/>
      <c r="J2200" s="73"/>
      <c r="K2200" s="31"/>
      <c r="L2200" s="31"/>
      <c r="M2200" s="31"/>
      <c r="N2200" s="31"/>
      <c r="O2200" s="31"/>
      <c r="P2200" s="31"/>
      <c r="R2200" s="67"/>
      <c r="S2200" s="67"/>
      <c r="T2200" s="67"/>
      <c r="U2200" s="67"/>
      <c r="V2200" s="67"/>
      <c r="W2200" s="67"/>
      <c r="X2200" s="67"/>
      <c r="Y2200" s="67"/>
      <c r="Z2200" s="67"/>
      <c r="AA2200" s="67"/>
      <c r="AB2200" s="67"/>
      <c r="AC2200" s="67"/>
      <c r="AD2200" s="67"/>
      <c r="AE2200" s="67"/>
      <c r="AF2200" s="67"/>
      <c r="AG2200" s="67"/>
      <c r="AH2200" s="67"/>
      <c r="AI2200" s="67"/>
      <c r="AJ2200" s="67"/>
      <c r="AK2200" s="67"/>
      <c r="AL2200" s="67"/>
      <c r="AM2200" s="67"/>
      <c r="AN2200" s="67"/>
      <c r="AO2200" s="67"/>
      <c r="AP2200" s="67"/>
      <c r="AQ2200" s="67"/>
      <c r="AR2200" s="67"/>
      <c r="AS2200" s="67"/>
      <c r="AT2200" s="67"/>
      <c r="AU2200" s="67"/>
      <c r="AV2200" s="67"/>
      <c r="AW2200" s="67"/>
      <c r="AX2200" s="67"/>
      <c r="AY2200" s="67"/>
      <c r="AZ2200" s="67"/>
      <c r="BA2200" s="67"/>
      <c r="BB2200" s="67"/>
      <c r="BC2200" s="67"/>
      <c r="BD2200" s="67"/>
      <c r="BE2200" s="67"/>
      <c r="BF2200" s="67"/>
      <c r="BG2200" s="67"/>
      <c r="BH2200" s="67"/>
      <c r="BI2200" s="67"/>
      <c r="BJ2200" s="67"/>
      <c r="BK2200" s="67"/>
      <c r="BL2200" s="67"/>
      <c r="BM2200" s="67"/>
      <c r="BN2200" s="67"/>
      <c r="BO2200" s="67"/>
      <c r="BP2200" s="67"/>
      <c r="BQ2200" s="67"/>
      <c r="BR2200" s="67"/>
      <c r="BS2200" s="67"/>
      <c r="BT2200" s="67"/>
      <c r="BU2200" s="67"/>
      <c r="BV2200" s="67"/>
      <c r="BW2200" s="67"/>
      <c r="BX2200" s="67"/>
      <c r="BY2200" s="67"/>
      <c r="BZ2200" s="67"/>
      <c r="CA2200" s="67"/>
      <c r="CB2200" s="67"/>
      <c r="CC2200" s="67"/>
      <c r="CD2200" s="67"/>
      <c r="CE2200" s="67"/>
      <c r="CF2200" s="67"/>
      <c r="CG2200" s="67"/>
      <c r="CH2200" s="67"/>
      <c r="CI2200" s="67"/>
      <c r="CJ2200" s="67"/>
      <c r="CK2200" s="67"/>
      <c r="CL2200" s="67"/>
      <c r="CN2200" s="73"/>
      <c r="CO2200" s="67"/>
      <c r="CP2200" s="67"/>
      <c r="CQ2200" s="67"/>
      <c r="CR2200" s="67"/>
      <c r="CS2200" s="67"/>
      <c r="CT2200" s="67"/>
      <c r="CU2200" s="67"/>
      <c r="CV2200" s="67"/>
      <c r="CW2200" s="67"/>
      <c r="CX2200" s="67"/>
      <c r="CY2200" s="67"/>
      <c r="CZ2200" s="67"/>
      <c r="DA2200" s="67"/>
      <c r="DB2200" s="67"/>
      <c r="DC2200" s="67"/>
      <c r="DD2200" s="67"/>
      <c r="DE2200" s="67"/>
      <c r="DF2200" s="67"/>
      <c r="DG2200" s="67"/>
      <c r="DH2200" s="67"/>
      <c r="DI2200" s="67"/>
      <c r="DJ2200" s="67"/>
      <c r="DK2200" s="67"/>
      <c r="DL2200" s="67"/>
    </row>
    <row r="2201" spans="1:116" x14ac:dyDescent="0.35">
      <c r="B2201" t="str">
        <f t="shared" si="3478"/>
        <v>2201 WCUR-IS</v>
      </c>
      <c r="C2201" t="s">
        <v>232</v>
      </c>
      <c r="D2201" t="s">
        <v>408</v>
      </c>
      <c r="E2201" s="8" t="str">
        <f t="shared" si="3424"/>
        <v>2201 WCUR-IS</v>
      </c>
      <c r="G2201" s="129" t="str">
        <f>G2203&amp;":"</f>
        <v>Unearned revenue:</v>
      </c>
      <c r="I2201"/>
      <c r="J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N2201"/>
    </row>
    <row r="2202" spans="1:116" x14ac:dyDescent="0.35">
      <c r="B2202" t="str">
        <f t="shared" si="3478"/>
        <v>2202 WCUR-IS</v>
      </c>
      <c r="D2202" t="s">
        <v>408</v>
      </c>
      <c r="E2202" s="8" t="str">
        <f t="shared" si="3424"/>
        <v>2202 WCUR-IS</v>
      </c>
      <c r="G2202" s="145" t="s">
        <v>403</v>
      </c>
      <c r="H2202" s="12"/>
      <c r="I2202" s="60"/>
      <c r="J2202" s="60"/>
      <c r="K2202" s="17">
        <v>30</v>
      </c>
      <c r="L2202" s="17">
        <v>30</v>
      </c>
      <c r="M2202" s="17">
        <v>30</v>
      </c>
      <c r="N2202" s="17">
        <v>30</v>
      </c>
      <c r="O2202" s="17">
        <v>30</v>
      </c>
      <c r="P2202" s="17">
        <v>30</v>
      </c>
      <c r="R2202" s="15"/>
      <c r="S2202" s="15" cm="1">
        <f t="array" ref="S2202">INDEX($K:$P,ROW(),MATCH(S$3,$K$2:$P$2,0))</f>
        <v>30</v>
      </c>
      <c r="T2202" s="15" cm="1">
        <f t="array" ref="T2202">INDEX($K:$P,ROW(),MATCH(T$3,$K$2:$P$2,0))</f>
        <v>30</v>
      </c>
      <c r="U2202" s="15" cm="1">
        <f t="array" ref="U2202">INDEX($K:$P,ROW(),MATCH(U$3,$K$2:$P$2,0))</f>
        <v>30</v>
      </c>
      <c r="V2202" s="15" cm="1">
        <f t="array" ref="V2202">INDEX($K:$P,ROW(),MATCH(V$3,$K$2:$P$2,0))</f>
        <v>30</v>
      </c>
      <c r="W2202" s="15" cm="1">
        <f t="array" ref="W2202">INDEX($K:$P,ROW(),MATCH(W$3,$K$2:$P$2,0))</f>
        <v>30</v>
      </c>
      <c r="X2202" s="15" cm="1">
        <f t="array" ref="X2202">INDEX($K:$P,ROW(),MATCH(X$3,$K$2:$P$2,0))</f>
        <v>30</v>
      </c>
      <c r="Y2202" s="15" cm="1">
        <f t="array" ref="Y2202">INDEX($K:$P,ROW(),MATCH(Y$3,$K$2:$P$2,0))</f>
        <v>30</v>
      </c>
      <c r="Z2202" s="15" cm="1">
        <f t="array" ref="Z2202">INDEX($K:$P,ROW(),MATCH(Z$3,$K$2:$P$2,0))</f>
        <v>30</v>
      </c>
      <c r="AA2202" s="15" cm="1">
        <f t="array" ref="AA2202">INDEX($K:$P,ROW(),MATCH(AA$3,$K$2:$P$2,0))</f>
        <v>30</v>
      </c>
      <c r="AB2202" s="15" cm="1">
        <f t="array" ref="AB2202">INDEX($K:$P,ROW(),MATCH(AB$3,$K$2:$P$2,0))</f>
        <v>30</v>
      </c>
      <c r="AC2202" s="15" cm="1">
        <f t="array" ref="AC2202">INDEX($K:$P,ROW(),MATCH(AC$3,$K$2:$P$2,0))</f>
        <v>30</v>
      </c>
      <c r="AD2202" s="15" cm="1">
        <f t="array" ref="AD2202">INDEX($K:$P,ROW(),MATCH(AD$3,$K$2:$P$2,0))</f>
        <v>30</v>
      </c>
      <c r="AE2202" s="15" cm="1">
        <f t="array" ref="AE2202">INDEX($K:$P,ROW(),MATCH(AE$3,$K$2:$P$2,0))</f>
        <v>30</v>
      </c>
      <c r="AF2202" s="15" cm="1">
        <f t="array" ref="AF2202">INDEX($K:$P,ROW(),MATCH(AF$3,$K$2:$P$2,0))</f>
        <v>30</v>
      </c>
      <c r="AG2202" s="15" cm="1">
        <f t="array" ref="AG2202">INDEX($K:$P,ROW(),MATCH(AG$3,$K$2:$P$2,0))</f>
        <v>30</v>
      </c>
      <c r="AH2202" s="15" cm="1">
        <f t="array" ref="AH2202">INDEX($K:$P,ROW(),MATCH(AH$3,$K$2:$P$2,0))</f>
        <v>30</v>
      </c>
      <c r="AI2202" s="15" cm="1">
        <f t="array" ref="AI2202">INDEX($K:$P,ROW(),MATCH(AI$3,$K$2:$P$2,0))</f>
        <v>30</v>
      </c>
      <c r="AJ2202" s="15" cm="1">
        <f t="array" ref="AJ2202">INDEX($K:$P,ROW(),MATCH(AJ$3,$K$2:$P$2,0))</f>
        <v>30</v>
      </c>
      <c r="AK2202" s="15" cm="1">
        <f t="array" ref="AK2202">INDEX($K:$P,ROW(),MATCH(AK$3,$K$2:$P$2,0))</f>
        <v>30</v>
      </c>
      <c r="AL2202" s="15" cm="1">
        <f t="array" ref="AL2202">INDEX($K:$P,ROW(),MATCH(AL$3,$K$2:$P$2,0))</f>
        <v>30</v>
      </c>
      <c r="AM2202" s="15" cm="1">
        <f t="array" ref="AM2202">INDEX($K:$P,ROW(),MATCH(AM$3,$K$2:$P$2,0))</f>
        <v>30</v>
      </c>
      <c r="AN2202" s="15" cm="1">
        <f t="array" ref="AN2202">INDEX($K:$P,ROW(),MATCH(AN$3,$K$2:$P$2,0))</f>
        <v>30</v>
      </c>
      <c r="AO2202" s="15" cm="1">
        <f t="array" ref="AO2202">INDEX($K:$P,ROW(),MATCH(AO$3,$K$2:$P$2,0))</f>
        <v>30</v>
      </c>
      <c r="AP2202" s="15" cm="1">
        <f t="array" ref="AP2202">INDEX($K:$P,ROW(),MATCH(AP$3,$K$2:$P$2,0))</f>
        <v>30</v>
      </c>
      <c r="AQ2202" s="15" cm="1">
        <f t="array" ref="AQ2202">INDEX($K:$P,ROW(),MATCH(AQ$3,$K$2:$P$2,0))</f>
        <v>30</v>
      </c>
      <c r="AR2202" s="15" cm="1">
        <f t="array" ref="AR2202">INDEX($K:$P,ROW(),MATCH(AR$3,$K$2:$P$2,0))</f>
        <v>30</v>
      </c>
      <c r="AS2202" s="15" cm="1">
        <f t="array" ref="AS2202">INDEX($K:$P,ROW(),MATCH(AS$3,$K$2:$P$2,0))</f>
        <v>30</v>
      </c>
      <c r="AT2202" s="15" cm="1">
        <f t="array" ref="AT2202">INDEX($K:$P,ROW(),MATCH(AT$3,$K$2:$P$2,0))</f>
        <v>30</v>
      </c>
      <c r="AU2202" s="15" cm="1">
        <f t="array" ref="AU2202">INDEX($K:$P,ROW(),MATCH(AU$3,$K$2:$P$2,0))</f>
        <v>30</v>
      </c>
      <c r="AV2202" s="15" cm="1">
        <f t="array" ref="AV2202">INDEX($K:$P,ROW(),MATCH(AV$3,$K$2:$P$2,0))</f>
        <v>30</v>
      </c>
      <c r="AW2202" s="15" cm="1">
        <f t="array" ref="AW2202">INDEX($K:$P,ROW(),MATCH(AW$3,$K$2:$P$2,0))</f>
        <v>30</v>
      </c>
      <c r="AX2202" s="15" cm="1">
        <f t="array" ref="AX2202">INDEX($K:$P,ROW(),MATCH(AX$3,$K$2:$P$2,0))</f>
        <v>30</v>
      </c>
      <c r="AY2202" s="15" cm="1">
        <f t="array" ref="AY2202">INDEX($K:$P,ROW(),MATCH(AY$3,$K$2:$P$2,0))</f>
        <v>30</v>
      </c>
      <c r="AZ2202" s="15" cm="1">
        <f t="array" ref="AZ2202">INDEX($K:$P,ROW(),MATCH(AZ$3,$K$2:$P$2,0))</f>
        <v>30</v>
      </c>
      <c r="BA2202" s="15" cm="1">
        <f t="array" ref="BA2202">INDEX($K:$P,ROW(),MATCH(BA$3,$K$2:$P$2,0))</f>
        <v>30</v>
      </c>
      <c r="BB2202" s="15" cm="1">
        <f t="array" ref="BB2202">INDEX($K:$P,ROW(),MATCH(BB$3,$K$2:$P$2,0))</f>
        <v>30</v>
      </c>
      <c r="BC2202" s="15" cm="1">
        <f t="array" ref="BC2202">INDEX($K:$P,ROW(),MATCH(BC$3,$K$2:$P$2,0))</f>
        <v>30</v>
      </c>
      <c r="BD2202" s="15" cm="1">
        <f t="array" ref="BD2202">INDEX($K:$P,ROW(),MATCH(BD$3,$K$2:$P$2,0))</f>
        <v>30</v>
      </c>
      <c r="BE2202" s="15" cm="1">
        <f t="array" ref="BE2202">INDEX($K:$P,ROW(),MATCH(BE$3,$K$2:$P$2,0))</f>
        <v>30</v>
      </c>
      <c r="BF2202" s="15" cm="1">
        <f t="array" ref="BF2202">INDEX($K:$P,ROW(),MATCH(BF$3,$K$2:$P$2,0))</f>
        <v>30</v>
      </c>
      <c r="BG2202" s="15" cm="1">
        <f t="array" ref="BG2202">INDEX($K:$P,ROW(),MATCH(BG$3,$K$2:$P$2,0))</f>
        <v>30</v>
      </c>
      <c r="BH2202" s="15" cm="1">
        <f t="array" ref="BH2202">INDEX($K:$P,ROW(),MATCH(BH$3,$K$2:$P$2,0))</f>
        <v>30</v>
      </c>
      <c r="BI2202" s="15" cm="1">
        <f t="array" ref="BI2202">INDEX($K:$P,ROW(),MATCH(BI$3,$K$2:$P$2,0))</f>
        <v>30</v>
      </c>
      <c r="BJ2202" s="15" cm="1">
        <f t="array" ref="BJ2202">INDEX($K:$P,ROW(),MATCH(BJ$3,$K$2:$P$2,0))</f>
        <v>30</v>
      </c>
      <c r="BK2202" s="15" cm="1">
        <f t="array" ref="BK2202">INDEX($K:$P,ROW(),MATCH(BK$3,$K$2:$P$2,0))</f>
        <v>30</v>
      </c>
      <c r="BL2202" s="15" cm="1">
        <f t="array" ref="BL2202">INDEX($K:$P,ROW(),MATCH(BL$3,$K$2:$P$2,0))</f>
        <v>30</v>
      </c>
      <c r="BM2202" s="15" cm="1">
        <f t="array" ref="BM2202">INDEX($K:$P,ROW(),MATCH(BM$3,$K$2:$P$2,0))</f>
        <v>30</v>
      </c>
      <c r="BN2202" s="15" cm="1">
        <f t="array" ref="BN2202">INDEX($K:$P,ROW(),MATCH(BN$3,$K$2:$P$2,0))</f>
        <v>30</v>
      </c>
      <c r="BO2202" s="15" cm="1">
        <f t="array" ref="BO2202">INDEX($K:$P,ROW(),MATCH(BO$3,$K$2:$P$2,0))</f>
        <v>30</v>
      </c>
      <c r="BP2202" s="15" cm="1">
        <f t="array" ref="BP2202">INDEX($K:$P,ROW(),MATCH(BP$3,$K$2:$P$2,0))</f>
        <v>30</v>
      </c>
      <c r="BQ2202" s="15" cm="1">
        <f t="array" ref="BQ2202">INDEX($K:$P,ROW(),MATCH(BQ$3,$K$2:$P$2,0))</f>
        <v>30</v>
      </c>
      <c r="BR2202" s="15" cm="1">
        <f t="array" ref="BR2202">INDEX($K:$P,ROW(),MATCH(BR$3,$K$2:$P$2,0))</f>
        <v>30</v>
      </c>
      <c r="BS2202" s="15" cm="1">
        <f t="array" ref="BS2202">INDEX($K:$P,ROW(),MATCH(BS$3,$K$2:$P$2,0))</f>
        <v>30</v>
      </c>
      <c r="BT2202" s="15" cm="1">
        <f t="array" ref="BT2202">INDEX($K:$P,ROW(),MATCH(BT$3,$K$2:$P$2,0))</f>
        <v>30</v>
      </c>
      <c r="BU2202" s="15" cm="1">
        <f t="array" ref="BU2202">INDEX($K:$P,ROW(),MATCH(BU$3,$K$2:$P$2,0))</f>
        <v>30</v>
      </c>
      <c r="BV2202" s="15" cm="1">
        <f t="array" ref="BV2202">INDEX($K:$P,ROW(),MATCH(BV$3,$K$2:$P$2,0))</f>
        <v>30</v>
      </c>
      <c r="BW2202" s="15" cm="1">
        <f t="array" ref="BW2202">INDEX($K:$P,ROW(),MATCH(BW$3,$K$2:$P$2,0))</f>
        <v>30</v>
      </c>
      <c r="BX2202" s="15" cm="1">
        <f t="array" ref="BX2202">INDEX($K:$P,ROW(),MATCH(BX$3,$K$2:$P$2,0))</f>
        <v>30</v>
      </c>
      <c r="BY2202" s="15" cm="1">
        <f t="array" ref="BY2202">INDEX($K:$P,ROW(),MATCH(BY$3,$K$2:$P$2,0))</f>
        <v>30</v>
      </c>
      <c r="BZ2202" s="15" cm="1">
        <f t="array" ref="BZ2202">INDEX($K:$P,ROW(),MATCH(BZ$3,$K$2:$P$2,0))</f>
        <v>30</v>
      </c>
      <c r="CA2202" s="15" cm="1">
        <f t="array" ref="CA2202">INDEX($K:$P,ROW(),MATCH(CA$3,$K$2:$P$2,0))</f>
        <v>30</v>
      </c>
      <c r="CB2202" s="15" cm="1">
        <f t="array" ref="CB2202">INDEX($K:$P,ROW(),MATCH(CB$3,$K$2:$P$2,0))</f>
        <v>30</v>
      </c>
      <c r="CC2202" s="15" cm="1">
        <f t="array" ref="CC2202">INDEX($K:$P,ROW(),MATCH(CC$3,$K$2:$P$2,0))</f>
        <v>30</v>
      </c>
      <c r="CD2202" s="15" cm="1">
        <f t="array" ref="CD2202">INDEX($K:$P,ROW(),MATCH(CD$3,$K$2:$P$2,0))</f>
        <v>30</v>
      </c>
      <c r="CE2202" s="15" cm="1">
        <f t="array" ref="CE2202">INDEX($K:$P,ROW(),MATCH(CE$3,$K$2:$P$2,0))</f>
        <v>30</v>
      </c>
      <c r="CF2202" s="15" cm="1">
        <f t="array" ref="CF2202">INDEX($K:$P,ROW(),MATCH(CF$3,$K$2:$P$2,0))</f>
        <v>30</v>
      </c>
      <c r="CG2202" s="15" cm="1">
        <f t="array" ref="CG2202">INDEX($K:$P,ROW(),MATCH(CG$3,$K$2:$P$2,0))</f>
        <v>30</v>
      </c>
      <c r="CH2202" s="15" cm="1">
        <f t="array" ref="CH2202">INDEX($K:$P,ROW(),MATCH(CH$3,$K$2:$P$2,0))</f>
        <v>30</v>
      </c>
      <c r="CI2202" s="15" cm="1">
        <f t="array" ref="CI2202">INDEX($K:$P,ROW(),MATCH(CI$3,$K$2:$P$2,0))</f>
        <v>30</v>
      </c>
      <c r="CJ2202" s="15" cm="1">
        <f t="array" ref="CJ2202">INDEX($K:$P,ROW(),MATCH(CJ$3,$K$2:$P$2,0))</f>
        <v>30</v>
      </c>
      <c r="CK2202" s="15" cm="1">
        <f t="array" ref="CK2202">INDEX($K:$P,ROW(),MATCH(CK$3,$K$2:$P$2,0))</f>
        <v>30</v>
      </c>
      <c r="CL2202" s="15" cm="1">
        <f t="array" ref="CL2202">INDEX($K:$P,ROW(),MATCH(CL$3,$K$2:$P$2,0))</f>
        <v>30</v>
      </c>
      <c r="CN2202"/>
      <c r="CO2202" s="15" t="e" cm="1">
        <f t="array" ref="CO2202">INDEX($K:$P,ROW(),MATCH(CO$3,$K$2:$P$2,0))</f>
        <v>#N/A</v>
      </c>
      <c r="CP2202" s="15" t="e" cm="1">
        <f t="array" ref="CP2202">INDEX($K:$P,ROW(),MATCH(CP$3,$K$2:$P$2,0))</f>
        <v>#N/A</v>
      </c>
      <c r="CQ2202" s="15" t="e" cm="1">
        <f t="array" ref="CQ2202">INDEX($K:$P,ROW(),MATCH(CQ$3,$K$2:$P$2,0))</f>
        <v>#N/A</v>
      </c>
      <c r="CR2202" s="15" t="e" cm="1">
        <f t="array" ref="CR2202">INDEX($K:$P,ROW(),MATCH(CR$3,$K$2:$P$2,0))</f>
        <v>#N/A</v>
      </c>
      <c r="CS2202" s="15" t="e" cm="1">
        <f t="array" ref="CS2202">INDEX($K:$P,ROW(),MATCH(CS$3,$K$2:$P$2,0))</f>
        <v>#N/A</v>
      </c>
      <c r="CT2202" s="15" t="e" cm="1">
        <f t="array" ref="CT2202">INDEX($K:$P,ROW(),MATCH(CT$3,$K$2:$P$2,0))</f>
        <v>#N/A</v>
      </c>
      <c r="CU2202" s="15" t="e" cm="1">
        <f t="array" ref="CU2202">INDEX($K:$P,ROW(),MATCH(CU$3,$K$2:$P$2,0))</f>
        <v>#N/A</v>
      </c>
      <c r="CV2202" s="15" t="e" cm="1">
        <f t="array" ref="CV2202">INDEX($K:$P,ROW(),MATCH(CV$3,$K$2:$P$2,0))</f>
        <v>#N/A</v>
      </c>
      <c r="CW2202" s="15" t="e" cm="1">
        <f t="array" ref="CW2202">INDEX($K:$P,ROW(),MATCH(CW$3,$K$2:$P$2,0))</f>
        <v>#N/A</v>
      </c>
      <c r="CX2202" s="15" t="e" cm="1">
        <f t="array" ref="CX2202">INDEX($K:$P,ROW(),MATCH(CX$3,$K$2:$P$2,0))</f>
        <v>#N/A</v>
      </c>
      <c r="CY2202" s="15" t="e" cm="1">
        <f t="array" ref="CY2202">INDEX($K:$P,ROW(),MATCH(CY$3,$K$2:$P$2,0))</f>
        <v>#N/A</v>
      </c>
      <c r="CZ2202" s="15" t="e" cm="1">
        <f t="array" ref="CZ2202">INDEX($K:$P,ROW(),MATCH(CZ$3,$K$2:$P$2,0))</f>
        <v>#N/A</v>
      </c>
      <c r="DA2202" s="15" t="e" cm="1">
        <f t="array" ref="DA2202">INDEX($K:$P,ROW(),MATCH(DA$3,$K$2:$P$2,0))</f>
        <v>#N/A</v>
      </c>
      <c r="DB2202" s="15" t="e" cm="1">
        <f t="array" ref="DB2202">INDEX($K:$P,ROW(),MATCH(DB$3,$K$2:$P$2,0))</f>
        <v>#N/A</v>
      </c>
      <c r="DC2202" s="15" t="e" cm="1">
        <f t="array" ref="DC2202">INDEX($K:$P,ROW(),MATCH(DC$3,$K$2:$P$2,0))</f>
        <v>#N/A</v>
      </c>
      <c r="DD2202" s="15" t="e" cm="1">
        <f t="array" ref="DD2202">INDEX($K:$P,ROW(),MATCH(DD$3,$K$2:$P$2,0))</f>
        <v>#N/A</v>
      </c>
      <c r="DE2202" s="15" t="e" cm="1">
        <f t="array" ref="DE2202">INDEX($K:$P,ROW(),MATCH(DE$3,$K$2:$P$2,0))</f>
        <v>#N/A</v>
      </c>
      <c r="DF2202" s="15" t="e" cm="1">
        <f t="array" ref="DF2202">INDEX($K:$P,ROW(),MATCH(DF$3,$K$2:$P$2,0))</f>
        <v>#N/A</v>
      </c>
      <c r="DG2202" s="15" t="e" cm="1">
        <f t="array" ref="DG2202">INDEX($K:$P,ROW(),MATCH(DG$3,$K$2:$P$2,0))</f>
        <v>#N/A</v>
      </c>
      <c r="DH2202" s="15" t="e" cm="1">
        <f t="array" ref="DH2202">INDEX($K:$P,ROW(),MATCH(DH$3,$K$2:$P$2,0))</f>
        <v>#N/A</v>
      </c>
      <c r="DI2202" s="15" t="e" cm="1">
        <f t="array" ref="DI2202">INDEX($K:$P,ROW(),MATCH(DI$3,$K$2:$P$2,0))</f>
        <v>#N/A</v>
      </c>
      <c r="DJ2202" s="15" t="e" cm="1">
        <f t="array" ref="DJ2202">INDEX($K:$P,ROW(),MATCH(DJ$3,$K$2:$P$2,0))</f>
        <v>#N/A</v>
      </c>
      <c r="DK2202" s="15" t="e" cm="1">
        <f t="array" ref="DK2202">INDEX($K:$P,ROW(),MATCH(DK$3,$K$2:$P$2,0))</f>
        <v>#N/A</v>
      </c>
      <c r="DL2202" s="15" t="e" cm="1">
        <f t="array" ref="DL2202">INDEX($K:$P,ROW(),MATCH(DL$3,$K$2:$P$2,0))</f>
        <v>#N/A</v>
      </c>
    </row>
    <row r="2203" spans="1:116" x14ac:dyDescent="0.35">
      <c r="B2203" t="str">
        <f t="shared" si="3478"/>
        <v>2203 WCUR-IS</v>
      </c>
      <c r="C2203" t="s">
        <v>234</v>
      </c>
      <c r="D2203" t="s">
        <v>408</v>
      </c>
      <c r="E2203" s="8" t="str">
        <f t="shared" si="3424"/>
        <v>2203 WCUR-IS</v>
      </c>
      <c r="G2203" s="126" t="s">
        <v>43</v>
      </c>
      <c r="H2203" s="27"/>
      <c r="I2203" s="78"/>
      <c r="J2203" s="78"/>
      <c r="K2203" s="118">
        <f>SUMIF($3:$3,K$2,2201:2201)</f>
        <v>0</v>
      </c>
      <c r="L2203" s="118">
        <f>SUMIF($3:$3,L$2,2201:2201)</f>
        <v>0</v>
      </c>
      <c r="M2203" s="118">
        <f>SUMIF($3:$3,M$2,2201:2201)</f>
        <v>0</v>
      </c>
      <c r="N2203" s="118">
        <f>SUMIF($3:$3,N$2,2201:2201)</f>
        <v>0</v>
      </c>
      <c r="O2203" s="118">
        <f>SUMIF($3:$3,O$2,2201:2201)</f>
        <v>0</v>
      </c>
      <c r="P2203" s="118">
        <f>SUMIF($3:$3,P$2,2201:2201)</f>
        <v>0</v>
      </c>
      <c r="R2203" s="118"/>
      <c r="S2203" s="118">
        <f t="shared" ref="S2203:CD2203" si="3483">MIN(S2202/30*S2199,R2203+S2199)</f>
        <v>4016666.6666666674</v>
      </c>
      <c r="T2203" s="118">
        <f t="shared" si="3483"/>
        <v>4050138.8888888881</v>
      </c>
      <c r="U2203" s="118">
        <f t="shared" si="3483"/>
        <v>4083820.3125</v>
      </c>
      <c r="V2203" s="118">
        <f t="shared" si="3483"/>
        <v>4117712.099729937</v>
      </c>
      <c r="W2203" s="118">
        <f t="shared" si="3483"/>
        <v>4151815.4188619205</v>
      </c>
      <c r="X2203" s="118">
        <f t="shared" si="3483"/>
        <v>4186131.4442627179</v>
      </c>
      <c r="Y2203" s="118">
        <f t="shared" si="3483"/>
        <v>4220661.3564130617</v>
      </c>
      <c r="Z2203" s="118">
        <f t="shared" si="3483"/>
        <v>4255406.3419381808</v>
      </c>
      <c r="AA2203" s="118">
        <f t="shared" si="3483"/>
        <v>4290367.5936385849</v>
      </c>
      <c r="AB2203" s="118">
        <f t="shared" si="3483"/>
        <v>4325546.3105208296</v>
      </c>
      <c r="AC2203" s="118">
        <f t="shared" si="3483"/>
        <v>4360943.6978285955</v>
      </c>
      <c r="AD2203" s="118">
        <f t="shared" si="3483"/>
        <v>4396560.967073814</v>
      </c>
      <c r="AE2203" s="118">
        <f t="shared" si="3483"/>
        <v>3552781.2201322149</v>
      </c>
      <c r="AF2203" s="118">
        <f t="shared" si="3483"/>
        <v>3581511.76205175</v>
      </c>
      <c r="AG2203" s="118">
        <f t="shared" si="3483"/>
        <v>3610420.0449244305</v>
      </c>
      <c r="AH2203" s="118">
        <f t="shared" si="3483"/>
        <v>3639507.0511307381</v>
      </c>
      <c r="AI2203" s="118">
        <f t="shared" si="3483"/>
        <v>3668773.7681518681</v>
      </c>
      <c r="AJ2203" s="118">
        <f t="shared" si="3483"/>
        <v>3698221.1885952204</v>
      </c>
      <c r="AK2203" s="118">
        <f t="shared" si="3483"/>
        <v>3727850.3102198802</v>
      </c>
      <c r="AL2203" s="118">
        <f t="shared" si="3483"/>
        <v>3757662.1359624341</v>
      </c>
      <c r="AM2203" s="118">
        <f t="shared" si="3483"/>
        <v>3787657.6739627682</v>
      </c>
      <c r="AN2203" s="118">
        <f t="shared" si="3483"/>
        <v>3817837.9375899211</v>
      </c>
      <c r="AO2203" s="118">
        <f t="shared" si="3483"/>
        <v>3848203.9454681985</v>
      </c>
      <c r="AP2203" s="118">
        <f t="shared" si="3483"/>
        <v>3878756.7215034924</v>
      </c>
      <c r="AQ2203" s="118">
        <f t="shared" si="3483"/>
        <v>3909497.2949094884</v>
      </c>
      <c r="AR2203" s="118">
        <f t="shared" si="3483"/>
        <v>3940426.7002341151</v>
      </c>
      <c r="AS2203" s="118">
        <f t="shared" si="3483"/>
        <v>3971545.9773861803</v>
      </c>
      <c r="AT2203" s="118">
        <f t="shared" si="3483"/>
        <v>4002856.1716620997</v>
      </c>
      <c r="AU2203" s="118">
        <f t="shared" si="3483"/>
        <v>4034358.3337726444</v>
      </c>
      <c r="AV2203" s="118">
        <f t="shared" si="3483"/>
        <v>4066053.5198700242</v>
      </c>
      <c r="AW2203" s="118">
        <f t="shared" si="3483"/>
        <v>4097942.791574914</v>
      </c>
      <c r="AX2203" s="118">
        <f t="shared" si="3483"/>
        <v>4130027.2160037234</v>
      </c>
      <c r="AY2203" s="118">
        <f t="shared" si="3483"/>
        <v>4162307.8657959774</v>
      </c>
      <c r="AZ2203" s="118">
        <f t="shared" si="3483"/>
        <v>4194785.8191418089</v>
      </c>
      <c r="BA2203" s="118">
        <f t="shared" si="3483"/>
        <v>4227462.1598094888</v>
      </c>
      <c r="BB2203" s="118">
        <f t="shared" si="3483"/>
        <v>4260337.9771733657</v>
      </c>
      <c r="BC2203" s="118">
        <f t="shared" si="3483"/>
        <v>4293414.3662417131</v>
      </c>
      <c r="BD2203" s="118">
        <f t="shared" si="3483"/>
        <v>4326692.4276846284</v>
      </c>
      <c r="BE2203" s="118">
        <f t="shared" si="3483"/>
        <v>4360173.2678623125</v>
      </c>
      <c r="BF2203" s="118">
        <f t="shared" si="3483"/>
        <v>4393857.998853568</v>
      </c>
      <c r="BG2203" s="118">
        <f t="shared" si="3483"/>
        <v>4427747.7384838099</v>
      </c>
      <c r="BH2203" s="118">
        <f t="shared" si="3483"/>
        <v>4461843.6103540296</v>
      </c>
      <c r="BI2203" s="118">
        <f t="shared" si="3483"/>
        <v>4496146.7438694471</v>
      </c>
      <c r="BJ2203" s="118">
        <f t="shared" si="3483"/>
        <v>4530658.2742680619</v>
      </c>
      <c r="BK2203" s="118">
        <f t="shared" si="3483"/>
        <v>4565379.3426502496</v>
      </c>
      <c r="BL2203" s="118">
        <f t="shared" si="3483"/>
        <v>4600311.0960071161</v>
      </c>
      <c r="BM2203" s="118">
        <f t="shared" si="3483"/>
        <v>4635454.6872506673</v>
      </c>
      <c r="BN2203" s="118">
        <f t="shared" si="3483"/>
        <v>4670811.2752424935</v>
      </c>
      <c r="BO2203" s="118">
        <f t="shared" si="3483"/>
        <v>4706382.024823688</v>
      </c>
      <c r="BP2203" s="118">
        <f t="shared" si="3483"/>
        <v>4742168.1068445742</v>
      </c>
      <c r="BQ2203" s="118">
        <f t="shared" si="3483"/>
        <v>4778170.6981942812</v>
      </c>
      <c r="BR2203" s="118">
        <f t="shared" si="3483"/>
        <v>4814390.9818312535</v>
      </c>
      <c r="BS2203" s="118">
        <f t="shared" si="3483"/>
        <v>4850830.1468127593</v>
      </c>
      <c r="BT2203" s="118">
        <f t="shared" si="3483"/>
        <v>4887489.3883256996</v>
      </c>
      <c r="BU2203" s="118">
        <f t="shared" si="3483"/>
        <v>4924369.9077166999</v>
      </c>
      <c r="BV2203" s="118">
        <f t="shared" si="3483"/>
        <v>4961472.9125230396</v>
      </c>
      <c r="BW2203" s="118">
        <f t="shared" si="3483"/>
        <v>4998799.616502896</v>
      </c>
      <c r="BX2203" s="118">
        <f t="shared" si="3483"/>
        <v>5036351.239666827</v>
      </c>
      <c r="BY2203" s="118">
        <f t="shared" si="3483"/>
        <v>5074129.0083081648</v>
      </c>
      <c r="BZ2203" s="118">
        <f t="shared" si="3483"/>
        <v>5112134.1550347582</v>
      </c>
      <c r="CA2203" s="118">
        <f t="shared" si="3483"/>
        <v>1069465.5654196069</v>
      </c>
      <c r="CB2203" s="118">
        <f t="shared" si="3483"/>
        <v>1073921.6719421747</v>
      </c>
      <c r="CC2203" s="118">
        <f t="shared" si="3483"/>
        <v>1078396.3455752658</v>
      </c>
      <c r="CD2203" s="118">
        <f t="shared" si="3483"/>
        <v>1082889.6636818349</v>
      </c>
      <c r="CE2203" s="118">
        <f t="shared" ref="CE2203:CK2203" si="3484">MIN(CE2202/30*CE2199,CD2203+CE2199)</f>
        <v>1087401.7039471867</v>
      </c>
      <c r="CF2203" s="118">
        <f t="shared" si="3484"/>
        <v>1091932.5443802401</v>
      </c>
      <c r="CG2203" s="118">
        <f t="shared" si="3484"/>
        <v>1096482.2633152085</v>
      </c>
      <c r="CH2203" s="118">
        <f t="shared" si="3484"/>
        <v>1101050.9394123408</v>
      </c>
      <c r="CI2203" s="118">
        <f t="shared" si="3484"/>
        <v>1105638.6516598985</v>
      </c>
      <c r="CJ2203" s="118">
        <f t="shared" si="3484"/>
        <v>1110245.479375124</v>
      </c>
      <c r="CK2203" s="118">
        <f t="shared" si="3484"/>
        <v>1114871.5022058415</v>
      </c>
      <c r="CL2203" s="118">
        <f>MIN(CL2202/30*CL2199,CK2203+CL2199)</f>
        <v>1119516.8001317608</v>
      </c>
      <c r="CN2203"/>
      <c r="CO2203" s="118" t="e">
        <f>MIN(CO2202/90*CO2199,CN2203+CO2199)</f>
        <v>#N/A</v>
      </c>
      <c r="CP2203" s="118" t="e">
        <f t="shared" ref="CP2203:DL2203" si="3485">MIN(CP2202/90*CP2199,CO2203+CP2199)</f>
        <v>#N/A</v>
      </c>
      <c r="CQ2203" s="118" t="e">
        <f t="shared" si="3485"/>
        <v>#N/A</v>
      </c>
      <c r="CR2203" s="118" t="e">
        <f t="shared" si="3485"/>
        <v>#N/A</v>
      </c>
      <c r="CS2203" s="118" t="e">
        <f t="shared" si="3485"/>
        <v>#N/A</v>
      </c>
      <c r="CT2203" s="118" t="e">
        <f t="shared" si="3485"/>
        <v>#N/A</v>
      </c>
      <c r="CU2203" s="118" t="e">
        <f t="shared" si="3485"/>
        <v>#N/A</v>
      </c>
      <c r="CV2203" s="118" t="e">
        <f t="shared" si="3485"/>
        <v>#N/A</v>
      </c>
      <c r="CW2203" s="118" t="e">
        <f t="shared" si="3485"/>
        <v>#N/A</v>
      </c>
      <c r="CX2203" s="118" t="e">
        <f t="shared" si="3485"/>
        <v>#N/A</v>
      </c>
      <c r="CY2203" s="118" t="e">
        <f t="shared" si="3485"/>
        <v>#N/A</v>
      </c>
      <c r="CZ2203" s="118" t="e">
        <f t="shared" si="3485"/>
        <v>#N/A</v>
      </c>
      <c r="DA2203" s="118" t="e">
        <f t="shared" si="3485"/>
        <v>#N/A</v>
      </c>
      <c r="DB2203" s="118" t="e">
        <f t="shared" si="3485"/>
        <v>#N/A</v>
      </c>
      <c r="DC2203" s="118" t="e">
        <f t="shared" si="3485"/>
        <v>#N/A</v>
      </c>
      <c r="DD2203" s="118" t="e">
        <f t="shared" si="3485"/>
        <v>#N/A</v>
      </c>
      <c r="DE2203" s="118" t="e">
        <f t="shared" si="3485"/>
        <v>#N/A</v>
      </c>
      <c r="DF2203" s="118" t="e">
        <f t="shared" si="3485"/>
        <v>#N/A</v>
      </c>
      <c r="DG2203" s="118" t="e">
        <f t="shared" si="3485"/>
        <v>#N/A</v>
      </c>
      <c r="DH2203" s="118" t="e">
        <f t="shared" si="3485"/>
        <v>#N/A</v>
      </c>
      <c r="DI2203" s="118" t="e">
        <f t="shared" si="3485"/>
        <v>#N/A</v>
      </c>
      <c r="DJ2203" s="118" t="e">
        <f t="shared" si="3485"/>
        <v>#N/A</v>
      </c>
      <c r="DK2203" s="118" t="e">
        <f t="shared" si="3485"/>
        <v>#N/A</v>
      </c>
      <c r="DL2203" s="118" t="e">
        <f t="shared" si="3485"/>
        <v>#N/A</v>
      </c>
    </row>
    <row r="2204" spans="1:116" x14ac:dyDescent="0.35">
      <c r="B2204" t="str">
        <f t="shared" si="3478"/>
        <v>2204 WCUR-IS</v>
      </c>
      <c r="D2204" t="s">
        <v>408</v>
      </c>
      <c r="E2204" s="8" t="str">
        <f t="shared" si="3424"/>
        <v>2204 WCUR-IS</v>
      </c>
      <c r="G2204" s="126"/>
      <c r="H2204" s="27"/>
      <c r="I2204" s="78"/>
      <c r="J2204" s="78"/>
      <c r="K2204" s="33"/>
      <c r="L2204" s="33"/>
      <c r="M2204" s="33"/>
      <c r="N2204" s="33"/>
      <c r="O2204" s="33"/>
      <c r="P2204" s="33"/>
      <c r="R2204" s="33"/>
      <c r="S2204" s="33"/>
      <c r="T2204" s="33"/>
      <c r="U2204" s="33"/>
      <c r="V2204" s="33"/>
      <c r="W2204" s="33"/>
      <c r="X2204" s="33"/>
      <c r="Y2204" s="33"/>
      <c r="Z2204" s="33"/>
      <c r="AA2204" s="33"/>
      <c r="AB2204" s="33"/>
      <c r="AC2204" s="33"/>
      <c r="AD2204" s="33"/>
      <c r="AE2204" s="33"/>
      <c r="AF2204" s="33"/>
      <c r="AG2204" s="33"/>
      <c r="AH2204" s="33"/>
      <c r="AI2204" s="33"/>
      <c r="AJ2204" s="33"/>
      <c r="AK2204" s="33"/>
      <c r="AL2204" s="33"/>
      <c r="AM2204" s="33"/>
      <c r="AN2204" s="33"/>
      <c r="AO2204" s="33"/>
      <c r="AP2204" s="33"/>
      <c r="AQ2204" s="33"/>
      <c r="AR2204" s="33"/>
      <c r="AS2204" s="33"/>
      <c r="AT2204" s="33"/>
      <c r="AU2204" s="33"/>
      <c r="AV2204" s="33"/>
      <c r="AW2204" s="33"/>
      <c r="AX2204" s="33"/>
      <c r="AY2204" s="33"/>
      <c r="AZ2204" s="33"/>
      <c r="BA2204" s="33"/>
      <c r="BB2204" s="33"/>
      <c r="BC2204" s="33"/>
      <c r="BD2204" s="33"/>
      <c r="BE2204" s="33"/>
      <c r="BF2204" s="33"/>
      <c r="BG2204" s="33"/>
      <c r="BH2204" s="33"/>
      <c r="BI2204" s="33"/>
      <c r="BJ2204" s="33"/>
      <c r="BK2204" s="33"/>
      <c r="BL2204" s="33"/>
      <c r="BM2204" s="33"/>
      <c r="BN2204" s="33"/>
      <c r="BO2204" s="33"/>
      <c r="BP2204" s="33"/>
      <c r="BQ2204" s="33"/>
      <c r="BR2204" s="33"/>
      <c r="BS2204" s="33"/>
      <c r="BT2204" s="33"/>
      <c r="BU2204" s="33"/>
      <c r="BV2204" s="33"/>
      <c r="BW2204" s="33"/>
      <c r="BX2204" s="33"/>
      <c r="BY2204" s="33"/>
      <c r="BZ2204" s="33"/>
      <c r="CA2204" s="33"/>
      <c r="CB2204" s="33"/>
      <c r="CC2204" s="33"/>
      <c r="CD2204" s="33"/>
      <c r="CE2204" s="33"/>
      <c r="CF2204" s="33"/>
      <c r="CG2204" s="33"/>
      <c r="CH2204" s="33"/>
      <c r="CI2204" s="33"/>
      <c r="CJ2204" s="33"/>
      <c r="CK2204" s="33"/>
      <c r="CL2204" s="33"/>
      <c r="CN2204"/>
      <c r="CO2204" s="33"/>
      <c r="CP2204" s="33"/>
      <c r="CQ2204" s="33"/>
      <c r="CR2204" s="33"/>
      <c r="CS2204" s="33"/>
      <c r="CT2204" s="33"/>
      <c r="CU2204" s="33"/>
      <c r="CV2204" s="33"/>
      <c r="CW2204" s="33"/>
      <c r="CX2204" s="33"/>
      <c r="CY2204" s="33"/>
      <c r="CZ2204" s="33"/>
      <c r="DA2204" s="33"/>
      <c r="DB2204" s="33"/>
      <c r="DC2204" s="33"/>
      <c r="DD2204" s="33"/>
      <c r="DE2204" s="33"/>
      <c r="DF2204" s="33"/>
      <c r="DG2204" s="33"/>
      <c r="DH2204" s="33"/>
      <c r="DI2204" s="33"/>
      <c r="DJ2204" s="33"/>
      <c r="DK2204" s="33"/>
      <c r="DL2204" s="33"/>
    </row>
    <row r="2205" spans="1:116" x14ac:dyDescent="0.35">
      <c r="B2205" t="s">
        <v>332</v>
      </c>
      <c r="D2205" t="s">
        <v>408</v>
      </c>
      <c r="E2205" s="8" t="str">
        <f t="shared" si="3424"/>
        <v>2205 WCUR-IS</v>
      </c>
      <c r="G2205" s="126" t="str">
        <f>"Change in "&amp;G2203</f>
        <v>Change in Unearned revenue</v>
      </c>
      <c r="K2205" s="33">
        <f>SUMIF($3:$3,K$2,2203:2203)</f>
        <v>50455771.098323196</v>
      </c>
      <c r="L2205" s="33">
        <f>SUMIF($3:$3,L$2,2203:2203)</f>
        <v>44569183.759692922</v>
      </c>
      <c r="M2205" s="33">
        <f>SUMIF($3:$3,M$2,2203:2203)</f>
        <v>48997601.82733383</v>
      </c>
      <c r="N2205" s="33">
        <f>SUMIF($3:$3,N$2,2203:2203)</f>
        <v>53762490.828768089</v>
      </c>
      <c r="O2205" s="33">
        <f>SUMIF($3:$3,O$2,2203:2203)</f>
        <v>58886688.186584637</v>
      </c>
      <c r="P2205" s="33">
        <f>SUMIF($3:$3,P$2,2203:2203)</f>
        <v>13131813.131046481</v>
      </c>
      <c r="R2205" s="33"/>
      <c r="S2205" s="33">
        <f>S2203-R2203</f>
        <v>4016666.6666666674</v>
      </c>
      <c r="T2205" s="33">
        <f t="shared" ref="T2205:CE2205" si="3486">T2203-S2203</f>
        <v>33472.222222220618</v>
      </c>
      <c r="U2205" s="33">
        <f t="shared" si="3486"/>
        <v>33681.423611111939</v>
      </c>
      <c r="V2205" s="33">
        <f t="shared" si="3486"/>
        <v>33891.787229937036</v>
      </c>
      <c r="W2205" s="33">
        <f t="shared" si="3486"/>
        <v>34103.319131983444</v>
      </c>
      <c r="X2205" s="33">
        <f t="shared" si="3486"/>
        <v>34316.025400797371</v>
      </c>
      <c r="Y2205" s="33">
        <f t="shared" si="3486"/>
        <v>34529.91215034388</v>
      </c>
      <c r="Z2205" s="33">
        <f t="shared" si="3486"/>
        <v>34744.985525119118</v>
      </c>
      <c r="AA2205" s="33">
        <f t="shared" si="3486"/>
        <v>34961.2517004041</v>
      </c>
      <c r="AB2205" s="33">
        <f t="shared" si="3486"/>
        <v>35178.716882244684</v>
      </c>
      <c r="AC2205" s="33">
        <f t="shared" si="3486"/>
        <v>35397.387307765894</v>
      </c>
      <c r="AD2205" s="33">
        <f t="shared" si="3486"/>
        <v>35617.269245218486</v>
      </c>
      <c r="AE2205" s="33">
        <f t="shared" si="3486"/>
        <v>-843779.74694159906</v>
      </c>
      <c r="AF2205" s="33">
        <f t="shared" si="3486"/>
        <v>28730.541919535026</v>
      </c>
      <c r="AG2205" s="33">
        <f t="shared" si="3486"/>
        <v>28908.282872680575</v>
      </c>
      <c r="AH2205" s="33">
        <f t="shared" si="3486"/>
        <v>29087.00620630756</v>
      </c>
      <c r="AI2205" s="33">
        <f t="shared" si="3486"/>
        <v>29266.717021130025</v>
      </c>
      <c r="AJ2205" s="33">
        <f t="shared" si="3486"/>
        <v>29447.420443352312</v>
      </c>
      <c r="AK2205" s="33">
        <f t="shared" si="3486"/>
        <v>29629.121624659747</v>
      </c>
      <c r="AL2205" s="33">
        <f t="shared" si="3486"/>
        <v>29811.82574255392</v>
      </c>
      <c r="AM2205" s="33">
        <f t="shared" si="3486"/>
        <v>29995.538000334054</v>
      </c>
      <c r="AN2205" s="33">
        <f t="shared" si="3486"/>
        <v>30180.26362715289</v>
      </c>
      <c r="AO2205" s="33">
        <f t="shared" si="3486"/>
        <v>30366.007878277451</v>
      </c>
      <c r="AP2205" s="33">
        <f t="shared" si="3486"/>
        <v>30552.776035293937</v>
      </c>
      <c r="AQ2205" s="33">
        <f t="shared" si="3486"/>
        <v>30740.573405995965</v>
      </c>
      <c r="AR2205" s="33">
        <f t="shared" si="3486"/>
        <v>30929.405324626714</v>
      </c>
      <c r="AS2205" s="33">
        <f t="shared" si="3486"/>
        <v>31119.277152065188</v>
      </c>
      <c r="AT2205" s="33">
        <f t="shared" si="3486"/>
        <v>31310.194275919348</v>
      </c>
      <c r="AU2205" s="33">
        <f t="shared" si="3486"/>
        <v>31502.162110544741</v>
      </c>
      <c r="AV2205" s="33">
        <f t="shared" si="3486"/>
        <v>31695.186097379774</v>
      </c>
      <c r="AW2205" s="33">
        <f t="shared" si="3486"/>
        <v>31889.271704889834</v>
      </c>
      <c r="AX2205" s="33">
        <f t="shared" si="3486"/>
        <v>32084.424428809434</v>
      </c>
      <c r="AY2205" s="33">
        <f t="shared" si="3486"/>
        <v>32280.649792253971</v>
      </c>
      <c r="AZ2205" s="33">
        <f t="shared" si="3486"/>
        <v>32477.953345831484</v>
      </c>
      <c r="BA2205" s="33">
        <f t="shared" si="3486"/>
        <v>32676.340667679906</v>
      </c>
      <c r="BB2205" s="33">
        <f t="shared" si="3486"/>
        <v>32875.817363876849</v>
      </c>
      <c r="BC2205" s="33">
        <f t="shared" si="3486"/>
        <v>33076.389068347402</v>
      </c>
      <c r="BD2205" s="33">
        <f t="shared" si="3486"/>
        <v>33278.06144291535</v>
      </c>
      <c r="BE2205" s="33">
        <f t="shared" si="3486"/>
        <v>33480.840177684091</v>
      </c>
      <c r="BF2205" s="33">
        <f t="shared" si="3486"/>
        <v>33684.730991255492</v>
      </c>
      <c r="BG2205" s="33">
        <f t="shared" si="3486"/>
        <v>33889.739630241878</v>
      </c>
      <c r="BH2205" s="33">
        <f t="shared" si="3486"/>
        <v>34095.871870219707</v>
      </c>
      <c r="BI2205" s="33">
        <f t="shared" si="3486"/>
        <v>34303.133515417576</v>
      </c>
      <c r="BJ2205" s="33">
        <f t="shared" si="3486"/>
        <v>34511.530398614705</v>
      </c>
      <c r="BK2205" s="33">
        <f t="shared" si="3486"/>
        <v>34721.068382187746</v>
      </c>
      <c r="BL2205" s="33">
        <f t="shared" si="3486"/>
        <v>34931.753356866539</v>
      </c>
      <c r="BM2205" s="33">
        <f t="shared" si="3486"/>
        <v>35143.591243551113</v>
      </c>
      <c r="BN2205" s="33">
        <f t="shared" si="3486"/>
        <v>35356.587991826236</v>
      </c>
      <c r="BO2205" s="33">
        <f t="shared" si="3486"/>
        <v>35570.749581194483</v>
      </c>
      <c r="BP2205" s="33">
        <f t="shared" si="3486"/>
        <v>35786.082020886242</v>
      </c>
      <c r="BQ2205" s="33">
        <f t="shared" si="3486"/>
        <v>36002.591349706985</v>
      </c>
      <c r="BR2205" s="33">
        <f t="shared" si="3486"/>
        <v>36220.283636972308</v>
      </c>
      <c r="BS2205" s="33">
        <f t="shared" si="3486"/>
        <v>36439.164981505834</v>
      </c>
      <c r="BT2205" s="33">
        <f t="shared" si="3486"/>
        <v>36659.241512940265</v>
      </c>
      <c r="BU2205" s="33">
        <f t="shared" si="3486"/>
        <v>36880.519391000271</v>
      </c>
      <c r="BV2205" s="33">
        <f t="shared" si="3486"/>
        <v>37103.004806339741</v>
      </c>
      <c r="BW2205" s="33">
        <f t="shared" si="3486"/>
        <v>37326.703979856335</v>
      </c>
      <c r="BX2205" s="33">
        <f t="shared" si="3486"/>
        <v>37551.623163931072</v>
      </c>
      <c r="BY2205" s="33">
        <f t="shared" si="3486"/>
        <v>37777.768641337752</v>
      </c>
      <c r="BZ2205" s="33">
        <f t="shared" si="3486"/>
        <v>38005.146726593375</v>
      </c>
      <c r="CA2205" s="33">
        <f t="shared" si="3486"/>
        <v>-4042668.5896151513</v>
      </c>
      <c r="CB2205" s="33">
        <f t="shared" si="3486"/>
        <v>4456.106522567803</v>
      </c>
      <c r="CC2205" s="33">
        <f t="shared" si="3486"/>
        <v>4474.6736330911517</v>
      </c>
      <c r="CD2205" s="33">
        <f t="shared" si="3486"/>
        <v>4493.3181065691169</v>
      </c>
      <c r="CE2205" s="33">
        <f t="shared" si="3486"/>
        <v>4512.0402653517667</v>
      </c>
      <c r="CF2205" s="33">
        <f t="shared" ref="CF2205:CL2205" si="3487">CF2203-CE2203</f>
        <v>4530.8404330534395</v>
      </c>
      <c r="CG2205" s="33">
        <f t="shared" si="3487"/>
        <v>4549.7189349683467</v>
      </c>
      <c r="CH2205" s="33">
        <f t="shared" si="3487"/>
        <v>4568.6760971322656</v>
      </c>
      <c r="CI2205" s="33">
        <f t="shared" si="3487"/>
        <v>4587.7122475577053</v>
      </c>
      <c r="CJ2205" s="33">
        <f t="shared" si="3487"/>
        <v>4606.8277152255177</v>
      </c>
      <c r="CK2205" s="33">
        <f t="shared" si="3487"/>
        <v>4626.0228307174984</v>
      </c>
      <c r="CL2205" s="33">
        <f t="shared" si="3487"/>
        <v>4645.2979259192944</v>
      </c>
      <c r="CO2205" s="33" t="e">
        <f t="shared" ref="CO2205" si="3488">CO2203-CN2203</f>
        <v>#N/A</v>
      </c>
      <c r="CP2205" s="33" t="e">
        <f t="shared" ref="CP2205" si="3489">CP2203-CO2203</f>
        <v>#N/A</v>
      </c>
      <c r="CQ2205" s="33" t="e">
        <f t="shared" ref="CQ2205" si="3490">CQ2203-CP2203</f>
        <v>#N/A</v>
      </c>
      <c r="CR2205" s="33" t="e">
        <f t="shared" ref="CR2205" si="3491">CR2203-CQ2203</f>
        <v>#N/A</v>
      </c>
      <c r="CS2205" s="33" t="e">
        <f t="shared" ref="CS2205" si="3492">CS2203-CR2203</f>
        <v>#N/A</v>
      </c>
      <c r="CT2205" s="33" t="e">
        <f t="shared" ref="CT2205" si="3493">CT2203-CS2203</f>
        <v>#N/A</v>
      </c>
      <c r="CU2205" s="33" t="e">
        <f t="shared" ref="CU2205" si="3494">CU2203-CT2203</f>
        <v>#N/A</v>
      </c>
      <c r="CV2205" s="33" t="e">
        <f t="shared" ref="CV2205" si="3495">CV2203-CU2203</f>
        <v>#N/A</v>
      </c>
      <c r="CW2205" s="33" t="e">
        <f t="shared" ref="CW2205" si="3496">CW2203-CV2203</f>
        <v>#N/A</v>
      </c>
      <c r="CX2205" s="33" t="e">
        <f t="shared" ref="CX2205" si="3497">CX2203-CW2203</f>
        <v>#N/A</v>
      </c>
      <c r="CY2205" s="33" t="e">
        <f t="shared" ref="CY2205" si="3498">CY2203-CX2203</f>
        <v>#N/A</v>
      </c>
      <c r="CZ2205" s="33" t="e">
        <f t="shared" ref="CZ2205" si="3499">CZ2203-CY2203</f>
        <v>#N/A</v>
      </c>
      <c r="DA2205" s="33" t="e">
        <f t="shared" ref="DA2205" si="3500">DA2203-CZ2203</f>
        <v>#N/A</v>
      </c>
      <c r="DB2205" s="33" t="e">
        <f t="shared" ref="DB2205" si="3501">DB2203-DA2203</f>
        <v>#N/A</v>
      </c>
      <c r="DC2205" s="33" t="e">
        <f t="shared" ref="DC2205" si="3502">DC2203-DB2203</f>
        <v>#N/A</v>
      </c>
      <c r="DD2205" s="33" t="e">
        <f t="shared" ref="DD2205" si="3503">DD2203-DC2203</f>
        <v>#N/A</v>
      </c>
      <c r="DE2205" s="33" t="e">
        <f t="shared" ref="DE2205" si="3504">DE2203-DD2203</f>
        <v>#N/A</v>
      </c>
      <c r="DF2205" s="33" t="e">
        <f t="shared" ref="DF2205" si="3505">DF2203-DE2203</f>
        <v>#N/A</v>
      </c>
      <c r="DG2205" s="33" t="e">
        <f t="shared" ref="DG2205" si="3506">DG2203-DF2203</f>
        <v>#N/A</v>
      </c>
      <c r="DH2205" s="33" t="e">
        <f t="shared" ref="DH2205" si="3507">DH2203-DG2203</f>
        <v>#N/A</v>
      </c>
      <c r="DI2205" s="33" t="e">
        <f t="shared" ref="DI2205" si="3508">DI2203-DH2203</f>
        <v>#N/A</v>
      </c>
      <c r="DJ2205" s="33" t="e">
        <f t="shared" ref="DJ2205" si="3509">DJ2203-DI2203</f>
        <v>#N/A</v>
      </c>
      <c r="DK2205" s="33" t="e">
        <f t="shared" ref="DK2205:DL2205" si="3510">DK2203-DJ2203</f>
        <v>#N/A</v>
      </c>
      <c r="DL2205" s="33" t="e">
        <f t="shared" si="3510"/>
        <v>#N/A</v>
      </c>
    </row>
    <row r="2206" spans="1:116" x14ac:dyDescent="0.35">
      <c r="B2206" t="s">
        <v>332</v>
      </c>
      <c r="D2206" t="s">
        <v>408</v>
      </c>
      <c r="E2206" s="8" t="str">
        <f t="shared" si="3424"/>
        <v>2206 WCUR-IS</v>
      </c>
      <c r="G2206" s="125"/>
      <c r="K2206" s="53"/>
      <c r="L2206" s="53"/>
      <c r="M2206" s="53"/>
      <c r="N2206" s="53"/>
      <c r="O2206" s="53"/>
      <c r="P2206" s="53"/>
      <c r="R2206" s="24"/>
      <c r="S2206" s="24"/>
      <c r="T2206" s="24"/>
      <c r="U2206" s="24"/>
      <c r="V2206" s="24"/>
      <c r="W2206" s="24"/>
      <c r="X2206" s="24"/>
      <c r="Y2206" s="24"/>
      <c r="Z2206" s="24"/>
      <c r="AA2206" s="24"/>
      <c r="AB2206" s="24"/>
      <c r="AC2206" s="24"/>
      <c r="AD2206" s="24"/>
      <c r="AE2206" s="24"/>
      <c r="AF2206" s="24"/>
      <c r="AG2206" s="24"/>
      <c r="AH2206" s="24"/>
      <c r="AI2206" s="24"/>
      <c r="AJ2206" s="24"/>
      <c r="AK2206" s="24"/>
      <c r="AL2206" s="24"/>
      <c r="AM2206" s="24"/>
      <c r="AN2206" s="24"/>
      <c r="AO2206" s="24"/>
      <c r="AP2206" s="24"/>
      <c r="AQ2206" s="24"/>
      <c r="AR2206" s="24"/>
      <c r="AS2206" s="24"/>
      <c r="AT2206" s="24"/>
      <c r="AU2206" s="24"/>
      <c r="AV2206" s="24"/>
      <c r="AW2206" s="24"/>
      <c r="AX2206" s="24"/>
      <c r="AY2206" s="24"/>
      <c r="AZ2206" s="24"/>
      <c r="BA2206" s="24"/>
      <c r="BB2206" s="24"/>
      <c r="BC2206" s="24"/>
      <c r="BD2206" s="24"/>
      <c r="BE2206" s="24"/>
      <c r="BF2206" s="24"/>
      <c r="BG2206" s="24"/>
      <c r="BH2206" s="24"/>
      <c r="BI2206" s="24"/>
      <c r="BJ2206" s="24"/>
      <c r="BK2206" s="24"/>
      <c r="BL2206" s="24"/>
      <c r="BM2206" s="24"/>
      <c r="BN2206" s="24"/>
      <c r="BO2206" s="24"/>
      <c r="BP2206" s="24"/>
      <c r="BQ2206" s="24"/>
      <c r="BR2206" s="24"/>
      <c r="BS2206" s="24"/>
      <c r="BT2206" s="24"/>
      <c r="BU2206" s="24"/>
      <c r="BV2206" s="24"/>
      <c r="BW2206" s="24"/>
      <c r="BX2206" s="24"/>
      <c r="BY2206" s="24"/>
      <c r="BZ2206" s="24"/>
      <c r="CA2206" s="24"/>
      <c r="CB2206" s="24"/>
      <c r="CC2206" s="24"/>
      <c r="CD2206" s="24"/>
      <c r="CE2206" s="24"/>
      <c r="CF2206" s="24"/>
      <c r="CG2206" s="24"/>
      <c r="CH2206" s="24"/>
      <c r="CI2206" s="24"/>
      <c r="CJ2206" s="24"/>
      <c r="CK2206" s="24"/>
      <c r="CL2206" s="24"/>
      <c r="CO2206" s="24"/>
      <c r="CP2206" s="24"/>
      <c r="CQ2206" s="24"/>
      <c r="CR2206" s="24"/>
      <c r="CS2206" s="24"/>
      <c r="CT2206" s="24"/>
      <c r="CU2206" s="24"/>
      <c r="CV2206" s="24"/>
      <c r="CW2206" s="24"/>
      <c r="CX2206" s="24"/>
      <c r="CY2206" s="24"/>
      <c r="CZ2206" s="24"/>
      <c r="DA2206" s="24"/>
      <c r="DB2206" s="24"/>
      <c r="DC2206" s="24"/>
      <c r="DD2206" s="24"/>
      <c r="DE2206" s="24"/>
      <c r="DF2206" s="24"/>
      <c r="DG2206" s="24"/>
      <c r="DH2206" s="24"/>
      <c r="DI2206" s="24"/>
      <c r="DJ2206" s="24"/>
      <c r="DK2206" s="24"/>
      <c r="DL2206" s="24"/>
    </row>
    <row r="2207" spans="1:116" x14ac:dyDescent="0.35">
      <c r="B2207" t="s">
        <v>332</v>
      </c>
      <c r="D2207" t="s">
        <v>408</v>
      </c>
      <c r="E2207" s="8" t="str">
        <f t="shared" si="3424"/>
        <v>2207 WCUR-IS</v>
      </c>
      <c r="G2207" s="136" t="str">
        <f>G2181</f>
        <v>(Primary label)</v>
      </c>
      <c r="K2207" s="53"/>
      <c r="L2207" s="53"/>
      <c r="M2207" s="53"/>
      <c r="N2207" s="53"/>
      <c r="O2207" s="53"/>
      <c r="P2207" s="53"/>
      <c r="R2207" s="24"/>
      <c r="S2207" s="24"/>
      <c r="T2207" s="24"/>
      <c r="U2207" s="24"/>
      <c r="V2207" s="24"/>
      <c r="W2207" s="24"/>
      <c r="X2207" s="24"/>
      <c r="Y2207" s="24"/>
      <c r="Z2207" s="24"/>
      <c r="AA2207" s="24"/>
      <c r="AB2207" s="24"/>
      <c r="AC2207" s="24"/>
      <c r="AD2207" s="24"/>
      <c r="AE2207" s="24"/>
      <c r="AF2207" s="24"/>
      <c r="AG2207" s="24"/>
      <c r="AH2207" s="24"/>
      <c r="AI2207" s="24"/>
      <c r="AJ2207" s="24"/>
      <c r="AK2207" s="24"/>
      <c r="AL2207" s="24"/>
      <c r="AM2207" s="24"/>
      <c r="AN2207" s="24"/>
      <c r="AO2207" s="24"/>
      <c r="AP2207" s="24"/>
      <c r="AQ2207" s="24"/>
      <c r="AR2207" s="24"/>
      <c r="AS2207" s="24"/>
      <c r="AT2207" s="24"/>
      <c r="AU2207" s="24"/>
      <c r="AV2207" s="24"/>
      <c r="AW2207" s="24"/>
      <c r="AX2207" s="24"/>
      <c r="AY2207" s="24"/>
      <c r="AZ2207" s="24"/>
      <c r="BA2207" s="24"/>
      <c r="BB2207" s="24"/>
      <c r="BC2207" s="24"/>
      <c r="BD2207" s="24"/>
      <c r="BE2207" s="24"/>
      <c r="BF2207" s="24"/>
      <c r="BG2207" s="24"/>
      <c r="BH2207" s="24"/>
      <c r="BI2207" s="24"/>
      <c r="BJ2207" s="24"/>
      <c r="BK2207" s="24"/>
      <c r="BL2207" s="24"/>
      <c r="BM2207" s="24"/>
      <c r="BN2207" s="24"/>
      <c r="BO2207" s="24"/>
      <c r="BP2207" s="24"/>
      <c r="BQ2207" s="24"/>
      <c r="BR2207" s="24"/>
      <c r="BS2207" s="24"/>
      <c r="BT2207" s="24"/>
      <c r="BU2207" s="24"/>
      <c r="BV2207" s="24"/>
      <c r="BW2207" s="24"/>
      <c r="BX2207" s="24"/>
      <c r="BY2207" s="24"/>
      <c r="BZ2207" s="24"/>
      <c r="CA2207" s="24"/>
      <c r="CB2207" s="24"/>
      <c r="CC2207" s="24"/>
      <c r="CD2207" s="24"/>
      <c r="CE2207" s="24"/>
      <c r="CF2207" s="24"/>
      <c r="CG2207" s="24"/>
      <c r="CH2207" s="24"/>
      <c r="CI2207" s="24"/>
      <c r="CJ2207" s="24"/>
      <c r="CK2207" s="24"/>
      <c r="CL2207" s="24"/>
      <c r="CO2207" s="24"/>
      <c r="CP2207" s="24"/>
      <c r="CQ2207" s="24"/>
      <c r="CR2207" s="24"/>
      <c r="CS2207" s="24"/>
      <c r="CT2207" s="24"/>
      <c r="CU2207" s="24"/>
      <c r="CV2207" s="24"/>
      <c r="CW2207" s="24"/>
      <c r="CX2207" s="24"/>
      <c r="CY2207" s="24"/>
      <c r="CZ2207" s="24"/>
      <c r="DA2207" s="24"/>
      <c r="DB2207" s="24"/>
      <c r="DC2207" s="24"/>
      <c r="DD2207" s="24"/>
      <c r="DE2207" s="24"/>
      <c r="DF2207" s="24"/>
      <c r="DG2207" s="24"/>
      <c r="DH2207" s="24"/>
      <c r="DI2207" s="24"/>
      <c r="DJ2207" s="24"/>
      <c r="DK2207" s="24"/>
      <c r="DL2207" s="24"/>
    </row>
    <row r="2208" spans="1:116" x14ac:dyDescent="0.35">
      <c r="B2208" t="s">
        <v>332</v>
      </c>
      <c r="D2208" t="s">
        <v>408</v>
      </c>
      <c r="E2208" s="8" t="str">
        <f t="shared" si="3424"/>
        <v>2208 WCUR-IS</v>
      </c>
      <c r="G2208" s="136" t="str">
        <f t="shared" ref="G2208:G2214" si="3511">G2182</f>
        <v>primary unit</v>
      </c>
      <c r="K2208" s="53"/>
      <c r="L2208" s="53"/>
      <c r="M2208" s="53"/>
      <c r="N2208" s="53"/>
      <c r="O2208" s="53"/>
      <c r="P2208" s="53"/>
      <c r="R2208" s="24"/>
      <c r="S2208" s="24"/>
      <c r="T2208" s="24"/>
      <c r="U2208" s="24"/>
      <c r="V2208" s="24"/>
      <c r="W2208" s="24"/>
      <c r="X2208" s="24"/>
      <c r="Y2208" s="24"/>
      <c r="Z2208" s="24"/>
      <c r="AA2208" s="24"/>
      <c r="AB2208" s="24"/>
      <c r="AC2208" s="24"/>
      <c r="AD2208" s="24"/>
      <c r="AE2208" s="24"/>
      <c r="AF2208" s="24"/>
      <c r="AG2208" s="24"/>
      <c r="AH2208" s="24"/>
      <c r="AI2208" s="24"/>
      <c r="AJ2208" s="24"/>
      <c r="AK2208" s="24"/>
      <c r="AL2208" s="24"/>
      <c r="AM2208" s="24"/>
      <c r="AN2208" s="24"/>
      <c r="AO2208" s="24"/>
      <c r="AP2208" s="24"/>
      <c r="AQ2208" s="24"/>
      <c r="AR2208" s="24"/>
      <c r="AS2208" s="24"/>
      <c r="AT2208" s="24"/>
      <c r="AU2208" s="24"/>
      <c r="AV2208" s="24"/>
      <c r="AW2208" s="24"/>
      <c r="AX2208" s="24"/>
      <c r="AY2208" s="24"/>
      <c r="AZ2208" s="24"/>
      <c r="BA2208" s="24"/>
      <c r="BB2208" s="24"/>
      <c r="BC2208" s="24"/>
      <c r="BD2208" s="24"/>
      <c r="BE2208" s="24"/>
      <c r="BF2208" s="24"/>
      <c r="BG2208" s="24"/>
      <c r="BH2208" s="24"/>
      <c r="BI2208" s="24"/>
      <c r="BJ2208" s="24"/>
      <c r="BK2208" s="24"/>
      <c r="BL2208" s="24"/>
      <c r="BM2208" s="24"/>
      <c r="BN2208" s="24"/>
      <c r="BO2208" s="24"/>
      <c r="BP2208" s="24"/>
      <c r="BQ2208" s="24"/>
      <c r="BR2208" s="24"/>
      <c r="BS2208" s="24"/>
      <c r="BT2208" s="24"/>
      <c r="BU2208" s="24"/>
      <c r="BV2208" s="24"/>
      <c r="BW2208" s="24"/>
      <c r="BX2208" s="24"/>
      <c r="BY2208" s="24"/>
      <c r="BZ2208" s="24"/>
      <c r="CA2208" s="24"/>
      <c r="CB2208" s="24"/>
      <c r="CC2208" s="24"/>
      <c r="CD2208" s="24"/>
      <c r="CE2208" s="24"/>
      <c r="CF2208" s="24"/>
      <c r="CG2208" s="24"/>
      <c r="CH2208" s="24"/>
      <c r="CI2208" s="24"/>
      <c r="CJ2208" s="24"/>
      <c r="CK2208" s="24"/>
      <c r="CL2208" s="24"/>
      <c r="CO2208" s="24"/>
      <c r="CP2208" s="24"/>
      <c r="CQ2208" s="24"/>
      <c r="CR2208" s="24"/>
      <c r="CS2208" s="24"/>
      <c r="CT2208" s="24"/>
      <c r="CU2208" s="24"/>
      <c r="CV2208" s="24"/>
      <c r="CW2208" s="24"/>
      <c r="CX2208" s="24"/>
      <c r="CY2208" s="24"/>
      <c r="CZ2208" s="24"/>
      <c r="DA2208" s="24"/>
      <c r="DB2208" s="24"/>
      <c r="DC2208" s="24"/>
      <c r="DD2208" s="24"/>
      <c r="DE2208" s="24"/>
      <c r="DF2208" s="24"/>
      <c r="DG2208" s="24"/>
      <c r="DH2208" s="24"/>
      <c r="DI2208" s="24"/>
      <c r="DJ2208" s="24"/>
      <c r="DK2208" s="24"/>
      <c r="DL2208" s="24"/>
    </row>
    <row r="2209" spans="1:116" x14ac:dyDescent="0.35">
      <c r="B2209" t="s">
        <v>332</v>
      </c>
      <c r="D2209" t="s">
        <v>408</v>
      </c>
      <c r="E2209" s="8" t="str">
        <f t="shared" si="3424"/>
        <v>2209 WCUR-IS</v>
      </c>
      <c r="G2209" s="136" t="str">
        <f t="shared" si="3511"/>
        <v>Primary revenue driver</v>
      </c>
      <c r="K2209" s="53"/>
      <c r="L2209" s="53"/>
      <c r="M2209" s="53"/>
      <c r="N2209" s="53"/>
      <c r="O2209" s="53"/>
      <c r="P2209" s="53"/>
      <c r="R2209" s="24"/>
      <c r="S2209" s="179" t="str">
        <f>S2192</f>
        <v>S$16</v>
      </c>
      <c r="T2209" s="179" t="str">
        <f t="shared" ref="T2209:CE2209" si="3512">T2192</f>
        <v>T$16</v>
      </c>
      <c r="U2209" s="179" t="str">
        <f t="shared" si="3512"/>
        <v>U$16</v>
      </c>
      <c r="V2209" s="179" t="str">
        <f t="shared" si="3512"/>
        <v>V$16</v>
      </c>
      <c r="W2209" s="179" t="str">
        <f t="shared" si="3512"/>
        <v>W$16</v>
      </c>
      <c r="X2209" s="179" t="str">
        <f t="shared" si="3512"/>
        <v>X$16</v>
      </c>
      <c r="Y2209" s="179" t="str">
        <f t="shared" si="3512"/>
        <v>Y$16</v>
      </c>
      <c r="Z2209" s="179" t="str">
        <f t="shared" si="3512"/>
        <v>Z$16</v>
      </c>
      <c r="AA2209" s="179" t="str">
        <f t="shared" si="3512"/>
        <v>AA$16</v>
      </c>
      <c r="AB2209" s="179" t="str">
        <f t="shared" si="3512"/>
        <v>AB$16</v>
      </c>
      <c r="AC2209" s="179" t="str">
        <f t="shared" si="3512"/>
        <v>AC$16</v>
      </c>
      <c r="AD2209" s="179" t="str">
        <f t="shared" si="3512"/>
        <v>AD$16</v>
      </c>
      <c r="AE2209" s="179" t="str">
        <f t="shared" si="3512"/>
        <v>AE$16</v>
      </c>
      <c r="AF2209" s="179" t="str">
        <f t="shared" si="3512"/>
        <v>AF$16</v>
      </c>
      <c r="AG2209" s="179" t="str">
        <f t="shared" si="3512"/>
        <v>AG$16</v>
      </c>
      <c r="AH2209" s="179" t="str">
        <f t="shared" si="3512"/>
        <v>AH$16</v>
      </c>
      <c r="AI2209" s="179" t="str">
        <f t="shared" si="3512"/>
        <v>AI$16</v>
      </c>
      <c r="AJ2209" s="179" t="str">
        <f t="shared" si="3512"/>
        <v>AJ$16</v>
      </c>
      <c r="AK2209" s="179" t="str">
        <f t="shared" si="3512"/>
        <v>AK$16</v>
      </c>
      <c r="AL2209" s="179" t="str">
        <f t="shared" si="3512"/>
        <v>AL$16</v>
      </c>
      <c r="AM2209" s="179" t="str">
        <f t="shared" si="3512"/>
        <v>AM$16</v>
      </c>
      <c r="AN2209" s="179" t="str">
        <f t="shared" si="3512"/>
        <v>AN$16</v>
      </c>
      <c r="AO2209" s="179" t="str">
        <f t="shared" si="3512"/>
        <v>AO$16</v>
      </c>
      <c r="AP2209" s="179" t="str">
        <f t="shared" si="3512"/>
        <v>AP$16</v>
      </c>
      <c r="AQ2209" s="179" t="str">
        <f t="shared" si="3512"/>
        <v>AQ$16</v>
      </c>
      <c r="AR2209" s="179" t="str">
        <f t="shared" si="3512"/>
        <v>AR$16</v>
      </c>
      <c r="AS2209" s="179" t="str">
        <f t="shared" si="3512"/>
        <v>AS$16</v>
      </c>
      <c r="AT2209" s="179" t="str">
        <f t="shared" si="3512"/>
        <v>AT$16</v>
      </c>
      <c r="AU2209" s="179" t="str">
        <f t="shared" si="3512"/>
        <v>AU$16</v>
      </c>
      <c r="AV2209" s="179" t="str">
        <f t="shared" si="3512"/>
        <v>AV$16</v>
      </c>
      <c r="AW2209" s="179" t="str">
        <f t="shared" si="3512"/>
        <v>AW$16</v>
      </c>
      <c r="AX2209" s="179" t="str">
        <f t="shared" si="3512"/>
        <v>AX$16</v>
      </c>
      <c r="AY2209" s="179" t="str">
        <f t="shared" si="3512"/>
        <v>AY$16</v>
      </c>
      <c r="AZ2209" s="179" t="str">
        <f t="shared" si="3512"/>
        <v>AZ$16</v>
      </c>
      <c r="BA2209" s="179" t="str">
        <f t="shared" si="3512"/>
        <v>BA$16</v>
      </c>
      <c r="BB2209" s="179" t="str">
        <f t="shared" si="3512"/>
        <v>BB$16</v>
      </c>
      <c r="BC2209" s="179" t="str">
        <f t="shared" si="3512"/>
        <v>BC$16</v>
      </c>
      <c r="BD2209" s="179" t="str">
        <f t="shared" si="3512"/>
        <v>BD$16</v>
      </c>
      <c r="BE2209" s="179" t="str">
        <f t="shared" si="3512"/>
        <v>BE$16</v>
      </c>
      <c r="BF2209" s="179" t="str">
        <f t="shared" si="3512"/>
        <v>BF$16</v>
      </c>
      <c r="BG2209" s="179" t="str">
        <f t="shared" si="3512"/>
        <v>BG$16</v>
      </c>
      <c r="BH2209" s="179" t="str">
        <f t="shared" si="3512"/>
        <v>BH$16</v>
      </c>
      <c r="BI2209" s="179" t="str">
        <f t="shared" si="3512"/>
        <v>BI$16</v>
      </c>
      <c r="BJ2209" s="179" t="str">
        <f t="shared" si="3512"/>
        <v>BJ$16</v>
      </c>
      <c r="BK2209" s="179" t="str">
        <f t="shared" si="3512"/>
        <v>BK$16</v>
      </c>
      <c r="BL2209" s="179" t="str">
        <f t="shared" si="3512"/>
        <v>BL$16</v>
      </c>
      <c r="BM2209" s="179" t="str">
        <f t="shared" si="3512"/>
        <v>BM$16</v>
      </c>
      <c r="BN2209" s="179" t="str">
        <f t="shared" si="3512"/>
        <v>BN$16</v>
      </c>
      <c r="BO2209" s="179" t="str">
        <f t="shared" si="3512"/>
        <v>BO$16</v>
      </c>
      <c r="BP2209" s="179" t="str">
        <f t="shared" si="3512"/>
        <v>BP$16</v>
      </c>
      <c r="BQ2209" s="179" t="str">
        <f t="shared" si="3512"/>
        <v>BQ$16</v>
      </c>
      <c r="BR2209" s="179" t="str">
        <f t="shared" si="3512"/>
        <v>BR$16</v>
      </c>
      <c r="BS2209" s="179" t="str">
        <f t="shared" si="3512"/>
        <v>BS$16</v>
      </c>
      <c r="BT2209" s="179" t="str">
        <f t="shared" si="3512"/>
        <v>BT$16</v>
      </c>
      <c r="BU2209" s="179" t="str">
        <f t="shared" si="3512"/>
        <v>BU$16</v>
      </c>
      <c r="BV2209" s="179" t="str">
        <f t="shared" si="3512"/>
        <v>BV$16</v>
      </c>
      <c r="BW2209" s="179" t="str">
        <f t="shared" si="3512"/>
        <v>BW$16</v>
      </c>
      <c r="BX2209" s="179" t="str">
        <f t="shared" si="3512"/>
        <v>BX$16</v>
      </c>
      <c r="BY2209" s="179" t="str">
        <f t="shared" si="3512"/>
        <v>BY$16</v>
      </c>
      <c r="BZ2209" s="179" t="str">
        <f t="shared" si="3512"/>
        <v>BZ$16</v>
      </c>
      <c r="CA2209" s="179" t="str">
        <f t="shared" si="3512"/>
        <v>CA$16</v>
      </c>
      <c r="CB2209" s="179" t="str">
        <f t="shared" si="3512"/>
        <v>CB$16</v>
      </c>
      <c r="CC2209" s="179" t="str">
        <f t="shared" si="3512"/>
        <v>CC$16</v>
      </c>
      <c r="CD2209" s="179" t="str">
        <f t="shared" si="3512"/>
        <v>CD$16</v>
      </c>
      <c r="CE2209" s="179" t="str">
        <f t="shared" si="3512"/>
        <v>CE$16</v>
      </c>
      <c r="CF2209" s="179" t="str">
        <f t="shared" ref="CF2209:CL2209" si="3513">CF2192</f>
        <v>CF$16</v>
      </c>
      <c r="CG2209" s="179" t="str">
        <f t="shared" si="3513"/>
        <v>CG$16</v>
      </c>
      <c r="CH2209" s="179" t="str">
        <f t="shared" si="3513"/>
        <v>CH$16</v>
      </c>
      <c r="CI2209" s="179" t="str">
        <f t="shared" si="3513"/>
        <v>CI$16</v>
      </c>
      <c r="CJ2209" s="179" t="str">
        <f t="shared" si="3513"/>
        <v>CJ$16</v>
      </c>
      <c r="CK2209" s="179" t="str">
        <f t="shared" si="3513"/>
        <v>CK$16</v>
      </c>
      <c r="CL2209" s="179" t="str">
        <f t="shared" si="3513"/>
        <v>CL$16</v>
      </c>
      <c r="CO2209" s="179" t="e">
        <f ca="1">CO945</f>
        <v>#N/A</v>
      </c>
      <c r="CP2209" s="179" t="e">
        <f ca="1">CP945</f>
        <v>#N/A</v>
      </c>
      <c r="CQ2209" s="179" t="e">
        <f ca="1">CQ945</f>
        <v>#N/A</v>
      </c>
      <c r="CR2209" s="179" t="e">
        <f ca="1">CR945</f>
        <v>#N/A</v>
      </c>
      <c r="CS2209" s="179" t="e">
        <f ca="1">CS945</f>
        <v>#N/A</v>
      </c>
      <c r="CT2209" s="179" t="e">
        <f ca="1">CT945</f>
        <v>#N/A</v>
      </c>
      <c r="CU2209" s="179" t="e">
        <f ca="1">CU945</f>
        <v>#N/A</v>
      </c>
      <c r="CV2209" s="179" t="e">
        <f ca="1">CV945</f>
        <v>#N/A</v>
      </c>
      <c r="CW2209" s="179" t="e">
        <f ca="1">CW945</f>
        <v>#N/A</v>
      </c>
      <c r="CX2209" s="179" t="e">
        <f ca="1">CX945</f>
        <v>#N/A</v>
      </c>
      <c r="CY2209" s="179" t="e">
        <f ca="1">CY945</f>
        <v>#N/A</v>
      </c>
      <c r="CZ2209" s="179" t="e">
        <f ca="1">CZ945</f>
        <v>#N/A</v>
      </c>
      <c r="DA2209" s="179" t="e">
        <f ca="1">DA945</f>
        <v>#N/A</v>
      </c>
      <c r="DB2209" s="179" t="e">
        <f ca="1">DB945</f>
        <v>#N/A</v>
      </c>
      <c r="DC2209" s="179" t="e">
        <f ca="1">DC945</f>
        <v>#N/A</v>
      </c>
      <c r="DD2209" s="179" t="e">
        <f ca="1">DD945</f>
        <v>#N/A</v>
      </c>
      <c r="DE2209" s="179" t="e">
        <f ca="1">DE945</f>
        <v>#N/A</v>
      </c>
      <c r="DF2209" s="179" t="e">
        <f ca="1">DF945</f>
        <v>#N/A</v>
      </c>
      <c r="DG2209" s="179" t="e">
        <f ca="1">DG945</f>
        <v>#N/A</v>
      </c>
      <c r="DH2209" s="179" t="e">
        <f ca="1">DH945</f>
        <v>#N/A</v>
      </c>
      <c r="DI2209" s="179" t="e">
        <f ca="1">DI945</f>
        <v>#N/A</v>
      </c>
      <c r="DJ2209" s="179" t="e">
        <f ca="1">DJ945</f>
        <v>#N/A</v>
      </c>
      <c r="DK2209" s="179" t="e">
        <f ca="1">DK945</f>
        <v>#N/A</v>
      </c>
      <c r="DL2209" s="179" t="e">
        <f ca="1">DL945</f>
        <v>#N/A</v>
      </c>
    </row>
    <row r="2210" spans="1:116" x14ac:dyDescent="0.35">
      <c r="B2210" t="s">
        <v>332</v>
      </c>
      <c r="D2210" t="s">
        <v>408</v>
      </c>
      <c r="E2210" s="8" t="str">
        <f t="shared" si="3424"/>
        <v>2210 WCUR-IS</v>
      </c>
      <c r="G2210" s="136" t="str">
        <f t="shared" si="3511"/>
        <v>Primary volume driver</v>
      </c>
      <c r="H2210" s="56"/>
      <c r="I2210" s="79"/>
      <c r="J2210" s="79"/>
      <c r="K2210" s="15"/>
      <c r="L2210" s="15"/>
      <c r="M2210" s="15"/>
      <c r="N2210" s="15"/>
      <c r="O2210" s="15"/>
      <c r="P2210" s="15"/>
      <c r="R2210" s="15"/>
      <c r="S2210" s="179" t="str">
        <f t="shared" ref="S2210:CD2210" si="3514">S2193</f>
        <v>S$17</v>
      </c>
      <c r="T2210" s="179" t="str">
        <f t="shared" si="3514"/>
        <v>T$17</v>
      </c>
      <c r="U2210" s="179" t="str">
        <f t="shared" si="3514"/>
        <v>U$17</v>
      </c>
      <c r="V2210" s="179" t="str">
        <f t="shared" si="3514"/>
        <v>V$17</v>
      </c>
      <c r="W2210" s="179" t="str">
        <f t="shared" si="3514"/>
        <v>W$17</v>
      </c>
      <c r="X2210" s="179" t="str">
        <f t="shared" si="3514"/>
        <v>X$17</v>
      </c>
      <c r="Y2210" s="179" t="str">
        <f t="shared" si="3514"/>
        <v>Y$17</v>
      </c>
      <c r="Z2210" s="179" t="str">
        <f t="shared" si="3514"/>
        <v>Z$17</v>
      </c>
      <c r="AA2210" s="179" t="str">
        <f t="shared" si="3514"/>
        <v>AA$17</v>
      </c>
      <c r="AB2210" s="179" t="str">
        <f t="shared" si="3514"/>
        <v>AB$17</v>
      </c>
      <c r="AC2210" s="179" t="str">
        <f t="shared" si="3514"/>
        <v>AC$17</v>
      </c>
      <c r="AD2210" s="179" t="str">
        <f t="shared" si="3514"/>
        <v>AD$17</v>
      </c>
      <c r="AE2210" s="179" t="str">
        <f t="shared" si="3514"/>
        <v>AE$17</v>
      </c>
      <c r="AF2210" s="179" t="str">
        <f t="shared" si="3514"/>
        <v>AF$17</v>
      </c>
      <c r="AG2210" s="179" t="str">
        <f t="shared" si="3514"/>
        <v>AG$17</v>
      </c>
      <c r="AH2210" s="179" t="str">
        <f t="shared" si="3514"/>
        <v>AH$17</v>
      </c>
      <c r="AI2210" s="179" t="str">
        <f t="shared" si="3514"/>
        <v>AI$17</v>
      </c>
      <c r="AJ2210" s="179" t="str">
        <f t="shared" si="3514"/>
        <v>AJ$17</v>
      </c>
      <c r="AK2210" s="179" t="str">
        <f t="shared" si="3514"/>
        <v>AK$17</v>
      </c>
      <c r="AL2210" s="179" t="str">
        <f t="shared" si="3514"/>
        <v>AL$17</v>
      </c>
      <c r="AM2210" s="179" t="str">
        <f t="shared" si="3514"/>
        <v>AM$17</v>
      </c>
      <c r="AN2210" s="179" t="str">
        <f t="shared" si="3514"/>
        <v>AN$17</v>
      </c>
      <c r="AO2210" s="179" t="str">
        <f t="shared" si="3514"/>
        <v>AO$17</v>
      </c>
      <c r="AP2210" s="179" t="str">
        <f t="shared" si="3514"/>
        <v>AP$17</v>
      </c>
      <c r="AQ2210" s="179" t="str">
        <f t="shared" si="3514"/>
        <v>AQ$17</v>
      </c>
      <c r="AR2210" s="179" t="str">
        <f t="shared" si="3514"/>
        <v>AR$17</v>
      </c>
      <c r="AS2210" s="179" t="str">
        <f t="shared" si="3514"/>
        <v>AS$17</v>
      </c>
      <c r="AT2210" s="179" t="str">
        <f t="shared" si="3514"/>
        <v>AT$17</v>
      </c>
      <c r="AU2210" s="179" t="str">
        <f t="shared" si="3514"/>
        <v>AU$17</v>
      </c>
      <c r="AV2210" s="179" t="str">
        <f t="shared" si="3514"/>
        <v>AV$17</v>
      </c>
      <c r="AW2210" s="179" t="str">
        <f t="shared" si="3514"/>
        <v>AW$17</v>
      </c>
      <c r="AX2210" s="179" t="str">
        <f t="shared" si="3514"/>
        <v>AX$17</v>
      </c>
      <c r="AY2210" s="179" t="str">
        <f t="shared" si="3514"/>
        <v>AY$17</v>
      </c>
      <c r="AZ2210" s="179" t="str">
        <f t="shared" si="3514"/>
        <v>AZ$17</v>
      </c>
      <c r="BA2210" s="179" t="str">
        <f t="shared" si="3514"/>
        <v>BA$17</v>
      </c>
      <c r="BB2210" s="179" t="str">
        <f t="shared" si="3514"/>
        <v>BB$17</v>
      </c>
      <c r="BC2210" s="179" t="str">
        <f t="shared" si="3514"/>
        <v>BC$17</v>
      </c>
      <c r="BD2210" s="179" t="str">
        <f t="shared" si="3514"/>
        <v>BD$17</v>
      </c>
      <c r="BE2210" s="179" t="str">
        <f t="shared" si="3514"/>
        <v>BE$17</v>
      </c>
      <c r="BF2210" s="179" t="str">
        <f t="shared" si="3514"/>
        <v>BF$17</v>
      </c>
      <c r="BG2210" s="179" t="str">
        <f t="shared" si="3514"/>
        <v>BG$17</v>
      </c>
      <c r="BH2210" s="179" t="str">
        <f t="shared" si="3514"/>
        <v>BH$17</v>
      </c>
      <c r="BI2210" s="179" t="str">
        <f t="shared" si="3514"/>
        <v>BI$17</v>
      </c>
      <c r="BJ2210" s="179" t="str">
        <f t="shared" si="3514"/>
        <v>BJ$17</v>
      </c>
      <c r="BK2210" s="179" t="str">
        <f t="shared" si="3514"/>
        <v>BK$17</v>
      </c>
      <c r="BL2210" s="179" t="str">
        <f t="shared" si="3514"/>
        <v>BL$17</v>
      </c>
      <c r="BM2210" s="179" t="str">
        <f t="shared" si="3514"/>
        <v>BM$17</v>
      </c>
      <c r="BN2210" s="179" t="str">
        <f t="shared" si="3514"/>
        <v>BN$17</v>
      </c>
      <c r="BO2210" s="179" t="str">
        <f t="shared" si="3514"/>
        <v>BO$17</v>
      </c>
      <c r="BP2210" s="179" t="str">
        <f t="shared" si="3514"/>
        <v>BP$17</v>
      </c>
      <c r="BQ2210" s="179" t="str">
        <f t="shared" si="3514"/>
        <v>BQ$17</v>
      </c>
      <c r="BR2210" s="179" t="str">
        <f t="shared" si="3514"/>
        <v>BR$17</v>
      </c>
      <c r="BS2210" s="179" t="str">
        <f t="shared" si="3514"/>
        <v>BS$17</v>
      </c>
      <c r="BT2210" s="179" t="str">
        <f t="shared" si="3514"/>
        <v>BT$17</v>
      </c>
      <c r="BU2210" s="179" t="str">
        <f t="shared" si="3514"/>
        <v>BU$17</v>
      </c>
      <c r="BV2210" s="179" t="str">
        <f t="shared" si="3514"/>
        <v>BV$17</v>
      </c>
      <c r="BW2210" s="179" t="str">
        <f t="shared" si="3514"/>
        <v>BW$17</v>
      </c>
      <c r="BX2210" s="179" t="str">
        <f t="shared" si="3514"/>
        <v>BX$17</v>
      </c>
      <c r="BY2210" s="179" t="str">
        <f t="shared" si="3514"/>
        <v>BY$17</v>
      </c>
      <c r="BZ2210" s="179" t="str">
        <f t="shared" si="3514"/>
        <v>BZ$17</v>
      </c>
      <c r="CA2210" s="179" t="str">
        <f t="shared" si="3514"/>
        <v>CA$17</v>
      </c>
      <c r="CB2210" s="179" t="str">
        <f t="shared" si="3514"/>
        <v>CB$17</v>
      </c>
      <c r="CC2210" s="179" t="str">
        <f t="shared" si="3514"/>
        <v>CC$17</v>
      </c>
      <c r="CD2210" s="179" t="str">
        <f t="shared" si="3514"/>
        <v>CD$17</v>
      </c>
      <c r="CE2210" s="179" t="str">
        <f t="shared" ref="CE2210:CL2210" si="3515">CE2193</f>
        <v>CE$17</v>
      </c>
      <c r="CF2210" s="179" t="str">
        <f t="shared" si="3515"/>
        <v>CF$17</v>
      </c>
      <c r="CG2210" s="179" t="str">
        <f t="shared" si="3515"/>
        <v>CG$17</v>
      </c>
      <c r="CH2210" s="179" t="str">
        <f t="shared" si="3515"/>
        <v>CH$17</v>
      </c>
      <c r="CI2210" s="179" t="str">
        <f t="shared" si="3515"/>
        <v>CI$17</v>
      </c>
      <c r="CJ2210" s="179" t="str">
        <f t="shared" si="3515"/>
        <v>CJ$17</v>
      </c>
      <c r="CK2210" s="179" t="str">
        <f t="shared" si="3515"/>
        <v>CK$17</v>
      </c>
      <c r="CL2210" s="179" t="str">
        <f t="shared" si="3515"/>
        <v>CL$17</v>
      </c>
      <c r="CN2210" s="79"/>
      <c r="CO2210" s="179">
        <f>CO946</f>
        <v>0</v>
      </c>
      <c r="CP2210" s="179">
        <f>CP946</f>
        <v>0</v>
      </c>
      <c r="CQ2210" s="179">
        <f>CQ946</f>
        <v>0</v>
      </c>
      <c r="CR2210" s="179">
        <f>CR946</f>
        <v>0</v>
      </c>
      <c r="CS2210" s="179">
        <f>CS946</f>
        <v>0</v>
      </c>
      <c r="CT2210" s="179">
        <f>CT946</f>
        <v>0</v>
      </c>
      <c r="CU2210" s="179">
        <f>CU946</f>
        <v>0</v>
      </c>
      <c r="CV2210" s="179">
        <f>CV946</f>
        <v>0</v>
      </c>
      <c r="CW2210" s="179">
        <f>CW946</f>
        <v>0</v>
      </c>
      <c r="CX2210" s="179">
        <f>CX946</f>
        <v>0</v>
      </c>
      <c r="CY2210" s="179">
        <f>CY946</f>
        <v>0</v>
      </c>
      <c r="CZ2210" s="179">
        <f>CZ946</f>
        <v>0</v>
      </c>
      <c r="DA2210" s="179">
        <f>DA946</f>
        <v>0</v>
      </c>
      <c r="DB2210" s="179">
        <f>DB946</f>
        <v>0</v>
      </c>
      <c r="DC2210" s="179">
        <f>DC946</f>
        <v>0</v>
      </c>
      <c r="DD2210" s="179">
        <f>DD946</f>
        <v>0</v>
      </c>
      <c r="DE2210" s="179">
        <f>DE946</f>
        <v>0</v>
      </c>
      <c r="DF2210" s="179">
        <f>DF946</f>
        <v>0</v>
      </c>
      <c r="DG2210" s="179">
        <f>DG946</f>
        <v>0</v>
      </c>
      <c r="DH2210" s="179">
        <f>DH946</f>
        <v>0</v>
      </c>
      <c r="DI2210" s="179">
        <f>DI946</f>
        <v>0</v>
      </c>
      <c r="DJ2210" s="179">
        <f>DJ946</f>
        <v>0</v>
      </c>
      <c r="DK2210" s="179">
        <f>DK946</f>
        <v>0</v>
      </c>
      <c r="DL2210" s="179">
        <f>DL946</f>
        <v>0</v>
      </c>
    </row>
    <row r="2211" spans="1:116" x14ac:dyDescent="0.35">
      <c r="B2211" t="s">
        <v>332</v>
      </c>
      <c r="D2211" t="s">
        <v>408</v>
      </c>
      <c r="E2211" s="8" t="str">
        <f t="shared" si="3424"/>
        <v>2211 WCUR-IS</v>
      </c>
      <c r="G2211" s="136" t="str">
        <f t="shared" si="3511"/>
        <v>Simple accounts payble - IS driven:</v>
      </c>
      <c r="H2211" s="12"/>
      <c r="I2211" s="60"/>
      <c r="J2211" s="60"/>
      <c r="K2211" s="15"/>
      <c r="L2211" s="15"/>
      <c r="M2211" s="15"/>
      <c r="N2211" s="15"/>
      <c r="O2211" s="15"/>
      <c r="P2211" s="15"/>
      <c r="R2211" s="15"/>
      <c r="S2211" s="179">
        <f t="shared" ref="S2211:CD2211" si="3516">S2194</f>
        <v>0</v>
      </c>
      <c r="T2211" s="179">
        <f t="shared" si="3516"/>
        <v>0</v>
      </c>
      <c r="U2211" s="179">
        <f t="shared" si="3516"/>
        <v>0</v>
      </c>
      <c r="V2211" s="179">
        <f t="shared" si="3516"/>
        <v>0</v>
      </c>
      <c r="W2211" s="179">
        <f t="shared" si="3516"/>
        <v>0</v>
      </c>
      <c r="X2211" s="179">
        <f t="shared" si="3516"/>
        <v>0</v>
      </c>
      <c r="Y2211" s="179">
        <f t="shared" si="3516"/>
        <v>0</v>
      </c>
      <c r="Z2211" s="179">
        <f t="shared" si="3516"/>
        <v>0</v>
      </c>
      <c r="AA2211" s="179">
        <f t="shared" si="3516"/>
        <v>0</v>
      </c>
      <c r="AB2211" s="179">
        <f t="shared" si="3516"/>
        <v>0</v>
      </c>
      <c r="AC2211" s="179">
        <f t="shared" si="3516"/>
        <v>0</v>
      </c>
      <c r="AD2211" s="179">
        <f t="shared" si="3516"/>
        <v>0</v>
      </c>
      <c r="AE2211" s="179">
        <f t="shared" si="3516"/>
        <v>0</v>
      </c>
      <c r="AF2211" s="179">
        <f t="shared" si="3516"/>
        <v>0</v>
      </c>
      <c r="AG2211" s="179">
        <f t="shared" si="3516"/>
        <v>0</v>
      </c>
      <c r="AH2211" s="179">
        <f t="shared" si="3516"/>
        <v>0</v>
      </c>
      <c r="AI2211" s="179">
        <f t="shared" si="3516"/>
        <v>0</v>
      </c>
      <c r="AJ2211" s="179">
        <f t="shared" si="3516"/>
        <v>0</v>
      </c>
      <c r="AK2211" s="179">
        <f t="shared" si="3516"/>
        <v>0</v>
      </c>
      <c r="AL2211" s="179">
        <f t="shared" si="3516"/>
        <v>0</v>
      </c>
      <c r="AM2211" s="179">
        <f t="shared" si="3516"/>
        <v>0</v>
      </c>
      <c r="AN2211" s="179">
        <f t="shared" si="3516"/>
        <v>0</v>
      </c>
      <c r="AO2211" s="179">
        <f t="shared" si="3516"/>
        <v>0</v>
      </c>
      <c r="AP2211" s="179">
        <f t="shared" si="3516"/>
        <v>0</v>
      </c>
      <c r="AQ2211" s="179">
        <f t="shared" si="3516"/>
        <v>0</v>
      </c>
      <c r="AR2211" s="179">
        <f t="shared" si="3516"/>
        <v>0</v>
      </c>
      <c r="AS2211" s="179">
        <f t="shared" si="3516"/>
        <v>0</v>
      </c>
      <c r="AT2211" s="179">
        <f t="shared" si="3516"/>
        <v>0</v>
      </c>
      <c r="AU2211" s="179">
        <f t="shared" si="3516"/>
        <v>0</v>
      </c>
      <c r="AV2211" s="179">
        <f t="shared" si="3516"/>
        <v>0</v>
      </c>
      <c r="AW2211" s="179">
        <f t="shared" si="3516"/>
        <v>0</v>
      </c>
      <c r="AX2211" s="179">
        <f t="shared" si="3516"/>
        <v>0</v>
      </c>
      <c r="AY2211" s="179">
        <f t="shared" si="3516"/>
        <v>0</v>
      </c>
      <c r="AZ2211" s="179">
        <f t="shared" si="3516"/>
        <v>0</v>
      </c>
      <c r="BA2211" s="179">
        <f t="shared" si="3516"/>
        <v>0</v>
      </c>
      <c r="BB2211" s="179">
        <f t="shared" si="3516"/>
        <v>0</v>
      </c>
      <c r="BC2211" s="179">
        <f t="shared" si="3516"/>
        <v>0</v>
      </c>
      <c r="BD2211" s="179">
        <f t="shared" si="3516"/>
        <v>0</v>
      </c>
      <c r="BE2211" s="179">
        <f t="shared" si="3516"/>
        <v>0</v>
      </c>
      <c r="BF2211" s="179">
        <f t="shared" si="3516"/>
        <v>0</v>
      </c>
      <c r="BG2211" s="179">
        <f t="shared" si="3516"/>
        <v>0</v>
      </c>
      <c r="BH2211" s="179">
        <f t="shared" si="3516"/>
        <v>0</v>
      </c>
      <c r="BI2211" s="179">
        <f t="shared" si="3516"/>
        <v>0</v>
      </c>
      <c r="BJ2211" s="179">
        <f t="shared" si="3516"/>
        <v>0</v>
      </c>
      <c r="BK2211" s="179">
        <f t="shared" si="3516"/>
        <v>0</v>
      </c>
      <c r="BL2211" s="179">
        <f t="shared" si="3516"/>
        <v>0</v>
      </c>
      <c r="BM2211" s="179">
        <f t="shared" si="3516"/>
        <v>0</v>
      </c>
      <c r="BN2211" s="179">
        <f t="shared" si="3516"/>
        <v>0</v>
      </c>
      <c r="BO2211" s="179">
        <f t="shared" si="3516"/>
        <v>0</v>
      </c>
      <c r="BP2211" s="179">
        <f t="shared" si="3516"/>
        <v>0</v>
      </c>
      <c r="BQ2211" s="179">
        <f t="shared" si="3516"/>
        <v>0</v>
      </c>
      <c r="BR2211" s="179">
        <f t="shared" si="3516"/>
        <v>0</v>
      </c>
      <c r="BS2211" s="179">
        <f t="shared" si="3516"/>
        <v>0</v>
      </c>
      <c r="BT2211" s="179">
        <f t="shared" si="3516"/>
        <v>0</v>
      </c>
      <c r="BU2211" s="179">
        <f t="shared" si="3516"/>
        <v>0</v>
      </c>
      <c r="BV2211" s="179">
        <f t="shared" si="3516"/>
        <v>0</v>
      </c>
      <c r="BW2211" s="179">
        <f t="shared" si="3516"/>
        <v>0</v>
      </c>
      <c r="BX2211" s="179">
        <f t="shared" si="3516"/>
        <v>0</v>
      </c>
      <c r="BY2211" s="179">
        <f t="shared" si="3516"/>
        <v>0</v>
      </c>
      <c r="BZ2211" s="179">
        <f t="shared" si="3516"/>
        <v>0</v>
      </c>
      <c r="CA2211" s="179">
        <f t="shared" si="3516"/>
        <v>0</v>
      </c>
      <c r="CB2211" s="179">
        <f t="shared" si="3516"/>
        <v>0</v>
      </c>
      <c r="CC2211" s="179">
        <f t="shared" si="3516"/>
        <v>0</v>
      </c>
      <c r="CD2211" s="179">
        <f t="shared" si="3516"/>
        <v>0</v>
      </c>
      <c r="CE2211" s="179">
        <f t="shared" ref="CE2211:CL2211" si="3517">CE2194</f>
        <v>0</v>
      </c>
      <c r="CF2211" s="179">
        <f t="shared" si="3517"/>
        <v>0</v>
      </c>
      <c r="CG2211" s="179">
        <f t="shared" si="3517"/>
        <v>0</v>
      </c>
      <c r="CH2211" s="179">
        <f t="shared" si="3517"/>
        <v>0</v>
      </c>
      <c r="CI2211" s="179">
        <f t="shared" si="3517"/>
        <v>0</v>
      </c>
      <c r="CJ2211" s="179">
        <f t="shared" si="3517"/>
        <v>0</v>
      </c>
      <c r="CK2211" s="179">
        <f t="shared" si="3517"/>
        <v>0</v>
      </c>
      <c r="CL2211" s="179">
        <f t="shared" si="3517"/>
        <v>0</v>
      </c>
      <c r="CN2211" s="60"/>
      <c r="CO2211" s="179">
        <f>CO947</f>
        <v>0</v>
      </c>
      <c r="CP2211" s="179">
        <f>CP947</f>
        <v>0</v>
      </c>
      <c r="CQ2211" s="179">
        <f>CQ947</f>
        <v>0</v>
      </c>
      <c r="CR2211" s="179">
        <f>CR947</f>
        <v>0</v>
      </c>
      <c r="CS2211" s="179">
        <f>CS947</f>
        <v>0</v>
      </c>
      <c r="CT2211" s="179">
        <f>CT947</f>
        <v>0</v>
      </c>
      <c r="CU2211" s="179">
        <f>CU947</f>
        <v>0</v>
      </c>
      <c r="CV2211" s="179">
        <f>CV947</f>
        <v>0</v>
      </c>
      <c r="CW2211" s="179">
        <f>CW947</f>
        <v>0</v>
      </c>
      <c r="CX2211" s="179">
        <f>CX947</f>
        <v>0</v>
      </c>
      <c r="CY2211" s="179">
        <f>CY947</f>
        <v>0</v>
      </c>
      <c r="CZ2211" s="179">
        <f>CZ947</f>
        <v>0</v>
      </c>
      <c r="DA2211" s="179">
        <f>DA947</f>
        <v>0</v>
      </c>
      <c r="DB2211" s="179">
        <f>DB947</f>
        <v>0</v>
      </c>
      <c r="DC2211" s="179">
        <f>DC947</f>
        <v>0</v>
      </c>
      <c r="DD2211" s="179">
        <f>DD947</f>
        <v>0</v>
      </c>
      <c r="DE2211" s="179">
        <f>DE947</f>
        <v>0</v>
      </c>
      <c r="DF2211" s="179">
        <f>DF947</f>
        <v>0</v>
      </c>
      <c r="DG2211" s="179">
        <f>DG947</f>
        <v>0</v>
      </c>
      <c r="DH2211" s="179">
        <f>DH947</f>
        <v>0</v>
      </c>
      <c r="DI2211" s="179">
        <f>DI947</f>
        <v>0</v>
      </c>
      <c r="DJ2211" s="179">
        <f>DJ947</f>
        <v>0</v>
      </c>
      <c r="DK2211" s="179">
        <f>DK947</f>
        <v>0</v>
      </c>
      <c r="DL2211" s="179">
        <f>DL947</f>
        <v>0</v>
      </c>
    </row>
    <row r="2212" spans="1:116" x14ac:dyDescent="0.35">
      <c r="B2212" t="s">
        <v>332</v>
      </c>
      <c r="D2212" t="s">
        <v>408</v>
      </c>
      <c r="E2212" s="8" t="str">
        <f t="shared" ref="E2212" si="3518">ROW()&amp;" "&amp;D2212</f>
        <v>2212 WCUR-IS</v>
      </c>
      <c r="G2212" s="191" t="str">
        <f>SUBSTITUTE(TRIM(MID(G2198, SEARCH("-", G2198) + 1, LEN(G2198))),":","")</f>
        <v>IS driven</v>
      </c>
      <c r="H2212" s="12"/>
      <c r="I2212" s="60"/>
      <c r="J2212" s="60"/>
      <c r="K2212" s="15"/>
      <c r="L2212" s="15"/>
      <c r="M2212" s="15"/>
      <c r="N2212" s="15"/>
      <c r="O2212" s="15"/>
      <c r="P2212" s="15"/>
      <c r="R2212" s="15"/>
      <c r="CN2212" s="60"/>
      <c r="CO2212" s="8"/>
      <c r="CP2212" s="8"/>
      <c r="CQ2212" s="8"/>
      <c r="CR2212" s="8"/>
      <c r="CS2212" s="8"/>
      <c r="CT2212" s="8"/>
      <c r="CU2212" s="8"/>
      <c r="CV2212" s="8"/>
      <c r="CW2212" s="8"/>
      <c r="CX2212" s="8"/>
      <c r="CY2212" s="8"/>
      <c r="CZ2212" s="8"/>
      <c r="DA2212" s="8"/>
      <c r="DB2212" s="8"/>
      <c r="DC2212" s="8"/>
      <c r="DD2212" s="8"/>
      <c r="DE2212" s="8"/>
      <c r="DF2212" s="8"/>
      <c r="DG2212" s="8"/>
      <c r="DH2212" s="8"/>
      <c r="DI2212" s="8"/>
      <c r="DJ2212" s="8"/>
      <c r="DK2212" s="8"/>
      <c r="DL2212" s="8"/>
    </row>
    <row r="2213" spans="1:116" x14ac:dyDescent="0.35">
      <c r="G2213" s="136" t="str">
        <f t="shared" si="3511"/>
        <v>Secondary revenue driver</v>
      </c>
      <c r="H2213" s="12"/>
      <c r="I2213" s="60"/>
      <c r="J2213" s="60"/>
      <c r="K2213" s="15"/>
      <c r="L2213" s="15"/>
      <c r="M2213" s="15"/>
      <c r="N2213" s="15"/>
      <c r="O2213" s="15"/>
      <c r="P2213" s="15"/>
      <c r="R2213" s="15"/>
      <c r="S2213" s="212" t="str">
        <f t="shared" ref="S2213:AX2213" si="3519">ADDRESS(ROW(S2202),COLUMN(S2202),2)</f>
        <v>S$2202</v>
      </c>
      <c r="T2213" s="212" t="str">
        <f t="shared" si="3519"/>
        <v>T$2202</v>
      </c>
      <c r="U2213" s="212" t="str">
        <f t="shared" si="3519"/>
        <v>U$2202</v>
      </c>
      <c r="V2213" s="212" t="str">
        <f t="shared" si="3519"/>
        <v>V$2202</v>
      </c>
      <c r="W2213" s="212" t="str">
        <f t="shared" si="3519"/>
        <v>W$2202</v>
      </c>
      <c r="X2213" s="212" t="str">
        <f t="shared" si="3519"/>
        <v>X$2202</v>
      </c>
      <c r="Y2213" s="212" t="str">
        <f t="shared" si="3519"/>
        <v>Y$2202</v>
      </c>
      <c r="Z2213" s="212" t="str">
        <f t="shared" si="3519"/>
        <v>Z$2202</v>
      </c>
      <c r="AA2213" s="212" t="str">
        <f t="shared" si="3519"/>
        <v>AA$2202</v>
      </c>
      <c r="AB2213" s="212" t="str">
        <f t="shared" si="3519"/>
        <v>AB$2202</v>
      </c>
      <c r="AC2213" s="212" t="str">
        <f t="shared" si="3519"/>
        <v>AC$2202</v>
      </c>
      <c r="AD2213" s="212" t="str">
        <f t="shared" si="3519"/>
        <v>AD$2202</v>
      </c>
      <c r="AE2213" s="212" t="str">
        <f t="shared" si="3519"/>
        <v>AE$2202</v>
      </c>
      <c r="AF2213" s="212" t="str">
        <f t="shared" si="3519"/>
        <v>AF$2202</v>
      </c>
      <c r="AG2213" s="212" t="str">
        <f t="shared" si="3519"/>
        <v>AG$2202</v>
      </c>
      <c r="AH2213" s="212" t="str">
        <f t="shared" si="3519"/>
        <v>AH$2202</v>
      </c>
      <c r="AI2213" s="212" t="str">
        <f t="shared" si="3519"/>
        <v>AI$2202</v>
      </c>
      <c r="AJ2213" s="212" t="str">
        <f t="shared" si="3519"/>
        <v>AJ$2202</v>
      </c>
      <c r="AK2213" s="212" t="str">
        <f t="shared" si="3519"/>
        <v>AK$2202</v>
      </c>
      <c r="AL2213" s="212" t="str">
        <f t="shared" si="3519"/>
        <v>AL$2202</v>
      </c>
      <c r="AM2213" s="212" t="str">
        <f t="shared" si="3519"/>
        <v>AM$2202</v>
      </c>
      <c r="AN2213" s="212" t="str">
        <f t="shared" si="3519"/>
        <v>AN$2202</v>
      </c>
      <c r="AO2213" s="212" t="str">
        <f t="shared" si="3519"/>
        <v>AO$2202</v>
      </c>
      <c r="AP2213" s="212" t="str">
        <f t="shared" si="3519"/>
        <v>AP$2202</v>
      </c>
      <c r="AQ2213" s="212" t="str">
        <f t="shared" si="3519"/>
        <v>AQ$2202</v>
      </c>
      <c r="AR2213" s="212" t="str">
        <f t="shared" si="3519"/>
        <v>AR$2202</v>
      </c>
      <c r="AS2213" s="212" t="str">
        <f t="shared" si="3519"/>
        <v>AS$2202</v>
      </c>
      <c r="AT2213" s="212" t="str">
        <f t="shared" si="3519"/>
        <v>AT$2202</v>
      </c>
      <c r="AU2213" s="212" t="str">
        <f t="shared" si="3519"/>
        <v>AU$2202</v>
      </c>
      <c r="AV2213" s="212" t="str">
        <f t="shared" si="3519"/>
        <v>AV$2202</v>
      </c>
      <c r="AW2213" s="212" t="str">
        <f t="shared" si="3519"/>
        <v>AW$2202</v>
      </c>
      <c r="AX2213" s="212" t="str">
        <f t="shared" si="3519"/>
        <v>AX$2202</v>
      </c>
      <c r="AY2213" s="212" t="str">
        <f t="shared" ref="AY2213:CD2213" si="3520">ADDRESS(ROW(AY2202),COLUMN(AY2202),2)</f>
        <v>AY$2202</v>
      </c>
      <c r="AZ2213" s="212" t="str">
        <f t="shared" si="3520"/>
        <v>AZ$2202</v>
      </c>
      <c r="BA2213" s="212" t="str">
        <f t="shared" si="3520"/>
        <v>BA$2202</v>
      </c>
      <c r="BB2213" s="212" t="str">
        <f t="shared" si="3520"/>
        <v>BB$2202</v>
      </c>
      <c r="BC2213" s="212" t="str">
        <f t="shared" si="3520"/>
        <v>BC$2202</v>
      </c>
      <c r="BD2213" s="212" t="str">
        <f t="shared" si="3520"/>
        <v>BD$2202</v>
      </c>
      <c r="BE2213" s="212" t="str">
        <f t="shared" si="3520"/>
        <v>BE$2202</v>
      </c>
      <c r="BF2213" s="212" t="str">
        <f t="shared" si="3520"/>
        <v>BF$2202</v>
      </c>
      <c r="BG2213" s="212" t="str">
        <f t="shared" si="3520"/>
        <v>BG$2202</v>
      </c>
      <c r="BH2213" s="212" t="str">
        <f t="shared" si="3520"/>
        <v>BH$2202</v>
      </c>
      <c r="BI2213" s="212" t="str">
        <f t="shared" si="3520"/>
        <v>BI$2202</v>
      </c>
      <c r="BJ2213" s="212" t="str">
        <f t="shared" si="3520"/>
        <v>BJ$2202</v>
      </c>
      <c r="BK2213" s="212" t="str">
        <f t="shared" si="3520"/>
        <v>BK$2202</v>
      </c>
      <c r="BL2213" s="212" t="str">
        <f t="shared" si="3520"/>
        <v>BL$2202</v>
      </c>
      <c r="BM2213" s="212" t="str">
        <f t="shared" si="3520"/>
        <v>BM$2202</v>
      </c>
      <c r="BN2213" s="212" t="str">
        <f t="shared" si="3520"/>
        <v>BN$2202</v>
      </c>
      <c r="BO2213" s="212" t="str">
        <f t="shared" si="3520"/>
        <v>BO$2202</v>
      </c>
      <c r="BP2213" s="212" t="str">
        <f t="shared" si="3520"/>
        <v>BP$2202</v>
      </c>
      <c r="BQ2213" s="212" t="str">
        <f t="shared" si="3520"/>
        <v>BQ$2202</v>
      </c>
      <c r="BR2213" s="212" t="str">
        <f t="shared" si="3520"/>
        <v>BR$2202</v>
      </c>
      <c r="BS2213" s="212" t="str">
        <f t="shared" si="3520"/>
        <v>BS$2202</v>
      </c>
      <c r="BT2213" s="212" t="str">
        <f t="shared" si="3520"/>
        <v>BT$2202</v>
      </c>
      <c r="BU2213" s="212" t="str">
        <f t="shared" si="3520"/>
        <v>BU$2202</v>
      </c>
      <c r="BV2213" s="212" t="str">
        <f t="shared" si="3520"/>
        <v>BV$2202</v>
      </c>
      <c r="BW2213" s="212" t="str">
        <f t="shared" si="3520"/>
        <v>BW$2202</v>
      </c>
      <c r="BX2213" s="212" t="str">
        <f t="shared" si="3520"/>
        <v>BX$2202</v>
      </c>
      <c r="BY2213" s="212" t="str">
        <f t="shared" si="3520"/>
        <v>BY$2202</v>
      </c>
      <c r="BZ2213" s="212" t="str">
        <f t="shared" si="3520"/>
        <v>BZ$2202</v>
      </c>
      <c r="CA2213" s="212" t="str">
        <f t="shared" si="3520"/>
        <v>CA$2202</v>
      </c>
      <c r="CB2213" s="212" t="str">
        <f t="shared" si="3520"/>
        <v>CB$2202</v>
      </c>
      <c r="CC2213" s="212" t="str">
        <f t="shared" si="3520"/>
        <v>CC$2202</v>
      </c>
      <c r="CD2213" s="212" t="str">
        <f t="shared" si="3520"/>
        <v>CD$2202</v>
      </c>
      <c r="CE2213" s="212" t="str">
        <f t="shared" ref="CE2213:CL2213" si="3521">ADDRESS(ROW(CE2202),COLUMN(CE2202),2)</f>
        <v>CE$2202</v>
      </c>
      <c r="CF2213" s="212" t="str">
        <f t="shared" si="3521"/>
        <v>CF$2202</v>
      </c>
      <c r="CG2213" s="212" t="str">
        <f t="shared" si="3521"/>
        <v>CG$2202</v>
      </c>
      <c r="CH2213" s="212" t="str">
        <f t="shared" si="3521"/>
        <v>CH$2202</v>
      </c>
      <c r="CI2213" s="212" t="str">
        <f t="shared" si="3521"/>
        <v>CI$2202</v>
      </c>
      <c r="CJ2213" s="212" t="str">
        <f t="shared" si="3521"/>
        <v>CJ$2202</v>
      </c>
      <c r="CK2213" s="212" t="str">
        <f t="shared" si="3521"/>
        <v>CK$2202</v>
      </c>
      <c r="CL2213" s="212" t="str">
        <f t="shared" si="3521"/>
        <v>CL$2202</v>
      </c>
      <c r="CN2213" s="60"/>
      <c r="CO2213" s="212" t="str">
        <f>ADDRESS(ROW(CO955),COLUMN(CO955),2)</f>
        <v>CO$955</v>
      </c>
      <c r="CP2213" s="212" t="str">
        <f>ADDRESS(ROW(CP955),COLUMN(CP955),2)</f>
        <v>CP$955</v>
      </c>
      <c r="CQ2213" s="212" t="str">
        <f>ADDRESS(ROW(CQ955),COLUMN(CQ955),2)</f>
        <v>CQ$955</v>
      </c>
      <c r="CR2213" s="212" t="str">
        <f>ADDRESS(ROW(CR955),COLUMN(CR955),2)</f>
        <v>CR$955</v>
      </c>
      <c r="CS2213" s="212" t="str">
        <f>ADDRESS(ROW(CS955),COLUMN(CS955),2)</f>
        <v>CS$955</v>
      </c>
      <c r="CT2213" s="212" t="str">
        <f>ADDRESS(ROW(CT955),COLUMN(CT955),2)</f>
        <v>CT$955</v>
      </c>
      <c r="CU2213" s="212" t="str">
        <f>ADDRESS(ROW(CU955),COLUMN(CU955),2)</f>
        <v>CU$955</v>
      </c>
      <c r="CV2213" s="212" t="str">
        <f>ADDRESS(ROW(CV955),COLUMN(CV955),2)</f>
        <v>CV$955</v>
      </c>
      <c r="CW2213" s="212" t="str">
        <f>ADDRESS(ROW(CW955),COLUMN(CW955),2)</f>
        <v>CW$955</v>
      </c>
      <c r="CX2213" s="212" t="str">
        <f>ADDRESS(ROW(CX955),COLUMN(CX955),2)</f>
        <v>CX$955</v>
      </c>
      <c r="CY2213" s="212" t="str">
        <f>ADDRESS(ROW(CY955),COLUMN(CY955),2)</f>
        <v>CY$955</v>
      </c>
      <c r="CZ2213" s="212" t="str">
        <f>ADDRESS(ROW(CZ955),COLUMN(CZ955),2)</f>
        <v>CZ$955</v>
      </c>
      <c r="DA2213" s="212" t="str">
        <f>ADDRESS(ROW(DA955),COLUMN(DA955),2)</f>
        <v>DA$955</v>
      </c>
      <c r="DB2213" s="212" t="str">
        <f>ADDRESS(ROW(DB955),COLUMN(DB955),2)</f>
        <v>DB$955</v>
      </c>
      <c r="DC2213" s="212" t="str">
        <f>ADDRESS(ROW(DC955),COLUMN(DC955),2)</f>
        <v>DC$955</v>
      </c>
      <c r="DD2213" s="212" t="str">
        <f>ADDRESS(ROW(DD955),COLUMN(DD955),2)</f>
        <v>DD$955</v>
      </c>
      <c r="DE2213" s="212" t="str">
        <f>ADDRESS(ROW(DE955),COLUMN(DE955),2)</f>
        <v>DE$955</v>
      </c>
      <c r="DF2213" s="212" t="str">
        <f>ADDRESS(ROW(DF955),COLUMN(DF955),2)</f>
        <v>DF$955</v>
      </c>
      <c r="DG2213" s="212" t="str">
        <f>ADDRESS(ROW(DG955),COLUMN(DG955),2)</f>
        <v>DG$955</v>
      </c>
      <c r="DH2213" s="212" t="str">
        <f>ADDRESS(ROW(DH955),COLUMN(DH955),2)</f>
        <v>DH$955</v>
      </c>
      <c r="DI2213" s="212" t="str">
        <f>ADDRESS(ROW(DI955),COLUMN(DI955),2)</f>
        <v>DI$955</v>
      </c>
      <c r="DJ2213" s="212" t="str">
        <f>ADDRESS(ROW(DJ955),COLUMN(DJ955),2)</f>
        <v>DJ$955</v>
      </c>
      <c r="DK2213" s="212" t="str">
        <f>ADDRESS(ROW(DK955),COLUMN(DK955),2)</f>
        <v>DK$955</v>
      </c>
      <c r="DL2213" s="212" t="str">
        <f>ADDRESS(ROW(DL955),COLUMN(DL955),2)</f>
        <v>DL$955</v>
      </c>
    </row>
    <row r="2214" spans="1:116" x14ac:dyDescent="0.35">
      <c r="A2214" s="174"/>
      <c r="E2214" s="8"/>
      <c r="G2214" s="136" t="str">
        <f t="shared" si="3511"/>
        <v>Secondary volume driver</v>
      </c>
      <c r="S2214" s="212" t="str">
        <f t="shared" ref="S2214:AX2214" si="3522">ADDRESS(ROW(S2201),COLUMN(S2201),2)</f>
        <v>S$2201</v>
      </c>
      <c r="T2214" s="212" t="str">
        <f t="shared" si="3522"/>
        <v>T$2201</v>
      </c>
      <c r="U2214" s="212" t="str">
        <f t="shared" si="3522"/>
        <v>U$2201</v>
      </c>
      <c r="V2214" s="212" t="str">
        <f t="shared" si="3522"/>
        <v>V$2201</v>
      </c>
      <c r="W2214" s="212" t="str">
        <f t="shared" si="3522"/>
        <v>W$2201</v>
      </c>
      <c r="X2214" s="212" t="str">
        <f t="shared" si="3522"/>
        <v>X$2201</v>
      </c>
      <c r="Y2214" s="212" t="str">
        <f t="shared" si="3522"/>
        <v>Y$2201</v>
      </c>
      <c r="Z2214" s="212" t="str">
        <f t="shared" si="3522"/>
        <v>Z$2201</v>
      </c>
      <c r="AA2214" s="212" t="str">
        <f t="shared" si="3522"/>
        <v>AA$2201</v>
      </c>
      <c r="AB2214" s="212" t="str">
        <f t="shared" si="3522"/>
        <v>AB$2201</v>
      </c>
      <c r="AC2214" s="212" t="str">
        <f t="shared" si="3522"/>
        <v>AC$2201</v>
      </c>
      <c r="AD2214" s="212" t="str">
        <f t="shared" si="3522"/>
        <v>AD$2201</v>
      </c>
      <c r="AE2214" s="212" t="str">
        <f t="shared" si="3522"/>
        <v>AE$2201</v>
      </c>
      <c r="AF2214" s="212" t="str">
        <f t="shared" si="3522"/>
        <v>AF$2201</v>
      </c>
      <c r="AG2214" s="212" t="str">
        <f t="shared" si="3522"/>
        <v>AG$2201</v>
      </c>
      <c r="AH2214" s="212" t="str">
        <f t="shared" si="3522"/>
        <v>AH$2201</v>
      </c>
      <c r="AI2214" s="212" t="str">
        <f t="shared" si="3522"/>
        <v>AI$2201</v>
      </c>
      <c r="AJ2214" s="212" t="str">
        <f t="shared" si="3522"/>
        <v>AJ$2201</v>
      </c>
      <c r="AK2214" s="212" t="str">
        <f t="shared" si="3522"/>
        <v>AK$2201</v>
      </c>
      <c r="AL2214" s="212" t="str">
        <f t="shared" si="3522"/>
        <v>AL$2201</v>
      </c>
      <c r="AM2214" s="212" t="str">
        <f t="shared" si="3522"/>
        <v>AM$2201</v>
      </c>
      <c r="AN2214" s="212" t="str">
        <f t="shared" si="3522"/>
        <v>AN$2201</v>
      </c>
      <c r="AO2214" s="212" t="str">
        <f t="shared" si="3522"/>
        <v>AO$2201</v>
      </c>
      <c r="AP2214" s="212" t="str">
        <f t="shared" si="3522"/>
        <v>AP$2201</v>
      </c>
      <c r="AQ2214" s="212" t="str">
        <f t="shared" si="3522"/>
        <v>AQ$2201</v>
      </c>
      <c r="AR2214" s="212" t="str">
        <f t="shared" si="3522"/>
        <v>AR$2201</v>
      </c>
      <c r="AS2214" s="212" t="str">
        <f t="shared" si="3522"/>
        <v>AS$2201</v>
      </c>
      <c r="AT2214" s="212" t="str">
        <f t="shared" si="3522"/>
        <v>AT$2201</v>
      </c>
      <c r="AU2214" s="212" t="str">
        <f t="shared" si="3522"/>
        <v>AU$2201</v>
      </c>
      <c r="AV2214" s="212" t="str">
        <f t="shared" si="3522"/>
        <v>AV$2201</v>
      </c>
      <c r="AW2214" s="212" t="str">
        <f t="shared" si="3522"/>
        <v>AW$2201</v>
      </c>
      <c r="AX2214" s="212" t="str">
        <f t="shared" si="3522"/>
        <v>AX$2201</v>
      </c>
      <c r="AY2214" s="212" t="str">
        <f t="shared" ref="AY2214:CD2214" si="3523">ADDRESS(ROW(AY2201),COLUMN(AY2201),2)</f>
        <v>AY$2201</v>
      </c>
      <c r="AZ2214" s="212" t="str">
        <f t="shared" si="3523"/>
        <v>AZ$2201</v>
      </c>
      <c r="BA2214" s="212" t="str">
        <f t="shared" si="3523"/>
        <v>BA$2201</v>
      </c>
      <c r="BB2214" s="212" t="str">
        <f t="shared" si="3523"/>
        <v>BB$2201</v>
      </c>
      <c r="BC2214" s="212" t="str">
        <f t="shared" si="3523"/>
        <v>BC$2201</v>
      </c>
      <c r="BD2214" s="212" t="str">
        <f t="shared" si="3523"/>
        <v>BD$2201</v>
      </c>
      <c r="BE2214" s="212" t="str">
        <f t="shared" si="3523"/>
        <v>BE$2201</v>
      </c>
      <c r="BF2214" s="212" t="str">
        <f t="shared" si="3523"/>
        <v>BF$2201</v>
      </c>
      <c r="BG2214" s="212" t="str">
        <f t="shared" si="3523"/>
        <v>BG$2201</v>
      </c>
      <c r="BH2214" s="212" t="str">
        <f t="shared" si="3523"/>
        <v>BH$2201</v>
      </c>
      <c r="BI2214" s="212" t="str">
        <f t="shared" si="3523"/>
        <v>BI$2201</v>
      </c>
      <c r="BJ2214" s="212" t="str">
        <f t="shared" si="3523"/>
        <v>BJ$2201</v>
      </c>
      <c r="BK2214" s="212" t="str">
        <f t="shared" si="3523"/>
        <v>BK$2201</v>
      </c>
      <c r="BL2214" s="212" t="str">
        <f t="shared" si="3523"/>
        <v>BL$2201</v>
      </c>
      <c r="BM2214" s="212" t="str">
        <f t="shared" si="3523"/>
        <v>BM$2201</v>
      </c>
      <c r="BN2214" s="212" t="str">
        <f t="shared" si="3523"/>
        <v>BN$2201</v>
      </c>
      <c r="BO2214" s="212" t="str">
        <f t="shared" si="3523"/>
        <v>BO$2201</v>
      </c>
      <c r="BP2214" s="212" t="str">
        <f t="shared" si="3523"/>
        <v>BP$2201</v>
      </c>
      <c r="BQ2214" s="212" t="str">
        <f t="shared" si="3523"/>
        <v>BQ$2201</v>
      </c>
      <c r="BR2214" s="212" t="str">
        <f t="shared" si="3523"/>
        <v>BR$2201</v>
      </c>
      <c r="BS2214" s="212" t="str">
        <f t="shared" si="3523"/>
        <v>BS$2201</v>
      </c>
      <c r="BT2214" s="212" t="str">
        <f t="shared" si="3523"/>
        <v>BT$2201</v>
      </c>
      <c r="BU2214" s="212" t="str">
        <f t="shared" si="3523"/>
        <v>BU$2201</v>
      </c>
      <c r="BV2214" s="212" t="str">
        <f t="shared" si="3523"/>
        <v>BV$2201</v>
      </c>
      <c r="BW2214" s="212" t="str">
        <f t="shared" si="3523"/>
        <v>BW$2201</v>
      </c>
      <c r="BX2214" s="212" t="str">
        <f t="shared" si="3523"/>
        <v>BX$2201</v>
      </c>
      <c r="BY2214" s="212" t="str">
        <f t="shared" si="3523"/>
        <v>BY$2201</v>
      </c>
      <c r="BZ2214" s="212" t="str">
        <f t="shared" si="3523"/>
        <v>BZ$2201</v>
      </c>
      <c r="CA2214" s="212" t="str">
        <f t="shared" si="3523"/>
        <v>CA$2201</v>
      </c>
      <c r="CB2214" s="212" t="str">
        <f t="shared" si="3523"/>
        <v>CB$2201</v>
      </c>
      <c r="CC2214" s="212" t="str">
        <f t="shared" si="3523"/>
        <v>CC$2201</v>
      </c>
      <c r="CD2214" s="212" t="str">
        <f t="shared" si="3523"/>
        <v>CD$2201</v>
      </c>
      <c r="CE2214" s="212" t="str">
        <f t="shared" ref="CE2214:CL2214" si="3524">ADDRESS(ROW(CE2201),COLUMN(CE2201),2)</f>
        <v>CE$2201</v>
      </c>
      <c r="CF2214" s="212" t="str">
        <f t="shared" si="3524"/>
        <v>CF$2201</v>
      </c>
      <c r="CG2214" s="212" t="str">
        <f t="shared" si="3524"/>
        <v>CG$2201</v>
      </c>
      <c r="CH2214" s="212" t="str">
        <f t="shared" si="3524"/>
        <v>CH$2201</v>
      </c>
      <c r="CI2214" s="212" t="str">
        <f t="shared" si="3524"/>
        <v>CI$2201</v>
      </c>
      <c r="CJ2214" s="212" t="str">
        <f t="shared" si="3524"/>
        <v>CJ$2201</v>
      </c>
      <c r="CK2214" s="212" t="str">
        <f t="shared" si="3524"/>
        <v>CK$2201</v>
      </c>
      <c r="CL2214" s="212" t="str">
        <f t="shared" si="3524"/>
        <v>CL$2201</v>
      </c>
      <c r="CO2214" s="212" t="str">
        <f>ADDRESS(ROW(CO954),COLUMN(CO954),2)</f>
        <v>CO$954</v>
      </c>
      <c r="CP2214" s="212" t="str">
        <f>ADDRESS(ROW(CP954),COLUMN(CP954),2)</f>
        <v>CP$954</v>
      </c>
      <c r="CQ2214" s="212" t="str">
        <f>ADDRESS(ROW(CQ954),COLUMN(CQ954),2)</f>
        <v>CQ$954</v>
      </c>
      <c r="CR2214" s="212" t="str">
        <f>ADDRESS(ROW(CR954),COLUMN(CR954),2)</f>
        <v>CR$954</v>
      </c>
      <c r="CS2214" s="212" t="str">
        <f>ADDRESS(ROW(CS954),COLUMN(CS954),2)</f>
        <v>CS$954</v>
      </c>
      <c r="CT2214" s="212" t="str">
        <f>ADDRESS(ROW(CT954),COLUMN(CT954),2)</f>
        <v>CT$954</v>
      </c>
      <c r="CU2214" s="212" t="str">
        <f>ADDRESS(ROW(CU954),COLUMN(CU954),2)</f>
        <v>CU$954</v>
      </c>
      <c r="CV2214" s="212" t="str">
        <f>ADDRESS(ROW(CV954),COLUMN(CV954),2)</f>
        <v>CV$954</v>
      </c>
      <c r="CW2214" s="212" t="str">
        <f>ADDRESS(ROW(CW954),COLUMN(CW954),2)</f>
        <v>CW$954</v>
      </c>
      <c r="CX2214" s="212" t="str">
        <f>ADDRESS(ROW(CX954),COLUMN(CX954),2)</f>
        <v>CX$954</v>
      </c>
      <c r="CY2214" s="212" t="str">
        <f>ADDRESS(ROW(CY954),COLUMN(CY954),2)</f>
        <v>CY$954</v>
      </c>
      <c r="CZ2214" s="212" t="str">
        <f>ADDRESS(ROW(CZ954),COLUMN(CZ954),2)</f>
        <v>CZ$954</v>
      </c>
      <c r="DA2214" s="212" t="str">
        <f>ADDRESS(ROW(DA954),COLUMN(DA954),2)</f>
        <v>DA$954</v>
      </c>
      <c r="DB2214" s="212" t="str">
        <f>ADDRESS(ROW(DB954),COLUMN(DB954),2)</f>
        <v>DB$954</v>
      </c>
      <c r="DC2214" s="212" t="str">
        <f>ADDRESS(ROW(DC954),COLUMN(DC954),2)</f>
        <v>DC$954</v>
      </c>
      <c r="DD2214" s="212" t="str">
        <f>ADDRESS(ROW(DD954),COLUMN(DD954),2)</f>
        <v>DD$954</v>
      </c>
      <c r="DE2214" s="212" t="str">
        <f>ADDRESS(ROW(DE954),COLUMN(DE954),2)</f>
        <v>DE$954</v>
      </c>
      <c r="DF2214" s="212" t="str">
        <f>ADDRESS(ROW(DF954),COLUMN(DF954),2)</f>
        <v>DF$954</v>
      </c>
      <c r="DG2214" s="212" t="str">
        <f>ADDRESS(ROW(DG954),COLUMN(DG954),2)</f>
        <v>DG$954</v>
      </c>
      <c r="DH2214" s="212" t="str">
        <f>ADDRESS(ROW(DH954),COLUMN(DH954),2)</f>
        <v>DH$954</v>
      </c>
      <c r="DI2214" s="212" t="str">
        <f>ADDRESS(ROW(DI954),COLUMN(DI954),2)</f>
        <v>DI$954</v>
      </c>
      <c r="DJ2214" s="212" t="str">
        <f>ADDRESS(ROW(DJ954),COLUMN(DJ954),2)</f>
        <v>DJ$954</v>
      </c>
      <c r="DK2214" s="212" t="str">
        <f>ADDRESS(ROW(DK954),COLUMN(DK954),2)</f>
        <v>DK$954</v>
      </c>
      <c r="DL2214" s="212" t="str">
        <f>ADDRESS(ROW(DL954),COLUMN(DL954),2)</f>
        <v>DL$954</v>
      </c>
    </row>
    <row r="2215" spans="1:116" x14ac:dyDescent="0.35">
      <c r="A2215" s="174"/>
      <c r="E2215" s="8"/>
      <c r="CO2215" s="8"/>
      <c r="CP2215" s="8"/>
      <c r="CQ2215" s="8"/>
      <c r="CR2215" s="8"/>
      <c r="CS2215" s="8"/>
      <c r="CT2215" s="8"/>
      <c r="CU2215" s="8"/>
      <c r="CV2215" s="8"/>
      <c r="CW2215" s="8"/>
      <c r="CX2215" s="8"/>
      <c r="CY2215" s="8"/>
      <c r="CZ2215" s="8"/>
      <c r="DA2215" s="8"/>
      <c r="DB2215" s="8"/>
      <c r="DC2215" s="8"/>
      <c r="DD2215" s="8"/>
      <c r="DE2215" s="8"/>
      <c r="DF2215" s="8"/>
      <c r="DG2215" s="8"/>
      <c r="DH2215" s="8"/>
      <c r="DI2215" s="8"/>
      <c r="DJ2215" s="8"/>
      <c r="DK2215" s="8"/>
      <c r="DL2215" s="8"/>
    </row>
    <row r="2216" spans="1:116" x14ac:dyDescent="0.35">
      <c r="A2216" s="174"/>
      <c r="E2216" s="8"/>
      <c r="G2216" s="175" t="s">
        <v>490</v>
      </c>
      <c r="H2216" s="174"/>
      <c r="I2216" s="176"/>
      <c r="J2216" s="176"/>
      <c r="K2216" s="197"/>
      <c r="L2216" s="197"/>
      <c r="M2216" s="197"/>
      <c r="N2216" s="197"/>
      <c r="O2216" s="197"/>
      <c r="P2216" s="197"/>
      <c r="R2216" s="198"/>
      <c r="S2216" s="174"/>
      <c r="T2216" s="174"/>
      <c r="U2216" s="174"/>
      <c r="V2216" s="174"/>
      <c r="W2216" s="174"/>
      <c r="X2216" s="174"/>
      <c r="Y2216" s="174"/>
      <c r="Z2216" s="174"/>
      <c r="AA2216" s="174"/>
      <c r="AB2216" s="174"/>
      <c r="AC2216" s="174"/>
      <c r="AD2216" s="174"/>
      <c r="AE2216" s="174"/>
      <c r="AF2216" s="174"/>
      <c r="AG2216" s="174"/>
      <c r="AH2216" s="174"/>
      <c r="AI2216" s="174"/>
      <c r="AJ2216" s="174"/>
      <c r="AK2216" s="174"/>
      <c r="AL2216" s="174"/>
      <c r="AM2216" s="174"/>
      <c r="AN2216" s="174"/>
      <c r="AO2216" s="174"/>
      <c r="AP2216" s="174"/>
      <c r="AQ2216" s="174"/>
      <c r="AR2216" s="174"/>
      <c r="AS2216" s="174"/>
      <c r="AT2216" s="174"/>
      <c r="AU2216" s="174"/>
      <c r="AV2216" s="174"/>
      <c r="AW2216" s="174"/>
      <c r="AX2216" s="174"/>
      <c r="AY2216" s="174"/>
      <c r="AZ2216" s="174"/>
      <c r="BA2216" s="174"/>
      <c r="BB2216" s="174"/>
      <c r="BC2216" s="174"/>
      <c r="BD2216" s="174"/>
      <c r="BE2216" s="174"/>
      <c r="BF2216" s="174"/>
      <c r="BG2216" s="174"/>
      <c r="BH2216" s="174"/>
      <c r="BI2216" s="174"/>
      <c r="BJ2216" s="174"/>
      <c r="BK2216" s="174"/>
      <c r="BL2216" s="174"/>
      <c r="BM2216" s="174"/>
      <c r="BN2216" s="174"/>
      <c r="BO2216" s="174"/>
      <c r="BP2216" s="174"/>
      <c r="BQ2216" s="174"/>
      <c r="BR2216" s="174"/>
      <c r="BS2216" s="174"/>
      <c r="BT2216" s="174"/>
      <c r="BU2216" s="174"/>
      <c r="BV2216" s="174"/>
      <c r="BW2216" s="174"/>
      <c r="BX2216" s="174"/>
      <c r="BY2216" s="174"/>
      <c r="BZ2216" s="174"/>
      <c r="CA2216" s="174"/>
      <c r="CB2216" s="174"/>
      <c r="CC2216" s="174"/>
      <c r="CD2216" s="174"/>
      <c r="CE2216" s="174"/>
      <c r="CF2216" s="174"/>
      <c r="CG2216" s="174"/>
      <c r="CH2216" s="174"/>
      <c r="CI2216" s="174"/>
      <c r="CJ2216" s="174"/>
      <c r="CK2216" s="174"/>
      <c r="CL2216" s="174"/>
      <c r="CN2216" s="176"/>
      <c r="CO2216" s="174"/>
      <c r="CP2216" s="174"/>
      <c r="CQ2216" s="174"/>
      <c r="CR2216" s="174"/>
      <c r="CS2216" s="174"/>
      <c r="CT2216" s="174"/>
      <c r="CU2216" s="174"/>
      <c r="CV2216" s="174"/>
      <c r="CW2216" s="174"/>
      <c r="CX2216" s="174"/>
      <c r="CY2216" s="174"/>
      <c r="CZ2216" s="174"/>
      <c r="DA2216" s="174"/>
      <c r="DB2216" s="174"/>
      <c r="DC2216" s="174"/>
      <c r="DD2216" s="174"/>
      <c r="DE2216" s="174"/>
      <c r="DF2216" s="174"/>
      <c r="DG2216" s="174"/>
      <c r="DH2216" s="174"/>
      <c r="DI2216" s="174"/>
      <c r="DJ2216" s="174"/>
      <c r="DK2216" s="174"/>
      <c r="DL2216" s="174"/>
    </row>
    <row r="2217" spans="1:116" x14ac:dyDescent="0.35">
      <c r="A2217" s="174"/>
      <c r="E2217" s="8"/>
      <c r="G2217" s="175" t="s">
        <v>492</v>
      </c>
      <c r="H2217" s="174"/>
      <c r="I2217" s="176"/>
      <c r="J2217" s="176"/>
      <c r="K2217" s="197"/>
      <c r="L2217" s="197"/>
      <c r="M2217" s="197"/>
      <c r="N2217" s="197"/>
      <c r="O2217" s="197"/>
      <c r="P2217" s="197"/>
      <c r="R2217" s="198"/>
      <c r="S2217" s="174"/>
      <c r="T2217" s="174"/>
      <c r="U2217" s="174"/>
      <c r="V2217" s="174"/>
      <c r="W2217" s="174"/>
      <c r="X2217" s="174"/>
      <c r="Y2217" s="174"/>
      <c r="Z2217" s="174"/>
      <c r="AA2217" s="174"/>
      <c r="AB2217" s="174"/>
      <c r="AC2217" s="174"/>
      <c r="AD2217" s="174"/>
      <c r="AE2217" s="174"/>
      <c r="AF2217" s="174"/>
      <c r="AG2217" s="174"/>
      <c r="AH2217" s="174"/>
      <c r="AI2217" s="174"/>
      <c r="AJ2217" s="174"/>
      <c r="AK2217" s="174"/>
      <c r="AL2217" s="174"/>
      <c r="AM2217" s="174"/>
      <c r="AN2217" s="174"/>
      <c r="AO2217" s="174"/>
      <c r="AP2217" s="174"/>
      <c r="AQ2217" s="174"/>
      <c r="AR2217" s="174"/>
      <c r="AS2217" s="174"/>
      <c r="AT2217" s="174"/>
      <c r="AU2217" s="174"/>
      <c r="AV2217" s="174"/>
      <c r="AW2217" s="174"/>
      <c r="AX2217" s="174"/>
      <c r="AY2217" s="174"/>
      <c r="AZ2217" s="174"/>
      <c r="BA2217" s="174"/>
      <c r="BB2217" s="174"/>
      <c r="BC2217" s="174"/>
      <c r="BD2217" s="174"/>
      <c r="BE2217" s="174"/>
      <c r="BF2217" s="174"/>
      <c r="BG2217" s="174"/>
      <c r="BH2217" s="174"/>
      <c r="BI2217" s="174"/>
      <c r="BJ2217" s="174"/>
      <c r="BK2217" s="174"/>
      <c r="BL2217" s="174"/>
      <c r="BM2217" s="174"/>
      <c r="BN2217" s="174"/>
      <c r="BO2217" s="174"/>
      <c r="BP2217" s="174"/>
      <c r="BQ2217" s="174"/>
      <c r="BR2217" s="174"/>
      <c r="BS2217" s="174"/>
      <c r="BT2217" s="174"/>
      <c r="BU2217" s="174"/>
      <c r="BV2217" s="174"/>
      <c r="BW2217" s="174"/>
      <c r="BX2217" s="174"/>
      <c r="BY2217" s="174"/>
      <c r="BZ2217" s="174"/>
      <c r="CA2217" s="174"/>
      <c r="CB2217" s="174"/>
      <c r="CC2217" s="174"/>
      <c r="CD2217" s="174"/>
      <c r="CE2217" s="174"/>
      <c r="CF2217" s="174"/>
      <c r="CG2217" s="174"/>
      <c r="CH2217" s="174"/>
      <c r="CI2217" s="174"/>
      <c r="CJ2217" s="174"/>
      <c r="CK2217" s="174"/>
      <c r="CL2217" s="174"/>
      <c r="CN2217" s="176"/>
      <c r="CO2217" s="174"/>
      <c r="CP2217" s="174"/>
      <c r="CQ2217" s="174"/>
      <c r="CR2217" s="174"/>
      <c r="CS2217" s="174"/>
      <c r="CT2217" s="174"/>
      <c r="CU2217" s="174"/>
      <c r="CV2217" s="174"/>
      <c r="CW2217" s="174"/>
      <c r="CX2217" s="174"/>
      <c r="CY2217" s="174"/>
      <c r="CZ2217" s="174"/>
      <c r="DA2217" s="174"/>
      <c r="DB2217" s="174"/>
      <c r="DC2217" s="174"/>
      <c r="DD2217" s="174"/>
      <c r="DE2217" s="174"/>
      <c r="DF2217" s="174"/>
      <c r="DG2217" s="174"/>
      <c r="DH2217" s="174"/>
      <c r="DI2217" s="174"/>
      <c r="DJ2217" s="174"/>
      <c r="DK2217" s="174"/>
      <c r="DL2217" s="174"/>
    </row>
    <row r="2218" spans="1:116" x14ac:dyDescent="0.35">
      <c r="A2218" s="174"/>
      <c r="E2218" s="8"/>
      <c r="G2218" s="175" t="s">
        <v>461</v>
      </c>
      <c r="H2218" s="174"/>
      <c r="I2218" s="176"/>
      <c r="J2218" s="176"/>
      <c r="K2218" s="197"/>
      <c r="L2218" s="197"/>
      <c r="M2218" s="197"/>
      <c r="N2218" s="197"/>
      <c r="O2218" s="197"/>
      <c r="P2218" s="197"/>
      <c r="R2218" s="198"/>
      <c r="S2218" s="199" t="str">
        <f t="shared" ref="S2218:CD2218" si="3525">S$20</f>
        <v>S$16</v>
      </c>
      <c r="T2218" s="199" t="str">
        <f t="shared" si="3525"/>
        <v>T$16</v>
      </c>
      <c r="U2218" s="199" t="str">
        <f t="shared" si="3525"/>
        <v>U$16</v>
      </c>
      <c r="V2218" s="199" t="str">
        <f t="shared" si="3525"/>
        <v>V$16</v>
      </c>
      <c r="W2218" s="199" t="str">
        <f t="shared" si="3525"/>
        <v>W$16</v>
      </c>
      <c r="X2218" s="199" t="str">
        <f t="shared" si="3525"/>
        <v>X$16</v>
      </c>
      <c r="Y2218" s="199" t="str">
        <f t="shared" si="3525"/>
        <v>Y$16</v>
      </c>
      <c r="Z2218" s="199" t="str">
        <f t="shared" si="3525"/>
        <v>Z$16</v>
      </c>
      <c r="AA2218" s="199" t="str">
        <f t="shared" si="3525"/>
        <v>AA$16</v>
      </c>
      <c r="AB2218" s="199" t="str">
        <f t="shared" si="3525"/>
        <v>AB$16</v>
      </c>
      <c r="AC2218" s="199" t="str">
        <f t="shared" si="3525"/>
        <v>AC$16</v>
      </c>
      <c r="AD2218" s="199" t="str">
        <f t="shared" si="3525"/>
        <v>AD$16</v>
      </c>
      <c r="AE2218" s="199" t="str">
        <f t="shared" si="3525"/>
        <v>AE$16</v>
      </c>
      <c r="AF2218" s="199" t="str">
        <f t="shared" si="3525"/>
        <v>AF$16</v>
      </c>
      <c r="AG2218" s="199" t="str">
        <f t="shared" si="3525"/>
        <v>AG$16</v>
      </c>
      <c r="AH2218" s="199" t="str">
        <f t="shared" si="3525"/>
        <v>AH$16</v>
      </c>
      <c r="AI2218" s="199" t="str">
        <f t="shared" si="3525"/>
        <v>AI$16</v>
      </c>
      <c r="AJ2218" s="199" t="str">
        <f t="shared" si="3525"/>
        <v>AJ$16</v>
      </c>
      <c r="AK2218" s="199" t="str">
        <f t="shared" si="3525"/>
        <v>AK$16</v>
      </c>
      <c r="AL2218" s="199" t="str">
        <f t="shared" si="3525"/>
        <v>AL$16</v>
      </c>
      <c r="AM2218" s="199" t="str">
        <f t="shared" si="3525"/>
        <v>AM$16</v>
      </c>
      <c r="AN2218" s="199" t="str">
        <f t="shared" si="3525"/>
        <v>AN$16</v>
      </c>
      <c r="AO2218" s="199" t="str">
        <f t="shared" si="3525"/>
        <v>AO$16</v>
      </c>
      <c r="AP2218" s="199" t="str">
        <f t="shared" si="3525"/>
        <v>AP$16</v>
      </c>
      <c r="AQ2218" s="199" t="str">
        <f t="shared" si="3525"/>
        <v>AQ$16</v>
      </c>
      <c r="AR2218" s="199" t="str">
        <f t="shared" si="3525"/>
        <v>AR$16</v>
      </c>
      <c r="AS2218" s="199" t="str">
        <f t="shared" si="3525"/>
        <v>AS$16</v>
      </c>
      <c r="AT2218" s="199" t="str">
        <f t="shared" si="3525"/>
        <v>AT$16</v>
      </c>
      <c r="AU2218" s="199" t="str">
        <f t="shared" si="3525"/>
        <v>AU$16</v>
      </c>
      <c r="AV2218" s="199" t="str">
        <f t="shared" si="3525"/>
        <v>AV$16</v>
      </c>
      <c r="AW2218" s="199" t="str">
        <f t="shared" si="3525"/>
        <v>AW$16</v>
      </c>
      <c r="AX2218" s="199" t="str">
        <f t="shared" si="3525"/>
        <v>AX$16</v>
      </c>
      <c r="AY2218" s="199" t="str">
        <f t="shared" si="3525"/>
        <v>AY$16</v>
      </c>
      <c r="AZ2218" s="199" t="str">
        <f t="shared" si="3525"/>
        <v>AZ$16</v>
      </c>
      <c r="BA2218" s="199" t="str">
        <f t="shared" si="3525"/>
        <v>BA$16</v>
      </c>
      <c r="BB2218" s="199" t="str">
        <f t="shared" si="3525"/>
        <v>BB$16</v>
      </c>
      <c r="BC2218" s="199" t="str">
        <f t="shared" si="3525"/>
        <v>BC$16</v>
      </c>
      <c r="BD2218" s="199" t="str">
        <f t="shared" si="3525"/>
        <v>BD$16</v>
      </c>
      <c r="BE2218" s="199" t="str">
        <f t="shared" si="3525"/>
        <v>BE$16</v>
      </c>
      <c r="BF2218" s="199" t="str">
        <f t="shared" si="3525"/>
        <v>BF$16</v>
      </c>
      <c r="BG2218" s="199" t="str">
        <f t="shared" si="3525"/>
        <v>BG$16</v>
      </c>
      <c r="BH2218" s="199" t="str">
        <f t="shared" si="3525"/>
        <v>BH$16</v>
      </c>
      <c r="BI2218" s="199" t="str">
        <f t="shared" si="3525"/>
        <v>BI$16</v>
      </c>
      <c r="BJ2218" s="199" t="str">
        <f t="shared" si="3525"/>
        <v>BJ$16</v>
      </c>
      <c r="BK2218" s="199" t="str">
        <f t="shared" si="3525"/>
        <v>BK$16</v>
      </c>
      <c r="BL2218" s="199" t="str">
        <f t="shared" si="3525"/>
        <v>BL$16</v>
      </c>
      <c r="BM2218" s="199" t="str">
        <f t="shared" si="3525"/>
        <v>BM$16</v>
      </c>
      <c r="BN2218" s="199" t="str">
        <f t="shared" si="3525"/>
        <v>BN$16</v>
      </c>
      <c r="BO2218" s="199" t="str">
        <f t="shared" si="3525"/>
        <v>BO$16</v>
      </c>
      <c r="BP2218" s="199" t="str">
        <f t="shared" si="3525"/>
        <v>BP$16</v>
      </c>
      <c r="BQ2218" s="199" t="str">
        <f t="shared" si="3525"/>
        <v>BQ$16</v>
      </c>
      <c r="BR2218" s="199" t="str">
        <f t="shared" si="3525"/>
        <v>BR$16</v>
      </c>
      <c r="BS2218" s="199" t="str">
        <f t="shared" si="3525"/>
        <v>BS$16</v>
      </c>
      <c r="BT2218" s="199" t="str">
        <f t="shared" si="3525"/>
        <v>BT$16</v>
      </c>
      <c r="BU2218" s="199" t="str">
        <f t="shared" si="3525"/>
        <v>BU$16</v>
      </c>
      <c r="BV2218" s="199" t="str">
        <f t="shared" si="3525"/>
        <v>BV$16</v>
      </c>
      <c r="BW2218" s="199" t="str">
        <f t="shared" si="3525"/>
        <v>BW$16</v>
      </c>
      <c r="BX2218" s="199" t="str">
        <f t="shared" si="3525"/>
        <v>BX$16</v>
      </c>
      <c r="BY2218" s="199" t="str">
        <f t="shared" si="3525"/>
        <v>BY$16</v>
      </c>
      <c r="BZ2218" s="199" t="str">
        <f t="shared" si="3525"/>
        <v>BZ$16</v>
      </c>
      <c r="CA2218" s="199" t="str">
        <f t="shared" si="3525"/>
        <v>CA$16</v>
      </c>
      <c r="CB2218" s="199" t="str">
        <f t="shared" si="3525"/>
        <v>CB$16</v>
      </c>
      <c r="CC2218" s="199" t="str">
        <f t="shared" si="3525"/>
        <v>CC$16</v>
      </c>
      <c r="CD2218" s="199" t="str">
        <f t="shared" si="3525"/>
        <v>CD$16</v>
      </c>
      <c r="CE2218" s="199" t="str">
        <f t="shared" ref="CE2218:CL2218" si="3526">CE$20</f>
        <v>CE$16</v>
      </c>
      <c r="CF2218" s="199" t="str">
        <f t="shared" si="3526"/>
        <v>CF$16</v>
      </c>
      <c r="CG2218" s="199" t="str">
        <f t="shared" si="3526"/>
        <v>CG$16</v>
      </c>
      <c r="CH2218" s="199" t="str">
        <f t="shared" si="3526"/>
        <v>CH$16</v>
      </c>
      <c r="CI2218" s="199" t="str">
        <f t="shared" si="3526"/>
        <v>CI$16</v>
      </c>
      <c r="CJ2218" s="199" t="str">
        <f t="shared" si="3526"/>
        <v>CJ$16</v>
      </c>
      <c r="CK2218" s="199" t="str">
        <f t="shared" si="3526"/>
        <v>CK$16</v>
      </c>
      <c r="CL2218" s="199" t="str">
        <f t="shared" si="3526"/>
        <v>CL$16</v>
      </c>
      <c r="CN2218" s="176"/>
      <c r="CO2218" s="199" t="str">
        <f t="shared" ref="CO2218:DL2218" si="3527">CO$20</f>
        <v>CO$16</v>
      </c>
      <c r="CP2218" s="199" t="str">
        <f t="shared" si="3527"/>
        <v>CP$16</v>
      </c>
      <c r="CQ2218" s="199" t="str">
        <f t="shared" si="3527"/>
        <v>CQ$16</v>
      </c>
      <c r="CR2218" s="199" t="str">
        <f t="shared" si="3527"/>
        <v>CR$16</v>
      </c>
      <c r="CS2218" s="199" t="str">
        <f t="shared" si="3527"/>
        <v>CS$16</v>
      </c>
      <c r="CT2218" s="199" t="str">
        <f t="shared" si="3527"/>
        <v>CT$16</v>
      </c>
      <c r="CU2218" s="199" t="str">
        <f t="shared" si="3527"/>
        <v>CU$16</v>
      </c>
      <c r="CV2218" s="199" t="str">
        <f t="shared" si="3527"/>
        <v>CV$16</v>
      </c>
      <c r="CW2218" s="199" t="str">
        <f t="shared" si="3527"/>
        <v>CW$16</v>
      </c>
      <c r="CX2218" s="199" t="str">
        <f t="shared" si="3527"/>
        <v>CX$16</v>
      </c>
      <c r="CY2218" s="199" t="str">
        <f t="shared" si="3527"/>
        <v>CY$16</v>
      </c>
      <c r="CZ2218" s="199" t="str">
        <f t="shared" si="3527"/>
        <v>CZ$16</v>
      </c>
      <c r="DA2218" s="199" t="str">
        <f t="shared" si="3527"/>
        <v>DA$16</v>
      </c>
      <c r="DB2218" s="199" t="str">
        <f t="shared" si="3527"/>
        <v>DB$16</v>
      </c>
      <c r="DC2218" s="199" t="str">
        <f t="shared" si="3527"/>
        <v>DC$16</v>
      </c>
      <c r="DD2218" s="199" t="str">
        <f t="shared" si="3527"/>
        <v>DD$16</v>
      </c>
      <c r="DE2218" s="199" t="str">
        <f t="shared" si="3527"/>
        <v>DE$16</v>
      </c>
      <c r="DF2218" s="199" t="str">
        <f t="shared" si="3527"/>
        <v>DF$16</v>
      </c>
      <c r="DG2218" s="199" t="str">
        <f t="shared" si="3527"/>
        <v>DG$16</v>
      </c>
      <c r="DH2218" s="199" t="str">
        <f t="shared" si="3527"/>
        <v>DH$16</v>
      </c>
      <c r="DI2218" s="199" t="str">
        <f t="shared" si="3527"/>
        <v>DI$16</v>
      </c>
      <c r="DJ2218" s="199" t="str">
        <f t="shared" si="3527"/>
        <v>DJ$16</v>
      </c>
      <c r="DK2218" s="199" t="str">
        <f t="shared" si="3527"/>
        <v>DK$16</v>
      </c>
      <c r="DL2218" s="199" t="str">
        <f t="shared" si="3527"/>
        <v>DL$16</v>
      </c>
    </row>
    <row r="2219" spans="1:116" x14ac:dyDescent="0.35">
      <c r="A2219" s="174"/>
      <c r="E2219" s="8"/>
      <c r="G2219" s="175" t="s">
        <v>462</v>
      </c>
      <c r="H2219" s="200"/>
      <c r="I2219" s="201"/>
      <c r="J2219" s="201"/>
      <c r="K2219" s="202"/>
      <c r="L2219" s="202"/>
      <c r="M2219" s="202"/>
      <c r="N2219" s="202"/>
      <c r="O2219" s="202"/>
      <c r="P2219" s="202"/>
      <c r="R2219" s="202"/>
      <c r="S2219" s="199" t="str">
        <f t="shared" ref="S2219:CD2219" si="3528">S$21</f>
        <v>S$17</v>
      </c>
      <c r="T2219" s="199" t="str">
        <f t="shared" si="3528"/>
        <v>T$17</v>
      </c>
      <c r="U2219" s="199" t="str">
        <f t="shared" si="3528"/>
        <v>U$17</v>
      </c>
      <c r="V2219" s="199" t="str">
        <f t="shared" si="3528"/>
        <v>V$17</v>
      </c>
      <c r="W2219" s="199" t="str">
        <f t="shared" si="3528"/>
        <v>W$17</v>
      </c>
      <c r="X2219" s="199" t="str">
        <f t="shared" si="3528"/>
        <v>X$17</v>
      </c>
      <c r="Y2219" s="199" t="str">
        <f t="shared" si="3528"/>
        <v>Y$17</v>
      </c>
      <c r="Z2219" s="199" t="str">
        <f t="shared" si="3528"/>
        <v>Z$17</v>
      </c>
      <c r="AA2219" s="199" t="str">
        <f t="shared" si="3528"/>
        <v>AA$17</v>
      </c>
      <c r="AB2219" s="199" t="str">
        <f t="shared" si="3528"/>
        <v>AB$17</v>
      </c>
      <c r="AC2219" s="199" t="str">
        <f t="shared" si="3528"/>
        <v>AC$17</v>
      </c>
      <c r="AD2219" s="199" t="str">
        <f t="shared" si="3528"/>
        <v>AD$17</v>
      </c>
      <c r="AE2219" s="199" t="str">
        <f t="shared" si="3528"/>
        <v>AE$17</v>
      </c>
      <c r="AF2219" s="199" t="str">
        <f t="shared" si="3528"/>
        <v>AF$17</v>
      </c>
      <c r="AG2219" s="199" t="str">
        <f t="shared" si="3528"/>
        <v>AG$17</v>
      </c>
      <c r="AH2219" s="199" t="str">
        <f t="shared" si="3528"/>
        <v>AH$17</v>
      </c>
      <c r="AI2219" s="199" t="str">
        <f t="shared" si="3528"/>
        <v>AI$17</v>
      </c>
      <c r="AJ2219" s="199" t="str">
        <f t="shared" si="3528"/>
        <v>AJ$17</v>
      </c>
      <c r="AK2219" s="199" t="str">
        <f t="shared" si="3528"/>
        <v>AK$17</v>
      </c>
      <c r="AL2219" s="199" t="str">
        <f t="shared" si="3528"/>
        <v>AL$17</v>
      </c>
      <c r="AM2219" s="199" t="str">
        <f t="shared" si="3528"/>
        <v>AM$17</v>
      </c>
      <c r="AN2219" s="199" t="str">
        <f t="shared" si="3528"/>
        <v>AN$17</v>
      </c>
      <c r="AO2219" s="199" t="str">
        <f t="shared" si="3528"/>
        <v>AO$17</v>
      </c>
      <c r="AP2219" s="199" t="str">
        <f t="shared" si="3528"/>
        <v>AP$17</v>
      </c>
      <c r="AQ2219" s="199" t="str">
        <f t="shared" si="3528"/>
        <v>AQ$17</v>
      </c>
      <c r="AR2219" s="199" t="str">
        <f t="shared" si="3528"/>
        <v>AR$17</v>
      </c>
      <c r="AS2219" s="199" t="str">
        <f t="shared" si="3528"/>
        <v>AS$17</v>
      </c>
      <c r="AT2219" s="199" t="str">
        <f t="shared" si="3528"/>
        <v>AT$17</v>
      </c>
      <c r="AU2219" s="199" t="str">
        <f t="shared" si="3528"/>
        <v>AU$17</v>
      </c>
      <c r="AV2219" s="199" t="str">
        <f t="shared" si="3528"/>
        <v>AV$17</v>
      </c>
      <c r="AW2219" s="199" t="str">
        <f t="shared" si="3528"/>
        <v>AW$17</v>
      </c>
      <c r="AX2219" s="199" t="str">
        <f t="shared" si="3528"/>
        <v>AX$17</v>
      </c>
      <c r="AY2219" s="199" t="str">
        <f t="shared" si="3528"/>
        <v>AY$17</v>
      </c>
      <c r="AZ2219" s="199" t="str">
        <f t="shared" si="3528"/>
        <v>AZ$17</v>
      </c>
      <c r="BA2219" s="199" t="str">
        <f t="shared" si="3528"/>
        <v>BA$17</v>
      </c>
      <c r="BB2219" s="199" t="str">
        <f t="shared" si="3528"/>
        <v>BB$17</v>
      </c>
      <c r="BC2219" s="199" t="str">
        <f t="shared" si="3528"/>
        <v>BC$17</v>
      </c>
      <c r="BD2219" s="199" t="str">
        <f t="shared" si="3528"/>
        <v>BD$17</v>
      </c>
      <c r="BE2219" s="199" t="str">
        <f t="shared" si="3528"/>
        <v>BE$17</v>
      </c>
      <c r="BF2219" s="199" t="str">
        <f t="shared" si="3528"/>
        <v>BF$17</v>
      </c>
      <c r="BG2219" s="199" t="str">
        <f t="shared" si="3528"/>
        <v>BG$17</v>
      </c>
      <c r="BH2219" s="199" t="str">
        <f t="shared" si="3528"/>
        <v>BH$17</v>
      </c>
      <c r="BI2219" s="199" t="str">
        <f t="shared" si="3528"/>
        <v>BI$17</v>
      </c>
      <c r="BJ2219" s="199" t="str">
        <f t="shared" si="3528"/>
        <v>BJ$17</v>
      </c>
      <c r="BK2219" s="199" t="str">
        <f t="shared" si="3528"/>
        <v>BK$17</v>
      </c>
      <c r="BL2219" s="199" t="str">
        <f t="shared" si="3528"/>
        <v>BL$17</v>
      </c>
      <c r="BM2219" s="199" t="str">
        <f t="shared" si="3528"/>
        <v>BM$17</v>
      </c>
      <c r="BN2219" s="199" t="str">
        <f t="shared" si="3528"/>
        <v>BN$17</v>
      </c>
      <c r="BO2219" s="199" t="str">
        <f t="shared" si="3528"/>
        <v>BO$17</v>
      </c>
      <c r="BP2219" s="199" t="str">
        <f t="shared" si="3528"/>
        <v>BP$17</v>
      </c>
      <c r="BQ2219" s="199" t="str">
        <f t="shared" si="3528"/>
        <v>BQ$17</v>
      </c>
      <c r="BR2219" s="199" t="str">
        <f t="shared" si="3528"/>
        <v>BR$17</v>
      </c>
      <c r="BS2219" s="199" t="str">
        <f t="shared" si="3528"/>
        <v>BS$17</v>
      </c>
      <c r="BT2219" s="199" t="str">
        <f t="shared" si="3528"/>
        <v>BT$17</v>
      </c>
      <c r="BU2219" s="199" t="str">
        <f t="shared" si="3528"/>
        <v>BU$17</v>
      </c>
      <c r="BV2219" s="199" t="str">
        <f t="shared" si="3528"/>
        <v>BV$17</v>
      </c>
      <c r="BW2219" s="199" t="str">
        <f t="shared" si="3528"/>
        <v>BW$17</v>
      </c>
      <c r="BX2219" s="199" t="str">
        <f t="shared" si="3528"/>
        <v>BX$17</v>
      </c>
      <c r="BY2219" s="199" t="str">
        <f t="shared" si="3528"/>
        <v>BY$17</v>
      </c>
      <c r="BZ2219" s="199" t="str">
        <f t="shared" si="3528"/>
        <v>BZ$17</v>
      </c>
      <c r="CA2219" s="199" t="str">
        <f t="shared" si="3528"/>
        <v>CA$17</v>
      </c>
      <c r="CB2219" s="199" t="str">
        <f t="shared" si="3528"/>
        <v>CB$17</v>
      </c>
      <c r="CC2219" s="199" t="str">
        <f t="shared" si="3528"/>
        <v>CC$17</v>
      </c>
      <c r="CD2219" s="199" t="str">
        <f t="shared" si="3528"/>
        <v>CD$17</v>
      </c>
      <c r="CE2219" s="199" t="str">
        <f t="shared" ref="CE2219:CL2219" si="3529">CE$21</f>
        <v>CE$17</v>
      </c>
      <c r="CF2219" s="199" t="str">
        <f t="shared" si="3529"/>
        <v>CF$17</v>
      </c>
      <c r="CG2219" s="199" t="str">
        <f t="shared" si="3529"/>
        <v>CG$17</v>
      </c>
      <c r="CH2219" s="199" t="str">
        <f t="shared" si="3529"/>
        <v>CH$17</v>
      </c>
      <c r="CI2219" s="199" t="str">
        <f t="shared" si="3529"/>
        <v>CI$17</v>
      </c>
      <c r="CJ2219" s="199" t="str">
        <f t="shared" si="3529"/>
        <v>CJ$17</v>
      </c>
      <c r="CK2219" s="199" t="str">
        <f t="shared" si="3529"/>
        <v>CK$17</v>
      </c>
      <c r="CL2219" s="199" t="str">
        <f t="shared" si="3529"/>
        <v>CL$17</v>
      </c>
      <c r="CN2219" s="201"/>
      <c r="CO2219" s="199" t="str">
        <f t="shared" ref="CO2219:DL2219" si="3530">CO$21</f>
        <v>CO$17</v>
      </c>
      <c r="CP2219" s="199" t="str">
        <f t="shared" si="3530"/>
        <v>CP$17</v>
      </c>
      <c r="CQ2219" s="199" t="str">
        <f t="shared" si="3530"/>
        <v>CQ$17</v>
      </c>
      <c r="CR2219" s="199" t="str">
        <f t="shared" si="3530"/>
        <v>CR$17</v>
      </c>
      <c r="CS2219" s="199" t="str">
        <f t="shared" si="3530"/>
        <v>CS$17</v>
      </c>
      <c r="CT2219" s="199" t="str">
        <f t="shared" si="3530"/>
        <v>CT$17</v>
      </c>
      <c r="CU2219" s="199" t="str">
        <f t="shared" si="3530"/>
        <v>CU$17</v>
      </c>
      <c r="CV2219" s="199" t="str">
        <f t="shared" si="3530"/>
        <v>CV$17</v>
      </c>
      <c r="CW2219" s="199" t="str">
        <f t="shared" si="3530"/>
        <v>CW$17</v>
      </c>
      <c r="CX2219" s="199" t="str">
        <f t="shared" si="3530"/>
        <v>CX$17</v>
      </c>
      <c r="CY2219" s="199" t="str">
        <f t="shared" si="3530"/>
        <v>CY$17</v>
      </c>
      <c r="CZ2219" s="199" t="str">
        <f t="shared" si="3530"/>
        <v>CZ$17</v>
      </c>
      <c r="DA2219" s="199" t="str">
        <f t="shared" si="3530"/>
        <v>DA$17</v>
      </c>
      <c r="DB2219" s="199" t="str">
        <f t="shared" si="3530"/>
        <v>DB$17</v>
      </c>
      <c r="DC2219" s="199" t="str">
        <f t="shared" si="3530"/>
        <v>DC$17</v>
      </c>
      <c r="DD2219" s="199" t="str">
        <f t="shared" si="3530"/>
        <v>DD$17</v>
      </c>
      <c r="DE2219" s="199" t="str">
        <f t="shared" si="3530"/>
        <v>DE$17</v>
      </c>
      <c r="DF2219" s="199" t="str">
        <f t="shared" si="3530"/>
        <v>DF$17</v>
      </c>
      <c r="DG2219" s="199" t="str">
        <f t="shared" si="3530"/>
        <v>DG$17</v>
      </c>
      <c r="DH2219" s="199" t="str">
        <f t="shared" si="3530"/>
        <v>DH$17</v>
      </c>
      <c r="DI2219" s="199" t="str">
        <f t="shared" si="3530"/>
        <v>DI$17</v>
      </c>
      <c r="DJ2219" s="199" t="str">
        <f t="shared" si="3530"/>
        <v>DJ$17</v>
      </c>
      <c r="DK2219" s="199" t="str">
        <f t="shared" si="3530"/>
        <v>DK$17</v>
      </c>
      <c r="DL2219" s="199" t="str">
        <f t="shared" si="3530"/>
        <v>DL$17</v>
      </c>
    </row>
    <row r="2220" spans="1:116" x14ac:dyDescent="0.35">
      <c r="A2220" s="174"/>
      <c r="E2220" s="8"/>
      <c r="G2220" s="175" t="s">
        <v>491</v>
      </c>
      <c r="H2220" s="200"/>
      <c r="I2220" s="201"/>
      <c r="J2220" s="201"/>
      <c r="K2220" s="202"/>
      <c r="L2220" s="202"/>
      <c r="M2220" s="202"/>
      <c r="N2220" s="202"/>
      <c r="O2220" s="202"/>
      <c r="P2220" s="202"/>
      <c r="R2220" s="202"/>
      <c r="S2220" s="190"/>
      <c r="T2220" s="190"/>
      <c r="U2220" s="190"/>
      <c r="V2220" s="190"/>
      <c r="W2220" s="190"/>
      <c r="X2220" s="190"/>
      <c r="Y2220" s="190"/>
      <c r="Z2220" s="190"/>
      <c r="AA2220" s="190"/>
      <c r="AB2220" s="190"/>
      <c r="AC2220" s="190"/>
      <c r="AD2220" s="190"/>
      <c r="AE2220" s="190"/>
      <c r="AF2220" s="190"/>
      <c r="AG2220" s="190"/>
      <c r="AH2220" s="190"/>
      <c r="AI2220" s="190"/>
      <c r="AJ2220" s="190"/>
      <c r="AK2220" s="190"/>
      <c r="AL2220" s="190"/>
      <c r="AM2220" s="190"/>
      <c r="AN2220" s="190"/>
      <c r="AO2220" s="190"/>
      <c r="AP2220" s="190"/>
      <c r="AQ2220" s="190"/>
      <c r="AR2220" s="190"/>
      <c r="AS2220" s="190"/>
      <c r="AT2220" s="190"/>
      <c r="AU2220" s="190"/>
      <c r="AV2220" s="190"/>
      <c r="AW2220" s="190"/>
      <c r="AX2220" s="190"/>
      <c r="AY2220" s="190"/>
      <c r="AZ2220" s="190"/>
      <c r="BA2220" s="190"/>
      <c r="BB2220" s="190"/>
      <c r="BC2220" s="190"/>
      <c r="BD2220" s="190"/>
      <c r="BE2220" s="190"/>
      <c r="BF2220" s="190"/>
      <c r="BG2220" s="190"/>
      <c r="BH2220" s="190"/>
      <c r="BI2220" s="190"/>
      <c r="BJ2220" s="190"/>
      <c r="BK2220" s="190"/>
      <c r="BL2220" s="190"/>
      <c r="BM2220" s="190"/>
      <c r="BN2220" s="190"/>
      <c r="BO2220" s="190"/>
      <c r="BP2220" s="190"/>
      <c r="BQ2220" s="190"/>
      <c r="BR2220" s="190"/>
      <c r="BS2220" s="190"/>
      <c r="BT2220" s="190"/>
      <c r="BU2220" s="190"/>
      <c r="BV2220" s="190"/>
      <c r="BW2220" s="190"/>
      <c r="BX2220" s="190"/>
      <c r="BY2220" s="190"/>
      <c r="BZ2220" s="190"/>
      <c r="CA2220" s="190"/>
      <c r="CB2220" s="190"/>
      <c r="CC2220" s="190"/>
      <c r="CD2220" s="190"/>
      <c r="CE2220" s="190"/>
      <c r="CF2220" s="190"/>
      <c r="CG2220" s="190"/>
      <c r="CH2220" s="190"/>
      <c r="CI2220" s="190"/>
      <c r="CJ2220" s="190"/>
      <c r="CK2220" s="190"/>
      <c r="CL2220" s="190"/>
      <c r="CN2220" s="201"/>
      <c r="CO2220" s="190"/>
      <c r="CP2220" s="190"/>
      <c r="CQ2220" s="190"/>
      <c r="CR2220" s="190"/>
      <c r="CS2220" s="190"/>
      <c r="CT2220" s="190"/>
      <c r="CU2220" s="190"/>
      <c r="CV2220" s="190"/>
      <c r="CW2220" s="190"/>
      <c r="CX2220" s="190"/>
      <c r="CY2220" s="190"/>
      <c r="CZ2220" s="190"/>
      <c r="DA2220" s="190"/>
      <c r="DB2220" s="190"/>
      <c r="DC2220" s="190"/>
      <c r="DD2220" s="190"/>
      <c r="DE2220" s="190"/>
      <c r="DF2220" s="190"/>
      <c r="DG2220" s="190"/>
      <c r="DH2220" s="190"/>
      <c r="DI2220" s="190"/>
      <c r="DJ2220" s="190"/>
      <c r="DK2220" s="190"/>
      <c r="DL2220" s="190"/>
    </row>
    <row r="2221" spans="1:116" x14ac:dyDescent="0.35">
      <c r="A2221" s="174"/>
      <c r="E2221" s="8"/>
      <c r="G2221" s="175" t="s">
        <v>505</v>
      </c>
      <c r="H2221" s="200"/>
      <c r="I2221" s="201"/>
      <c r="J2221" s="201"/>
      <c r="K2221" s="202"/>
      <c r="L2221" s="202"/>
      <c r="M2221" s="202"/>
      <c r="N2221" s="202"/>
      <c r="O2221" s="202"/>
      <c r="P2221" s="202"/>
      <c r="R2221" s="202"/>
      <c r="S2221" s="190"/>
      <c r="T2221" s="190"/>
      <c r="U2221" s="190"/>
      <c r="V2221" s="190"/>
      <c r="W2221" s="190"/>
      <c r="X2221" s="190"/>
      <c r="Y2221" s="190"/>
      <c r="Z2221" s="190"/>
      <c r="AA2221" s="190"/>
      <c r="AB2221" s="190"/>
      <c r="AC2221" s="190"/>
      <c r="AD2221" s="190"/>
      <c r="AE2221" s="190"/>
      <c r="AF2221" s="190"/>
      <c r="AG2221" s="190"/>
      <c r="AH2221" s="190"/>
      <c r="AI2221" s="190"/>
      <c r="AJ2221" s="190"/>
      <c r="AK2221" s="190"/>
      <c r="AL2221" s="190"/>
      <c r="AM2221" s="190"/>
      <c r="AN2221" s="190"/>
      <c r="AO2221" s="190"/>
      <c r="AP2221" s="190"/>
      <c r="AQ2221" s="190"/>
      <c r="AR2221" s="190"/>
      <c r="AS2221" s="190"/>
      <c r="AT2221" s="190"/>
      <c r="AU2221" s="190"/>
      <c r="AV2221" s="190"/>
      <c r="AW2221" s="190"/>
      <c r="AX2221" s="190"/>
      <c r="AY2221" s="190"/>
      <c r="AZ2221" s="190"/>
      <c r="BA2221" s="190"/>
      <c r="BB2221" s="190"/>
      <c r="BC2221" s="190"/>
      <c r="BD2221" s="190"/>
      <c r="BE2221" s="190"/>
      <c r="BF2221" s="190"/>
      <c r="BG2221" s="190"/>
      <c r="BH2221" s="190"/>
      <c r="BI2221" s="190"/>
      <c r="BJ2221" s="190"/>
      <c r="BK2221" s="190"/>
      <c r="BL2221" s="190"/>
      <c r="BM2221" s="190"/>
      <c r="BN2221" s="190"/>
      <c r="BO2221" s="190"/>
      <c r="BP2221" s="190"/>
      <c r="BQ2221" s="190"/>
      <c r="BR2221" s="190"/>
      <c r="BS2221" s="190"/>
      <c r="BT2221" s="190"/>
      <c r="BU2221" s="190"/>
      <c r="BV2221" s="190"/>
      <c r="BW2221" s="190"/>
      <c r="BX2221" s="190"/>
      <c r="BY2221" s="190"/>
      <c r="BZ2221" s="190"/>
      <c r="CA2221" s="190"/>
      <c r="CB2221" s="190"/>
      <c r="CC2221" s="190"/>
      <c r="CD2221" s="190"/>
      <c r="CE2221" s="190"/>
      <c r="CF2221" s="190"/>
      <c r="CG2221" s="190"/>
      <c r="CH2221" s="190"/>
      <c r="CI2221" s="190"/>
      <c r="CJ2221" s="190"/>
      <c r="CK2221" s="190"/>
      <c r="CL2221" s="190"/>
      <c r="CN2221" s="201"/>
      <c r="CO2221" s="190"/>
      <c r="CP2221" s="190"/>
      <c r="CQ2221" s="190"/>
      <c r="CR2221" s="190"/>
      <c r="CS2221" s="190"/>
      <c r="CT2221" s="190"/>
      <c r="CU2221" s="190"/>
      <c r="CV2221" s="190"/>
      <c r="CW2221" s="190"/>
      <c r="CX2221" s="190"/>
      <c r="CY2221" s="190"/>
      <c r="CZ2221" s="190"/>
      <c r="DA2221" s="190"/>
      <c r="DB2221" s="190"/>
      <c r="DC2221" s="190"/>
      <c r="DD2221" s="190"/>
      <c r="DE2221" s="190"/>
      <c r="DF2221" s="190"/>
      <c r="DG2221" s="190"/>
      <c r="DH2221" s="190"/>
      <c r="DI2221" s="190"/>
      <c r="DJ2221" s="190"/>
      <c r="DK2221" s="190"/>
      <c r="DL2221" s="190"/>
    </row>
    <row r="2222" spans="1:116" x14ac:dyDescent="0.35">
      <c r="A2222" s="31" t="s">
        <v>218</v>
      </c>
      <c r="B2222" s="31" t="s">
        <v>395</v>
      </c>
      <c r="C2222" s="31"/>
      <c r="D2222" t="s">
        <v>523</v>
      </c>
      <c r="E2222" s="8" t="str">
        <f t="shared" ref="E2222:E2238" si="3531">ROW()&amp;" "&amp;D2222</f>
        <v>2222 WCPP-IS</v>
      </c>
      <c r="F2222" t="s">
        <v>525</v>
      </c>
      <c r="G2222" s="175" t="s">
        <v>463</v>
      </c>
      <c r="H2222" s="200"/>
      <c r="I2222" s="201"/>
      <c r="J2222" s="201"/>
      <c r="K2222" s="202"/>
      <c r="L2222" s="202"/>
      <c r="M2222" s="202"/>
      <c r="N2222" s="202"/>
      <c r="O2222" s="202"/>
      <c r="P2222" s="202"/>
      <c r="R2222" s="202"/>
      <c r="S2222" s="190" t="str">
        <f t="shared" ref="S2222:CD2222" si="3532">S$22</f>
        <v>S$18</v>
      </c>
      <c r="T2222" s="190" t="str">
        <f t="shared" si="3532"/>
        <v>T$18</v>
      </c>
      <c r="U2222" s="190" t="str">
        <f t="shared" si="3532"/>
        <v>U$18</v>
      </c>
      <c r="V2222" s="190" t="str">
        <f t="shared" si="3532"/>
        <v>V$18</v>
      </c>
      <c r="W2222" s="190" t="str">
        <f t="shared" si="3532"/>
        <v>W$18</v>
      </c>
      <c r="X2222" s="190" t="str">
        <f t="shared" si="3532"/>
        <v>X$18</v>
      </c>
      <c r="Y2222" s="190" t="str">
        <f t="shared" si="3532"/>
        <v>Y$18</v>
      </c>
      <c r="Z2222" s="190" t="str">
        <f t="shared" si="3532"/>
        <v>Z$18</v>
      </c>
      <c r="AA2222" s="190" t="str">
        <f t="shared" si="3532"/>
        <v>AA$18</v>
      </c>
      <c r="AB2222" s="190" t="str">
        <f t="shared" si="3532"/>
        <v>AB$18</v>
      </c>
      <c r="AC2222" s="190" t="str">
        <f t="shared" si="3532"/>
        <v>AC$18</v>
      </c>
      <c r="AD2222" s="190" t="str">
        <f t="shared" si="3532"/>
        <v>AD$18</v>
      </c>
      <c r="AE2222" s="190" t="str">
        <f t="shared" si="3532"/>
        <v>AE$18</v>
      </c>
      <c r="AF2222" s="190" t="str">
        <f t="shared" si="3532"/>
        <v>AF$18</v>
      </c>
      <c r="AG2222" s="190" t="str">
        <f t="shared" si="3532"/>
        <v>AG$18</v>
      </c>
      <c r="AH2222" s="190" t="str">
        <f t="shared" si="3532"/>
        <v>AH$18</v>
      </c>
      <c r="AI2222" s="190" t="str">
        <f t="shared" si="3532"/>
        <v>AI$18</v>
      </c>
      <c r="AJ2222" s="190" t="str">
        <f t="shared" si="3532"/>
        <v>AJ$18</v>
      </c>
      <c r="AK2222" s="190" t="str">
        <f t="shared" si="3532"/>
        <v>AK$18</v>
      </c>
      <c r="AL2222" s="190" t="str">
        <f t="shared" si="3532"/>
        <v>AL$18</v>
      </c>
      <c r="AM2222" s="190" t="str">
        <f t="shared" si="3532"/>
        <v>AM$18</v>
      </c>
      <c r="AN2222" s="190" t="str">
        <f t="shared" si="3532"/>
        <v>AN$18</v>
      </c>
      <c r="AO2222" s="190" t="str">
        <f t="shared" si="3532"/>
        <v>AO$18</v>
      </c>
      <c r="AP2222" s="190" t="str">
        <f t="shared" si="3532"/>
        <v>AP$18</v>
      </c>
      <c r="AQ2222" s="190" t="str">
        <f t="shared" si="3532"/>
        <v>AQ$18</v>
      </c>
      <c r="AR2222" s="190" t="str">
        <f t="shared" si="3532"/>
        <v>AR$18</v>
      </c>
      <c r="AS2222" s="190" t="str">
        <f t="shared" si="3532"/>
        <v>AS$18</v>
      </c>
      <c r="AT2222" s="190" t="str">
        <f t="shared" si="3532"/>
        <v>AT$18</v>
      </c>
      <c r="AU2222" s="190" t="str">
        <f t="shared" si="3532"/>
        <v>AU$18</v>
      </c>
      <c r="AV2222" s="190" t="str">
        <f t="shared" si="3532"/>
        <v>AV$18</v>
      </c>
      <c r="AW2222" s="190" t="str">
        <f t="shared" si="3532"/>
        <v>AW$18</v>
      </c>
      <c r="AX2222" s="190" t="str">
        <f t="shared" si="3532"/>
        <v>AX$18</v>
      </c>
      <c r="AY2222" s="190" t="str">
        <f t="shared" si="3532"/>
        <v>AY$18</v>
      </c>
      <c r="AZ2222" s="190" t="str">
        <f t="shared" si="3532"/>
        <v>AZ$18</v>
      </c>
      <c r="BA2222" s="190" t="str">
        <f t="shared" si="3532"/>
        <v>BA$18</v>
      </c>
      <c r="BB2222" s="190" t="str">
        <f t="shared" si="3532"/>
        <v>BB$18</v>
      </c>
      <c r="BC2222" s="190" t="str">
        <f t="shared" si="3532"/>
        <v>BC$18</v>
      </c>
      <c r="BD2222" s="190" t="str">
        <f t="shared" si="3532"/>
        <v>BD$18</v>
      </c>
      <c r="BE2222" s="190" t="str">
        <f t="shared" si="3532"/>
        <v>BE$18</v>
      </c>
      <c r="BF2222" s="190" t="str">
        <f t="shared" si="3532"/>
        <v>BF$18</v>
      </c>
      <c r="BG2222" s="190" t="str">
        <f t="shared" si="3532"/>
        <v>BG$18</v>
      </c>
      <c r="BH2222" s="190" t="str">
        <f t="shared" si="3532"/>
        <v>BH$18</v>
      </c>
      <c r="BI2222" s="190" t="str">
        <f t="shared" si="3532"/>
        <v>BI$18</v>
      </c>
      <c r="BJ2222" s="190" t="str">
        <f t="shared" si="3532"/>
        <v>BJ$18</v>
      </c>
      <c r="BK2222" s="190" t="str">
        <f t="shared" si="3532"/>
        <v>BK$18</v>
      </c>
      <c r="BL2222" s="190" t="str">
        <f t="shared" si="3532"/>
        <v>BL$18</v>
      </c>
      <c r="BM2222" s="190" t="str">
        <f t="shared" si="3532"/>
        <v>BM$18</v>
      </c>
      <c r="BN2222" s="190" t="str">
        <f t="shared" si="3532"/>
        <v>BN$18</v>
      </c>
      <c r="BO2222" s="190" t="str">
        <f t="shared" si="3532"/>
        <v>BO$18</v>
      </c>
      <c r="BP2222" s="190" t="str">
        <f t="shared" si="3532"/>
        <v>BP$18</v>
      </c>
      <c r="BQ2222" s="190" t="str">
        <f t="shared" si="3532"/>
        <v>BQ$18</v>
      </c>
      <c r="BR2222" s="190" t="str">
        <f t="shared" si="3532"/>
        <v>BR$18</v>
      </c>
      <c r="BS2222" s="190" t="str">
        <f t="shared" si="3532"/>
        <v>BS$18</v>
      </c>
      <c r="BT2222" s="190" t="str">
        <f t="shared" si="3532"/>
        <v>BT$18</v>
      </c>
      <c r="BU2222" s="190" t="str">
        <f t="shared" si="3532"/>
        <v>BU$18</v>
      </c>
      <c r="BV2222" s="190" t="str">
        <f t="shared" si="3532"/>
        <v>BV$18</v>
      </c>
      <c r="BW2222" s="190" t="str">
        <f t="shared" si="3532"/>
        <v>BW$18</v>
      </c>
      <c r="BX2222" s="190" t="str">
        <f t="shared" si="3532"/>
        <v>BX$18</v>
      </c>
      <c r="BY2222" s="190" t="str">
        <f t="shared" si="3532"/>
        <v>BY$18</v>
      </c>
      <c r="BZ2222" s="190" t="str">
        <f t="shared" si="3532"/>
        <v>BZ$18</v>
      </c>
      <c r="CA2222" s="190" t="str">
        <f t="shared" si="3532"/>
        <v>CA$18</v>
      </c>
      <c r="CB2222" s="190" t="str">
        <f t="shared" si="3532"/>
        <v>CB$18</v>
      </c>
      <c r="CC2222" s="190" t="str">
        <f t="shared" si="3532"/>
        <v>CC$18</v>
      </c>
      <c r="CD2222" s="190" t="str">
        <f t="shared" si="3532"/>
        <v>CD$18</v>
      </c>
      <c r="CE2222" s="190" t="str">
        <f t="shared" ref="CE2222:CL2222" si="3533">CE$22</f>
        <v>CE$18</v>
      </c>
      <c r="CF2222" s="190" t="str">
        <f t="shared" si="3533"/>
        <v>CF$18</v>
      </c>
      <c r="CG2222" s="190" t="str">
        <f t="shared" si="3533"/>
        <v>CG$18</v>
      </c>
      <c r="CH2222" s="190" t="str">
        <f t="shared" si="3533"/>
        <v>CH$18</v>
      </c>
      <c r="CI2222" s="190" t="str">
        <f t="shared" si="3533"/>
        <v>CI$18</v>
      </c>
      <c r="CJ2222" s="190" t="str">
        <f t="shared" si="3533"/>
        <v>CJ$18</v>
      </c>
      <c r="CK2222" s="190" t="str">
        <f t="shared" si="3533"/>
        <v>CK$18</v>
      </c>
      <c r="CL2222" s="190" t="str">
        <f t="shared" si="3533"/>
        <v>CL$18</v>
      </c>
      <c r="CN2222" s="201"/>
      <c r="CO2222" s="190" t="str">
        <f t="shared" ref="CO2222:DL2222" si="3534">CO$22</f>
        <v>CO$18</v>
      </c>
      <c r="CP2222" s="190" t="str">
        <f t="shared" si="3534"/>
        <v>CP$18</v>
      </c>
      <c r="CQ2222" s="190" t="str">
        <f t="shared" si="3534"/>
        <v>CQ$18</v>
      </c>
      <c r="CR2222" s="190" t="str">
        <f t="shared" si="3534"/>
        <v>CR$18</v>
      </c>
      <c r="CS2222" s="190" t="str">
        <f t="shared" si="3534"/>
        <v>CS$18</v>
      </c>
      <c r="CT2222" s="190" t="str">
        <f t="shared" si="3534"/>
        <v>CT$18</v>
      </c>
      <c r="CU2222" s="190" t="str">
        <f t="shared" si="3534"/>
        <v>CU$18</v>
      </c>
      <c r="CV2222" s="190" t="str">
        <f t="shared" si="3534"/>
        <v>CV$18</v>
      </c>
      <c r="CW2222" s="190" t="str">
        <f t="shared" si="3534"/>
        <v>CW$18</v>
      </c>
      <c r="CX2222" s="190" t="str">
        <f t="shared" si="3534"/>
        <v>CX$18</v>
      </c>
      <c r="CY2222" s="190" t="str">
        <f t="shared" si="3534"/>
        <v>CY$18</v>
      </c>
      <c r="CZ2222" s="190" t="str">
        <f t="shared" si="3534"/>
        <v>CZ$18</v>
      </c>
      <c r="DA2222" s="190" t="str">
        <f t="shared" si="3534"/>
        <v>DA$18</v>
      </c>
      <c r="DB2222" s="190" t="str">
        <f t="shared" si="3534"/>
        <v>DB$18</v>
      </c>
      <c r="DC2222" s="190" t="str">
        <f t="shared" si="3534"/>
        <v>DC$18</v>
      </c>
      <c r="DD2222" s="190" t="str">
        <f t="shared" si="3534"/>
        <v>DD$18</v>
      </c>
      <c r="DE2222" s="190" t="str">
        <f t="shared" si="3534"/>
        <v>DE$18</v>
      </c>
      <c r="DF2222" s="190" t="str">
        <f t="shared" si="3534"/>
        <v>DF$18</v>
      </c>
      <c r="DG2222" s="190" t="str">
        <f t="shared" si="3534"/>
        <v>DG$18</v>
      </c>
      <c r="DH2222" s="190" t="str">
        <f t="shared" si="3534"/>
        <v>DH$18</v>
      </c>
      <c r="DI2222" s="190" t="str">
        <f t="shared" si="3534"/>
        <v>DI$18</v>
      </c>
      <c r="DJ2222" s="190" t="str">
        <f t="shared" si="3534"/>
        <v>DJ$18</v>
      </c>
      <c r="DK2222" s="190" t="str">
        <f t="shared" si="3534"/>
        <v>DK$18</v>
      </c>
      <c r="DL2222" s="190" t="str">
        <f t="shared" si="3534"/>
        <v>DL$18</v>
      </c>
    </row>
    <row r="2223" spans="1:116" x14ac:dyDescent="0.35">
      <c r="A2223" s="31"/>
      <c r="B2223" t="str">
        <f t="shared" ref="B2223:B2230" si="3535">E2223</f>
        <v>2223 WCPP-IS</v>
      </c>
      <c r="D2223" t="s">
        <v>523</v>
      </c>
      <c r="E2223" s="8" t="str">
        <f t="shared" si="3531"/>
        <v>2223 WCPP-IS</v>
      </c>
      <c r="G2223" s="175" t="s">
        <v>464</v>
      </c>
      <c r="H2223" s="200"/>
      <c r="I2223" s="201"/>
      <c r="J2223" s="201"/>
      <c r="K2223" s="202"/>
      <c r="L2223" s="202"/>
      <c r="M2223" s="202"/>
      <c r="N2223" s="202"/>
      <c r="O2223" s="202"/>
      <c r="P2223" s="202"/>
      <c r="R2223" s="202"/>
      <c r="S2223" s="190" t="str">
        <f t="shared" ref="S2223:CD2223" si="3536">S$23</f>
        <v>S$19</v>
      </c>
      <c r="T2223" s="190" t="str">
        <f t="shared" si="3536"/>
        <v>T$19</v>
      </c>
      <c r="U2223" s="190" t="str">
        <f t="shared" si="3536"/>
        <v>U$19</v>
      </c>
      <c r="V2223" s="190" t="str">
        <f t="shared" si="3536"/>
        <v>V$19</v>
      </c>
      <c r="W2223" s="190" t="str">
        <f t="shared" si="3536"/>
        <v>W$19</v>
      </c>
      <c r="X2223" s="190" t="str">
        <f t="shared" si="3536"/>
        <v>X$19</v>
      </c>
      <c r="Y2223" s="190" t="str">
        <f t="shared" si="3536"/>
        <v>Y$19</v>
      </c>
      <c r="Z2223" s="190" t="str">
        <f t="shared" si="3536"/>
        <v>Z$19</v>
      </c>
      <c r="AA2223" s="190" t="str">
        <f t="shared" si="3536"/>
        <v>AA$19</v>
      </c>
      <c r="AB2223" s="190" t="str">
        <f t="shared" si="3536"/>
        <v>AB$19</v>
      </c>
      <c r="AC2223" s="190" t="str">
        <f t="shared" si="3536"/>
        <v>AC$19</v>
      </c>
      <c r="AD2223" s="190" t="str">
        <f t="shared" si="3536"/>
        <v>AD$19</v>
      </c>
      <c r="AE2223" s="190" t="str">
        <f t="shared" si="3536"/>
        <v>AE$19</v>
      </c>
      <c r="AF2223" s="190" t="str">
        <f t="shared" si="3536"/>
        <v>AF$19</v>
      </c>
      <c r="AG2223" s="190" t="str">
        <f t="shared" si="3536"/>
        <v>AG$19</v>
      </c>
      <c r="AH2223" s="190" t="str">
        <f t="shared" si="3536"/>
        <v>AH$19</v>
      </c>
      <c r="AI2223" s="190" t="str">
        <f t="shared" si="3536"/>
        <v>AI$19</v>
      </c>
      <c r="AJ2223" s="190" t="str">
        <f t="shared" si="3536"/>
        <v>AJ$19</v>
      </c>
      <c r="AK2223" s="190" t="str">
        <f t="shared" si="3536"/>
        <v>AK$19</v>
      </c>
      <c r="AL2223" s="190" t="str">
        <f t="shared" si="3536"/>
        <v>AL$19</v>
      </c>
      <c r="AM2223" s="190" t="str">
        <f t="shared" si="3536"/>
        <v>AM$19</v>
      </c>
      <c r="AN2223" s="190" t="str">
        <f t="shared" si="3536"/>
        <v>AN$19</v>
      </c>
      <c r="AO2223" s="190" t="str">
        <f t="shared" si="3536"/>
        <v>AO$19</v>
      </c>
      <c r="AP2223" s="190" t="str">
        <f t="shared" si="3536"/>
        <v>AP$19</v>
      </c>
      <c r="AQ2223" s="190" t="str">
        <f t="shared" si="3536"/>
        <v>AQ$19</v>
      </c>
      <c r="AR2223" s="190" t="str">
        <f t="shared" si="3536"/>
        <v>AR$19</v>
      </c>
      <c r="AS2223" s="190" t="str">
        <f t="shared" si="3536"/>
        <v>AS$19</v>
      </c>
      <c r="AT2223" s="190" t="str">
        <f t="shared" si="3536"/>
        <v>AT$19</v>
      </c>
      <c r="AU2223" s="190" t="str">
        <f t="shared" si="3536"/>
        <v>AU$19</v>
      </c>
      <c r="AV2223" s="190" t="str">
        <f t="shared" si="3536"/>
        <v>AV$19</v>
      </c>
      <c r="AW2223" s="190" t="str">
        <f t="shared" si="3536"/>
        <v>AW$19</v>
      </c>
      <c r="AX2223" s="190" t="str">
        <f t="shared" si="3536"/>
        <v>AX$19</v>
      </c>
      <c r="AY2223" s="190" t="str">
        <f t="shared" si="3536"/>
        <v>AY$19</v>
      </c>
      <c r="AZ2223" s="190" t="str">
        <f t="shared" si="3536"/>
        <v>AZ$19</v>
      </c>
      <c r="BA2223" s="190" t="str">
        <f t="shared" si="3536"/>
        <v>BA$19</v>
      </c>
      <c r="BB2223" s="190" t="str">
        <f t="shared" si="3536"/>
        <v>BB$19</v>
      </c>
      <c r="BC2223" s="190" t="str">
        <f t="shared" si="3536"/>
        <v>BC$19</v>
      </c>
      <c r="BD2223" s="190" t="str">
        <f t="shared" si="3536"/>
        <v>BD$19</v>
      </c>
      <c r="BE2223" s="190" t="str">
        <f t="shared" si="3536"/>
        <v>BE$19</v>
      </c>
      <c r="BF2223" s="190" t="str">
        <f t="shared" si="3536"/>
        <v>BF$19</v>
      </c>
      <c r="BG2223" s="190" t="str">
        <f t="shared" si="3536"/>
        <v>BG$19</v>
      </c>
      <c r="BH2223" s="190" t="str">
        <f t="shared" si="3536"/>
        <v>BH$19</v>
      </c>
      <c r="BI2223" s="190" t="str">
        <f t="shared" si="3536"/>
        <v>BI$19</v>
      </c>
      <c r="BJ2223" s="190" t="str">
        <f t="shared" si="3536"/>
        <v>BJ$19</v>
      </c>
      <c r="BK2223" s="190" t="str">
        <f t="shared" si="3536"/>
        <v>BK$19</v>
      </c>
      <c r="BL2223" s="190" t="str">
        <f t="shared" si="3536"/>
        <v>BL$19</v>
      </c>
      <c r="BM2223" s="190" t="str">
        <f t="shared" si="3536"/>
        <v>BM$19</v>
      </c>
      <c r="BN2223" s="190" t="str">
        <f t="shared" si="3536"/>
        <v>BN$19</v>
      </c>
      <c r="BO2223" s="190" t="str">
        <f t="shared" si="3536"/>
        <v>BO$19</v>
      </c>
      <c r="BP2223" s="190" t="str">
        <f t="shared" si="3536"/>
        <v>BP$19</v>
      </c>
      <c r="BQ2223" s="190" t="str">
        <f t="shared" si="3536"/>
        <v>BQ$19</v>
      </c>
      <c r="BR2223" s="190" t="str">
        <f t="shared" si="3536"/>
        <v>BR$19</v>
      </c>
      <c r="BS2223" s="190" t="str">
        <f t="shared" si="3536"/>
        <v>BS$19</v>
      </c>
      <c r="BT2223" s="190" t="str">
        <f t="shared" si="3536"/>
        <v>BT$19</v>
      </c>
      <c r="BU2223" s="190" t="str">
        <f t="shared" si="3536"/>
        <v>BU$19</v>
      </c>
      <c r="BV2223" s="190" t="str">
        <f t="shared" si="3536"/>
        <v>BV$19</v>
      </c>
      <c r="BW2223" s="190" t="str">
        <f t="shared" si="3536"/>
        <v>BW$19</v>
      </c>
      <c r="BX2223" s="190" t="str">
        <f t="shared" si="3536"/>
        <v>BX$19</v>
      </c>
      <c r="BY2223" s="190" t="str">
        <f t="shared" si="3536"/>
        <v>BY$19</v>
      </c>
      <c r="BZ2223" s="190" t="str">
        <f t="shared" si="3536"/>
        <v>BZ$19</v>
      </c>
      <c r="CA2223" s="190" t="str">
        <f t="shared" si="3536"/>
        <v>CA$19</v>
      </c>
      <c r="CB2223" s="190" t="str">
        <f t="shared" si="3536"/>
        <v>CB$19</v>
      </c>
      <c r="CC2223" s="190" t="str">
        <f t="shared" si="3536"/>
        <v>CC$19</v>
      </c>
      <c r="CD2223" s="190" t="str">
        <f t="shared" si="3536"/>
        <v>CD$19</v>
      </c>
      <c r="CE2223" s="190" t="str">
        <f t="shared" ref="CE2223:CL2223" si="3537">CE$23</f>
        <v>CE$19</v>
      </c>
      <c r="CF2223" s="190" t="str">
        <f t="shared" si="3537"/>
        <v>CF$19</v>
      </c>
      <c r="CG2223" s="190" t="str">
        <f t="shared" si="3537"/>
        <v>CG$19</v>
      </c>
      <c r="CH2223" s="190" t="str">
        <f t="shared" si="3537"/>
        <v>CH$19</v>
      </c>
      <c r="CI2223" s="190" t="str">
        <f t="shared" si="3537"/>
        <v>CI$19</v>
      </c>
      <c r="CJ2223" s="190" t="str">
        <f t="shared" si="3537"/>
        <v>CJ$19</v>
      </c>
      <c r="CK2223" s="190" t="str">
        <f t="shared" si="3537"/>
        <v>CK$19</v>
      </c>
      <c r="CL2223" s="190" t="str">
        <f t="shared" si="3537"/>
        <v>CL$19</v>
      </c>
      <c r="CN2223" s="201"/>
      <c r="CO2223" s="190" t="str">
        <f t="shared" ref="CO2223:DL2223" si="3538">CO$23</f>
        <v>CO$19</v>
      </c>
      <c r="CP2223" s="190" t="str">
        <f t="shared" si="3538"/>
        <v>CP$19</v>
      </c>
      <c r="CQ2223" s="190" t="str">
        <f t="shared" si="3538"/>
        <v>CQ$19</v>
      </c>
      <c r="CR2223" s="190" t="str">
        <f t="shared" si="3538"/>
        <v>CR$19</v>
      </c>
      <c r="CS2223" s="190" t="str">
        <f t="shared" si="3538"/>
        <v>CS$19</v>
      </c>
      <c r="CT2223" s="190" t="str">
        <f t="shared" si="3538"/>
        <v>CT$19</v>
      </c>
      <c r="CU2223" s="190" t="str">
        <f t="shared" si="3538"/>
        <v>CU$19</v>
      </c>
      <c r="CV2223" s="190" t="str">
        <f t="shared" si="3538"/>
        <v>CV$19</v>
      </c>
      <c r="CW2223" s="190" t="str">
        <f t="shared" si="3538"/>
        <v>CW$19</v>
      </c>
      <c r="CX2223" s="190" t="str">
        <f t="shared" si="3538"/>
        <v>CX$19</v>
      </c>
      <c r="CY2223" s="190" t="str">
        <f t="shared" si="3538"/>
        <v>CY$19</v>
      </c>
      <c r="CZ2223" s="190" t="str">
        <f t="shared" si="3538"/>
        <v>CZ$19</v>
      </c>
      <c r="DA2223" s="190" t="str">
        <f t="shared" si="3538"/>
        <v>DA$19</v>
      </c>
      <c r="DB2223" s="190" t="str">
        <f t="shared" si="3538"/>
        <v>DB$19</v>
      </c>
      <c r="DC2223" s="190" t="str">
        <f t="shared" si="3538"/>
        <v>DC$19</v>
      </c>
      <c r="DD2223" s="190" t="str">
        <f t="shared" si="3538"/>
        <v>DD$19</v>
      </c>
      <c r="DE2223" s="190" t="str">
        <f t="shared" si="3538"/>
        <v>DE$19</v>
      </c>
      <c r="DF2223" s="190" t="str">
        <f t="shared" si="3538"/>
        <v>DF$19</v>
      </c>
      <c r="DG2223" s="190" t="str">
        <f t="shared" si="3538"/>
        <v>DG$19</v>
      </c>
      <c r="DH2223" s="190" t="str">
        <f t="shared" si="3538"/>
        <v>DH$19</v>
      </c>
      <c r="DI2223" s="190" t="str">
        <f t="shared" si="3538"/>
        <v>DI$19</v>
      </c>
      <c r="DJ2223" s="190" t="str">
        <f t="shared" si="3538"/>
        <v>DJ$19</v>
      </c>
      <c r="DK2223" s="190" t="str">
        <f t="shared" si="3538"/>
        <v>DK$19</v>
      </c>
      <c r="DL2223" s="190" t="str">
        <f t="shared" si="3538"/>
        <v>DL$19</v>
      </c>
    </row>
    <row r="2224" spans="1:116" x14ac:dyDescent="0.35">
      <c r="A2224" s="31"/>
      <c r="B2224" t="str">
        <f t="shared" si="3535"/>
        <v>2224 WCPP-IS</v>
      </c>
      <c r="D2224" t="s">
        <v>523</v>
      </c>
      <c r="E2224" s="8" t="str">
        <f t="shared" si="3531"/>
        <v>2224 WCPP-IS</v>
      </c>
      <c r="G2224" s="70" t="s">
        <v>402</v>
      </c>
      <c r="H2224" s="48"/>
      <c r="I2224" s="304"/>
      <c r="J2224" s="304"/>
      <c r="K2224" s="48"/>
      <c r="L2224" s="48"/>
      <c r="M2224" s="48"/>
      <c r="N2224" s="48"/>
      <c r="O2224" s="48"/>
      <c r="P2224" s="48"/>
      <c r="R2224" s="70"/>
      <c r="S2224" s="305"/>
      <c r="T2224" s="305"/>
      <c r="U2224" s="305"/>
      <c r="V2224" s="305"/>
      <c r="W2224" s="305"/>
      <c r="X2224" s="305"/>
      <c r="Y2224" s="305"/>
      <c r="Z2224" s="305"/>
      <c r="AA2224" s="305"/>
      <c r="AB2224" s="305"/>
      <c r="AC2224" s="305"/>
      <c r="AD2224" s="305"/>
      <c r="AE2224" s="305"/>
      <c r="AF2224" s="305"/>
      <c r="AG2224" s="305"/>
      <c r="AH2224" s="305"/>
      <c r="AI2224" s="305"/>
      <c r="AJ2224" s="305"/>
      <c r="AK2224" s="305"/>
      <c r="AL2224" s="305"/>
      <c r="AM2224" s="305"/>
      <c r="AN2224" s="305"/>
      <c r="AO2224" s="305"/>
      <c r="AP2224" s="305"/>
      <c r="AQ2224" s="305"/>
      <c r="AR2224" s="305"/>
      <c r="AS2224" s="305"/>
      <c r="AT2224" s="305"/>
      <c r="AU2224" s="305"/>
      <c r="AV2224" s="305"/>
      <c r="AW2224" s="305"/>
      <c r="AX2224" s="305"/>
      <c r="AY2224" s="305"/>
      <c r="AZ2224" s="305"/>
      <c r="BA2224" s="305"/>
      <c r="BB2224" s="305"/>
      <c r="BC2224" s="305"/>
      <c r="BD2224" s="305"/>
      <c r="BE2224" s="305"/>
      <c r="BF2224" s="305"/>
      <c r="BG2224" s="305"/>
      <c r="BH2224" s="305"/>
      <c r="BI2224" s="305"/>
      <c r="BJ2224" s="305"/>
      <c r="BK2224" s="305"/>
      <c r="BL2224" s="305"/>
      <c r="BM2224" s="305"/>
      <c r="BN2224" s="305"/>
      <c r="BO2224" s="305"/>
      <c r="BP2224" s="305"/>
      <c r="BQ2224" s="305"/>
      <c r="BR2224" s="305"/>
      <c r="BS2224" s="305"/>
      <c r="BT2224" s="305"/>
      <c r="BU2224" s="305"/>
      <c r="BV2224" s="305"/>
      <c r="BW2224" s="305"/>
      <c r="BX2224" s="305"/>
      <c r="BY2224" s="305"/>
      <c r="BZ2224" s="305"/>
      <c r="CA2224" s="305"/>
      <c r="CB2224" s="305"/>
      <c r="CC2224" s="305"/>
      <c r="CD2224" s="305"/>
      <c r="CE2224" s="305"/>
      <c r="CF2224" s="305"/>
      <c r="CG2224" s="305"/>
      <c r="CH2224" s="305"/>
      <c r="CI2224" s="305"/>
      <c r="CJ2224" s="305"/>
      <c r="CK2224" s="305"/>
      <c r="CL2224" s="305"/>
      <c r="CN2224" s="304"/>
      <c r="CO2224" s="305"/>
      <c r="CP2224" s="305"/>
      <c r="CQ2224" s="305"/>
      <c r="CR2224" s="305"/>
      <c r="CS2224" s="305"/>
      <c r="CT2224" s="305"/>
      <c r="CU2224" s="305"/>
      <c r="CV2224" s="305"/>
      <c r="CW2224" s="305"/>
      <c r="CX2224" s="305"/>
      <c r="CY2224" s="305"/>
      <c r="CZ2224" s="305"/>
      <c r="DA2224" s="305"/>
      <c r="DB2224" s="305"/>
      <c r="DC2224" s="305"/>
      <c r="DD2224" s="305"/>
      <c r="DE2224" s="305"/>
      <c r="DF2224" s="305"/>
      <c r="DG2224" s="305"/>
      <c r="DH2224" s="305"/>
      <c r="DI2224" s="305"/>
      <c r="DJ2224" s="305"/>
      <c r="DK2224" s="305"/>
      <c r="DL2224" s="305"/>
    </row>
    <row r="2225" spans="1:116" x14ac:dyDescent="0.35">
      <c r="B2225" t="str">
        <f t="shared" si="3535"/>
        <v>2225 WCPP-IS</v>
      </c>
      <c r="D2225" t="s">
        <v>523</v>
      </c>
      <c r="E2225" s="8" t="str">
        <f t="shared" si="3531"/>
        <v>2225 WCPP-IS</v>
      </c>
      <c r="G2225" s="125" t="s">
        <v>524</v>
      </c>
      <c r="H2225" s="31"/>
      <c r="I2225" s="73"/>
      <c r="J2225" s="73"/>
      <c r="K2225" s="124">
        <f>'IS BS CF'!K$23+'IS BS CF'!K$37</f>
        <v>-50863121.498323195</v>
      </c>
      <c r="L2225" s="124">
        <f>'IS BS CF'!L$23+'IS BS CF'!L$37</f>
        <v>-45442343.517289855</v>
      </c>
      <c r="M2225" s="124">
        <f>'IS BS CF'!M$23+'IS BS CF'!M$37</f>
        <v>-49936169.161607169</v>
      </c>
      <c r="N2225" s="124">
        <f>'IS BS CF'!N$23+'IS BS CF'!N$37</f>
        <v>-54770886.618855767</v>
      </c>
      <c r="O2225" s="124">
        <f>'IS BS CF'!O$23+'IS BS CF'!O$37</f>
        <v>-59969614.494340479</v>
      </c>
      <c r="P2225" s="124">
        <f>'IS BS CF'!P$23+'IS BS CF'!P$37</f>
        <v>-13781643.659541447</v>
      </c>
      <c r="Q2225" s="124"/>
      <c r="R2225" s="124">
        <f>'IS BS CF'!R$23+'IS BS CF'!R$37</f>
        <v>0</v>
      </c>
      <c r="S2225" s="124">
        <f>'IS BS CF'!S$23+'IS BS CF'!S$37</f>
        <v>-4050612.5333333341</v>
      </c>
      <c r="T2225" s="124">
        <f>'IS BS CF'!T$23+'IS BS CF'!T$37</f>
        <v>-4084084.7555555548</v>
      </c>
      <c r="U2225" s="124">
        <f>'IS BS CF'!U$23+'IS BS CF'!U$37</f>
        <v>-4117766.1791666667</v>
      </c>
      <c r="V2225" s="124">
        <f>'IS BS CF'!V$23+'IS BS CF'!V$37</f>
        <v>-4151657.9663966037</v>
      </c>
      <c r="W2225" s="124">
        <f>'IS BS CF'!W$23+'IS BS CF'!W$37</f>
        <v>-4185761.2855285872</v>
      </c>
      <c r="X2225" s="124">
        <f>'IS BS CF'!X$23+'IS BS CF'!X$37</f>
        <v>-4220077.3109293841</v>
      </c>
      <c r="Y2225" s="124">
        <f>'IS BS CF'!Y$23+'IS BS CF'!Y$37</f>
        <v>-4254607.223079728</v>
      </c>
      <c r="Z2225" s="124">
        <f>'IS BS CF'!Z$23+'IS BS CF'!Z$37</f>
        <v>-4289352.2086048471</v>
      </c>
      <c r="AA2225" s="124">
        <f>'IS BS CF'!AA$23+'IS BS CF'!AA$37</f>
        <v>-4324313.4603052512</v>
      </c>
      <c r="AB2225" s="124">
        <f>'IS BS CF'!AB$23+'IS BS CF'!AB$37</f>
        <v>-4359492.1771874959</v>
      </c>
      <c r="AC2225" s="124">
        <f>'IS BS CF'!AC$23+'IS BS CF'!AC$37</f>
        <v>-4394889.5644952618</v>
      </c>
      <c r="AD2225" s="124">
        <f>'IS BS CF'!AD$23+'IS BS CF'!AD$37</f>
        <v>-4430506.8337404802</v>
      </c>
      <c r="AE2225" s="124">
        <f>'IS BS CF'!AE$23+'IS BS CF'!AE$37</f>
        <v>-3623931.3590002037</v>
      </c>
      <c r="AF2225" s="124">
        <f>'IS BS CF'!AF$23+'IS BS CF'!AF$37</f>
        <v>-3652949.2063389341</v>
      </c>
      <c r="AG2225" s="124">
        <f>'IS BS CF'!AG$23+'IS BS CF'!AG$37</f>
        <v>-3682146.5720403413</v>
      </c>
      <c r="AH2225" s="124">
        <f>'IS BS CF'!AH$23+'IS BS CF'!AH$37</f>
        <v>-3711524.4483087123</v>
      </c>
      <c r="AI2225" s="124">
        <f>'IS BS CF'!AI$23+'IS BS CF'!AI$37</f>
        <v>-3741083.8325000536</v>
      </c>
      <c r="AJ2225" s="124">
        <f>'IS BS CF'!AJ$23+'IS BS CF'!AJ$37</f>
        <v>-3770825.7271478395</v>
      </c>
      <c r="AK2225" s="124">
        <f>'IS BS CF'!AK$23+'IS BS CF'!AK$37</f>
        <v>-3800751.1399887456</v>
      </c>
      <c r="AL2225" s="124">
        <f>'IS BS CF'!AL$23+'IS BS CF'!AL$37</f>
        <v>-3830861.0839887252</v>
      </c>
      <c r="AM2225" s="124">
        <f>'IS BS CF'!AM$23+'IS BS CF'!AM$37</f>
        <v>-3861156.5773690627</v>
      </c>
      <c r="AN2225" s="124">
        <f>'IS BS CF'!AN$23+'IS BS CF'!AN$37</f>
        <v>-3891638.6436324869</v>
      </c>
      <c r="AO2225" s="124">
        <f>'IS BS CF'!AO$23+'IS BS CF'!AO$37</f>
        <v>-3922308.311589547</v>
      </c>
      <c r="AP2225" s="124">
        <f>'IS BS CF'!AP$23+'IS BS CF'!AP$37</f>
        <v>-3953166.6153851938</v>
      </c>
      <c r="AQ2225" s="124">
        <f>'IS BS CF'!AQ$23+'IS BS CF'!AQ$37</f>
        <v>-3985974.87752525</v>
      </c>
      <c r="AR2225" s="124">
        <f>'IS BS CF'!AR$23+'IS BS CF'!AR$37</f>
        <v>-4017213.5769031229</v>
      </c>
      <c r="AS2225" s="124">
        <f>'IS BS CF'!AS$23+'IS BS CF'!AS$37</f>
        <v>-4048644.0468267086</v>
      </c>
      <c r="AT2225" s="124">
        <f>'IS BS CF'!AT$23+'IS BS CF'!AT$37</f>
        <v>-4080267.3430453874</v>
      </c>
      <c r="AU2225" s="124">
        <f>'IS BS CF'!AU$23+'IS BS CF'!AU$37</f>
        <v>-4112084.5267770374</v>
      </c>
      <c r="AV2225" s="124">
        <f>'IS BS CF'!AV$23+'IS BS CF'!AV$37</f>
        <v>-4144096.6647353913</v>
      </c>
      <c r="AW2225" s="124">
        <f>'IS BS CF'!AW$23+'IS BS CF'!AW$37</f>
        <v>-4176304.8291573296</v>
      </c>
      <c r="AX2225" s="124">
        <f>'IS BS CF'!AX$23+'IS BS CF'!AX$37</f>
        <v>-4208710.0978304278</v>
      </c>
      <c r="AY2225" s="124">
        <f>'IS BS CF'!AY$23+'IS BS CF'!AY$37</f>
        <v>-4241313.5541206039</v>
      </c>
      <c r="AZ2225" s="124">
        <f>'IS BS CF'!AZ$23+'IS BS CF'!AZ$37</f>
        <v>-4274116.2869998934</v>
      </c>
      <c r="BA2225" s="124">
        <f>'IS BS CF'!BA$23+'IS BS CF'!BA$37</f>
        <v>-4307119.3910742505</v>
      </c>
      <c r="BB2225" s="124">
        <f>'IS BS CF'!BB$23+'IS BS CF'!BB$37</f>
        <v>-4340323.9666117663</v>
      </c>
      <c r="BC2225" s="124">
        <f>'IS BS CF'!BC$23+'IS BS CF'!BC$37</f>
        <v>-4375579.4167207973</v>
      </c>
      <c r="BD2225" s="124">
        <f>'IS BS CF'!BD$23+'IS BS CF'!BD$37</f>
        <v>-4409190.2587781418</v>
      </c>
      <c r="BE2225" s="124">
        <f>'IS BS CF'!BE$23+'IS BS CF'!BE$37</f>
        <v>-4443005.9073576024</v>
      </c>
      <c r="BF2225" s="124">
        <f>'IS BS CF'!BF$23+'IS BS CF'!BF$37</f>
        <v>-4477027.4856587704</v>
      </c>
      <c r="BG2225" s="124">
        <f>'IS BS CF'!BG$23+'IS BS CF'!BG$37</f>
        <v>-4511256.1226853151</v>
      </c>
      <c r="BH2225" s="124">
        <f>'IS BS CF'!BH$23+'IS BS CF'!BH$37</f>
        <v>-4545692.953274237</v>
      </c>
      <c r="BI2225" s="124">
        <f>'IS BS CF'!BI$23+'IS BS CF'!BI$37</f>
        <v>-4580339.1181248082</v>
      </c>
      <c r="BJ2225" s="124">
        <f>'IS BS CF'!BJ$23+'IS BS CF'!BJ$37</f>
        <v>-4615195.7638274096</v>
      </c>
      <c r="BK2225" s="124">
        <f>'IS BS CF'!BK$23+'IS BS CF'!BK$37</f>
        <v>-4650264.042893419</v>
      </c>
      <c r="BL2225" s="124">
        <f>'IS BS CF'!BL$23+'IS BS CF'!BL$37</f>
        <v>-4685545.1137838541</v>
      </c>
      <c r="BM2225" s="124">
        <f>'IS BS CF'!BM$23+'IS BS CF'!BM$37</f>
        <v>-4721040.140939841</v>
      </c>
      <c r="BN2225" s="124">
        <f>'IS BS CF'!BN$23+'IS BS CF'!BN$37</f>
        <v>-4756750.294811585</v>
      </c>
      <c r="BO2225" s="124">
        <f>'IS BS CF'!BO$23+'IS BS CF'!BO$37</f>
        <v>-4794617.4638960911</v>
      </c>
      <c r="BP2225" s="124">
        <f>'IS BS CF'!BP$23+'IS BS CF'!BP$37</f>
        <v>-4830761.4067371869</v>
      </c>
      <c r="BQ2225" s="124">
        <f>'IS BS CF'!BQ$23+'IS BS CF'!BQ$37</f>
        <v>-4867124.0240003904</v>
      </c>
      <c r="BR2225" s="124">
        <f>'IS BS CF'!BR$23+'IS BS CF'!BR$37</f>
        <v>-4903706.5104737328</v>
      </c>
      <c r="BS2225" s="124">
        <f>'IS BS CF'!BS$23+'IS BS CF'!BS$37</f>
        <v>-4940510.0671050539</v>
      </c>
      <c r="BT2225" s="124">
        <f>'IS BS CF'!BT$23+'IS BS CF'!BT$37</f>
        <v>-4977535.901033123</v>
      </c>
      <c r="BU2225" s="124">
        <f>'IS BS CF'!BU$23+'IS BS CF'!BU$37</f>
        <v>-5014785.2256180337</v>
      </c>
      <c r="BV2225" s="124">
        <f>'IS BS CF'!BV$23+'IS BS CF'!BV$37</f>
        <v>-5052259.2604724364</v>
      </c>
      <c r="BW2225" s="124">
        <f>'IS BS CF'!BW$23+'IS BS CF'!BW$37</f>
        <v>-5089959.2314920919</v>
      </c>
      <c r="BX2225" s="124">
        <f>'IS BS CF'!BX$23+'IS BS CF'!BX$37</f>
        <v>-5127886.3708876623</v>
      </c>
      <c r="BY2225" s="124">
        <f>'IS BS CF'!BY$23+'IS BS CF'!BY$37</f>
        <v>-5166041.9172154134</v>
      </c>
      <c r="BZ2225" s="124">
        <f>'IS BS CF'!BZ$23+'IS BS CF'!BZ$37</f>
        <v>-5204427.1154092727</v>
      </c>
      <c r="CA2225" s="124">
        <f>'IS BS CF'!CA$23+'IS BS CF'!CA$37</f>
        <v>-1123369.5875058447</v>
      </c>
      <c r="CB2225" s="124">
        <f>'IS BS CF'!CB$23+'IS BS CF'!CB$37</f>
        <v>-1127870.2550936381</v>
      </c>
      <c r="CC2225" s="124">
        <f>'IS BS CF'!CC$23+'IS BS CF'!CC$37</f>
        <v>-1132389.6754630601</v>
      </c>
      <c r="CD2225" s="124">
        <f>'IS BS CF'!CD$23+'IS BS CF'!CD$37</f>
        <v>-1136927.9267506949</v>
      </c>
      <c r="CE2225" s="124">
        <f>'IS BS CF'!CE$23+'IS BS CF'!CE$37</f>
        <v>-1141485.0874187003</v>
      </c>
      <c r="CF2225" s="124">
        <f>'IS BS CF'!CF$23+'IS BS CF'!CF$37</f>
        <v>-1146061.2362560842</v>
      </c>
      <c r="CG2225" s="124">
        <f>'IS BS CF'!CG$23+'IS BS CF'!CG$37</f>
        <v>-1150656.4523804022</v>
      </c>
      <c r="CH2225" s="124">
        <f>'IS BS CF'!CH$23+'IS BS CF'!CH$37</f>
        <v>-1155270.8152385058</v>
      </c>
      <c r="CI2225" s="124">
        <f>'IS BS CF'!CI$23+'IS BS CF'!CI$37</f>
        <v>-1159904.4046085391</v>
      </c>
      <c r="CJ2225" s="124">
        <f>'IS BS CF'!CJ$23+'IS BS CF'!CJ$37</f>
        <v>-1164557.3006009168</v>
      </c>
      <c r="CK2225" s="124">
        <f>'IS BS CF'!CK$23+'IS BS CF'!CK$37</f>
        <v>-1169229.5836599416</v>
      </c>
      <c r="CL2225" s="124">
        <f>'IS BS CF'!CL$23+'IS BS CF'!CL$37</f>
        <v>-1173921.3345651201</v>
      </c>
      <c r="CN2225" s="73"/>
      <c r="CO2225" s="124" t="e">
        <f>#REF!</f>
        <v>#REF!</v>
      </c>
      <c r="CP2225" s="124" t="e">
        <f>#REF!</f>
        <v>#REF!</v>
      </c>
      <c r="CQ2225" s="124" t="e">
        <f>#REF!</f>
        <v>#REF!</v>
      </c>
      <c r="CR2225" s="124" t="e">
        <f>#REF!</f>
        <v>#REF!</v>
      </c>
      <c r="CS2225" s="124" t="e">
        <f>#REF!</f>
        <v>#REF!</v>
      </c>
      <c r="CT2225" s="124" t="e">
        <f>#REF!</f>
        <v>#REF!</v>
      </c>
      <c r="CU2225" s="124" t="e">
        <f>#REF!</f>
        <v>#REF!</v>
      </c>
      <c r="CV2225" s="124" t="e">
        <f>#REF!</f>
        <v>#REF!</v>
      </c>
      <c r="CW2225" s="124" t="e">
        <f>#REF!</f>
        <v>#REF!</v>
      </c>
      <c r="CX2225" s="124" t="e">
        <f>#REF!</f>
        <v>#REF!</v>
      </c>
      <c r="CY2225" s="124" t="e">
        <f>#REF!</f>
        <v>#REF!</v>
      </c>
      <c r="CZ2225" s="124" t="e">
        <f>#REF!</f>
        <v>#REF!</v>
      </c>
      <c r="DA2225" s="124" t="e">
        <f>#REF!</f>
        <v>#REF!</v>
      </c>
      <c r="DB2225" s="124" t="e">
        <f>#REF!</f>
        <v>#REF!</v>
      </c>
      <c r="DC2225" s="124" t="e">
        <f>#REF!</f>
        <v>#REF!</v>
      </c>
      <c r="DD2225" s="124" t="e">
        <f>#REF!</f>
        <v>#REF!</v>
      </c>
      <c r="DE2225" s="124" t="e">
        <f>#REF!</f>
        <v>#REF!</v>
      </c>
      <c r="DF2225" s="124" t="e">
        <f>#REF!</f>
        <v>#REF!</v>
      </c>
      <c r="DG2225" s="124" t="e">
        <f>#REF!</f>
        <v>#REF!</v>
      </c>
      <c r="DH2225" s="124" t="e">
        <f>#REF!</f>
        <v>#REF!</v>
      </c>
      <c r="DI2225" s="124" t="e">
        <f>#REF!</f>
        <v>#REF!</v>
      </c>
      <c r="DJ2225" s="124" t="e">
        <f>#REF!</f>
        <v>#REF!</v>
      </c>
      <c r="DK2225" s="124" t="e">
        <f>#REF!</f>
        <v>#REF!</v>
      </c>
      <c r="DL2225" s="124" t="e">
        <f>#REF!</f>
        <v>#REF!</v>
      </c>
    </row>
    <row r="2226" spans="1:116" x14ac:dyDescent="0.35">
      <c r="B2226" t="str">
        <f t="shared" si="3535"/>
        <v>2226 WCPP-IS</v>
      </c>
      <c r="D2226" t="s">
        <v>523</v>
      </c>
      <c r="E2226" s="8" t="str">
        <f t="shared" si="3531"/>
        <v>2226 WCPP-IS</v>
      </c>
      <c r="G2226" s="67"/>
      <c r="H2226" s="31"/>
      <c r="I2226" s="73"/>
      <c r="J2226" s="73"/>
      <c r="K2226" s="31"/>
      <c r="L2226" s="31"/>
      <c r="M2226" s="31"/>
      <c r="N2226" s="31"/>
      <c r="O2226" s="31"/>
      <c r="P2226" s="31"/>
      <c r="R2226" s="67"/>
      <c r="S2226" s="67"/>
      <c r="T2226" s="67"/>
      <c r="U2226" s="67"/>
      <c r="V2226" s="67"/>
      <c r="W2226" s="67"/>
      <c r="X2226" s="67"/>
      <c r="Y2226" s="67"/>
      <c r="Z2226" s="67"/>
      <c r="AA2226" s="67"/>
      <c r="AB2226" s="67"/>
      <c r="AC2226" s="67"/>
      <c r="AD2226" s="67"/>
      <c r="AE2226" s="67"/>
      <c r="AF2226" s="67"/>
      <c r="AG2226" s="67"/>
      <c r="AH2226" s="67"/>
      <c r="AI2226" s="67"/>
      <c r="AJ2226" s="67"/>
      <c r="AK2226" s="67"/>
      <c r="AL2226" s="67"/>
      <c r="AM2226" s="67"/>
      <c r="AN2226" s="67"/>
      <c r="AO2226" s="67"/>
      <c r="AP2226" s="67"/>
      <c r="AQ2226" s="67"/>
      <c r="AR2226" s="67"/>
      <c r="AS2226" s="67"/>
      <c r="AT2226" s="67"/>
      <c r="AU2226" s="67"/>
      <c r="AV2226" s="67"/>
      <c r="AW2226" s="67"/>
      <c r="AX2226" s="67"/>
      <c r="AY2226" s="67"/>
      <c r="AZ2226" s="67"/>
      <c r="BA2226" s="67"/>
      <c r="BB2226" s="67"/>
      <c r="BC2226" s="67"/>
      <c r="BD2226" s="67"/>
      <c r="BE2226" s="67"/>
      <c r="BF2226" s="67"/>
      <c r="BG2226" s="67"/>
      <c r="BH2226" s="67"/>
      <c r="BI2226" s="67"/>
      <c r="BJ2226" s="67"/>
      <c r="BK2226" s="67"/>
      <c r="BL2226" s="67"/>
      <c r="BM2226" s="67"/>
      <c r="BN2226" s="67"/>
      <c r="BO2226" s="67"/>
      <c r="BP2226" s="67"/>
      <c r="BQ2226" s="67"/>
      <c r="BR2226" s="67"/>
      <c r="BS2226" s="67"/>
      <c r="BT2226" s="67"/>
      <c r="BU2226" s="67"/>
      <c r="BV2226" s="67"/>
      <c r="BW2226" s="67"/>
      <c r="BX2226" s="67"/>
      <c r="BY2226" s="67"/>
      <c r="BZ2226" s="67"/>
      <c r="CA2226" s="67"/>
      <c r="CB2226" s="67"/>
      <c r="CC2226" s="67"/>
      <c r="CD2226" s="67"/>
      <c r="CE2226" s="67"/>
      <c r="CF2226" s="67"/>
      <c r="CG2226" s="67"/>
      <c r="CH2226" s="67"/>
      <c r="CI2226" s="67"/>
      <c r="CJ2226" s="67"/>
      <c r="CK2226" s="67"/>
      <c r="CL2226" s="67"/>
      <c r="CN2226" s="73"/>
      <c r="CO2226" s="67"/>
      <c r="CP2226" s="67"/>
      <c r="CQ2226" s="67"/>
      <c r="CR2226" s="67"/>
      <c r="CS2226" s="67"/>
      <c r="CT2226" s="67"/>
      <c r="CU2226" s="67"/>
      <c r="CV2226" s="67"/>
      <c r="CW2226" s="67"/>
      <c r="CX2226" s="67"/>
      <c r="CY2226" s="67"/>
      <c r="CZ2226" s="67"/>
      <c r="DA2226" s="67"/>
      <c r="DB2226" s="67"/>
      <c r="DC2226" s="67"/>
      <c r="DD2226" s="67"/>
      <c r="DE2226" s="67"/>
      <c r="DF2226" s="67"/>
      <c r="DG2226" s="67"/>
      <c r="DH2226" s="67"/>
      <c r="DI2226" s="67"/>
      <c r="DJ2226" s="67"/>
      <c r="DK2226" s="67"/>
      <c r="DL2226" s="67"/>
    </row>
    <row r="2227" spans="1:116" x14ac:dyDescent="0.35">
      <c r="B2227" t="str">
        <f t="shared" si="3535"/>
        <v>2227 WCPP-IS</v>
      </c>
      <c r="C2227" t="s">
        <v>224</v>
      </c>
      <c r="D2227" t="s">
        <v>523</v>
      </c>
      <c r="E2227" s="8" t="str">
        <f t="shared" si="3531"/>
        <v>2227 WCPP-IS</v>
      </c>
      <c r="G2227" s="129" t="str">
        <f>G2229&amp;":"</f>
        <v>Unearned revenue:</v>
      </c>
      <c r="I2227"/>
      <c r="J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N2227"/>
    </row>
    <row r="2228" spans="1:116" x14ac:dyDescent="0.35">
      <c r="B2228" t="str">
        <f t="shared" si="3535"/>
        <v>2228 WCPP-IS</v>
      </c>
      <c r="D2228" t="s">
        <v>523</v>
      </c>
      <c r="E2228" s="8" t="str">
        <f t="shared" si="3531"/>
        <v>2228 WCPP-IS</v>
      </c>
      <c r="G2228" s="145" t="s">
        <v>403</v>
      </c>
      <c r="H2228" s="12"/>
      <c r="I2228" s="60"/>
      <c r="J2228" s="60"/>
      <c r="K2228" s="17">
        <v>30</v>
      </c>
      <c r="L2228" s="17">
        <v>5</v>
      </c>
      <c r="M2228" s="17">
        <v>5</v>
      </c>
      <c r="N2228" s="17">
        <v>5</v>
      </c>
      <c r="O2228" s="17">
        <v>5</v>
      </c>
      <c r="P2228" s="17">
        <v>5</v>
      </c>
      <c r="R2228" s="15"/>
      <c r="S2228" s="15" cm="1">
        <f t="array" ref="S2228">INDEX($K:$P,ROW(),MATCH(S$3,$K$2:$P$2,0))</f>
        <v>30</v>
      </c>
      <c r="T2228" s="15" cm="1">
        <f t="array" ref="T2228">INDEX($K:$P,ROW(),MATCH(T$3,$K$2:$P$2,0))</f>
        <v>30</v>
      </c>
      <c r="U2228" s="15" cm="1">
        <f t="array" ref="U2228">INDEX($K:$P,ROW(),MATCH(U$3,$K$2:$P$2,0))</f>
        <v>30</v>
      </c>
      <c r="V2228" s="15" cm="1">
        <f t="array" ref="V2228">INDEX($K:$P,ROW(),MATCH(V$3,$K$2:$P$2,0))</f>
        <v>30</v>
      </c>
      <c r="W2228" s="15" cm="1">
        <f t="array" ref="W2228">INDEX($K:$P,ROW(),MATCH(W$3,$K$2:$P$2,0))</f>
        <v>30</v>
      </c>
      <c r="X2228" s="15" cm="1">
        <f t="array" ref="X2228">INDEX($K:$P,ROW(),MATCH(X$3,$K$2:$P$2,0))</f>
        <v>30</v>
      </c>
      <c r="Y2228" s="15" cm="1">
        <f t="array" ref="Y2228">INDEX($K:$P,ROW(),MATCH(Y$3,$K$2:$P$2,0))</f>
        <v>30</v>
      </c>
      <c r="Z2228" s="15" cm="1">
        <f t="array" ref="Z2228">INDEX($K:$P,ROW(),MATCH(Z$3,$K$2:$P$2,0))</f>
        <v>30</v>
      </c>
      <c r="AA2228" s="15" cm="1">
        <f t="array" ref="AA2228">INDEX($K:$P,ROW(),MATCH(AA$3,$K$2:$P$2,0))</f>
        <v>30</v>
      </c>
      <c r="AB2228" s="15" cm="1">
        <f t="array" ref="AB2228">INDEX($K:$P,ROW(),MATCH(AB$3,$K$2:$P$2,0))</f>
        <v>30</v>
      </c>
      <c r="AC2228" s="15" cm="1">
        <f t="array" ref="AC2228">INDEX($K:$P,ROW(),MATCH(AC$3,$K$2:$P$2,0))</f>
        <v>30</v>
      </c>
      <c r="AD2228" s="15" cm="1">
        <f t="array" ref="AD2228">INDEX($K:$P,ROW(),MATCH(AD$3,$K$2:$P$2,0))</f>
        <v>30</v>
      </c>
      <c r="AE2228" s="15" cm="1">
        <f t="array" ref="AE2228">INDEX($K:$P,ROW(),MATCH(AE$3,$K$2:$P$2,0))</f>
        <v>5</v>
      </c>
      <c r="AF2228" s="15" cm="1">
        <f t="array" ref="AF2228">INDEX($K:$P,ROW(),MATCH(AF$3,$K$2:$P$2,0))</f>
        <v>5</v>
      </c>
      <c r="AG2228" s="15" cm="1">
        <f t="array" ref="AG2228">INDEX($K:$P,ROW(),MATCH(AG$3,$K$2:$P$2,0))</f>
        <v>5</v>
      </c>
      <c r="AH2228" s="15" cm="1">
        <f t="array" ref="AH2228">INDEX($K:$P,ROW(),MATCH(AH$3,$K$2:$P$2,0))</f>
        <v>5</v>
      </c>
      <c r="AI2228" s="15" cm="1">
        <f t="array" ref="AI2228">INDEX($K:$P,ROW(),MATCH(AI$3,$K$2:$P$2,0))</f>
        <v>5</v>
      </c>
      <c r="AJ2228" s="15" cm="1">
        <f t="array" ref="AJ2228">INDEX($K:$P,ROW(),MATCH(AJ$3,$K$2:$P$2,0))</f>
        <v>5</v>
      </c>
      <c r="AK2228" s="15" cm="1">
        <f t="array" ref="AK2228">INDEX($K:$P,ROW(),MATCH(AK$3,$K$2:$P$2,0))</f>
        <v>5</v>
      </c>
      <c r="AL2228" s="15" cm="1">
        <f t="array" ref="AL2228">INDEX($K:$P,ROW(),MATCH(AL$3,$K$2:$P$2,0))</f>
        <v>5</v>
      </c>
      <c r="AM2228" s="15" cm="1">
        <f t="array" ref="AM2228">INDEX($K:$P,ROW(),MATCH(AM$3,$K$2:$P$2,0))</f>
        <v>5</v>
      </c>
      <c r="AN2228" s="15" cm="1">
        <f t="array" ref="AN2228">INDEX($K:$P,ROW(),MATCH(AN$3,$K$2:$P$2,0))</f>
        <v>5</v>
      </c>
      <c r="AO2228" s="15" cm="1">
        <f t="array" ref="AO2228">INDEX($K:$P,ROW(),MATCH(AO$3,$K$2:$P$2,0))</f>
        <v>5</v>
      </c>
      <c r="AP2228" s="15" cm="1">
        <f t="array" ref="AP2228">INDEX($K:$P,ROW(),MATCH(AP$3,$K$2:$P$2,0))</f>
        <v>5</v>
      </c>
      <c r="AQ2228" s="15" cm="1">
        <f t="array" ref="AQ2228">INDEX($K:$P,ROW(),MATCH(AQ$3,$K$2:$P$2,0))</f>
        <v>5</v>
      </c>
      <c r="AR2228" s="15" cm="1">
        <f t="array" ref="AR2228">INDEX($K:$P,ROW(),MATCH(AR$3,$K$2:$P$2,0))</f>
        <v>5</v>
      </c>
      <c r="AS2228" s="15" cm="1">
        <f t="array" ref="AS2228">INDEX($K:$P,ROW(),MATCH(AS$3,$K$2:$P$2,0))</f>
        <v>5</v>
      </c>
      <c r="AT2228" s="15" cm="1">
        <f t="array" ref="AT2228">INDEX($K:$P,ROW(),MATCH(AT$3,$K$2:$P$2,0))</f>
        <v>5</v>
      </c>
      <c r="AU2228" s="15" cm="1">
        <f t="array" ref="AU2228">INDEX($K:$P,ROW(),MATCH(AU$3,$K$2:$P$2,0))</f>
        <v>5</v>
      </c>
      <c r="AV2228" s="15" cm="1">
        <f t="array" ref="AV2228">INDEX($K:$P,ROW(),MATCH(AV$3,$K$2:$P$2,0))</f>
        <v>5</v>
      </c>
      <c r="AW2228" s="15" cm="1">
        <f t="array" ref="AW2228">INDEX($K:$P,ROW(),MATCH(AW$3,$K$2:$P$2,0))</f>
        <v>5</v>
      </c>
      <c r="AX2228" s="15" cm="1">
        <f t="array" ref="AX2228">INDEX($K:$P,ROW(),MATCH(AX$3,$K$2:$P$2,0))</f>
        <v>5</v>
      </c>
      <c r="AY2228" s="15" cm="1">
        <f t="array" ref="AY2228">INDEX($K:$P,ROW(),MATCH(AY$3,$K$2:$P$2,0))</f>
        <v>5</v>
      </c>
      <c r="AZ2228" s="15" cm="1">
        <f t="array" ref="AZ2228">INDEX($K:$P,ROW(),MATCH(AZ$3,$K$2:$P$2,0))</f>
        <v>5</v>
      </c>
      <c r="BA2228" s="15" cm="1">
        <f t="array" ref="BA2228">INDEX($K:$P,ROW(),MATCH(BA$3,$K$2:$P$2,0))</f>
        <v>5</v>
      </c>
      <c r="BB2228" s="15" cm="1">
        <f t="array" ref="BB2228">INDEX($K:$P,ROW(),MATCH(BB$3,$K$2:$P$2,0))</f>
        <v>5</v>
      </c>
      <c r="BC2228" s="15" cm="1">
        <f t="array" ref="BC2228">INDEX($K:$P,ROW(),MATCH(BC$3,$K$2:$P$2,0))</f>
        <v>5</v>
      </c>
      <c r="BD2228" s="15" cm="1">
        <f t="array" ref="BD2228">INDEX($K:$P,ROW(),MATCH(BD$3,$K$2:$P$2,0))</f>
        <v>5</v>
      </c>
      <c r="BE2228" s="15" cm="1">
        <f t="array" ref="BE2228">INDEX($K:$P,ROW(),MATCH(BE$3,$K$2:$P$2,0))</f>
        <v>5</v>
      </c>
      <c r="BF2228" s="15" cm="1">
        <f t="array" ref="BF2228">INDEX($K:$P,ROW(),MATCH(BF$3,$K$2:$P$2,0))</f>
        <v>5</v>
      </c>
      <c r="BG2228" s="15" cm="1">
        <f t="array" ref="BG2228">INDEX($K:$P,ROW(),MATCH(BG$3,$K$2:$P$2,0))</f>
        <v>5</v>
      </c>
      <c r="BH2228" s="15" cm="1">
        <f t="array" ref="BH2228">INDEX($K:$P,ROW(),MATCH(BH$3,$K$2:$P$2,0))</f>
        <v>5</v>
      </c>
      <c r="BI2228" s="15" cm="1">
        <f t="array" ref="BI2228">INDEX($K:$P,ROW(),MATCH(BI$3,$K$2:$P$2,0))</f>
        <v>5</v>
      </c>
      <c r="BJ2228" s="15" cm="1">
        <f t="array" ref="BJ2228">INDEX($K:$P,ROW(),MATCH(BJ$3,$K$2:$P$2,0))</f>
        <v>5</v>
      </c>
      <c r="BK2228" s="15" cm="1">
        <f t="array" ref="BK2228">INDEX($K:$P,ROW(),MATCH(BK$3,$K$2:$P$2,0))</f>
        <v>5</v>
      </c>
      <c r="BL2228" s="15" cm="1">
        <f t="array" ref="BL2228">INDEX($K:$P,ROW(),MATCH(BL$3,$K$2:$P$2,0))</f>
        <v>5</v>
      </c>
      <c r="BM2228" s="15" cm="1">
        <f t="array" ref="BM2228">INDEX($K:$P,ROW(),MATCH(BM$3,$K$2:$P$2,0))</f>
        <v>5</v>
      </c>
      <c r="BN2228" s="15" cm="1">
        <f t="array" ref="BN2228">INDEX($K:$P,ROW(),MATCH(BN$3,$K$2:$P$2,0))</f>
        <v>5</v>
      </c>
      <c r="BO2228" s="15" cm="1">
        <f t="array" ref="BO2228">INDEX($K:$P,ROW(),MATCH(BO$3,$K$2:$P$2,0))</f>
        <v>5</v>
      </c>
      <c r="BP2228" s="15" cm="1">
        <f t="array" ref="BP2228">INDEX($K:$P,ROW(),MATCH(BP$3,$K$2:$P$2,0))</f>
        <v>5</v>
      </c>
      <c r="BQ2228" s="15" cm="1">
        <f t="array" ref="BQ2228">INDEX($K:$P,ROW(),MATCH(BQ$3,$K$2:$P$2,0))</f>
        <v>5</v>
      </c>
      <c r="BR2228" s="15" cm="1">
        <f t="array" ref="BR2228">INDEX($K:$P,ROW(),MATCH(BR$3,$K$2:$P$2,0))</f>
        <v>5</v>
      </c>
      <c r="BS2228" s="15" cm="1">
        <f t="array" ref="BS2228">INDEX($K:$P,ROW(),MATCH(BS$3,$K$2:$P$2,0))</f>
        <v>5</v>
      </c>
      <c r="BT2228" s="15" cm="1">
        <f t="array" ref="BT2228">INDEX($K:$P,ROW(),MATCH(BT$3,$K$2:$P$2,0))</f>
        <v>5</v>
      </c>
      <c r="BU2228" s="15" cm="1">
        <f t="array" ref="BU2228">INDEX($K:$P,ROW(),MATCH(BU$3,$K$2:$P$2,0))</f>
        <v>5</v>
      </c>
      <c r="BV2228" s="15" cm="1">
        <f t="array" ref="BV2228">INDEX($K:$P,ROW(),MATCH(BV$3,$K$2:$P$2,0))</f>
        <v>5</v>
      </c>
      <c r="BW2228" s="15" cm="1">
        <f t="array" ref="BW2228">INDEX($K:$P,ROW(),MATCH(BW$3,$K$2:$P$2,0))</f>
        <v>5</v>
      </c>
      <c r="BX2228" s="15" cm="1">
        <f t="array" ref="BX2228">INDEX($K:$P,ROW(),MATCH(BX$3,$K$2:$P$2,0))</f>
        <v>5</v>
      </c>
      <c r="BY2228" s="15" cm="1">
        <f t="array" ref="BY2228">INDEX($K:$P,ROW(),MATCH(BY$3,$K$2:$P$2,0))</f>
        <v>5</v>
      </c>
      <c r="BZ2228" s="15" cm="1">
        <f t="array" ref="BZ2228">INDEX($K:$P,ROW(),MATCH(BZ$3,$K$2:$P$2,0))</f>
        <v>5</v>
      </c>
      <c r="CA2228" s="15" cm="1">
        <f t="array" ref="CA2228">INDEX($K:$P,ROW(),MATCH(CA$3,$K$2:$P$2,0))</f>
        <v>5</v>
      </c>
      <c r="CB2228" s="15" cm="1">
        <f t="array" ref="CB2228">INDEX($K:$P,ROW(),MATCH(CB$3,$K$2:$P$2,0))</f>
        <v>5</v>
      </c>
      <c r="CC2228" s="15" cm="1">
        <f t="array" ref="CC2228">INDEX($K:$P,ROW(),MATCH(CC$3,$K$2:$P$2,0))</f>
        <v>5</v>
      </c>
      <c r="CD2228" s="15" cm="1">
        <f t="array" ref="CD2228">INDEX($K:$P,ROW(),MATCH(CD$3,$K$2:$P$2,0))</f>
        <v>5</v>
      </c>
      <c r="CE2228" s="15" cm="1">
        <f t="array" ref="CE2228">INDEX($K:$P,ROW(),MATCH(CE$3,$K$2:$P$2,0))</f>
        <v>5</v>
      </c>
      <c r="CF2228" s="15" cm="1">
        <f t="array" ref="CF2228">INDEX($K:$P,ROW(),MATCH(CF$3,$K$2:$P$2,0))</f>
        <v>5</v>
      </c>
      <c r="CG2228" s="15" cm="1">
        <f t="array" ref="CG2228">INDEX($K:$P,ROW(),MATCH(CG$3,$K$2:$P$2,0))</f>
        <v>5</v>
      </c>
      <c r="CH2228" s="15" cm="1">
        <f t="array" ref="CH2228">INDEX($K:$P,ROW(),MATCH(CH$3,$K$2:$P$2,0))</f>
        <v>5</v>
      </c>
      <c r="CI2228" s="15" cm="1">
        <f t="array" ref="CI2228">INDEX($K:$P,ROW(),MATCH(CI$3,$K$2:$P$2,0))</f>
        <v>5</v>
      </c>
      <c r="CJ2228" s="15" cm="1">
        <f t="array" ref="CJ2228">INDEX($K:$P,ROW(),MATCH(CJ$3,$K$2:$P$2,0))</f>
        <v>5</v>
      </c>
      <c r="CK2228" s="15" cm="1">
        <f t="array" ref="CK2228">INDEX($K:$P,ROW(),MATCH(CK$3,$K$2:$P$2,0))</f>
        <v>5</v>
      </c>
      <c r="CL2228" s="15" cm="1">
        <f t="array" ref="CL2228">INDEX($K:$P,ROW(),MATCH(CL$3,$K$2:$P$2,0))</f>
        <v>5</v>
      </c>
      <c r="CN2228"/>
      <c r="CO2228" s="15" t="e" cm="1">
        <f t="array" ref="CO2228">INDEX($K:$P,ROW(),MATCH(CO$3,$K$2:$P$2,0))</f>
        <v>#N/A</v>
      </c>
      <c r="CP2228" s="15" t="e" cm="1">
        <f t="array" ref="CP2228">INDEX($K:$P,ROW(),MATCH(CP$3,$K$2:$P$2,0))</f>
        <v>#N/A</v>
      </c>
      <c r="CQ2228" s="15" t="e" cm="1">
        <f t="array" ref="CQ2228">INDEX($K:$P,ROW(),MATCH(CQ$3,$K$2:$P$2,0))</f>
        <v>#N/A</v>
      </c>
      <c r="CR2228" s="15" t="e" cm="1">
        <f t="array" ref="CR2228">INDEX($K:$P,ROW(),MATCH(CR$3,$K$2:$P$2,0))</f>
        <v>#N/A</v>
      </c>
      <c r="CS2228" s="15" t="e" cm="1">
        <f t="array" ref="CS2228">INDEX($K:$P,ROW(),MATCH(CS$3,$K$2:$P$2,0))</f>
        <v>#N/A</v>
      </c>
      <c r="CT2228" s="15" t="e" cm="1">
        <f t="array" ref="CT2228">INDEX($K:$P,ROW(),MATCH(CT$3,$K$2:$P$2,0))</f>
        <v>#N/A</v>
      </c>
      <c r="CU2228" s="15" t="e" cm="1">
        <f t="array" ref="CU2228">INDEX($K:$P,ROW(),MATCH(CU$3,$K$2:$P$2,0))</f>
        <v>#N/A</v>
      </c>
      <c r="CV2228" s="15" t="e" cm="1">
        <f t="array" ref="CV2228">INDEX($K:$P,ROW(),MATCH(CV$3,$K$2:$P$2,0))</f>
        <v>#N/A</v>
      </c>
      <c r="CW2228" s="15" t="e" cm="1">
        <f t="array" ref="CW2228">INDEX($K:$P,ROW(),MATCH(CW$3,$K$2:$P$2,0))</f>
        <v>#N/A</v>
      </c>
      <c r="CX2228" s="15" t="e" cm="1">
        <f t="array" ref="CX2228">INDEX($K:$P,ROW(),MATCH(CX$3,$K$2:$P$2,0))</f>
        <v>#N/A</v>
      </c>
      <c r="CY2228" s="15" t="e" cm="1">
        <f t="array" ref="CY2228">INDEX($K:$P,ROW(),MATCH(CY$3,$K$2:$P$2,0))</f>
        <v>#N/A</v>
      </c>
      <c r="CZ2228" s="15" t="e" cm="1">
        <f t="array" ref="CZ2228">INDEX($K:$P,ROW(),MATCH(CZ$3,$K$2:$P$2,0))</f>
        <v>#N/A</v>
      </c>
      <c r="DA2228" s="15" t="e" cm="1">
        <f t="array" ref="DA2228">INDEX($K:$P,ROW(),MATCH(DA$3,$K$2:$P$2,0))</f>
        <v>#N/A</v>
      </c>
      <c r="DB2228" s="15" t="e" cm="1">
        <f t="array" ref="DB2228">INDEX($K:$P,ROW(),MATCH(DB$3,$K$2:$P$2,0))</f>
        <v>#N/A</v>
      </c>
      <c r="DC2228" s="15" t="e" cm="1">
        <f t="array" ref="DC2228">INDEX($K:$P,ROW(),MATCH(DC$3,$K$2:$P$2,0))</f>
        <v>#N/A</v>
      </c>
      <c r="DD2228" s="15" t="e" cm="1">
        <f t="array" ref="DD2228">INDEX($K:$P,ROW(),MATCH(DD$3,$K$2:$P$2,0))</f>
        <v>#N/A</v>
      </c>
      <c r="DE2228" s="15" t="e" cm="1">
        <f t="array" ref="DE2228">INDEX($K:$P,ROW(),MATCH(DE$3,$K$2:$P$2,0))</f>
        <v>#N/A</v>
      </c>
      <c r="DF2228" s="15" t="e" cm="1">
        <f t="array" ref="DF2228">INDEX($K:$P,ROW(),MATCH(DF$3,$K$2:$P$2,0))</f>
        <v>#N/A</v>
      </c>
      <c r="DG2228" s="15" t="e" cm="1">
        <f t="array" ref="DG2228">INDEX($K:$P,ROW(),MATCH(DG$3,$K$2:$P$2,0))</f>
        <v>#N/A</v>
      </c>
      <c r="DH2228" s="15" t="e" cm="1">
        <f t="array" ref="DH2228">INDEX($K:$P,ROW(),MATCH(DH$3,$K$2:$P$2,0))</f>
        <v>#N/A</v>
      </c>
      <c r="DI2228" s="15" t="e" cm="1">
        <f t="array" ref="DI2228">INDEX($K:$P,ROW(),MATCH(DI$3,$K$2:$P$2,0))</f>
        <v>#N/A</v>
      </c>
      <c r="DJ2228" s="15" t="e" cm="1">
        <f t="array" ref="DJ2228">INDEX($K:$P,ROW(),MATCH(DJ$3,$K$2:$P$2,0))</f>
        <v>#N/A</v>
      </c>
      <c r="DK2228" s="15" t="e" cm="1">
        <f t="array" ref="DK2228">INDEX($K:$P,ROW(),MATCH(DK$3,$K$2:$P$2,0))</f>
        <v>#N/A</v>
      </c>
      <c r="DL2228" s="15" t="e" cm="1">
        <f t="array" ref="DL2228">INDEX($K:$P,ROW(),MATCH(DL$3,$K$2:$P$2,0))</f>
        <v>#N/A</v>
      </c>
    </row>
    <row r="2229" spans="1:116" x14ac:dyDescent="0.35">
      <c r="B2229" t="str">
        <f t="shared" si="3535"/>
        <v>2229 WCPP-IS</v>
      </c>
      <c r="C2229" t="s">
        <v>234</v>
      </c>
      <c r="D2229" t="s">
        <v>523</v>
      </c>
      <c r="E2229" s="8" t="str">
        <f t="shared" si="3531"/>
        <v>2229 WCPP-IS</v>
      </c>
      <c r="G2229" s="126" t="s">
        <v>43</v>
      </c>
      <c r="H2229" s="27"/>
      <c r="I2229" s="78"/>
      <c r="J2229" s="78"/>
      <c r="K2229" s="118">
        <f>SUMIF($3:$3,K$2,2227:2227)</f>
        <v>0</v>
      </c>
      <c r="L2229" s="118">
        <f>SUMIF($3:$3,L$2,2227:2227)</f>
        <v>0</v>
      </c>
      <c r="M2229" s="118">
        <f>SUMIF($3:$3,M$2,2227:2227)</f>
        <v>0</v>
      </c>
      <c r="N2229" s="118">
        <f>SUMIF($3:$3,N$2,2227:2227)</f>
        <v>0</v>
      </c>
      <c r="O2229" s="118">
        <f>SUMIF($3:$3,O$2,2227:2227)</f>
        <v>0</v>
      </c>
      <c r="P2229" s="118">
        <f>SUMIF($3:$3,P$2,2227:2227)</f>
        <v>0</v>
      </c>
      <c r="R2229" s="118"/>
      <c r="S2229" s="118">
        <f t="shared" ref="S2229:CD2229" si="3539">MIN(S2228/30*-S2225,R2229-S2225)</f>
        <v>4050612.5333333341</v>
      </c>
      <c r="T2229" s="118">
        <f t="shared" si="3539"/>
        <v>4084084.7555555548</v>
      </c>
      <c r="U2229" s="118">
        <f t="shared" si="3539"/>
        <v>4117766.1791666667</v>
      </c>
      <c r="V2229" s="118">
        <f t="shared" si="3539"/>
        <v>4151657.9663966037</v>
      </c>
      <c r="W2229" s="118">
        <f t="shared" si="3539"/>
        <v>4185761.2855285872</v>
      </c>
      <c r="X2229" s="118">
        <f t="shared" si="3539"/>
        <v>4220077.3109293841</v>
      </c>
      <c r="Y2229" s="118">
        <f t="shared" si="3539"/>
        <v>4254607.223079728</v>
      </c>
      <c r="Z2229" s="118">
        <f t="shared" si="3539"/>
        <v>4289352.2086048471</v>
      </c>
      <c r="AA2229" s="118">
        <f t="shared" si="3539"/>
        <v>4324313.4603052512</v>
      </c>
      <c r="AB2229" s="118">
        <f t="shared" si="3539"/>
        <v>4359492.1771874959</v>
      </c>
      <c r="AC2229" s="118">
        <f t="shared" si="3539"/>
        <v>4394889.5644952618</v>
      </c>
      <c r="AD2229" s="118">
        <f t="shared" si="3539"/>
        <v>4430506.8337404802</v>
      </c>
      <c r="AE2229" s="118">
        <f t="shared" si="3539"/>
        <v>603988.55983336724</v>
      </c>
      <c r="AF2229" s="118">
        <f t="shared" si="3539"/>
        <v>608824.86772315565</v>
      </c>
      <c r="AG2229" s="118">
        <f t="shared" si="3539"/>
        <v>613691.09534005681</v>
      </c>
      <c r="AH2229" s="118">
        <f t="shared" si="3539"/>
        <v>618587.40805145202</v>
      </c>
      <c r="AI2229" s="118">
        <f t="shared" si="3539"/>
        <v>623513.97208334226</v>
      </c>
      <c r="AJ2229" s="118">
        <f t="shared" si="3539"/>
        <v>628470.95452463988</v>
      </c>
      <c r="AK2229" s="118">
        <f t="shared" si="3539"/>
        <v>633458.52333145752</v>
      </c>
      <c r="AL2229" s="118">
        <f t="shared" si="3539"/>
        <v>638476.84733145416</v>
      </c>
      <c r="AM2229" s="118">
        <f t="shared" si="3539"/>
        <v>643526.09622817708</v>
      </c>
      <c r="AN2229" s="118">
        <f t="shared" si="3539"/>
        <v>648606.44060541445</v>
      </c>
      <c r="AO2229" s="118">
        <f t="shared" si="3539"/>
        <v>653718.05193159112</v>
      </c>
      <c r="AP2229" s="118">
        <f t="shared" si="3539"/>
        <v>658861.1025641989</v>
      </c>
      <c r="AQ2229" s="118">
        <f t="shared" si="3539"/>
        <v>664329.14625420829</v>
      </c>
      <c r="AR2229" s="118">
        <f t="shared" si="3539"/>
        <v>669535.59615052049</v>
      </c>
      <c r="AS2229" s="118">
        <f t="shared" si="3539"/>
        <v>674774.00780445139</v>
      </c>
      <c r="AT2229" s="118">
        <f t="shared" si="3539"/>
        <v>680044.55717423116</v>
      </c>
      <c r="AU2229" s="118">
        <f t="shared" si="3539"/>
        <v>685347.4211295062</v>
      </c>
      <c r="AV2229" s="118">
        <f t="shared" si="3539"/>
        <v>690682.77745589847</v>
      </c>
      <c r="AW2229" s="118">
        <f t="shared" si="3539"/>
        <v>696050.80485955486</v>
      </c>
      <c r="AX2229" s="118">
        <f t="shared" si="3539"/>
        <v>701451.68297173793</v>
      </c>
      <c r="AY2229" s="118">
        <f t="shared" si="3539"/>
        <v>706885.59235343395</v>
      </c>
      <c r="AZ2229" s="118">
        <f t="shared" si="3539"/>
        <v>712352.71449998219</v>
      </c>
      <c r="BA2229" s="118">
        <f t="shared" si="3539"/>
        <v>717853.23184570833</v>
      </c>
      <c r="BB2229" s="118">
        <f t="shared" si="3539"/>
        <v>723387.32776862767</v>
      </c>
      <c r="BC2229" s="118">
        <f t="shared" si="3539"/>
        <v>729263.23612013285</v>
      </c>
      <c r="BD2229" s="118">
        <f t="shared" si="3539"/>
        <v>734865.04312969022</v>
      </c>
      <c r="BE2229" s="118">
        <f t="shared" si="3539"/>
        <v>740500.98455960036</v>
      </c>
      <c r="BF2229" s="118">
        <f t="shared" si="3539"/>
        <v>746171.24760979507</v>
      </c>
      <c r="BG2229" s="118">
        <f t="shared" si="3539"/>
        <v>751876.02044755244</v>
      </c>
      <c r="BH2229" s="118">
        <f t="shared" si="3539"/>
        <v>757615.49221237283</v>
      </c>
      <c r="BI2229" s="118">
        <f t="shared" si="3539"/>
        <v>763389.85302080133</v>
      </c>
      <c r="BJ2229" s="118">
        <f t="shared" si="3539"/>
        <v>769199.29397123493</v>
      </c>
      <c r="BK2229" s="118">
        <f t="shared" si="3539"/>
        <v>775044.0071489031</v>
      </c>
      <c r="BL2229" s="118">
        <f t="shared" si="3539"/>
        <v>780924.18563064234</v>
      </c>
      <c r="BM2229" s="118">
        <f t="shared" si="3539"/>
        <v>786840.02348997351</v>
      </c>
      <c r="BN2229" s="118">
        <f t="shared" si="3539"/>
        <v>792791.71580193075</v>
      </c>
      <c r="BO2229" s="118">
        <f t="shared" si="3539"/>
        <v>799102.91064934852</v>
      </c>
      <c r="BP2229" s="118">
        <f t="shared" si="3539"/>
        <v>805126.90112286445</v>
      </c>
      <c r="BQ2229" s="118">
        <f t="shared" si="3539"/>
        <v>811187.33733339841</v>
      </c>
      <c r="BR2229" s="118">
        <f t="shared" si="3539"/>
        <v>817284.41841228877</v>
      </c>
      <c r="BS2229" s="118">
        <f t="shared" si="3539"/>
        <v>823418.34451750899</v>
      </c>
      <c r="BT2229" s="118">
        <f t="shared" si="3539"/>
        <v>829589.31683885376</v>
      </c>
      <c r="BU2229" s="118">
        <f t="shared" si="3539"/>
        <v>835797.53760300553</v>
      </c>
      <c r="BV2229" s="118">
        <f t="shared" si="3539"/>
        <v>842043.21007873933</v>
      </c>
      <c r="BW2229" s="118">
        <f t="shared" si="3539"/>
        <v>848326.53858201532</v>
      </c>
      <c r="BX2229" s="118">
        <f t="shared" si="3539"/>
        <v>854647.72848127701</v>
      </c>
      <c r="BY2229" s="118">
        <f t="shared" si="3539"/>
        <v>861006.98620256886</v>
      </c>
      <c r="BZ2229" s="118">
        <f t="shared" si="3539"/>
        <v>867404.51923487871</v>
      </c>
      <c r="CA2229" s="118">
        <f t="shared" si="3539"/>
        <v>187228.26458430744</v>
      </c>
      <c r="CB2229" s="118">
        <f t="shared" si="3539"/>
        <v>187978.37584893967</v>
      </c>
      <c r="CC2229" s="118">
        <f t="shared" si="3539"/>
        <v>188731.61257717668</v>
      </c>
      <c r="CD2229" s="118">
        <f t="shared" si="3539"/>
        <v>189487.98779178248</v>
      </c>
      <c r="CE2229" s="118">
        <f t="shared" ref="CE2229:CK2229" si="3540">MIN(CE2228/30*-CE2225,CD2229-CE2225)</f>
        <v>190247.51456978338</v>
      </c>
      <c r="CF2229" s="118">
        <f t="shared" si="3540"/>
        <v>191010.20604268069</v>
      </c>
      <c r="CG2229" s="118">
        <f t="shared" si="3540"/>
        <v>191776.07539673371</v>
      </c>
      <c r="CH2229" s="118">
        <f t="shared" si="3540"/>
        <v>192545.13587308431</v>
      </c>
      <c r="CI2229" s="118">
        <f t="shared" si="3540"/>
        <v>193317.40076808984</v>
      </c>
      <c r="CJ2229" s="118">
        <f t="shared" si="3540"/>
        <v>194092.88343348613</v>
      </c>
      <c r="CK2229" s="118">
        <f t="shared" si="3540"/>
        <v>194871.59727665692</v>
      </c>
      <c r="CL2229" s="118">
        <f>MIN(CL2228/30*-CL2225,CK2229-CL2225)</f>
        <v>195653.55576085334</v>
      </c>
      <c r="CN2229"/>
      <c r="CO2229" s="118" t="e">
        <f>MIN(CO2228/90*-CO2225,CN2229-CO2225)</f>
        <v>#N/A</v>
      </c>
      <c r="CP2229" s="118" t="e">
        <f t="shared" ref="CP2229:DL2229" si="3541">MIN(CP2228/90*-CP2225,CO2229-CP2225)</f>
        <v>#N/A</v>
      </c>
      <c r="CQ2229" s="118" t="e">
        <f t="shared" si="3541"/>
        <v>#N/A</v>
      </c>
      <c r="CR2229" s="118" t="e">
        <f t="shared" si="3541"/>
        <v>#N/A</v>
      </c>
      <c r="CS2229" s="118" t="e">
        <f t="shared" si="3541"/>
        <v>#N/A</v>
      </c>
      <c r="CT2229" s="118" t="e">
        <f t="shared" si="3541"/>
        <v>#N/A</v>
      </c>
      <c r="CU2229" s="118" t="e">
        <f t="shared" si="3541"/>
        <v>#N/A</v>
      </c>
      <c r="CV2229" s="118" t="e">
        <f t="shared" si="3541"/>
        <v>#N/A</v>
      </c>
      <c r="CW2229" s="118" t="e">
        <f t="shared" si="3541"/>
        <v>#N/A</v>
      </c>
      <c r="CX2229" s="118" t="e">
        <f t="shared" si="3541"/>
        <v>#N/A</v>
      </c>
      <c r="CY2229" s="118" t="e">
        <f t="shared" si="3541"/>
        <v>#N/A</v>
      </c>
      <c r="CZ2229" s="118" t="e">
        <f t="shared" si="3541"/>
        <v>#N/A</v>
      </c>
      <c r="DA2229" s="118" t="e">
        <f t="shared" si="3541"/>
        <v>#N/A</v>
      </c>
      <c r="DB2229" s="118" t="e">
        <f t="shared" si="3541"/>
        <v>#N/A</v>
      </c>
      <c r="DC2229" s="118" t="e">
        <f t="shared" si="3541"/>
        <v>#N/A</v>
      </c>
      <c r="DD2229" s="118" t="e">
        <f t="shared" si="3541"/>
        <v>#N/A</v>
      </c>
      <c r="DE2229" s="118" t="e">
        <f t="shared" si="3541"/>
        <v>#N/A</v>
      </c>
      <c r="DF2229" s="118" t="e">
        <f t="shared" si="3541"/>
        <v>#N/A</v>
      </c>
      <c r="DG2229" s="118" t="e">
        <f t="shared" si="3541"/>
        <v>#N/A</v>
      </c>
      <c r="DH2229" s="118" t="e">
        <f t="shared" si="3541"/>
        <v>#N/A</v>
      </c>
      <c r="DI2229" s="118" t="e">
        <f t="shared" si="3541"/>
        <v>#N/A</v>
      </c>
      <c r="DJ2229" s="118" t="e">
        <f t="shared" si="3541"/>
        <v>#N/A</v>
      </c>
      <c r="DK2229" s="118" t="e">
        <f t="shared" si="3541"/>
        <v>#N/A</v>
      </c>
      <c r="DL2229" s="118" t="e">
        <f t="shared" si="3541"/>
        <v>#N/A</v>
      </c>
    </row>
    <row r="2230" spans="1:116" x14ac:dyDescent="0.35">
      <c r="B2230" t="str">
        <f t="shared" si="3535"/>
        <v>2230 WCPP-IS</v>
      </c>
      <c r="D2230" t="s">
        <v>523</v>
      </c>
      <c r="E2230" s="8" t="str">
        <f t="shared" si="3531"/>
        <v>2230 WCPP-IS</v>
      </c>
      <c r="G2230" s="126"/>
      <c r="H2230" s="27"/>
      <c r="I2230" s="78"/>
      <c r="J2230" s="78"/>
      <c r="K2230" s="33"/>
      <c r="L2230" s="33"/>
      <c r="M2230" s="33"/>
      <c r="N2230" s="33"/>
      <c r="O2230" s="33"/>
      <c r="P2230" s="33"/>
      <c r="R2230" s="33"/>
      <c r="S2230" s="33"/>
      <c r="T2230" s="33"/>
      <c r="U2230" s="33"/>
      <c r="V2230" s="33"/>
      <c r="W2230" s="33"/>
      <c r="X2230" s="33"/>
      <c r="Y2230" s="33"/>
      <c r="Z2230" s="33"/>
      <c r="AA2230" s="33"/>
      <c r="AB2230" s="33"/>
      <c r="AC2230" s="33"/>
      <c r="AD2230" s="33"/>
      <c r="AE2230" s="33"/>
      <c r="AF2230" s="33"/>
      <c r="AG2230" s="33"/>
      <c r="AH2230" s="33"/>
      <c r="AI2230" s="33"/>
      <c r="AJ2230" s="33"/>
      <c r="AK2230" s="33"/>
      <c r="AL2230" s="33"/>
      <c r="AM2230" s="33"/>
      <c r="AN2230" s="33"/>
      <c r="AO2230" s="33"/>
      <c r="AP2230" s="33"/>
      <c r="AQ2230" s="33"/>
      <c r="AR2230" s="33"/>
      <c r="AS2230" s="33"/>
      <c r="AT2230" s="33"/>
      <c r="AU2230" s="33"/>
      <c r="AV2230" s="33"/>
      <c r="AW2230" s="33"/>
      <c r="AX2230" s="33"/>
      <c r="AY2230" s="33"/>
      <c r="AZ2230" s="33"/>
      <c r="BA2230" s="33"/>
      <c r="BB2230" s="33"/>
      <c r="BC2230" s="33"/>
      <c r="BD2230" s="33"/>
      <c r="BE2230" s="33"/>
      <c r="BF2230" s="33"/>
      <c r="BG2230" s="33"/>
      <c r="BH2230" s="33"/>
      <c r="BI2230" s="33"/>
      <c r="BJ2230" s="33"/>
      <c r="BK2230" s="33"/>
      <c r="BL2230" s="33"/>
      <c r="BM2230" s="33"/>
      <c r="BN2230" s="33"/>
      <c r="BO2230" s="33"/>
      <c r="BP2230" s="33"/>
      <c r="BQ2230" s="33"/>
      <c r="BR2230" s="33"/>
      <c r="BS2230" s="33"/>
      <c r="BT2230" s="33"/>
      <c r="BU2230" s="33"/>
      <c r="BV2230" s="33"/>
      <c r="BW2230" s="33"/>
      <c r="BX2230" s="33"/>
      <c r="BY2230" s="33"/>
      <c r="BZ2230" s="33"/>
      <c r="CA2230" s="33"/>
      <c r="CB2230" s="33"/>
      <c r="CC2230" s="33"/>
      <c r="CD2230" s="33"/>
      <c r="CE2230" s="33"/>
      <c r="CF2230" s="33"/>
      <c r="CG2230" s="33"/>
      <c r="CH2230" s="33"/>
      <c r="CI2230" s="33"/>
      <c r="CJ2230" s="33"/>
      <c r="CK2230" s="33"/>
      <c r="CL2230" s="33"/>
      <c r="CN2230"/>
      <c r="CO2230" s="33"/>
      <c r="CP2230" s="33"/>
      <c r="CQ2230" s="33"/>
      <c r="CR2230" s="33"/>
      <c r="CS2230" s="33"/>
      <c r="CT2230" s="33"/>
      <c r="CU2230" s="33"/>
      <c r="CV2230" s="33"/>
      <c r="CW2230" s="33"/>
      <c r="CX2230" s="33"/>
      <c r="CY2230" s="33"/>
      <c r="CZ2230" s="33"/>
      <c r="DA2230" s="33"/>
      <c r="DB2230" s="33"/>
      <c r="DC2230" s="33"/>
      <c r="DD2230" s="33"/>
      <c r="DE2230" s="33"/>
      <c r="DF2230" s="33"/>
      <c r="DG2230" s="33"/>
      <c r="DH2230" s="33"/>
      <c r="DI2230" s="33"/>
      <c r="DJ2230" s="33"/>
      <c r="DK2230" s="33"/>
      <c r="DL2230" s="33"/>
    </row>
    <row r="2231" spans="1:116" x14ac:dyDescent="0.35">
      <c r="B2231" t="s">
        <v>332</v>
      </c>
      <c r="D2231" t="s">
        <v>523</v>
      </c>
      <c r="E2231" s="8" t="str">
        <f t="shared" si="3531"/>
        <v>2231 WCPP-IS</v>
      </c>
      <c r="G2231" s="126" t="str">
        <f>"Change in "&amp;G2229</f>
        <v>Change in Unearned revenue</v>
      </c>
      <c r="K2231" s="33">
        <f>SUMIF($3:$3,K$2,2229:2229)</f>
        <v>50863121.498323195</v>
      </c>
      <c r="L2231" s="33">
        <f>SUMIF($3:$3,L$2,2229:2229)</f>
        <v>7573723.9195483057</v>
      </c>
      <c r="M2231" s="33">
        <f>SUMIF($3:$3,M$2,2229:2229)</f>
        <v>8322694.8602678617</v>
      </c>
      <c r="N2231" s="33">
        <f>SUMIF($3:$3,N$2,2229:2229)</f>
        <v>9128481.1031426303</v>
      </c>
      <c r="O2231" s="33">
        <f>SUMIF($3:$3,O$2,2229:2229)</f>
        <v>9994935.7490567472</v>
      </c>
      <c r="P2231" s="33">
        <f>SUMIF($3:$3,P$2,2229:2229)</f>
        <v>2296940.6099235746</v>
      </c>
      <c r="R2231" s="33"/>
      <c r="S2231" s="33">
        <f>R2229-S2229</f>
        <v>-4050612.5333333341</v>
      </c>
      <c r="T2231" s="33">
        <f t="shared" ref="T2231:CE2231" si="3542">S2229-T2229</f>
        <v>-33472.222222220618</v>
      </c>
      <c r="U2231" s="33">
        <f t="shared" si="3542"/>
        <v>-33681.423611111939</v>
      </c>
      <c r="V2231" s="33">
        <f t="shared" si="3542"/>
        <v>-33891.787229937036</v>
      </c>
      <c r="W2231" s="33">
        <f t="shared" si="3542"/>
        <v>-34103.319131983444</v>
      </c>
      <c r="X2231" s="33">
        <f t="shared" si="3542"/>
        <v>-34316.025400796905</v>
      </c>
      <c r="Y2231" s="33">
        <f t="shared" si="3542"/>
        <v>-34529.91215034388</v>
      </c>
      <c r="Z2231" s="33">
        <f t="shared" si="3542"/>
        <v>-34744.985525119118</v>
      </c>
      <c r="AA2231" s="33">
        <f t="shared" si="3542"/>
        <v>-34961.2517004041</v>
      </c>
      <c r="AB2231" s="33">
        <f t="shared" si="3542"/>
        <v>-35178.716882244684</v>
      </c>
      <c r="AC2231" s="33">
        <f t="shared" si="3542"/>
        <v>-35397.387307765894</v>
      </c>
      <c r="AD2231" s="33">
        <f t="shared" si="3542"/>
        <v>-35617.269245218486</v>
      </c>
      <c r="AE2231" s="33">
        <f t="shared" si="3542"/>
        <v>3826518.2739071129</v>
      </c>
      <c r="AF2231" s="33">
        <f t="shared" si="3542"/>
        <v>-4836.3078897884116</v>
      </c>
      <c r="AG2231" s="33">
        <f t="shared" si="3542"/>
        <v>-4866.2276169011602</v>
      </c>
      <c r="AH2231" s="33">
        <f t="shared" si="3542"/>
        <v>-4896.3127113952069</v>
      </c>
      <c r="AI2231" s="33">
        <f t="shared" si="3542"/>
        <v>-4926.5640318902442</v>
      </c>
      <c r="AJ2231" s="33">
        <f t="shared" si="3542"/>
        <v>-4956.9824412976159</v>
      </c>
      <c r="AK2231" s="33">
        <f t="shared" si="3542"/>
        <v>-4987.5688068176387</v>
      </c>
      <c r="AL2231" s="33">
        <f t="shared" si="3542"/>
        <v>-5018.3239999966463</v>
      </c>
      <c r="AM2231" s="33">
        <f t="shared" si="3542"/>
        <v>-5049.2488967229147</v>
      </c>
      <c r="AN2231" s="33">
        <f t="shared" si="3542"/>
        <v>-5080.3443772373721</v>
      </c>
      <c r="AO2231" s="33">
        <f t="shared" si="3542"/>
        <v>-5111.6113261766732</v>
      </c>
      <c r="AP2231" s="33">
        <f t="shared" si="3542"/>
        <v>-5143.0506326077739</v>
      </c>
      <c r="AQ2231" s="33">
        <f t="shared" si="3542"/>
        <v>-5468.0436900093919</v>
      </c>
      <c r="AR2231" s="33">
        <f t="shared" si="3542"/>
        <v>-5206.4498963122023</v>
      </c>
      <c r="AS2231" s="33">
        <f t="shared" si="3542"/>
        <v>-5238.4116539309034</v>
      </c>
      <c r="AT2231" s="33">
        <f t="shared" si="3542"/>
        <v>-5270.5493697797647</v>
      </c>
      <c r="AU2231" s="33">
        <f t="shared" si="3542"/>
        <v>-5302.8639552750392</v>
      </c>
      <c r="AV2231" s="33">
        <f t="shared" si="3542"/>
        <v>-5335.3563263922697</v>
      </c>
      <c r="AW2231" s="33">
        <f t="shared" si="3542"/>
        <v>-5368.0274036563933</v>
      </c>
      <c r="AX2231" s="33">
        <f t="shared" si="3542"/>
        <v>-5400.8781121830689</v>
      </c>
      <c r="AY2231" s="33">
        <f t="shared" si="3542"/>
        <v>-5433.909381696023</v>
      </c>
      <c r="AZ2231" s="33">
        <f t="shared" si="3542"/>
        <v>-5467.1221465482377</v>
      </c>
      <c r="BA2231" s="33">
        <f t="shared" si="3542"/>
        <v>-5500.5173457261408</v>
      </c>
      <c r="BB2231" s="33">
        <f t="shared" si="3542"/>
        <v>-5534.0959229193395</v>
      </c>
      <c r="BC2231" s="33">
        <f t="shared" si="3542"/>
        <v>-5875.9083515051752</v>
      </c>
      <c r="BD2231" s="33">
        <f t="shared" si="3542"/>
        <v>-5601.8070095573785</v>
      </c>
      <c r="BE2231" s="33">
        <f t="shared" si="3542"/>
        <v>-5635.9414299101336</v>
      </c>
      <c r="BF2231" s="33">
        <f t="shared" si="3542"/>
        <v>-5670.2630501947133</v>
      </c>
      <c r="BG2231" s="33">
        <f t="shared" si="3542"/>
        <v>-5704.7728377573658</v>
      </c>
      <c r="BH2231" s="33">
        <f t="shared" si="3542"/>
        <v>-5739.471764820395</v>
      </c>
      <c r="BI2231" s="33">
        <f t="shared" si="3542"/>
        <v>-5774.3608084284933</v>
      </c>
      <c r="BJ2231" s="33">
        <f t="shared" si="3542"/>
        <v>-5809.4409504336072</v>
      </c>
      <c r="BK2231" s="33">
        <f t="shared" si="3542"/>
        <v>-5844.7131776681636</v>
      </c>
      <c r="BL2231" s="33">
        <f t="shared" si="3542"/>
        <v>-5880.1784817392472</v>
      </c>
      <c r="BM2231" s="33">
        <f t="shared" si="3542"/>
        <v>-5915.8378593311645</v>
      </c>
      <c r="BN2231" s="33">
        <f t="shared" si="3542"/>
        <v>-5951.6923119572457</v>
      </c>
      <c r="BO2231" s="33">
        <f t="shared" si="3542"/>
        <v>-6311.1948474177625</v>
      </c>
      <c r="BP2231" s="33">
        <f t="shared" si="3542"/>
        <v>-6023.9904735159362</v>
      </c>
      <c r="BQ2231" s="33">
        <f t="shared" si="3542"/>
        <v>-6060.4362105339533</v>
      </c>
      <c r="BR2231" s="33">
        <f t="shared" si="3542"/>
        <v>-6097.0810788903618</v>
      </c>
      <c r="BS2231" s="33">
        <f t="shared" si="3542"/>
        <v>-6133.9261052202201</v>
      </c>
      <c r="BT2231" s="33">
        <f t="shared" si="3542"/>
        <v>-6170.9723213447724</v>
      </c>
      <c r="BU2231" s="33">
        <f t="shared" si="3542"/>
        <v>-6208.2207641517743</v>
      </c>
      <c r="BV2231" s="33">
        <f t="shared" si="3542"/>
        <v>-6245.6724757337943</v>
      </c>
      <c r="BW2231" s="33">
        <f t="shared" si="3542"/>
        <v>-6283.3285032759886</v>
      </c>
      <c r="BX2231" s="33">
        <f t="shared" si="3542"/>
        <v>-6321.1898992616916</v>
      </c>
      <c r="BY2231" s="33">
        <f t="shared" si="3542"/>
        <v>-6359.257721291855</v>
      </c>
      <c r="BZ2231" s="33">
        <f t="shared" si="3542"/>
        <v>-6397.533032309846</v>
      </c>
      <c r="CA2231" s="33">
        <f t="shared" si="3542"/>
        <v>680176.25465057127</v>
      </c>
      <c r="CB2231" s="33">
        <f t="shared" si="3542"/>
        <v>-750.11126463222899</v>
      </c>
      <c r="CC2231" s="33">
        <f t="shared" si="3542"/>
        <v>-753.23672823701054</v>
      </c>
      <c r="CD2231" s="33">
        <f t="shared" si="3542"/>
        <v>-756.37521460579592</v>
      </c>
      <c r="CE2231" s="33">
        <f t="shared" si="3542"/>
        <v>-759.52677800090169</v>
      </c>
      <c r="CF2231" s="33">
        <f t="shared" ref="CF2231:CL2231" si="3543">CE2229-CF2229</f>
        <v>-762.69147289730608</v>
      </c>
      <c r="CG2231" s="33">
        <f t="shared" si="3543"/>
        <v>-765.86935405302211</v>
      </c>
      <c r="CH2231" s="33">
        <f t="shared" si="3543"/>
        <v>-769.06047635059804</v>
      </c>
      <c r="CI2231" s="33">
        <f t="shared" si="3543"/>
        <v>-772.26489500552998</v>
      </c>
      <c r="CJ2231" s="33">
        <f t="shared" si="3543"/>
        <v>-775.48266539629549</v>
      </c>
      <c r="CK2231" s="33">
        <f t="shared" si="3543"/>
        <v>-778.71384317078628</v>
      </c>
      <c r="CL2231" s="33">
        <f t="shared" si="3543"/>
        <v>-781.95848419642425</v>
      </c>
      <c r="CO2231" s="33" t="e">
        <f t="shared" ref="CO2231" si="3544">CO2229-CN2229</f>
        <v>#N/A</v>
      </c>
      <c r="CP2231" s="33" t="e">
        <f t="shared" ref="CP2231" si="3545">CP2229-CO2229</f>
        <v>#N/A</v>
      </c>
      <c r="CQ2231" s="33" t="e">
        <f t="shared" ref="CQ2231" si="3546">CQ2229-CP2229</f>
        <v>#N/A</v>
      </c>
      <c r="CR2231" s="33" t="e">
        <f t="shared" ref="CR2231" si="3547">CR2229-CQ2229</f>
        <v>#N/A</v>
      </c>
      <c r="CS2231" s="33" t="e">
        <f t="shared" ref="CS2231" si="3548">CS2229-CR2229</f>
        <v>#N/A</v>
      </c>
      <c r="CT2231" s="33" t="e">
        <f t="shared" ref="CT2231" si="3549">CT2229-CS2229</f>
        <v>#N/A</v>
      </c>
      <c r="CU2231" s="33" t="e">
        <f t="shared" ref="CU2231" si="3550">CU2229-CT2229</f>
        <v>#N/A</v>
      </c>
      <c r="CV2231" s="33" t="e">
        <f t="shared" ref="CV2231" si="3551">CV2229-CU2229</f>
        <v>#N/A</v>
      </c>
      <c r="CW2231" s="33" t="e">
        <f t="shared" ref="CW2231" si="3552">CW2229-CV2229</f>
        <v>#N/A</v>
      </c>
      <c r="CX2231" s="33" t="e">
        <f t="shared" ref="CX2231" si="3553">CX2229-CW2229</f>
        <v>#N/A</v>
      </c>
      <c r="CY2231" s="33" t="e">
        <f t="shared" ref="CY2231" si="3554">CY2229-CX2229</f>
        <v>#N/A</v>
      </c>
      <c r="CZ2231" s="33" t="e">
        <f t="shared" ref="CZ2231" si="3555">CZ2229-CY2229</f>
        <v>#N/A</v>
      </c>
      <c r="DA2231" s="33" t="e">
        <f t="shared" ref="DA2231" si="3556">DA2229-CZ2229</f>
        <v>#N/A</v>
      </c>
      <c r="DB2231" s="33" t="e">
        <f t="shared" ref="DB2231" si="3557">DB2229-DA2229</f>
        <v>#N/A</v>
      </c>
      <c r="DC2231" s="33" t="e">
        <f t="shared" ref="DC2231" si="3558">DC2229-DB2229</f>
        <v>#N/A</v>
      </c>
      <c r="DD2231" s="33" t="e">
        <f t="shared" ref="DD2231" si="3559">DD2229-DC2229</f>
        <v>#N/A</v>
      </c>
      <c r="DE2231" s="33" t="e">
        <f t="shared" ref="DE2231" si="3560">DE2229-DD2229</f>
        <v>#N/A</v>
      </c>
      <c r="DF2231" s="33" t="e">
        <f t="shared" ref="DF2231" si="3561">DF2229-DE2229</f>
        <v>#N/A</v>
      </c>
      <c r="DG2231" s="33" t="e">
        <f t="shared" ref="DG2231" si="3562">DG2229-DF2229</f>
        <v>#N/A</v>
      </c>
      <c r="DH2231" s="33" t="e">
        <f t="shared" ref="DH2231" si="3563">DH2229-DG2229</f>
        <v>#N/A</v>
      </c>
      <c r="DI2231" s="33" t="e">
        <f t="shared" ref="DI2231" si="3564">DI2229-DH2229</f>
        <v>#N/A</v>
      </c>
      <c r="DJ2231" s="33" t="e">
        <f t="shared" ref="DJ2231" si="3565">DJ2229-DI2229</f>
        <v>#N/A</v>
      </c>
      <c r="DK2231" s="33" t="e">
        <f t="shared" ref="DK2231:DL2231" si="3566">DK2229-DJ2229</f>
        <v>#N/A</v>
      </c>
      <c r="DL2231" s="33" t="e">
        <f t="shared" si="3566"/>
        <v>#N/A</v>
      </c>
    </row>
    <row r="2232" spans="1:116" x14ac:dyDescent="0.35">
      <c r="B2232" t="s">
        <v>332</v>
      </c>
      <c r="D2232" t="s">
        <v>523</v>
      </c>
      <c r="E2232" s="8" t="str">
        <f t="shared" si="3531"/>
        <v>2232 WCPP-IS</v>
      </c>
      <c r="G2232" s="125"/>
      <c r="K2232" s="53"/>
      <c r="L2232" s="53"/>
      <c r="M2232" s="53"/>
      <c r="N2232" s="53"/>
      <c r="O2232" s="53"/>
      <c r="P2232" s="53"/>
      <c r="R2232" s="24"/>
      <c r="S2232" s="24"/>
      <c r="T2232" s="24"/>
      <c r="U2232" s="24"/>
      <c r="V2232" s="24"/>
      <c r="W2232" s="24"/>
      <c r="X2232" s="24"/>
      <c r="Y2232" s="24"/>
      <c r="Z2232" s="24"/>
      <c r="AA2232" s="24"/>
      <c r="AB2232" s="24"/>
      <c r="AC2232" s="24"/>
      <c r="AD2232" s="24"/>
      <c r="AE2232" s="24"/>
      <c r="AF2232" s="24"/>
      <c r="AG2232" s="24"/>
      <c r="AH2232" s="24"/>
      <c r="AI2232" s="24"/>
      <c r="AJ2232" s="24"/>
      <c r="AK2232" s="24"/>
      <c r="AL2232" s="24"/>
      <c r="AM2232" s="24"/>
      <c r="AN2232" s="24"/>
      <c r="AO2232" s="24"/>
      <c r="AP2232" s="24"/>
      <c r="AQ2232" s="24"/>
      <c r="AR2232" s="24"/>
      <c r="AS2232" s="24"/>
      <c r="AT2232" s="24"/>
      <c r="AU2232" s="24"/>
      <c r="AV2232" s="24"/>
      <c r="AW2232" s="24"/>
      <c r="AX2232" s="24"/>
      <c r="AY2232" s="24"/>
      <c r="AZ2232" s="24"/>
      <c r="BA2232" s="24"/>
      <c r="BB2232" s="24"/>
      <c r="BC2232" s="24"/>
      <c r="BD2232" s="24"/>
      <c r="BE2232" s="24"/>
      <c r="BF2232" s="24"/>
      <c r="BG2232" s="24"/>
      <c r="BH2232" s="24"/>
      <c r="BI2232" s="24"/>
      <c r="BJ2232" s="24"/>
      <c r="BK2232" s="24"/>
      <c r="BL2232" s="24"/>
      <c r="BM2232" s="24"/>
      <c r="BN2232" s="24"/>
      <c r="BO2232" s="24"/>
      <c r="BP2232" s="24"/>
      <c r="BQ2232" s="24"/>
      <c r="BR2232" s="24"/>
      <c r="BS2232" s="24"/>
      <c r="BT2232" s="24"/>
      <c r="BU2232" s="24"/>
      <c r="BV2232" s="24"/>
      <c r="BW2232" s="24"/>
      <c r="BX2232" s="24"/>
      <c r="BY2232" s="24"/>
      <c r="BZ2232" s="24"/>
      <c r="CA2232" s="24"/>
      <c r="CB2232" s="24"/>
      <c r="CC2232" s="24"/>
      <c r="CD2232" s="24"/>
      <c r="CE2232" s="24"/>
      <c r="CF2232" s="24"/>
      <c r="CG2232" s="24"/>
      <c r="CH2232" s="24"/>
      <c r="CI2232" s="24"/>
      <c r="CJ2232" s="24"/>
      <c r="CK2232" s="24"/>
      <c r="CL2232" s="24"/>
      <c r="CO2232" s="24"/>
      <c r="CP2232" s="24"/>
      <c r="CQ2232" s="24"/>
      <c r="CR2232" s="24"/>
      <c r="CS2232" s="24"/>
      <c r="CT2232" s="24"/>
      <c r="CU2232" s="24"/>
      <c r="CV2232" s="24"/>
      <c r="CW2232" s="24"/>
      <c r="CX2232" s="24"/>
      <c r="CY2232" s="24"/>
      <c r="CZ2232" s="24"/>
      <c r="DA2232" s="24"/>
      <c r="DB2232" s="24"/>
      <c r="DC2232" s="24"/>
      <c r="DD2232" s="24"/>
      <c r="DE2232" s="24"/>
      <c r="DF2232" s="24"/>
      <c r="DG2232" s="24"/>
      <c r="DH2232" s="24"/>
      <c r="DI2232" s="24"/>
      <c r="DJ2232" s="24"/>
      <c r="DK2232" s="24"/>
      <c r="DL2232" s="24"/>
    </row>
    <row r="2233" spans="1:116" x14ac:dyDescent="0.35">
      <c r="B2233" t="s">
        <v>332</v>
      </c>
      <c r="D2233" t="s">
        <v>523</v>
      </c>
      <c r="E2233" s="8" t="str">
        <f t="shared" si="3531"/>
        <v>2233 WCPP-IS</v>
      </c>
      <c r="G2233" s="136" t="str">
        <f>G2207</f>
        <v>(Primary label)</v>
      </c>
      <c r="K2233" s="53"/>
      <c r="L2233" s="53"/>
      <c r="M2233" s="53"/>
      <c r="N2233" s="53"/>
      <c r="O2233" s="53"/>
      <c r="P2233" s="53"/>
      <c r="R2233" s="24"/>
      <c r="S2233" s="24"/>
      <c r="T2233" s="24"/>
      <c r="U2233" s="24"/>
      <c r="V2233" s="24"/>
      <c r="W2233" s="24"/>
      <c r="X2233" s="24"/>
      <c r="Y2233" s="24"/>
      <c r="Z2233" s="24"/>
      <c r="AA2233" s="24"/>
      <c r="AB2233" s="24"/>
      <c r="AC2233" s="24"/>
      <c r="AD2233" s="24"/>
      <c r="AE2233" s="24"/>
      <c r="AF2233" s="24"/>
      <c r="AG2233" s="24"/>
      <c r="AH2233" s="24"/>
      <c r="AI2233" s="24"/>
      <c r="AJ2233" s="24"/>
      <c r="AK2233" s="24"/>
      <c r="AL2233" s="24"/>
      <c r="AM2233" s="24"/>
      <c r="AN2233" s="24"/>
      <c r="AO2233" s="24"/>
      <c r="AP2233" s="24"/>
      <c r="AQ2233" s="24"/>
      <c r="AR2233" s="24"/>
      <c r="AS2233" s="24"/>
      <c r="AT2233" s="24"/>
      <c r="AU2233" s="24"/>
      <c r="AV2233" s="24"/>
      <c r="AW2233" s="24"/>
      <c r="AX2233" s="24"/>
      <c r="AY2233" s="24"/>
      <c r="AZ2233" s="24"/>
      <c r="BA2233" s="24"/>
      <c r="BB2233" s="24"/>
      <c r="BC2233" s="24"/>
      <c r="BD2233" s="24"/>
      <c r="BE2233" s="24"/>
      <c r="BF2233" s="24"/>
      <c r="BG2233" s="24"/>
      <c r="BH2233" s="24"/>
      <c r="BI2233" s="24"/>
      <c r="BJ2233" s="24"/>
      <c r="BK2233" s="24"/>
      <c r="BL2233" s="24"/>
      <c r="BM2233" s="24"/>
      <c r="BN2233" s="24"/>
      <c r="BO2233" s="24"/>
      <c r="BP2233" s="24"/>
      <c r="BQ2233" s="24"/>
      <c r="BR2233" s="24"/>
      <c r="BS2233" s="24"/>
      <c r="BT2233" s="24"/>
      <c r="BU2233" s="24"/>
      <c r="BV2233" s="24"/>
      <c r="BW2233" s="24"/>
      <c r="BX2233" s="24"/>
      <c r="BY2233" s="24"/>
      <c r="BZ2233" s="24"/>
      <c r="CA2233" s="24"/>
      <c r="CB2233" s="24"/>
      <c r="CC2233" s="24"/>
      <c r="CD2233" s="24"/>
      <c r="CE2233" s="24"/>
      <c r="CF2233" s="24"/>
      <c r="CG2233" s="24"/>
      <c r="CH2233" s="24"/>
      <c r="CI2233" s="24"/>
      <c r="CJ2233" s="24"/>
      <c r="CK2233" s="24"/>
      <c r="CL2233" s="24"/>
      <c r="CO2233" s="24"/>
      <c r="CP2233" s="24"/>
      <c r="CQ2233" s="24"/>
      <c r="CR2233" s="24"/>
      <c r="CS2233" s="24"/>
      <c r="CT2233" s="24"/>
      <c r="CU2233" s="24"/>
      <c r="CV2233" s="24"/>
      <c r="CW2233" s="24"/>
      <c r="CX2233" s="24"/>
      <c r="CY2233" s="24"/>
      <c r="CZ2233" s="24"/>
      <c r="DA2233" s="24"/>
      <c r="DB2233" s="24"/>
      <c r="DC2233" s="24"/>
      <c r="DD2233" s="24"/>
      <c r="DE2233" s="24"/>
      <c r="DF2233" s="24"/>
      <c r="DG2233" s="24"/>
      <c r="DH2233" s="24"/>
      <c r="DI2233" s="24"/>
      <c r="DJ2233" s="24"/>
      <c r="DK2233" s="24"/>
      <c r="DL2233" s="24"/>
    </row>
    <row r="2234" spans="1:116" x14ac:dyDescent="0.35">
      <c r="B2234" t="s">
        <v>332</v>
      </c>
      <c r="D2234" t="s">
        <v>523</v>
      </c>
      <c r="E2234" s="8" t="str">
        <f t="shared" si="3531"/>
        <v>2234 WCPP-IS</v>
      </c>
      <c r="G2234" s="136" t="str">
        <f t="shared" ref="G2234:G2240" si="3567">G2208</f>
        <v>primary unit</v>
      </c>
      <c r="K2234" s="53"/>
      <c r="L2234" s="53"/>
      <c r="M2234" s="53"/>
      <c r="N2234" s="53"/>
      <c r="O2234" s="53"/>
      <c r="P2234" s="53"/>
      <c r="R2234" s="24"/>
      <c r="S2234" s="24"/>
      <c r="T2234" s="24"/>
      <c r="U2234" s="24"/>
      <c r="V2234" s="24"/>
      <c r="W2234" s="24"/>
      <c r="X2234" s="24"/>
      <c r="Y2234" s="24"/>
      <c r="Z2234" s="24"/>
      <c r="AA2234" s="24"/>
      <c r="AB2234" s="24"/>
      <c r="AC2234" s="24"/>
      <c r="AD2234" s="24"/>
      <c r="AE2234" s="24"/>
      <c r="AF2234" s="24"/>
      <c r="AG2234" s="24"/>
      <c r="AH2234" s="24"/>
      <c r="AI2234" s="24"/>
      <c r="AJ2234" s="24"/>
      <c r="AK2234" s="24"/>
      <c r="AL2234" s="24"/>
      <c r="AM2234" s="24"/>
      <c r="AN2234" s="24"/>
      <c r="AO2234" s="24"/>
      <c r="AP2234" s="24"/>
      <c r="AQ2234" s="24"/>
      <c r="AR2234" s="24"/>
      <c r="AS2234" s="24"/>
      <c r="AT2234" s="24"/>
      <c r="AU2234" s="24"/>
      <c r="AV2234" s="24"/>
      <c r="AW2234" s="24"/>
      <c r="AX2234" s="24"/>
      <c r="AY2234" s="24"/>
      <c r="AZ2234" s="24"/>
      <c r="BA2234" s="24"/>
      <c r="BB2234" s="24"/>
      <c r="BC2234" s="24"/>
      <c r="BD2234" s="24"/>
      <c r="BE2234" s="24"/>
      <c r="BF2234" s="24"/>
      <c r="BG2234" s="24"/>
      <c r="BH2234" s="24"/>
      <c r="BI2234" s="24"/>
      <c r="BJ2234" s="24"/>
      <c r="BK2234" s="24"/>
      <c r="BL2234" s="24"/>
      <c r="BM2234" s="24"/>
      <c r="BN2234" s="24"/>
      <c r="BO2234" s="24"/>
      <c r="BP2234" s="24"/>
      <c r="BQ2234" s="24"/>
      <c r="BR2234" s="24"/>
      <c r="BS2234" s="24"/>
      <c r="BT2234" s="24"/>
      <c r="BU2234" s="24"/>
      <c r="BV2234" s="24"/>
      <c r="BW2234" s="24"/>
      <c r="BX2234" s="24"/>
      <c r="BY2234" s="24"/>
      <c r="BZ2234" s="24"/>
      <c r="CA2234" s="24"/>
      <c r="CB2234" s="24"/>
      <c r="CC2234" s="24"/>
      <c r="CD2234" s="24"/>
      <c r="CE2234" s="24"/>
      <c r="CF2234" s="24"/>
      <c r="CG2234" s="24"/>
      <c r="CH2234" s="24"/>
      <c r="CI2234" s="24"/>
      <c r="CJ2234" s="24"/>
      <c r="CK2234" s="24"/>
      <c r="CL2234" s="24"/>
      <c r="CO2234" s="24"/>
      <c r="CP2234" s="24"/>
      <c r="CQ2234" s="24"/>
      <c r="CR2234" s="24"/>
      <c r="CS2234" s="24"/>
      <c r="CT2234" s="24"/>
      <c r="CU2234" s="24"/>
      <c r="CV2234" s="24"/>
      <c r="CW2234" s="24"/>
      <c r="CX2234" s="24"/>
      <c r="CY2234" s="24"/>
      <c r="CZ2234" s="24"/>
      <c r="DA2234" s="24"/>
      <c r="DB2234" s="24"/>
      <c r="DC2234" s="24"/>
      <c r="DD2234" s="24"/>
      <c r="DE2234" s="24"/>
      <c r="DF2234" s="24"/>
      <c r="DG2234" s="24"/>
      <c r="DH2234" s="24"/>
      <c r="DI2234" s="24"/>
      <c r="DJ2234" s="24"/>
      <c r="DK2234" s="24"/>
      <c r="DL2234" s="24"/>
    </row>
    <row r="2235" spans="1:116" x14ac:dyDescent="0.35">
      <c r="B2235" t="s">
        <v>332</v>
      </c>
      <c r="D2235" t="s">
        <v>523</v>
      </c>
      <c r="E2235" s="8" t="str">
        <f t="shared" si="3531"/>
        <v>2235 WCPP-IS</v>
      </c>
      <c r="G2235" s="136" t="str">
        <f t="shared" si="3567"/>
        <v>Primary revenue driver</v>
      </c>
      <c r="K2235" s="53"/>
      <c r="L2235" s="53"/>
      <c r="M2235" s="53"/>
      <c r="N2235" s="53"/>
      <c r="O2235" s="53"/>
      <c r="P2235" s="53"/>
      <c r="R2235" s="24"/>
      <c r="S2235" s="179" t="str">
        <f>S2218</f>
        <v>S$16</v>
      </c>
      <c r="T2235" s="179" t="str">
        <f t="shared" ref="T2235:CE2235" si="3568">T2218</f>
        <v>T$16</v>
      </c>
      <c r="U2235" s="179" t="str">
        <f t="shared" si="3568"/>
        <v>U$16</v>
      </c>
      <c r="V2235" s="179" t="str">
        <f t="shared" si="3568"/>
        <v>V$16</v>
      </c>
      <c r="W2235" s="179" t="str">
        <f t="shared" si="3568"/>
        <v>W$16</v>
      </c>
      <c r="X2235" s="179" t="str">
        <f t="shared" si="3568"/>
        <v>X$16</v>
      </c>
      <c r="Y2235" s="179" t="str">
        <f t="shared" si="3568"/>
        <v>Y$16</v>
      </c>
      <c r="Z2235" s="179" t="str">
        <f t="shared" si="3568"/>
        <v>Z$16</v>
      </c>
      <c r="AA2235" s="179" t="str">
        <f t="shared" si="3568"/>
        <v>AA$16</v>
      </c>
      <c r="AB2235" s="179" t="str">
        <f t="shared" si="3568"/>
        <v>AB$16</v>
      </c>
      <c r="AC2235" s="179" t="str">
        <f t="shared" si="3568"/>
        <v>AC$16</v>
      </c>
      <c r="AD2235" s="179" t="str">
        <f t="shared" si="3568"/>
        <v>AD$16</v>
      </c>
      <c r="AE2235" s="179" t="str">
        <f t="shared" si="3568"/>
        <v>AE$16</v>
      </c>
      <c r="AF2235" s="179" t="str">
        <f t="shared" si="3568"/>
        <v>AF$16</v>
      </c>
      <c r="AG2235" s="179" t="str">
        <f t="shared" si="3568"/>
        <v>AG$16</v>
      </c>
      <c r="AH2235" s="179" t="str">
        <f t="shared" si="3568"/>
        <v>AH$16</v>
      </c>
      <c r="AI2235" s="179" t="str">
        <f t="shared" si="3568"/>
        <v>AI$16</v>
      </c>
      <c r="AJ2235" s="179" t="str">
        <f t="shared" si="3568"/>
        <v>AJ$16</v>
      </c>
      <c r="AK2235" s="179" t="str">
        <f t="shared" si="3568"/>
        <v>AK$16</v>
      </c>
      <c r="AL2235" s="179" t="str">
        <f t="shared" si="3568"/>
        <v>AL$16</v>
      </c>
      <c r="AM2235" s="179" t="str">
        <f t="shared" si="3568"/>
        <v>AM$16</v>
      </c>
      <c r="AN2235" s="179" t="str">
        <f t="shared" si="3568"/>
        <v>AN$16</v>
      </c>
      <c r="AO2235" s="179" t="str">
        <f t="shared" si="3568"/>
        <v>AO$16</v>
      </c>
      <c r="AP2235" s="179" t="str">
        <f t="shared" si="3568"/>
        <v>AP$16</v>
      </c>
      <c r="AQ2235" s="179" t="str">
        <f t="shared" si="3568"/>
        <v>AQ$16</v>
      </c>
      <c r="AR2235" s="179" t="str">
        <f t="shared" si="3568"/>
        <v>AR$16</v>
      </c>
      <c r="AS2235" s="179" t="str">
        <f t="shared" si="3568"/>
        <v>AS$16</v>
      </c>
      <c r="AT2235" s="179" t="str">
        <f t="shared" si="3568"/>
        <v>AT$16</v>
      </c>
      <c r="AU2235" s="179" t="str">
        <f t="shared" si="3568"/>
        <v>AU$16</v>
      </c>
      <c r="AV2235" s="179" t="str">
        <f t="shared" si="3568"/>
        <v>AV$16</v>
      </c>
      <c r="AW2235" s="179" t="str">
        <f t="shared" si="3568"/>
        <v>AW$16</v>
      </c>
      <c r="AX2235" s="179" t="str">
        <f t="shared" si="3568"/>
        <v>AX$16</v>
      </c>
      <c r="AY2235" s="179" t="str">
        <f t="shared" si="3568"/>
        <v>AY$16</v>
      </c>
      <c r="AZ2235" s="179" t="str">
        <f t="shared" si="3568"/>
        <v>AZ$16</v>
      </c>
      <c r="BA2235" s="179" t="str">
        <f t="shared" si="3568"/>
        <v>BA$16</v>
      </c>
      <c r="BB2235" s="179" t="str">
        <f t="shared" si="3568"/>
        <v>BB$16</v>
      </c>
      <c r="BC2235" s="179" t="str">
        <f t="shared" si="3568"/>
        <v>BC$16</v>
      </c>
      <c r="BD2235" s="179" t="str">
        <f t="shared" si="3568"/>
        <v>BD$16</v>
      </c>
      <c r="BE2235" s="179" t="str">
        <f t="shared" si="3568"/>
        <v>BE$16</v>
      </c>
      <c r="BF2235" s="179" t="str">
        <f t="shared" si="3568"/>
        <v>BF$16</v>
      </c>
      <c r="BG2235" s="179" t="str">
        <f t="shared" si="3568"/>
        <v>BG$16</v>
      </c>
      <c r="BH2235" s="179" t="str">
        <f t="shared" si="3568"/>
        <v>BH$16</v>
      </c>
      <c r="BI2235" s="179" t="str">
        <f t="shared" si="3568"/>
        <v>BI$16</v>
      </c>
      <c r="BJ2235" s="179" t="str">
        <f t="shared" si="3568"/>
        <v>BJ$16</v>
      </c>
      <c r="BK2235" s="179" t="str">
        <f t="shared" si="3568"/>
        <v>BK$16</v>
      </c>
      <c r="BL2235" s="179" t="str">
        <f t="shared" si="3568"/>
        <v>BL$16</v>
      </c>
      <c r="BM2235" s="179" t="str">
        <f t="shared" si="3568"/>
        <v>BM$16</v>
      </c>
      <c r="BN2235" s="179" t="str">
        <f t="shared" si="3568"/>
        <v>BN$16</v>
      </c>
      <c r="BO2235" s="179" t="str">
        <f t="shared" si="3568"/>
        <v>BO$16</v>
      </c>
      <c r="BP2235" s="179" t="str">
        <f t="shared" si="3568"/>
        <v>BP$16</v>
      </c>
      <c r="BQ2235" s="179" t="str">
        <f t="shared" si="3568"/>
        <v>BQ$16</v>
      </c>
      <c r="BR2235" s="179" t="str">
        <f t="shared" si="3568"/>
        <v>BR$16</v>
      </c>
      <c r="BS2235" s="179" t="str">
        <f t="shared" si="3568"/>
        <v>BS$16</v>
      </c>
      <c r="BT2235" s="179" t="str">
        <f t="shared" si="3568"/>
        <v>BT$16</v>
      </c>
      <c r="BU2235" s="179" t="str">
        <f t="shared" si="3568"/>
        <v>BU$16</v>
      </c>
      <c r="BV2235" s="179" t="str">
        <f t="shared" si="3568"/>
        <v>BV$16</v>
      </c>
      <c r="BW2235" s="179" t="str">
        <f t="shared" si="3568"/>
        <v>BW$16</v>
      </c>
      <c r="BX2235" s="179" t="str">
        <f t="shared" si="3568"/>
        <v>BX$16</v>
      </c>
      <c r="BY2235" s="179" t="str">
        <f t="shared" si="3568"/>
        <v>BY$16</v>
      </c>
      <c r="BZ2235" s="179" t="str">
        <f t="shared" si="3568"/>
        <v>BZ$16</v>
      </c>
      <c r="CA2235" s="179" t="str">
        <f t="shared" si="3568"/>
        <v>CA$16</v>
      </c>
      <c r="CB2235" s="179" t="str">
        <f t="shared" si="3568"/>
        <v>CB$16</v>
      </c>
      <c r="CC2235" s="179" t="str">
        <f t="shared" si="3568"/>
        <v>CC$16</v>
      </c>
      <c r="CD2235" s="179" t="str">
        <f t="shared" si="3568"/>
        <v>CD$16</v>
      </c>
      <c r="CE2235" s="179" t="str">
        <f t="shared" si="3568"/>
        <v>CE$16</v>
      </c>
      <c r="CF2235" s="179" t="str">
        <f t="shared" ref="CF2235:CL2235" si="3569">CF2218</f>
        <v>CF$16</v>
      </c>
      <c r="CG2235" s="179" t="str">
        <f t="shared" si="3569"/>
        <v>CG$16</v>
      </c>
      <c r="CH2235" s="179" t="str">
        <f t="shared" si="3569"/>
        <v>CH$16</v>
      </c>
      <c r="CI2235" s="179" t="str">
        <f t="shared" si="3569"/>
        <v>CI$16</v>
      </c>
      <c r="CJ2235" s="179" t="str">
        <f t="shared" si="3569"/>
        <v>CJ$16</v>
      </c>
      <c r="CK2235" s="179" t="str">
        <f t="shared" si="3569"/>
        <v>CK$16</v>
      </c>
      <c r="CL2235" s="179" t="str">
        <f t="shared" si="3569"/>
        <v>CL$16</v>
      </c>
      <c r="CO2235" s="179">
        <f>CO970</f>
        <v>0</v>
      </c>
      <c r="CP2235" s="179">
        <f>CP970</f>
        <v>0</v>
      </c>
      <c r="CQ2235" s="179">
        <f>CQ970</f>
        <v>0</v>
      </c>
      <c r="CR2235" s="179">
        <f>CR970</f>
        <v>0</v>
      </c>
      <c r="CS2235" s="179">
        <f>CS970</f>
        <v>0</v>
      </c>
      <c r="CT2235" s="179">
        <f>CT970</f>
        <v>0</v>
      </c>
      <c r="CU2235" s="179">
        <f>CU970</f>
        <v>0</v>
      </c>
      <c r="CV2235" s="179">
        <f>CV970</f>
        <v>0</v>
      </c>
      <c r="CW2235" s="179">
        <f>CW970</f>
        <v>0</v>
      </c>
      <c r="CX2235" s="179">
        <f>CX970</f>
        <v>0</v>
      </c>
      <c r="CY2235" s="179">
        <f>CY970</f>
        <v>0</v>
      </c>
      <c r="CZ2235" s="179">
        <f>CZ970</f>
        <v>0</v>
      </c>
      <c r="DA2235" s="179">
        <f>DA970</f>
        <v>0</v>
      </c>
      <c r="DB2235" s="179">
        <f>DB970</f>
        <v>0</v>
      </c>
      <c r="DC2235" s="179">
        <f>DC970</f>
        <v>0</v>
      </c>
      <c r="DD2235" s="179">
        <f>DD970</f>
        <v>0</v>
      </c>
      <c r="DE2235" s="179">
        <f>DE970</f>
        <v>0</v>
      </c>
      <c r="DF2235" s="179">
        <f>DF970</f>
        <v>0</v>
      </c>
      <c r="DG2235" s="179">
        <f>DG970</f>
        <v>0</v>
      </c>
      <c r="DH2235" s="179">
        <f>DH970</f>
        <v>0</v>
      </c>
      <c r="DI2235" s="179">
        <f>DI970</f>
        <v>0</v>
      </c>
      <c r="DJ2235" s="179">
        <f>DJ970</f>
        <v>0</v>
      </c>
      <c r="DK2235" s="179">
        <f>DK970</f>
        <v>0</v>
      </c>
      <c r="DL2235" s="179">
        <f>DL970</f>
        <v>0</v>
      </c>
    </row>
    <row r="2236" spans="1:116" x14ac:dyDescent="0.35">
      <c r="B2236" t="s">
        <v>332</v>
      </c>
      <c r="D2236" t="s">
        <v>523</v>
      </c>
      <c r="E2236" s="8" t="str">
        <f t="shared" si="3531"/>
        <v>2236 WCPP-IS</v>
      </c>
      <c r="G2236" s="136" t="str">
        <f t="shared" si="3567"/>
        <v>Primary volume driver</v>
      </c>
      <c r="H2236" s="56"/>
      <c r="I2236" s="79"/>
      <c r="J2236" s="79"/>
      <c r="K2236" s="15"/>
      <c r="L2236" s="15"/>
      <c r="M2236" s="15"/>
      <c r="N2236" s="15"/>
      <c r="O2236" s="15"/>
      <c r="P2236" s="15"/>
      <c r="R2236" s="15"/>
      <c r="S2236" s="179" t="str">
        <f t="shared" ref="S2236:CD2236" si="3570">S2219</f>
        <v>S$17</v>
      </c>
      <c r="T2236" s="179" t="str">
        <f t="shared" si="3570"/>
        <v>T$17</v>
      </c>
      <c r="U2236" s="179" t="str">
        <f t="shared" si="3570"/>
        <v>U$17</v>
      </c>
      <c r="V2236" s="179" t="str">
        <f t="shared" si="3570"/>
        <v>V$17</v>
      </c>
      <c r="W2236" s="179" t="str">
        <f t="shared" si="3570"/>
        <v>W$17</v>
      </c>
      <c r="X2236" s="179" t="str">
        <f t="shared" si="3570"/>
        <v>X$17</v>
      </c>
      <c r="Y2236" s="179" t="str">
        <f t="shared" si="3570"/>
        <v>Y$17</v>
      </c>
      <c r="Z2236" s="179" t="str">
        <f t="shared" si="3570"/>
        <v>Z$17</v>
      </c>
      <c r="AA2236" s="179" t="str">
        <f t="shared" si="3570"/>
        <v>AA$17</v>
      </c>
      <c r="AB2236" s="179" t="str">
        <f t="shared" si="3570"/>
        <v>AB$17</v>
      </c>
      <c r="AC2236" s="179" t="str">
        <f t="shared" si="3570"/>
        <v>AC$17</v>
      </c>
      <c r="AD2236" s="179" t="str">
        <f t="shared" si="3570"/>
        <v>AD$17</v>
      </c>
      <c r="AE2236" s="179" t="str">
        <f t="shared" si="3570"/>
        <v>AE$17</v>
      </c>
      <c r="AF2236" s="179" t="str">
        <f t="shared" si="3570"/>
        <v>AF$17</v>
      </c>
      <c r="AG2236" s="179" t="str">
        <f t="shared" si="3570"/>
        <v>AG$17</v>
      </c>
      <c r="AH2236" s="179" t="str">
        <f t="shared" si="3570"/>
        <v>AH$17</v>
      </c>
      <c r="AI2236" s="179" t="str">
        <f t="shared" si="3570"/>
        <v>AI$17</v>
      </c>
      <c r="AJ2236" s="179" t="str">
        <f t="shared" si="3570"/>
        <v>AJ$17</v>
      </c>
      <c r="AK2236" s="179" t="str">
        <f t="shared" si="3570"/>
        <v>AK$17</v>
      </c>
      <c r="AL2236" s="179" t="str">
        <f t="shared" si="3570"/>
        <v>AL$17</v>
      </c>
      <c r="AM2236" s="179" t="str">
        <f t="shared" si="3570"/>
        <v>AM$17</v>
      </c>
      <c r="AN2236" s="179" t="str">
        <f t="shared" si="3570"/>
        <v>AN$17</v>
      </c>
      <c r="AO2236" s="179" t="str">
        <f t="shared" si="3570"/>
        <v>AO$17</v>
      </c>
      <c r="AP2236" s="179" t="str">
        <f t="shared" si="3570"/>
        <v>AP$17</v>
      </c>
      <c r="AQ2236" s="179" t="str">
        <f t="shared" si="3570"/>
        <v>AQ$17</v>
      </c>
      <c r="AR2236" s="179" t="str">
        <f t="shared" si="3570"/>
        <v>AR$17</v>
      </c>
      <c r="AS2236" s="179" t="str">
        <f t="shared" si="3570"/>
        <v>AS$17</v>
      </c>
      <c r="AT2236" s="179" t="str">
        <f t="shared" si="3570"/>
        <v>AT$17</v>
      </c>
      <c r="AU2236" s="179" t="str">
        <f t="shared" si="3570"/>
        <v>AU$17</v>
      </c>
      <c r="AV2236" s="179" t="str">
        <f t="shared" si="3570"/>
        <v>AV$17</v>
      </c>
      <c r="AW2236" s="179" t="str">
        <f t="shared" si="3570"/>
        <v>AW$17</v>
      </c>
      <c r="AX2236" s="179" t="str">
        <f t="shared" si="3570"/>
        <v>AX$17</v>
      </c>
      <c r="AY2236" s="179" t="str">
        <f t="shared" si="3570"/>
        <v>AY$17</v>
      </c>
      <c r="AZ2236" s="179" t="str">
        <f t="shared" si="3570"/>
        <v>AZ$17</v>
      </c>
      <c r="BA2236" s="179" t="str">
        <f t="shared" si="3570"/>
        <v>BA$17</v>
      </c>
      <c r="BB2236" s="179" t="str">
        <f t="shared" si="3570"/>
        <v>BB$17</v>
      </c>
      <c r="BC2236" s="179" t="str">
        <f t="shared" si="3570"/>
        <v>BC$17</v>
      </c>
      <c r="BD2236" s="179" t="str">
        <f t="shared" si="3570"/>
        <v>BD$17</v>
      </c>
      <c r="BE2236" s="179" t="str">
        <f t="shared" si="3570"/>
        <v>BE$17</v>
      </c>
      <c r="BF2236" s="179" t="str">
        <f t="shared" si="3570"/>
        <v>BF$17</v>
      </c>
      <c r="BG2236" s="179" t="str">
        <f t="shared" si="3570"/>
        <v>BG$17</v>
      </c>
      <c r="BH2236" s="179" t="str">
        <f t="shared" si="3570"/>
        <v>BH$17</v>
      </c>
      <c r="BI2236" s="179" t="str">
        <f t="shared" si="3570"/>
        <v>BI$17</v>
      </c>
      <c r="BJ2236" s="179" t="str">
        <f t="shared" si="3570"/>
        <v>BJ$17</v>
      </c>
      <c r="BK2236" s="179" t="str">
        <f t="shared" si="3570"/>
        <v>BK$17</v>
      </c>
      <c r="BL2236" s="179" t="str">
        <f t="shared" si="3570"/>
        <v>BL$17</v>
      </c>
      <c r="BM2236" s="179" t="str">
        <f t="shared" si="3570"/>
        <v>BM$17</v>
      </c>
      <c r="BN2236" s="179" t="str">
        <f t="shared" si="3570"/>
        <v>BN$17</v>
      </c>
      <c r="BO2236" s="179" t="str">
        <f t="shared" si="3570"/>
        <v>BO$17</v>
      </c>
      <c r="BP2236" s="179" t="str">
        <f t="shared" si="3570"/>
        <v>BP$17</v>
      </c>
      <c r="BQ2236" s="179" t="str">
        <f t="shared" si="3570"/>
        <v>BQ$17</v>
      </c>
      <c r="BR2236" s="179" t="str">
        <f t="shared" si="3570"/>
        <v>BR$17</v>
      </c>
      <c r="BS2236" s="179" t="str">
        <f t="shared" si="3570"/>
        <v>BS$17</v>
      </c>
      <c r="BT2236" s="179" t="str">
        <f t="shared" si="3570"/>
        <v>BT$17</v>
      </c>
      <c r="BU2236" s="179" t="str">
        <f t="shared" si="3570"/>
        <v>BU$17</v>
      </c>
      <c r="BV2236" s="179" t="str">
        <f t="shared" si="3570"/>
        <v>BV$17</v>
      </c>
      <c r="BW2236" s="179" t="str">
        <f t="shared" si="3570"/>
        <v>BW$17</v>
      </c>
      <c r="BX2236" s="179" t="str">
        <f t="shared" si="3570"/>
        <v>BX$17</v>
      </c>
      <c r="BY2236" s="179" t="str">
        <f t="shared" si="3570"/>
        <v>BY$17</v>
      </c>
      <c r="BZ2236" s="179" t="str">
        <f t="shared" si="3570"/>
        <v>BZ$17</v>
      </c>
      <c r="CA2236" s="179" t="str">
        <f t="shared" si="3570"/>
        <v>CA$17</v>
      </c>
      <c r="CB2236" s="179" t="str">
        <f t="shared" si="3570"/>
        <v>CB$17</v>
      </c>
      <c r="CC2236" s="179" t="str">
        <f t="shared" si="3570"/>
        <v>CC$17</v>
      </c>
      <c r="CD2236" s="179" t="str">
        <f t="shared" si="3570"/>
        <v>CD$17</v>
      </c>
      <c r="CE2236" s="179" t="str">
        <f t="shared" ref="CE2236:CL2236" si="3571">CE2219</f>
        <v>CE$17</v>
      </c>
      <c r="CF2236" s="179" t="str">
        <f t="shared" si="3571"/>
        <v>CF$17</v>
      </c>
      <c r="CG2236" s="179" t="str">
        <f t="shared" si="3571"/>
        <v>CG$17</v>
      </c>
      <c r="CH2236" s="179" t="str">
        <f t="shared" si="3571"/>
        <v>CH$17</v>
      </c>
      <c r="CI2236" s="179" t="str">
        <f t="shared" si="3571"/>
        <v>CI$17</v>
      </c>
      <c r="CJ2236" s="179" t="str">
        <f t="shared" si="3571"/>
        <v>CJ$17</v>
      </c>
      <c r="CK2236" s="179" t="str">
        <f t="shared" si="3571"/>
        <v>CK$17</v>
      </c>
      <c r="CL2236" s="179" t="str">
        <f t="shared" si="3571"/>
        <v>CL$17</v>
      </c>
      <c r="CN2236" s="79"/>
      <c r="CO2236" s="179">
        <f>CO971</f>
        <v>0</v>
      </c>
      <c r="CP2236" s="179">
        <f>CP971</f>
        <v>0</v>
      </c>
      <c r="CQ2236" s="179">
        <f>CQ971</f>
        <v>0</v>
      </c>
      <c r="CR2236" s="179">
        <f>CR971</f>
        <v>0</v>
      </c>
      <c r="CS2236" s="179">
        <f>CS971</f>
        <v>0</v>
      </c>
      <c r="CT2236" s="179">
        <f>CT971</f>
        <v>0</v>
      </c>
      <c r="CU2236" s="179">
        <f>CU971</f>
        <v>0</v>
      </c>
      <c r="CV2236" s="179">
        <f>CV971</f>
        <v>0</v>
      </c>
      <c r="CW2236" s="179">
        <f>CW971</f>
        <v>0</v>
      </c>
      <c r="CX2236" s="179">
        <f>CX971</f>
        <v>0</v>
      </c>
      <c r="CY2236" s="179">
        <f>CY971</f>
        <v>0</v>
      </c>
      <c r="CZ2236" s="179">
        <f>CZ971</f>
        <v>0</v>
      </c>
      <c r="DA2236" s="179">
        <f>DA971</f>
        <v>0</v>
      </c>
      <c r="DB2236" s="179">
        <f>DB971</f>
        <v>0</v>
      </c>
      <c r="DC2236" s="179">
        <f>DC971</f>
        <v>0</v>
      </c>
      <c r="DD2236" s="179">
        <f>DD971</f>
        <v>0</v>
      </c>
      <c r="DE2236" s="179">
        <f>DE971</f>
        <v>0</v>
      </c>
      <c r="DF2236" s="179">
        <f>DF971</f>
        <v>0</v>
      </c>
      <c r="DG2236" s="179">
        <f>DG971</f>
        <v>0</v>
      </c>
      <c r="DH2236" s="179">
        <f>DH971</f>
        <v>0</v>
      </c>
      <c r="DI2236" s="179">
        <f>DI971</f>
        <v>0</v>
      </c>
      <c r="DJ2236" s="179">
        <f>DJ971</f>
        <v>0</v>
      </c>
      <c r="DK2236" s="179">
        <f>DK971</f>
        <v>0</v>
      </c>
      <c r="DL2236" s="179">
        <f>DL971</f>
        <v>0</v>
      </c>
    </row>
    <row r="2237" spans="1:116" x14ac:dyDescent="0.35">
      <c r="B2237" t="s">
        <v>332</v>
      </c>
      <c r="D2237" t="s">
        <v>523</v>
      </c>
      <c r="E2237" s="8" t="str">
        <f t="shared" si="3531"/>
        <v>2237 WCPP-IS</v>
      </c>
      <c r="G2237" s="136" t="str">
        <f t="shared" si="3567"/>
        <v>Simple accounts payble - IS driven:</v>
      </c>
      <c r="H2237" s="12"/>
      <c r="I2237" s="60"/>
      <c r="J2237" s="60"/>
      <c r="K2237" s="15"/>
      <c r="L2237" s="15"/>
      <c r="M2237" s="15"/>
      <c r="N2237" s="15"/>
      <c r="O2237" s="15"/>
      <c r="P2237" s="15"/>
      <c r="R2237" s="15"/>
      <c r="S2237" s="179">
        <f t="shared" ref="S2237:CD2237" si="3572">S2220</f>
        <v>0</v>
      </c>
      <c r="T2237" s="179">
        <f t="shared" si="3572"/>
        <v>0</v>
      </c>
      <c r="U2237" s="179">
        <f t="shared" si="3572"/>
        <v>0</v>
      </c>
      <c r="V2237" s="179">
        <f t="shared" si="3572"/>
        <v>0</v>
      </c>
      <c r="W2237" s="179">
        <f t="shared" si="3572"/>
        <v>0</v>
      </c>
      <c r="X2237" s="179">
        <f t="shared" si="3572"/>
        <v>0</v>
      </c>
      <c r="Y2237" s="179">
        <f t="shared" si="3572"/>
        <v>0</v>
      </c>
      <c r="Z2237" s="179">
        <f t="shared" si="3572"/>
        <v>0</v>
      </c>
      <c r="AA2237" s="179">
        <f t="shared" si="3572"/>
        <v>0</v>
      </c>
      <c r="AB2237" s="179">
        <f t="shared" si="3572"/>
        <v>0</v>
      </c>
      <c r="AC2237" s="179">
        <f t="shared" si="3572"/>
        <v>0</v>
      </c>
      <c r="AD2237" s="179">
        <f t="shared" si="3572"/>
        <v>0</v>
      </c>
      <c r="AE2237" s="179">
        <f t="shared" si="3572"/>
        <v>0</v>
      </c>
      <c r="AF2237" s="179">
        <f t="shared" si="3572"/>
        <v>0</v>
      </c>
      <c r="AG2237" s="179">
        <f t="shared" si="3572"/>
        <v>0</v>
      </c>
      <c r="AH2237" s="179">
        <f t="shared" si="3572"/>
        <v>0</v>
      </c>
      <c r="AI2237" s="179">
        <f t="shared" si="3572"/>
        <v>0</v>
      </c>
      <c r="AJ2237" s="179">
        <f t="shared" si="3572"/>
        <v>0</v>
      </c>
      <c r="AK2237" s="179">
        <f t="shared" si="3572"/>
        <v>0</v>
      </c>
      <c r="AL2237" s="179">
        <f t="shared" si="3572"/>
        <v>0</v>
      </c>
      <c r="AM2237" s="179">
        <f t="shared" si="3572"/>
        <v>0</v>
      </c>
      <c r="AN2237" s="179">
        <f t="shared" si="3572"/>
        <v>0</v>
      </c>
      <c r="AO2237" s="179">
        <f t="shared" si="3572"/>
        <v>0</v>
      </c>
      <c r="AP2237" s="179">
        <f t="shared" si="3572"/>
        <v>0</v>
      </c>
      <c r="AQ2237" s="179">
        <f t="shared" si="3572"/>
        <v>0</v>
      </c>
      <c r="AR2237" s="179">
        <f t="shared" si="3572"/>
        <v>0</v>
      </c>
      <c r="AS2237" s="179">
        <f t="shared" si="3572"/>
        <v>0</v>
      </c>
      <c r="AT2237" s="179">
        <f t="shared" si="3572"/>
        <v>0</v>
      </c>
      <c r="AU2237" s="179">
        <f t="shared" si="3572"/>
        <v>0</v>
      </c>
      <c r="AV2237" s="179">
        <f t="shared" si="3572"/>
        <v>0</v>
      </c>
      <c r="AW2237" s="179">
        <f t="shared" si="3572"/>
        <v>0</v>
      </c>
      <c r="AX2237" s="179">
        <f t="shared" si="3572"/>
        <v>0</v>
      </c>
      <c r="AY2237" s="179">
        <f t="shared" si="3572"/>
        <v>0</v>
      </c>
      <c r="AZ2237" s="179">
        <f t="shared" si="3572"/>
        <v>0</v>
      </c>
      <c r="BA2237" s="179">
        <f t="shared" si="3572"/>
        <v>0</v>
      </c>
      <c r="BB2237" s="179">
        <f t="shared" si="3572"/>
        <v>0</v>
      </c>
      <c r="BC2237" s="179">
        <f t="shared" si="3572"/>
        <v>0</v>
      </c>
      <c r="BD2237" s="179">
        <f t="shared" si="3572"/>
        <v>0</v>
      </c>
      <c r="BE2237" s="179">
        <f t="shared" si="3572"/>
        <v>0</v>
      </c>
      <c r="BF2237" s="179">
        <f t="shared" si="3572"/>
        <v>0</v>
      </c>
      <c r="BG2237" s="179">
        <f t="shared" si="3572"/>
        <v>0</v>
      </c>
      <c r="BH2237" s="179">
        <f t="shared" si="3572"/>
        <v>0</v>
      </c>
      <c r="BI2237" s="179">
        <f t="shared" si="3572"/>
        <v>0</v>
      </c>
      <c r="BJ2237" s="179">
        <f t="shared" si="3572"/>
        <v>0</v>
      </c>
      <c r="BK2237" s="179">
        <f t="shared" si="3572"/>
        <v>0</v>
      </c>
      <c r="BL2237" s="179">
        <f t="shared" si="3572"/>
        <v>0</v>
      </c>
      <c r="BM2237" s="179">
        <f t="shared" si="3572"/>
        <v>0</v>
      </c>
      <c r="BN2237" s="179">
        <f t="shared" si="3572"/>
        <v>0</v>
      </c>
      <c r="BO2237" s="179">
        <f t="shared" si="3572"/>
        <v>0</v>
      </c>
      <c r="BP2237" s="179">
        <f t="shared" si="3572"/>
        <v>0</v>
      </c>
      <c r="BQ2237" s="179">
        <f t="shared" si="3572"/>
        <v>0</v>
      </c>
      <c r="BR2237" s="179">
        <f t="shared" si="3572"/>
        <v>0</v>
      </c>
      <c r="BS2237" s="179">
        <f t="shared" si="3572"/>
        <v>0</v>
      </c>
      <c r="BT2237" s="179">
        <f t="shared" si="3572"/>
        <v>0</v>
      </c>
      <c r="BU2237" s="179">
        <f t="shared" si="3572"/>
        <v>0</v>
      </c>
      <c r="BV2237" s="179">
        <f t="shared" si="3572"/>
        <v>0</v>
      </c>
      <c r="BW2237" s="179">
        <f t="shared" si="3572"/>
        <v>0</v>
      </c>
      <c r="BX2237" s="179">
        <f t="shared" si="3572"/>
        <v>0</v>
      </c>
      <c r="BY2237" s="179">
        <f t="shared" si="3572"/>
        <v>0</v>
      </c>
      <c r="BZ2237" s="179">
        <f t="shared" si="3572"/>
        <v>0</v>
      </c>
      <c r="CA2237" s="179">
        <f t="shared" si="3572"/>
        <v>0</v>
      </c>
      <c r="CB2237" s="179">
        <f t="shared" si="3572"/>
        <v>0</v>
      </c>
      <c r="CC2237" s="179">
        <f t="shared" si="3572"/>
        <v>0</v>
      </c>
      <c r="CD2237" s="179">
        <f t="shared" si="3572"/>
        <v>0</v>
      </c>
      <c r="CE2237" s="179">
        <f t="shared" ref="CE2237:CL2237" si="3573">CE2220</f>
        <v>0</v>
      </c>
      <c r="CF2237" s="179">
        <f t="shared" si="3573"/>
        <v>0</v>
      </c>
      <c r="CG2237" s="179">
        <f t="shared" si="3573"/>
        <v>0</v>
      </c>
      <c r="CH2237" s="179">
        <f t="shared" si="3573"/>
        <v>0</v>
      </c>
      <c r="CI2237" s="179">
        <f t="shared" si="3573"/>
        <v>0</v>
      </c>
      <c r="CJ2237" s="179">
        <f t="shared" si="3573"/>
        <v>0</v>
      </c>
      <c r="CK2237" s="179">
        <f t="shared" si="3573"/>
        <v>0</v>
      </c>
      <c r="CL2237" s="179">
        <f t="shared" si="3573"/>
        <v>0</v>
      </c>
      <c r="CN2237" s="60"/>
      <c r="CO2237" s="179">
        <f>CO972</f>
        <v>0</v>
      </c>
      <c r="CP2237" s="179">
        <f>CP972</f>
        <v>0</v>
      </c>
      <c r="CQ2237" s="179">
        <f>CQ972</f>
        <v>0</v>
      </c>
      <c r="CR2237" s="179">
        <f>CR972</f>
        <v>0</v>
      </c>
      <c r="CS2237" s="179">
        <f>CS972</f>
        <v>0</v>
      </c>
      <c r="CT2237" s="179">
        <f>CT972</f>
        <v>0</v>
      </c>
      <c r="CU2237" s="179">
        <f>CU972</f>
        <v>0</v>
      </c>
      <c r="CV2237" s="179">
        <f>CV972</f>
        <v>0</v>
      </c>
      <c r="CW2237" s="179">
        <f>CW972</f>
        <v>0</v>
      </c>
      <c r="CX2237" s="179">
        <f>CX972</f>
        <v>0</v>
      </c>
      <c r="CY2237" s="179">
        <f>CY972</f>
        <v>0</v>
      </c>
      <c r="CZ2237" s="179">
        <f>CZ972</f>
        <v>0</v>
      </c>
      <c r="DA2237" s="179">
        <f>DA972</f>
        <v>0</v>
      </c>
      <c r="DB2237" s="179">
        <f>DB972</f>
        <v>0</v>
      </c>
      <c r="DC2237" s="179">
        <f>DC972</f>
        <v>0</v>
      </c>
      <c r="DD2237" s="179">
        <f>DD972</f>
        <v>0</v>
      </c>
      <c r="DE2237" s="179">
        <f>DE972</f>
        <v>0</v>
      </c>
      <c r="DF2237" s="179">
        <f>DF972</f>
        <v>0</v>
      </c>
      <c r="DG2237" s="179">
        <f>DG972</f>
        <v>0</v>
      </c>
      <c r="DH2237" s="179">
        <f>DH972</f>
        <v>0</v>
      </c>
      <c r="DI2237" s="179">
        <f>DI972</f>
        <v>0</v>
      </c>
      <c r="DJ2237" s="179">
        <f>DJ972</f>
        <v>0</v>
      </c>
      <c r="DK2237" s="179">
        <f>DK972</f>
        <v>0</v>
      </c>
      <c r="DL2237" s="179">
        <f>DL972</f>
        <v>0</v>
      </c>
    </row>
    <row r="2238" spans="1:116" x14ac:dyDescent="0.35">
      <c r="B2238" t="s">
        <v>332</v>
      </c>
      <c r="D2238" t="s">
        <v>523</v>
      </c>
      <c r="E2238" s="8" t="str">
        <f t="shared" si="3531"/>
        <v>2238 WCPP-IS</v>
      </c>
      <c r="G2238" s="191" t="str">
        <f>SUBSTITUTE(TRIM(MID(G2224, SEARCH("-", G2224) + 1, LEN(G2224))),":","")</f>
        <v>IS driven</v>
      </c>
      <c r="H2238" s="12"/>
      <c r="I2238" s="60"/>
      <c r="J2238" s="60"/>
      <c r="K2238" s="15"/>
      <c r="L2238" s="15"/>
      <c r="M2238" s="15"/>
      <c r="N2238" s="15"/>
      <c r="O2238" s="15"/>
      <c r="P2238" s="15"/>
      <c r="R2238" s="15"/>
      <c r="CN2238" s="60"/>
      <c r="CO2238" s="8"/>
      <c r="CP2238" s="8"/>
      <c r="CQ2238" s="8"/>
      <c r="CR2238" s="8"/>
      <c r="CS2238" s="8"/>
      <c r="CT2238" s="8"/>
      <c r="CU2238" s="8"/>
      <c r="CV2238" s="8"/>
      <c r="CW2238" s="8"/>
      <c r="CX2238" s="8"/>
      <c r="CY2238" s="8"/>
      <c r="CZ2238" s="8"/>
      <c r="DA2238" s="8"/>
      <c r="DB2238" s="8"/>
      <c r="DC2238" s="8"/>
      <c r="DD2238" s="8"/>
      <c r="DE2238" s="8"/>
      <c r="DF2238" s="8"/>
      <c r="DG2238" s="8"/>
      <c r="DH2238" s="8"/>
      <c r="DI2238" s="8"/>
      <c r="DJ2238" s="8"/>
      <c r="DK2238" s="8"/>
      <c r="DL2238" s="8"/>
    </row>
    <row r="2239" spans="1:116" x14ac:dyDescent="0.35">
      <c r="G2239" s="136" t="str">
        <f t="shared" si="3567"/>
        <v>Secondary revenue driver</v>
      </c>
      <c r="H2239" s="12"/>
      <c r="I2239" s="60"/>
      <c r="J2239" s="60"/>
      <c r="K2239" s="15"/>
      <c r="L2239" s="15"/>
      <c r="M2239" s="15"/>
      <c r="N2239" s="15"/>
      <c r="O2239" s="15"/>
      <c r="P2239" s="15"/>
      <c r="R2239" s="15"/>
      <c r="S2239" s="212" t="str">
        <f t="shared" ref="S2239:CD2239" si="3574">ADDRESS(ROW(S2228),COLUMN(S2228),2)</f>
        <v>S$2228</v>
      </c>
      <c r="T2239" s="212" t="str">
        <f t="shared" si="3574"/>
        <v>T$2228</v>
      </c>
      <c r="U2239" s="212" t="str">
        <f t="shared" si="3574"/>
        <v>U$2228</v>
      </c>
      <c r="V2239" s="212" t="str">
        <f t="shared" si="3574"/>
        <v>V$2228</v>
      </c>
      <c r="W2239" s="212" t="str">
        <f t="shared" si="3574"/>
        <v>W$2228</v>
      </c>
      <c r="X2239" s="212" t="str">
        <f t="shared" si="3574"/>
        <v>X$2228</v>
      </c>
      <c r="Y2239" s="212" t="str">
        <f t="shared" si="3574"/>
        <v>Y$2228</v>
      </c>
      <c r="Z2239" s="212" t="str">
        <f t="shared" si="3574"/>
        <v>Z$2228</v>
      </c>
      <c r="AA2239" s="212" t="str">
        <f t="shared" si="3574"/>
        <v>AA$2228</v>
      </c>
      <c r="AB2239" s="212" t="str">
        <f t="shared" si="3574"/>
        <v>AB$2228</v>
      </c>
      <c r="AC2239" s="212" t="str">
        <f t="shared" si="3574"/>
        <v>AC$2228</v>
      </c>
      <c r="AD2239" s="212" t="str">
        <f t="shared" si="3574"/>
        <v>AD$2228</v>
      </c>
      <c r="AE2239" s="212" t="str">
        <f t="shared" si="3574"/>
        <v>AE$2228</v>
      </c>
      <c r="AF2239" s="212" t="str">
        <f t="shared" si="3574"/>
        <v>AF$2228</v>
      </c>
      <c r="AG2239" s="212" t="str">
        <f t="shared" si="3574"/>
        <v>AG$2228</v>
      </c>
      <c r="AH2239" s="212" t="str">
        <f t="shared" si="3574"/>
        <v>AH$2228</v>
      </c>
      <c r="AI2239" s="212" t="str">
        <f t="shared" si="3574"/>
        <v>AI$2228</v>
      </c>
      <c r="AJ2239" s="212" t="str">
        <f t="shared" si="3574"/>
        <v>AJ$2228</v>
      </c>
      <c r="AK2239" s="212" t="str">
        <f t="shared" si="3574"/>
        <v>AK$2228</v>
      </c>
      <c r="AL2239" s="212" t="str">
        <f t="shared" si="3574"/>
        <v>AL$2228</v>
      </c>
      <c r="AM2239" s="212" t="str">
        <f t="shared" si="3574"/>
        <v>AM$2228</v>
      </c>
      <c r="AN2239" s="212" t="str">
        <f t="shared" si="3574"/>
        <v>AN$2228</v>
      </c>
      <c r="AO2239" s="212" t="str">
        <f t="shared" si="3574"/>
        <v>AO$2228</v>
      </c>
      <c r="AP2239" s="212" t="str">
        <f t="shared" si="3574"/>
        <v>AP$2228</v>
      </c>
      <c r="AQ2239" s="212" t="str">
        <f t="shared" si="3574"/>
        <v>AQ$2228</v>
      </c>
      <c r="AR2239" s="212" t="str">
        <f t="shared" si="3574"/>
        <v>AR$2228</v>
      </c>
      <c r="AS2239" s="212" t="str">
        <f t="shared" si="3574"/>
        <v>AS$2228</v>
      </c>
      <c r="AT2239" s="212" t="str">
        <f t="shared" si="3574"/>
        <v>AT$2228</v>
      </c>
      <c r="AU2239" s="212" t="str">
        <f t="shared" si="3574"/>
        <v>AU$2228</v>
      </c>
      <c r="AV2239" s="212" t="str">
        <f t="shared" si="3574"/>
        <v>AV$2228</v>
      </c>
      <c r="AW2239" s="212" t="str">
        <f t="shared" si="3574"/>
        <v>AW$2228</v>
      </c>
      <c r="AX2239" s="212" t="str">
        <f t="shared" si="3574"/>
        <v>AX$2228</v>
      </c>
      <c r="AY2239" s="212" t="str">
        <f t="shared" si="3574"/>
        <v>AY$2228</v>
      </c>
      <c r="AZ2239" s="212" t="str">
        <f t="shared" si="3574"/>
        <v>AZ$2228</v>
      </c>
      <c r="BA2239" s="212" t="str">
        <f t="shared" si="3574"/>
        <v>BA$2228</v>
      </c>
      <c r="BB2239" s="212" t="str">
        <f t="shared" si="3574"/>
        <v>BB$2228</v>
      </c>
      <c r="BC2239" s="212" t="str">
        <f t="shared" si="3574"/>
        <v>BC$2228</v>
      </c>
      <c r="BD2239" s="212" t="str">
        <f t="shared" si="3574"/>
        <v>BD$2228</v>
      </c>
      <c r="BE2239" s="212" t="str">
        <f t="shared" si="3574"/>
        <v>BE$2228</v>
      </c>
      <c r="BF2239" s="212" t="str">
        <f t="shared" si="3574"/>
        <v>BF$2228</v>
      </c>
      <c r="BG2239" s="212" t="str">
        <f t="shared" si="3574"/>
        <v>BG$2228</v>
      </c>
      <c r="BH2239" s="212" t="str">
        <f t="shared" si="3574"/>
        <v>BH$2228</v>
      </c>
      <c r="BI2239" s="212" t="str">
        <f t="shared" si="3574"/>
        <v>BI$2228</v>
      </c>
      <c r="BJ2239" s="212" t="str">
        <f t="shared" si="3574"/>
        <v>BJ$2228</v>
      </c>
      <c r="BK2239" s="212" t="str">
        <f t="shared" si="3574"/>
        <v>BK$2228</v>
      </c>
      <c r="BL2239" s="212" t="str">
        <f t="shared" si="3574"/>
        <v>BL$2228</v>
      </c>
      <c r="BM2239" s="212" t="str">
        <f t="shared" si="3574"/>
        <v>BM$2228</v>
      </c>
      <c r="BN2239" s="212" t="str">
        <f t="shared" si="3574"/>
        <v>BN$2228</v>
      </c>
      <c r="BO2239" s="212" t="str">
        <f t="shared" si="3574"/>
        <v>BO$2228</v>
      </c>
      <c r="BP2239" s="212" t="str">
        <f t="shared" si="3574"/>
        <v>BP$2228</v>
      </c>
      <c r="BQ2239" s="212" t="str">
        <f t="shared" si="3574"/>
        <v>BQ$2228</v>
      </c>
      <c r="BR2239" s="212" t="str">
        <f t="shared" si="3574"/>
        <v>BR$2228</v>
      </c>
      <c r="BS2239" s="212" t="str">
        <f t="shared" si="3574"/>
        <v>BS$2228</v>
      </c>
      <c r="BT2239" s="212" t="str">
        <f t="shared" si="3574"/>
        <v>BT$2228</v>
      </c>
      <c r="BU2239" s="212" t="str">
        <f t="shared" si="3574"/>
        <v>BU$2228</v>
      </c>
      <c r="BV2239" s="212" t="str">
        <f t="shared" si="3574"/>
        <v>BV$2228</v>
      </c>
      <c r="BW2239" s="212" t="str">
        <f t="shared" si="3574"/>
        <v>BW$2228</v>
      </c>
      <c r="BX2239" s="212" t="str">
        <f t="shared" si="3574"/>
        <v>BX$2228</v>
      </c>
      <c r="BY2239" s="212" t="str">
        <f t="shared" si="3574"/>
        <v>BY$2228</v>
      </c>
      <c r="BZ2239" s="212" t="str">
        <f t="shared" si="3574"/>
        <v>BZ$2228</v>
      </c>
      <c r="CA2239" s="212" t="str">
        <f t="shared" si="3574"/>
        <v>CA$2228</v>
      </c>
      <c r="CB2239" s="212" t="str">
        <f t="shared" si="3574"/>
        <v>CB$2228</v>
      </c>
      <c r="CC2239" s="212" t="str">
        <f t="shared" si="3574"/>
        <v>CC$2228</v>
      </c>
      <c r="CD2239" s="212" t="str">
        <f t="shared" si="3574"/>
        <v>CD$2228</v>
      </c>
      <c r="CE2239" s="212" t="str">
        <f t="shared" ref="CE2239:CL2239" si="3575">ADDRESS(ROW(CE2228),COLUMN(CE2228),2)</f>
        <v>CE$2228</v>
      </c>
      <c r="CF2239" s="212" t="str">
        <f t="shared" si="3575"/>
        <v>CF$2228</v>
      </c>
      <c r="CG2239" s="212" t="str">
        <f t="shared" si="3575"/>
        <v>CG$2228</v>
      </c>
      <c r="CH2239" s="212" t="str">
        <f t="shared" si="3575"/>
        <v>CH$2228</v>
      </c>
      <c r="CI2239" s="212" t="str">
        <f t="shared" si="3575"/>
        <v>CI$2228</v>
      </c>
      <c r="CJ2239" s="212" t="str">
        <f t="shared" si="3575"/>
        <v>CJ$2228</v>
      </c>
      <c r="CK2239" s="212" t="str">
        <f t="shared" si="3575"/>
        <v>CK$2228</v>
      </c>
      <c r="CL2239" s="212" t="str">
        <f t="shared" si="3575"/>
        <v>CL$2228</v>
      </c>
      <c r="CN2239" s="60"/>
      <c r="CO2239" s="212" t="str">
        <f>ADDRESS(ROW(CO980),COLUMN(CO980),2)</f>
        <v>CO$980</v>
      </c>
      <c r="CP2239" s="212" t="str">
        <f>ADDRESS(ROW(CP980),COLUMN(CP980),2)</f>
        <v>CP$980</v>
      </c>
      <c r="CQ2239" s="212" t="str">
        <f>ADDRESS(ROW(CQ980),COLUMN(CQ980),2)</f>
        <v>CQ$980</v>
      </c>
      <c r="CR2239" s="212" t="str">
        <f>ADDRESS(ROW(CR980),COLUMN(CR980),2)</f>
        <v>CR$980</v>
      </c>
      <c r="CS2239" s="212" t="str">
        <f>ADDRESS(ROW(CS980),COLUMN(CS980),2)</f>
        <v>CS$980</v>
      </c>
      <c r="CT2239" s="212" t="str">
        <f>ADDRESS(ROW(CT980),COLUMN(CT980),2)</f>
        <v>CT$980</v>
      </c>
      <c r="CU2239" s="212" t="str">
        <f>ADDRESS(ROW(CU980),COLUMN(CU980),2)</f>
        <v>CU$980</v>
      </c>
      <c r="CV2239" s="212" t="str">
        <f>ADDRESS(ROW(CV980),COLUMN(CV980),2)</f>
        <v>CV$980</v>
      </c>
      <c r="CW2239" s="212" t="str">
        <f>ADDRESS(ROW(CW980),COLUMN(CW980),2)</f>
        <v>CW$980</v>
      </c>
      <c r="CX2239" s="212" t="str">
        <f>ADDRESS(ROW(CX980),COLUMN(CX980),2)</f>
        <v>CX$980</v>
      </c>
      <c r="CY2239" s="212" t="str">
        <f>ADDRESS(ROW(CY980),COLUMN(CY980),2)</f>
        <v>CY$980</v>
      </c>
      <c r="CZ2239" s="212" t="str">
        <f>ADDRESS(ROW(CZ980),COLUMN(CZ980),2)</f>
        <v>CZ$980</v>
      </c>
      <c r="DA2239" s="212" t="str">
        <f>ADDRESS(ROW(DA980),COLUMN(DA980),2)</f>
        <v>DA$980</v>
      </c>
      <c r="DB2239" s="212" t="str">
        <f>ADDRESS(ROW(DB980),COLUMN(DB980),2)</f>
        <v>DB$980</v>
      </c>
      <c r="DC2239" s="212" t="str">
        <f>ADDRESS(ROW(DC980),COLUMN(DC980),2)</f>
        <v>DC$980</v>
      </c>
      <c r="DD2239" s="212" t="str">
        <f>ADDRESS(ROW(DD980),COLUMN(DD980),2)</f>
        <v>DD$980</v>
      </c>
      <c r="DE2239" s="212" t="str">
        <f>ADDRESS(ROW(DE980),COLUMN(DE980),2)</f>
        <v>DE$980</v>
      </c>
      <c r="DF2239" s="212" t="str">
        <f>ADDRESS(ROW(DF980),COLUMN(DF980),2)</f>
        <v>DF$980</v>
      </c>
      <c r="DG2239" s="212" t="str">
        <f>ADDRESS(ROW(DG980),COLUMN(DG980),2)</f>
        <v>DG$980</v>
      </c>
      <c r="DH2239" s="212" t="str">
        <f>ADDRESS(ROW(DH980),COLUMN(DH980),2)</f>
        <v>DH$980</v>
      </c>
      <c r="DI2239" s="212" t="str">
        <f>ADDRESS(ROW(DI980),COLUMN(DI980),2)</f>
        <v>DI$980</v>
      </c>
      <c r="DJ2239" s="212" t="str">
        <f>ADDRESS(ROW(DJ980),COLUMN(DJ980),2)</f>
        <v>DJ$980</v>
      </c>
      <c r="DK2239" s="212" t="str">
        <f>ADDRESS(ROW(DK980),COLUMN(DK980),2)</f>
        <v>DK$980</v>
      </c>
      <c r="DL2239" s="212" t="str">
        <f>ADDRESS(ROW(DL980),COLUMN(DL980),2)</f>
        <v>DL$980</v>
      </c>
    </row>
    <row r="2240" spans="1:116" x14ac:dyDescent="0.35">
      <c r="A2240" s="174"/>
      <c r="E2240" s="8"/>
      <c r="G2240" s="136" t="str">
        <f t="shared" si="3567"/>
        <v>Secondary volume driver</v>
      </c>
      <c r="S2240" s="212" t="str">
        <f t="shared" ref="S2240:CD2240" si="3576">ADDRESS(ROW(S2227),COLUMN(S2227),2)</f>
        <v>S$2227</v>
      </c>
      <c r="T2240" s="212" t="str">
        <f t="shared" si="3576"/>
        <v>T$2227</v>
      </c>
      <c r="U2240" s="212" t="str">
        <f t="shared" si="3576"/>
        <v>U$2227</v>
      </c>
      <c r="V2240" s="212" t="str">
        <f t="shared" si="3576"/>
        <v>V$2227</v>
      </c>
      <c r="W2240" s="212" t="str">
        <f t="shared" si="3576"/>
        <v>W$2227</v>
      </c>
      <c r="X2240" s="212" t="str">
        <f t="shared" si="3576"/>
        <v>X$2227</v>
      </c>
      <c r="Y2240" s="212" t="str">
        <f t="shared" si="3576"/>
        <v>Y$2227</v>
      </c>
      <c r="Z2240" s="212" t="str">
        <f t="shared" si="3576"/>
        <v>Z$2227</v>
      </c>
      <c r="AA2240" s="212" t="str">
        <f t="shared" si="3576"/>
        <v>AA$2227</v>
      </c>
      <c r="AB2240" s="212" t="str">
        <f t="shared" si="3576"/>
        <v>AB$2227</v>
      </c>
      <c r="AC2240" s="212" t="str">
        <f t="shared" si="3576"/>
        <v>AC$2227</v>
      </c>
      <c r="AD2240" s="212" t="str">
        <f t="shared" si="3576"/>
        <v>AD$2227</v>
      </c>
      <c r="AE2240" s="212" t="str">
        <f t="shared" si="3576"/>
        <v>AE$2227</v>
      </c>
      <c r="AF2240" s="212" t="str">
        <f t="shared" si="3576"/>
        <v>AF$2227</v>
      </c>
      <c r="AG2240" s="212" t="str">
        <f t="shared" si="3576"/>
        <v>AG$2227</v>
      </c>
      <c r="AH2240" s="212" t="str">
        <f t="shared" si="3576"/>
        <v>AH$2227</v>
      </c>
      <c r="AI2240" s="212" t="str">
        <f t="shared" si="3576"/>
        <v>AI$2227</v>
      </c>
      <c r="AJ2240" s="212" t="str">
        <f t="shared" si="3576"/>
        <v>AJ$2227</v>
      </c>
      <c r="AK2240" s="212" t="str">
        <f t="shared" si="3576"/>
        <v>AK$2227</v>
      </c>
      <c r="AL2240" s="212" t="str">
        <f t="shared" si="3576"/>
        <v>AL$2227</v>
      </c>
      <c r="AM2240" s="212" t="str">
        <f t="shared" si="3576"/>
        <v>AM$2227</v>
      </c>
      <c r="AN2240" s="212" t="str">
        <f t="shared" si="3576"/>
        <v>AN$2227</v>
      </c>
      <c r="AO2240" s="212" t="str">
        <f t="shared" si="3576"/>
        <v>AO$2227</v>
      </c>
      <c r="AP2240" s="212" t="str">
        <f t="shared" si="3576"/>
        <v>AP$2227</v>
      </c>
      <c r="AQ2240" s="212" t="str">
        <f t="shared" si="3576"/>
        <v>AQ$2227</v>
      </c>
      <c r="AR2240" s="212" t="str">
        <f t="shared" si="3576"/>
        <v>AR$2227</v>
      </c>
      <c r="AS2240" s="212" t="str">
        <f t="shared" si="3576"/>
        <v>AS$2227</v>
      </c>
      <c r="AT2240" s="212" t="str">
        <f t="shared" si="3576"/>
        <v>AT$2227</v>
      </c>
      <c r="AU2240" s="212" t="str">
        <f t="shared" si="3576"/>
        <v>AU$2227</v>
      </c>
      <c r="AV2240" s="212" t="str">
        <f t="shared" si="3576"/>
        <v>AV$2227</v>
      </c>
      <c r="AW2240" s="212" t="str">
        <f t="shared" si="3576"/>
        <v>AW$2227</v>
      </c>
      <c r="AX2240" s="212" t="str">
        <f t="shared" si="3576"/>
        <v>AX$2227</v>
      </c>
      <c r="AY2240" s="212" t="str">
        <f t="shared" si="3576"/>
        <v>AY$2227</v>
      </c>
      <c r="AZ2240" s="212" t="str">
        <f t="shared" si="3576"/>
        <v>AZ$2227</v>
      </c>
      <c r="BA2240" s="212" t="str">
        <f t="shared" si="3576"/>
        <v>BA$2227</v>
      </c>
      <c r="BB2240" s="212" t="str">
        <f t="shared" si="3576"/>
        <v>BB$2227</v>
      </c>
      <c r="BC2240" s="212" t="str">
        <f t="shared" si="3576"/>
        <v>BC$2227</v>
      </c>
      <c r="BD2240" s="212" t="str">
        <f t="shared" si="3576"/>
        <v>BD$2227</v>
      </c>
      <c r="BE2240" s="212" t="str">
        <f t="shared" si="3576"/>
        <v>BE$2227</v>
      </c>
      <c r="BF2240" s="212" t="str">
        <f t="shared" si="3576"/>
        <v>BF$2227</v>
      </c>
      <c r="BG2240" s="212" t="str">
        <f t="shared" si="3576"/>
        <v>BG$2227</v>
      </c>
      <c r="BH2240" s="212" t="str">
        <f t="shared" si="3576"/>
        <v>BH$2227</v>
      </c>
      <c r="BI2240" s="212" t="str">
        <f t="shared" si="3576"/>
        <v>BI$2227</v>
      </c>
      <c r="BJ2240" s="212" t="str">
        <f t="shared" si="3576"/>
        <v>BJ$2227</v>
      </c>
      <c r="BK2240" s="212" t="str">
        <f t="shared" si="3576"/>
        <v>BK$2227</v>
      </c>
      <c r="BL2240" s="212" t="str">
        <f t="shared" si="3576"/>
        <v>BL$2227</v>
      </c>
      <c r="BM2240" s="212" t="str">
        <f t="shared" si="3576"/>
        <v>BM$2227</v>
      </c>
      <c r="BN2240" s="212" t="str">
        <f t="shared" si="3576"/>
        <v>BN$2227</v>
      </c>
      <c r="BO2240" s="212" t="str">
        <f t="shared" si="3576"/>
        <v>BO$2227</v>
      </c>
      <c r="BP2240" s="212" t="str">
        <f t="shared" si="3576"/>
        <v>BP$2227</v>
      </c>
      <c r="BQ2240" s="212" t="str">
        <f t="shared" si="3576"/>
        <v>BQ$2227</v>
      </c>
      <c r="BR2240" s="212" t="str">
        <f t="shared" si="3576"/>
        <v>BR$2227</v>
      </c>
      <c r="BS2240" s="212" t="str">
        <f t="shared" si="3576"/>
        <v>BS$2227</v>
      </c>
      <c r="BT2240" s="212" t="str">
        <f t="shared" si="3576"/>
        <v>BT$2227</v>
      </c>
      <c r="BU2240" s="212" t="str">
        <f t="shared" si="3576"/>
        <v>BU$2227</v>
      </c>
      <c r="BV2240" s="212" t="str">
        <f t="shared" si="3576"/>
        <v>BV$2227</v>
      </c>
      <c r="BW2240" s="212" t="str">
        <f t="shared" si="3576"/>
        <v>BW$2227</v>
      </c>
      <c r="BX2240" s="212" t="str">
        <f t="shared" si="3576"/>
        <v>BX$2227</v>
      </c>
      <c r="BY2240" s="212" t="str">
        <f t="shared" si="3576"/>
        <v>BY$2227</v>
      </c>
      <c r="BZ2240" s="212" t="str">
        <f t="shared" si="3576"/>
        <v>BZ$2227</v>
      </c>
      <c r="CA2240" s="212" t="str">
        <f t="shared" si="3576"/>
        <v>CA$2227</v>
      </c>
      <c r="CB2240" s="212" t="str">
        <f t="shared" si="3576"/>
        <v>CB$2227</v>
      </c>
      <c r="CC2240" s="212" t="str">
        <f t="shared" si="3576"/>
        <v>CC$2227</v>
      </c>
      <c r="CD2240" s="212" t="str">
        <f t="shared" si="3576"/>
        <v>CD$2227</v>
      </c>
      <c r="CE2240" s="212" t="str">
        <f t="shared" ref="CE2240:CL2240" si="3577">ADDRESS(ROW(CE2227),COLUMN(CE2227),2)</f>
        <v>CE$2227</v>
      </c>
      <c r="CF2240" s="212" t="str">
        <f t="shared" si="3577"/>
        <v>CF$2227</v>
      </c>
      <c r="CG2240" s="212" t="str">
        <f t="shared" si="3577"/>
        <v>CG$2227</v>
      </c>
      <c r="CH2240" s="212" t="str">
        <f t="shared" si="3577"/>
        <v>CH$2227</v>
      </c>
      <c r="CI2240" s="212" t="str">
        <f t="shared" si="3577"/>
        <v>CI$2227</v>
      </c>
      <c r="CJ2240" s="212" t="str">
        <f t="shared" si="3577"/>
        <v>CJ$2227</v>
      </c>
      <c r="CK2240" s="212" t="str">
        <f t="shared" si="3577"/>
        <v>CK$2227</v>
      </c>
      <c r="CL2240" s="212" t="str">
        <f t="shared" si="3577"/>
        <v>CL$2227</v>
      </c>
      <c r="CO2240" s="212" t="str">
        <f>ADDRESS(ROW(CO979),COLUMN(CO979),2)</f>
        <v>CO$979</v>
      </c>
      <c r="CP2240" s="212" t="str">
        <f>ADDRESS(ROW(CP979),COLUMN(CP979),2)</f>
        <v>CP$979</v>
      </c>
      <c r="CQ2240" s="212" t="str">
        <f>ADDRESS(ROW(CQ979),COLUMN(CQ979),2)</f>
        <v>CQ$979</v>
      </c>
      <c r="CR2240" s="212" t="str">
        <f>ADDRESS(ROW(CR979),COLUMN(CR979),2)</f>
        <v>CR$979</v>
      </c>
      <c r="CS2240" s="212" t="str">
        <f>ADDRESS(ROW(CS979),COLUMN(CS979),2)</f>
        <v>CS$979</v>
      </c>
      <c r="CT2240" s="212" t="str">
        <f>ADDRESS(ROW(CT979),COLUMN(CT979),2)</f>
        <v>CT$979</v>
      </c>
      <c r="CU2240" s="212" t="str">
        <f>ADDRESS(ROW(CU979),COLUMN(CU979),2)</f>
        <v>CU$979</v>
      </c>
      <c r="CV2240" s="212" t="str">
        <f>ADDRESS(ROW(CV979),COLUMN(CV979),2)</f>
        <v>CV$979</v>
      </c>
      <c r="CW2240" s="212" t="str">
        <f>ADDRESS(ROW(CW979),COLUMN(CW979),2)</f>
        <v>CW$979</v>
      </c>
      <c r="CX2240" s="212" t="str">
        <f>ADDRESS(ROW(CX979),COLUMN(CX979),2)</f>
        <v>CX$979</v>
      </c>
      <c r="CY2240" s="212" t="str">
        <f>ADDRESS(ROW(CY979),COLUMN(CY979),2)</f>
        <v>CY$979</v>
      </c>
      <c r="CZ2240" s="212" t="str">
        <f>ADDRESS(ROW(CZ979),COLUMN(CZ979),2)</f>
        <v>CZ$979</v>
      </c>
      <c r="DA2240" s="212" t="str">
        <f>ADDRESS(ROW(DA979),COLUMN(DA979),2)</f>
        <v>DA$979</v>
      </c>
      <c r="DB2240" s="212" t="str">
        <f>ADDRESS(ROW(DB979),COLUMN(DB979),2)</f>
        <v>DB$979</v>
      </c>
      <c r="DC2240" s="212" t="str">
        <f>ADDRESS(ROW(DC979),COLUMN(DC979),2)</f>
        <v>DC$979</v>
      </c>
      <c r="DD2240" s="212" t="str">
        <f>ADDRESS(ROW(DD979),COLUMN(DD979),2)</f>
        <v>DD$979</v>
      </c>
      <c r="DE2240" s="212" t="str">
        <f>ADDRESS(ROW(DE979),COLUMN(DE979),2)</f>
        <v>DE$979</v>
      </c>
      <c r="DF2240" s="212" t="str">
        <f>ADDRESS(ROW(DF979),COLUMN(DF979),2)</f>
        <v>DF$979</v>
      </c>
      <c r="DG2240" s="212" t="str">
        <f>ADDRESS(ROW(DG979),COLUMN(DG979),2)</f>
        <v>DG$979</v>
      </c>
      <c r="DH2240" s="212" t="str">
        <f>ADDRESS(ROW(DH979),COLUMN(DH979),2)</f>
        <v>DH$979</v>
      </c>
      <c r="DI2240" s="212" t="str">
        <f>ADDRESS(ROW(DI979),COLUMN(DI979),2)</f>
        <v>DI$979</v>
      </c>
      <c r="DJ2240" s="212" t="str">
        <f>ADDRESS(ROW(DJ979),COLUMN(DJ979),2)</f>
        <v>DJ$979</v>
      </c>
      <c r="DK2240" s="212" t="str">
        <f>ADDRESS(ROW(DK979),COLUMN(DK979),2)</f>
        <v>DK$979</v>
      </c>
      <c r="DL2240" s="212" t="str">
        <f>ADDRESS(ROW(DL979),COLUMN(DL979),2)</f>
        <v>DL$979</v>
      </c>
    </row>
    <row r="2241" spans="1:116" x14ac:dyDescent="0.35">
      <c r="A2241" s="174"/>
      <c r="E2241" s="8"/>
    </row>
    <row r="2242" spans="1:116" x14ac:dyDescent="0.35">
      <c r="A2242" s="174"/>
      <c r="E2242" s="8"/>
      <c r="G2242" s="175" t="s">
        <v>490</v>
      </c>
      <c r="H2242" s="174"/>
      <c r="I2242" s="176"/>
      <c r="J2242" s="176"/>
      <c r="K2242" s="197"/>
      <c r="L2242" s="197"/>
      <c r="M2242" s="197"/>
      <c r="N2242" s="197"/>
      <c r="O2242" s="197"/>
      <c r="P2242" s="197"/>
      <c r="R2242" s="198"/>
      <c r="S2242" s="174"/>
      <c r="T2242" s="174"/>
      <c r="U2242" s="174"/>
      <c r="V2242" s="174"/>
      <c r="W2242" s="174"/>
      <c r="X2242" s="174"/>
      <c r="Y2242" s="174"/>
      <c r="Z2242" s="174"/>
      <c r="AA2242" s="174"/>
      <c r="AB2242" s="174"/>
      <c r="AC2242" s="174"/>
      <c r="AD2242" s="174"/>
      <c r="AE2242" s="174"/>
      <c r="AF2242" s="174"/>
      <c r="AG2242" s="174"/>
      <c r="AH2242" s="174"/>
      <c r="AI2242" s="174"/>
      <c r="AJ2242" s="174"/>
      <c r="AK2242" s="174"/>
      <c r="AL2242" s="174"/>
      <c r="AM2242" s="174"/>
      <c r="AN2242" s="174"/>
      <c r="AO2242" s="174"/>
      <c r="AP2242" s="174"/>
      <c r="AQ2242" s="174"/>
      <c r="AR2242" s="174"/>
      <c r="AS2242" s="174"/>
      <c r="AT2242" s="174"/>
      <c r="AU2242" s="174"/>
      <c r="AV2242" s="174"/>
      <c r="AW2242" s="174"/>
      <c r="AX2242" s="174"/>
      <c r="AY2242" s="174"/>
      <c r="AZ2242" s="174"/>
      <c r="BA2242" s="174"/>
      <c r="BB2242" s="174"/>
      <c r="BC2242" s="174"/>
      <c r="BD2242" s="174"/>
      <c r="BE2242" s="174"/>
      <c r="BF2242" s="174"/>
      <c r="BG2242" s="174"/>
      <c r="BH2242" s="174"/>
      <c r="BI2242" s="174"/>
      <c r="BJ2242" s="174"/>
      <c r="BK2242" s="174"/>
      <c r="BL2242" s="174"/>
      <c r="BM2242" s="174"/>
      <c r="BN2242" s="174"/>
      <c r="BO2242" s="174"/>
      <c r="BP2242" s="174"/>
      <c r="BQ2242" s="174"/>
      <c r="BR2242" s="174"/>
      <c r="BS2242" s="174"/>
      <c r="BT2242" s="174"/>
      <c r="BU2242" s="174"/>
      <c r="BV2242" s="174"/>
      <c r="BW2242" s="174"/>
      <c r="BX2242" s="174"/>
      <c r="BY2242" s="174"/>
      <c r="BZ2242" s="174"/>
      <c r="CA2242" s="174"/>
      <c r="CB2242" s="174"/>
      <c r="CC2242" s="174"/>
      <c r="CD2242" s="174"/>
      <c r="CE2242" s="174"/>
      <c r="CF2242" s="174"/>
      <c r="CG2242" s="174"/>
      <c r="CH2242" s="174"/>
      <c r="CI2242" s="174"/>
      <c r="CJ2242" s="174"/>
      <c r="CK2242" s="174"/>
      <c r="CL2242" s="174"/>
      <c r="CN2242" s="176"/>
      <c r="CO2242" s="174"/>
      <c r="CP2242" s="174"/>
      <c r="CQ2242" s="174"/>
      <c r="CR2242" s="174"/>
      <c r="CS2242" s="174"/>
      <c r="CT2242" s="174"/>
      <c r="CU2242" s="174"/>
      <c r="CV2242" s="174"/>
      <c r="CW2242" s="174"/>
      <c r="CX2242" s="174"/>
      <c r="CY2242" s="174"/>
      <c r="CZ2242" s="174"/>
      <c r="DA2242" s="174"/>
      <c r="DB2242" s="174"/>
      <c r="DC2242" s="174"/>
      <c r="DD2242" s="174"/>
      <c r="DE2242" s="174"/>
      <c r="DF2242" s="174"/>
      <c r="DG2242" s="174"/>
      <c r="DH2242" s="174"/>
      <c r="DI2242" s="174"/>
      <c r="DJ2242" s="174"/>
      <c r="DK2242" s="174"/>
      <c r="DL2242" s="174"/>
    </row>
    <row r="2243" spans="1:116" x14ac:dyDescent="0.35">
      <c r="A2243" s="174"/>
      <c r="E2243" s="8"/>
      <c r="G2243" s="175" t="s">
        <v>492</v>
      </c>
      <c r="H2243" s="174"/>
      <c r="I2243" s="176"/>
      <c r="J2243" s="176"/>
      <c r="K2243" s="197"/>
      <c r="L2243" s="197"/>
      <c r="M2243" s="197"/>
      <c r="N2243" s="197"/>
      <c r="O2243" s="197"/>
      <c r="P2243" s="197"/>
      <c r="R2243" s="198"/>
      <c r="S2243" s="174"/>
      <c r="T2243" s="174"/>
      <c r="U2243" s="174"/>
      <c r="V2243" s="174"/>
      <c r="W2243" s="174"/>
      <c r="X2243" s="174"/>
      <c r="Y2243" s="174"/>
      <c r="Z2243" s="174"/>
      <c r="AA2243" s="174"/>
      <c r="AB2243" s="174"/>
      <c r="AC2243" s="174"/>
      <c r="AD2243" s="174"/>
      <c r="AE2243" s="174"/>
      <c r="AF2243" s="174"/>
      <c r="AG2243" s="174"/>
      <c r="AH2243" s="174"/>
      <c r="AI2243" s="174"/>
      <c r="AJ2243" s="174"/>
      <c r="AK2243" s="174"/>
      <c r="AL2243" s="174"/>
      <c r="AM2243" s="174"/>
      <c r="AN2243" s="174"/>
      <c r="AO2243" s="174"/>
      <c r="AP2243" s="174"/>
      <c r="AQ2243" s="174"/>
      <c r="AR2243" s="174"/>
      <c r="AS2243" s="174"/>
      <c r="AT2243" s="174"/>
      <c r="AU2243" s="174"/>
      <c r="AV2243" s="174"/>
      <c r="AW2243" s="174"/>
      <c r="AX2243" s="174"/>
      <c r="AY2243" s="174"/>
      <c r="AZ2243" s="174"/>
      <c r="BA2243" s="174"/>
      <c r="BB2243" s="174"/>
      <c r="BC2243" s="174"/>
      <c r="BD2243" s="174"/>
      <c r="BE2243" s="174"/>
      <c r="BF2243" s="174"/>
      <c r="BG2243" s="174"/>
      <c r="BH2243" s="174"/>
      <c r="BI2243" s="174"/>
      <c r="BJ2243" s="174"/>
      <c r="BK2243" s="174"/>
      <c r="BL2243" s="174"/>
      <c r="BM2243" s="174"/>
      <c r="BN2243" s="174"/>
      <c r="BO2243" s="174"/>
      <c r="BP2243" s="174"/>
      <c r="BQ2243" s="174"/>
      <c r="BR2243" s="174"/>
      <c r="BS2243" s="174"/>
      <c r="BT2243" s="174"/>
      <c r="BU2243" s="174"/>
      <c r="BV2243" s="174"/>
      <c r="BW2243" s="174"/>
      <c r="BX2243" s="174"/>
      <c r="BY2243" s="174"/>
      <c r="BZ2243" s="174"/>
      <c r="CA2243" s="174"/>
      <c r="CB2243" s="174"/>
      <c r="CC2243" s="174"/>
      <c r="CD2243" s="174"/>
      <c r="CE2243" s="174"/>
      <c r="CF2243" s="174"/>
      <c r="CG2243" s="174"/>
      <c r="CH2243" s="174"/>
      <c r="CI2243" s="174"/>
      <c r="CJ2243" s="174"/>
      <c r="CK2243" s="174"/>
      <c r="CL2243" s="174"/>
      <c r="CN2243" s="176"/>
      <c r="CO2243" s="174"/>
      <c r="CP2243" s="174"/>
      <c r="CQ2243" s="174"/>
      <c r="CR2243" s="174"/>
      <c r="CS2243" s="174"/>
      <c r="CT2243" s="174"/>
      <c r="CU2243" s="174"/>
      <c r="CV2243" s="174"/>
      <c r="CW2243" s="174"/>
      <c r="CX2243" s="174"/>
      <c r="CY2243" s="174"/>
      <c r="CZ2243" s="174"/>
      <c r="DA2243" s="174"/>
      <c r="DB2243" s="174"/>
      <c r="DC2243" s="174"/>
      <c r="DD2243" s="174"/>
      <c r="DE2243" s="174"/>
      <c r="DF2243" s="174"/>
      <c r="DG2243" s="174"/>
      <c r="DH2243" s="174"/>
      <c r="DI2243" s="174"/>
      <c r="DJ2243" s="174"/>
      <c r="DK2243" s="174"/>
      <c r="DL2243" s="174"/>
    </row>
    <row r="2244" spans="1:116" x14ac:dyDescent="0.35">
      <c r="A2244" s="174"/>
      <c r="E2244" s="8"/>
      <c r="G2244" s="175" t="s">
        <v>461</v>
      </c>
      <c r="H2244" s="174"/>
      <c r="I2244" s="176"/>
      <c r="J2244" s="176"/>
      <c r="K2244" s="197"/>
      <c r="L2244" s="197"/>
      <c r="M2244" s="197"/>
      <c r="N2244" s="197"/>
      <c r="O2244" s="197"/>
      <c r="P2244" s="197"/>
      <c r="R2244" s="198"/>
      <c r="S2244" s="199" t="str">
        <f t="shared" ref="S2244:AX2244" si="3578">S$20</f>
        <v>S$16</v>
      </c>
      <c r="T2244" s="199" t="str">
        <f t="shared" si="3578"/>
        <v>T$16</v>
      </c>
      <c r="U2244" s="199" t="str">
        <f t="shared" si="3578"/>
        <v>U$16</v>
      </c>
      <c r="V2244" s="199" t="str">
        <f t="shared" si="3578"/>
        <v>V$16</v>
      </c>
      <c r="W2244" s="199" t="str">
        <f t="shared" si="3578"/>
        <v>W$16</v>
      </c>
      <c r="X2244" s="199" t="str">
        <f t="shared" si="3578"/>
        <v>X$16</v>
      </c>
      <c r="Y2244" s="199" t="str">
        <f t="shared" si="3578"/>
        <v>Y$16</v>
      </c>
      <c r="Z2244" s="199" t="str">
        <f t="shared" si="3578"/>
        <v>Z$16</v>
      </c>
      <c r="AA2244" s="199" t="str">
        <f t="shared" si="3578"/>
        <v>AA$16</v>
      </c>
      <c r="AB2244" s="199" t="str">
        <f t="shared" si="3578"/>
        <v>AB$16</v>
      </c>
      <c r="AC2244" s="199" t="str">
        <f t="shared" si="3578"/>
        <v>AC$16</v>
      </c>
      <c r="AD2244" s="199" t="str">
        <f t="shared" si="3578"/>
        <v>AD$16</v>
      </c>
      <c r="AE2244" s="199" t="str">
        <f t="shared" si="3578"/>
        <v>AE$16</v>
      </c>
      <c r="AF2244" s="199" t="str">
        <f t="shared" si="3578"/>
        <v>AF$16</v>
      </c>
      <c r="AG2244" s="199" t="str">
        <f t="shared" si="3578"/>
        <v>AG$16</v>
      </c>
      <c r="AH2244" s="199" t="str">
        <f t="shared" si="3578"/>
        <v>AH$16</v>
      </c>
      <c r="AI2244" s="199" t="str">
        <f t="shared" si="3578"/>
        <v>AI$16</v>
      </c>
      <c r="AJ2244" s="199" t="str">
        <f t="shared" si="3578"/>
        <v>AJ$16</v>
      </c>
      <c r="AK2244" s="199" t="str">
        <f t="shared" si="3578"/>
        <v>AK$16</v>
      </c>
      <c r="AL2244" s="199" t="str">
        <f t="shared" si="3578"/>
        <v>AL$16</v>
      </c>
      <c r="AM2244" s="199" t="str">
        <f t="shared" si="3578"/>
        <v>AM$16</v>
      </c>
      <c r="AN2244" s="199" t="str">
        <f t="shared" si="3578"/>
        <v>AN$16</v>
      </c>
      <c r="AO2244" s="199" t="str">
        <f t="shared" si="3578"/>
        <v>AO$16</v>
      </c>
      <c r="AP2244" s="199" t="str">
        <f t="shared" si="3578"/>
        <v>AP$16</v>
      </c>
      <c r="AQ2244" s="199" t="str">
        <f t="shared" si="3578"/>
        <v>AQ$16</v>
      </c>
      <c r="AR2244" s="199" t="str">
        <f t="shared" si="3578"/>
        <v>AR$16</v>
      </c>
      <c r="AS2244" s="199" t="str">
        <f t="shared" si="3578"/>
        <v>AS$16</v>
      </c>
      <c r="AT2244" s="199" t="str">
        <f t="shared" si="3578"/>
        <v>AT$16</v>
      </c>
      <c r="AU2244" s="199" t="str">
        <f t="shared" si="3578"/>
        <v>AU$16</v>
      </c>
      <c r="AV2244" s="199" t="str">
        <f t="shared" si="3578"/>
        <v>AV$16</v>
      </c>
      <c r="AW2244" s="199" t="str">
        <f t="shared" si="3578"/>
        <v>AW$16</v>
      </c>
      <c r="AX2244" s="199" t="str">
        <f t="shared" si="3578"/>
        <v>AX$16</v>
      </c>
      <c r="AY2244" s="199" t="str">
        <f t="shared" ref="AY2244:CD2244" si="3579">AY$20</f>
        <v>AY$16</v>
      </c>
      <c r="AZ2244" s="199" t="str">
        <f t="shared" si="3579"/>
        <v>AZ$16</v>
      </c>
      <c r="BA2244" s="199" t="str">
        <f t="shared" si="3579"/>
        <v>BA$16</v>
      </c>
      <c r="BB2244" s="199" t="str">
        <f t="shared" si="3579"/>
        <v>BB$16</v>
      </c>
      <c r="BC2244" s="199" t="str">
        <f t="shared" si="3579"/>
        <v>BC$16</v>
      </c>
      <c r="BD2244" s="199" t="str">
        <f t="shared" si="3579"/>
        <v>BD$16</v>
      </c>
      <c r="BE2244" s="199" t="str">
        <f t="shared" si="3579"/>
        <v>BE$16</v>
      </c>
      <c r="BF2244" s="199" t="str">
        <f t="shared" si="3579"/>
        <v>BF$16</v>
      </c>
      <c r="BG2244" s="199" t="str">
        <f t="shared" si="3579"/>
        <v>BG$16</v>
      </c>
      <c r="BH2244" s="199" t="str">
        <f t="shared" si="3579"/>
        <v>BH$16</v>
      </c>
      <c r="BI2244" s="199" t="str">
        <f t="shared" si="3579"/>
        <v>BI$16</v>
      </c>
      <c r="BJ2244" s="199" t="str">
        <f t="shared" si="3579"/>
        <v>BJ$16</v>
      </c>
      <c r="BK2244" s="199" t="str">
        <f t="shared" si="3579"/>
        <v>BK$16</v>
      </c>
      <c r="BL2244" s="199" t="str">
        <f t="shared" si="3579"/>
        <v>BL$16</v>
      </c>
      <c r="BM2244" s="199" t="str">
        <f t="shared" si="3579"/>
        <v>BM$16</v>
      </c>
      <c r="BN2244" s="199" t="str">
        <f t="shared" si="3579"/>
        <v>BN$16</v>
      </c>
      <c r="BO2244" s="199" t="str">
        <f t="shared" si="3579"/>
        <v>BO$16</v>
      </c>
      <c r="BP2244" s="199" t="str">
        <f t="shared" si="3579"/>
        <v>BP$16</v>
      </c>
      <c r="BQ2244" s="199" t="str">
        <f t="shared" si="3579"/>
        <v>BQ$16</v>
      </c>
      <c r="BR2244" s="199" t="str">
        <f t="shared" si="3579"/>
        <v>BR$16</v>
      </c>
      <c r="BS2244" s="199" t="str">
        <f t="shared" si="3579"/>
        <v>BS$16</v>
      </c>
      <c r="BT2244" s="199" t="str">
        <f t="shared" si="3579"/>
        <v>BT$16</v>
      </c>
      <c r="BU2244" s="199" t="str">
        <f t="shared" si="3579"/>
        <v>BU$16</v>
      </c>
      <c r="BV2244" s="199" t="str">
        <f t="shared" si="3579"/>
        <v>BV$16</v>
      </c>
      <c r="BW2244" s="199" t="str">
        <f t="shared" si="3579"/>
        <v>BW$16</v>
      </c>
      <c r="BX2244" s="199" t="str">
        <f t="shared" si="3579"/>
        <v>BX$16</v>
      </c>
      <c r="BY2244" s="199" t="str">
        <f t="shared" si="3579"/>
        <v>BY$16</v>
      </c>
      <c r="BZ2244" s="199" t="str">
        <f t="shared" si="3579"/>
        <v>BZ$16</v>
      </c>
      <c r="CA2244" s="199" t="str">
        <f t="shared" si="3579"/>
        <v>CA$16</v>
      </c>
      <c r="CB2244" s="199" t="str">
        <f t="shared" si="3579"/>
        <v>CB$16</v>
      </c>
      <c r="CC2244" s="199" t="str">
        <f t="shared" si="3579"/>
        <v>CC$16</v>
      </c>
      <c r="CD2244" s="199" t="str">
        <f t="shared" si="3579"/>
        <v>CD$16</v>
      </c>
      <c r="CE2244" s="199" t="str">
        <f t="shared" ref="CE2244:CL2244" si="3580">CE$20</f>
        <v>CE$16</v>
      </c>
      <c r="CF2244" s="199" t="str">
        <f t="shared" si="3580"/>
        <v>CF$16</v>
      </c>
      <c r="CG2244" s="199" t="str">
        <f t="shared" si="3580"/>
        <v>CG$16</v>
      </c>
      <c r="CH2244" s="199" t="str">
        <f t="shared" si="3580"/>
        <v>CH$16</v>
      </c>
      <c r="CI2244" s="199" t="str">
        <f t="shared" si="3580"/>
        <v>CI$16</v>
      </c>
      <c r="CJ2244" s="199" t="str">
        <f t="shared" si="3580"/>
        <v>CJ$16</v>
      </c>
      <c r="CK2244" s="199" t="str">
        <f t="shared" si="3580"/>
        <v>CK$16</v>
      </c>
      <c r="CL2244" s="199" t="str">
        <f t="shared" si="3580"/>
        <v>CL$16</v>
      </c>
      <c r="CN2244" s="176"/>
      <c r="CO2244" s="199" t="str">
        <f t="shared" ref="CO2244:DL2244" si="3581">CO$20</f>
        <v>CO$16</v>
      </c>
      <c r="CP2244" s="199" t="str">
        <f t="shared" si="3581"/>
        <v>CP$16</v>
      </c>
      <c r="CQ2244" s="199" t="str">
        <f t="shared" si="3581"/>
        <v>CQ$16</v>
      </c>
      <c r="CR2244" s="199" t="str">
        <f t="shared" si="3581"/>
        <v>CR$16</v>
      </c>
      <c r="CS2244" s="199" t="str">
        <f t="shared" si="3581"/>
        <v>CS$16</v>
      </c>
      <c r="CT2244" s="199" t="str">
        <f t="shared" si="3581"/>
        <v>CT$16</v>
      </c>
      <c r="CU2244" s="199" t="str">
        <f t="shared" si="3581"/>
        <v>CU$16</v>
      </c>
      <c r="CV2244" s="199" t="str">
        <f t="shared" si="3581"/>
        <v>CV$16</v>
      </c>
      <c r="CW2244" s="199" t="str">
        <f t="shared" si="3581"/>
        <v>CW$16</v>
      </c>
      <c r="CX2244" s="199" t="str">
        <f t="shared" si="3581"/>
        <v>CX$16</v>
      </c>
      <c r="CY2244" s="199" t="str">
        <f t="shared" si="3581"/>
        <v>CY$16</v>
      </c>
      <c r="CZ2244" s="199" t="str">
        <f t="shared" si="3581"/>
        <v>CZ$16</v>
      </c>
      <c r="DA2244" s="199" t="str">
        <f t="shared" si="3581"/>
        <v>DA$16</v>
      </c>
      <c r="DB2244" s="199" t="str">
        <f t="shared" si="3581"/>
        <v>DB$16</v>
      </c>
      <c r="DC2244" s="199" t="str">
        <f t="shared" si="3581"/>
        <v>DC$16</v>
      </c>
      <c r="DD2244" s="199" t="str">
        <f t="shared" si="3581"/>
        <v>DD$16</v>
      </c>
      <c r="DE2244" s="199" t="str">
        <f t="shared" si="3581"/>
        <v>DE$16</v>
      </c>
      <c r="DF2244" s="199" t="str">
        <f t="shared" si="3581"/>
        <v>DF$16</v>
      </c>
      <c r="DG2244" s="199" t="str">
        <f t="shared" si="3581"/>
        <v>DG$16</v>
      </c>
      <c r="DH2244" s="199" t="str">
        <f t="shared" si="3581"/>
        <v>DH$16</v>
      </c>
      <c r="DI2244" s="199" t="str">
        <f t="shared" si="3581"/>
        <v>DI$16</v>
      </c>
      <c r="DJ2244" s="199" t="str">
        <f t="shared" si="3581"/>
        <v>DJ$16</v>
      </c>
      <c r="DK2244" s="199" t="str">
        <f t="shared" si="3581"/>
        <v>DK$16</v>
      </c>
      <c r="DL2244" s="199" t="str">
        <f t="shared" si="3581"/>
        <v>DL$16</v>
      </c>
    </row>
    <row r="2245" spans="1:116" x14ac:dyDescent="0.35">
      <c r="A2245" s="174"/>
      <c r="E2245" s="8"/>
      <c r="G2245" s="175" t="s">
        <v>462</v>
      </c>
      <c r="H2245" s="200"/>
      <c r="I2245" s="201"/>
      <c r="J2245" s="201"/>
      <c r="K2245" s="202"/>
      <c r="L2245" s="202"/>
      <c r="M2245" s="202"/>
      <c r="N2245" s="202"/>
      <c r="O2245" s="202"/>
      <c r="P2245" s="202"/>
      <c r="R2245" s="202"/>
      <c r="S2245" s="199" t="str">
        <f t="shared" ref="S2245:AX2245" si="3582">S$21</f>
        <v>S$17</v>
      </c>
      <c r="T2245" s="199" t="str">
        <f t="shared" si="3582"/>
        <v>T$17</v>
      </c>
      <c r="U2245" s="199" t="str">
        <f t="shared" si="3582"/>
        <v>U$17</v>
      </c>
      <c r="V2245" s="199" t="str">
        <f t="shared" si="3582"/>
        <v>V$17</v>
      </c>
      <c r="W2245" s="199" t="str">
        <f t="shared" si="3582"/>
        <v>W$17</v>
      </c>
      <c r="X2245" s="199" t="str">
        <f t="shared" si="3582"/>
        <v>X$17</v>
      </c>
      <c r="Y2245" s="199" t="str">
        <f t="shared" si="3582"/>
        <v>Y$17</v>
      </c>
      <c r="Z2245" s="199" t="str">
        <f t="shared" si="3582"/>
        <v>Z$17</v>
      </c>
      <c r="AA2245" s="199" t="str">
        <f t="shared" si="3582"/>
        <v>AA$17</v>
      </c>
      <c r="AB2245" s="199" t="str">
        <f t="shared" si="3582"/>
        <v>AB$17</v>
      </c>
      <c r="AC2245" s="199" t="str">
        <f t="shared" si="3582"/>
        <v>AC$17</v>
      </c>
      <c r="AD2245" s="199" t="str">
        <f t="shared" si="3582"/>
        <v>AD$17</v>
      </c>
      <c r="AE2245" s="199" t="str">
        <f t="shared" si="3582"/>
        <v>AE$17</v>
      </c>
      <c r="AF2245" s="199" t="str">
        <f t="shared" si="3582"/>
        <v>AF$17</v>
      </c>
      <c r="AG2245" s="199" t="str">
        <f t="shared" si="3582"/>
        <v>AG$17</v>
      </c>
      <c r="AH2245" s="199" t="str">
        <f t="shared" si="3582"/>
        <v>AH$17</v>
      </c>
      <c r="AI2245" s="199" t="str">
        <f t="shared" si="3582"/>
        <v>AI$17</v>
      </c>
      <c r="AJ2245" s="199" t="str">
        <f t="shared" si="3582"/>
        <v>AJ$17</v>
      </c>
      <c r="AK2245" s="199" t="str">
        <f t="shared" si="3582"/>
        <v>AK$17</v>
      </c>
      <c r="AL2245" s="199" t="str">
        <f t="shared" si="3582"/>
        <v>AL$17</v>
      </c>
      <c r="AM2245" s="199" t="str">
        <f t="shared" si="3582"/>
        <v>AM$17</v>
      </c>
      <c r="AN2245" s="199" t="str">
        <f t="shared" si="3582"/>
        <v>AN$17</v>
      </c>
      <c r="AO2245" s="199" t="str">
        <f t="shared" si="3582"/>
        <v>AO$17</v>
      </c>
      <c r="AP2245" s="199" t="str">
        <f t="shared" si="3582"/>
        <v>AP$17</v>
      </c>
      <c r="AQ2245" s="199" t="str">
        <f t="shared" si="3582"/>
        <v>AQ$17</v>
      </c>
      <c r="AR2245" s="199" t="str">
        <f t="shared" si="3582"/>
        <v>AR$17</v>
      </c>
      <c r="AS2245" s="199" t="str">
        <f t="shared" si="3582"/>
        <v>AS$17</v>
      </c>
      <c r="AT2245" s="199" t="str">
        <f t="shared" si="3582"/>
        <v>AT$17</v>
      </c>
      <c r="AU2245" s="199" t="str">
        <f t="shared" si="3582"/>
        <v>AU$17</v>
      </c>
      <c r="AV2245" s="199" t="str">
        <f t="shared" si="3582"/>
        <v>AV$17</v>
      </c>
      <c r="AW2245" s="199" t="str">
        <f t="shared" si="3582"/>
        <v>AW$17</v>
      </c>
      <c r="AX2245" s="199" t="str">
        <f t="shared" si="3582"/>
        <v>AX$17</v>
      </c>
      <c r="AY2245" s="199" t="str">
        <f t="shared" ref="AY2245:CD2245" si="3583">AY$21</f>
        <v>AY$17</v>
      </c>
      <c r="AZ2245" s="199" t="str">
        <f t="shared" si="3583"/>
        <v>AZ$17</v>
      </c>
      <c r="BA2245" s="199" t="str">
        <f t="shared" si="3583"/>
        <v>BA$17</v>
      </c>
      <c r="BB2245" s="199" t="str">
        <f t="shared" si="3583"/>
        <v>BB$17</v>
      </c>
      <c r="BC2245" s="199" t="str">
        <f t="shared" si="3583"/>
        <v>BC$17</v>
      </c>
      <c r="BD2245" s="199" t="str">
        <f t="shared" si="3583"/>
        <v>BD$17</v>
      </c>
      <c r="BE2245" s="199" t="str">
        <f t="shared" si="3583"/>
        <v>BE$17</v>
      </c>
      <c r="BF2245" s="199" t="str">
        <f t="shared" si="3583"/>
        <v>BF$17</v>
      </c>
      <c r="BG2245" s="199" t="str">
        <f t="shared" si="3583"/>
        <v>BG$17</v>
      </c>
      <c r="BH2245" s="199" t="str">
        <f t="shared" si="3583"/>
        <v>BH$17</v>
      </c>
      <c r="BI2245" s="199" t="str">
        <f t="shared" si="3583"/>
        <v>BI$17</v>
      </c>
      <c r="BJ2245" s="199" t="str">
        <f t="shared" si="3583"/>
        <v>BJ$17</v>
      </c>
      <c r="BK2245" s="199" t="str">
        <f t="shared" si="3583"/>
        <v>BK$17</v>
      </c>
      <c r="BL2245" s="199" t="str">
        <f t="shared" si="3583"/>
        <v>BL$17</v>
      </c>
      <c r="BM2245" s="199" t="str">
        <f t="shared" si="3583"/>
        <v>BM$17</v>
      </c>
      <c r="BN2245" s="199" t="str">
        <f t="shared" si="3583"/>
        <v>BN$17</v>
      </c>
      <c r="BO2245" s="199" t="str">
        <f t="shared" si="3583"/>
        <v>BO$17</v>
      </c>
      <c r="BP2245" s="199" t="str">
        <f t="shared" si="3583"/>
        <v>BP$17</v>
      </c>
      <c r="BQ2245" s="199" t="str">
        <f t="shared" si="3583"/>
        <v>BQ$17</v>
      </c>
      <c r="BR2245" s="199" t="str">
        <f t="shared" si="3583"/>
        <v>BR$17</v>
      </c>
      <c r="BS2245" s="199" t="str">
        <f t="shared" si="3583"/>
        <v>BS$17</v>
      </c>
      <c r="BT2245" s="199" t="str">
        <f t="shared" si="3583"/>
        <v>BT$17</v>
      </c>
      <c r="BU2245" s="199" t="str">
        <f t="shared" si="3583"/>
        <v>BU$17</v>
      </c>
      <c r="BV2245" s="199" t="str">
        <f t="shared" si="3583"/>
        <v>BV$17</v>
      </c>
      <c r="BW2245" s="199" t="str">
        <f t="shared" si="3583"/>
        <v>BW$17</v>
      </c>
      <c r="BX2245" s="199" t="str">
        <f t="shared" si="3583"/>
        <v>BX$17</v>
      </c>
      <c r="BY2245" s="199" t="str">
        <f t="shared" si="3583"/>
        <v>BY$17</v>
      </c>
      <c r="BZ2245" s="199" t="str">
        <f t="shared" si="3583"/>
        <v>BZ$17</v>
      </c>
      <c r="CA2245" s="199" t="str">
        <f t="shared" si="3583"/>
        <v>CA$17</v>
      </c>
      <c r="CB2245" s="199" t="str">
        <f t="shared" si="3583"/>
        <v>CB$17</v>
      </c>
      <c r="CC2245" s="199" t="str">
        <f t="shared" si="3583"/>
        <v>CC$17</v>
      </c>
      <c r="CD2245" s="199" t="str">
        <f t="shared" si="3583"/>
        <v>CD$17</v>
      </c>
      <c r="CE2245" s="199" t="str">
        <f t="shared" ref="CE2245:CL2245" si="3584">CE$21</f>
        <v>CE$17</v>
      </c>
      <c r="CF2245" s="199" t="str">
        <f t="shared" si="3584"/>
        <v>CF$17</v>
      </c>
      <c r="CG2245" s="199" t="str">
        <f t="shared" si="3584"/>
        <v>CG$17</v>
      </c>
      <c r="CH2245" s="199" t="str">
        <f t="shared" si="3584"/>
        <v>CH$17</v>
      </c>
      <c r="CI2245" s="199" t="str">
        <f t="shared" si="3584"/>
        <v>CI$17</v>
      </c>
      <c r="CJ2245" s="199" t="str">
        <f t="shared" si="3584"/>
        <v>CJ$17</v>
      </c>
      <c r="CK2245" s="199" t="str">
        <f t="shared" si="3584"/>
        <v>CK$17</v>
      </c>
      <c r="CL2245" s="199" t="str">
        <f t="shared" si="3584"/>
        <v>CL$17</v>
      </c>
      <c r="CN2245" s="201"/>
      <c r="CO2245" s="199" t="str">
        <f t="shared" ref="CO2245:DL2245" si="3585">CO$21</f>
        <v>CO$17</v>
      </c>
      <c r="CP2245" s="199" t="str">
        <f t="shared" si="3585"/>
        <v>CP$17</v>
      </c>
      <c r="CQ2245" s="199" t="str">
        <f t="shared" si="3585"/>
        <v>CQ$17</v>
      </c>
      <c r="CR2245" s="199" t="str">
        <f t="shared" si="3585"/>
        <v>CR$17</v>
      </c>
      <c r="CS2245" s="199" t="str">
        <f t="shared" si="3585"/>
        <v>CS$17</v>
      </c>
      <c r="CT2245" s="199" t="str">
        <f t="shared" si="3585"/>
        <v>CT$17</v>
      </c>
      <c r="CU2245" s="199" t="str">
        <f t="shared" si="3585"/>
        <v>CU$17</v>
      </c>
      <c r="CV2245" s="199" t="str">
        <f t="shared" si="3585"/>
        <v>CV$17</v>
      </c>
      <c r="CW2245" s="199" t="str">
        <f t="shared" si="3585"/>
        <v>CW$17</v>
      </c>
      <c r="CX2245" s="199" t="str">
        <f t="shared" si="3585"/>
        <v>CX$17</v>
      </c>
      <c r="CY2245" s="199" t="str">
        <f t="shared" si="3585"/>
        <v>CY$17</v>
      </c>
      <c r="CZ2245" s="199" t="str">
        <f t="shared" si="3585"/>
        <v>CZ$17</v>
      </c>
      <c r="DA2245" s="199" t="str">
        <f t="shared" si="3585"/>
        <v>DA$17</v>
      </c>
      <c r="DB2245" s="199" t="str">
        <f t="shared" si="3585"/>
        <v>DB$17</v>
      </c>
      <c r="DC2245" s="199" t="str">
        <f t="shared" si="3585"/>
        <v>DC$17</v>
      </c>
      <c r="DD2245" s="199" t="str">
        <f t="shared" si="3585"/>
        <v>DD$17</v>
      </c>
      <c r="DE2245" s="199" t="str">
        <f t="shared" si="3585"/>
        <v>DE$17</v>
      </c>
      <c r="DF2245" s="199" t="str">
        <f t="shared" si="3585"/>
        <v>DF$17</v>
      </c>
      <c r="DG2245" s="199" t="str">
        <f t="shared" si="3585"/>
        <v>DG$17</v>
      </c>
      <c r="DH2245" s="199" t="str">
        <f t="shared" si="3585"/>
        <v>DH$17</v>
      </c>
      <c r="DI2245" s="199" t="str">
        <f t="shared" si="3585"/>
        <v>DI$17</v>
      </c>
      <c r="DJ2245" s="199" t="str">
        <f t="shared" si="3585"/>
        <v>DJ$17</v>
      </c>
      <c r="DK2245" s="199" t="str">
        <f t="shared" si="3585"/>
        <v>DK$17</v>
      </c>
      <c r="DL2245" s="199" t="str">
        <f t="shared" si="3585"/>
        <v>DL$17</v>
      </c>
    </row>
    <row r="2246" spans="1:116" x14ac:dyDescent="0.35">
      <c r="A2246" s="174"/>
      <c r="E2246" s="8"/>
      <c r="G2246" s="175" t="s">
        <v>491</v>
      </c>
      <c r="H2246" s="200"/>
      <c r="I2246" s="201"/>
      <c r="J2246" s="201"/>
      <c r="K2246" s="202"/>
      <c r="L2246" s="202"/>
      <c r="M2246" s="202"/>
      <c r="N2246" s="202"/>
      <c r="O2246" s="202"/>
      <c r="P2246" s="202"/>
      <c r="R2246" s="202"/>
      <c r="S2246" s="190"/>
      <c r="T2246" s="190"/>
      <c r="U2246" s="190"/>
      <c r="V2246" s="190"/>
      <c r="W2246" s="190"/>
      <c r="X2246" s="190"/>
      <c r="Y2246" s="190"/>
      <c r="Z2246" s="190"/>
      <c r="AA2246" s="190"/>
      <c r="AB2246" s="190"/>
      <c r="AC2246" s="190"/>
      <c r="AD2246" s="190"/>
      <c r="AE2246" s="190"/>
      <c r="AF2246" s="190"/>
      <c r="AG2246" s="190"/>
      <c r="AH2246" s="190"/>
      <c r="AI2246" s="190"/>
      <c r="AJ2246" s="190"/>
      <c r="AK2246" s="190"/>
      <c r="AL2246" s="190"/>
      <c r="AM2246" s="190"/>
      <c r="AN2246" s="190"/>
      <c r="AO2246" s="190"/>
      <c r="AP2246" s="190"/>
      <c r="AQ2246" s="190"/>
      <c r="AR2246" s="190"/>
      <c r="AS2246" s="190"/>
      <c r="AT2246" s="190"/>
      <c r="AU2246" s="190"/>
      <c r="AV2246" s="190"/>
      <c r="AW2246" s="190"/>
      <c r="AX2246" s="190"/>
      <c r="AY2246" s="190"/>
      <c r="AZ2246" s="190"/>
      <c r="BA2246" s="190"/>
      <c r="BB2246" s="190"/>
      <c r="BC2246" s="190"/>
      <c r="BD2246" s="190"/>
      <c r="BE2246" s="190"/>
      <c r="BF2246" s="190"/>
      <c r="BG2246" s="190"/>
      <c r="BH2246" s="190"/>
      <c r="BI2246" s="190"/>
      <c r="BJ2246" s="190"/>
      <c r="BK2246" s="190"/>
      <c r="BL2246" s="190"/>
      <c r="BM2246" s="190"/>
      <c r="BN2246" s="190"/>
      <c r="BO2246" s="190"/>
      <c r="BP2246" s="190"/>
      <c r="BQ2246" s="190"/>
      <c r="BR2246" s="190"/>
      <c r="BS2246" s="190"/>
      <c r="BT2246" s="190"/>
      <c r="BU2246" s="190"/>
      <c r="BV2246" s="190"/>
      <c r="BW2246" s="190"/>
      <c r="BX2246" s="190"/>
      <c r="BY2246" s="190"/>
      <c r="BZ2246" s="190"/>
      <c r="CA2246" s="190"/>
      <c r="CB2246" s="190"/>
      <c r="CC2246" s="190"/>
      <c r="CD2246" s="190"/>
      <c r="CE2246" s="190"/>
      <c r="CF2246" s="190"/>
      <c r="CG2246" s="190"/>
      <c r="CH2246" s="190"/>
      <c r="CI2246" s="190"/>
      <c r="CJ2246" s="190"/>
      <c r="CK2246" s="190"/>
      <c r="CL2246" s="190"/>
      <c r="CN2246" s="201"/>
      <c r="CO2246" s="190"/>
      <c r="CP2246" s="190"/>
      <c r="CQ2246" s="190"/>
      <c r="CR2246" s="190"/>
      <c r="CS2246" s="190"/>
      <c r="CT2246" s="190"/>
      <c r="CU2246" s="190"/>
      <c r="CV2246" s="190"/>
      <c r="CW2246" s="190"/>
      <c r="CX2246" s="190"/>
      <c r="CY2246" s="190"/>
      <c r="CZ2246" s="190"/>
      <c r="DA2246" s="190"/>
      <c r="DB2246" s="190"/>
      <c r="DC2246" s="190"/>
      <c r="DD2246" s="190"/>
      <c r="DE2246" s="190"/>
      <c r="DF2246" s="190"/>
      <c r="DG2246" s="190"/>
      <c r="DH2246" s="190"/>
      <c r="DI2246" s="190"/>
      <c r="DJ2246" s="190"/>
      <c r="DK2246" s="190"/>
      <c r="DL2246" s="190"/>
    </row>
    <row r="2247" spans="1:116" x14ac:dyDescent="0.35">
      <c r="A2247" s="174"/>
      <c r="E2247" s="8"/>
      <c r="G2247" s="175" t="s">
        <v>505</v>
      </c>
      <c r="H2247" s="200"/>
      <c r="I2247" s="201"/>
      <c r="J2247" s="201"/>
      <c r="K2247" s="202"/>
      <c r="L2247" s="202"/>
      <c r="M2247" s="202"/>
      <c r="N2247" s="202"/>
      <c r="O2247" s="202"/>
      <c r="P2247" s="202"/>
      <c r="R2247" s="202"/>
      <c r="S2247" s="190"/>
      <c r="T2247" s="190"/>
      <c r="U2247" s="190"/>
      <c r="V2247" s="190"/>
      <c r="W2247" s="190"/>
      <c r="X2247" s="190"/>
      <c r="Y2247" s="190"/>
      <c r="Z2247" s="190"/>
      <c r="AA2247" s="190"/>
      <c r="AB2247" s="190"/>
      <c r="AC2247" s="190"/>
      <c r="AD2247" s="190"/>
      <c r="AE2247" s="190"/>
      <c r="AF2247" s="190"/>
      <c r="AG2247" s="190"/>
      <c r="AH2247" s="190"/>
      <c r="AI2247" s="190"/>
      <c r="AJ2247" s="190"/>
      <c r="AK2247" s="190"/>
      <c r="AL2247" s="190"/>
      <c r="AM2247" s="190"/>
      <c r="AN2247" s="190"/>
      <c r="AO2247" s="190"/>
      <c r="AP2247" s="190"/>
      <c r="AQ2247" s="190"/>
      <c r="AR2247" s="190"/>
      <c r="AS2247" s="190"/>
      <c r="AT2247" s="190"/>
      <c r="AU2247" s="190"/>
      <c r="AV2247" s="190"/>
      <c r="AW2247" s="190"/>
      <c r="AX2247" s="190"/>
      <c r="AY2247" s="190"/>
      <c r="AZ2247" s="190"/>
      <c r="BA2247" s="190"/>
      <c r="BB2247" s="190"/>
      <c r="BC2247" s="190"/>
      <c r="BD2247" s="190"/>
      <c r="BE2247" s="190"/>
      <c r="BF2247" s="190"/>
      <c r="BG2247" s="190"/>
      <c r="BH2247" s="190"/>
      <c r="BI2247" s="190"/>
      <c r="BJ2247" s="190"/>
      <c r="BK2247" s="190"/>
      <c r="BL2247" s="190"/>
      <c r="BM2247" s="190"/>
      <c r="BN2247" s="190"/>
      <c r="BO2247" s="190"/>
      <c r="BP2247" s="190"/>
      <c r="BQ2247" s="190"/>
      <c r="BR2247" s="190"/>
      <c r="BS2247" s="190"/>
      <c r="BT2247" s="190"/>
      <c r="BU2247" s="190"/>
      <c r="BV2247" s="190"/>
      <c r="BW2247" s="190"/>
      <c r="BX2247" s="190"/>
      <c r="BY2247" s="190"/>
      <c r="BZ2247" s="190"/>
      <c r="CA2247" s="190"/>
      <c r="CB2247" s="190"/>
      <c r="CC2247" s="190"/>
      <c r="CD2247" s="190"/>
      <c r="CE2247" s="190"/>
      <c r="CF2247" s="190"/>
      <c r="CG2247" s="190"/>
      <c r="CH2247" s="190"/>
      <c r="CI2247" s="190"/>
      <c r="CJ2247" s="190"/>
      <c r="CK2247" s="190"/>
      <c r="CL2247" s="190"/>
      <c r="CN2247" s="201"/>
      <c r="CO2247" s="190"/>
      <c r="CP2247" s="190"/>
      <c r="CQ2247" s="190"/>
      <c r="CR2247" s="190"/>
      <c r="CS2247" s="190"/>
      <c r="CT2247" s="190"/>
      <c r="CU2247" s="190"/>
      <c r="CV2247" s="190"/>
      <c r="CW2247" s="190"/>
      <c r="CX2247" s="190"/>
      <c r="CY2247" s="190"/>
      <c r="CZ2247" s="190"/>
      <c r="DA2247" s="190"/>
      <c r="DB2247" s="190"/>
      <c r="DC2247" s="190"/>
      <c r="DD2247" s="190"/>
      <c r="DE2247" s="190"/>
      <c r="DF2247" s="190"/>
      <c r="DG2247" s="190"/>
      <c r="DH2247" s="190"/>
      <c r="DI2247" s="190"/>
      <c r="DJ2247" s="190"/>
      <c r="DK2247" s="190"/>
      <c r="DL2247" s="190"/>
    </row>
    <row r="2248" spans="1:116" x14ac:dyDescent="0.35">
      <c r="A2248" s="31" t="s">
        <v>218</v>
      </c>
      <c r="B2248" s="31" t="s">
        <v>243</v>
      </c>
      <c r="C2248" s="31"/>
      <c r="D2248" t="s">
        <v>429</v>
      </c>
      <c r="E2248" s="8" t="str">
        <f t="shared" ref="E2248:E2261" si="3586">ROW()&amp;" "&amp;D2248</f>
        <v>2248 DCOPS-IS</v>
      </c>
      <c r="F2248" t="s">
        <v>315</v>
      </c>
      <c r="G2248" s="175" t="s">
        <v>463</v>
      </c>
      <c r="H2248" s="200"/>
      <c r="I2248" s="201"/>
      <c r="J2248" s="201"/>
      <c r="K2248" s="202"/>
      <c r="L2248" s="202"/>
      <c r="M2248" s="202"/>
      <c r="N2248" s="202"/>
      <c r="O2248" s="202"/>
      <c r="P2248" s="202"/>
      <c r="R2248" s="202"/>
      <c r="S2248" s="190" t="str">
        <f t="shared" ref="S2248:AX2248" si="3587">S$22</f>
        <v>S$18</v>
      </c>
      <c r="T2248" s="190" t="str">
        <f t="shared" si="3587"/>
        <v>T$18</v>
      </c>
      <c r="U2248" s="190" t="str">
        <f t="shared" si="3587"/>
        <v>U$18</v>
      </c>
      <c r="V2248" s="190" t="str">
        <f t="shared" si="3587"/>
        <v>V$18</v>
      </c>
      <c r="W2248" s="190" t="str">
        <f t="shared" si="3587"/>
        <v>W$18</v>
      </c>
      <c r="X2248" s="190" t="str">
        <f t="shared" si="3587"/>
        <v>X$18</v>
      </c>
      <c r="Y2248" s="190" t="str">
        <f t="shared" si="3587"/>
        <v>Y$18</v>
      </c>
      <c r="Z2248" s="190" t="str">
        <f t="shared" si="3587"/>
        <v>Z$18</v>
      </c>
      <c r="AA2248" s="190" t="str">
        <f t="shared" si="3587"/>
        <v>AA$18</v>
      </c>
      <c r="AB2248" s="190" t="str">
        <f t="shared" si="3587"/>
        <v>AB$18</v>
      </c>
      <c r="AC2248" s="190" t="str">
        <f t="shared" si="3587"/>
        <v>AC$18</v>
      </c>
      <c r="AD2248" s="190" t="str">
        <f t="shared" si="3587"/>
        <v>AD$18</v>
      </c>
      <c r="AE2248" s="190" t="str">
        <f t="shared" si="3587"/>
        <v>AE$18</v>
      </c>
      <c r="AF2248" s="190" t="str">
        <f t="shared" si="3587"/>
        <v>AF$18</v>
      </c>
      <c r="AG2248" s="190" t="str">
        <f t="shared" si="3587"/>
        <v>AG$18</v>
      </c>
      <c r="AH2248" s="190" t="str">
        <f t="shared" si="3587"/>
        <v>AH$18</v>
      </c>
      <c r="AI2248" s="190" t="str">
        <f t="shared" si="3587"/>
        <v>AI$18</v>
      </c>
      <c r="AJ2248" s="190" t="str">
        <f t="shared" si="3587"/>
        <v>AJ$18</v>
      </c>
      <c r="AK2248" s="190" t="str">
        <f t="shared" si="3587"/>
        <v>AK$18</v>
      </c>
      <c r="AL2248" s="190" t="str">
        <f t="shared" si="3587"/>
        <v>AL$18</v>
      </c>
      <c r="AM2248" s="190" t="str">
        <f t="shared" si="3587"/>
        <v>AM$18</v>
      </c>
      <c r="AN2248" s="190" t="str">
        <f t="shared" si="3587"/>
        <v>AN$18</v>
      </c>
      <c r="AO2248" s="190" t="str">
        <f t="shared" si="3587"/>
        <v>AO$18</v>
      </c>
      <c r="AP2248" s="190" t="str">
        <f t="shared" si="3587"/>
        <v>AP$18</v>
      </c>
      <c r="AQ2248" s="190" t="str">
        <f t="shared" si="3587"/>
        <v>AQ$18</v>
      </c>
      <c r="AR2248" s="190" t="str">
        <f t="shared" si="3587"/>
        <v>AR$18</v>
      </c>
      <c r="AS2248" s="190" t="str">
        <f t="shared" si="3587"/>
        <v>AS$18</v>
      </c>
      <c r="AT2248" s="190" t="str">
        <f t="shared" si="3587"/>
        <v>AT$18</v>
      </c>
      <c r="AU2248" s="190" t="str">
        <f t="shared" si="3587"/>
        <v>AU$18</v>
      </c>
      <c r="AV2248" s="190" t="str">
        <f t="shared" si="3587"/>
        <v>AV$18</v>
      </c>
      <c r="AW2248" s="190" t="str">
        <f t="shared" si="3587"/>
        <v>AW$18</v>
      </c>
      <c r="AX2248" s="190" t="str">
        <f t="shared" si="3587"/>
        <v>AX$18</v>
      </c>
      <c r="AY2248" s="190" t="str">
        <f t="shared" ref="AY2248:CD2248" si="3588">AY$22</f>
        <v>AY$18</v>
      </c>
      <c r="AZ2248" s="190" t="str">
        <f t="shared" si="3588"/>
        <v>AZ$18</v>
      </c>
      <c r="BA2248" s="190" t="str">
        <f t="shared" si="3588"/>
        <v>BA$18</v>
      </c>
      <c r="BB2248" s="190" t="str">
        <f t="shared" si="3588"/>
        <v>BB$18</v>
      </c>
      <c r="BC2248" s="190" t="str">
        <f t="shared" si="3588"/>
        <v>BC$18</v>
      </c>
      <c r="BD2248" s="190" t="str">
        <f t="shared" si="3588"/>
        <v>BD$18</v>
      </c>
      <c r="BE2248" s="190" t="str">
        <f t="shared" si="3588"/>
        <v>BE$18</v>
      </c>
      <c r="BF2248" s="190" t="str">
        <f t="shared" si="3588"/>
        <v>BF$18</v>
      </c>
      <c r="BG2248" s="190" t="str">
        <f t="shared" si="3588"/>
        <v>BG$18</v>
      </c>
      <c r="BH2248" s="190" t="str">
        <f t="shared" si="3588"/>
        <v>BH$18</v>
      </c>
      <c r="BI2248" s="190" t="str">
        <f t="shared" si="3588"/>
        <v>BI$18</v>
      </c>
      <c r="BJ2248" s="190" t="str">
        <f t="shared" si="3588"/>
        <v>BJ$18</v>
      </c>
      <c r="BK2248" s="190" t="str">
        <f t="shared" si="3588"/>
        <v>BK$18</v>
      </c>
      <c r="BL2248" s="190" t="str">
        <f t="shared" si="3588"/>
        <v>BL$18</v>
      </c>
      <c r="BM2248" s="190" t="str">
        <f t="shared" si="3588"/>
        <v>BM$18</v>
      </c>
      <c r="BN2248" s="190" t="str">
        <f t="shared" si="3588"/>
        <v>BN$18</v>
      </c>
      <c r="BO2248" s="190" t="str">
        <f t="shared" si="3588"/>
        <v>BO$18</v>
      </c>
      <c r="BP2248" s="190" t="str">
        <f t="shared" si="3588"/>
        <v>BP$18</v>
      </c>
      <c r="BQ2248" s="190" t="str">
        <f t="shared" si="3588"/>
        <v>BQ$18</v>
      </c>
      <c r="BR2248" s="190" t="str">
        <f t="shared" si="3588"/>
        <v>BR$18</v>
      </c>
      <c r="BS2248" s="190" t="str">
        <f t="shared" si="3588"/>
        <v>BS$18</v>
      </c>
      <c r="BT2248" s="190" t="str">
        <f t="shared" si="3588"/>
        <v>BT$18</v>
      </c>
      <c r="BU2248" s="190" t="str">
        <f t="shared" si="3588"/>
        <v>BU$18</v>
      </c>
      <c r="BV2248" s="190" t="str">
        <f t="shared" si="3588"/>
        <v>BV$18</v>
      </c>
      <c r="BW2248" s="190" t="str">
        <f t="shared" si="3588"/>
        <v>BW$18</v>
      </c>
      <c r="BX2248" s="190" t="str">
        <f t="shared" si="3588"/>
        <v>BX$18</v>
      </c>
      <c r="BY2248" s="190" t="str">
        <f t="shared" si="3588"/>
        <v>BY$18</v>
      </c>
      <c r="BZ2248" s="190" t="str">
        <f t="shared" si="3588"/>
        <v>BZ$18</v>
      </c>
      <c r="CA2248" s="190" t="str">
        <f t="shared" si="3588"/>
        <v>CA$18</v>
      </c>
      <c r="CB2248" s="190" t="str">
        <f t="shared" si="3588"/>
        <v>CB$18</v>
      </c>
      <c r="CC2248" s="190" t="str">
        <f t="shared" si="3588"/>
        <v>CC$18</v>
      </c>
      <c r="CD2248" s="190" t="str">
        <f t="shared" si="3588"/>
        <v>CD$18</v>
      </c>
      <c r="CE2248" s="190" t="str">
        <f t="shared" ref="CE2248:CL2248" si="3589">CE$22</f>
        <v>CE$18</v>
      </c>
      <c r="CF2248" s="190" t="str">
        <f t="shared" si="3589"/>
        <v>CF$18</v>
      </c>
      <c r="CG2248" s="190" t="str">
        <f t="shared" si="3589"/>
        <v>CG$18</v>
      </c>
      <c r="CH2248" s="190" t="str">
        <f t="shared" si="3589"/>
        <v>CH$18</v>
      </c>
      <c r="CI2248" s="190" t="str">
        <f t="shared" si="3589"/>
        <v>CI$18</v>
      </c>
      <c r="CJ2248" s="190" t="str">
        <f t="shared" si="3589"/>
        <v>CJ$18</v>
      </c>
      <c r="CK2248" s="190" t="str">
        <f t="shared" si="3589"/>
        <v>CK$18</v>
      </c>
      <c r="CL2248" s="190" t="str">
        <f t="shared" si="3589"/>
        <v>CL$18</v>
      </c>
      <c r="CN2248" s="201"/>
      <c r="CO2248" s="190" t="str">
        <f t="shared" ref="CO2248:DL2248" si="3590">CO$22</f>
        <v>CO$18</v>
      </c>
      <c r="CP2248" s="190" t="str">
        <f t="shared" si="3590"/>
        <v>CP$18</v>
      </c>
      <c r="CQ2248" s="190" t="str">
        <f t="shared" si="3590"/>
        <v>CQ$18</v>
      </c>
      <c r="CR2248" s="190" t="str">
        <f t="shared" si="3590"/>
        <v>CR$18</v>
      </c>
      <c r="CS2248" s="190" t="str">
        <f t="shared" si="3590"/>
        <v>CS$18</v>
      </c>
      <c r="CT2248" s="190" t="str">
        <f t="shared" si="3590"/>
        <v>CT$18</v>
      </c>
      <c r="CU2248" s="190" t="str">
        <f t="shared" si="3590"/>
        <v>CU$18</v>
      </c>
      <c r="CV2248" s="190" t="str">
        <f t="shared" si="3590"/>
        <v>CV$18</v>
      </c>
      <c r="CW2248" s="190" t="str">
        <f t="shared" si="3590"/>
        <v>CW$18</v>
      </c>
      <c r="CX2248" s="190" t="str">
        <f t="shared" si="3590"/>
        <v>CX$18</v>
      </c>
      <c r="CY2248" s="190" t="str">
        <f t="shared" si="3590"/>
        <v>CY$18</v>
      </c>
      <c r="CZ2248" s="190" t="str">
        <f t="shared" si="3590"/>
        <v>CZ$18</v>
      </c>
      <c r="DA2248" s="190" t="str">
        <f t="shared" si="3590"/>
        <v>DA$18</v>
      </c>
      <c r="DB2248" s="190" t="str">
        <f t="shared" si="3590"/>
        <v>DB$18</v>
      </c>
      <c r="DC2248" s="190" t="str">
        <f t="shared" si="3590"/>
        <v>DC$18</v>
      </c>
      <c r="DD2248" s="190" t="str">
        <f t="shared" si="3590"/>
        <v>DD$18</v>
      </c>
      <c r="DE2248" s="190" t="str">
        <f t="shared" si="3590"/>
        <v>DE$18</v>
      </c>
      <c r="DF2248" s="190" t="str">
        <f t="shared" si="3590"/>
        <v>DF$18</v>
      </c>
      <c r="DG2248" s="190" t="str">
        <f t="shared" si="3590"/>
        <v>DG$18</v>
      </c>
      <c r="DH2248" s="190" t="str">
        <f t="shared" si="3590"/>
        <v>DH$18</v>
      </c>
      <c r="DI2248" s="190" t="str">
        <f t="shared" si="3590"/>
        <v>DI$18</v>
      </c>
      <c r="DJ2248" s="190" t="str">
        <f t="shared" si="3590"/>
        <v>DJ$18</v>
      </c>
      <c r="DK2248" s="190" t="str">
        <f t="shared" si="3590"/>
        <v>DK$18</v>
      </c>
      <c r="DL2248" s="190" t="str">
        <f t="shared" si="3590"/>
        <v>DL$18</v>
      </c>
    </row>
    <row r="2249" spans="1:116" x14ac:dyDescent="0.35">
      <c r="D2249" t="s">
        <v>429</v>
      </c>
      <c r="E2249" s="8" t="str">
        <f t="shared" si="3586"/>
        <v>2249 DCOPS-IS</v>
      </c>
      <c r="G2249" s="175" t="s">
        <v>464</v>
      </c>
      <c r="H2249" s="200"/>
      <c r="I2249" s="201"/>
      <c r="J2249" s="201"/>
      <c r="K2249" s="202"/>
      <c r="L2249" s="202"/>
      <c r="M2249" s="202"/>
      <c r="N2249" s="202"/>
      <c r="O2249" s="202"/>
      <c r="P2249" s="202"/>
      <c r="R2249" s="202"/>
      <c r="S2249" s="190" t="str">
        <f t="shared" ref="S2249:AX2249" si="3591">S$23</f>
        <v>S$19</v>
      </c>
      <c r="T2249" s="190" t="str">
        <f t="shared" si="3591"/>
        <v>T$19</v>
      </c>
      <c r="U2249" s="190" t="str">
        <f t="shared" si="3591"/>
        <v>U$19</v>
      </c>
      <c r="V2249" s="190" t="str">
        <f t="shared" si="3591"/>
        <v>V$19</v>
      </c>
      <c r="W2249" s="190" t="str">
        <f t="shared" si="3591"/>
        <v>W$19</v>
      </c>
      <c r="X2249" s="190" t="str">
        <f t="shared" si="3591"/>
        <v>X$19</v>
      </c>
      <c r="Y2249" s="190" t="str">
        <f t="shared" si="3591"/>
        <v>Y$19</v>
      </c>
      <c r="Z2249" s="190" t="str">
        <f t="shared" si="3591"/>
        <v>Z$19</v>
      </c>
      <c r="AA2249" s="190" t="str">
        <f t="shared" si="3591"/>
        <v>AA$19</v>
      </c>
      <c r="AB2249" s="190" t="str">
        <f t="shared" si="3591"/>
        <v>AB$19</v>
      </c>
      <c r="AC2249" s="190" t="str">
        <f t="shared" si="3591"/>
        <v>AC$19</v>
      </c>
      <c r="AD2249" s="190" t="str">
        <f t="shared" si="3591"/>
        <v>AD$19</v>
      </c>
      <c r="AE2249" s="190" t="str">
        <f t="shared" si="3591"/>
        <v>AE$19</v>
      </c>
      <c r="AF2249" s="190" t="str">
        <f t="shared" si="3591"/>
        <v>AF$19</v>
      </c>
      <c r="AG2249" s="190" t="str">
        <f t="shared" si="3591"/>
        <v>AG$19</v>
      </c>
      <c r="AH2249" s="190" t="str">
        <f t="shared" si="3591"/>
        <v>AH$19</v>
      </c>
      <c r="AI2249" s="190" t="str">
        <f t="shared" si="3591"/>
        <v>AI$19</v>
      </c>
      <c r="AJ2249" s="190" t="str">
        <f t="shared" si="3591"/>
        <v>AJ$19</v>
      </c>
      <c r="AK2249" s="190" t="str">
        <f t="shared" si="3591"/>
        <v>AK$19</v>
      </c>
      <c r="AL2249" s="190" t="str">
        <f t="shared" si="3591"/>
        <v>AL$19</v>
      </c>
      <c r="AM2249" s="190" t="str">
        <f t="shared" si="3591"/>
        <v>AM$19</v>
      </c>
      <c r="AN2249" s="190" t="str">
        <f t="shared" si="3591"/>
        <v>AN$19</v>
      </c>
      <c r="AO2249" s="190" t="str">
        <f t="shared" si="3591"/>
        <v>AO$19</v>
      </c>
      <c r="AP2249" s="190" t="str">
        <f t="shared" si="3591"/>
        <v>AP$19</v>
      </c>
      <c r="AQ2249" s="190" t="str">
        <f t="shared" si="3591"/>
        <v>AQ$19</v>
      </c>
      <c r="AR2249" s="190" t="str">
        <f t="shared" si="3591"/>
        <v>AR$19</v>
      </c>
      <c r="AS2249" s="190" t="str">
        <f t="shared" si="3591"/>
        <v>AS$19</v>
      </c>
      <c r="AT2249" s="190" t="str">
        <f t="shared" si="3591"/>
        <v>AT$19</v>
      </c>
      <c r="AU2249" s="190" t="str">
        <f t="shared" si="3591"/>
        <v>AU$19</v>
      </c>
      <c r="AV2249" s="190" t="str">
        <f t="shared" si="3591"/>
        <v>AV$19</v>
      </c>
      <c r="AW2249" s="190" t="str">
        <f t="shared" si="3591"/>
        <v>AW$19</v>
      </c>
      <c r="AX2249" s="190" t="str">
        <f t="shared" si="3591"/>
        <v>AX$19</v>
      </c>
      <c r="AY2249" s="190" t="str">
        <f t="shared" ref="AY2249:CD2249" si="3592">AY$23</f>
        <v>AY$19</v>
      </c>
      <c r="AZ2249" s="190" t="str">
        <f t="shared" si="3592"/>
        <v>AZ$19</v>
      </c>
      <c r="BA2249" s="190" t="str">
        <f t="shared" si="3592"/>
        <v>BA$19</v>
      </c>
      <c r="BB2249" s="190" t="str">
        <f t="shared" si="3592"/>
        <v>BB$19</v>
      </c>
      <c r="BC2249" s="190" t="str">
        <f t="shared" si="3592"/>
        <v>BC$19</v>
      </c>
      <c r="BD2249" s="190" t="str">
        <f t="shared" si="3592"/>
        <v>BD$19</v>
      </c>
      <c r="BE2249" s="190" t="str">
        <f t="shared" si="3592"/>
        <v>BE$19</v>
      </c>
      <c r="BF2249" s="190" t="str">
        <f t="shared" si="3592"/>
        <v>BF$19</v>
      </c>
      <c r="BG2249" s="190" t="str">
        <f t="shared" si="3592"/>
        <v>BG$19</v>
      </c>
      <c r="BH2249" s="190" t="str">
        <f t="shared" si="3592"/>
        <v>BH$19</v>
      </c>
      <c r="BI2249" s="190" t="str">
        <f t="shared" si="3592"/>
        <v>BI$19</v>
      </c>
      <c r="BJ2249" s="190" t="str">
        <f t="shared" si="3592"/>
        <v>BJ$19</v>
      </c>
      <c r="BK2249" s="190" t="str">
        <f t="shared" si="3592"/>
        <v>BK$19</v>
      </c>
      <c r="BL2249" s="190" t="str">
        <f t="shared" si="3592"/>
        <v>BL$19</v>
      </c>
      <c r="BM2249" s="190" t="str">
        <f t="shared" si="3592"/>
        <v>BM$19</v>
      </c>
      <c r="BN2249" s="190" t="str">
        <f t="shared" si="3592"/>
        <v>BN$19</v>
      </c>
      <c r="BO2249" s="190" t="str">
        <f t="shared" si="3592"/>
        <v>BO$19</v>
      </c>
      <c r="BP2249" s="190" t="str">
        <f t="shared" si="3592"/>
        <v>BP$19</v>
      </c>
      <c r="BQ2249" s="190" t="str">
        <f t="shared" si="3592"/>
        <v>BQ$19</v>
      </c>
      <c r="BR2249" s="190" t="str">
        <f t="shared" si="3592"/>
        <v>BR$19</v>
      </c>
      <c r="BS2249" s="190" t="str">
        <f t="shared" si="3592"/>
        <v>BS$19</v>
      </c>
      <c r="BT2249" s="190" t="str">
        <f t="shared" si="3592"/>
        <v>BT$19</v>
      </c>
      <c r="BU2249" s="190" t="str">
        <f t="shared" si="3592"/>
        <v>BU$19</v>
      </c>
      <c r="BV2249" s="190" t="str">
        <f t="shared" si="3592"/>
        <v>BV$19</v>
      </c>
      <c r="BW2249" s="190" t="str">
        <f t="shared" si="3592"/>
        <v>BW$19</v>
      </c>
      <c r="BX2249" s="190" t="str">
        <f t="shared" si="3592"/>
        <v>BX$19</v>
      </c>
      <c r="BY2249" s="190" t="str">
        <f t="shared" si="3592"/>
        <v>BY$19</v>
      </c>
      <c r="BZ2249" s="190" t="str">
        <f t="shared" si="3592"/>
        <v>BZ$19</v>
      </c>
      <c r="CA2249" s="190" t="str">
        <f t="shared" si="3592"/>
        <v>CA$19</v>
      </c>
      <c r="CB2249" s="190" t="str">
        <f t="shared" si="3592"/>
        <v>CB$19</v>
      </c>
      <c r="CC2249" s="190" t="str">
        <f t="shared" si="3592"/>
        <v>CC$19</v>
      </c>
      <c r="CD2249" s="190" t="str">
        <f t="shared" si="3592"/>
        <v>CD$19</v>
      </c>
      <c r="CE2249" s="190" t="str">
        <f t="shared" ref="CE2249:CL2249" si="3593">CE$23</f>
        <v>CE$19</v>
      </c>
      <c r="CF2249" s="190" t="str">
        <f t="shared" si="3593"/>
        <v>CF$19</v>
      </c>
      <c r="CG2249" s="190" t="str">
        <f t="shared" si="3593"/>
        <v>CG$19</v>
      </c>
      <c r="CH2249" s="190" t="str">
        <f t="shared" si="3593"/>
        <v>CH$19</v>
      </c>
      <c r="CI2249" s="190" t="str">
        <f t="shared" si="3593"/>
        <v>CI$19</v>
      </c>
      <c r="CJ2249" s="190" t="str">
        <f t="shared" si="3593"/>
        <v>CJ$19</v>
      </c>
      <c r="CK2249" s="190" t="str">
        <f t="shared" si="3593"/>
        <v>CK$19</v>
      </c>
      <c r="CL2249" s="190" t="str">
        <f t="shared" si="3593"/>
        <v>CL$19</v>
      </c>
      <c r="CN2249" s="201"/>
      <c r="CO2249" s="190" t="str">
        <f t="shared" ref="CO2249:DL2249" si="3594">CO$23</f>
        <v>CO$19</v>
      </c>
      <c r="CP2249" s="190" t="str">
        <f t="shared" si="3594"/>
        <v>CP$19</v>
      </c>
      <c r="CQ2249" s="190" t="str">
        <f t="shared" si="3594"/>
        <v>CQ$19</v>
      </c>
      <c r="CR2249" s="190" t="str">
        <f t="shared" si="3594"/>
        <v>CR$19</v>
      </c>
      <c r="CS2249" s="190" t="str">
        <f t="shared" si="3594"/>
        <v>CS$19</v>
      </c>
      <c r="CT2249" s="190" t="str">
        <f t="shared" si="3594"/>
        <v>CT$19</v>
      </c>
      <c r="CU2249" s="190" t="str">
        <f t="shared" si="3594"/>
        <v>CU$19</v>
      </c>
      <c r="CV2249" s="190" t="str">
        <f t="shared" si="3594"/>
        <v>CV$19</v>
      </c>
      <c r="CW2249" s="190" t="str">
        <f t="shared" si="3594"/>
        <v>CW$19</v>
      </c>
      <c r="CX2249" s="190" t="str">
        <f t="shared" si="3594"/>
        <v>CX$19</v>
      </c>
      <c r="CY2249" s="190" t="str">
        <f t="shared" si="3594"/>
        <v>CY$19</v>
      </c>
      <c r="CZ2249" s="190" t="str">
        <f t="shared" si="3594"/>
        <v>CZ$19</v>
      </c>
      <c r="DA2249" s="190" t="str">
        <f t="shared" si="3594"/>
        <v>DA$19</v>
      </c>
      <c r="DB2249" s="190" t="str">
        <f t="shared" si="3594"/>
        <v>DB$19</v>
      </c>
      <c r="DC2249" s="190" t="str">
        <f t="shared" si="3594"/>
        <v>DC$19</v>
      </c>
      <c r="DD2249" s="190" t="str">
        <f t="shared" si="3594"/>
        <v>DD$19</v>
      </c>
      <c r="DE2249" s="190" t="str">
        <f t="shared" si="3594"/>
        <v>DE$19</v>
      </c>
      <c r="DF2249" s="190" t="str">
        <f t="shared" si="3594"/>
        <v>DF$19</v>
      </c>
      <c r="DG2249" s="190" t="str">
        <f t="shared" si="3594"/>
        <v>DG$19</v>
      </c>
      <c r="DH2249" s="190" t="str">
        <f t="shared" si="3594"/>
        <v>DH$19</v>
      </c>
      <c r="DI2249" s="190" t="str">
        <f t="shared" si="3594"/>
        <v>DI$19</v>
      </c>
      <c r="DJ2249" s="190" t="str">
        <f t="shared" si="3594"/>
        <v>DJ$19</v>
      </c>
      <c r="DK2249" s="190" t="str">
        <f t="shared" si="3594"/>
        <v>DK$19</v>
      </c>
      <c r="DL2249" s="190" t="str">
        <f t="shared" si="3594"/>
        <v>DL$19</v>
      </c>
    </row>
    <row r="2250" spans="1:116" x14ac:dyDescent="0.35">
      <c r="B2250" t="str">
        <f>E2250</f>
        <v>2250 DCOPS-IS</v>
      </c>
      <c r="C2250" t="s">
        <v>80</v>
      </c>
      <c r="D2250" t="s">
        <v>429</v>
      </c>
      <c r="E2250" s="8" t="str">
        <f t="shared" si="3586"/>
        <v>2250 DCOPS-IS</v>
      </c>
      <c r="G2250" s="70" t="s">
        <v>314</v>
      </c>
      <c r="H2250" s="48"/>
      <c r="I2250" s="304"/>
      <c r="J2250" s="304"/>
      <c r="K2250" s="48"/>
      <c r="L2250" s="48"/>
      <c r="M2250" s="48"/>
      <c r="N2250" s="48"/>
      <c r="O2250" s="48"/>
      <c r="P2250" s="48"/>
      <c r="R2250" s="70"/>
      <c r="S2250" s="305"/>
      <c r="T2250" s="305"/>
      <c r="U2250" s="305"/>
      <c r="V2250" s="305"/>
      <c r="W2250" s="305"/>
      <c r="X2250" s="305"/>
      <c r="Y2250" s="305"/>
      <c r="Z2250" s="305"/>
      <c r="AA2250" s="305"/>
      <c r="AB2250" s="305"/>
      <c r="AC2250" s="305"/>
      <c r="AD2250" s="305"/>
      <c r="AE2250" s="305"/>
      <c r="AF2250" s="305"/>
      <c r="AG2250" s="305"/>
      <c r="AH2250" s="305"/>
      <c r="AI2250" s="305"/>
      <c r="AJ2250" s="305"/>
      <c r="AK2250" s="305"/>
      <c r="AL2250" s="305"/>
      <c r="AM2250" s="305"/>
      <c r="AN2250" s="305"/>
      <c r="AO2250" s="305"/>
      <c r="AP2250" s="305"/>
      <c r="AQ2250" s="305"/>
      <c r="AR2250" s="305"/>
      <c r="AS2250" s="305"/>
      <c r="AT2250" s="305"/>
      <c r="AU2250" s="305"/>
      <c r="AV2250" s="305"/>
      <c r="AW2250" s="305"/>
      <c r="AX2250" s="305"/>
      <c r="AY2250" s="305"/>
      <c r="AZ2250" s="305"/>
      <c r="BA2250" s="305"/>
      <c r="BB2250" s="305"/>
      <c r="BC2250" s="305"/>
      <c r="BD2250" s="305"/>
      <c r="BE2250" s="305"/>
      <c r="BF2250" s="305"/>
      <c r="BG2250" s="305"/>
      <c r="BH2250" s="305"/>
      <c r="BI2250" s="305"/>
      <c r="BJ2250" s="305"/>
      <c r="BK2250" s="305"/>
      <c r="BL2250" s="305"/>
      <c r="BM2250" s="305"/>
      <c r="BN2250" s="305"/>
      <c r="BO2250" s="305"/>
      <c r="BP2250" s="305"/>
      <c r="BQ2250" s="305"/>
      <c r="BR2250" s="305"/>
      <c r="BS2250" s="305"/>
      <c r="BT2250" s="305"/>
      <c r="BU2250" s="305"/>
      <c r="BV2250" s="305"/>
      <c r="BW2250" s="305"/>
      <c r="BX2250" s="305"/>
      <c r="BY2250" s="305"/>
      <c r="BZ2250" s="305"/>
      <c r="CA2250" s="305"/>
      <c r="CB2250" s="305"/>
      <c r="CC2250" s="305"/>
      <c r="CD2250" s="305"/>
      <c r="CE2250" s="305"/>
      <c r="CF2250" s="305"/>
      <c r="CG2250" s="305"/>
      <c r="CH2250" s="305"/>
      <c r="CI2250" s="305"/>
      <c r="CJ2250" s="305"/>
      <c r="CK2250" s="305"/>
      <c r="CL2250" s="305"/>
      <c r="CN2250" s="304"/>
      <c r="CO2250" s="305"/>
      <c r="CP2250" s="305"/>
      <c r="CQ2250" s="305"/>
      <c r="CR2250" s="305"/>
      <c r="CS2250" s="305"/>
      <c r="CT2250" s="305"/>
      <c r="CU2250" s="305"/>
      <c r="CV2250" s="305"/>
      <c r="CW2250" s="305"/>
      <c r="CX2250" s="305"/>
      <c r="CY2250" s="305"/>
      <c r="CZ2250" s="305"/>
      <c r="DA2250" s="305"/>
      <c r="DB2250" s="305"/>
      <c r="DC2250" s="305"/>
      <c r="DD2250" s="305"/>
      <c r="DE2250" s="305"/>
      <c r="DF2250" s="305"/>
      <c r="DG2250" s="305"/>
      <c r="DH2250" s="305"/>
      <c r="DI2250" s="305"/>
      <c r="DJ2250" s="305"/>
      <c r="DK2250" s="305"/>
      <c r="DL2250" s="305"/>
    </row>
    <row r="2251" spans="1:116" ht="1.5" customHeight="1" x14ac:dyDescent="0.35">
      <c r="D2251" t="s">
        <v>429</v>
      </c>
      <c r="E2251" s="8"/>
      <c r="G2251" s="125" t="s">
        <v>313</v>
      </c>
      <c r="H2251" s="12"/>
      <c r="I2251" s="60"/>
      <c r="J2251" s="60"/>
      <c r="K2251" s="23">
        <f>'IS BS CF'!K$39</f>
        <v>-407350.40000000014</v>
      </c>
      <c r="L2251" s="23">
        <f>'IS BS CF'!L$39</f>
        <v>-873159.75759692932</v>
      </c>
      <c r="M2251" s="23">
        <f>'IS BS CF'!M$39</f>
        <v>-938567.3342733382</v>
      </c>
      <c r="N2251" s="23">
        <f>'IS BS CF'!N$39</f>
        <v>-1008395.7900876809</v>
      </c>
      <c r="O2251" s="23">
        <f>'IS BS CF'!O$39</f>
        <v>-1082926.3077558463</v>
      </c>
      <c r="P2251" s="23">
        <f>'IS BS CF'!P$39</f>
        <v>-649830.52849496494</v>
      </c>
      <c r="Q2251" s="23"/>
      <c r="R2251" s="23">
        <f>'IS BS CF'!R$39</f>
        <v>0</v>
      </c>
      <c r="S2251" s="23">
        <f>'IS BS CF'!S$39</f>
        <v>-33945.866666666669</v>
      </c>
      <c r="T2251" s="23">
        <f>'IS BS CF'!T$39</f>
        <v>-33945.866666666669</v>
      </c>
      <c r="U2251" s="23">
        <f>'IS BS CF'!U$39</f>
        <v>-33945.866666666669</v>
      </c>
      <c r="V2251" s="23">
        <f>'IS BS CF'!V$39</f>
        <v>-33945.866666666669</v>
      </c>
      <c r="W2251" s="23">
        <f>'IS BS CF'!W$39</f>
        <v>-33945.866666666669</v>
      </c>
      <c r="X2251" s="23">
        <f>'IS BS CF'!X$39</f>
        <v>-33945.866666666669</v>
      </c>
      <c r="Y2251" s="23">
        <f>'IS BS CF'!Y$39</f>
        <v>-33945.866666666669</v>
      </c>
      <c r="Z2251" s="23">
        <f>'IS BS CF'!Z$39</f>
        <v>-33945.866666666669</v>
      </c>
      <c r="AA2251" s="23">
        <f>'IS BS CF'!AA$39</f>
        <v>-33945.866666666669</v>
      </c>
      <c r="AB2251" s="23">
        <f>'IS BS CF'!AB$39</f>
        <v>-33945.866666666669</v>
      </c>
      <c r="AC2251" s="23">
        <f>'IS BS CF'!AC$39</f>
        <v>-33945.866666666669</v>
      </c>
      <c r="AD2251" s="23">
        <f>'IS BS CF'!AD$39</f>
        <v>-33945.866666666669</v>
      </c>
      <c r="AE2251" s="23">
        <f>'IS BS CF'!AE$39</f>
        <v>-71150.138867988819</v>
      </c>
      <c r="AF2251" s="23">
        <f>'IS BS CF'!AF$39</f>
        <v>-71437.444287184175</v>
      </c>
      <c r="AG2251" s="23">
        <f>'IS BS CF'!AG$39</f>
        <v>-71726.527115910969</v>
      </c>
      <c r="AH2251" s="23">
        <f>'IS BS CF'!AH$39</f>
        <v>-72017.397177974053</v>
      </c>
      <c r="AI2251" s="23">
        <f>'IS BS CF'!AI$39</f>
        <v>-72310.064348185348</v>
      </c>
      <c r="AJ2251" s="23">
        <f>'IS BS CF'!AJ$39</f>
        <v>-72604.538552618877</v>
      </c>
      <c r="AK2251" s="23">
        <f>'IS BS CF'!AK$39</f>
        <v>-72900.829768865471</v>
      </c>
      <c r="AL2251" s="23">
        <f>'IS BS CF'!AL$39</f>
        <v>-73198.948026291007</v>
      </c>
      <c r="AM2251" s="23">
        <f>'IS BS CF'!AM$39</f>
        <v>-73498.903406294354</v>
      </c>
      <c r="AN2251" s="23">
        <f>'IS BS CF'!AN$39</f>
        <v>-73800.706042565886</v>
      </c>
      <c r="AO2251" s="23">
        <f>'IS BS CF'!AO$39</f>
        <v>-74104.366121348648</v>
      </c>
      <c r="AP2251" s="23">
        <f>'IS BS CF'!AP$39</f>
        <v>-74409.893881701588</v>
      </c>
      <c r="AQ2251" s="23">
        <f>'IS BS CF'!AQ$39</f>
        <v>-76477.582615761552</v>
      </c>
      <c r="AR2251" s="23">
        <f>'IS BS CF'!AR$39</f>
        <v>-76786.876669007819</v>
      </c>
      <c r="AS2251" s="23">
        <f>'IS BS CF'!AS$39</f>
        <v>-77098.069440528474</v>
      </c>
      <c r="AT2251" s="23">
        <f>'IS BS CF'!AT$39</f>
        <v>-77411.171383287656</v>
      </c>
      <c r="AU2251" s="23">
        <f>'IS BS CF'!AU$39</f>
        <v>-77726.193004393106</v>
      </c>
      <c r="AV2251" s="23">
        <f>'IS BS CF'!AV$39</f>
        <v>-78043.144865366907</v>
      </c>
      <c r="AW2251" s="23">
        <f>'IS BS CF'!AW$39</f>
        <v>-78362.037582415811</v>
      </c>
      <c r="AX2251" s="23">
        <f>'IS BS CF'!AX$39</f>
        <v>-78682.881826703902</v>
      </c>
      <c r="AY2251" s="23">
        <f>'IS BS CF'!AY$39</f>
        <v>-79005.688324626433</v>
      </c>
      <c r="AZ2251" s="23">
        <f>'IS BS CF'!AZ$39</f>
        <v>-79330.467858084754</v>
      </c>
      <c r="BA2251" s="23">
        <f>'IS BS CF'!BA$39</f>
        <v>-79657.231264761547</v>
      </c>
      <c r="BB2251" s="23">
        <f>'IS BS CF'!BB$39</f>
        <v>-79985.989438400327</v>
      </c>
      <c r="BC2251" s="23">
        <f>'IS BS CF'!BC$39</f>
        <v>-82165.050479083802</v>
      </c>
      <c r="BD2251" s="23">
        <f>'IS BS CF'!BD$39</f>
        <v>-82497.831093512956</v>
      </c>
      <c r="BE2251" s="23">
        <f>'IS BS CF'!BE$39</f>
        <v>-82832.639495289783</v>
      </c>
      <c r="BF2251" s="23">
        <f>'IS BS CF'!BF$39</f>
        <v>-83169.486805202338</v>
      </c>
      <c r="BG2251" s="23">
        <f>'IS BS CF'!BG$39</f>
        <v>-83508.38420150477</v>
      </c>
      <c r="BH2251" s="23">
        <f>'IS BS CF'!BH$39</f>
        <v>-83849.342920206967</v>
      </c>
      <c r="BI2251" s="23">
        <f>'IS BS CF'!BI$39</f>
        <v>-84192.374255361137</v>
      </c>
      <c r="BJ2251" s="23">
        <f>'IS BS CF'!BJ$39</f>
        <v>-84537.48955934729</v>
      </c>
      <c r="BK2251" s="23">
        <f>'IS BS CF'!BK$39</f>
        <v>-84884.700243169165</v>
      </c>
      <c r="BL2251" s="23">
        <f>'IS BS CF'!BL$39</f>
        <v>-85234.017776737819</v>
      </c>
      <c r="BM2251" s="23">
        <f>'IS BS CF'!BM$39</f>
        <v>-85585.453689173344</v>
      </c>
      <c r="BN2251" s="23">
        <f>'IS BS CF'!BN$39</f>
        <v>-85939.019569091601</v>
      </c>
      <c r="BO2251" s="23">
        <f>'IS BS CF'!BO$39</f>
        <v>-88235.439072403547</v>
      </c>
      <c r="BP2251" s="23">
        <f>'IS BS CF'!BP$39</f>
        <v>-88593.299892612413</v>
      </c>
      <c r="BQ2251" s="23">
        <f>'IS BS CF'!BQ$39</f>
        <v>-88953.325806109482</v>
      </c>
      <c r="BR2251" s="23">
        <f>'IS BS CF'!BR$39</f>
        <v>-89315.528642479199</v>
      </c>
      <c r="BS2251" s="23">
        <f>'IS BS CF'!BS$39</f>
        <v>-89679.920292294264</v>
      </c>
      <c r="BT2251" s="23">
        <f>'IS BS CF'!BT$39</f>
        <v>-90046.512707423666</v>
      </c>
      <c r="BU2251" s="23">
        <f>'IS BS CF'!BU$39</f>
        <v>-90415.317901333663</v>
      </c>
      <c r="BV2251" s="23">
        <f>'IS BS CF'!BV$39</f>
        <v>-90786.347949397066</v>
      </c>
      <c r="BW2251" s="23">
        <f>'IS BS CF'!BW$39</f>
        <v>-91159.61498919563</v>
      </c>
      <c r="BX2251" s="23">
        <f>'IS BS CF'!BX$39</f>
        <v>-91535.131220834941</v>
      </c>
      <c r="BY2251" s="23">
        <f>'IS BS CF'!BY$39</f>
        <v>-91912.908907248318</v>
      </c>
      <c r="BZ2251" s="23">
        <f>'IS BS CF'!BZ$39</f>
        <v>-92292.960374514252</v>
      </c>
      <c r="CA2251" s="23">
        <f>'IS BS CF'!CA$39</f>
        <v>-53904.022086237739</v>
      </c>
      <c r="CB2251" s="23">
        <f>'IS BS CF'!CB$39</f>
        <v>-53948.583151463419</v>
      </c>
      <c r="CC2251" s="23">
        <f>'IS BS CF'!CC$39</f>
        <v>-53993.329887794331</v>
      </c>
      <c r="CD2251" s="23">
        <f>'IS BS CF'!CD$39</f>
        <v>-54038.263068860026</v>
      </c>
      <c r="CE2251" s="23">
        <f>'IS BS CF'!CE$39</f>
        <v>-54083.383471513538</v>
      </c>
      <c r="CF2251" s="23">
        <f>'IS BS CF'!CF$39</f>
        <v>-54128.691875844073</v>
      </c>
      <c r="CG2251" s="23">
        <f>'IS BS CF'!CG$39</f>
        <v>-54174.189065193757</v>
      </c>
      <c r="CH2251" s="23">
        <f>'IS BS CF'!CH$39</f>
        <v>-54219.87582616508</v>
      </c>
      <c r="CI2251" s="23">
        <f>'IS BS CF'!CI$39</f>
        <v>-54265.752948640657</v>
      </c>
      <c r="CJ2251" s="23">
        <f>'IS BS CF'!CJ$39</f>
        <v>-54311.821225792912</v>
      </c>
      <c r="CK2251" s="23">
        <f>'IS BS CF'!CK$39</f>
        <v>-54358.081454100087</v>
      </c>
      <c r="CL2251" s="23">
        <f>'IS BS CF'!CL$39</f>
        <v>-54404.53443335928</v>
      </c>
      <c r="CN2251" s="60"/>
      <c r="CO2251" s="132" t="e">
        <f>#REF!</f>
        <v>#REF!</v>
      </c>
      <c r="CP2251" s="132" t="e">
        <f>#REF!</f>
        <v>#REF!</v>
      </c>
      <c r="CQ2251" s="132" t="e">
        <f>#REF!</f>
        <v>#REF!</v>
      </c>
      <c r="CR2251" s="132" t="e">
        <f>#REF!</f>
        <v>#REF!</v>
      </c>
      <c r="CS2251" s="132" t="e">
        <f>#REF!</f>
        <v>#REF!</v>
      </c>
      <c r="CT2251" s="132" t="e">
        <f>#REF!</f>
        <v>#REF!</v>
      </c>
      <c r="CU2251" s="132" t="e">
        <f>#REF!</f>
        <v>#REF!</v>
      </c>
      <c r="CV2251" s="132" t="e">
        <f>#REF!</f>
        <v>#REF!</v>
      </c>
      <c r="CW2251" s="132" t="e">
        <f>#REF!</f>
        <v>#REF!</v>
      </c>
      <c r="CX2251" s="132" t="e">
        <f>#REF!</f>
        <v>#REF!</v>
      </c>
      <c r="CY2251" s="132" t="e">
        <f>#REF!</f>
        <v>#REF!</v>
      </c>
      <c r="CZ2251" s="132" t="e">
        <f>#REF!</f>
        <v>#REF!</v>
      </c>
      <c r="DA2251" s="132" t="e">
        <f>#REF!</f>
        <v>#REF!</v>
      </c>
      <c r="DB2251" s="132" t="e">
        <f>#REF!</f>
        <v>#REF!</v>
      </c>
      <c r="DC2251" s="132" t="e">
        <f>#REF!</f>
        <v>#REF!</v>
      </c>
      <c r="DD2251" s="132" t="e">
        <f>#REF!</f>
        <v>#REF!</v>
      </c>
      <c r="DE2251" s="132" t="e">
        <f>#REF!</f>
        <v>#REF!</v>
      </c>
      <c r="DF2251" s="132" t="e">
        <f>#REF!</f>
        <v>#REF!</v>
      </c>
      <c r="DG2251" s="132" t="e">
        <f>#REF!</f>
        <v>#REF!</v>
      </c>
      <c r="DH2251" s="132" t="e">
        <f>#REF!</f>
        <v>#REF!</v>
      </c>
      <c r="DI2251" s="132" t="e">
        <f>#REF!</f>
        <v>#REF!</v>
      </c>
      <c r="DJ2251" s="132" t="e">
        <f>#REF!</f>
        <v>#REF!</v>
      </c>
      <c r="DK2251" s="132" t="e">
        <f>#REF!</f>
        <v>#REF!</v>
      </c>
      <c r="DL2251" s="132" t="e">
        <f>#REF!</f>
        <v>#REF!</v>
      </c>
    </row>
    <row r="2252" spans="1:116" x14ac:dyDescent="0.35">
      <c r="C2252" t="s">
        <v>203</v>
      </c>
      <c r="D2252" t="s">
        <v>429</v>
      </c>
      <c r="E2252" s="8" t="str">
        <f t="shared" si="3586"/>
        <v>2252 DCOPS-IS</v>
      </c>
      <c r="G2252" s="145" t="str">
        <f>"% of EBITDA - "&amp;SUBSTITUTE(G2250,":","")</f>
        <v>% of EBITDA - % of operating income - direct cost</v>
      </c>
      <c r="H2252" s="12"/>
      <c r="I2252" s="60"/>
      <c r="J2252" s="60"/>
      <c r="K2252" s="16">
        <v>0.5</v>
      </c>
      <c r="L2252" s="16">
        <v>0.5</v>
      </c>
      <c r="M2252" s="16">
        <v>0.5</v>
      </c>
      <c r="N2252" s="16">
        <v>0.5</v>
      </c>
      <c r="O2252" s="16">
        <v>0.5</v>
      </c>
      <c r="P2252" s="16">
        <v>0.5</v>
      </c>
      <c r="R2252" s="19"/>
      <c r="S2252" s="150" cm="1">
        <f t="array" ref="S2252">INDEX($K:$P,ROW(),MATCH(S$3,$K$2:$P$2,0))</f>
        <v>0.5</v>
      </c>
      <c r="T2252" s="150" cm="1">
        <f t="array" ref="T2252">INDEX($K:$P,ROW(),MATCH(T$3,$K$2:$P$2,0))</f>
        <v>0.5</v>
      </c>
      <c r="U2252" s="150" cm="1">
        <f t="array" ref="U2252">INDEX($K:$P,ROW(),MATCH(U$3,$K$2:$P$2,0))</f>
        <v>0.5</v>
      </c>
      <c r="V2252" s="150" cm="1">
        <f t="array" ref="V2252">INDEX($K:$P,ROW(),MATCH(V$3,$K$2:$P$2,0))</f>
        <v>0.5</v>
      </c>
      <c r="W2252" s="150" cm="1">
        <f t="array" ref="W2252">INDEX($K:$P,ROW(),MATCH(W$3,$K$2:$P$2,0))</f>
        <v>0.5</v>
      </c>
      <c r="X2252" s="150" cm="1">
        <f t="array" ref="X2252">INDEX($K:$P,ROW(),MATCH(X$3,$K$2:$P$2,0))</f>
        <v>0.5</v>
      </c>
      <c r="Y2252" s="150" cm="1">
        <f t="array" ref="Y2252">INDEX($K:$P,ROW(),MATCH(Y$3,$K$2:$P$2,0))</f>
        <v>0.5</v>
      </c>
      <c r="Z2252" s="150" cm="1">
        <f t="array" ref="Z2252">INDEX($K:$P,ROW(),MATCH(Z$3,$K$2:$P$2,0))</f>
        <v>0.5</v>
      </c>
      <c r="AA2252" s="150" cm="1">
        <f t="array" ref="AA2252">INDEX($K:$P,ROW(),MATCH(AA$3,$K$2:$P$2,0))</f>
        <v>0.5</v>
      </c>
      <c r="AB2252" s="150" cm="1">
        <f t="array" ref="AB2252">INDEX($K:$P,ROW(),MATCH(AB$3,$K$2:$P$2,0))</f>
        <v>0.5</v>
      </c>
      <c r="AC2252" s="150" cm="1">
        <f t="array" ref="AC2252">INDEX($K:$P,ROW(),MATCH(AC$3,$K$2:$P$2,0))</f>
        <v>0.5</v>
      </c>
      <c r="AD2252" s="150" cm="1">
        <f t="array" ref="AD2252">INDEX($K:$P,ROW(),MATCH(AD$3,$K$2:$P$2,0))</f>
        <v>0.5</v>
      </c>
      <c r="AE2252" s="150" cm="1">
        <f t="array" ref="AE2252">INDEX($K:$P,ROW(),MATCH(AE$3,$K$2:$P$2,0))</f>
        <v>0.5</v>
      </c>
      <c r="AF2252" s="150" cm="1">
        <f t="array" ref="AF2252">INDEX($K:$P,ROW(),MATCH(AF$3,$K$2:$P$2,0))</f>
        <v>0.5</v>
      </c>
      <c r="AG2252" s="150" cm="1">
        <f t="array" ref="AG2252">INDEX($K:$P,ROW(),MATCH(AG$3,$K$2:$P$2,0))</f>
        <v>0.5</v>
      </c>
      <c r="AH2252" s="150" cm="1">
        <f t="array" ref="AH2252">INDEX($K:$P,ROW(),MATCH(AH$3,$K$2:$P$2,0))</f>
        <v>0.5</v>
      </c>
      <c r="AI2252" s="150" cm="1">
        <f t="array" ref="AI2252">INDEX($K:$P,ROW(),MATCH(AI$3,$K$2:$P$2,0))</f>
        <v>0.5</v>
      </c>
      <c r="AJ2252" s="150" cm="1">
        <f t="array" ref="AJ2252">INDEX($K:$P,ROW(),MATCH(AJ$3,$K$2:$P$2,0))</f>
        <v>0.5</v>
      </c>
      <c r="AK2252" s="150" cm="1">
        <f t="array" ref="AK2252">INDEX($K:$P,ROW(),MATCH(AK$3,$K$2:$P$2,0))</f>
        <v>0.5</v>
      </c>
      <c r="AL2252" s="150" cm="1">
        <f t="array" ref="AL2252">INDEX($K:$P,ROW(),MATCH(AL$3,$K$2:$P$2,0))</f>
        <v>0.5</v>
      </c>
      <c r="AM2252" s="150" cm="1">
        <f t="array" ref="AM2252">INDEX($K:$P,ROW(),MATCH(AM$3,$K$2:$P$2,0))</f>
        <v>0.5</v>
      </c>
      <c r="AN2252" s="150" cm="1">
        <f t="array" ref="AN2252">INDEX($K:$P,ROW(),MATCH(AN$3,$K$2:$P$2,0))</f>
        <v>0.5</v>
      </c>
      <c r="AO2252" s="150" cm="1">
        <f t="array" ref="AO2252">INDEX($K:$P,ROW(),MATCH(AO$3,$K$2:$P$2,0))</f>
        <v>0.5</v>
      </c>
      <c r="AP2252" s="150" cm="1">
        <f t="array" ref="AP2252">INDEX($K:$P,ROW(),MATCH(AP$3,$K$2:$P$2,0))</f>
        <v>0.5</v>
      </c>
      <c r="AQ2252" s="150" cm="1">
        <f t="array" ref="AQ2252">INDEX($K:$P,ROW(),MATCH(AQ$3,$K$2:$P$2,0))</f>
        <v>0.5</v>
      </c>
      <c r="AR2252" s="150" cm="1">
        <f t="array" ref="AR2252">INDEX($K:$P,ROW(),MATCH(AR$3,$K$2:$P$2,0))</f>
        <v>0.5</v>
      </c>
      <c r="AS2252" s="150" cm="1">
        <f t="array" ref="AS2252">INDEX($K:$P,ROW(),MATCH(AS$3,$K$2:$P$2,0))</f>
        <v>0.5</v>
      </c>
      <c r="AT2252" s="150" cm="1">
        <f t="array" ref="AT2252">INDEX($K:$P,ROW(),MATCH(AT$3,$K$2:$P$2,0))</f>
        <v>0.5</v>
      </c>
      <c r="AU2252" s="150" cm="1">
        <f t="array" ref="AU2252">INDEX($K:$P,ROW(),MATCH(AU$3,$K$2:$P$2,0))</f>
        <v>0.5</v>
      </c>
      <c r="AV2252" s="150" cm="1">
        <f t="array" ref="AV2252">INDEX($K:$P,ROW(),MATCH(AV$3,$K$2:$P$2,0))</f>
        <v>0.5</v>
      </c>
      <c r="AW2252" s="150" cm="1">
        <f t="array" ref="AW2252">INDEX($K:$P,ROW(),MATCH(AW$3,$K$2:$P$2,0))</f>
        <v>0.5</v>
      </c>
      <c r="AX2252" s="150" cm="1">
        <f t="array" ref="AX2252">INDEX($K:$P,ROW(),MATCH(AX$3,$K$2:$P$2,0))</f>
        <v>0.5</v>
      </c>
      <c r="AY2252" s="150" cm="1">
        <f t="array" ref="AY2252">INDEX($K:$P,ROW(),MATCH(AY$3,$K$2:$P$2,0))</f>
        <v>0.5</v>
      </c>
      <c r="AZ2252" s="150" cm="1">
        <f t="array" ref="AZ2252">INDEX($K:$P,ROW(),MATCH(AZ$3,$K$2:$P$2,0))</f>
        <v>0.5</v>
      </c>
      <c r="BA2252" s="150" cm="1">
        <f t="array" ref="BA2252">INDEX($K:$P,ROW(),MATCH(BA$3,$K$2:$P$2,0))</f>
        <v>0.5</v>
      </c>
      <c r="BB2252" s="150" cm="1">
        <f t="array" ref="BB2252">INDEX($K:$P,ROW(),MATCH(BB$3,$K$2:$P$2,0))</f>
        <v>0.5</v>
      </c>
      <c r="BC2252" s="150" cm="1">
        <f t="array" ref="BC2252">INDEX($K:$P,ROW(),MATCH(BC$3,$K$2:$P$2,0))</f>
        <v>0.5</v>
      </c>
      <c r="BD2252" s="150" cm="1">
        <f t="array" ref="BD2252">INDEX($K:$P,ROW(),MATCH(BD$3,$K$2:$P$2,0))</f>
        <v>0.5</v>
      </c>
      <c r="BE2252" s="150" cm="1">
        <f t="array" ref="BE2252">INDEX($K:$P,ROW(),MATCH(BE$3,$K$2:$P$2,0))</f>
        <v>0.5</v>
      </c>
      <c r="BF2252" s="150" cm="1">
        <f t="array" ref="BF2252">INDEX($K:$P,ROW(),MATCH(BF$3,$K$2:$P$2,0))</f>
        <v>0.5</v>
      </c>
      <c r="BG2252" s="150" cm="1">
        <f t="array" ref="BG2252">INDEX($K:$P,ROW(),MATCH(BG$3,$K$2:$P$2,0))</f>
        <v>0.5</v>
      </c>
      <c r="BH2252" s="150" cm="1">
        <f t="array" ref="BH2252">INDEX($K:$P,ROW(),MATCH(BH$3,$K$2:$P$2,0))</f>
        <v>0.5</v>
      </c>
      <c r="BI2252" s="150" cm="1">
        <f t="array" ref="BI2252">INDEX($K:$P,ROW(),MATCH(BI$3,$K$2:$P$2,0))</f>
        <v>0.5</v>
      </c>
      <c r="BJ2252" s="150" cm="1">
        <f t="array" ref="BJ2252">INDEX($K:$P,ROW(),MATCH(BJ$3,$K$2:$P$2,0))</f>
        <v>0.5</v>
      </c>
      <c r="BK2252" s="150" cm="1">
        <f t="array" ref="BK2252">INDEX($K:$P,ROW(),MATCH(BK$3,$K$2:$P$2,0))</f>
        <v>0.5</v>
      </c>
      <c r="BL2252" s="150" cm="1">
        <f t="array" ref="BL2252">INDEX($K:$P,ROW(),MATCH(BL$3,$K$2:$P$2,0))</f>
        <v>0.5</v>
      </c>
      <c r="BM2252" s="150" cm="1">
        <f t="array" ref="BM2252">INDEX($K:$P,ROW(),MATCH(BM$3,$K$2:$P$2,0))</f>
        <v>0.5</v>
      </c>
      <c r="BN2252" s="150" cm="1">
        <f t="array" ref="BN2252">INDEX($K:$P,ROW(),MATCH(BN$3,$K$2:$P$2,0))</f>
        <v>0.5</v>
      </c>
      <c r="BO2252" s="150" cm="1">
        <f t="array" ref="BO2252">INDEX($K:$P,ROW(),MATCH(BO$3,$K$2:$P$2,0))</f>
        <v>0.5</v>
      </c>
      <c r="BP2252" s="150" cm="1">
        <f t="array" ref="BP2252">INDEX($K:$P,ROW(),MATCH(BP$3,$K$2:$P$2,0))</f>
        <v>0.5</v>
      </c>
      <c r="BQ2252" s="150" cm="1">
        <f t="array" ref="BQ2252">INDEX($K:$P,ROW(),MATCH(BQ$3,$K$2:$P$2,0))</f>
        <v>0.5</v>
      </c>
      <c r="BR2252" s="150" cm="1">
        <f t="array" ref="BR2252">INDEX($K:$P,ROW(),MATCH(BR$3,$K$2:$P$2,0))</f>
        <v>0.5</v>
      </c>
      <c r="BS2252" s="150" cm="1">
        <f t="array" ref="BS2252">INDEX($K:$P,ROW(),MATCH(BS$3,$K$2:$P$2,0))</f>
        <v>0.5</v>
      </c>
      <c r="BT2252" s="150" cm="1">
        <f t="array" ref="BT2252">INDEX($K:$P,ROW(),MATCH(BT$3,$K$2:$P$2,0))</f>
        <v>0.5</v>
      </c>
      <c r="BU2252" s="150" cm="1">
        <f t="array" ref="BU2252">INDEX($K:$P,ROW(),MATCH(BU$3,$K$2:$P$2,0))</f>
        <v>0.5</v>
      </c>
      <c r="BV2252" s="150" cm="1">
        <f t="array" ref="BV2252">INDEX($K:$P,ROW(),MATCH(BV$3,$K$2:$P$2,0))</f>
        <v>0.5</v>
      </c>
      <c r="BW2252" s="150" cm="1">
        <f t="array" ref="BW2252">INDEX($K:$P,ROW(),MATCH(BW$3,$K$2:$P$2,0))</f>
        <v>0.5</v>
      </c>
      <c r="BX2252" s="150" cm="1">
        <f t="array" ref="BX2252">INDEX($K:$P,ROW(),MATCH(BX$3,$K$2:$P$2,0))</f>
        <v>0.5</v>
      </c>
      <c r="BY2252" s="150" cm="1">
        <f t="array" ref="BY2252">INDEX($K:$P,ROW(),MATCH(BY$3,$K$2:$P$2,0))</f>
        <v>0.5</v>
      </c>
      <c r="BZ2252" s="150" cm="1">
        <f t="array" ref="BZ2252">INDEX($K:$P,ROW(),MATCH(BZ$3,$K$2:$P$2,0))</f>
        <v>0.5</v>
      </c>
      <c r="CA2252" s="150" cm="1">
        <f t="array" ref="CA2252">INDEX($K:$P,ROW(),MATCH(CA$3,$K$2:$P$2,0))</f>
        <v>0.5</v>
      </c>
      <c r="CB2252" s="150" cm="1">
        <f t="array" ref="CB2252">INDEX($K:$P,ROW(),MATCH(CB$3,$K$2:$P$2,0))</f>
        <v>0.5</v>
      </c>
      <c r="CC2252" s="150" cm="1">
        <f t="array" ref="CC2252">INDEX($K:$P,ROW(),MATCH(CC$3,$K$2:$P$2,0))</f>
        <v>0.5</v>
      </c>
      <c r="CD2252" s="150" cm="1">
        <f t="array" ref="CD2252">INDEX($K:$P,ROW(),MATCH(CD$3,$K$2:$P$2,0))</f>
        <v>0.5</v>
      </c>
      <c r="CE2252" s="150" cm="1">
        <f t="array" ref="CE2252">INDEX($K:$P,ROW(),MATCH(CE$3,$K$2:$P$2,0))</f>
        <v>0.5</v>
      </c>
      <c r="CF2252" s="150" cm="1">
        <f t="array" ref="CF2252">INDEX($K:$P,ROW(),MATCH(CF$3,$K$2:$P$2,0))</f>
        <v>0.5</v>
      </c>
      <c r="CG2252" s="150" cm="1">
        <f t="array" ref="CG2252">INDEX($K:$P,ROW(),MATCH(CG$3,$K$2:$P$2,0))</f>
        <v>0.5</v>
      </c>
      <c r="CH2252" s="150" cm="1">
        <f t="array" ref="CH2252">INDEX($K:$P,ROW(),MATCH(CH$3,$K$2:$P$2,0))</f>
        <v>0.5</v>
      </c>
      <c r="CI2252" s="150" cm="1">
        <f t="array" ref="CI2252">INDEX($K:$P,ROW(),MATCH(CI$3,$K$2:$P$2,0))</f>
        <v>0.5</v>
      </c>
      <c r="CJ2252" s="150" cm="1">
        <f t="array" ref="CJ2252">INDEX($K:$P,ROW(),MATCH(CJ$3,$K$2:$P$2,0))</f>
        <v>0.5</v>
      </c>
      <c r="CK2252" s="150" cm="1">
        <f t="array" ref="CK2252">INDEX($K:$P,ROW(),MATCH(CK$3,$K$2:$P$2,0))</f>
        <v>0.5</v>
      </c>
      <c r="CL2252" s="150" cm="1">
        <f t="array" ref="CL2252">INDEX($K:$P,ROW(),MATCH(CL$3,$K$2:$P$2,0))</f>
        <v>0.5</v>
      </c>
      <c r="CN2252" s="60"/>
      <c r="CO2252" s="150" t="e" cm="1">
        <f t="array" ref="CO2252">INDEX($K:$P,ROW(),MATCH(CO$3,$K$2:$P$2,0))</f>
        <v>#N/A</v>
      </c>
      <c r="CP2252" s="150" t="e" cm="1">
        <f t="array" ref="CP2252">INDEX($K:$P,ROW(),MATCH(CP$3,$K$2:$P$2,0))</f>
        <v>#N/A</v>
      </c>
      <c r="CQ2252" s="150" t="e" cm="1">
        <f t="array" ref="CQ2252">INDEX($K:$P,ROW(),MATCH(CQ$3,$K$2:$P$2,0))</f>
        <v>#N/A</v>
      </c>
      <c r="CR2252" s="150" t="e" cm="1">
        <f t="array" ref="CR2252">INDEX($K:$P,ROW(),MATCH(CR$3,$K$2:$P$2,0))</f>
        <v>#N/A</v>
      </c>
      <c r="CS2252" s="150" t="e" cm="1">
        <f t="array" ref="CS2252">INDEX($K:$P,ROW(),MATCH(CS$3,$K$2:$P$2,0))</f>
        <v>#N/A</v>
      </c>
      <c r="CT2252" s="150" t="e" cm="1">
        <f t="array" ref="CT2252">INDEX($K:$P,ROW(),MATCH(CT$3,$K$2:$P$2,0))</f>
        <v>#N/A</v>
      </c>
      <c r="CU2252" s="150" t="e" cm="1">
        <f t="array" ref="CU2252">INDEX($K:$P,ROW(),MATCH(CU$3,$K$2:$P$2,0))</f>
        <v>#N/A</v>
      </c>
      <c r="CV2252" s="150" t="e" cm="1">
        <f t="array" ref="CV2252">INDEX($K:$P,ROW(),MATCH(CV$3,$K$2:$P$2,0))</f>
        <v>#N/A</v>
      </c>
      <c r="CW2252" s="150" t="e" cm="1">
        <f t="array" ref="CW2252">INDEX($K:$P,ROW(),MATCH(CW$3,$K$2:$P$2,0))</f>
        <v>#N/A</v>
      </c>
      <c r="CX2252" s="150" t="e" cm="1">
        <f t="array" ref="CX2252">INDEX($K:$P,ROW(),MATCH(CX$3,$K$2:$P$2,0))</f>
        <v>#N/A</v>
      </c>
      <c r="CY2252" s="150" t="e" cm="1">
        <f t="array" ref="CY2252">INDEX($K:$P,ROW(),MATCH(CY$3,$K$2:$P$2,0))</f>
        <v>#N/A</v>
      </c>
      <c r="CZ2252" s="150" t="e" cm="1">
        <f t="array" ref="CZ2252">INDEX($K:$P,ROW(),MATCH(CZ$3,$K$2:$P$2,0))</f>
        <v>#N/A</v>
      </c>
      <c r="DA2252" s="150" t="e" cm="1">
        <f t="array" ref="DA2252">INDEX($K:$P,ROW(),MATCH(DA$3,$K$2:$P$2,0))</f>
        <v>#N/A</v>
      </c>
      <c r="DB2252" s="150" t="e" cm="1">
        <f t="array" ref="DB2252">INDEX($K:$P,ROW(),MATCH(DB$3,$K$2:$P$2,0))</f>
        <v>#N/A</v>
      </c>
      <c r="DC2252" s="150" t="e" cm="1">
        <f t="array" ref="DC2252">INDEX($K:$P,ROW(),MATCH(DC$3,$K$2:$P$2,0))</f>
        <v>#N/A</v>
      </c>
      <c r="DD2252" s="150" t="e" cm="1">
        <f t="array" ref="DD2252">INDEX($K:$P,ROW(),MATCH(DD$3,$K$2:$P$2,0))</f>
        <v>#N/A</v>
      </c>
      <c r="DE2252" s="150" t="e" cm="1">
        <f t="array" ref="DE2252">INDEX($K:$P,ROW(),MATCH(DE$3,$K$2:$P$2,0))</f>
        <v>#N/A</v>
      </c>
      <c r="DF2252" s="150" t="e" cm="1">
        <f t="array" ref="DF2252">INDEX($K:$P,ROW(),MATCH(DF$3,$K$2:$P$2,0))</f>
        <v>#N/A</v>
      </c>
      <c r="DG2252" s="150" t="e" cm="1">
        <f t="array" ref="DG2252">INDEX($K:$P,ROW(),MATCH(DG$3,$K$2:$P$2,0))</f>
        <v>#N/A</v>
      </c>
      <c r="DH2252" s="150" t="e" cm="1">
        <f t="array" ref="DH2252">INDEX($K:$P,ROW(),MATCH(DH$3,$K$2:$P$2,0))</f>
        <v>#N/A</v>
      </c>
      <c r="DI2252" s="150" t="e" cm="1">
        <f t="array" ref="DI2252">INDEX($K:$P,ROW(),MATCH(DI$3,$K$2:$P$2,0))</f>
        <v>#N/A</v>
      </c>
      <c r="DJ2252" s="150" t="e" cm="1">
        <f t="array" ref="DJ2252">INDEX($K:$P,ROW(),MATCH(DJ$3,$K$2:$P$2,0))</f>
        <v>#N/A</v>
      </c>
      <c r="DK2252" s="150" t="e" cm="1">
        <f t="array" ref="DK2252">INDEX($K:$P,ROW(),MATCH(DK$3,$K$2:$P$2,0))</f>
        <v>#N/A</v>
      </c>
      <c r="DL2252" s="150" t="e" cm="1">
        <f t="array" ref="DL2252">INDEX($K:$P,ROW(),MATCH(DL$3,$K$2:$P$2,0))</f>
        <v>#N/A</v>
      </c>
    </row>
    <row r="2253" spans="1:116" x14ac:dyDescent="0.35">
      <c r="B2253" t="s">
        <v>244</v>
      </c>
      <c r="D2253" t="s">
        <v>429</v>
      </c>
      <c r="E2253" s="8" t="str">
        <f t="shared" si="3586"/>
        <v>2253 DCOPS-IS</v>
      </c>
      <c r="G2253" s="95"/>
      <c r="H2253" s="12"/>
      <c r="I2253" s="60"/>
      <c r="J2253" s="60"/>
      <c r="K2253" s="130"/>
      <c r="L2253" s="130"/>
      <c r="M2253" s="130"/>
      <c r="N2253" s="130"/>
      <c r="O2253" s="130"/>
      <c r="P2253" s="130"/>
      <c r="R2253" s="123"/>
      <c r="S2253" s="155"/>
      <c r="T2253" s="155"/>
      <c r="U2253" s="155"/>
      <c r="V2253" s="155"/>
      <c r="W2253" s="155"/>
      <c r="X2253" s="155"/>
      <c r="Y2253" s="155"/>
      <c r="Z2253" s="155"/>
      <c r="AA2253" s="155"/>
      <c r="AB2253" s="155"/>
      <c r="AC2253" s="155"/>
      <c r="AD2253" s="155"/>
      <c r="AE2253" s="155"/>
      <c r="AF2253" s="155"/>
      <c r="AG2253" s="155"/>
      <c r="AH2253" s="155"/>
      <c r="AI2253" s="155"/>
      <c r="AJ2253" s="155"/>
      <c r="AK2253" s="155"/>
      <c r="AL2253" s="155"/>
      <c r="AM2253" s="155"/>
      <c r="AN2253" s="155"/>
      <c r="AO2253" s="155"/>
      <c r="AP2253" s="155"/>
      <c r="AQ2253" s="155"/>
      <c r="AR2253" s="155"/>
      <c r="AS2253" s="155"/>
      <c r="AT2253" s="155"/>
      <c r="AU2253" s="155"/>
      <c r="AV2253" s="155"/>
      <c r="AW2253" s="155"/>
      <c r="AX2253" s="155"/>
      <c r="AY2253" s="155"/>
      <c r="AZ2253" s="155"/>
      <c r="BA2253" s="155"/>
      <c r="BB2253" s="155"/>
      <c r="BC2253" s="155"/>
      <c r="BD2253" s="155"/>
      <c r="BE2253" s="155"/>
      <c r="BF2253" s="155"/>
      <c r="BG2253" s="155"/>
      <c r="BH2253" s="155"/>
      <c r="BI2253" s="155"/>
      <c r="BJ2253" s="155"/>
      <c r="BK2253" s="155"/>
      <c r="BL2253" s="155"/>
      <c r="BM2253" s="155"/>
      <c r="BN2253" s="155"/>
      <c r="BO2253" s="155"/>
      <c r="BP2253" s="155"/>
      <c r="BQ2253" s="155"/>
      <c r="BR2253" s="155"/>
      <c r="BS2253" s="155"/>
      <c r="BT2253" s="155"/>
      <c r="BU2253" s="155"/>
      <c r="BV2253" s="155"/>
      <c r="BW2253" s="155"/>
      <c r="BX2253" s="155"/>
      <c r="BY2253" s="155"/>
      <c r="BZ2253" s="155"/>
      <c r="CA2253" s="155"/>
      <c r="CB2253" s="155"/>
      <c r="CC2253" s="155"/>
      <c r="CD2253" s="155"/>
      <c r="CE2253" s="155"/>
      <c r="CF2253" s="155"/>
      <c r="CG2253" s="155"/>
      <c r="CH2253" s="155"/>
      <c r="CI2253" s="155"/>
      <c r="CJ2253" s="155"/>
      <c r="CK2253" s="155"/>
      <c r="CL2253" s="155"/>
      <c r="CN2253" s="60"/>
      <c r="CO2253" s="155"/>
      <c r="CP2253" s="155"/>
      <c r="CQ2253" s="155"/>
      <c r="CR2253" s="155"/>
      <c r="CS2253" s="155"/>
      <c r="CT2253" s="155"/>
      <c r="CU2253" s="155"/>
      <c r="CV2253" s="155"/>
      <c r="CW2253" s="155"/>
      <c r="CX2253" s="155"/>
      <c r="CY2253" s="155"/>
      <c r="CZ2253" s="155"/>
      <c r="DA2253" s="155"/>
      <c r="DB2253" s="155"/>
      <c r="DC2253" s="155"/>
      <c r="DD2253" s="155"/>
      <c r="DE2253" s="155"/>
      <c r="DF2253" s="155"/>
      <c r="DG2253" s="155"/>
      <c r="DH2253" s="155"/>
      <c r="DI2253" s="155"/>
      <c r="DJ2253" s="155"/>
      <c r="DK2253" s="155"/>
      <c r="DL2253" s="155"/>
    </row>
    <row r="2254" spans="1:116" x14ac:dyDescent="0.35">
      <c r="B2254" t="s">
        <v>332</v>
      </c>
      <c r="D2254" t="s">
        <v>429</v>
      </c>
      <c r="E2254" s="8" t="str">
        <f t="shared" si="3586"/>
        <v>2254 DCOPS-IS</v>
      </c>
      <c r="G2254" s="126" t="str">
        <f>"Expense - "&amp;SUBSTITUTE(G2250,":","")</f>
        <v>Expense - % of operating income - direct cost</v>
      </c>
      <c r="H2254" s="27"/>
      <c r="I2254" s="78"/>
      <c r="J2254" s="78"/>
      <c r="K2254" s="28">
        <f>SUMIF($3:$3,K$2,2252:2252)</f>
        <v>6</v>
      </c>
      <c r="L2254" s="28">
        <f>SUMIF($3:$3,L$2,2252:2252)</f>
        <v>6</v>
      </c>
      <c r="M2254" s="28">
        <f>SUMIF($3:$3,M$2,2252:2252)</f>
        <v>6</v>
      </c>
      <c r="N2254" s="28">
        <f>SUMIF($3:$3,N$2,2252:2252)</f>
        <v>6</v>
      </c>
      <c r="O2254" s="28">
        <f>SUMIF($3:$3,O$2,2252:2252)</f>
        <v>6</v>
      </c>
      <c r="P2254" s="28">
        <f>SUMIF($3:$3,P$2,2252:2252)</f>
        <v>6</v>
      </c>
      <c r="R2254" s="33"/>
      <c r="S2254" s="77">
        <f>-S2252*S2251</f>
        <v>16972.933333333334</v>
      </c>
      <c r="T2254" s="77">
        <f t="shared" ref="T2254:CE2254" si="3595">-T2252*T2251</f>
        <v>16972.933333333334</v>
      </c>
      <c r="U2254" s="77">
        <f t="shared" si="3595"/>
        <v>16972.933333333334</v>
      </c>
      <c r="V2254" s="77">
        <f t="shared" si="3595"/>
        <v>16972.933333333334</v>
      </c>
      <c r="W2254" s="77">
        <f t="shared" si="3595"/>
        <v>16972.933333333334</v>
      </c>
      <c r="X2254" s="77">
        <f t="shared" si="3595"/>
        <v>16972.933333333334</v>
      </c>
      <c r="Y2254" s="77">
        <f t="shared" si="3595"/>
        <v>16972.933333333334</v>
      </c>
      <c r="Z2254" s="77">
        <f t="shared" si="3595"/>
        <v>16972.933333333334</v>
      </c>
      <c r="AA2254" s="77">
        <f t="shared" si="3595"/>
        <v>16972.933333333334</v>
      </c>
      <c r="AB2254" s="77">
        <f t="shared" si="3595"/>
        <v>16972.933333333334</v>
      </c>
      <c r="AC2254" s="77">
        <f t="shared" si="3595"/>
        <v>16972.933333333334</v>
      </c>
      <c r="AD2254" s="77">
        <f t="shared" si="3595"/>
        <v>16972.933333333334</v>
      </c>
      <c r="AE2254" s="77">
        <f t="shared" si="3595"/>
        <v>35575.069433994409</v>
      </c>
      <c r="AF2254" s="77">
        <f t="shared" si="3595"/>
        <v>35718.722143592087</v>
      </c>
      <c r="AG2254" s="77">
        <f t="shared" si="3595"/>
        <v>35863.263557955484</v>
      </c>
      <c r="AH2254" s="77">
        <f t="shared" si="3595"/>
        <v>36008.698588987027</v>
      </c>
      <c r="AI2254" s="77">
        <f t="shared" si="3595"/>
        <v>36155.032174092674</v>
      </c>
      <c r="AJ2254" s="77">
        <f t="shared" si="3595"/>
        <v>36302.269276309438</v>
      </c>
      <c r="AK2254" s="77">
        <f t="shared" si="3595"/>
        <v>36450.414884432736</v>
      </c>
      <c r="AL2254" s="77">
        <f t="shared" si="3595"/>
        <v>36599.474013145504</v>
      </c>
      <c r="AM2254" s="77">
        <f t="shared" si="3595"/>
        <v>36749.451703147177</v>
      </c>
      <c r="AN2254" s="77">
        <f t="shared" si="3595"/>
        <v>36900.353021282943</v>
      </c>
      <c r="AO2254" s="77">
        <f t="shared" si="3595"/>
        <v>37052.183060674324</v>
      </c>
      <c r="AP2254" s="77">
        <f t="shared" si="3595"/>
        <v>37204.946940850794</v>
      </c>
      <c r="AQ2254" s="77">
        <f t="shared" si="3595"/>
        <v>38238.791307880776</v>
      </c>
      <c r="AR2254" s="77">
        <f t="shared" si="3595"/>
        <v>38393.43833450391</v>
      </c>
      <c r="AS2254" s="77">
        <f t="shared" si="3595"/>
        <v>38549.034720264237</v>
      </c>
      <c r="AT2254" s="77">
        <f t="shared" si="3595"/>
        <v>38705.585691643828</v>
      </c>
      <c r="AU2254" s="77">
        <f t="shared" si="3595"/>
        <v>38863.096502196553</v>
      </c>
      <c r="AV2254" s="77">
        <f t="shared" si="3595"/>
        <v>39021.572432683453</v>
      </c>
      <c r="AW2254" s="77">
        <f t="shared" si="3595"/>
        <v>39181.018791207905</v>
      </c>
      <c r="AX2254" s="77">
        <f t="shared" si="3595"/>
        <v>39341.440913351951</v>
      </c>
      <c r="AY2254" s="77">
        <f t="shared" si="3595"/>
        <v>39502.844162313217</v>
      </c>
      <c r="AZ2254" s="77">
        <f t="shared" si="3595"/>
        <v>39665.233929042377</v>
      </c>
      <c r="BA2254" s="77">
        <f t="shared" si="3595"/>
        <v>39828.615632380774</v>
      </c>
      <c r="BB2254" s="77">
        <f t="shared" si="3595"/>
        <v>39992.994719200164</v>
      </c>
      <c r="BC2254" s="77">
        <f t="shared" si="3595"/>
        <v>41082.525239541901</v>
      </c>
      <c r="BD2254" s="77">
        <f t="shared" si="3595"/>
        <v>41248.915546756478</v>
      </c>
      <c r="BE2254" s="77">
        <f t="shared" si="3595"/>
        <v>41416.319747644891</v>
      </c>
      <c r="BF2254" s="77">
        <f t="shared" si="3595"/>
        <v>41584.743402601169</v>
      </c>
      <c r="BG2254" s="77">
        <f t="shared" si="3595"/>
        <v>41754.192100752385</v>
      </c>
      <c r="BH2254" s="77">
        <f t="shared" si="3595"/>
        <v>41924.671460103484</v>
      </c>
      <c r="BI2254" s="77">
        <f t="shared" si="3595"/>
        <v>42096.187127680569</v>
      </c>
      <c r="BJ2254" s="77">
        <f t="shared" si="3595"/>
        <v>42268.744779673645</v>
      </c>
      <c r="BK2254" s="77">
        <f t="shared" si="3595"/>
        <v>42442.350121584583</v>
      </c>
      <c r="BL2254" s="77">
        <f t="shared" si="3595"/>
        <v>42617.00888836891</v>
      </c>
      <c r="BM2254" s="77">
        <f t="shared" si="3595"/>
        <v>42792.726844586672</v>
      </c>
      <c r="BN2254" s="77">
        <f t="shared" si="3595"/>
        <v>42969.5097845458</v>
      </c>
      <c r="BO2254" s="77">
        <f t="shared" si="3595"/>
        <v>44117.719536201774</v>
      </c>
      <c r="BP2254" s="77">
        <f t="shared" si="3595"/>
        <v>44296.649946306206</v>
      </c>
      <c r="BQ2254" s="77">
        <f t="shared" si="3595"/>
        <v>44476.662903054741</v>
      </c>
      <c r="BR2254" s="77">
        <f t="shared" si="3595"/>
        <v>44657.7643212396</v>
      </c>
      <c r="BS2254" s="77">
        <f t="shared" si="3595"/>
        <v>44839.960146147132</v>
      </c>
      <c r="BT2254" s="77">
        <f t="shared" si="3595"/>
        <v>45023.256353711833</v>
      </c>
      <c r="BU2254" s="77">
        <f t="shared" si="3595"/>
        <v>45207.658950666832</v>
      </c>
      <c r="BV2254" s="77">
        <f t="shared" si="3595"/>
        <v>45393.173974698533</v>
      </c>
      <c r="BW2254" s="77">
        <f t="shared" si="3595"/>
        <v>45579.807494597815</v>
      </c>
      <c r="BX2254" s="77">
        <f t="shared" si="3595"/>
        <v>45767.56561041747</v>
      </c>
      <c r="BY2254" s="77">
        <f t="shared" si="3595"/>
        <v>45956.454453624159</v>
      </c>
      <c r="BZ2254" s="77">
        <f t="shared" si="3595"/>
        <v>46146.480187257126</v>
      </c>
      <c r="CA2254" s="77">
        <f t="shared" si="3595"/>
        <v>26952.01104311887</v>
      </c>
      <c r="CB2254" s="77">
        <f t="shared" si="3595"/>
        <v>26974.29157573171</v>
      </c>
      <c r="CC2254" s="77">
        <f t="shared" si="3595"/>
        <v>26996.664943897165</v>
      </c>
      <c r="CD2254" s="77">
        <f t="shared" si="3595"/>
        <v>27019.131534430013</v>
      </c>
      <c r="CE2254" s="77">
        <f t="shared" si="3595"/>
        <v>27041.691735756769</v>
      </c>
      <c r="CF2254" s="77">
        <f t="shared" ref="CF2254:CL2254" si="3596">-CF2252*CF2251</f>
        <v>27064.345937922037</v>
      </c>
      <c r="CG2254" s="77">
        <f t="shared" si="3596"/>
        <v>27087.094532596879</v>
      </c>
      <c r="CH2254" s="77">
        <f t="shared" si="3596"/>
        <v>27109.93791308254</v>
      </c>
      <c r="CI2254" s="77">
        <f t="shared" si="3596"/>
        <v>27132.876474320328</v>
      </c>
      <c r="CJ2254" s="77">
        <f t="shared" si="3596"/>
        <v>27155.910612896456</v>
      </c>
      <c r="CK2254" s="77">
        <f t="shared" si="3596"/>
        <v>27179.040727050044</v>
      </c>
      <c r="CL2254" s="77">
        <f t="shared" si="3596"/>
        <v>27202.26721667964</v>
      </c>
      <c r="CN2254" s="78"/>
      <c r="CO2254" s="77" t="e">
        <f t="shared" ref="CO2254:DK2254" si="3597">-CO2252*CO2251</f>
        <v>#N/A</v>
      </c>
      <c r="CP2254" s="77" t="e">
        <f t="shared" si="3597"/>
        <v>#N/A</v>
      </c>
      <c r="CQ2254" s="77" t="e">
        <f t="shared" si="3597"/>
        <v>#N/A</v>
      </c>
      <c r="CR2254" s="77" t="e">
        <f t="shared" si="3597"/>
        <v>#N/A</v>
      </c>
      <c r="CS2254" s="77" t="e">
        <f t="shared" si="3597"/>
        <v>#N/A</v>
      </c>
      <c r="CT2254" s="77" t="e">
        <f t="shared" si="3597"/>
        <v>#N/A</v>
      </c>
      <c r="CU2254" s="77" t="e">
        <f t="shared" si="3597"/>
        <v>#N/A</v>
      </c>
      <c r="CV2254" s="77" t="e">
        <f t="shared" si="3597"/>
        <v>#N/A</v>
      </c>
      <c r="CW2254" s="77" t="e">
        <f t="shared" si="3597"/>
        <v>#N/A</v>
      </c>
      <c r="CX2254" s="77" t="e">
        <f t="shared" si="3597"/>
        <v>#N/A</v>
      </c>
      <c r="CY2254" s="77" t="e">
        <f t="shared" si="3597"/>
        <v>#N/A</v>
      </c>
      <c r="CZ2254" s="77" t="e">
        <f t="shared" si="3597"/>
        <v>#N/A</v>
      </c>
      <c r="DA2254" s="77" t="e">
        <f t="shared" si="3597"/>
        <v>#N/A</v>
      </c>
      <c r="DB2254" s="77" t="e">
        <f t="shared" si="3597"/>
        <v>#N/A</v>
      </c>
      <c r="DC2254" s="77" t="e">
        <f t="shared" si="3597"/>
        <v>#N/A</v>
      </c>
      <c r="DD2254" s="77" t="e">
        <f t="shared" si="3597"/>
        <v>#N/A</v>
      </c>
      <c r="DE2254" s="77" t="e">
        <f t="shared" si="3597"/>
        <v>#N/A</v>
      </c>
      <c r="DF2254" s="77" t="e">
        <f t="shared" si="3597"/>
        <v>#N/A</v>
      </c>
      <c r="DG2254" s="77" t="e">
        <f t="shared" si="3597"/>
        <v>#N/A</v>
      </c>
      <c r="DH2254" s="77" t="e">
        <f t="shared" si="3597"/>
        <v>#N/A</v>
      </c>
      <c r="DI2254" s="77" t="e">
        <f t="shared" si="3597"/>
        <v>#N/A</v>
      </c>
      <c r="DJ2254" s="77" t="e">
        <f t="shared" si="3597"/>
        <v>#N/A</v>
      </c>
      <c r="DK2254" s="77" t="e">
        <f t="shared" si="3597"/>
        <v>#N/A</v>
      </c>
      <c r="DL2254" s="77" t="e">
        <f t="shared" ref="DL2254" si="3598">-DL2252*DL2251</f>
        <v>#N/A</v>
      </c>
    </row>
    <row r="2255" spans="1:116" x14ac:dyDescent="0.35">
      <c r="B2255" t="s">
        <v>332</v>
      </c>
      <c r="D2255" t="s">
        <v>429</v>
      </c>
      <c r="E2255" s="8" t="str">
        <f>ROW()&amp;" "&amp;D2255</f>
        <v>2255 DCOPS-IS</v>
      </c>
      <c r="S2255" s="72"/>
      <c r="T2255" s="72"/>
      <c r="U2255" s="72"/>
      <c r="V2255" s="72"/>
      <c r="W2255" s="72"/>
      <c r="X2255" s="72"/>
      <c r="Y2255" s="72"/>
      <c r="Z2255" s="72"/>
      <c r="AA2255" s="72"/>
      <c r="AB2255" s="72"/>
      <c r="AC2255" s="72"/>
      <c r="AD2255" s="72"/>
      <c r="AE2255" s="72"/>
      <c r="AF2255" s="72"/>
      <c r="AG2255" s="72"/>
      <c r="AH2255" s="72"/>
      <c r="AI2255" s="72"/>
      <c r="AJ2255" s="72"/>
      <c r="AK2255" s="72"/>
      <c r="AL2255" s="72"/>
      <c r="AM2255" s="72"/>
      <c r="AN2255" s="72"/>
      <c r="AO2255" s="72"/>
      <c r="AP2255" s="72"/>
      <c r="AQ2255" s="72"/>
      <c r="AR2255" s="72"/>
      <c r="AS2255" s="72"/>
      <c r="AT2255" s="72"/>
      <c r="AU2255" s="72"/>
      <c r="AV2255" s="72"/>
      <c r="AW2255" s="72"/>
      <c r="AX2255" s="72"/>
      <c r="AY2255" s="72"/>
      <c r="AZ2255" s="72"/>
      <c r="BA2255" s="72"/>
      <c r="BB2255" s="72"/>
      <c r="BC2255" s="72"/>
      <c r="BD2255" s="72"/>
      <c r="BE2255" s="72"/>
      <c r="BF2255" s="72"/>
      <c r="BG2255" s="72"/>
      <c r="BH2255" s="72"/>
      <c r="BI2255" s="72"/>
      <c r="BJ2255" s="72"/>
      <c r="BK2255" s="72"/>
      <c r="BL2255" s="72"/>
      <c r="BM2255" s="72"/>
      <c r="BN2255" s="72"/>
      <c r="BO2255" s="72"/>
      <c r="BP2255" s="72"/>
      <c r="BQ2255" s="72"/>
      <c r="BR2255" s="72"/>
      <c r="BS2255" s="72"/>
      <c r="BT2255" s="72"/>
      <c r="BU2255" s="72"/>
      <c r="BV2255" s="72"/>
      <c r="BW2255" s="72"/>
      <c r="BX2255" s="72"/>
      <c r="BY2255" s="72"/>
      <c r="BZ2255" s="72"/>
      <c r="CA2255" s="72"/>
      <c r="CB2255" s="72"/>
      <c r="CC2255" s="72"/>
      <c r="CD2255" s="72"/>
      <c r="CE2255" s="72"/>
      <c r="CF2255" s="72"/>
      <c r="CG2255" s="72"/>
      <c r="CH2255" s="72"/>
      <c r="CI2255" s="72"/>
      <c r="CJ2255" s="72"/>
      <c r="CK2255" s="72"/>
      <c r="CL2255" s="72"/>
      <c r="CO2255" s="72"/>
      <c r="CP2255" s="72"/>
      <c r="CQ2255" s="72"/>
      <c r="CR2255" s="72"/>
      <c r="CS2255" s="72"/>
      <c r="CT2255" s="72"/>
      <c r="CU2255" s="72"/>
      <c r="CV2255" s="72"/>
      <c r="CW2255" s="72"/>
      <c r="CX2255" s="72"/>
      <c r="CY2255" s="72"/>
      <c r="CZ2255" s="72"/>
      <c r="DA2255" s="72"/>
      <c r="DB2255" s="72"/>
      <c r="DC2255" s="72"/>
      <c r="DD2255" s="72"/>
      <c r="DE2255" s="72"/>
      <c r="DF2255" s="72"/>
      <c r="DG2255" s="72"/>
      <c r="DH2255" s="72"/>
      <c r="DI2255" s="72"/>
      <c r="DJ2255" s="72"/>
      <c r="DK2255" s="72"/>
      <c r="DL2255" s="72"/>
    </row>
    <row r="2256" spans="1:116" x14ac:dyDescent="0.35">
      <c r="B2256" t="s">
        <v>332</v>
      </c>
      <c r="D2256" t="s">
        <v>429</v>
      </c>
      <c r="E2256" s="8" t="str">
        <f t="shared" si="3586"/>
        <v>2256 DCOPS-IS</v>
      </c>
      <c r="G2256" s="136" t="str">
        <f>G2242</f>
        <v>(Primary label)</v>
      </c>
      <c r="H2256" s="27"/>
      <c r="I2256" s="78"/>
      <c r="J2256" s="78"/>
      <c r="K2256" s="33"/>
      <c r="L2256" s="33"/>
      <c r="M2256" s="33"/>
      <c r="N2256" s="33"/>
      <c r="O2256" s="33"/>
      <c r="P2256" s="33"/>
      <c r="R2256" s="33"/>
      <c r="S2256" s="77"/>
      <c r="T2256" s="77"/>
      <c r="U2256" s="77"/>
      <c r="V2256" s="77"/>
      <c r="W2256" s="77"/>
      <c r="X2256" s="77"/>
      <c r="Y2256" s="77"/>
      <c r="Z2256" s="77"/>
      <c r="AA2256" s="77"/>
      <c r="AB2256" s="77"/>
      <c r="AC2256" s="77"/>
      <c r="AD2256" s="77"/>
      <c r="AE2256" s="77"/>
      <c r="AF2256" s="77"/>
      <c r="AG2256" s="77"/>
      <c r="AH2256" s="77"/>
      <c r="AI2256" s="77"/>
      <c r="AJ2256" s="77"/>
      <c r="AK2256" s="77"/>
      <c r="AL2256" s="77"/>
      <c r="AM2256" s="77"/>
      <c r="AN2256" s="77"/>
      <c r="AO2256" s="77"/>
      <c r="AP2256" s="77"/>
      <c r="AQ2256" s="77"/>
      <c r="AR2256" s="77"/>
      <c r="AS2256" s="77"/>
      <c r="AT2256" s="77"/>
      <c r="AU2256" s="77"/>
      <c r="AV2256" s="77"/>
      <c r="AW2256" s="77"/>
      <c r="AX2256" s="77"/>
      <c r="AY2256" s="77"/>
      <c r="AZ2256" s="77"/>
      <c r="BA2256" s="77"/>
      <c r="BB2256" s="77"/>
      <c r="BC2256" s="77"/>
      <c r="BD2256" s="77"/>
      <c r="BE2256" s="77"/>
      <c r="BF2256" s="77"/>
      <c r="BG2256" s="77"/>
      <c r="BH2256" s="77"/>
      <c r="BI2256" s="77"/>
      <c r="BJ2256" s="77"/>
      <c r="BK2256" s="77"/>
      <c r="BL2256" s="77"/>
      <c r="BM2256" s="77"/>
      <c r="BN2256" s="77"/>
      <c r="BO2256" s="77"/>
      <c r="BP2256" s="77"/>
      <c r="BQ2256" s="77"/>
      <c r="BR2256" s="77"/>
      <c r="BS2256" s="77"/>
      <c r="BT2256" s="77"/>
      <c r="BU2256" s="77"/>
      <c r="BV2256" s="77"/>
      <c r="BW2256" s="77"/>
      <c r="BX2256" s="77"/>
      <c r="BY2256" s="77"/>
      <c r="BZ2256" s="77"/>
      <c r="CA2256" s="77"/>
      <c r="CB2256" s="77"/>
      <c r="CC2256" s="77"/>
      <c r="CD2256" s="77"/>
      <c r="CE2256" s="77"/>
      <c r="CF2256" s="77"/>
      <c r="CG2256" s="77"/>
      <c r="CH2256" s="77"/>
      <c r="CI2256" s="77"/>
      <c r="CJ2256" s="77"/>
      <c r="CK2256" s="77"/>
      <c r="CL2256" s="77"/>
      <c r="CN2256" s="78"/>
      <c r="CO2256" s="77"/>
      <c r="CP2256" s="77"/>
      <c r="CQ2256" s="77"/>
      <c r="CR2256" s="77"/>
      <c r="CS2256" s="77"/>
      <c r="CT2256" s="77"/>
      <c r="CU2256" s="77"/>
      <c r="CV2256" s="77"/>
      <c r="CW2256" s="77"/>
      <c r="CX2256" s="77"/>
      <c r="CY2256" s="77"/>
      <c r="CZ2256" s="77"/>
      <c r="DA2256" s="77"/>
      <c r="DB2256" s="77"/>
      <c r="DC2256" s="77"/>
      <c r="DD2256" s="77"/>
      <c r="DE2256" s="77"/>
      <c r="DF2256" s="77"/>
      <c r="DG2256" s="77"/>
      <c r="DH2256" s="77"/>
      <c r="DI2256" s="77"/>
      <c r="DJ2256" s="77"/>
      <c r="DK2256" s="77"/>
      <c r="DL2256" s="77"/>
    </row>
    <row r="2257" spans="2:116" x14ac:dyDescent="0.35">
      <c r="B2257" t="s">
        <v>332</v>
      </c>
      <c r="D2257" t="s">
        <v>429</v>
      </c>
      <c r="E2257" s="8" t="str">
        <f t="shared" si="3586"/>
        <v>2257 DCOPS-IS</v>
      </c>
      <c r="G2257" s="136" t="str">
        <f>G2243</f>
        <v>primary unit</v>
      </c>
      <c r="H2257" s="27"/>
      <c r="I2257" s="78"/>
      <c r="J2257" s="78"/>
      <c r="K2257" s="33"/>
      <c r="L2257" s="33"/>
      <c r="M2257" s="33"/>
      <c r="N2257" s="33"/>
      <c r="O2257" s="33"/>
      <c r="P2257" s="33"/>
      <c r="R2257" s="33"/>
      <c r="S2257" s="77"/>
      <c r="T2257" s="77"/>
      <c r="U2257" s="77"/>
      <c r="V2257" s="77"/>
      <c r="W2257" s="77"/>
      <c r="X2257" s="77"/>
      <c r="Y2257" s="77"/>
      <c r="Z2257" s="77"/>
      <c r="AA2257" s="77"/>
      <c r="AB2257" s="77"/>
      <c r="AC2257" s="77"/>
      <c r="AD2257" s="77"/>
      <c r="AE2257" s="77"/>
      <c r="AF2257" s="77"/>
      <c r="AG2257" s="77"/>
      <c r="AH2257" s="77"/>
      <c r="AI2257" s="77"/>
      <c r="AJ2257" s="77"/>
      <c r="AK2257" s="77"/>
      <c r="AL2257" s="77"/>
      <c r="AM2257" s="77"/>
      <c r="AN2257" s="77"/>
      <c r="AO2257" s="77"/>
      <c r="AP2257" s="77"/>
      <c r="AQ2257" s="77"/>
      <c r="AR2257" s="77"/>
      <c r="AS2257" s="77"/>
      <c r="AT2257" s="77"/>
      <c r="AU2257" s="77"/>
      <c r="AV2257" s="77"/>
      <c r="AW2257" s="77"/>
      <c r="AX2257" s="77"/>
      <c r="AY2257" s="77"/>
      <c r="AZ2257" s="77"/>
      <c r="BA2257" s="77"/>
      <c r="BB2257" s="77"/>
      <c r="BC2257" s="77"/>
      <c r="BD2257" s="77"/>
      <c r="BE2257" s="77"/>
      <c r="BF2257" s="77"/>
      <c r="BG2257" s="77"/>
      <c r="BH2257" s="77"/>
      <c r="BI2257" s="77"/>
      <c r="BJ2257" s="77"/>
      <c r="BK2257" s="77"/>
      <c r="BL2257" s="77"/>
      <c r="BM2257" s="77"/>
      <c r="BN2257" s="77"/>
      <c r="BO2257" s="77"/>
      <c r="BP2257" s="77"/>
      <c r="BQ2257" s="77"/>
      <c r="BR2257" s="77"/>
      <c r="BS2257" s="77"/>
      <c r="BT2257" s="77"/>
      <c r="BU2257" s="77"/>
      <c r="BV2257" s="77"/>
      <c r="BW2257" s="77"/>
      <c r="BX2257" s="77"/>
      <c r="BY2257" s="77"/>
      <c r="BZ2257" s="77"/>
      <c r="CA2257" s="77"/>
      <c r="CB2257" s="77"/>
      <c r="CC2257" s="77"/>
      <c r="CD2257" s="77"/>
      <c r="CE2257" s="77"/>
      <c r="CF2257" s="77"/>
      <c r="CG2257" s="77"/>
      <c r="CH2257" s="77"/>
      <c r="CI2257" s="77"/>
      <c r="CJ2257" s="77"/>
      <c r="CK2257" s="77"/>
      <c r="CL2257" s="77"/>
      <c r="CN2257" s="78"/>
      <c r="CO2257" s="77"/>
      <c r="CP2257" s="77"/>
      <c r="CQ2257" s="77"/>
      <c r="CR2257" s="77"/>
      <c r="CS2257" s="77"/>
      <c r="CT2257" s="77"/>
      <c r="CU2257" s="77"/>
      <c r="CV2257" s="77"/>
      <c r="CW2257" s="77"/>
      <c r="CX2257" s="77"/>
      <c r="CY2257" s="77"/>
      <c r="CZ2257" s="77"/>
      <c r="DA2257" s="77"/>
      <c r="DB2257" s="77"/>
      <c r="DC2257" s="77"/>
      <c r="DD2257" s="77"/>
      <c r="DE2257" s="77"/>
      <c r="DF2257" s="77"/>
      <c r="DG2257" s="77"/>
      <c r="DH2257" s="77"/>
      <c r="DI2257" s="77"/>
      <c r="DJ2257" s="77"/>
      <c r="DK2257" s="77"/>
      <c r="DL2257" s="77"/>
    </row>
    <row r="2258" spans="2:116" x14ac:dyDescent="0.35">
      <c r="B2258" t="s">
        <v>332</v>
      </c>
      <c r="D2258" t="s">
        <v>429</v>
      </c>
      <c r="E2258" s="8" t="str">
        <f t="shared" si="3586"/>
        <v>2258 DCOPS-IS</v>
      </c>
      <c r="G2258" s="136" t="str">
        <f>G2244</f>
        <v>Primary revenue driver</v>
      </c>
      <c r="K2258" s="53"/>
      <c r="L2258" s="53"/>
      <c r="M2258" s="53"/>
      <c r="N2258" s="53"/>
      <c r="O2258" s="53"/>
      <c r="P2258" s="53"/>
      <c r="R2258" s="24"/>
      <c r="S2258" s="179" t="str">
        <f t="shared" ref="S2258:AX2258" si="3599">S2244</f>
        <v>S$16</v>
      </c>
      <c r="T2258" s="179" t="str">
        <f t="shared" si="3599"/>
        <v>T$16</v>
      </c>
      <c r="U2258" s="179" t="str">
        <f t="shared" si="3599"/>
        <v>U$16</v>
      </c>
      <c r="V2258" s="179" t="str">
        <f t="shared" si="3599"/>
        <v>V$16</v>
      </c>
      <c r="W2258" s="179" t="str">
        <f t="shared" si="3599"/>
        <v>W$16</v>
      </c>
      <c r="X2258" s="179" t="str">
        <f t="shared" si="3599"/>
        <v>X$16</v>
      </c>
      <c r="Y2258" s="179" t="str">
        <f t="shared" si="3599"/>
        <v>Y$16</v>
      </c>
      <c r="Z2258" s="179" t="str">
        <f t="shared" si="3599"/>
        <v>Z$16</v>
      </c>
      <c r="AA2258" s="179" t="str">
        <f t="shared" si="3599"/>
        <v>AA$16</v>
      </c>
      <c r="AB2258" s="179" t="str">
        <f t="shared" si="3599"/>
        <v>AB$16</v>
      </c>
      <c r="AC2258" s="179" t="str">
        <f t="shared" si="3599"/>
        <v>AC$16</v>
      </c>
      <c r="AD2258" s="179" t="str">
        <f t="shared" si="3599"/>
        <v>AD$16</v>
      </c>
      <c r="AE2258" s="179" t="str">
        <f t="shared" si="3599"/>
        <v>AE$16</v>
      </c>
      <c r="AF2258" s="179" t="str">
        <f t="shared" si="3599"/>
        <v>AF$16</v>
      </c>
      <c r="AG2258" s="179" t="str">
        <f t="shared" si="3599"/>
        <v>AG$16</v>
      </c>
      <c r="AH2258" s="179" t="str">
        <f t="shared" si="3599"/>
        <v>AH$16</v>
      </c>
      <c r="AI2258" s="179" t="str">
        <f t="shared" si="3599"/>
        <v>AI$16</v>
      </c>
      <c r="AJ2258" s="179" t="str">
        <f t="shared" si="3599"/>
        <v>AJ$16</v>
      </c>
      <c r="AK2258" s="179" t="str">
        <f t="shared" si="3599"/>
        <v>AK$16</v>
      </c>
      <c r="AL2258" s="179" t="str">
        <f t="shared" si="3599"/>
        <v>AL$16</v>
      </c>
      <c r="AM2258" s="179" t="str">
        <f t="shared" si="3599"/>
        <v>AM$16</v>
      </c>
      <c r="AN2258" s="179" t="str">
        <f t="shared" si="3599"/>
        <v>AN$16</v>
      </c>
      <c r="AO2258" s="179" t="str">
        <f t="shared" si="3599"/>
        <v>AO$16</v>
      </c>
      <c r="AP2258" s="179" t="str">
        <f t="shared" si="3599"/>
        <v>AP$16</v>
      </c>
      <c r="AQ2258" s="179" t="str">
        <f t="shared" si="3599"/>
        <v>AQ$16</v>
      </c>
      <c r="AR2258" s="179" t="str">
        <f t="shared" si="3599"/>
        <v>AR$16</v>
      </c>
      <c r="AS2258" s="179" t="str">
        <f t="shared" si="3599"/>
        <v>AS$16</v>
      </c>
      <c r="AT2258" s="179" t="str">
        <f t="shared" si="3599"/>
        <v>AT$16</v>
      </c>
      <c r="AU2258" s="179" t="str">
        <f t="shared" si="3599"/>
        <v>AU$16</v>
      </c>
      <c r="AV2258" s="179" t="str">
        <f t="shared" si="3599"/>
        <v>AV$16</v>
      </c>
      <c r="AW2258" s="179" t="str">
        <f t="shared" si="3599"/>
        <v>AW$16</v>
      </c>
      <c r="AX2258" s="179" t="str">
        <f t="shared" si="3599"/>
        <v>AX$16</v>
      </c>
      <c r="AY2258" s="179" t="str">
        <f t="shared" ref="AY2258:CD2258" si="3600">AY2244</f>
        <v>AY$16</v>
      </c>
      <c r="AZ2258" s="179" t="str">
        <f t="shared" si="3600"/>
        <v>AZ$16</v>
      </c>
      <c r="BA2258" s="179" t="str">
        <f t="shared" si="3600"/>
        <v>BA$16</v>
      </c>
      <c r="BB2258" s="179" t="str">
        <f t="shared" si="3600"/>
        <v>BB$16</v>
      </c>
      <c r="BC2258" s="179" t="str">
        <f t="shared" si="3600"/>
        <v>BC$16</v>
      </c>
      <c r="BD2258" s="179" t="str">
        <f t="shared" si="3600"/>
        <v>BD$16</v>
      </c>
      <c r="BE2258" s="179" t="str">
        <f t="shared" si="3600"/>
        <v>BE$16</v>
      </c>
      <c r="BF2258" s="179" t="str">
        <f t="shared" si="3600"/>
        <v>BF$16</v>
      </c>
      <c r="BG2258" s="179" t="str">
        <f t="shared" si="3600"/>
        <v>BG$16</v>
      </c>
      <c r="BH2258" s="179" t="str">
        <f t="shared" si="3600"/>
        <v>BH$16</v>
      </c>
      <c r="BI2258" s="179" t="str">
        <f t="shared" si="3600"/>
        <v>BI$16</v>
      </c>
      <c r="BJ2258" s="179" t="str">
        <f t="shared" si="3600"/>
        <v>BJ$16</v>
      </c>
      <c r="BK2258" s="179" t="str">
        <f t="shared" si="3600"/>
        <v>BK$16</v>
      </c>
      <c r="BL2258" s="179" t="str">
        <f t="shared" si="3600"/>
        <v>BL$16</v>
      </c>
      <c r="BM2258" s="179" t="str">
        <f t="shared" si="3600"/>
        <v>BM$16</v>
      </c>
      <c r="BN2258" s="179" t="str">
        <f t="shared" si="3600"/>
        <v>BN$16</v>
      </c>
      <c r="BO2258" s="179" t="str">
        <f t="shared" si="3600"/>
        <v>BO$16</v>
      </c>
      <c r="BP2258" s="179" t="str">
        <f t="shared" si="3600"/>
        <v>BP$16</v>
      </c>
      <c r="BQ2258" s="179" t="str">
        <f t="shared" si="3600"/>
        <v>BQ$16</v>
      </c>
      <c r="BR2258" s="179" t="str">
        <f t="shared" si="3600"/>
        <v>BR$16</v>
      </c>
      <c r="BS2258" s="179" t="str">
        <f t="shared" si="3600"/>
        <v>BS$16</v>
      </c>
      <c r="BT2258" s="179" t="str">
        <f t="shared" si="3600"/>
        <v>BT$16</v>
      </c>
      <c r="BU2258" s="179" t="str">
        <f t="shared" si="3600"/>
        <v>BU$16</v>
      </c>
      <c r="BV2258" s="179" t="str">
        <f t="shared" si="3600"/>
        <v>BV$16</v>
      </c>
      <c r="BW2258" s="179" t="str">
        <f t="shared" si="3600"/>
        <v>BW$16</v>
      </c>
      <c r="BX2258" s="179" t="str">
        <f t="shared" si="3600"/>
        <v>BX$16</v>
      </c>
      <c r="BY2258" s="179" t="str">
        <f t="shared" si="3600"/>
        <v>BY$16</v>
      </c>
      <c r="BZ2258" s="179" t="str">
        <f t="shared" si="3600"/>
        <v>BZ$16</v>
      </c>
      <c r="CA2258" s="179" t="str">
        <f t="shared" si="3600"/>
        <v>CA$16</v>
      </c>
      <c r="CB2258" s="179" t="str">
        <f t="shared" si="3600"/>
        <v>CB$16</v>
      </c>
      <c r="CC2258" s="179" t="str">
        <f t="shared" si="3600"/>
        <v>CC$16</v>
      </c>
      <c r="CD2258" s="179" t="str">
        <f t="shared" si="3600"/>
        <v>CD$16</v>
      </c>
      <c r="CE2258" s="179" t="str">
        <f t="shared" ref="CE2258:CL2258" si="3601">CE2244</f>
        <v>CE$16</v>
      </c>
      <c r="CF2258" s="179" t="str">
        <f t="shared" si="3601"/>
        <v>CF$16</v>
      </c>
      <c r="CG2258" s="179" t="str">
        <f t="shared" si="3601"/>
        <v>CG$16</v>
      </c>
      <c r="CH2258" s="179" t="str">
        <f t="shared" si="3601"/>
        <v>CH$16</v>
      </c>
      <c r="CI2258" s="179" t="str">
        <f t="shared" si="3601"/>
        <v>CI$16</v>
      </c>
      <c r="CJ2258" s="179" t="str">
        <f t="shared" si="3601"/>
        <v>CJ$16</v>
      </c>
      <c r="CK2258" s="179" t="str">
        <f t="shared" si="3601"/>
        <v>CK$16</v>
      </c>
      <c r="CL2258" s="179" t="str">
        <f t="shared" si="3601"/>
        <v>CL$16</v>
      </c>
      <c r="CO2258" s="179" t="str">
        <f t="shared" ref="CO2258:DK2258" si="3602">CO2244</f>
        <v>CO$16</v>
      </c>
      <c r="CP2258" s="179" t="str">
        <f t="shared" si="3602"/>
        <v>CP$16</v>
      </c>
      <c r="CQ2258" s="179" t="str">
        <f t="shared" si="3602"/>
        <v>CQ$16</v>
      </c>
      <c r="CR2258" s="179" t="str">
        <f t="shared" si="3602"/>
        <v>CR$16</v>
      </c>
      <c r="CS2258" s="179" t="str">
        <f t="shared" si="3602"/>
        <v>CS$16</v>
      </c>
      <c r="CT2258" s="179" t="str">
        <f t="shared" si="3602"/>
        <v>CT$16</v>
      </c>
      <c r="CU2258" s="179" t="str">
        <f t="shared" si="3602"/>
        <v>CU$16</v>
      </c>
      <c r="CV2258" s="179" t="str">
        <f t="shared" si="3602"/>
        <v>CV$16</v>
      </c>
      <c r="CW2258" s="179" t="str">
        <f t="shared" si="3602"/>
        <v>CW$16</v>
      </c>
      <c r="CX2258" s="179" t="str">
        <f t="shared" si="3602"/>
        <v>CX$16</v>
      </c>
      <c r="CY2258" s="179" t="str">
        <f t="shared" si="3602"/>
        <v>CY$16</v>
      </c>
      <c r="CZ2258" s="179" t="str">
        <f t="shared" si="3602"/>
        <v>CZ$16</v>
      </c>
      <c r="DA2258" s="179" t="str">
        <f t="shared" si="3602"/>
        <v>DA$16</v>
      </c>
      <c r="DB2258" s="179" t="str">
        <f t="shared" si="3602"/>
        <v>DB$16</v>
      </c>
      <c r="DC2258" s="179" t="str">
        <f t="shared" si="3602"/>
        <v>DC$16</v>
      </c>
      <c r="DD2258" s="179" t="str">
        <f t="shared" si="3602"/>
        <v>DD$16</v>
      </c>
      <c r="DE2258" s="179" t="str">
        <f t="shared" si="3602"/>
        <v>DE$16</v>
      </c>
      <c r="DF2258" s="179" t="str">
        <f t="shared" si="3602"/>
        <v>DF$16</v>
      </c>
      <c r="DG2258" s="179" t="str">
        <f t="shared" si="3602"/>
        <v>DG$16</v>
      </c>
      <c r="DH2258" s="179" t="str">
        <f t="shared" si="3602"/>
        <v>DH$16</v>
      </c>
      <c r="DI2258" s="179" t="str">
        <f t="shared" si="3602"/>
        <v>DI$16</v>
      </c>
      <c r="DJ2258" s="179" t="str">
        <f t="shared" si="3602"/>
        <v>DJ$16</v>
      </c>
      <c r="DK2258" s="179" t="str">
        <f t="shared" si="3602"/>
        <v>DK$16</v>
      </c>
      <c r="DL2258" s="179" t="str">
        <f t="shared" ref="DL2258" si="3603">DL2244</f>
        <v>DL$16</v>
      </c>
    </row>
    <row r="2259" spans="2:116" x14ac:dyDescent="0.35">
      <c r="B2259" t="s">
        <v>332</v>
      </c>
      <c r="D2259" t="s">
        <v>429</v>
      </c>
      <c r="E2259" s="8" t="str">
        <f t="shared" ref="E2259" si="3604">ROW()&amp;" "&amp;D2259</f>
        <v>2259 DCOPS-IS</v>
      </c>
      <c r="G2259" s="136" t="str">
        <f>G2245</f>
        <v>Primary volume driver</v>
      </c>
      <c r="H2259" s="12"/>
      <c r="I2259" s="60"/>
      <c r="J2259" s="60"/>
      <c r="K2259" s="15"/>
      <c r="L2259" s="15"/>
      <c r="M2259" s="15"/>
      <c r="N2259" s="15"/>
      <c r="O2259" s="15"/>
      <c r="P2259" s="15"/>
      <c r="R2259" s="15"/>
      <c r="S2259" s="179" t="str">
        <f t="shared" ref="S2259:AX2259" si="3605">S2245</f>
        <v>S$17</v>
      </c>
      <c r="T2259" s="179" t="str">
        <f t="shared" si="3605"/>
        <v>T$17</v>
      </c>
      <c r="U2259" s="179" t="str">
        <f t="shared" si="3605"/>
        <v>U$17</v>
      </c>
      <c r="V2259" s="179" t="str">
        <f t="shared" si="3605"/>
        <v>V$17</v>
      </c>
      <c r="W2259" s="179" t="str">
        <f t="shared" si="3605"/>
        <v>W$17</v>
      </c>
      <c r="X2259" s="179" t="str">
        <f t="shared" si="3605"/>
        <v>X$17</v>
      </c>
      <c r="Y2259" s="179" t="str">
        <f t="shared" si="3605"/>
        <v>Y$17</v>
      </c>
      <c r="Z2259" s="179" t="str">
        <f t="shared" si="3605"/>
        <v>Z$17</v>
      </c>
      <c r="AA2259" s="179" t="str">
        <f t="shared" si="3605"/>
        <v>AA$17</v>
      </c>
      <c r="AB2259" s="179" t="str">
        <f t="shared" si="3605"/>
        <v>AB$17</v>
      </c>
      <c r="AC2259" s="179" t="str">
        <f t="shared" si="3605"/>
        <v>AC$17</v>
      </c>
      <c r="AD2259" s="179" t="str">
        <f t="shared" si="3605"/>
        <v>AD$17</v>
      </c>
      <c r="AE2259" s="179" t="str">
        <f t="shared" si="3605"/>
        <v>AE$17</v>
      </c>
      <c r="AF2259" s="179" t="str">
        <f t="shared" si="3605"/>
        <v>AF$17</v>
      </c>
      <c r="AG2259" s="179" t="str">
        <f t="shared" si="3605"/>
        <v>AG$17</v>
      </c>
      <c r="AH2259" s="179" t="str">
        <f t="shared" si="3605"/>
        <v>AH$17</v>
      </c>
      <c r="AI2259" s="179" t="str">
        <f t="shared" si="3605"/>
        <v>AI$17</v>
      </c>
      <c r="AJ2259" s="179" t="str">
        <f t="shared" si="3605"/>
        <v>AJ$17</v>
      </c>
      <c r="AK2259" s="179" t="str">
        <f t="shared" si="3605"/>
        <v>AK$17</v>
      </c>
      <c r="AL2259" s="179" t="str">
        <f t="shared" si="3605"/>
        <v>AL$17</v>
      </c>
      <c r="AM2259" s="179" t="str">
        <f t="shared" si="3605"/>
        <v>AM$17</v>
      </c>
      <c r="AN2259" s="179" t="str">
        <f t="shared" si="3605"/>
        <v>AN$17</v>
      </c>
      <c r="AO2259" s="179" t="str">
        <f t="shared" si="3605"/>
        <v>AO$17</v>
      </c>
      <c r="AP2259" s="179" t="str">
        <f t="shared" si="3605"/>
        <v>AP$17</v>
      </c>
      <c r="AQ2259" s="179" t="str">
        <f t="shared" si="3605"/>
        <v>AQ$17</v>
      </c>
      <c r="AR2259" s="179" t="str">
        <f t="shared" si="3605"/>
        <v>AR$17</v>
      </c>
      <c r="AS2259" s="179" t="str">
        <f t="shared" si="3605"/>
        <v>AS$17</v>
      </c>
      <c r="AT2259" s="179" t="str">
        <f t="shared" si="3605"/>
        <v>AT$17</v>
      </c>
      <c r="AU2259" s="179" t="str">
        <f t="shared" si="3605"/>
        <v>AU$17</v>
      </c>
      <c r="AV2259" s="179" t="str">
        <f t="shared" si="3605"/>
        <v>AV$17</v>
      </c>
      <c r="AW2259" s="179" t="str">
        <f t="shared" si="3605"/>
        <v>AW$17</v>
      </c>
      <c r="AX2259" s="179" t="str">
        <f t="shared" si="3605"/>
        <v>AX$17</v>
      </c>
      <c r="AY2259" s="179" t="str">
        <f t="shared" ref="AY2259:CD2259" si="3606">AY2245</f>
        <v>AY$17</v>
      </c>
      <c r="AZ2259" s="179" t="str">
        <f t="shared" si="3606"/>
        <v>AZ$17</v>
      </c>
      <c r="BA2259" s="179" t="str">
        <f t="shared" si="3606"/>
        <v>BA$17</v>
      </c>
      <c r="BB2259" s="179" t="str">
        <f t="shared" si="3606"/>
        <v>BB$17</v>
      </c>
      <c r="BC2259" s="179" t="str">
        <f t="shared" si="3606"/>
        <v>BC$17</v>
      </c>
      <c r="BD2259" s="179" t="str">
        <f t="shared" si="3606"/>
        <v>BD$17</v>
      </c>
      <c r="BE2259" s="179" t="str">
        <f t="shared" si="3606"/>
        <v>BE$17</v>
      </c>
      <c r="BF2259" s="179" t="str">
        <f t="shared" si="3606"/>
        <v>BF$17</v>
      </c>
      <c r="BG2259" s="179" t="str">
        <f t="shared" si="3606"/>
        <v>BG$17</v>
      </c>
      <c r="BH2259" s="179" t="str">
        <f t="shared" si="3606"/>
        <v>BH$17</v>
      </c>
      <c r="BI2259" s="179" t="str">
        <f t="shared" si="3606"/>
        <v>BI$17</v>
      </c>
      <c r="BJ2259" s="179" t="str">
        <f t="shared" si="3606"/>
        <v>BJ$17</v>
      </c>
      <c r="BK2259" s="179" t="str">
        <f t="shared" si="3606"/>
        <v>BK$17</v>
      </c>
      <c r="BL2259" s="179" t="str">
        <f t="shared" si="3606"/>
        <v>BL$17</v>
      </c>
      <c r="BM2259" s="179" t="str">
        <f t="shared" si="3606"/>
        <v>BM$17</v>
      </c>
      <c r="BN2259" s="179" t="str">
        <f t="shared" si="3606"/>
        <v>BN$17</v>
      </c>
      <c r="BO2259" s="179" t="str">
        <f t="shared" si="3606"/>
        <v>BO$17</v>
      </c>
      <c r="BP2259" s="179" t="str">
        <f t="shared" si="3606"/>
        <v>BP$17</v>
      </c>
      <c r="BQ2259" s="179" t="str">
        <f t="shared" si="3606"/>
        <v>BQ$17</v>
      </c>
      <c r="BR2259" s="179" t="str">
        <f t="shared" si="3606"/>
        <v>BR$17</v>
      </c>
      <c r="BS2259" s="179" t="str">
        <f t="shared" si="3606"/>
        <v>BS$17</v>
      </c>
      <c r="BT2259" s="179" t="str">
        <f t="shared" si="3606"/>
        <v>BT$17</v>
      </c>
      <c r="BU2259" s="179" t="str">
        <f t="shared" si="3606"/>
        <v>BU$17</v>
      </c>
      <c r="BV2259" s="179" t="str">
        <f t="shared" si="3606"/>
        <v>BV$17</v>
      </c>
      <c r="BW2259" s="179" t="str">
        <f t="shared" si="3606"/>
        <v>BW$17</v>
      </c>
      <c r="BX2259" s="179" t="str">
        <f t="shared" si="3606"/>
        <v>BX$17</v>
      </c>
      <c r="BY2259" s="179" t="str">
        <f t="shared" si="3606"/>
        <v>BY$17</v>
      </c>
      <c r="BZ2259" s="179" t="str">
        <f t="shared" si="3606"/>
        <v>BZ$17</v>
      </c>
      <c r="CA2259" s="179" t="str">
        <f t="shared" si="3606"/>
        <v>CA$17</v>
      </c>
      <c r="CB2259" s="179" t="str">
        <f t="shared" si="3606"/>
        <v>CB$17</v>
      </c>
      <c r="CC2259" s="179" t="str">
        <f t="shared" si="3606"/>
        <v>CC$17</v>
      </c>
      <c r="CD2259" s="179" t="str">
        <f t="shared" si="3606"/>
        <v>CD$17</v>
      </c>
      <c r="CE2259" s="179" t="str">
        <f t="shared" ref="CE2259:CL2259" si="3607">CE2245</f>
        <v>CE$17</v>
      </c>
      <c r="CF2259" s="179" t="str">
        <f t="shared" si="3607"/>
        <v>CF$17</v>
      </c>
      <c r="CG2259" s="179" t="str">
        <f t="shared" si="3607"/>
        <v>CG$17</v>
      </c>
      <c r="CH2259" s="179" t="str">
        <f t="shared" si="3607"/>
        <v>CH$17</v>
      </c>
      <c r="CI2259" s="179" t="str">
        <f t="shared" si="3607"/>
        <v>CI$17</v>
      </c>
      <c r="CJ2259" s="179" t="str">
        <f t="shared" si="3607"/>
        <v>CJ$17</v>
      </c>
      <c r="CK2259" s="179" t="str">
        <f t="shared" si="3607"/>
        <v>CK$17</v>
      </c>
      <c r="CL2259" s="179" t="str">
        <f t="shared" si="3607"/>
        <v>CL$17</v>
      </c>
      <c r="CN2259" s="60"/>
      <c r="CO2259" s="179" t="str">
        <f t="shared" ref="CO2259:DK2259" si="3608">CO2245</f>
        <v>CO$17</v>
      </c>
      <c r="CP2259" s="179" t="str">
        <f t="shared" si="3608"/>
        <v>CP$17</v>
      </c>
      <c r="CQ2259" s="179" t="str">
        <f t="shared" si="3608"/>
        <v>CQ$17</v>
      </c>
      <c r="CR2259" s="179" t="str">
        <f t="shared" si="3608"/>
        <v>CR$17</v>
      </c>
      <c r="CS2259" s="179" t="str">
        <f t="shared" si="3608"/>
        <v>CS$17</v>
      </c>
      <c r="CT2259" s="179" t="str">
        <f t="shared" si="3608"/>
        <v>CT$17</v>
      </c>
      <c r="CU2259" s="179" t="str">
        <f t="shared" si="3608"/>
        <v>CU$17</v>
      </c>
      <c r="CV2259" s="179" t="str">
        <f t="shared" si="3608"/>
        <v>CV$17</v>
      </c>
      <c r="CW2259" s="179" t="str">
        <f t="shared" si="3608"/>
        <v>CW$17</v>
      </c>
      <c r="CX2259" s="179" t="str">
        <f t="shared" si="3608"/>
        <v>CX$17</v>
      </c>
      <c r="CY2259" s="179" t="str">
        <f t="shared" si="3608"/>
        <v>CY$17</v>
      </c>
      <c r="CZ2259" s="179" t="str">
        <f t="shared" si="3608"/>
        <v>CZ$17</v>
      </c>
      <c r="DA2259" s="179" t="str">
        <f t="shared" si="3608"/>
        <v>DA$17</v>
      </c>
      <c r="DB2259" s="179" t="str">
        <f t="shared" si="3608"/>
        <v>DB$17</v>
      </c>
      <c r="DC2259" s="179" t="str">
        <f t="shared" si="3608"/>
        <v>DC$17</v>
      </c>
      <c r="DD2259" s="179" t="str">
        <f t="shared" si="3608"/>
        <v>DD$17</v>
      </c>
      <c r="DE2259" s="179" t="str">
        <f t="shared" si="3608"/>
        <v>DE$17</v>
      </c>
      <c r="DF2259" s="179" t="str">
        <f t="shared" si="3608"/>
        <v>DF$17</v>
      </c>
      <c r="DG2259" s="179" t="str">
        <f t="shared" si="3608"/>
        <v>DG$17</v>
      </c>
      <c r="DH2259" s="179" t="str">
        <f t="shared" si="3608"/>
        <v>DH$17</v>
      </c>
      <c r="DI2259" s="179" t="str">
        <f t="shared" si="3608"/>
        <v>DI$17</v>
      </c>
      <c r="DJ2259" s="179" t="str">
        <f t="shared" si="3608"/>
        <v>DJ$17</v>
      </c>
      <c r="DK2259" s="179" t="str">
        <f t="shared" si="3608"/>
        <v>DK$17</v>
      </c>
      <c r="DL2259" s="179" t="str">
        <f t="shared" ref="DL2259" si="3609">DL2245</f>
        <v>DL$17</v>
      </c>
    </row>
    <row r="2260" spans="2:116" x14ac:dyDescent="0.35">
      <c r="B2260" t="s">
        <v>332</v>
      </c>
      <c r="D2260" t="s">
        <v>429</v>
      </c>
      <c r="E2260" s="8" t="str">
        <f t="shared" si="3586"/>
        <v>2260 DCOPS-IS</v>
      </c>
      <c r="G2260" s="191" t="str">
        <f>G2250</f>
        <v>% of operating income - direct cost:</v>
      </c>
      <c r="H2260" s="12"/>
      <c r="I2260" s="60"/>
      <c r="J2260" s="60"/>
      <c r="K2260" s="15"/>
      <c r="L2260" s="15"/>
      <c r="M2260" s="15"/>
      <c r="N2260" s="15"/>
      <c r="O2260" s="15"/>
      <c r="P2260" s="15"/>
      <c r="R2260" s="15"/>
      <c r="S2260" s="179">
        <f t="shared" ref="S2260:AX2260" si="3610">S2246</f>
        <v>0</v>
      </c>
      <c r="T2260" s="179">
        <f t="shared" si="3610"/>
        <v>0</v>
      </c>
      <c r="U2260" s="179">
        <f t="shared" si="3610"/>
        <v>0</v>
      </c>
      <c r="V2260" s="179">
        <f t="shared" si="3610"/>
        <v>0</v>
      </c>
      <c r="W2260" s="179">
        <f t="shared" si="3610"/>
        <v>0</v>
      </c>
      <c r="X2260" s="179">
        <f t="shared" si="3610"/>
        <v>0</v>
      </c>
      <c r="Y2260" s="179">
        <f t="shared" si="3610"/>
        <v>0</v>
      </c>
      <c r="Z2260" s="179">
        <f t="shared" si="3610"/>
        <v>0</v>
      </c>
      <c r="AA2260" s="179">
        <f t="shared" si="3610"/>
        <v>0</v>
      </c>
      <c r="AB2260" s="179">
        <f t="shared" si="3610"/>
        <v>0</v>
      </c>
      <c r="AC2260" s="179">
        <f t="shared" si="3610"/>
        <v>0</v>
      </c>
      <c r="AD2260" s="179">
        <f t="shared" si="3610"/>
        <v>0</v>
      </c>
      <c r="AE2260" s="179">
        <f t="shared" si="3610"/>
        <v>0</v>
      </c>
      <c r="AF2260" s="179">
        <f t="shared" si="3610"/>
        <v>0</v>
      </c>
      <c r="AG2260" s="179">
        <f t="shared" si="3610"/>
        <v>0</v>
      </c>
      <c r="AH2260" s="179">
        <f t="shared" si="3610"/>
        <v>0</v>
      </c>
      <c r="AI2260" s="179">
        <f t="shared" si="3610"/>
        <v>0</v>
      </c>
      <c r="AJ2260" s="179">
        <f t="shared" si="3610"/>
        <v>0</v>
      </c>
      <c r="AK2260" s="179">
        <f t="shared" si="3610"/>
        <v>0</v>
      </c>
      <c r="AL2260" s="179">
        <f t="shared" si="3610"/>
        <v>0</v>
      </c>
      <c r="AM2260" s="179">
        <f t="shared" si="3610"/>
        <v>0</v>
      </c>
      <c r="AN2260" s="179">
        <f t="shared" si="3610"/>
        <v>0</v>
      </c>
      <c r="AO2260" s="179">
        <f t="shared" si="3610"/>
        <v>0</v>
      </c>
      <c r="AP2260" s="179">
        <f t="shared" si="3610"/>
        <v>0</v>
      </c>
      <c r="AQ2260" s="179">
        <f t="shared" si="3610"/>
        <v>0</v>
      </c>
      <c r="AR2260" s="179">
        <f t="shared" si="3610"/>
        <v>0</v>
      </c>
      <c r="AS2260" s="179">
        <f t="shared" si="3610"/>
        <v>0</v>
      </c>
      <c r="AT2260" s="179">
        <f t="shared" si="3610"/>
        <v>0</v>
      </c>
      <c r="AU2260" s="179">
        <f t="shared" si="3610"/>
        <v>0</v>
      </c>
      <c r="AV2260" s="179">
        <f t="shared" si="3610"/>
        <v>0</v>
      </c>
      <c r="AW2260" s="179">
        <f t="shared" si="3610"/>
        <v>0</v>
      </c>
      <c r="AX2260" s="179">
        <f t="shared" si="3610"/>
        <v>0</v>
      </c>
      <c r="AY2260" s="179">
        <f t="shared" ref="AY2260:CD2260" si="3611">AY2246</f>
        <v>0</v>
      </c>
      <c r="AZ2260" s="179">
        <f t="shared" si="3611"/>
        <v>0</v>
      </c>
      <c r="BA2260" s="179">
        <f t="shared" si="3611"/>
        <v>0</v>
      </c>
      <c r="BB2260" s="179">
        <f t="shared" si="3611"/>
        <v>0</v>
      </c>
      <c r="BC2260" s="179">
        <f t="shared" si="3611"/>
        <v>0</v>
      </c>
      <c r="BD2260" s="179">
        <f t="shared" si="3611"/>
        <v>0</v>
      </c>
      <c r="BE2260" s="179">
        <f t="shared" si="3611"/>
        <v>0</v>
      </c>
      <c r="BF2260" s="179">
        <f t="shared" si="3611"/>
        <v>0</v>
      </c>
      <c r="BG2260" s="179">
        <f t="shared" si="3611"/>
        <v>0</v>
      </c>
      <c r="BH2260" s="179">
        <f t="shared" si="3611"/>
        <v>0</v>
      </c>
      <c r="BI2260" s="179">
        <f t="shared" si="3611"/>
        <v>0</v>
      </c>
      <c r="BJ2260" s="179">
        <f t="shared" si="3611"/>
        <v>0</v>
      </c>
      <c r="BK2260" s="179">
        <f t="shared" si="3611"/>
        <v>0</v>
      </c>
      <c r="BL2260" s="179">
        <f t="shared" si="3611"/>
        <v>0</v>
      </c>
      <c r="BM2260" s="179">
        <f t="shared" si="3611"/>
        <v>0</v>
      </c>
      <c r="BN2260" s="179">
        <f t="shared" si="3611"/>
        <v>0</v>
      </c>
      <c r="BO2260" s="179">
        <f t="shared" si="3611"/>
        <v>0</v>
      </c>
      <c r="BP2260" s="179">
        <f t="shared" si="3611"/>
        <v>0</v>
      </c>
      <c r="BQ2260" s="179">
        <f t="shared" si="3611"/>
        <v>0</v>
      </c>
      <c r="BR2260" s="179">
        <f t="shared" si="3611"/>
        <v>0</v>
      </c>
      <c r="BS2260" s="179">
        <f t="shared" si="3611"/>
        <v>0</v>
      </c>
      <c r="BT2260" s="179">
        <f t="shared" si="3611"/>
        <v>0</v>
      </c>
      <c r="BU2260" s="179">
        <f t="shared" si="3611"/>
        <v>0</v>
      </c>
      <c r="BV2260" s="179">
        <f t="shared" si="3611"/>
        <v>0</v>
      </c>
      <c r="BW2260" s="179">
        <f t="shared" si="3611"/>
        <v>0</v>
      </c>
      <c r="BX2260" s="179">
        <f t="shared" si="3611"/>
        <v>0</v>
      </c>
      <c r="BY2260" s="179">
        <f t="shared" si="3611"/>
        <v>0</v>
      </c>
      <c r="BZ2260" s="179">
        <f t="shared" si="3611"/>
        <v>0</v>
      </c>
      <c r="CA2260" s="179">
        <f t="shared" si="3611"/>
        <v>0</v>
      </c>
      <c r="CB2260" s="179">
        <f t="shared" si="3611"/>
        <v>0</v>
      </c>
      <c r="CC2260" s="179">
        <f t="shared" si="3611"/>
        <v>0</v>
      </c>
      <c r="CD2260" s="179">
        <f t="shared" si="3611"/>
        <v>0</v>
      </c>
      <c r="CE2260" s="179">
        <f t="shared" ref="CE2260:CL2260" si="3612">CE2246</f>
        <v>0</v>
      </c>
      <c r="CF2260" s="179">
        <f t="shared" si="3612"/>
        <v>0</v>
      </c>
      <c r="CG2260" s="179">
        <f t="shared" si="3612"/>
        <v>0</v>
      </c>
      <c r="CH2260" s="179">
        <f t="shared" si="3612"/>
        <v>0</v>
      </c>
      <c r="CI2260" s="179">
        <f t="shared" si="3612"/>
        <v>0</v>
      </c>
      <c r="CJ2260" s="179">
        <f t="shared" si="3612"/>
        <v>0</v>
      </c>
      <c r="CK2260" s="179">
        <f t="shared" si="3612"/>
        <v>0</v>
      </c>
      <c r="CL2260" s="179">
        <f t="shared" si="3612"/>
        <v>0</v>
      </c>
      <c r="CN2260" s="60"/>
      <c r="CO2260" s="179">
        <f t="shared" ref="CO2260:DK2260" si="3613">CO2246</f>
        <v>0</v>
      </c>
      <c r="CP2260" s="179">
        <f t="shared" si="3613"/>
        <v>0</v>
      </c>
      <c r="CQ2260" s="179">
        <f t="shared" si="3613"/>
        <v>0</v>
      </c>
      <c r="CR2260" s="179">
        <f t="shared" si="3613"/>
        <v>0</v>
      </c>
      <c r="CS2260" s="179">
        <f t="shared" si="3613"/>
        <v>0</v>
      </c>
      <c r="CT2260" s="179">
        <f t="shared" si="3613"/>
        <v>0</v>
      </c>
      <c r="CU2260" s="179">
        <f t="shared" si="3613"/>
        <v>0</v>
      </c>
      <c r="CV2260" s="179">
        <f t="shared" si="3613"/>
        <v>0</v>
      </c>
      <c r="CW2260" s="179">
        <f t="shared" si="3613"/>
        <v>0</v>
      </c>
      <c r="CX2260" s="179">
        <f t="shared" si="3613"/>
        <v>0</v>
      </c>
      <c r="CY2260" s="179">
        <f t="shared" si="3613"/>
        <v>0</v>
      </c>
      <c r="CZ2260" s="179">
        <f t="shared" si="3613"/>
        <v>0</v>
      </c>
      <c r="DA2260" s="179">
        <f t="shared" si="3613"/>
        <v>0</v>
      </c>
      <c r="DB2260" s="179">
        <f t="shared" si="3613"/>
        <v>0</v>
      </c>
      <c r="DC2260" s="179">
        <f t="shared" si="3613"/>
        <v>0</v>
      </c>
      <c r="DD2260" s="179">
        <f t="shared" si="3613"/>
        <v>0</v>
      </c>
      <c r="DE2260" s="179">
        <f t="shared" si="3613"/>
        <v>0</v>
      </c>
      <c r="DF2260" s="179">
        <f t="shared" si="3613"/>
        <v>0</v>
      </c>
      <c r="DG2260" s="179">
        <f t="shared" si="3613"/>
        <v>0</v>
      </c>
      <c r="DH2260" s="179">
        <f t="shared" si="3613"/>
        <v>0</v>
      </c>
      <c r="DI2260" s="179">
        <f t="shared" si="3613"/>
        <v>0</v>
      </c>
      <c r="DJ2260" s="179">
        <f t="shared" si="3613"/>
        <v>0</v>
      </c>
      <c r="DK2260" s="179">
        <f t="shared" si="3613"/>
        <v>0</v>
      </c>
      <c r="DL2260" s="179">
        <f t="shared" ref="DL2260" si="3614">DL2246</f>
        <v>0</v>
      </c>
    </row>
    <row r="2261" spans="2:116" x14ac:dyDescent="0.35">
      <c r="B2261" t="s">
        <v>332</v>
      </c>
      <c r="D2261" t="s">
        <v>429</v>
      </c>
      <c r="E2261" s="8" t="str">
        <f t="shared" si="3586"/>
        <v>2261 DCOPS-IS</v>
      </c>
      <c r="G2261" s="241" t="str">
        <f>IFERROR(SUBSTITUTE(TRIM(MID(G2250, SEARCH("-", G2250) + 1, LEN(G2250))),":",""),"no unit")</f>
        <v>direct cost</v>
      </c>
      <c r="H2261" s="12"/>
      <c r="I2261" s="60"/>
      <c r="J2261" s="60"/>
      <c r="K2261" s="15"/>
      <c r="L2261" s="15"/>
      <c r="M2261" s="15"/>
      <c r="N2261" s="15"/>
      <c r="O2261" s="15"/>
      <c r="P2261" s="15"/>
      <c r="R2261" s="15"/>
      <c r="S2261" s="179"/>
      <c r="T2261" s="179"/>
      <c r="U2261" s="179"/>
      <c r="V2261" s="179"/>
      <c r="W2261" s="179"/>
      <c r="X2261" s="179"/>
      <c r="Y2261" s="179"/>
      <c r="Z2261" s="179"/>
      <c r="AA2261" s="179"/>
      <c r="AB2261" s="179"/>
      <c r="AC2261" s="179"/>
      <c r="AD2261" s="179"/>
      <c r="AE2261" s="179"/>
      <c r="AF2261" s="179"/>
      <c r="AG2261" s="179"/>
      <c r="AH2261" s="179"/>
      <c r="AI2261" s="179"/>
      <c r="AJ2261" s="179"/>
      <c r="AK2261" s="179"/>
      <c r="AL2261" s="179"/>
      <c r="AM2261" s="179"/>
      <c r="AN2261" s="179"/>
      <c r="AO2261" s="179"/>
      <c r="AP2261" s="179"/>
      <c r="AQ2261" s="179"/>
      <c r="AR2261" s="179"/>
      <c r="AS2261" s="179"/>
      <c r="AT2261" s="179"/>
      <c r="AU2261" s="179"/>
      <c r="AV2261" s="179"/>
      <c r="AW2261" s="179"/>
      <c r="AX2261" s="179"/>
      <c r="AY2261" s="179"/>
      <c r="AZ2261" s="179"/>
      <c r="BA2261" s="179"/>
      <c r="BB2261" s="179"/>
      <c r="BC2261" s="179"/>
      <c r="BD2261" s="179"/>
      <c r="BE2261" s="179"/>
      <c r="BF2261" s="179"/>
      <c r="BG2261" s="179"/>
      <c r="BH2261" s="179"/>
      <c r="BI2261" s="179"/>
      <c r="BJ2261" s="179"/>
      <c r="BK2261" s="179"/>
      <c r="BL2261" s="179"/>
      <c r="BM2261" s="179"/>
      <c r="BN2261" s="179"/>
      <c r="BO2261" s="179"/>
      <c r="BP2261" s="179"/>
      <c r="BQ2261" s="179"/>
      <c r="BR2261" s="179"/>
      <c r="BS2261" s="179"/>
      <c r="BT2261" s="179"/>
      <c r="BU2261" s="179"/>
      <c r="BV2261" s="179"/>
      <c r="BW2261" s="179"/>
      <c r="BX2261" s="179"/>
      <c r="BY2261" s="179"/>
      <c r="BZ2261" s="179"/>
      <c r="CA2261" s="179"/>
      <c r="CB2261" s="179"/>
      <c r="CC2261" s="179"/>
      <c r="CD2261" s="179"/>
      <c r="CE2261" s="179"/>
      <c r="CF2261" s="179"/>
      <c r="CG2261" s="179"/>
      <c r="CH2261" s="179"/>
      <c r="CI2261" s="179"/>
      <c r="CJ2261" s="179"/>
      <c r="CK2261" s="179"/>
      <c r="CL2261" s="179"/>
      <c r="CN2261" s="60"/>
      <c r="CO2261" s="179"/>
      <c r="CP2261" s="179"/>
      <c r="CQ2261" s="179"/>
      <c r="CR2261" s="179"/>
      <c r="CS2261" s="179"/>
      <c r="CT2261" s="179"/>
      <c r="CU2261" s="179"/>
      <c r="CV2261" s="179"/>
      <c r="CW2261" s="179"/>
      <c r="CX2261" s="179"/>
      <c r="CY2261" s="179"/>
      <c r="CZ2261" s="179"/>
      <c r="DA2261" s="179"/>
      <c r="DB2261" s="179"/>
      <c r="DC2261" s="179"/>
      <c r="DD2261" s="179"/>
      <c r="DE2261" s="179"/>
      <c r="DF2261" s="179"/>
      <c r="DG2261" s="179"/>
      <c r="DH2261" s="179"/>
      <c r="DI2261" s="179"/>
      <c r="DJ2261" s="179"/>
      <c r="DK2261" s="179"/>
      <c r="DL2261" s="179"/>
    </row>
    <row r="2262" spans="2:116" x14ac:dyDescent="0.35">
      <c r="G2262" s="136" t="str">
        <f>G2248</f>
        <v>Secondary revenue driver</v>
      </c>
      <c r="H2262" s="12"/>
      <c r="I2262" s="60"/>
      <c r="J2262" s="60"/>
      <c r="K2262" s="15"/>
      <c r="L2262" s="15"/>
      <c r="M2262" s="15"/>
      <c r="N2262" s="15"/>
      <c r="O2262" s="15"/>
      <c r="P2262" s="15"/>
      <c r="R2262" s="15"/>
      <c r="S2262" s="4" t="str">
        <f>ADDRESS(ROW(S2254),COLUMN(S2254),2)</f>
        <v>S$2254</v>
      </c>
      <c r="T2262" s="4" t="str">
        <f t="shared" ref="T2262:AY2262" si="3615">ADDRESS(ROW(T2243),COLUMN(T2243),2)</f>
        <v>T$2243</v>
      </c>
      <c r="U2262" s="4" t="str">
        <f t="shared" si="3615"/>
        <v>U$2243</v>
      </c>
      <c r="V2262" s="4" t="str">
        <f t="shared" si="3615"/>
        <v>V$2243</v>
      </c>
      <c r="W2262" s="4" t="str">
        <f t="shared" si="3615"/>
        <v>W$2243</v>
      </c>
      <c r="X2262" s="4" t="str">
        <f t="shared" si="3615"/>
        <v>X$2243</v>
      </c>
      <c r="Y2262" s="4" t="str">
        <f t="shared" si="3615"/>
        <v>Y$2243</v>
      </c>
      <c r="Z2262" s="4" t="str">
        <f t="shared" si="3615"/>
        <v>Z$2243</v>
      </c>
      <c r="AA2262" s="4" t="str">
        <f t="shared" si="3615"/>
        <v>AA$2243</v>
      </c>
      <c r="AB2262" s="4" t="str">
        <f t="shared" si="3615"/>
        <v>AB$2243</v>
      </c>
      <c r="AC2262" s="4" t="str">
        <f t="shared" si="3615"/>
        <v>AC$2243</v>
      </c>
      <c r="AD2262" s="4" t="str">
        <f t="shared" si="3615"/>
        <v>AD$2243</v>
      </c>
      <c r="AE2262" s="4" t="str">
        <f t="shared" si="3615"/>
        <v>AE$2243</v>
      </c>
      <c r="AF2262" s="4" t="str">
        <f t="shared" si="3615"/>
        <v>AF$2243</v>
      </c>
      <c r="AG2262" s="4" t="str">
        <f t="shared" si="3615"/>
        <v>AG$2243</v>
      </c>
      <c r="AH2262" s="4" t="str">
        <f t="shared" si="3615"/>
        <v>AH$2243</v>
      </c>
      <c r="AI2262" s="4" t="str">
        <f t="shared" si="3615"/>
        <v>AI$2243</v>
      </c>
      <c r="AJ2262" s="4" t="str">
        <f t="shared" si="3615"/>
        <v>AJ$2243</v>
      </c>
      <c r="AK2262" s="4" t="str">
        <f t="shared" si="3615"/>
        <v>AK$2243</v>
      </c>
      <c r="AL2262" s="4" t="str">
        <f t="shared" si="3615"/>
        <v>AL$2243</v>
      </c>
      <c r="AM2262" s="4" t="str">
        <f t="shared" si="3615"/>
        <v>AM$2243</v>
      </c>
      <c r="AN2262" s="4" t="str">
        <f t="shared" si="3615"/>
        <v>AN$2243</v>
      </c>
      <c r="AO2262" s="4" t="str">
        <f t="shared" si="3615"/>
        <v>AO$2243</v>
      </c>
      <c r="AP2262" s="4" t="str">
        <f t="shared" si="3615"/>
        <v>AP$2243</v>
      </c>
      <c r="AQ2262" s="4" t="str">
        <f t="shared" si="3615"/>
        <v>AQ$2243</v>
      </c>
      <c r="AR2262" s="4" t="str">
        <f t="shared" si="3615"/>
        <v>AR$2243</v>
      </c>
      <c r="AS2262" s="4" t="str">
        <f t="shared" si="3615"/>
        <v>AS$2243</v>
      </c>
      <c r="AT2262" s="4" t="str">
        <f t="shared" si="3615"/>
        <v>AT$2243</v>
      </c>
      <c r="AU2262" s="4" t="str">
        <f t="shared" si="3615"/>
        <v>AU$2243</v>
      </c>
      <c r="AV2262" s="4" t="str">
        <f t="shared" si="3615"/>
        <v>AV$2243</v>
      </c>
      <c r="AW2262" s="4" t="str">
        <f t="shared" si="3615"/>
        <v>AW$2243</v>
      </c>
      <c r="AX2262" s="4" t="str">
        <f t="shared" si="3615"/>
        <v>AX$2243</v>
      </c>
      <c r="AY2262" s="4" t="str">
        <f t="shared" si="3615"/>
        <v>AY$2243</v>
      </c>
      <c r="AZ2262" s="4" t="str">
        <f t="shared" ref="AZ2262:CE2262" si="3616">ADDRESS(ROW(AZ2243),COLUMN(AZ2243),2)</f>
        <v>AZ$2243</v>
      </c>
      <c r="BA2262" s="4" t="str">
        <f t="shared" si="3616"/>
        <v>BA$2243</v>
      </c>
      <c r="BB2262" s="4" t="str">
        <f t="shared" si="3616"/>
        <v>BB$2243</v>
      </c>
      <c r="BC2262" s="4" t="str">
        <f t="shared" si="3616"/>
        <v>BC$2243</v>
      </c>
      <c r="BD2262" s="4" t="str">
        <f t="shared" si="3616"/>
        <v>BD$2243</v>
      </c>
      <c r="BE2262" s="4" t="str">
        <f t="shared" si="3616"/>
        <v>BE$2243</v>
      </c>
      <c r="BF2262" s="4" t="str">
        <f t="shared" si="3616"/>
        <v>BF$2243</v>
      </c>
      <c r="BG2262" s="4" t="str">
        <f t="shared" si="3616"/>
        <v>BG$2243</v>
      </c>
      <c r="BH2262" s="4" t="str">
        <f t="shared" si="3616"/>
        <v>BH$2243</v>
      </c>
      <c r="BI2262" s="4" t="str">
        <f t="shared" si="3616"/>
        <v>BI$2243</v>
      </c>
      <c r="BJ2262" s="4" t="str">
        <f t="shared" si="3616"/>
        <v>BJ$2243</v>
      </c>
      <c r="BK2262" s="4" t="str">
        <f t="shared" si="3616"/>
        <v>BK$2243</v>
      </c>
      <c r="BL2262" s="4" t="str">
        <f t="shared" si="3616"/>
        <v>BL$2243</v>
      </c>
      <c r="BM2262" s="4" t="str">
        <f t="shared" si="3616"/>
        <v>BM$2243</v>
      </c>
      <c r="BN2262" s="4" t="str">
        <f t="shared" si="3616"/>
        <v>BN$2243</v>
      </c>
      <c r="BO2262" s="4" t="str">
        <f t="shared" si="3616"/>
        <v>BO$2243</v>
      </c>
      <c r="BP2262" s="4" t="str">
        <f t="shared" si="3616"/>
        <v>BP$2243</v>
      </c>
      <c r="BQ2262" s="4" t="str">
        <f t="shared" si="3616"/>
        <v>BQ$2243</v>
      </c>
      <c r="BR2262" s="4" t="str">
        <f t="shared" si="3616"/>
        <v>BR$2243</v>
      </c>
      <c r="BS2262" s="4" t="str">
        <f t="shared" si="3616"/>
        <v>BS$2243</v>
      </c>
      <c r="BT2262" s="4" t="str">
        <f t="shared" si="3616"/>
        <v>BT$2243</v>
      </c>
      <c r="BU2262" s="4" t="str">
        <f t="shared" si="3616"/>
        <v>BU$2243</v>
      </c>
      <c r="BV2262" s="4" t="str">
        <f t="shared" si="3616"/>
        <v>BV$2243</v>
      </c>
      <c r="BW2262" s="4" t="str">
        <f t="shared" si="3616"/>
        <v>BW$2243</v>
      </c>
      <c r="BX2262" s="4" t="str">
        <f t="shared" si="3616"/>
        <v>BX$2243</v>
      </c>
      <c r="BY2262" s="4" t="str">
        <f t="shared" si="3616"/>
        <v>BY$2243</v>
      </c>
      <c r="BZ2262" s="4" t="str">
        <f t="shared" si="3616"/>
        <v>BZ$2243</v>
      </c>
      <c r="CA2262" s="4" t="str">
        <f t="shared" si="3616"/>
        <v>CA$2243</v>
      </c>
      <c r="CB2262" s="4" t="str">
        <f t="shared" si="3616"/>
        <v>CB$2243</v>
      </c>
      <c r="CC2262" s="4" t="str">
        <f t="shared" si="3616"/>
        <v>CC$2243</v>
      </c>
      <c r="CD2262" s="4" t="str">
        <f t="shared" si="3616"/>
        <v>CD$2243</v>
      </c>
      <c r="CE2262" s="4" t="str">
        <f t="shared" si="3616"/>
        <v>CE$2243</v>
      </c>
      <c r="CF2262" s="4" t="str">
        <f t="shared" ref="CF2262:CL2262" si="3617">ADDRESS(ROW(CF2243),COLUMN(CF2243),2)</f>
        <v>CF$2243</v>
      </c>
      <c r="CG2262" s="4" t="str">
        <f t="shared" si="3617"/>
        <v>CG$2243</v>
      </c>
      <c r="CH2262" s="4" t="str">
        <f t="shared" si="3617"/>
        <v>CH$2243</v>
      </c>
      <c r="CI2262" s="4" t="str">
        <f t="shared" si="3617"/>
        <v>CI$2243</v>
      </c>
      <c r="CJ2262" s="4" t="str">
        <f t="shared" si="3617"/>
        <v>CJ$2243</v>
      </c>
      <c r="CK2262" s="4" t="str">
        <f t="shared" si="3617"/>
        <v>CK$2243</v>
      </c>
      <c r="CL2262" s="4" t="str">
        <f t="shared" si="3617"/>
        <v>CL$2243</v>
      </c>
      <c r="CN2262" s="60"/>
      <c r="CO2262" s="4" t="str">
        <f t="shared" ref="CO2262:DK2262" si="3618">ADDRESS(ROW(CO2243),COLUMN(CO2243),2)</f>
        <v>CO$2243</v>
      </c>
      <c r="CP2262" s="4" t="str">
        <f t="shared" si="3618"/>
        <v>CP$2243</v>
      </c>
      <c r="CQ2262" s="4" t="str">
        <f t="shared" si="3618"/>
        <v>CQ$2243</v>
      </c>
      <c r="CR2262" s="4" t="str">
        <f t="shared" si="3618"/>
        <v>CR$2243</v>
      </c>
      <c r="CS2262" s="4" t="str">
        <f t="shared" si="3618"/>
        <v>CS$2243</v>
      </c>
      <c r="CT2262" s="4" t="str">
        <f t="shared" si="3618"/>
        <v>CT$2243</v>
      </c>
      <c r="CU2262" s="4" t="str">
        <f t="shared" si="3618"/>
        <v>CU$2243</v>
      </c>
      <c r="CV2262" s="4" t="str">
        <f t="shared" si="3618"/>
        <v>CV$2243</v>
      </c>
      <c r="CW2262" s="4" t="str">
        <f t="shared" si="3618"/>
        <v>CW$2243</v>
      </c>
      <c r="CX2262" s="4" t="str">
        <f t="shared" si="3618"/>
        <v>CX$2243</v>
      </c>
      <c r="CY2262" s="4" t="str">
        <f t="shared" si="3618"/>
        <v>CY$2243</v>
      </c>
      <c r="CZ2262" s="4" t="str">
        <f t="shared" si="3618"/>
        <v>CZ$2243</v>
      </c>
      <c r="DA2262" s="4" t="str">
        <f t="shared" si="3618"/>
        <v>DA$2243</v>
      </c>
      <c r="DB2262" s="4" t="str">
        <f t="shared" si="3618"/>
        <v>DB$2243</v>
      </c>
      <c r="DC2262" s="4" t="str">
        <f t="shared" si="3618"/>
        <v>DC$2243</v>
      </c>
      <c r="DD2262" s="4" t="str">
        <f t="shared" si="3618"/>
        <v>DD$2243</v>
      </c>
      <c r="DE2262" s="4" t="str">
        <f t="shared" si="3618"/>
        <v>DE$2243</v>
      </c>
      <c r="DF2262" s="4" t="str">
        <f t="shared" si="3618"/>
        <v>DF$2243</v>
      </c>
      <c r="DG2262" s="4" t="str">
        <f t="shared" si="3618"/>
        <v>DG$2243</v>
      </c>
      <c r="DH2262" s="4" t="str">
        <f t="shared" si="3618"/>
        <v>DH$2243</v>
      </c>
      <c r="DI2262" s="4" t="str">
        <f t="shared" si="3618"/>
        <v>DI$2243</v>
      </c>
      <c r="DJ2262" s="4" t="str">
        <f t="shared" si="3618"/>
        <v>DJ$2243</v>
      </c>
      <c r="DK2262" s="4" t="str">
        <f t="shared" si="3618"/>
        <v>DK$2243</v>
      </c>
      <c r="DL2262" s="4" t="str">
        <f t="shared" ref="DL2262" si="3619">ADDRESS(ROW(DL2243),COLUMN(DL2243),2)</f>
        <v>DL$2243</v>
      </c>
    </row>
    <row r="2263" spans="2:116" x14ac:dyDescent="0.35">
      <c r="G2263" s="136" t="str">
        <f>G2249</f>
        <v>Secondary volume driver</v>
      </c>
      <c r="H2263" s="12"/>
      <c r="I2263" s="60"/>
      <c r="J2263" s="60"/>
      <c r="K2263" s="15"/>
      <c r="L2263" s="15"/>
      <c r="M2263" s="15"/>
      <c r="N2263" s="15"/>
      <c r="O2263" s="15"/>
      <c r="P2263" s="15"/>
      <c r="R2263" s="15"/>
      <c r="S2263" s="179" t="str">
        <f t="shared" ref="S2263:AX2263" si="3620">S2249</f>
        <v>S$19</v>
      </c>
      <c r="T2263" s="179" t="str">
        <f t="shared" si="3620"/>
        <v>T$19</v>
      </c>
      <c r="U2263" s="179" t="str">
        <f t="shared" si="3620"/>
        <v>U$19</v>
      </c>
      <c r="V2263" s="179" t="str">
        <f t="shared" si="3620"/>
        <v>V$19</v>
      </c>
      <c r="W2263" s="179" t="str">
        <f t="shared" si="3620"/>
        <v>W$19</v>
      </c>
      <c r="X2263" s="179" t="str">
        <f t="shared" si="3620"/>
        <v>X$19</v>
      </c>
      <c r="Y2263" s="179" t="str">
        <f t="shared" si="3620"/>
        <v>Y$19</v>
      </c>
      <c r="Z2263" s="179" t="str">
        <f t="shared" si="3620"/>
        <v>Z$19</v>
      </c>
      <c r="AA2263" s="179" t="str">
        <f t="shared" si="3620"/>
        <v>AA$19</v>
      </c>
      <c r="AB2263" s="179" t="str">
        <f t="shared" si="3620"/>
        <v>AB$19</v>
      </c>
      <c r="AC2263" s="179" t="str">
        <f t="shared" si="3620"/>
        <v>AC$19</v>
      </c>
      <c r="AD2263" s="179" t="str">
        <f t="shared" si="3620"/>
        <v>AD$19</v>
      </c>
      <c r="AE2263" s="179" t="str">
        <f t="shared" si="3620"/>
        <v>AE$19</v>
      </c>
      <c r="AF2263" s="179" t="str">
        <f t="shared" si="3620"/>
        <v>AF$19</v>
      </c>
      <c r="AG2263" s="179" t="str">
        <f t="shared" si="3620"/>
        <v>AG$19</v>
      </c>
      <c r="AH2263" s="179" t="str">
        <f t="shared" si="3620"/>
        <v>AH$19</v>
      </c>
      <c r="AI2263" s="179" t="str">
        <f t="shared" si="3620"/>
        <v>AI$19</v>
      </c>
      <c r="AJ2263" s="179" t="str">
        <f t="shared" si="3620"/>
        <v>AJ$19</v>
      </c>
      <c r="AK2263" s="179" t="str">
        <f t="shared" si="3620"/>
        <v>AK$19</v>
      </c>
      <c r="AL2263" s="179" t="str">
        <f t="shared" si="3620"/>
        <v>AL$19</v>
      </c>
      <c r="AM2263" s="179" t="str">
        <f t="shared" si="3620"/>
        <v>AM$19</v>
      </c>
      <c r="AN2263" s="179" t="str">
        <f t="shared" si="3620"/>
        <v>AN$19</v>
      </c>
      <c r="AO2263" s="179" t="str">
        <f t="shared" si="3620"/>
        <v>AO$19</v>
      </c>
      <c r="AP2263" s="179" t="str">
        <f t="shared" si="3620"/>
        <v>AP$19</v>
      </c>
      <c r="AQ2263" s="179" t="str">
        <f t="shared" si="3620"/>
        <v>AQ$19</v>
      </c>
      <c r="AR2263" s="179" t="str">
        <f t="shared" si="3620"/>
        <v>AR$19</v>
      </c>
      <c r="AS2263" s="179" t="str">
        <f t="shared" si="3620"/>
        <v>AS$19</v>
      </c>
      <c r="AT2263" s="179" t="str">
        <f t="shared" si="3620"/>
        <v>AT$19</v>
      </c>
      <c r="AU2263" s="179" t="str">
        <f t="shared" si="3620"/>
        <v>AU$19</v>
      </c>
      <c r="AV2263" s="179" t="str">
        <f t="shared" si="3620"/>
        <v>AV$19</v>
      </c>
      <c r="AW2263" s="179" t="str">
        <f t="shared" si="3620"/>
        <v>AW$19</v>
      </c>
      <c r="AX2263" s="179" t="str">
        <f t="shared" si="3620"/>
        <v>AX$19</v>
      </c>
      <c r="AY2263" s="179" t="str">
        <f t="shared" ref="AY2263:CD2263" si="3621">AY2249</f>
        <v>AY$19</v>
      </c>
      <c r="AZ2263" s="179" t="str">
        <f t="shared" si="3621"/>
        <v>AZ$19</v>
      </c>
      <c r="BA2263" s="179" t="str">
        <f t="shared" si="3621"/>
        <v>BA$19</v>
      </c>
      <c r="BB2263" s="179" t="str">
        <f t="shared" si="3621"/>
        <v>BB$19</v>
      </c>
      <c r="BC2263" s="179" t="str">
        <f t="shared" si="3621"/>
        <v>BC$19</v>
      </c>
      <c r="BD2263" s="179" t="str">
        <f t="shared" si="3621"/>
        <v>BD$19</v>
      </c>
      <c r="BE2263" s="179" t="str">
        <f t="shared" si="3621"/>
        <v>BE$19</v>
      </c>
      <c r="BF2263" s="179" t="str">
        <f t="shared" si="3621"/>
        <v>BF$19</v>
      </c>
      <c r="BG2263" s="179" t="str">
        <f t="shared" si="3621"/>
        <v>BG$19</v>
      </c>
      <c r="BH2263" s="179" t="str">
        <f t="shared" si="3621"/>
        <v>BH$19</v>
      </c>
      <c r="BI2263" s="179" t="str">
        <f t="shared" si="3621"/>
        <v>BI$19</v>
      </c>
      <c r="BJ2263" s="179" t="str">
        <f t="shared" si="3621"/>
        <v>BJ$19</v>
      </c>
      <c r="BK2263" s="179" t="str">
        <f t="shared" si="3621"/>
        <v>BK$19</v>
      </c>
      <c r="BL2263" s="179" t="str">
        <f t="shared" si="3621"/>
        <v>BL$19</v>
      </c>
      <c r="BM2263" s="179" t="str">
        <f t="shared" si="3621"/>
        <v>BM$19</v>
      </c>
      <c r="BN2263" s="179" t="str">
        <f t="shared" si="3621"/>
        <v>BN$19</v>
      </c>
      <c r="BO2263" s="179" t="str">
        <f t="shared" si="3621"/>
        <v>BO$19</v>
      </c>
      <c r="BP2263" s="179" t="str">
        <f t="shared" si="3621"/>
        <v>BP$19</v>
      </c>
      <c r="BQ2263" s="179" t="str">
        <f t="shared" si="3621"/>
        <v>BQ$19</v>
      </c>
      <c r="BR2263" s="179" t="str">
        <f t="shared" si="3621"/>
        <v>BR$19</v>
      </c>
      <c r="BS2263" s="179" t="str">
        <f t="shared" si="3621"/>
        <v>BS$19</v>
      </c>
      <c r="BT2263" s="179" t="str">
        <f t="shared" si="3621"/>
        <v>BT$19</v>
      </c>
      <c r="BU2263" s="179" t="str">
        <f t="shared" si="3621"/>
        <v>BU$19</v>
      </c>
      <c r="BV2263" s="179" t="str">
        <f t="shared" si="3621"/>
        <v>BV$19</v>
      </c>
      <c r="BW2263" s="179" t="str">
        <f t="shared" si="3621"/>
        <v>BW$19</v>
      </c>
      <c r="BX2263" s="179" t="str">
        <f t="shared" si="3621"/>
        <v>BX$19</v>
      </c>
      <c r="BY2263" s="179" t="str">
        <f t="shared" si="3621"/>
        <v>BY$19</v>
      </c>
      <c r="BZ2263" s="179" t="str">
        <f t="shared" si="3621"/>
        <v>BZ$19</v>
      </c>
      <c r="CA2263" s="179" t="str">
        <f t="shared" si="3621"/>
        <v>CA$19</v>
      </c>
      <c r="CB2263" s="179" t="str">
        <f t="shared" si="3621"/>
        <v>CB$19</v>
      </c>
      <c r="CC2263" s="179" t="str">
        <f t="shared" si="3621"/>
        <v>CC$19</v>
      </c>
      <c r="CD2263" s="179" t="str">
        <f t="shared" si="3621"/>
        <v>CD$19</v>
      </c>
      <c r="CE2263" s="179" t="str">
        <f t="shared" ref="CE2263:CL2263" si="3622">CE2249</f>
        <v>CE$19</v>
      </c>
      <c r="CF2263" s="179" t="str">
        <f t="shared" si="3622"/>
        <v>CF$19</v>
      </c>
      <c r="CG2263" s="179" t="str">
        <f t="shared" si="3622"/>
        <v>CG$19</v>
      </c>
      <c r="CH2263" s="179" t="str">
        <f t="shared" si="3622"/>
        <v>CH$19</v>
      </c>
      <c r="CI2263" s="179" t="str">
        <f t="shared" si="3622"/>
        <v>CI$19</v>
      </c>
      <c r="CJ2263" s="179" t="str">
        <f t="shared" si="3622"/>
        <v>CJ$19</v>
      </c>
      <c r="CK2263" s="179" t="str">
        <f t="shared" si="3622"/>
        <v>CK$19</v>
      </c>
      <c r="CL2263" s="179" t="str">
        <f t="shared" si="3622"/>
        <v>CL$19</v>
      </c>
      <c r="CN2263" s="60"/>
      <c r="CO2263" s="179" t="str">
        <f t="shared" ref="CO2263:DK2263" si="3623">CO2249</f>
        <v>CO$19</v>
      </c>
      <c r="CP2263" s="179" t="str">
        <f t="shared" si="3623"/>
        <v>CP$19</v>
      </c>
      <c r="CQ2263" s="179" t="str">
        <f t="shared" si="3623"/>
        <v>CQ$19</v>
      </c>
      <c r="CR2263" s="179" t="str">
        <f t="shared" si="3623"/>
        <v>CR$19</v>
      </c>
      <c r="CS2263" s="179" t="str">
        <f t="shared" si="3623"/>
        <v>CS$19</v>
      </c>
      <c r="CT2263" s="179" t="str">
        <f t="shared" si="3623"/>
        <v>CT$19</v>
      </c>
      <c r="CU2263" s="179" t="str">
        <f t="shared" si="3623"/>
        <v>CU$19</v>
      </c>
      <c r="CV2263" s="179" t="str">
        <f t="shared" si="3623"/>
        <v>CV$19</v>
      </c>
      <c r="CW2263" s="179" t="str">
        <f t="shared" si="3623"/>
        <v>CW$19</v>
      </c>
      <c r="CX2263" s="179" t="str">
        <f t="shared" si="3623"/>
        <v>CX$19</v>
      </c>
      <c r="CY2263" s="179" t="str">
        <f t="shared" si="3623"/>
        <v>CY$19</v>
      </c>
      <c r="CZ2263" s="179" t="str">
        <f t="shared" si="3623"/>
        <v>CZ$19</v>
      </c>
      <c r="DA2263" s="179" t="str">
        <f t="shared" si="3623"/>
        <v>DA$19</v>
      </c>
      <c r="DB2263" s="179" t="str">
        <f t="shared" si="3623"/>
        <v>DB$19</v>
      </c>
      <c r="DC2263" s="179" t="str">
        <f t="shared" si="3623"/>
        <v>DC$19</v>
      </c>
      <c r="DD2263" s="179" t="str">
        <f t="shared" si="3623"/>
        <v>DD$19</v>
      </c>
      <c r="DE2263" s="179" t="str">
        <f t="shared" si="3623"/>
        <v>DE$19</v>
      </c>
      <c r="DF2263" s="179" t="str">
        <f t="shared" si="3623"/>
        <v>DF$19</v>
      </c>
      <c r="DG2263" s="179" t="str">
        <f t="shared" si="3623"/>
        <v>DG$19</v>
      </c>
      <c r="DH2263" s="179" t="str">
        <f t="shared" si="3623"/>
        <v>DH$19</v>
      </c>
      <c r="DI2263" s="179" t="str">
        <f t="shared" si="3623"/>
        <v>DI$19</v>
      </c>
      <c r="DJ2263" s="179" t="str">
        <f t="shared" si="3623"/>
        <v>DJ$19</v>
      </c>
      <c r="DK2263" s="179" t="str">
        <f t="shared" si="3623"/>
        <v>DK$19</v>
      </c>
      <c r="DL2263" s="179" t="str">
        <f t="shared" ref="DL2263" si="3624">DL2249</f>
        <v>DL$19</v>
      </c>
    </row>
  </sheetData>
  <conditionalFormatting sqref="H10:P12 H15:P23 AD25:CL38 I13:P24 I1680:P1681 H789:P797 T977:CL977 S996:CL998 S1000:CL1000 S2187:CL2188 S2213:CL2214 S815:CL816 H442:P464 H309:P330 H1369:P1471 S2239:CL2240 CN789:CN797 CN1600:CN1607 CN1369:CN1449 CN442:CN464 CN466:CN490 CN309:CN330 CO1113:DK1128 CN1129:DK1137 H1228:P1269 CN1228:CN1269 CN1700:CN1707 CN1062:CN1084 CN1734:CN1741 CN2231:CN1048576 CN2178:CN2197 CN2127:CN2146 CN2205:CN2223 CO1414:DL1435 CO1386:DL1411 CO1062:DL1072 CO942:DL955 CO44:DL51 CO1369:DL1377 CO1309:DL1325 CO1327:DL1328 CO1533:DL1534 CO1260:DL1261 CO1666:DL1667 CO1634:DL1635 CO1180:DL1181 CO1145:DL1145 CO1110:DL1110 CO1000:DL1000 CO979:DL979 CO930:DL931 CO910:DL913 CO1638:DL1643 CO812:DL816 CO799:DL809 CO1383:DL1383 CO481:DL490 CO1264:DL1269 CO1220:DL1225 CO1602:DL1607 CO1054:DL1060 CO934:DL939 CO791:DL797 CO444:DL450 CO328:DL330 CO2244:DL2261 CO1670:DL1675 CO1437:DL1449 CO468:DL479 CO499:DL529 CO311:DL325 CO334:DL354 CO2239:DL2240 CO1555:DL1556 CO1576:DL1577 CO1559:DL1564 CO1580:DL1585 CO1598:DL1598 CO1515:DL1520 CO1537:DL1542 CO2263:DL2263 CO1216:DL1217 CO1698:DL1698 CO1304:DL1306 CO1736:DL1741 CO1702:DL1707 CO1228:DL1258 CO1075:DL1075 CO1732:DL1732 CO1766:DL1766 CO2136:DL2146 CO2187:DL2197 CO2213:DL2223 CN1898:CN1900 CN1901:DL1918 CN1922:DL1924 CN1919:CN1921 CO1919:DL1920 CO1898:DL1899 CO384:DL412 CN1513:CN1520 CO40:DL42 CN53:DL73 CN39:CN52 CN75:DL86 CN74 CN88:DL104 CN87 CN105 CN120 CN176:DL187 CN175 DL2225:DL2237 CN2225:DK2226 CN2224:DL2224 DL2199:DL2211 CN2199:DK2201 CN2198:DL2198 CN2147:DL2177 CN2066:DL2126 CN1742:DL1743 CN1708:DL1708 CN1676:DL1676 CN1644:DL1644 H1600:P1608 CN1608:DL1608 CN1586:DL1586 CN1565:DL1565 CN1543:DL1543 CN1521:DL1521 CO2202:DK2211 CO2227:DK2237 CO2178:DL2185 CO2127:DL2134 CN1954:CN1956 CO1954:DL1955 K1939:P1950 H1939:H1950 CN1926:DL1953 H1926:P1938 CN1988:CN1990 CO1988:DL1989 K1973:P1984 H1973:H1984 CN1957:DL1987 K2008:P2011 H2008:H2011 CN1991:DL2014 H1985:P2007 H1951:P1972 T2015:CL2015 K2035:P2038 H2035:H2038 T2042:CL2042 H2012:P2034 CN2016:DL2041 CN106:DL107 CN121:DL136 CN2063:CN2065 CO2063:DL2064 H1848:P1924 CN1848:DL1897 CO569:DL573 CN499:CN544 CO531:DL544 CO1138:DK1143 DL1113:DL1143 S1805:CL1806 CO1103:DK1108 CO1078:DL1084 CN1173:CN1190 CO1173:DK1178 CO1148:DL1154 CN1138:CN1154 CN1103:CN1128 CN1209:CN1225 CO1209:DK1214 CO1184:DL1190 H1700:P1708 CN221:DL223 H194:I206 J190:P206 J208:P211 CN208:DL211 CN190:DL193 CN2042 CN2043:DL2062 CN2015 R208:CL211 R44:CL107 R1702:CL1708 R1184:CL1190 R1148:CL1154 R1078:CL1084 R1804:R1806 R1776:CL1776 R2043:CL2121 R1113:CL1143 R568 R1848:CL1924 R334:CL354 R355:R356 R39:CL42 R2042 R2016:CL2041 R2015 R1955 R1988 R1989:CL2014 R1956:CL1987 R1926:CL1954 R1602:CL1608 R1638:CL1644 R2136:CL2147 R2189:CL2198 R2215:CL2224 R1766:CL1766 R1732:CL1732 R1075:CL1075 R1228:CL1258 R1304:CL1306 R1698:CL1698 R1216:CL1217 R2241:CL2250 R1598:CL1598 R1597 R1578:R1579 R1576:CL1577 R1575 R1557:R1558 R1555:CL1556 R1554 R1535:R1536 R2238:R2240 R384:CL412 R311:CL325 R499:CL529 R468:CL479 R451:R464 R1437:CL1449 R1414:CL1435 R1386:CL1411 R1062:CL1072 R942:CL955 R1369:CL1377 R1309:CL1325 R1327:CL1328 R1533:CL1534 R1260:CL1261 R1666:CL1667 R1634:CL1635 R1180:CL1181 R1145:CL1145 R1110:CL1110 R979:CL979 R930:CL931 R910:CL913 R812:CL814 R799:CL809 R1383:CL1383 R481:CL490 R1264:CL1269 R1220:CL1225 R1054:CL1060 R934:CL939 R791:CL797 R444:CL450 R328:CL330 R1670:CL1676 R530 R815:R817 R43 R2212:R2214 R2186:R2188 R2135 R1436 R1412:R1413 R1326 R1532 R1303 R1259 R1697 R1665 R1633 R1215 R1179 R1144 R1109 R1731 R1765 R1073:R1074 R977:R978 R929 R914 R332:R333 R835 R810:R811 R480 R1378:R1382 R996 R1384:R1385 R1329:R1330 R1307:R1308 R1513:R1514 R1262:R1263 R1218:R1219 R1668:R1669 R1636:R1637 R1600:R1601 R1182:R1183 R1146:R1147 R1111:R1112 R1076:R1077 R1700:R1701 R1734:R1735 R980:R981 R956:R957 R932:R933 R908:R909 R789:R790 R466:R467 R442:R443 R414:R415 R383 R309:R310 R326:R327 R190:CL206 H1776:P1776 CO1810:DL1829 R1807:CL1829 CN566:CN573 CO566:DL567 R531:CL545 H499:P545 CN545:DL545 H1678:P1679 H414:P424 H1062:P1084 H1473:P1510 I1472:P1472 H1156:P1190 R1156:CL1178 DL1156:DL1178 CN1156:DK1172 H1192:P1225 R1192:CL1214 DL1192:DL1214 CN1192:DK1208 R1086:CL1108 DL1086:DL1108 CN1086:DK1102 H1272:P1293 H1294:H1296 K1294:P1296 H1086:P1093 H1103:P1154 H1094:H1102 J1094:P1102 H2039:P2121 H2123:P2147 R2123:CL2134 H2149:P2172 R2149:CL2172 R2174:CL2185 H2174:P2198 H2200:P2224 R2200:CL2211 H2226:P2250 R2226:CL2237 H2252:P1048576 R2252:CL1048576 H2122:CL2122 H2148:CL2148 H2173:CL2173 H2199:CL2199 H2225:CL2225 H2251:CL2251 H1778:P1793 H1794:H1796 J1794:P1796 H1797:P1798 H1803:P1829 H1799:H1802 J1799:P1802 H1734:P1749 H1759:P1766 H1750:H1758 J1750:P1758 H1710:P1715 H1725:P1732 H1716:H1724 J1716:P1724 H1682:P1688 J1689:P1690 H1689:H1690 H1646:P1656 J1657:P1658 H1657:H1658 CO818:DL834 R818:CL834 CO915:DL928 R915:CL928 CO958:DL977 R958:CL976 CO982:DL998 R982:CL995 CN942:CN996 CO1744:DL1764 CN1744:CN1766 R1736:CL1764 CN1522:CN1542 CO1522:DL1531 R1515:CL1531 CN1544:CN1564 CO1544:DL1553 R1537:CL1553 CN1566:CN1585 CO1566:DL1574 R1559:CL1574 CN1587:CN1598 CO1587:DL1596 R1580:CL1596 CN1610:CN1643 CO1610:DL1632 R1610:CL1632 CO1646:DL1664 CN1646:CN1675 R1646:CL1664 H1659:P1676 CO1678:DL1696 CN1678:CN1698 R1678:CL1696 H1691:P1698 CO1710:DL1730 CN1710:CN1732 R1710:CL1730 CO1782:DL1808 CN1782:CN1829 R1778:CL1803 CO1272:DL1302 R1272:CL1302 CO1331:DL1360 R1331:CL1360 H1297:P1360 CN1272:CN1360 J1544:P1544 H1544 H1545:P1565 J1566:P1566 H1566 H1567:P1586 H1588:P1598 J1587:P1587 H1587 H1513:P1521 H1523:P1543 J1522:P1522 H1522 H1610:P1620 H1627:P1644 H1621:H1626 J1621:P1626 H121:H123 J121:P121 H466:P475 H477:P490 J476:P476 H476 H942:P996 R1451:CL1510 CN1451:DL1510 R1450:DL1450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R707:CL767 CN629 CN707:DL767 H707:P767 CN636:CN638 R606:DL624 R625:R638 H591:P638 K122:P123 CN414:CN434 CN436:DL440 CO416:DL434 R416:CL434 R438:CL440 R435:R437 S436:CL437 H426:P440 S841:CL842 CO862:DL907 CO836:DL842 R862:CL907 R836:CL840 R841:R843 R861 CO844:DL849 R844:CL849 H799:P939 CN799:CN849 CN851:CN939 R851:CL860 CO851:DL860 R850:DL850 CN137 H138:H140 J138:P138 H124:P137 K139:P140 CN138:DL141 CN148:DL174 R109:CL141 R146 R148:CL187 R147:DL147 R142:DL145 H141:P187 CN667:CN668 CN703:CN705 R641:DL649 CN683 R650:R705 H641:P698 H700:P705 H699:J699 H1002:P1060 CN1002:CN1060 R1002:R1053">
    <cfRule type="expression" dxfId="734" priority="462">
      <formula>ISNUMBER(SEARCH("Calcs.", _xlfn.FORMULATEXT(H10)))</formula>
    </cfRule>
    <cfRule type="expression" dxfId="733" priority="463">
      <formula>ISNUMBER(SEARCH("Assumption", _xlfn.FORMULATEXT(H10)))</formula>
    </cfRule>
    <cfRule type="expression" dxfId="732" priority="465">
      <formula>ISNUMBER(SEARCH("=", _xlfn.FORMULATEXT(H10)))</formula>
    </cfRule>
    <cfRule type="expression" dxfId="731" priority="467">
      <formula>(ISNUMBER(SEARCH("=", _xlfn.FORMULATEXT(H10)))*1=0)</formula>
    </cfRule>
  </conditionalFormatting>
  <conditionalFormatting sqref="F1649:F1650">
    <cfRule type="cellIs" dxfId="730" priority="430" stopIfTrue="1" operator="notEqual">
      <formula>0.6545646468</formula>
    </cfRule>
  </conditionalFormatting>
  <conditionalFormatting sqref="G13:H14 G24:H24 H15:H23">
    <cfRule type="cellIs" dxfId="729" priority="468" stopIfTrue="1" operator="notEqual">
      <formula>0.6545646468</formula>
    </cfRule>
  </conditionalFormatting>
  <conditionalFormatting sqref="F1681:F1682">
    <cfRule type="cellIs" dxfId="728" priority="429" stopIfTrue="1" operator="notEqual">
      <formula>0.6545646468</formula>
    </cfRule>
  </conditionalFormatting>
  <conditionalFormatting sqref="H1226:P1227 CN1226:DL1227 R1226:CL1227">
    <cfRule type="expression" dxfId="727" priority="408">
      <formula>ISNUMBER(SEARCH("Calcs.", _xlfn.FORMULATEXT(H1226)))</formula>
    </cfRule>
    <cfRule type="expression" dxfId="726" priority="409">
      <formula>ISNUMBER(SEARCH("Assumption", _xlfn.FORMULATEXT(H1226)))</formula>
    </cfRule>
    <cfRule type="expression" dxfId="725" priority="410">
      <formula>ISNUMBER(SEARCH("=", _xlfn.FORMULATEXT(H1226)))</formula>
    </cfRule>
    <cfRule type="expression" dxfId="724" priority="411">
      <formula>(ISNUMBER(SEARCH("=", _xlfn.FORMULATEXT(H1226)))*1=0)</formula>
    </cfRule>
  </conditionalFormatting>
  <conditionalFormatting sqref="H1270:P1270 CN1270:DL1270 R1270:CL1270">
    <cfRule type="expression" dxfId="723" priority="400">
      <formula>ISNUMBER(SEARCH("Calcs.", _xlfn.FORMULATEXT(H1270)))</formula>
    </cfRule>
    <cfRule type="expression" dxfId="722" priority="401">
      <formula>ISNUMBER(SEARCH("Assumption", _xlfn.FORMULATEXT(H1270)))</formula>
    </cfRule>
    <cfRule type="expression" dxfId="721" priority="402">
      <formula>ISNUMBER(SEARCH("=", _xlfn.FORMULATEXT(H1270)))</formula>
    </cfRule>
    <cfRule type="expression" dxfId="720" priority="403">
      <formula>(ISNUMBER(SEARCH("=", _xlfn.FORMULATEXT(H1270)))*1=0)</formula>
    </cfRule>
  </conditionalFormatting>
  <conditionalFormatting sqref="CO2251:DL2251">
    <cfRule type="expression" dxfId="719" priority="396">
      <formula>ISNUMBER(SEARCH("Calcs.", _xlfn.FORMULATEXT(CO2251)))</formula>
    </cfRule>
    <cfRule type="expression" dxfId="718" priority="397">
      <formula>ISNUMBER(SEARCH("Assumption", _xlfn.FORMULATEXT(CO2251)))</formula>
    </cfRule>
    <cfRule type="expression" dxfId="717" priority="398">
      <formula>(ISNUMBER(SEARCH("=", _xlfn.FORMULATEXT(CO2251)))*1=0)</formula>
    </cfRule>
    <cfRule type="expression" dxfId="716" priority="399">
      <formula>ISNUMBER(SEARCH("=", _xlfn.FORMULATEXT(CO2251)))</formula>
    </cfRule>
  </conditionalFormatting>
  <conditionalFormatting sqref="H10:P12 H15:P23 AD25:CL38 I13:P24 H789:P797 T977:CL977 S996:CL998 S1000:CL1000 S2187:CL2188 S2213:CL2214 S815:CL816 H442:P464 H309:P330 H1369:P1471 S2239:CL2240 CN789:CN797 CN1369:CN1449 CN442:CN464 CN466:CN490 CN309:CN330 CN1600:CN1607 CO1113:DK1128 CN1129:DK1137 CN1700:CN1707 CN1062:CN1084 CN1734:CN1741 CN2231:CN1048576 CN2178:CN2197 CN2127:CN2146 CN2205:CN2223 CO1414:DL1435 CO1386:DL1411 CO1670:DL1675 CO1062:DL1072 CO942:DL955 CO44:DL51 CO1369:DL1377 CO1309:DL1325 CO1327:DL1328 CO1533:DL1534 CO1260:DL1261 CO1666:DL1667 CO1602:DL1607 CO1634:DL1635 CO1180:DL1181 CO1145:DL1145 CO1110:DL1110 CO1000:DL1000 CO979:DL979 CO930:DL931 CO910:DL913 CO1638:DL1643 CO812:DL816 CO2244:DL2261 CO799:DL809 CO1383:DL1383 CO481:DL490 CO1054:DL1060 CO934:DL939 CO791:DL797 CO444:DL450 CO328:DL330 CO1437:DL1449 CO468:DL479 CO499:DL529 CO311:DL325 CO334:DL354 CO2239:DL2240 CO1555:DL1556 CO1576:DL1577 CO1559:DL1564 CO1580:DL1585 CO1598:DL1598 CO1515:DL1520 CO1537:DL1542 CO2263:DL2263 CO1216:DL1217 CO1698:DL1698 CO1304:DL1306 CO1736:DL1741 CO1702:DL1707 CO1220:DL1258 CO1264:DL1270 CO1075:DL1075 CO1732:DL1732 CO1766:DL1766 CO2136:DL2146 CO2187:DL2197 CO2213:DL2223 CN1898:CN1900 CN1901:DL1918 CN1922:DL1924 CN1919:CN1921 CO1919:DL1920 CO1898:DL1899 CO384:DL412 CN1513:CN1520 CO40:DL42 CN53:DL73 CN39:CN52 CN75:DL86 CN74 CN88:DL104 CN87 CN105 CN120 CN176:DL187 CN175 DL2225:DL2237 CN2225:DK2226 CN2224:DL2224 DL2199:DL2211 CN2199:DK2201 CN2198:DL2198 CN2147:DL2177 CN2066:DL2126 CN1742:DL1743 CN1708:DL1708 CN1676:DL1676 CN1644:DL1644 H1600:P1608 CN1608:DL1608 CN1586:DL1586 CN1565:DL1565 CN1543:DL1543 CN1521:DL1521 CO2202:DK2211 CO2227:DK2237 CO2178:DL2185 CO2127:DL2134 CN1954:CN1956 CO1954:DL1955 K1939:P1950 H1939:H1950 CN1926:DL1953 H1926:P1938 CN1988:CN1990 CO1988:DL1989 K1973:P1984 H1973:H1984 CN1957:DL1987 K2008:P2011 H2008:H2011 CN1991:DL2014 H1985:P2007 H1951:P1972 T2015:CL2015 K2035:P2038 H2035:H2038 T2042:CL2042 H2012:P2034 CN2016:DL2041 CN106:DL107 CN121:DL136 CN2063:CN2065 CO2063:DL2064 H1848:P1924 CN1848:DL1897 CO569:DL573 CN499:CN544 CO531:DL544 CO1138:DK1143 DL1113:DL1143 S1805:CL1806 CO1103:DK1108 CO1078:DL1084 CN1173:CN1190 CO1173:DK1178 CO1148:DL1154 CN1138:CN1154 CN1103:CN1128 CO1209:DK1214 CN1209:CN1270 CO1184:DL1190 H1700:P1708 CN221:DL223 H194:I206 J190:P206 J208:P211 CN208:DL211 CN190:DL193 CN2042 CN2043:DL2062 CN2015 R208:CL211 R44:CL107 R1702:CL1708 R1184:CL1190 R1148:CL1154 R1078:CL1084 R1804:R1806 R1776:CL1776 R2043:CL2121 R1113:CL1143 R568 R1848:CL1924 R334:CL354 R355:R356 R39:CL42 R2042 R2016:CL2041 R2015 R1955 R1988 R1989:CL2014 R1956:CL1987 R1926:CL1954 R1602:CL1608 R1638:CL1644 R1670:CL1676 R2136:CL2147 R2189:CL2198 R2215:CL2224 R1766:CL1766 R1732:CL1732 R1075:CL1075 R1220:CL1258 R1304:CL1306 R1698:CL1698 R1216:CL1217 R2241:CL2250 R1598:CL1598 R1597 R1578:R1579 R1576:CL1577 R1575 R1557:R1558 R1555:CL1556 R1554 R1535:R1536 R2238:R2240 R384:CL412 R311:CL325 R499:CL529 R468:CL479 R451:R464 R1437:CL1449 R1414:CL1435 R1386:CL1411 R1062:CL1072 R942:CL955 R1369:CL1377 R1309:CL1325 R1327:CL1328 R1533:CL1534 R1260:CL1261 R1666:CL1667 R1634:CL1635 R1180:CL1181 R1145:CL1145 R1110:CL1110 R979:CL979 R930:CL931 R910:CL913 R812:CL814 R799:CL809 R1383:CL1383 R481:CL490 R1054:CL1060 R934:CL939 R791:CL797 R444:CL450 R328:CL330 R530 R815:R817 R43 R2212:R2214 R2186:R2188 R2135 R1436 R1412:R1413 R1326 R1532 R1303 R1259 R1697 R1665 R1633 R1215 R1179 R1144 R1109 R1731 R1765 R1073:R1074 R977:R978 R929 R914 R332:R333 R835 R810:R811 R480 R1378:R1382 R996 R1384:R1385 R1329:R1330 R1307:R1308 R1513:R1514 R1262:R1263 R1218:R1219 R1668:R1669 R1636:R1637 R1600:R1601 R1182:R1183 R1146:R1147 R1111:R1112 R1076:R1077 R1700:R1701 R1734:R1735 R980:R981 R956:R957 R932:R933 R908:R909 R789:R790 R466:R467 R442:R443 R414:R415 R383 R309:R310 R326:R327 R190:CL206 H1776:P1776 CO1810:DL1829 R1807:CL1829 CN566:CN573 CO566:DL567 R531:CL545 H499:P545 CN545:DL545 CN1271:DL1271 H414:P424 H1062:P1084 H1473:P1510 I1472:P1472 H1156:P1190 R1156:CL1178 DL1156:DL1178 CN1156:DK1172 R1192:CL1214 DL1192:DL1214 CN1192:DK1208 R1086:CL1108 DL1086:DL1108 CN1086:DK1102 H1294:H1296 K1294:P1296 H1086:P1093 H1103:P1154 H1094:H1102 J1094:P1102 H2039:P2121 H2123:P2147 R2123:CL2134 H2149:P2172 R2149:CL2172 R2174:CL2185 H2174:P2198 H2200:P2224 R2200:CL2211 H2226:P2250 R2226:CL2237 H2252:P1048576 R2252:CL1048576 H2122:CL2122 H2148:CL2148 H2173:CL2173 H2199:CL2199 H2225:CL2225 H2251:CL2251 H1778:P1793 H1794:H1796 J1794:P1796 H1797:P1798 H1803:P1829 H1799:H1802 J1799:P1802 H1734:P1749 H1759:P1766 H1750:H1758 J1750:P1758 H1710:P1715 H1725:P1732 H1716:H1724 J1716:P1724 H1678:P1688 J1689:P1690 H1689:H1690 H1646:P1656 J1657:P1658 H1657:H1658 CO818:DL834 R818:CL834 CO915:DL928 R915:CL928 CO958:DL977 R958:CL976 CO982:DL998 R982:CL995 CN942:CN996 H1192:P1293 CO1744:DL1764 CN1744:CN1766 R1736:CL1764 CN1522:CN1542 CO1522:DL1531 R1515:CL1531 CN1544:CN1564 CO1544:DL1553 R1537:CL1553 CN1566:CN1585 CO1566:DL1574 R1559:CL1574 CN1587:CN1598 CO1587:DL1596 R1580:CL1596 CO1610:DL1632 CN1610:CN1643 R1610:CL1632 CO1646:DL1664 CN1646:CN1675 R1646:CL1664 H1659:P1676 CO1678:DL1696 CN1678:CN1698 R1678:CL1696 H1691:P1698 CO1710:DL1730 CN1710:CN1732 R1710:CL1730 CO1782:DL1808 CN1782:CN1829 R1778:CL1803 CO1272:DL1302 R1264:CL1302 CO1331:DL1360 R1331:CL1360 H1297:P1360 CN1272:CN1360 J1544:P1544 H1544 H1545:P1565 J1566:P1566 H1566 H1567:P1586 H1588:P1598 J1587:P1587 H1587 H1513:P1521 H1523:P1543 J1522:P1522 H1522 H1610:P1620 H1627:P1644 H1621:H1626 J1621:P1626 H121:H123 J121:P121 H466:P475 H477:P490 J476:P476 H476 H942:P996 R1451:CL1510 CN1451:DL1510 R1450:DL1450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R707:CL767 CN629 CN707:DL767 H707:P767 CN636:CN638 R606:DL624 R625:R638 H591:P638 K122:P123 CN414:CN434 CN436:DL440 CO416:DL434 R416:CL434 R438:CL440 R435:R437 S436:CL437 H426:P440 S841:CL842 CO862:DL907 CO836:DL842 R862:CL907 R836:CL840 R841:R843 R861 CO844:DL849 R844:CL849 H799:P939 CN799:CN849 CN851:CN939 R851:CL860 CO851:DL860 R850:DL850 CN137 H138:H140 J138:P138 H124:P137 K139:P140 CN138:DL141 CN148:DL174 R109:CL141 R146 R148:CL187 R147:DL147 R142:DL145 H141:P187 CN667:CN668 CN703:CN705 R641:DL649 CN683 R650:R705 H641:P698 H700:P705 H699:J699 H1002:P1060 CN1002:CN1060 R1002:R1053">
    <cfRule type="expression" dxfId="715" priority="395">
      <formula>ISNUMBER(SEARCH("IS BS CF", _xlfn.FORMULATEXT(H10)))</formula>
    </cfRule>
  </conditionalFormatting>
  <conditionalFormatting sqref="K318:P318">
    <cfRule type="expression" dxfId="714" priority="391">
      <formula>ISNUMBER(SEARCH("Calcs.", _xlfn.FORMULATEXT(K318)))</formula>
    </cfRule>
    <cfRule type="expression" dxfId="713" priority="392">
      <formula>ISNUMBER(SEARCH("Assumption", _xlfn.FORMULATEXT(K318)))</formula>
    </cfRule>
    <cfRule type="expression" dxfId="712" priority="393">
      <formula>ISNUMBER(SEARCH("=", _xlfn.FORMULATEXT(K318)))</formula>
    </cfRule>
    <cfRule type="expression" dxfId="711" priority="394">
      <formula>(ISNUMBER(SEARCH("=", _xlfn.FORMULATEXT(K318)))*1=0)</formula>
    </cfRule>
  </conditionalFormatting>
  <conditionalFormatting sqref="K318:P318">
    <cfRule type="expression" dxfId="710" priority="390">
      <formula>ISNUMBER(SEARCH("IS BS CF", _xlfn.FORMULATEXT(K318)))</formula>
    </cfRule>
  </conditionalFormatting>
  <conditionalFormatting sqref="H940:P940 CN940:DL940 R940:CL940">
    <cfRule type="expression" dxfId="709" priority="376">
      <formula>ISNUMBER(SEARCH("Calcs.", _xlfn.FORMULATEXT(H940)))</formula>
    </cfRule>
    <cfRule type="expression" dxfId="708" priority="377">
      <formula>ISNUMBER(SEARCH("Assumption", _xlfn.FORMULATEXT(H940)))</formula>
    </cfRule>
    <cfRule type="expression" dxfId="707" priority="378">
      <formula>ISNUMBER(SEARCH("=", _xlfn.FORMULATEXT(H940)))</formula>
    </cfRule>
    <cfRule type="expression" dxfId="706" priority="379">
      <formula>(ISNUMBER(SEARCH("=", _xlfn.FORMULATEXT(H940)))*1=0)</formula>
    </cfRule>
  </conditionalFormatting>
  <conditionalFormatting sqref="H940:P940 CN940:DL940 R940:CL940">
    <cfRule type="expression" dxfId="705" priority="375">
      <formula>ISNUMBER(SEARCH("IS BS CF", _xlfn.FORMULATEXT(H940)))</formula>
    </cfRule>
  </conditionalFormatting>
  <conditionalFormatting sqref="S454:CL454 CO454:DL454">
    <cfRule type="expression" dxfId="704" priority="352">
      <formula>ISNUMBER(SEARCH("Calcs.", _xlfn.FORMULATEXT(S454)))</formula>
    </cfRule>
    <cfRule type="expression" dxfId="703" priority="353">
      <formula>ISNUMBER(SEARCH("Assumption", _xlfn.FORMULATEXT(S454)))</formula>
    </cfRule>
    <cfRule type="expression" dxfId="702" priority="354">
      <formula>ISNUMBER(SEARCH("=", _xlfn.FORMULATEXT(S454)))</formula>
    </cfRule>
    <cfRule type="expression" dxfId="701" priority="355">
      <formula>(ISNUMBER(SEARCH("=", _xlfn.FORMULATEXT(S454)))*1=0)</formula>
    </cfRule>
  </conditionalFormatting>
  <conditionalFormatting sqref="S454:CL454 CO454:DL454">
    <cfRule type="expression" dxfId="700" priority="351">
      <formula>ISNUMBER(SEARCH("IS BS CF", _xlfn.FORMULATEXT(S454)))</formula>
    </cfRule>
  </conditionalFormatting>
  <conditionalFormatting sqref="S59:CL59 CO59:DL59">
    <cfRule type="expression" dxfId="699" priority="347">
      <formula>ISNUMBER(SEARCH("Calcs.", _xlfn.FORMULATEXT(S59)))</formula>
    </cfRule>
    <cfRule type="expression" dxfId="698" priority="348">
      <formula>ISNUMBER(SEARCH("Assumption", _xlfn.FORMULATEXT(S59)))</formula>
    </cfRule>
    <cfRule type="expression" dxfId="697" priority="349">
      <formula>ISNUMBER(SEARCH("=", _xlfn.FORMULATEXT(S59)))</formula>
    </cfRule>
    <cfRule type="expression" dxfId="696" priority="350">
      <formula>(ISNUMBER(SEARCH("=", _xlfn.FORMULATEXT(S59)))*1=0)</formula>
    </cfRule>
  </conditionalFormatting>
  <conditionalFormatting sqref="S59:CL59 CO59:DL59">
    <cfRule type="expression" dxfId="695" priority="346">
      <formula>ISNUMBER(SEARCH("IS BS CF", _xlfn.FORMULATEXT(S59)))</formula>
    </cfRule>
  </conditionalFormatting>
  <conditionalFormatting sqref="S60:CL60 CO60:DL60">
    <cfRule type="expression" dxfId="694" priority="342">
      <formula>ISNUMBER(SEARCH("Calcs.", _xlfn.FORMULATEXT(S60)))</formula>
    </cfRule>
    <cfRule type="expression" dxfId="693" priority="343">
      <formula>ISNUMBER(SEARCH("Assumption", _xlfn.FORMULATEXT(S60)))</formula>
    </cfRule>
    <cfRule type="expression" dxfId="692" priority="344">
      <formula>ISNUMBER(SEARCH("=", _xlfn.FORMULATEXT(S60)))</formula>
    </cfRule>
    <cfRule type="expression" dxfId="691" priority="345">
      <formula>(ISNUMBER(SEARCH("=", _xlfn.FORMULATEXT(S60)))*1=0)</formula>
    </cfRule>
  </conditionalFormatting>
  <conditionalFormatting sqref="S60:CL60 CO60:DL60">
    <cfRule type="expression" dxfId="690" priority="341">
      <formula>ISNUMBER(SEARCH("IS BS CF", _xlfn.FORMULATEXT(S60)))</formula>
    </cfRule>
  </conditionalFormatting>
  <conditionalFormatting sqref="S61:CL61 CO61:DL61">
    <cfRule type="expression" dxfId="689" priority="337">
      <formula>ISNUMBER(SEARCH("Calcs.", _xlfn.FORMULATEXT(S61)))</formula>
    </cfRule>
    <cfRule type="expression" dxfId="688" priority="338">
      <formula>ISNUMBER(SEARCH("Assumption", _xlfn.FORMULATEXT(S61)))</formula>
    </cfRule>
    <cfRule type="expression" dxfId="687" priority="339">
      <formula>ISNUMBER(SEARCH("=", _xlfn.FORMULATEXT(S61)))</formula>
    </cfRule>
    <cfRule type="expression" dxfId="686" priority="340">
      <formula>(ISNUMBER(SEARCH("=", _xlfn.FORMULATEXT(S61)))*1=0)</formula>
    </cfRule>
  </conditionalFormatting>
  <conditionalFormatting sqref="S61:CL61 CO61:DL61">
    <cfRule type="expression" dxfId="685" priority="336">
      <formula>ISNUMBER(SEARCH("IS BS CF", _xlfn.FORMULATEXT(S61)))</formula>
    </cfRule>
  </conditionalFormatting>
  <conditionalFormatting sqref="H997:P1000 R997:R1000">
    <cfRule type="expression" dxfId="684" priority="317">
      <formula>ISNUMBER(SEARCH("Calcs.", _xlfn.FORMULATEXT(H997)))</formula>
    </cfRule>
    <cfRule type="expression" dxfId="683" priority="318">
      <formula>ISNUMBER(SEARCH("Assumption", _xlfn.FORMULATEXT(H997)))</formula>
    </cfRule>
    <cfRule type="expression" dxfId="682" priority="319">
      <formula>ISNUMBER(SEARCH("=", _xlfn.FORMULATEXT(H997)))</formula>
    </cfRule>
    <cfRule type="expression" dxfId="681" priority="320">
      <formula>(ISNUMBER(SEARCH("=", _xlfn.FORMULATEXT(H997)))*1=0)</formula>
    </cfRule>
  </conditionalFormatting>
  <conditionalFormatting sqref="H997:P1000 R997:R1000">
    <cfRule type="expression" dxfId="680" priority="316">
      <formula>ISNUMBER(SEARCH("IS BS CF", _xlfn.FORMULATEXT(H997)))</formula>
    </cfRule>
  </conditionalFormatting>
  <conditionalFormatting sqref="AD307:CL308 CO307:DL308">
    <cfRule type="expression" dxfId="679" priority="262">
      <formula>ISNUMBER(SEARCH("Calcs.", _xlfn.FORMULATEXT(AD307)))</formula>
    </cfRule>
    <cfRule type="expression" dxfId="678" priority="263">
      <formula>ISNUMBER(SEARCH("Assumption", _xlfn.FORMULATEXT(AD307)))</formula>
    </cfRule>
    <cfRule type="expression" dxfId="677" priority="264">
      <formula>ISNUMBER(SEARCH("=", _xlfn.FORMULATEXT(AD307)))</formula>
    </cfRule>
    <cfRule type="expression" dxfId="676" priority="265">
      <formula>(ISNUMBER(SEARCH("=", _xlfn.FORMULATEXT(AD307)))*1=0)</formula>
    </cfRule>
  </conditionalFormatting>
  <conditionalFormatting sqref="AD307:CL308 CO307:DL308">
    <cfRule type="expression" dxfId="675" priority="261">
      <formula>ISNUMBER(SEARCH("IS BS CF", _xlfn.FORMULATEXT(AD307)))</formula>
    </cfRule>
  </conditionalFormatting>
  <conditionalFormatting sqref="H491:P498 CN491:CN498 CO493:DL498 R493:CL498 R491:R492">
    <cfRule type="expression" dxfId="674" priority="182">
      <formula>ISNUMBER(SEARCH("Calcs.", _xlfn.FORMULATEXT(H491)))</formula>
    </cfRule>
    <cfRule type="expression" dxfId="673" priority="183">
      <formula>ISNUMBER(SEARCH("Assumption", _xlfn.FORMULATEXT(H491)))</formula>
    </cfRule>
    <cfRule type="expression" dxfId="672" priority="184">
      <formula>ISNUMBER(SEARCH("=", _xlfn.FORMULATEXT(H491)))</formula>
    </cfRule>
    <cfRule type="expression" dxfId="671" priority="185">
      <formula>(ISNUMBER(SEARCH("=", _xlfn.FORMULATEXT(H491)))*1=0)</formula>
    </cfRule>
  </conditionalFormatting>
  <conditionalFormatting sqref="H491:P498 CN491:CN498 CO493:DL498 R493:CL498 R491:R492">
    <cfRule type="expression" dxfId="670" priority="181">
      <formula>ISNUMBER(SEARCH("IS BS CF", _xlfn.FORMULATEXT(H491)))</formula>
    </cfRule>
  </conditionalFormatting>
  <conditionalFormatting sqref="H1361:P1368 CN1361:CN1368 CO1363:DL1368 R1363:CL1368 R1361:R1362">
    <cfRule type="expression" dxfId="669" priority="177">
      <formula>ISNUMBER(SEARCH("Calcs.", _xlfn.FORMULATEXT(H1361)))</formula>
    </cfRule>
    <cfRule type="expression" dxfId="668" priority="178">
      <formula>ISNUMBER(SEARCH("Assumption", _xlfn.FORMULATEXT(H1361)))</formula>
    </cfRule>
    <cfRule type="expression" dxfId="667" priority="179">
      <formula>ISNUMBER(SEARCH("=", _xlfn.FORMULATEXT(H1361)))</formula>
    </cfRule>
    <cfRule type="expression" dxfId="666" priority="180">
      <formula>(ISNUMBER(SEARCH("=", _xlfn.FORMULATEXT(H1361)))*1=0)</formula>
    </cfRule>
  </conditionalFormatting>
  <conditionalFormatting sqref="H1361:P1368 CN1361:CN1368 CO1363:DL1368 R1363:CL1368 R1361:R1362">
    <cfRule type="expression" dxfId="665" priority="176">
      <formula>ISNUMBER(SEARCH("IS BS CF", _xlfn.FORMULATEXT(H1361)))</formula>
    </cfRule>
  </conditionalFormatting>
  <conditionalFormatting sqref="H2164:P2171 CN2164:CN2171 CO2166:DL2171 R2166:CL2171 R2164:R2165">
    <cfRule type="expression" dxfId="664" priority="172">
      <formula>ISNUMBER(SEARCH("Calcs.", _xlfn.FORMULATEXT(H2164)))</formula>
    </cfRule>
    <cfRule type="expression" dxfId="663" priority="173">
      <formula>ISNUMBER(SEARCH("Assumption", _xlfn.FORMULATEXT(H2164)))</formula>
    </cfRule>
    <cfRule type="expression" dxfId="662" priority="174">
      <formula>ISNUMBER(SEARCH("=", _xlfn.FORMULATEXT(H2164)))</formula>
    </cfRule>
    <cfRule type="expression" dxfId="661" priority="175">
      <formula>(ISNUMBER(SEARCH("=", _xlfn.FORMULATEXT(H2164)))*1=0)</formula>
    </cfRule>
  </conditionalFormatting>
  <conditionalFormatting sqref="H2164:P2171 CN2164:CN2171 CO2166:DL2171 R2166:CL2171 R2164:R2165">
    <cfRule type="expression" dxfId="660" priority="171">
      <formula>ISNUMBER(SEARCH("IS BS CF", _xlfn.FORMULATEXT(H2164)))</formula>
    </cfRule>
  </conditionalFormatting>
  <conditionalFormatting sqref="H2190:P2197 CN2190:CN2197 CO2192:DL2197 R2192:CL2197 R2190:R2191">
    <cfRule type="expression" dxfId="659" priority="167">
      <formula>ISNUMBER(SEARCH("Calcs.", _xlfn.FORMULATEXT(H2190)))</formula>
    </cfRule>
    <cfRule type="expression" dxfId="658" priority="168">
      <formula>ISNUMBER(SEARCH("Assumption", _xlfn.FORMULATEXT(H2190)))</formula>
    </cfRule>
    <cfRule type="expression" dxfId="657" priority="169">
      <formula>ISNUMBER(SEARCH("=", _xlfn.FORMULATEXT(H2190)))</formula>
    </cfRule>
    <cfRule type="expression" dxfId="656" priority="170">
      <formula>(ISNUMBER(SEARCH("=", _xlfn.FORMULATEXT(H2190)))*1=0)</formula>
    </cfRule>
  </conditionalFormatting>
  <conditionalFormatting sqref="H2190:P2197 CN2190:CN2197 CO2192:DL2197 R2192:CL2197 R2190:R2191">
    <cfRule type="expression" dxfId="655" priority="166">
      <formula>ISNUMBER(SEARCH("IS BS CF", _xlfn.FORMULATEXT(H2190)))</formula>
    </cfRule>
  </conditionalFormatting>
  <conditionalFormatting sqref="S1381:CL1381 CO1381:DL1381">
    <cfRule type="expression" dxfId="654" priority="162">
      <formula>ISNUMBER(SEARCH("Calcs.", _xlfn.FORMULATEXT(S1381)))</formula>
    </cfRule>
    <cfRule type="expression" dxfId="653" priority="163">
      <formula>ISNUMBER(SEARCH("Assumption", _xlfn.FORMULATEXT(S1381)))</formula>
    </cfRule>
    <cfRule type="expression" dxfId="652" priority="164">
      <formula>ISNUMBER(SEARCH("=", _xlfn.FORMULATEXT(S1381)))</formula>
    </cfRule>
    <cfRule type="expression" dxfId="651" priority="165">
      <formula>(ISNUMBER(SEARCH("=", _xlfn.FORMULATEXT(S1381)))*1=0)</formula>
    </cfRule>
  </conditionalFormatting>
  <conditionalFormatting sqref="S1381:CL1381 CO1381:DL1381">
    <cfRule type="expression" dxfId="650" priority="161">
      <formula>ISNUMBER(SEARCH("IS BS CF", _xlfn.FORMULATEXT(S1381)))</formula>
    </cfRule>
  </conditionalFormatting>
  <conditionalFormatting sqref="S1412:CL1413 CO1412:DL1413">
    <cfRule type="expression" dxfId="649" priority="157">
      <formula>ISNUMBER(SEARCH("Calcs.", _xlfn.FORMULATEXT(S1412)))</formula>
    </cfRule>
    <cfRule type="expression" dxfId="648" priority="158">
      <formula>ISNUMBER(SEARCH("Assumption", _xlfn.FORMULATEXT(S1412)))</formula>
    </cfRule>
    <cfRule type="expression" dxfId="647" priority="159">
      <formula>ISNUMBER(SEARCH("=", _xlfn.FORMULATEXT(S1412)))</formula>
    </cfRule>
    <cfRule type="expression" dxfId="646" priority="160">
      <formula>(ISNUMBER(SEARCH("=", _xlfn.FORMULATEXT(S1412)))*1=0)</formula>
    </cfRule>
  </conditionalFormatting>
  <conditionalFormatting sqref="S1412:CL1413 CO1412:DL1413">
    <cfRule type="expression" dxfId="645" priority="156">
      <formula>ISNUMBER(SEARCH("IS BS CF", _xlfn.FORMULATEXT(S1412)))</formula>
    </cfRule>
  </conditionalFormatting>
  <conditionalFormatting sqref="S1436:CL1436 CO1436:DL1436">
    <cfRule type="expression" dxfId="644" priority="152">
      <formula>ISNUMBER(SEARCH("Calcs.", _xlfn.FORMULATEXT(S1436)))</formula>
    </cfRule>
    <cfRule type="expression" dxfId="643" priority="153">
      <formula>ISNUMBER(SEARCH("Assumption", _xlfn.FORMULATEXT(S1436)))</formula>
    </cfRule>
    <cfRule type="expression" dxfId="642" priority="154">
      <formula>ISNUMBER(SEARCH("=", _xlfn.FORMULATEXT(S1436)))</formula>
    </cfRule>
    <cfRule type="expression" dxfId="641" priority="155">
      <formula>(ISNUMBER(SEARCH("=", _xlfn.FORMULATEXT(S1436)))*1=0)</formula>
    </cfRule>
  </conditionalFormatting>
  <conditionalFormatting sqref="S1436:CL1436 CO1436:DL1436">
    <cfRule type="expression" dxfId="640" priority="151">
      <formula>ISNUMBER(SEARCH("IS BS CF", _xlfn.FORMULATEXT(S1436)))</formula>
    </cfRule>
  </conditionalFormatting>
  <conditionalFormatting sqref="H2216:P2223 CN2216:CN2223 CO2218:DL2223 R2218:CL2223 R2216:R2217">
    <cfRule type="expression" dxfId="639" priority="139">
      <formula>ISNUMBER(SEARCH("Calcs.", _xlfn.FORMULATEXT(H2216)))</formula>
    </cfRule>
    <cfRule type="expression" dxfId="638" priority="140">
      <formula>ISNUMBER(SEARCH("Assumption", _xlfn.FORMULATEXT(H2216)))</formula>
    </cfRule>
    <cfRule type="expression" dxfId="637" priority="141">
      <formula>ISNUMBER(SEARCH("=", _xlfn.FORMULATEXT(H2216)))</formula>
    </cfRule>
    <cfRule type="expression" dxfId="636" priority="142">
      <formula>(ISNUMBER(SEARCH("=", _xlfn.FORMULATEXT(H2216)))*1=0)</formula>
    </cfRule>
  </conditionalFormatting>
  <conditionalFormatting sqref="H2216:P2223 CN2216:CN2223 CO2218:DL2223 R2218:CL2223 R2216:R2217">
    <cfRule type="expression" dxfId="635" priority="138">
      <formula>ISNUMBER(SEARCH("IS BS CF", _xlfn.FORMULATEXT(H2216)))</formula>
    </cfRule>
  </conditionalFormatting>
  <conditionalFormatting sqref="CN997:CN1000">
    <cfRule type="expression" dxfId="634" priority="133">
      <formula>ISNUMBER(SEARCH("Calcs.", _xlfn.FORMULATEXT(CN997)))</formula>
    </cfRule>
    <cfRule type="expression" dxfId="633" priority="134">
      <formula>ISNUMBER(SEARCH("Assumption", _xlfn.FORMULATEXT(CN997)))</formula>
    </cfRule>
    <cfRule type="expression" dxfId="632" priority="135">
      <formula>ISNUMBER(SEARCH("=", _xlfn.FORMULATEXT(CN997)))</formula>
    </cfRule>
    <cfRule type="expression" dxfId="631" priority="136">
      <formula>(ISNUMBER(SEARCH("=", _xlfn.FORMULATEXT(CN997)))*1=0)</formula>
    </cfRule>
  </conditionalFormatting>
  <conditionalFormatting sqref="CN997:CN1000">
    <cfRule type="expression" dxfId="630" priority="132">
      <formula>ISNUMBER(SEARCH("IS BS CF", _xlfn.FORMULATEXT(CN997)))</formula>
    </cfRule>
  </conditionalFormatting>
  <conditionalFormatting sqref="I1939:J1939">
    <cfRule type="cellIs" dxfId="629" priority="474" stopIfTrue="1" operator="notEqual">
      <formula>0.6545646468</formula>
    </cfRule>
  </conditionalFormatting>
  <conditionalFormatting sqref="I1940:J1950">
    <cfRule type="cellIs" dxfId="628" priority="475" stopIfTrue="1" operator="notEqual">
      <formula>0.6545646468</formula>
    </cfRule>
  </conditionalFormatting>
  <conditionalFormatting sqref="I1973:J1973">
    <cfRule type="cellIs" dxfId="627" priority="128" stopIfTrue="1" operator="notEqual">
      <formula>0.6545646468</formula>
    </cfRule>
  </conditionalFormatting>
  <conditionalFormatting sqref="I1974:J1984">
    <cfRule type="cellIs" dxfId="626" priority="129" stopIfTrue="1" operator="notEqual">
      <formula>0.6545646468</formula>
    </cfRule>
  </conditionalFormatting>
  <conditionalFormatting sqref="I2008:J2011">
    <cfRule type="cellIs" dxfId="625" priority="476" stopIfTrue="1" operator="notEqual">
      <formula>0.6545646468</formula>
    </cfRule>
  </conditionalFormatting>
  <conditionalFormatting sqref="I2035:J2038">
    <cfRule type="cellIs" dxfId="624" priority="125" stopIfTrue="1" operator="notEqual">
      <formula>0.6545646468</formula>
    </cfRule>
  </conditionalFormatting>
  <conditionalFormatting sqref="CN1776:DL1776 CN1778:DL1781">
    <cfRule type="expression" dxfId="623" priority="119">
      <formula>ISNUMBER(SEARCH("Calcs.", _xlfn.FORMULATEXT(CN1776)))</formula>
    </cfRule>
    <cfRule type="expression" dxfId="622" priority="120">
      <formula>ISNUMBER(SEARCH("Assumption", _xlfn.FORMULATEXT(CN1776)))</formula>
    </cfRule>
    <cfRule type="expression" dxfId="621" priority="121">
      <formula>ISNUMBER(SEARCH("=", _xlfn.FORMULATEXT(CN1776)))</formula>
    </cfRule>
    <cfRule type="expression" dxfId="620" priority="122">
      <formula>(ISNUMBER(SEARCH("=", _xlfn.FORMULATEXT(CN1776)))*1=0)</formula>
    </cfRule>
  </conditionalFormatting>
  <conditionalFormatting sqref="CN1776:DL1776 CN1778:DL1781">
    <cfRule type="expression" dxfId="619" priority="118">
      <formula>ISNUMBER(SEARCH("IS BS CF", _xlfn.FORMULATEXT(CN1776)))</formula>
    </cfRule>
  </conditionalFormatting>
  <conditionalFormatting sqref="CN1768:CN1775 CO1770:DL1775 H1768:P1775 R1770:CL1775 R1768:R1769">
    <cfRule type="expression" dxfId="618" priority="114">
      <formula>ISNUMBER(SEARCH("Calcs.", _xlfn.FORMULATEXT(H1768)))</formula>
    </cfRule>
    <cfRule type="expression" dxfId="617" priority="115">
      <formula>ISNUMBER(SEARCH("Assumption", _xlfn.FORMULATEXT(H1768)))</formula>
    </cfRule>
    <cfRule type="expression" dxfId="616" priority="116">
      <formula>ISNUMBER(SEARCH("=", _xlfn.FORMULATEXT(H1768)))</formula>
    </cfRule>
    <cfRule type="expression" dxfId="615" priority="117">
      <formula>(ISNUMBER(SEARCH("=", _xlfn.FORMULATEXT(H1768)))*1=0)</formula>
    </cfRule>
  </conditionalFormatting>
  <conditionalFormatting sqref="CN1768:CN1775 CO1770:DL1775 H1768:P1775 R1770:CL1775 R1768:R1769">
    <cfRule type="expression" dxfId="614" priority="113">
      <formula>ISNUMBER(SEARCH("IS BS CF", _xlfn.FORMULATEXT(H1768)))</formula>
    </cfRule>
  </conditionalFormatting>
  <conditionalFormatting sqref="CN1812:CN1819 CO1814:DL1819 H1812:P1819 R1814:CL1819 R1812:R1813">
    <cfRule type="expression" dxfId="613" priority="84">
      <formula>ISNUMBER(SEARCH("Calcs.", _xlfn.FORMULATEXT(H1812)))</formula>
    </cfRule>
    <cfRule type="expression" dxfId="612" priority="85">
      <formula>ISNUMBER(SEARCH("Assumption", _xlfn.FORMULATEXT(H1812)))</formula>
    </cfRule>
    <cfRule type="expression" dxfId="611" priority="86">
      <formula>ISNUMBER(SEARCH("=", _xlfn.FORMULATEXT(H1812)))</formula>
    </cfRule>
    <cfRule type="expression" dxfId="610" priority="87">
      <formula>(ISNUMBER(SEARCH("=", _xlfn.FORMULATEXT(H1812)))*1=0)</formula>
    </cfRule>
  </conditionalFormatting>
  <conditionalFormatting sqref="CN1812:CN1819 CO1814:DL1819 H1812:P1819 R1814:CL1819 R1812:R1813">
    <cfRule type="expression" dxfId="609" priority="83">
      <formula>ISNUMBER(SEARCH("IS BS CF", _xlfn.FORMULATEXT(H1812)))</formula>
    </cfRule>
  </conditionalFormatting>
  <conditionalFormatting sqref="CO189:DL189 CO188 CO194:DL205 CO207:DL207 CO206 CO212:DL220 H188:P188 L189:P189 K207:P207 H212:P220 R212:CL215 R207:CL207 R189:CL189 R216:S216 R217:CL220 T188:CL188">
    <cfRule type="expression" dxfId="608" priority="79">
      <formula>ISNUMBER(SEARCH("Calcs.", _xlfn.FORMULATEXT(H188)))</formula>
    </cfRule>
    <cfRule type="expression" dxfId="607" priority="80">
      <formula>ISNUMBER(SEARCH("Assumption", _xlfn.FORMULATEXT(H188)))</formula>
    </cfRule>
    <cfRule type="expression" dxfId="606" priority="81">
      <formula>ISNUMBER(SEARCH("=", _xlfn.FORMULATEXT(H188)))</formula>
    </cfRule>
    <cfRule type="expression" dxfId="605" priority="82">
      <formula>(ISNUMBER(SEARCH("=", _xlfn.FORMULATEXT(H188)))*1=0)</formula>
    </cfRule>
  </conditionalFormatting>
  <conditionalFormatting sqref="CO189:DL189 CO188 CO194:DL205 CO207:DL207 CO206 CO212:DL220 H188:P188 L189:P189 K207:P207 H212:P220 R212:CL215 R207:CL207 R189:CL189 R216:S216 R217:CL220 T188:CL188">
    <cfRule type="expression" dxfId="604" priority="78">
      <formula>ISNUMBER(SEARCH("IS BS CF", _xlfn.FORMULATEXT(H188)))</formula>
    </cfRule>
  </conditionalFormatting>
  <conditionalFormatting sqref="A2:I2 K2:P2">
    <cfRule type="cellIs" dxfId="603" priority="76" stopIfTrue="1" operator="notEqual">
      <formula>0.6545646468</formula>
    </cfRule>
  </conditionalFormatting>
  <conditionalFormatting sqref="S2:CL2">
    <cfRule type="cellIs" dxfId="602" priority="77" stopIfTrue="1" operator="notEqual">
      <formula>0.6545646468</formula>
    </cfRule>
  </conditionalFormatting>
  <conditionalFormatting sqref="R2">
    <cfRule type="cellIs" dxfId="601" priority="75" stopIfTrue="1" operator="notEqual">
      <formula>0.6545646468</formula>
    </cfRule>
  </conditionalFormatting>
  <conditionalFormatting sqref="CN1:DL1">
    <cfRule type="cellIs" dxfId="600" priority="74" stopIfTrue="1" operator="notEqual">
      <formula>0.6545646468</formula>
    </cfRule>
  </conditionalFormatting>
  <conditionalFormatting sqref="S3:CL4">
    <cfRule type="expression" dxfId="599" priority="70">
      <formula>ISNUMBER(SEARCH("Calcs.", _xlfn.FORMULATEXT(S3)))</formula>
    </cfRule>
    <cfRule type="expression" dxfId="598" priority="71">
      <formula>ISNUMBER(SEARCH("Assumption", _xlfn.FORMULATEXT(S3)))</formula>
    </cfRule>
    <cfRule type="expression" dxfId="597" priority="72">
      <formula>ISNUMBER(SEARCH("=", _xlfn.FORMULATEXT(S3)))</formula>
    </cfRule>
    <cfRule type="expression" dxfId="596" priority="73">
      <formula>(ISNUMBER(SEARCH("=", _xlfn.FORMULATEXT(S3)))*1=0)</formula>
    </cfRule>
  </conditionalFormatting>
  <conditionalFormatting sqref="CN3:DL4">
    <cfRule type="expression" dxfId="595" priority="66">
      <formula>ISNUMBER(SEARCH("Calcs.", _xlfn.FORMULATEXT(CN3)))</formula>
    </cfRule>
    <cfRule type="expression" dxfId="594" priority="67">
      <formula>ISNUMBER(SEARCH("Assumption", _xlfn.FORMULATEXT(CN3)))</formula>
    </cfRule>
    <cfRule type="expression" dxfId="593" priority="68">
      <formula>ISNUMBER(SEARCH("=", _xlfn.FORMULATEXT(CN3)))</formula>
    </cfRule>
    <cfRule type="expression" dxfId="592" priority="69">
      <formula>(ISNUMBER(SEARCH("=", _xlfn.FORMULATEXT(CN3)))*1=0)</formula>
    </cfRule>
  </conditionalFormatting>
  <conditionalFormatting sqref="L1:P1">
    <cfRule type="cellIs" dxfId="591" priority="65" stopIfTrue="1" operator="notEqual">
      <formula>0.6545646468</formula>
    </cfRule>
  </conditionalFormatting>
  <conditionalFormatting sqref="J1:K1">
    <cfRule type="cellIs" dxfId="590" priority="64" stopIfTrue="1" operator="notEqual">
      <formula>0.6545646468</formula>
    </cfRule>
  </conditionalFormatting>
  <conditionalFormatting sqref="R1:CL1">
    <cfRule type="cellIs" dxfId="589" priority="63" stopIfTrue="1" operator="notEqual">
      <formula>0.6545646468</formula>
    </cfRule>
  </conditionalFormatting>
  <conditionalFormatting sqref="R1:CL1">
    <cfRule type="expression" dxfId="588" priority="62">
      <formula>ISNUMBER(SEARCH("IS BS CF", _xlfn.FORMULATEXT(R1)))</formula>
    </cfRule>
  </conditionalFormatting>
  <conditionalFormatting sqref="I1">
    <cfRule type="cellIs" dxfId="587" priority="61" stopIfTrue="1" operator="notEqual">
      <formula>0.6545646468</formula>
    </cfRule>
  </conditionalFormatting>
  <conditionalFormatting sqref="R188:S188">
    <cfRule type="expression" dxfId="586" priority="57">
      <formula>ISNUMBER(SEARCH("Calcs.", _xlfn.FORMULATEXT(R188)))</formula>
    </cfRule>
    <cfRule type="expression" dxfId="585" priority="58">
      <formula>ISNUMBER(SEARCH("Assumption", _xlfn.FORMULATEXT(R188)))</formula>
    </cfRule>
    <cfRule type="expression" dxfId="584" priority="59">
      <formula>ISNUMBER(SEARCH("=", _xlfn.FORMULATEXT(R188)))</formula>
    </cfRule>
    <cfRule type="expression" dxfId="583" priority="60">
      <formula>(ISNUMBER(SEARCH("=", _xlfn.FORMULATEXT(R188)))*1=0)</formula>
    </cfRule>
  </conditionalFormatting>
  <conditionalFormatting sqref="R188:S188">
    <cfRule type="expression" dxfId="582" priority="56">
      <formula>ISNUMBER(SEARCH("IS BS CF", _xlfn.FORMULATEXT(R188)))</formula>
    </cfRule>
  </conditionalFormatting>
  <conditionalFormatting sqref="H1271:P1271 CN1271:DL1271 R1271:CL1271">
    <cfRule type="expression" dxfId="581" priority="52">
      <formula>ISNUMBER(SEARCH("Calcs.", _xlfn.FORMULATEXT(H1271)))</formula>
    </cfRule>
    <cfRule type="expression" dxfId="580" priority="53">
      <formula>ISNUMBER(SEARCH("Assumption", _xlfn.FORMULATEXT(H1271)))</formula>
    </cfRule>
    <cfRule type="expression" dxfId="579" priority="54">
      <formula>ISNUMBER(SEARCH("=", _xlfn.FORMULATEXT(H1271)))</formula>
    </cfRule>
    <cfRule type="expression" dxfId="578" priority="55">
      <formula>(ISNUMBER(SEARCH("=", _xlfn.FORMULATEXT(H1271)))*1=0)</formula>
    </cfRule>
  </conditionalFormatting>
  <conditionalFormatting sqref="J2">
    <cfRule type="cellIs" dxfId="577" priority="51" stopIfTrue="1" operator="notEqual">
      <formula>0.6545646468</formula>
    </cfRule>
  </conditionalFormatting>
  <conditionalFormatting sqref="S629:CL629 CO629:DL629">
    <cfRule type="expression" dxfId="576" priority="47">
      <formula>ISNUMBER(SEARCH("Calcs.", _xlfn.FORMULATEXT(S629)))</formula>
    </cfRule>
    <cfRule type="expression" dxfId="575" priority="48">
      <formula>ISNUMBER(SEARCH("Assumption", _xlfn.FORMULATEXT(S629)))</formula>
    </cfRule>
    <cfRule type="expression" dxfId="574" priority="49">
      <formula>ISNUMBER(SEARCH("=", _xlfn.FORMULATEXT(S629)))</formula>
    </cfRule>
    <cfRule type="expression" dxfId="573" priority="50">
      <formula>(ISNUMBER(SEARCH("=", _xlfn.FORMULATEXT(S629)))*1=0)</formula>
    </cfRule>
  </conditionalFormatting>
  <conditionalFormatting sqref="S629:CL629 CO629:DL629">
    <cfRule type="expression" dxfId="572" priority="46">
      <formula>ISNUMBER(SEARCH("IS BS CF", _xlfn.FORMULATEXT(S629)))</formula>
    </cfRule>
  </conditionalFormatting>
  <conditionalFormatting sqref="S628:DL628">
    <cfRule type="expression" dxfId="571" priority="42">
      <formula>ISNUMBER(SEARCH("Calcs.", _xlfn.FORMULATEXT(S628)))</formula>
    </cfRule>
    <cfRule type="expression" dxfId="570" priority="43">
      <formula>ISNUMBER(SEARCH("Assumption", _xlfn.FORMULATEXT(S628)))</formula>
    </cfRule>
    <cfRule type="expression" dxfId="569" priority="44">
      <formula>ISNUMBER(SEARCH("=", _xlfn.FORMULATEXT(S628)))</formula>
    </cfRule>
    <cfRule type="expression" dxfId="568" priority="45">
      <formula>(ISNUMBER(SEARCH("=", _xlfn.FORMULATEXT(S628)))*1=0)</formula>
    </cfRule>
  </conditionalFormatting>
  <conditionalFormatting sqref="S628:DL628">
    <cfRule type="expression" dxfId="567" priority="41">
      <formula>ISNUMBER(SEARCH("IS BS CF", _xlfn.FORMULATEXT(S628)))</formula>
    </cfRule>
  </conditionalFormatting>
  <conditionalFormatting sqref="S667:CL668 CO667:DL668 S674:DL680">
    <cfRule type="expression" dxfId="566" priority="37">
      <formula>ISNUMBER(SEARCH("Calcs.", _xlfn.FORMULATEXT(S667)))</formula>
    </cfRule>
    <cfRule type="expression" dxfId="565" priority="38">
      <formula>ISNUMBER(SEARCH("Assumption", _xlfn.FORMULATEXT(S667)))</formula>
    </cfRule>
    <cfRule type="expression" dxfId="564" priority="39">
      <formula>ISNUMBER(SEARCH("=", _xlfn.FORMULATEXT(S667)))</formula>
    </cfRule>
    <cfRule type="expression" dxfId="563" priority="40">
      <formula>(ISNUMBER(SEARCH("=", _xlfn.FORMULATEXT(S667)))*1=0)</formula>
    </cfRule>
  </conditionalFormatting>
  <conditionalFormatting sqref="S667:CL668 CO667:DL668 S674:DL680">
    <cfRule type="expression" dxfId="562" priority="36">
      <formula>ISNUMBER(SEARCH("IS BS CF", _xlfn.FORMULATEXT(S667)))</formula>
    </cfRule>
  </conditionalFormatting>
  <conditionalFormatting sqref="S666:DL666">
    <cfRule type="expression" dxfId="561" priority="32">
      <formula>ISNUMBER(SEARCH("Calcs.", _xlfn.FORMULATEXT(S666)))</formula>
    </cfRule>
    <cfRule type="expression" dxfId="560" priority="33">
      <formula>ISNUMBER(SEARCH("Assumption", _xlfn.FORMULATEXT(S666)))</formula>
    </cfRule>
    <cfRule type="expression" dxfId="559" priority="34">
      <formula>ISNUMBER(SEARCH("=", _xlfn.FORMULATEXT(S666)))</formula>
    </cfRule>
    <cfRule type="expression" dxfId="558" priority="35">
      <formula>(ISNUMBER(SEARCH("=", _xlfn.FORMULATEXT(S666)))*1=0)</formula>
    </cfRule>
  </conditionalFormatting>
  <conditionalFormatting sqref="S666:DL666">
    <cfRule type="expression" dxfId="557" priority="31">
      <formula>ISNUMBER(SEARCH("IS BS CF", _xlfn.FORMULATEXT(S666)))</formula>
    </cfRule>
  </conditionalFormatting>
  <conditionalFormatting sqref="S653:DL657">
    <cfRule type="expression" dxfId="556" priority="27">
      <formula>ISNUMBER(SEARCH("Calcs.", _xlfn.FORMULATEXT(S653)))</formula>
    </cfRule>
    <cfRule type="expression" dxfId="555" priority="28">
      <formula>ISNUMBER(SEARCH("Assumption", _xlfn.FORMULATEXT(S653)))</formula>
    </cfRule>
    <cfRule type="expression" dxfId="554" priority="29">
      <formula>ISNUMBER(SEARCH("=", _xlfn.FORMULATEXT(S653)))</formula>
    </cfRule>
    <cfRule type="expression" dxfId="553" priority="30">
      <formula>(ISNUMBER(SEARCH("=", _xlfn.FORMULATEXT(S653)))*1=0)</formula>
    </cfRule>
  </conditionalFormatting>
  <conditionalFormatting sqref="S653:DL657">
    <cfRule type="expression" dxfId="552" priority="26">
      <formula>ISNUMBER(SEARCH("IS BS CF", _xlfn.FORMULATEXT(S653)))</formula>
    </cfRule>
  </conditionalFormatting>
  <conditionalFormatting sqref="S669:DL673">
    <cfRule type="expression" dxfId="551" priority="22">
      <formula>ISNUMBER(SEARCH("Calcs.", _xlfn.FORMULATEXT(S669)))</formula>
    </cfRule>
    <cfRule type="expression" dxfId="550" priority="23">
      <formula>ISNUMBER(SEARCH("Assumption", _xlfn.FORMULATEXT(S669)))</formula>
    </cfRule>
    <cfRule type="expression" dxfId="549" priority="24">
      <formula>ISNUMBER(SEARCH("=", _xlfn.FORMULATEXT(S669)))</formula>
    </cfRule>
    <cfRule type="expression" dxfId="548" priority="25">
      <formula>(ISNUMBER(SEARCH("=", _xlfn.FORMULATEXT(S669)))*1=0)</formula>
    </cfRule>
  </conditionalFormatting>
  <conditionalFormatting sqref="S669:DL673">
    <cfRule type="expression" dxfId="547" priority="21">
      <formula>ISNUMBER(SEARCH("IS BS CF", _xlfn.FORMULATEXT(S669)))</formula>
    </cfRule>
  </conditionalFormatting>
  <conditionalFormatting sqref="S683:CL683 CO683:DL683">
    <cfRule type="expression" dxfId="546" priority="17">
      <formula>ISNUMBER(SEARCH("Calcs.", _xlfn.FORMULATEXT(S683)))</formula>
    </cfRule>
    <cfRule type="expression" dxfId="545" priority="18">
      <formula>ISNUMBER(SEARCH("Assumption", _xlfn.FORMULATEXT(S683)))</formula>
    </cfRule>
    <cfRule type="expression" dxfId="544" priority="19">
      <formula>ISNUMBER(SEARCH("=", _xlfn.FORMULATEXT(S683)))</formula>
    </cfRule>
    <cfRule type="expression" dxfId="543" priority="20">
      <formula>(ISNUMBER(SEARCH("=", _xlfn.FORMULATEXT(S683)))*1=0)</formula>
    </cfRule>
  </conditionalFormatting>
  <conditionalFormatting sqref="S683:CL683 CO683:DL683">
    <cfRule type="expression" dxfId="542" priority="16">
      <formula>ISNUMBER(SEARCH("IS BS CF", _xlfn.FORMULATEXT(S683)))</formula>
    </cfRule>
  </conditionalFormatting>
  <conditionalFormatting sqref="S689:DL695">
    <cfRule type="expression" dxfId="541" priority="7">
      <formula>ISNUMBER(SEARCH("Calcs.", _xlfn.FORMULATEXT(S689)))</formula>
    </cfRule>
    <cfRule type="expression" dxfId="540" priority="8">
      <formula>ISNUMBER(SEARCH("Assumption", _xlfn.FORMULATEXT(S689)))</formula>
    </cfRule>
    <cfRule type="expression" dxfId="539" priority="9">
      <formula>ISNUMBER(SEARCH("=", _xlfn.FORMULATEXT(S689)))</formula>
    </cfRule>
    <cfRule type="expression" dxfId="538" priority="10">
      <formula>(ISNUMBER(SEARCH("=", _xlfn.FORMULATEXT(S689)))*1=0)</formula>
    </cfRule>
  </conditionalFormatting>
  <conditionalFormatting sqref="S689:DL695">
    <cfRule type="expression" dxfId="537" priority="6">
      <formula>ISNUMBER(SEARCH("IS BS CF", _xlfn.FORMULATEXT(S689)))</formula>
    </cfRule>
  </conditionalFormatting>
  <conditionalFormatting sqref="S684:DL688">
    <cfRule type="expression" dxfId="536" priority="2">
      <formula>ISNUMBER(SEARCH("Calcs.", _xlfn.FORMULATEXT(S684)))</formula>
    </cfRule>
    <cfRule type="expression" dxfId="535" priority="3">
      <formula>ISNUMBER(SEARCH("Assumption", _xlfn.FORMULATEXT(S684)))</formula>
    </cfRule>
    <cfRule type="expression" dxfId="534" priority="4">
      <formula>ISNUMBER(SEARCH("=", _xlfn.FORMULATEXT(S684)))</formula>
    </cfRule>
    <cfRule type="expression" dxfId="533" priority="5">
      <formula>(ISNUMBER(SEARCH("=", _xlfn.FORMULATEXT(S684)))*1=0)</formula>
    </cfRule>
  </conditionalFormatting>
  <conditionalFormatting sqref="S684:DL688">
    <cfRule type="expression" dxfId="532" priority="1">
      <formula>ISNUMBER(SEARCH("IS BS CF", _xlfn.FORMULATEXT(S684)))</formula>
    </cfRule>
  </conditionalFormatting>
  <dataValidations disablePrompts="1" count="2">
    <dataValidation type="whole" allowBlank="1" showInputMessage="1" showErrorMessage="1" sqref="K2059:P2059" xr:uid="{AAE38CD2-65C1-4A8C-B681-774339914BCA}">
      <formula1>0</formula1>
      <formula2>1</formula2>
    </dataValidation>
    <dataValidation type="list" allowBlank="1" showInputMessage="1" showErrorMessage="1" sqref="H225 H257" xr:uid="{BB8FD655-362D-40FB-A7DD-3B9CEE740122}">
      <formula1>G228:G229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C8:C24 C1924:C1048576 C309:C330 C1846:C1922 C1732:C1764 C221:C306 C789:C1000 C2:C4 C414:C464 C1698:C1706 C1002:C1152 C1708:C1730 C1511:C1596 C1598:C1696 C1154:C1508 C1766:C1827 C564:C639 C466:C562 C332:C412 C39:C187 C641:C767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7"/>
  <sheetViews>
    <sheetView showGridLines="0" zoomScale="70" zoomScaleNormal="70" workbookViewId="0">
      <selection activeCell="N30" sqref="N30"/>
    </sheetView>
  </sheetViews>
  <sheetFormatPr defaultRowHeight="14.5" outlineLevelRow="1" outlineLevelCol="1" x14ac:dyDescent="0.35"/>
  <cols>
    <col min="1" max="1" width="3.08984375" style="64" bestFit="1" customWidth="1"/>
    <col min="2" max="2" width="22.6328125" hidden="1" customWidth="1" outlineLevel="1"/>
    <col min="3" max="3" width="18.81640625" hidden="1" customWidth="1" outlineLevel="1"/>
    <col min="4" max="4" width="17.54296875" hidden="1" customWidth="1" outlineLevel="1"/>
    <col min="5" max="6" width="22.6328125" hidden="1" customWidth="1" outlineLevel="1"/>
    <col min="7" max="7" width="31.453125" bestFit="1" customWidth="1" collapsed="1"/>
    <col min="8" max="9" width="11.54296875" hidden="1" customWidth="1" outlineLevel="1"/>
    <col min="10" max="10" width="15.26953125" style="53" hidden="1" customWidth="1" outlineLevel="1" collapsed="1"/>
    <col min="11" max="11" width="13.7265625" style="53" customWidth="1" collapsed="1"/>
    <col min="12" max="16" width="13.7265625" style="53" bestFit="1" customWidth="1"/>
    <col min="17" max="17" width="2.1796875" style="53" bestFit="1" customWidth="1"/>
    <col min="18" max="18" width="7.7265625" style="23" bestFit="1" customWidth="1"/>
    <col min="19" max="90" width="13.7265625" style="53" bestFit="1" customWidth="1"/>
    <col min="91" max="91" width="5.453125" bestFit="1" customWidth="1"/>
    <col min="92" max="92" width="6.54296875" style="53" customWidth="1"/>
    <col min="93" max="116" width="10.6328125" style="53" customWidth="1"/>
  </cols>
  <sheetData>
    <row r="1" spans="1:116" ht="15" thickBot="1" x14ac:dyDescent="0.4">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t="15" hidden="1" outlineLevel="1" thickBot="1" x14ac:dyDescent="0.4">
      <c r="H2" s="259"/>
      <c r="I2" s="259"/>
      <c r="J2" s="113">
        <f>K2-1</f>
        <v>2023</v>
      </c>
      <c r="K2" s="113">
        <f>YEAR(N12)</f>
        <v>2024</v>
      </c>
      <c r="L2" s="113">
        <f t="shared" ref="L2:P3" si="4">K2+1</f>
        <v>2025</v>
      </c>
      <c r="M2" s="113">
        <f t="shared" si="4"/>
        <v>2026</v>
      </c>
      <c r="N2" s="113">
        <f t="shared" si="4"/>
        <v>2027</v>
      </c>
      <c r="O2" s="113">
        <f t="shared" si="4"/>
        <v>2028</v>
      </c>
      <c r="P2" s="113">
        <f t="shared" si="4"/>
        <v>2029</v>
      </c>
      <c r="CN2" s="230" t="str">
        <f t="shared" ref="CN2:DL2" si="5">IF(CN8=3,CN4&amp;" Q1",IF(CN8=6,CN4&amp;" Q2",IF(CN8=9,CN4&amp;" Q3",IF(CN8=12,CN4&amp;" Q4",0))))</f>
        <v>0 Q4</v>
      </c>
      <c r="CO2" s="230" t="str">
        <f t="shared" si="5"/>
        <v>0 Q1</v>
      </c>
      <c r="CP2" s="230" t="str">
        <f t="shared" si="5"/>
        <v>0 Q2</v>
      </c>
      <c r="CQ2" s="230" t="str">
        <f t="shared" si="5"/>
        <v>0 Q3</v>
      </c>
      <c r="CR2" s="230" t="str">
        <f t="shared" si="5"/>
        <v>0 Q4</v>
      </c>
      <c r="CS2" s="230" t="str">
        <f t="shared" si="5"/>
        <v>0 Q1</v>
      </c>
      <c r="CT2" s="230" t="str">
        <f t="shared" si="5"/>
        <v>0 Q2</v>
      </c>
      <c r="CU2" s="230" t="str">
        <f t="shared" si="5"/>
        <v>0 Q3</v>
      </c>
      <c r="CV2" s="230" t="str">
        <f t="shared" si="5"/>
        <v>0 Q4</v>
      </c>
      <c r="CW2" s="230" t="str">
        <f t="shared" si="5"/>
        <v>0 Q1</v>
      </c>
      <c r="CX2" s="230" t="str">
        <f t="shared" si="5"/>
        <v>0 Q2</v>
      </c>
      <c r="CY2" s="230" t="str">
        <f t="shared" si="5"/>
        <v>0 Q3</v>
      </c>
      <c r="CZ2" s="230" t="str">
        <f>IF(CZ8=3,CZ4&amp;" Q1",IF(CZ8=6,CZ4&amp;" Q2",IF(CZ8=9,CZ4&amp;" Q3",IF(CZ8=12,CZ4&amp;" Q4",0))))</f>
        <v>0 Q4</v>
      </c>
      <c r="DA2" s="230" t="str">
        <f t="shared" si="5"/>
        <v>0 Q1</v>
      </c>
      <c r="DB2" s="230" t="str">
        <f t="shared" si="5"/>
        <v>0 Q2</v>
      </c>
      <c r="DC2" s="230" t="str">
        <f t="shared" si="5"/>
        <v>0 Q3</v>
      </c>
      <c r="DD2" s="230" t="str">
        <f t="shared" si="5"/>
        <v>0 Q4</v>
      </c>
      <c r="DE2" s="230" t="str">
        <f t="shared" si="5"/>
        <v>0 Q1</v>
      </c>
      <c r="DF2" s="230" t="str">
        <f t="shared" si="5"/>
        <v>0 Q2</v>
      </c>
      <c r="DG2" s="230" t="str">
        <f t="shared" si="5"/>
        <v>0 Q3</v>
      </c>
      <c r="DH2" s="230" t="str">
        <f t="shared" si="5"/>
        <v>0 Q4</v>
      </c>
      <c r="DI2" s="230" t="str">
        <f t="shared" si="5"/>
        <v>0 Q1</v>
      </c>
      <c r="DJ2" s="230" t="str">
        <f t="shared" si="5"/>
        <v>0 Q2</v>
      </c>
      <c r="DK2" s="230" t="str">
        <f t="shared" si="5"/>
        <v>0 Q3</v>
      </c>
      <c r="DL2" s="230" t="str">
        <f t="shared" si="5"/>
        <v>0 Q4</v>
      </c>
    </row>
    <row r="3" spans="1:116" hidden="1" outlineLevel="1" x14ac:dyDescent="0.35">
      <c r="A3"/>
      <c r="B3" s="259"/>
      <c r="C3" s="259"/>
      <c r="D3" s="96"/>
      <c r="E3" s="96"/>
      <c r="F3" s="96"/>
      <c r="H3" s="259"/>
      <c r="I3" s="259"/>
      <c r="J3" s="97">
        <f>K3-1</f>
        <v>2023</v>
      </c>
      <c r="K3" s="113">
        <f>YEAR(N12)</f>
        <v>2024</v>
      </c>
      <c r="L3" s="113">
        <f t="shared" si="4"/>
        <v>2025</v>
      </c>
      <c r="M3" s="113">
        <f t="shared" si="4"/>
        <v>2026</v>
      </c>
      <c r="N3" s="113">
        <f t="shared" si="4"/>
        <v>2027</v>
      </c>
      <c r="O3" s="113">
        <f t="shared" si="4"/>
        <v>2028</v>
      </c>
      <c r="P3" s="113">
        <f t="shared" si="4"/>
        <v>2029</v>
      </c>
      <c r="Q3" s="2"/>
      <c r="R3" s="346">
        <f>EOMONTH(S3,-1)</f>
        <v>45291</v>
      </c>
      <c r="S3" s="298">
        <f>EOMONTH(N12,0)</f>
        <v>45322</v>
      </c>
      <c r="T3" s="298">
        <f t="shared" ref="T3:CE3" si="6">EOMONTH(S3,1)</f>
        <v>45351</v>
      </c>
      <c r="U3" s="298">
        <f t="shared" si="6"/>
        <v>45382</v>
      </c>
      <c r="V3" s="298">
        <f t="shared" si="6"/>
        <v>45412</v>
      </c>
      <c r="W3" s="298">
        <f t="shared" si="6"/>
        <v>45443</v>
      </c>
      <c r="X3" s="298">
        <f t="shared" si="6"/>
        <v>45473</v>
      </c>
      <c r="Y3" s="298">
        <f t="shared" si="6"/>
        <v>45504</v>
      </c>
      <c r="Z3" s="298">
        <f t="shared" si="6"/>
        <v>45535</v>
      </c>
      <c r="AA3" s="298">
        <f t="shared" si="6"/>
        <v>45565</v>
      </c>
      <c r="AB3" s="298">
        <f>EOMONTH(AA3,1)</f>
        <v>45596</v>
      </c>
      <c r="AC3" s="298">
        <f t="shared" si="6"/>
        <v>45626</v>
      </c>
      <c r="AD3" s="298">
        <f t="shared" si="6"/>
        <v>45657</v>
      </c>
      <c r="AE3" s="298">
        <f t="shared" si="6"/>
        <v>45688</v>
      </c>
      <c r="AF3" s="298">
        <f>EOMONTH(AE3,1)</f>
        <v>45716</v>
      </c>
      <c r="AG3" s="298">
        <f t="shared" si="6"/>
        <v>45747</v>
      </c>
      <c r="AH3" s="298">
        <f t="shared" si="6"/>
        <v>45777</v>
      </c>
      <c r="AI3" s="298">
        <f t="shared" si="6"/>
        <v>45808</v>
      </c>
      <c r="AJ3" s="298">
        <f t="shared" si="6"/>
        <v>45838</v>
      </c>
      <c r="AK3" s="298">
        <f t="shared" si="6"/>
        <v>45869</v>
      </c>
      <c r="AL3" s="298">
        <f t="shared" si="6"/>
        <v>45900</v>
      </c>
      <c r="AM3" s="298">
        <f t="shared" si="6"/>
        <v>45930</v>
      </c>
      <c r="AN3" s="298">
        <f t="shared" si="6"/>
        <v>45961</v>
      </c>
      <c r="AO3" s="298">
        <f t="shared" si="6"/>
        <v>45991</v>
      </c>
      <c r="AP3" s="298">
        <f t="shared" si="6"/>
        <v>46022</v>
      </c>
      <c r="AQ3" s="298">
        <f t="shared" si="6"/>
        <v>46053</v>
      </c>
      <c r="AR3" s="298">
        <f t="shared" si="6"/>
        <v>46081</v>
      </c>
      <c r="AS3" s="298">
        <f t="shared" si="6"/>
        <v>46112</v>
      </c>
      <c r="AT3" s="298">
        <f t="shared" si="6"/>
        <v>46142</v>
      </c>
      <c r="AU3" s="298">
        <f t="shared" si="6"/>
        <v>46173</v>
      </c>
      <c r="AV3" s="298">
        <f t="shared" si="6"/>
        <v>46203</v>
      </c>
      <c r="AW3" s="298">
        <f t="shared" si="6"/>
        <v>46234</v>
      </c>
      <c r="AX3" s="298">
        <f t="shared" si="6"/>
        <v>46265</v>
      </c>
      <c r="AY3" s="298">
        <f t="shared" si="6"/>
        <v>46295</v>
      </c>
      <c r="AZ3" s="298">
        <f t="shared" si="6"/>
        <v>46326</v>
      </c>
      <c r="BA3" s="298">
        <f t="shared" si="6"/>
        <v>46356</v>
      </c>
      <c r="BB3" s="298">
        <f t="shared" si="6"/>
        <v>46387</v>
      </c>
      <c r="BC3" s="298">
        <f t="shared" si="6"/>
        <v>46418</v>
      </c>
      <c r="BD3" s="298">
        <f t="shared" si="6"/>
        <v>46446</v>
      </c>
      <c r="BE3" s="298">
        <f t="shared" si="6"/>
        <v>46477</v>
      </c>
      <c r="BF3" s="298">
        <f t="shared" si="6"/>
        <v>46507</v>
      </c>
      <c r="BG3" s="298">
        <f t="shared" si="6"/>
        <v>46538</v>
      </c>
      <c r="BH3" s="298">
        <f t="shared" si="6"/>
        <v>46568</v>
      </c>
      <c r="BI3" s="298">
        <f t="shared" si="6"/>
        <v>46599</v>
      </c>
      <c r="BJ3" s="298">
        <f t="shared" si="6"/>
        <v>46630</v>
      </c>
      <c r="BK3" s="298">
        <f t="shared" si="6"/>
        <v>46660</v>
      </c>
      <c r="BL3" s="298">
        <f t="shared" si="6"/>
        <v>46691</v>
      </c>
      <c r="BM3" s="298">
        <f t="shared" si="6"/>
        <v>46721</v>
      </c>
      <c r="BN3" s="298">
        <f t="shared" si="6"/>
        <v>46752</v>
      </c>
      <c r="BO3" s="298">
        <f t="shared" si="6"/>
        <v>46783</v>
      </c>
      <c r="BP3" s="298">
        <f t="shared" si="6"/>
        <v>46812</v>
      </c>
      <c r="BQ3" s="298">
        <f t="shared" si="6"/>
        <v>46843</v>
      </c>
      <c r="BR3" s="298">
        <f t="shared" si="6"/>
        <v>46873</v>
      </c>
      <c r="BS3" s="298">
        <f t="shared" si="6"/>
        <v>46904</v>
      </c>
      <c r="BT3" s="298">
        <f t="shared" si="6"/>
        <v>46934</v>
      </c>
      <c r="BU3" s="298">
        <f t="shared" si="6"/>
        <v>46965</v>
      </c>
      <c r="BV3" s="298">
        <f t="shared" si="6"/>
        <v>46996</v>
      </c>
      <c r="BW3" s="298">
        <f t="shared" si="6"/>
        <v>47026</v>
      </c>
      <c r="BX3" s="298">
        <f t="shared" si="6"/>
        <v>47057</v>
      </c>
      <c r="BY3" s="298">
        <f t="shared" si="6"/>
        <v>47087</v>
      </c>
      <c r="BZ3" s="298">
        <f t="shared" si="6"/>
        <v>47118</v>
      </c>
      <c r="CA3" s="298">
        <f t="shared" si="6"/>
        <v>47149</v>
      </c>
      <c r="CB3" s="298">
        <f t="shared" si="6"/>
        <v>47177</v>
      </c>
      <c r="CC3" s="298">
        <f t="shared" si="6"/>
        <v>47208</v>
      </c>
      <c r="CD3" s="298">
        <f t="shared" si="6"/>
        <v>47238</v>
      </c>
      <c r="CE3" s="298">
        <f t="shared" si="6"/>
        <v>47269</v>
      </c>
      <c r="CF3" s="298">
        <f t="shared" ref="CF3:CL3" si="7">EOMONTH(CE3,1)</f>
        <v>47299</v>
      </c>
      <c r="CG3" s="298">
        <f t="shared" si="7"/>
        <v>47330</v>
      </c>
      <c r="CH3" s="298">
        <f t="shared" si="7"/>
        <v>47361</v>
      </c>
      <c r="CI3" s="298">
        <f t="shared" si="7"/>
        <v>47391</v>
      </c>
      <c r="CJ3" s="298">
        <f t="shared" si="7"/>
        <v>47422</v>
      </c>
      <c r="CK3" s="298">
        <f t="shared" si="7"/>
        <v>47452</v>
      </c>
      <c r="CL3" s="298">
        <f t="shared" si="7"/>
        <v>47483</v>
      </c>
      <c r="CN3" s="229">
        <f>EOMONTH(CO3,-3)</f>
        <v>45291</v>
      </c>
      <c r="CO3" s="112">
        <v>45352</v>
      </c>
      <c r="CP3" s="229">
        <f t="shared" ref="CP3:DL3" si="8">EOMONTH(CO3,3)</f>
        <v>45473</v>
      </c>
      <c r="CQ3" s="229">
        <f t="shared" si="8"/>
        <v>45565</v>
      </c>
      <c r="CR3" s="229">
        <f t="shared" si="8"/>
        <v>45657</v>
      </c>
      <c r="CS3" s="229">
        <f t="shared" si="8"/>
        <v>45747</v>
      </c>
      <c r="CT3" s="229">
        <f t="shared" si="8"/>
        <v>45838</v>
      </c>
      <c r="CU3" s="229">
        <f t="shared" si="8"/>
        <v>45930</v>
      </c>
      <c r="CV3" s="229">
        <f t="shared" si="8"/>
        <v>46022</v>
      </c>
      <c r="CW3" s="229">
        <f t="shared" si="8"/>
        <v>46112</v>
      </c>
      <c r="CX3" s="229">
        <f t="shared" si="8"/>
        <v>46203</v>
      </c>
      <c r="CY3" s="229">
        <f t="shared" si="8"/>
        <v>46295</v>
      </c>
      <c r="CZ3" s="229">
        <f t="shared" si="8"/>
        <v>46387</v>
      </c>
      <c r="DA3" s="229">
        <f t="shared" si="8"/>
        <v>46477</v>
      </c>
      <c r="DB3" s="229">
        <f t="shared" si="8"/>
        <v>46568</v>
      </c>
      <c r="DC3" s="229">
        <f t="shared" si="8"/>
        <v>46660</v>
      </c>
      <c r="DD3" s="229">
        <f t="shared" si="8"/>
        <v>46752</v>
      </c>
      <c r="DE3" s="229">
        <f t="shared" si="8"/>
        <v>46843</v>
      </c>
      <c r="DF3" s="229">
        <f t="shared" si="8"/>
        <v>46934</v>
      </c>
      <c r="DG3" s="229">
        <f t="shared" si="8"/>
        <v>47026</v>
      </c>
      <c r="DH3" s="229">
        <f t="shared" si="8"/>
        <v>47118</v>
      </c>
      <c r="DI3" s="229">
        <f t="shared" si="8"/>
        <v>47208</v>
      </c>
      <c r="DJ3" s="229">
        <f t="shared" si="8"/>
        <v>47299</v>
      </c>
      <c r="DK3" s="229">
        <f t="shared" si="8"/>
        <v>47391</v>
      </c>
      <c r="DL3" s="229">
        <f t="shared" si="8"/>
        <v>47483</v>
      </c>
    </row>
    <row r="4" spans="1:116" hidden="1" outlineLevel="1" x14ac:dyDescent="0.35">
      <c r="G4" s="12" t="s">
        <v>60</v>
      </c>
      <c r="H4" s="12"/>
      <c r="I4" s="12"/>
      <c r="J4" s="61"/>
      <c r="K4" s="12" t="s">
        <v>230</v>
      </c>
      <c r="L4"/>
      <c r="M4" s="297"/>
      <c r="N4" s="16">
        <v>0.25</v>
      </c>
      <c r="O4" s="12"/>
      <c r="P4" s="12"/>
      <c r="Q4" s="12"/>
      <c r="R4" s="347"/>
      <c r="S4" s="352">
        <f>YEAR(S3)*('IS BS CF'!$N$8="Monthly")</f>
        <v>2024</v>
      </c>
      <c r="T4" s="314">
        <f>YEAR(T3)*('IS BS CF'!$N$8="Monthly")</f>
        <v>2024</v>
      </c>
      <c r="U4" s="314">
        <f>YEAR(U3)*('IS BS CF'!$N$8="Monthly")</f>
        <v>2024</v>
      </c>
      <c r="V4" s="314">
        <f>YEAR(V3)*('IS BS CF'!$N$8="Monthly")</f>
        <v>2024</v>
      </c>
      <c r="W4" s="314">
        <f>YEAR(W3)*('IS BS CF'!$N$8="Monthly")</f>
        <v>2024</v>
      </c>
      <c r="X4" s="314">
        <f>YEAR(X3)*('IS BS CF'!$N$8="Monthly")</f>
        <v>2024</v>
      </c>
      <c r="Y4" s="314">
        <f>YEAR(Y3)*('IS BS CF'!$N$8="Monthly")</f>
        <v>2024</v>
      </c>
      <c r="Z4" s="314">
        <f>YEAR(Z3)*('IS BS CF'!$N$8="Monthly")</f>
        <v>2024</v>
      </c>
      <c r="AA4" s="314">
        <f>YEAR(AA3)*('IS BS CF'!$N$8="Monthly")</f>
        <v>2024</v>
      </c>
      <c r="AB4" s="314">
        <f>YEAR(AB3)*('IS BS CF'!$N$8="Monthly")</f>
        <v>2024</v>
      </c>
      <c r="AC4" s="314">
        <f>YEAR(AC3)*('IS BS CF'!$N$8="Monthly")</f>
        <v>2024</v>
      </c>
      <c r="AD4" s="314">
        <f>YEAR(AD3)*('IS BS CF'!$N$8="Monthly")</f>
        <v>2024</v>
      </c>
      <c r="AE4" s="314">
        <f>YEAR(AE3)*('IS BS CF'!$N$8="Monthly")</f>
        <v>2025</v>
      </c>
      <c r="AF4" s="314">
        <f>YEAR(AF3)*('IS BS CF'!$N$8="Monthly")</f>
        <v>2025</v>
      </c>
      <c r="AG4" s="314">
        <f>YEAR(AG3)*('IS BS CF'!$N$8="Monthly")</f>
        <v>2025</v>
      </c>
      <c r="AH4" s="314">
        <f>YEAR(AH3)*('IS BS CF'!$N$8="Monthly")</f>
        <v>2025</v>
      </c>
      <c r="AI4" s="314">
        <f>YEAR(AI3)*('IS BS CF'!$N$8="Monthly")</f>
        <v>2025</v>
      </c>
      <c r="AJ4" s="314">
        <f>YEAR(AJ3)*('IS BS CF'!$N$8="Monthly")</f>
        <v>2025</v>
      </c>
      <c r="AK4" s="314">
        <f>YEAR(AK3)*('IS BS CF'!$N$8="Monthly")</f>
        <v>2025</v>
      </c>
      <c r="AL4" s="314">
        <f>YEAR(AL3)*('IS BS CF'!$N$8="Monthly")</f>
        <v>2025</v>
      </c>
      <c r="AM4" s="314">
        <f>YEAR(AM3)*('IS BS CF'!$N$8="Monthly")</f>
        <v>2025</v>
      </c>
      <c r="AN4" s="314">
        <f>YEAR(AN3)*('IS BS CF'!$N$8="Monthly")</f>
        <v>2025</v>
      </c>
      <c r="AO4" s="314">
        <f>YEAR(AO3)*('IS BS CF'!$N$8="Monthly")</f>
        <v>2025</v>
      </c>
      <c r="AP4" s="314">
        <f>YEAR(AP3)*('IS BS CF'!$N$8="Monthly")</f>
        <v>2025</v>
      </c>
      <c r="AQ4" s="314">
        <f>YEAR(AQ3)*('IS BS CF'!$N$8="Monthly")</f>
        <v>2026</v>
      </c>
      <c r="AR4" s="314">
        <f>YEAR(AR3)*('IS BS CF'!$N$8="Monthly")</f>
        <v>2026</v>
      </c>
      <c r="AS4" s="314">
        <f>YEAR(AS3)*('IS BS CF'!$N$8="Monthly")</f>
        <v>2026</v>
      </c>
      <c r="AT4" s="314">
        <f>YEAR(AT3)*('IS BS CF'!$N$8="Monthly")</f>
        <v>2026</v>
      </c>
      <c r="AU4" s="314">
        <f>YEAR(AU3)*('IS BS CF'!$N$8="Monthly")</f>
        <v>2026</v>
      </c>
      <c r="AV4" s="314">
        <f>YEAR(AV3)*('IS BS CF'!$N$8="Monthly")</f>
        <v>2026</v>
      </c>
      <c r="AW4" s="314">
        <f>YEAR(AW3)*('IS BS CF'!$N$8="Monthly")</f>
        <v>2026</v>
      </c>
      <c r="AX4" s="314">
        <f>YEAR(AX3)*('IS BS CF'!$N$8="Monthly")</f>
        <v>2026</v>
      </c>
      <c r="AY4" s="314">
        <f>YEAR(AY3)*('IS BS CF'!$N$8="Monthly")</f>
        <v>2026</v>
      </c>
      <c r="AZ4" s="314">
        <f>YEAR(AZ3)*('IS BS CF'!$N$8="Monthly")</f>
        <v>2026</v>
      </c>
      <c r="BA4" s="314">
        <f>YEAR(BA3)*('IS BS CF'!$N$8="Monthly")</f>
        <v>2026</v>
      </c>
      <c r="BB4" s="314">
        <f>YEAR(BB3)*('IS BS CF'!$N$8="Monthly")</f>
        <v>2026</v>
      </c>
      <c r="BC4" s="314">
        <f>YEAR(BC3)*('IS BS CF'!$N$8="Monthly")</f>
        <v>2027</v>
      </c>
      <c r="BD4" s="314">
        <f>YEAR(BD3)*('IS BS CF'!$N$8="Monthly")</f>
        <v>2027</v>
      </c>
      <c r="BE4" s="314">
        <f>YEAR(BE3)*('IS BS CF'!$N$8="Monthly")</f>
        <v>2027</v>
      </c>
      <c r="BF4" s="314">
        <f>YEAR(BF3)*('IS BS CF'!$N$8="Monthly")</f>
        <v>2027</v>
      </c>
      <c r="BG4" s="314">
        <f>YEAR(BG3)*('IS BS CF'!$N$8="Monthly")</f>
        <v>2027</v>
      </c>
      <c r="BH4" s="314">
        <f>YEAR(BH3)*('IS BS CF'!$N$8="Monthly")</f>
        <v>2027</v>
      </c>
      <c r="BI4" s="314">
        <f>YEAR(BI3)*('IS BS CF'!$N$8="Monthly")</f>
        <v>2027</v>
      </c>
      <c r="BJ4" s="314">
        <f>YEAR(BJ3)*('IS BS CF'!$N$8="Monthly")</f>
        <v>2027</v>
      </c>
      <c r="BK4" s="314">
        <f>YEAR(BK3)*('IS BS CF'!$N$8="Monthly")</f>
        <v>2027</v>
      </c>
      <c r="BL4" s="314">
        <f>YEAR(BL3)*('IS BS CF'!$N$8="Monthly")</f>
        <v>2027</v>
      </c>
      <c r="BM4" s="314">
        <f>YEAR(BM3)*('IS BS CF'!$N$8="Monthly")</f>
        <v>2027</v>
      </c>
      <c r="BN4" s="314">
        <f>YEAR(BN3)*('IS BS CF'!$N$8="Monthly")</f>
        <v>2027</v>
      </c>
      <c r="BO4" s="314">
        <f>YEAR(BO3)*('IS BS CF'!$N$8="Monthly")</f>
        <v>2028</v>
      </c>
      <c r="BP4" s="314">
        <f>YEAR(BP3)*('IS BS CF'!$N$8="Monthly")</f>
        <v>2028</v>
      </c>
      <c r="BQ4" s="314">
        <f>YEAR(BQ3)*('IS BS CF'!$N$8="Monthly")</f>
        <v>2028</v>
      </c>
      <c r="BR4" s="314">
        <f>YEAR(BR3)*('IS BS CF'!$N$8="Monthly")</f>
        <v>2028</v>
      </c>
      <c r="BS4" s="314">
        <f>YEAR(BS3)*('IS BS CF'!$N$8="Monthly")</f>
        <v>2028</v>
      </c>
      <c r="BT4" s="314">
        <f>YEAR(BT3)*('IS BS CF'!$N$8="Monthly")</f>
        <v>2028</v>
      </c>
      <c r="BU4" s="314">
        <f>YEAR(BU3)*('IS BS CF'!$N$8="Monthly")</f>
        <v>2028</v>
      </c>
      <c r="BV4" s="314">
        <f>YEAR(BV3)*('IS BS CF'!$N$8="Monthly")</f>
        <v>2028</v>
      </c>
      <c r="BW4" s="314">
        <f>YEAR(BW3)*('IS BS CF'!$N$8="Monthly")</f>
        <v>2028</v>
      </c>
      <c r="BX4" s="314">
        <f>YEAR(BX3)*('IS BS CF'!$N$8="Monthly")</f>
        <v>2028</v>
      </c>
      <c r="BY4" s="314">
        <f>YEAR(BY3)*('IS BS CF'!$N$8="Monthly")</f>
        <v>2028</v>
      </c>
      <c r="BZ4" s="314">
        <f>YEAR(BZ3)*('IS BS CF'!$N$8="Monthly")</f>
        <v>2028</v>
      </c>
      <c r="CA4" s="314">
        <f>YEAR(CA3)*('IS BS CF'!$N$8="Monthly")</f>
        <v>2029</v>
      </c>
      <c r="CB4" s="314">
        <f>YEAR(CB3)*('IS BS CF'!$N$8="Monthly")</f>
        <v>2029</v>
      </c>
      <c r="CC4" s="314">
        <f>YEAR(CC3)*('IS BS CF'!$N$8="Monthly")</f>
        <v>2029</v>
      </c>
      <c r="CD4" s="314">
        <f>YEAR(CD3)*('IS BS CF'!$N$8="Monthly")</f>
        <v>2029</v>
      </c>
      <c r="CE4" s="314">
        <f>YEAR(CE3)*('IS BS CF'!$N$8="Monthly")</f>
        <v>2029</v>
      </c>
      <c r="CF4" s="314">
        <f>YEAR(CF3)*('IS BS CF'!$N$8="Monthly")</f>
        <v>2029</v>
      </c>
      <c r="CG4" s="314">
        <f>YEAR(CG3)*('IS BS CF'!$N$8="Monthly")</f>
        <v>2029</v>
      </c>
      <c r="CH4" s="314">
        <f>YEAR(CH3)*('IS BS CF'!$N$8="Monthly")</f>
        <v>2029</v>
      </c>
      <c r="CI4" s="314">
        <f>YEAR(CI3)*('IS BS CF'!$N$8="Monthly")</f>
        <v>2029</v>
      </c>
      <c r="CJ4" s="314">
        <f>YEAR(CJ3)*('IS BS CF'!$N$8="Monthly")</f>
        <v>2029</v>
      </c>
      <c r="CK4" s="314">
        <f>YEAR(CK3)*('IS BS CF'!$N$8="Monthly")</f>
        <v>2029</v>
      </c>
      <c r="CL4" s="32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35">
      <c r="G5" s="12" t="s">
        <v>61</v>
      </c>
      <c r="H5" s="12"/>
      <c r="I5" s="12"/>
      <c r="J5" s="61"/>
      <c r="N5" s="53">
        <f>'Calcs.'!I7</f>
        <v>0</v>
      </c>
      <c r="O5" s="12"/>
      <c r="P5" s="12"/>
      <c r="Q5" s="12"/>
      <c r="R5" s="348"/>
      <c r="S5" s="353">
        <f>S4*(MONTH(S3)=12)*('IS BS CF'!$N$8="Monthly")</f>
        <v>0</v>
      </c>
      <c r="T5" s="384">
        <f>T4*(MONTH(T3)=12)*('IS BS CF'!$N$8="Monthly")</f>
        <v>0</v>
      </c>
      <c r="U5" s="384">
        <f>U4*(MONTH(U3)=12)*('IS BS CF'!$N$8="Monthly")</f>
        <v>0</v>
      </c>
      <c r="V5" s="384">
        <f>V4*(MONTH(V3)=12)*('IS BS CF'!$N$8="Monthly")</f>
        <v>0</v>
      </c>
      <c r="W5" s="384">
        <f>W4*(MONTH(W3)=12)*('IS BS CF'!$N$8="Monthly")</f>
        <v>0</v>
      </c>
      <c r="X5" s="384">
        <f>X4*(MONTH(X3)=12)*('IS BS CF'!$N$8="Monthly")</f>
        <v>0</v>
      </c>
      <c r="Y5" s="384">
        <f>Y4*(MONTH(Y3)=12)*('IS BS CF'!$N$8="Monthly")</f>
        <v>0</v>
      </c>
      <c r="Z5" s="384">
        <f>Z4*(MONTH(Z3)=12)*('IS BS CF'!$N$8="Monthly")</f>
        <v>0</v>
      </c>
      <c r="AA5" s="384">
        <f>AA4*(MONTH(AA3)=12)*('IS BS CF'!$N$8="Monthly")</f>
        <v>0</v>
      </c>
      <c r="AB5" s="384">
        <f>AB4*(MONTH(AB3)=12)*('IS BS CF'!$N$8="Monthly")</f>
        <v>0</v>
      </c>
      <c r="AC5" s="384">
        <f>AC4*(MONTH(AC3)=12)*('IS BS CF'!$N$8="Monthly")</f>
        <v>0</v>
      </c>
      <c r="AD5" s="384">
        <f>AD4*(MONTH(AD3)=12)*('IS BS CF'!$N$8="Monthly")</f>
        <v>2024</v>
      </c>
      <c r="AE5" s="384">
        <f>AE4*(MONTH(AE3)=12)*('IS BS CF'!$N$8="Monthly")</f>
        <v>0</v>
      </c>
      <c r="AF5" s="384">
        <f>AF4*(MONTH(AF3)=12)*('IS BS CF'!$N$8="Monthly")</f>
        <v>0</v>
      </c>
      <c r="AG5" s="384">
        <f>AG4*(MONTH(AG3)=12)*('IS BS CF'!$N$8="Monthly")</f>
        <v>0</v>
      </c>
      <c r="AH5" s="384">
        <f>AH4*(MONTH(AH3)=12)*('IS BS CF'!$N$8="Monthly")</f>
        <v>0</v>
      </c>
      <c r="AI5" s="384">
        <f>AI4*(MONTH(AI3)=12)*('IS BS CF'!$N$8="Monthly")</f>
        <v>0</v>
      </c>
      <c r="AJ5" s="384">
        <f>AJ4*(MONTH(AJ3)=12)*('IS BS CF'!$N$8="Monthly")</f>
        <v>0</v>
      </c>
      <c r="AK5" s="384">
        <f>AK4*(MONTH(AK3)=12)*('IS BS CF'!$N$8="Monthly")</f>
        <v>0</v>
      </c>
      <c r="AL5" s="384">
        <f>AL4*(MONTH(AL3)=12)*('IS BS CF'!$N$8="Monthly")</f>
        <v>0</v>
      </c>
      <c r="AM5" s="384">
        <f>AM4*(MONTH(AM3)=12)*('IS BS CF'!$N$8="Monthly")</f>
        <v>0</v>
      </c>
      <c r="AN5" s="384">
        <f>AN4*(MONTH(AN3)=12)*('IS BS CF'!$N$8="Monthly")</f>
        <v>0</v>
      </c>
      <c r="AO5" s="384">
        <f>AO4*(MONTH(AO3)=12)*('IS BS CF'!$N$8="Monthly")</f>
        <v>0</v>
      </c>
      <c r="AP5" s="384">
        <f>AP4*(MONTH(AP3)=12)*('IS BS CF'!$N$8="Monthly")</f>
        <v>2025</v>
      </c>
      <c r="AQ5" s="384">
        <f>AQ4*(MONTH(AQ3)=12)*('IS BS CF'!$N$8="Monthly")</f>
        <v>0</v>
      </c>
      <c r="AR5" s="384">
        <f>AR4*(MONTH(AR3)=12)*('IS BS CF'!$N$8="Monthly")</f>
        <v>0</v>
      </c>
      <c r="AS5" s="384">
        <f>AS4*(MONTH(AS3)=12)*('IS BS CF'!$N$8="Monthly")</f>
        <v>0</v>
      </c>
      <c r="AT5" s="384">
        <f>AT4*(MONTH(AT3)=12)*('IS BS CF'!$N$8="Monthly")</f>
        <v>0</v>
      </c>
      <c r="AU5" s="384">
        <f>AU4*(MONTH(AU3)=12)*('IS BS CF'!$N$8="Monthly")</f>
        <v>0</v>
      </c>
      <c r="AV5" s="384">
        <f>AV4*(MONTH(AV3)=12)*('IS BS CF'!$N$8="Monthly")</f>
        <v>0</v>
      </c>
      <c r="AW5" s="384">
        <f>AW4*(MONTH(AW3)=12)*('IS BS CF'!$N$8="Monthly")</f>
        <v>0</v>
      </c>
      <c r="AX5" s="384">
        <f>AX4*(MONTH(AX3)=12)*('IS BS CF'!$N$8="Monthly")</f>
        <v>0</v>
      </c>
      <c r="AY5" s="384">
        <f>AY4*(MONTH(AY3)=12)*('IS BS CF'!$N$8="Monthly")</f>
        <v>0</v>
      </c>
      <c r="AZ5" s="384">
        <f>AZ4*(MONTH(AZ3)=12)*('IS BS CF'!$N$8="Monthly")</f>
        <v>0</v>
      </c>
      <c r="BA5" s="384">
        <f>BA4*(MONTH(BA3)=12)*('IS BS CF'!$N$8="Monthly")</f>
        <v>0</v>
      </c>
      <c r="BB5" s="384">
        <f>BB4*(MONTH(BB3)=12)*('IS BS CF'!$N$8="Monthly")</f>
        <v>2026</v>
      </c>
      <c r="BC5" s="384">
        <f>BC4*(MONTH(BC3)=12)*('IS BS CF'!$N$8="Monthly")</f>
        <v>0</v>
      </c>
      <c r="BD5" s="384">
        <f>BD4*(MONTH(BD3)=12)*('IS BS CF'!$N$8="Monthly")</f>
        <v>0</v>
      </c>
      <c r="BE5" s="384">
        <f>BE4*(MONTH(BE3)=12)*('IS BS CF'!$N$8="Monthly")</f>
        <v>0</v>
      </c>
      <c r="BF5" s="384">
        <f>BF4*(MONTH(BF3)=12)*('IS BS CF'!$N$8="Monthly")</f>
        <v>0</v>
      </c>
      <c r="BG5" s="384">
        <f>BG4*(MONTH(BG3)=12)*('IS BS CF'!$N$8="Monthly")</f>
        <v>0</v>
      </c>
      <c r="BH5" s="384">
        <f>BH4*(MONTH(BH3)=12)*('IS BS CF'!$N$8="Monthly")</f>
        <v>0</v>
      </c>
      <c r="BI5" s="384">
        <f>BI4*(MONTH(BI3)=12)*('IS BS CF'!$N$8="Monthly")</f>
        <v>0</v>
      </c>
      <c r="BJ5" s="384">
        <f>BJ4*(MONTH(BJ3)=12)*('IS BS CF'!$N$8="Monthly")</f>
        <v>0</v>
      </c>
      <c r="BK5" s="384">
        <f>BK4*(MONTH(BK3)=12)*('IS BS CF'!$N$8="Monthly")</f>
        <v>0</v>
      </c>
      <c r="BL5" s="384">
        <f>BL4*(MONTH(BL3)=12)*('IS BS CF'!$N$8="Monthly")</f>
        <v>0</v>
      </c>
      <c r="BM5" s="384">
        <f>BM4*(MONTH(BM3)=12)*('IS BS CF'!$N$8="Monthly")</f>
        <v>0</v>
      </c>
      <c r="BN5" s="384">
        <f>BN4*(MONTH(BN3)=12)*('IS BS CF'!$N$8="Monthly")</f>
        <v>2027</v>
      </c>
      <c r="BO5" s="384">
        <f>BO4*(MONTH(BO3)=12)*('IS BS CF'!$N$8="Monthly")</f>
        <v>0</v>
      </c>
      <c r="BP5" s="384">
        <f>BP4*(MONTH(BP3)=12)*('IS BS CF'!$N$8="Monthly")</f>
        <v>0</v>
      </c>
      <c r="BQ5" s="384">
        <f>BQ4*(MONTH(BQ3)=12)*('IS BS CF'!$N$8="Monthly")</f>
        <v>0</v>
      </c>
      <c r="BR5" s="384">
        <f>BR4*(MONTH(BR3)=12)*('IS BS CF'!$N$8="Monthly")</f>
        <v>0</v>
      </c>
      <c r="BS5" s="384">
        <f>BS4*(MONTH(BS3)=12)*('IS BS CF'!$N$8="Monthly")</f>
        <v>0</v>
      </c>
      <c r="BT5" s="384">
        <f>BT4*(MONTH(BT3)=12)*('IS BS CF'!$N$8="Monthly")</f>
        <v>0</v>
      </c>
      <c r="BU5" s="384">
        <f>BU4*(MONTH(BU3)=12)*('IS BS CF'!$N$8="Monthly")</f>
        <v>0</v>
      </c>
      <c r="BV5" s="384">
        <f>BV4*(MONTH(BV3)=12)*('IS BS CF'!$N$8="Monthly")</f>
        <v>0</v>
      </c>
      <c r="BW5" s="384">
        <f>BW4*(MONTH(BW3)=12)*('IS BS CF'!$N$8="Monthly")</f>
        <v>0</v>
      </c>
      <c r="BX5" s="384">
        <f>BX4*(MONTH(BX3)=12)*('IS BS CF'!$N$8="Monthly")</f>
        <v>0</v>
      </c>
      <c r="BY5" s="384">
        <f>BY4*(MONTH(BY3)=12)*('IS BS CF'!$N$8="Monthly")</f>
        <v>0</v>
      </c>
      <c r="BZ5" s="384">
        <f>BZ4*(MONTH(BZ3)=12)*('IS BS CF'!$N$8="Monthly")</f>
        <v>2028</v>
      </c>
      <c r="CA5" s="384">
        <f>CA4*(MONTH(CA3)=12)*('IS BS CF'!$N$8="Monthly")</f>
        <v>0</v>
      </c>
      <c r="CB5" s="384">
        <f>CB4*(MONTH(CB3)=12)*('IS BS CF'!$N$8="Monthly")</f>
        <v>0</v>
      </c>
      <c r="CC5" s="384">
        <f>CC4*(MONTH(CC3)=12)*('IS BS CF'!$N$8="Monthly")</f>
        <v>0</v>
      </c>
      <c r="CD5" s="384">
        <f>CD4*(MONTH(CD3)=12)*('IS BS CF'!$N$8="Monthly")</f>
        <v>0</v>
      </c>
      <c r="CE5" s="384">
        <f>CE4*(MONTH(CE3)=12)*('IS BS CF'!$N$8="Monthly")</f>
        <v>0</v>
      </c>
      <c r="CF5" s="384">
        <f>CF4*(MONTH(CF3)=12)*('IS BS CF'!$N$8="Monthly")</f>
        <v>0</v>
      </c>
      <c r="CG5" s="384">
        <f>CG4*(MONTH(CG3)=12)*('IS BS CF'!$N$8="Monthly")</f>
        <v>0</v>
      </c>
      <c r="CH5" s="384">
        <f>CH4*(MONTH(CH3)=12)*('IS BS CF'!$N$8="Monthly")</f>
        <v>0</v>
      </c>
      <c r="CI5" s="384">
        <f>CI4*(MONTH(CI3)=12)*('IS BS CF'!$N$8="Monthly")</f>
        <v>0</v>
      </c>
      <c r="CJ5" s="384">
        <f>CJ4*(MONTH(CJ3)=12)*('IS BS CF'!$N$8="Monthly")</f>
        <v>0</v>
      </c>
      <c r="CK5" s="384">
        <f>CK4*(MONTH(CK3)=12)*('IS BS CF'!$N$8="Monthly")</f>
        <v>0</v>
      </c>
      <c r="CL5" s="32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35">
      <c r="G6" s="12" t="s">
        <v>590</v>
      </c>
      <c r="H6" s="12"/>
      <c r="I6" s="12"/>
      <c r="J6" s="61"/>
      <c r="K6" s="1" t="s">
        <v>318</v>
      </c>
      <c r="L6" s="1"/>
      <c r="M6" s="1"/>
      <c r="N6" s="133">
        <f>'Calcs.'!I7</f>
        <v>0</v>
      </c>
      <c r="O6" s="12"/>
      <c r="P6" s="12"/>
      <c r="Q6" s="12"/>
      <c r="R6" s="348"/>
      <c r="S6" s="354">
        <v>1</v>
      </c>
      <c r="T6" s="385">
        <v>1</v>
      </c>
      <c r="U6" s="385">
        <v>1</v>
      </c>
      <c r="V6" s="385">
        <v>1</v>
      </c>
      <c r="W6" s="385">
        <v>1</v>
      </c>
      <c r="X6" s="385">
        <v>1</v>
      </c>
      <c r="Y6" s="385">
        <v>1</v>
      </c>
      <c r="Z6" s="385">
        <v>1</v>
      </c>
      <c r="AA6" s="385">
        <v>1</v>
      </c>
      <c r="AB6" s="385">
        <v>1</v>
      </c>
      <c r="AC6" s="385">
        <v>1</v>
      </c>
      <c r="AD6" s="385">
        <v>1</v>
      </c>
      <c r="AE6" s="386">
        <f t="shared" ref="AE6:CL6" si="9">S6+1</f>
        <v>2</v>
      </c>
      <c r="AF6" s="386">
        <f t="shared" si="9"/>
        <v>2</v>
      </c>
      <c r="AG6" s="386">
        <f t="shared" si="9"/>
        <v>2</v>
      </c>
      <c r="AH6" s="386">
        <f t="shared" si="9"/>
        <v>2</v>
      </c>
      <c r="AI6" s="386">
        <f t="shared" si="9"/>
        <v>2</v>
      </c>
      <c r="AJ6" s="386">
        <f t="shared" si="9"/>
        <v>2</v>
      </c>
      <c r="AK6" s="386">
        <f t="shared" si="9"/>
        <v>2</v>
      </c>
      <c r="AL6" s="386">
        <f t="shared" si="9"/>
        <v>2</v>
      </c>
      <c r="AM6" s="386">
        <f t="shared" si="9"/>
        <v>2</v>
      </c>
      <c r="AN6" s="386">
        <f t="shared" si="9"/>
        <v>2</v>
      </c>
      <c r="AO6" s="386">
        <f t="shared" si="9"/>
        <v>2</v>
      </c>
      <c r="AP6" s="386">
        <f t="shared" si="9"/>
        <v>2</v>
      </c>
      <c r="AQ6" s="386">
        <f t="shared" si="9"/>
        <v>3</v>
      </c>
      <c r="AR6" s="386">
        <f t="shared" si="9"/>
        <v>3</v>
      </c>
      <c r="AS6" s="386">
        <f t="shared" si="9"/>
        <v>3</v>
      </c>
      <c r="AT6" s="386">
        <f t="shared" si="9"/>
        <v>3</v>
      </c>
      <c r="AU6" s="386">
        <f t="shared" si="9"/>
        <v>3</v>
      </c>
      <c r="AV6" s="386">
        <f t="shared" si="9"/>
        <v>3</v>
      </c>
      <c r="AW6" s="386">
        <f t="shared" si="9"/>
        <v>3</v>
      </c>
      <c r="AX6" s="386">
        <f t="shared" si="9"/>
        <v>3</v>
      </c>
      <c r="AY6" s="386">
        <f t="shared" si="9"/>
        <v>3</v>
      </c>
      <c r="AZ6" s="386">
        <f t="shared" si="9"/>
        <v>3</v>
      </c>
      <c r="BA6" s="386">
        <f t="shared" si="9"/>
        <v>3</v>
      </c>
      <c r="BB6" s="386">
        <f t="shared" si="9"/>
        <v>3</v>
      </c>
      <c r="BC6" s="386">
        <f t="shared" si="9"/>
        <v>4</v>
      </c>
      <c r="BD6" s="386">
        <f t="shared" si="9"/>
        <v>4</v>
      </c>
      <c r="BE6" s="386">
        <f t="shared" si="9"/>
        <v>4</v>
      </c>
      <c r="BF6" s="386">
        <f t="shared" si="9"/>
        <v>4</v>
      </c>
      <c r="BG6" s="386">
        <f t="shared" si="9"/>
        <v>4</v>
      </c>
      <c r="BH6" s="386">
        <f t="shared" si="9"/>
        <v>4</v>
      </c>
      <c r="BI6" s="386">
        <f t="shared" si="9"/>
        <v>4</v>
      </c>
      <c r="BJ6" s="386">
        <f t="shared" si="9"/>
        <v>4</v>
      </c>
      <c r="BK6" s="386">
        <f t="shared" si="9"/>
        <v>4</v>
      </c>
      <c r="BL6" s="386">
        <f t="shared" si="9"/>
        <v>4</v>
      </c>
      <c r="BM6" s="386">
        <f t="shared" si="9"/>
        <v>4</v>
      </c>
      <c r="BN6" s="386">
        <f t="shared" si="9"/>
        <v>4</v>
      </c>
      <c r="BO6" s="386">
        <f t="shared" si="9"/>
        <v>5</v>
      </c>
      <c r="BP6" s="386">
        <f t="shared" si="9"/>
        <v>5</v>
      </c>
      <c r="BQ6" s="386">
        <f t="shared" si="9"/>
        <v>5</v>
      </c>
      <c r="BR6" s="386">
        <f t="shared" si="9"/>
        <v>5</v>
      </c>
      <c r="BS6" s="386">
        <f t="shared" si="9"/>
        <v>5</v>
      </c>
      <c r="BT6" s="386">
        <f t="shared" si="9"/>
        <v>5</v>
      </c>
      <c r="BU6" s="386">
        <f t="shared" si="9"/>
        <v>5</v>
      </c>
      <c r="BV6" s="386">
        <f t="shared" si="9"/>
        <v>5</v>
      </c>
      <c r="BW6" s="386">
        <f t="shared" si="9"/>
        <v>5</v>
      </c>
      <c r="BX6" s="386">
        <f t="shared" si="9"/>
        <v>5</v>
      </c>
      <c r="BY6" s="386">
        <f t="shared" si="9"/>
        <v>5</v>
      </c>
      <c r="BZ6" s="386">
        <f t="shared" si="9"/>
        <v>5</v>
      </c>
      <c r="CA6" s="386">
        <f t="shared" si="9"/>
        <v>6</v>
      </c>
      <c r="CB6" s="386">
        <f t="shared" si="9"/>
        <v>6</v>
      </c>
      <c r="CC6" s="386">
        <f t="shared" si="9"/>
        <v>6</v>
      </c>
      <c r="CD6" s="386">
        <f t="shared" si="9"/>
        <v>6</v>
      </c>
      <c r="CE6" s="386">
        <f t="shared" si="9"/>
        <v>6</v>
      </c>
      <c r="CF6" s="386">
        <f t="shared" si="9"/>
        <v>6</v>
      </c>
      <c r="CG6" s="386">
        <f t="shared" si="9"/>
        <v>6</v>
      </c>
      <c r="CH6" s="386">
        <f t="shared" si="9"/>
        <v>6</v>
      </c>
      <c r="CI6" s="386">
        <f t="shared" si="9"/>
        <v>6</v>
      </c>
      <c r="CJ6" s="386">
        <f t="shared" si="9"/>
        <v>6</v>
      </c>
      <c r="CK6" s="386">
        <f t="shared" si="9"/>
        <v>6</v>
      </c>
      <c r="CL6" s="325">
        <f t="shared" si="9"/>
        <v>6</v>
      </c>
      <c r="CN6"/>
      <c r="CO6"/>
      <c r="CP6"/>
      <c r="CQ6"/>
      <c r="CR6"/>
      <c r="CS6"/>
      <c r="CT6"/>
      <c r="CU6"/>
      <c r="CV6"/>
      <c r="CW6"/>
      <c r="CX6"/>
      <c r="CY6"/>
      <c r="CZ6"/>
      <c r="DA6"/>
      <c r="DB6"/>
      <c r="DC6"/>
      <c r="DD6"/>
      <c r="DE6"/>
      <c r="DF6"/>
      <c r="DG6"/>
      <c r="DH6"/>
      <c r="DI6"/>
      <c r="DJ6"/>
      <c r="DK6"/>
      <c r="DL6"/>
    </row>
    <row r="7" spans="1:116" hidden="1" outlineLevel="1" x14ac:dyDescent="0.35">
      <c r="G7" s="12" t="s">
        <v>591</v>
      </c>
      <c r="H7" s="12"/>
      <c r="I7" s="12"/>
      <c r="J7" s="61"/>
      <c r="K7" t="s">
        <v>592</v>
      </c>
      <c r="L7"/>
      <c r="M7"/>
      <c r="N7" s="260">
        <v>1</v>
      </c>
      <c r="O7" s="12"/>
      <c r="P7" s="12"/>
      <c r="Q7" s="12"/>
      <c r="R7" s="348"/>
      <c r="S7" s="355">
        <f t="shared" ref="S7:CD7" si="10">S6*(S6&lt;&gt;T6)</f>
        <v>0</v>
      </c>
      <c r="T7" s="386">
        <f t="shared" si="10"/>
        <v>0</v>
      </c>
      <c r="U7" s="386">
        <f t="shared" si="10"/>
        <v>0</v>
      </c>
      <c r="V7" s="386">
        <f t="shared" si="10"/>
        <v>0</v>
      </c>
      <c r="W7" s="386">
        <f t="shared" si="10"/>
        <v>0</v>
      </c>
      <c r="X7" s="386">
        <f t="shared" si="10"/>
        <v>0</v>
      </c>
      <c r="Y7" s="386">
        <f t="shared" si="10"/>
        <v>0</v>
      </c>
      <c r="Z7" s="386">
        <f t="shared" si="10"/>
        <v>0</v>
      </c>
      <c r="AA7" s="386">
        <f t="shared" si="10"/>
        <v>0</v>
      </c>
      <c r="AB7" s="386">
        <f t="shared" si="10"/>
        <v>0</v>
      </c>
      <c r="AC7" s="386">
        <f t="shared" si="10"/>
        <v>0</v>
      </c>
      <c r="AD7" s="386">
        <f t="shared" si="10"/>
        <v>1</v>
      </c>
      <c r="AE7" s="386">
        <f t="shared" si="10"/>
        <v>0</v>
      </c>
      <c r="AF7" s="386">
        <f t="shared" si="10"/>
        <v>0</v>
      </c>
      <c r="AG7" s="386">
        <f t="shared" si="10"/>
        <v>0</v>
      </c>
      <c r="AH7" s="386">
        <f t="shared" si="10"/>
        <v>0</v>
      </c>
      <c r="AI7" s="386">
        <f t="shared" si="10"/>
        <v>0</v>
      </c>
      <c r="AJ7" s="386">
        <f t="shared" si="10"/>
        <v>0</v>
      </c>
      <c r="AK7" s="386">
        <f t="shared" si="10"/>
        <v>0</v>
      </c>
      <c r="AL7" s="386">
        <f t="shared" si="10"/>
        <v>0</v>
      </c>
      <c r="AM7" s="386">
        <f t="shared" si="10"/>
        <v>0</v>
      </c>
      <c r="AN7" s="386">
        <f t="shared" si="10"/>
        <v>0</v>
      </c>
      <c r="AO7" s="386">
        <f t="shared" si="10"/>
        <v>0</v>
      </c>
      <c r="AP7" s="386">
        <f t="shared" si="10"/>
        <v>2</v>
      </c>
      <c r="AQ7" s="386">
        <f t="shared" si="10"/>
        <v>0</v>
      </c>
      <c r="AR7" s="386">
        <f t="shared" si="10"/>
        <v>0</v>
      </c>
      <c r="AS7" s="386">
        <f t="shared" si="10"/>
        <v>0</v>
      </c>
      <c r="AT7" s="386">
        <f t="shared" si="10"/>
        <v>0</v>
      </c>
      <c r="AU7" s="386">
        <f t="shared" si="10"/>
        <v>0</v>
      </c>
      <c r="AV7" s="386">
        <f t="shared" si="10"/>
        <v>0</v>
      </c>
      <c r="AW7" s="386">
        <f t="shared" si="10"/>
        <v>0</v>
      </c>
      <c r="AX7" s="386">
        <f t="shared" si="10"/>
        <v>0</v>
      </c>
      <c r="AY7" s="386">
        <f t="shared" si="10"/>
        <v>0</v>
      </c>
      <c r="AZ7" s="386">
        <f t="shared" si="10"/>
        <v>0</v>
      </c>
      <c r="BA7" s="386">
        <f t="shared" si="10"/>
        <v>0</v>
      </c>
      <c r="BB7" s="386">
        <f t="shared" si="10"/>
        <v>3</v>
      </c>
      <c r="BC7" s="386">
        <f t="shared" si="10"/>
        <v>0</v>
      </c>
      <c r="BD7" s="386">
        <f t="shared" si="10"/>
        <v>0</v>
      </c>
      <c r="BE7" s="386">
        <f t="shared" si="10"/>
        <v>0</v>
      </c>
      <c r="BF7" s="386">
        <f t="shared" si="10"/>
        <v>0</v>
      </c>
      <c r="BG7" s="386">
        <f t="shared" si="10"/>
        <v>0</v>
      </c>
      <c r="BH7" s="386">
        <f t="shared" si="10"/>
        <v>0</v>
      </c>
      <c r="BI7" s="386">
        <f t="shared" si="10"/>
        <v>0</v>
      </c>
      <c r="BJ7" s="386">
        <f t="shared" si="10"/>
        <v>0</v>
      </c>
      <c r="BK7" s="386">
        <f t="shared" si="10"/>
        <v>0</v>
      </c>
      <c r="BL7" s="386">
        <f t="shared" si="10"/>
        <v>0</v>
      </c>
      <c r="BM7" s="386">
        <f t="shared" si="10"/>
        <v>0</v>
      </c>
      <c r="BN7" s="386">
        <f t="shared" si="10"/>
        <v>4</v>
      </c>
      <c r="BO7" s="386">
        <f t="shared" si="10"/>
        <v>0</v>
      </c>
      <c r="BP7" s="386">
        <f t="shared" si="10"/>
        <v>0</v>
      </c>
      <c r="BQ7" s="386">
        <f t="shared" si="10"/>
        <v>0</v>
      </c>
      <c r="BR7" s="386">
        <f t="shared" si="10"/>
        <v>0</v>
      </c>
      <c r="BS7" s="386">
        <f t="shared" si="10"/>
        <v>0</v>
      </c>
      <c r="BT7" s="386">
        <f t="shared" si="10"/>
        <v>0</v>
      </c>
      <c r="BU7" s="386">
        <f t="shared" si="10"/>
        <v>0</v>
      </c>
      <c r="BV7" s="386">
        <f t="shared" si="10"/>
        <v>0</v>
      </c>
      <c r="BW7" s="386">
        <f t="shared" si="10"/>
        <v>0</v>
      </c>
      <c r="BX7" s="386">
        <f t="shared" si="10"/>
        <v>0</v>
      </c>
      <c r="BY7" s="386">
        <f t="shared" si="10"/>
        <v>0</v>
      </c>
      <c r="BZ7" s="386">
        <f t="shared" si="10"/>
        <v>5</v>
      </c>
      <c r="CA7" s="386">
        <f t="shared" si="10"/>
        <v>0</v>
      </c>
      <c r="CB7" s="386">
        <f t="shared" si="10"/>
        <v>0</v>
      </c>
      <c r="CC7" s="386">
        <f t="shared" si="10"/>
        <v>0</v>
      </c>
      <c r="CD7" s="386">
        <f t="shared" si="10"/>
        <v>0</v>
      </c>
      <c r="CE7" s="386">
        <f t="shared" ref="CE7:CK7" si="11">CE6*(CE6&lt;&gt;CF6)</f>
        <v>0</v>
      </c>
      <c r="CF7" s="386">
        <f t="shared" si="11"/>
        <v>0</v>
      </c>
      <c r="CG7" s="386">
        <f t="shared" si="11"/>
        <v>0</v>
      </c>
      <c r="CH7" s="386">
        <f t="shared" si="11"/>
        <v>0</v>
      </c>
      <c r="CI7" s="386">
        <f t="shared" si="11"/>
        <v>0</v>
      </c>
      <c r="CJ7" s="386">
        <f t="shared" si="11"/>
        <v>0</v>
      </c>
      <c r="CK7" s="386">
        <f t="shared" si="11"/>
        <v>0</v>
      </c>
      <c r="CL7" s="325"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35">
      <c r="G8" s="12" t="s">
        <v>593</v>
      </c>
      <c r="H8" s="1"/>
      <c r="I8" s="1"/>
      <c r="J8" s="62"/>
      <c r="K8" s="1" t="s">
        <v>594</v>
      </c>
      <c r="L8" s="1"/>
      <c r="M8" s="1" t="s">
        <v>500</v>
      </c>
      <c r="N8" s="261" t="s">
        <v>500</v>
      </c>
      <c r="O8" s="1"/>
      <c r="P8" s="1"/>
      <c r="Q8" s="1"/>
      <c r="R8" s="349"/>
      <c r="S8" s="318">
        <f t="shared" ref="S8:CD8" si="13">MONTH(S3)</f>
        <v>1</v>
      </c>
      <c r="T8" s="387">
        <f t="shared" si="13"/>
        <v>2</v>
      </c>
      <c r="U8" s="387">
        <f t="shared" si="13"/>
        <v>3</v>
      </c>
      <c r="V8" s="387">
        <f t="shared" si="13"/>
        <v>4</v>
      </c>
      <c r="W8" s="387">
        <f t="shared" si="13"/>
        <v>5</v>
      </c>
      <c r="X8" s="387">
        <f t="shared" si="13"/>
        <v>6</v>
      </c>
      <c r="Y8" s="387">
        <f t="shared" si="13"/>
        <v>7</v>
      </c>
      <c r="Z8" s="387">
        <f t="shared" si="13"/>
        <v>8</v>
      </c>
      <c r="AA8" s="387">
        <f t="shared" si="13"/>
        <v>9</v>
      </c>
      <c r="AB8" s="387">
        <f t="shared" si="13"/>
        <v>10</v>
      </c>
      <c r="AC8" s="387">
        <f t="shared" si="13"/>
        <v>11</v>
      </c>
      <c r="AD8" s="387">
        <f t="shared" si="13"/>
        <v>12</v>
      </c>
      <c r="AE8" s="387">
        <f t="shared" si="13"/>
        <v>1</v>
      </c>
      <c r="AF8" s="387">
        <f t="shared" si="13"/>
        <v>2</v>
      </c>
      <c r="AG8" s="387">
        <f t="shared" si="13"/>
        <v>3</v>
      </c>
      <c r="AH8" s="387">
        <f t="shared" si="13"/>
        <v>4</v>
      </c>
      <c r="AI8" s="387">
        <f t="shared" si="13"/>
        <v>5</v>
      </c>
      <c r="AJ8" s="387">
        <f t="shared" si="13"/>
        <v>6</v>
      </c>
      <c r="AK8" s="387">
        <f t="shared" si="13"/>
        <v>7</v>
      </c>
      <c r="AL8" s="387">
        <f t="shared" si="13"/>
        <v>8</v>
      </c>
      <c r="AM8" s="387">
        <f t="shared" si="13"/>
        <v>9</v>
      </c>
      <c r="AN8" s="387">
        <f t="shared" si="13"/>
        <v>10</v>
      </c>
      <c r="AO8" s="387">
        <f t="shared" si="13"/>
        <v>11</v>
      </c>
      <c r="AP8" s="387">
        <f t="shared" si="13"/>
        <v>12</v>
      </c>
      <c r="AQ8" s="387">
        <f t="shared" si="13"/>
        <v>1</v>
      </c>
      <c r="AR8" s="387">
        <f t="shared" si="13"/>
        <v>2</v>
      </c>
      <c r="AS8" s="387">
        <f t="shared" si="13"/>
        <v>3</v>
      </c>
      <c r="AT8" s="387">
        <f t="shared" si="13"/>
        <v>4</v>
      </c>
      <c r="AU8" s="387">
        <f t="shared" si="13"/>
        <v>5</v>
      </c>
      <c r="AV8" s="387">
        <f t="shared" si="13"/>
        <v>6</v>
      </c>
      <c r="AW8" s="387">
        <f t="shared" si="13"/>
        <v>7</v>
      </c>
      <c r="AX8" s="387">
        <f t="shared" si="13"/>
        <v>8</v>
      </c>
      <c r="AY8" s="387">
        <f t="shared" si="13"/>
        <v>9</v>
      </c>
      <c r="AZ8" s="387">
        <f t="shared" si="13"/>
        <v>10</v>
      </c>
      <c r="BA8" s="387">
        <f t="shared" si="13"/>
        <v>11</v>
      </c>
      <c r="BB8" s="387">
        <f t="shared" si="13"/>
        <v>12</v>
      </c>
      <c r="BC8" s="387">
        <f t="shared" si="13"/>
        <v>1</v>
      </c>
      <c r="BD8" s="387">
        <f t="shared" si="13"/>
        <v>2</v>
      </c>
      <c r="BE8" s="387">
        <f t="shared" si="13"/>
        <v>3</v>
      </c>
      <c r="BF8" s="387">
        <f t="shared" si="13"/>
        <v>4</v>
      </c>
      <c r="BG8" s="387">
        <f t="shared" si="13"/>
        <v>5</v>
      </c>
      <c r="BH8" s="387">
        <f t="shared" si="13"/>
        <v>6</v>
      </c>
      <c r="BI8" s="387">
        <f t="shared" si="13"/>
        <v>7</v>
      </c>
      <c r="BJ8" s="387">
        <f t="shared" si="13"/>
        <v>8</v>
      </c>
      <c r="BK8" s="387">
        <f t="shared" si="13"/>
        <v>9</v>
      </c>
      <c r="BL8" s="387">
        <f t="shared" si="13"/>
        <v>10</v>
      </c>
      <c r="BM8" s="387">
        <f t="shared" si="13"/>
        <v>11</v>
      </c>
      <c r="BN8" s="387">
        <f t="shared" si="13"/>
        <v>12</v>
      </c>
      <c r="BO8" s="387">
        <f t="shared" si="13"/>
        <v>1</v>
      </c>
      <c r="BP8" s="387">
        <f t="shared" si="13"/>
        <v>2</v>
      </c>
      <c r="BQ8" s="387">
        <f t="shared" si="13"/>
        <v>3</v>
      </c>
      <c r="BR8" s="387">
        <f t="shared" si="13"/>
        <v>4</v>
      </c>
      <c r="BS8" s="387">
        <f t="shared" si="13"/>
        <v>5</v>
      </c>
      <c r="BT8" s="387">
        <f t="shared" si="13"/>
        <v>6</v>
      </c>
      <c r="BU8" s="387">
        <f t="shared" si="13"/>
        <v>7</v>
      </c>
      <c r="BV8" s="387">
        <f t="shared" si="13"/>
        <v>8</v>
      </c>
      <c r="BW8" s="387">
        <f t="shared" si="13"/>
        <v>9</v>
      </c>
      <c r="BX8" s="387">
        <f t="shared" si="13"/>
        <v>10</v>
      </c>
      <c r="BY8" s="387">
        <f t="shared" si="13"/>
        <v>11</v>
      </c>
      <c r="BZ8" s="387">
        <f t="shared" si="13"/>
        <v>12</v>
      </c>
      <c r="CA8" s="387">
        <f t="shared" si="13"/>
        <v>1</v>
      </c>
      <c r="CB8" s="387">
        <f t="shared" si="13"/>
        <v>2</v>
      </c>
      <c r="CC8" s="387">
        <f t="shared" si="13"/>
        <v>3</v>
      </c>
      <c r="CD8" s="387">
        <f t="shared" si="13"/>
        <v>4</v>
      </c>
      <c r="CE8" s="387">
        <f t="shared" ref="CE8:CL8" si="14">MONTH(CE3)</f>
        <v>5</v>
      </c>
      <c r="CF8" s="387">
        <f t="shared" si="14"/>
        <v>6</v>
      </c>
      <c r="CG8" s="387">
        <f t="shared" si="14"/>
        <v>7</v>
      </c>
      <c r="CH8" s="387">
        <f t="shared" si="14"/>
        <v>8</v>
      </c>
      <c r="CI8" s="387">
        <f t="shared" si="14"/>
        <v>9</v>
      </c>
      <c r="CJ8" s="387">
        <f t="shared" si="14"/>
        <v>10</v>
      </c>
      <c r="CK8" s="387">
        <f t="shared" si="14"/>
        <v>11</v>
      </c>
      <c r="CL8" s="326">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35">
      <c r="G9" s="12"/>
      <c r="H9" s="1"/>
      <c r="I9" s="1"/>
      <c r="J9" s="62"/>
      <c r="O9" s="1"/>
      <c r="P9" s="1"/>
      <c r="Q9" s="1"/>
      <c r="R9" s="349"/>
      <c r="S9" s="318"/>
      <c r="T9" s="387"/>
      <c r="U9" s="387"/>
      <c r="V9" s="387"/>
      <c r="W9" s="387"/>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387"/>
      <c r="BB9" s="387"/>
      <c r="BC9" s="387"/>
      <c r="BD9" s="387"/>
      <c r="BE9" s="387"/>
      <c r="BF9" s="387"/>
      <c r="BG9" s="387"/>
      <c r="BH9" s="387"/>
      <c r="BI9" s="387"/>
      <c r="BJ9" s="387"/>
      <c r="BK9" s="387"/>
      <c r="BL9" s="387"/>
      <c r="BM9" s="387"/>
      <c r="BN9" s="387"/>
      <c r="BO9" s="387"/>
      <c r="BP9" s="387"/>
      <c r="BQ9" s="387"/>
      <c r="BR9" s="387"/>
      <c r="BS9" s="387"/>
      <c r="BT9" s="387"/>
      <c r="BU9" s="387"/>
      <c r="BV9" s="387"/>
      <c r="BW9" s="387"/>
      <c r="BX9" s="387"/>
      <c r="BY9" s="387"/>
      <c r="BZ9" s="387"/>
      <c r="CA9" s="387"/>
      <c r="CB9" s="387"/>
      <c r="CC9" s="387"/>
      <c r="CD9" s="387"/>
      <c r="CE9" s="387"/>
      <c r="CF9" s="387"/>
      <c r="CG9" s="387"/>
      <c r="CH9" s="387"/>
      <c r="CI9" s="387"/>
      <c r="CJ9" s="387"/>
      <c r="CK9" s="387"/>
      <c r="CL9" s="326"/>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35">
      <c r="G10" s="12"/>
      <c r="H10" s="1"/>
      <c r="I10" s="1"/>
      <c r="J10" s="62"/>
      <c r="O10" s="1"/>
      <c r="P10" s="1"/>
      <c r="Q10" s="1"/>
      <c r="R10" s="349"/>
      <c r="S10" s="319"/>
      <c r="T10" s="388"/>
      <c r="U10" s="388"/>
      <c r="V10" s="388"/>
      <c r="W10" s="388"/>
      <c r="X10" s="388"/>
      <c r="Y10" s="388"/>
      <c r="Z10" s="388"/>
      <c r="AA10" s="388"/>
      <c r="AB10" s="388"/>
      <c r="AC10" s="388"/>
      <c r="AD10" s="388"/>
      <c r="AE10" s="388"/>
      <c r="AF10" s="388"/>
      <c r="AG10" s="388"/>
      <c r="AH10" s="388"/>
      <c r="AI10" s="388"/>
      <c r="AJ10" s="388"/>
      <c r="AK10" s="388"/>
      <c r="AL10" s="388"/>
      <c r="AM10" s="388"/>
      <c r="AN10" s="388"/>
      <c r="AO10" s="388"/>
      <c r="AP10" s="388"/>
      <c r="AQ10" s="388"/>
      <c r="AR10" s="388"/>
      <c r="AS10" s="388"/>
      <c r="AT10" s="388"/>
      <c r="AU10" s="388"/>
      <c r="AV10" s="388"/>
      <c r="AW10" s="388"/>
      <c r="AX10" s="388"/>
      <c r="AY10" s="388"/>
      <c r="AZ10" s="388"/>
      <c r="BA10" s="388"/>
      <c r="BB10" s="388"/>
      <c r="BC10" s="388"/>
      <c r="BD10" s="388"/>
      <c r="BE10" s="388"/>
      <c r="BF10" s="388"/>
      <c r="BG10" s="388"/>
      <c r="BH10" s="388"/>
      <c r="BI10" s="388"/>
      <c r="BJ10" s="388"/>
      <c r="BK10" s="388"/>
      <c r="BL10" s="388"/>
      <c r="BM10" s="388"/>
      <c r="BN10" s="388"/>
      <c r="BO10" s="388"/>
      <c r="BP10" s="388"/>
      <c r="BQ10" s="388"/>
      <c r="BR10" s="388"/>
      <c r="BS10" s="388"/>
      <c r="BT10" s="388"/>
      <c r="BU10" s="388"/>
      <c r="BV10" s="388"/>
      <c r="BW10" s="388"/>
      <c r="BX10" s="388"/>
      <c r="BY10" s="388"/>
      <c r="BZ10" s="388"/>
      <c r="CA10" s="388"/>
      <c r="CB10" s="388"/>
      <c r="CC10" s="388"/>
      <c r="CD10" s="388"/>
      <c r="CE10" s="388"/>
      <c r="CF10" s="388"/>
      <c r="CG10" s="388"/>
      <c r="CH10" s="388"/>
      <c r="CI10" s="388"/>
      <c r="CJ10" s="388"/>
      <c r="CK10" s="388"/>
      <c r="CL10" s="327"/>
      <c r="CN10"/>
      <c r="CO10"/>
      <c r="CP10"/>
      <c r="CQ10"/>
      <c r="CR10"/>
      <c r="CS10"/>
      <c r="CT10"/>
      <c r="CU10"/>
      <c r="CV10"/>
      <c r="CW10"/>
      <c r="CX10"/>
      <c r="CY10"/>
      <c r="CZ10"/>
      <c r="DA10"/>
      <c r="DB10"/>
      <c r="DC10"/>
      <c r="DD10"/>
      <c r="DE10"/>
      <c r="DF10"/>
      <c r="DG10"/>
      <c r="DH10"/>
      <c r="DI10"/>
      <c r="DJ10"/>
      <c r="DK10"/>
      <c r="DL10"/>
    </row>
    <row r="11" spans="1:116" hidden="1" outlineLevel="1" x14ac:dyDescent="0.35">
      <c r="G11" s="12"/>
      <c r="H11" s="1"/>
      <c r="I11" s="1"/>
      <c r="J11" s="62"/>
      <c r="K11" s="1"/>
      <c r="L11" s="1"/>
      <c r="M11" s="1"/>
      <c r="N11" s="1"/>
      <c r="O11" s="1"/>
      <c r="P11" s="1"/>
      <c r="Q11" s="1"/>
      <c r="R11" s="349"/>
      <c r="S11" s="320"/>
      <c r="T11" s="389"/>
      <c r="U11" s="389"/>
      <c r="V11" s="389"/>
      <c r="W11" s="389"/>
      <c r="X11" s="389"/>
      <c r="Y11" s="389"/>
      <c r="Z11" s="389"/>
      <c r="AA11" s="389"/>
      <c r="AB11" s="389"/>
      <c r="AC11" s="389"/>
      <c r="AD11" s="389"/>
      <c r="AE11" s="389"/>
      <c r="AF11" s="389"/>
      <c r="AG11" s="389"/>
      <c r="AH11" s="389"/>
      <c r="AI11" s="389"/>
      <c r="AJ11" s="389"/>
      <c r="AK11" s="389"/>
      <c r="AL11" s="389"/>
      <c r="AM11" s="389"/>
      <c r="AN11" s="389"/>
      <c r="AO11" s="389"/>
      <c r="AP11" s="389"/>
      <c r="AQ11" s="389"/>
      <c r="AR11" s="389"/>
      <c r="AS11" s="389"/>
      <c r="AT11" s="389"/>
      <c r="AU11" s="389"/>
      <c r="AV11" s="389"/>
      <c r="AW11" s="389"/>
      <c r="AX11" s="389"/>
      <c r="AY11" s="389"/>
      <c r="AZ11" s="389"/>
      <c r="BA11" s="389"/>
      <c r="BB11" s="389"/>
      <c r="BC11" s="389"/>
      <c r="BD11" s="389"/>
      <c r="BE11" s="389"/>
      <c r="BF11" s="389"/>
      <c r="BG11" s="389"/>
      <c r="BH11" s="389"/>
      <c r="BI11" s="389"/>
      <c r="BJ11" s="389"/>
      <c r="BK11" s="389"/>
      <c r="BL11" s="389"/>
      <c r="BM11" s="389"/>
      <c r="BN11" s="389"/>
      <c r="BO11" s="389"/>
      <c r="BP11" s="389"/>
      <c r="BQ11" s="389"/>
      <c r="BR11" s="389"/>
      <c r="BS11" s="389"/>
      <c r="BT11" s="389"/>
      <c r="BU11" s="389"/>
      <c r="BV11" s="389"/>
      <c r="BW11" s="389"/>
      <c r="BX11" s="389"/>
      <c r="BY11" s="389"/>
      <c r="BZ11" s="389"/>
      <c r="CA11" s="389"/>
      <c r="CB11" s="389"/>
      <c r="CC11" s="389"/>
      <c r="CD11" s="389"/>
      <c r="CE11" s="389"/>
      <c r="CF11" s="389"/>
      <c r="CG11" s="389"/>
      <c r="CH11" s="389"/>
      <c r="CI11" s="389"/>
      <c r="CJ11" s="389"/>
      <c r="CK11" s="389"/>
      <c r="CL11" s="328"/>
      <c r="CN11"/>
      <c r="CO11"/>
      <c r="CP11"/>
      <c r="CQ11"/>
      <c r="CR11"/>
      <c r="CS11"/>
      <c r="CT11"/>
      <c r="CU11"/>
      <c r="CV11"/>
      <c r="CW11"/>
      <c r="CX11"/>
      <c r="CY11"/>
      <c r="CZ11"/>
      <c r="DA11"/>
      <c r="DB11"/>
      <c r="DC11"/>
      <c r="DD11"/>
      <c r="DE11"/>
      <c r="DF11"/>
      <c r="DG11"/>
      <c r="DH11"/>
      <c r="DI11"/>
      <c r="DJ11"/>
      <c r="DK11"/>
      <c r="DL11"/>
    </row>
    <row r="12" spans="1:116" hidden="1" outlineLevel="1" x14ac:dyDescent="0.35">
      <c r="G12" s="12"/>
      <c r="H12" s="60"/>
      <c r="I12" s="60"/>
      <c r="J12" s="262"/>
      <c r="K12" t="s">
        <v>595</v>
      </c>
      <c r="L12"/>
      <c r="M12"/>
      <c r="N12" s="101">
        <v>45292</v>
      </c>
      <c r="O12" s="60"/>
      <c r="P12" s="60"/>
      <c r="Q12" s="60"/>
      <c r="R12" s="350"/>
      <c r="S12" s="318"/>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26"/>
      <c r="CN12"/>
      <c r="CO12"/>
      <c r="CP12"/>
      <c r="CQ12"/>
      <c r="CR12"/>
      <c r="CS12"/>
      <c r="CT12"/>
      <c r="CU12"/>
      <c r="CV12"/>
      <c r="CW12"/>
      <c r="CX12"/>
      <c r="CY12"/>
      <c r="CZ12"/>
      <c r="DA12"/>
      <c r="DB12"/>
      <c r="DC12"/>
      <c r="DD12"/>
      <c r="DE12"/>
      <c r="DF12"/>
      <c r="DG12"/>
      <c r="DH12"/>
      <c r="DI12"/>
      <c r="DJ12"/>
      <c r="DK12"/>
      <c r="DL12"/>
    </row>
    <row r="13" spans="1:116" hidden="1" outlineLevel="1" x14ac:dyDescent="0.35">
      <c r="G13" s="12"/>
      <c r="H13" s="12"/>
      <c r="I13" s="12"/>
      <c r="J13" s="61"/>
      <c r="K13" s="12"/>
      <c r="M13" s="12"/>
      <c r="N13" s="12"/>
      <c r="O13" s="12"/>
      <c r="P13" s="12"/>
      <c r="Q13" s="12"/>
      <c r="R13" s="351"/>
      <c r="S13" s="321"/>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29"/>
      <c r="CN13"/>
      <c r="CO13"/>
      <c r="CP13"/>
      <c r="CQ13"/>
      <c r="CR13"/>
      <c r="CS13"/>
      <c r="CT13"/>
      <c r="CU13"/>
      <c r="CV13"/>
      <c r="CW13"/>
      <c r="CX13"/>
      <c r="CY13"/>
      <c r="CZ13"/>
      <c r="DA13"/>
      <c r="DB13"/>
      <c r="DC13"/>
      <c r="DD13"/>
      <c r="DE13"/>
      <c r="DF13"/>
      <c r="DG13"/>
      <c r="DH13"/>
      <c r="DI13"/>
      <c r="DJ13"/>
      <c r="DK13"/>
      <c r="DL13"/>
    </row>
    <row r="14" spans="1:116" ht="11" customHeight="1" collapsed="1" x14ac:dyDescent="0.35">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35">
      <c r="A15" s="64" t="s">
        <v>218</v>
      </c>
      <c r="G15" s="311" t="s">
        <v>204</v>
      </c>
      <c r="H15" s="310"/>
      <c r="I15" s="310"/>
      <c r="J15" s="316"/>
      <c r="K15" s="316"/>
      <c r="L15" s="316"/>
      <c r="M15" s="316"/>
      <c r="N15" s="316"/>
      <c r="O15" s="316"/>
      <c r="P15" s="330"/>
      <c r="Q15" s="263"/>
      <c r="R15" s="322"/>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31"/>
      <c r="CN15" s="322"/>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31"/>
    </row>
    <row r="16" spans="1:116" x14ac:dyDescent="0.35">
      <c r="G16" s="12" t="s">
        <v>241</v>
      </c>
      <c r="H16" s="12"/>
      <c r="I16" s="12"/>
      <c r="J16" s="61"/>
      <c r="K16" s="61"/>
      <c r="L16" s="61"/>
      <c r="M16" s="61"/>
      <c r="N16" s="61"/>
      <c r="O16" s="61"/>
      <c r="P16" s="61"/>
      <c r="Q16" s="61"/>
    </row>
    <row r="17" spans="1:116" s="381" customFormat="1" x14ac:dyDescent="0.35">
      <c r="B17" s="381" t="str">
        <f>IF('Calcs.'!B51="","",'Calcs.'!B51)</f>
        <v/>
      </c>
      <c r="C17" s="381" t="str">
        <f>IF('Calcs.'!C51="","",'Calcs.'!C51)</f>
        <v>IS: revenue</v>
      </c>
      <c r="D17" s="381" t="str">
        <f>IF('Calcs.'!D51="","",'Calcs.'!D51)</f>
        <v>LISTSALES-PV</v>
      </c>
      <c r="E17" s="381" t="str">
        <f>IF('Calcs.'!E51="","",'Calcs.'!E51)</f>
        <v>51 LISTSALES-PV</v>
      </c>
      <c r="F17" s="381" t="str">
        <f>IF('Calcs.'!F51="","",'Calcs.'!F51)</f>
        <v/>
      </c>
      <c r="G17" s="342" t="str">
        <f>IF('Calcs.'!G51="","",'Calcs.'!G51)</f>
        <v>Total sales</v>
      </c>
      <c r="H17" s="382"/>
      <c r="I17" s="383" t="str">
        <f>IF('Calcs.'!I51="","",'Calcs.'!I51)</f>
        <v/>
      </c>
      <c r="J17" s="383" t="str">
        <f>IF('Calcs.'!J51="","",'Calcs.'!J51)</f>
        <v/>
      </c>
      <c r="K17" s="264">
        <f>IF('Calcs.'!K51="","",'Calcs.'!K51)</f>
        <v>50455771.098323196</v>
      </c>
      <c r="L17" s="264">
        <f>IF('Calcs.'!L51="","",'Calcs.'!L51)</f>
        <v>44569183.759692922</v>
      </c>
      <c r="M17" s="264">
        <f>IF('Calcs.'!M51="","",'Calcs.'!M51)</f>
        <v>48997601.82733383</v>
      </c>
      <c r="N17" s="264">
        <f>IF('Calcs.'!N51="","",'Calcs.'!N51)</f>
        <v>53762490.828768089</v>
      </c>
      <c r="O17" s="264">
        <f>IF('Calcs.'!O51="","",'Calcs.'!O51)</f>
        <v>58886688.186584637</v>
      </c>
      <c r="P17" s="264">
        <f>IF('Calcs.'!P51="","",'Calcs.'!P51)</f>
        <v>13131813.131046481</v>
      </c>
      <c r="Q17" s="381" t="str">
        <f>IF('Calcs.'!Q51="","",'Calcs.'!Q51)</f>
        <v/>
      </c>
      <c r="R17" s="264" t="str">
        <f>IF('Calcs.'!R51="","",'Calcs.'!R51)</f>
        <v/>
      </c>
      <c r="S17" s="264">
        <f>IF('Calcs.'!S51="","",'Calcs.'!S51)</f>
        <v>4016666.6666666674</v>
      </c>
      <c r="T17" s="264">
        <f>IF('Calcs.'!T51="","",'Calcs.'!T51)</f>
        <v>4050138.8888888881</v>
      </c>
      <c r="U17" s="264">
        <f>IF('Calcs.'!U51="","",'Calcs.'!U51)</f>
        <v>4083820.3125</v>
      </c>
      <c r="V17" s="264">
        <f>IF('Calcs.'!V51="","",'Calcs.'!V51)</f>
        <v>4117712.099729937</v>
      </c>
      <c r="W17" s="264">
        <f>IF('Calcs.'!W51="","",'Calcs.'!W51)</f>
        <v>4151815.4188619205</v>
      </c>
      <c r="X17" s="264">
        <f>IF('Calcs.'!X51="","",'Calcs.'!X51)</f>
        <v>4186131.4442627179</v>
      </c>
      <c r="Y17" s="264">
        <f>IF('Calcs.'!Y51="","",'Calcs.'!Y51)</f>
        <v>4220661.3564130617</v>
      </c>
      <c r="Z17" s="264">
        <f>IF('Calcs.'!Z51="","",'Calcs.'!Z51)</f>
        <v>4255406.3419381808</v>
      </c>
      <c r="AA17" s="264">
        <f>IF('Calcs.'!AA51="","",'Calcs.'!AA51)</f>
        <v>4290367.5936385849</v>
      </c>
      <c r="AB17" s="264">
        <f>IF('Calcs.'!AB51="","",'Calcs.'!AB51)</f>
        <v>4325546.3105208296</v>
      </c>
      <c r="AC17" s="264">
        <f>IF('Calcs.'!AC51="","",'Calcs.'!AC51)</f>
        <v>4360943.6978285955</v>
      </c>
      <c r="AD17" s="264">
        <f>IF('Calcs.'!AD51="","",'Calcs.'!AD51)</f>
        <v>4396560.967073814</v>
      </c>
      <c r="AE17" s="264">
        <f>IF('Calcs.'!AE51="","",'Calcs.'!AE51)</f>
        <v>3552781.2201322149</v>
      </c>
      <c r="AF17" s="264">
        <f>IF('Calcs.'!AF51="","",'Calcs.'!AF51)</f>
        <v>3581511.76205175</v>
      </c>
      <c r="AG17" s="264">
        <f>IF('Calcs.'!AG51="","",'Calcs.'!AG51)</f>
        <v>3610420.0449244305</v>
      </c>
      <c r="AH17" s="264">
        <f>IF('Calcs.'!AH51="","",'Calcs.'!AH51)</f>
        <v>3639507.0511307381</v>
      </c>
      <c r="AI17" s="264">
        <f>IF('Calcs.'!AI51="","",'Calcs.'!AI51)</f>
        <v>3668773.7681518681</v>
      </c>
      <c r="AJ17" s="264">
        <f>IF('Calcs.'!AJ51="","",'Calcs.'!AJ51)</f>
        <v>3698221.1885952204</v>
      </c>
      <c r="AK17" s="264">
        <f>IF('Calcs.'!AK51="","",'Calcs.'!AK51)</f>
        <v>3727850.3102198802</v>
      </c>
      <c r="AL17" s="264">
        <f>IF('Calcs.'!AL51="","",'Calcs.'!AL51)</f>
        <v>3757662.1359624341</v>
      </c>
      <c r="AM17" s="264">
        <f>IF('Calcs.'!AM51="","",'Calcs.'!AM51)</f>
        <v>3787657.6739627682</v>
      </c>
      <c r="AN17" s="264">
        <f>IF('Calcs.'!AN51="","",'Calcs.'!AN51)</f>
        <v>3817837.9375899211</v>
      </c>
      <c r="AO17" s="264">
        <f>IF('Calcs.'!AO51="","",'Calcs.'!AO51)</f>
        <v>3848203.9454681985</v>
      </c>
      <c r="AP17" s="264">
        <f>IF('Calcs.'!AP51="","",'Calcs.'!AP51)</f>
        <v>3878756.7215034924</v>
      </c>
      <c r="AQ17" s="264">
        <f>IF('Calcs.'!AQ51="","",'Calcs.'!AQ51)</f>
        <v>3909497.2949094884</v>
      </c>
      <c r="AR17" s="264">
        <f>IF('Calcs.'!AR51="","",'Calcs.'!AR51)</f>
        <v>3940426.7002341151</v>
      </c>
      <c r="AS17" s="264">
        <f>IF('Calcs.'!AS51="","",'Calcs.'!AS51)</f>
        <v>3971545.9773861803</v>
      </c>
      <c r="AT17" s="264">
        <f>IF('Calcs.'!AT51="","",'Calcs.'!AT51)</f>
        <v>4002856.1716620997</v>
      </c>
      <c r="AU17" s="264">
        <f>IF('Calcs.'!AU51="","",'Calcs.'!AU51)</f>
        <v>4034358.3337726444</v>
      </c>
      <c r="AV17" s="264">
        <f>IF('Calcs.'!AV51="","",'Calcs.'!AV51)</f>
        <v>4066053.5198700242</v>
      </c>
      <c r="AW17" s="264">
        <f>IF('Calcs.'!AW51="","",'Calcs.'!AW51)</f>
        <v>4097942.791574914</v>
      </c>
      <c r="AX17" s="264">
        <f>IF('Calcs.'!AX51="","",'Calcs.'!AX51)</f>
        <v>4130027.2160037234</v>
      </c>
      <c r="AY17" s="264">
        <f>IF('Calcs.'!AY51="","",'Calcs.'!AY51)</f>
        <v>4162307.8657959774</v>
      </c>
      <c r="AZ17" s="264">
        <f>IF('Calcs.'!AZ51="","",'Calcs.'!AZ51)</f>
        <v>4194785.8191418089</v>
      </c>
      <c r="BA17" s="264">
        <f>IF('Calcs.'!BA51="","",'Calcs.'!BA51)</f>
        <v>4227462.1598094888</v>
      </c>
      <c r="BB17" s="264">
        <f>IF('Calcs.'!BB51="","",'Calcs.'!BB51)</f>
        <v>4260337.9771733657</v>
      </c>
      <c r="BC17" s="264">
        <f>IF('Calcs.'!BC51="","",'Calcs.'!BC51)</f>
        <v>4293414.3662417131</v>
      </c>
      <c r="BD17" s="264">
        <f>IF('Calcs.'!BD51="","",'Calcs.'!BD51)</f>
        <v>4326692.4276846284</v>
      </c>
      <c r="BE17" s="264">
        <f>IF('Calcs.'!BE51="","",'Calcs.'!BE51)</f>
        <v>4360173.2678623125</v>
      </c>
      <c r="BF17" s="264">
        <f>IF('Calcs.'!BF51="","",'Calcs.'!BF51)</f>
        <v>4393857.998853568</v>
      </c>
      <c r="BG17" s="264">
        <f>IF('Calcs.'!BG51="","",'Calcs.'!BG51)</f>
        <v>4427747.7384838099</v>
      </c>
      <c r="BH17" s="264">
        <f>IF('Calcs.'!BH51="","",'Calcs.'!BH51)</f>
        <v>4461843.6103540296</v>
      </c>
      <c r="BI17" s="264">
        <f>IF('Calcs.'!BI51="","",'Calcs.'!BI51)</f>
        <v>4496146.7438694471</v>
      </c>
      <c r="BJ17" s="264">
        <f>IF('Calcs.'!BJ51="","",'Calcs.'!BJ51)</f>
        <v>4530658.2742680619</v>
      </c>
      <c r="BK17" s="264">
        <f>IF('Calcs.'!BK51="","",'Calcs.'!BK51)</f>
        <v>4565379.3426502496</v>
      </c>
      <c r="BL17" s="264">
        <f>IF('Calcs.'!BL51="","",'Calcs.'!BL51)</f>
        <v>4600311.0960071161</v>
      </c>
      <c r="BM17" s="264">
        <f>IF('Calcs.'!BM51="","",'Calcs.'!BM51)</f>
        <v>4635454.6872506673</v>
      </c>
      <c r="BN17" s="264">
        <f>IF('Calcs.'!BN51="","",'Calcs.'!BN51)</f>
        <v>4670811.2752424935</v>
      </c>
      <c r="BO17" s="264">
        <f>IF('Calcs.'!BO51="","",'Calcs.'!BO51)</f>
        <v>4706382.024823688</v>
      </c>
      <c r="BP17" s="264">
        <f>IF('Calcs.'!BP51="","",'Calcs.'!BP51)</f>
        <v>4742168.1068445742</v>
      </c>
      <c r="BQ17" s="264">
        <f>IF('Calcs.'!BQ51="","",'Calcs.'!BQ51)</f>
        <v>4778170.6981942812</v>
      </c>
      <c r="BR17" s="264">
        <f>IF('Calcs.'!BR51="","",'Calcs.'!BR51)</f>
        <v>4814390.9818312535</v>
      </c>
      <c r="BS17" s="264">
        <f>IF('Calcs.'!BS51="","",'Calcs.'!BS51)</f>
        <v>4850830.1468127593</v>
      </c>
      <c r="BT17" s="264">
        <f>IF('Calcs.'!BT51="","",'Calcs.'!BT51)</f>
        <v>4887489.3883256996</v>
      </c>
      <c r="BU17" s="264">
        <f>IF('Calcs.'!BU51="","",'Calcs.'!BU51)</f>
        <v>4924369.9077166999</v>
      </c>
      <c r="BV17" s="264">
        <f>IF('Calcs.'!BV51="","",'Calcs.'!BV51)</f>
        <v>4961472.9125230396</v>
      </c>
      <c r="BW17" s="264">
        <f>IF('Calcs.'!BW51="","",'Calcs.'!BW51)</f>
        <v>4998799.616502896</v>
      </c>
      <c r="BX17" s="264">
        <f>IF('Calcs.'!BX51="","",'Calcs.'!BX51)</f>
        <v>5036351.239666827</v>
      </c>
      <c r="BY17" s="264">
        <f>IF('Calcs.'!BY51="","",'Calcs.'!BY51)</f>
        <v>5074129.0083081648</v>
      </c>
      <c r="BZ17" s="264">
        <f>IF('Calcs.'!BZ51="","",'Calcs.'!BZ51)</f>
        <v>5112134.1550347582</v>
      </c>
      <c r="CA17" s="264">
        <f>IF('Calcs.'!CA51="","",'Calcs.'!CA51)</f>
        <v>1069465.5654196069</v>
      </c>
      <c r="CB17" s="264">
        <f>IF('Calcs.'!CB51="","",'Calcs.'!CB51)</f>
        <v>1073921.6719421747</v>
      </c>
      <c r="CC17" s="264">
        <f>IF('Calcs.'!CC51="","",'Calcs.'!CC51)</f>
        <v>1078396.3455752658</v>
      </c>
      <c r="CD17" s="264">
        <f>IF('Calcs.'!CD51="","",'Calcs.'!CD51)</f>
        <v>1082889.6636818349</v>
      </c>
      <c r="CE17" s="264">
        <f>IF('Calcs.'!CE51="","",'Calcs.'!CE51)</f>
        <v>1087401.7039471867</v>
      </c>
      <c r="CF17" s="264">
        <f>IF('Calcs.'!CF51="","",'Calcs.'!CF51)</f>
        <v>1091932.5443802401</v>
      </c>
      <c r="CG17" s="264">
        <f>IF('Calcs.'!CG51="","",'Calcs.'!CG51)</f>
        <v>1096482.2633152085</v>
      </c>
      <c r="CH17" s="264">
        <f>IF('Calcs.'!CH51="","",'Calcs.'!CH51)</f>
        <v>1101050.9394123408</v>
      </c>
      <c r="CI17" s="264">
        <f>IF('Calcs.'!CI51="","",'Calcs.'!CI51)</f>
        <v>1105638.6516598985</v>
      </c>
      <c r="CJ17" s="264">
        <f>IF('Calcs.'!CJ51="","",'Calcs.'!CJ51)</f>
        <v>1110245.479375124</v>
      </c>
      <c r="CK17" s="264">
        <f>IF('Calcs.'!CK51="","",'Calcs.'!CK51)</f>
        <v>1114871.5022058415</v>
      </c>
      <c r="CL17" s="264">
        <f>IF('Calcs.'!CL51="","",'Calcs.'!CL51)</f>
        <v>1119516.8001317608</v>
      </c>
      <c r="CM17" s="264" t="e">
        <f>SUM(#REF!)</f>
        <v>#REF!</v>
      </c>
      <c r="CN17" s="264" t="e">
        <f>SUM(#REF!)</f>
        <v>#REF!</v>
      </c>
      <c r="CO17" s="264" t="e">
        <f>SUM(#REF!)</f>
        <v>#REF!</v>
      </c>
      <c r="CP17" s="264" t="e">
        <f>SUM(#REF!)</f>
        <v>#REF!</v>
      </c>
      <c r="CQ17" s="264" t="e">
        <f>SUM(#REF!)</f>
        <v>#REF!</v>
      </c>
      <c r="CR17" s="264" t="e">
        <f>SUM(#REF!)</f>
        <v>#REF!</v>
      </c>
      <c r="CS17" s="264" t="e">
        <f>SUM(#REF!)</f>
        <v>#REF!</v>
      </c>
      <c r="CT17" s="264" t="e">
        <f>SUM(#REF!)</f>
        <v>#REF!</v>
      </c>
      <c r="CU17" s="264" t="e">
        <f>SUM(#REF!)</f>
        <v>#REF!</v>
      </c>
      <c r="CV17" s="264" t="e">
        <f>SUM(#REF!)</f>
        <v>#REF!</v>
      </c>
      <c r="CW17" s="264" t="e">
        <f>SUM(#REF!)</f>
        <v>#REF!</v>
      </c>
      <c r="CX17" s="264" t="e">
        <f>SUM(#REF!)</f>
        <v>#REF!</v>
      </c>
      <c r="CY17" s="264" t="e">
        <f>SUM(#REF!)</f>
        <v>#REF!</v>
      </c>
      <c r="CZ17" s="264" t="e">
        <f>SUM(#REF!)</f>
        <v>#REF!</v>
      </c>
      <c r="DA17" s="264" t="e">
        <f>SUM(#REF!)</f>
        <v>#REF!</v>
      </c>
      <c r="DB17" s="264" t="e">
        <f>SUM(#REF!)</f>
        <v>#REF!</v>
      </c>
      <c r="DC17" s="264" t="e">
        <f>SUM(#REF!)</f>
        <v>#REF!</v>
      </c>
      <c r="DD17" s="264" t="e">
        <f>SUM(#REF!)</f>
        <v>#REF!</v>
      </c>
      <c r="DE17" s="264" t="e">
        <f>SUM(#REF!)</f>
        <v>#REF!</v>
      </c>
      <c r="DF17" s="264" t="e">
        <f>SUM(#REF!)</f>
        <v>#REF!</v>
      </c>
      <c r="DG17" s="264" t="e">
        <f>SUM(#REF!)</f>
        <v>#REF!</v>
      </c>
      <c r="DH17" s="264" t="e">
        <f>SUM(#REF!)</f>
        <v>#REF!</v>
      </c>
      <c r="DI17" s="264" t="e">
        <f>SUM(#REF!)</f>
        <v>#REF!</v>
      </c>
      <c r="DJ17" s="264" t="e">
        <f>SUM(#REF!)</f>
        <v>#REF!</v>
      </c>
      <c r="DK17" s="264" t="e">
        <f>SUM(#REF!)</f>
        <v>#REF!</v>
      </c>
      <c r="DL17" s="264" t="e">
        <f>SUM(#REF!)</f>
        <v>#REF!</v>
      </c>
    </row>
    <row r="18" spans="1:116" x14ac:dyDescent="0.35">
      <c r="B18" t="s">
        <v>198</v>
      </c>
      <c r="E18" t="s">
        <v>198</v>
      </c>
      <c r="F18" t="s">
        <v>198</v>
      </c>
      <c r="G18" s="27" t="s">
        <v>596</v>
      </c>
      <c r="H18" s="27"/>
      <c r="I18" s="27"/>
      <c r="J18" s="28"/>
      <c r="K18" s="63">
        <f t="shared" ref="K18:P18" si="17">SUMIF($4:$4,K$3,18:18)</f>
        <v>50455771.098323196</v>
      </c>
      <c r="L18" s="63">
        <f t="shared" si="17"/>
        <v>44569183.759692922</v>
      </c>
      <c r="M18" s="63">
        <f t="shared" si="17"/>
        <v>48997601.82733383</v>
      </c>
      <c r="N18" s="63">
        <f t="shared" si="17"/>
        <v>53762490.828768089</v>
      </c>
      <c r="O18" s="63">
        <f t="shared" si="17"/>
        <v>58886688.186584637</v>
      </c>
      <c r="P18" s="63">
        <f t="shared" si="17"/>
        <v>13131813.131046481</v>
      </c>
      <c r="Q18" s="28"/>
      <c r="R18"/>
      <c r="S18" s="265">
        <f t="shared" ref="S18:AX18" si="18">SUMIF($C:$C,$F18,S:S)</f>
        <v>4016666.6666666674</v>
      </c>
      <c r="T18" s="265">
        <f t="shared" si="18"/>
        <v>4050138.8888888881</v>
      </c>
      <c r="U18" s="265">
        <f t="shared" si="18"/>
        <v>4083820.3125</v>
      </c>
      <c r="V18" s="265">
        <f t="shared" si="18"/>
        <v>4117712.099729937</v>
      </c>
      <c r="W18" s="265">
        <f t="shared" si="18"/>
        <v>4151815.4188619205</v>
      </c>
      <c r="X18" s="265">
        <f t="shared" si="18"/>
        <v>4186131.4442627179</v>
      </c>
      <c r="Y18" s="265">
        <f t="shared" si="18"/>
        <v>4220661.3564130617</v>
      </c>
      <c r="Z18" s="265">
        <f t="shared" si="18"/>
        <v>4255406.3419381808</v>
      </c>
      <c r="AA18" s="265">
        <f t="shared" si="18"/>
        <v>4290367.5936385849</v>
      </c>
      <c r="AB18" s="265">
        <f t="shared" si="18"/>
        <v>4325546.3105208296</v>
      </c>
      <c r="AC18" s="265">
        <f t="shared" si="18"/>
        <v>4360943.6978285955</v>
      </c>
      <c r="AD18" s="265">
        <f t="shared" si="18"/>
        <v>4396560.967073814</v>
      </c>
      <c r="AE18" s="265">
        <f t="shared" si="18"/>
        <v>3552781.2201322149</v>
      </c>
      <c r="AF18" s="265">
        <f t="shared" si="18"/>
        <v>3581511.76205175</v>
      </c>
      <c r="AG18" s="265">
        <f t="shared" si="18"/>
        <v>3610420.0449244305</v>
      </c>
      <c r="AH18" s="265">
        <f t="shared" si="18"/>
        <v>3639507.0511307381</v>
      </c>
      <c r="AI18" s="265">
        <f t="shared" si="18"/>
        <v>3668773.7681518681</v>
      </c>
      <c r="AJ18" s="265">
        <f t="shared" si="18"/>
        <v>3698221.1885952204</v>
      </c>
      <c r="AK18" s="265">
        <f t="shared" si="18"/>
        <v>3727850.3102198802</v>
      </c>
      <c r="AL18" s="265">
        <f t="shared" si="18"/>
        <v>3757662.1359624341</v>
      </c>
      <c r="AM18" s="265">
        <f t="shared" si="18"/>
        <v>3787657.6739627682</v>
      </c>
      <c r="AN18" s="265">
        <f t="shared" si="18"/>
        <v>3817837.9375899211</v>
      </c>
      <c r="AO18" s="265">
        <f t="shared" si="18"/>
        <v>3848203.9454681985</v>
      </c>
      <c r="AP18" s="265">
        <f t="shared" si="18"/>
        <v>3878756.7215034924</v>
      </c>
      <c r="AQ18" s="265">
        <f t="shared" si="18"/>
        <v>3909497.2949094884</v>
      </c>
      <c r="AR18" s="265">
        <f t="shared" si="18"/>
        <v>3940426.7002341151</v>
      </c>
      <c r="AS18" s="265">
        <f t="shared" si="18"/>
        <v>3971545.9773861803</v>
      </c>
      <c r="AT18" s="265">
        <f t="shared" si="18"/>
        <v>4002856.1716620997</v>
      </c>
      <c r="AU18" s="265">
        <f t="shared" si="18"/>
        <v>4034358.3337726444</v>
      </c>
      <c r="AV18" s="265">
        <f t="shared" si="18"/>
        <v>4066053.5198700242</v>
      </c>
      <c r="AW18" s="265">
        <f t="shared" si="18"/>
        <v>4097942.791574914</v>
      </c>
      <c r="AX18" s="265">
        <f t="shared" si="18"/>
        <v>4130027.2160037234</v>
      </c>
      <c r="AY18" s="265">
        <f t="shared" ref="AY18:CD18" si="19">SUMIF($C:$C,$F18,AY:AY)</f>
        <v>4162307.8657959774</v>
      </c>
      <c r="AZ18" s="265">
        <f t="shared" si="19"/>
        <v>4194785.8191418089</v>
      </c>
      <c r="BA18" s="265">
        <f t="shared" si="19"/>
        <v>4227462.1598094888</v>
      </c>
      <c r="BB18" s="265">
        <f t="shared" si="19"/>
        <v>4260337.9771733657</v>
      </c>
      <c r="BC18" s="265">
        <f t="shared" si="19"/>
        <v>4293414.3662417131</v>
      </c>
      <c r="BD18" s="265">
        <f t="shared" si="19"/>
        <v>4326692.4276846284</v>
      </c>
      <c r="BE18" s="265">
        <f t="shared" si="19"/>
        <v>4360173.2678623125</v>
      </c>
      <c r="BF18" s="265">
        <f t="shared" si="19"/>
        <v>4393857.998853568</v>
      </c>
      <c r="BG18" s="265">
        <f t="shared" si="19"/>
        <v>4427747.7384838099</v>
      </c>
      <c r="BH18" s="265">
        <f t="shared" si="19"/>
        <v>4461843.6103540296</v>
      </c>
      <c r="BI18" s="265">
        <f t="shared" si="19"/>
        <v>4496146.7438694471</v>
      </c>
      <c r="BJ18" s="265">
        <f t="shared" si="19"/>
        <v>4530658.2742680619</v>
      </c>
      <c r="BK18" s="265">
        <f t="shared" si="19"/>
        <v>4565379.3426502496</v>
      </c>
      <c r="BL18" s="265">
        <f t="shared" si="19"/>
        <v>4600311.0960071161</v>
      </c>
      <c r="BM18" s="265">
        <f t="shared" si="19"/>
        <v>4635454.6872506673</v>
      </c>
      <c r="BN18" s="265">
        <f t="shared" si="19"/>
        <v>4670811.2752424935</v>
      </c>
      <c r="BO18" s="265">
        <f t="shared" si="19"/>
        <v>4706382.024823688</v>
      </c>
      <c r="BP18" s="265">
        <f t="shared" si="19"/>
        <v>4742168.1068445742</v>
      </c>
      <c r="BQ18" s="265">
        <f t="shared" si="19"/>
        <v>4778170.6981942812</v>
      </c>
      <c r="BR18" s="265">
        <f t="shared" si="19"/>
        <v>4814390.9818312535</v>
      </c>
      <c r="BS18" s="265">
        <f t="shared" si="19"/>
        <v>4850830.1468127593</v>
      </c>
      <c r="BT18" s="265">
        <f t="shared" si="19"/>
        <v>4887489.3883256996</v>
      </c>
      <c r="BU18" s="265">
        <f t="shared" si="19"/>
        <v>4924369.9077166999</v>
      </c>
      <c r="BV18" s="265">
        <f t="shared" si="19"/>
        <v>4961472.9125230396</v>
      </c>
      <c r="BW18" s="265">
        <f t="shared" si="19"/>
        <v>4998799.616502896</v>
      </c>
      <c r="BX18" s="265">
        <f t="shared" si="19"/>
        <v>5036351.239666827</v>
      </c>
      <c r="BY18" s="265">
        <f t="shared" si="19"/>
        <v>5074129.0083081648</v>
      </c>
      <c r="BZ18" s="265">
        <f t="shared" si="19"/>
        <v>5112134.1550347582</v>
      </c>
      <c r="CA18" s="265">
        <f t="shared" si="19"/>
        <v>1069465.5654196069</v>
      </c>
      <c r="CB18" s="265">
        <f t="shared" si="19"/>
        <v>1073921.6719421747</v>
      </c>
      <c r="CC18" s="265">
        <f t="shared" si="19"/>
        <v>1078396.3455752658</v>
      </c>
      <c r="CD18" s="265">
        <f t="shared" si="19"/>
        <v>1082889.6636818349</v>
      </c>
      <c r="CE18" s="265">
        <f t="shared" ref="CE18:CL18" si="20">SUMIF($C:$C,$F18,CE:CE)</f>
        <v>1087401.7039471867</v>
      </c>
      <c r="CF18" s="265">
        <f t="shared" si="20"/>
        <v>1091932.5443802401</v>
      </c>
      <c r="CG18" s="265">
        <f t="shared" si="20"/>
        <v>1096482.2633152085</v>
      </c>
      <c r="CH18" s="265">
        <f t="shared" si="20"/>
        <v>1101050.9394123408</v>
      </c>
      <c r="CI18" s="265">
        <f t="shared" si="20"/>
        <v>1105638.6516598985</v>
      </c>
      <c r="CJ18" s="265">
        <f t="shared" si="20"/>
        <v>1110245.479375124</v>
      </c>
      <c r="CK18" s="265">
        <f t="shared" si="20"/>
        <v>1114871.5022058415</v>
      </c>
      <c r="CL18" s="265">
        <f t="shared" si="20"/>
        <v>1119516.8001317608</v>
      </c>
      <c r="CN18" s="265" t="e">
        <f t="shared" ref="CN18:DL18" si="21">SUMIF($C:$C,$F18,CN:CN)</f>
        <v>#REF!</v>
      </c>
      <c r="CO18" s="265" t="e">
        <f t="shared" si="21"/>
        <v>#REF!</v>
      </c>
      <c r="CP18" s="265" t="e">
        <f t="shared" si="21"/>
        <v>#REF!</v>
      </c>
      <c r="CQ18" s="265" t="e">
        <f t="shared" si="21"/>
        <v>#REF!</v>
      </c>
      <c r="CR18" s="265" t="e">
        <f t="shared" si="21"/>
        <v>#REF!</v>
      </c>
      <c r="CS18" s="265" t="e">
        <f t="shared" si="21"/>
        <v>#REF!</v>
      </c>
      <c r="CT18" s="265" t="e">
        <f t="shared" si="21"/>
        <v>#REF!</v>
      </c>
      <c r="CU18" s="265" t="e">
        <f t="shared" si="21"/>
        <v>#REF!</v>
      </c>
      <c r="CV18" s="265" t="e">
        <f t="shared" si="21"/>
        <v>#REF!</v>
      </c>
      <c r="CW18" s="265" t="e">
        <f t="shared" si="21"/>
        <v>#REF!</v>
      </c>
      <c r="CX18" s="265" t="e">
        <f t="shared" si="21"/>
        <v>#REF!</v>
      </c>
      <c r="CY18" s="265" t="e">
        <f t="shared" si="21"/>
        <v>#REF!</v>
      </c>
      <c r="CZ18" s="265" t="e">
        <f t="shared" si="21"/>
        <v>#REF!</v>
      </c>
      <c r="DA18" s="265" t="e">
        <f t="shared" si="21"/>
        <v>#REF!</v>
      </c>
      <c r="DB18" s="265" t="e">
        <f t="shared" si="21"/>
        <v>#REF!</v>
      </c>
      <c r="DC18" s="265" t="e">
        <f t="shared" si="21"/>
        <v>#REF!</v>
      </c>
      <c r="DD18" s="265" t="e">
        <f t="shared" si="21"/>
        <v>#REF!</v>
      </c>
      <c r="DE18" s="265" t="e">
        <f t="shared" si="21"/>
        <v>#REF!</v>
      </c>
      <c r="DF18" s="265" t="e">
        <f t="shared" si="21"/>
        <v>#REF!</v>
      </c>
      <c r="DG18" s="265" t="e">
        <f t="shared" si="21"/>
        <v>#REF!</v>
      </c>
      <c r="DH18" s="265" t="e">
        <f t="shared" si="21"/>
        <v>#REF!</v>
      </c>
      <c r="DI18" s="265" t="e">
        <f t="shared" si="21"/>
        <v>#REF!</v>
      </c>
      <c r="DJ18" s="265" t="e">
        <f t="shared" si="21"/>
        <v>#REF!</v>
      </c>
      <c r="DK18" s="265" t="e">
        <f t="shared" si="21"/>
        <v>#REF!</v>
      </c>
      <c r="DL18" s="265" t="e">
        <f t="shared" si="21"/>
        <v>#REF!</v>
      </c>
    </row>
    <row r="19" spans="1:116" x14ac:dyDescent="0.35">
      <c r="B19" t="s">
        <v>198</v>
      </c>
      <c r="G19" s="129" t="s">
        <v>597</v>
      </c>
      <c r="H19" s="27"/>
      <c r="I19" s="27"/>
      <c r="J19" s="28"/>
      <c r="K19" s="266"/>
      <c r="L19" s="267">
        <f>IFERROR(L18/K18-1,0)</f>
        <v>-0.11666826629522864</v>
      </c>
      <c r="M19" s="267">
        <f>IFERROR(M18/L18-1,0)</f>
        <v>9.9360537799344728E-2</v>
      </c>
      <c r="N19" s="267">
        <f>IFERROR(N18/M18-1,0)</f>
        <v>9.7247392193307691E-2</v>
      </c>
      <c r="O19" s="267">
        <f>IFERROR(O18/N18-1,0)</f>
        <v>9.5311755069849013E-2</v>
      </c>
      <c r="P19" s="267">
        <f>IFERROR(P18/O18-1,0)</f>
        <v>-0.77699861317658336</v>
      </c>
      <c r="Q19" s="28"/>
      <c r="R19"/>
      <c r="S19" s="268"/>
      <c r="T19" s="268"/>
      <c r="U19" s="268"/>
      <c r="V19" s="268"/>
      <c r="W19" s="268"/>
      <c r="X19" s="268"/>
      <c r="Y19" s="268"/>
      <c r="Z19" s="268"/>
      <c r="AA19" s="268"/>
      <c r="AB19" s="268"/>
      <c r="AC19" s="268"/>
      <c r="AD19" s="268"/>
      <c r="AE19" s="268"/>
      <c r="AF19" s="268"/>
      <c r="AG19" s="268"/>
      <c r="AH19" s="268"/>
      <c r="AI19" s="268"/>
      <c r="AJ19" s="268"/>
      <c r="AK19" s="268"/>
      <c r="AL19" s="268"/>
      <c r="AM19" s="268"/>
      <c r="AN19" s="268"/>
      <c r="AO19" s="268"/>
      <c r="AP19" s="268"/>
      <c r="AQ19" s="268"/>
      <c r="AR19" s="268"/>
      <c r="AS19" s="268"/>
      <c r="AT19" s="268"/>
      <c r="AU19" s="268"/>
      <c r="AV19" s="268"/>
      <c r="AW19" s="268"/>
      <c r="AX19" s="268"/>
      <c r="AY19" s="268"/>
      <c r="AZ19" s="268"/>
      <c r="BA19" s="268"/>
      <c r="BB19" s="268"/>
      <c r="BC19" s="268"/>
      <c r="BD19" s="268"/>
      <c r="BE19" s="268"/>
      <c r="BF19" s="268"/>
      <c r="BG19" s="268"/>
      <c r="BH19" s="268"/>
      <c r="BI19" s="268"/>
      <c r="BJ19" s="268"/>
      <c r="BK19" s="268"/>
      <c r="BL19" s="268"/>
      <c r="BM19" s="268"/>
      <c r="BN19" s="268"/>
      <c r="BO19" s="268"/>
      <c r="BP19" s="268"/>
      <c r="BQ19" s="268"/>
      <c r="BR19" s="268"/>
      <c r="BS19" s="268"/>
      <c r="BT19" s="268"/>
      <c r="BU19" s="268"/>
      <c r="BV19" s="268"/>
      <c r="BW19" s="268"/>
      <c r="BX19" s="268"/>
      <c r="BY19" s="268"/>
      <c r="BZ19" s="268"/>
      <c r="CA19" s="268"/>
      <c r="CB19" s="268"/>
      <c r="CC19" s="268"/>
      <c r="CD19" s="268"/>
      <c r="CE19" s="268"/>
      <c r="CF19" s="268"/>
      <c r="CG19" s="268"/>
      <c r="CH19" s="268"/>
      <c r="CI19" s="268"/>
      <c r="CJ19" s="268"/>
      <c r="CK19" s="268"/>
      <c r="CL19" s="268"/>
      <c r="CN19" s="268"/>
      <c r="CO19" s="268"/>
      <c r="CP19" s="268"/>
      <c r="CQ19" s="268"/>
      <c r="CR19" s="268"/>
      <c r="CS19" s="268"/>
      <c r="CT19" s="268"/>
      <c r="CU19" s="268"/>
      <c r="CV19" s="268"/>
      <c r="CW19" s="268"/>
      <c r="CX19" s="268"/>
      <c r="CY19" s="268"/>
      <c r="CZ19" s="268"/>
      <c r="DA19" s="268"/>
      <c r="DB19" s="268"/>
      <c r="DC19" s="268"/>
      <c r="DD19" s="268"/>
      <c r="DE19" s="268"/>
      <c r="DF19" s="268"/>
      <c r="DG19" s="268"/>
      <c r="DH19" s="268"/>
      <c r="DI19" s="268"/>
      <c r="DJ19" s="268"/>
      <c r="DK19" s="268"/>
      <c r="DL19" s="268"/>
    </row>
    <row r="20" spans="1:116" x14ac:dyDescent="0.35">
      <c r="G20" s="129"/>
      <c r="H20" s="27"/>
      <c r="I20" s="27"/>
      <c r="J20" s="28"/>
      <c r="K20" s="266"/>
      <c r="L20" s="267"/>
      <c r="M20" s="267"/>
      <c r="N20" s="267"/>
      <c r="O20" s="267"/>
      <c r="P20" s="267"/>
      <c r="Q20" s="28"/>
      <c r="R20"/>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row>
    <row r="21" spans="1:116" x14ac:dyDescent="0.35">
      <c r="B21" t="s">
        <v>203</v>
      </c>
      <c r="G21" s="31" t="s">
        <v>226</v>
      </c>
      <c r="H21" s="27"/>
      <c r="I21" s="27"/>
      <c r="J21" s="28"/>
      <c r="K21" s="266"/>
      <c r="L21" s="266"/>
      <c r="M21" s="266"/>
      <c r="N21" s="266"/>
      <c r="O21" s="266"/>
      <c r="P21" s="266"/>
      <c r="Q21" s="28"/>
      <c r="R21"/>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c r="BO21" s="268"/>
      <c r="BP21" s="268"/>
      <c r="BQ21" s="268"/>
      <c r="BR21" s="268"/>
      <c r="BS21" s="268"/>
      <c r="BT21" s="268"/>
      <c r="BU21" s="268"/>
      <c r="BV21" s="268"/>
      <c r="BW21" s="268"/>
      <c r="BX21" s="268"/>
      <c r="BY21" s="268"/>
      <c r="BZ21" s="268"/>
      <c r="CA21" s="268"/>
      <c r="CB21" s="268"/>
      <c r="CC21" s="268"/>
      <c r="CD21" s="268"/>
      <c r="CE21" s="268"/>
      <c r="CF21" s="268"/>
      <c r="CG21" s="268"/>
      <c r="CH21" s="268"/>
      <c r="CI21" s="268"/>
      <c r="CJ21" s="268"/>
      <c r="CK21" s="268"/>
      <c r="CL21" s="268"/>
      <c r="CN21" s="268"/>
      <c r="CO21" s="268"/>
      <c r="CP21" s="268"/>
      <c r="CQ21" s="268"/>
      <c r="CR21" s="268"/>
      <c r="CS21" s="268"/>
      <c r="CT21" s="268"/>
      <c r="CU21" s="268"/>
      <c r="CV21" s="268"/>
      <c r="CW21" s="268"/>
      <c r="CX21" s="268"/>
      <c r="CY21" s="268"/>
      <c r="CZ21" s="268"/>
      <c r="DA21" s="268"/>
      <c r="DB21" s="268"/>
      <c r="DC21" s="268"/>
      <c r="DD21" s="268"/>
      <c r="DE21" s="268"/>
      <c r="DF21" s="268"/>
      <c r="DG21" s="268"/>
      <c r="DH21" s="268"/>
      <c r="DI21" s="268"/>
      <c r="DJ21" s="268"/>
      <c r="DK21" s="268"/>
      <c r="DL21" s="268"/>
    </row>
    <row r="22" spans="1:116" s="381" customFormat="1" x14ac:dyDescent="0.35">
      <c r="B22" s="381" t="str">
        <f>IF('Calcs.'!B66="","",'Calcs.'!B66)</f>
        <v/>
      </c>
      <c r="C22" s="381" t="str">
        <f>IF('Calcs.'!C66="","",'Calcs.'!C66)</f>
        <v>IS: direct costs</v>
      </c>
      <c r="D22" s="381" t="str">
        <f>IF('Calcs.'!D66="","",'Calcs.'!D66)</f>
        <v>LISTSALES-PV</v>
      </c>
      <c r="E22" s="381" t="str">
        <f>IF('Calcs.'!E66="","",'Calcs.'!E66)</f>
        <v>66 LISTSALES-PV</v>
      </c>
      <c r="F22" s="381" t="str">
        <f>IF('Calcs.'!F66="","",'Calcs.'!F66)</f>
        <v/>
      </c>
      <c r="G22" s="342" t="str">
        <f>IF('Calcs.'!G66="","",'Calcs.'!G66)</f>
        <v>Total COGS</v>
      </c>
      <c r="H22" s="382"/>
      <c r="I22" s="383" t="str">
        <f>IF('Calcs.'!I66="","",'Calcs.'!I66)</f>
        <v/>
      </c>
      <c r="J22" s="383" t="str">
        <f>IF('Calcs.'!J66="","",'Calcs.'!J66)</f>
        <v/>
      </c>
      <c r="K22" s="264">
        <f>IF('Calcs.'!K66="","",'Calcs.'!K66)</f>
        <v>-50455771.098323196</v>
      </c>
      <c r="L22" s="264">
        <f>IF('Calcs.'!L66="","",'Calcs.'!L66)</f>
        <v>-44569183.759692922</v>
      </c>
      <c r="M22" s="264">
        <f>IF('Calcs.'!M66="","",'Calcs.'!M66)</f>
        <v>-48997601.82733383</v>
      </c>
      <c r="N22" s="264">
        <f>IF('Calcs.'!N66="","",'Calcs.'!N66)</f>
        <v>-53762490.828768089</v>
      </c>
      <c r="O22" s="264">
        <f>IF('Calcs.'!O66="","",'Calcs.'!O66)</f>
        <v>-58886688.186584637</v>
      </c>
      <c r="P22" s="264">
        <f>IF('Calcs.'!P66="","",'Calcs.'!P66)</f>
        <v>-13131813.131046481</v>
      </c>
      <c r="Q22" s="381" t="str">
        <f>IF('Calcs.'!Q66="","",'Calcs.'!Q66)</f>
        <v/>
      </c>
      <c r="R22" s="264" t="str">
        <f>IF('Calcs.'!R66="","",'Calcs.'!R66)</f>
        <v/>
      </c>
      <c r="S22" s="264">
        <f>IF('Calcs.'!S66="","",'Calcs.'!S66)</f>
        <v>-4016666.6666666674</v>
      </c>
      <c r="T22" s="264">
        <f>IF('Calcs.'!T66="","",'Calcs.'!T66)</f>
        <v>-4050138.8888888881</v>
      </c>
      <c r="U22" s="264">
        <f>IF('Calcs.'!U66="","",'Calcs.'!U66)</f>
        <v>-4083820.3125</v>
      </c>
      <c r="V22" s="264">
        <f>IF('Calcs.'!V66="","",'Calcs.'!V66)</f>
        <v>-4117712.099729937</v>
      </c>
      <c r="W22" s="264">
        <f>IF('Calcs.'!W66="","",'Calcs.'!W66)</f>
        <v>-4151815.4188619205</v>
      </c>
      <c r="X22" s="264">
        <f>IF('Calcs.'!X66="","",'Calcs.'!X66)</f>
        <v>-4186131.4442627179</v>
      </c>
      <c r="Y22" s="264">
        <f>IF('Calcs.'!Y66="","",'Calcs.'!Y66)</f>
        <v>-4220661.3564130617</v>
      </c>
      <c r="Z22" s="264">
        <f>IF('Calcs.'!Z66="","",'Calcs.'!Z66)</f>
        <v>-4255406.3419381808</v>
      </c>
      <c r="AA22" s="264">
        <f>IF('Calcs.'!AA66="","",'Calcs.'!AA66)</f>
        <v>-4290367.5936385849</v>
      </c>
      <c r="AB22" s="264">
        <f>IF('Calcs.'!AB66="","",'Calcs.'!AB66)</f>
        <v>-4325546.3105208296</v>
      </c>
      <c r="AC22" s="264">
        <f>IF('Calcs.'!AC66="","",'Calcs.'!AC66)</f>
        <v>-4360943.6978285955</v>
      </c>
      <c r="AD22" s="264">
        <f>IF('Calcs.'!AD66="","",'Calcs.'!AD66)</f>
        <v>-4396560.967073814</v>
      </c>
      <c r="AE22" s="264">
        <f>IF('Calcs.'!AE66="","",'Calcs.'!AE66)</f>
        <v>-3552781.2201322149</v>
      </c>
      <c r="AF22" s="264">
        <f>IF('Calcs.'!AF66="","",'Calcs.'!AF66)</f>
        <v>-3581511.76205175</v>
      </c>
      <c r="AG22" s="264">
        <f>IF('Calcs.'!AG66="","",'Calcs.'!AG66)</f>
        <v>-3610420.0449244305</v>
      </c>
      <c r="AH22" s="264">
        <f>IF('Calcs.'!AH66="","",'Calcs.'!AH66)</f>
        <v>-3639507.0511307381</v>
      </c>
      <c r="AI22" s="264">
        <f>IF('Calcs.'!AI66="","",'Calcs.'!AI66)</f>
        <v>-3668773.7681518681</v>
      </c>
      <c r="AJ22" s="264">
        <f>IF('Calcs.'!AJ66="","",'Calcs.'!AJ66)</f>
        <v>-3698221.1885952204</v>
      </c>
      <c r="AK22" s="264">
        <f>IF('Calcs.'!AK66="","",'Calcs.'!AK66)</f>
        <v>-3727850.3102198802</v>
      </c>
      <c r="AL22" s="264">
        <f>IF('Calcs.'!AL66="","",'Calcs.'!AL66)</f>
        <v>-3757662.1359624341</v>
      </c>
      <c r="AM22" s="264">
        <f>IF('Calcs.'!AM66="","",'Calcs.'!AM66)</f>
        <v>-3787657.6739627682</v>
      </c>
      <c r="AN22" s="264">
        <f>IF('Calcs.'!AN66="","",'Calcs.'!AN66)</f>
        <v>-3817837.9375899211</v>
      </c>
      <c r="AO22" s="264">
        <f>IF('Calcs.'!AO66="","",'Calcs.'!AO66)</f>
        <v>-3848203.9454681985</v>
      </c>
      <c r="AP22" s="264">
        <f>IF('Calcs.'!AP66="","",'Calcs.'!AP66)</f>
        <v>-3878756.7215034924</v>
      </c>
      <c r="AQ22" s="264">
        <f>IF('Calcs.'!AQ66="","",'Calcs.'!AQ66)</f>
        <v>-3909497.2949094884</v>
      </c>
      <c r="AR22" s="264">
        <f>IF('Calcs.'!AR66="","",'Calcs.'!AR66)</f>
        <v>-3940426.7002341151</v>
      </c>
      <c r="AS22" s="264">
        <f>IF('Calcs.'!AS66="","",'Calcs.'!AS66)</f>
        <v>-3971545.9773861803</v>
      </c>
      <c r="AT22" s="264">
        <f>IF('Calcs.'!AT66="","",'Calcs.'!AT66)</f>
        <v>-4002856.1716620997</v>
      </c>
      <c r="AU22" s="264">
        <f>IF('Calcs.'!AU66="","",'Calcs.'!AU66)</f>
        <v>-4034358.3337726444</v>
      </c>
      <c r="AV22" s="264">
        <f>IF('Calcs.'!AV66="","",'Calcs.'!AV66)</f>
        <v>-4066053.5198700242</v>
      </c>
      <c r="AW22" s="264">
        <f>IF('Calcs.'!AW66="","",'Calcs.'!AW66)</f>
        <v>-4097942.791574914</v>
      </c>
      <c r="AX22" s="264">
        <f>IF('Calcs.'!AX66="","",'Calcs.'!AX66)</f>
        <v>-4130027.2160037234</v>
      </c>
      <c r="AY22" s="264">
        <f>IF('Calcs.'!AY66="","",'Calcs.'!AY66)</f>
        <v>-4162307.8657959774</v>
      </c>
      <c r="AZ22" s="264">
        <f>IF('Calcs.'!AZ66="","",'Calcs.'!AZ66)</f>
        <v>-4194785.8191418089</v>
      </c>
      <c r="BA22" s="264">
        <f>IF('Calcs.'!BA66="","",'Calcs.'!BA66)</f>
        <v>-4227462.1598094888</v>
      </c>
      <c r="BB22" s="264">
        <f>IF('Calcs.'!BB66="","",'Calcs.'!BB66)</f>
        <v>-4260337.9771733657</v>
      </c>
      <c r="BC22" s="264">
        <f>IF('Calcs.'!BC66="","",'Calcs.'!BC66)</f>
        <v>-4293414.3662417131</v>
      </c>
      <c r="BD22" s="264">
        <f>IF('Calcs.'!BD66="","",'Calcs.'!BD66)</f>
        <v>-4326692.4276846284</v>
      </c>
      <c r="BE22" s="264">
        <f>IF('Calcs.'!BE66="","",'Calcs.'!BE66)</f>
        <v>-4360173.2678623125</v>
      </c>
      <c r="BF22" s="264">
        <f>IF('Calcs.'!BF66="","",'Calcs.'!BF66)</f>
        <v>-4393857.998853568</v>
      </c>
      <c r="BG22" s="264">
        <f>IF('Calcs.'!BG66="","",'Calcs.'!BG66)</f>
        <v>-4427747.7384838099</v>
      </c>
      <c r="BH22" s="264">
        <f>IF('Calcs.'!BH66="","",'Calcs.'!BH66)</f>
        <v>-4461843.6103540296</v>
      </c>
      <c r="BI22" s="264">
        <f>IF('Calcs.'!BI66="","",'Calcs.'!BI66)</f>
        <v>-4496146.7438694471</v>
      </c>
      <c r="BJ22" s="264">
        <f>IF('Calcs.'!BJ66="","",'Calcs.'!BJ66)</f>
        <v>-4530658.2742680619</v>
      </c>
      <c r="BK22" s="264">
        <f>IF('Calcs.'!BK66="","",'Calcs.'!BK66)</f>
        <v>-4565379.3426502496</v>
      </c>
      <c r="BL22" s="264">
        <f>IF('Calcs.'!BL66="","",'Calcs.'!BL66)</f>
        <v>-4600311.0960071161</v>
      </c>
      <c r="BM22" s="264">
        <f>IF('Calcs.'!BM66="","",'Calcs.'!BM66)</f>
        <v>-4635454.6872506673</v>
      </c>
      <c r="BN22" s="264">
        <f>IF('Calcs.'!BN66="","",'Calcs.'!BN66)</f>
        <v>-4670811.2752424935</v>
      </c>
      <c r="BO22" s="264">
        <f>IF('Calcs.'!BO66="","",'Calcs.'!BO66)</f>
        <v>-4706382.024823688</v>
      </c>
      <c r="BP22" s="264">
        <f>IF('Calcs.'!BP66="","",'Calcs.'!BP66)</f>
        <v>-4742168.1068445742</v>
      </c>
      <c r="BQ22" s="264">
        <f>IF('Calcs.'!BQ66="","",'Calcs.'!BQ66)</f>
        <v>-4778170.6981942812</v>
      </c>
      <c r="BR22" s="264">
        <f>IF('Calcs.'!BR66="","",'Calcs.'!BR66)</f>
        <v>-4814390.9818312535</v>
      </c>
      <c r="BS22" s="264">
        <f>IF('Calcs.'!BS66="","",'Calcs.'!BS66)</f>
        <v>-4850830.1468127593</v>
      </c>
      <c r="BT22" s="264">
        <f>IF('Calcs.'!BT66="","",'Calcs.'!BT66)</f>
        <v>-4887489.3883256996</v>
      </c>
      <c r="BU22" s="264">
        <f>IF('Calcs.'!BU66="","",'Calcs.'!BU66)</f>
        <v>-4924369.9077166999</v>
      </c>
      <c r="BV22" s="264">
        <f>IF('Calcs.'!BV66="","",'Calcs.'!BV66)</f>
        <v>-4961472.9125230396</v>
      </c>
      <c r="BW22" s="264">
        <f>IF('Calcs.'!BW66="","",'Calcs.'!BW66)</f>
        <v>-4998799.616502896</v>
      </c>
      <c r="BX22" s="264">
        <f>IF('Calcs.'!BX66="","",'Calcs.'!BX66)</f>
        <v>-5036351.239666827</v>
      </c>
      <c r="BY22" s="264">
        <f>IF('Calcs.'!BY66="","",'Calcs.'!BY66)</f>
        <v>-5074129.0083081648</v>
      </c>
      <c r="BZ22" s="264">
        <f>IF('Calcs.'!BZ66="","",'Calcs.'!BZ66)</f>
        <v>-5112134.1550347582</v>
      </c>
      <c r="CA22" s="264">
        <f>IF('Calcs.'!CA66="","",'Calcs.'!CA66)</f>
        <v>-1069465.5654196069</v>
      </c>
      <c r="CB22" s="264">
        <f>IF('Calcs.'!CB66="","",'Calcs.'!CB66)</f>
        <v>-1073921.6719421747</v>
      </c>
      <c r="CC22" s="264">
        <f>IF('Calcs.'!CC66="","",'Calcs.'!CC66)</f>
        <v>-1078396.3455752658</v>
      </c>
      <c r="CD22" s="264">
        <f>IF('Calcs.'!CD66="","",'Calcs.'!CD66)</f>
        <v>-1082889.6636818349</v>
      </c>
      <c r="CE22" s="264">
        <f>IF('Calcs.'!CE66="","",'Calcs.'!CE66)</f>
        <v>-1087401.7039471867</v>
      </c>
      <c r="CF22" s="264">
        <f>IF('Calcs.'!CF66="","",'Calcs.'!CF66)</f>
        <v>-1091932.5443802401</v>
      </c>
      <c r="CG22" s="264">
        <f>IF('Calcs.'!CG66="","",'Calcs.'!CG66)</f>
        <v>-1096482.2633152085</v>
      </c>
      <c r="CH22" s="264">
        <f>IF('Calcs.'!CH66="","",'Calcs.'!CH66)</f>
        <v>-1101050.9394123408</v>
      </c>
      <c r="CI22" s="264">
        <f>IF('Calcs.'!CI66="","",'Calcs.'!CI66)</f>
        <v>-1105638.6516598985</v>
      </c>
      <c r="CJ22" s="264">
        <f>IF('Calcs.'!CJ66="","",'Calcs.'!CJ66)</f>
        <v>-1110245.479375124</v>
      </c>
      <c r="CK22" s="264">
        <f>IF('Calcs.'!CK66="","",'Calcs.'!CK66)</f>
        <v>-1114871.5022058415</v>
      </c>
      <c r="CL22" s="264">
        <f>IF('Calcs.'!CL66="","",'Calcs.'!CL66)</f>
        <v>-1119516.8001317608</v>
      </c>
      <c r="CM22" s="264" t="e">
        <f>SUM(#REF!)</f>
        <v>#REF!</v>
      </c>
      <c r="CN22" s="264" t="e">
        <f>SUM(#REF!)</f>
        <v>#REF!</v>
      </c>
      <c r="CO22" s="264" t="e">
        <f>SUM(#REF!)</f>
        <v>#REF!</v>
      </c>
      <c r="CP22" s="264" t="e">
        <f>SUM(#REF!)</f>
        <v>#REF!</v>
      </c>
      <c r="CQ22" s="264" t="e">
        <f>SUM(#REF!)</f>
        <v>#REF!</v>
      </c>
      <c r="CR22" s="264" t="e">
        <f>SUM(#REF!)</f>
        <v>#REF!</v>
      </c>
      <c r="CS22" s="264" t="e">
        <f>SUM(#REF!)</f>
        <v>#REF!</v>
      </c>
      <c r="CT22" s="264" t="e">
        <f>SUM(#REF!)</f>
        <v>#REF!</v>
      </c>
      <c r="CU22" s="264" t="e">
        <f>SUM(#REF!)</f>
        <v>#REF!</v>
      </c>
      <c r="CV22" s="264" t="e">
        <f>SUM(#REF!)</f>
        <v>#REF!</v>
      </c>
      <c r="CW22" s="264" t="e">
        <f>SUM(#REF!)</f>
        <v>#REF!</v>
      </c>
      <c r="CX22" s="264" t="e">
        <f>SUM(#REF!)</f>
        <v>#REF!</v>
      </c>
      <c r="CY22" s="264" t="e">
        <f>SUM(#REF!)</f>
        <v>#REF!</v>
      </c>
      <c r="CZ22" s="264" t="e">
        <f>SUM(#REF!)</f>
        <v>#REF!</v>
      </c>
      <c r="DA22" s="264" t="e">
        <f>SUM(#REF!)</f>
        <v>#REF!</v>
      </c>
      <c r="DB22" s="264" t="e">
        <f>SUM(#REF!)</f>
        <v>#REF!</v>
      </c>
      <c r="DC22" s="264" t="e">
        <f>SUM(#REF!)</f>
        <v>#REF!</v>
      </c>
      <c r="DD22" s="264" t="e">
        <f>SUM(#REF!)</f>
        <v>#REF!</v>
      </c>
      <c r="DE22" s="264" t="e">
        <f>SUM(#REF!)</f>
        <v>#REF!</v>
      </c>
      <c r="DF22" s="264" t="e">
        <f>SUM(#REF!)</f>
        <v>#REF!</v>
      </c>
      <c r="DG22" s="264" t="e">
        <f>SUM(#REF!)</f>
        <v>#REF!</v>
      </c>
      <c r="DH22" s="264" t="e">
        <f>SUM(#REF!)</f>
        <v>#REF!</v>
      </c>
      <c r="DI22" s="264" t="e">
        <f>SUM(#REF!)</f>
        <v>#REF!</v>
      </c>
      <c r="DJ22" s="264" t="e">
        <f>SUM(#REF!)</f>
        <v>#REF!</v>
      </c>
      <c r="DK22" s="264" t="e">
        <f>SUM(#REF!)</f>
        <v>#REF!</v>
      </c>
      <c r="DL22" s="264" t="e">
        <f>SUM(#REF!)</f>
        <v>#REF!</v>
      </c>
    </row>
    <row r="23" spans="1:116" x14ac:dyDescent="0.35">
      <c r="B23" t="s">
        <v>203</v>
      </c>
      <c r="E23" t="s">
        <v>203</v>
      </c>
      <c r="F23" t="s">
        <v>203</v>
      </c>
      <c r="G23" s="27" t="s">
        <v>598</v>
      </c>
      <c r="H23" s="27"/>
      <c r="I23" s="27"/>
      <c r="J23" s="28"/>
      <c r="K23" s="63">
        <f t="shared" ref="K23:P23" si="22">SUMIF($4:$4,K$3,23:23)</f>
        <v>-50455771.098323196</v>
      </c>
      <c r="L23" s="63">
        <f t="shared" si="22"/>
        <v>-44569183.759692922</v>
      </c>
      <c r="M23" s="63">
        <f t="shared" si="22"/>
        <v>-48997601.82733383</v>
      </c>
      <c r="N23" s="63">
        <f t="shared" si="22"/>
        <v>-53762490.828768089</v>
      </c>
      <c r="O23" s="63">
        <f t="shared" si="22"/>
        <v>-58886688.186584637</v>
      </c>
      <c r="P23" s="63">
        <f t="shared" si="22"/>
        <v>-13131813.131046481</v>
      </c>
      <c r="Q23" s="28"/>
      <c r="R23"/>
      <c r="S23" s="265">
        <f t="shared" ref="S23:AX23" si="23">SUMIF($C:$C,$F23,S:S)</f>
        <v>-4016666.6666666674</v>
      </c>
      <c r="T23" s="265">
        <f t="shared" si="23"/>
        <v>-4050138.8888888881</v>
      </c>
      <c r="U23" s="265">
        <f t="shared" si="23"/>
        <v>-4083820.3125</v>
      </c>
      <c r="V23" s="265">
        <f t="shared" si="23"/>
        <v>-4117712.099729937</v>
      </c>
      <c r="W23" s="265">
        <f t="shared" si="23"/>
        <v>-4151815.4188619205</v>
      </c>
      <c r="X23" s="265">
        <f t="shared" si="23"/>
        <v>-4186131.4442627179</v>
      </c>
      <c r="Y23" s="265">
        <f t="shared" si="23"/>
        <v>-4220661.3564130617</v>
      </c>
      <c r="Z23" s="265">
        <f t="shared" si="23"/>
        <v>-4255406.3419381808</v>
      </c>
      <c r="AA23" s="265">
        <f t="shared" si="23"/>
        <v>-4290367.5936385849</v>
      </c>
      <c r="AB23" s="265">
        <f t="shared" si="23"/>
        <v>-4325546.3105208296</v>
      </c>
      <c r="AC23" s="265">
        <f t="shared" si="23"/>
        <v>-4360943.6978285955</v>
      </c>
      <c r="AD23" s="265">
        <f t="shared" si="23"/>
        <v>-4396560.967073814</v>
      </c>
      <c r="AE23" s="265">
        <f t="shared" si="23"/>
        <v>-3552781.2201322149</v>
      </c>
      <c r="AF23" s="265">
        <f t="shared" si="23"/>
        <v>-3581511.76205175</v>
      </c>
      <c r="AG23" s="265">
        <f t="shared" si="23"/>
        <v>-3610420.0449244305</v>
      </c>
      <c r="AH23" s="265">
        <f t="shared" si="23"/>
        <v>-3639507.0511307381</v>
      </c>
      <c r="AI23" s="265">
        <f t="shared" si="23"/>
        <v>-3668773.7681518681</v>
      </c>
      <c r="AJ23" s="265">
        <f t="shared" si="23"/>
        <v>-3698221.1885952204</v>
      </c>
      <c r="AK23" s="265">
        <f t="shared" si="23"/>
        <v>-3727850.3102198802</v>
      </c>
      <c r="AL23" s="265">
        <f t="shared" si="23"/>
        <v>-3757662.1359624341</v>
      </c>
      <c r="AM23" s="265">
        <f t="shared" si="23"/>
        <v>-3787657.6739627682</v>
      </c>
      <c r="AN23" s="265">
        <f t="shared" si="23"/>
        <v>-3817837.9375899211</v>
      </c>
      <c r="AO23" s="265">
        <f t="shared" si="23"/>
        <v>-3848203.9454681985</v>
      </c>
      <c r="AP23" s="265">
        <f t="shared" si="23"/>
        <v>-3878756.7215034924</v>
      </c>
      <c r="AQ23" s="265">
        <f t="shared" si="23"/>
        <v>-3909497.2949094884</v>
      </c>
      <c r="AR23" s="265">
        <f t="shared" si="23"/>
        <v>-3940426.7002341151</v>
      </c>
      <c r="AS23" s="265">
        <f t="shared" si="23"/>
        <v>-3971545.9773861803</v>
      </c>
      <c r="AT23" s="265">
        <f t="shared" si="23"/>
        <v>-4002856.1716620997</v>
      </c>
      <c r="AU23" s="265">
        <f t="shared" si="23"/>
        <v>-4034358.3337726444</v>
      </c>
      <c r="AV23" s="265">
        <f t="shared" si="23"/>
        <v>-4066053.5198700242</v>
      </c>
      <c r="AW23" s="265">
        <f t="shared" si="23"/>
        <v>-4097942.791574914</v>
      </c>
      <c r="AX23" s="265">
        <f t="shared" si="23"/>
        <v>-4130027.2160037234</v>
      </c>
      <c r="AY23" s="265">
        <f t="shared" ref="AY23:CD23" si="24">SUMIF($C:$C,$F23,AY:AY)</f>
        <v>-4162307.8657959774</v>
      </c>
      <c r="AZ23" s="265">
        <f t="shared" si="24"/>
        <v>-4194785.8191418089</v>
      </c>
      <c r="BA23" s="265">
        <f t="shared" si="24"/>
        <v>-4227462.1598094888</v>
      </c>
      <c r="BB23" s="265">
        <f t="shared" si="24"/>
        <v>-4260337.9771733657</v>
      </c>
      <c r="BC23" s="265">
        <f t="shared" si="24"/>
        <v>-4293414.3662417131</v>
      </c>
      <c r="BD23" s="265">
        <f t="shared" si="24"/>
        <v>-4326692.4276846284</v>
      </c>
      <c r="BE23" s="265">
        <f t="shared" si="24"/>
        <v>-4360173.2678623125</v>
      </c>
      <c r="BF23" s="265">
        <f t="shared" si="24"/>
        <v>-4393857.998853568</v>
      </c>
      <c r="BG23" s="265">
        <f t="shared" si="24"/>
        <v>-4427747.7384838099</v>
      </c>
      <c r="BH23" s="265">
        <f t="shared" si="24"/>
        <v>-4461843.6103540296</v>
      </c>
      <c r="BI23" s="265">
        <f t="shared" si="24"/>
        <v>-4496146.7438694471</v>
      </c>
      <c r="BJ23" s="265">
        <f t="shared" si="24"/>
        <v>-4530658.2742680619</v>
      </c>
      <c r="BK23" s="265">
        <f t="shared" si="24"/>
        <v>-4565379.3426502496</v>
      </c>
      <c r="BL23" s="265">
        <f t="shared" si="24"/>
        <v>-4600311.0960071161</v>
      </c>
      <c r="BM23" s="265">
        <f t="shared" si="24"/>
        <v>-4635454.6872506673</v>
      </c>
      <c r="BN23" s="265">
        <f t="shared" si="24"/>
        <v>-4670811.2752424935</v>
      </c>
      <c r="BO23" s="265">
        <f t="shared" si="24"/>
        <v>-4706382.024823688</v>
      </c>
      <c r="BP23" s="265">
        <f t="shared" si="24"/>
        <v>-4742168.1068445742</v>
      </c>
      <c r="BQ23" s="265">
        <f t="shared" si="24"/>
        <v>-4778170.6981942812</v>
      </c>
      <c r="BR23" s="265">
        <f t="shared" si="24"/>
        <v>-4814390.9818312535</v>
      </c>
      <c r="BS23" s="265">
        <f t="shared" si="24"/>
        <v>-4850830.1468127593</v>
      </c>
      <c r="BT23" s="265">
        <f t="shared" si="24"/>
        <v>-4887489.3883256996</v>
      </c>
      <c r="BU23" s="265">
        <f t="shared" si="24"/>
        <v>-4924369.9077166999</v>
      </c>
      <c r="BV23" s="265">
        <f t="shared" si="24"/>
        <v>-4961472.9125230396</v>
      </c>
      <c r="BW23" s="265">
        <f t="shared" si="24"/>
        <v>-4998799.616502896</v>
      </c>
      <c r="BX23" s="265">
        <f t="shared" si="24"/>
        <v>-5036351.239666827</v>
      </c>
      <c r="BY23" s="265">
        <f t="shared" si="24"/>
        <v>-5074129.0083081648</v>
      </c>
      <c r="BZ23" s="265">
        <f t="shared" si="24"/>
        <v>-5112134.1550347582</v>
      </c>
      <c r="CA23" s="265">
        <f t="shared" si="24"/>
        <v>-1069465.5654196069</v>
      </c>
      <c r="CB23" s="265">
        <f t="shared" si="24"/>
        <v>-1073921.6719421747</v>
      </c>
      <c r="CC23" s="265">
        <f t="shared" si="24"/>
        <v>-1078396.3455752658</v>
      </c>
      <c r="CD23" s="265">
        <f t="shared" si="24"/>
        <v>-1082889.6636818349</v>
      </c>
      <c r="CE23" s="265">
        <f t="shared" ref="CE23:CL23" si="25">SUMIF($C:$C,$F23,CE:CE)</f>
        <v>-1087401.7039471867</v>
      </c>
      <c r="CF23" s="265">
        <f t="shared" si="25"/>
        <v>-1091932.5443802401</v>
      </c>
      <c r="CG23" s="265">
        <f t="shared" si="25"/>
        <v>-1096482.2633152085</v>
      </c>
      <c r="CH23" s="265">
        <f t="shared" si="25"/>
        <v>-1101050.9394123408</v>
      </c>
      <c r="CI23" s="265">
        <f t="shared" si="25"/>
        <v>-1105638.6516598985</v>
      </c>
      <c r="CJ23" s="265">
        <f t="shared" si="25"/>
        <v>-1110245.479375124</v>
      </c>
      <c r="CK23" s="265">
        <f t="shared" si="25"/>
        <v>-1114871.5022058415</v>
      </c>
      <c r="CL23" s="265">
        <f t="shared" si="25"/>
        <v>-1119516.8001317608</v>
      </c>
      <c r="CN23" s="265" t="e">
        <f t="shared" ref="CN23:DL23" si="26">SUMIF($C:$C,$F23,CN:CN)</f>
        <v>#REF!</v>
      </c>
      <c r="CO23" s="265" t="e">
        <f t="shared" si="26"/>
        <v>#REF!</v>
      </c>
      <c r="CP23" s="265" t="e">
        <f t="shared" si="26"/>
        <v>#REF!</v>
      </c>
      <c r="CQ23" s="265" t="e">
        <f t="shared" si="26"/>
        <v>#REF!</v>
      </c>
      <c r="CR23" s="265" t="e">
        <f t="shared" si="26"/>
        <v>#REF!</v>
      </c>
      <c r="CS23" s="265" t="e">
        <f t="shared" si="26"/>
        <v>#REF!</v>
      </c>
      <c r="CT23" s="265" t="e">
        <f t="shared" si="26"/>
        <v>#REF!</v>
      </c>
      <c r="CU23" s="265" t="e">
        <f t="shared" si="26"/>
        <v>#REF!</v>
      </c>
      <c r="CV23" s="265" t="e">
        <f t="shared" si="26"/>
        <v>#REF!</v>
      </c>
      <c r="CW23" s="265" t="e">
        <f t="shared" si="26"/>
        <v>#REF!</v>
      </c>
      <c r="CX23" s="265" t="e">
        <f t="shared" si="26"/>
        <v>#REF!</v>
      </c>
      <c r="CY23" s="265" t="e">
        <f t="shared" si="26"/>
        <v>#REF!</v>
      </c>
      <c r="CZ23" s="265" t="e">
        <f t="shared" si="26"/>
        <v>#REF!</v>
      </c>
      <c r="DA23" s="265" t="e">
        <f t="shared" si="26"/>
        <v>#REF!</v>
      </c>
      <c r="DB23" s="265" t="e">
        <f t="shared" si="26"/>
        <v>#REF!</v>
      </c>
      <c r="DC23" s="265" t="e">
        <f t="shared" si="26"/>
        <v>#REF!</v>
      </c>
      <c r="DD23" s="265" t="e">
        <f t="shared" si="26"/>
        <v>#REF!</v>
      </c>
      <c r="DE23" s="265" t="e">
        <f t="shared" si="26"/>
        <v>#REF!</v>
      </c>
      <c r="DF23" s="265" t="e">
        <f t="shared" si="26"/>
        <v>#REF!</v>
      </c>
      <c r="DG23" s="265" t="e">
        <f t="shared" si="26"/>
        <v>#REF!</v>
      </c>
      <c r="DH23" s="265" t="e">
        <f t="shared" si="26"/>
        <v>#REF!</v>
      </c>
      <c r="DI23" s="265" t="e">
        <f t="shared" si="26"/>
        <v>#REF!</v>
      </c>
      <c r="DJ23" s="265" t="e">
        <f t="shared" si="26"/>
        <v>#REF!</v>
      </c>
      <c r="DK23" s="265" t="e">
        <f t="shared" si="26"/>
        <v>#REF!</v>
      </c>
      <c r="DL23" s="265" t="e">
        <f t="shared" si="26"/>
        <v>#REF!</v>
      </c>
    </row>
    <row r="24" spans="1:116" x14ac:dyDescent="0.35">
      <c r="B24" t="s">
        <v>203</v>
      </c>
      <c r="H24" s="27"/>
      <c r="I24" s="27"/>
      <c r="J24" s="28"/>
      <c r="K24" s="266"/>
      <c r="L24" s="266"/>
      <c r="M24" s="266"/>
      <c r="N24" s="266"/>
      <c r="O24" s="266"/>
      <c r="P24" s="266"/>
      <c r="Q24" s="28"/>
      <c r="R24"/>
      <c r="S24" s="268"/>
      <c r="T24" s="268"/>
      <c r="U24" s="268"/>
      <c r="V24" s="268"/>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c r="BI24" s="268"/>
      <c r="BJ24" s="268"/>
      <c r="BK24" s="268"/>
      <c r="BL24" s="268"/>
      <c r="BM24" s="268"/>
      <c r="BN24" s="268"/>
      <c r="BO24" s="268"/>
      <c r="BP24" s="268"/>
      <c r="BQ24" s="268"/>
      <c r="BR24" s="268"/>
      <c r="BS24" s="268"/>
      <c r="BT24" s="268"/>
      <c r="BU24" s="268"/>
      <c r="BV24" s="268"/>
      <c r="BW24" s="268"/>
      <c r="BX24" s="268"/>
      <c r="BY24" s="268"/>
      <c r="BZ24" s="268"/>
      <c r="CA24" s="268"/>
      <c r="CB24" s="268"/>
      <c r="CC24" s="268"/>
      <c r="CD24" s="268"/>
      <c r="CE24" s="268"/>
      <c r="CF24" s="268"/>
      <c r="CG24" s="268"/>
      <c r="CH24" s="268"/>
      <c r="CI24" s="268"/>
      <c r="CJ24" s="268"/>
      <c r="CK24" s="268"/>
      <c r="CL24" s="268"/>
      <c r="CN24" s="268"/>
      <c r="CO24" s="268"/>
      <c r="CP24" s="268"/>
      <c r="CQ24" s="268"/>
      <c r="CR24" s="268"/>
      <c r="CS24" s="268"/>
      <c r="CT24" s="268"/>
      <c r="CU24" s="268"/>
      <c r="CV24" s="268"/>
      <c r="CW24" s="268"/>
      <c r="CX24" s="268"/>
      <c r="CY24" s="268"/>
      <c r="CZ24" s="268"/>
      <c r="DA24" s="268"/>
      <c r="DB24" s="268"/>
      <c r="DC24" s="268"/>
      <c r="DD24" s="268"/>
      <c r="DE24" s="268"/>
      <c r="DF24" s="268"/>
      <c r="DG24" s="268"/>
      <c r="DH24" s="268"/>
      <c r="DI24" s="268"/>
      <c r="DJ24" s="268"/>
      <c r="DK24" s="268"/>
      <c r="DL24" s="268"/>
    </row>
    <row r="25" spans="1:116" hidden="1" x14ac:dyDescent="0.35">
      <c r="A25" s="65"/>
      <c r="B25" s="27" t="s">
        <v>599</v>
      </c>
      <c r="C25" s="27"/>
      <c r="D25" s="27"/>
      <c r="E25" s="27"/>
      <c r="F25" s="27"/>
      <c r="G25" s="31" t="s">
        <v>600</v>
      </c>
      <c r="H25" s="27"/>
      <c r="I25" s="27"/>
      <c r="J25" s="28"/>
      <c r="K25" s="266"/>
      <c r="L25" s="266"/>
      <c r="M25" s="266"/>
      <c r="N25" s="266"/>
      <c r="O25" s="266"/>
      <c r="P25" s="266"/>
      <c r="Q25" s="28"/>
      <c r="R25"/>
      <c r="S25" s="268"/>
      <c r="T25" s="268"/>
      <c r="U25" s="268"/>
      <c r="V25" s="268"/>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c r="BI25" s="268"/>
      <c r="BJ25" s="268"/>
      <c r="BK25" s="268"/>
      <c r="BL25" s="268"/>
      <c r="BM25" s="268"/>
      <c r="BN25" s="268"/>
      <c r="BO25" s="268"/>
      <c r="BP25" s="268"/>
      <c r="BQ25" s="268"/>
      <c r="BR25" s="268"/>
      <c r="BS25" s="268"/>
      <c r="BT25" s="268"/>
      <c r="BU25" s="268"/>
      <c r="BV25" s="268"/>
      <c r="BW25" s="268"/>
      <c r="BX25" s="268"/>
      <c r="BY25" s="268"/>
      <c r="BZ25" s="268"/>
      <c r="CA25" s="268"/>
      <c r="CB25" s="268"/>
      <c r="CC25" s="268"/>
      <c r="CD25" s="268"/>
      <c r="CE25" s="268"/>
      <c r="CF25" s="268"/>
      <c r="CG25" s="268"/>
      <c r="CH25" s="268"/>
      <c r="CI25" s="268"/>
      <c r="CJ25" s="268"/>
      <c r="CK25" s="268"/>
      <c r="CL25" s="268"/>
      <c r="CN25" s="268"/>
      <c r="CO25" s="268"/>
      <c r="CP25" s="268"/>
      <c r="CQ25" s="268"/>
      <c r="CR25" s="268"/>
      <c r="CS25" s="268"/>
      <c r="CT25" s="268"/>
      <c r="CU25" s="268"/>
      <c r="CV25" s="268"/>
      <c r="CW25" s="268"/>
      <c r="CX25" s="268"/>
      <c r="CY25" s="268"/>
      <c r="CZ25" s="268"/>
      <c r="DA25" s="268"/>
      <c r="DB25" s="268"/>
      <c r="DC25" s="268"/>
      <c r="DD25" s="268"/>
      <c r="DE25" s="268"/>
      <c r="DF25" s="268"/>
      <c r="DG25" s="268"/>
      <c r="DH25" s="268"/>
      <c r="DI25" s="268"/>
      <c r="DJ25" s="268"/>
      <c r="DK25" s="268"/>
      <c r="DL25" s="268"/>
    </row>
    <row r="26" spans="1:116" hidden="1" collapsed="1" x14ac:dyDescent="0.35">
      <c r="A26" s="65"/>
      <c r="B26" s="27" t="s">
        <v>599</v>
      </c>
      <c r="C26" s="27"/>
      <c r="D26" s="27"/>
      <c r="E26" s="27" t="s">
        <v>599</v>
      </c>
      <c r="F26" s="27" t="s">
        <v>599</v>
      </c>
      <c r="G26" s="27" t="s">
        <v>601</v>
      </c>
      <c r="H26" s="27"/>
      <c r="I26" s="27"/>
      <c r="J26" s="28"/>
      <c r="K26" s="63">
        <f t="shared" ref="K26:P26" si="27">SUMIF($4:$4,K$3,26:26)</f>
        <v>0</v>
      </c>
      <c r="L26" s="63">
        <f t="shared" si="27"/>
        <v>0</v>
      </c>
      <c r="M26" s="63">
        <f t="shared" si="27"/>
        <v>0</v>
      </c>
      <c r="N26" s="63">
        <f t="shared" si="27"/>
        <v>0</v>
      </c>
      <c r="O26" s="63">
        <f t="shared" si="27"/>
        <v>0</v>
      </c>
      <c r="P26" s="63">
        <f t="shared" si="27"/>
        <v>0</v>
      </c>
      <c r="Q26" s="28"/>
      <c r="R26"/>
      <c r="S26" s="265">
        <f t="shared" ref="S26:AX26" si="28">SUMIF($C:$C,$F26,S:S)</f>
        <v>0</v>
      </c>
      <c r="T26" s="265">
        <f t="shared" si="28"/>
        <v>0</v>
      </c>
      <c r="U26" s="265">
        <f t="shared" si="28"/>
        <v>0</v>
      </c>
      <c r="V26" s="265">
        <f t="shared" si="28"/>
        <v>0</v>
      </c>
      <c r="W26" s="265">
        <f t="shared" si="28"/>
        <v>0</v>
      </c>
      <c r="X26" s="265">
        <f t="shared" si="28"/>
        <v>0</v>
      </c>
      <c r="Y26" s="265">
        <f t="shared" si="28"/>
        <v>0</v>
      </c>
      <c r="Z26" s="265">
        <f t="shared" si="28"/>
        <v>0</v>
      </c>
      <c r="AA26" s="265">
        <f t="shared" si="28"/>
        <v>0</v>
      </c>
      <c r="AB26" s="265">
        <f t="shared" si="28"/>
        <v>0</v>
      </c>
      <c r="AC26" s="265">
        <f t="shared" si="28"/>
        <v>0</v>
      </c>
      <c r="AD26" s="265">
        <f t="shared" si="28"/>
        <v>0</v>
      </c>
      <c r="AE26" s="265">
        <f t="shared" si="28"/>
        <v>0</v>
      </c>
      <c r="AF26" s="265">
        <f t="shared" si="28"/>
        <v>0</v>
      </c>
      <c r="AG26" s="265">
        <f t="shared" si="28"/>
        <v>0</v>
      </c>
      <c r="AH26" s="265">
        <f t="shared" si="28"/>
        <v>0</v>
      </c>
      <c r="AI26" s="265">
        <f t="shared" si="28"/>
        <v>0</v>
      </c>
      <c r="AJ26" s="265">
        <f t="shared" si="28"/>
        <v>0</v>
      </c>
      <c r="AK26" s="265">
        <f t="shared" si="28"/>
        <v>0</v>
      </c>
      <c r="AL26" s="265">
        <f t="shared" si="28"/>
        <v>0</v>
      </c>
      <c r="AM26" s="265">
        <f t="shared" si="28"/>
        <v>0</v>
      </c>
      <c r="AN26" s="265">
        <f t="shared" si="28"/>
        <v>0</v>
      </c>
      <c r="AO26" s="265">
        <f t="shared" si="28"/>
        <v>0</v>
      </c>
      <c r="AP26" s="265">
        <f t="shared" si="28"/>
        <v>0</v>
      </c>
      <c r="AQ26" s="265">
        <f t="shared" si="28"/>
        <v>0</v>
      </c>
      <c r="AR26" s="265">
        <f t="shared" si="28"/>
        <v>0</v>
      </c>
      <c r="AS26" s="265">
        <f t="shared" si="28"/>
        <v>0</v>
      </c>
      <c r="AT26" s="265">
        <f t="shared" si="28"/>
        <v>0</v>
      </c>
      <c r="AU26" s="265">
        <f t="shared" si="28"/>
        <v>0</v>
      </c>
      <c r="AV26" s="265">
        <f t="shared" si="28"/>
        <v>0</v>
      </c>
      <c r="AW26" s="265">
        <f t="shared" si="28"/>
        <v>0</v>
      </c>
      <c r="AX26" s="265">
        <f t="shared" si="28"/>
        <v>0</v>
      </c>
      <c r="AY26" s="265">
        <f t="shared" ref="AY26:CD26" si="29">SUMIF($C:$C,$F26,AY:AY)</f>
        <v>0</v>
      </c>
      <c r="AZ26" s="265">
        <f t="shared" si="29"/>
        <v>0</v>
      </c>
      <c r="BA26" s="265">
        <f t="shared" si="29"/>
        <v>0</v>
      </c>
      <c r="BB26" s="265">
        <f t="shared" si="29"/>
        <v>0</v>
      </c>
      <c r="BC26" s="265">
        <f t="shared" si="29"/>
        <v>0</v>
      </c>
      <c r="BD26" s="265">
        <f t="shared" si="29"/>
        <v>0</v>
      </c>
      <c r="BE26" s="265">
        <f t="shared" si="29"/>
        <v>0</v>
      </c>
      <c r="BF26" s="265">
        <f t="shared" si="29"/>
        <v>0</v>
      </c>
      <c r="BG26" s="265">
        <f t="shared" si="29"/>
        <v>0</v>
      </c>
      <c r="BH26" s="265">
        <f t="shared" si="29"/>
        <v>0</v>
      </c>
      <c r="BI26" s="265">
        <f t="shared" si="29"/>
        <v>0</v>
      </c>
      <c r="BJ26" s="265">
        <f t="shared" si="29"/>
        <v>0</v>
      </c>
      <c r="BK26" s="265">
        <f t="shared" si="29"/>
        <v>0</v>
      </c>
      <c r="BL26" s="265">
        <f t="shared" si="29"/>
        <v>0</v>
      </c>
      <c r="BM26" s="265">
        <f t="shared" si="29"/>
        <v>0</v>
      </c>
      <c r="BN26" s="265">
        <f t="shared" si="29"/>
        <v>0</v>
      </c>
      <c r="BO26" s="265">
        <f t="shared" si="29"/>
        <v>0</v>
      </c>
      <c r="BP26" s="265">
        <f t="shared" si="29"/>
        <v>0</v>
      </c>
      <c r="BQ26" s="265">
        <f t="shared" si="29"/>
        <v>0</v>
      </c>
      <c r="BR26" s="265">
        <f t="shared" si="29"/>
        <v>0</v>
      </c>
      <c r="BS26" s="265">
        <f t="shared" si="29"/>
        <v>0</v>
      </c>
      <c r="BT26" s="265">
        <f t="shared" si="29"/>
        <v>0</v>
      </c>
      <c r="BU26" s="265">
        <f t="shared" si="29"/>
        <v>0</v>
      </c>
      <c r="BV26" s="265">
        <f t="shared" si="29"/>
        <v>0</v>
      </c>
      <c r="BW26" s="265">
        <f t="shared" si="29"/>
        <v>0</v>
      </c>
      <c r="BX26" s="265">
        <f t="shared" si="29"/>
        <v>0</v>
      </c>
      <c r="BY26" s="265">
        <f t="shared" si="29"/>
        <v>0</v>
      </c>
      <c r="BZ26" s="265">
        <f t="shared" si="29"/>
        <v>0</v>
      </c>
      <c r="CA26" s="265">
        <f t="shared" si="29"/>
        <v>0</v>
      </c>
      <c r="CB26" s="265">
        <f t="shared" si="29"/>
        <v>0</v>
      </c>
      <c r="CC26" s="265">
        <f t="shared" si="29"/>
        <v>0</v>
      </c>
      <c r="CD26" s="265">
        <f t="shared" si="29"/>
        <v>0</v>
      </c>
      <c r="CE26" s="265">
        <f t="shared" ref="CE26:CL26" si="30">SUMIF($C:$C,$F26,CE:CE)</f>
        <v>0</v>
      </c>
      <c r="CF26" s="265">
        <f t="shared" si="30"/>
        <v>0</v>
      </c>
      <c r="CG26" s="265">
        <f t="shared" si="30"/>
        <v>0</v>
      </c>
      <c r="CH26" s="265">
        <f t="shared" si="30"/>
        <v>0</v>
      </c>
      <c r="CI26" s="265">
        <f t="shared" si="30"/>
        <v>0</v>
      </c>
      <c r="CJ26" s="265">
        <f t="shared" si="30"/>
        <v>0</v>
      </c>
      <c r="CK26" s="265">
        <f t="shared" si="30"/>
        <v>0</v>
      </c>
      <c r="CL26" s="265">
        <f t="shared" si="30"/>
        <v>0</v>
      </c>
      <c r="CN26" s="265">
        <f t="shared" ref="CN26:DL26" si="31">SUMIF($C:$C,$F26,CN:CN)</f>
        <v>0</v>
      </c>
      <c r="CO26" s="265">
        <f t="shared" si="31"/>
        <v>0</v>
      </c>
      <c r="CP26" s="265">
        <f t="shared" si="31"/>
        <v>0</v>
      </c>
      <c r="CQ26" s="265">
        <f t="shared" si="31"/>
        <v>0</v>
      </c>
      <c r="CR26" s="265">
        <f t="shared" si="31"/>
        <v>0</v>
      </c>
      <c r="CS26" s="265">
        <f t="shared" si="31"/>
        <v>0</v>
      </c>
      <c r="CT26" s="265">
        <f t="shared" si="31"/>
        <v>0</v>
      </c>
      <c r="CU26" s="265">
        <f t="shared" si="31"/>
        <v>0</v>
      </c>
      <c r="CV26" s="265">
        <f t="shared" si="31"/>
        <v>0</v>
      </c>
      <c r="CW26" s="265">
        <f t="shared" si="31"/>
        <v>0</v>
      </c>
      <c r="CX26" s="265">
        <f t="shared" si="31"/>
        <v>0</v>
      </c>
      <c r="CY26" s="265">
        <f t="shared" si="31"/>
        <v>0</v>
      </c>
      <c r="CZ26" s="265">
        <f t="shared" si="31"/>
        <v>0</v>
      </c>
      <c r="DA26" s="265">
        <f t="shared" si="31"/>
        <v>0</v>
      </c>
      <c r="DB26" s="265">
        <f t="shared" si="31"/>
        <v>0</v>
      </c>
      <c r="DC26" s="265">
        <f t="shared" si="31"/>
        <v>0</v>
      </c>
      <c r="DD26" s="265">
        <f t="shared" si="31"/>
        <v>0</v>
      </c>
      <c r="DE26" s="265">
        <f t="shared" si="31"/>
        <v>0</v>
      </c>
      <c r="DF26" s="265">
        <f t="shared" si="31"/>
        <v>0</v>
      </c>
      <c r="DG26" s="265">
        <f t="shared" si="31"/>
        <v>0</v>
      </c>
      <c r="DH26" s="265">
        <f t="shared" si="31"/>
        <v>0</v>
      </c>
      <c r="DI26" s="265">
        <f t="shared" si="31"/>
        <v>0</v>
      </c>
      <c r="DJ26" s="265">
        <f t="shared" si="31"/>
        <v>0</v>
      </c>
      <c r="DK26" s="265">
        <f t="shared" si="31"/>
        <v>0</v>
      </c>
      <c r="DL26" s="265">
        <f t="shared" si="31"/>
        <v>0</v>
      </c>
    </row>
    <row r="27" spans="1:116" hidden="1" x14ac:dyDescent="0.35">
      <c r="A27" s="65"/>
      <c r="B27" s="27" t="s">
        <v>599</v>
      </c>
      <c r="C27" s="27"/>
      <c r="D27" s="27"/>
      <c r="E27" s="27"/>
      <c r="F27" s="27"/>
      <c r="H27" s="27"/>
      <c r="I27" s="27"/>
      <c r="J27" s="28"/>
      <c r="K27" s="266"/>
      <c r="L27" s="266"/>
      <c r="M27" s="266"/>
      <c r="N27" s="266"/>
      <c r="O27" s="266"/>
      <c r="P27" s="266"/>
      <c r="Q27" s="28"/>
      <c r="R27"/>
      <c r="S27" s="268"/>
      <c r="T27" s="268"/>
      <c r="U27" s="268"/>
      <c r="V27" s="268"/>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c r="BI27" s="268"/>
      <c r="BJ27" s="268"/>
      <c r="BK27" s="268"/>
      <c r="BL27" s="268"/>
      <c r="BM27" s="268"/>
      <c r="BN27" s="268"/>
      <c r="BO27" s="268"/>
      <c r="BP27" s="268"/>
      <c r="BQ27" s="268"/>
      <c r="BR27" s="268"/>
      <c r="BS27" s="268"/>
      <c r="BT27" s="268"/>
      <c r="BU27" s="268"/>
      <c r="BV27" s="268"/>
      <c r="BW27" s="268"/>
      <c r="BX27" s="268"/>
      <c r="BY27" s="268"/>
      <c r="BZ27" s="268"/>
      <c r="CA27" s="268"/>
      <c r="CB27" s="268"/>
      <c r="CC27" s="268"/>
      <c r="CD27" s="268"/>
      <c r="CE27" s="268"/>
      <c r="CF27" s="268"/>
      <c r="CG27" s="268"/>
      <c r="CH27" s="268"/>
      <c r="CI27" s="268"/>
      <c r="CJ27" s="268"/>
      <c r="CK27" s="268"/>
      <c r="CL27" s="268"/>
      <c r="CN27" s="268"/>
      <c r="CO27" s="268"/>
      <c r="CP27" s="268"/>
      <c r="CQ27" s="268"/>
      <c r="CR27" s="268"/>
      <c r="CS27" s="268"/>
      <c r="CT27" s="268"/>
      <c r="CU27" s="268"/>
      <c r="CV27" s="268"/>
      <c r="CW27" s="268"/>
      <c r="CX27" s="268"/>
      <c r="CY27" s="268"/>
      <c r="CZ27" s="268"/>
      <c r="DA27" s="268"/>
      <c r="DB27" s="268"/>
      <c r="DC27" s="268"/>
      <c r="DD27" s="268"/>
      <c r="DE27" s="268"/>
      <c r="DF27" s="268"/>
      <c r="DG27" s="268"/>
      <c r="DH27" s="268"/>
      <c r="DI27" s="268"/>
      <c r="DJ27" s="268"/>
      <c r="DK27" s="268"/>
      <c r="DL27" s="268"/>
    </row>
    <row r="28" spans="1:116" x14ac:dyDescent="0.35">
      <c r="A28" s="65"/>
      <c r="B28" s="27"/>
      <c r="C28" s="27"/>
      <c r="D28" s="27"/>
      <c r="E28" s="27"/>
      <c r="F28" s="27"/>
      <c r="G28" s="27" t="s">
        <v>68</v>
      </c>
      <c r="H28" s="27"/>
      <c r="I28" s="27"/>
      <c r="J28" s="28"/>
      <c r="K28" s="28">
        <f t="shared" ref="K28:P28" si="32">SUMIF($4:$4,K$3,28:28)</f>
        <v>0</v>
      </c>
      <c r="L28" s="28">
        <f t="shared" si="32"/>
        <v>0</v>
      </c>
      <c r="M28" s="28">
        <f t="shared" si="32"/>
        <v>0</v>
      </c>
      <c r="N28" s="28">
        <f t="shared" si="32"/>
        <v>0</v>
      </c>
      <c r="O28" s="28">
        <f t="shared" si="32"/>
        <v>0</v>
      </c>
      <c r="P28" s="28">
        <f t="shared" si="32"/>
        <v>0</v>
      </c>
      <c r="Q28" s="28"/>
      <c r="R28"/>
      <c r="S28" s="28">
        <f t="shared" ref="S28:AX28" si="33">IFERROR(S18,0)+IFERROR(S23,0)+IFERROR(S26,0)</f>
        <v>0</v>
      </c>
      <c r="T28" s="28">
        <f t="shared" si="33"/>
        <v>0</v>
      </c>
      <c r="U28" s="28">
        <f t="shared" si="33"/>
        <v>0</v>
      </c>
      <c r="V28" s="28">
        <f t="shared" si="33"/>
        <v>0</v>
      </c>
      <c r="W28" s="28">
        <f t="shared" si="33"/>
        <v>0</v>
      </c>
      <c r="X28" s="28">
        <f t="shared" si="33"/>
        <v>0</v>
      </c>
      <c r="Y28" s="28">
        <f t="shared" si="33"/>
        <v>0</v>
      </c>
      <c r="Z28" s="28">
        <f t="shared" si="33"/>
        <v>0</v>
      </c>
      <c r="AA28" s="28">
        <f t="shared" si="33"/>
        <v>0</v>
      </c>
      <c r="AB28" s="28">
        <f t="shared" si="33"/>
        <v>0</v>
      </c>
      <c r="AC28" s="28">
        <f t="shared" si="33"/>
        <v>0</v>
      </c>
      <c r="AD28" s="28">
        <f t="shared" si="33"/>
        <v>0</v>
      </c>
      <c r="AE28" s="28">
        <f t="shared" si="33"/>
        <v>0</v>
      </c>
      <c r="AF28" s="28">
        <f t="shared" si="33"/>
        <v>0</v>
      </c>
      <c r="AG28" s="28">
        <f t="shared" si="33"/>
        <v>0</v>
      </c>
      <c r="AH28" s="28">
        <f t="shared" si="33"/>
        <v>0</v>
      </c>
      <c r="AI28" s="28">
        <f t="shared" si="33"/>
        <v>0</v>
      </c>
      <c r="AJ28" s="28">
        <f t="shared" si="33"/>
        <v>0</v>
      </c>
      <c r="AK28" s="28">
        <f t="shared" si="33"/>
        <v>0</v>
      </c>
      <c r="AL28" s="28">
        <f t="shared" si="33"/>
        <v>0</v>
      </c>
      <c r="AM28" s="28">
        <f t="shared" si="33"/>
        <v>0</v>
      </c>
      <c r="AN28" s="28">
        <f t="shared" si="33"/>
        <v>0</v>
      </c>
      <c r="AO28" s="28">
        <f t="shared" si="33"/>
        <v>0</v>
      </c>
      <c r="AP28" s="28">
        <f t="shared" si="33"/>
        <v>0</v>
      </c>
      <c r="AQ28" s="28">
        <f t="shared" si="33"/>
        <v>0</v>
      </c>
      <c r="AR28" s="28">
        <f t="shared" si="33"/>
        <v>0</v>
      </c>
      <c r="AS28" s="28">
        <f t="shared" si="33"/>
        <v>0</v>
      </c>
      <c r="AT28" s="28">
        <f t="shared" si="33"/>
        <v>0</v>
      </c>
      <c r="AU28" s="28">
        <f t="shared" si="33"/>
        <v>0</v>
      </c>
      <c r="AV28" s="28">
        <f t="shared" si="33"/>
        <v>0</v>
      </c>
      <c r="AW28" s="28">
        <f t="shared" si="33"/>
        <v>0</v>
      </c>
      <c r="AX28" s="28">
        <f t="shared" si="33"/>
        <v>0</v>
      </c>
      <c r="AY28" s="28">
        <f t="shared" ref="AY28:CD28" si="34">IFERROR(AY18,0)+IFERROR(AY23,0)+IFERROR(AY26,0)</f>
        <v>0</v>
      </c>
      <c r="AZ28" s="28">
        <f t="shared" si="34"/>
        <v>0</v>
      </c>
      <c r="BA28" s="28">
        <f t="shared" si="34"/>
        <v>0</v>
      </c>
      <c r="BB28" s="28">
        <f t="shared" si="34"/>
        <v>0</v>
      </c>
      <c r="BC28" s="28">
        <f t="shared" si="34"/>
        <v>0</v>
      </c>
      <c r="BD28" s="28">
        <f t="shared" si="34"/>
        <v>0</v>
      </c>
      <c r="BE28" s="28">
        <f t="shared" si="34"/>
        <v>0</v>
      </c>
      <c r="BF28" s="28">
        <f t="shared" si="34"/>
        <v>0</v>
      </c>
      <c r="BG28" s="28">
        <f t="shared" si="34"/>
        <v>0</v>
      </c>
      <c r="BH28" s="28">
        <f t="shared" si="34"/>
        <v>0</v>
      </c>
      <c r="BI28" s="28">
        <f t="shared" si="34"/>
        <v>0</v>
      </c>
      <c r="BJ28" s="28">
        <f t="shared" si="34"/>
        <v>0</v>
      </c>
      <c r="BK28" s="28">
        <f t="shared" si="34"/>
        <v>0</v>
      </c>
      <c r="BL28" s="28">
        <f t="shared" si="34"/>
        <v>0</v>
      </c>
      <c r="BM28" s="28">
        <f t="shared" si="34"/>
        <v>0</v>
      </c>
      <c r="BN28" s="28">
        <f t="shared" si="34"/>
        <v>0</v>
      </c>
      <c r="BO28" s="28">
        <f t="shared" si="34"/>
        <v>0</v>
      </c>
      <c r="BP28" s="28">
        <f t="shared" si="34"/>
        <v>0</v>
      </c>
      <c r="BQ28" s="28">
        <f t="shared" si="34"/>
        <v>0</v>
      </c>
      <c r="BR28" s="28">
        <f t="shared" si="34"/>
        <v>0</v>
      </c>
      <c r="BS28" s="28">
        <f t="shared" si="34"/>
        <v>0</v>
      </c>
      <c r="BT28" s="28">
        <f t="shared" si="34"/>
        <v>0</v>
      </c>
      <c r="BU28" s="28">
        <f t="shared" si="34"/>
        <v>0</v>
      </c>
      <c r="BV28" s="28">
        <f t="shared" si="34"/>
        <v>0</v>
      </c>
      <c r="BW28" s="28">
        <f t="shared" si="34"/>
        <v>0</v>
      </c>
      <c r="BX28" s="28">
        <f t="shared" si="34"/>
        <v>0</v>
      </c>
      <c r="BY28" s="28">
        <f t="shared" si="34"/>
        <v>0</v>
      </c>
      <c r="BZ28" s="28">
        <f t="shared" si="34"/>
        <v>0</v>
      </c>
      <c r="CA28" s="28">
        <f t="shared" si="34"/>
        <v>0</v>
      </c>
      <c r="CB28" s="28">
        <f t="shared" si="34"/>
        <v>0</v>
      </c>
      <c r="CC28" s="28">
        <f t="shared" si="34"/>
        <v>0</v>
      </c>
      <c r="CD28" s="28">
        <f t="shared" si="34"/>
        <v>0</v>
      </c>
      <c r="CE28" s="28">
        <f t="shared" ref="CE28:CL28" si="35">IFERROR(CE18,0)+IFERROR(CE23,0)+IFERROR(CE26,0)</f>
        <v>0</v>
      </c>
      <c r="CF28" s="28">
        <f t="shared" si="35"/>
        <v>0</v>
      </c>
      <c r="CG28" s="28">
        <f t="shared" si="35"/>
        <v>0</v>
      </c>
      <c r="CH28" s="28">
        <f t="shared" si="35"/>
        <v>0</v>
      </c>
      <c r="CI28" s="28">
        <f t="shared" si="35"/>
        <v>0</v>
      </c>
      <c r="CJ28" s="28">
        <f t="shared" si="35"/>
        <v>0</v>
      </c>
      <c r="CK28" s="28">
        <f t="shared" si="35"/>
        <v>0</v>
      </c>
      <c r="CL28" s="28">
        <f t="shared" si="35"/>
        <v>0</v>
      </c>
      <c r="CN28" s="28">
        <f t="shared" ref="CN28:DL28" si="36">IFERROR(CN18,0)+IFERROR(CN23,0)+IFERROR(CN26,0)</f>
        <v>0</v>
      </c>
      <c r="CO28" s="28">
        <f t="shared" si="36"/>
        <v>0</v>
      </c>
      <c r="CP28" s="28">
        <f t="shared" si="36"/>
        <v>0</v>
      </c>
      <c r="CQ28" s="28">
        <f t="shared" si="36"/>
        <v>0</v>
      </c>
      <c r="CR28" s="28">
        <f t="shared" si="36"/>
        <v>0</v>
      </c>
      <c r="CS28" s="28">
        <f t="shared" si="36"/>
        <v>0</v>
      </c>
      <c r="CT28" s="28">
        <f t="shared" si="36"/>
        <v>0</v>
      </c>
      <c r="CU28" s="28">
        <f t="shared" si="36"/>
        <v>0</v>
      </c>
      <c r="CV28" s="28">
        <f t="shared" si="36"/>
        <v>0</v>
      </c>
      <c r="CW28" s="28">
        <f t="shared" si="36"/>
        <v>0</v>
      </c>
      <c r="CX28" s="28">
        <f t="shared" si="36"/>
        <v>0</v>
      </c>
      <c r="CY28" s="28">
        <f t="shared" si="36"/>
        <v>0</v>
      </c>
      <c r="CZ28" s="28">
        <f t="shared" si="36"/>
        <v>0</v>
      </c>
      <c r="DA28" s="28">
        <f t="shared" si="36"/>
        <v>0</v>
      </c>
      <c r="DB28" s="28">
        <f t="shared" si="36"/>
        <v>0</v>
      </c>
      <c r="DC28" s="28">
        <f t="shared" si="36"/>
        <v>0</v>
      </c>
      <c r="DD28" s="28">
        <f t="shared" si="36"/>
        <v>0</v>
      </c>
      <c r="DE28" s="28">
        <f t="shared" si="36"/>
        <v>0</v>
      </c>
      <c r="DF28" s="28">
        <f t="shared" si="36"/>
        <v>0</v>
      </c>
      <c r="DG28" s="28">
        <f t="shared" si="36"/>
        <v>0</v>
      </c>
      <c r="DH28" s="28">
        <f t="shared" si="36"/>
        <v>0</v>
      </c>
      <c r="DI28" s="28">
        <f t="shared" si="36"/>
        <v>0</v>
      </c>
      <c r="DJ28" s="28">
        <f t="shared" si="36"/>
        <v>0</v>
      </c>
      <c r="DK28" s="28">
        <f t="shared" si="36"/>
        <v>0</v>
      </c>
      <c r="DL28" s="28">
        <f t="shared" si="36"/>
        <v>0</v>
      </c>
    </row>
    <row r="29" spans="1:116" x14ac:dyDescent="0.35">
      <c r="A29" s="65"/>
      <c r="B29" s="27"/>
      <c r="C29" s="27"/>
      <c r="D29" s="27"/>
      <c r="E29" s="27"/>
      <c r="F29" s="27"/>
      <c r="G29" s="129" t="s">
        <v>225</v>
      </c>
      <c r="H29" s="27"/>
      <c r="I29" s="27"/>
      <c r="J29" s="28"/>
      <c r="K29" s="21">
        <f t="shared" ref="K29:P29" si="37">IFERROR(K28/K18,0)</f>
        <v>0</v>
      </c>
      <c r="L29" s="21">
        <f t="shared" si="37"/>
        <v>0</v>
      </c>
      <c r="M29" s="21">
        <f t="shared" si="37"/>
        <v>0</v>
      </c>
      <c r="N29" s="21">
        <f t="shared" si="37"/>
        <v>0</v>
      </c>
      <c r="O29" s="21">
        <f t="shared" si="37"/>
        <v>0</v>
      </c>
      <c r="P29" s="21">
        <f t="shared" si="37"/>
        <v>0</v>
      </c>
      <c r="Q29" s="269"/>
      <c r="R29"/>
      <c r="S29" s="21">
        <f t="shared" ref="S29:AX29" si="38">IFERROR(S28/S18,0)</f>
        <v>0</v>
      </c>
      <c r="T29" s="21">
        <f t="shared" si="38"/>
        <v>0</v>
      </c>
      <c r="U29" s="21">
        <f t="shared" si="38"/>
        <v>0</v>
      </c>
      <c r="V29" s="21">
        <f t="shared" si="38"/>
        <v>0</v>
      </c>
      <c r="W29" s="21">
        <f t="shared" si="38"/>
        <v>0</v>
      </c>
      <c r="X29" s="21">
        <f t="shared" si="38"/>
        <v>0</v>
      </c>
      <c r="Y29" s="21">
        <f t="shared" si="38"/>
        <v>0</v>
      </c>
      <c r="Z29" s="21">
        <f t="shared" si="38"/>
        <v>0</v>
      </c>
      <c r="AA29" s="21">
        <f t="shared" si="38"/>
        <v>0</v>
      </c>
      <c r="AB29" s="21">
        <f t="shared" si="38"/>
        <v>0</v>
      </c>
      <c r="AC29" s="21">
        <f t="shared" si="38"/>
        <v>0</v>
      </c>
      <c r="AD29" s="21">
        <f t="shared" si="38"/>
        <v>0</v>
      </c>
      <c r="AE29" s="21">
        <f t="shared" si="38"/>
        <v>0</v>
      </c>
      <c r="AF29" s="21">
        <f t="shared" si="38"/>
        <v>0</v>
      </c>
      <c r="AG29" s="21">
        <f t="shared" si="38"/>
        <v>0</v>
      </c>
      <c r="AH29" s="21">
        <f t="shared" si="38"/>
        <v>0</v>
      </c>
      <c r="AI29" s="21">
        <f t="shared" si="38"/>
        <v>0</v>
      </c>
      <c r="AJ29" s="21">
        <f t="shared" si="38"/>
        <v>0</v>
      </c>
      <c r="AK29" s="21">
        <f t="shared" si="38"/>
        <v>0</v>
      </c>
      <c r="AL29" s="21">
        <f t="shared" si="38"/>
        <v>0</v>
      </c>
      <c r="AM29" s="21">
        <f t="shared" si="38"/>
        <v>0</v>
      </c>
      <c r="AN29" s="21">
        <f t="shared" si="38"/>
        <v>0</v>
      </c>
      <c r="AO29" s="21">
        <f t="shared" si="38"/>
        <v>0</v>
      </c>
      <c r="AP29" s="21">
        <f t="shared" si="38"/>
        <v>0</v>
      </c>
      <c r="AQ29" s="21">
        <f t="shared" si="38"/>
        <v>0</v>
      </c>
      <c r="AR29" s="21">
        <f t="shared" si="38"/>
        <v>0</v>
      </c>
      <c r="AS29" s="21">
        <f t="shared" si="38"/>
        <v>0</v>
      </c>
      <c r="AT29" s="21">
        <f t="shared" si="38"/>
        <v>0</v>
      </c>
      <c r="AU29" s="21">
        <f t="shared" si="38"/>
        <v>0</v>
      </c>
      <c r="AV29" s="21">
        <f t="shared" si="38"/>
        <v>0</v>
      </c>
      <c r="AW29" s="21">
        <f t="shared" si="38"/>
        <v>0</v>
      </c>
      <c r="AX29" s="21">
        <f t="shared" si="38"/>
        <v>0</v>
      </c>
      <c r="AY29" s="21">
        <f t="shared" ref="AY29:CD29" si="39">IFERROR(AY28/AY18,0)</f>
        <v>0</v>
      </c>
      <c r="AZ29" s="21">
        <f t="shared" si="39"/>
        <v>0</v>
      </c>
      <c r="BA29" s="21">
        <f t="shared" si="39"/>
        <v>0</v>
      </c>
      <c r="BB29" s="21">
        <f t="shared" si="39"/>
        <v>0</v>
      </c>
      <c r="BC29" s="21">
        <f t="shared" si="39"/>
        <v>0</v>
      </c>
      <c r="BD29" s="21">
        <f t="shared" si="39"/>
        <v>0</v>
      </c>
      <c r="BE29" s="21">
        <f t="shared" si="39"/>
        <v>0</v>
      </c>
      <c r="BF29" s="21">
        <f t="shared" si="39"/>
        <v>0</v>
      </c>
      <c r="BG29" s="21">
        <f t="shared" si="39"/>
        <v>0</v>
      </c>
      <c r="BH29" s="21">
        <f t="shared" si="39"/>
        <v>0</v>
      </c>
      <c r="BI29" s="21">
        <f t="shared" si="39"/>
        <v>0</v>
      </c>
      <c r="BJ29" s="21">
        <f t="shared" si="39"/>
        <v>0</v>
      </c>
      <c r="BK29" s="21">
        <f t="shared" si="39"/>
        <v>0</v>
      </c>
      <c r="BL29" s="21">
        <f t="shared" si="39"/>
        <v>0</v>
      </c>
      <c r="BM29" s="21">
        <f t="shared" si="39"/>
        <v>0</v>
      </c>
      <c r="BN29" s="21">
        <f t="shared" si="39"/>
        <v>0</v>
      </c>
      <c r="BO29" s="21">
        <f t="shared" si="39"/>
        <v>0</v>
      </c>
      <c r="BP29" s="21">
        <f t="shared" si="39"/>
        <v>0</v>
      </c>
      <c r="BQ29" s="21">
        <f t="shared" si="39"/>
        <v>0</v>
      </c>
      <c r="BR29" s="21">
        <f t="shared" si="39"/>
        <v>0</v>
      </c>
      <c r="BS29" s="21">
        <f t="shared" si="39"/>
        <v>0</v>
      </c>
      <c r="BT29" s="21">
        <f t="shared" si="39"/>
        <v>0</v>
      </c>
      <c r="BU29" s="21">
        <f t="shared" si="39"/>
        <v>0</v>
      </c>
      <c r="BV29" s="21">
        <f t="shared" si="39"/>
        <v>0</v>
      </c>
      <c r="BW29" s="21">
        <f t="shared" si="39"/>
        <v>0</v>
      </c>
      <c r="BX29" s="21">
        <f t="shared" si="39"/>
        <v>0</v>
      </c>
      <c r="BY29" s="21">
        <f t="shared" si="39"/>
        <v>0</v>
      </c>
      <c r="BZ29" s="21">
        <f t="shared" si="39"/>
        <v>0</v>
      </c>
      <c r="CA29" s="21">
        <f t="shared" si="39"/>
        <v>0</v>
      </c>
      <c r="CB29" s="21">
        <f t="shared" si="39"/>
        <v>0</v>
      </c>
      <c r="CC29" s="21">
        <f t="shared" si="39"/>
        <v>0</v>
      </c>
      <c r="CD29" s="21">
        <f t="shared" si="39"/>
        <v>0</v>
      </c>
      <c r="CE29" s="21">
        <f t="shared" ref="CE29:DJ29" si="40">IFERROR(CE28/CE18,0)</f>
        <v>0</v>
      </c>
      <c r="CF29" s="21">
        <f t="shared" si="40"/>
        <v>0</v>
      </c>
      <c r="CG29" s="21">
        <f t="shared" si="40"/>
        <v>0</v>
      </c>
      <c r="CH29" s="21">
        <f t="shared" si="40"/>
        <v>0</v>
      </c>
      <c r="CI29" s="21">
        <f t="shared" si="40"/>
        <v>0</v>
      </c>
      <c r="CJ29" s="21">
        <f t="shared" si="40"/>
        <v>0</v>
      </c>
      <c r="CK29" s="21">
        <f t="shared" si="40"/>
        <v>0</v>
      </c>
      <c r="CL29" s="21">
        <f t="shared" si="40"/>
        <v>0</v>
      </c>
      <c r="CN29" s="21">
        <f t="shared" ref="CN29:DL29" si="41">IFERROR(CN28/CN18,0)</f>
        <v>0</v>
      </c>
      <c r="CO29" s="21">
        <f t="shared" si="41"/>
        <v>0</v>
      </c>
      <c r="CP29" s="21">
        <f t="shared" si="41"/>
        <v>0</v>
      </c>
      <c r="CQ29" s="21">
        <f t="shared" si="41"/>
        <v>0</v>
      </c>
      <c r="CR29" s="21">
        <f t="shared" si="41"/>
        <v>0</v>
      </c>
      <c r="CS29" s="21">
        <f t="shared" si="41"/>
        <v>0</v>
      </c>
      <c r="CT29" s="21">
        <f t="shared" si="41"/>
        <v>0</v>
      </c>
      <c r="CU29" s="21">
        <f t="shared" si="41"/>
        <v>0</v>
      </c>
      <c r="CV29" s="21">
        <f t="shared" si="41"/>
        <v>0</v>
      </c>
      <c r="CW29" s="21">
        <f t="shared" si="41"/>
        <v>0</v>
      </c>
      <c r="CX29" s="21">
        <f t="shared" si="41"/>
        <v>0</v>
      </c>
      <c r="CY29" s="21">
        <f t="shared" si="41"/>
        <v>0</v>
      </c>
      <c r="CZ29" s="21">
        <f t="shared" si="41"/>
        <v>0</v>
      </c>
      <c r="DA29" s="21">
        <f t="shared" si="41"/>
        <v>0</v>
      </c>
      <c r="DB29" s="21">
        <f t="shared" si="41"/>
        <v>0</v>
      </c>
      <c r="DC29" s="21">
        <f t="shared" si="41"/>
        <v>0</v>
      </c>
      <c r="DD29" s="21">
        <f t="shared" si="41"/>
        <v>0</v>
      </c>
      <c r="DE29" s="21">
        <f t="shared" si="41"/>
        <v>0</v>
      </c>
      <c r="DF29" s="21">
        <f t="shared" si="41"/>
        <v>0</v>
      </c>
      <c r="DG29" s="21">
        <f t="shared" si="41"/>
        <v>0</v>
      </c>
      <c r="DH29" s="21">
        <f t="shared" si="41"/>
        <v>0</v>
      </c>
      <c r="DI29" s="21">
        <f t="shared" si="41"/>
        <v>0</v>
      </c>
      <c r="DJ29" s="21">
        <f t="shared" si="41"/>
        <v>0</v>
      </c>
      <c r="DK29" s="21">
        <f t="shared" si="41"/>
        <v>0</v>
      </c>
      <c r="DL29" s="21">
        <f t="shared" si="41"/>
        <v>0</v>
      </c>
    </row>
    <row r="30" spans="1:116" x14ac:dyDescent="0.35">
      <c r="A30" s="65"/>
      <c r="B30" s="27"/>
      <c r="C30" s="27"/>
      <c r="D30" s="27"/>
      <c r="E30" s="27"/>
      <c r="F30" s="27"/>
      <c r="R30"/>
    </row>
    <row r="31" spans="1:116" x14ac:dyDescent="0.35">
      <c r="B31" t="s">
        <v>227</v>
      </c>
      <c r="C31" t="s">
        <v>227</v>
      </c>
      <c r="G31" s="129" t="s">
        <v>602</v>
      </c>
      <c r="H31" s="12"/>
      <c r="I31" s="12"/>
      <c r="J31" s="61"/>
      <c r="K31" s="61"/>
      <c r="L31" s="61"/>
      <c r="M31" s="61"/>
      <c r="N31" s="61"/>
      <c r="O31" s="61"/>
      <c r="P31" s="61"/>
      <c r="Q31" s="61"/>
      <c r="R31"/>
    </row>
    <row r="32" spans="1:116" x14ac:dyDescent="0.35">
      <c r="C32" t="s">
        <v>227</v>
      </c>
      <c r="G32" s="342" t="s">
        <v>603</v>
      </c>
      <c r="H32" s="12"/>
      <c r="I32" s="12"/>
      <c r="J32" s="61"/>
      <c r="K32" s="53">
        <f t="shared" ref="K32:P37" si="42">SUMIF($4:$4,K$3,32:32)</f>
        <v>-402350.40000000008</v>
      </c>
      <c r="L32" s="53">
        <f t="shared" si="42"/>
        <v>-422467.92000000016</v>
      </c>
      <c r="M32" s="53">
        <f t="shared" si="42"/>
        <v>-443591.31599999988</v>
      </c>
      <c r="N32" s="53">
        <f t="shared" si="42"/>
        <v>-465770.88179999986</v>
      </c>
      <c r="O32" s="53">
        <f t="shared" si="42"/>
        <v>-489059.42589000013</v>
      </c>
      <c r="P32" s="53">
        <f t="shared" si="42"/>
        <v>-513512.39718450001</v>
      </c>
      <c r="Q32" s="264" t="str">
        <f>IF('Corporate Overhead'!Q21="","",'Corporate Overhead'!Q21)</f>
        <v/>
      </c>
      <c r="R32"/>
      <c r="S32" s="264">
        <f>IF('Corporate Overhead'!S21="","",'Corporate Overhead'!S21)</f>
        <v>-33529.199999999997</v>
      </c>
      <c r="T32" s="264">
        <f>IF('Corporate Overhead'!T21="","",'Corporate Overhead'!T21)</f>
        <v>-33529.199999999997</v>
      </c>
      <c r="U32" s="264">
        <f>IF('Corporate Overhead'!U21="","",'Corporate Overhead'!U21)</f>
        <v>-33529.199999999997</v>
      </c>
      <c r="V32" s="264">
        <f>IF('Corporate Overhead'!V21="","",'Corporate Overhead'!V21)</f>
        <v>-33529.199999999997</v>
      </c>
      <c r="W32" s="264">
        <f>IF('Corporate Overhead'!W21="","",'Corporate Overhead'!W21)</f>
        <v>-33529.199999999997</v>
      </c>
      <c r="X32" s="264">
        <f>IF('Corporate Overhead'!X21="","",'Corporate Overhead'!X21)</f>
        <v>-33529.199999999997</v>
      </c>
      <c r="Y32" s="264">
        <f>IF('Corporate Overhead'!Y21="","",'Corporate Overhead'!Y21)</f>
        <v>-33529.199999999997</v>
      </c>
      <c r="Z32" s="264">
        <f>IF('Corporate Overhead'!Z21="","",'Corporate Overhead'!Z21)</f>
        <v>-33529.199999999997</v>
      </c>
      <c r="AA32" s="264">
        <f>IF('Corporate Overhead'!AA21="","",'Corporate Overhead'!AA21)</f>
        <v>-33529.199999999997</v>
      </c>
      <c r="AB32" s="264">
        <f>IF('Corporate Overhead'!AB21="","",'Corporate Overhead'!AB21)</f>
        <v>-33529.199999999997</v>
      </c>
      <c r="AC32" s="264">
        <f>IF('Corporate Overhead'!AC21="","",'Corporate Overhead'!AC21)</f>
        <v>-33529.199999999997</v>
      </c>
      <c r="AD32" s="264">
        <f>IF('Corporate Overhead'!AD21="","",'Corporate Overhead'!AD21)</f>
        <v>-33529.199999999997</v>
      </c>
      <c r="AE32" s="264">
        <f>IF('Corporate Overhead'!AE21="","",'Corporate Overhead'!AE21)</f>
        <v>-35205.660000000003</v>
      </c>
      <c r="AF32" s="264">
        <f>IF('Corporate Overhead'!AF21="","",'Corporate Overhead'!AF21)</f>
        <v>-35205.660000000003</v>
      </c>
      <c r="AG32" s="264">
        <f>IF('Corporate Overhead'!AG21="","",'Corporate Overhead'!AG21)</f>
        <v>-35205.660000000003</v>
      </c>
      <c r="AH32" s="264">
        <f>IF('Corporate Overhead'!AH21="","",'Corporate Overhead'!AH21)</f>
        <v>-35205.660000000003</v>
      </c>
      <c r="AI32" s="264">
        <f>IF('Corporate Overhead'!AI21="","",'Corporate Overhead'!AI21)</f>
        <v>-35205.660000000003</v>
      </c>
      <c r="AJ32" s="264">
        <f>IF('Corporate Overhead'!AJ21="","",'Corporate Overhead'!AJ21)</f>
        <v>-35205.660000000003</v>
      </c>
      <c r="AK32" s="264">
        <f>IF('Corporate Overhead'!AK21="","",'Corporate Overhead'!AK21)</f>
        <v>-35205.660000000003</v>
      </c>
      <c r="AL32" s="264">
        <f>IF('Corporate Overhead'!AL21="","",'Corporate Overhead'!AL21)</f>
        <v>-35205.660000000003</v>
      </c>
      <c r="AM32" s="264">
        <f>IF('Corporate Overhead'!AM21="","",'Corporate Overhead'!AM21)</f>
        <v>-35205.660000000003</v>
      </c>
      <c r="AN32" s="264">
        <f>IF('Corporate Overhead'!AN21="","",'Corporate Overhead'!AN21)</f>
        <v>-35205.660000000003</v>
      </c>
      <c r="AO32" s="264">
        <f>IF('Corporate Overhead'!AO21="","",'Corporate Overhead'!AO21)</f>
        <v>-35205.660000000003</v>
      </c>
      <c r="AP32" s="264">
        <f>IF('Corporate Overhead'!AP21="","",'Corporate Overhead'!AP21)</f>
        <v>-35205.660000000003</v>
      </c>
      <c r="AQ32" s="264">
        <f>IF('Corporate Overhead'!AQ21="","",'Corporate Overhead'!AQ21)</f>
        <v>-36965.942999999999</v>
      </c>
      <c r="AR32" s="264">
        <f>IF('Corporate Overhead'!AR21="","",'Corporate Overhead'!AR21)</f>
        <v>-36965.942999999999</v>
      </c>
      <c r="AS32" s="264">
        <f>IF('Corporate Overhead'!AS21="","",'Corporate Overhead'!AS21)</f>
        <v>-36965.942999999999</v>
      </c>
      <c r="AT32" s="264">
        <f>IF('Corporate Overhead'!AT21="","",'Corporate Overhead'!AT21)</f>
        <v>-36965.942999999999</v>
      </c>
      <c r="AU32" s="264">
        <f>IF('Corporate Overhead'!AU21="","",'Corporate Overhead'!AU21)</f>
        <v>-36965.942999999999</v>
      </c>
      <c r="AV32" s="264">
        <f>IF('Corporate Overhead'!AV21="","",'Corporate Overhead'!AV21)</f>
        <v>-36965.942999999999</v>
      </c>
      <c r="AW32" s="264">
        <f>IF('Corporate Overhead'!AW21="","",'Corporate Overhead'!AW21)</f>
        <v>-36965.942999999999</v>
      </c>
      <c r="AX32" s="264">
        <f>IF('Corporate Overhead'!AX21="","",'Corporate Overhead'!AX21)</f>
        <v>-36965.942999999999</v>
      </c>
      <c r="AY32" s="264">
        <f>IF('Corporate Overhead'!AY21="","",'Corporate Overhead'!AY21)</f>
        <v>-36965.942999999999</v>
      </c>
      <c r="AZ32" s="264">
        <f>IF('Corporate Overhead'!AZ21="","",'Corporate Overhead'!AZ21)</f>
        <v>-36965.942999999999</v>
      </c>
      <c r="BA32" s="264">
        <f>IF('Corporate Overhead'!BA21="","",'Corporate Overhead'!BA21)</f>
        <v>-36965.942999999999</v>
      </c>
      <c r="BB32" s="264">
        <f>IF('Corporate Overhead'!BB21="","",'Corporate Overhead'!BB21)</f>
        <v>-36965.942999999999</v>
      </c>
      <c r="BC32" s="264">
        <f>IF('Corporate Overhead'!BC21="","",'Corporate Overhead'!BC21)</f>
        <v>-38814.240149999998</v>
      </c>
      <c r="BD32" s="264">
        <f>IF('Corporate Overhead'!BD21="","",'Corporate Overhead'!BD21)</f>
        <v>-38814.240149999998</v>
      </c>
      <c r="BE32" s="264">
        <f>IF('Corporate Overhead'!BE21="","",'Corporate Overhead'!BE21)</f>
        <v>-38814.240149999998</v>
      </c>
      <c r="BF32" s="264">
        <f>IF('Corporate Overhead'!BF21="","",'Corporate Overhead'!BF21)</f>
        <v>-38814.240149999998</v>
      </c>
      <c r="BG32" s="264">
        <f>IF('Corporate Overhead'!BG21="","",'Corporate Overhead'!BG21)</f>
        <v>-38814.240149999998</v>
      </c>
      <c r="BH32" s="264">
        <f>IF('Corporate Overhead'!BH21="","",'Corporate Overhead'!BH21)</f>
        <v>-38814.240149999998</v>
      </c>
      <c r="BI32" s="264">
        <f>IF('Corporate Overhead'!BI21="","",'Corporate Overhead'!BI21)</f>
        <v>-38814.240149999998</v>
      </c>
      <c r="BJ32" s="264">
        <f>IF('Corporate Overhead'!BJ21="","",'Corporate Overhead'!BJ21)</f>
        <v>-38814.240149999998</v>
      </c>
      <c r="BK32" s="264">
        <f>IF('Corporate Overhead'!BK21="","",'Corporate Overhead'!BK21)</f>
        <v>-38814.240149999998</v>
      </c>
      <c r="BL32" s="264">
        <f>IF('Corporate Overhead'!BL21="","",'Corporate Overhead'!BL21)</f>
        <v>-38814.240149999998</v>
      </c>
      <c r="BM32" s="264">
        <f>IF('Corporate Overhead'!BM21="","",'Corporate Overhead'!BM21)</f>
        <v>-38814.240149999998</v>
      </c>
      <c r="BN32" s="264">
        <f>IF('Corporate Overhead'!BN21="","",'Corporate Overhead'!BN21)</f>
        <v>-38814.240149999998</v>
      </c>
      <c r="BO32" s="264">
        <f>IF('Corporate Overhead'!BO21="","",'Corporate Overhead'!BO21)</f>
        <v>-40754.952157500004</v>
      </c>
      <c r="BP32" s="264">
        <f>IF('Corporate Overhead'!BP21="","",'Corporate Overhead'!BP21)</f>
        <v>-40754.952157500004</v>
      </c>
      <c r="BQ32" s="264">
        <f>IF('Corporate Overhead'!BQ21="","",'Corporate Overhead'!BQ21)</f>
        <v>-40754.952157500004</v>
      </c>
      <c r="BR32" s="264">
        <f>IF('Corporate Overhead'!BR21="","",'Corporate Overhead'!BR21)</f>
        <v>-40754.952157500004</v>
      </c>
      <c r="BS32" s="264">
        <f>IF('Corporate Overhead'!BS21="","",'Corporate Overhead'!BS21)</f>
        <v>-40754.952157500004</v>
      </c>
      <c r="BT32" s="264">
        <f>IF('Corporate Overhead'!BT21="","",'Corporate Overhead'!BT21)</f>
        <v>-40754.952157500004</v>
      </c>
      <c r="BU32" s="264">
        <f>IF('Corporate Overhead'!BU21="","",'Corporate Overhead'!BU21)</f>
        <v>-40754.952157500004</v>
      </c>
      <c r="BV32" s="264">
        <f>IF('Corporate Overhead'!BV21="","",'Corporate Overhead'!BV21)</f>
        <v>-40754.952157500004</v>
      </c>
      <c r="BW32" s="264">
        <f>IF('Corporate Overhead'!BW21="","",'Corporate Overhead'!BW21)</f>
        <v>-40754.952157500004</v>
      </c>
      <c r="BX32" s="264">
        <f>IF('Corporate Overhead'!BX21="","",'Corporate Overhead'!BX21)</f>
        <v>-40754.952157500004</v>
      </c>
      <c r="BY32" s="264">
        <f>IF('Corporate Overhead'!BY21="","",'Corporate Overhead'!BY21)</f>
        <v>-40754.952157500004</v>
      </c>
      <c r="BZ32" s="264">
        <f>IF('Corporate Overhead'!BZ21="","",'Corporate Overhead'!BZ21)</f>
        <v>-40754.952157500004</v>
      </c>
      <c r="CA32" s="264">
        <f>IF('Corporate Overhead'!CA21="","",'Corporate Overhead'!CA21)</f>
        <v>-42792.699765375</v>
      </c>
      <c r="CB32" s="264">
        <f>IF('Corporate Overhead'!CB21="","",'Corporate Overhead'!CB21)</f>
        <v>-42792.699765375</v>
      </c>
      <c r="CC32" s="264">
        <f>IF('Corporate Overhead'!CC21="","",'Corporate Overhead'!CC21)</f>
        <v>-42792.699765375</v>
      </c>
      <c r="CD32" s="264">
        <f>IF('Corporate Overhead'!CD21="","",'Corporate Overhead'!CD21)</f>
        <v>-42792.699765375</v>
      </c>
      <c r="CE32" s="264">
        <f>IF('Corporate Overhead'!CE21="","",'Corporate Overhead'!CE21)</f>
        <v>-42792.699765375</v>
      </c>
      <c r="CF32" s="264">
        <f>IF('Corporate Overhead'!CF21="","",'Corporate Overhead'!CF21)</f>
        <v>-42792.699765375</v>
      </c>
      <c r="CG32" s="264">
        <f>IF('Corporate Overhead'!CG21="","",'Corporate Overhead'!CG21)</f>
        <v>-42792.699765375</v>
      </c>
      <c r="CH32" s="264">
        <f>IF('Corporate Overhead'!CH21="","",'Corporate Overhead'!CH21)</f>
        <v>-42792.699765375</v>
      </c>
      <c r="CI32" s="264">
        <f>IF('Corporate Overhead'!CI21="","",'Corporate Overhead'!CI21)</f>
        <v>-42792.699765375</v>
      </c>
      <c r="CJ32" s="264">
        <f>IF('Corporate Overhead'!CJ21="","",'Corporate Overhead'!CJ21)</f>
        <v>-42792.699765375</v>
      </c>
      <c r="CK32" s="264">
        <f>IF('Corporate Overhead'!CK21="","",'Corporate Overhead'!CK21)</f>
        <v>-42792.699765375</v>
      </c>
      <c r="CL32" s="264">
        <f>IF('Corporate Overhead'!CL21="","",'Corporate Overhead'!CL21)</f>
        <v>-42792.699765375</v>
      </c>
      <c r="CN32" s="264" t="str">
        <f>IF('Corporate Overhead'!CN21="","",'Corporate Overhead'!CN21)</f>
        <v/>
      </c>
      <c r="CO32" s="264">
        <f>IF('Corporate Overhead'!CO21="","",'Corporate Overhead'!CO21)</f>
        <v>-100587.6</v>
      </c>
      <c r="CP32" s="264">
        <f>IF('Corporate Overhead'!CP21="","",'Corporate Overhead'!CP21)</f>
        <v>-100587.6</v>
      </c>
      <c r="CQ32" s="264">
        <f>IF('Corporate Overhead'!CQ21="","",'Corporate Overhead'!CQ21)</f>
        <v>-100587.6</v>
      </c>
      <c r="CR32" s="264">
        <f>IF('Corporate Overhead'!CR21="","",'Corporate Overhead'!CR21)</f>
        <v>-100587.6</v>
      </c>
      <c r="CS32" s="264">
        <f>IF('Corporate Overhead'!CS21="","",'Corporate Overhead'!CS21)</f>
        <v>-105616.98</v>
      </c>
      <c r="CT32" s="264">
        <f>IF('Corporate Overhead'!CT21="","",'Corporate Overhead'!CT21)</f>
        <v>-105616.98</v>
      </c>
      <c r="CU32" s="264">
        <f>IF('Corporate Overhead'!CU21="","",'Corporate Overhead'!CU21)</f>
        <v>-105616.98</v>
      </c>
      <c r="CV32" s="264">
        <f>IF('Corporate Overhead'!CV21="","",'Corporate Overhead'!CV21)</f>
        <v>-105616.98</v>
      </c>
      <c r="CW32" s="264">
        <f>IF('Corporate Overhead'!CW21="","",'Corporate Overhead'!CW21)</f>
        <v>-110897.829</v>
      </c>
      <c r="CX32" s="264">
        <f>IF('Corporate Overhead'!CX21="","",'Corporate Overhead'!CX21)</f>
        <v>-110897.829</v>
      </c>
      <c r="CY32" s="264">
        <f>IF('Corporate Overhead'!CY21="","",'Corporate Overhead'!CY21)</f>
        <v>-110897.829</v>
      </c>
      <c r="CZ32" s="264">
        <f>IF('Corporate Overhead'!CZ21="","",'Corporate Overhead'!CZ21)</f>
        <v>-110897.829</v>
      </c>
      <c r="DA32" s="264">
        <f>IF('Corporate Overhead'!DA21="","",'Corporate Overhead'!DA21)</f>
        <v>-116442.72044999999</v>
      </c>
      <c r="DB32" s="264">
        <f>IF('Corporate Overhead'!DB21="","",'Corporate Overhead'!DB21)</f>
        <v>-116442.72044999999</v>
      </c>
      <c r="DC32" s="264">
        <f>IF('Corporate Overhead'!DC21="","",'Corporate Overhead'!DC21)</f>
        <v>-116442.72044999999</v>
      </c>
      <c r="DD32" s="264">
        <f>IF('Corporate Overhead'!DD21="","",'Corporate Overhead'!DD21)</f>
        <v>-116442.72044999999</v>
      </c>
      <c r="DE32" s="264">
        <f>IF('Corporate Overhead'!DE21="","",'Corporate Overhead'!DE21)</f>
        <v>-122264.85647249999</v>
      </c>
      <c r="DF32" s="264">
        <f>IF('Corporate Overhead'!DF21="","",'Corporate Overhead'!DF21)</f>
        <v>-122264.85647249999</v>
      </c>
      <c r="DG32" s="264">
        <f>IF('Corporate Overhead'!DG21="","",'Corporate Overhead'!DG21)</f>
        <v>-122264.85647249999</v>
      </c>
      <c r="DH32" s="264">
        <f>IF('Corporate Overhead'!DH21="","",'Corporate Overhead'!DH21)</f>
        <v>-122264.85647249999</v>
      </c>
      <c r="DI32" s="264">
        <f>IF('Corporate Overhead'!DI21="","",'Corporate Overhead'!DI21)</f>
        <v>-128378.099296125</v>
      </c>
      <c r="DJ32" s="264">
        <f>IF('Corporate Overhead'!DJ21="","",'Corporate Overhead'!DJ21)</f>
        <v>-128378.099296125</v>
      </c>
      <c r="DK32" s="264">
        <f>IF('Corporate Overhead'!DK21="","",'Corporate Overhead'!DK21)</f>
        <v>-128378.099296125</v>
      </c>
      <c r="DL32" s="264">
        <f>IF('Corporate Overhead'!DL21="","",'Corporate Overhead'!DL21)</f>
        <v>-128378.099296125</v>
      </c>
    </row>
    <row r="33" spans="2:116" x14ac:dyDescent="0.35">
      <c r="C33" t="s">
        <v>227</v>
      </c>
      <c r="G33" s="342" t="str">
        <f>'Corporate Overhead'!G22</f>
        <v>G&amp;A</v>
      </c>
      <c r="H33" s="12"/>
      <c r="I33" s="12"/>
      <c r="J33" s="61"/>
      <c r="K33" s="53">
        <f t="shared" si="42"/>
        <v>-4000.0000000000005</v>
      </c>
      <c r="L33" s="53">
        <f t="shared" si="42"/>
        <v>-4000.0000000000005</v>
      </c>
      <c r="M33" s="53">
        <f t="shared" si="42"/>
        <v>-4000.0000000000005</v>
      </c>
      <c r="N33" s="53">
        <f t="shared" si="42"/>
        <v>-4000.0000000000005</v>
      </c>
      <c r="O33" s="53">
        <f t="shared" si="42"/>
        <v>-4000.0000000000005</v>
      </c>
      <c r="P33" s="53">
        <f t="shared" si="42"/>
        <v>-4000.0000000000005</v>
      </c>
      <c r="Q33" s="53" t="str">
        <f>IF('Corporate Overhead'!Q22="","",'Corporate Overhead'!Q22)</f>
        <v/>
      </c>
      <c r="R33"/>
      <c r="S33" s="264">
        <f>IF('Corporate Overhead'!S22="","",'Corporate Overhead'!S22)</f>
        <v>-333.33333333333331</v>
      </c>
      <c r="T33" s="264">
        <f>IF('Corporate Overhead'!T22="","",'Corporate Overhead'!T22)</f>
        <v>-333.33333333333331</v>
      </c>
      <c r="U33" s="264">
        <f>IF('Corporate Overhead'!U22="","",'Corporate Overhead'!U22)</f>
        <v>-333.33333333333331</v>
      </c>
      <c r="V33" s="264">
        <f>IF('Corporate Overhead'!V22="","",'Corporate Overhead'!V22)</f>
        <v>-333.33333333333331</v>
      </c>
      <c r="W33" s="264">
        <f>IF('Corporate Overhead'!W22="","",'Corporate Overhead'!W22)</f>
        <v>-333.33333333333331</v>
      </c>
      <c r="X33" s="264">
        <f>IF('Corporate Overhead'!X22="","",'Corporate Overhead'!X22)</f>
        <v>-333.33333333333331</v>
      </c>
      <c r="Y33" s="264">
        <f>IF('Corporate Overhead'!Y22="","",'Corporate Overhead'!Y22)</f>
        <v>-333.33333333333331</v>
      </c>
      <c r="Z33" s="264">
        <f>IF('Corporate Overhead'!Z22="","",'Corporate Overhead'!Z22)</f>
        <v>-333.33333333333331</v>
      </c>
      <c r="AA33" s="264">
        <f>IF('Corporate Overhead'!AA22="","",'Corporate Overhead'!AA22)</f>
        <v>-333.33333333333331</v>
      </c>
      <c r="AB33" s="264">
        <f>IF('Corporate Overhead'!AB22="","",'Corporate Overhead'!AB22)</f>
        <v>-333.33333333333331</v>
      </c>
      <c r="AC33" s="264">
        <f>IF('Corporate Overhead'!AC22="","",'Corporate Overhead'!AC22)</f>
        <v>-333.33333333333331</v>
      </c>
      <c r="AD33" s="264">
        <f>IF('Corporate Overhead'!AD22="","",'Corporate Overhead'!AD22)</f>
        <v>-333.33333333333331</v>
      </c>
      <c r="AE33" s="264">
        <f>IF('Corporate Overhead'!AE22="","",'Corporate Overhead'!AE22)</f>
        <v>-333.33333333333331</v>
      </c>
      <c r="AF33" s="264">
        <f>IF('Corporate Overhead'!AF22="","",'Corporate Overhead'!AF22)</f>
        <v>-333.33333333333331</v>
      </c>
      <c r="AG33" s="264">
        <f>IF('Corporate Overhead'!AG22="","",'Corporate Overhead'!AG22)</f>
        <v>-333.33333333333331</v>
      </c>
      <c r="AH33" s="264">
        <f>IF('Corporate Overhead'!AH22="","",'Corporate Overhead'!AH22)</f>
        <v>-333.33333333333331</v>
      </c>
      <c r="AI33" s="264">
        <f>IF('Corporate Overhead'!AI22="","",'Corporate Overhead'!AI22)</f>
        <v>-333.33333333333331</v>
      </c>
      <c r="AJ33" s="264">
        <f>IF('Corporate Overhead'!AJ22="","",'Corporate Overhead'!AJ22)</f>
        <v>-333.33333333333331</v>
      </c>
      <c r="AK33" s="264">
        <f>IF('Corporate Overhead'!AK22="","",'Corporate Overhead'!AK22)</f>
        <v>-333.33333333333331</v>
      </c>
      <c r="AL33" s="264">
        <f>IF('Corporate Overhead'!AL22="","",'Corporate Overhead'!AL22)</f>
        <v>-333.33333333333331</v>
      </c>
      <c r="AM33" s="264">
        <f>IF('Corporate Overhead'!AM22="","",'Corporate Overhead'!AM22)</f>
        <v>-333.33333333333331</v>
      </c>
      <c r="AN33" s="264">
        <f>IF('Corporate Overhead'!AN22="","",'Corporate Overhead'!AN22)</f>
        <v>-333.33333333333331</v>
      </c>
      <c r="AO33" s="264">
        <f>IF('Corporate Overhead'!AO22="","",'Corporate Overhead'!AO22)</f>
        <v>-333.33333333333331</v>
      </c>
      <c r="AP33" s="264">
        <f>IF('Corporate Overhead'!AP22="","",'Corporate Overhead'!AP22)</f>
        <v>-333.33333333333331</v>
      </c>
      <c r="AQ33" s="264">
        <f>IF('Corporate Overhead'!AQ22="","",'Corporate Overhead'!AQ22)</f>
        <v>-333.33333333333331</v>
      </c>
      <c r="AR33" s="264">
        <f>IF('Corporate Overhead'!AR22="","",'Corporate Overhead'!AR22)</f>
        <v>-333.33333333333331</v>
      </c>
      <c r="AS33" s="264">
        <f>IF('Corporate Overhead'!AS22="","",'Corporate Overhead'!AS22)</f>
        <v>-333.33333333333331</v>
      </c>
      <c r="AT33" s="264">
        <f>IF('Corporate Overhead'!AT22="","",'Corporate Overhead'!AT22)</f>
        <v>-333.33333333333331</v>
      </c>
      <c r="AU33" s="264">
        <f>IF('Corporate Overhead'!AU22="","",'Corporate Overhead'!AU22)</f>
        <v>-333.33333333333331</v>
      </c>
      <c r="AV33" s="264">
        <f>IF('Corporate Overhead'!AV22="","",'Corporate Overhead'!AV22)</f>
        <v>-333.33333333333331</v>
      </c>
      <c r="AW33" s="264">
        <f>IF('Corporate Overhead'!AW22="","",'Corporate Overhead'!AW22)</f>
        <v>-333.33333333333331</v>
      </c>
      <c r="AX33" s="264">
        <f>IF('Corporate Overhead'!AX22="","",'Corporate Overhead'!AX22)</f>
        <v>-333.33333333333331</v>
      </c>
      <c r="AY33" s="264">
        <f>IF('Corporate Overhead'!AY22="","",'Corporate Overhead'!AY22)</f>
        <v>-333.33333333333331</v>
      </c>
      <c r="AZ33" s="264">
        <f>IF('Corporate Overhead'!AZ22="","",'Corporate Overhead'!AZ22)</f>
        <v>-333.33333333333331</v>
      </c>
      <c r="BA33" s="264">
        <f>IF('Corporate Overhead'!BA22="","",'Corporate Overhead'!BA22)</f>
        <v>-333.33333333333331</v>
      </c>
      <c r="BB33" s="264">
        <f>IF('Corporate Overhead'!BB22="","",'Corporate Overhead'!BB22)</f>
        <v>-333.33333333333331</v>
      </c>
      <c r="BC33" s="264">
        <f>IF('Corporate Overhead'!BC22="","",'Corporate Overhead'!BC22)</f>
        <v>-333.33333333333331</v>
      </c>
      <c r="BD33" s="264">
        <f>IF('Corporate Overhead'!BD22="","",'Corporate Overhead'!BD22)</f>
        <v>-333.33333333333331</v>
      </c>
      <c r="BE33" s="264">
        <f>IF('Corporate Overhead'!BE22="","",'Corporate Overhead'!BE22)</f>
        <v>-333.33333333333331</v>
      </c>
      <c r="BF33" s="264">
        <f>IF('Corporate Overhead'!BF22="","",'Corporate Overhead'!BF22)</f>
        <v>-333.33333333333331</v>
      </c>
      <c r="BG33" s="264">
        <f>IF('Corporate Overhead'!BG22="","",'Corporate Overhead'!BG22)</f>
        <v>-333.33333333333331</v>
      </c>
      <c r="BH33" s="264">
        <f>IF('Corporate Overhead'!BH22="","",'Corporate Overhead'!BH22)</f>
        <v>-333.33333333333331</v>
      </c>
      <c r="BI33" s="264">
        <f>IF('Corporate Overhead'!BI22="","",'Corporate Overhead'!BI22)</f>
        <v>-333.33333333333331</v>
      </c>
      <c r="BJ33" s="264">
        <f>IF('Corporate Overhead'!BJ22="","",'Corporate Overhead'!BJ22)</f>
        <v>-333.33333333333331</v>
      </c>
      <c r="BK33" s="264">
        <f>IF('Corporate Overhead'!BK22="","",'Corporate Overhead'!BK22)</f>
        <v>-333.33333333333331</v>
      </c>
      <c r="BL33" s="264">
        <f>IF('Corporate Overhead'!BL22="","",'Corporate Overhead'!BL22)</f>
        <v>-333.33333333333331</v>
      </c>
      <c r="BM33" s="264">
        <f>IF('Corporate Overhead'!BM22="","",'Corporate Overhead'!BM22)</f>
        <v>-333.33333333333331</v>
      </c>
      <c r="BN33" s="264">
        <f>IF('Corporate Overhead'!BN22="","",'Corporate Overhead'!BN22)</f>
        <v>-333.33333333333331</v>
      </c>
      <c r="BO33" s="264">
        <f>IF('Corporate Overhead'!BO22="","",'Corporate Overhead'!BO22)</f>
        <v>-333.33333333333331</v>
      </c>
      <c r="BP33" s="264">
        <f>IF('Corporate Overhead'!BP22="","",'Corporate Overhead'!BP22)</f>
        <v>-333.33333333333331</v>
      </c>
      <c r="BQ33" s="264">
        <f>IF('Corporate Overhead'!BQ22="","",'Corporate Overhead'!BQ22)</f>
        <v>-333.33333333333331</v>
      </c>
      <c r="BR33" s="264">
        <f>IF('Corporate Overhead'!BR22="","",'Corporate Overhead'!BR22)</f>
        <v>-333.33333333333331</v>
      </c>
      <c r="BS33" s="264">
        <f>IF('Corporate Overhead'!BS22="","",'Corporate Overhead'!BS22)</f>
        <v>-333.33333333333331</v>
      </c>
      <c r="BT33" s="264">
        <f>IF('Corporate Overhead'!BT22="","",'Corporate Overhead'!BT22)</f>
        <v>-333.33333333333331</v>
      </c>
      <c r="BU33" s="264">
        <f>IF('Corporate Overhead'!BU22="","",'Corporate Overhead'!BU22)</f>
        <v>-333.33333333333331</v>
      </c>
      <c r="BV33" s="264">
        <f>IF('Corporate Overhead'!BV22="","",'Corporate Overhead'!BV22)</f>
        <v>-333.33333333333331</v>
      </c>
      <c r="BW33" s="264">
        <f>IF('Corporate Overhead'!BW22="","",'Corporate Overhead'!BW22)</f>
        <v>-333.33333333333331</v>
      </c>
      <c r="BX33" s="264">
        <f>IF('Corporate Overhead'!BX22="","",'Corporate Overhead'!BX22)</f>
        <v>-333.33333333333331</v>
      </c>
      <c r="BY33" s="264">
        <f>IF('Corporate Overhead'!BY22="","",'Corporate Overhead'!BY22)</f>
        <v>-333.33333333333331</v>
      </c>
      <c r="BZ33" s="264">
        <f>IF('Corporate Overhead'!BZ22="","",'Corporate Overhead'!BZ22)</f>
        <v>-333.33333333333331</v>
      </c>
      <c r="CA33" s="264">
        <f>IF('Corporate Overhead'!CA22="","",'Corporate Overhead'!CA22)</f>
        <v>-333.33333333333331</v>
      </c>
      <c r="CB33" s="264">
        <f>IF('Corporate Overhead'!CB22="","",'Corporate Overhead'!CB22)</f>
        <v>-333.33333333333331</v>
      </c>
      <c r="CC33" s="264">
        <f>IF('Corporate Overhead'!CC22="","",'Corporate Overhead'!CC22)</f>
        <v>-333.33333333333331</v>
      </c>
      <c r="CD33" s="264">
        <f>IF('Corporate Overhead'!CD22="","",'Corporate Overhead'!CD22)</f>
        <v>-333.33333333333331</v>
      </c>
      <c r="CE33" s="264">
        <f>IF('Corporate Overhead'!CE22="","",'Corporate Overhead'!CE22)</f>
        <v>-333.33333333333331</v>
      </c>
      <c r="CF33" s="264">
        <f>IF('Corporate Overhead'!CF22="","",'Corporate Overhead'!CF22)</f>
        <v>-333.33333333333331</v>
      </c>
      <c r="CG33" s="264">
        <f>IF('Corporate Overhead'!CG22="","",'Corporate Overhead'!CG22)</f>
        <v>-333.33333333333331</v>
      </c>
      <c r="CH33" s="264">
        <f>IF('Corporate Overhead'!CH22="","",'Corporate Overhead'!CH22)</f>
        <v>-333.33333333333331</v>
      </c>
      <c r="CI33" s="264">
        <f>IF('Corporate Overhead'!CI22="","",'Corporate Overhead'!CI22)</f>
        <v>-333.33333333333331</v>
      </c>
      <c r="CJ33" s="264">
        <f>IF('Corporate Overhead'!CJ22="","",'Corporate Overhead'!CJ22)</f>
        <v>-333.33333333333331</v>
      </c>
      <c r="CK33" s="264">
        <f>IF('Corporate Overhead'!CK22="","",'Corporate Overhead'!CK22)</f>
        <v>-333.33333333333331</v>
      </c>
      <c r="CL33" s="264">
        <f>IF('Corporate Overhead'!CL22="","",'Corporate Overhead'!CL22)</f>
        <v>-333.33333333333331</v>
      </c>
      <c r="CN33" s="264" t="str">
        <f>IF('Corporate Overhead'!CN22="","",'Corporate Overhead'!CN22)</f>
        <v/>
      </c>
      <c r="CO33" s="264" t="e">
        <f>IF('Corporate Overhead'!CO22="","",'Corporate Overhead'!CO22)</f>
        <v>#N/A</v>
      </c>
      <c r="CP33" s="264" t="e">
        <f>IF('Corporate Overhead'!CP22="","",'Corporate Overhead'!CP22)</f>
        <v>#N/A</v>
      </c>
      <c r="CQ33" s="264" t="e">
        <f>IF('Corporate Overhead'!CQ22="","",'Corporate Overhead'!CQ22)</f>
        <v>#N/A</v>
      </c>
      <c r="CR33" s="264" t="e">
        <f>IF('Corporate Overhead'!CR22="","",'Corporate Overhead'!CR22)</f>
        <v>#N/A</v>
      </c>
      <c r="CS33" s="264" t="e">
        <f>IF('Corporate Overhead'!CS22="","",'Corporate Overhead'!CS22)</f>
        <v>#N/A</v>
      </c>
      <c r="CT33" s="264" t="e">
        <f>IF('Corporate Overhead'!CT22="","",'Corporate Overhead'!CT22)</f>
        <v>#N/A</v>
      </c>
      <c r="CU33" s="264" t="e">
        <f>IF('Corporate Overhead'!CU22="","",'Corporate Overhead'!CU22)</f>
        <v>#N/A</v>
      </c>
      <c r="CV33" s="264" t="e">
        <f>IF('Corporate Overhead'!CV22="","",'Corporate Overhead'!CV22)</f>
        <v>#N/A</v>
      </c>
      <c r="CW33" s="264" t="e">
        <f>IF('Corporate Overhead'!CW22="","",'Corporate Overhead'!CW22)</f>
        <v>#N/A</v>
      </c>
      <c r="CX33" s="264" t="e">
        <f>IF('Corporate Overhead'!CX22="","",'Corporate Overhead'!CX22)</f>
        <v>#N/A</v>
      </c>
      <c r="CY33" s="264" t="e">
        <f>IF('Corporate Overhead'!CY22="","",'Corporate Overhead'!CY22)</f>
        <v>#N/A</v>
      </c>
      <c r="CZ33" s="264" t="e">
        <f>IF('Corporate Overhead'!CZ22="","",'Corporate Overhead'!CZ22)</f>
        <v>#N/A</v>
      </c>
      <c r="DA33" s="264" t="e">
        <f>IF('Corporate Overhead'!DA22="","",'Corporate Overhead'!DA22)</f>
        <v>#N/A</v>
      </c>
      <c r="DB33" s="264" t="e">
        <f>IF('Corporate Overhead'!DB22="","",'Corporate Overhead'!DB22)</f>
        <v>#N/A</v>
      </c>
      <c r="DC33" s="264" t="e">
        <f>IF('Corporate Overhead'!DC22="","",'Corporate Overhead'!DC22)</f>
        <v>#N/A</v>
      </c>
      <c r="DD33" s="264" t="e">
        <f>IF('Corporate Overhead'!DD22="","",'Corporate Overhead'!DD22)</f>
        <v>#N/A</v>
      </c>
      <c r="DE33" s="264" t="e">
        <f>IF('Corporate Overhead'!DE22="","",'Corporate Overhead'!DE22)</f>
        <v>#N/A</v>
      </c>
      <c r="DF33" s="264" t="e">
        <f>IF('Corporate Overhead'!DF22="","",'Corporate Overhead'!DF22)</f>
        <v>#N/A</v>
      </c>
      <c r="DG33" s="264" t="e">
        <f>IF('Corporate Overhead'!DG22="","",'Corporate Overhead'!DG22)</f>
        <v>#N/A</v>
      </c>
      <c r="DH33" s="264" t="e">
        <f>IF('Corporate Overhead'!DH22="","",'Corporate Overhead'!DH22)</f>
        <v>#N/A</v>
      </c>
      <c r="DI33" s="264" t="e">
        <f>IF('Corporate Overhead'!DI22="","",'Corporate Overhead'!DI22)</f>
        <v>#N/A</v>
      </c>
      <c r="DJ33" s="264" t="e">
        <f>IF('Corporate Overhead'!DJ22="","",'Corporate Overhead'!DJ22)</f>
        <v>#N/A</v>
      </c>
      <c r="DK33" s="264" t="e">
        <f>IF('Corporate Overhead'!DK22="","",'Corporate Overhead'!DK22)</f>
        <v>#N/A</v>
      </c>
      <c r="DL33" s="264" t="e">
        <f>IF('Corporate Overhead'!DL22="","",'Corporate Overhead'!DL22)</f>
        <v>#N/A</v>
      </c>
    </row>
    <row r="34" spans="2:116" x14ac:dyDescent="0.35">
      <c r="C34" t="s">
        <v>227</v>
      </c>
      <c r="G34" s="342" t="str">
        <f>'Corporate Overhead'!G23</f>
        <v>S&amp;M</v>
      </c>
      <c r="H34" s="12"/>
      <c r="I34" s="12"/>
      <c r="J34" s="61"/>
      <c r="K34" s="53">
        <f t="shared" si="42"/>
        <v>0</v>
      </c>
      <c r="L34" s="53">
        <f t="shared" si="42"/>
        <v>-445691.83759692917</v>
      </c>
      <c r="M34" s="53">
        <f t="shared" si="42"/>
        <v>-489976.01827333833</v>
      </c>
      <c r="N34" s="53">
        <f t="shared" si="42"/>
        <v>-537624.90828768094</v>
      </c>
      <c r="O34" s="53">
        <f t="shared" si="42"/>
        <v>-588866.88186584646</v>
      </c>
      <c r="P34" s="53">
        <f t="shared" si="42"/>
        <v>-131318.13131046481</v>
      </c>
      <c r="Q34" s="53" t="str">
        <f>IF('Corporate Overhead'!Q23="","",'Corporate Overhead'!Q23)</f>
        <v/>
      </c>
      <c r="R34"/>
      <c r="S34" s="264">
        <f>IF('Corporate Overhead'!S23="","",'Corporate Overhead'!S23)</f>
        <v>0</v>
      </c>
      <c r="T34" s="264">
        <f>IF('Corporate Overhead'!T23="","",'Corporate Overhead'!T23)</f>
        <v>0</v>
      </c>
      <c r="U34" s="264">
        <f>IF('Corporate Overhead'!U23="","",'Corporate Overhead'!U23)</f>
        <v>0</v>
      </c>
      <c r="V34" s="264">
        <f>IF('Corporate Overhead'!V23="","",'Corporate Overhead'!V23)</f>
        <v>0</v>
      </c>
      <c r="W34" s="264">
        <f>IF('Corporate Overhead'!W23="","",'Corporate Overhead'!W23)</f>
        <v>0</v>
      </c>
      <c r="X34" s="264">
        <f>IF('Corporate Overhead'!X23="","",'Corporate Overhead'!X23)</f>
        <v>0</v>
      </c>
      <c r="Y34" s="264">
        <f>IF('Corporate Overhead'!Y23="","",'Corporate Overhead'!Y23)</f>
        <v>0</v>
      </c>
      <c r="Z34" s="264">
        <f>IF('Corporate Overhead'!Z23="","",'Corporate Overhead'!Z23)</f>
        <v>0</v>
      </c>
      <c r="AA34" s="264">
        <f>IF('Corporate Overhead'!AA23="","",'Corporate Overhead'!AA23)</f>
        <v>0</v>
      </c>
      <c r="AB34" s="264">
        <f>IF('Corporate Overhead'!AB23="","",'Corporate Overhead'!AB23)</f>
        <v>0</v>
      </c>
      <c r="AC34" s="264">
        <f>IF('Corporate Overhead'!AC23="","",'Corporate Overhead'!AC23)</f>
        <v>0</v>
      </c>
      <c r="AD34" s="264">
        <f>IF('Corporate Overhead'!AD23="","",'Corporate Overhead'!AD23)</f>
        <v>0</v>
      </c>
      <c r="AE34" s="264">
        <f>IF('Corporate Overhead'!AE23="","",'Corporate Overhead'!AE23)</f>
        <v>-35527.812201322151</v>
      </c>
      <c r="AF34" s="264">
        <f>IF('Corporate Overhead'!AF23="","",'Corporate Overhead'!AF23)</f>
        <v>-35815.1176205175</v>
      </c>
      <c r="AG34" s="264">
        <f>IF('Corporate Overhead'!AG23="","",'Corporate Overhead'!AG23)</f>
        <v>-36104.200449244308</v>
      </c>
      <c r="AH34" s="264">
        <f>IF('Corporate Overhead'!AH23="","",'Corporate Overhead'!AH23)</f>
        <v>-36395.070511307385</v>
      </c>
      <c r="AI34" s="264">
        <f>IF('Corporate Overhead'!AI23="","",'Corporate Overhead'!AI23)</f>
        <v>-36687.73768151868</v>
      </c>
      <c r="AJ34" s="264">
        <f>IF('Corporate Overhead'!AJ23="","",'Corporate Overhead'!AJ23)</f>
        <v>-36982.211885952209</v>
      </c>
      <c r="AK34" s="264">
        <f>IF('Corporate Overhead'!AK23="","",'Corporate Overhead'!AK23)</f>
        <v>-37278.503102198803</v>
      </c>
      <c r="AL34" s="264">
        <f>IF('Corporate Overhead'!AL23="","",'Corporate Overhead'!AL23)</f>
        <v>-37576.62135962434</v>
      </c>
      <c r="AM34" s="264">
        <f>IF('Corporate Overhead'!AM23="","",'Corporate Overhead'!AM23)</f>
        <v>-37876.576739627686</v>
      </c>
      <c r="AN34" s="264">
        <f>IF('Corporate Overhead'!AN23="","",'Corporate Overhead'!AN23)</f>
        <v>-38178.379375899211</v>
      </c>
      <c r="AO34" s="264">
        <f>IF('Corporate Overhead'!AO23="","",'Corporate Overhead'!AO23)</f>
        <v>-38482.039454681988</v>
      </c>
      <c r="AP34" s="264">
        <f>IF('Corporate Overhead'!AP23="","",'Corporate Overhead'!AP23)</f>
        <v>-38787.567215034927</v>
      </c>
      <c r="AQ34" s="264">
        <f>IF('Corporate Overhead'!AQ23="","",'Corporate Overhead'!AQ23)</f>
        <v>-39094.972949094888</v>
      </c>
      <c r="AR34" s="264">
        <f>IF('Corporate Overhead'!AR23="","",'Corporate Overhead'!AR23)</f>
        <v>-39404.267002341156</v>
      </c>
      <c r="AS34" s="264">
        <f>IF('Corporate Overhead'!AS23="","",'Corporate Overhead'!AS23)</f>
        <v>-39715.459773861803</v>
      </c>
      <c r="AT34" s="264">
        <f>IF('Corporate Overhead'!AT23="","",'Corporate Overhead'!AT23)</f>
        <v>-40028.561716621</v>
      </c>
      <c r="AU34" s="264">
        <f>IF('Corporate Overhead'!AU23="","",'Corporate Overhead'!AU23)</f>
        <v>-40343.583337726443</v>
      </c>
      <c r="AV34" s="264">
        <f>IF('Corporate Overhead'!AV23="","",'Corporate Overhead'!AV23)</f>
        <v>-40660.535198700243</v>
      </c>
      <c r="AW34" s="264">
        <f>IF('Corporate Overhead'!AW23="","",'Corporate Overhead'!AW23)</f>
        <v>-40979.42791574914</v>
      </c>
      <c r="AX34" s="264">
        <f>IF('Corporate Overhead'!AX23="","",'Corporate Overhead'!AX23)</f>
        <v>-41300.272160037239</v>
      </c>
      <c r="AY34" s="264">
        <f>IF('Corporate Overhead'!AY23="","",'Corporate Overhead'!AY23)</f>
        <v>-41623.078657959777</v>
      </c>
      <c r="AZ34" s="264">
        <f>IF('Corporate Overhead'!AZ23="","",'Corporate Overhead'!AZ23)</f>
        <v>-41947.85819141809</v>
      </c>
      <c r="BA34" s="264">
        <f>IF('Corporate Overhead'!BA23="","",'Corporate Overhead'!BA23)</f>
        <v>-42274.621598094891</v>
      </c>
      <c r="BB34" s="264">
        <f>IF('Corporate Overhead'!BB23="","",'Corporate Overhead'!BB23)</f>
        <v>-42603.379771733657</v>
      </c>
      <c r="BC34" s="264">
        <f>IF('Corporate Overhead'!BC23="","",'Corporate Overhead'!BC23)</f>
        <v>-42934.143662417133</v>
      </c>
      <c r="BD34" s="264">
        <f>IF('Corporate Overhead'!BD23="","",'Corporate Overhead'!BD23)</f>
        <v>-43266.924276846286</v>
      </c>
      <c r="BE34" s="264">
        <f>IF('Corporate Overhead'!BE23="","",'Corporate Overhead'!BE23)</f>
        <v>-43601.732678623128</v>
      </c>
      <c r="BF34" s="264">
        <f>IF('Corporate Overhead'!BF23="","",'Corporate Overhead'!BF23)</f>
        <v>-43938.579988535683</v>
      </c>
      <c r="BG34" s="264">
        <f>IF('Corporate Overhead'!BG23="","",'Corporate Overhead'!BG23)</f>
        <v>-44277.477384838101</v>
      </c>
      <c r="BH34" s="264">
        <f>IF('Corporate Overhead'!BH23="","",'Corporate Overhead'!BH23)</f>
        <v>-44618.436103540298</v>
      </c>
      <c r="BI34" s="264">
        <f>IF('Corporate Overhead'!BI23="","",'Corporate Overhead'!BI23)</f>
        <v>-44961.467438694475</v>
      </c>
      <c r="BJ34" s="264">
        <f>IF('Corporate Overhead'!BJ23="","",'Corporate Overhead'!BJ23)</f>
        <v>-45306.582742680621</v>
      </c>
      <c r="BK34" s="264">
        <f>IF('Corporate Overhead'!BK23="","",'Corporate Overhead'!BK23)</f>
        <v>-45653.793426502496</v>
      </c>
      <c r="BL34" s="264">
        <f>IF('Corporate Overhead'!BL23="","",'Corporate Overhead'!BL23)</f>
        <v>-46003.110960071164</v>
      </c>
      <c r="BM34" s="264">
        <f>IF('Corporate Overhead'!BM23="","",'Corporate Overhead'!BM23)</f>
        <v>-46354.546872506675</v>
      </c>
      <c r="BN34" s="264">
        <f>IF('Corporate Overhead'!BN23="","",'Corporate Overhead'!BN23)</f>
        <v>-46708.112752424939</v>
      </c>
      <c r="BO34" s="264">
        <f>IF('Corporate Overhead'!BO23="","",'Corporate Overhead'!BO23)</f>
        <v>-47063.82024823688</v>
      </c>
      <c r="BP34" s="264">
        <f>IF('Corporate Overhead'!BP23="","",'Corporate Overhead'!BP23)</f>
        <v>-47421.681068445745</v>
      </c>
      <c r="BQ34" s="264">
        <f>IF('Corporate Overhead'!BQ23="","",'Corporate Overhead'!BQ23)</f>
        <v>-47781.706981942814</v>
      </c>
      <c r="BR34" s="264">
        <f>IF('Corporate Overhead'!BR23="","",'Corporate Overhead'!BR23)</f>
        <v>-48143.909818312539</v>
      </c>
      <c r="BS34" s="264">
        <f>IF('Corporate Overhead'!BS23="","",'Corporate Overhead'!BS23)</f>
        <v>-48508.301468127596</v>
      </c>
      <c r="BT34" s="264">
        <f>IF('Corporate Overhead'!BT23="","",'Corporate Overhead'!BT23)</f>
        <v>-48874.893883256998</v>
      </c>
      <c r="BU34" s="264">
        <f>IF('Corporate Overhead'!BU23="","",'Corporate Overhead'!BU23)</f>
        <v>-49243.699077167003</v>
      </c>
      <c r="BV34" s="264">
        <f>IF('Corporate Overhead'!BV23="","",'Corporate Overhead'!BV23)</f>
        <v>-49614.729125230398</v>
      </c>
      <c r="BW34" s="264">
        <f>IF('Corporate Overhead'!BW23="","",'Corporate Overhead'!BW23)</f>
        <v>-49987.996165028962</v>
      </c>
      <c r="BX34" s="264">
        <f>IF('Corporate Overhead'!BX23="","",'Corporate Overhead'!BX23)</f>
        <v>-50363.512396668273</v>
      </c>
      <c r="BY34" s="264">
        <f>IF('Corporate Overhead'!BY23="","",'Corporate Overhead'!BY23)</f>
        <v>-50741.290083081651</v>
      </c>
      <c r="BZ34" s="264">
        <f>IF('Corporate Overhead'!BZ23="","",'Corporate Overhead'!BZ23)</f>
        <v>-51121.341550347584</v>
      </c>
      <c r="CA34" s="264">
        <f>IF('Corporate Overhead'!CA23="","",'Corporate Overhead'!CA23)</f>
        <v>-10694.655654196069</v>
      </c>
      <c r="CB34" s="264">
        <f>IF('Corporate Overhead'!CB23="","",'Corporate Overhead'!CB23)</f>
        <v>-10739.216719421747</v>
      </c>
      <c r="CC34" s="264">
        <f>IF('Corporate Overhead'!CC23="","",'Corporate Overhead'!CC23)</f>
        <v>-10783.963455752659</v>
      </c>
      <c r="CD34" s="264">
        <f>IF('Corporate Overhead'!CD23="","",'Corporate Overhead'!CD23)</f>
        <v>-10828.89663681835</v>
      </c>
      <c r="CE34" s="264">
        <f>IF('Corporate Overhead'!CE23="","",'Corporate Overhead'!CE23)</f>
        <v>-10874.017039471868</v>
      </c>
      <c r="CF34" s="264">
        <f>IF('Corporate Overhead'!CF23="","",'Corporate Overhead'!CF23)</f>
        <v>-10919.325443802401</v>
      </c>
      <c r="CG34" s="264">
        <f>IF('Corporate Overhead'!CG23="","",'Corporate Overhead'!CG23)</f>
        <v>-10964.822633152085</v>
      </c>
      <c r="CH34" s="264">
        <f>IF('Corporate Overhead'!CH23="","",'Corporate Overhead'!CH23)</f>
        <v>-11010.509394123408</v>
      </c>
      <c r="CI34" s="264">
        <f>IF('Corporate Overhead'!CI23="","",'Corporate Overhead'!CI23)</f>
        <v>-11056.386516598985</v>
      </c>
      <c r="CJ34" s="264">
        <f>IF('Corporate Overhead'!CJ23="","",'Corporate Overhead'!CJ23)</f>
        <v>-11102.45479375124</v>
      </c>
      <c r="CK34" s="264">
        <f>IF('Corporate Overhead'!CK23="","",'Corporate Overhead'!CK23)</f>
        <v>-11148.715022058415</v>
      </c>
      <c r="CL34" s="264">
        <f>IF('Corporate Overhead'!CL23="","",'Corporate Overhead'!CL23)</f>
        <v>-11195.168001317608</v>
      </c>
      <c r="CN34" s="264" t="str">
        <f>IF('Corporate Overhead'!CN23="","",'Corporate Overhead'!CN23)</f>
        <v/>
      </c>
      <c r="CO34" s="264" t="e">
        <f>IF('Corporate Overhead'!CO23="","",'Corporate Overhead'!CO23)</f>
        <v>#N/A</v>
      </c>
      <c r="CP34" s="264" t="e">
        <f>IF('Corporate Overhead'!CP23="","",'Corporate Overhead'!CP23)</f>
        <v>#N/A</v>
      </c>
      <c r="CQ34" s="264" t="e">
        <f>IF('Corporate Overhead'!CQ23="","",'Corporate Overhead'!CQ23)</f>
        <v>#N/A</v>
      </c>
      <c r="CR34" s="264" t="e">
        <f>IF('Corporate Overhead'!CR23="","",'Corporate Overhead'!CR23)</f>
        <v>#N/A</v>
      </c>
      <c r="CS34" s="264" t="e">
        <f>IF('Corporate Overhead'!CS23="","",'Corporate Overhead'!CS23)</f>
        <v>#N/A</v>
      </c>
      <c r="CT34" s="264" t="e">
        <f>IF('Corporate Overhead'!CT23="","",'Corporate Overhead'!CT23)</f>
        <v>#N/A</v>
      </c>
      <c r="CU34" s="264" t="e">
        <f>IF('Corporate Overhead'!CU23="","",'Corporate Overhead'!CU23)</f>
        <v>#N/A</v>
      </c>
      <c r="CV34" s="264" t="e">
        <f>IF('Corporate Overhead'!CV23="","",'Corporate Overhead'!CV23)</f>
        <v>#N/A</v>
      </c>
      <c r="CW34" s="264" t="e">
        <f>IF('Corporate Overhead'!CW23="","",'Corporate Overhead'!CW23)</f>
        <v>#N/A</v>
      </c>
      <c r="CX34" s="264" t="e">
        <f>IF('Corporate Overhead'!CX23="","",'Corporate Overhead'!CX23)</f>
        <v>#N/A</v>
      </c>
      <c r="CY34" s="264" t="e">
        <f>IF('Corporate Overhead'!CY23="","",'Corporate Overhead'!CY23)</f>
        <v>#N/A</v>
      </c>
      <c r="CZ34" s="264" t="e">
        <f>IF('Corporate Overhead'!CZ23="","",'Corporate Overhead'!CZ23)</f>
        <v>#N/A</v>
      </c>
      <c r="DA34" s="264" t="e">
        <f>IF('Corporate Overhead'!DA23="","",'Corporate Overhead'!DA23)</f>
        <v>#N/A</v>
      </c>
      <c r="DB34" s="264" t="e">
        <f>IF('Corporate Overhead'!DB23="","",'Corporate Overhead'!DB23)</f>
        <v>#N/A</v>
      </c>
      <c r="DC34" s="264" t="e">
        <f>IF('Corporate Overhead'!DC23="","",'Corporate Overhead'!DC23)</f>
        <v>#N/A</v>
      </c>
      <c r="DD34" s="264" t="e">
        <f>IF('Corporate Overhead'!DD23="","",'Corporate Overhead'!DD23)</f>
        <v>#N/A</v>
      </c>
      <c r="DE34" s="264" t="e">
        <f>IF('Corporate Overhead'!DE23="","",'Corporate Overhead'!DE23)</f>
        <v>#N/A</v>
      </c>
      <c r="DF34" s="264" t="e">
        <f>IF('Corporate Overhead'!DF23="","",'Corporate Overhead'!DF23)</f>
        <v>#N/A</v>
      </c>
      <c r="DG34" s="264" t="e">
        <f>IF('Corporate Overhead'!DG23="","",'Corporate Overhead'!DG23)</f>
        <v>#N/A</v>
      </c>
      <c r="DH34" s="264" t="e">
        <f>IF('Corporate Overhead'!DH23="","",'Corporate Overhead'!DH23)</f>
        <v>#N/A</v>
      </c>
      <c r="DI34" s="264" t="e">
        <f>IF('Corporate Overhead'!DI23="","",'Corporate Overhead'!DI23)</f>
        <v>#N/A</v>
      </c>
      <c r="DJ34" s="264" t="e">
        <f>IF('Corporate Overhead'!DJ23="","",'Corporate Overhead'!DJ23)</f>
        <v>#N/A</v>
      </c>
      <c r="DK34" s="264" t="e">
        <f>IF('Corporate Overhead'!DK23="","",'Corporate Overhead'!DK23)</f>
        <v>#N/A</v>
      </c>
      <c r="DL34" s="264" t="e">
        <f>IF('Corporate Overhead'!DL23="","",'Corporate Overhead'!DL23)</f>
        <v>#N/A</v>
      </c>
    </row>
    <row r="35" spans="2:116" x14ac:dyDescent="0.35">
      <c r="C35" t="s">
        <v>227</v>
      </c>
      <c r="G35" s="342" t="str">
        <f>'Corporate Overhead'!G24</f>
        <v>R&amp;D</v>
      </c>
      <c r="H35" s="12"/>
      <c r="I35" s="12"/>
      <c r="J35" s="61"/>
      <c r="K35" s="53">
        <f t="shared" si="42"/>
        <v>0</v>
      </c>
      <c r="L35" s="53">
        <f t="shared" si="42"/>
        <v>0</v>
      </c>
      <c r="M35" s="53">
        <f t="shared" si="42"/>
        <v>0</v>
      </c>
      <c r="N35" s="53">
        <f t="shared" si="42"/>
        <v>0</v>
      </c>
      <c r="O35" s="53">
        <f t="shared" si="42"/>
        <v>0</v>
      </c>
      <c r="P35" s="53">
        <f t="shared" si="42"/>
        <v>0</v>
      </c>
      <c r="Q35" s="53" t="str">
        <f>IF('Corporate Overhead'!Q24="","",'Corporate Overhead'!Q24)</f>
        <v/>
      </c>
      <c r="R35"/>
      <c r="S35" s="264">
        <f>IF('Corporate Overhead'!S24="","",'Corporate Overhead'!S24)</f>
        <v>0</v>
      </c>
      <c r="T35" s="264">
        <f>IF('Corporate Overhead'!T24="","",'Corporate Overhead'!T24)</f>
        <v>0</v>
      </c>
      <c r="U35" s="264">
        <f>IF('Corporate Overhead'!U24="","",'Corporate Overhead'!U24)</f>
        <v>0</v>
      </c>
      <c r="V35" s="264">
        <f>IF('Corporate Overhead'!V24="","",'Corporate Overhead'!V24)</f>
        <v>0</v>
      </c>
      <c r="W35" s="264">
        <f>IF('Corporate Overhead'!W24="","",'Corporate Overhead'!W24)</f>
        <v>0</v>
      </c>
      <c r="X35" s="264">
        <f>IF('Corporate Overhead'!X24="","",'Corporate Overhead'!X24)</f>
        <v>0</v>
      </c>
      <c r="Y35" s="264">
        <f>IF('Corporate Overhead'!Y24="","",'Corporate Overhead'!Y24)</f>
        <v>0</v>
      </c>
      <c r="Z35" s="264">
        <f>IF('Corporate Overhead'!Z24="","",'Corporate Overhead'!Z24)</f>
        <v>0</v>
      </c>
      <c r="AA35" s="264">
        <f>IF('Corporate Overhead'!AA24="","",'Corporate Overhead'!AA24)</f>
        <v>0</v>
      </c>
      <c r="AB35" s="264">
        <f>IF('Corporate Overhead'!AB24="","",'Corporate Overhead'!AB24)</f>
        <v>0</v>
      </c>
      <c r="AC35" s="264">
        <f>IF('Corporate Overhead'!AC24="","",'Corporate Overhead'!AC24)</f>
        <v>0</v>
      </c>
      <c r="AD35" s="264">
        <f>IF('Corporate Overhead'!AD24="","",'Corporate Overhead'!AD24)</f>
        <v>0</v>
      </c>
      <c r="AE35" s="264">
        <f>IF('Corporate Overhead'!AE24="","",'Corporate Overhead'!AE24)</f>
        <v>0</v>
      </c>
      <c r="AF35" s="264">
        <f>IF('Corporate Overhead'!AF24="","",'Corporate Overhead'!AF24)</f>
        <v>0</v>
      </c>
      <c r="AG35" s="264">
        <f>IF('Corporate Overhead'!AG24="","",'Corporate Overhead'!AG24)</f>
        <v>0</v>
      </c>
      <c r="AH35" s="264">
        <f>IF('Corporate Overhead'!AH24="","",'Corporate Overhead'!AH24)</f>
        <v>0</v>
      </c>
      <c r="AI35" s="264">
        <f>IF('Corporate Overhead'!AI24="","",'Corporate Overhead'!AI24)</f>
        <v>0</v>
      </c>
      <c r="AJ35" s="264">
        <f>IF('Corporate Overhead'!AJ24="","",'Corporate Overhead'!AJ24)</f>
        <v>0</v>
      </c>
      <c r="AK35" s="264">
        <f>IF('Corporate Overhead'!AK24="","",'Corporate Overhead'!AK24)</f>
        <v>0</v>
      </c>
      <c r="AL35" s="264">
        <f>IF('Corporate Overhead'!AL24="","",'Corporate Overhead'!AL24)</f>
        <v>0</v>
      </c>
      <c r="AM35" s="264">
        <f>IF('Corporate Overhead'!AM24="","",'Corporate Overhead'!AM24)</f>
        <v>0</v>
      </c>
      <c r="AN35" s="264">
        <f>IF('Corporate Overhead'!AN24="","",'Corporate Overhead'!AN24)</f>
        <v>0</v>
      </c>
      <c r="AO35" s="264">
        <f>IF('Corporate Overhead'!AO24="","",'Corporate Overhead'!AO24)</f>
        <v>0</v>
      </c>
      <c r="AP35" s="264">
        <f>IF('Corporate Overhead'!AP24="","",'Corporate Overhead'!AP24)</f>
        <v>0</v>
      </c>
      <c r="AQ35" s="264">
        <f>IF('Corporate Overhead'!AQ24="","",'Corporate Overhead'!AQ24)</f>
        <v>0</v>
      </c>
      <c r="AR35" s="264">
        <f>IF('Corporate Overhead'!AR24="","",'Corporate Overhead'!AR24)</f>
        <v>0</v>
      </c>
      <c r="AS35" s="264">
        <f>IF('Corporate Overhead'!AS24="","",'Corporate Overhead'!AS24)</f>
        <v>0</v>
      </c>
      <c r="AT35" s="264">
        <f>IF('Corporate Overhead'!AT24="","",'Corporate Overhead'!AT24)</f>
        <v>0</v>
      </c>
      <c r="AU35" s="264">
        <f>IF('Corporate Overhead'!AU24="","",'Corporate Overhead'!AU24)</f>
        <v>0</v>
      </c>
      <c r="AV35" s="264">
        <f>IF('Corporate Overhead'!AV24="","",'Corporate Overhead'!AV24)</f>
        <v>0</v>
      </c>
      <c r="AW35" s="264">
        <f>IF('Corporate Overhead'!AW24="","",'Corporate Overhead'!AW24)</f>
        <v>0</v>
      </c>
      <c r="AX35" s="264">
        <f>IF('Corporate Overhead'!AX24="","",'Corporate Overhead'!AX24)</f>
        <v>0</v>
      </c>
      <c r="AY35" s="264">
        <f>IF('Corporate Overhead'!AY24="","",'Corporate Overhead'!AY24)</f>
        <v>0</v>
      </c>
      <c r="AZ35" s="264">
        <f>IF('Corporate Overhead'!AZ24="","",'Corporate Overhead'!AZ24)</f>
        <v>0</v>
      </c>
      <c r="BA35" s="264">
        <f>IF('Corporate Overhead'!BA24="","",'Corporate Overhead'!BA24)</f>
        <v>0</v>
      </c>
      <c r="BB35" s="264">
        <f>IF('Corporate Overhead'!BB24="","",'Corporate Overhead'!BB24)</f>
        <v>0</v>
      </c>
      <c r="BC35" s="264">
        <f>IF('Corporate Overhead'!BC24="","",'Corporate Overhead'!BC24)</f>
        <v>0</v>
      </c>
      <c r="BD35" s="264">
        <f>IF('Corporate Overhead'!BD24="","",'Corporate Overhead'!BD24)</f>
        <v>0</v>
      </c>
      <c r="BE35" s="264">
        <f>IF('Corporate Overhead'!BE24="","",'Corporate Overhead'!BE24)</f>
        <v>0</v>
      </c>
      <c r="BF35" s="264">
        <f>IF('Corporate Overhead'!BF24="","",'Corporate Overhead'!BF24)</f>
        <v>0</v>
      </c>
      <c r="BG35" s="264">
        <f>IF('Corporate Overhead'!BG24="","",'Corporate Overhead'!BG24)</f>
        <v>0</v>
      </c>
      <c r="BH35" s="264">
        <f>IF('Corporate Overhead'!BH24="","",'Corporate Overhead'!BH24)</f>
        <v>0</v>
      </c>
      <c r="BI35" s="264">
        <f>IF('Corporate Overhead'!BI24="","",'Corporate Overhead'!BI24)</f>
        <v>0</v>
      </c>
      <c r="BJ35" s="264">
        <f>IF('Corporate Overhead'!BJ24="","",'Corporate Overhead'!BJ24)</f>
        <v>0</v>
      </c>
      <c r="BK35" s="264">
        <f>IF('Corporate Overhead'!BK24="","",'Corporate Overhead'!BK24)</f>
        <v>0</v>
      </c>
      <c r="BL35" s="264">
        <f>IF('Corporate Overhead'!BL24="","",'Corporate Overhead'!BL24)</f>
        <v>0</v>
      </c>
      <c r="BM35" s="264">
        <f>IF('Corporate Overhead'!BM24="","",'Corporate Overhead'!BM24)</f>
        <v>0</v>
      </c>
      <c r="BN35" s="264">
        <f>IF('Corporate Overhead'!BN24="","",'Corporate Overhead'!BN24)</f>
        <v>0</v>
      </c>
      <c r="BO35" s="264">
        <f>IF('Corporate Overhead'!BO24="","",'Corporate Overhead'!BO24)</f>
        <v>0</v>
      </c>
      <c r="BP35" s="264">
        <f>IF('Corporate Overhead'!BP24="","",'Corporate Overhead'!BP24)</f>
        <v>0</v>
      </c>
      <c r="BQ35" s="264">
        <f>IF('Corporate Overhead'!BQ24="","",'Corporate Overhead'!BQ24)</f>
        <v>0</v>
      </c>
      <c r="BR35" s="264">
        <f>IF('Corporate Overhead'!BR24="","",'Corporate Overhead'!BR24)</f>
        <v>0</v>
      </c>
      <c r="BS35" s="264">
        <f>IF('Corporate Overhead'!BS24="","",'Corporate Overhead'!BS24)</f>
        <v>0</v>
      </c>
      <c r="BT35" s="264">
        <f>IF('Corporate Overhead'!BT24="","",'Corporate Overhead'!BT24)</f>
        <v>0</v>
      </c>
      <c r="BU35" s="264">
        <f>IF('Corporate Overhead'!BU24="","",'Corporate Overhead'!BU24)</f>
        <v>0</v>
      </c>
      <c r="BV35" s="264">
        <f>IF('Corporate Overhead'!BV24="","",'Corporate Overhead'!BV24)</f>
        <v>0</v>
      </c>
      <c r="BW35" s="264">
        <f>IF('Corporate Overhead'!BW24="","",'Corporate Overhead'!BW24)</f>
        <v>0</v>
      </c>
      <c r="BX35" s="264">
        <f>IF('Corporate Overhead'!BX24="","",'Corporate Overhead'!BX24)</f>
        <v>0</v>
      </c>
      <c r="BY35" s="264">
        <f>IF('Corporate Overhead'!BY24="","",'Corporate Overhead'!BY24)</f>
        <v>0</v>
      </c>
      <c r="BZ35" s="264">
        <f>IF('Corporate Overhead'!BZ24="","",'Corporate Overhead'!BZ24)</f>
        <v>0</v>
      </c>
      <c r="CA35" s="264">
        <f>IF('Corporate Overhead'!CA24="","",'Corporate Overhead'!CA24)</f>
        <v>0</v>
      </c>
      <c r="CB35" s="264">
        <f>IF('Corporate Overhead'!CB24="","",'Corporate Overhead'!CB24)</f>
        <v>0</v>
      </c>
      <c r="CC35" s="264">
        <f>IF('Corporate Overhead'!CC24="","",'Corporate Overhead'!CC24)</f>
        <v>0</v>
      </c>
      <c r="CD35" s="264">
        <f>IF('Corporate Overhead'!CD24="","",'Corporate Overhead'!CD24)</f>
        <v>0</v>
      </c>
      <c r="CE35" s="264">
        <f>IF('Corporate Overhead'!CE24="","",'Corporate Overhead'!CE24)</f>
        <v>0</v>
      </c>
      <c r="CF35" s="264">
        <f>IF('Corporate Overhead'!CF24="","",'Corporate Overhead'!CF24)</f>
        <v>0</v>
      </c>
      <c r="CG35" s="264">
        <f>IF('Corporate Overhead'!CG24="","",'Corporate Overhead'!CG24)</f>
        <v>0</v>
      </c>
      <c r="CH35" s="264">
        <f>IF('Corporate Overhead'!CH24="","",'Corporate Overhead'!CH24)</f>
        <v>0</v>
      </c>
      <c r="CI35" s="264">
        <f>IF('Corporate Overhead'!CI24="","",'Corporate Overhead'!CI24)</f>
        <v>0</v>
      </c>
      <c r="CJ35" s="264">
        <f>IF('Corporate Overhead'!CJ24="","",'Corporate Overhead'!CJ24)</f>
        <v>0</v>
      </c>
      <c r="CK35" s="264">
        <f>IF('Corporate Overhead'!CK24="","",'Corporate Overhead'!CK24)</f>
        <v>0</v>
      </c>
      <c r="CL35" s="264">
        <f>IF('Corporate Overhead'!CL24="","",'Corporate Overhead'!CL24)</f>
        <v>0</v>
      </c>
      <c r="CN35" s="264" t="str">
        <f>IF('Corporate Overhead'!CN24="","",'Corporate Overhead'!CN24)</f>
        <v/>
      </c>
      <c r="CO35" s="264">
        <f>IF('Corporate Overhead'!CO24="","",'Corporate Overhead'!CO24)</f>
        <v>0</v>
      </c>
      <c r="CP35" s="264">
        <f>IF('Corporate Overhead'!CP24="","",'Corporate Overhead'!CP24)</f>
        <v>0</v>
      </c>
      <c r="CQ35" s="264">
        <f>IF('Corporate Overhead'!CQ24="","",'Corporate Overhead'!CQ24)</f>
        <v>0</v>
      </c>
      <c r="CR35" s="264">
        <f>IF('Corporate Overhead'!CR24="","",'Corporate Overhead'!CR24)</f>
        <v>0</v>
      </c>
      <c r="CS35" s="264">
        <f>IF('Corporate Overhead'!CS24="","",'Corporate Overhead'!CS24)</f>
        <v>0</v>
      </c>
      <c r="CT35" s="264">
        <f>IF('Corporate Overhead'!CT24="","",'Corporate Overhead'!CT24)</f>
        <v>0</v>
      </c>
      <c r="CU35" s="264">
        <f>IF('Corporate Overhead'!CU24="","",'Corporate Overhead'!CU24)</f>
        <v>0</v>
      </c>
      <c r="CV35" s="264">
        <f>IF('Corporate Overhead'!CV24="","",'Corporate Overhead'!CV24)</f>
        <v>0</v>
      </c>
      <c r="CW35" s="264">
        <f>IF('Corporate Overhead'!CW24="","",'Corporate Overhead'!CW24)</f>
        <v>0</v>
      </c>
      <c r="CX35" s="264">
        <f>IF('Corporate Overhead'!CX24="","",'Corporate Overhead'!CX24)</f>
        <v>0</v>
      </c>
      <c r="CY35" s="264">
        <f>IF('Corporate Overhead'!CY24="","",'Corporate Overhead'!CY24)</f>
        <v>0</v>
      </c>
      <c r="CZ35" s="264">
        <f>IF('Corporate Overhead'!CZ24="","",'Corporate Overhead'!CZ24)</f>
        <v>0</v>
      </c>
      <c r="DA35" s="264">
        <f>IF('Corporate Overhead'!DA24="","",'Corporate Overhead'!DA24)</f>
        <v>0</v>
      </c>
      <c r="DB35" s="264">
        <f>IF('Corporate Overhead'!DB24="","",'Corporate Overhead'!DB24)</f>
        <v>0</v>
      </c>
      <c r="DC35" s="264">
        <f>IF('Corporate Overhead'!DC24="","",'Corporate Overhead'!DC24)</f>
        <v>0</v>
      </c>
      <c r="DD35" s="264">
        <f>IF('Corporate Overhead'!DD24="","",'Corporate Overhead'!DD24)</f>
        <v>0</v>
      </c>
      <c r="DE35" s="264">
        <f>IF('Corporate Overhead'!DE24="","",'Corporate Overhead'!DE24)</f>
        <v>0</v>
      </c>
      <c r="DF35" s="264">
        <f>IF('Corporate Overhead'!DF24="","",'Corporate Overhead'!DF24)</f>
        <v>0</v>
      </c>
      <c r="DG35" s="264">
        <f>IF('Corporate Overhead'!DG24="","",'Corporate Overhead'!DG24)</f>
        <v>0</v>
      </c>
      <c r="DH35" s="264">
        <f>IF('Corporate Overhead'!DH24="","",'Corporate Overhead'!DH24)</f>
        <v>0</v>
      </c>
      <c r="DI35" s="264">
        <f>IF('Corporate Overhead'!DI24="","",'Corporate Overhead'!DI24)</f>
        <v>0</v>
      </c>
      <c r="DJ35" s="264">
        <f>IF('Corporate Overhead'!DJ24="","",'Corporate Overhead'!DJ24)</f>
        <v>0</v>
      </c>
      <c r="DK35" s="264">
        <f>IF('Corporate Overhead'!DK24="","",'Corporate Overhead'!DK24)</f>
        <v>0</v>
      </c>
      <c r="DL35" s="264">
        <f>IF('Corporate Overhead'!DL24="","",'Corporate Overhead'!DL24)</f>
        <v>0</v>
      </c>
    </row>
    <row r="36" spans="2:116" x14ac:dyDescent="0.35">
      <c r="C36" t="s">
        <v>227</v>
      </c>
      <c r="G36" s="342" t="str">
        <f>'Corporate Overhead'!G25</f>
        <v>(Placeholder)</v>
      </c>
      <c r="H36" s="12"/>
      <c r="I36" s="12"/>
      <c r="J36" s="61"/>
      <c r="K36" s="53">
        <f t="shared" si="42"/>
        <v>-1000.0000000000001</v>
      </c>
      <c r="L36" s="53">
        <f t="shared" si="42"/>
        <v>-1000.0000000000001</v>
      </c>
      <c r="M36" s="53">
        <f t="shared" si="42"/>
        <v>-1000.0000000000001</v>
      </c>
      <c r="N36" s="53">
        <f t="shared" si="42"/>
        <v>-1000.0000000000001</v>
      </c>
      <c r="O36" s="53">
        <f t="shared" si="42"/>
        <v>-1000.0000000000001</v>
      </c>
      <c r="P36" s="53">
        <f t="shared" si="42"/>
        <v>-1000.0000000000001</v>
      </c>
      <c r="Q36" s="53" t="str">
        <f>IF('Corporate Overhead'!Q25="","",'Corporate Overhead'!Q25)</f>
        <v/>
      </c>
      <c r="R36"/>
      <c r="S36" s="264">
        <f>IF('Corporate Overhead'!S25="","",'Corporate Overhead'!S25)</f>
        <v>-83.333333333333329</v>
      </c>
      <c r="T36" s="264">
        <f>IF('Corporate Overhead'!T25="","",'Corporate Overhead'!T25)</f>
        <v>-83.333333333333329</v>
      </c>
      <c r="U36" s="264">
        <f>IF('Corporate Overhead'!U25="","",'Corporate Overhead'!U25)</f>
        <v>-83.333333333333329</v>
      </c>
      <c r="V36" s="264">
        <f>IF('Corporate Overhead'!V25="","",'Corporate Overhead'!V25)</f>
        <v>-83.333333333333329</v>
      </c>
      <c r="W36" s="264">
        <f>IF('Corporate Overhead'!W25="","",'Corporate Overhead'!W25)</f>
        <v>-83.333333333333329</v>
      </c>
      <c r="X36" s="264">
        <f>IF('Corporate Overhead'!X25="","",'Corporate Overhead'!X25)</f>
        <v>-83.333333333333329</v>
      </c>
      <c r="Y36" s="264">
        <f>IF('Corporate Overhead'!Y25="","",'Corporate Overhead'!Y25)</f>
        <v>-83.333333333333329</v>
      </c>
      <c r="Z36" s="264">
        <f>IF('Corporate Overhead'!Z25="","",'Corporate Overhead'!Z25)</f>
        <v>-83.333333333333329</v>
      </c>
      <c r="AA36" s="264">
        <f>IF('Corporate Overhead'!AA25="","",'Corporate Overhead'!AA25)</f>
        <v>-83.333333333333329</v>
      </c>
      <c r="AB36" s="264">
        <f>IF('Corporate Overhead'!AB25="","",'Corporate Overhead'!AB25)</f>
        <v>-83.333333333333329</v>
      </c>
      <c r="AC36" s="264">
        <f>IF('Corporate Overhead'!AC25="","",'Corporate Overhead'!AC25)</f>
        <v>-83.333333333333329</v>
      </c>
      <c r="AD36" s="264">
        <f>IF('Corporate Overhead'!AD25="","",'Corporate Overhead'!AD25)</f>
        <v>-83.333333333333329</v>
      </c>
      <c r="AE36" s="264">
        <f>IF('Corporate Overhead'!AE25="","",'Corporate Overhead'!AE25)</f>
        <v>-83.333333333333329</v>
      </c>
      <c r="AF36" s="264">
        <f>IF('Corporate Overhead'!AF25="","",'Corporate Overhead'!AF25)</f>
        <v>-83.333333333333329</v>
      </c>
      <c r="AG36" s="264">
        <f>IF('Corporate Overhead'!AG25="","",'Corporate Overhead'!AG25)</f>
        <v>-83.333333333333329</v>
      </c>
      <c r="AH36" s="264">
        <f>IF('Corporate Overhead'!AH25="","",'Corporate Overhead'!AH25)</f>
        <v>-83.333333333333329</v>
      </c>
      <c r="AI36" s="264">
        <f>IF('Corporate Overhead'!AI25="","",'Corporate Overhead'!AI25)</f>
        <v>-83.333333333333329</v>
      </c>
      <c r="AJ36" s="264">
        <f>IF('Corporate Overhead'!AJ25="","",'Corporate Overhead'!AJ25)</f>
        <v>-83.333333333333329</v>
      </c>
      <c r="AK36" s="264">
        <f>IF('Corporate Overhead'!AK25="","",'Corporate Overhead'!AK25)</f>
        <v>-83.333333333333329</v>
      </c>
      <c r="AL36" s="264">
        <f>IF('Corporate Overhead'!AL25="","",'Corporate Overhead'!AL25)</f>
        <v>-83.333333333333329</v>
      </c>
      <c r="AM36" s="264">
        <f>IF('Corporate Overhead'!AM25="","",'Corporate Overhead'!AM25)</f>
        <v>-83.333333333333329</v>
      </c>
      <c r="AN36" s="264">
        <f>IF('Corporate Overhead'!AN25="","",'Corporate Overhead'!AN25)</f>
        <v>-83.333333333333329</v>
      </c>
      <c r="AO36" s="264">
        <f>IF('Corporate Overhead'!AO25="","",'Corporate Overhead'!AO25)</f>
        <v>-83.333333333333329</v>
      </c>
      <c r="AP36" s="264">
        <f>IF('Corporate Overhead'!AP25="","",'Corporate Overhead'!AP25)</f>
        <v>-83.333333333333329</v>
      </c>
      <c r="AQ36" s="264">
        <f>IF('Corporate Overhead'!AQ25="","",'Corporate Overhead'!AQ25)</f>
        <v>-83.333333333333329</v>
      </c>
      <c r="AR36" s="264">
        <f>IF('Corporate Overhead'!AR25="","",'Corporate Overhead'!AR25)</f>
        <v>-83.333333333333329</v>
      </c>
      <c r="AS36" s="264">
        <f>IF('Corporate Overhead'!AS25="","",'Corporate Overhead'!AS25)</f>
        <v>-83.333333333333329</v>
      </c>
      <c r="AT36" s="264">
        <f>IF('Corporate Overhead'!AT25="","",'Corporate Overhead'!AT25)</f>
        <v>-83.333333333333329</v>
      </c>
      <c r="AU36" s="264">
        <f>IF('Corporate Overhead'!AU25="","",'Corporate Overhead'!AU25)</f>
        <v>-83.333333333333329</v>
      </c>
      <c r="AV36" s="264">
        <f>IF('Corporate Overhead'!AV25="","",'Corporate Overhead'!AV25)</f>
        <v>-83.333333333333329</v>
      </c>
      <c r="AW36" s="264">
        <f>IF('Corporate Overhead'!AW25="","",'Corporate Overhead'!AW25)</f>
        <v>-83.333333333333329</v>
      </c>
      <c r="AX36" s="264">
        <f>IF('Corporate Overhead'!AX25="","",'Corporate Overhead'!AX25)</f>
        <v>-83.333333333333329</v>
      </c>
      <c r="AY36" s="264">
        <f>IF('Corporate Overhead'!AY25="","",'Corporate Overhead'!AY25)</f>
        <v>-83.333333333333329</v>
      </c>
      <c r="AZ36" s="264">
        <f>IF('Corporate Overhead'!AZ25="","",'Corporate Overhead'!AZ25)</f>
        <v>-83.333333333333329</v>
      </c>
      <c r="BA36" s="264">
        <f>IF('Corporate Overhead'!BA25="","",'Corporate Overhead'!BA25)</f>
        <v>-83.333333333333329</v>
      </c>
      <c r="BB36" s="264">
        <f>IF('Corporate Overhead'!BB25="","",'Corporate Overhead'!BB25)</f>
        <v>-83.333333333333329</v>
      </c>
      <c r="BC36" s="264">
        <f>IF('Corporate Overhead'!BC25="","",'Corporate Overhead'!BC25)</f>
        <v>-83.333333333333329</v>
      </c>
      <c r="BD36" s="264">
        <f>IF('Corporate Overhead'!BD25="","",'Corporate Overhead'!BD25)</f>
        <v>-83.333333333333329</v>
      </c>
      <c r="BE36" s="264">
        <f>IF('Corporate Overhead'!BE25="","",'Corporate Overhead'!BE25)</f>
        <v>-83.333333333333329</v>
      </c>
      <c r="BF36" s="264">
        <f>IF('Corporate Overhead'!BF25="","",'Corporate Overhead'!BF25)</f>
        <v>-83.333333333333329</v>
      </c>
      <c r="BG36" s="264">
        <f>IF('Corporate Overhead'!BG25="","",'Corporate Overhead'!BG25)</f>
        <v>-83.333333333333329</v>
      </c>
      <c r="BH36" s="264">
        <f>IF('Corporate Overhead'!BH25="","",'Corporate Overhead'!BH25)</f>
        <v>-83.333333333333329</v>
      </c>
      <c r="BI36" s="264">
        <f>IF('Corporate Overhead'!BI25="","",'Corporate Overhead'!BI25)</f>
        <v>-83.333333333333329</v>
      </c>
      <c r="BJ36" s="264">
        <f>IF('Corporate Overhead'!BJ25="","",'Corporate Overhead'!BJ25)</f>
        <v>-83.333333333333329</v>
      </c>
      <c r="BK36" s="264">
        <f>IF('Corporate Overhead'!BK25="","",'Corporate Overhead'!BK25)</f>
        <v>-83.333333333333329</v>
      </c>
      <c r="BL36" s="264">
        <f>IF('Corporate Overhead'!BL25="","",'Corporate Overhead'!BL25)</f>
        <v>-83.333333333333329</v>
      </c>
      <c r="BM36" s="264">
        <f>IF('Corporate Overhead'!BM25="","",'Corporate Overhead'!BM25)</f>
        <v>-83.333333333333329</v>
      </c>
      <c r="BN36" s="264">
        <f>IF('Corporate Overhead'!BN25="","",'Corporate Overhead'!BN25)</f>
        <v>-83.333333333333329</v>
      </c>
      <c r="BO36" s="264">
        <f>IF('Corporate Overhead'!BO25="","",'Corporate Overhead'!BO25)</f>
        <v>-83.333333333333329</v>
      </c>
      <c r="BP36" s="264">
        <f>IF('Corporate Overhead'!BP25="","",'Corporate Overhead'!BP25)</f>
        <v>-83.333333333333329</v>
      </c>
      <c r="BQ36" s="264">
        <f>IF('Corporate Overhead'!BQ25="","",'Corporate Overhead'!BQ25)</f>
        <v>-83.333333333333329</v>
      </c>
      <c r="BR36" s="264">
        <f>IF('Corporate Overhead'!BR25="","",'Corporate Overhead'!BR25)</f>
        <v>-83.333333333333329</v>
      </c>
      <c r="BS36" s="264">
        <f>IF('Corporate Overhead'!BS25="","",'Corporate Overhead'!BS25)</f>
        <v>-83.333333333333329</v>
      </c>
      <c r="BT36" s="264">
        <f>IF('Corporate Overhead'!BT25="","",'Corporate Overhead'!BT25)</f>
        <v>-83.333333333333329</v>
      </c>
      <c r="BU36" s="264">
        <f>IF('Corporate Overhead'!BU25="","",'Corporate Overhead'!BU25)</f>
        <v>-83.333333333333329</v>
      </c>
      <c r="BV36" s="264">
        <f>IF('Corporate Overhead'!BV25="","",'Corporate Overhead'!BV25)</f>
        <v>-83.333333333333329</v>
      </c>
      <c r="BW36" s="264">
        <f>IF('Corporate Overhead'!BW25="","",'Corporate Overhead'!BW25)</f>
        <v>-83.333333333333329</v>
      </c>
      <c r="BX36" s="264">
        <f>IF('Corporate Overhead'!BX25="","",'Corporate Overhead'!BX25)</f>
        <v>-83.333333333333329</v>
      </c>
      <c r="BY36" s="264">
        <f>IF('Corporate Overhead'!BY25="","",'Corporate Overhead'!BY25)</f>
        <v>-83.333333333333329</v>
      </c>
      <c r="BZ36" s="264">
        <f>IF('Corporate Overhead'!BZ25="","",'Corporate Overhead'!BZ25)</f>
        <v>-83.333333333333329</v>
      </c>
      <c r="CA36" s="264">
        <f>IF('Corporate Overhead'!CA25="","",'Corporate Overhead'!CA25)</f>
        <v>-83.333333333333329</v>
      </c>
      <c r="CB36" s="264">
        <f>IF('Corporate Overhead'!CB25="","",'Corporate Overhead'!CB25)</f>
        <v>-83.333333333333329</v>
      </c>
      <c r="CC36" s="264">
        <f>IF('Corporate Overhead'!CC25="","",'Corporate Overhead'!CC25)</f>
        <v>-83.333333333333329</v>
      </c>
      <c r="CD36" s="264">
        <f>IF('Corporate Overhead'!CD25="","",'Corporate Overhead'!CD25)</f>
        <v>-83.333333333333329</v>
      </c>
      <c r="CE36" s="264">
        <f>IF('Corporate Overhead'!CE25="","",'Corporate Overhead'!CE25)</f>
        <v>-83.333333333333329</v>
      </c>
      <c r="CF36" s="264">
        <f>IF('Corporate Overhead'!CF25="","",'Corporate Overhead'!CF25)</f>
        <v>-83.333333333333329</v>
      </c>
      <c r="CG36" s="264">
        <f>IF('Corporate Overhead'!CG25="","",'Corporate Overhead'!CG25)</f>
        <v>-83.333333333333329</v>
      </c>
      <c r="CH36" s="264">
        <f>IF('Corporate Overhead'!CH25="","",'Corporate Overhead'!CH25)</f>
        <v>-83.333333333333329</v>
      </c>
      <c r="CI36" s="264">
        <f>IF('Corporate Overhead'!CI25="","",'Corporate Overhead'!CI25)</f>
        <v>-83.333333333333329</v>
      </c>
      <c r="CJ36" s="264">
        <f>IF('Corporate Overhead'!CJ25="","",'Corporate Overhead'!CJ25)</f>
        <v>-83.333333333333329</v>
      </c>
      <c r="CK36" s="264">
        <f>IF('Corporate Overhead'!CK25="","",'Corporate Overhead'!CK25)</f>
        <v>-83.333333333333329</v>
      </c>
      <c r="CL36" s="264">
        <f>IF('Corporate Overhead'!CL25="","",'Corporate Overhead'!CL25)</f>
        <v>-83.333333333333329</v>
      </c>
      <c r="CN36" s="264" t="str">
        <f>IF('Corporate Overhead'!CN25="","",'Corporate Overhead'!CN25)</f>
        <v/>
      </c>
      <c r="CO36" s="264" t="e">
        <f>IF('Corporate Overhead'!CO25="","",'Corporate Overhead'!CO25)</f>
        <v>#N/A</v>
      </c>
      <c r="CP36" s="264" t="e">
        <f>IF('Corporate Overhead'!CP25="","",'Corporate Overhead'!CP25)</f>
        <v>#N/A</v>
      </c>
      <c r="CQ36" s="264" t="e">
        <f>IF('Corporate Overhead'!CQ25="","",'Corporate Overhead'!CQ25)</f>
        <v>#N/A</v>
      </c>
      <c r="CR36" s="264" t="e">
        <f>IF('Corporate Overhead'!CR25="","",'Corporate Overhead'!CR25)</f>
        <v>#N/A</v>
      </c>
      <c r="CS36" s="264" t="e">
        <f>IF('Corporate Overhead'!CS25="","",'Corporate Overhead'!CS25)</f>
        <v>#N/A</v>
      </c>
      <c r="CT36" s="264" t="e">
        <f>IF('Corporate Overhead'!CT25="","",'Corporate Overhead'!CT25)</f>
        <v>#N/A</v>
      </c>
      <c r="CU36" s="264" t="e">
        <f>IF('Corporate Overhead'!CU25="","",'Corporate Overhead'!CU25)</f>
        <v>#N/A</v>
      </c>
      <c r="CV36" s="264" t="e">
        <f>IF('Corporate Overhead'!CV25="","",'Corporate Overhead'!CV25)</f>
        <v>#N/A</v>
      </c>
      <c r="CW36" s="264" t="e">
        <f>IF('Corporate Overhead'!CW25="","",'Corporate Overhead'!CW25)</f>
        <v>#N/A</v>
      </c>
      <c r="CX36" s="264" t="e">
        <f>IF('Corporate Overhead'!CX25="","",'Corporate Overhead'!CX25)</f>
        <v>#N/A</v>
      </c>
      <c r="CY36" s="264" t="e">
        <f>IF('Corporate Overhead'!CY25="","",'Corporate Overhead'!CY25)</f>
        <v>#N/A</v>
      </c>
      <c r="CZ36" s="264" t="e">
        <f>IF('Corporate Overhead'!CZ25="","",'Corporate Overhead'!CZ25)</f>
        <v>#N/A</v>
      </c>
      <c r="DA36" s="264" t="e">
        <f>IF('Corporate Overhead'!DA25="","",'Corporate Overhead'!DA25)</f>
        <v>#N/A</v>
      </c>
      <c r="DB36" s="264" t="e">
        <f>IF('Corporate Overhead'!DB25="","",'Corporate Overhead'!DB25)</f>
        <v>#N/A</v>
      </c>
      <c r="DC36" s="264" t="e">
        <f>IF('Corporate Overhead'!DC25="","",'Corporate Overhead'!DC25)</f>
        <v>#N/A</v>
      </c>
      <c r="DD36" s="264" t="e">
        <f>IF('Corporate Overhead'!DD25="","",'Corporate Overhead'!DD25)</f>
        <v>#N/A</v>
      </c>
      <c r="DE36" s="264" t="e">
        <f>IF('Corporate Overhead'!DE25="","",'Corporate Overhead'!DE25)</f>
        <v>#N/A</v>
      </c>
      <c r="DF36" s="264" t="e">
        <f>IF('Corporate Overhead'!DF25="","",'Corporate Overhead'!DF25)</f>
        <v>#N/A</v>
      </c>
      <c r="DG36" s="264" t="e">
        <f>IF('Corporate Overhead'!DG25="","",'Corporate Overhead'!DG25)</f>
        <v>#N/A</v>
      </c>
      <c r="DH36" s="264" t="e">
        <f>IF('Corporate Overhead'!DH25="","",'Corporate Overhead'!DH25)</f>
        <v>#N/A</v>
      </c>
      <c r="DI36" s="264" t="e">
        <f>IF('Corporate Overhead'!DI25="","",'Corporate Overhead'!DI25)</f>
        <v>#N/A</v>
      </c>
      <c r="DJ36" s="264" t="e">
        <f>IF('Corporate Overhead'!DJ25="","",'Corporate Overhead'!DJ25)</f>
        <v>#N/A</v>
      </c>
      <c r="DK36" s="264" t="e">
        <f>IF('Corporate Overhead'!DK25="","",'Corporate Overhead'!DK25)</f>
        <v>#N/A</v>
      </c>
      <c r="DL36" s="264" t="e">
        <f>IF('Corporate Overhead'!DL25="","",'Corporate Overhead'!DL25)</f>
        <v>#N/A</v>
      </c>
    </row>
    <row r="37" spans="2:116" x14ac:dyDescent="0.35">
      <c r="B37" t="s">
        <v>227</v>
      </c>
      <c r="E37" t="s">
        <v>227</v>
      </c>
      <c r="F37" t="s">
        <v>227</v>
      </c>
      <c r="G37" s="27" t="s">
        <v>604</v>
      </c>
      <c r="H37" s="27"/>
      <c r="I37" s="27"/>
      <c r="J37" s="28"/>
      <c r="K37" s="63">
        <f t="shared" si="42"/>
        <v>-407350.40000000014</v>
      </c>
      <c r="L37" s="63">
        <f t="shared" si="42"/>
        <v>-873159.75759692932</v>
      </c>
      <c r="M37" s="63">
        <f t="shared" si="42"/>
        <v>-938567.3342733382</v>
      </c>
      <c r="N37" s="63">
        <f t="shared" si="42"/>
        <v>-1008395.7900876809</v>
      </c>
      <c r="O37" s="63">
        <f t="shared" si="42"/>
        <v>-1082926.3077558463</v>
      </c>
      <c r="P37" s="63">
        <f t="shared" si="42"/>
        <v>-649830.52849496494</v>
      </c>
      <c r="Q37" s="28"/>
      <c r="R37"/>
      <c r="S37" s="265">
        <f t="shared" ref="S37:AX37" si="43">SUMIF($C:$C,$F37,S:S)</f>
        <v>-33945.866666666669</v>
      </c>
      <c r="T37" s="265">
        <f t="shared" si="43"/>
        <v>-33945.866666666669</v>
      </c>
      <c r="U37" s="265">
        <f t="shared" si="43"/>
        <v>-33945.866666666669</v>
      </c>
      <c r="V37" s="265">
        <f t="shared" si="43"/>
        <v>-33945.866666666669</v>
      </c>
      <c r="W37" s="265">
        <f t="shared" si="43"/>
        <v>-33945.866666666669</v>
      </c>
      <c r="X37" s="265">
        <f t="shared" si="43"/>
        <v>-33945.866666666669</v>
      </c>
      <c r="Y37" s="265">
        <f t="shared" si="43"/>
        <v>-33945.866666666669</v>
      </c>
      <c r="Z37" s="265">
        <f t="shared" si="43"/>
        <v>-33945.866666666669</v>
      </c>
      <c r="AA37" s="265">
        <f t="shared" si="43"/>
        <v>-33945.866666666669</v>
      </c>
      <c r="AB37" s="265">
        <f t="shared" si="43"/>
        <v>-33945.866666666669</v>
      </c>
      <c r="AC37" s="265">
        <f t="shared" si="43"/>
        <v>-33945.866666666669</v>
      </c>
      <c r="AD37" s="265">
        <f t="shared" si="43"/>
        <v>-33945.866666666669</v>
      </c>
      <c r="AE37" s="265">
        <f t="shared" si="43"/>
        <v>-71150.138867988819</v>
      </c>
      <c r="AF37" s="265">
        <f t="shared" si="43"/>
        <v>-71437.444287184175</v>
      </c>
      <c r="AG37" s="265">
        <f t="shared" si="43"/>
        <v>-71726.527115910969</v>
      </c>
      <c r="AH37" s="265">
        <f t="shared" si="43"/>
        <v>-72017.397177974053</v>
      </c>
      <c r="AI37" s="265">
        <f t="shared" si="43"/>
        <v>-72310.064348185348</v>
      </c>
      <c r="AJ37" s="265">
        <f t="shared" si="43"/>
        <v>-72604.538552618877</v>
      </c>
      <c r="AK37" s="265">
        <f t="shared" si="43"/>
        <v>-72900.829768865471</v>
      </c>
      <c r="AL37" s="265">
        <f t="shared" si="43"/>
        <v>-73198.948026291007</v>
      </c>
      <c r="AM37" s="265">
        <f t="shared" si="43"/>
        <v>-73498.903406294354</v>
      </c>
      <c r="AN37" s="265">
        <f t="shared" si="43"/>
        <v>-73800.706042565886</v>
      </c>
      <c r="AO37" s="265">
        <f t="shared" si="43"/>
        <v>-74104.366121348648</v>
      </c>
      <c r="AP37" s="265">
        <f t="shared" si="43"/>
        <v>-74409.893881701588</v>
      </c>
      <c r="AQ37" s="265">
        <f t="shared" si="43"/>
        <v>-76477.582615761552</v>
      </c>
      <c r="AR37" s="265">
        <f t="shared" si="43"/>
        <v>-76786.876669007819</v>
      </c>
      <c r="AS37" s="265">
        <f t="shared" si="43"/>
        <v>-77098.069440528474</v>
      </c>
      <c r="AT37" s="265">
        <f t="shared" si="43"/>
        <v>-77411.171383287656</v>
      </c>
      <c r="AU37" s="265">
        <f t="shared" si="43"/>
        <v>-77726.193004393106</v>
      </c>
      <c r="AV37" s="265">
        <f t="shared" si="43"/>
        <v>-78043.144865366907</v>
      </c>
      <c r="AW37" s="265">
        <f t="shared" si="43"/>
        <v>-78362.037582415811</v>
      </c>
      <c r="AX37" s="265">
        <f t="shared" si="43"/>
        <v>-78682.881826703902</v>
      </c>
      <c r="AY37" s="265">
        <f t="shared" ref="AY37:CD37" si="44">SUMIF($C:$C,$F37,AY:AY)</f>
        <v>-79005.688324626433</v>
      </c>
      <c r="AZ37" s="265">
        <f t="shared" si="44"/>
        <v>-79330.467858084754</v>
      </c>
      <c r="BA37" s="265">
        <f t="shared" si="44"/>
        <v>-79657.231264761547</v>
      </c>
      <c r="BB37" s="265">
        <f t="shared" si="44"/>
        <v>-79985.989438400327</v>
      </c>
      <c r="BC37" s="265">
        <f t="shared" si="44"/>
        <v>-82165.050479083802</v>
      </c>
      <c r="BD37" s="265">
        <f t="shared" si="44"/>
        <v>-82497.831093512956</v>
      </c>
      <c r="BE37" s="265">
        <f t="shared" si="44"/>
        <v>-82832.639495289783</v>
      </c>
      <c r="BF37" s="265">
        <f t="shared" si="44"/>
        <v>-83169.486805202338</v>
      </c>
      <c r="BG37" s="265">
        <f t="shared" si="44"/>
        <v>-83508.38420150477</v>
      </c>
      <c r="BH37" s="265">
        <f t="shared" si="44"/>
        <v>-83849.342920206967</v>
      </c>
      <c r="BI37" s="265">
        <f t="shared" si="44"/>
        <v>-84192.374255361137</v>
      </c>
      <c r="BJ37" s="265">
        <f t="shared" si="44"/>
        <v>-84537.48955934729</v>
      </c>
      <c r="BK37" s="265">
        <f t="shared" si="44"/>
        <v>-84884.700243169165</v>
      </c>
      <c r="BL37" s="265">
        <f t="shared" si="44"/>
        <v>-85234.017776737819</v>
      </c>
      <c r="BM37" s="265">
        <f t="shared" si="44"/>
        <v>-85585.453689173344</v>
      </c>
      <c r="BN37" s="265">
        <f t="shared" si="44"/>
        <v>-85939.019569091601</v>
      </c>
      <c r="BO37" s="265">
        <f t="shared" si="44"/>
        <v>-88235.439072403547</v>
      </c>
      <c r="BP37" s="265">
        <f t="shared" si="44"/>
        <v>-88593.299892612413</v>
      </c>
      <c r="BQ37" s="265">
        <f t="shared" si="44"/>
        <v>-88953.325806109482</v>
      </c>
      <c r="BR37" s="265">
        <f t="shared" si="44"/>
        <v>-89315.528642479199</v>
      </c>
      <c r="BS37" s="265">
        <f t="shared" si="44"/>
        <v>-89679.920292294264</v>
      </c>
      <c r="BT37" s="265">
        <f t="shared" si="44"/>
        <v>-90046.512707423666</v>
      </c>
      <c r="BU37" s="265">
        <f t="shared" si="44"/>
        <v>-90415.317901333663</v>
      </c>
      <c r="BV37" s="265">
        <f t="shared" si="44"/>
        <v>-90786.347949397066</v>
      </c>
      <c r="BW37" s="265">
        <f t="shared" si="44"/>
        <v>-91159.61498919563</v>
      </c>
      <c r="BX37" s="265">
        <f t="shared" si="44"/>
        <v>-91535.131220834941</v>
      </c>
      <c r="BY37" s="265">
        <f t="shared" si="44"/>
        <v>-91912.908907248318</v>
      </c>
      <c r="BZ37" s="265">
        <f t="shared" si="44"/>
        <v>-92292.960374514252</v>
      </c>
      <c r="CA37" s="265">
        <f t="shared" si="44"/>
        <v>-53904.022086237739</v>
      </c>
      <c r="CB37" s="265">
        <f t="shared" si="44"/>
        <v>-53948.583151463419</v>
      </c>
      <c r="CC37" s="265">
        <f t="shared" si="44"/>
        <v>-53993.329887794331</v>
      </c>
      <c r="CD37" s="265">
        <f t="shared" si="44"/>
        <v>-54038.263068860026</v>
      </c>
      <c r="CE37" s="265">
        <f t="shared" ref="CE37:CL37" si="45">SUMIF($C:$C,$F37,CE:CE)</f>
        <v>-54083.383471513538</v>
      </c>
      <c r="CF37" s="265">
        <f t="shared" si="45"/>
        <v>-54128.691875844073</v>
      </c>
      <c r="CG37" s="265">
        <f t="shared" si="45"/>
        <v>-54174.189065193757</v>
      </c>
      <c r="CH37" s="265">
        <f t="shared" si="45"/>
        <v>-54219.87582616508</v>
      </c>
      <c r="CI37" s="265">
        <f t="shared" si="45"/>
        <v>-54265.752948640657</v>
      </c>
      <c r="CJ37" s="265">
        <f t="shared" si="45"/>
        <v>-54311.821225792912</v>
      </c>
      <c r="CK37" s="265">
        <f t="shared" si="45"/>
        <v>-54358.081454100087</v>
      </c>
      <c r="CL37" s="265">
        <f t="shared" si="45"/>
        <v>-54404.53443335928</v>
      </c>
      <c r="CN37" s="265">
        <f t="shared" ref="CN37:DL37" si="46">SUMIF($C:$C,$F37,CN:CN)</f>
        <v>0</v>
      </c>
      <c r="CO37" s="265" t="e">
        <f t="shared" si="46"/>
        <v>#N/A</v>
      </c>
      <c r="CP37" s="265" t="e">
        <f t="shared" si="46"/>
        <v>#N/A</v>
      </c>
      <c r="CQ37" s="265" t="e">
        <f t="shared" si="46"/>
        <v>#N/A</v>
      </c>
      <c r="CR37" s="265" t="e">
        <f t="shared" si="46"/>
        <v>#N/A</v>
      </c>
      <c r="CS37" s="265" t="e">
        <f t="shared" si="46"/>
        <v>#N/A</v>
      </c>
      <c r="CT37" s="265" t="e">
        <f t="shared" si="46"/>
        <v>#N/A</v>
      </c>
      <c r="CU37" s="265" t="e">
        <f t="shared" si="46"/>
        <v>#N/A</v>
      </c>
      <c r="CV37" s="265" t="e">
        <f t="shared" si="46"/>
        <v>#N/A</v>
      </c>
      <c r="CW37" s="265" t="e">
        <f t="shared" si="46"/>
        <v>#N/A</v>
      </c>
      <c r="CX37" s="265" t="e">
        <f t="shared" si="46"/>
        <v>#N/A</v>
      </c>
      <c r="CY37" s="265" t="e">
        <f t="shared" si="46"/>
        <v>#N/A</v>
      </c>
      <c r="CZ37" s="265" t="e">
        <f t="shared" si="46"/>
        <v>#N/A</v>
      </c>
      <c r="DA37" s="265" t="e">
        <f t="shared" si="46"/>
        <v>#N/A</v>
      </c>
      <c r="DB37" s="265" t="e">
        <f t="shared" si="46"/>
        <v>#N/A</v>
      </c>
      <c r="DC37" s="265" t="e">
        <f t="shared" si="46"/>
        <v>#N/A</v>
      </c>
      <c r="DD37" s="265" t="e">
        <f t="shared" si="46"/>
        <v>#N/A</v>
      </c>
      <c r="DE37" s="265" t="e">
        <f t="shared" si="46"/>
        <v>#N/A</v>
      </c>
      <c r="DF37" s="265" t="e">
        <f t="shared" si="46"/>
        <v>#N/A</v>
      </c>
      <c r="DG37" s="265" t="e">
        <f t="shared" si="46"/>
        <v>#N/A</v>
      </c>
      <c r="DH37" s="265" t="e">
        <f t="shared" si="46"/>
        <v>#N/A</v>
      </c>
      <c r="DI37" s="265" t="e">
        <f t="shared" si="46"/>
        <v>#N/A</v>
      </c>
      <c r="DJ37" s="265" t="e">
        <f t="shared" si="46"/>
        <v>#N/A</v>
      </c>
      <c r="DK37" s="265" t="e">
        <f t="shared" si="46"/>
        <v>#N/A</v>
      </c>
      <c r="DL37" s="265" t="e">
        <f t="shared" si="46"/>
        <v>#N/A</v>
      </c>
    </row>
    <row r="38" spans="2:116" x14ac:dyDescent="0.35">
      <c r="B38" t="s">
        <v>227</v>
      </c>
      <c r="R38"/>
    </row>
    <row r="39" spans="2:116" x14ac:dyDescent="0.35">
      <c r="G39" s="27" t="s">
        <v>605</v>
      </c>
      <c r="H39" s="27"/>
      <c r="I39" s="27"/>
      <c r="J39" s="28"/>
      <c r="K39" s="28">
        <f t="shared" ref="K39:P39" si="47">SUMIF($4:$4,K$3,39:39)</f>
        <v>-407350.40000000014</v>
      </c>
      <c r="L39" s="28">
        <f t="shared" si="47"/>
        <v>-873159.75759692932</v>
      </c>
      <c r="M39" s="28">
        <f t="shared" si="47"/>
        <v>-938567.3342733382</v>
      </c>
      <c r="N39" s="28">
        <f t="shared" si="47"/>
        <v>-1008395.7900876809</v>
      </c>
      <c r="O39" s="28">
        <f t="shared" si="47"/>
        <v>-1082926.3077558463</v>
      </c>
      <c r="P39" s="28">
        <f t="shared" si="47"/>
        <v>-649830.52849496494</v>
      </c>
      <c r="Q39" s="28"/>
      <c r="R39"/>
      <c r="S39" s="28">
        <f t="shared" ref="S39:AX39" si="48">IFERROR(S28,0)+IFERROR(S37,0)</f>
        <v>-33945.866666666669</v>
      </c>
      <c r="T39" s="28">
        <f t="shared" si="48"/>
        <v>-33945.866666666669</v>
      </c>
      <c r="U39" s="28">
        <f t="shared" si="48"/>
        <v>-33945.866666666669</v>
      </c>
      <c r="V39" s="28">
        <f t="shared" si="48"/>
        <v>-33945.866666666669</v>
      </c>
      <c r="W39" s="28">
        <f t="shared" si="48"/>
        <v>-33945.866666666669</v>
      </c>
      <c r="X39" s="28">
        <f t="shared" si="48"/>
        <v>-33945.866666666669</v>
      </c>
      <c r="Y39" s="28">
        <f t="shared" si="48"/>
        <v>-33945.866666666669</v>
      </c>
      <c r="Z39" s="28">
        <f t="shared" si="48"/>
        <v>-33945.866666666669</v>
      </c>
      <c r="AA39" s="28">
        <f t="shared" si="48"/>
        <v>-33945.866666666669</v>
      </c>
      <c r="AB39" s="28">
        <f t="shared" si="48"/>
        <v>-33945.866666666669</v>
      </c>
      <c r="AC39" s="28">
        <f t="shared" si="48"/>
        <v>-33945.866666666669</v>
      </c>
      <c r="AD39" s="28">
        <f t="shared" si="48"/>
        <v>-33945.866666666669</v>
      </c>
      <c r="AE39" s="28">
        <f t="shared" si="48"/>
        <v>-71150.138867988819</v>
      </c>
      <c r="AF39" s="28">
        <f t="shared" si="48"/>
        <v>-71437.444287184175</v>
      </c>
      <c r="AG39" s="28">
        <f t="shared" si="48"/>
        <v>-71726.527115910969</v>
      </c>
      <c r="AH39" s="28">
        <f t="shared" si="48"/>
        <v>-72017.397177974053</v>
      </c>
      <c r="AI39" s="28">
        <f t="shared" si="48"/>
        <v>-72310.064348185348</v>
      </c>
      <c r="AJ39" s="28">
        <f t="shared" si="48"/>
        <v>-72604.538552618877</v>
      </c>
      <c r="AK39" s="28">
        <f t="shared" si="48"/>
        <v>-72900.829768865471</v>
      </c>
      <c r="AL39" s="28">
        <f t="shared" si="48"/>
        <v>-73198.948026291007</v>
      </c>
      <c r="AM39" s="28">
        <f t="shared" si="48"/>
        <v>-73498.903406294354</v>
      </c>
      <c r="AN39" s="28">
        <f t="shared" si="48"/>
        <v>-73800.706042565886</v>
      </c>
      <c r="AO39" s="28">
        <f t="shared" si="48"/>
        <v>-74104.366121348648</v>
      </c>
      <c r="AP39" s="28">
        <f t="shared" si="48"/>
        <v>-74409.893881701588</v>
      </c>
      <c r="AQ39" s="28">
        <f t="shared" si="48"/>
        <v>-76477.582615761552</v>
      </c>
      <c r="AR39" s="28">
        <f t="shared" si="48"/>
        <v>-76786.876669007819</v>
      </c>
      <c r="AS39" s="28">
        <f t="shared" si="48"/>
        <v>-77098.069440528474</v>
      </c>
      <c r="AT39" s="28">
        <f t="shared" si="48"/>
        <v>-77411.171383287656</v>
      </c>
      <c r="AU39" s="28">
        <f t="shared" si="48"/>
        <v>-77726.193004393106</v>
      </c>
      <c r="AV39" s="28">
        <f t="shared" si="48"/>
        <v>-78043.144865366907</v>
      </c>
      <c r="AW39" s="28">
        <f t="shared" si="48"/>
        <v>-78362.037582415811</v>
      </c>
      <c r="AX39" s="28">
        <f t="shared" si="48"/>
        <v>-78682.881826703902</v>
      </c>
      <c r="AY39" s="28">
        <f t="shared" ref="AY39:CD39" si="49">IFERROR(AY28,0)+IFERROR(AY37,0)</f>
        <v>-79005.688324626433</v>
      </c>
      <c r="AZ39" s="28">
        <f t="shared" si="49"/>
        <v>-79330.467858084754</v>
      </c>
      <c r="BA39" s="28">
        <f t="shared" si="49"/>
        <v>-79657.231264761547</v>
      </c>
      <c r="BB39" s="28">
        <f t="shared" si="49"/>
        <v>-79985.989438400327</v>
      </c>
      <c r="BC39" s="28">
        <f t="shared" si="49"/>
        <v>-82165.050479083802</v>
      </c>
      <c r="BD39" s="28">
        <f t="shared" si="49"/>
        <v>-82497.831093512956</v>
      </c>
      <c r="BE39" s="28">
        <f t="shared" si="49"/>
        <v>-82832.639495289783</v>
      </c>
      <c r="BF39" s="28">
        <f t="shared" si="49"/>
        <v>-83169.486805202338</v>
      </c>
      <c r="BG39" s="28">
        <f t="shared" si="49"/>
        <v>-83508.38420150477</v>
      </c>
      <c r="BH39" s="28">
        <f t="shared" si="49"/>
        <v>-83849.342920206967</v>
      </c>
      <c r="BI39" s="28">
        <f t="shared" si="49"/>
        <v>-84192.374255361137</v>
      </c>
      <c r="BJ39" s="28">
        <f t="shared" si="49"/>
        <v>-84537.48955934729</v>
      </c>
      <c r="BK39" s="28">
        <f t="shared" si="49"/>
        <v>-84884.700243169165</v>
      </c>
      <c r="BL39" s="28">
        <f t="shared" si="49"/>
        <v>-85234.017776737819</v>
      </c>
      <c r="BM39" s="28">
        <f t="shared" si="49"/>
        <v>-85585.453689173344</v>
      </c>
      <c r="BN39" s="28">
        <f t="shared" si="49"/>
        <v>-85939.019569091601</v>
      </c>
      <c r="BO39" s="28">
        <f t="shared" si="49"/>
        <v>-88235.439072403547</v>
      </c>
      <c r="BP39" s="28">
        <f t="shared" si="49"/>
        <v>-88593.299892612413</v>
      </c>
      <c r="BQ39" s="28">
        <f t="shared" si="49"/>
        <v>-88953.325806109482</v>
      </c>
      <c r="BR39" s="28">
        <f t="shared" si="49"/>
        <v>-89315.528642479199</v>
      </c>
      <c r="BS39" s="28">
        <f t="shared" si="49"/>
        <v>-89679.920292294264</v>
      </c>
      <c r="BT39" s="28">
        <f t="shared" si="49"/>
        <v>-90046.512707423666</v>
      </c>
      <c r="BU39" s="28">
        <f t="shared" si="49"/>
        <v>-90415.317901333663</v>
      </c>
      <c r="BV39" s="28">
        <f t="shared" si="49"/>
        <v>-90786.347949397066</v>
      </c>
      <c r="BW39" s="28">
        <f t="shared" si="49"/>
        <v>-91159.61498919563</v>
      </c>
      <c r="BX39" s="28">
        <f t="shared" si="49"/>
        <v>-91535.131220834941</v>
      </c>
      <c r="BY39" s="28">
        <f t="shared" si="49"/>
        <v>-91912.908907248318</v>
      </c>
      <c r="BZ39" s="28">
        <f t="shared" si="49"/>
        <v>-92292.960374514252</v>
      </c>
      <c r="CA39" s="28">
        <f t="shared" si="49"/>
        <v>-53904.022086237739</v>
      </c>
      <c r="CB39" s="28">
        <f t="shared" si="49"/>
        <v>-53948.583151463419</v>
      </c>
      <c r="CC39" s="28">
        <f t="shared" si="49"/>
        <v>-53993.329887794331</v>
      </c>
      <c r="CD39" s="28">
        <f t="shared" si="49"/>
        <v>-54038.263068860026</v>
      </c>
      <c r="CE39" s="28">
        <f t="shared" ref="CE39:CL39" si="50">IFERROR(CE28,0)+IFERROR(CE37,0)</f>
        <v>-54083.383471513538</v>
      </c>
      <c r="CF39" s="28">
        <f t="shared" si="50"/>
        <v>-54128.691875844073</v>
      </c>
      <c r="CG39" s="28">
        <f t="shared" si="50"/>
        <v>-54174.189065193757</v>
      </c>
      <c r="CH39" s="28">
        <f t="shared" si="50"/>
        <v>-54219.87582616508</v>
      </c>
      <c r="CI39" s="28">
        <f t="shared" si="50"/>
        <v>-54265.752948640657</v>
      </c>
      <c r="CJ39" s="28">
        <f t="shared" si="50"/>
        <v>-54311.821225792912</v>
      </c>
      <c r="CK39" s="28">
        <f t="shared" si="50"/>
        <v>-54358.081454100087</v>
      </c>
      <c r="CL39" s="28">
        <f t="shared" si="50"/>
        <v>-54404.53443335928</v>
      </c>
      <c r="CN39" s="28">
        <f t="shared" ref="CN39:DL39" si="51">IFERROR(CN28,0)+IFERROR(CN37,0)</f>
        <v>0</v>
      </c>
      <c r="CO39" s="28">
        <f t="shared" si="51"/>
        <v>0</v>
      </c>
      <c r="CP39" s="28">
        <f t="shared" si="51"/>
        <v>0</v>
      </c>
      <c r="CQ39" s="28">
        <f t="shared" si="51"/>
        <v>0</v>
      </c>
      <c r="CR39" s="28">
        <f t="shared" si="51"/>
        <v>0</v>
      </c>
      <c r="CS39" s="28">
        <f t="shared" si="51"/>
        <v>0</v>
      </c>
      <c r="CT39" s="28">
        <f t="shared" si="51"/>
        <v>0</v>
      </c>
      <c r="CU39" s="28">
        <f t="shared" si="51"/>
        <v>0</v>
      </c>
      <c r="CV39" s="28">
        <f t="shared" si="51"/>
        <v>0</v>
      </c>
      <c r="CW39" s="28">
        <f t="shared" si="51"/>
        <v>0</v>
      </c>
      <c r="CX39" s="28">
        <f t="shared" si="51"/>
        <v>0</v>
      </c>
      <c r="CY39" s="28">
        <f t="shared" si="51"/>
        <v>0</v>
      </c>
      <c r="CZ39" s="28">
        <f t="shared" si="51"/>
        <v>0</v>
      </c>
      <c r="DA39" s="28">
        <f t="shared" si="51"/>
        <v>0</v>
      </c>
      <c r="DB39" s="28">
        <f t="shared" si="51"/>
        <v>0</v>
      </c>
      <c r="DC39" s="28">
        <f t="shared" si="51"/>
        <v>0</v>
      </c>
      <c r="DD39" s="28">
        <f t="shared" si="51"/>
        <v>0</v>
      </c>
      <c r="DE39" s="28">
        <f t="shared" si="51"/>
        <v>0</v>
      </c>
      <c r="DF39" s="28">
        <f t="shared" si="51"/>
        <v>0</v>
      </c>
      <c r="DG39" s="28">
        <f t="shared" si="51"/>
        <v>0</v>
      </c>
      <c r="DH39" s="28">
        <f t="shared" si="51"/>
        <v>0</v>
      </c>
      <c r="DI39" s="28">
        <f t="shared" si="51"/>
        <v>0</v>
      </c>
      <c r="DJ39" s="28">
        <f t="shared" si="51"/>
        <v>0</v>
      </c>
      <c r="DK39" s="28">
        <f t="shared" si="51"/>
        <v>0</v>
      </c>
      <c r="DL39" s="28">
        <f t="shared" si="51"/>
        <v>0</v>
      </c>
    </row>
    <row r="40" spans="2:116" x14ac:dyDescent="0.35">
      <c r="G40" s="129" t="s">
        <v>606</v>
      </c>
      <c r="H40" s="27"/>
      <c r="I40" s="27"/>
      <c r="J40" s="28"/>
      <c r="K40" s="21">
        <f t="shared" ref="K40:P40" si="52">IFERROR(K39/K18,0)</f>
        <v>-8.0734154118107943E-3</v>
      </c>
      <c r="L40" s="21">
        <f t="shared" si="52"/>
        <v>-1.9591109460402316E-2</v>
      </c>
      <c r="M40" s="21">
        <f t="shared" si="52"/>
        <v>-1.9155372901327357E-2</v>
      </c>
      <c r="N40" s="21">
        <f t="shared" si="52"/>
        <v>-1.8756493133835466E-2</v>
      </c>
      <c r="O40" s="21">
        <f t="shared" si="52"/>
        <v>-1.8390001902035217E-2</v>
      </c>
      <c r="P40" s="21">
        <f t="shared" si="52"/>
        <v>-4.9485209849554082E-2</v>
      </c>
      <c r="Q40" s="269"/>
      <c r="R40"/>
      <c r="S40" s="21">
        <f t="shared" ref="S40:AX40" si="53">IFERROR(S39/S18,0)</f>
        <v>-8.4512531120331941E-3</v>
      </c>
      <c r="T40" s="21">
        <f t="shared" si="53"/>
        <v>-8.3814080449916006E-3</v>
      </c>
      <c r="U40" s="21">
        <f t="shared" si="53"/>
        <v>-8.3122821449227672E-3</v>
      </c>
      <c r="V40" s="21">
        <f t="shared" si="53"/>
        <v>-8.243865973265355E-3</v>
      </c>
      <c r="W40" s="21">
        <f t="shared" si="53"/>
        <v>-8.1761502480213293E-3</v>
      </c>
      <c r="X40" s="21">
        <f t="shared" si="53"/>
        <v>-8.10912584056361E-3</v>
      </c>
      <c r="Y40" s="21">
        <f t="shared" si="53"/>
        <v>-8.0427837725212895E-3</v>
      </c>
      <c r="Z40" s="21">
        <f t="shared" si="53"/>
        <v>-7.9771152127403131E-3</v>
      </c>
      <c r="AA40" s="21">
        <f t="shared" si="53"/>
        <v>-7.9121114743172342E-3</v>
      </c>
      <c r="AB40" s="21">
        <f t="shared" si="53"/>
        <v>-7.8477640117045281E-3</v>
      </c>
      <c r="AC40" s="21">
        <f t="shared" si="53"/>
        <v>-7.7840644178848312E-3</v>
      </c>
      <c r="AD40" s="21">
        <f t="shared" si="53"/>
        <v>-7.7210044216126867E-3</v>
      </c>
      <c r="AE40" s="21">
        <f t="shared" si="53"/>
        <v>-2.0026602951177783E-2</v>
      </c>
      <c r="AF40" s="21">
        <f t="shared" si="53"/>
        <v>-1.9946170509366028E-2</v>
      </c>
      <c r="AG40" s="21">
        <f t="shared" si="53"/>
        <v>-1.9866532487471902E-2</v>
      </c>
      <c r="AH40" s="21">
        <f t="shared" si="53"/>
        <v>-1.9787678981305824E-2</v>
      </c>
      <c r="AI40" s="21">
        <f t="shared" si="53"/>
        <v>-1.970960024188444E-2</v>
      </c>
      <c r="AJ40" s="21">
        <f t="shared" si="53"/>
        <v>-1.9632286672446955E-2</v>
      </c>
      <c r="AK40" s="21">
        <f t="shared" si="53"/>
        <v>-1.9555728825540089E-2</v>
      </c>
      <c r="AL40" s="21">
        <f t="shared" si="53"/>
        <v>-1.9479917400169047E-2</v>
      </c>
      <c r="AM40" s="21">
        <f t="shared" si="53"/>
        <v>-1.9404843239013588E-2</v>
      </c>
      <c r="AN40" s="21">
        <f t="shared" si="53"/>
        <v>-1.933049732570731E-2</v>
      </c>
      <c r="AO40" s="21">
        <f t="shared" si="53"/>
        <v>-1.9256870782177998E-2</v>
      </c>
      <c r="AP40" s="21">
        <f t="shared" si="53"/>
        <v>-1.9183954866047556E-2</v>
      </c>
      <c r="AQ40" s="21">
        <f t="shared" si="53"/>
        <v>-1.9561999113119257E-2</v>
      </c>
      <c r="AR40" s="21">
        <f t="shared" si="53"/>
        <v>-1.9486944564771534E-2</v>
      </c>
      <c r="AS40" s="21">
        <f t="shared" si="53"/>
        <v>-1.9412609064460469E-2</v>
      </c>
      <c r="AT40" s="21">
        <f t="shared" si="53"/>
        <v>-1.9338983981316605E-2</v>
      </c>
      <c r="AU40" s="21">
        <f t="shared" si="53"/>
        <v>-1.9266060814114423E-2</v>
      </c>
      <c r="AV40" s="21">
        <f t="shared" si="53"/>
        <v>-1.9193831188887459E-2</v>
      </c>
      <c r="AW40" s="21">
        <f t="shared" si="53"/>
        <v>-1.9122286856596126E-2</v>
      </c>
      <c r="AX40" s="21">
        <f t="shared" si="53"/>
        <v>-1.9051419690846165E-2</v>
      </c>
      <c r="AY40" s="21">
        <f t="shared" ref="AY40:CD40" si="54">IFERROR(AY39/AY18,0)</f>
        <v>-1.8981221685656788E-2</v>
      </c>
      <c r="AZ40" s="21">
        <f t="shared" si="54"/>
        <v>-1.8911684953277209E-2</v>
      </c>
      <c r="BA40" s="21">
        <f t="shared" si="54"/>
        <v>-1.8842801722050495E-2</v>
      </c>
      <c r="BB40" s="21">
        <f t="shared" si="54"/>
        <v>-1.8774564334322872E-2</v>
      </c>
      <c r="BC40" s="21">
        <f t="shared" si="54"/>
        <v>-1.9137461113730766E-2</v>
      </c>
      <c r="BD40" s="21">
        <f t="shared" si="54"/>
        <v>-1.9067181795878328E-2</v>
      </c>
      <c r="BE40" s="21">
        <f t="shared" si="54"/>
        <v>-1.8997556841565753E-2</v>
      </c>
      <c r="BF40" s="21">
        <f t="shared" si="54"/>
        <v>-1.8928578672069662E-2</v>
      </c>
      <c r="BG40" s="21">
        <f t="shared" si="54"/>
        <v>-1.8860239818020996E-2</v>
      </c>
      <c r="BH40" s="21">
        <f t="shared" si="54"/>
        <v>-1.8792532917475756E-2</v>
      </c>
      <c r="BI40" s="21">
        <f t="shared" si="54"/>
        <v>-1.8725450714027182E-2</v>
      </c>
      <c r="BJ40" s="21">
        <f t="shared" si="54"/>
        <v>-1.8658986054957877E-2</v>
      </c>
      <c r="BK40" s="21">
        <f t="shared" si="54"/>
        <v>-1.8593131889428651E-2</v>
      </c>
      <c r="BL40" s="21">
        <f t="shared" si="54"/>
        <v>-1.8527881266707701E-2</v>
      </c>
      <c r="BM40" s="21">
        <f t="shared" si="54"/>
        <v>-1.8463227334433271E-2</v>
      </c>
      <c r="BN40" s="21">
        <f t="shared" si="54"/>
        <v>-1.8399163336915155E-2</v>
      </c>
      <c r="BO40" s="21">
        <f t="shared" si="54"/>
        <v>-1.8748040130828321E-2</v>
      </c>
      <c r="BP40" s="21">
        <f t="shared" si="54"/>
        <v>-1.8682024318105027E-2</v>
      </c>
      <c r="BQ40" s="21">
        <f t="shared" si="54"/>
        <v>-1.8616606945357946E-2</v>
      </c>
      <c r="BR40" s="21">
        <f t="shared" si="54"/>
        <v>-1.8551781311393654E-2</v>
      </c>
      <c r="BS40" s="21">
        <f t="shared" si="54"/>
        <v>-1.8487540808085911E-2</v>
      </c>
      <c r="BT40" s="21">
        <f t="shared" si="54"/>
        <v>-1.8423878918798181E-2</v>
      </c>
      <c r="BU40" s="21">
        <f t="shared" si="54"/>
        <v>-1.836078921683949E-2</v>
      </c>
      <c r="BV40" s="21">
        <f t="shared" si="54"/>
        <v>-1.8298265363950121E-2</v>
      </c>
      <c r="BW40" s="21">
        <f t="shared" si="54"/>
        <v>-1.8236301108818975E-2</v>
      </c>
      <c r="BX40" s="21">
        <f t="shared" si="54"/>
        <v>-1.8174890285628752E-2</v>
      </c>
      <c r="BY40" s="21">
        <f t="shared" si="54"/>
        <v>-1.8114026812632078E-2</v>
      </c>
      <c r="BZ40" s="21">
        <f t="shared" si="54"/>
        <v>-1.8053704690753902E-2</v>
      </c>
      <c r="CA40" s="21">
        <f t="shared" si="54"/>
        <v>-5.0402765483233108E-2</v>
      </c>
      <c r="CB40" s="21">
        <f t="shared" si="54"/>
        <v>-5.0235119153427682E-2</v>
      </c>
      <c r="CC40" s="21">
        <f t="shared" si="54"/>
        <v>-5.006816845154629E-2</v>
      </c>
      <c r="CD40" s="21">
        <f t="shared" si="54"/>
        <v>-4.9901910491166226E-2</v>
      </c>
      <c r="CE40" s="21">
        <f t="shared" ref="CE40:DJ40" si="55">IFERROR(CE39/CE18,0)</f>
        <v>-4.9736342397841485E-2</v>
      </c>
      <c r="CF40" s="21">
        <f t="shared" si="55"/>
        <v>-4.9571461309055931E-2</v>
      </c>
      <c r="CG40" s="21">
        <f t="shared" si="55"/>
        <v>-4.9407264374161763E-2</v>
      </c>
      <c r="CH40" s="21">
        <f t="shared" si="55"/>
        <v>-4.924374875435248E-2</v>
      </c>
      <c r="CI40" s="21">
        <f t="shared" si="55"/>
        <v>-4.9080911622591455E-2</v>
      </c>
      <c r="CJ40" s="21">
        <f t="shared" si="55"/>
        <v>-4.8918750163577399E-2</v>
      </c>
      <c r="CK40" s="21">
        <f t="shared" si="55"/>
        <v>-4.8757261573687462E-2</v>
      </c>
      <c r="CL40" s="21">
        <f t="shared" si="55"/>
        <v>-4.8596443060931444E-2</v>
      </c>
      <c r="CN40" s="270">
        <f t="shared" ref="CN40:DL40" si="56">IFERROR(CN39/CN18,0)</f>
        <v>0</v>
      </c>
      <c r="CO40" s="270">
        <f t="shared" si="56"/>
        <v>0</v>
      </c>
      <c r="CP40" s="270">
        <f t="shared" si="56"/>
        <v>0</v>
      </c>
      <c r="CQ40" s="270">
        <f t="shared" si="56"/>
        <v>0</v>
      </c>
      <c r="CR40" s="270">
        <f t="shared" si="56"/>
        <v>0</v>
      </c>
      <c r="CS40" s="270">
        <f t="shared" si="56"/>
        <v>0</v>
      </c>
      <c r="CT40" s="270">
        <f t="shared" si="56"/>
        <v>0</v>
      </c>
      <c r="CU40" s="270">
        <f t="shared" si="56"/>
        <v>0</v>
      </c>
      <c r="CV40" s="270">
        <f t="shared" si="56"/>
        <v>0</v>
      </c>
      <c r="CW40" s="270">
        <f t="shared" si="56"/>
        <v>0</v>
      </c>
      <c r="CX40" s="270">
        <f t="shared" si="56"/>
        <v>0</v>
      </c>
      <c r="CY40" s="270">
        <f t="shared" si="56"/>
        <v>0</v>
      </c>
      <c r="CZ40" s="270">
        <f t="shared" si="56"/>
        <v>0</v>
      </c>
      <c r="DA40" s="270">
        <f t="shared" si="56"/>
        <v>0</v>
      </c>
      <c r="DB40" s="270">
        <f t="shared" si="56"/>
        <v>0</v>
      </c>
      <c r="DC40" s="270">
        <f t="shared" si="56"/>
        <v>0</v>
      </c>
      <c r="DD40" s="270">
        <f t="shared" si="56"/>
        <v>0</v>
      </c>
      <c r="DE40" s="270">
        <f t="shared" si="56"/>
        <v>0</v>
      </c>
      <c r="DF40" s="270">
        <f t="shared" si="56"/>
        <v>0</v>
      </c>
      <c r="DG40" s="270">
        <f t="shared" si="56"/>
        <v>0</v>
      </c>
      <c r="DH40" s="270">
        <f t="shared" si="56"/>
        <v>0</v>
      </c>
      <c r="DI40" s="270">
        <f t="shared" si="56"/>
        <v>0</v>
      </c>
      <c r="DJ40" s="270">
        <f t="shared" si="56"/>
        <v>0</v>
      </c>
      <c r="DK40" s="270">
        <f t="shared" si="56"/>
        <v>0</v>
      </c>
      <c r="DL40" s="270">
        <f t="shared" si="56"/>
        <v>0</v>
      </c>
    </row>
    <row r="41" spans="2:116" x14ac:dyDescent="0.35">
      <c r="G41" s="12"/>
      <c r="H41" s="27"/>
      <c r="I41" s="27"/>
      <c r="J41" s="28"/>
      <c r="K41" s="61"/>
      <c r="L41" s="61"/>
      <c r="M41" s="61"/>
      <c r="N41" s="61"/>
      <c r="O41" s="61"/>
      <c r="P41" s="61"/>
      <c r="Q41" s="28"/>
      <c r="R4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271"/>
      <c r="CA41" s="271"/>
      <c r="CB41" s="271"/>
      <c r="CC41" s="271"/>
      <c r="CD41" s="271"/>
      <c r="CE41" s="271"/>
      <c r="CF41" s="271"/>
      <c r="CG41" s="271"/>
      <c r="CH41" s="271"/>
      <c r="CI41" s="271"/>
      <c r="CJ41" s="271"/>
      <c r="CK41" s="271"/>
      <c r="CL41" s="271"/>
      <c r="CN41" s="271"/>
      <c r="CO41" s="271"/>
      <c r="CP41" s="271"/>
      <c r="CQ41" s="271"/>
      <c r="CR41" s="271"/>
      <c r="CS41" s="271"/>
      <c r="CT41" s="271"/>
      <c r="CU41" s="271"/>
      <c r="CV41" s="271"/>
      <c r="CW41" s="271"/>
      <c r="CX41" s="271"/>
      <c r="CY41" s="271"/>
      <c r="CZ41" s="271"/>
      <c r="DA41" s="271"/>
      <c r="DB41" s="271"/>
      <c r="DC41" s="271"/>
      <c r="DD41" s="271"/>
      <c r="DE41" s="271"/>
      <c r="DF41" s="271"/>
      <c r="DG41" s="271"/>
      <c r="DH41" s="271"/>
      <c r="DI41" s="271"/>
      <c r="DJ41" s="271"/>
      <c r="DK41" s="271"/>
      <c r="DL41" s="271"/>
    </row>
    <row r="42" spans="2:116" hidden="1" x14ac:dyDescent="0.35">
      <c r="B42" t="s">
        <v>228</v>
      </c>
      <c r="G42" s="12" t="s">
        <v>607</v>
      </c>
      <c r="H42" s="27"/>
      <c r="I42" s="27"/>
      <c r="J42" s="28"/>
      <c r="K42" s="61"/>
      <c r="L42" s="61"/>
      <c r="M42" s="61"/>
      <c r="N42" s="61"/>
      <c r="O42" s="61"/>
      <c r="P42" s="61"/>
      <c r="Q42" s="28"/>
      <c r="R42"/>
      <c r="S42" s="271"/>
      <c r="T42" s="271"/>
      <c r="U42" s="271"/>
      <c r="V42" s="271"/>
      <c r="W42" s="271"/>
      <c r="X42" s="271"/>
      <c r="Y42" s="271"/>
      <c r="Z42" s="271"/>
      <c r="AA42" s="271"/>
      <c r="AB42" s="271"/>
      <c r="AC42" s="271"/>
      <c r="AD42" s="271"/>
      <c r="AE42" s="271"/>
      <c r="AF42" s="271"/>
      <c r="AG42" s="271"/>
      <c r="AH42" s="271"/>
      <c r="AI42" s="271"/>
      <c r="AJ42" s="271"/>
      <c r="AK42" s="271"/>
      <c r="AL42" s="271"/>
      <c r="AM42" s="271"/>
      <c r="AN42" s="271"/>
      <c r="AO42" s="271"/>
      <c r="AP42" s="271"/>
      <c r="AQ42" s="271"/>
      <c r="AR42" s="271"/>
      <c r="AS42" s="271"/>
      <c r="AT42" s="271"/>
      <c r="AU42" s="271"/>
      <c r="AV42" s="271"/>
      <c r="AW42" s="271"/>
      <c r="AX42" s="271"/>
      <c r="AY42" s="271"/>
      <c r="AZ42" s="271"/>
      <c r="BA42" s="271"/>
      <c r="BB42" s="271"/>
      <c r="BC42" s="271"/>
      <c r="BD42" s="271"/>
      <c r="BE42" s="271"/>
      <c r="BF42" s="271"/>
      <c r="BG42" s="271"/>
      <c r="BH42" s="271"/>
      <c r="BI42" s="271"/>
      <c r="BJ42" s="271"/>
      <c r="BK42" s="271"/>
      <c r="BL42" s="271"/>
      <c r="BM42" s="271"/>
      <c r="BN42" s="271"/>
      <c r="BO42" s="271"/>
      <c r="BP42" s="271"/>
      <c r="BQ42" s="271"/>
      <c r="BR42" s="271"/>
      <c r="BS42" s="271"/>
      <c r="BT42" s="271"/>
      <c r="BU42" s="271"/>
      <c r="BV42" s="271"/>
      <c r="BW42" s="271"/>
      <c r="BX42" s="271"/>
      <c r="BY42" s="271"/>
      <c r="BZ42" s="271"/>
      <c r="CA42" s="271"/>
      <c r="CB42" s="271"/>
      <c r="CC42" s="271"/>
      <c r="CD42" s="271"/>
      <c r="CE42" s="271"/>
      <c r="CF42" s="271"/>
      <c r="CG42" s="271"/>
      <c r="CH42" s="271"/>
      <c r="CI42" s="271"/>
      <c r="CJ42" s="271"/>
      <c r="CK42" s="271"/>
      <c r="CL42" s="271"/>
      <c r="CN42" s="271"/>
      <c r="CO42" s="271"/>
      <c r="CP42" s="271"/>
      <c r="CQ42" s="271"/>
      <c r="CR42" s="271"/>
      <c r="CS42" s="271"/>
      <c r="CT42" s="271"/>
      <c r="CU42" s="271"/>
      <c r="CV42" s="271"/>
      <c r="CW42" s="271"/>
      <c r="CX42" s="271"/>
      <c r="CY42" s="271"/>
      <c r="CZ42" s="271"/>
      <c r="DA42" s="271"/>
      <c r="DB42" s="271"/>
      <c r="DC42" s="271"/>
      <c r="DD42" s="271"/>
      <c r="DE42" s="271"/>
      <c r="DF42" s="271"/>
      <c r="DG42" s="271"/>
      <c r="DH42" s="271"/>
      <c r="DI42" s="271"/>
      <c r="DJ42" s="271"/>
      <c r="DK42" s="271"/>
      <c r="DL42" s="271"/>
    </row>
    <row r="43" spans="2:116" hidden="1" x14ac:dyDescent="0.35">
      <c r="B43" t="s">
        <v>228</v>
      </c>
      <c r="E43" t="s">
        <v>228</v>
      </c>
      <c r="F43" t="s">
        <v>228</v>
      </c>
      <c r="G43" s="27" t="s">
        <v>608</v>
      </c>
      <c r="H43" s="27"/>
      <c r="I43" s="27"/>
      <c r="J43" s="28"/>
      <c r="K43" s="63">
        <f t="shared" ref="K43:P43" si="57">SUMIF($4:$4,K$3,43:43)</f>
        <v>0</v>
      </c>
      <c r="L43" s="63">
        <f t="shared" si="57"/>
        <v>0</v>
      </c>
      <c r="M43" s="63">
        <f t="shared" si="57"/>
        <v>0</v>
      </c>
      <c r="N43" s="63">
        <f t="shared" si="57"/>
        <v>0</v>
      </c>
      <c r="O43" s="63">
        <f t="shared" si="57"/>
        <v>0</v>
      </c>
      <c r="P43" s="63">
        <f t="shared" si="57"/>
        <v>0</v>
      </c>
      <c r="Q43" s="28"/>
      <c r="R43"/>
      <c r="S43" s="265">
        <f t="shared" ref="S43:AX43" si="58">SUMIF($C:$C,$F43,S:S)</f>
        <v>0</v>
      </c>
      <c r="T43" s="265">
        <f t="shared" si="58"/>
        <v>0</v>
      </c>
      <c r="U43" s="265">
        <f t="shared" si="58"/>
        <v>0</v>
      </c>
      <c r="V43" s="265">
        <f t="shared" si="58"/>
        <v>0</v>
      </c>
      <c r="W43" s="265">
        <f t="shared" si="58"/>
        <v>0</v>
      </c>
      <c r="X43" s="265">
        <f t="shared" si="58"/>
        <v>0</v>
      </c>
      <c r="Y43" s="265">
        <f t="shared" si="58"/>
        <v>0</v>
      </c>
      <c r="Z43" s="265">
        <f t="shared" si="58"/>
        <v>0</v>
      </c>
      <c r="AA43" s="265">
        <f t="shared" si="58"/>
        <v>0</v>
      </c>
      <c r="AB43" s="265">
        <f t="shared" si="58"/>
        <v>0</v>
      </c>
      <c r="AC43" s="265">
        <f t="shared" si="58"/>
        <v>0</v>
      </c>
      <c r="AD43" s="265">
        <f t="shared" si="58"/>
        <v>0</v>
      </c>
      <c r="AE43" s="265">
        <f t="shared" si="58"/>
        <v>0</v>
      </c>
      <c r="AF43" s="265">
        <f t="shared" si="58"/>
        <v>0</v>
      </c>
      <c r="AG43" s="265">
        <f t="shared" si="58"/>
        <v>0</v>
      </c>
      <c r="AH43" s="265">
        <f t="shared" si="58"/>
        <v>0</v>
      </c>
      <c r="AI43" s="265">
        <f t="shared" si="58"/>
        <v>0</v>
      </c>
      <c r="AJ43" s="265">
        <f t="shared" si="58"/>
        <v>0</v>
      </c>
      <c r="AK43" s="265">
        <f t="shared" si="58"/>
        <v>0</v>
      </c>
      <c r="AL43" s="265">
        <f t="shared" si="58"/>
        <v>0</v>
      </c>
      <c r="AM43" s="265">
        <f t="shared" si="58"/>
        <v>0</v>
      </c>
      <c r="AN43" s="265">
        <f t="shared" si="58"/>
        <v>0</v>
      </c>
      <c r="AO43" s="265">
        <f t="shared" si="58"/>
        <v>0</v>
      </c>
      <c r="AP43" s="265">
        <f t="shared" si="58"/>
        <v>0</v>
      </c>
      <c r="AQ43" s="265">
        <f t="shared" si="58"/>
        <v>0</v>
      </c>
      <c r="AR43" s="265">
        <f t="shared" si="58"/>
        <v>0</v>
      </c>
      <c r="AS43" s="265">
        <f t="shared" si="58"/>
        <v>0</v>
      </c>
      <c r="AT43" s="265">
        <f t="shared" si="58"/>
        <v>0</v>
      </c>
      <c r="AU43" s="265">
        <f t="shared" si="58"/>
        <v>0</v>
      </c>
      <c r="AV43" s="265">
        <f t="shared" si="58"/>
        <v>0</v>
      </c>
      <c r="AW43" s="265">
        <f t="shared" si="58"/>
        <v>0</v>
      </c>
      <c r="AX43" s="265">
        <f t="shared" si="58"/>
        <v>0</v>
      </c>
      <c r="AY43" s="265">
        <f t="shared" ref="AY43:CD43" si="59">SUMIF($C:$C,$F43,AY:AY)</f>
        <v>0</v>
      </c>
      <c r="AZ43" s="265">
        <f t="shared" si="59"/>
        <v>0</v>
      </c>
      <c r="BA43" s="265">
        <f t="shared" si="59"/>
        <v>0</v>
      </c>
      <c r="BB43" s="265">
        <f t="shared" si="59"/>
        <v>0</v>
      </c>
      <c r="BC43" s="265">
        <f t="shared" si="59"/>
        <v>0</v>
      </c>
      <c r="BD43" s="265">
        <f t="shared" si="59"/>
        <v>0</v>
      </c>
      <c r="BE43" s="265">
        <f t="shared" si="59"/>
        <v>0</v>
      </c>
      <c r="BF43" s="265">
        <f t="shared" si="59"/>
        <v>0</v>
      </c>
      <c r="BG43" s="265">
        <f t="shared" si="59"/>
        <v>0</v>
      </c>
      <c r="BH43" s="265">
        <f t="shared" si="59"/>
        <v>0</v>
      </c>
      <c r="BI43" s="265">
        <f t="shared" si="59"/>
        <v>0</v>
      </c>
      <c r="BJ43" s="265">
        <f t="shared" si="59"/>
        <v>0</v>
      </c>
      <c r="BK43" s="265">
        <f t="shared" si="59"/>
        <v>0</v>
      </c>
      <c r="BL43" s="265">
        <f t="shared" si="59"/>
        <v>0</v>
      </c>
      <c r="BM43" s="265">
        <f t="shared" si="59"/>
        <v>0</v>
      </c>
      <c r="BN43" s="265">
        <f t="shared" si="59"/>
        <v>0</v>
      </c>
      <c r="BO43" s="265">
        <f t="shared" si="59"/>
        <v>0</v>
      </c>
      <c r="BP43" s="265">
        <f t="shared" si="59"/>
        <v>0</v>
      </c>
      <c r="BQ43" s="265">
        <f t="shared" si="59"/>
        <v>0</v>
      </c>
      <c r="BR43" s="265">
        <f t="shared" si="59"/>
        <v>0</v>
      </c>
      <c r="BS43" s="265">
        <f t="shared" si="59"/>
        <v>0</v>
      </c>
      <c r="BT43" s="265">
        <f t="shared" si="59"/>
        <v>0</v>
      </c>
      <c r="BU43" s="265">
        <f t="shared" si="59"/>
        <v>0</v>
      </c>
      <c r="BV43" s="265">
        <f t="shared" si="59"/>
        <v>0</v>
      </c>
      <c r="BW43" s="265">
        <f t="shared" si="59"/>
        <v>0</v>
      </c>
      <c r="BX43" s="265">
        <f t="shared" si="59"/>
        <v>0</v>
      </c>
      <c r="BY43" s="265">
        <f t="shared" si="59"/>
        <v>0</v>
      </c>
      <c r="BZ43" s="265">
        <f t="shared" si="59"/>
        <v>0</v>
      </c>
      <c r="CA43" s="265">
        <f t="shared" si="59"/>
        <v>0</v>
      </c>
      <c r="CB43" s="265">
        <f t="shared" si="59"/>
        <v>0</v>
      </c>
      <c r="CC43" s="265">
        <f t="shared" si="59"/>
        <v>0</v>
      </c>
      <c r="CD43" s="265">
        <f t="shared" si="59"/>
        <v>0</v>
      </c>
      <c r="CE43" s="265">
        <f t="shared" ref="CE43:CL43" si="60">SUMIF($C:$C,$F43,CE:CE)</f>
        <v>0</v>
      </c>
      <c r="CF43" s="265">
        <f t="shared" si="60"/>
        <v>0</v>
      </c>
      <c r="CG43" s="265">
        <f t="shared" si="60"/>
        <v>0</v>
      </c>
      <c r="CH43" s="265">
        <f t="shared" si="60"/>
        <v>0</v>
      </c>
      <c r="CI43" s="265">
        <f t="shared" si="60"/>
        <v>0</v>
      </c>
      <c r="CJ43" s="265">
        <f t="shared" si="60"/>
        <v>0</v>
      </c>
      <c r="CK43" s="265">
        <f t="shared" si="60"/>
        <v>0</v>
      </c>
      <c r="CL43" s="265">
        <f t="shared" si="60"/>
        <v>0</v>
      </c>
      <c r="CN43" s="265">
        <f t="shared" ref="CN43:DL43" si="61">SUMIF($C:$C,$F43,CN:CN)</f>
        <v>0</v>
      </c>
      <c r="CO43" s="265">
        <f t="shared" si="61"/>
        <v>0</v>
      </c>
      <c r="CP43" s="265">
        <f t="shared" si="61"/>
        <v>0</v>
      </c>
      <c r="CQ43" s="265">
        <f t="shared" si="61"/>
        <v>0</v>
      </c>
      <c r="CR43" s="265">
        <f t="shared" si="61"/>
        <v>0</v>
      </c>
      <c r="CS43" s="265">
        <f t="shared" si="61"/>
        <v>0</v>
      </c>
      <c r="CT43" s="265">
        <f t="shared" si="61"/>
        <v>0</v>
      </c>
      <c r="CU43" s="265">
        <f t="shared" si="61"/>
        <v>0</v>
      </c>
      <c r="CV43" s="265">
        <f t="shared" si="61"/>
        <v>0</v>
      </c>
      <c r="CW43" s="265">
        <f t="shared" si="61"/>
        <v>0</v>
      </c>
      <c r="CX43" s="265">
        <f t="shared" si="61"/>
        <v>0</v>
      </c>
      <c r="CY43" s="265">
        <f t="shared" si="61"/>
        <v>0</v>
      </c>
      <c r="CZ43" s="265">
        <f t="shared" si="61"/>
        <v>0</v>
      </c>
      <c r="DA43" s="265">
        <f t="shared" si="61"/>
        <v>0</v>
      </c>
      <c r="DB43" s="265">
        <f t="shared" si="61"/>
        <v>0</v>
      </c>
      <c r="DC43" s="265">
        <f t="shared" si="61"/>
        <v>0</v>
      </c>
      <c r="DD43" s="265">
        <f t="shared" si="61"/>
        <v>0</v>
      </c>
      <c r="DE43" s="265">
        <f t="shared" si="61"/>
        <v>0</v>
      </c>
      <c r="DF43" s="265">
        <f t="shared" si="61"/>
        <v>0</v>
      </c>
      <c r="DG43" s="265">
        <f t="shared" si="61"/>
        <v>0</v>
      </c>
      <c r="DH43" s="265">
        <f t="shared" si="61"/>
        <v>0</v>
      </c>
      <c r="DI43" s="265">
        <f t="shared" si="61"/>
        <v>0</v>
      </c>
      <c r="DJ43" s="265">
        <f t="shared" si="61"/>
        <v>0</v>
      </c>
      <c r="DK43" s="265">
        <f t="shared" si="61"/>
        <v>0</v>
      </c>
      <c r="DL43" s="265">
        <f t="shared" si="61"/>
        <v>0</v>
      </c>
    </row>
    <row r="44" spans="2:116" hidden="1" x14ac:dyDescent="0.35">
      <c r="B44" t="s">
        <v>228</v>
      </c>
      <c r="G44" s="27"/>
      <c r="H44" s="27"/>
      <c r="I44" s="27"/>
      <c r="J44" s="28"/>
      <c r="K44" s="61"/>
      <c r="L44" s="61"/>
      <c r="M44" s="61"/>
      <c r="N44" s="61"/>
      <c r="O44" s="61"/>
      <c r="P44" s="61"/>
      <c r="Q44" s="28"/>
      <c r="R44"/>
      <c r="S44" s="271"/>
      <c r="T44" s="271"/>
      <c r="U44" s="271"/>
      <c r="V44" s="271"/>
      <c r="W44" s="271"/>
      <c r="X44" s="271"/>
      <c r="Y44" s="271"/>
      <c r="Z44" s="271"/>
      <c r="AA44" s="271"/>
      <c r="AB44" s="271"/>
      <c r="AC44" s="271"/>
      <c r="AD44" s="271"/>
      <c r="AE44" s="271"/>
      <c r="AF44" s="271"/>
      <c r="AG44" s="271"/>
      <c r="AH44" s="271"/>
      <c r="AI44" s="271"/>
      <c r="AJ44" s="271"/>
      <c r="AK44" s="271"/>
      <c r="AL44" s="271"/>
      <c r="AM44" s="271"/>
      <c r="AN44" s="271"/>
      <c r="AO44" s="271"/>
      <c r="AP44" s="271"/>
      <c r="AQ44" s="271"/>
      <c r="AR44" s="271"/>
      <c r="AS44" s="271"/>
      <c r="AT44" s="271"/>
      <c r="AU44" s="271"/>
      <c r="AV44" s="271"/>
      <c r="AW44" s="271"/>
      <c r="AX44" s="271"/>
      <c r="AY44" s="271"/>
      <c r="AZ44" s="271"/>
      <c r="BA44" s="271"/>
      <c r="BB44" s="271"/>
      <c r="BC44" s="271"/>
      <c r="BD44" s="271"/>
      <c r="BE44" s="271"/>
      <c r="BF44" s="271"/>
      <c r="BG44" s="271"/>
      <c r="BH44" s="271"/>
      <c r="BI44" s="271"/>
      <c r="BJ44" s="271"/>
      <c r="BK44" s="271"/>
      <c r="BL44" s="271"/>
      <c r="BM44" s="271"/>
      <c r="BN44" s="271"/>
      <c r="BO44" s="271"/>
      <c r="BP44" s="271"/>
      <c r="BQ44" s="271"/>
      <c r="BR44" s="271"/>
      <c r="BS44" s="271"/>
      <c r="BT44" s="271"/>
      <c r="BU44" s="271"/>
      <c r="BV44" s="271"/>
      <c r="BW44" s="271"/>
      <c r="BX44" s="271"/>
      <c r="BY44" s="271"/>
      <c r="BZ44" s="271"/>
      <c r="CA44" s="271"/>
      <c r="CB44" s="271"/>
      <c r="CC44" s="271"/>
      <c r="CD44" s="271"/>
      <c r="CE44" s="271"/>
      <c r="CF44" s="271"/>
      <c r="CG44" s="271"/>
      <c r="CH44" s="271"/>
      <c r="CI44" s="271"/>
      <c r="CJ44" s="271"/>
      <c r="CK44" s="271"/>
      <c r="CL44" s="271"/>
      <c r="CN44" s="271"/>
      <c r="CO44" s="271"/>
      <c r="CP44" s="271"/>
      <c r="CQ44" s="271"/>
      <c r="CR44" s="271"/>
      <c r="CS44" s="271"/>
      <c r="CT44" s="271"/>
      <c r="CU44" s="271"/>
      <c r="CV44" s="271"/>
      <c r="CW44" s="271"/>
      <c r="CX44" s="271"/>
      <c r="CY44" s="271"/>
      <c r="CZ44" s="271"/>
      <c r="DA44" s="271"/>
      <c r="DB44" s="271"/>
      <c r="DC44" s="271"/>
      <c r="DD44" s="271"/>
      <c r="DE44" s="271"/>
      <c r="DF44" s="271"/>
      <c r="DG44" s="271"/>
      <c r="DH44" s="271"/>
      <c r="DI44" s="271"/>
      <c r="DJ44" s="271"/>
      <c r="DK44" s="271"/>
      <c r="DL44" s="271"/>
    </row>
    <row r="45" spans="2:116" hidden="1" x14ac:dyDescent="0.35">
      <c r="B45" t="s">
        <v>233</v>
      </c>
      <c r="G45" s="12" t="s">
        <v>609</v>
      </c>
      <c r="H45" s="27"/>
      <c r="I45" s="27"/>
      <c r="J45" s="28"/>
      <c r="K45" s="61"/>
      <c r="L45" s="61"/>
      <c r="M45" s="61"/>
      <c r="N45" s="61"/>
      <c r="O45" s="61"/>
      <c r="P45" s="61"/>
      <c r="Q45" s="28"/>
      <c r="R45"/>
      <c r="S45" s="271"/>
      <c r="T45" s="271"/>
      <c r="U45" s="271"/>
      <c r="V45" s="271"/>
      <c r="W45" s="271"/>
      <c r="X45" s="271"/>
      <c r="Y45" s="271"/>
      <c r="Z45" s="271"/>
      <c r="AA45" s="271"/>
      <c r="AB45" s="271"/>
      <c r="AC45" s="271"/>
      <c r="AD45" s="271"/>
      <c r="AE45" s="271"/>
      <c r="AF45" s="271"/>
      <c r="AG45" s="271"/>
      <c r="AH45" s="271"/>
      <c r="AI45" s="271"/>
      <c r="AJ45" s="271"/>
      <c r="AK45" s="271"/>
      <c r="AL45" s="271"/>
      <c r="AM45" s="271"/>
      <c r="AN45" s="271"/>
      <c r="AO45" s="271"/>
      <c r="AP45" s="271"/>
      <c r="AQ45" s="271"/>
      <c r="AR45" s="271"/>
      <c r="AS45" s="271"/>
      <c r="AT45" s="271"/>
      <c r="AU45" s="271"/>
      <c r="AV45" s="271"/>
      <c r="AW45" s="271"/>
      <c r="AX45" s="271"/>
      <c r="AY45" s="271"/>
      <c r="AZ45" s="271"/>
      <c r="BA45" s="271"/>
      <c r="BB45" s="271"/>
      <c r="BC45" s="271"/>
      <c r="BD45" s="271"/>
      <c r="BE45" s="271"/>
      <c r="BF45" s="271"/>
      <c r="BG45" s="271"/>
      <c r="BH45" s="271"/>
      <c r="BI45" s="271"/>
      <c r="BJ45" s="271"/>
      <c r="BK45" s="271"/>
      <c r="BL45" s="271"/>
      <c r="BM45" s="271"/>
      <c r="BN45" s="271"/>
      <c r="BO45" s="271"/>
      <c r="BP45" s="271"/>
      <c r="BQ45" s="271"/>
      <c r="BR45" s="271"/>
      <c r="BS45" s="271"/>
      <c r="BT45" s="271"/>
      <c r="BU45" s="271"/>
      <c r="BV45" s="271"/>
      <c r="BW45" s="271"/>
      <c r="BX45" s="271"/>
      <c r="BY45" s="271"/>
      <c r="BZ45" s="271"/>
      <c r="CA45" s="271"/>
      <c r="CB45" s="271"/>
      <c r="CC45" s="271"/>
      <c r="CD45" s="271"/>
      <c r="CE45" s="271"/>
      <c r="CF45" s="271"/>
      <c r="CG45" s="271"/>
      <c r="CH45" s="271"/>
      <c r="CI45" s="271"/>
      <c r="CJ45" s="271"/>
      <c r="CK45" s="271"/>
      <c r="CL45" s="271"/>
      <c r="CN45" s="271"/>
      <c r="CO45" s="271"/>
      <c r="CP45" s="271"/>
      <c r="CQ45" s="271"/>
      <c r="CR45" s="271"/>
      <c r="CS45" s="271"/>
      <c r="CT45" s="271"/>
      <c r="CU45" s="271"/>
      <c r="CV45" s="271"/>
      <c r="CW45" s="271"/>
      <c r="CX45" s="271"/>
      <c r="CY45" s="271"/>
      <c r="CZ45" s="271"/>
      <c r="DA45" s="271"/>
      <c r="DB45" s="271"/>
      <c r="DC45" s="271"/>
      <c r="DD45" s="271"/>
      <c r="DE45" s="271"/>
      <c r="DF45" s="271"/>
      <c r="DG45" s="271"/>
      <c r="DH45" s="271"/>
      <c r="DI45" s="271"/>
      <c r="DJ45" s="271"/>
      <c r="DK45" s="271"/>
      <c r="DL45" s="271"/>
    </row>
    <row r="46" spans="2:116" hidden="1" x14ac:dyDescent="0.35">
      <c r="B46" t="s">
        <v>233</v>
      </c>
      <c r="E46" t="s">
        <v>233</v>
      </c>
      <c r="F46" t="s">
        <v>233</v>
      </c>
      <c r="G46" s="27" t="s">
        <v>610</v>
      </c>
      <c r="H46" s="27"/>
      <c r="I46" s="27"/>
      <c r="J46" s="28"/>
      <c r="K46" s="63">
        <f t="shared" ref="K46:P46" si="62">SUMIF($4:$4,K$3,46:46)</f>
        <v>0</v>
      </c>
      <c r="L46" s="63">
        <f t="shared" si="62"/>
        <v>0</v>
      </c>
      <c r="M46" s="63">
        <f t="shared" si="62"/>
        <v>0</v>
      </c>
      <c r="N46" s="63">
        <f t="shared" si="62"/>
        <v>0</v>
      </c>
      <c r="O46" s="63">
        <f t="shared" si="62"/>
        <v>0</v>
      </c>
      <c r="P46" s="63">
        <f t="shared" si="62"/>
        <v>0</v>
      </c>
      <c r="Q46" s="28"/>
      <c r="R46"/>
      <c r="S46" s="265">
        <f t="shared" ref="S46:AX46" si="63">SUMIF($C:$C,$F46,S:S)</f>
        <v>0</v>
      </c>
      <c r="T46" s="265">
        <f t="shared" si="63"/>
        <v>0</v>
      </c>
      <c r="U46" s="265">
        <f t="shared" si="63"/>
        <v>0</v>
      </c>
      <c r="V46" s="265">
        <f t="shared" si="63"/>
        <v>0</v>
      </c>
      <c r="W46" s="265">
        <f t="shared" si="63"/>
        <v>0</v>
      </c>
      <c r="X46" s="265">
        <f t="shared" si="63"/>
        <v>0</v>
      </c>
      <c r="Y46" s="265">
        <f t="shared" si="63"/>
        <v>0</v>
      </c>
      <c r="Z46" s="265">
        <f t="shared" si="63"/>
        <v>0</v>
      </c>
      <c r="AA46" s="265">
        <f t="shared" si="63"/>
        <v>0</v>
      </c>
      <c r="AB46" s="265">
        <f t="shared" si="63"/>
        <v>0</v>
      </c>
      <c r="AC46" s="265">
        <f t="shared" si="63"/>
        <v>0</v>
      </c>
      <c r="AD46" s="265">
        <f t="shared" si="63"/>
        <v>0</v>
      </c>
      <c r="AE46" s="265">
        <f t="shared" si="63"/>
        <v>0</v>
      </c>
      <c r="AF46" s="265">
        <f t="shared" si="63"/>
        <v>0</v>
      </c>
      <c r="AG46" s="265">
        <f t="shared" si="63"/>
        <v>0</v>
      </c>
      <c r="AH46" s="265">
        <f t="shared" si="63"/>
        <v>0</v>
      </c>
      <c r="AI46" s="265">
        <f t="shared" si="63"/>
        <v>0</v>
      </c>
      <c r="AJ46" s="265">
        <f t="shared" si="63"/>
        <v>0</v>
      </c>
      <c r="AK46" s="265">
        <f t="shared" si="63"/>
        <v>0</v>
      </c>
      <c r="AL46" s="265">
        <f t="shared" si="63"/>
        <v>0</v>
      </c>
      <c r="AM46" s="265">
        <f t="shared" si="63"/>
        <v>0</v>
      </c>
      <c r="AN46" s="265">
        <f t="shared" si="63"/>
        <v>0</v>
      </c>
      <c r="AO46" s="265">
        <f t="shared" si="63"/>
        <v>0</v>
      </c>
      <c r="AP46" s="265">
        <f t="shared" si="63"/>
        <v>0</v>
      </c>
      <c r="AQ46" s="265">
        <f t="shared" si="63"/>
        <v>0</v>
      </c>
      <c r="AR46" s="265">
        <f t="shared" si="63"/>
        <v>0</v>
      </c>
      <c r="AS46" s="265">
        <f t="shared" si="63"/>
        <v>0</v>
      </c>
      <c r="AT46" s="265">
        <f t="shared" si="63"/>
        <v>0</v>
      </c>
      <c r="AU46" s="265">
        <f t="shared" si="63"/>
        <v>0</v>
      </c>
      <c r="AV46" s="265">
        <f t="shared" si="63"/>
        <v>0</v>
      </c>
      <c r="AW46" s="265">
        <f t="shared" si="63"/>
        <v>0</v>
      </c>
      <c r="AX46" s="265">
        <f t="shared" si="63"/>
        <v>0</v>
      </c>
      <c r="AY46" s="265">
        <f t="shared" ref="AY46:CD46" si="64">SUMIF($C:$C,$F46,AY:AY)</f>
        <v>0</v>
      </c>
      <c r="AZ46" s="265">
        <f t="shared" si="64"/>
        <v>0</v>
      </c>
      <c r="BA46" s="265">
        <f t="shared" si="64"/>
        <v>0</v>
      </c>
      <c r="BB46" s="265">
        <f t="shared" si="64"/>
        <v>0</v>
      </c>
      <c r="BC46" s="265">
        <f t="shared" si="64"/>
        <v>0</v>
      </c>
      <c r="BD46" s="265">
        <f t="shared" si="64"/>
        <v>0</v>
      </c>
      <c r="BE46" s="265">
        <f t="shared" si="64"/>
        <v>0</v>
      </c>
      <c r="BF46" s="265">
        <f t="shared" si="64"/>
        <v>0</v>
      </c>
      <c r="BG46" s="265">
        <f t="shared" si="64"/>
        <v>0</v>
      </c>
      <c r="BH46" s="265">
        <f t="shared" si="64"/>
        <v>0</v>
      </c>
      <c r="BI46" s="265">
        <f t="shared" si="64"/>
        <v>0</v>
      </c>
      <c r="BJ46" s="265">
        <f t="shared" si="64"/>
        <v>0</v>
      </c>
      <c r="BK46" s="265">
        <f t="shared" si="64"/>
        <v>0</v>
      </c>
      <c r="BL46" s="265">
        <f t="shared" si="64"/>
        <v>0</v>
      </c>
      <c r="BM46" s="265">
        <f t="shared" si="64"/>
        <v>0</v>
      </c>
      <c r="BN46" s="265">
        <f t="shared" si="64"/>
        <v>0</v>
      </c>
      <c r="BO46" s="265">
        <f t="shared" si="64"/>
        <v>0</v>
      </c>
      <c r="BP46" s="265">
        <f t="shared" si="64"/>
        <v>0</v>
      </c>
      <c r="BQ46" s="265">
        <f t="shared" si="64"/>
        <v>0</v>
      </c>
      <c r="BR46" s="265">
        <f t="shared" si="64"/>
        <v>0</v>
      </c>
      <c r="BS46" s="265">
        <f t="shared" si="64"/>
        <v>0</v>
      </c>
      <c r="BT46" s="265">
        <f t="shared" si="64"/>
        <v>0</v>
      </c>
      <c r="BU46" s="265">
        <f t="shared" si="64"/>
        <v>0</v>
      </c>
      <c r="BV46" s="265">
        <f t="shared" si="64"/>
        <v>0</v>
      </c>
      <c r="BW46" s="265">
        <f t="shared" si="64"/>
        <v>0</v>
      </c>
      <c r="BX46" s="265">
        <f t="shared" si="64"/>
        <v>0</v>
      </c>
      <c r="BY46" s="265">
        <f t="shared" si="64"/>
        <v>0</v>
      </c>
      <c r="BZ46" s="265">
        <f t="shared" si="64"/>
        <v>0</v>
      </c>
      <c r="CA46" s="265">
        <f t="shared" si="64"/>
        <v>0</v>
      </c>
      <c r="CB46" s="265">
        <f t="shared" si="64"/>
        <v>0</v>
      </c>
      <c r="CC46" s="265">
        <f t="shared" si="64"/>
        <v>0</v>
      </c>
      <c r="CD46" s="265">
        <f t="shared" si="64"/>
        <v>0</v>
      </c>
      <c r="CE46" s="265">
        <f t="shared" ref="CE46:CL46" si="65">SUMIF($C:$C,$F46,CE:CE)</f>
        <v>0</v>
      </c>
      <c r="CF46" s="265">
        <f t="shared" si="65"/>
        <v>0</v>
      </c>
      <c r="CG46" s="265">
        <f t="shared" si="65"/>
        <v>0</v>
      </c>
      <c r="CH46" s="265">
        <f t="shared" si="65"/>
        <v>0</v>
      </c>
      <c r="CI46" s="265">
        <f t="shared" si="65"/>
        <v>0</v>
      </c>
      <c r="CJ46" s="265">
        <f t="shared" si="65"/>
        <v>0</v>
      </c>
      <c r="CK46" s="265">
        <f t="shared" si="65"/>
        <v>0</v>
      </c>
      <c r="CL46" s="265">
        <f t="shared" si="65"/>
        <v>0</v>
      </c>
      <c r="CN46" s="265">
        <f t="shared" ref="CN46:DL46" si="66">SUMIF($C:$C,$F46,CN:CN)</f>
        <v>0</v>
      </c>
      <c r="CO46" s="265">
        <f t="shared" si="66"/>
        <v>0</v>
      </c>
      <c r="CP46" s="265">
        <f t="shared" si="66"/>
        <v>0</v>
      </c>
      <c r="CQ46" s="265">
        <f t="shared" si="66"/>
        <v>0</v>
      </c>
      <c r="CR46" s="265">
        <f t="shared" si="66"/>
        <v>0</v>
      </c>
      <c r="CS46" s="265">
        <f t="shared" si="66"/>
        <v>0</v>
      </c>
      <c r="CT46" s="265">
        <f t="shared" si="66"/>
        <v>0</v>
      </c>
      <c r="CU46" s="265">
        <f t="shared" si="66"/>
        <v>0</v>
      </c>
      <c r="CV46" s="265">
        <f t="shared" si="66"/>
        <v>0</v>
      </c>
      <c r="CW46" s="265">
        <f t="shared" si="66"/>
        <v>0</v>
      </c>
      <c r="CX46" s="265">
        <f t="shared" si="66"/>
        <v>0</v>
      </c>
      <c r="CY46" s="265">
        <f t="shared" si="66"/>
        <v>0</v>
      </c>
      <c r="CZ46" s="265">
        <f t="shared" si="66"/>
        <v>0</v>
      </c>
      <c r="DA46" s="265">
        <f t="shared" si="66"/>
        <v>0</v>
      </c>
      <c r="DB46" s="265">
        <f t="shared" si="66"/>
        <v>0</v>
      </c>
      <c r="DC46" s="265">
        <f t="shared" si="66"/>
        <v>0</v>
      </c>
      <c r="DD46" s="265">
        <f t="shared" si="66"/>
        <v>0</v>
      </c>
      <c r="DE46" s="265">
        <f t="shared" si="66"/>
        <v>0</v>
      </c>
      <c r="DF46" s="265">
        <f t="shared" si="66"/>
        <v>0</v>
      </c>
      <c r="DG46" s="265">
        <f t="shared" si="66"/>
        <v>0</v>
      </c>
      <c r="DH46" s="265">
        <f t="shared" si="66"/>
        <v>0</v>
      </c>
      <c r="DI46" s="265">
        <f t="shared" si="66"/>
        <v>0</v>
      </c>
      <c r="DJ46" s="265">
        <f t="shared" si="66"/>
        <v>0</v>
      </c>
      <c r="DK46" s="265">
        <f t="shared" si="66"/>
        <v>0</v>
      </c>
      <c r="DL46" s="265">
        <f t="shared" si="66"/>
        <v>0</v>
      </c>
    </row>
    <row r="47" spans="2:116" hidden="1" x14ac:dyDescent="0.35">
      <c r="B47" t="s">
        <v>233</v>
      </c>
      <c r="R47"/>
      <c r="S47" s="272"/>
      <c r="T47" s="272"/>
      <c r="U47" s="272"/>
      <c r="V47" s="272"/>
      <c r="W47" s="272"/>
      <c r="X47" s="272"/>
      <c r="Y47" s="272"/>
      <c r="Z47" s="272"/>
      <c r="AA47" s="272"/>
      <c r="AB47" s="272"/>
      <c r="AC47" s="272"/>
      <c r="AD47" s="272"/>
      <c r="AE47" s="272"/>
      <c r="AF47" s="272"/>
      <c r="AG47" s="272"/>
      <c r="AH47" s="272"/>
      <c r="AI47" s="272"/>
      <c r="AJ47" s="272"/>
      <c r="AK47" s="272"/>
      <c r="AL47" s="272"/>
      <c r="AM47" s="272"/>
      <c r="AN47" s="272"/>
      <c r="AO47" s="272"/>
      <c r="AP47" s="272"/>
      <c r="AQ47" s="272"/>
      <c r="AR47" s="272"/>
      <c r="AS47" s="272"/>
      <c r="AT47" s="272"/>
      <c r="AU47" s="272"/>
      <c r="AV47" s="272"/>
      <c r="AW47" s="272"/>
      <c r="AX47" s="272"/>
      <c r="AY47" s="272"/>
      <c r="AZ47" s="272"/>
      <c r="BA47" s="272"/>
      <c r="BB47" s="272"/>
      <c r="BC47" s="272"/>
      <c r="BD47" s="272"/>
      <c r="BE47" s="272"/>
      <c r="BF47" s="272"/>
      <c r="BG47" s="272"/>
      <c r="BH47" s="272"/>
      <c r="BI47" s="272"/>
      <c r="BJ47" s="272"/>
      <c r="BK47" s="272"/>
      <c r="BL47" s="272"/>
      <c r="BM47" s="272"/>
      <c r="BN47" s="272"/>
      <c r="BO47" s="272"/>
      <c r="BP47" s="272"/>
      <c r="BQ47" s="272"/>
      <c r="BR47" s="272"/>
      <c r="BS47" s="272"/>
      <c r="BT47" s="272"/>
      <c r="BU47" s="272"/>
      <c r="BV47" s="272"/>
      <c r="BW47" s="272"/>
      <c r="BX47" s="272"/>
      <c r="BY47" s="272"/>
      <c r="BZ47" s="272"/>
      <c r="CA47" s="272"/>
      <c r="CB47" s="272"/>
      <c r="CC47" s="272"/>
      <c r="CD47" s="272"/>
      <c r="CE47" s="272"/>
      <c r="CF47" s="272"/>
      <c r="CG47" s="272"/>
      <c r="CH47" s="272"/>
      <c r="CI47" s="272"/>
      <c r="CJ47" s="272"/>
      <c r="CK47" s="272"/>
      <c r="CL47" s="272"/>
      <c r="CN47" s="272"/>
      <c r="CO47" s="272"/>
      <c r="CP47" s="272"/>
      <c r="CQ47" s="272"/>
      <c r="CR47" s="272"/>
      <c r="CS47" s="272"/>
      <c r="CT47" s="272"/>
      <c r="CU47" s="272"/>
      <c r="CV47" s="272"/>
      <c r="CW47" s="272"/>
      <c r="CX47" s="272"/>
      <c r="CY47" s="272"/>
      <c r="CZ47" s="272"/>
      <c r="DA47" s="272"/>
      <c r="DB47" s="272"/>
      <c r="DC47" s="272"/>
      <c r="DD47" s="272"/>
      <c r="DE47" s="272"/>
      <c r="DF47" s="272"/>
      <c r="DG47" s="272"/>
      <c r="DH47" s="272"/>
      <c r="DI47" s="272"/>
      <c r="DJ47" s="272"/>
      <c r="DK47" s="272"/>
      <c r="DL47" s="272"/>
    </row>
    <row r="48" spans="2:116" hidden="1" x14ac:dyDescent="0.35">
      <c r="B48" t="s">
        <v>317</v>
      </c>
      <c r="G48" s="12" t="s">
        <v>611</v>
      </c>
      <c r="H48" s="27"/>
      <c r="I48" s="27"/>
      <c r="J48" s="28"/>
      <c r="K48" s="61"/>
      <c r="L48" s="61"/>
      <c r="M48" s="61"/>
      <c r="N48" s="61"/>
      <c r="O48" s="61"/>
      <c r="P48" s="61"/>
      <c r="Q48" s="28"/>
      <c r="R48"/>
      <c r="S48" s="271"/>
      <c r="T48" s="271"/>
      <c r="U48" s="271"/>
      <c r="V48" s="271"/>
      <c r="W48" s="271"/>
      <c r="X48" s="271"/>
      <c r="Y48" s="271"/>
      <c r="Z48" s="271"/>
      <c r="AA48" s="271"/>
      <c r="AB48" s="271"/>
      <c r="AC48" s="271"/>
      <c r="AD48" s="271"/>
      <c r="AE48" s="271"/>
      <c r="AF48" s="271"/>
      <c r="AG48" s="271"/>
      <c r="AH48" s="271"/>
      <c r="AI48" s="271"/>
      <c r="AJ48" s="271"/>
      <c r="AK48" s="271"/>
      <c r="AL48" s="271"/>
      <c r="AM48" s="271"/>
      <c r="AN48" s="271"/>
      <c r="AO48" s="271"/>
      <c r="AP48" s="271"/>
      <c r="AQ48" s="271"/>
      <c r="AR48" s="271"/>
      <c r="AS48" s="271"/>
      <c r="AT48" s="271"/>
      <c r="AU48" s="271"/>
      <c r="AV48" s="271"/>
      <c r="AW48" s="271"/>
      <c r="AX48" s="271"/>
      <c r="AY48" s="271"/>
      <c r="AZ48" s="271"/>
      <c r="BA48" s="271"/>
      <c r="BB48" s="271"/>
      <c r="BC48" s="271"/>
      <c r="BD48" s="271"/>
      <c r="BE48" s="271"/>
      <c r="BF48" s="271"/>
      <c r="BG48" s="271"/>
      <c r="BH48" s="271"/>
      <c r="BI48" s="271"/>
      <c r="BJ48" s="271"/>
      <c r="BK48" s="271"/>
      <c r="BL48" s="271"/>
      <c r="BM48" s="271"/>
      <c r="BN48" s="271"/>
      <c r="BO48" s="271"/>
      <c r="BP48" s="271"/>
      <c r="BQ48" s="271"/>
      <c r="BR48" s="271"/>
      <c r="BS48" s="271"/>
      <c r="BT48" s="271"/>
      <c r="BU48" s="271"/>
      <c r="BV48" s="271"/>
      <c r="BW48" s="271"/>
      <c r="BX48" s="271"/>
      <c r="BY48" s="271"/>
      <c r="BZ48" s="271"/>
      <c r="CA48" s="271"/>
      <c r="CB48" s="271"/>
      <c r="CC48" s="271"/>
      <c r="CD48" s="271"/>
      <c r="CE48" s="271"/>
      <c r="CF48" s="271"/>
      <c r="CG48" s="271"/>
      <c r="CH48" s="271"/>
      <c r="CI48" s="271"/>
      <c r="CJ48" s="271"/>
      <c r="CK48" s="271"/>
      <c r="CL48" s="271"/>
      <c r="CN48" s="271"/>
      <c r="CO48" s="271"/>
      <c r="CP48" s="271"/>
      <c r="CQ48" s="271"/>
      <c r="CR48" s="271"/>
      <c r="CS48" s="271"/>
      <c r="CT48" s="271"/>
      <c r="CU48" s="271"/>
      <c r="CV48" s="271"/>
      <c r="CW48" s="271"/>
      <c r="CX48" s="271"/>
      <c r="CY48" s="271"/>
      <c r="CZ48" s="271"/>
      <c r="DA48" s="271"/>
      <c r="DB48" s="271"/>
      <c r="DC48" s="271"/>
      <c r="DD48" s="271"/>
      <c r="DE48" s="271"/>
      <c r="DF48" s="271"/>
      <c r="DG48" s="271"/>
      <c r="DH48" s="271"/>
      <c r="DI48" s="271"/>
      <c r="DJ48" s="271"/>
      <c r="DK48" s="271"/>
      <c r="DL48" s="271"/>
    </row>
    <row r="49" spans="1:116" hidden="1" x14ac:dyDescent="0.35">
      <c r="B49" t="s">
        <v>317</v>
      </c>
      <c r="E49" t="s">
        <v>317</v>
      </c>
      <c r="F49" t="s">
        <v>317</v>
      </c>
      <c r="G49" s="27" t="s">
        <v>612</v>
      </c>
      <c r="H49" s="27"/>
      <c r="I49" s="27"/>
      <c r="J49" s="28"/>
      <c r="K49" s="63">
        <f t="shared" ref="K49:P49" si="67">SUMIF($4:$4,K$3,49:49)</f>
        <v>0</v>
      </c>
      <c r="L49" s="63">
        <f t="shared" si="67"/>
        <v>0</v>
      </c>
      <c r="M49" s="63">
        <f t="shared" si="67"/>
        <v>0</v>
      </c>
      <c r="N49" s="63">
        <f t="shared" si="67"/>
        <v>0</v>
      </c>
      <c r="O49" s="63">
        <f t="shared" si="67"/>
        <v>0</v>
      </c>
      <c r="P49" s="63">
        <f t="shared" si="67"/>
        <v>0</v>
      </c>
      <c r="Q49" s="28"/>
      <c r="R49"/>
      <c r="S49" s="265">
        <f t="shared" ref="S49:AX49" si="68">SUMIF($C:$C,$F49,S:S)</f>
        <v>0</v>
      </c>
      <c r="T49" s="265">
        <f t="shared" si="68"/>
        <v>0</v>
      </c>
      <c r="U49" s="265">
        <f t="shared" si="68"/>
        <v>0</v>
      </c>
      <c r="V49" s="265">
        <f t="shared" si="68"/>
        <v>0</v>
      </c>
      <c r="W49" s="265">
        <f t="shared" si="68"/>
        <v>0</v>
      </c>
      <c r="X49" s="265">
        <f t="shared" si="68"/>
        <v>0</v>
      </c>
      <c r="Y49" s="265">
        <f t="shared" si="68"/>
        <v>0</v>
      </c>
      <c r="Z49" s="265">
        <f t="shared" si="68"/>
        <v>0</v>
      </c>
      <c r="AA49" s="265">
        <f t="shared" si="68"/>
        <v>0</v>
      </c>
      <c r="AB49" s="265">
        <f t="shared" si="68"/>
        <v>0</v>
      </c>
      <c r="AC49" s="265">
        <f t="shared" si="68"/>
        <v>0</v>
      </c>
      <c r="AD49" s="265">
        <f t="shared" si="68"/>
        <v>0</v>
      </c>
      <c r="AE49" s="265">
        <f t="shared" si="68"/>
        <v>0</v>
      </c>
      <c r="AF49" s="265">
        <f t="shared" si="68"/>
        <v>0</v>
      </c>
      <c r="AG49" s="265">
        <f t="shared" si="68"/>
        <v>0</v>
      </c>
      <c r="AH49" s="265">
        <f t="shared" si="68"/>
        <v>0</v>
      </c>
      <c r="AI49" s="265">
        <f t="shared" si="68"/>
        <v>0</v>
      </c>
      <c r="AJ49" s="265">
        <f t="shared" si="68"/>
        <v>0</v>
      </c>
      <c r="AK49" s="265">
        <f t="shared" si="68"/>
        <v>0</v>
      </c>
      <c r="AL49" s="265">
        <f t="shared" si="68"/>
        <v>0</v>
      </c>
      <c r="AM49" s="265">
        <f t="shared" si="68"/>
        <v>0</v>
      </c>
      <c r="AN49" s="265">
        <f t="shared" si="68"/>
        <v>0</v>
      </c>
      <c r="AO49" s="265">
        <f t="shared" si="68"/>
        <v>0</v>
      </c>
      <c r="AP49" s="265">
        <f t="shared" si="68"/>
        <v>0</v>
      </c>
      <c r="AQ49" s="265">
        <f t="shared" si="68"/>
        <v>0</v>
      </c>
      <c r="AR49" s="265">
        <f t="shared" si="68"/>
        <v>0</v>
      </c>
      <c r="AS49" s="265">
        <f t="shared" si="68"/>
        <v>0</v>
      </c>
      <c r="AT49" s="265">
        <f t="shared" si="68"/>
        <v>0</v>
      </c>
      <c r="AU49" s="265">
        <f t="shared" si="68"/>
        <v>0</v>
      </c>
      <c r="AV49" s="265">
        <f t="shared" si="68"/>
        <v>0</v>
      </c>
      <c r="AW49" s="265">
        <f t="shared" si="68"/>
        <v>0</v>
      </c>
      <c r="AX49" s="265">
        <f t="shared" si="68"/>
        <v>0</v>
      </c>
      <c r="AY49" s="265">
        <f t="shared" ref="AY49:CD49" si="69">SUMIF($C:$C,$F49,AY:AY)</f>
        <v>0</v>
      </c>
      <c r="AZ49" s="265">
        <f t="shared" si="69"/>
        <v>0</v>
      </c>
      <c r="BA49" s="265">
        <f t="shared" si="69"/>
        <v>0</v>
      </c>
      <c r="BB49" s="265">
        <f t="shared" si="69"/>
        <v>0</v>
      </c>
      <c r="BC49" s="265">
        <f t="shared" si="69"/>
        <v>0</v>
      </c>
      <c r="BD49" s="265">
        <f t="shared" si="69"/>
        <v>0</v>
      </c>
      <c r="BE49" s="265">
        <f t="shared" si="69"/>
        <v>0</v>
      </c>
      <c r="BF49" s="265">
        <f t="shared" si="69"/>
        <v>0</v>
      </c>
      <c r="BG49" s="265">
        <f t="shared" si="69"/>
        <v>0</v>
      </c>
      <c r="BH49" s="265">
        <f t="shared" si="69"/>
        <v>0</v>
      </c>
      <c r="BI49" s="265">
        <f t="shared" si="69"/>
        <v>0</v>
      </c>
      <c r="BJ49" s="265">
        <f t="shared" si="69"/>
        <v>0</v>
      </c>
      <c r="BK49" s="265">
        <f t="shared" si="69"/>
        <v>0</v>
      </c>
      <c r="BL49" s="265">
        <f t="shared" si="69"/>
        <v>0</v>
      </c>
      <c r="BM49" s="265">
        <f t="shared" si="69"/>
        <v>0</v>
      </c>
      <c r="BN49" s="265">
        <f t="shared" si="69"/>
        <v>0</v>
      </c>
      <c r="BO49" s="265">
        <f t="shared" si="69"/>
        <v>0</v>
      </c>
      <c r="BP49" s="265">
        <f t="shared" si="69"/>
        <v>0</v>
      </c>
      <c r="BQ49" s="265">
        <f t="shared" si="69"/>
        <v>0</v>
      </c>
      <c r="BR49" s="265">
        <f t="shared" si="69"/>
        <v>0</v>
      </c>
      <c r="BS49" s="265">
        <f t="shared" si="69"/>
        <v>0</v>
      </c>
      <c r="BT49" s="265">
        <f t="shared" si="69"/>
        <v>0</v>
      </c>
      <c r="BU49" s="265">
        <f t="shared" si="69"/>
        <v>0</v>
      </c>
      <c r="BV49" s="265">
        <f t="shared" si="69"/>
        <v>0</v>
      </c>
      <c r="BW49" s="265">
        <f t="shared" si="69"/>
        <v>0</v>
      </c>
      <c r="BX49" s="265">
        <f t="shared" si="69"/>
        <v>0</v>
      </c>
      <c r="BY49" s="265">
        <f t="shared" si="69"/>
        <v>0</v>
      </c>
      <c r="BZ49" s="265">
        <f t="shared" si="69"/>
        <v>0</v>
      </c>
      <c r="CA49" s="265">
        <f t="shared" si="69"/>
        <v>0</v>
      </c>
      <c r="CB49" s="265">
        <f t="shared" si="69"/>
        <v>0</v>
      </c>
      <c r="CC49" s="265">
        <f t="shared" si="69"/>
        <v>0</v>
      </c>
      <c r="CD49" s="265">
        <f t="shared" si="69"/>
        <v>0</v>
      </c>
      <c r="CE49" s="265">
        <f t="shared" ref="CE49:CL49" si="70">SUMIF($C:$C,$F49,CE:CE)</f>
        <v>0</v>
      </c>
      <c r="CF49" s="265">
        <f t="shared" si="70"/>
        <v>0</v>
      </c>
      <c r="CG49" s="265">
        <f t="shared" si="70"/>
        <v>0</v>
      </c>
      <c r="CH49" s="265">
        <f t="shared" si="70"/>
        <v>0</v>
      </c>
      <c r="CI49" s="265">
        <f t="shared" si="70"/>
        <v>0</v>
      </c>
      <c r="CJ49" s="265">
        <f t="shared" si="70"/>
        <v>0</v>
      </c>
      <c r="CK49" s="265">
        <f t="shared" si="70"/>
        <v>0</v>
      </c>
      <c r="CL49" s="265">
        <f t="shared" si="70"/>
        <v>0</v>
      </c>
      <c r="CN49" s="265">
        <f t="shared" ref="CN49:DL49" si="71">SUMIF($C:$C,$F49,CN:CN)</f>
        <v>0</v>
      </c>
      <c r="CO49" s="265">
        <f t="shared" si="71"/>
        <v>0</v>
      </c>
      <c r="CP49" s="265">
        <f t="shared" si="71"/>
        <v>0</v>
      </c>
      <c r="CQ49" s="265">
        <f t="shared" si="71"/>
        <v>0</v>
      </c>
      <c r="CR49" s="265">
        <f t="shared" si="71"/>
        <v>0</v>
      </c>
      <c r="CS49" s="265">
        <f t="shared" si="71"/>
        <v>0</v>
      </c>
      <c r="CT49" s="265">
        <f t="shared" si="71"/>
        <v>0</v>
      </c>
      <c r="CU49" s="265">
        <f t="shared" si="71"/>
        <v>0</v>
      </c>
      <c r="CV49" s="265">
        <f t="shared" si="71"/>
        <v>0</v>
      </c>
      <c r="CW49" s="265">
        <f t="shared" si="71"/>
        <v>0</v>
      </c>
      <c r="CX49" s="265">
        <f t="shared" si="71"/>
        <v>0</v>
      </c>
      <c r="CY49" s="265">
        <f t="shared" si="71"/>
        <v>0</v>
      </c>
      <c r="CZ49" s="265">
        <f t="shared" si="71"/>
        <v>0</v>
      </c>
      <c r="DA49" s="265">
        <f t="shared" si="71"/>
        <v>0</v>
      </c>
      <c r="DB49" s="265">
        <f t="shared" si="71"/>
        <v>0</v>
      </c>
      <c r="DC49" s="265">
        <f t="shared" si="71"/>
        <v>0</v>
      </c>
      <c r="DD49" s="265">
        <f t="shared" si="71"/>
        <v>0</v>
      </c>
      <c r="DE49" s="265">
        <f t="shared" si="71"/>
        <v>0</v>
      </c>
      <c r="DF49" s="265">
        <f t="shared" si="71"/>
        <v>0</v>
      </c>
      <c r="DG49" s="265">
        <f t="shared" si="71"/>
        <v>0</v>
      </c>
      <c r="DH49" s="265">
        <f t="shared" si="71"/>
        <v>0</v>
      </c>
      <c r="DI49" s="265">
        <f t="shared" si="71"/>
        <v>0</v>
      </c>
      <c r="DJ49" s="265">
        <f t="shared" si="71"/>
        <v>0</v>
      </c>
      <c r="DK49" s="265">
        <f t="shared" si="71"/>
        <v>0</v>
      </c>
      <c r="DL49" s="265">
        <f t="shared" si="71"/>
        <v>0</v>
      </c>
    </row>
    <row r="50" spans="1:116" hidden="1" x14ac:dyDescent="0.35">
      <c r="B50" t="s">
        <v>317</v>
      </c>
      <c r="R50"/>
      <c r="S50" s="272"/>
      <c r="T50" s="272"/>
      <c r="U50" s="272"/>
      <c r="V50" s="272"/>
      <c r="W50" s="272"/>
      <c r="X50" s="272"/>
      <c r="Y50" s="272"/>
      <c r="Z50" s="272"/>
      <c r="AA50" s="272"/>
      <c r="AB50" s="272"/>
      <c r="AC50" s="272"/>
      <c r="AD50" s="272"/>
      <c r="AE50" s="272"/>
      <c r="AF50" s="272"/>
      <c r="AG50" s="272"/>
      <c r="AH50" s="272"/>
      <c r="AI50" s="272"/>
      <c r="AJ50" s="272"/>
      <c r="AK50" s="272"/>
      <c r="AL50" s="272"/>
      <c r="AM50" s="272"/>
      <c r="AN50" s="272"/>
      <c r="AO50" s="272"/>
      <c r="AP50" s="272"/>
      <c r="AQ50" s="272"/>
      <c r="AR50" s="272"/>
      <c r="AS50" s="272"/>
      <c r="AT50" s="272"/>
      <c r="AU50" s="272"/>
      <c r="AV50" s="272"/>
      <c r="AW50" s="272"/>
      <c r="AX50" s="272"/>
      <c r="AY50" s="272"/>
      <c r="AZ50" s="272"/>
      <c r="BA50" s="272"/>
      <c r="BB50" s="272"/>
      <c r="BC50" s="272"/>
      <c r="BD50" s="272"/>
      <c r="BE50" s="272"/>
      <c r="BF50" s="272"/>
      <c r="BG50" s="272"/>
      <c r="BH50" s="272"/>
      <c r="BI50" s="272"/>
      <c r="BJ50" s="272"/>
      <c r="BK50" s="272"/>
      <c r="BL50" s="272"/>
      <c r="BM50" s="272"/>
      <c r="BN50" s="272"/>
      <c r="BO50" s="272"/>
      <c r="BP50" s="272"/>
      <c r="BQ50" s="272"/>
      <c r="BR50" s="272"/>
      <c r="BS50" s="272"/>
      <c r="BT50" s="272"/>
      <c r="BU50" s="272"/>
      <c r="BV50" s="272"/>
      <c r="BW50" s="272"/>
      <c r="BX50" s="272"/>
      <c r="BY50" s="272"/>
      <c r="BZ50" s="272"/>
      <c r="CA50" s="272"/>
      <c r="CB50" s="272"/>
      <c r="CC50" s="272"/>
      <c r="CD50" s="272"/>
      <c r="CE50" s="272"/>
      <c r="CF50" s="272"/>
      <c r="CG50" s="272"/>
      <c r="CH50" s="272"/>
      <c r="CI50" s="272"/>
      <c r="CJ50" s="272"/>
      <c r="CK50" s="272"/>
      <c r="CL50" s="272"/>
      <c r="CN50" s="272"/>
      <c r="CO50" s="272"/>
      <c r="CP50" s="272"/>
      <c r="CQ50" s="272"/>
      <c r="CR50" s="272"/>
      <c r="CS50" s="272"/>
      <c r="CT50" s="272"/>
      <c r="CU50" s="272"/>
      <c r="CV50" s="272"/>
      <c r="CW50" s="272"/>
      <c r="CX50" s="272"/>
      <c r="CY50" s="272"/>
      <c r="CZ50" s="272"/>
      <c r="DA50" s="272"/>
      <c r="DB50" s="272"/>
      <c r="DC50" s="272"/>
      <c r="DD50" s="272"/>
      <c r="DE50" s="272"/>
      <c r="DF50" s="272"/>
      <c r="DG50" s="272"/>
      <c r="DH50" s="272"/>
      <c r="DI50" s="272"/>
      <c r="DJ50" s="272"/>
      <c r="DK50" s="272"/>
      <c r="DL50" s="272"/>
    </row>
    <row r="51" spans="1:116" x14ac:dyDescent="0.35">
      <c r="G51" s="27" t="s">
        <v>613</v>
      </c>
      <c r="H51" s="27"/>
      <c r="I51" s="27"/>
      <c r="J51" s="28"/>
      <c r="K51" s="28">
        <f t="shared" ref="K51:P53" si="72">SUMIF($4:$4,K$3,51:51)</f>
        <v>-407350.40000000014</v>
      </c>
      <c r="L51" s="28">
        <f t="shared" si="72"/>
        <v>-873159.75759692932</v>
      </c>
      <c r="M51" s="28">
        <f t="shared" si="72"/>
        <v>-938567.3342733382</v>
      </c>
      <c r="N51" s="28">
        <f t="shared" si="72"/>
        <v>-1008395.7900876809</v>
      </c>
      <c r="O51" s="28">
        <f t="shared" si="72"/>
        <v>-1082926.3077558463</v>
      </c>
      <c r="P51" s="28">
        <f t="shared" si="72"/>
        <v>-649830.52849496494</v>
      </c>
      <c r="Q51" s="28"/>
      <c r="R51"/>
      <c r="S51" s="28">
        <f t="shared" ref="S51:AX51" si="73">+S39+S43+S46+S49</f>
        <v>-33945.866666666669</v>
      </c>
      <c r="T51" s="28">
        <f t="shared" si="73"/>
        <v>-33945.866666666669</v>
      </c>
      <c r="U51" s="28">
        <f t="shared" si="73"/>
        <v>-33945.866666666669</v>
      </c>
      <c r="V51" s="28">
        <f t="shared" si="73"/>
        <v>-33945.866666666669</v>
      </c>
      <c r="W51" s="28">
        <f t="shared" si="73"/>
        <v>-33945.866666666669</v>
      </c>
      <c r="X51" s="28">
        <f t="shared" si="73"/>
        <v>-33945.866666666669</v>
      </c>
      <c r="Y51" s="28">
        <f t="shared" si="73"/>
        <v>-33945.866666666669</v>
      </c>
      <c r="Z51" s="28">
        <f t="shared" si="73"/>
        <v>-33945.866666666669</v>
      </c>
      <c r="AA51" s="28">
        <f t="shared" si="73"/>
        <v>-33945.866666666669</v>
      </c>
      <c r="AB51" s="28">
        <f t="shared" si="73"/>
        <v>-33945.866666666669</v>
      </c>
      <c r="AC51" s="28">
        <f t="shared" si="73"/>
        <v>-33945.866666666669</v>
      </c>
      <c r="AD51" s="28">
        <f t="shared" si="73"/>
        <v>-33945.866666666669</v>
      </c>
      <c r="AE51" s="28">
        <f t="shared" si="73"/>
        <v>-71150.138867988819</v>
      </c>
      <c r="AF51" s="28">
        <f t="shared" si="73"/>
        <v>-71437.444287184175</v>
      </c>
      <c r="AG51" s="28">
        <f t="shared" si="73"/>
        <v>-71726.527115910969</v>
      </c>
      <c r="AH51" s="28">
        <f t="shared" si="73"/>
        <v>-72017.397177974053</v>
      </c>
      <c r="AI51" s="28">
        <f t="shared" si="73"/>
        <v>-72310.064348185348</v>
      </c>
      <c r="AJ51" s="28">
        <f t="shared" si="73"/>
        <v>-72604.538552618877</v>
      </c>
      <c r="AK51" s="28">
        <f t="shared" si="73"/>
        <v>-72900.829768865471</v>
      </c>
      <c r="AL51" s="28">
        <f t="shared" si="73"/>
        <v>-73198.948026291007</v>
      </c>
      <c r="AM51" s="28">
        <f t="shared" si="73"/>
        <v>-73498.903406294354</v>
      </c>
      <c r="AN51" s="28">
        <f t="shared" si="73"/>
        <v>-73800.706042565886</v>
      </c>
      <c r="AO51" s="28">
        <f t="shared" si="73"/>
        <v>-74104.366121348648</v>
      </c>
      <c r="AP51" s="28">
        <f t="shared" si="73"/>
        <v>-74409.893881701588</v>
      </c>
      <c r="AQ51" s="28">
        <f t="shared" si="73"/>
        <v>-76477.582615761552</v>
      </c>
      <c r="AR51" s="28">
        <f t="shared" si="73"/>
        <v>-76786.876669007819</v>
      </c>
      <c r="AS51" s="28">
        <f t="shared" si="73"/>
        <v>-77098.069440528474</v>
      </c>
      <c r="AT51" s="28">
        <f t="shared" si="73"/>
        <v>-77411.171383287656</v>
      </c>
      <c r="AU51" s="28">
        <f t="shared" si="73"/>
        <v>-77726.193004393106</v>
      </c>
      <c r="AV51" s="28">
        <f t="shared" si="73"/>
        <v>-78043.144865366907</v>
      </c>
      <c r="AW51" s="28">
        <f t="shared" si="73"/>
        <v>-78362.037582415811</v>
      </c>
      <c r="AX51" s="28">
        <f t="shared" si="73"/>
        <v>-78682.881826703902</v>
      </c>
      <c r="AY51" s="28">
        <f t="shared" ref="AY51:CD51" si="74">+AY39+AY43+AY46+AY49</f>
        <v>-79005.688324626433</v>
      </c>
      <c r="AZ51" s="28">
        <f t="shared" si="74"/>
        <v>-79330.467858084754</v>
      </c>
      <c r="BA51" s="28">
        <f t="shared" si="74"/>
        <v>-79657.231264761547</v>
      </c>
      <c r="BB51" s="28">
        <f t="shared" si="74"/>
        <v>-79985.989438400327</v>
      </c>
      <c r="BC51" s="28">
        <f t="shared" si="74"/>
        <v>-82165.050479083802</v>
      </c>
      <c r="BD51" s="28">
        <f t="shared" si="74"/>
        <v>-82497.831093512956</v>
      </c>
      <c r="BE51" s="28">
        <f t="shared" si="74"/>
        <v>-82832.639495289783</v>
      </c>
      <c r="BF51" s="28">
        <f t="shared" si="74"/>
        <v>-83169.486805202338</v>
      </c>
      <c r="BG51" s="28">
        <f t="shared" si="74"/>
        <v>-83508.38420150477</v>
      </c>
      <c r="BH51" s="28">
        <f t="shared" si="74"/>
        <v>-83849.342920206967</v>
      </c>
      <c r="BI51" s="28">
        <f t="shared" si="74"/>
        <v>-84192.374255361137</v>
      </c>
      <c r="BJ51" s="28">
        <f t="shared" si="74"/>
        <v>-84537.48955934729</v>
      </c>
      <c r="BK51" s="28">
        <f t="shared" si="74"/>
        <v>-84884.700243169165</v>
      </c>
      <c r="BL51" s="28">
        <f t="shared" si="74"/>
        <v>-85234.017776737819</v>
      </c>
      <c r="BM51" s="28">
        <f t="shared" si="74"/>
        <v>-85585.453689173344</v>
      </c>
      <c r="BN51" s="28">
        <f t="shared" si="74"/>
        <v>-85939.019569091601</v>
      </c>
      <c r="BO51" s="28">
        <f t="shared" si="74"/>
        <v>-88235.439072403547</v>
      </c>
      <c r="BP51" s="28">
        <f t="shared" si="74"/>
        <v>-88593.299892612413</v>
      </c>
      <c r="BQ51" s="28">
        <f t="shared" si="74"/>
        <v>-88953.325806109482</v>
      </c>
      <c r="BR51" s="28">
        <f t="shared" si="74"/>
        <v>-89315.528642479199</v>
      </c>
      <c r="BS51" s="28">
        <f t="shared" si="74"/>
        <v>-89679.920292294264</v>
      </c>
      <c r="BT51" s="28">
        <f t="shared" si="74"/>
        <v>-90046.512707423666</v>
      </c>
      <c r="BU51" s="28">
        <f t="shared" si="74"/>
        <v>-90415.317901333663</v>
      </c>
      <c r="BV51" s="28">
        <f t="shared" si="74"/>
        <v>-90786.347949397066</v>
      </c>
      <c r="BW51" s="28">
        <f t="shared" si="74"/>
        <v>-91159.61498919563</v>
      </c>
      <c r="BX51" s="28">
        <f t="shared" si="74"/>
        <v>-91535.131220834941</v>
      </c>
      <c r="BY51" s="28">
        <f t="shared" si="74"/>
        <v>-91912.908907248318</v>
      </c>
      <c r="BZ51" s="28">
        <f t="shared" si="74"/>
        <v>-92292.960374514252</v>
      </c>
      <c r="CA51" s="28">
        <f t="shared" si="74"/>
        <v>-53904.022086237739</v>
      </c>
      <c r="CB51" s="28">
        <f t="shared" si="74"/>
        <v>-53948.583151463419</v>
      </c>
      <c r="CC51" s="28">
        <f t="shared" si="74"/>
        <v>-53993.329887794331</v>
      </c>
      <c r="CD51" s="28">
        <f t="shared" si="74"/>
        <v>-54038.263068860026</v>
      </c>
      <c r="CE51" s="28">
        <f t="shared" ref="CE51:CL51" si="75">+CE39+CE43+CE46+CE49</f>
        <v>-54083.383471513538</v>
      </c>
      <c r="CF51" s="28">
        <f t="shared" si="75"/>
        <v>-54128.691875844073</v>
      </c>
      <c r="CG51" s="28">
        <f t="shared" si="75"/>
        <v>-54174.189065193757</v>
      </c>
      <c r="CH51" s="28">
        <f t="shared" si="75"/>
        <v>-54219.87582616508</v>
      </c>
      <c r="CI51" s="28">
        <f t="shared" si="75"/>
        <v>-54265.752948640657</v>
      </c>
      <c r="CJ51" s="28">
        <f t="shared" si="75"/>
        <v>-54311.821225792912</v>
      </c>
      <c r="CK51" s="28">
        <f t="shared" si="75"/>
        <v>-54358.081454100087</v>
      </c>
      <c r="CL51" s="28">
        <f t="shared" si="75"/>
        <v>-54404.53443335928</v>
      </c>
      <c r="CN51" s="28">
        <f t="shared" ref="CN51:DL51" si="76">+CN39+CN43+CN46+CN49</f>
        <v>0</v>
      </c>
      <c r="CO51" s="28">
        <f t="shared" si="76"/>
        <v>0</v>
      </c>
      <c r="CP51" s="28">
        <f t="shared" si="76"/>
        <v>0</v>
      </c>
      <c r="CQ51" s="28">
        <f t="shared" si="76"/>
        <v>0</v>
      </c>
      <c r="CR51" s="28">
        <f t="shared" si="76"/>
        <v>0</v>
      </c>
      <c r="CS51" s="28">
        <f t="shared" si="76"/>
        <v>0</v>
      </c>
      <c r="CT51" s="28">
        <f t="shared" si="76"/>
        <v>0</v>
      </c>
      <c r="CU51" s="28">
        <f t="shared" si="76"/>
        <v>0</v>
      </c>
      <c r="CV51" s="28">
        <f t="shared" si="76"/>
        <v>0</v>
      </c>
      <c r="CW51" s="28">
        <f t="shared" si="76"/>
        <v>0</v>
      </c>
      <c r="CX51" s="28">
        <f t="shared" si="76"/>
        <v>0</v>
      </c>
      <c r="CY51" s="28">
        <f t="shared" si="76"/>
        <v>0</v>
      </c>
      <c r="CZ51" s="28">
        <f t="shared" si="76"/>
        <v>0</v>
      </c>
      <c r="DA51" s="28">
        <f t="shared" si="76"/>
        <v>0</v>
      </c>
      <c r="DB51" s="28">
        <f t="shared" si="76"/>
        <v>0</v>
      </c>
      <c r="DC51" s="28">
        <f t="shared" si="76"/>
        <v>0</v>
      </c>
      <c r="DD51" s="28">
        <f t="shared" si="76"/>
        <v>0</v>
      </c>
      <c r="DE51" s="28">
        <f t="shared" si="76"/>
        <v>0</v>
      </c>
      <c r="DF51" s="28">
        <f t="shared" si="76"/>
        <v>0</v>
      </c>
      <c r="DG51" s="28">
        <f t="shared" si="76"/>
        <v>0</v>
      </c>
      <c r="DH51" s="28">
        <f t="shared" si="76"/>
        <v>0</v>
      </c>
      <c r="DI51" s="28">
        <f t="shared" si="76"/>
        <v>0</v>
      </c>
      <c r="DJ51" s="28">
        <f t="shared" si="76"/>
        <v>0</v>
      </c>
      <c r="DK51" s="28">
        <f t="shared" si="76"/>
        <v>0</v>
      </c>
      <c r="DL51" s="28">
        <f t="shared" si="76"/>
        <v>0</v>
      </c>
    </row>
    <row r="52" spans="1:116" x14ac:dyDescent="0.35">
      <c r="G52" s="342" t="s">
        <v>614</v>
      </c>
      <c r="K52" s="238">
        <f t="shared" si="72"/>
        <v>101837.60000000003</v>
      </c>
      <c r="L52" s="238">
        <f t="shared" si="72"/>
        <v>218289.93939923233</v>
      </c>
      <c r="M52" s="238">
        <f t="shared" si="72"/>
        <v>234641.83356833455</v>
      </c>
      <c r="N52" s="238">
        <f t="shared" si="72"/>
        <v>252098.94752192023</v>
      </c>
      <c r="O52" s="238">
        <f t="shared" si="72"/>
        <v>270731.57693896157</v>
      </c>
      <c r="P52" s="238">
        <f t="shared" si="72"/>
        <v>162457.63212374123</v>
      </c>
      <c r="R52"/>
      <c r="S52" s="238">
        <f t="shared" ref="S52:CC52" si="77">-S51*$N$4</f>
        <v>8486.4666666666672</v>
      </c>
      <c r="T52" s="238">
        <f t="shared" si="77"/>
        <v>8486.4666666666672</v>
      </c>
      <c r="U52" s="238">
        <f t="shared" si="77"/>
        <v>8486.4666666666672</v>
      </c>
      <c r="V52" s="238">
        <f t="shared" si="77"/>
        <v>8486.4666666666672</v>
      </c>
      <c r="W52" s="238">
        <f t="shared" si="77"/>
        <v>8486.4666666666672</v>
      </c>
      <c r="X52" s="238">
        <f t="shared" si="77"/>
        <v>8486.4666666666672</v>
      </c>
      <c r="Y52" s="238">
        <f t="shared" si="77"/>
        <v>8486.4666666666672</v>
      </c>
      <c r="Z52" s="238">
        <f t="shared" si="77"/>
        <v>8486.4666666666672</v>
      </c>
      <c r="AA52" s="238">
        <f t="shared" si="77"/>
        <v>8486.4666666666672</v>
      </c>
      <c r="AB52" s="238">
        <f t="shared" si="77"/>
        <v>8486.4666666666672</v>
      </c>
      <c r="AC52" s="238">
        <f t="shared" si="77"/>
        <v>8486.4666666666672</v>
      </c>
      <c r="AD52" s="238">
        <f t="shared" si="77"/>
        <v>8486.4666666666672</v>
      </c>
      <c r="AE52" s="238">
        <f t="shared" si="77"/>
        <v>17787.534716997205</v>
      </c>
      <c r="AF52" s="238">
        <f t="shared" si="77"/>
        <v>17859.361071796044</v>
      </c>
      <c r="AG52" s="238">
        <f t="shared" si="77"/>
        <v>17931.631778977742</v>
      </c>
      <c r="AH52" s="238">
        <f t="shared" si="77"/>
        <v>18004.349294493513</v>
      </c>
      <c r="AI52" s="238">
        <f t="shared" si="77"/>
        <v>18077.516087046337</v>
      </c>
      <c r="AJ52" s="238">
        <f t="shared" si="77"/>
        <v>18151.134638154719</v>
      </c>
      <c r="AK52" s="238">
        <f t="shared" si="77"/>
        <v>18225.207442216368</v>
      </c>
      <c r="AL52" s="238">
        <f t="shared" si="77"/>
        <v>18299.737006572752</v>
      </c>
      <c r="AM52" s="238">
        <f t="shared" si="77"/>
        <v>18374.725851573588</v>
      </c>
      <c r="AN52" s="238">
        <f t="shared" si="77"/>
        <v>18450.176510641471</v>
      </c>
      <c r="AO52" s="238">
        <f t="shared" si="77"/>
        <v>18526.091530337162</v>
      </c>
      <c r="AP52" s="238">
        <f t="shared" si="77"/>
        <v>18602.473470425397</v>
      </c>
      <c r="AQ52" s="238">
        <f t="shared" si="77"/>
        <v>19119.395653940388</v>
      </c>
      <c r="AR52" s="238">
        <f t="shared" si="77"/>
        <v>19196.719167251955</v>
      </c>
      <c r="AS52" s="238">
        <f t="shared" si="77"/>
        <v>19274.517360132118</v>
      </c>
      <c r="AT52" s="238">
        <f t="shared" si="77"/>
        <v>19352.792845821914</v>
      </c>
      <c r="AU52" s="238">
        <f t="shared" si="77"/>
        <v>19431.548251098277</v>
      </c>
      <c r="AV52" s="238">
        <f t="shared" si="77"/>
        <v>19510.786216341727</v>
      </c>
      <c r="AW52" s="238">
        <f t="shared" si="77"/>
        <v>19590.509395603953</v>
      </c>
      <c r="AX52" s="238">
        <f t="shared" si="77"/>
        <v>19670.720456675976</v>
      </c>
      <c r="AY52" s="238">
        <f t="shared" si="77"/>
        <v>19751.422081156608</v>
      </c>
      <c r="AZ52" s="238">
        <f t="shared" si="77"/>
        <v>19832.616964521188</v>
      </c>
      <c r="BA52" s="238">
        <f t="shared" si="77"/>
        <v>19914.307816190387</v>
      </c>
      <c r="BB52" s="238">
        <f t="shared" si="77"/>
        <v>19996.497359600082</v>
      </c>
      <c r="BC52" s="238">
        <f t="shared" si="77"/>
        <v>20541.262619770951</v>
      </c>
      <c r="BD52" s="238">
        <f t="shared" si="77"/>
        <v>20624.457773378239</v>
      </c>
      <c r="BE52" s="238">
        <f t="shared" si="77"/>
        <v>20708.159873822446</v>
      </c>
      <c r="BF52" s="238">
        <f t="shared" si="77"/>
        <v>20792.371701300584</v>
      </c>
      <c r="BG52" s="238">
        <f t="shared" si="77"/>
        <v>20877.096050376193</v>
      </c>
      <c r="BH52" s="238">
        <f t="shared" si="77"/>
        <v>20962.335730051742</v>
      </c>
      <c r="BI52" s="238">
        <f t="shared" si="77"/>
        <v>21048.093563840284</v>
      </c>
      <c r="BJ52" s="238">
        <f t="shared" si="77"/>
        <v>21134.372389836823</v>
      </c>
      <c r="BK52" s="238">
        <f t="shared" si="77"/>
        <v>21221.175060792291</v>
      </c>
      <c r="BL52" s="238">
        <f t="shared" si="77"/>
        <v>21308.504444184455</v>
      </c>
      <c r="BM52" s="238">
        <f t="shared" si="77"/>
        <v>21396.363422293336</v>
      </c>
      <c r="BN52" s="238">
        <f t="shared" si="77"/>
        <v>21484.7548922729</v>
      </c>
      <c r="BO52" s="238">
        <f t="shared" si="77"/>
        <v>22058.859768100887</v>
      </c>
      <c r="BP52" s="238">
        <f t="shared" si="77"/>
        <v>22148.324973153103</v>
      </c>
      <c r="BQ52" s="238">
        <f t="shared" si="77"/>
        <v>22238.331451527371</v>
      </c>
      <c r="BR52" s="238">
        <f t="shared" si="77"/>
        <v>22328.8821606198</v>
      </c>
      <c r="BS52" s="238">
        <f t="shared" si="77"/>
        <v>22419.980073073566</v>
      </c>
      <c r="BT52" s="238">
        <f t="shared" si="77"/>
        <v>22511.628176855917</v>
      </c>
      <c r="BU52" s="238">
        <f t="shared" si="77"/>
        <v>22603.829475333416</v>
      </c>
      <c r="BV52" s="238">
        <f t="shared" si="77"/>
        <v>22696.586987349267</v>
      </c>
      <c r="BW52" s="238">
        <f t="shared" si="77"/>
        <v>22789.903747298908</v>
      </c>
      <c r="BX52" s="238">
        <f t="shared" si="77"/>
        <v>22883.782805208735</v>
      </c>
      <c r="BY52" s="238">
        <f t="shared" si="77"/>
        <v>22978.22722681208</v>
      </c>
      <c r="BZ52" s="238">
        <f t="shared" si="77"/>
        <v>23073.240093628563</v>
      </c>
      <c r="CA52" s="238">
        <f t="shared" si="77"/>
        <v>13476.005521559435</v>
      </c>
      <c r="CB52" s="238">
        <f t="shared" si="77"/>
        <v>13487.145787865855</v>
      </c>
      <c r="CC52" s="238">
        <f t="shared" si="77"/>
        <v>13498.332471948583</v>
      </c>
      <c r="CD52" s="238">
        <f t="shared" ref="CD52:CL52" si="78">-CD51*$N$4</f>
        <v>13509.565767215006</v>
      </c>
      <c r="CE52" s="238">
        <f t="shared" si="78"/>
        <v>13520.845867878385</v>
      </c>
      <c r="CF52" s="238">
        <f t="shared" si="78"/>
        <v>13532.172968961018</v>
      </c>
      <c r="CG52" s="238">
        <f t="shared" si="78"/>
        <v>13543.547266298439</v>
      </c>
      <c r="CH52" s="238">
        <f t="shared" si="78"/>
        <v>13554.96895654127</v>
      </c>
      <c r="CI52" s="238">
        <f t="shared" si="78"/>
        <v>13566.438237160164</v>
      </c>
      <c r="CJ52" s="238">
        <f t="shared" si="78"/>
        <v>13577.955306448228</v>
      </c>
      <c r="CK52" s="238">
        <f t="shared" si="78"/>
        <v>13589.520363525022</v>
      </c>
      <c r="CL52" s="238">
        <f t="shared" si="78"/>
        <v>13601.13360833982</v>
      </c>
      <c r="CN52" s="238">
        <f t="shared" ref="CN52:DL52" si="79">-CN51*$N$4</f>
        <v>0</v>
      </c>
      <c r="CO52" s="238">
        <f t="shared" si="79"/>
        <v>0</v>
      </c>
      <c r="CP52" s="238">
        <f t="shared" si="79"/>
        <v>0</v>
      </c>
      <c r="CQ52" s="238">
        <f t="shared" si="79"/>
        <v>0</v>
      </c>
      <c r="CR52" s="238">
        <f t="shared" si="79"/>
        <v>0</v>
      </c>
      <c r="CS52" s="238">
        <f t="shared" si="79"/>
        <v>0</v>
      </c>
      <c r="CT52" s="238">
        <f t="shared" si="79"/>
        <v>0</v>
      </c>
      <c r="CU52" s="238">
        <f t="shared" si="79"/>
        <v>0</v>
      </c>
      <c r="CV52" s="238">
        <f t="shared" si="79"/>
        <v>0</v>
      </c>
      <c r="CW52" s="238">
        <f t="shared" si="79"/>
        <v>0</v>
      </c>
      <c r="CX52" s="238">
        <f t="shared" si="79"/>
        <v>0</v>
      </c>
      <c r="CY52" s="238">
        <f t="shared" si="79"/>
        <v>0</v>
      </c>
      <c r="CZ52" s="238">
        <f t="shared" si="79"/>
        <v>0</v>
      </c>
      <c r="DA52" s="238">
        <f t="shared" si="79"/>
        <v>0</v>
      </c>
      <c r="DB52" s="238">
        <f t="shared" si="79"/>
        <v>0</v>
      </c>
      <c r="DC52" s="238">
        <f t="shared" si="79"/>
        <v>0</v>
      </c>
      <c r="DD52" s="238">
        <f t="shared" si="79"/>
        <v>0</v>
      </c>
      <c r="DE52" s="238">
        <f t="shared" si="79"/>
        <v>0</v>
      </c>
      <c r="DF52" s="238">
        <f t="shared" si="79"/>
        <v>0</v>
      </c>
      <c r="DG52" s="238">
        <f t="shared" si="79"/>
        <v>0</v>
      </c>
      <c r="DH52" s="238">
        <f t="shared" si="79"/>
        <v>0</v>
      </c>
      <c r="DI52" s="238">
        <f t="shared" si="79"/>
        <v>0</v>
      </c>
      <c r="DJ52" s="238">
        <f t="shared" si="79"/>
        <v>0</v>
      </c>
      <c r="DK52" s="238">
        <f t="shared" si="79"/>
        <v>0</v>
      </c>
      <c r="DL52" s="238">
        <f t="shared" si="79"/>
        <v>0</v>
      </c>
    </row>
    <row r="53" spans="1:116" x14ac:dyDescent="0.35">
      <c r="G53" s="27" t="s">
        <v>615</v>
      </c>
      <c r="H53" s="27"/>
      <c r="I53" s="27"/>
      <c r="J53" s="28"/>
      <c r="K53" s="28">
        <f t="shared" si="72"/>
        <v>-305512.8</v>
      </c>
      <c r="L53" s="28">
        <f t="shared" si="72"/>
        <v>-654869.81819769694</v>
      </c>
      <c r="M53" s="28">
        <f t="shared" si="72"/>
        <v>-703925.50070500362</v>
      </c>
      <c r="N53" s="28">
        <f t="shared" si="72"/>
        <v>-756296.84256576071</v>
      </c>
      <c r="O53" s="28">
        <f t="shared" si="72"/>
        <v>-812194.7308168849</v>
      </c>
      <c r="P53" s="28">
        <f t="shared" si="72"/>
        <v>-487372.89637122373</v>
      </c>
      <c r="Q53" s="28"/>
      <c r="R53"/>
      <c r="S53" s="28">
        <f t="shared" ref="S53:CC53" si="80">SUM(S51:S52)</f>
        <v>-25459.4</v>
      </c>
      <c r="T53" s="28">
        <f t="shared" si="80"/>
        <v>-25459.4</v>
      </c>
      <c r="U53" s="28">
        <f t="shared" si="80"/>
        <v>-25459.4</v>
      </c>
      <c r="V53" s="28">
        <f t="shared" si="80"/>
        <v>-25459.4</v>
      </c>
      <c r="W53" s="28">
        <f t="shared" si="80"/>
        <v>-25459.4</v>
      </c>
      <c r="X53" s="28">
        <f t="shared" si="80"/>
        <v>-25459.4</v>
      </c>
      <c r="Y53" s="28">
        <f t="shared" si="80"/>
        <v>-25459.4</v>
      </c>
      <c r="Z53" s="28">
        <f t="shared" si="80"/>
        <v>-25459.4</v>
      </c>
      <c r="AA53" s="28">
        <f t="shared" si="80"/>
        <v>-25459.4</v>
      </c>
      <c r="AB53" s="28">
        <f t="shared" si="80"/>
        <v>-25459.4</v>
      </c>
      <c r="AC53" s="28">
        <f t="shared" si="80"/>
        <v>-25459.4</v>
      </c>
      <c r="AD53" s="28">
        <f t="shared" si="80"/>
        <v>-25459.4</v>
      </c>
      <c r="AE53" s="28">
        <f t="shared" si="80"/>
        <v>-53362.60415099161</v>
      </c>
      <c r="AF53" s="28">
        <f t="shared" si="80"/>
        <v>-53578.083215388135</v>
      </c>
      <c r="AG53" s="28">
        <f t="shared" si="80"/>
        <v>-53794.89533693323</v>
      </c>
      <c r="AH53" s="28">
        <f t="shared" si="80"/>
        <v>-54013.04788348054</v>
      </c>
      <c r="AI53" s="28">
        <f t="shared" si="80"/>
        <v>-54232.548261139011</v>
      </c>
      <c r="AJ53" s="28">
        <f t="shared" si="80"/>
        <v>-54453.403914464157</v>
      </c>
      <c r="AK53" s="28">
        <f t="shared" si="80"/>
        <v>-54675.6223266491</v>
      </c>
      <c r="AL53" s="28">
        <f t="shared" si="80"/>
        <v>-54899.211019718256</v>
      </c>
      <c r="AM53" s="28">
        <f t="shared" si="80"/>
        <v>-55124.177554720765</v>
      </c>
      <c r="AN53" s="28">
        <f t="shared" si="80"/>
        <v>-55350.529531924418</v>
      </c>
      <c r="AO53" s="28">
        <f t="shared" si="80"/>
        <v>-55578.27459101149</v>
      </c>
      <c r="AP53" s="28">
        <f t="shared" si="80"/>
        <v>-55807.420411276194</v>
      </c>
      <c r="AQ53" s="28">
        <f t="shared" si="80"/>
        <v>-57358.186961821164</v>
      </c>
      <c r="AR53" s="28">
        <f t="shared" si="80"/>
        <v>-57590.157501755864</v>
      </c>
      <c r="AS53" s="28">
        <f t="shared" si="80"/>
        <v>-57823.552080396359</v>
      </c>
      <c r="AT53" s="28">
        <f t="shared" si="80"/>
        <v>-58058.378537465745</v>
      </c>
      <c r="AU53" s="28">
        <f t="shared" si="80"/>
        <v>-58294.64475329483</v>
      </c>
      <c r="AV53" s="28">
        <f t="shared" si="80"/>
        <v>-58532.358649025176</v>
      </c>
      <c r="AW53" s="28">
        <f t="shared" si="80"/>
        <v>-58771.528186811862</v>
      </c>
      <c r="AX53" s="28">
        <f t="shared" si="80"/>
        <v>-59012.161370027927</v>
      </c>
      <c r="AY53" s="28">
        <f t="shared" si="80"/>
        <v>-59254.266243469829</v>
      </c>
      <c r="AZ53" s="28">
        <f t="shared" si="80"/>
        <v>-59497.850893563562</v>
      </c>
      <c r="BA53" s="28">
        <f t="shared" si="80"/>
        <v>-59742.923448571164</v>
      </c>
      <c r="BB53" s="28">
        <f t="shared" si="80"/>
        <v>-59989.492078800249</v>
      </c>
      <c r="BC53" s="28">
        <f t="shared" si="80"/>
        <v>-61623.787859312855</v>
      </c>
      <c r="BD53" s="28">
        <f t="shared" si="80"/>
        <v>-61873.37332013472</v>
      </c>
      <c r="BE53" s="28">
        <f t="shared" si="80"/>
        <v>-62124.479621467341</v>
      </c>
      <c r="BF53" s="28">
        <f t="shared" si="80"/>
        <v>-62377.115103901757</v>
      </c>
      <c r="BG53" s="28">
        <f t="shared" si="80"/>
        <v>-62631.288151128581</v>
      </c>
      <c r="BH53" s="28">
        <f t="shared" si="80"/>
        <v>-62887.007190155229</v>
      </c>
      <c r="BI53" s="28">
        <f t="shared" si="80"/>
        <v>-63144.280691520849</v>
      </c>
      <c r="BJ53" s="28">
        <f t="shared" si="80"/>
        <v>-63403.117169510471</v>
      </c>
      <c r="BK53" s="28">
        <f t="shared" si="80"/>
        <v>-63663.525182376878</v>
      </c>
      <c r="BL53" s="28">
        <f t="shared" si="80"/>
        <v>-63925.513332553368</v>
      </c>
      <c r="BM53" s="28">
        <f t="shared" si="80"/>
        <v>-64189.090266880012</v>
      </c>
      <c r="BN53" s="28">
        <f t="shared" si="80"/>
        <v>-64454.264676818697</v>
      </c>
      <c r="BO53" s="28">
        <f t="shared" si="80"/>
        <v>-66176.579304302664</v>
      </c>
      <c r="BP53" s="28">
        <f t="shared" si="80"/>
        <v>-66444.974919459317</v>
      </c>
      <c r="BQ53" s="28">
        <f t="shared" si="80"/>
        <v>-66714.994354582115</v>
      </c>
      <c r="BR53" s="28">
        <f t="shared" si="80"/>
        <v>-66986.646481859396</v>
      </c>
      <c r="BS53" s="28">
        <f t="shared" si="80"/>
        <v>-67259.940219220705</v>
      </c>
      <c r="BT53" s="28">
        <f t="shared" si="80"/>
        <v>-67534.884530567753</v>
      </c>
      <c r="BU53" s="28">
        <f t="shared" si="80"/>
        <v>-67811.488426000244</v>
      </c>
      <c r="BV53" s="28">
        <f t="shared" si="80"/>
        <v>-68089.760962047803</v>
      </c>
      <c r="BW53" s="28">
        <f t="shared" si="80"/>
        <v>-68369.71124189673</v>
      </c>
      <c r="BX53" s="28">
        <f t="shared" si="80"/>
        <v>-68651.348415626213</v>
      </c>
      <c r="BY53" s="28">
        <f t="shared" si="80"/>
        <v>-68934.681680436246</v>
      </c>
      <c r="BZ53" s="28">
        <f t="shared" si="80"/>
        <v>-69219.720280885696</v>
      </c>
      <c r="CA53" s="28">
        <f t="shared" si="80"/>
        <v>-40428.016564678306</v>
      </c>
      <c r="CB53" s="28">
        <f t="shared" si="80"/>
        <v>-40461.437363597564</v>
      </c>
      <c r="CC53" s="28">
        <f t="shared" si="80"/>
        <v>-40494.997415845748</v>
      </c>
      <c r="CD53" s="28">
        <f t="shared" ref="CD53:CL53" si="81">SUM(CD51:CD52)</f>
        <v>-40528.697301645021</v>
      </c>
      <c r="CE53" s="28">
        <f t="shared" si="81"/>
        <v>-40562.537603635152</v>
      </c>
      <c r="CF53" s="28">
        <f t="shared" si="81"/>
        <v>-40596.518906883051</v>
      </c>
      <c r="CG53" s="28">
        <f t="shared" si="81"/>
        <v>-40630.641798895318</v>
      </c>
      <c r="CH53" s="28">
        <f t="shared" si="81"/>
        <v>-40664.90686962381</v>
      </c>
      <c r="CI53" s="28">
        <f t="shared" si="81"/>
        <v>-40699.314711480489</v>
      </c>
      <c r="CJ53" s="28">
        <f t="shared" si="81"/>
        <v>-40733.86591934468</v>
      </c>
      <c r="CK53" s="28">
        <f t="shared" si="81"/>
        <v>-40768.561090575065</v>
      </c>
      <c r="CL53" s="28">
        <f t="shared" si="81"/>
        <v>-40803.40082501946</v>
      </c>
      <c r="CN53" s="28">
        <f t="shared" ref="CN53:DL53" si="82">SUM(CN51:CN52)</f>
        <v>0</v>
      </c>
      <c r="CO53" s="28">
        <f t="shared" si="82"/>
        <v>0</v>
      </c>
      <c r="CP53" s="28">
        <f t="shared" si="82"/>
        <v>0</v>
      </c>
      <c r="CQ53" s="28">
        <f t="shared" si="82"/>
        <v>0</v>
      </c>
      <c r="CR53" s="28">
        <f t="shared" si="82"/>
        <v>0</v>
      </c>
      <c r="CS53" s="28">
        <f t="shared" si="82"/>
        <v>0</v>
      </c>
      <c r="CT53" s="28">
        <f t="shared" si="82"/>
        <v>0</v>
      </c>
      <c r="CU53" s="28">
        <f t="shared" si="82"/>
        <v>0</v>
      </c>
      <c r="CV53" s="28">
        <f t="shared" si="82"/>
        <v>0</v>
      </c>
      <c r="CW53" s="28">
        <f t="shared" si="82"/>
        <v>0</v>
      </c>
      <c r="CX53" s="28">
        <f t="shared" si="82"/>
        <v>0</v>
      </c>
      <c r="CY53" s="28">
        <f t="shared" si="82"/>
        <v>0</v>
      </c>
      <c r="CZ53" s="28">
        <f t="shared" si="82"/>
        <v>0</v>
      </c>
      <c r="DA53" s="28">
        <f t="shared" si="82"/>
        <v>0</v>
      </c>
      <c r="DB53" s="28">
        <f t="shared" si="82"/>
        <v>0</v>
      </c>
      <c r="DC53" s="28">
        <f t="shared" si="82"/>
        <v>0</v>
      </c>
      <c r="DD53" s="28">
        <f t="shared" si="82"/>
        <v>0</v>
      </c>
      <c r="DE53" s="28">
        <f t="shared" si="82"/>
        <v>0</v>
      </c>
      <c r="DF53" s="28">
        <f t="shared" si="82"/>
        <v>0</v>
      </c>
      <c r="DG53" s="28">
        <f t="shared" si="82"/>
        <v>0</v>
      </c>
      <c r="DH53" s="28">
        <f t="shared" si="82"/>
        <v>0</v>
      </c>
      <c r="DI53" s="28">
        <f t="shared" si="82"/>
        <v>0</v>
      </c>
      <c r="DJ53" s="28">
        <f t="shared" si="82"/>
        <v>0</v>
      </c>
      <c r="DK53" s="28">
        <f t="shared" si="82"/>
        <v>0</v>
      </c>
      <c r="DL53" s="28">
        <f t="shared" si="82"/>
        <v>0</v>
      </c>
    </row>
    <row r="54" spans="1:116" x14ac:dyDescent="0.35">
      <c r="G54" s="129" t="s">
        <v>69</v>
      </c>
      <c r="H54" s="27"/>
      <c r="I54" s="27"/>
      <c r="J54" s="28"/>
      <c r="K54" s="21">
        <f t="shared" ref="K54:P54" si="83">IFERROR(K53/K18,0)</f>
        <v>-6.0550615588580931E-3</v>
      </c>
      <c r="L54" s="21">
        <f t="shared" si="83"/>
        <v>-1.4693332095301737E-2</v>
      </c>
      <c r="M54" s="21">
        <f t="shared" si="83"/>
        <v>-1.4366529675995516E-2</v>
      </c>
      <c r="N54" s="21">
        <f t="shared" si="83"/>
        <v>-1.40673698503766E-2</v>
      </c>
      <c r="O54" s="21">
        <f t="shared" si="83"/>
        <v>-1.3792501426526417E-2</v>
      </c>
      <c r="P54" s="21">
        <f t="shared" si="83"/>
        <v>-3.7113907387165565E-2</v>
      </c>
      <c r="Q54" s="269"/>
      <c r="R54"/>
      <c r="S54" s="21">
        <f t="shared" ref="S54:AX54" si="84">IFERROR(S53/S18,0)</f>
        <v>-6.3384398340248956E-3</v>
      </c>
      <c r="T54" s="21">
        <f t="shared" si="84"/>
        <v>-6.2860560337437005E-3</v>
      </c>
      <c r="U54" s="21">
        <f t="shared" si="84"/>
        <v>-6.2342116086920758E-3</v>
      </c>
      <c r="V54" s="21">
        <f t="shared" si="84"/>
        <v>-6.1828994799490167E-3</v>
      </c>
      <c r="W54" s="21">
        <f t="shared" si="84"/>
        <v>-6.1321126860159969E-3</v>
      </c>
      <c r="X54" s="21">
        <f t="shared" si="84"/>
        <v>-6.0818443804227075E-3</v>
      </c>
      <c r="Y54" s="21">
        <f t="shared" si="84"/>
        <v>-6.0320878293909676E-3</v>
      </c>
      <c r="Z54" s="21">
        <f t="shared" si="84"/>
        <v>-5.9828364095552344E-3</v>
      </c>
      <c r="AA54" s="21">
        <f t="shared" si="84"/>
        <v>-5.9340836057379257E-3</v>
      </c>
      <c r="AB54" s="21">
        <f t="shared" si="84"/>
        <v>-5.8858230087783965E-3</v>
      </c>
      <c r="AC54" s="21">
        <f t="shared" si="84"/>
        <v>-5.8380483134136234E-3</v>
      </c>
      <c r="AD54" s="21">
        <f t="shared" si="84"/>
        <v>-5.7907533162095152E-3</v>
      </c>
      <c r="AE54" s="21">
        <f t="shared" si="84"/>
        <v>-1.5019952213383337E-2</v>
      </c>
      <c r="AF54" s="21">
        <f t="shared" si="84"/>
        <v>-1.4959627882024523E-2</v>
      </c>
      <c r="AG54" s="21">
        <f t="shared" si="84"/>
        <v>-1.4899899365603929E-2</v>
      </c>
      <c r="AH54" s="21">
        <f t="shared" si="84"/>
        <v>-1.484075923597937E-2</v>
      </c>
      <c r="AI54" s="21">
        <f t="shared" si="84"/>
        <v>-1.4782200181413329E-2</v>
      </c>
      <c r="AJ54" s="21">
        <f t="shared" si="84"/>
        <v>-1.4724215004335215E-2</v>
      </c>
      <c r="AK54" s="21">
        <f t="shared" si="84"/>
        <v>-1.4666796619155065E-2</v>
      </c>
      <c r="AL54" s="21">
        <f t="shared" si="84"/>
        <v>-1.4609938050126786E-2</v>
      </c>
      <c r="AM54" s="21">
        <f t="shared" si="84"/>
        <v>-1.455363242926019E-2</v>
      </c>
      <c r="AN54" s="21">
        <f t="shared" si="84"/>
        <v>-1.4497872994280485E-2</v>
      </c>
      <c r="AO54" s="21">
        <f t="shared" si="84"/>
        <v>-1.44426530866335E-2</v>
      </c>
      <c r="AP54" s="21">
        <f t="shared" si="84"/>
        <v>-1.4387966149535667E-2</v>
      </c>
      <c r="AQ54" s="21">
        <f t="shared" si="84"/>
        <v>-1.4671499334839444E-2</v>
      </c>
      <c r="AR54" s="21">
        <f t="shared" si="84"/>
        <v>-1.4615208423578651E-2</v>
      </c>
      <c r="AS54" s="21">
        <f t="shared" si="84"/>
        <v>-1.4559456798345352E-2</v>
      </c>
      <c r="AT54" s="21">
        <f t="shared" si="84"/>
        <v>-1.4504237985987455E-2</v>
      </c>
      <c r="AU54" s="21">
        <f t="shared" si="84"/>
        <v>-1.4449545610585819E-2</v>
      </c>
      <c r="AV54" s="21">
        <f t="shared" si="84"/>
        <v>-1.4395373391665594E-2</v>
      </c>
      <c r="AW54" s="21">
        <f t="shared" si="84"/>
        <v>-1.4341715142447094E-2</v>
      </c>
      <c r="AX54" s="21">
        <f t="shared" si="84"/>
        <v>-1.4288564768134624E-2</v>
      </c>
      <c r="AY54" s="21">
        <f t="shared" ref="AY54:CD54" si="85">IFERROR(AY53/AY18,0)</f>
        <v>-1.4235916264242593E-2</v>
      </c>
      <c r="AZ54" s="21">
        <f t="shared" si="85"/>
        <v>-1.4183763714957906E-2</v>
      </c>
      <c r="BA54" s="21">
        <f t="shared" si="85"/>
        <v>-1.4132101291537873E-2</v>
      </c>
      <c r="BB54" s="21">
        <f t="shared" si="85"/>
        <v>-1.4080923250742157E-2</v>
      </c>
      <c r="BC54" s="21">
        <f t="shared" si="85"/>
        <v>-1.4353095835298075E-2</v>
      </c>
      <c r="BD54" s="21">
        <f t="shared" si="85"/>
        <v>-1.4300386346908747E-2</v>
      </c>
      <c r="BE54" s="21">
        <f t="shared" si="85"/>
        <v>-1.4248167631174315E-2</v>
      </c>
      <c r="BF54" s="21">
        <f t="shared" si="85"/>
        <v>-1.4196434004052249E-2</v>
      </c>
      <c r="BG54" s="21">
        <f t="shared" si="85"/>
        <v>-1.4145179863515749E-2</v>
      </c>
      <c r="BH54" s="21">
        <f t="shared" si="85"/>
        <v>-1.4094399688106817E-2</v>
      </c>
      <c r="BI54" s="21">
        <f t="shared" si="85"/>
        <v>-1.4044088035520387E-2</v>
      </c>
      <c r="BJ54" s="21">
        <f t="shared" si="85"/>
        <v>-1.3994239541218409E-2</v>
      </c>
      <c r="BK54" s="21">
        <f t="shared" si="85"/>
        <v>-1.3944848917071489E-2</v>
      </c>
      <c r="BL54" s="21">
        <f t="shared" si="85"/>
        <v>-1.3895910950030777E-2</v>
      </c>
      <c r="BM54" s="21">
        <f t="shared" si="85"/>
        <v>-1.3847420500824954E-2</v>
      </c>
      <c r="BN54" s="21">
        <f t="shared" si="85"/>
        <v>-1.3799372502686364E-2</v>
      </c>
      <c r="BO54" s="21">
        <f t="shared" si="85"/>
        <v>-1.4061030098121241E-2</v>
      </c>
      <c r="BP54" s="21">
        <f t="shared" si="85"/>
        <v>-1.4011518238578772E-2</v>
      </c>
      <c r="BQ54" s="21">
        <f t="shared" si="85"/>
        <v>-1.3962455209018461E-2</v>
      </c>
      <c r="BR54" s="21">
        <f t="shared" si="85"/>
        <v>-1.3913835983545241E-2</v>
      </c>
      <c r="BS54" s="21">
        <f t="shared" si="85"/>
        <v>-1.3865655606064436E-2</v>
      </c>
      <c r="BT54" s="21">
        <f t="shared" si="85"/>
        <v>-1.3817909189098636E-2</v>
      </c>
      <c r="BU54" s="21">
        <f t="shared" si="85"/>
        <v>-1.3770591912629618E-2</v>
      </c>
      <c r="BV54" s="21">
        <f t="shared" si="85"/>
        <v>-1.3723699022962593E-2</v>
      </c>
      <c r="BW54" s="21">
        <f t="shared" si="85"/>
        <v>-1.3677225831614234E-2</v>
      </c>
      <c r="BX54" s="21">
        <f t="shared" si="85"/>
        <v>-1.3631167714221565E-2</v>
      </c>
      <c r="BY54" s="21">
        <f t="shared" si="85"/>
        <v>-1.358552010947406E-2</v>
      </c>
      <c r="BZ54" s="21">
        <f t="shared" si="85"/>
        <v>-1.3540278518065428E-2</v>
      </c>
      <c r="CA54" s="21">
        <f t="shared" si="85"/>
        <v>-3.7802074112424831E-2</v>
      </c>
      <c r="CB54" s="21">
        <f t="shared" si="85"/>
        <v>-3.7676339365070761E-2</v>
      </c>
      <c r="CC54" s="21">
        <f t="shared" si="85"/>
        <v>-3.7551126338659715E-2</v>
      </c>
      <c r="CD54" s="21">
        <f t="shared" si="85"/>
        <v>-3.7426432868374673E-2</v>
      </c>
      <c r="CE54" s="21">
        <f t="shared" ref="CE54:DJ54" si="86">IFERROR(CE53/CE18,0)</f>
        <v>-3.730225679838111E-2</v>
      </c>
      <c r="CF54" s="21">
        <f t="shared" si="86"/>
        <v>-3.7178595981791948E-2</v>
      </c>
      <c r="CG54" s="21">
        <f t="shared" si="86"/>
        <v>-3.7055448280621323E-2</v>
      </c>
      <c r="CH54" s="21">
        <f t="shared" si="86"/>
        <v>-3.6932811565764355E-2</v>
      </c>
      <c r="CI54" s="21">
        <f t="shared" si="86"/>
        <v>-3.6810683716943592E-2</v>
      </c>
      <c r="CJ54" s="21">
        <f t="shared" si="86"/>
        <v>-3.6689062622683045E-2</v>
      </c>
      <c r="CK54" s="21">
        <f t="shared" si="86"/>
        <v>-3.6567946180265591E-2</v>
      </c>
      <c r="CL54" s="21">
        <f t="shared" si="86"/>
        <v>-3.6447332295698583E-2</v>
      </c>
      <c r="CN54" s="21">
        <f t="shared" ref="CN54:DL54" si="87">IFERROR(CN53/CN18,0)</f>
        <v>0</v>
      </c>
      <c r="CO54" s="21">
        <f t="shared" si="87"/>
        <v>0</v>
      </c>
      <c r="CP54" s="21">
        <f t="shared" si="87"/>
        <v>0</v>
      </c>
      <c r="CQ54" s="21">
        <f t="shared" si="87"/>
        <v>0</v>
      </c>
      <c r="CR54" s="21">
        <f t="shared" si="87"/>
        <v>0</v>
      </c>
      <c r="CS54" s="21">
        <f t="shared" si="87"/>
        <v>0</v>
      </c>
      <c r="CT54" s="21">
        <f t="shared" si="87"/>
        <v>0</v>
      </c>
      <c r="CU54" s="21">
        <f t="shared" si="87"/>
        <v>0</v>
      </c>
      <c r="CV54" s="21">
        <f t="shared" si="87"/>
        <v>0</v>
      </c>
      <c r="CW54" s="21">
        <f t="shared" si="87"/>
        <v>0</v>
      </c>
      <c r="CX54" s="21">
        <f t="shared" si="87"/>
        <v>0</v>
      </c>
      <c r="CY54" s="21">
        <f t="shared" si="87"/>
        <v>0</v>
      </c>
      <c r="CZ54" s="21">
        <f t="shared" si="87"/>
        <v>0</v>
      </c>
      <c r="DA54" s="21">
        <f t="shared" si="87"/>
        <v>0</v>
      </c>
      <c r="DB54" s="21">
        <f t="shared" si="87"/>
        <v>0</v>
      </c>
      <c r="DC54" s="21">
        <f t="shared" si="87"/>
        <v>0</v>
      </c>
      <c r="DD54" s="21">
        <f t="shared" si="87"/>
        <v>0</v>
      </c>
      <c r="DE54" s="21">
        <f t="shared" si="87"/>
        <v>0</v>
      </c>
      <c r="DF54" s="21">
        <f t="shared" si="87"/>
        <v>0</v>
      </c>
      <c r="DG54" s="21">
        <f t="shared" si="87"/>
        <v>0</v>
      </c>
      <c r="DH54" s="21">
        <f t="shared" si="87"/>
        <v>0</v>
      </c>
      <c r="DI54" s="21">
        <f t="shared" si="87"/>
        <v>0</v>
      </c>
      <c r="DJ54" s="21">
        <f t="shared" si="87"/>
        <v>0</v>
      </c>
      <c r="DK54" s="21">
        <f t="shared" si="87"/>
        <v>0</v>
      </c>
      <c r="DL54" s="21">
        <f t="shared" si="87"/>
        <v>0</v>
      </c>
    </row>
    <row r="56" spans="1:116" x14ac:dyDescent="0.35">
      <c r="A56" s="64" t="s">
        <v>218</v>
      </c>
      <c r="F56" t="s">
        <v>781</v>
      </c>
      <c r="G56" s="311" t="s">
        <v>205</v>
      </c>
      <c r="H56" s="310"/>
      <c r="I56" s="310"/>
      <c r="J56" s="316"/>
      <c r="K56" s="316"/>
      <c r="L56" s="316"/>
      <c r="M56" s="316"/>
      <c r="N56" s="316"/>
      <c r="O56" s="316"/>
      <c r="P56" s="330"/>
      <c r="Q56" s="263"/>
      <c r="R56" s="322"/>
      <c r="S56" s="317"/>
      <c r="T56" s="317"/>
      <c r="U56" s="317"/>
      <c r="V56" s="317"/>
      <c r="W56" s="317"/>
      <c r="X56" s="317"/>
      <c r="Y56" s="317"/>
      <c r="Z56" s="317"/>
      <c r="AA56" s="317"/>
      <c r="AB56" s="317"/>
      <c r="AC56" s="317"/>
      <c r="AD56" s="317"/>
      <c r="AE56" s="317"/>
      <c r="AF56" s="317"/>
      <c r="AG56" s="317"/>
      <c r="AH56" s="317"/>
      <c r="AI56" s="317"/>
      <c r="AJ56" s="317"/>
      <c r="AK56" s="317"/>
      <c r="AL56" s="317"/>
      <c r="AM56" s="317"/>
      <c r="AN56" s="317"/>
      <c r="AO56" s="317"/>
      <c r="AP56" s="317"/>
      <c r="AQ56" s="317"/>
      <c r="AR56" s="317"/>
      <c r="AS56" s="317"/>
      <c r="AT56" s="317"/>
      <c r="AU56" s="317"/>
      <c r="AV56" s="317"/>
      <c r="AW56" s="317"/>
      <c r="AX56" s="317"/>
      <c r="AY56" s="317"/>
      <c r="AZ56" s="317"/>
      <c r="BA56" s="317"/>
      <c r="BB56" s="317"/>
      <c r="BC56" s="317"/>
      <c r="BD56" s="317"/>
      <c r="BE56" s="317"/>
      <c r="BF56" s="317"/>
      <c r="BG56" s="317"/>
      <c r="BH56" s="317"/>
      <c r="BI56" s="317"/>
      <c r="BJ56" s="317"/>
      <c r="BK56" s="317"/>
      <c r="BL56" s="317"/>
      <c r="BM56" s="317"/>
      <c r="BN56" s="317"/>
      <c r="BO56" s="317"/>
      <c r="BP56" s="317"/>
      <c r="BQ56" s="317"/>
      <c r="BR56" s="317"/>
      <c r="BS56" s="317"/>
      <c r="BT56" s="317"/>
      <c r="BU56" s="317"/>
      <c r="BV56" s="317"/>
      <c r="BW56" s="317"/>
      <c r="BX56" s="317"/>
      <c r="BY56" s="317"/>
      <c r="BZ56" s="317"/>
      <c r="CA56" s="317"/>
      <c r="CB56" s="317"/>
      <c r="CC56" s="317"/>
      <c r="CD56" s="317"/>
      <c r="CE56" s="317"/>
      <c r="CF56" s="317"/>
      <c r="CG56" s="317"/>
      <c r="CH56" s="317"/>
      <c r="CI56" s="317"/>
      <c r="CJ56" s="317"/>
      <c r="CK56" s="317"/>
      <c r="CL56" s="331"/>
      <c r="CN56" s="322"/>
      <c r="CO56" s="317"/>
      <c r="CP56" s="317"/>
      <c r="CQ56" s="317"/>
      <c r="CR56" s="317"/>
      <c r="CS56" s="317"/>
      <c r="CT56" s="317"/>
      <c r="CU56" s="317"/>
      <c r="CV56" s="317"/>
      <c r="CW56" s="317"/>
      <c r="CX56" s="317"/>
      <c r="CY56" s="317"/>
      <c r="CZ56" s="317"/>
      <c r="DA56" s="317"/>
      <c r="DB56" s="317"/>
      <c r="DC56" s="317"/>
      <c r="DD56" s="317"/>
      <c r="DE56" s="317"/>
      <c r="DF56" s="317"/>
      <c r="DG56" s="317"/>
      <c r="DH56" s="317"/>
      <c r="DI56" s="317"/>
      <c r="DJ56" s="317"/>
      <c r="DK56" s="317"/>
      <c r="DL56" s="331"/>
    </row>
    <row r="57" spans="1:116" x14ac:dyDescent="0.35">
      <c r="G57" s="12" t="s">
        <v>616</v>
      </c>
      <c r="H57" s="12"/>
      <c r="I57" s="12"/>
      <c r="J57" s="61"/>
      <c r="K57" s="61"/>
      <c r="L57" s="61"/>
      <c r="M57" s="61"/>
      <c r="N57" s="61"/>
      <c r="O57" s="61"/>
      <c r="P57" s="61"/>
      <c r="Q57" s="61"/>
      <c r="R57" s="18"/>
    </row>
    <row r="58" spans="1:116" x14ac:dyDescent="0.35">
      <c r="C58" s="8" t="s">
        <v>224</v>
      </c>
      <c r="D58" t="s">
        <v>224</v>
      </c>
      <c r="G58" s="342" t="s">
        <v>617</v>
      </c>
      <c r="H58" s="273"/>
      <c r="I58" s="273"/>
      <c r="J58" s="273"/>
      <c r="K58" s="53">
        <f t="shared" ref="K58:P59" ca="1" si="88">SUMIF($5:$5,K$3,58:58)</f>
        <v>169694487.19999993</v>
      </c>
      <c r="L58" s="53">
        <f t="shared" ca="1" si="88"/>
        <v>169039617.38180226</v>
      </c>
      <c r="M58" s="53">
        <f t="shared" ca="1" si="88"/>
        <v>168335691.88109726</v>
      </c>
      <c r="N58" s="53">
        <f t="shared" ca="1" si="88"/>
        <v>167579395.03853151</v>
      </c>
      <c r="O58" s="53">
        <f t="shared" ca="1" si="88"/>
        <v>166767200.30771461</v>
      </c>
      <c r="P58" s="53">
        <f t="shared" ca="1" si="88"/>
        <v>166279827.41134337</v>
      </c>
      <c r="Q58" s="273"/>
      <c r="R58" s="345">
        <v>0</v>
      </c>
      <c r="S58" s="53">
        <f t="shared" ref="S58:AX58" ca="1" si="89">R58+S97</f>
        <v>169974540.59999999</v>
      </c>
      <c r="T58" s="53">
        <f t="shared" ca="1" si="89"/>
        <v>169949081.19999999</v>
      </c>
      <c r="U58" s="53">
        <f t="shared" ca="1" si="89"/>
        <v>169923621.79999998</v>
      </c>
      <c r="V58" s="53">
        <f t="shared" ca="1" si="89"/>
        <v>169898162.39999998</v>
      </c>
      <c r="W58" s="53">
        <f t="shared" ca="1" si="89"/>
        <v>169872702.99999997</v>
      </c>
      <c r="X58" s="53">
        <f t="shared" ca="1" si="89"/>
        <v>169847243.59999996</v>
      </c>
      <c r="Y58" s="53">
        <f t="shared" ca="1" si="89"/>
        <v>169821784.19999996</v>
      </c>
      <c r="Z58" s="53">
        <f t="shared" ca="1" si="89"/>
        <v>169796324.79999995</v>
      </c>
      <c r="AA58" s="53">
        <f t="shared" ca="1" si="89"/>
        <v>169770865.39999995</v>
      </c>
      <c r="AB58" s="53">
        <f t="shared" ca="1" si="89"/>
        <v>169745405.99999994</v>
      </c>
      <c r="AC58" s="53">
        <f t="shared" ca="1" si="89"/>
        <v>169719946.59999993</v>
      </c>
      <c r="AD58" s="53">
        <f t="shared" ca="1" si="89"/>
        <v>169694487.19999993</v>
      </c>
      <c r="AE58" s="53">
        <f t="shared" ca="1" si="89"/>
        <v>169641124.59584895</v>
      </c>
      <c r="AF58" s="53">
        <f t="shared" ca="1" si="89"/>
        <v>169587546.51263356</v>
      </c>
      <c r="AG58" s="53">
        <f t="shared" ca="1" si="89"/>
        <v>169533751.61729664</v>
      </c>
      <c r="AH58" s="53">
        <f t="shared" ca="1" si="89"/>
        <v>169479738.56941316</v>
      </c>
      <c r="AI58" s="53">
        <f t="shared" ca="1" si="89"/>
        <v>169425506.02115202</v>
      </c>
      <c r="AJ58" s="53">
        <f t="shared" ca="1" si="89"/>
        <v>169371052.61723757</v>
      </c>
      <c r="AK58" s="53">
        <f t="shared" ca="1" si="89"/>
        <v>169316376.99491093</v>
      </c>
      <c r="AL58" s="53">
        <f t="shared" ca="1" si="89"/>
        <v>169261477.7838912</v>
      </c>
      <c r="AM58" s="53">
        <f t="shared" ca="1" si="89"/>
        <v>169206353.60633647</v>
      </c>
      <c r="AN58" s="53">
        <f t="shared" ca="1" si="89"/>
        <v>169151003.07680455</v>
      </c>
      <c r="AO58" s="53">
        <f t="shared" ca="1" si="89"/>
        <v>169095424.80221355</v>
      </c>
      <c r="AP58" s="53">
        <f t="shared" ca="1" si="89"/>
        <v>169039617.38180226</v>
      </c>
      <c r="AQ58" s="53">
        <f t="shared" ca="1" si="89"/>
        <v>168982259.19484043</v>
      </c>
      <c r="AR58" s="53">
        <f t="shared" ca="1" si="89"/>
        <v>168924669.03733867</v>
      </c>
      <c r="AS58" s="53">
        <f t="shared" ca="1" si="89"/>
        <v>168866845.48525828</v>
      </c>
      <c r="AT58" s="53">
        <f t="shared" ca="1" si="89"/>
        <v>168808787.10672081</v>
      </c>
      <c r="AU58" s="53">
        <f t="shared" ca="1" si="89"/>
        <v>168750492.4619675</v>
      </c>
      <c r="AV58" s="53">
        <f t="shared" ca="1" si="89"/>
        <v>168691960.10331848</v>
      </c>
      <c r="AW58" s="53">
        <f t="shared" ca="1" si="89"/>
        <v>168633188.57513168</v>
      </c>
      <c r="AX58" s="53">
        <f t="shared" ca="1" si="89"/>
        <v>168574176.41376165</v>
      </c>
      <c r="AY58" s="53">
        <f t="shared" ref="AY58:CD58" ca="1" si="90">AX58+AY97</f>
        <v>168514922.14751819</v>
      </c>
      <c r="AZ58" s="53">
        <f t="shared" ca="1" si="90"/>
        <v>168455424.29662463</v>
      </c>
      <c r="BA58" s="53">
        <f t="shared" ca="1" si="90"/>
        <v>168395681.37317607</v>
      </c>
      <c r="BB58" s="53">
        <f t="shared" ca="1" si="90"/>
        <v>168335691.88109726</v>
      </c>
      <c r="BC58" s="53">
        <f t="shared" ca="1" si="90"/>
        <v>168274068.09323794</v>
      </c>
      <c r="BD58" s="53">
        <f t="shared" ca="1" si="90"/>
        <v>168212194.7199178</v>
      </c>
      <c r="BE58" s="53">
        <f t="shared" ca="1" si="90"/>
        <v>168150070.24029633</v>
      </c>
      <c r="BF58" s="53">
        <f t="shared" ca="1" si="90"/>
        <v>168087693.12519243</v>
      </c>
      <c r="BG58" s="53">
        <f t="shared" ca="1" si="90"/>
        <v>168025061.83704132</v>
      </c>
      <c r="BH58" s="53">
        <f t="shared" ca="1" si="90"/>
        <v>167962174.82985115</v>
      </c>
      <c r="BI58" s="53">
        <f t="shared" ca="1" si="90"/>
        <v>167899030.54915962</v>
      </c>
      <c r="BJ58" s="53">
        <f t="shared" ca="1" si="90"/>
        <v>167835627.43199012</v>
      </c>
      <c r="BK58" s="53">
        <f t="shared" ca="1" si="90"/>
        <v>167771963.90680775</v>
      </c>
      <c r="BL58" s="53">
        <f t="shared" ca="1" si="90"/>
        <v>167708038.3934752</v>
      </c>
      <c r="BM58" s="53">
        <f t="shared" ca="1" si="90"/>
        <v>167643849.30320832</v>
      </c>
      <c r="BN58" s="53">
        <f t="shared" ca="1" si="90"/>
        <v>167579395.03853151</v>
      </c>
      <c r="BO58" s="53">
        <f t="shared" ca="1" si="90"/>
        <v>167513218.4592272</v>
      </c>
      <c r="BP58" s="53">
        <f t="shared" ca="1" si="90"/>
        <v>167446773.48430774</v>
      </c>
      <c r="BQ58" s="53">
        <f t="shared" ca="1" si="90"/>
        <v>167380058.48995316</v>
      </c>
      <c r="BR58" s="53">
        <f t="shared" ca="1" si="90"/>
        <v>167313071.84347129</v>
      </c>
      <c r="BS58" s="53">
        <f t="shared" ca="1" si="90"/>
        <v>167245811.90325207</v>
      </c>
      <c r="BT58" s="53">
        <f t="shared" ca="1" si="90"/>
        <v>167178277.01872149</v>
      </c>
      <c r="BU58" s="53">
        <f t="shared" ca="1" si="90"/>
        <v>167110465.53029549</v>
      </c>
      <c r="BV58" s="53">
        <f t="shared" ca="1" si="90"/>
        <v>167042375.76933345</v>
      </c>
      <c r="BW58" s="53">
        <f t="shared" ca="1" si="90"/>
        <v>166974006.05809155</v>
      </c>
      <c r="BX58" s="53">
        <f t="shared" ca="1" si="90"/>
        <v>166905354.70967594</v>
      </c>
      <c r="BY58" s="53">
        <f t="shared" ca="1" si="90"/>
        <v>166836420.0279955</v>
      </c>
      <c r="BZ58" s="53">
        <f t="shared" ca="1" si="90"/>
        <v>166767200.30771461</v>
      </c>
      <c r="CA58" s="53">
        <f t="shared" ca="1" si="90"/>
        <v>166726772.29114994</v>
      </c>
      <c r="CB58" s="53">
        <f t="shared" ca="1" si="90"/>
        <v>166686310.85378635</v>
      </c>
      <c r="CC58" s="53">
        <f t="shared" ca="1" si="90"/>
        <v>166645815.85637051</v>
      </c>
      <c r="CD58" s="53">
        <f t="shared" ca="1" si="90"/>
        <v>166605287.15906885</v>
      </c>
      <c r="CE58" s="53">
        <f t="shared" ref="CE58:CL58" ca="1" si="91">CD58+CE97</f>
        <v>166564724.62146521</v>
      </c>
      <c r="CF58" s="53">
        <f t="shared" ca="1" si="91"/>
        <v>166524128.10255831</v>
      </c>
      <c r="CG58" s="53">
        <f t="shared" ca="1" si="91"/>
        <v>166483497.46075943</v>
      </c>
      <c r="CH58" s="53">
        <f t="shared" ca="1" si="91"/>
        <v>166442832.55388981</v>
      </c>
      <c r="CI58" s="53">
        <f t="shared" ca="1" si="91"/>
        <v>166402133.23917833</v>
      </c>
      <c r="CJ58" s="53">
        <f t="shared" ca="1" si="91"/>
        <v>166361399.37325898</v>
      </c>
      <c r="CK58" s="53">
        <f t="shared" ca="1" si="91"/>
        <v>166320630.81216839</v>
      </c>
      <c r="CL58" s="53">
        <f t="shared" ca="1" si="91"/>
        <v>166279827.41134337</v>
      </c>
      <c r="CN58" s="53">
        <f t="shared" ref="CN58:DL58" ca="1" si="92">CM58+CN97</f>
        <v>0</v>
      </c>
      <c r="CO58" s="53">
        <f t="shared" ca="1" si="92"/>
        <v>0</v>
      </c>
      <c r="CP58" s="53">
        <f t="shared" ca="1" si="92"/>
        <v>0</v>
      </c>
      <c r="CQ58" s="53">
        <f t="shared" ca="1" si="92"/>
        <v>0</v>
      </c>
      <c r="CR58" s="53">
        <f t="shared" ca="1" si="92"/>
        <v>0</v>
      </c>
      <c r="CS58" s="53">
        <f t="shared" ca="1" si="92"/>
        <v>0</v>
      </c>
      <c r="CT58" s="53">
        <f t="shared" ca="1" si="92"/>
        <v>0</v>
      </c>
      <c r="CU58" s="53">
        <f t="shared" ca="1" si="92"/>
        <v>0</v>
      </c>
      <c r="CV58" s="53">
        <f t="shared" ca="1" si="92"/>
        <v>0</v>
      </c>
      <c r="CW58" s="53">
        <f t="shared" ca="1" si="92"/>
        <v>0</v>
      </c>
      <c r="CX58" s="53">
        <f t="shared" ca="1" si="92"/>
        <v>0</v>
      </c>
      <c r="CY58" s="53">
        <f t="shared" ca="1" si="92"/>
        <v>0</v>
      </c>
      <c r="CZ58" s="53">
        <f t="shared" ca="1" si="92"/>
        <v>0</v>
      </c>
      <c r="DA58" s="53">
        <f t="shared" ca="1" si="92"/>
        <v>0</v>
      </c>
      <c r="DB58" s="53">
        <f t="shared" ca="1" si="92"/>
        <v>0</v>
      </c>
      <c r="DC58" s="53">
        <f t="shared" ca="1" si="92"/>
        <v>0</v>
      </c>
      <c r="DD58" s="53">
        <f t="shared" ca="1" si="92"/>
        <v>0</v>
      </c>
      <c r="DE58" s="53">
        <f t="shared" ca="1" si="92"/>
        <v>0</v>
      </c>
      <c r="DF58" s="53">
        <f t="shared" ca="1" si="92"/>
        <v>0</v>
      </c>
      <c r="DG58" s="53">
        <f t="shared" ca="1" si="92"/>
        <v>0</v>
      </c>
      <c r="DH58" s="53">
        <f t="shared" ca="1" si="92"/>
        <v>0</v>
      </c>
      <c r="DI58" s="53">
        <f t="shared" ca="1" si="92"/>
        <v>0</v>
      </c>
      <c r="DJ58" s="53">
        <f t="shared" ca="1" si="92"/>
        <v>0</v>
      </c>
      <c r="DK58" s="53">
        <f t="shared" ca="1" si="92"/>
        <v>0</v>
      </c>
      <c r="DL58" s="53">
        <f t="shared" ca="1" si="92"/>
        <v>0</v>
      </c>
    </row>
    <row r="59" spans="1:116" x14ac:dyDescent="0.35">
      <c r="A59" s="65"/>
      <c r="B59" s="27"/>
      <c r="C59" s="27"/>
      <c r="D59" s="27"/>
      <c r="E59" s="27" t="s">
        <v>224</v>
      </c>
      <c r="F59" s="27" t="s">
        <v>224</v>
      </c>
      <c r="G59" s="27" t="s">
        <v>618</v>
      </c>
      <c r="H59" s="28"/>
      <c r="I59" s="28"/>
      <c r="J59" s="28"/>
      <c r="K59" s="63">
        <f t="shared" ca="1" si="88"/>
        <v>169694487.19999993</v>
      </c>
      <c r="L59" s="63">
        <f t="shared" ca="1" si="88"/>
        <v>169039617.38180226</v>
      </c>
      <c r="M59" s="63">
        <f t="shared" ca="1" si="88"/>
        <v>168335691.88109726</v>
      </c>
      <c r="N59" s="63">
        <f t="shared" ca="1" si="88"/>
        <v>167579395.03853151</v>
      </c>
      <c r="O59" s="63">
        <f t="shared" ca="1" si="88"/>
        <v>166767200.30771461</v>
      </c>
      <c r="P59" s="63">
        <f t="shared" ca="1" si="88"/>
        <v>166279827.41134337</v>
      </c>
      <c r="Q59" s="28"/>
      <c r="R59" s="118">
        <f t="shared" ref="R59:AW59" si="93">SUMIF($C:$C,$F59,R:R)</f>
        <v>0</v>
      </c>
      <c r="S59" s="265">
        <f t="shared" ca="1" si="93"/>
        <v>169974540.59999999</v>
      </c>
      <c r="T59" s="265">
        <f t="shared" ca="1" si="93"/>
        <v>169949081.19999999</v>
      </c>
      <c r="U59" s="265">
        <f t="shared" ca="1" si="93"/>
        <v>169923621.79999998</v>
      </c>
      <c r="V59" s="265">
        <f t="shared" ca="1" si="93"/>
        <v>169898162.39999998</v>
      </c>
      <c r="W59" s="265">
        <f t="shared" ca="1" si="93"/>
        <v>169872702.99999997</v>
      </c>
      <c r="X59" s="265">
        <f t="shared" ca="1" si="93"/>
        <v>169847243.59999996</v>
      </c>
      <c r="Y59" s="265">
        <f t="shared" ca="1" si="93"/>
        <v>169821784.19999996</v>
      </c>
      <c r="Z59" s="265">
        <f t="shared" ca="1" si="93"/>
        <v>169796324.79999995</v>
      </c>
      <c r="AA59" s="265">
        <f t="shared" ca="1" si="93"/>
        <v>169770865.39999995</v>
      </c>
      <c r="AB59" s="265">
        <f t="shared" ca="1" si="93"/>
        <v>169745405.99999994</v>
      </c>
      <c r="AC59" s="265">
        <f t="shared" ca="1" si="93"/>
        <v>169719946.59999993</v>
      </c>
      <c r="AD59" s="265">
        <f t="shared" ca="1" si="93"/>
        <v>169694487.19999993</v>
      </c>
      <c r="AE59" s="265">
        <f t="shared" ca="1" si="93"/>
        <v>169641124.59584895</v>
      </c>
      <c r="AF59" s="265">
        <f t="shared" ca="1" si="93"/>
        <v>169587546.51263356</v>
      </c>
      <c r="AG59" s="265">
        <f t="shared" ca="1" si="93"/>
        <v>169533751.61729664</v>
      </c>
      <c r="AH59" s="265">
        <f t="shared" ca="1" si="93"/>
        <v>169479738.56941316</v>
      </c>
      <c r="AI59" s="265">
        <f t="shared" ca="1" si="93"/>
        <v>169425506.02115202</v>
      </c>
      <c r="AJ59" s="265">
        <f t="shared" ca="1" si="93"/>
        <v>169371052.61723757</v>
      </c>
      <c r="AK59" s="265">
        <f t="shared" ca="1" si="93"/>
        <v>169316376.99491093</v>
      </c>
      <c r="AL59" s="265">
        <f t="shared" ca="1" si="93"/>
        <v>169261477.7838912</v>
      </c>
      <c r="AM59" s="265">
        <f t="shared" ca="1" si="93"/>
        <v>169206353.60633647</v>
      </c>
      <c r="AN59" s="265">
        <f t="shared" ca="1" si="93"/>
        <v>169151003.07680455</v>
      </c>
      <c r="AO59" s="265">
        <f t="shared" ca="1" si="93"/>
        <v>169095424.80221355</v>
      </c>
      <c r="AP59" s="265">
        <f t="shared" ca="1" si="93"/>
        <v>169039617.38180226</v>
      </c>
      <c r="AQ59" s="265">
        <f t="shared" ca="1" si="93"/>
        <v>168982259.19484043</v>
      </c>
      <c r="AR59" s="265">
        <f t="shared" ca="1" si="93"/>
        <v>168924669.03733867</v>
      </c>
      <c r="AS59" s="265">
        <f t="shared" ca="1" si="93"/>
        <v>168866845.48525828</v>
      </c>
      <c r="AT59" s="265">
        <f t="shared" ca="1" si="93"/>
        <v>168808787.10672081</v>
      </c>
      <c r="AU59" s="265">
        <f t="shared" ca="1" si="93"/>
        <v>168750492.4619675</v>
      </c>
      <c r="AV59" s="265">
        <f t="shared" ca="1" si="93"/>
        <v>168691960.10331848</v>
      </c>
      <c r="AW59" s="265">
        <f t="shared" ca="1" si="93"/>
        <v>168633188.57513168</v>
      </c>
      <c r="AX59" s="265">
        <f t="shared" ref="AX59:CC59" ca="1" si="94">SUMIF($C:$C,$F59,AX:AX)</f>
        <v>168574176.41376165</v>
      </c>
      <c r="AY59" s="265">
        <f t="shared" ca="1" si="94"/>
        <v>168514922.14751819</v>
      </c>
      <c r="AZ59" s="265">
        <f t="shared" ca="1" si="94"/>
        <v>168455424.29662463</v>
      </c>
      <c r="BA59" s="265">
        <f t="shared" ca="1" si="94"/>
        <v>168395681.37317607</v>
      </c>
      <c r="BB59" s="265">
        <f t="shared" ca="1" si="94"/>
        <v>168335691.88109726</v>
      </c>
      <c r="BC59" s="265">
        <f t="shared" ca="1" si="94"/>
        <v>168274068.09323794</v>
      </c>
      <c r="BD59" s="265">
        <f t="shared" ca="1" si="94"/>
        <v>168212194.7199178</v>
      </c>
      <c r="BE59" s="265">
        <f t="shared" ca="1" si="94"/>
        <v>168150070.24029633</v>
      </c>
      <c r="BF59" s="265">
        <f t="shared" ca="1" si="94"/>
        <v>168087693.12519243</v>
      </c>
      <c r="BG59" s="265">
        <f t="shared" ca="1" si="94"/>
        <v>168025061.83704132</v>
      </c>
      <c r="BH59" s="265">
        <f t="shared" ca="1" si="94"/>
        <v>167962174.82985115</v>
      </c>
      <c r="BI59" s="265">
        <f t="shared" ca="1" si="94"/>
        <v>167899030.54915962</v>
      </c>
      <c r="BJ59" s="265">
        <f t="shared" ca="1" si="94"/>
        <v>167835627.43199012</v>
      </c>
      <c r="BK59" s="265">
        <f t="shared" ca="1" si="94"/>
        <v>167771963.90680775</v>
      </c>
      <c r="BL59" s="265">
        <f t="shared" ca="1" si="94"/>
        <v>167708038.3934752</v>
      </c>
      <c r="BM59" s="265">
        <f t="shared" ca="1" si="94"/>
        <v>167643849.30320832</v>
      </c>
      <c r="BN59" s="265">
        <f t="shared" ca="1" si="94"/>
        <v>167579395.03853151</v>
      </c>
      <c r="BO59" s="265">
        <f t="shared" ca="1" si="94"/>
        <v>167513218.4592272</v>
      </c>
      <c r="BP59" s="265">
        <f t="shared" ca="1" si="94"/>
        <v>167446773.48430774</v>
      </c>
      <c r="BQ59" s="265">
        <f t="shared" ca="1" si="94"/>
        <v>167380058.48995316</v>
      </c>
      <c r="BR59" s="265">
        <f t="shared" ca="1" si="94"/>
        <v>167313071.84347129</v>
      </c>
      <c r="BS59" s="265">
        <f t="shared" ca="1" si="94"/>
        <v>167245811.90325207</v>
      </c>
      <c r="BT59" s="265">
        <f t="shared" ca="1" si="94"/>
        <v>167178277.01872149</v>
      </c>
      <c r="BU59" s="265">
        <f t="shared" ca="1" si="94"/>
        <v>167110465.53029549</v>
      </c>
      <c r="BV59" s="265">
        <f t="shared" ca="1" si="94"/>
        <v>167042375.76933345</v>
      </c>
      <c r="BW59" s="265">
        <f t="shared" ca="1" si="94"/>
        <v>166974006.05809155</v>
      </c>
      <c r="BX59" s="265">
        <f t="shared" ca="1" si="94"/>
        <v>166905354.70967594</v>
      </c>
      <c r="BY59" s="265">
        <f t="shared" ca="1" si="94"/>
        <v>166836420.0279955</v>
      </c>
      <c r="BZ59" s="265">
        <f t="shared" ca="1" si="94"/>
        <v>166767200.30771461</v>
      </c>
      <c r="CA59" s="265">
        <f t="shared" ca="1" si="94"/>
        <v>166726772.29114994</v>
      </c>
      <c r="CB59" s="265">
        <f t="shared" ca="1" si="94"/>
        <v>166686310.85378635</v>
      </c>
      <c r="CC59" s="265">
        <f t="shared" ca="1" si="94"/>
        <v>166645815.85637051</v>
      </c>
      <c r="CD59" s="265">
        <f t="shared" ref="CD59:CL59" ca="1" si="95">SUMIF($C:$C,$F59,CD:CD)</f>
        <v>166605287.15906885</v>
      </c>
      <c r="CE59" s="265">
        <f t="shared" ca="1" si="95"/>
        <v>166564724.62146521</v>
      </c>
      <c r="CF59" s="265">
        <f t="shared" ca="1" si="95"/>
        <v>166524128.10255831</v>
      </c>
      <c r="CG59" s="265">
        <f t="shared" ca="1" si="95"/>
        <v>166483497.46075943</v>
      </c>
      <c r="CH59" s="265">
        <f t="shared" ca="1" si="95"/>
        <v>166442832.55388981</v>
      </c>
      <c r="CI59" s="265">
        <f t="shared" ca="1" si="95"/>
        <v>166402133.23917833</v>
      </c>
      <c r="CJ59" s="265">
        <f t="shared" ca="1" si="95"/>
        <v>166361399.37325898</v>
      </c>
      <c r="CK59" s="265">
        <f t="shared" ca="1" si="95"/>
        <v>166320630.81216839</v>
      </c>
      <c r="CL59" s="265">
        <f t="shared" ca="1" si="95"/>
        <v>166279827.41134337</v>
      </c>
      <c r="CN59" s="265">
        <f t="shared" ref="CN59:DL59" ca="1" si="96">SUMIF($C:$C,$F59,CN:CN)</f>
        <v>0</v>
      </c>
      <c r="CO59" s="265">
        <f t="shared" ca="1" si="96"/>
        <v>0</v>
      </c>
      <c r="CP59" s="265">
        <f t="shared" ca="1" si="96"/>
        <v>0</v>
      </c>
      <c r="CQ59" s="265">
        <f t="shared" ca="1" si="96"/>
        <v>0</v>
      </c>
      <c r="CR59" s="265">
        <f t="shared" ca="1" si="96"/>
        <v>0</v>
      </c>
      <c r="CS59" s="265">
        <f t="shared" ca="1" si="96"/>
        <v>0</v>
      </c>
      <c r="CT59" s="265">
        <f t="shared" ca="1" si="96"/>
        <v>0</v>
      </c>
      <c r="CU59" s="265">
        <f t="shared" ca="1" si="96"/>
        <v>0</v>
      </c>
      <c r="CV59" s="265">
        <f t="shared" ca="1" si="96"/>
        <v>0</v>
      </c>
      <c r="CW59" s="265">
        <f t="shared" ca="1" si="96"/>
        <v>0</v>
      </c>
      <c r="CX59" s="265">
        <f t="shared" ca="1" si="96"/>
        <v>0</v>
      </c>
      <c r="CY59" s="265">
        <f t="shared" ca="1" si="96"/>
        <v>0</v>
      </c>
      <c r="CZ59" s="265">
        <f t="shared" ca="1" si="96"/>
        <v>0</v>
      </c>
      <c r="DA59" s="265">
        <f t="shared" ca="1" si="96"/>
        <v>0</v>
      </c>
      <c r="DB59" s="265">
        <f t="shared" ca="1" si="96"/>
        <v>0</v>
      </c>
      <c r="DC59" s="265">
        <f t="shared" ca="1" si="96"/>
        <v>0</v>
      </c>
      <c r="DD59" s="265">
        <f t="shared" ca="1" si="96"/>
        <v>0</v>
      </c>
      <c r="DE59" s="265">
        <f t="shared" ca="1" si="96"/>
        <v>0</v>
      </c>
      <c r="DF59" s="265">
        <f t="shared" ca="1" si="96"/>
        <v>0</v>
      </c>
      <c r="DG59" s="265">
        <f t="shared" ca="1" si="96"/>
        <v>0</v>
      </c>
      <c r="DH59" s="265">
        <f t="shared" ca="1" si="96"/>
        <v>0</v>
      </c>
      <c r="DI59" s="265">
        <f t="shared" ca="1" si="96"/>
        <v>0</v>
      </c>
      <c r="DJ59" s="265">
        <f t="shared" ca="1" si="96"/>
        <v>0</v>
      </c>
      <c r="DK59" s="265">
        <f t="shared" ca="1" si="96"/>
        <v>0</v>
      </c>
      <c r="DL59" s="265">
        <f t="shared" ca="1" si="96"/>
        <v>0</v>
      </c>
    </row>
    <row r="61" spans="1:116" hidden="1" x14ac:dyDescent="0.35">
      <c r="B61" s="27" t="s">
        <v>240</v>
      </c>
      <c r="G61" s="12" t="s">
        <v>619</v>
      </c>
    </row>
    <row r="62" spans="1:116" hidden="1" x14ac:dyDescent="0.35">
      <c r="A62" s="65"/>
      <c r="B62" s="27" t="s">
        <v>240</v>
      </c>
      <c r="C62" s="27"/>
      <c r="D62" s="27"/>
      <c r="E62" s="27"/>
      <c r="F62" s="27" t="s">
        <v>240</v>
      </c>
      <c r="G62" s="27" t="s">
        <v>620</v>
      </c>
      <c r="H62" s="27"/>
      <c r="I62" s="27"/>
      <c r="J62" s="28"/>
      <c r="K62" s="63">
        <f t="shared" ref="K62:P62" si="97">SUMIF($5:$5,K$3,62:62)</f>
        <v>0</v>
      </c>
      <c r="L62" s="63">
        <f t="shared" si="97"/>
        <v>0</v>
      </c>
      <c r="M62" s="63">
        <f t="shared" si="97"/>
        <v>0</v>
      </c>
      <c r="N62" s="63">
        <f t="shared" si="97"/>
        <v>0</v>
      </c>
      <c r="O62" s="63">
        <f t="shared" si="97"/>
        <v>0</v>
      </c>
      <c r="P62" s="63">
        <f t="shared" si="97"/>
        <v>0</v>
      </c>
      <c r="Q62" s="28"/>
      <c r="R62" s="252">
        <f t="shared" ref="R62:AW62" si="98">SUMIF($C:$C,$F62,R:R)</f>
        <v>0</v>
      </c>
      <c r="S62" s="265">
        <f t="shared" si="98"/>
        <v>0</v>
      </c>
      <c r="T62" s="265">
        <f t="shared" si="98"/>
        <v>0</v>
      </c>
      <c r="U62" s="265">
        <f t="shared" si="98"/>
        <v>0</v>
      </c>
      <c r="V62" s="265">
        <f t="shared" si="98"/>
        <v>0</v>
      </c>
      <c r="W62" s="265">
        <f t="shared" si="98"/>
        <v>0</v>
      </c>
      <c r="X62" s="265">
        <f t="shared" si="98"/>
        <v>0</v>
      </c>
      <c r="Y62" s="265">
        <f t="shared" si="98"/>
        <v>0</v>
      </c>
      <c r="Z62" s="265">
        <f t="shared" si="98"/>
        <v>0</v>
      </c>
      <c r="AA62" s="265">
        <f t="shared" si="98"/>
        <v>0</v>
      </c>
      <c r="AB62" s="265">
        <f t="shared" si="98"/>
        <v>0</v>
      </c>
      <c r="AC62" s="265">
        <f t="shared" si="98"/>
        <v>0</v>
      </c>
      <c r="AD62" s="265">
        <f t="shared" si="98"/>
        <v>0</v>
      </c>
      <c r="AE62" s="265">
        <f t="shared" si="98"/>
        <v>0</v>
      </c>
      <c r="AF62" s="265">
        <f t="shared" si="98"/>
        <v>0</v>
      </c>
      <c r="AG62" s="265">
        <f t="shared" si="98"/>
        <v>0</v>
      </c>
      <c r="AH62" s="265">
        <f t="shared" si="98"/>
        <v>0</v>
      </c>
      <c r="AI62" s="265">
        <f t="shared" si="98"/>
        <v>0</v>
      </c>
      <c r="AJ62" s="265">
        <f t="shared" si="98"/>
        <v>0</v>
      </c>
      <c r="AK62" s="265">
        <f t="shared" si="98"/>
        <v>0</v>
      </c>
      <c r="AL62" s="265">
        <f t="shared" si="98"/>
        <v>0</v>
      </c>
      <c r="AM62" s="265">
        <f t="shared" si="98"/>
        <v>0</v>
      </c>
      <c r="AN62" s="265">
        <f t="shared" si="98"/>
        <v>0</v>
      </c>
      <c r="AO62" s="265">
        <f t="shared" si="98"/>
        <v>0</v>
      </c>
      <c r="AP62" s="265">
        <f t="shared" si="98"/>
        <v>0</v>
      </c>
      <c r="AQ62" s="265">
        <f t="shared" si="98"/>
        <v>0</v>
      </c>
      <c r="AR62" s="265">
        <f t="shared" si="98"/>
        <v>0</v>
      </c>
      <c r="AS62" s="265">
        <f t="shared" si="98"/>
        <v>0</v>
      </c>
      <c r="AT62" s="265">
        <f t="shared" si="98"/>
        <v>0</v>
      </c>
      <c r="AU62" s="265">
        <f t="shared" si="98"/>
        <v>0</v>
      </c>
      <c r="AV62" s="265">
        <f t="shared" si="98"/>
        <v>0</v>
      </c>
      <c r="AW62" s="265">
        <f t="shared" si="98"/>
        <v>0</v>
      </c>
      <c r="AX62" s="265">
        <f t="shared" ref="AX62:CC62" si="99">SUMIF($C:$C,$F62,AX:AX)</f>
        <v>0</v>
      </c>
      <c r="AY62" s="265">
        <f t="shared" si="99"/>
        <v>0</v>
      </c>
      <c r="AZ62" s="265">
        <f t="shared" si="99"/>
        <v>0</v>
      </c>
      <c r="BA62" s="265">
        <f t="shared" si="99"/>
        <v>0</v>
      </c>
      <c r="BB62" s="265">
        <f t="shared" si="99"/>
        <v>0</v>
      </c>
      <c r="BC62" s="265">
        <f t="shared" si="99"/>
        <v>0</v>
      </c>
      <c r="BD62" s="265">
        <f t="shared" si="99"/>
        <v>0</v>
      </c>
      <c r="BE62" s="265">
        <f t="shared" si="99"/>
        <v>0</v>
      </c>
      <c r="BF62" s="265">
        <f t="shared" si="99"/>
        <v>0</v>
      </c>
      <c r="BG62" s="265">
        <f t="shared" si="99"/>
        <v>0</v>
      </c>
      <c r="BH62" s="265">
        <f t="shared" si="99"/>
        <v>0</v>
      </c>
      <c r="BI62" s="265">
        <f t="shared" si="99"/>
        <v>0</v>
      </c>
      <c r="BJ62" s="265">
        <f t="shared" si="99"/>
        <v>0</v>
      </c>
      <c r="BK62" s="265">
        <f t="shared" si="99"/>
        <v>0</v>
      </c>
      <c r="BL62" s="265">
        <f t="shared" si="99"/>
        <v>0</v>
      </c>
      <c r="BM62" s="265">
        <f t="shared" si="99"/>
        <v>0</v>
      </c>
      <c r="BN62" s="265">
        <f t="shared" si="99"/>
        <v>0</v>
      </c>
      <c r="BO62" s="265">
        <f t="shared" si="99"/>
        <v>0</v>
      </c>
      <c r="BP62" s="265">
        <f t="shared" si="99"/>
        <v>0</v>
      </c>
      <c r="BQ62" s="265">
        <f t="shared" si="99"/>
        <v>0</v>
      </c>
      <c r="BR62" s="265">
        <f t="shared" si="99"/>
        <v>0</v>
      </c>
      <c r="BS62" s="265">
        <f t="shared" si="99"/>
        <v>0</v>
      </c>
      <c r="BT62" s="265">
        <f t="shared" si="99"/>
        <v>0</v>
      </c>
      <c r="BU62" s="265">
        <f t="shared" si="99"/>
        <v>0</v>
      </c>
      <c r="BV62" s="265">
        <f t="shared" si="99"/>
        <v>0</v>
      </c>
      <c r="BW62" s="265">
        <f t="shared" si="99"/>
        <v>0</v>
      </c>
      <c r="BX62" s="265">
        <f t="shared" si="99"/>
        <v>0</v>
      </c>
      <c r="BY62" s="265">
        <f t="shared" si="99"/>
        <v>0</v>
      </c>
      <c r="BZ62" s="265">
        <f t="shared" si="99"/>
        <v>0</v>
      </c>
      <c r="CA62" s="265">
        <f t="shared" si="99"/>
        <v>0</v>
      </c>
      <c r="CB62" s="265">
        <f t="shared" si="99"/>
        <v>0</v>
      </c>
      <c r="CC62" s="265">
        <f t="shared" si="99"/>
        <v>0</v>
      </c>
      <c r="CD62" s="265">
        <f t="shared" ref="CD62:CL62" si="100">SUMIF($C:$C,$F62,CD:CD)</f>
        <v>0</v>
      </c>
      <c r="CE62" s="265">
        <f t="shared" si="100"/>
        <v>0</v>
      </c>
      <c r="CF62" s="265">
        <f t="shared" si="100"/>
        <v>0</v>
      </c>
      <c r="CG62" s="265">
        <f t="shared" si="100"/>
        <v>0</v>
      </c>
      <c r="CH62" s="265">
        <f t="shared" si="100"/>
        <v>0</v>
      </c>
      <c r="CI62" s="265">
        <f t="shared" si="100"/>
        <v>0</v>
      </c>
      <c r="CJ62" s="265">
        <f t="shared" si="100"/>
        <v>0</v>
      </c>
      <c r="CK62" s="265">
        <f t="shared" si="100"/>
        <v>0</v>
      </c>
      <c r="CL62" s="265">
        <f t="shared" si="100"/>
        <v>0</v>
      </c>
      <c r="CN62" s="265">
        <f t="shared" ref="CN62:DL62" si="101">SUMIF($C:$C,$F62,CN:CN)</f>
        <v>0</v>
      </c>
      <c r="CO62" s="265">
        <f t="shared" si="101"/>
        <v>0</v>
      </c>
      <c r="CP62" s="265">
        <f t="shared" si="101"/>
        <v>0</v>
      </c>
      <c r="CQ62" s="265">
        <f t="shared" si="101"/>
        <v>0</v>
      </c>
      <c r="CR62" s="265">
        <f t="shared" si="101"/>
        <v>0</v>
      </c>
      <c r="CS62" s="265">
        <f t="shared" si="101"/>
        <v>0</v>
      </c>
      <c r="CT62" s="265">
        <f t="shared" si="101"/>
        <v>0</v>
      </c>
      <c r="CU62" s="265">
        <f t="shared" si="101"/>
        <v>0</v>
      </c>
      <c r="CV62" s="265">
        <f t="shared" si="101"/>
        <v>0</v>
      </c>
      <c r="CW62" s="265">
        <f t="shared" si="101"/>
        <v>0</v>
      </c>
      <c r="CX62" s="265">
        <f t="shared" si="101"/>
        <v>0</v>
      </c>
      <c r="CY62" s="265">
        <f t="shared" si="101"/>
        <v>0</v>
      </c>
      <c r="CZ62" s="265">
        <f t="shared" si="101"/>
        <v>0</v>
      </c>
      <c r="DA62" s="265">
        <f t="shared" si="101"/>
        <v>0</v>
      </c>
      <c r="DB62" s="265">
        <f t="shared" si="101"/>
        <v>0</v>
      </c>
      <c r="DC62" s="265">
        <f t="shared" si="101"/>
        <v>0</v>
      </c>
      <c r="DD62" s="265">
        <f t="shared" si="101"/>
        <v>0</v>
      </c>
      <c r="DE62" s="265">
        <f t="shared" si="101"/>
        <v>0</v>
      </c>
      <c r="DF62" s="265">
        <f t="shared" si="101"/>
        <v>0</v>
      </c>
      <c r="DG62" s="265">
        <f t="shared" si="101"/>
        <v>0</v>
      </c>
      <c r="DH62" s="265">
        <f t="shared" si="101"/>
        <v>0</v>
      </c>
      <c r="DI62" s="265">
        <f t="shared" si="101"/>
        <v>0</v>
      </c>
      <c r="DJ62" s="265">
        <f t="shared" si="101"/>
        <v>0</v>
      </c>
      <c r="DK62" s="265">
        <f t="shared" si="101"/>
        <v>0</v>
      </c>
      <c r="DL62" s="265">
        <f t="shared" si="101"/>
        <v>0</v>
      </c>
    </row>
    <row r="63" spans="1:116" hidden="1" x14ac:dyDescent="0.35">
      <c r="A63" s="65"/>
      <c r="B63" s="27" t="s">
        <v>240</v>
      </c>
    </row>
    <row r="64" spans="1:116" x14ac:dyDescent="0.35">
      <c r="A64" s="65"/>
      <c r="B64" s="27"/>
      <c r="C64" s="27"/>
      <c r="D64" s="27"/>
      <c r="E64" s="27"/>
      <c r="F64" s="27"/>
      <c r="G64" s="27" t="s">
        <v>621</v>
      </c>
      <c r="H64" s="27"/>
      <c r="I64" s="27"/>
      <c r="J64" s="28"/>
      <c r="K64" s="28">
        <f t="shared" ref="K64:P64" ca="1" si="102">SUMIF($5:$5,K$3,64:64)</f>
        <v>169694487.19999993</v>
      </c>
      <c r="L64" s="28">
        <f t="shared" ca="1" si="102"/>
        <v>169039617.38180226</v>
      </c>
      <c r="M64" s="28">
        <f t="shared" ca="1" si="102"/>
        <v>168335691.88109726</v>
      </c>
      <c r="N64" s="28">
        <f t="shared" ca="1" si="102"/>
        <v>167579395.03853151</v>
      </c>
      <c r="O64" s="28">
        <f t="shared" ca="1" si="102"/>
        <v>166767200.30771461</v>
      </c>
      <c r="P64" s="28">
        <f t="shared" ca="1" si="102"/>
        <v>166279827.41134337</v>
      </c>
      <c r="Q64" s="28"/>
      <c r="R64" s="33">
        <f t="shared" ref="R64:AW64" si="103">R59+R62</f>
        <v>0</v>
      </c>
      <c r="S64" s="28">
        <f t="shared" ca="1" si="103"/>
        <v>169974540.59999999</v>
      </c>
      <c r="T64" s="28">
        <f t="shared" ca="1" si="103"/>
        <v>169949081.19999999</v>
      </c>
      <c r="U64" s="28">
        <f t="shared" ca="1" si="103"/>
        <v>169923621.79999998</v>
      </c>
      <c r="V64" s="28">
        <f t="shared" ca="1" si="103"/>
        <v>169898162.39999998</v>
      </c>
      <c r="W64" s="28">
        <f t="shared" ca="1" si="103"/>
        <v>169872702.99999997</v>
      </c>
      <c r="X64" s="28">
        <f t="shared" ca="1" si="103"/>
        <v>169847243.59999996</v>
      </c>
      <c r="Y64" s="28">
        <f t="shared" ca="1" si="103"/>
        <v>169821784.19999996</v>
      </c>
      <c r="Z64" s="28">
        <f t="shared" ca="1" si="103"/>
        <v>169796324.79999995</v>
      </c>
      <c r="AA64" s="28">
        <f t="shared" ca="1" si="103"/>
        <v>169770865.39999995</v>
      </c>
      <c r="AB64" s="28">
        <f t="shared" ca="1" si="103"/>
        <v>169745405.99999994</v>
      </c>
      <c r="AC64" s="28">
        <f t="shared" ca="1" si="103"/>
        <v>169719946.59999993</v>
      </c>
      <c r="AD64" s="28">
        <f t="shared" ca="1" si="103"/>
        <v>169694487.19999993</v>
      </c>
      <c r="AE64" s="28">
        <f t="shared" ca="1" si="103"/>
        <v>169641124.59584895</v>
      </c>
      <c r="AF64" s="28">
        <f t="shared" ca="1" si="103"/>
        <v>169587546.51263356</v>
      </c>
      <c r="AG64" s="28">
        <f t="shared" ca="1" si="103"/>
        <v>169533751.61729664</v>
      </c>
      <c r="AH64" s="28">
        <f t="shared" ca="1" si="103"/>
        <v>169479738.56941316</v>
      </c>
      <c r="AI64" s="28">
        <f t="shared" ca="1" si="103"/>
        <v>169425506.02115202</v>
      </c>
      <c r="AJ64" s="28">
        <f t="shared" ca="1" si="103"/>
        <v>169371052.61723757</v>
      </c>
      <c r="AK64" s="28">
        <f t="shared" ca="1" si="103"/>
        <v>169316376.99491093</v>
      </c>
      <c r="AL64" s="28">
        <f t="shared" ca="1" si="103"/>
        <v>169261477.7838912</v>
      </c>
      <c r="AM64" s="28">
        <f t="shared" ca="1" si="103"/>
        <v>169206353.60633647</v>
      </c>
      <c r="AN64" s="28">
        <f t="shared" ca="1" si="103"/>
        <v>169151003.07680455</v>
      </c>
      <c r="AO64" s="28">
        <f t="shared" ca="1" si="103"/>
        <v>169095424.80221355</v>
      </c>
      <c r="AP64" s="28">
        <f t="shared" ca="1" si="103"/>
        <v>169039617.38180226</v>
      </c>
      <c r="AQ64" s="28">
        <f t="shared" ca="1" si="103"/>
        <v>168982259.19484043</v>
      </c>
      <c r="AR64" s="28">
        <f t="shared" ca="1" si="103"/>
        <v>168924669.03733867</v>
      </c>
      <c r="AS64" s="28">
        <f t="shared" ca="1" si="103"/>
        <v>168866845.48525828</v>
      </c>
      <c r="AT64" s="28">
        <f t="shared" ca="1" si="103"/>
        <v>168808787.10672081</v>
      </c>
      <c r="AU64" s="28">
        <f t="shared" ca="1" si="103"/>
        <v>168750492.4619675</v>
      </c>
      <c r="AV64" s="28">
        <f t="shared" ca="1" si="103"/>
        <v>168691960.10331848</v>
      </c>
      <c r="AW64" s="28">
        <f t="shared" ca="1" si="103"/>
        <v>168633188.57513168</v>
      </c>
      <c r="AX64" s="28">
        <f t="shared" ref="AX64:CC64" ca="1" si="104">AX59+AX62</f>
        <v>168574176.41376165</v>
      </c>
      <c r="AY64" s="28">
        <f t="shared" ca="1" si="104"/>
        <v>168514922.14751819</v>
      </c>
      <c r="AZ64" s="28">
        <f t="shared" ca="1" si="104"/>
        <v>168455424.29662463</v>
      </c>
      <c r="BA64" s="28">
        <f t="shared" ca="1" si="104"/>
        <v>168395681.37317607</v>
      </c>
      <c r="BB64" s="28">
        <f t="shared" ca="1" si="104"/>
        <v>168335691.88109726</v>
      </c>
      <c r="BC64" s="28">
        <f t="shared" ca="1" si="104"/>
        <v>168274068.09323794</v>
      </c>
      <c r="BD64" s="28">
        <f t="shared" ca="1" si="104"/>
        <v>168212194.7199178</v>
      </c>
      <c r="BE64" s="28">
        <f t="shared" ca="1" si="104"/>
        <v>168150070.24029633</v>
      </c>
      <c r="BF64" s="28">
        <f t="shared" ca="1" si="104"/>
        <v>168087693.12519243</v>
      </c>
      <c r="BG64" s="28">
        <f t="shared" ca="1" si="104"/>
        <v>168025061.83704132</v>
      </c>
      <c r="BH64" s="28">
        <f t="shared" ca="1" si="104"/>
        <v>167962174.82985115</v>
      </c>
      <c r="BI64" s="28">
        <f t="shared" ca="1" si="104"/>
        <v>167899030.54915962</v>
      </c>
      <c r="BJ64" s="28">
        <f t="shared" ca="1" si="104"/>
        <v>167835627.43199012</v>
      </c>
      <c r="BK64" s="28">
        <f t="shared" ca="1" si="104"/>
        <v>167771963.90680775</v>
      </c>
      <c r="BL64" s="28">
        <f t="shared" ca="1" si="104"/>
        <v>167708038.3934752</v>
      </c>
      <c r="BM64" s="28">
        <f t="shared" ca="1" si="104"/>
        <v>167643849.30320832</v>
      </c>
      <c r="BN64" s="28">
        <f t="shared" ca="1" si="104"/>
        <v>167579395.03853151</v>
      </c>
      <c r="BO64" s="28">
        <f t="shared" ca="1" si="104"/>
        <v>167513218.4592272</v>
      </c>
      <c r="BP64" s="28">
        <f t="shared" ca="1" si="104"/>
        <v>167446773.48430774</v>
      </c>
      <c r="BQ64" s="28">
        <f t="shared" ca="1" si="104"/>
        <v>167380058.48995316</v>
      </c>
      <c r="BR64" s="28">
        <f t="shared" ca="1" si="104"/>
        <v>167313071.84347129</v>
      </c>
      <c r="BS64" s="28">
        <f t="shared" ca="1" si="104"/>
        <v>167245811.90325207</v>
      </c>
      <c r="BT64" s="28">
        <f t="shared" ca="1" si="104"/>
        <v>167178277.01872149</v>
      </c>
      <c r="BU64" s="28">
        <f t="shared" ca="1" si="104"/>
        <v>167110465.53029549</v>
      </c>
      <c r="BV64" s="28">
        <f t="shared" ca="1" si="104"/>
        <v>167042375.76933345</v>
      </c>
      <c r="BW64" s="28">
        <f t="shared" ca="1" si="104"/>
        <v>166974006.05809155</v>
      </c>
      <c r="BX64" s="28">
        <f t="shared" ca="1" si="104"/>
        <v>166905354.70967594</v>
      </c>
      <c r="BY64" s="28">
        <f t="shared" ca="1" si="104"/>
        <v>166836420.0279955</v>
      </c>
      <c r="BZ64" s="28">
        <f t="shared" ca="1" si="104"/>
        <v>166767200.30771461</v>
      </c>
      <c r="CA64" s="28">
        <f t="shared" ca="1" si="104"/>
        <v>166726772.29114994</v>
      </c>
      <c r="CB64" s="28">
        <f t="shared" ca="1" si="104"/>
        <v>166686310.85378635</v>
      </c>
      <c r="CC64" s="28">
        <f t="shared" ca="1" si="104"/>
        <v>166645815.85637051</v>
      </c>
      <c r="CD64" s="28">
        <f t="shared" ref="CD64:CL64" ca="1" si="105">CD59+CD62</f>
        <v>166605287.15906885</v>
      </c>
      <c r="CE64" s="28">
        <f t="shared" ca="1" si="105"/>
        <v>166564724.62146521</v>
      </c>
      <c r="CF64" s="28">
        <f t="shared" ca="1" si="105"/>
        <v>166524128.10255831</v>
      </c>
      <c r="CG64" s="28">
        <f t="shared" ca="1" si="105"/>
        <v>166483497.46075943</v>
      </c>
      <c r="CH64" s="28">
        <f t="shared" ca="1" si="105"/>
        <v>166442832.55388981</v>
      </c>
      <c r="CI64" s="28">
        <f t="shared" ca="1" si="105"/>
        <v>166402133.23917833</v>
      </c>
      <c r="CJ64" s="28">
        <f t="shared" ca="1" si="105"/>
        <v>166361399.37325898</v>
      </c>
      <c r="CK64" s="28">
        <f t="shared" ca="1" si="105"/>
        <v>166320630.81216839</v>
      </c>
      <c r="CL64" s="28">
        <f t="shared" ca="1" si="105"/>
        <v>166279827.41134337</v>
      </c>
      <c r="CN64" s="28">
        <f t="shared" ref="CN64:DL64" ca="1" si="106">CN59+CN62</f>
        <v>0</v>
      </c>
      <c r="CO64" s="28">
        <f t="shared" ca="1" si="106"/>
        <v>0</v>
      </c>
      <c r="CP64" s="28">
        <f t="shared" ca="1" si="106"/>
        <v>0</v>
      </c>
      <c r="CQ64" s="28">
        <f t="shared" ca="1" si="106"/>
        <v>0</v>
      </c>
      <c r="CR64" s="28">
        <f t="shared" ca="1" si="106"/>
        <v>0</v>
      </c>
      <c r="CS64" s="28">
        <f t="shared" ca="1" si="106"/>
        <v>0</v>
      </c>
      <c r="CT64" s="28">
        <f t="shared" ca="1" si="106"/>
        <v>0</v>
      </c>
      <c r="CU64" s="28">
        <f t="shared" ca="1" si="106"/>
        <v>0</v>
      </c>
      <c r="CV64" s="28">
        <f t="shared" ca="1" si="106"/>
        <v>0</v>
      </c>
      <c r="CW64" s="28">
        <f t="shared" ca="1" si="106"/>
        <v>0</v>
      </c>
      <c r="CX64" s="28">
        <f t="shared" ca="1" si="106"/>
        <v>0</v>
      </c>
      <c r="CY64" s="28">
        <f t="shared" ca="1" si="106"/>
        <v>0</v>
      </c>
      <c r="CZ64" s="28">
        <f t="shared" ca="1" si="106"/>
        <v>0</v>
      </c>
      <c r="DA64" s="28">
        <f t="shared" ca="1" si="106"/>
        <v>0</v>
      </c>
      <c r="DB64" s="28">
        <f t="shared" ca="1" si="106"/>
        <v>0</v>
      </c>
      <c r="DC64" s="28">
        <f t="shared" ca="1" si="106"/>
        <v>0</v>
      </c>
      <c r="DD64" s="28">
        <f t="shared" ca="1" si="106"/>
        <v>0</v>
      </c>
      <c r="DE64" s="28">
        <f t="shared" ca="1" si="106"/>
        <v>0</v>
      </c>
      <c r="DF64" s="28">
        <f t="shared" ca="1" si="106"/>
        <v>0</v>
      </c>
      <c r="DG64" s="28">
        <f t="shared" ca="1" si="106"/>
        <v>0</v>
      </c>
      <c r="DH64" s="28">
        <f t="shared" ca="1" si="106"/>
        <v>0</v>
      </c>
      <c r="DI64" s="28">
        <f t="shared" ca="1" si="106"/>
        <v>0</v>
      </c>
      <c r="DJ64" s="28">
        <f t="shared" ca="1" si="106"/>
        <v>0</v>
      </c>
      <c r="DK64" s="28">
        <f t="shared" ca="1" si="106"/>
        <v>0</v>
      </c>
      <c r="DL64" s="28">
        <f t="shared" ca="1" si="106"/>
        <v>0</v>
      </c>
    </row>
    <row r="66" spans="1:116" hidden="1" x14ac:dyDescent="0.35">
      <c r="B66" s="27" t="s">
        <v>232</v>
      </c>
      <c r="G66" s="12" t="s">
        <v>622</v>
      </c>
    </row>
    <row r="67" spans="1:116" hidden="1" x14ac:dyDescent="0.35">
      <c r="A67" s="65"/>
      <c r="B67" s="27" t="s">
        <v>232</v>
      </c>
      <c r="C67" s="27"/>
      <c r="D67" s="27"/>
      <c r="E67" s="27"/>
      <c r="F67" s="27" t="s">
        <v>232</v>
      </c>
      <c r="G67" s="27" t="s">
        <v>623</v>
      </c>
      <c r="H67" s="28"/>
      <c r="I67" s="28"/>
      <c r="J67" s="28"/>
      <c r="K67" s="63">
        <f t="shared" ref="K67:P67" si="107">SUMIF($5:$5,K$3,67:67)</f>
        <v>0</v>
      </c>
      <c r="L67" s="63">
        <f t="shared" si="107"/>
        <v>0</v>
      </c>
      <c r="M67" s="63">
        <f t="shared" si="107"/>
        <v>0</v>
      </c>
      <c r="N67" s="63">
        <f t="shared" si="107"/>
        <v>0</v>
      </c>
      <c r="O67" s="63">
        <f t="shared" si="107"/>
        <v>0</v>
      </c>
      <c r="P67" s="63">
        <f t="shared" si="107"/>
        <v>0</v>
      </c>
      <c r="Q67" s="28"/>
      <c r="R67" s="252">
        <f t="shared" ref="R67:AW67" si="108">SUMIF($C:$C,$F67,R:R)</f>
        <v>0</v>
      </c>
      <c r="S67" s="265">
        <f t="shared" si="108"/>
        <v>0</v>
      </c>
      <c r="T67" s="265">
        <f t="shared" si="108"/>
        <v>0</v>
      </c>
      <c r="U67" s="265">
        <f t="shared" si="108"/>
        <v>0</v>
      </c>
      <c r="V67" s="265">
        <f t="shared" si="108"/>
        <v>0</v>
      </c>
      <c r="W67" s="265">
        <f t="shared" si="108"/>
        <v>0</v>
      </c>
      <c r="X67" s="265">
        <f t="shared" si="108"/>
        <v>0</v>
      </c>
      <c r="Y67" s="265">
        <f t="shared" si="108"/>
        <v>0</v>
      </c>
      <c r="Z67" s="265">
        <f t="shared" si="108"/>
        <v>0</v>
      </c>
      <c r="AA67" s="265">
        <f t="shared" si="108"/>
        <v>0</v>
      </c>
      <c r="AB67" s="265">
        <f t="shared" si="108"/>
        <v>0</v>
      </c>
      <c r="AC67" s="265">
        <f t="shared" si="108"/>
        <v>0</v>
      </c>
      <c r="AD67" s="265">
        <f t="shared" si="108"/>
        <v>0</v>
      </c>
      <c r="AE67" s="265">
        <f t="shared" si="108"/>
        <v>0</v>
      </c>
      <c r="AF67" s="265">
        <f t="shared" si="108"/>
        <v>0</v>
      </c>
      <c r="AG67" s="265">
        <f t="shared" si="108"/>
        <v>0</v>
      </c>
      <c r="AH67" s="265">
        <f t="shared" si="108"/>
        <v>0</v>
      </c>
      <c r="AI67" s="265">
        <f t="shared" si="108"/>
        <v>0</v>
      </c>
      <c r="AJ67" s="265">
        <f t="shared" si="108"/>
        <v>0</v>
      </c>
      <c r="AK67" s="265">
        <f t="shared" si="108"/>
        <v>0</v>
      </c>
      <c r="AL67" s="265">
        <f t="shared" si="108"/>
        <v>0</v>
      </c>
      <c r="AM67" s="265">
        <f t="shared" si="108"/>
        <v>0</v>
      </c>
      <c r="AN67" s="265">
        <f t="shared" si="108"/>
        <v>0</v>
      </c>
      <c r="AO67" s="265">
        <f t="shared" si="108"/>
        <v>0</v>
      </c>
      <c r="AP67" s="265">
        <f t="shared" si="108"/>
        <v>0</v>
      </c>
      <c r="AQ67" s="265">
        <f t="shared" si="108"/>
        <v>0</v>
      </c>
      <c r="AR67" s="265">
        <f t="shared" si="108"/>
        <v>0</v>
      </c>
      <c r="AS67" s="265">
        <f t="shared" si="108"/>
        <v>0</v>
      </c>
      <c r="AT67" s="265">
        <f t="shared" si="108"/>
        <v>0</v>
      </c>
      <c r="AU67" s="265">
        <f t="shared" si="108"/>
        <v>0</v>
      </c>
      <c r="AV67" s="265">
        <f t="shared" si="108"/>
        <v>0</v>
      </c>
      <c r="AW67" s="265">
        <f t="shared" si="108"/>
        <v>0</v>
      </c>
      <c r="AX67" s="265">
        <f t="shared" ref="AX67:CC67" si="109">SUMIF($C:$C,$F67,AX:AX)</f>
        <v>0</v>
      </c>
      <c r="AY67" s="265">
        <f t="shared" si="109"/>
        <v>0</v>
      </c>
      <c r="AZ67" s="265">
        <f t="shared" si="109"/>
        <v>0</v>
      </c>
      <c r="BA67" s="265">
        <f t="shared" si="109"/>
        <v>0</v>
      </c>
      <c r="BB67" s="265">
        <f t="shared" si="109"/>
        <v>0</v>
      </c>
      <c r="BC67" s="265">
        <f t="shared" si="109"/>
        <v>0</v>
      </c>
      <c r="BD67" s="265">
        <f t="shared" si="109"/>
        <v>0</v>
      </c>
      <c r="BE67" s="265">
        <f t="shared" si="109"/>
        <v>0</v>
      </c>
      <c r="BF67" s="265">
        <f t="shared" si="109"/>
        <v>0</v>
      </c>
      <c r="BG67" s="265">
        <f t="shared" si="109"/>
        <v>0</v>
      </c>
      <c r="BH67" s="265">
        <f t="shared" si="109"/>
        <v>0</v>
      </c>
      <c r="BI67" s="265">
        <f t="shared" si="109"/>
        <v>0</v>
      </c>
      <c r="BJ67" s="265">
        <f t="shared" si="109"/>
        <v>0</v>
      </c>
      <c r="BK67" s="265">
        <f t="shared" si="109"/>
        <v>0</v>
      </c>
      <c r="BL67" s="265">
        <f t="shared" si="109"/>
        <v>0</v>
      </c>
      <c r="BM67" s="265">
        <f t="shared" si="109"/>
        <v>0</v>
      </c>
      <c r="BN67" s="265">
        <f t="shared" si="109"/>
        <v>0</v>
      </c>
      <c r="BO67" s="265">
        <f t="shared" si="109"/>
        <v>0</v>
      </c>
      <c r="BP67" s="265">
        <f t="shared" si="109"/>
        <v>0</v>
      </c>
      <c r="BQ67" s="265">
        <f t="shared" si="109"/>
        <v>0</v>
      </c>
      <c r="BR67" s="265">
        <f t="shared" si="109"/>
        <v>0</v>
      </c>
      <c r="BS67" s="265">
        <f t="shared" si="109"/>
        <v>0</v>
      </c>
      <c r="BT67" s="265">
        <f t="shared" si="109"/>
        <v>0</v>
      </c>
      <c r="BU67" s="265">
        <f t="shared" si="109"/>
        <v>0</v>
      </c>
      <c r="BV67" s="265">
        <f t="shared" si="109"/>
        <v>0</v>
      </c>
      <c r="BW67" s="265">
        <f t="shared" si="109"/>
        <v>0</v>
      </c>
      <c r="BX67" s="265">
        <f t="shared" si="109"/>
        <v>0</v>
      </c>
      <c r="BY67" s="265">
        <f t="shared" si="109"/>
        <v>0</v>
      </c>
      <c r="BZ67" s="265">
        <f t="shared" si="109"/>
        <v>0</v>
      </c>
      <c r="CA67" s="265">
        <f t="shared" si="109"/>
        <v>0</v>
      </c>
      <c r="CB67" s="265">
        <f t="shared" si="109"/>
        <v>0</v>
      </c>
      <c r="CC67" s="265">
        <f t="shared" si="109"/>
        <v>0</v>
      </c>
      <c r="CD67" s="265">
        <f t="shared" ref="CD67:CL67" si="110">SUMIF($C:$C,$F67,CD:CD)</f>
        <v>0</v>
      </c>
      <c r="CE67" s="265">
        <f t="shared" si="110"/>
        <v>0</v>
      </c>
      <c r="CF67" s="265">
        <f t="shared" si="110"/>
        <v>0</v>
      </c>
      <c r="CG67" s="265">
        <f t="shared" si="110"/>
        <v>0</v>
      </c>
      <c r="CH67" s="265">
        <f t="shared" si="110"/>
        <v>0</v>
      </c>
      <c r="CI67" s="265">
        <f t="shared" si="110"/>
        <v>0</v>
      </c>
      <c r="CJ67" s="265">
        <f t="shared" si="110"/>
        <v>0</v>
      </c>
      <c r="CK67" s="265">
        <f t="shared" si="110"/>
        <v>0</v>
      </c>
      <c r="CL67" s="265">
        <f t="shared" si="110"/>
        <v>0</v>
      </c>
      <c r="CN67" s="265">
        <f t="shared" ref="CN67:DL67" si="111">SUMIF($C:$C,$F67,CN:CN)</f>
        <v>0</v>
      </c>
      <c r="CO67" s="265">
        <f t="shared" si="111"/>
        <v>0</v>
      </c>
      <c r="CP67" s="265">
        <f t="shared" si="111"/>
        <v>0</v>
      </c>
      <c r="CQ67" s="265">
        <f t="shared" si="111"/>
        <v>0</v>
      </c>
      <c r="CR67" s="265">
        <f t="shared" si="111"/>
        <v>0</v>
      </c>
      <c r="CS67" s="265">
        <f t="shared" si="111"/>
        <v>0</v>
      </c>
      <c r="CT67" s="265">
        <f t="shared" si="111"/>
        <v>0</v>
      </c>
      <c r="CU67" s="265">
        <f t="shared" si="111"/>
        <v>0</v>
      </c>
      <c r="CV67" s="265">
        <f t="shared" si="111"/>
        <v>0</v>
      </c>
      <c r="CW67" s="265">
        <f t="shared" si="111"/>
        <v>0</v>
      </c>
      <c r="CX67" s="265">
        <f t="shared" si="111"/>
        <v>0</v>
      </c>
      <c r="CY67" s="265">
        <f t="shared" si="111"/>
        <v>0</v>
      </c>
      <c r="CZ67" s="265">
        <f t="shared" si="111"/>
        <v>0</v>
      </c>
      <c r="DA67" s="265">
        <f t="shared" si="111"/>
        <v>0</v>
      </c>
      <c r="DB67" s="265">
        <f t="shared" si="111"/>
        <v>0</v>
      </c>
      <c r="DC67" s="265">
        <f t="shared" si="111"/>
        <v>0</v>
      </c>
      <c r="DD67" s="265">
        <f t="shared" si="111"/>
        <v>0</v>
      </c>
      <c r="DE67" s="265">
        <f t="shared" si="111"/>
        <v>0</v>
      </c>
      <c r="DF67" s="265">
        <f t="shared" si="111"/>
        <v>0</v>
      </c>
      <c r="DG67" s="265">
        <f t="shared" si="111"/>
        <v>0</v>
      </c>
      <c r="DH67" s="265">
        <f t="shared" si="111"/>
        <v>0</v>
      </c>
      <c r="DI67" s="265">
        <f t="shared" si="111"/>
        <v>0</v>
      </c>
      <c r="DJ67" s="265">
        <f t="shared" si="111"/>
        <v>0</v>
      </c>
      <c r="DK67" s="265">
        <f t="shared" si="111"/>
        <v>0</v>
      </c>
      <c r="DL67" s="265">
        <f t="shared" si="111"/>
        <v>0</v>
      </c>
    </row>
    <row r="68" spans="1:116" hidden="1" x14ac:dyDescent="0.35">
      <c r="A68" s="65"/>
      <c r="B68" s="27" t="s">
        <v>232</v>
      </c>
    </row>
    <row r="69" spans="1:116" hidden="1" x14ac:dyDescent="0.35">
      <c r="B69" s="27" t="s">
        <v>237</v>
      </c>
      <c r="G69" s="12" t="s">
        <v>624</v>
      </c>
    </row>
    <row r="70" spans="1:116" hidden="1" x14ac:dyDescent="0.35">
      <c r="A70" s="65"/>
      <c r="B70" s="27" t="s">
        <v>237</v>
      </c>
      <c r="C70" s="27"/>
      <c r="D70" s="27"/>
      <c r="E70" s="27"/>
      <c r="F70" s="27" t="s">
        <v>237</v>
      </c>
      <c r="G70" s="27" t="s">
        <v>625</v>
      </c>
      <c r="H70" s="27"/>
      <c r="I70" s="27"/>
      <c r="J70" s="28"/>
      <c r="K70" s="63">
        <f t="shared" ref="K70:P70" si="112">SUMIF($5:$5,K$3,70:70)</f>
        <v>0</v>
      </c>
      <c r="L70" s="63">
        <f t="shared" si="112"/>
        <v>0</v>
      </c>
      <c r="M70" s="63">
        <f t="shared" si="112"/>
        <v>0</v>
      </c>
      <c r="N70" s="63">
        <f t="shared" si="112"/>
        <v>0</v>
      </c>
      <c r="O70" s="63">
        <f t="shared" si="112"/>
        <v>0</v>
      </c>
      <c r="P70" s="63">
        <f t="shared" si="112"/>
        <v>0</v>
      </c>
      <c r="Q70" s="28"/>
      <c r="R70" s="252">
        <f t="shared" ref="R70:AW70" si="113">SUMIF($C:$C,$F70,R:R)</f>
        <v>0</v>
      </c>
      <c r="S70" s="265">
        <f t="shared" si="113"/>
        <v>0</v>
      </c>
      <c r="T70" s="265">
        <f t="shared" si="113"/>
        <v>0</v>
      </c>
      <c r="U70" s="265">
        <f t="shared" si="113"/>
        <v>0</v>
      </c>
      <c r="V70" s="265">
        <f t="shared" si="113"/>
        <v>0</v>
      </c>
      <c r="W70" s="265">
        <f t="shared" si="113"/>
        <v>0</v>
      </c>
      <c r="X70" s="265">
        <f t="shared" si="113"/>
        <v>0</v>
      </c>
      <c r="Y70" s="265">
        <f t="shared" si="113"/>
        <v>0</v>
      </c>
      <c r="Z70" s="265">
        <f t="shared" si="113"/>
        <v>0</v>
      </c>
      <c r="AA70" s="265">
        <f t="shared" si="113"/>
        <v>0</v>
      </c>
      <c r="AB70" s="265">
        <f t="shared" si="113"/>
        <v>0</v>
      </c>
      <c r="AC70" s="265">
        <f t="shared" si="113"/>
        <v>0</v>
      </c>
      <c r="AD70" s="265">
        <f t="shared" si="113"/>
        <v>0</v>
      </c>
      <c r="AE70" s="265">
        <f t="shared" si="113"/>
        <v>0</v>
      </c>
      <c r="AF70" s="265">
        <f t="shared" si="113"/>
        <v>0</v>
      </c>
      <c r="AG70" s="265">
        <f t="shared" si="113"/>
        <v>0</v>
      </c>
      <c r="AH70" s="265">
        <f t="shared" si="113"/>
        <v>0</v>
      </c>
      <c r="AI70" s="265">
        <f t="shared" si="113"/>
        <v>0</v>
      </c>
      <c r="AJ70" s="265">
        <f t="shared" si="113"/>
        <v>0</v>
      </c>
      <c r="AK70" s="265">
        <f t="shared" si="113"/>
        <v>0</v>
      </c>
      <c r="AL70" s="265">
        <f t="shared" si="113"/>
        <v>0</v>
      </c>
      <c r="AM70" s="265">
        <f t="shared" si="113"/>
        <v>0</v>
      </c>
      <c r="AN70" s="265">
        <f t="shared" si="113"/>
        <v>0</v>
      </c>
      <c r="AO70" s="265">
        <f t="shared" si="113"/>
        <v>0</v>
      </c>
      <c r="AP70" s="265">
        <f t="shared" si="113"/>
        <v>0</v>
      </c>
      <c r="AQ70" s="265">
        <f t="shared" si="113"/>
        <v>0</v>
      </c>
      <c r="AR70" s="265">
        <f t="shared" si="113"/>
        <v>0</v>
      </c>
      <c r="AS70" s="265">
        <f t="shared" si="113"/>
        <v>0</v>
      </c>
      <c r="AT70" s="265">
        <f t="shared" si="113"/>
        <v>0</v>
      </c>
      <c r="AU70" s="265">
        <f t="shared" si="113"/>
        <v>0</v>
      </c>
      <c r="AV70" s="265">
        <f t="shared" si="113"/>
        <v>0</v>
      </c>
      <c r="AW70" s="265">
        <f t="shared" si="113"/>
        <v>0</v>
      </c>
      <c r="AX70" s="265">
        <f t="shared" ref="AX70:CC70" si="114">SUMIF($C:$C,$F70,AX:AX)</f>
        <v>0</v>
      </c>
      <c r="AY70" s="265">
        <f t="shared" si="114"/>
        <v>0</v>
      </c>
      <c r="AZ70" s="265">
        <f t="shared" si="114"/>
        <v>0</v>
      </c>
      <c r="BA70" s="265">
        <f t="shared" si="114"/>
        <v>0</v>
      </c>
      <c r="BB70" s="265">
        <f t="shared" si="114"/>
        <v>0</v>
      </c>
      <c r="BC70" s="265">
        <f t="shared" si="114"/>
        <v>0</v>
      </c>
      <c r="BD70" s="265">
        <f t="shared" si="114"/>
        <v>0</v>
      </c>
      <c r="BE70" s="265">
        <f t="shared" si="114"/>
        <v>0</v>
      </c>
      <c r="BF70" s="265">
        <f t="shared" si="114"/>
        <v>0</v>
      </c>
      <c r="BG70" s="265">
        <f t="shared" si="114"/>
        <v>0</v>
      </c>
      <c r="BH70" s="265">
        <f t="shared" si="114"/>
        <v>0</v>
      </c>
      <c r="BI70" s="265">
        <f t="shared" si="114"/>
        <v>0</v>
      </c>
      <c r="BJ70" s="265">
        <f t="shared" si="114"/>
        <v>0</v>
      </c>
      <c r="BK70" s="265">
        <f t="shared" si="114"/>
        <v>0</v>
      </c>
      <c r="BL70" s="265">
        <f t="shared" si="114"/>
        <v>0</v>
      </c>
      <c r="BM70" s="265">
        <f t="shared" si="114"/>
        <v>0</v>
      </c>
      <c r="BN70" s="265">
        <f t="shared" si="114"/>
        <v>0</v>
      </c>
      <c r="BO70" s="265">
        <f t="shared" si="114"/>
        <v>0</v>
      </c>
      <c r="BP70" s="265">
        <f t="shared" si="114"/>
        <v>0</v>
      </c>
      <c r="BQ70" s="265">
        <f t="shared" si="114"/>
        <v>0</v>
      </c>
      <c r="BR70" s="265">
        <f t="shared" si="114"/>
        <v>0</v>
      </c>
      <c r="BS70" s="265">
        <f t="shared" si="114"/>
        <v>0</v>
      </c>
      <c r="BT70" s="265">
        <f t="shared" si="114"/>
        <v>0</v>
      </c>
      <c r="BU70" s="265">
        <f t="shared" si="114"/>
        <v>0</v>
      </c>
      <c r="BV70" s="265">
        <f t="shared" si="114"/>
        <v>0</v>
      </c>
      <c r="BW70" s="265">
        <f t="shared" si="114"/>
        <v>0</v>
      </c>
      <c r="BX70" s="265">
        <f t="shared" si="114"/>
        <v>0</v>
      </c>
      <c r="BY70" s="265">
        <f t="shared" si="114"/>
        <v>0</v>
      </c>
      <c r="BZ70" s="265">
        <f t="shared" si="114"/>
        <v>0</v>
      </c>
      <c r="CA70" s="265">
        <f t="shared" si="114"/>
        <v>0</v>
      </c>
      <c r="CB70" s="265">
        <f t="shared" si="114"/>
        <v>0</v>
      </c>
      <c r="CC70" s="265">
        <f t="shared" si="114"/>
        <v>0</v>
      </c>
      <c r="CD70" s="265">
        <f t="shared" ref="CD70:CL70" si="115">SUMIF($C:$C,$F70,CD:CD)</f>
        <v>0</v>
      </c>
      <c r="CE70" s="265">
        <f t="shared" si="115"/>
        <v>0</v>
      </c>
      <c r="CF70" s="265">
        <f t="shared" si="115"/>
        <v>0</v>
      </c>
      <c r="CG70" s="265">
        <f t="shared" si="115"/>
        <v>0</v>
      </c>
      <c r="CH70" s="265">
        <f t="shared" si="115"/>
        <v>0</v>
      </c>
      <c r="CI70" s="265">
        <f t="shared" si="115"/>
        <v>0</v>
      </c>
      <c r="CJ70" s="265">
        <f t="shared" si="115"/>
        <v>0</v>
      </c>
      <c r="CK70" s="265">
        <f t="shared" si="115"/>
        <v>0</v>
      </c>
      <c r="CL70" s="265">
        <f t="shared" si="115"/>
        <v>0</v>
      </c>
      <c r="CN70" s="265">
        <f t="shared" ref="CN70:DL70" si="116">SUMIF($C:$C,$F70,CN:CN)</f>
        <v>0</v>
      </c>
      <c r="CO70" s="265">
        <f t="shared" si="116"/>
        <v>0</v>
      </c>
      <c r="CP70" s="265">
        <f t="shared" si="116"/>
        <v>0</v>
      </c>
      <c r="CQ70" s="265">
        <f t="shared" si="116"/>
        <v>0</v>
      </c>
      <c r="CR70" s="265">
        <f t="shared" si="116"/>
        <v>0</v>
      </c>
      <c r="CS70" s="265">
        <f t="shared" si="116"/>
        <v>0</v>
      </c>
      <c r="CT70" s="265">
        <f t="shared" si="116"/>
        <v>0</v>
      </c>
      <c r="CU70" s="265">
        <f t="shared" si="116"/>
        <v>0</v>
      </c>
      <c r="CV70" s="265">
        <f t="shared" si="116"/>
        <v>0</v>
      </c>
      <c r="CW70" s="265">
        <f t="shared" si="116"/>
        <v>0</v>
      </c>
      <c r="CX70" s="265">
        <f t="shared" si="116"/>
        <v>0</v>
      </c>
      <c r="CY70" s="265">
        <f t="shared" si="116"/>
        <v>0</v>
      </c>
      <c r="CZ70" s="265">
        <f t="shared" si="116"/>
        <v>0</v>
      </c>
      <c r="DA70" s="265">
        <f t="shared" si="116"/>
        <v>0</v>
      </c>
      <c r="DB70" s="265">
        <f t="shared" si="116"/>
        <v>0</v>
      </c>
      <c r="DC70" s="265">
        <f t="shared" si="116"/>
        <v>0</v>
      </c>
      <c r="DD70" s="265">
        <f t="shared" si="116"/>
        <v>0</v>
      </c>
      <c r="DE70" s="265">
        <f t="shared" si="116"/>
        <v>0</v>
      </c>
      <c r="DF70" s="265">
        <f t="shared" si="116"/>
        <v>0</v>
      </c>
      <c r="DG70" s="265">
        <f t="shared" si="116"/>
        <v>0</v>
      </c>
      <c r="DH70" s="265">
        <f t="shared" si="116"/>
        <v>0</v>
      </c>
      <c r="DI70" s="265">
        <f t="shared" si="116"/>
        <v>0</v>
      </c>
      <c r="DJ70" s="265">
        <f t="shared" si="116"/>
        <v>0</v>
      </c>
      <c r="DK70" s="265">
        <f t="shared" si="116"/>
        <v>0</v>
      </c>
      <c r="DL70" s="265">
        <f t="shared" si="116"/>
        <v>0</v>
      </c>
    </row>
    <row r="71" spans="1:116" hidden="1" x14ac:dyDescent="0.35">
      <c r="A71" s="65"/>
      <c r="B71" s="27" t="s">
        <v>237</v>
      </c>
    </row>
    <row r="72" spans="1:116" x14ac:dyDescent="0.35">
      <c r="A72" s="65"/>
      <c r="B72" s="27"/>
      <c r="C72" s="27"/>
      <c r="D72" s="27"/>
      <c r="E72" s="27"/>
      <c r="F72" s="27"/>
      <c r="G72" s="27" t="s">
        <v>626</v>
      </c>
      <c r="H72" s="27"/>
      <c r="I72" s="27"/>
      <c r="J72" s="28"/>
      <c r="K72" s="28">
        <f t="shared" ref="K72:P72" si="117">SUMIF($5:$5,K$3,72:72)</f>
        <v>0</v>
      </c>
      <c r="L72" s="28">
        <f t="shared" si="117"/>
        <v>0</v>
      </c>
      <c r="M72" s="28">
        <f t="shared" si="117"/>
        <v>0</v>
      </c>
      <c r="N72" s="28">
        <f t="shared" si="117"/>
        <v>0</v>
      </c>
      <c r="O72" s="28">
        <f t="shared" si="117"/>
        <v>0</v>
      </c>
      <c r="P72" s="28">
        <f t="shared" si="117"/>
        <v>0</v>
      </c>
      <c r="Q72" s="28"/>
      <c r="R72" s="33">
        <f t="shared" ref="R72:AW72" si="118">R67+R70</f>
        <v>0</v>
      </c>
      <c r="S72" s="28">
        <f t="shared" si="118"/>
        <v>0</v>
      </c>
      <c r="T72" s="28">
        <f t="shared" si="118"/>
        <v>0</v>
      </c>
      <c r="U72" s="28">
        <f t="shared" si="118"/>
        <v>0</v>
      </c>
      <c r="V72" s="28">
        <f t="shared" si="118"/>
        <v>0</v>
      </c>
      <c r="W72" s="28">
        <f t="shared" si="118"/>
        <v>0</v>
      </c>
      <c r="X72" s="28">
        <f t="shared" si="118"/>
        <v>0</v>
      </c>
      <c r="Y72" s="28">
        <f t="shared" si="118"/>
        <v>0</v>
      </c>
      <c r="Z72" s="28">
        <f t="shared" si="118"/>
        <v>0</v>
      </c>
      <c r="AA72" s="28">
        <f t="shared" si="118"/>
        <v>0</v>
      </c>
      <c r="AB72" s="28">
        <f t="shared" si="118"/>
        <v>0</v>
      </c>
      <c r="AC72" s="28">
        <f t="shared" si="118"/>
        <v>0</v>
      </c>
      <c r="AD72" s="28">
        <f t="shared" si="118"/>
        <v>0</v>
      </c>
      <c r="AE72" s="28">
        <f t="shared" si="118"/>
        <v>0</v>
      </c>
      <c r="AF72" s="28">
        <f t="shared" si="118"/>
        <v>0</v>
      </c>
      <c r="AG72" s="28">
        <f t="shared" si="118"/>
        <v>0</v>
      </c>
      <c r="AH72" s="28">
        <f t="shared" si="118"/>
        <v>0</v>
      </c>
      <c r="AI72" s="28">
        <f t="shared" si="118"/>
        <v>0</v>
      </c>
      <c r="AJ72" s="28">
        <f t="shared" si="118"/>
        <v>0</v>
      </c>
      <c r="AK72" s="28">
        <f t="shared" si="118"/>
        <v>0</v>
      </c>
      <c r="AL72" s="28">
        <f t="shared" si="118"/>
        <v>0</v>
      </c>
      <c r="AM72" s="28">
        <f t="shared" si="118"/>
        <v>0</v>
      </c>
      <c r="AN72" s="28">
        <f t="shared" si="118"/>
        <v>0</v>
      </c>
      <c r="AO72" s="28">
        <f t="shared" si="118"/>
        <v>0</v>
      </c>
      <c r="AP72" s="28">
        <f t="shared" si="118"/>
        <v>0</v>
      </c>
      <c r="AQ72" s="28">
        <f t="shared" si="118"/>
        <v>0</v>
      </c>
      <c r="AR72" s="28">
        <f t="shared" si="118"/>
        <v>0</v>
      </c>
      <c r="AS72" s="28">
        <f t="shared" si="118"/>
        <v>0</v>
      </c>
      <c r="AT72" s="28">
        <f t="shared" si="118"/>
        <v>0</v>
      </c>
      <c r="AU72" s="28">
        <f t="shared" si="118"/>
        <v>0</v>
      </c>
      <c r="AV72" s="28">
        <f t="shared" si="118"/>
        <v>0</v>
      </c>
      <c r="AW72" s="28">
        <f t="shared" si="118"/>
        <v>0</v>
      </c>
      <c r="AX72" s="28">
        <f t="shared" ref="AX72:CC72" si="119">AX67+AX70</f>
        <v>0</v>
      </c>
      <c r="AY72" s="28">
        <f t="shared" si="119"/>
        <v>0</v>
      </c>
      <c r="AZ72" s="28">
        <f t="shared" si="119"/>
        <v>0</v>
      </c>
      <c r="BA72" s="28">
        <f t="shared" si="119"/>
        <v>0</v>
      </c>
      <c r="BB72" s="28">
        <f t="shared" si="119"/>
        <v>0</v>
      </c>
      <c r="BC72" s="28">
        <f t="shared" si="119"/>
        <v>0</v>
      </c>
      <c r="BD72" s="28">
        <f t="shared" si="119"/>
        <v>0</v>
      </c>
      <c r="BE72" s="28">
        <f t="shared" si="119"/>
        <v>0</v>
      </c>
      <c r="BF72" s="28">
        <f t="shared" si="119"/>
        <v>0</v>
      </c>
      <c r="BG72" s="28">
        <f t="shared" si="119"/>
        <v>0</v>
      </c>
      <c r="BH72" s="28">
        <f t="shared" si="119"/>
        <v>0</v>
      </c>
      <c r="BI72" s="28">
        <f t="shared" si="119"/>
        <v>0</v>
      </c>
      <c r="BJ72" s="28">
        <f t="shared" si="119"/>
        <v>0</v>
      </c>
      <c r="BK72" s="28">
        <f t="shared" si="119"/>
        <v>0</v>
      </c>
      <c r="BL72" s="28">
        <f t="shared" si="119"/>
        <v>0</v>
      </c>
      <c r="BM72" s="28">
        <f t="shared" si="119"/>
        <v>0</v>
      </c>
      <c r="BN72" s="28">
        <f t="shared" si="119"/>
        <v>0</v>
      </c>
      <c r="BO72" s="28">
        <f t="shared" si="119"/>
        <v>0</v>
      </c>
      <c r="BP72" s="28">
        <f t="shared" si="119"/>
        <v>0</v>
      </c>
      <c r="BQ72" s="28">
        <f t="shared" si="119"/>
        <v>0</v>
      </c>
      <c r="BR72" s="28">
        <f t="shared" si="119"/>
        <v>0</v>
      </c>
      <c r="BS72" s="28">
        <f t="shared" si="119"/>
        <v>0</v>
      </c>
      <c r="BT72" s="28">
        <f t="shared" si="119"/>
        <v>0</v>
      </c>
      <c r="BU72" s="28">
        <f t="shared" si="119"/>
        <v>0</v>
      </c>
      <c r="BV72" s="28">
        <f t="shared" si="119"/>
        <v>0</v>
      </c>
      <c r="BW72" s="28">
        <f t="shared" si="119"/>
        <v>0</v>
      </c>
      <c r="BX72" s="28">
        <f t="shared" si="119"/>
        <v>0</v>
      </c>
      <c r="BY72" s="28">
        <f t="shared" si="119"/>
        <v>0</v>
      </c>
      <c r="BZ72" s="28">
        <f t="shared" si="119"/>
        <v>0</v>
      </c>
      <c r="CA72" s="28">
        <f t="shared" si="119"/>
        <v>0</v>
      </c>
      <c r="CB72" s="28">
        <f t="shared" si="119"/>
        <v>0</v>
      </c>
      <c r="CC72" s="28">
        <f t="shared" si="119"/>
        <v>0</v>
      </c>
      <c r="CD72" s="28">
        <f t="shared" ref="CD72:CL72" si="120">CD67+CD70</f>
        <v>0</v>
      </c>
      <c r="CE72" s="28">
        <f t="shared" si="120"/>
        <v>0</v>
      </c>
      <c r="CF72" s="28">
        <f t="shared" si="120"/>
        <v>0</v>
      </c>
      <c r="CG72" s="28">
        <f t="shared" si="120"/>
        <v>0</v>
      </c>
      <c r="CH72" s="28">
        <f t="shared" si="120"/>
        <v>0</v>
      </c>
      <c r="CI72" s="28">
        <f t="shared" si="120"/>
        <v>0</v>
      </c>
      <c r="CJ72" s="28">
        <f t="shared" si="120"/>
        <v>0</v>
      </c>
      <c r="CK72" s="28">
        <f t="shared" si="120"/>
        <v>0</v>
      </c>
      <c r="CL72" s="28">
        <f t="shared" si="120"/>
        <v>0</v>
      </c>
      <c r="CN72" s="28">
        <f t="shared" ref="CN72:DL72" si="121">CN67+CN70</f>
        <v>0</v>
      </c>
      <c r="CO72" s="28">
        <f t="shared" si="121"/>
        <v>0</v>
      </c>
      <c r="CP72" s="28">
        <f t="shared" si="121"/>
        <v>0</v>
      </c>
      <c r="CQ72" s="28">
        <f t="shared" si="121"/>
        <v>0</v>
      </c>
      <c r="CR72" s="28">
        <f t="shared" si="121"/>
        <v>0</v>
      </c>
      <c r="CS72" s="28">
        <f t="shared" si="121"/>
        <v>0</v>
      </c>
      <c r="CT72" s="28">
        <f t="shared" si="121"/>
        <v>0</v>
      </c>
      <c r="CU72" s="28">
        <f t="shared" si="121"/>
        <v>0</v>
      </c>
      <c r="CV72" s="28">
        <f t="shared" si="121"/>
        <v>0</v>
      </c>
      <c r="CW72" s="28">
        <f t="shared" si="121"/>
        <v>0</v>
      </c>
      <c r="CX72" s="28">
        <f t="shared" si="121"/>
        <v>0</v>
      </c>
      <c r="CY72" s="28">
        <f t="shared" si="121"/>
        <v>0</v>
      </c>
      <c r="CZ72" s="28">
        <f t="shared" si="121"/>
        <v>0</v>
      </c>
      <c r="DA72" s="28">
        <f t="shared" si="121"/>
        <v>0</v>
      </c>
      <c r="DB72" s="28">
        <f t="shared" si="121"/>
        <v>0</v>
      </c>
      <c r="DC72" s="28">
        <f t="shared" si="121"/>
        <v>0</v>
      </c>
      <c r="DD72" s="28">
        <f t="shared" si="121"/>
        <v>0</v>
      </c>
      <c r="DE72" s="28">
        <f t="shared" si="121"/>
        <v>0</v>
      </c>
      <c r="DF72" s="28">
        <f t="shared" si="121"/>
        <v>0</v>
      </c>
      <c r="DG72" s="28">
        <f t="shared" si="121"/>
        <v>0</v>
      </c>
      <c r="DH72" s="28">
        <f t="shared" si="121"/>
        <v>0</v>
      </c>
      <c r="DI72" s="28">
        <f t="shared" si="121"/>
        <v>0</v>
      </c>
      <c r="DJ72" s="28">
        <f t="shared" si="121"/>
        <v>0</v>
      </c>
      <c r="DK72" s="28">
        <f t="shared" si="121"/>
        <v>0</v>
      </c>
      <c r="DL72" s="28">
        <f t="shared" si="121"/>
        <v>0</v>
      </c>
    </row>
    <row r="74" spans="1:116" x14ac:dyDescent="0.35">
      <c r="B74" t="s">
        <v>231</v>
      </c>
      <c r="G74" s="12" t="s">
        <v>627</v>
      </c>
    </row>
    <row r="75" spans="1:116" x14ac:dyDescent="0.35">
      <c r="C75" t="s">
        <v>231</v>
      </c>
      <c r="F75" s="27" t="s">
        <v>231</v>
      </c>
      <c r="G75" s="342" t="s">
        <v>581</v>
      </c>
      <c r="K75" s="264">
        <f>Equity!K26</f>
        <v>170000000</v>
      </c>
      <c r="L75" s="264">
        <f>Equity!L26</f>
        <v>170000000</v>
      </c>
      <c r="M75" s="264">
        <f>Equity!M26</f>
        <v>170000000</v>
      </c>
      <c r="N75" s="264">
        <f>Equity!N26</f>
        <v>170000000</v>
      </c>
      <c r="O75" s="264">
        <f>Equity!O26</f>
        <v>170000000</v>
      </c>
      <c r="P75" s="264">
        <f>Equity!P26</f>
        <v>170000000</v>
      </c>
      <c r="Q75" s="264"/>
      <c r="R75" s="345">
        <v>0</v>
      </c>
      <c r="S75" s="264">
        <f>Equity!S26</f>
        <v>170000000</v>
      </c>
      <c r="T75" s="264">
        <f>Equity!T26</f>
        <v>170000000</v>
      </c>
      <c r="U75" s="264">
        <f>Equity!U26</f>
        <v>170000000</v>
      </c>
      <c r="V75" s="264">
        <f>Equity!V26</f>
        <v>170000000</v>
      </c>
      <c r="W75" s="264">
        <f>Equity!W26</f>
        <v>170000000</v>
      </c>
      <c r="X75" s="264">
        <f>Equity!X26</f>
        <v>170000000</v>
      </c>
      <c r="Y75" s="264">
        <f>Equity!Y26</f>
        <v>170000000</v>
      </c>
      <c r="Z75" s="264">
        <f>Equity!Z26</f>
        <v>170000000</v>
      </c>
      <c r="AA75" s="264">
        <f>Equity!AA26</f>
        <v>170000000</v>
      </c>
      <c r="AB75" s="264">
        <f>Equity!AB26</f>
        <v>170000000</v>
      </c>
      <c r="AC75" s="264">
        <f>Equity!AC26</f>
        <v>170000000</v>
      </c>
      <c r="AD75" s="264">
        <f>Equity!AD26</f>
        <v>170000000</v>
      </c>
      <c r="AE75" s="264">
        <f>Equity!AE26</f>
        <v>170000000</v>
      </c>
      <c r="AF75" s="264">
        <f>Equity!AF26</f>
        <v>170000000</v>
      </c>
      <c r="AG75" s="264">
        <f>Equity!AG26</f>
        <v>170000000</v>
      </c>
      <c r="AH75" s="264">
        <f>Equity!AH26</f>
        <v>170000000</v>
      </c>
      <c r="AI75" s="264">
        <f>Equity!AI26</f>
        <v>170000000</v>
      </c>
      <c r="AJ75" s="264">
        <f>Equity!AJ26</f>
        <v>170000000</v>
      </c>
      <c r="AK75" s="264">
        <f>Equity!AK26</f>
        <v>170000000</v>
      </c>
      <c r="AL75" s="264">
        <f>Equity!AL26</f>
        <v>170000000</v>
      </c>
      <c r="AM75" s="264">
        <f>Equity!AM26</f>
        <v>170000000</v>
      </c>
      <c r="AN75" s="264">
        <f>Equity!AN26</f>
        <v>170000000</v>
      </c>
      <c r="AO75" s="264">
        <f>Equity!AO26</f>
        <v>170000000</v>
      </c>
      <c r="AP75" s="264">
        <f>Equity!AP26</f>
        <v>170000000</v>
      </c>
      <c r="AQ75" s="264">
        <f>Equity!AQ26</f>
        <v>170000000</v>
      </c>
      <c r="AR75" s="264">
        <f>Equity!AR26</f>
        <v>170000000</v>
      </c>
      <c r="AS75" s="264">
        <f>Equity!AS26</f>
        <v>170000000</v>
      </c>
      <c r="AT75" s="264">
        <f>Equity!AT26</f>
        <v>170000000</v>
      </c>
      <c r="AU75" s="264">
        <f>Equity!AU26</f>
        <v>170000000</v>
      </c>
      <c r="AV75" s="264">
        <f>Equity!AV26</f>
        <v>170000000</v>
      </c>
      <c r="AW75" s="264">
        <f>Equity!AW26</f>
        <v>170000000</v>
      </c>
      <c r="AX75" s="264">
        <f>Equity!AX26</f>
        <v>170000000</v>
      </c>
      <c r="AY75" s="264">
        <f>Equity!AY26</f>
        <v>170000000</v>
      </c>
      <c r="AZ75" s="264">
        <f>Equity!AZ26</f>
        <v>170000000</v>
      </c>
      <c r="BA75" s="264">
        <f>Equity!BA26</f>
        <v>170000000</v>
      </c>
      <c r="BB75" s="264">
        <f>Equity!BB26</f>
        <v>170000000</v>
      </c>
      <c r="BC75" s="264">
        <f>Equity!BC26</f>
        <v>170000000</v>
      </c>
      <c r="BD75" s="264">
        <f>Equity!BD26</f>
        <v>170000000</v>
      </c>
      <c r="BE75" s="264">
        <f>Equity!BE26</f>
        <v>170000000</v>
      </c>
      <c r="BF75" s="264">
        <f>Equity!BF26</f>
        <v>170000000</v>
      </c>
      <c r="BG75" s="264">
        <f>Equity!BG26</f>
        <v>170000000</v>
      </c>
      <c r="BH75" s="264">
        <f>Equity!BH26</f>
        <v>170000000</v>
      </c>
      <c r="BI75" s="264">
        <f>Equity!BI26</f>
        <v>170000000</v>
      </c>
      <c r="BJ75" s="264">
        <f>Equity!BJ26</f>
        <v>170000000</v>
      </c>
      <c r="BK75" s="264">
        <f>Equity!BK26</f>
        <v>170000000</v>
      </c>
      <c r="BL75" s="264">
        <f>Equity!BL26</f>
        <v>170000000</v>
      </c>
      <c r="BM75" s="264">
        <f>Equity!BM26</f>
        <v>170000000</v>
      </c>
      <c r="BN75" s="264">
        <f>Equity!BN26</f>
        <v>170000000</v>
      </c>
      <c r="BO75" s="264">
        <f>Equity!BO26</f>
        <v>170000000</v>
      </c>
      <c r="BP75" s="264">
        <f>Equity!BP26</f>
        <v>170000000</v>
      </c>
      <c r="BQ75" s="264">
        <f>Equity!BQ26</f>
        <v>170000000</v>
      </c>
      <c r="BR75" s="264">
        <f>Equity!BR26</f>
        <v>170000000</v>
      </c>
      <c r="BS75" s="264">
        <f>Equity!BS26</f>
        <v>170000000</v>
      </c>
      <c r="BT75" s="264">
        <f>Equity!BT26</f>
        <v>170000000</v>
      </c>
      <c r="BU75" s="264">
        <f>Equity!BU26</f>
        <v>170000000</v>
      </c>
      <c r="BV75" s="264">
        <f>Equity!BV26</f>
        <v>170000000</v>
      </c>
      <c r="BW75" s="264">
        <f>Equity!BW26</f>
        <v>170000000</v>
      </c>
      <c r="BX75" s="264">
        <f>Equity!BX26</f>
        <v>170000000</v>
      </c>
      <c r="BY75" s="264">
        <f>Equity!BY26</f>
        <v>170000000</v>
      </c>
      <c r="BZ75" s="264">
        <f>Equity!BZ26</f>
        <v>170000000</v>
      </c>
      <c r="CA75" s="264">
        <f>Equity!CA26</f>
        <v>170000000</v>
      </c>
      <c r="CB75" s="264">
        <f>Equity!CB26</f>
        <v>170000000</v>
      </c>
      <c r="CC75" s="264">
        <f>Equity!CC26</f>
        <v>170000000</v>
      </c>
      <c r="CD75" s="264">
        <f>Equity!CD26</f>
        <v>170000000</v>
      </c>
      <c r="CE75" s="264">
        <f>Equity!CE26</f>
        <v>170000000</v>
      </c>
      <c r="CF75" s="264">
        <f>Equity!CF26</f>
        <v>170000000</v>
      </c>
      <c r="CG75" s="264">
        <f>Equity!CG26</f>
        <v>170000000</v>
      </c>
      <c r="CH75" s="264">
        <f>Equity!CH26</f>
        <v>170000000</v>
      </c>
      <c r="CI75" s="264">
        <f>Equity!CI26</f>
        <v>170000000</v>
      </c>
      <c r="CJ75" s="264">
        <f>Equity!CJ26</f>
        <v>170000000</v>
      </c>
      <c r="CK75" s="264">
        <f>Equity!CK26</f>
        <v>170000000</v>
      </c>
      <c r="CL75" s="264">
        <f>Equity!CL26</f>
        <v>170000000</v>
      </c>
    </row>
    <row r="76" spans="1:116" x14ac:dyDescent="0.35">
      <c r="C76" t="s">
        <v>231</v>
      </c>
      <c r="D76" t="s">
        <v>231</v>
      </c>
      <c r="E76" t="s">
        <v>785</v>
      </c>
      <c r="F76" s="27" t="s">
        <v>231</v>
      </c>
      <c r="G76" s="342" t="s">
        <v>628</v>
      </c>
      <c r="H76" s="274"/>
      <c r="I76" s="274"/>
      <c r="J76" s="274"/>
      <c r="K76" s="238">
        <f ca="1">SUMIF($5:$5,K$3,76:76)</f>
        <v>-305512.8</v>
      </c>
      <c r="L76" s="238">
        <f ca="1">K76+L53</f>
        <v>-960382.61819769698</v>
      </c>
      <c r="M76" s="238">
        <f ca="1">L76+M53</f>
        <v>-1664308.1189027005</v>
      </c>
      <c r="N76" s="238">
        <f ca="1">M76+N53</f>
        <v>-2420604.961468461</v>
      </c>
      <c r="O76" s="238">
        <f ca="1">N76+O53</f>
        <v>-3232799.6922853459</v>
      </c>
      <c r="P76" s="238">
        <f ca="1">O76+P53</f>
        <v>-3720172.5886565698</v>
      </c>
      <c r="Q76" s="273"/>
      <c r="R76" s="138">
        <f ca="1">R77-SUM(R75:OFFSET(R76,-1,0))</f>
        <v>0</v>
      </c>
      <c r="S76" s="238">
        <f t="shared" ref="S76:AX76" ca="1" si="122">R76+S53</f>
        <v>-25459.4</v>
      </c>
      <c r="T76" s="238">
        <f t="shared" ca="1" si="122"/>
        <v>-50918.8</v>
      </c>
      <c r="U76" s="238">
        <f t="shared" ca="1" si="122"/>
        <v>-76378.200000000012</v>
      </c>
      <c r="V76" s="238">
        <f t="shared" ca="1" si="122"/>
        <v>-101837.6</v>
      </c>
      <c r="W76" s="238">
        <f t="shared" ca="1" si="122"/>
        <v>-127297</v>
      </c>
      <c r="X76" s="238">
        <f t="shared" ca="1" si="122"/>
        <v>-152756.4</v>
      </c>
      <c r="Y76" s="238">
        <f t="shared" ca="1" si="122"/>
        <v>-178215.8</v>
      </c>
      <c r="Z76" s="238">
        <f t="shared" ca="1" si="122"/>
        <v>-203675.19999999998</v>
      </c>
      <c r="AA76" s="238">
        <f t="shared" ca="1" si="122"/>
        <v>-229134.59999999998</v>
      </c>
      <c r="AB76" s="238">
        <f t="shared" ca="1" si="122"/>
        <v>-254593.99999999997</v>
      </c>
      <c r="AC76" s="238">
        <f t="shared" ca="1" si="122"/>
        <v>-280053.39999999997</v>
      </c>
      <c r="AD76" s="238">
        <f t="shared" ca="1" si="122"/>
        <v>-305512.8</v>
      </c>
      <c r="AE76" s="238">
        <f t="shared" ca="1" si="122"/>
        <v>-358875.40415099158</v>
      </c>
      <c r="AF76" s="238">
        <f t="shared" ca="1" si="122"/>
        <v>-412453.4873663797</v>
      </c>
      <c r="AG76" s="238">
        <f t="shared" ca="1" si="122"/>
        <v>-466248.38270331291</v>
      </c>
      <c r="AH76" s="238">
        <f t="shared" ca="1" si="122"/>
        <v>-520261.43058679346</v>
      </c>
      <c r="AI76" s="238">
        <f t="shared" ca="1" si="122"/>
        <v>-574493.97884793242</v>
      </c>
      <c r="AJ76" s="238">
        <f t="shared" ca="1" si="122"/>
        <v>-628947.38276239659</v>
      </c>
      <c r="AK76" s="238">
        <f t="shared" ca="1" si="122"/>
        <v>-683623.00508904574</v>
      </c>
      <c r="AL76" s="238">
        <f t="shared" ca="1" si="122"/>
        <v>-738522.21610876394</v>
      </c>
      <c r="AM76" s="238">
        <f t="shared" ca="1" si="122"/>
        <v>-793646.39366348472</v>
      </c>
      <c r="AN76" s="238">
        <f t="shared" ca="1" si="122"/>
        <v>-848996.92319540912</v>
      </c>
      <c r="AO76" s="238">
        <f t="shared" ca="1" si="122"/>
        <v>-904575.19778642058</v>
      </c>
      <c r="AP76" s="238">
        <f t="shared" ca="1" si="122"/>
        <v>-960382.61819769675</v>
      </c>
      <c r="AQ76" s="238">
        <f t="shared" ca="1" si="122"/>
        <v>-1017740.8051595179</v>
      </c>
      <c r="AR76" s="238">
        <f t="shared" ca="1" si="122"/>
        <v>-1075330.9626612738</v>
      </c>
      <c r="AS76" s="238">
        <f t="shared" ca="1" si="122"/>
        <v>-1133154.5147416701</v>
      </c>
      <c r="AT76" s="238">
        <f t="shared" ca="1" si="122"/>
        <v>-1191212.8932791359</v>
      </c>
      <c r="AU76" s="238">
        <f t="shared" ca="1" si="122"/>
        <v>-1249507.5380324307</v>
      </c>
      <c r="AV76" s="238">
        <f t="shared" ca="1" si="122"/>
        <v>-1308039.8966814559</v>
      </c>
      <c r="AW76" s="238">
        <f t="shared" ca="1" si="122"/>
        <v>-1366811.4248682677</v>
      </c>
      <c r="AX76" s="238">
        <f t="shared" ca="1" si="122"/>
        <v>-1425823.5862382958</v>
      </c>
      <c r="AY76" s="238">
        <f t="shared" ref="AY76:CD76" ca="1" si="123">AX76+AY53</f>
        <v>-1485077.8524817657</v>
      </c>
      <c r="AZ76" s="238">
        <f t="shared" ca="1" si="123"/>
        <v>-1544575.7033753293</v>
      </c>
      <c r="BA76" s="238">
        <f t="shared" ca="1" si="123"/>
        <v>-1604318.6268239005</v>
      </c>
      <c r="BB76" s="238">
        <f t="shared" ca="1" si="123"/>
        <v>-1664308.1189027007</v>
      </c>
      <c r="BC76" s="238">
        <f t="shared" ca="1" si="123"/>
        <v>-1725931.9067620137</v>
      </c>
      <c r="BD76" s="238">
        <f t="shared" ca="1" si="123"/>
        <v>-1787805.2800821485</v>
      </c>
      <c r="BE76" s="238">
        <f t="shared" ca="1" si="123"/>
        <v>-1849929.7597036159</v>
      </c>
      <c r="BF76" s="238">
        <f t="shared" ca="1" si="123"/>
        <v>-1912306.8748075177</v>
      </c>
      <c r="BG76" s="238">
        <f t="shared" ca="1" si="123"/>
        <v>-1974938.1629586464</v>
      </c>
      <c r="BH76" s="238">
        <f t="shared" ca="1" si="123"/>
        <v>-2037825.1701488018</v>
      </c>
      <c r="BI76" s="238">
        <f t="shared" ca="1" si="123"/>
        <v>-2100969.4508403228</v>
      </c>
      <c r="BJ76" s="238">
        <f t="shared" ca="1" si="123"/>
        <v>-2164372.5680098333</v>
      </c>
      <c r="BK76" s="238">
        <f t="shared" ca="1" si="123"/>
        <v>-2228036.0931922104</v>
      </c>
      <c r="BL76" s="238">
        <f t="shared" ca="1" si="123"/>
        <v>-2291961.6065247636</v>
      </c>
      <c r="BM76" s="238">
        <f t="shared" ca="1" si="123"/>
        <v>-2356150.6967916437</v>
      </c>
      <c r="BN76" s="238">
        <f t="shared" ca="1" si="123"/>
        <v>-2420604.9614684624</v>
      </c>
      <c r="BO76" s="238">
        <f t="shared" ca="1" si="123"/>
        <v>-2486781.5407727649</v>
      </c>
      <c r="BP76" s="238">
        <f t="shared" ca="1" si="123"/>
        <v>-2553226.5156922243</v>
      </c>
      <c r="BQ76" s="238">
        <f t="shared" ca="1" si="123"/>
        <v>-2619941.5100468062</v>
      </c>
      <c r="BR76" s="238">
        <f t="shared" ca="1" si="123"/>
        <v>-2686928.1565286657</v>
      </c>
      <c r="BS76" s="238">
        <f t="shared" ca="1" si="123"/>
        <v>-2754188.0967478864</v>
      </c>
      <c r="BT76" s="238">
        <f t="shared" ca="1" si="123"/>
        <v>-2821722.981278454</v>
      </c>
      <c r="BU76" s="238">
        <f t="shared" ca="1" si="123"/>
        <v>-2889534.4697044543</v>
      </c>
      <c r="BV76" s="238">
        <f t="shared" ca="1" si="123"/>
        <v>-2957624.2306665019</v>
      </c>
      <c r="BW76" s="238">
        <f t="shared" ca="1" si="123"/>
        <v>-3025993.9419083986</v>
      </c>
      <c r="BX76" s="238">
        <f t="shared" ca="1" si="123"/>
        <v>-3094645.2903240249</v>
      </c>
      <c r="BY76" s="238">
        <f t="shared" ca="1" si="123"/>
        <v>-3163579.9720044611</v>
      </c>
      <c r="BZ76" s="238">
        <f t="shared" ca="1" si="123"/>
        <v>-3232799.6922853468</v>
      </c>
      <c r="CA76" s="238">
        <f t="shared" ca="1" si="123"/>
        <v>-3273227.7088500252</v>
      </c>
      <c r="CB76" s="238">
        <f t="shared" ca="1" si="123"/>
        <v>-3313689.1462136228</v>
      </c>
      <c r="CC76" s="238">
        <f t="shared" ca="1" si="123"/>
        <v>-3354184.1436294685</v>
      </c>
      <c r="CD76" s="238">
        <f t="shared" ca="1" si="123"/>
        <v>-3394712.8409311133</v>
      </c>
      <c r="CE76" s="238">
        <f t="shared" ref="CE76:CL76" ca="1" si="124">CD76+CE53</f>
        <v>-3435275.3785347487</v>
      </c>
      <c r="CF76" s="238">
        <f t="shared" ca="1" si="124"/>
        <v>-3475871.8974416316</v>
      </c>
      <c r="CG76" s="238">
        <f t="shared" ca="1" si="124"/>
        <v>-3516502.539240527</v>
      </c>
      <c r="CH76" s="238">
        <f t="shared" ca="1" si="124"/>
        <v>-3557167.4461101508</v>
      </c>
      <c r="CI76" s="238">
        <f t="shared" ca="1" si="124"/>
        <v>-3597866.7608216312</v>
      </c>
      <c r="CJ76" s="238">
        <f t="shared" ca="1" si="124"/>
        <v>-3638600.6267409758</v>
      </c>
      <c r="CK76" s="238">
        <f t="shared" ca="1" si="124"/>
        <v>-3679369.1878315508</v>
      </c>
      <c r="CL76" s="238">
        <f t="shared" ca="1" si="124"/>
        <v>-3720172.5886565703</v>
      </c>
      <c r="CN76" s="238">
        <f t="shared" ref="CN76:DL76" si="125">CM76+CN53</f>
        <v>0</v>
      </c>
      <c r="CO76" s="238">
        <f t="shared" si="125"/>
        <v>0</v>
      </c>
      <c r="CP76" s="238">
        <f t="shared" si="125"/>
        <v>0</v>
      </c>
      <c r="CQ76" s="238">
        <f t="shared" si="125"/>
        <v>0</v>
      </c>
      <c r="CR76" s="238">
        <f t="shared" si="125"/>
        <v>0</v>
      </c>
      <c r="CS76" s="238">
        <f t="shared" si="125"/>
        <v>0</v>
      </c>
      <c r="CT76" s="238">
        <f t="shared" si="125"/>
        <v>0</v>
      </c>
      <c r="CU76" s="238">
        <f t="shared" si="125"/>
        <v>0</v>
      </c>
      <c r="CV76" s="238">
        <f t="shared" si="125"/>
        <v>0</v>
      </c>
      <c r="CW76" s="238">
        <f t="shared" si="125"/>
        <v>0</v>
      </c>
      <c r="CX76" s="238">
        <f t="shared" si="125"/>
        <v>0</v>
      </c>
      <c r="CY76" s="238">
        <f t="shared" si="125"/>
        <v>0</v>
      </c>
      <c r="CZ76" s="238">
        <f t="shared" si="125"/>
        <v>0</v>
      </c>
      <c r="DA76" s="238">
        <f t="shared" si="125"/>
        <v>0</v>
      </c>
      <c r="DB76" s="238">
        <f t="shared" si="125"/>
        <v>0</v>
      </c>
      <c r="DC76" s="238">
        <f t="shared" si="125"/>
        <v>0</v>
      </c>
      <c r="DD76" s="238">
        <f t="shared" si="125"/>
        <v>0</v>
      </c>
      <c r="DE76" s="238">
        <f t="shared" si="125"/>
        <v>0</v>
      </c>
      <c r="DF76" s="238">
        <f t="shared" si="125"/>
        <v>0</v>
      </c>
      <c r="DG76" s="238">
        <f t="shared" si="125"/>
        <v>0</v>
      </c>
      <c r="DH76" s="238">
        <f t="shared" si="125"/>
        <v>0</v>
      </c>
      <c r="DI76" s="238">
        <f t="shared" si="125"/>
        <v>0</v>
      </c>
      <c r="DJ76" s="238">
        <f t="shared" si="125"/>
        <v>0</v>
      </c>
      <c r="DK76" s="238">
        <f t="shared" si="125"/>
        <v>0</v>
      </c>
      <c r="DL76" s="238">
        <f t="shared" si="125"/>
        <v>0</v>
      </c>
    </row>
    <row r="77" spans="1:116" x14ac:dyDescent="0.35">
      <c r="B77" t="s">
        <v>231</v>
      </c>
      <c r="C77" s="27"/>
      <c r="D77" s="27"/>
      <c r="E77" s="27"/>
      <c r="F77" s="28"/>
      <c r="G77" s="27" t="s">
        <v>629</v>
      </c>
      <c r="H77" s="28"/>
      <c r="I77" s="28"/>
      <c r="J77" s="28"/>
      <c r="K77" s="28">
        <f ca="1">SUMIF($5:$5,K$3,77:77)</f>
        <v>169694487.19999999</v>
      </c>
      <c r="L77" s="28">
        <f ca="1">SUMIF($5:$5,L$3,77:77)</f>
        <v>169039617.38180229</v>
      </c>
      <c r="M77" s="28">
        <f ca="1">SUMIF($5:$5,M$3,77:77)</f>
        <v>168335691.88109729</v>
      </c>
      <c r="N77" s="28">
        <f ca="1">SUMIF($5:$5,N$3,77:77)</f>
        <v>167579395.03853154</v>
      </c>
      <c r="O77" s="28">
        <f ca="1">SUMIF($5:$5,O$3,77:77)</f>
        <v>166767200.30771464</v>
      </c>
      <c r="P77" s="28">
        <f ca="1">SUMIF($5:$5,P$3,77:77)</f>
        <v>166279827.41134343</v>
      </c>
      <c r="Q77" s="28"/>
      <c r="R77" s="33">
        <f>R64-R72</f>
        <v>0</v>
      </c>
      <c r="S77" s="268">
        <f t="shared" ref="S77:AX77" ca="1" si="126">SUMIF($C:$C,$F76,S:S)</f>
        <v>169974540.59999999</v>
      </c>
      <c r="T77" s="268">
        <f t="shared" ca="1" si="126"/>
        <v>169949081.19999999</v>
      </c>
      <c r="U77" s="268">
        <f t="shared" ca="1" si="126"/>
        <v>169923621.80000001</v>
      </c>
      <c r="V77" s="268">
        <f t="shared" ca="1" si="126"/>
        <v>169898162.40000001</v>
      </c>
      <c r="W77" s="268">
        <f t="shared" ca="1" si="126"/>
        <v>169872703</v>
      </c>
      <c r="X77" s="268">
        <f t="shared" ca="1" si="126"/>
        <v>169847243.59999999</v>
      </c>
      <c r="Y77" s="268">
        <f t="shared" ca="1" si="126"/>
        <v>169821784.19999999</v>
      </c>
      <c r="Z77" s="268">
        <f t="shared" ca="1" si="126"/>
        <v>169796324.80000001</v>
      </c>
      <c r="AA77" s="268">
        <f t="shared" ca="1" si="126"/>
        <v>169770865.40000001</v>
      </c>
      <c r="AB77" s="268">
        <f t="shared" ca="1" si="126"/>
        <v>169745406</v>
      </c>
      <c r="AC77" s="268">
        <f t="shared" ca="1" si="126"/>
        <v>169719946.59999999</v>
      </c>
      <c r="AD77" s="268">
        <f t="shared" ca="1" si="126"/>
        <v>169694487.19999999</v>
      </c>
      <c r="AE77" s="268">
        <f t="shared" ca="1" si="126"/>
        <v>169641124.59584901</v>
      </c>
      <c r="AF77" s="268">
        <f t="shared" ca="1" si="126"/>
        <v>169587546.51263362</v>
      </c>
      <c r="AG77" s="268">
        <f t="shared" ca="1" si="126"/>
        <v>169533751.6172967</v>
      </c>
      <c r="AH77" s="268">
        <f t="shared" ca="1" si="126"/>
        <v>169479738.56941321</v>
      </c>
      <c r="AI77" s="268">
        <f t="shared" ca="1" si="126"/>
        <v>169425506.02115208</v>
      </c>
      <c r="AJ77" s="268">
        <f t="shared" ca="1" si="126"/>
        <v>169371052.6172376</v>
      </c>
      <c r="AK77" s="268">
        <f t="shared" ca="1" si="126"/>
        <v>169316376.99491096</v>
      </c>
      <c r="AL77" s="268">
        <f t="shared" ca="1" si="126"/>
        <v>169261477.78389123</v>
      </c>
      <c r="AM77" s="268">
        <f t="shared" ca="1" si="126"/>
        <v>169206353.6063365</v>
      </c>
      <c r="AN77" s="268">
        <f t="shared" ca="1" si="126"/>
        <v>169151003.07680458</v>
      </c>
      <c r="AO77" s="268">
        <f t="shared" ca="1" si="126"/>
        <v>169095424.80221358</v>
      </c>
      <c r="AP77" s="268">
        <f t="shared" ca="1" si="126"/>
        <v>169039617.38180229</v>
      </c>
      <c r="AQ77" s="268">
        <f t="shared" ca="1" si="126"/>
        <v>168982259.19484049</v>
      </c>
      <c r="AR77" s="268">
        <f t="shared" ca="1" si="126"/>
        <v>168924669.03733873</v>
      </c>
      <c r="AS77" s="268">
        <f t="shared" ca="1" si="126"/>
        <v>168866845.48525834</v>
      </c>
      <c r="AT77" s="268">
        <f t="shared" ca="1" si="126"/>
        <v>168808787.10672086</v>
      </c>
      <c r="AU77" s="268">
        <f t="shared" ca="1" si="126"/>
        <v>168750492.46196756</v>
      </c>
      <c r="AV77" s="268">
        <f t="shared" ca="1" si="126"/>
        <v>168691960.10331854</v>
      </c>
      <c r="AW77" s="268">
        <f t="shared" ca="1" si="126"/>
        <v>168633188.57513174</v>
      </c>
      <c r="AX77" s="268">
        <f t="shared" ca="1" si="126"/>
        <v>168574176.41376171</v>
      </c>
      <c r="AY77" s="268">
        <f t="shared" ref="AY77:CD77" ca="1" si="127">SUMIF($C:$C,$F76,AY:AY)</f>
        <v>168514922.14751825</v>
      </c>
      <c r="AZ77" s="268">
        <f t="shared" ca="1" si="127"/>
        <v>168455424.29662466</v>
      </c>
      <c r="BA77" s="268">
        <f t="shared" ca="1" si="127"/>
        <v>168395681.3731761</v>
      </c>
      <c r="BB77" s="268">
        <f t="shared" ca="1" si="127"/>
        <v>168335691.88109729</v>
      </c>
      <c r="BC77" s="268">
        <f t="shared" ca="1" si="127"/>
        <v>168274068.093238</v>
      </c>
      <c r="BD77" s="268">
        <f t="shared" ca="1" si="127"/>
        <v>168212194.71991786</v>
      </c>
      <c r="BE77" s="268">
        <f t="shared" ca="1" si="127"/>
        <v>168150070.24029639</v>
      </c>
      <c r="BF77" s="268">
        <f t="shared" ca="1" si="127"/>
        <v>168087693.12519249</v>
      </c>
      <c r="BG77" s="268">
        <f t="shared" ca="1" si="127"/>
        <v>168025061.83704135</v>
      </c>
      <c r="BH77" s="268">
        <f t="shared" ca="1" si="127"/>
        <v>167962174.82985121</v>
      </c>
      <c r="BI77" s="268">
        <f t="shared" ca="1" si="127"/>
        <v>167899030.54915968</v>
      </c>
      <c r="BJ77" s="268">
        <f t="shared" ca="1" si="127"/>
        <v>167835627.43199018</v>
      </c>
      <c r="BK77" s="268">
        <f t="shared" ca="1" si="127"/>
        <v>167771963.90680778</v>
      </c>
      <c r="BL77" s="268">
        <f t="shared" ca="1" si="127"/>
        <v>167708038.39347523</v>
      </c>
      <c r="BM77" s="268">
        <f t="shared" ca="1" si="127"/>
        <v>167643849.30320835</v>
      </c>
      <c r="BN77" s="268">
        <f t="shared" ca="1" si="127"/>
        <v>167579395.03853154</v>
      </c>
      <c r="BO77" s="268">
        <f t="shared" ca="1" si="127"/>
        <v>167513218.45922723</v>
      </c>
      <c r="BP77" s="268">
        <f t="shared" ca="1" si="127"/>
        <v>167446773.48430777</v>
      </c>
      <c r="BQ77" s="268">
        <f t="shared" ca="1" si="127"/>
        <v>167380058.48995319</v>
      </c>
      <c r="BR77" s="268">
        <f t="shared" ca="1" si="127"/>
        <v>167313071.84347135</v>
      </c>
      <c r="BS77" s="268">
        <f t="shared" ca="1" si="127"/>
        <v>167245811.90325212</v>
      </c>
      <c r="BT77" s="268">
        <f t="shared" ca="1" si="127"/>
        <v>167178277.01872155</v>
      </c>
      <c r="BU77" s="268">
        <f t="shared" ca="1" si="127"/>
        <v>167110465.53029555</v>
      </c>
      <c r="BV77" s="268">
        <f t="shared" ca="1" si="127"/>
        <v>167042375.76933351</v>
      </c>
      <c r="BW77" s="268">
        <f t="shared" ca="1" si="127"/>
        <v>166974006.05809161</v>
      </c>
      <c r="BX77" s="268">
        <f t="shared" ca="1" si="127"/>
        <v>166905354.70967597</v>
      </c>
      <c r="BY77" s="268">
        <f t="shared" ca="1" si="127"/>
        <v>166836420.02799553</v>
      </c>
      <c r="BZ77" s="268">
        <f t="shared" ca="1" si="127"/>
        <v>166767200.30771464</v>
      </c>
      <c r="CA77" s="268">
        <f t="shared" ca="1" si="127"/>
        <v>166726772.29114997</v>
      </c>
      <c r="CB77" s="268">
        <f t="shared" ca="1" si="127"/>
        <v>166686310.85378638</v>
      </c>
      <c r="CC77" s="268">
        <f t="shared" ca="1" si="127"/>
        <v>166645815.85637054</v>
      </c>
      <c r="CD77" s="268">
        <f t="shared" ca="1" si="127"/>
        <v>166605287.15906888</v>
      </c>
      <c r="CE77" s="268">
        <f t="shared" ref="CE77:DJ77" ca="1" si="128">SUMIF($C:$C,$F76,CE:CE)</f>
        <v>166564724.62146527</v>
      </c>
      <c r="CF77" s="268">
        <f t="shared" ca="1" si="128"/>
        <v>166524128.10255837</v>
      </c>
      <c r="CG77" s="268">
        <f t="shared" ca="1" si="128"/>
        <v>166483497.46075946</v>
      </c>
      <c r="CH77" s="268">
        <f t="shared" ca="1" si="128"/>
        <v>166442832.55388984</v>
      </c>
      <c r="CI77" s="268">
        <f t="shared" ca="1" si="128"/>
        <v>166402133.23917836</v>
      </c>
      <c r="CJ77" s="268">
        <f t="shared" ca="1" si="128"/>
        <v>166361399.37325904</v>
      </c>
      <c r="CK77" s="268">
        <f t="shared" ca="1" si="128"/>
        <v>166320630.81216845</v>
      </c>
      <c r="CL77" s="268">
        <f t="shared" ca="1" si="128"/>
        <v>166279827.41134343</v>
      </c>
      <c r="CN77" s="268">
        <f t="shared" ref="CN77:DL77" si="129">SUMIF($C:$C,$F76,CN:CN)</f>
        <v>0</v>
      </c>
      <c r="CO77" s="268">
        <f t="shared" si="129"/>
        <v>0</v>
      </c>
      <c r="CP77" s="268">
        <f t="shared" si="129"/>
        <v>0</v>
      </c>
      <c r="CQ77" s="268">
        <f t="shared" si="129"/>
        <v>0</v>
      </c>
      <c r="CR77" s="268">
        <f t="shared" si="129"/>
        <v>0</v>
      </c>
      <c r="CS77" s="268">
        <f t="shared" si="129"/>
        <v>0</v>
      </c>
      <c r="CT77" s="268">
        <f t="shared" si="129"/>
        <v>0</v>
      </c>
      <c r="CU77" s="268">
        <f t="shared" si="129"/>
        <v>0</v>
      </c>
      <c r="CV77" s="268">
        <f t="shared" si="129"/>
        <v>0</v>
      </c>
      <c r="CW77" s="268">
        <f t="shared" si="129"/>
        <v>0</v>
      </c>
      <c r="CX77" s="268">
        <f t="shared" si="129"/>
        <v>0</v>
      </c>
      <c r="CY77" s="268">
        <f t="shared" si="129"/>
        <v>0</v>
      </c>
      <c r="CZ77" s="268">
        <f t="shared" si="129"/>
        <v>0</v>
      </c>
      <c r="DA77" s="268">
        <f t="shared" si="129"/>
        <v>0</v>
      </c>
      <c r="DB77" s="268">
        <f t="shared" si="129"/>
        <v>0</v>
      </c>
      <c r="DC77" s="268">
        <f t="shared" si="129"/>
        <v>0</v>
      </c>
      <c r="DD77" s="268">
        <f t="shared" si="129"/>
        <v>0</v>
      </c>
      <c r="DE77" s="268">
        <f t="shared" si="129"/>
        <v>0</v>
      </c>
      <c r="DF77" s="268">
        <f t="shared" si="129"/>
        <v>0</v>
      </c>
      <c r="DG77" s="268">
        <f t="shared" si="129"/>
        <v>0</v>
      </c>
      <c r="DH77" s="268">
        <f t="shared" si="129"/>
        <v>0</v>
      </c>
      <c r="DI77" s="268">
        <f t="shared" si="129"/>
        <v>0</v>
      </c>
      <c r="DJ77" s="268">
        <f t="shared" si="129"/>
        <v>0</v>
      </c>
      <c r="DK77" s="268">
        <f t="shared" si="129"/>
        <v>0</v>
      </c>
      <c r="DL77" s="268">
        <f t="shared" si="129"/>
        <v>0</v>
      </c>
    </row>
    <row r="79" spans="1:116" x14ac:dyDescent="0.35">
      <c r="B79" s="64"/>
      <c r="C79" s="64"/>
      <c r="D79" s="64"/>
      <c r="E79" s="64"/>
      <c r="F79" t="s">
        <v>782</v>
      </c>
      <c r="G79" s="34" t="s">
        <v>62</v>
      </c>
      <c r="H79" s="34"/>
      <c r="I79" s="34"/>
      <c r="J79" s="34"/>
      <c r="K79" s="34">
        <f t="shared" ref="K79:P79" ca="1" si="130">K64-K72-K77</f>
        <v>0</v>
      </c>
      <c r="L79" s="34">
        <f t="shared" ca="1" si="130"/>
        <v>0</v>
      </c>
      <c r="M79" s="34">
        <f t="shared" ca="1" si="130"/>
        <v>0</v>
      </c>
      <c r="N79" s="34">
        <f t="shared" ca="1" si="130"/>
        <v>0</v>
      </c>
      <c r="O79" s="34">
        <f t="shared" ca="1" si="130"/>
        <v>0</v>
      </c>
      <c r="P79" s="34">
        <f t="shared" ca="1" si="130"/>
        <v>0</v>
      </c>
      <c r="Q79" s="34"/>
      <c r="R79" s="15">
        <f t="shared" ref="R79:AW79" si="131">R64-R72-R77</f>
        <v>0</v>
      </c>
      <c r="S79" s="34">
        <f t="shared" ca="1" si="131"/>
        <v>0</v>
      </c>
      <c r="T79" s="34">
        <f t="shared" ca="1" si="131"/>
        <v>0</v>
      </c>
      <c r="U79" s="34">
        <f t="shared" ca="1" si="131"/>
        <v>0</v>
      </c>
      <c r="V79" s="34">
        <f t="shared" ca="1" si="131"/>
        <v>0</v>
      </c>
      <c r="W79" s="34">
        <f t="shared" ca="1" si="131"/>
        <v>0</v>
      </c>
      <c r="X79" s="34">
        <f t="shared" ca="1" si="131"/>
        <v>0</v>
      </c>
      <c r="Y79" s="34">
        <f t="shared" ca="1" si="131"/>
        <v>0</v>
      </c>
      <c r="Z79" s="34">
        <f t="shared" ca="1" si="131"/>
        <v>0</v>
      </c>
      <c r="AA79" s="34">
        <f t="shared" ca="1" si="131"/>
        <v>0</v>
      </c>
      <c r="AB79" s="34">
        <f t="shared" ca="1" si="131"/>
        <v>0</v>
      </c>
      <c r="AC79" s="34">
        <f t="shared" ca="1" si="131"/>
        <v>0</v>
      </c>
      <c r="AD79" s="34">
        <f t="shared" ca="1" si="131"/>
        <v>0</v>
      </c>
      <c r="AE79" s="34">
        <f t="shared" ca="1" si="131"/>
        <v>0</v>
      </c>
      <c r="AF79" s="34">
        <f t="shared" ca="1" si="131"/>
        <v>0</v>
      </c>
      <c r="AG79" s="34">
        <f t="shared" ca="1" si="131"/>
        <v>0</v>
      </c>
      <c r="AH79" s="34">
        <f t="shared" ca="1" si="131"/>
        <v>0</v>
      </c>
      <c r="AI79" s="34">
        <f t="shared" ca="1" si="131"/>
        <v>0</v>
      </c>
      <c r="AJ79" s="34">
        <f t="shared" ca="1" si="131"/>
        <v>0</v>
      </c>
      <c r="AK79" s="34">
        <f t="shared" ca="1" si="131"/>
        <v>0</v>
      </c>
      <c r="AL79" s="34">
        <f t="shared" ca="1" si="131"/>
        <v>0</v>
      </c>
      <c r="AM79" s="34">
        <f t="shared" ca="1" si="131"/>
        <v>0</v>
      </c>
      <c r="AN79" s="34">
        <f t="shared" ca="1" si="131"/>
        <v>0</v>
      </c>
      <c r="AO79" s="34">
        <f t="shared" ca="1" si="131"/>
        <v>0</v>
      </c>
      <c r="AP79" s="34">
        <f t="shared" ca="1" si="131"/>
        <v>0</v>
      </c>
      <c r="AQ79" s="34">
        <f t="shared" ca="1" si="131"/>
        <v>0</v>
      </c>
      <c r="AR79" s="34">
        <f t="shared" ca="1" si="131"/>
        <v>0</v>
      </c>
      <c r="AS79" s="34">
        <f t="shared" ca="1" si="131"/>
        <v>0</v>
      </c>
      <c r="AT79" s="34">
        <f t="shared" ca="1" si="131"/>
        <v>0</v>
      </c>
      <c r="AU79" s="34">
        <f t="shared" ca="1" si="131"/>
        <v>0</v>
      </c>
      <c r="AV79" s="34">
        <f t="shared" ca="1" si="131"/>
        <v>0</v>
      </c>
      <c r="AW79" s="34">
        <f t="shared" ca="1" si="131"/>
        <v>0</v>
      </c>
      <c r="AX79" s="34">
        <f t="shared" ref="AX79:CC79" ca="1" si="132">AX64-AX72-AX77</f>
        <v>0</v>
      </c>
      <c r="AY79" s="34">
        <f t="shared" ca="1" si="132"/>
        <v>0</v>
      </c>
      <c r="AZ79" s="34">
        <f t="shared" ca="1" si="132"/>
        <v>0</v>
      </c>
      <c r="BA79" s="34">
        <f t="shared" ca="1" si="132"/>
        <v>0</v>
      </c>
      <c r="BB79" s="34">
        <f t="shared" ca="1" si="132"/>
        <v>0</v>
      </c>
      <c r="BC79" s="34">
        <f t="shared" ca="1" si="132"/>
        <v>0</v>
      </c>
      <c r="BD79" s="34">
        <f t="shared" ca="1" si="132"/>
        <v>0</v>
      </c>
      <c r="BE79" s="34">
        <f t="shared" ca="1" si="132"/>
        <v>0</v>
      </c>
      <c r="BF79" s="34">
        <f t="shared" ca="1" si="132"/>
        <v>0</v>
      </c>
      <c r="BG79" s="34">
        <f t="shared" ca="1" si="132"/>
        <v>0</v>
      </c>
      <c r="BH79" s="34">
        <f t="shared" ca="1" si="132"/>
        <v>0</v>
      </c>
      <c r="BI79" s="34">
        <f t="shared" ca="1" si="132"/>
        <v>0</v>
      </c>
      <c r="BJ79" s="34">
        <f t="shared" ca="1" si="132"/>
        <v>0</v>
      </c>
      <c r="BK79" s="34">
        <f t="shared" ca="1" si="132"/>
        <v>0</v>
      </c>
      <c r="BL79" s="34">
        <f t="shared" ca="1" si="132"/>
        <v>0</v>
      </c>
      <c r="BM79" s="34">
        <f t="shared" ca="1" si="132"/>
        <v>0</v>
      </c>
      <c r="BN79" s="34">
        <f t="shared" ca="1" si="132"/>
        <v>0</v>
      </c>
      <c r="BO79" s="34">
        <f t="shared" ca="1" si="132"/>
        <v>0</v>
      </c>
      <c r="BP79" s="34">
        <f t="shared" ca="1" si="132"/>
        <v>0</v>
      </c>
      <c r="BQ79" s="34">
        <f t="shared" ca="1" si="132"/>
        <v>0</v>
      </c>
      <c r="BR79" s="34">
        <f t="shared" ca="1" si="132"/>
        <v>0</v>
      </c>
      <c r="BS79" s="34">
        <f t="shared" ca="1" si="132"/>
        <v>0</v>
      </c>
      <c r="BT79" s="34">
        <f t="shared" ca="1" si="132"/>
        <v>0</v>
      </c>
      <c r="BU79" s="34">
        <f t="shared" ca="1" si="132"/>
        <v>0</v>
      </c>
      <c r="BV79" s="34">
        <f t="shared" ca="1" si="132"/>
        <v>0</v>
      </c>
      <c r="BW79" s="34">
        <f t="shared" ca="1" si="132"/>
        <v>0</v>
      </c>
      <c r="BX79" s="34">
        <f t="shared" ca="1" si="132"/>
        <v>0</v>
      </c>
      <c r="BY79" s="34">
        <f t="shared" ca="1" si="132"/>
        <v>0</v>
      </c>
      <c r="BZ79" s="34">
        <f t="shared" ca="1" si="132"/>
        <v>0</v>
      </c>
      <c r="CA79" s="34">
        <f t="shared" ca="1" si="132"/>
        <v>0</v>
      </c>
      <c r="CB79" s="34">
        <f t="shared" ca="1" si="132"/>
        <v>0</v>
      </c>
      <c r="CC79" s="34">
        <f t="shared" ca="1" si="132"/>
        <v>0</v>
      </c>
      <c r="CD79" s="34">
        <f t="shared" ref="CD79:CL79" ca="1" si="133">CD64-CD72-CD77</f>
        <v>0</v>
      </c>
      <c r="CE79" s="34">
        <f t="shared" ca="1" si="133"/>
        <v>0</v>
      </c>
      <c r="CF79" s="34">
        <f t="shared" ca="1" si="133"/>
        <v>0</v>
      </c>
      <c r="CG79" s="34">
        <f t="shared" ca="1" si="133"/>
        <v>0</v>
      </c>
      <c r="CH79" s="34">
        <f t="shared" ca="1" si="133"/>
        <v>0</v>
      </c>
      <c r="CI79" s="34">
        <f t="shared" ca="1" si="133"/>
        <v>0</v>
      </c>
      <c r="CJ79" s="34">
        <f t="shared" ca="1" si="133"/>
        <v>0</v>
      </c>
      <c r="CK79" s="34">
        <f t="shared" ca="1" si="133"/>
        <v>0</v>
      </c>
      <c r="CL79" s="34">
        <f t="shared" ca="1" si="133"/>
        <v>0</v>
      </c>
      <c r="CN79" s="34">
        <f t="shared" ref="CN79:DL79" ca="1" si="134">CN64-CN72-CN77</f>
        <v>0</v>
      </c>
      <c r="CO79" s="34">
        <f t="shared" ca="1" si="134"/>
        <v>0</v>
      </c>
      <c r="CP79" s="34">
        <f t="shared" ca="1" si="134"/>
        <v>0</v>
      </c>
      <c r="CQ79" s="34">
        <f t="shared" ca="1" si="134"/>
        <v>0</v>
      </c>
      <c r="CR79" s="34">
        <f t="shared" ca="1" si="134"/>
        <v>0</v>
      </c>
      <c r="CS79" s="34">
        <f t="shared" ca="1" si="134"/>
        <v>0</v>
      </c>
      <c r="CT79" s="34">
        <f t="shared" ca="1" si="134"/>
        <v>0</v>
      </c>
      <c r="CU79" s="34">
        <f t="shared" ca="1" si="134"/>
        <v>0</v>
      </c>
      <c r="CV79" s="34">
        <f t="shared" ca="1" si="134"/>
        <v>0</v>
      </c>
      <c r="CW79" s="34">
        <f t="shared" ca="1" si="134"/>
        <v>0</v>
      </c>
      <c r="CX79" s="34">
        <f t="shared" ca="1" si="134"/>
        <v>0</v>
      </c>
      <c r="CY79" s="34">
        <f t="shared" ca="1" si="134"/>
        <v>0</v>
      </c>
      <c r="CZ79" s="34">
        <f t="shared" ca="1" si="134"/>
        <v>0</v>
      </c>
      <c r="DA79" s="34">
        <f t="shared" ca="1" si="134"/>
        <v>0</v>
      </c>
      <c r="DB79" s="34">
        <f t="shared" ca="1" si="134"/>
        <v>0</v>
      </c>
      <c r="DC79" s="34">
        <f t="shared" ca="1" si="134"/>
        <v>0</v>
      </c>
      <c r="DD79" s="34">
        <f t="shared" ca="1" si="134"/>
        <v>0</v>
      </c>
      <c r="DE79" s="34">
        <f t="shared" ca="1" si="134"/>
        <v>0</v>
      </c>
      <c r="DF79" s="34">
        <f t="shared" ca="1" si="134"/>
        <v>0</v>
      </c>
      <c r="DG79" s="34">
        <f t="shared" ca="1" si="134"/>
        <v>0</v>
      </c>
      <c r="DH79" s="34">
        <f t="shared" ca="1" si="134"/>
        <v>0</v>
      </c>
      <c r="DI79" s="34">
        <f t="shared" ca="1" si="134"/>
        <v>0</v>
      </c>
      <c r="DJ79" s="34">
        <f t="shared" ca="1" si="134"/>
        <v>0</v>
      </c>
      <c r="DK79" s="34">
        <f t="shared" ca="1" si="134"/>
        <v>0</v>
      </c>
      <c r="DL79" s="34">
        <f t="shared" ca="1" si="134"/>
        <v>0</v>
      </c>
    </row>
    <row r="81" spans="1:116" x14ac:dyDescent="0.35">
      <c r="A81" s="64" t="s">
        <v>218</v>
      </c>
      <c r="G81" s="311" t="s">
        <v>630</v>
      </c>
      <c r="H81" s="310"/>
      <c r="I81" s="310"/>
      <c r="J81" s="316"/>
      <c r="K81" s="316"/>
      <c r="L81" s="316"/>
      <c r="M81" s="316"/>
      <c r="N81" s="316"/>
      <c r="O81" s="316"/>
      <c r="P81" s="330"/>
      <c r="Q81" s="263"/>
      <c r="R81" s="322"/>
      <c r="S81" s="317"/>
      <c r="T81" s="317"/>
      <c r="U81" s="317"/>
      <c r="V81" s="317"/>
      <c r="W81" s="317"/>
      <c r="X81" s="317"/>
      <c r="Y81" s="317"/>
      <c r="Z81" s="317"/>
      <c r="AA81" s="317"/>
      <c r="AB81" s="317"/>
      <c r="AC81" s="317"/>
      <c r="AD81" s="317"/>
      <c r="AE81" s="317"/>
      <c r="AF81" s="317"/>
      <c r="AG81" s="317"/>
      <c r="AH81" s="317"/>
      <c r="AI81" s="317"/>
      <c r="AJ81" s="317"/>
      <c r="AK81" s="317"/>
      <c r="AL81" s="317"/>
      <c r="AM81" s="317"/>
      <c r="AN81" s="317"/>
      <c r="AO81" s="317"/>
      <c r="AP81" s="317"/>
      <c r="AQ81" s="317"/>
      <c r="AR81" s="317"/>
      <c r="AS81" s="317"/>
      <c r="AT81" s="317"/>
      <c r="AU81" s="317"/>
      <c r="AV81" s="317"/>
      <c r="AW81" s="317"/>
      <c r="AX81" s="317"/>
      <c r="AY81" s="317"/>
      <c r="AZ81" s="317"/>
      <c r="BA81" s="317"/>
      <c r="BB81" s="317"/>
      <c r="BC81" s="317"/>
      <c r="BD81" s="317"/>
      <c r="BE81" s="317"/>
      <c r="BF81" s="317"/>
      <c r="BG81" s="317"/>
      <c r="BH81" s="317"/>
      <c r="BI81" s="317"/>
      <c r="BJ81" s="317"/>
      <c r="BK81" s="317"/>
      <c r="BL81" s="317"/>
      <c r="BM81" s="317"/>
      <c r="BN81" s="317"/>
      <c r="BO81" s="317"/>
      <c r="BP81" s="317"/>
      <c r="BQ81" s="317"/>
      <c r="BR81" s="317"/>
      <c r="BS81" s="317"/>
      <c r="BT81" s="317"/>
      <c r="BU81" s="317"/>
      <c r="BV81" s="317"/>
      <c r="BW81" s="317"/>
      <c r="BX81" s="317"/>
      <c r="BY81" s="317"/>
      <c r="BZ81" s="317"/>
      <c r="CA81" s="317"/>
      <c r="CB81" s="317"/>
      <c r="CC81" s="317"/>
      <c r="CD81" s="317"/>
      <c r="CE81" s="317"/>
      <c r="CF81" s="317"/>
      <c r="CG81" s="317"/>
      <c r="CH81" s="317"/>
      <c r="CI81" s="317"/>
      <c r="CJ81" s="317"/>
      <c r="CK81" s="317"/>
      <c r="CL81" s="331"/>
      <c r="CN81" s="322"/>
      <c r="CO81" s="317"/>
      <c r="CP81" s="317"/>
      <c r="CQ81" s="317"/>
      <c r="CR81" s="317"/>
      <c r="CS81" s="317"/>
      <c r="CT81" s="317"/>
      <c r="CU81" s="317"/>
      <c r="CV81" s="317"/>
      <c r="CW81" s="317"/>
      <c r="CX81" s="317"/>
      <c r="CY81" s="317"/>
      <c r="CZ81" s="317"/>
      <c r="DA81" s="317"/>
      <c r="DB81" s="317"/>
      <c r="DC81" s="317"/>
      <c r="DD81" s="317"/>
      <c r="DE81" s="317"/>
      <c r="DF81" s="317"/>
      <c r="DG81" s="317"/>
      <c r="DH81" s="317"/>
      <c r="DI81" s="317"/>
      <c r="DJ81" s="317"/>
      <c r="DK81" s="317"/>
      <c r="DL81" s="331"/>
    </row>
    <row r="82" spans="1:116" x14ac:dyDescent="0.35">
      <c r="G82" s="12" t="s">
        <v>631</v>
      </c>
    </row>
    <row r="83" spans="1:116" x14ac:dyDescent="0.35">
      <c r="G83" s="342" t="s">
        <v>615</v>
      </c>
      <c r="K83" s="53">
        <f t="shared" ref="K83:P83" si="135">SUMIF($4:$4,K$3,83:83)</f>
        <v>-305512.8</v>
      </c>
      <c r="L83" s="53">
        <f t="shared" si="135"/>
        <v>-654869.81819769694</v>
      </c>
      <c r="M83" s="53">
        <f t="shared" si="135"/>
        <v>-703925.50070500362</v>
      </c>
      <c r="N83" s="53">
        <f t="shared" si="135"/>
        <v>-756296.84256576071</v>
      </c>
      <c r="O83" s="53">
        <f t="shared" si="135"/>
        <v>-812194.7308168849</v>
      </c>
      <c r="P83" s="53">
        <f t="shared" si="135"/>
        <v>-487372.89637122373</v>
      </c>
      <c r="R83"/>
      <c r="S83" s="53">
        <f t="shared" ref="S83:AX83" si="136">S53</f>
        <v>-25459.4</v>
      </c>
      <c r="T83" s="53">
        <f t="shared" si="136"/>
        <v>-25459.4</v>
      </c>
      <c r="U83" s="53">
        <f t="shared" si="136"/>
        <v>-25459.4</v>
      </c>
      <c r="V83" s="53">
        <f t="shared" si="136"/>
        <v>-25459.4</v>
      </c>
      <c r="W83" s="53">
        <f t="shared" si="136"/>
        <v>-25459.4</v>
      </c>
      <c r="X83" s="53">
        <f t="shared" si="136"/>
        <v>-25459.4</v>
      </c>
      <c r="Y83" s="53">
        <f t="shared" si="136"/>
        <v>-25459.4</v>
      </c>
      <c r="Z83" s="53">
        <f t="shared" si="136"/>
        <v>-25459.4</v>
      </c>
      <c r="AA83" s="53">
        <f t="shared" si="136"/>
        <v>-25459.4</v>
      </c>
      <c r="AB83" s="53">
        <f t="shared" si="136"/>
        <v>-25459.4</v>
      </c>
      <c r="AC83" s="53">
        <f t="shared" si="136"/>
        <v>-25459.4</v>
      </c>
      <c r="AD83" s="53">
        <f t="shared" si="136"/>
        <v>-25459.4</v>
      </c>
      <c r="AE83" s="53">
        <f t="shared" si="136"/>
        <v>-53362.60415099161</v>
      </c>
      <c r="AF83" s="53">
        <f t="shared" si="136"/>
        <v>-53578.083215388135</v>
      </c>
      <c r="AG83" s="53">
        <f t="shared" si="136"/>
        <v>-53794.89533693323</v>
      </c>
      <c r="AH83" s="53">
        <f t="shared" si="136"/>
        <v>-54013.04788348054</v>
      </c>
      <c r="AI83" s="53">
        <f t="shared" si="136"/>
        <v>-54232.548261139011</v>
      </c>
      <c r="AJ83" s="53">
        <f t="shared" si="136"/>
        <v>-54453.403914464157</v>
      </c>
      <c r="AK83" s="53">
        <f t="shared" si="136"/>
        <v>-54675.6223266491</v>
      </c>
      <c r="AL83" s="53">
        <f t="shared" si="136"/>
        <v>-54899.211019718256</v>
      </c>
      <c r="AM83" s="53">
        <f t="shared" si="136"/>
        <v>-55124.177554720765</v>
      </c>
      <c r="AN83" s="53">
        <f t="shared" si="136"/>
        <v>-55350.529531924418</v>
      </c>
      <c r="AO83" s="53">
        <f t="shared" si="136"/>
        <v>-55578.27459101149</v>
      </c>
      <c r="AP83" s="53">
        <f t="shared" si="136"/>
        <v>-55807.420411276194</v>
      </c>
      <c r="AQ83" s="53">
        <f t="shared" si="136"/>
        <v>-57358.186961821164</v>
      </c>
      <c r="AR83" s="53">
        <f t="shared" si="136"/>
        <v>-57590.157501755864</v>
      </c>
      <c r="AS83" s="53">
        <f t="shared" si="136"/>
        <v>-57823.552080396359</v>
      </c>
      <c r="AT83" s="53">
        <f t="shared" si="136"/>
        <v>-58058.378537465745</v>
      </c>
      <c r="AU83" s="53">
        <f t="shared" si="136"/>
        <v>-58294.64475329483</v>
      </c>
      <c r="AV83" s="53">
        <f t="shared" si="136"/>
        <v>-58532.358649025176</v>
      </c>
      <c r="AW83" s="53">
        <f t="shared" si="136"/>
        <v>-58771.528186811862</v>
      </c>
      <c r="AX83" s="53">
        <f t="shared" si="136"/>
        <v>-59012.161370027927</v>
      </c>
      <c r="AY83" s="53">
        <f t="shared" ref="AY83:CD83" si="137">AY53</f>
        <v>-59254.266243469829</v>
      </c>
      <c r="AZ83" s="53">
        <f t="shared" si="137"/>
        <v>-59497.850893563562</v>
      </c>
      <c r="BA83" s="53">
        <f t="shared" si="137"/>
        <v>-59742.923448571164</v>
      </c>
      <c r="BB83" s="53">
        <f t="shared" si="137"/>
        <v>-59989.492078800249</v>
      </c>
      <c r="BC83" s="53">
        <f t="shared" si="137"/>
        <v>-61623.787859312855</v>
      </c>
      <c r="BD83" s="53">
        <f t="shared" si="137"/>
        <v>-61873.37332013472</v>
      </c>
      <c r="BE83" s="53">
        <f t="shared" si="137"/>
        <v>-62124.479621467341</v>
      </c>
      <c r="BF83" s="53">
        <f t="shared" si="137"/>
        <v>-62377.115103901757</v>
      </c>
      <c r="BG83" s="53">
        <f t="shared" si="137"/>
        <v>-62631.288151128581</v>
      </c>
      <c r="BH83" s="53">
        <f t="shared" si="137"/>
        <v>-62887.007190155229</v>
      </c>
      <c r="BI83" s="53">
        <f t="shared" si="137"/>
        <v>-63144.280691520849</v>
      </c>
      <c r="BJ83" s="53">
        <f t="shared" si="137"/>
        <v>-63403.117169510471</v>
      </c>
      <c r="BK83" s="53">
        <f t="shared" si="137"/>
        <v>-63663.525182376878</v>
      </c>
      <c r="BL83" s="53">
        <f t="shared" si="137"/>
        <v>-63925.513332553368</v>
      </c>
      <c r="BM83" s="53">
        <f t="shared" si="137"/>
        <v>-64189.090266880012</v>
      </c>
      <c r="BN83" s="53">
        <f t="shared" si="137"/>
        <v>-64454.264676818697</v>
      </c>
      <c r="BO83" s="53">
        <f t="shared" si="137"/>
        <v>-66176.579304302664</v>
      </c>
      <c r="BP83" s="53">
        <f t="shared" si="137"/>
        <v>-66444.974919459317</v>
      </c>
      <c r="BQ83" s="53">
        <f t="shared" si="137"/>
        <v>-66714.994354582115</v>
      </c>
      <c r="BR83" s="53">
        <f t="shared" si="137"/>
        <v>-66986.646481859396</v>
      </c>
      <c r="BS83" s="53">
        <f t="shared" si="137"/>
        <v>-67259.940219220705</v>
      </c>
      <c r="BT83" s="53">
        <f t="shared" si="137"/>
        <v>-67534.884530567753</v>
      </c>
      <c r="BU83" s="53">
        <f t="shared" si="137"/>
        <v>-67811.488426000244</v>
      </c>
      <c r="BV83" s="53">
        <f t="shared" si="137"/>
        <v>-68089.760962047803</v>
      </c>
      <c r="BW83" s="53">
        <f t="shared" si="137"/>
        <v>-68369.71124189673</v>
      </c>
      <c r="BX83" s="53">
        <f t="shared" si="137"/>
        <v>-68651.348415626213</v>
      </c>
      <c r="BY83" s="53">
        <f t="shared" si="137"/>
        <v>-68934.681680436246</v>
      </c>
      <c r="BZ83" s="53">
        <f t="shared" si="137"/>
        <v>-69219.720280885696</v>
      </c>
      <c r="CA83" s="53">
        <f t="shared" si="137"/>
        <v>-40428.016564678306</v>
      </c>
      <c r="CB83" s="53">
        <f t="shared" si="137"/>
        <v>-40461.437363597564</v>
      </c>
      <c r="CC83" s="53">
        <f t="shared" si="137"/>
        <v>-40494.997415845748</v>
      </c>
      <c r="CD83" s="53">
        <f t="shared" si="137"/>
        <v>-40528.697301645021</v>
      </c>
      <c r="CE83" s="53">
        <f t="shared" ref="CE83:CL83" si="138">CE53</f>
        <v>-40562.537603635152</v>
      </c>
      <c r="CF83" s="53">
        <f t="shared" si="138"/>
        <v>-40596.518906883051</v>
      </c>
      <c r="CG83" s="53">
        <f t="shared" si="138"/>
        <v>-40630.641798895318</v>
      </c>
      <c r="CH83" s="53">
        <f t="shared" si="138"/>
        <v>-40664.90686962381</v>
      </c>
      <c r="CI83" s="53">
        <f t="shared" si="138"/>
        <v>-40699.314711480489</v>
      </c>
      <c r="CJ83" s="53">
        <f t="shared" si="138"/>
        <v>-40733.86591934468</v>
      </c>
      <c r="CK83" s="53">
        <f t="shared" si="138"/>
        <v>-40768.561090575065</v>
      </c>
      <c r="CL83" s="53">
        <f t="shared" si="138"/>
        <v>-40803.40082501946</v>
      </c>
      <c r="CN83" s="53">
        <f t="shared" ref="CN83:DL83" si="139">CN53</f>
        <v>0</v>
      </c>
      <c r="CO83" s="53">
        <f t="shared" si="139"/>
        <v>0</v>
      </c>
      <c r="CP83" s="53">
        <f t="shared" si="139"/>
        <v>0</v>
      </c>
      <c r="CQ83" s="53">
        <f t="shared" si="139"/>
        <v>0</v>
      </c>
      <c r="CR83" s="53">
        <f t="shared" si="139"/>
        <v>0</v>
      </c>
      <c r="CS83" s="53">
        <f t="shared" si="139"/>
        <v>0</v>
      </c>
      <c r="CT83" s="53">
        <f t="shared" si="139"/>
        <v>0</v>
      </c>
      <c r="CU83" s="53">
        <f t="shared" si="139"/>
        <v>0</v>
      </c>
      <c r="CV83" s="53">
        <f t="shared" si="139"/>
        <v>0</v>
      </c>
      <c r="CW83" s="53">
        <f t="shared" si="139"/>
        <v>0</v>
      </c>
      <c r="CX83" s="53">
        <f t="shared" si="139"/>
        <v>0</v>
      </c>
      <c r="CY83" s="53">
        <f t="shared" si="139"/>
        <v>0</v>
      </c>
      <c r="CZ83" s="53">
        <f t="shared" si="139"/>
        <v>0</v>
      </c>
      <c r="DA83" s="53">
        <f t="shared" si="139"/>
        <v>0</v>
      </c>
      <c r="DB83" s="53">
        <f t="shared" si="139"/>
        <v>0</v>
      </c>
      <c r="DC83" s="53">
        <f t="shared" si="139"/>
        <v>0</v>
      </c>
      <c r="DD83" s="53">
        <f t="shared" si="139"/>
        <v>0</v>
      </c>
      <c r="DE83" s="53">
        <f t="shared" si="139"/>
        <v>0</v>
      </c>
      <c r="DF83" s="53">
        <f t="shared" si="139"/>
        <v>0</v>
      </c>
      <c r="DG83" s="53">
        <f t="shared" si="139"/>
        <v>0</v>
      </c>
      <c r="DH83" s="53">
        <f t="shared" si="139"/>
        <v>0</v>
      </c>
      <c r="DI83" s="53">
        <f t="shared" si="139"/>
        <v>0</v>
      </c>
      <c r="DJ83" s="53">
        <f t="shared" si="139"/>
        <v>0</v>
      </c>
      <c r="DK83" s="53">
        <f t="shared" si="139"/>
        <v>0</v>
      </c>
      <c r="DL83" s="53">
        <f t="shared" si="139"/>
        <v>0</v>
      </c>
    </row>
    <row r="84" spans="1:116" hidden="1" x14ac:dyDescent="0.35">
      <c r="B84" s="27" t="s">
        <v>234</v>
      </c>
      <c r="R84"/>
    </row>
    <row r="85" spans="1:116" hidden="1" x14ac:dyDescent="0.35">
      <c r="B85" s="27" t="s">
        <v>234</v>
      </c>
      <c r="G85" s="12" t="s">
        <v>632</v>
      </c>
      <c r="R85"/>
    </row>
    <row r="86" spans="1:116" hidden="1" x14ac:dyDescent="0.35">
      <c r="B86" s="27" t="s">
        <v>234</v>
      </c>
      <c r="C86" s="53"/>
      <c r="D86" s="53"/>
      <c r="E86" s="53"/>
      <c r="F86" s="27" t="s">
        <v>234</v>
      </c>
      <c r="G86" s="27" t="s">
        <v>633</v>
      </c>
      <c r="H86" s="53"/>
      <c r="I86" s="53"/>
      <c r="K86" s="63">
        <f t="shared" ref="K86:P86" si="140">SUMIF($4:$4,K$3,86:86)</f>
        <v>0</v>
      </c>
      <c r="L86" s="63">
        <f t="shared" si="140"/>
        <v>0</v>
      </c>
      <c r="M86" s="63">
        <f t="shared" si="140"/>
        <v>0</v>
      </c>
      <c r="N86" s="63">
        <f t="shared" si="140"/>
        <v>0</v>
      </c>
      <c r="O86" s="63">
        <f t="shared" si="140"/>
        <v>0</v>
      </c>
      <c r="P86" s="63">
        <f t="shared" si="140"/>
        <v>0</v>
      </c>
      <c r="Q86" s="28"/>
      <c r="R86"/>
      <c r="S86" s="265">
        <f t="shared" ref="S86:AX86" si="141">SUMIF($C:$C,$F86,S:S)</f>
        <v>0</v>
      </c>
      <c r="T86" s="265">
        <f t="shared" si="141"/>
        <v>0</v>
      </c>
      <c r="U86" s="265">
        <f t="shared" si="141"/>
        <v>0</v>
      </c>
      <c r="V86" s="265">
        <f t="shared" si="141"/>
        <v>0</v>
      </c>
      <c r="W86" s="265">
        <f t="shared" si="141"/>
        <v>0</v>
      </c>
      <c r="X86" s="265">
        <f t="shared" si="141"/>
        <v>0</v>
      </c>
      <c r="Y86" s="265">
        <f t="shared" si="141"/>
        <v>0</v>
      </c>
      <c r="Z86" s="265">
        <f t="shared" si="141"/>
        <v>0</v>
      </c>
      <c r="AA86" s="265">
        <f t="shared" si="141"/>
        <v>0</v>
      </c>
      <c r="AB86" s="265">
        <f t="shared" si="141"/>
        <v>0</v>
      </c>
      <c r="AC86" s="265">
        <f t="shared" si="141"/>
        <v>0</v>
      </c>
      <c r="AD86" s="265">
        <f t="shared" si="141"/>
        <v>0</v>
      </c>
      <c r="AE86" s="265">
        <f t="shared" si="141"/>
        <v>0</v>
      </c>
      <c r="AF86" s="265">
        <f t="shared" si="141"/>
        <v>0</v>
      </c>
      <c r="AG86" s="265">
        <f t="shared" si="141"/>
        <v>0</v>
      </c>
      <c r="AH86" s="265">
        <f t="shared" si="141"/>
        <v>0</v>
      </c>
      <c r="AI86" s="265">
        <f t="shared" si="141"/>
        <v>0</v>
      </c>
      <c r="AJ86" s="265">
        <f t="shared" si="141"/>
        <v>0</v>
      </c>
      <c r="AK86" s="265">
        <f t="shared" si="141"/>
        <v>0</v>
      </c>
      <c r="AL86" s="265">
        <f t="shared" si="141"/>
        <v>0</v>
      </c>
      <c r="AM86" s="265">
        <f t="shared" si="141"/>
        <v>0</v>
      </c>
      <c r="AN86" s="265">
        <f t="shared" si="141"/>
        <v>0</v>
      </c>
      <c r="AO86" s="265">
        <f t="shared" si="141"/>
        <v>0</v>
      </c>
      <c r="AP86" s="265">
        <f t="shared" si="141"/>
        <v>0</v>
      </c>
      <c r="AQ86" s="265">
        <f t="shared" si="141"/>
        <v>0</v>
      </c>
      <c r="AR86" s="265">
        <f t="shared" si="141"/>
        <v>0</v>
      </c>
      <c r="AS86" s="265">
        <f t="shared" si="141"/>
        <v>0</v>
      </c>
      <c r="AT86" s="265">
        <f t="shared" si="141"/>
        <v>0</v>
      </c>
      <c r="AU86" s="265">
        <f t="shared" si="141"/>
        <v>0</v>
      </c>
      <c r="AV86" s="265">
        <f t="shared" si="141"/>
        <v>0</v>
      </c>
      <c r="AW86" s="265">
        <f t="shared" si="141"/>
        <v>0</v>
      </c>
      <c r="AX86" s="265">
        <f t="shared" si="141"/>
        <v>0</v>
      </c>
      <c r="AY86" s="265">
        <f t="shared" ref="AY86:CD86" si="142">SUMIF($C:$C,$F86,AY:AY)</f>
        <v>0</v>
      </c>
      <c r="AZ86" s="265">
        <f t="shared" si="142"/>
        <v>0</v>
      </c>
      <c r="BA86" s="265">
        <f t="shared" si="142"/>
        <v>0</v>
      </c>
      <c r="BB86" s="265">
        <f t="shared" si="142"/>
        <v>0</v>
      </c>
      <c r="BC86" s="265">
        <f t="shared" si="142"/>
        <v>0</v>
      </c>
      <c r="BD86" s="265">
        <f t="shared" si="142"/>
        <v>0</v>
      </c>
      <c r="BE86" s="265">
        <f t="shared" si="142"/>
        <v>0</v>
      </c>
      <c r="BF86" s="265">
        <f t="shared" si="142"/>
        <v>0</v>
      </c>
      <c r="BG86" s="265">
        <f t="shared" si="142"/>
        <v>0</v>
      </c>
      <c r="BH86" s="265">
        <f t="shared" si="142"/>
        <v>0</v>
      </c>
      <c r="BI86" s="265">
        <f t="shared" si="142"/>
        <v>0</v>
      </c>
      <c r="BJ86" s="265">
        <f t="shared" si="142"/>
        <v>0</v>
      </c>
      <c r="BK86" s="265">
        <f t="shared" si="142"/>
        <v>0</v>
      </c>
      <c r="BL86" s="265">
        <f t="shared" si="142"/>
        <v>0</v>
      </c>
      <c r="BM86" s="265">
        <f t="shared" si="142"/>
        <v>0</v>
      </c>
      <c r="BN86" s="265">
        <f t="shared" si="142"/>
        <v>0</v>
      </c>
      <c r="BO86" s="265">
        <f t="shared" si="142"/>
        <v>0</v>
      </c>
      <c r="BP86" s="265">
        <f t="shared" si="142"/>
        <v>0</v>
      </c>
      <c r="BQ86" s="265">
        <f t="shared" si="142"/>
        <v>0</v>
      </c>
      <c r="BR86" s="265">
        <f t="shared" si="142"/>
        <v>0</v>
      </c>
      <c r="BS86" s="265">
        <f t="shared" si="142"/>
        <v>0</v>
      </c>
      <c r="BT86" s="265">
        <f t="shared" si="142"/>
        <v>0</v>
      </c>
      <c r="BU86" s="265">
        <f t="shared" si="142"/>
        <v>0</v>
      </c>
      <c r="BV86" s="265">
        <f t="shared" si="142"/>
        <v>0</v>
      </c>
      <c r="BW86" s="265">
        <f t="shared" si="142"/>
        <v>0</v>
      </c>
      <c r="BX86" s="265">
        <f t="shared" si="142"/>
        <v>0</v>
      </c>
      <c r="BY86" s="265">
        <f t="shared" si="142"/>
        <v>0</v>
      </c>
      <c r="BZ86" s="265">
        <f t="shared" si="142"/>
        <v>0</v>
      </c>
      <c r="CA86" s="265">
        <f t="shared" si="142"/>
        <v>0</v>
      </c>
      <c r="CB86" s="265">
        <f t="shared" si="142"/>
        <v>0</v>
      </c>
      <c r="CC86" s="265">
        <f t="shared" si="142"/>
        <v>0</v>
      </c>
      <c r="CD86" s="265">
        <f t="shared" si="142"/>
        <v>0</v>
      </c>
      <c r="CE86" s="265">
        <f t="shared" ref="CE86:CL86" si="143">SUMIF($C:$C,$F86,CE:CE)</f>
        <v>0</v>
      </c>
      <c r="CF86" s="265">
        <f t="shared" si="143"/>
        <v>0</v>
      </c>
      <c r="CG86" s="265">
        <f t="shared" si="143"/>
        <v>0</v>
      </c>
      <c r="CH86" s="265">
        <f t="shared" si="143"/>
        <v>0</v>
      </c>
      <c r="CI86" s="265">
        <f t="shared" si="143"/>
        <v>0</v>
      </c>
      <c r="CJ86" s="265">
        <f t="shared" si="143"/>
        <v>0</v>
      </c>
      <c r="CK86" s="265">
        <f t="shared" si="143"/>
        <v>0</v>
      </c>
      <c r="CL86" s="265">
        <f t="shared" si="143"/>
        <v>0</v>
      </c>
      <c r="CN86" s="265">
        <f t="shared" ref="CN86:DL86" si="144">SUMIF($C:$C,$F86,CN:CN)</f>
        <v>0</v>
      </c>
      <c r="CO86" s="265">
        <f t="shared" si="144"/>
        <v>0</v>
      </c>
      <c r="CP86" s="265">
        <f t="shared" si="144"/>
        <v>0</v>
      </c>
      <c r="CQ86" s="265">
        <f t="shared" si="144"/>
        <v>0</v>
      </c>
      <c r="CR86" s="265">
        <f t="shared" si="144"/>
        <v>0</v>
      </c>
      <c r="CS86" s="265">
        <f t="shared" si="144"/>
        <v>0</v>
      </c>
      <c r="CT86" s="265">
        <f t="shared" si="144"/>
        <v>0</v>
      </c>
      <c r="CU86" s="265">
        <f t="shared" si="144"/>
        <v>0</v>
      </c>
      <c r="CV86" s="265">
        <f t="shared" si="144"/>
        <v>0</v>
      </c>
      <c r="CW86" s="265">
        <f t="shared" si="144"/>
        <v>0</v>
      </c>
      <c r="CX86" s="265">
        <f t="shared" si="144"/>
        <v>0</v>
      </c>
      <c r="CY86" s="265">
        <f t="shared" si="144"/>
        <v>0</v>
      </c>
      <c r="CZ86" s="265">
        <f t="shared" si="144"/>
        <v>0</v>
      </c>
      <c r="DA86" s="265">
        <f t="shared" si="144"/>
        <v>0</v>
      </c>
      <c r="DB86" s="265">
        <f t="shared" si="144"/>
        <v>0</v>
      </c>
      <c r="DC86" s="265">
        <f t="shared" si="144"/>
        <v>0</v>
      </c>
      <c r="DD86" s="265">
        <f t="shared" si="144"/>
        <v>0</v>
      </c>
      <c r="DE86" s="265">
        <f t="shared" si="144"/>
        <v>0</v>
      </c>
      <c r="DF86" s="265">
        <f t="shared" si="144"/>
        <v>0</v>
      </c>
      <c r="DG86" s="265">
        <f t="shared" si="144"/>
        <v>0</v>
      </c>
      <c r="DH86" s="265">
        <f t="shared" si="144"/>
        <v>0</v>
      </c>
      <c r="DI86" s="265">
        <f t="shared" si="144"/>
        <v>0</v>
      </c>
      <c r="DJ86" s="265">
        <f t="shared" si="144"/>
        <v>0</v>
      </c>
      <c r="DK86" s="265">
        <f t="shared" si="144"/>
        <v>0</v>
      </c>
      <c r="DL86" s="265">
        <f t="shared" si="144"/>
        <v>0</v>
      </c>
    </row>
    <row r="87" spans="1:116" x14ac:dyDescent="0.35">
      <c r="B87" t="s">
        <v>577</v>
      </c>
      <c r="F87" t="s">
        <v>577</v>
      </c>
      <c r="G87" s="342" t="s">
        <v>634</v>
      </c>
      <c r="H87" s="53"/>
      <c r="I87" s="53"/>
      <c r="K87" s="53">
        <f t="shared" ref="K87:P87" si="145">-K46</f>
        <v>0</v>
      </c>
      <c r="L87" s="53">
        <f t="shared" si="145"/>
        <v>0</v>
      </c>
      <c r="M87" s="53">
        <f t="shared" si="145"/>
        <v>0</v>
      </c>
      <c r="N87" s="53">
        <f t="shared" si="145"/>
        <v>0</v>
      </c>
      <c r="O87" s="53">
        <f t="shared" si="145"/>
        <v>0</v>
      </c>
      <c r="P87" s="53">
        <f t="shared" si="145"/>
        <v>0</v>
      </c>
      <c r="R87"/>
      <c r="S87" s="53">
        <f t="shared" ref="S87:AX87" si="146">-S46</f>
        <v>0</v>
      </c>
      <c r="T87" s="53">
        <f t="shared" si="146"/>
        <v>0</v>
      </c>
      <c r="U87" s="53">
        <f t="shared" si="146"/>
        <v>0</v>
      </c>
      <c r="V87" s="53">
        <f t="shared" si="146"/>
        <v>0</v>
      </c>
      <c r="W87" s="53">
        <f t="shared" si="146"/>
        <v>0</v>
      </c>
      <c r="X87" s="53">
        <f t="shared" si="146"/>
        <v>0</v>
      </c>
      <c r="Y87" s="53">
        <f t="shared" si="146"/>
        <v>0</v>
      </c>
      <c r="Z87" s="53">
        <f t="shared" si="146"/>
        <v>0</v>
      </c>
      <c r="AA87" s="53">
        <f t="shared" si="146"/>
        <v>0</v>
      </c>
      <c r="AB87" s="53">
        <f t="shared" si="146"/>
        <v>0</v>
      </c>
      <c r="AC87" s="53">
        <f t="shared" si="146"/>
        <v>0</v>
      </c>
      <c r="AD87" s="53">
        <f t="shared" si="146"/>
        <v>0</v>
      </c>
      <c r="AE87" s="53">
        <f t="shared" si="146"/>
        <v>0</v>
      </c>
      <c r="AF87" s="53">
        <f t="shared" si="146"/>
        <v>0</v>
      </c>
      <c r="AG87" s="53">
        <f t="shared" si="146"/>
        <v>0</v>
      </c>
      <c r="AH87" s="53">
        <f t="shared" si="146"/>
        <v>0</v>
      </c>
      <c r="AI87" s="53">
        <f t="shared" si="146"/>
        <v>0</v>
      </c>
      <c r="AJ87" s="53">
        <f t="shared" si="146"/>
        <v>0</v>
      </c>
      <c r="AK87" s="53">
        <f t="shared" si="146"/>
        <v>0</v>
      </c>
      <c r="AL87" s="53">
        <f t="shared" si="146"/>
        <v>0</v>
      </c>
      <c r="AM87" s="53">
        <f t="shared" si="146"/>
        <v>0</v>
      </c>
      <c r="AN87" s="53">
        <f t="shared" si="146"/>
        <v>0</v>
      </c>
      <c r="AO87" s="53">
        <f t="shared" si="146"/>
        <v>0</v>
      </c>
      <c r="AP87" s="53">
        <f t="shared" si="146"/>
        <v>0</v>
      </c>
      <c r="AQ87" s="53">
        <f t="shared" si="146"/>
        <v>0</v>
      </c>
      <c r="AR87" s="53">
        <f t="shared" si="146"/>
        <v>0</v>
      </c>
      <c r="AS87" s="53">
        <f t="shared" si="146"/>
        <v>0</v>
      </c>
      <c r="AT87" s="53">
        <f t="shared" si="146"/>
        <v>0</v>
      </c>
      <c r="AU87" s="53">
        <f t="shared" si="146"/>
        <v>0</v>
      </c>
      <c r="AV87" s="53">
        <f t="shared" si="146"/>
        <v>0</v>
      </c>
      <c r="AW87" s="53">
        <f t="shared" si="146"/>
        <v>0</v>
      </c>
      <c r="AX87" s="53">
        <f t="shared" si="146"/>
        <v>0</v>
      </c>
      <c r="AY87" s="53">
        <f t="shared" ref="AY87:CD87" si="147">-AY46</f>
        <v>0</v>
      </c>
      <c r="AZ87" s="53">
        <f t="shared" si="147"/>
        <v>0</v>
      </c>
      <c r="BA87" s="53">
        <f t="shared" si="147"/>
        <v>0</v>
      </c>
      <c r="BB87" s="53">
        <f t="shared" si="147"/>
        <v>0</v>
      </c>
      <c r="BC87" s="53">
        <f t="shared" si="147"/>
        <v>0</v>
      </c>
      <c r="BD87" s="53">
        <f t="shared" si="147"/>
        <v>0</v>
      </c>
      <c r="BE87" s="53">
        <f t="shared" si="147"/>
        <v>0</v>
      </c>
      <c r="BF87" s="53">
        <f t="shared" si="147"/>
        <v>0</v>
      </c>
      <c r="BG87" s="53">
        <f t="shared" si="147"/>
        <v>0</v>
      </c>
      <c r="BH87" s="53">
        <f t="shared" si="147"/>
        <v>0</v>
      </c>
      <c r="BI87" s="53">
        <f t="shared" si="147"/>
        <v>0</v>
      </c>
      <c r="BJ87" s="53">
        <f t="shared" si="147"/>
        <v>0</v>
      </c>
      <c r="BK87" s="53">
        <f t="shared" si="147"/>
        <v>0</v>
      </c>
      <c r="BL87" s="53">
        <f t="shared" si="147"/>
        <v>0</v>
      </c>
      <c r="BM87" s="53">
        <f t="shared" si="147"/>
        <v>0</v>
      </c>
      <c r="BN87" s="53">
        <f t="shared" si="147"/>
        <v>0</v>
      </c>
      <c r="BO87" s="53">
        <f t="shared" si="147"/>
        <v>0</v>
      </c>
      <c r="BP87" s="53">
        <f t="shared" si="147"/>
        <v>0</v>
      </c>
      <c r="BQ87" s="53">
        <f t="shared" si="147"/>
        <v>0</v>
      </c>
      <c r="BR87" s="53">
        <f t="shared" si="147"/>
        <v>0</v>
      </c>
      <c r="BS87" s="53">
        <f t="shared" si="147"/>
        <v>0</v>
      </c>
      <c r="BT87" s="53">
        <f t="shared" si="147"/>
        <v>0</v>
      </c>
      <c r="BU87" s="53">
        <f t="shared" si="147"/>
        <v>0</v>
      </c>
      <c r="BV87" s="53">
        <f t="shared" si="147"/>
        <v>0</v>
      </c>
      <c r="BW87" s="53">
        <f t="shared" si="147"/>
        <v>0</v>
      </c>
      <c r="BX87" s="53">
        <f t="shared" si="147"/>
        <v>0</v>
      </c>
      <c r="BY87" s="53">
        <f t="shared" si="147"/>
        <v>0</v>
      </c>
      <c r="BZ87" s="53">
        <f t="shared" si="147"/>
        <v>0</v>
      </c>
      <c r="CA87" s="53">
        <f t="shared" si="147"/>
        <v>0</v>
      </c>
      <c r="CB87" s="53">
        <f t="shared" si="147"/>
        <v>0</v>
      </c>
      <c r="CC87" s="53">
        <f t="shared" si="147"/>
        <v>0</v>
      </c>
      <c r="CD87" s="53">
        <f t="shared" si="147"/>
        <v>0</v>
      </c>
      <c r="CE87" s="53">
        <f t="shared" ref="CE87:CL87" si="148">-CE46</f>
        <v>0</v>
      </c>
      <c r="CF87" s="53">
        <f t="shared" si="148"/>
        <v>0</v>
      </c>
      <c r="CG87" s="53">
        <f t="shared" si="148"/>
        <v>0</v>
      </c>
      <c r="CH87" s="53">
        <f t="shared" si="148"/>
        <v>0</v>
      </c>
      <c r="CI87" s="53">
        <f t="shared" si="148"/>
        <v>0</v>
      </c>
      <c r="CJ87" s="53">
        <f t="shared" si="148"/>
        <v>0</v>
      </c>
      <c r="CK87" s="53">
        <f t="shared" si="148"/>
        <v>0</v>
      </c>
      <c r="CL87" s="53">
        <f t="shared" si="148"/>
        <v>0</v>
      </c>
      <c r="CN87" s="53">
        <f t="shared" ref="CN87:DL87" si="149">-CN46</f>
        <v>0</v>
      </c>
      <c r="CO87" s="53">
        <f t="shared" si="149"/>
        <v>0</v>
      </c>
      <c r="CP87" s="53">
        <f t="shared" si="149"/>
        <v>0</v>
      </c>
      <c r="CQ87" s="53">
        <f t="shared" si="149"/>
        <v>0</v>
      </c>
      <c r="CR87" s="53">
        <f t="shared" si="149"/>
        <v>0</v>
      </c>
      <c r="CS87" s="53">
        <f t="shared" si="149"/>
        <v>0</v>
      </c>
      <c r="CT87" s="53">
        <f t="shared" si="149"/>
        <v>0</v>
      </c>
      <c r="CU87" s="53">
        <f t="shared" si="149"/>
        <v>0</v>
      </c>
      <c r="CV87" s="53">
        <f t="shared" si="149"/>
        <v>0</v>
      </c>
      <c r="CW87" s="53">
        <f t="shared" si="149"/>
        <v>0</v>
      </c>
      <c r="CX87" s="53">
        <f t="shared" si="149"/>
        <v>0</v>
      </c>
      <c r="CY87" s="53">
        <f t="shared" si="149"/>
        <v>0</v>
      </c>
      <c r="CZ87" s="53">
        <f t="shared" si="149"/>
        <v>0</v>
      </c>
      <c r="DA87" s="53">
        <f t="shared" si="149"/>
        <v>0</v>
      </c>
      <c r="DB87" s="53">
        <f t="shared" si="149"/>
        <v>0</v>
      </c>
      <c r="DC87" s="53">
        <f t="shared" si="149"/>
        <v>0</v>
      </c>
      <c r="DD87" s="53">
        <f t="shared" si="149"/>
        <v>0</v>
      </c>
      <c r="DE87" s="53">
        <f t="shared" si="149"/>
        <v>0</v>
      </c>
      <c r="DF87" s="53">
        <f t="shared" si="149"/>
        <v>0</v>
      </c>
      <c r="DG87" s="53">
        <f t="shared" si="149"/>
        <v>0</v>
      </c>
      <c r="DH87" s="53">
        <f t="shared" si="149"/>
        <v>0</v>
      </c>
      <c r="DI87" s="53">
        <f t="shared" si="149"/>
        <v>0</v>
      </c>
      <c r="DJ87" s="53">
        <f t="shared" si="149"/>
        <v>0</v>
      </c>
      <c r="DK87" s="53">
        <f t="shared" si="149"/>
        <v>0</v>
      </c>
      <c r="DL87" s="53">
        <f t="shared" si="149"/>
        <v>0</v>
      </c>
    </row>
    <row r="88" spans="1:116" x14ac:dyDescent="0.35">
      <c r="B88" t="s">
        <v>577</v>
      </c>
      <c r="F88" t="s">
        <v>577</v>
      </c>
      <c r="G88" s="27" t="s">
        <v>635</v>
      </c>
      <c r="K88" s="63">
        <f t="shared" ref="K88:P88" ca="1" si="150">SUMIF($4:$4,K$3,88:88)</f>
        <v>-305512.8</v>
      </c>
      <c r="L88" s="63">
        <f t="shared" ca="1" si="150"/>
        <v>-654869.81819769694</v>
      </c>
      <c r="M88" s="63">
        <f t="shared" ca="1" si="150"/>
        <v>-703925.50070500362</v>
      </c>
      <c r="N88" s="63">
        <f t="shared" ca="1" si="150"/>
        <v>-756296.84256576071</v>
      </c>
      <c r="O88" s="63">
        <f t="shared" ca="1" si="150"/>
        <v>-812194.7308168849</v>
      </c>
      <c r="P88" s="63">
        <f t="shared" ca="1" si="150"/>
        <v>-487372.89637122373</v>
      </c>
      <c r="R88"/>
      <c r="S88" s="63">
        <f ca="1">SUM(S83:OFFSET(S88,-1,0))-S86</f>
        <v>-25459.4</v>
      </c>
      <c r="T88" s="63">
        <f ca="1">SUM(T83:OFFSET(T88,-1,0))-T86</f>
        <v>-25459.4</v>
      </c>
      <c r="U88" s="63">
        <f ca="1">SUM(U83:OFFSET(U88,-1,0))-U86</f>
        <v>-25459.4</v>
      </c>
      <c r="V88" s="63">
        <f ca="1">SUM(V83:OFFSET(V88,-1,0))-V86</f>
        <v>-25459.4</v>
      </c>
      <c r="W88" s="63">
        <f ca="1">SUM(W83:OFFSET(W88,-1,0))-W86</f>
        <v>-25459.4</v>
      </c>
      <c r="X88" s="63">
        <f ca="1">SUM(X83:OFFSET(X88,-1,0))-X86</f>
        <v>-25459.4</v>
      </c>
      <c r="Y88" s="63">
        <f ca="1">SUM(Y83:OFFSET(Y88,-1,0))-Y86</f>
        <v>-25459.4</v>
      </c>
      <c r="Z88" s="63">
        <f ca="1">SUM(Z83:OFFSET(Z88,-1,0))-Z86</f>
        <v>-25459.4</v>
      </c>
      <c r="AA88" s="63">
        <f ca="1">SUM(AA83:OFFSET(AA88,-1,0))-AA86</f>
        <v>-25459.4</v>
      </c>
      <c r="AB88" s="63">
        <f ca="1">SUM(AB83:OFFSET(AB88,-1,0))-AB86</f>
        <v>-25459.4</v>
      </c>
      <c r="AC88" s="63">
        <f ca="1">SUM(AC83:OFFSET(AC88,-1,0))-AC86</f>
        <v>-25459.4</v>
      </c>
      <c r="AD88" s="63">
        <f ca="1">SUM(AD83:OFFSET(AD88,-1,0))-AD86</f>
        <v>-25459.4</v>
      </c>
      <c r="AE88" s="63">
        <f ca="1">SUM(AE83:OFFSET(AE88,-1,0))-AE86</f>
        <v>-53362.60415099161</v>
      </c>
      <c r="AF88" s="63">
        <f ca="1">SUM(AF83:OFFSET(AF88,-1,0))-AF86</f>
        <v>-53578.083215388135</v>
      </c>
      <c r="AG88" s="63">
        <f ca="1">SUM(AG83:OFFSET(AG88,-1,0))-AG86</f>
        <v>-53794.89533693323</v>
      </c>
      <c r="AH88" s="63">
        <f ca="1">SUM(AH83:OFFSET(AH88,-1,0))-AH86</f>
        <v>-54013.04788348054</v>
      </c>
      <c r="AI88" s="63">
        <f ca="1">SUM(AI83:OFFSET(AI88,-1,0))-AI86</f>
        <v>-54232.548261139011</v>
      </c>
      <c r="AJ88" s="63">
        <f ca="1">SUM(AJ83:OFFSET(AJ88,-1,0))-AJ86</f>
        <v>-54453.403914464157</v>
      </c>
      <c r="AK88" s="63">
        <f ca="1">SUM(AK83:OFFSET(AK88,-1,0))-AK86</f>
        <v>-54675.6223266491</v>
      </c>
      <c r="AL88" s="63">
        <f ca="1">SUM(AL83:OFFSET(AL88,-1,0))-AL86</f>
        <v>-54899.211019718256</v>
      </c>
      <c r="AM88" s="63">
        <f ca="1">SUM(AM83:OFFSET(AM88,-1,0))-AM86</f>
        <v>-55124.177554720765</v>
      </c>
      <c r="AN88" s="63">
        <f ca="1">SUM(AN83:OFFSET(AN88,-1,0))-AN86</f>
        <v>-55350.529531924418</v>
      </c>
      <c r="AO88" s="63">
        <f ca="1">SUM(AO83:OFFSET(AO88,-1,0))-AO86</f>
        <v>-55578.27459101149</v>
      </c>
      <c r="AP88" s="63">
        <f ca="1">SUM(AP83:OFFSET(AP88,-1,0))-AP86</f>
        <v>-55807.420411276194</v>
      </c>
      <c r="AQ88" s="63">
        <f ca="1">SUM(AQ83:OFFSET(AQ88,-1,0))-AQ86</f>
        <v>-57358.186961821164</v>
      </c>
      <c r="AR88" s="63">
        <f ca="1">SUM(AR83:OFFSET(AR88,-1,0))-AR86</f>
        <v>-57590.157501755864</v>
      </c>
      <c r="AS88" s="63">
        <f ca="1">SUM(AS83:OFFSET(AS88,-1,0))-AS86</f>
        <v>-57823.552080396359</v>
      </c>
      <c r="AT88" s="63">
        <f ca="1">SUM(AT83:OFFSET(AT88,-1,0))-AT86</f>
        <v>-58058.378537465745</v>
      </c>
      <c r="AU88" s="63">
        <f ca="1">SUM(AU83:OFFSET(AU88,-1,0))-AU86</f>
        <v>-58294.64475329483</v>
      </c>
      <c r="AV88" s="63">
        <f ca="1">SUM(AV83:OFFSET(AV88,-1,0))-AV86</f>
        <v>-58532.358649025176</v>
      </c>
      <c r="AW88" s="63">
        <f ca="1">SUM(AW83:OFFSET(AW88,-1,0))-AW86</f>
        <v>-58771.528186811862</v>
      </c>
      <c r="AX88" s="63">
        <f ca="1">SUM(AX83:OFFSET(AX88,-1,0))-AX86</f>
        <v>-59012.161370027927</v>
      </c>
      <c r="AY88" s="63">
        <f ca="1">SUM(AY83:OFFSET(AY88,-1,0))-AY86</f>
        <v>-59254.266243469829</v>
      </c>
      <c r="AZ88" s="63">
        <f ca="1">SUM(AZ83:OFFSET(AZ88,-1,0))-AZ86</f>
        <v>-59497.850893563562</v>
      </c>
      <c r="BA88" s="63">
        <f ca="1">SUM(BA83:OFFSET(BA88,-1,0))-BA86</f>
        <v>-59742.923448571164</v>
      </c>
      <c r="BB88" s="63">
        <f ca="1">SUM(BB83:OFFSET(BB88,-1,0))-BB86</f>
        <v>-59989.492078800249</v>
      </c>
      <c r="BC88" s="63">
        <f ca="1">SUM(BC83:OFFSET(BC88,-1,0))-BC86</f>
        <v>-61623.787859312855</v>
      </c>
      <c r="BD88" s="63">
        <f ca="1">SUM(BD83:OFFSET(BD88,-1,0))-BD86</f>
        <v>-61873.37332013472</v>
      </c>
      <c r="BE88" s="63">
        <f ca="1">SUM(BE83:OFFSET(BE88,-1,0))-BE86</f>
        <v>-62124.479621467341</v>
      </c>
      <c r="BF88" s="63">
        <f ca="1">SUM(BF83:OFFSET(BF88,-1,0))-BF86</f>
        <v>-62377.115103901757</v>
      </c>
      <c r="BG88" s="63">
        <f ca="1">SUM(BG83:OFFSET(BG88,-1,0))-BG86</f>
        <v>-62631.288151128581</v>
      </c>
      <c r="BH88" s="63">
        <f ca="1">SUM(BH83:OFFSET(BH88,-1,0))-BH86</f>
        <v>-62887.007190155229</v>
      </c>
      <c r="BI88" s="63">
        <f ca="1">SUM(BI83:OFFSET(BI88,-1,0))-BI86</f>
        <v>-63144.280691520849</v>
      </c>
      <c r="BJ88" s="63">
        <f ca="1">SUM(BJ83:OFFSET(BJ88,-1,0))-BJ86</f>
        <v>-63403.117169510471</v>
      </c>
      <c r="BK88" s="63">
        <f ca="1">SUM(BK83:OFFSET(BK88,-1,0))-BK86</f>
        <v>-63663.525182376878</v>
      </c>
      <c r="BL88" s="63">
        <f ca="1">SUM(BL83:OFFSET(BL88,-1,0))-BL86</f>
        <v>-63925.513332553368</v>
      </c>
      <c r="BM88" s="63">
        <f ca="1">SUM(BM83:OFFSET(BM88,-1,0))-BM86</f>
        <v>-64189.090266880012</v>
      </c>
      <c r="BN88" s="63">
        <f ca="1">SUM(BN83:OFFSET(BN88,-1,0))-BN86</f>
        <v>-64454.264676818697</v>
      </c>
      <c r="BO88" s="63">
        <f ca="1">SUM(BO83:OFFSET(BO88,-1,0))-BO86</f>
        <v>-66176.579304302664</v>
      </c>
      <c r="BP88" s="63">
        <f ca="1">SUM(BP83:OFFSET(BP88,-1,0))-BP86</f>
        <v>-66444.974919459317</v>
      </c>
      <c r="BQ88" s="63">
        <f ca="1">SUM(BQ83:OFFSET(BQ88,-1,0))-BQ86</f>
        <v>-66714.994354582115</v>
      </c>
      <c r="BR88" s="63">
        <f ca="1">SUM(BR83:OFFSET(BR88,-1,0))-BR86</f>
        <v>-66986.646481859396</v>
      </c>
      <c r="BS88" s="63">
        <f ca="1">SUM(BS83:OFFSET(BS88,-1,0))-BS86</f>
        <v>-67259.940219220705</v>
      </c>
      <c r="BT88" s="63">
        <f ca="1">SUM(BT83:OFFSET(BT88,-1,0))-BT86</f>
        <v>-67534.884530567753</v>
      </c>
      <c r="BU88" s="63">
        <f ca="1">SUM(BU83:OFFSET(BU88,-1,0))-BU86</f>
        <v>-67811.488426000244</v>
      </c>
      <c r="BV88" s="63">
        <f ca="1">SUM(BV83:OFFSET(BV88,-1,0))-BV86</f>
        <v>-68089.760962047803</v>
      </c>
      <c r="BW88" s="63">
        <f ca="1">SUM(BW83:OFFSET(BW88,-1,0))-BW86</f>
        <v>-68369.71124189673</v>
      </c>
      <c r="BX88" s="63">
        <f ca="1">SUM(BX83:OFFSET(BX88,-1,0))-BX86</f>
        <v>-68651.348415626213</v>
      </c>
      <c r="BY88" s="63">
        <f ca="1">SUM(BY83:OFFSET(BY88,-1,0))-BY86</f>
        <v>-68934.681680436246</v>
      </c>
      <c r="BZ88" s="63">
        <f ca="1">SUM(BZ83:OFFSET(BZ88,-1,0))-BZ86</f>
        <v>-69219.720280885696</v>
      </c>
      <c r="CA88" s="63">
        <f ca="1">SUM(CA83:OFFSET(CA88,-1,0))-CA86</f>
        <v>-40428.016564678306</v>
      </c>
      <c r="CB88" s="63">
        <f ca="1">SUM(CB83:OFFSET(CB88,-1,0))-CB86</f>
        <v>-40461.437363597564</v>
      </c>
      <c r="CC88" s="63">
        <f ca="1">SUM(CC83:OFFSET(CC88,-1,0))-CC86</f>
        <v>-40494.997415845748</v>
      </c>
      <c r="CD88" s="63">
        <f ca="1">SUM(CD83:OFFSET(CD88,-1,0))-CD86</f>
        <v>-40528.697301645021</v>
      </c>
      <c r="CE88" s="63">
        <f ca="1">SUM(CE83:OFFSET(CE88,-1,0))-CE86</f>
        <v>-40562.537603635152</v>
      </c>
      <c r="CF88" s="63">
        <f ca="1">SUM(CF83:OFFSET(CF88,-1,0))-CF86</f>
        <v>-40596.518906883051</v>
      </c>
      <c r="CG88" s="63">
        <f ca="1">SUM(CG83:OFFSET(CG88,-1,0))-CG86</f>
        <v>-40630.641798895318</v>
      </c>
      <c r="CH88" s="63">
        <f ca="1">SUM(CH83:OFFSET(CH88,-1,0))-CH86</f>
        <v>-40664.90686962381</v>
      </c>
      <c r="CI88" s="63">
        <f ca="1">SUM(CI83:OFFSET(CI88,-1,0))-CI86</f>
        <v>-40699.314711480489</v>
      </c>
      <c r="CJ88" s="63">
        <f ca="1">SUM(CJ83:OFFSET(CJ88,-1,0))-CJ86</f>
        <v>-40733.86591934468</v>
      </c>
      <c r="CK88" s="63">
        <f ca="1">SUM(CK83:OFFSET(CK88,-1,0))-CK86</f>
        <v>-40768.561090575065</v>
      </c>
      <c r="CL88" s="63">
        <f ca="1">SUM(CL83:OFFSET(CL88,-1,0))-CL86</f>
        <v>-40803.40082501946</v>
      </c>
      <c r="CN88" s="63">
        <f ca="1">SUM(CN83:OFFSET(CN88,-1,0))-CN86</f>
        <v>0</v>
      </c>
      <c r="CO88" s="63">
        <f ca="1">SUM(CO83:OFFSET(CO88,-1,0))-CO86</f>
        <v>0</v>
      </c>
      <c r="CP88" s="63">
        <f ca="1">SUM(CP83:OFFSET(CP88,-1,0))-CP86</f>
        <v>0</v>
      </c>
      <c r="CQ88" s="63">
        <f ca="1">SUM(CQ83:OFFSET(CQ88,-1,0))-CQ86</f>
        <v>0</v>
      </c>
      <c r="CR88" s="63">
        <f ca="1">SUM(CR83:OFFSET(CR88,-1,0))-CR86</f>
        <v>0</v>
      </c>
      <c r="CS88" s="63">
        <f ca="1">SUM(CS83:OFFSET(CS88,-1,0))-CS86</f>
        <v>0</v>
      </c>
      <c r="CT88" s="63">
        <f ca="1">SUM(CT83:OFFSET(CT88,-1,0))-CT86</f>
        <v>0</v>
      </c>
      <c r="CU88" s="63">
        <f ca="1">SUM(CU83:OFFSET(CU88,-1,0))-CU86</f>
        <v>0</v>
      </c>
      <c r="CV88" s="63">
        <f ca="1">SUM(CV83:OFFSET(CV88,-1,0))-CV86</f>
        <v>0</v>
      </c>
      <c r="CW88" s="63">
        <f ca="1">SUM(CW83:OFFSET(CW88,-1,0))-CW86</f>
        <v>0</v>
      </c>
      <c r="CX88" s="63">
        <f ca="1">SUM(CX83:OFFSET(CX88,-1,0))-CX86</f>
        <v>0</v>
      </c>
      <c r="CY88" s="63">
        <f ca="1">SUM(CY83:OFFSET(CY88,-1,0))-CY86</f>
        <v>0</v>
      </c>
      <c r="CZ88" s="63">
        <f ca="1">SUM(CZ83:OFFSET(CZ88,-1,0))-CZ86</f>
        <v>0</v>
      </c>
      <c r="DA88" s="63">
        <f ca="1">SUM(DA83:OFFSET(DA88,-1,0))-DA86</f>
        <v>0</v>
      </c>
      <c r="DB88" s="63">
        <f ca="1">SUM(DB83:OFFSET(DB88,-1,0))-DB86</f>
        <v>0</v>
      </c>
      <c r="DC88" s="63">
        <f ca="1">SUM(DC83:OFFSET(DC88,-1,0))-DC86</f>
        <v>0</v>
      </c>
      <c r="DD88" s="63">
        <f ca="1">SUM(DD83:OFFSET(DD88,-1,0))-DD86</f>
        <v>0</v>
      </c>
      <c r="DE88" s="63">
        <f ca="1">SUM(DE83:OFFSET(DE88,-1,0))-DE86</f>
        <v>0</v>
      </c>
      <c r="DF88" s="63">
        <f ca="1">SUM(DF83:OFFSET(DF88,-1,0))-DF86</f>
        <v>0</v>
      </c>
      <c r="DG88" s="63">
        <f ca="1">SUM(DG83:OFFSET(DG88,-1,0))-DG86</f>
        <v>0</v>
      </c>
      <c r="DH88" s="63">
        <f ca="1">SUM(DH83:OFFSET(DH88,-1,0))-DH86</f>
        <v>0</v>
      </c>
      <c r="DI88" s="63">
        <f ca="1">SUM(DI83:OFFSET(DI88,-1,0))-DI86</f>
        <v>0</v>
      </c>
      <c r="DJ88" s="63">
        <f ca="1">SUM(DJ83:OFFSET(DJ88,-1,0))-DJ86</f>
        <v>0</v>
      </c>
      <c r="DK88" s="63">
        <f ca="1">SUM(DK83:OFFSET(DK88,-1,0))-DK86</f>
        <v>0</v>
      </c>
      <c r="DL88" s="63">
        <f ca="1">SUM(DL83:OFFSET(DL88,-1,0))-DL86</f>
        <v>0</v>
      </c>
    </row>
    <row r="89" spans="1:116" x14ac:dyDescent="0.35">
      <c r="R89"/>
    </row>
    <row r="90" spans="1:116" hidden="1" x14ac:dyDescent="0.35">
      <c r="B90" t="s">
        <v>235</v>
      </c>
      <c r="G90" s="12" t="s">
        <v>636</v>
      </c>
      <c r="R90"/>
    </row>
    <row r="91" spans="1:116" hidden="1" x14ac:dyDescent="0.35">
      <c r="B91" t="s">
        <v>235</v>
      </c>
      <c r="F91" t="s">
        <v>235</v>
      </c>
      <c r="G91" s="27" t="s">
        <v>637</v>
      </c>
      <c r="K91" s="63">
        <f t="shared" ref="K91:P91" si="151">SUMIF($4:$4,K$3,91:91)</f>
        <v>0</v>
      </c>
      <c r="L91" s="63">
        <f t="shared" si="151"/>
        <v>0</v>
      </c>
      <c r="M91" s="63">
        <f t="shared" si="151"/>
        <v>0</v>
      </c>
      <c r="N91" s="63">
        <f t="shared" si="151"/>
        <v>0</v>
      </c>
      <c r="O91" s="63">
        <f t="shared" si="151"/>
        <v>0</v>
      </c>
      <c r="P91" s="63">
        <f t="shared" si="151"/>
        <v>0</v>
      </c>
      <c r="Q91" s="28"/>
      <c r="R91"/>
      <c r="S91" s="265">
        <f t="shared" ref="S91:AX91" si="152">SUMIF($C:$C,$F91,S:S)</f>
        <v>0</v>
      </c>
      <c r="T91" s="265">
        <f t="shared" si="152"/>
        <v>0</v>
      </c>
      <c r="U91" s="265">
        <f t="shared" si="152"/>
        <v>0</v>
      </c>
      <c r="V91" s="265">
        <f t="shared" si="152"/>
        <v>0</v>
      </c>
      <c r="W91" s="265">
        <f t="shared" si="152"/>
        <v>0</v>
      </c>
      <c r="X91" s="265">
        <f t="shared" si="152"/>
        <v>0</v>
      </c>
      <c r="Y91" s="265">
        <f t="shared" si="152"/>
        <v>0</v>
      </c>
      <c r="Z91" s="265">
        <f t="shared" si="152"/>
        <v>0</v>
      </c>
      <c r="AA91" s="265">
        <f t="shared" si="152"/>
        <v>0</v>
      </c>
      <c r="AB91" s="265">
        <f t="shared" si="152"/>
        <v>0</v>
      </c>
      <c r="AC91" s="265">
        <f t="shared" si="152"/>
        <v>0</v>
      </c>
      <c r="AD91" s="265">
        <f t="shared" si="152"/>
        <v>0</v>
      </c>
      <c r="AE91" s="265">
        <f t="shared" si="152"/>
        <v>0</v>
      </c>
      <c r="AF91" s="265">
        <f t="shared" si="152"/>
        <v>0</v>
      </c>
      <c r="AG91" s="265">
        <f t="shared" si="152"/>
        <v>0</v>
      </c>
      <c r="AH91" s="265">
        <f t="shared" si="152"/>
        <v>0</v>
      </c>
      <c r="AI91" s="265">
        <f t="shared" si="152"/>
        <v>0</v>
      </c>
      <c r="AJ91" s="265">
        <f t="shared" si="152"/>
        <v>0</v>
      </c>
      <c r="AK91" s="265">
        <f t="shared" si="152"/>
        <v>0</v>
      </c>
      <c r="AL91" s="265">
        <f t="shared" si="152"/>
        <v>0</v>
      </c>
      <c r="AM91" s="265">
        <f t="shared" si="152"/>
        <v>0</v>
      </c>
      <c r="AN91" s="265">
        <f t="shared" si="152"/>
        <v>0</v>
      </c>
      <c r="AO91" s="265">
        <f t="shared" si="152"/>
        <v>0</v>
      </c>
      <c r="AP91" s="265">
        <f t="shared" si="152"/>
        <v>0</v>
      </c>
      <c r="AQ91" s="265">
        <f t="shared" si="152"/>
        <v>0</v>
      </c>
      <c r="AR91" s="265">
        <f t="shared" si="152"/>
        <v>0</v>
      </c>
      <c r="AS91" s="265">
        <f t="shared" si="152"/>
        <v>0</v>
      </c>
      <c r="AT91" s="265">
        <f t="shared" si="152"/>
        <v>0</v>
      </c>
      <c r="AU91" s="265">
        <f t="shared" si="152"/>
        <v>0</v>
      </c>
      <c r="AV91" s="265">
        <f t="shared" si="152"/>
        <v>0</v>
      </c>
      <c r="AW91" s="265">
        <f t="shared" si="152"/>
        <v>0</v>
      </c>
      <c r="AX91" s="265">
        <f t="shared" si="152"/>
        <v>0</v>
      </c>
      <c r="AY91" s="265">
        <f t="shared" ref="AY91:CD91" si="153">SUMIF($C:$C,$F91,AY:AY)</f>
        <v>0</v>
      </c>
      <c r="AZ91" s="265">
        <f t="shared" si="153"/>
        <v>0</v>
      </c>
      <c r="BA91" s="265">
        <f t="shared" si="153"/>
        <v>0</v>
      </c>
      <c r="BB91" s="265">
        <f t="shared" si="153"/>
        <v>0</v>
      </c>
      <c r="BC91" s="265">
        <f t="shared" si="153"/>
        <v>0</v>
      </c>
      <c r="BD91" s="265">
        <f t="shared" si="153"/>
        <v>0</v>
      </c>
      <c r="BE91" s="265">
        <f t="shared" si="153"/>
        <v>0</v>
      </c>
      <c r="BF91" s="265">
        <f t="shared" si="153"/>
        <v>0</v>
      </c>
      <c r="BG91" s="265">
        <f t="shared" si="153"/>
        <v>0</v>
      </c>
      <c r="BH91" s="265">
        <f t="shared" si="153"/>
        <v>0</v>
      </c>
      <c r="BI91" s="265">
        <f t="shared" si="153"/>
        <v>0</v>
      </c>
      <c r="BJ91" s="265">
        <f t="shared" si="153"/>
        <v>0</v>
      </c>
      <c r="BK91" s="265">
        <f t="shared" si="153"/>
        <v>0</v>
      </c>
      <c r="BL91" s="265">
        <f t="shared" si="153"/>
        <v>0</v>
      </c>
      <c r="BM91" s="265">
        <f t="shared" si="153"/>
        <v>0</v>
      </c>
      <c r="BN91" s="265">
        <f t="shared" si="153"/>
        <v>0</v>
      </c>
      <c r="BO91" s="265">
        <f t="shared" si="153"/>
        <v>0</v>
      </c>
      <c r="BP91" s="265">
        <f t="shared" si="153"/>
        <v>0</v>
      </c>
      <c r="BQ91" s="265">
        <f t="shared" si="153"/>
        <v>0</v>
      </c>
      <c r="BR91" s="265">
        <f t="shared" si="153"/>
        <v>0</v>
      </c>
      <c r="BS91" s="265">
        <f t="shared" si="153"/>
        <v>0</v>
      </c>
      <c r="BT91" s="265">
        <f t="shared" si="153"/>
        <v>0</v>
      </c>
      <c r="BU91" s="265">
        <f t="shared" si="153"/>
        <v>0</v>
      </c>
      <c r="BV91" s="265">
        <f t="shared" si="153"/>
        <v>0</v>
      </c>
      <c r="BW91" s="265">
        <f t="shared" si="153"/>
        <v>0</v>
      </c>
      <c r="BX91" s="265">
        <f t="shared" si="153"/>
        <v>0</v>
      </c>
      <c r="BY91" s="265">
        <f t="shared" si="153"/>
        <v>0</v>
      </c>
      <c r="BZ91" s="265">
        <f t="shared" si="153"/>
        <v>0</v>
      </c>
      <c r="CA91" s="265">
        <f t="shared" si="153"/>
        <v>0</v>
      </c>
      <c r="CB91" s="265">
        <f t="shared" si="153"/>
        <v>0</v>
      </c>
      <c r="CC91" s="265">
        <f t="shared" si="153"/>
        <v>0</v>
      </c>
      <c r="CD91" s="265">
        <f t="shared" si="153"/>
        <v>0</v>
      </c>
      <c r="CE91" s="265">
        <f t="shared" ref="CE91:CL91" si="154">SUMIF($C:$C,$F91,CE:CE)</f>
        <v>0</v>
      </c>
      <c r="CF91" s="265">
        <f t="shared" si="154"/>
        <v>0</v>
      </c>
      <c r="CG91" s="265">
        <f t="shared" si="154"/>
        <v>0</v>
      </c>
      <c r="CH91" s="265">
        <f t="shared" si="154"/>
        <v>0</v>
      </c>
      <c r="CI91" s="265">
        <f t="shared" si="154"/>
        <v>0</v>
      </c>
      <c r="CJ91" s="265">
        <f t="shared" si="154"/>
        <v>0</v>
      </c>
      <c r="CK91" s="265">
        <f t="shared" si="154"/>
        <v>0</v>
      </c>
      <c r="CL91" s="265">
        <f t="shared" si="154"/>
        <v>0</v>
      </c>
      <c r="CN91" s="265">
        <f t="shared" ref="CN91:DL91" si="155">SUMIF($C:$C,$F91,CN:CN)</f>
        <v>0</v>
      </c>
      <c r="CO91" s="265">
        <f t="shared" si="155"/>
        <v>0</v>
      </c>
      <c r="CP91" s="265">
        <f t="shared" si="155"/>
        <v>0</v>
      </c>
      <c r="CQ91" s="265">
        <f t="shared" si="155"/>
        <v>0</v>
      </c>
      <c r="CR91" s="265">
        <f t="shared" si="155"/>
        <v>0</v>
      </c>
      <c r="CS91" s="265">
        <f t="shared" si="155"/>
        <v>0</v>
      </c>
      <c r="CT91" s="265">
        <f t="shared" si="155"/>
        <v>0</v>
      </c>
      <c r="CU91" s="265">
        <f t="shared" si="155"/>
        <v>0</v>
      </c>
      <c r="CV91" s="265">
        <f t="shared" si="155"/>
        <v>0</v>
      </c>
      <c r="CW91" s="265">
        <f t="shared" si="155"/>
        <v>0</v>
      </c>
      <c r="CX91" s="265">
        <f t="shared" si="155"/>
        <v>0</v>
      </c>
      <c r="CY91" s="265">
        <f t="shared" si="155"/>
        <v>0</v>
      </c>
      <c r="CZ91" s="265">
        <f t="shared" si="155"/>
        <v>0</v>
      </c>
      <c r="DA91" s="265">
        <f t="shared" si="155"/>
        <v>0</v>
      </c>
      <c r="DB91" s="265">
        <f t="shared" si="155"/>
        <v>0</v>
      </c>
      <c r="DC91" s="265">
        <f t="shared" si="155"/>
        <v>0</v>
      </c>
      <c r="DD91" s="265">
        <f t="shared" si="155"/>
        <v>0</v>
      </c>
      <c r="DE91" s="265">
        <f t="shared" si="155"/>
        <v>0</v>
      </c>
      <c r="DF91" s="265">
        <f t="shared" si="155"/>
        <v>0</v>
      </c>
      <c r="DG91" s="265">
        <f t="shared" si="155"/>
        <v>0</v>
      </c>
      <c r="DH91" s="265">
        <f t="shared" si="155"/>
        <v>0</v>
      </c>
      <c r="DI91" s="265">
        <f t="shared" si="155"/>
        <v>0</v>
      </c>
      <c r="DJ91" s="265">
        <f t="shared" si="155"/>
        <v>0</v>
      </c>
      <c r="DK91" s="265">
        <f t="shared" si="155"/>
        <v>0</v>
      </c>
      <c r="DL91" s="265">
        <f t="shared" si="155"/>
        <v>0</v>
      </c>
    </row>
    <row r="92" spans="1:116" hidden="1" x14ac:dyDescent="0.35">
      <c r="B92" t="s">
        <v>235</v>
      </c>
      <c r="R92"/>
    </row>
    <row r="93" spans="1:116" x14ac:dyDescent="0.35">
      <c r="B93" t="s">
        <v>236</v>
      </c>
      <c r="G93" s="12" t="s">
        <v>638</v>
      </c>
      <c r="R93"/>
    </row>
    <row r="94" spans="1:116" x14ac:dyDescent="0.35">
      <c r="C94" s="169" t="s">
        <v>236</v>
      </c>
      <c r="G94" s="342" t="s">
        <v>302</v>
      </c>
      <c r="K94" s="264">
        <f>Equity!K24</f>
        <v>170000000</v>
      </c>
      <c r="L94" s="264">
        <f>Equity!L24</f>
        <v>0</v>
      </c>
      <c r="M94" s="264">
        <f>Equity!M24</f>
        <v>0</v>
      </c>
      <c r="N94" s="264">
        <f>Equity!N24</f>
        <v>0</v>
      </c>
      <c r="O94" s="264">
        <f>Equity!O24</f>
        <v>0</v>
      </c>
      <c r="P94" s="264">
        <f>Equity!P24</f>
        <v>0</v>
      </c>
      <c r="Q94" s="264"/>
      <c r="R94"/>
      <c r="S94" s="264">
        <f>Equity!S24</f>
        <v>170000000</v>
      </c>
      <c r="T94" s="264">
        <f>Equity!T24</f>
        <v>0</v>
      </c>
      <c r="U94" s="264">
        <f>Equity!U24</f>
        <v>0</v>
      </c>
      <c r="V94" s="264">
        <f>Equity!V24</f>
        <v>0</v>
      </c>
      <c r="W94" s="264">
        <f>Equity!W24</f>
        <v>0</v>
      </c>
      <c r="X94" s="264">
        <f>Equity!X24</f>
        <v>0</v>
      </c>
      <c r="Y94" s="264">
        <f>Equity!Y24</f>
        <v>0</v>
      </c>
      <c r="Z94" s="264">
        <f>Equity!Z24</f>
        <v>0</v>
      </c>
      <c r="AA94" s="264">
        <f>Equity!AA24</f>
        <v>0</v>
      </c>
      <c r="AB94" s="264">
        <f>Equity!AB24</f>
        <v>0</v>
      </c>
      <c r="AC94" s="264">
        <f>Equity!AC24</f>
        <v>0</v>
      </c>
      <c r="AD94" s="264">
        <f>Equity!AD24</f>
        <v>0</v>
      </c>
      <c r="AE94" s="264">
        <f>Equity!AE24</f>
        <v>0</v>
      </c>
      <c r="AF94" s="264">
        <f>Equity!AF24</f>
        <v>0</v>
      </c>
      <c r="AG94" s="264">
        <f>Equity!AG24</f>
        <v>0</v>
      </c>
      <c r="AH94" s="264">
        <f>Equity!AH24</f>
        <v>0</v>
      </c>
      <c r="AI94" s="264">
        <f>Equity!AI24</f>
        <v>0</v>
      </c>
      <c r="AJ94" s="264">
        <f>Equity!AJ24</f>
        <v>0</v>
      </c>
      <c r="AK94" s="264">
        <f>Equity!AK24</f>
        <v>0</v>
      </c>
      <c r="AL94" s="264">
        <f>Equity!AL24</f>
        <v>0</v>
      </c>
      <c r="AM94" s="264">
        <f>Equity!AM24</f>
        <v>0</v>
      </c>
      <c r="AN94" s="264">
        <f>Equity!AN24</f>
        <v>0</v>
      </c>
      <c r="AO94" s="264">
        <f>Equity!AO24</f>
        <v>0</v>
      </c>
      <c r="AP94" s="264">
        <f>Equity!AP24</f>
        <v>0</v>
      </c>
      <c r="AQ94" s="264">
        <f>Equity!AQ24</f>
        <v>0</v>
      </c>
      <c r="AR94" s="264">
        <f>Equity!AR24</f>
        <v>0</v>
      </c>
      <c r="AS94" s="264">
        <f>Equity!AS24</f>
        <v>0</v>
      </c>
      <c r="AT94" s="264">
        <f>Equity!AT24</f>
        <v>0</v>
      </c>
      <c r="AU94" s="264">
        <f>Equity!AU24</f>
        <v>0</v>
      </c>
      <c r="AV94" s="264">
        <f>Equity!AV24</f>
        <v>0</v>
      </c>
      <c r="AW94" s="264">
        <f>Equity!AW24</f>
        <v>0</v>
      </c>
      <c r="AX94" s="264">
        <f>Equity!AX24</f>
        <v>0</v>
      </c>
      <c r="AY94" s="264">
        <f>Equity!AY24</f>
        <v>0</v>
      </c>
      <c r="AZ94" s="264">
        <f>Equity!AZ24</f>
        <v>0</v>
      </c>
      <c r="BA94" s="264">
        <f>Equity!BA24</f>
        <v>0</v>
      </c>
      <c r="BB94" s="264">
        <f>Equity!BB24</f>
        <v>0</v>
      </c>
      <c r="BC94" s="264">
        <f>Equity!BC24</f>
        <v>0</v>
      </c>
      <c r="BD94" s="264">
        <f>Equity!BD24</f>
        <v>0</v>
      </c>
      <c r="BE94" s="264">
        <f>Equity!BE24</f>
        <v>0</v>
      </c>
      <c r="BF94" s="264">
        <f>Equity!BF24</f>
        <v>0</v>
      </c>
      <c r="BG94" s="264">
        <f>Equity!BG24</f>
        <v>0</v>
      </c>
      <c r="BH94" s="264">
        <f>Equity!BH24</f>
        <v>0</v>
      </c>
      <c r="BI94" s="264">
        <f>Equity!BI24</f>
        <v>0</v>
      </c>
      <c r="BJ94" s="264">
        <f>Equity!BJ24</f>
        <v>0</v>
      </c>
      <c r="BK94" s="264">
        <f>Equity!BK24</f>
        <v>0</v>
      </c>
      <c r="BL94" s="264">
        <f>Equity!BL24</f>
        <v>0</v>
      </c>
      <c r="BM94" s="264">
        <f>Equity!BM24</f>
        <v>0</v>
      </c>
      <c r="BN94" s="264">
        <f>Equity!BN24</f>
        <v>0</v>
      </c>
      <c r="BO94" s="264">
        <f>Equity!BO24</f>
        <v>0</v>
      </c>
      <c r="BP94" s="264">
        <f>Equity!BP24</f>
        <v>0</v>
      </c>
      <c r="BQ94" s="264">
        <f>Equity!BQ24</f>
        <v>0</v>
      </c>
      <c r="BR94" s="264">
        <f>Equity!BR24</f>
        <v>0</v>
      </c>
      <c r="BS94" s="264">
        <f>Equity!BS24</f>
        <v>0</v>
      </c>
      <c r="BT94" s="264">
        <f>Equity!BT24</f>
        <v>0</v>
      </c>
      <c r="BU94" s="264">
        <f>Equity!BU24</f>
        <v>0</v>
      </c>
      <c r="BV94" s="264">
        <f>Equity!BV24</f>
        <v>0</v>
      </c>
      <c r="BW94" s="264">
        <f>Equity!BW24</f>
        <v>0</v>
      </c>
      <c r="BX94" s="264">
        <f>Equity!BX24</f>
        <v>0</v>
      </c>
      <c r="BY94" s="264">
        <f>Equity!BY24</f>
        <v>0</v>
      </c>
      <c r="BZ94" s="264">
        <f>Equity!BZ24</f>
        <v>0</v>
      </c>
      <c r="CA94" s="264">
        <f>Equity!CA24</f>
        <v>0</v>
      </c>
      <c r="CB94" s="264">
        <f>Equity!CB24</f>
        <v>0</v>
      </c>
      <c r="CC94" s="264">
        <f>Equity!CC24</f>
        <v>0</v>
      </c>
      <c r="CD94" s="264">
        <f>Equity!CD24</f>
        <v>0</v>
      </c>
      <c r="CE94" s="264">
        <f>Equity!CE24</f>
        <v>0</v>
      </c>
      <c r="CF94" s="264">
        <f>Equity!CF24</f>
        <v>0</v>
      </c>
      <c r="CG94" s="264">
        <f>Equity!CG24</f>
        <v>0</v>
      </c>
      <c r="CH94" s="264">
        <f>Equity!CH24</f>
        <v>0</v>
      </c>
      <c r="CI94" s="264">
        <f>Equity!CI24</f>
        <v>0</v>
      </c>
      <c r="CJ94" s="264">
        <f>Equity!CJ24</f>
        <v>0</v>
      </c>
      <c r="CK94" s="264">
        <f>Equity!CK24</f>
        <v>0</v>
      </c>
      <c r="CL94" s="264">
        <f>Equity!CL24</f>
        <v>0</v>
      </c>
    </row>
    <row r="95" spans="1:116" x14ac:dyDescent="0.35">
      <c r="B95" t="s">
        <v>236</v>
      </c>
      <c r="F95" t="s">
        <v>236</v>
      </c>
      <c r="G95" s="27" t="s">
        <v>639</v>
      </c>
      <c r="K95" s="63">
        <f t="shared" ref="K95:P95" si="156">SUMIF($4:$4,K$3,95:95)</f>
        <v>170000000</v>
      </c>
      <c r="L95" s="63">
        <f t="shared" si="156"/>
        <v>0</v>
      </c>
      <c r="M95" s="63">
        <f t="shared" si="156"/>
        <v>0</v>
      </c>
      <c r="N95" s="63">
        <f t="shared" si="156"/>
        <v>0</v>
      </c>
      <c r="O95" s="63">
        <f t="shared" si="156"/>
        <v>0</v>
      </c>
      <c r="P95" s="63">
        <f t="shared" si="156"/>
        <v>0</v>
      </c>
      <c r="Q95" s="28"/>
      <c r="R95"/>
      <c r="S95" s="265">
        <f t="shared" ref="S95:AX95" si="157">SUMIF($C:$C,$F95,S:S)</f>
        <v>170000000</v>
      </c>
      <c r="T95" s="265">
        <f t="shared" si="157"/>
        <v>0</v>
      </c>
      <c r="U95" s="265">
        <f t="shared" si="157"/>
        <v>0</v>
      </c>
      <c r="V95" s="265">
        <f t="shared" si="157"/>
        <v>0</v>
      </c>
      <c r="W95" s="265">
        <f t="shared" si="157"/>
        <v>0</v>
      </c>
      <c r="X95" s="265">
        <f t="shared" si="157"/>
        <v>0</v>
      </c>
      <c r="Y95" s="265">
        <f t="shared" si="157"/>
        <v>0</v>
      </c>
      <c r="Z95" s="265">
        <f t="shared" si="157"/>
        <v>0</v>
      </c>
      <c r="AA95" s="265">
        <f t="shared" si="157"/>
        <v>0</v>
      </c>
      <c r="AB95" s="265">
        <f t="shared" si="157"/>
        <v>0</v>
      </c>
      <c r="AC95" s="265">
        <f t="shared" si="157"/>
        <v>0</v>
      </c>
      <c r="AD95" s="265">
        <f t="shared" si="157"/>
        <v>0</v>
      </c>
      <c r="AE95" s="265">
        <f t="shared" si="157"/>
        <v>0</v>
      </c>
      <c r="AF95" s="265">
        <f t="shared" si="157"/>
        <v>0</v>
      </c>
      <c r="AG95" s="265">
        <f t="shared" si="157"/>
        <v>0</v>
      </c>
      <c r="AH95" s="265">
        <f t="shared" si="157"/>
        <v>0</v>
      </c>
      <c r="AI95" s="265">
        <f t="shared" si="157"/>
        <v>0</v>
      </c>
      <c r="AJ95" s="265">
        <f t="shared" si="157"/>
        <v>0</v>
      </c>
      <c r="AK95" s="265">
        <f t="shared" si="157"/>
        <v>0</v>
      </c>
      <c r="AL95" s="265">
        <f t="shared" si="157"/>
        <v>0</v>
      </c>
      <c r="AM95" s="265">
        <f t="shared" si="157"/>
        <v>0</v>
      </c>
      <c r="AN95" s="265">
        <f t="shared" si="157"/>
        <v>0</v>
      </c>
      <c r="AO95" s="265">
        <f t="shared" si="157"/>
        <v>0</v>
      </c>
      <c r="AP95" s="265">
        <f t="shared" si="157"/>
        <v>0</v>
      </c>
      <c r="AQ95" s="265">
        <f t="shared" si="157"/>
        <v>0</v>
      </c>
      <c r="AR95" s="265">
        <f t="shared" si="157"/>
        <v>0</v>
      </c>
      <c r="AS95" s="265">
        <f t="shared" si="157"/>
        <v>0</v>
      </c>
      <c r="AT95" s="265">
        <f t="shared" si="157"/>
        <v>0</v>
      </c>
      <c r="AU95" s="265">
        <f t="shared" si="157"/>
        <v>0</v>
      </c>
      <c r="AV95" s="265">
        <f t="shared" si="157"/>
        <v>0</v>
      </c>
      <c r="AW95" s="265">
        <f t="shared" si="157"/>
        <v>0</v>
      </c>
      <c r="AX95" s="265">
        <f t="shared" si="157"/>
        <v>0</v>
      </c>
      <c r="AY95" s="265">
        <f t="shared" ref="AY95:CD95" si="158">SUMIF($C:$C,$F95,AY:AY)</f>
        <v>0</v>
      </c>
      <c r="AZ95" s="265">
        <f t="shared" si="158"/>
        <v>0</v>
      </c>
      <c r="BA95" s="265">
        <f t="shared" si="158"/>
        <v>0</v>
      </c>
      <c r="BB95" s="265">
        <f t="shared" si="158"/>
        <v>0</v>
      </c>
      <c r="BC95" s="265">
        <f t="shared" si="158"/>
        <v>0</v>
      </c>
      <c r="BD95" s="265">
        <f t="shared" si="158"/>
        <v>0</v>
      </c>
      <c r="BE95" s="265">
        <f t="shared" si="158"/>
        <v>0</v>
      </c>
      <c r="BF95" s="265">
        <f t="shared" si="158"/>
        <v>0</v>
      </c>
      <c r="BG95" s="265">
        <f t="shared" si="158"/>
        <v>0</v>
      </c>
      <c r="BH95" s="265">
        <f t="shared" si="158"/>
        <v>0</v>
      </c>
      <c r="BI95" s="265">
        <f t="shared" si="158"/>
        <v>0</v>
      </c>
      <c r="BJ95" s="265">
        <f t="shared" si="158"/>
        <v>0</v>
      </c>
      <c r="BK95" s="265">
        <f t="shared" si="158"/>
        <v>0</v>
      </c>
      <c r="BL95" s="265">
        <f t="shared" si="158"/>
        <v>0</v>
      </c>
      <c r="BM95" s="265">
        <f t="shared" si="158"/>
        <v>0</v>
      </c>
      <c r="BN95" s="265">
        <f t="shared" si="158"/>
        <v>0</v>
      </c>
      <c r="BO95" s="265">
        <f t="shared" si="158"/>
        <v>0</v>
      </c>
      <c r="BP95" s="265">
        <f t="shared" si="158"/>
        <v>0</v>
      </c>
      <c r="BQ95" s="265">
        <f t="shared" si="158"/>
        <v>0</v>
      </c>
      <c r="BR95" s="265">
        <f t="shared" si="158"/>
        <v>0</v>
      </c>
      <c r="BS95" s="265">
        <f t="shared" si="158"/>
        <v>0</v>
      </c>
      <c r="BT95" s="265">
        <f t="shared" si="158"/>
        <v>0</v>
      </c>
      <c r="BU95" s="265">
        <f t="shared" si="158"/>
        <v>0</v>
      </c>
      <c r="BV95" s="265">
        <f t="shared" si="158"/>
        <v>0</v>
      </c>
      <c r="BW95" s="265">
        <f t="shared" si="158"/>
        <v>0</v>
      </c>
      <c r="BX95" s="265">
        <f t="shared" si="158"/>
        <v>0</v>
      </c>
      <c r="BY95" s="265">
        <f t="shared" si="158"/>
        <v>0</v>
      </c>
      <c r="BZ95" s="265">
        <f t="shared" si="158"/>
        <v>0</v>
      </c>
      <c r="CA95" s="265">
        <f t="shared" si="158"/>
        <v>0</v>
      </c>
      <c r="CB95" s="265">
        <f t="shared" si="158"/>
        <v>0</v>
      </c>
      <c r="CC95" s="265">
        <f t="shared" si="158"/>
        <v>0</v>
      </c>
      <c r="CD95" s="265">
        <f t="shared" si="158"/>
        <v>0</v>
      </c>
      <c r="CE95" s="265">
        <f t="shared" ref="CE95:CL95" si="159">SUMIF($C:$C,$F95,CE:CE)</f>
        <v>0</v>
      </c>
      <c r="CF95" s="265">
        <f t="shared" si="159"/>
        <v>0</v>
      </c>
      <c r="CG95" s="265">
        <f t="shared" si="159"/>
        <v>0</v>
      </c>
      <c r="CH95" s="265">
        <f t="shared" si="159"/>
        <v>0</v>
      </c>
      <c r="CI95" s="265">
        <f t="shared" si="159"/>
        <v>0</v>
      </c>
      <c r="CJ95" s="265">
        <f t="shared" si="159"/>
        <v>0</v>
      </c>
      <c r="CK95" s="265">
        <f t="shared" si="159"/>
        <v>0</v>
      </c>
      <c r="CL95" s="265">
        <f t="shared" si="159"/>
        <v>0</v>
      </c>
      <c r="CN95" s="265">
        <f t="shared" ref="CN95:DL95" si="160">SUMIF($C:$C,$F95,CN:CN)</f>
        <v>0</v>
      </c>
      <c r="CO95" s="265">
        <f t="shared" si="160"/>
        <v>0</v>
      </c>
      <c r="CP95" s="265">
        <f t="shared" si="160"/>
        <v>0</v>
      </c>
      <c r="CQ95" s="265">
        <f t="shared" si="160"/>
        <v>0</v>
      </c>
      <c r="CR95" s="265">
        <f t="shared" si="160"/>
        <v>0</v>
      </c>
      <c r="CS95" s="265">
        <f t="shared" si="160"/>
        <v>0</v>
      </c>
      <c r="CT95" s="265">
        <f t="shared" si="160"/>
        <v>0</v>
      </c>
      <c r="CU95" s="265">
        <f t="shared" si="160"/>
        <v>0</v>
      </c>
      <c r="CV95" s="265">
        <f t="shared" si="160"/>
        <v>0</v>
      </c>
      <c r="CW95" s="265">
        <f t="shared" si="160"/>
        <v>0</v>
      </c>
      <c r="CX95" s="265">
        <f t="shared" si="160"/>
        <v>0</v>
      </c>
      <c r="CY95" s="265">
        <f t="shared" si="160"/>
        <v>0</v>
      </c>
      <c r="CZ95" s="265">
        <f t="shared" si="160"/>
        <v>0</v>
      </c>
      <c r="DA95" s="265">
        <f t="shared" si="160"/>
        <v>0</v>
      </c>
      <c r="DB95" s="265">
        <f t="shared" si="160"/>
        <v>0</v>
      </c>
      <c r="DC95" s="265">
        <f t="shared" si="160"/>
        <v>0</v>
      </c>
      <c r="DD95" s="265">
        <f t="shared" si="160"/>
        <v>0</v>
      </c>
      <c r="DE95" s="265">
        <f t="shared" si="160"/>
        <v>0</v>
      </c>
      <c r="DF95" s="265">
        <f t="shared" si="160"/>
        <v>0</v>
      </c>
      <c r="DG95" s="265">
        <f t="shared" si="160"/>
        <v>0</v>
      </c>
      <c r="DH95" s="265">
        <f t="shared" si="160"/>
        <v>0</v>
      </c>
      <c r="DI95" s="265">
        <f t="shared" si="160"/>
        <v>0</v>
      </c>
      <c r="DJ95" s="265">
        <f t="shared" si="160"/>
        <v>0</v>
      </c>
      <c r="DK95" s="265">
        <f t="shared" si="160"/>
        <v>0</v>
      </c>
      <c r="DL95" s="265">
        <f t="shared" si="160"/>
        <v>0</v>
      </c>
    </row>
    <row r="96" spans="1:116" x14ac:dyDescent="0.35">
      <c r="B96" t="s">
        <v>236</v>
      </c>
      <c r="K96" s="28"/>
      <c r="L96" s="28"/>
      <c r="M96" s="28"/>
      <c r="N96" s="28"/>
      <c r="O96" s="28"/>
      <c r="P96" s="28"/>
      <c r="R96"/>
    </row>
    <row r="97" spans="7:116" x14ac:dyDescent="0.35">
      <c r="G97" s="27" t="s">
        <v>640</v>
      </c>
      <c r="K97" s="28">
        <f t="shared" ref="K97:P97" ca="1" si="161">SUMIF($4:$4,K$3,97:97)</f>
        <v>169694487.19999993</v>
      </c>
      <c r="L97" s="28">
        <f t="shared" ca="1" si="161"/>
        <v>-654869.81819769694</v>
      </c>
      <c r="M97" s="28">
        <f t="shared" ca="1" si="161"/>
        <v>-703925.50070500362</v>
      </c>
      <c r="N97" s="28">
        <f t="shared" ca="1" si="161"/>
        <v>-756296.84256576071</v>
      </c>
      <c r="O97" s="28">
        <f t="shared" ca="1" si="161"/>
        <v>-812194.7308168849</v>
      </c>
      <c r="P97" s="28">
        <f t="shared" ca="1" si="161"/>
        <v>-487372.89637122373</v>
      </c>
      <c r="S97" s="28">
        <f t="shared" ref="S97:AX97" ca="1" si="162">S88+S95+S91</f>
        <v>169974540.59999999</v>
      </c>
      <c r="T97" s="28">
        <f t="shared" ca="1" si="162"/>
        <v>-25459.4</v>
      </c>
      <c r="U97" s="28">
        <f t="shared" ca="1" si="162"/>
        <v>-25459.4</v>
      </c>
      <c r="V97" s="28">
        <f t="shared" ca="1" si="162"/>
        <v>-25459.4</v>
      </c>
      <c r="W97" s="28">
        <f t="shared" ca="1" si="162"/>
        <v>-25459.4</v>
      </c>
      <c r="X97" s="28">
        <f t="shared" ca="1" si="162"/>
        <v>-25459.4</v>
      </c>
      <c r="Y97" s="28">
        <f t="shared" ca="1" si="162"/>
        <v>-25459.4</v>
      </c>
      <c r="Z97" s="28">
        <f t="shared" ca="1" si="162"/>
        <v>-25459.4</v>
      </c>
      <c r="AA97" s="28">
        <f t="shared" ca="1" si="162"/>
        <v>-25459.4</v>
      </c>
      <c r="AB97" s="28">
        <f t="shared" ca="1" si="162"/>
        <v>-25459.4</v>
      </c>
      <c r="AC97" s="28">
        <f t="shared" ca="1" si="162"/>
        <v>-25459.4</v>
      </c>
      <c r="AD97" s="28">
        <f t="shared" ca="1" si="162"/>
        <v>-25459.4</v>
      </c>
      <c r="AE97" s="28">
        <f t="shared" ca="1" si="162"/>
        <v>-53362.60415099161</v>
      </c>
      <c r="AF97" s="28">
        <f t="shared" ca="1" si="162"/>
        <v>-53578.083215388135</v>
      </c>
      <c r="AG97" s="28">
        <f t="shared" ca="1" si="162"/>
        <v>-53794.89533693323</v>
      </c>
      <c r="AH97" s="28">
        <f t="shared" ca="1" si="162"/>
        <v>-54013.04788348054</v>
      </c>
      <c r="AI97" s="28">
        <f t="shared" ca="1" si="162"/>
        <v>-54232.548261139011</v>
      </c>
      <c r="AJ97" s="28">
        <f t="shared" ca="1" si="162"/>
        <v>-54453.403914464157</v>
      </c>
      <c r="AK97" s="28">
        <f t="shared" ca="1" si="162"/>
        <v>-54675.6223266491</v>
      </c>
      <c r="AL97" s="28">
        <f t="shared" ca="1" si="162"/>
        <v>-54899.211019718256</v>
      </c>
      <c r="AM97" s="28">
        <f t="shared" ca="1" si="162"/>
        <v>-55124.177554720765</v>
      </c>
      <c r="AN97" s="28">
        <f t="shared" ca="1" si="162"/>
        <v>-55350.529531924418</v>
      </c>
      <c r="AO97" s="28">
        <f t="shared" ca="1" si="162"/>
        <v>-55578.27459101149</v>
      </c>
      <c r="AP97" s="28">
        <f t="shared" ca="1" si="162"/>
        <v>-55807.420411276194</v>
      </c>
      <c r="AQ97" s="28">
        <f t="shared" ca="1" si="162"/>
        <v>-57358.186961821164</v>
      </c>
      <c r="AR97" s="28">
        <f t="shared" ca="1" si="162"/>
        <v>-57590.157501755864</v>
      </c>
      <c r="AS97" s="28">
        <f t="shared" ca="1" si="162"/>
        <v>-57823.552080396359</v>
      </c>
      <c r="AT97" s="28">
        <f t="shared" ca="1" si="162"/>
        <v>-58058.378537465745</v>
      </c>
      <c r="AU97" s="28">
        <f t="shared" ca="1" si="162"/>
        <v>-58294.64475329483</v>
      </c>
      <c r="AV97" s="28">
        <f t="shared" ca="1" si="162"/>
        <v>-58532.358649025176</v>
      </c>
      <c r="AW97" s="28">
        <f t="shared" ca="1" si="162"/>
        <v>-58771.528186811862</v>
      </c>
      <c r="AX97" s="28">
        <f t="shared" ca="1" si="162"/>
        <v>-59012.161370027927</v>
      </c>
      <c r="AY97" s="28">
        <f t="shared" ref="AY97:CD97" ca="1" si="163">AY88+AY95+AY91</f>
        <v>-59254.266243469829</v>
      </c>
      <c r="AZ97" s="28">
        <f t="shared" ca="1" si="163"/>
        <v>-59497.850893563562</v>
      </c>
      <c r="BA97" s="28">
        <f t="shared" ca="1" si="163"/>
        <v>-59742.923448571164</v>
      </c>
      <c r="BB97" s="28">
        <f t="shared" ca="1" si="163"/>
        <v>-59989.492078800249</v>
      </c>
      <c r="BC97" s="28">
        <f t="shared" ca="1" si="163"/>
        <v>-61623.787859312855</v>
      </c>
      <c r="BD97" s="28">
        <f t="shared" ca="1" si="163"/>
        <v>-61873.37332013472</v>
      </c>
      <c r="BE97" s="28">
        <f t="shared" ca="1" si="163"/>
        <v>-62124.479621467341</v>
      </c>
      <c r="BF97" s="28">
        <f t="shared" ca="1" si="163"/>
        <v>-62377.115103901757</v>
      </c>
      <c r="BG97" s="28">
        <f t="shared" ca="1" si="163"/>
        <v>-62631.288151128581</v>
      </c>
      <c r="BH97" s="28">
        <f t="shared" ca="1" si="163"/>
        <v>-62887.007190155229</v>
      </c>
      <c r="BI97" s="28">
        <f t="shared" ca="1" si="163"/>
        <v>-63144.280691520849</v>
      </c>
      <c r="BJ97" s="28">
        <f t="shared" ca="1" si="163"/>
        <v>-63403.117169510471</v>
      </c>
      <c r="BK97" s="28">
        <f t="shared" ca="1" si="163"/>
        <v>-63663.525182376878</v>
      </c>
      <c r="BL97" s="28">
        <f t="shared" ca="1" si="163"/>
        <v>-63925.513332553368</v>
      </c>
      <c r="BM97" s="28">
        <f t="shared" ca="1" si="163"/>
        <v>-64189.090266880012</v>
      </c>
      <c r="BN97" s="28">
        <f t="shared" ca="1" si="163"/>
        <v>-64454.264676818697</v>
      </c>
      <c r="BO97" s="28">
        <f t="shared" ca="1" si="163"/>
        <v>-66176.579304302664</v>
      </c>
      <c r="BP97" s="28">
        <f t="shared" ca="1" si="163"/>
        <v>-66444.974919459317</v>
      </c>
      <c r="BQ97" s="28">
        <f t="shared" ca="1" si="163"/>
        <v>-66714.994354582115</v>
      </c>
      <c r="BR97" s="28">
        <f t="shared" ca="1" si="163"/>
        <v>-66986.646481859396</v>
      </c>
      <c r="BS97" s="28">
        <f t="shared" ca="1" si="163"/>
        <v>-67259.940219220705</v>
      </c>
      <c r="BT97" s="28">
        <f t="shared" ca="1" si="163"/>
        <v>-67534.884530567753</v>
      </c>
      <c r="BU97" s="28">
        <f t="shared" ca="1" si="163"/>
        <v>-67811.488426000244</v>
      </c>
      <c r="BV97" s="28">
        <f t="shared" ca="1" si="163"/>
        <v>-68089.760962047803</v>
      </c>
      <c r="BW97" s="28">
        <f t="shared" ca="1" si="163"/>
        <v>-68369.71124189673</v>
      </c>
      <c r="BX97" s="28">
        <f t="shared" ca="1" si="163"/>
        <v>-68651.348415626213</v>
      </c>
      <c r="BY97" s="28">
        <f t="shared" ca="1" si="163"/>
        <v>-68934.681680436246</v>
      </c>
      <c r="BZ97" s="28">
        <f t="shared" ca="1" si="163"/>
        <v>-69219.720280885696</v>
      </c>
      <c r="CA97" s="28">
        <f t="shared" ca="1" si="163"/>
        <v>-40428.016564678306</v>
      </c>
      <c r="CB97" s="28">
        <f t="shared" ca="1" si="163"/>
        <v>-40461.437363597564</v>
      </c>
      <c r="CC97" s="28">
        <f t="shared" ca="1" si="163"/>
        <v>-40494.997415845748</v>
      </c>
      <c r="CD97" s="28">
        <f t="shared" ca="1" si="163"/>
        <v>-40528.697301645021</v>
      </c>
      <c r="CE97" s="28">
        <f t="shared" ref="CE97:CL97" ca="1" si="164">CE88+CE95+CE91</f>
        <v>-40562.537603635152</v>
      </c>
      <c r="CF97" s="28">
        <f t="shared" ca="1" si="164"/>
        <v>-40596.518906883051</v>
      </c>
      <c r="CG97" s="28">
        <f t="shared" ca="1" si="164"/>
        <v>-40630.641798895318</v>
      </c>
      <c r="CH97" s="28">
        <f t="shared" ca="1" si="164"/>
        <v>-40664.90686962381</v>
      </c>
      <c r="CI97" s="28">
        <f t="shared" ca="1" si="164"/>
        <v>-40699.314711480489</v>
      </c>
      <c r="CJ97" s="28">
        <f t="shared" ca="1" si="164"/>
        <v>-40733.86591934468</v>
      </c>
      <c r="CK97" s="28">
        <f t="shared" ca="1" si="164"/>
        <v>-40768.561090575065</v>
      </c>
      <c r="CL97" s="28">
        <f t="shared" ca="1" si="164"/>
        <v>-40803.40082501946</v>
      </c>
      <c r="CN97" s="28">
        <f t="shared" ref="CN97:DL97" ca="1" si="165">CN88+CN95+CN91</f>
        <v>0</v>
      </c>
      <c r="CO97" s="28">
        <f t="shared" ca="1" si="165"/>
        <v>0</v>
      </c>
      <c r="CP97" s="28">
        <f t="shared" ca="1" si="165"/>
        <v>0</v>
      </c>
      <c r="CQ97" s="28">
        <f t="shared" ca="1" si="165"/>
        <v>0</v>
      </c>
      <c r="CR97" s="28">
        <f t="shared" ca="1" si="165"/>
        <v>0</v>
      </c>
      <c r="CS97" s="28">
        <f t="shared" ca="1" si="165"/>
        <v>0</v>
      </c>
      <c r="CT97" s="28">
        <f t="shared" ca="1" si="165"/>
        <v>0</v>
      </c>
      <c r="CU97" s="28">
        <f t="shared" ca="1" si="165"/>
        <v>0</v>
      </c>
      <c r="CV97" s="28">
        <f t="shared" ca="1" si="165"/>
        <v>0</v>
      </c>
      <c r="CW97" s="28">
        <f t="shared" ca="1" si="165"/>
        <v>0</v>
      </c>
      <c r="CX97" s="28">
        <f t="shared" ca="1" si="165"/>
        <v>0</v>
      </c>
      <c r="CY97" s="28">
        <f t="shared" ca="1" si="165"/>
        <v>0</v>
      </c>
      <c r="CZ97" s="28">
        <f t="shared" ca="1" si="165"/>
        <v>0</v>
      </c>
      <c r="DA97" s="28">
        <f t="shared" ca="1" si="165"/>
        <v>0</v>
      </c>
      <c r="DB97" s="28">
        <f t="shared" ca="1" si="165"/>
        <v>0</v>
      </c>
      <c r="DC97" s="28">
        <f t="shared" ca="1" si="165"/>
        <v>0</v>
      </c>
      <c r="DD97" s="28">
        <f t="shared" ca="1" si="165"/>
        <v>0</v>
      </c>
      <c r="DE97" s="28">
        <f t="shared" ca="1" si="165"/>
        <v>0</v>
      </c>
      <c r="DF97" s="28">
        <f t="shared" ca="1" si="165"/>
        <v>0</v>
      </c>
      <c r="DG97" s="28">
        <f t="shared" ca="1" si="165"/>
        <v>0</v>
      </c>
      <c r="DH97" s="28">
        <f t="shared" ca="1" si="165"/>
        <v>0</v>
      </c>
      <c r="DI97" s="28">
        <f t="shared" ca="1" si="165"/>
        <v>0</v>
      </c>
      <c r="DJ97" s="28">
        <f t="shared" ca="1" si="165"/>
        <v>0</v>
      </c>
      <c r="DK97" s="28">
        <f t="shared" ca="1" si="165"/>
        <v>0</v>
      </c>
      <c r="DL97" s="28">
        <f t="shared" ca="1" si="165"/>
        <v>0</v>
      </c>
    </row>
  </sheetData>
  <conditionalFormatting sqref="H58:CL58 CN58:DL58">
    <cfRule type="cellIs" dxfId="531" priority="8504" operator="lessThan">
      <formula>0</formula>
    </cfRule>
  </conditionalFormatting>
  <conditionalFormatting sqref="CN10:DL13 H4:J10 O4:CL10 K4:N4 K6:N8 H11:CL11 H13:CL13 H12:J12 O12:CL12 H55:CL82 H15:CL16 H97:CL1048576 H83:Q96 S83:CL96 CN15:DL16 S18:CL21 H18:Q21 CN18:DL21 CN23:DL1048576 H23:Q54 S23:CL54">
    <cfRule type="expression" dxfId="530" priority="8503">
      <formula>ISNUMBER(SEARCH("Calcs.", _xlfn.FORMULATEXT(H4)))</formula>
    </cfRule>
  </conditionalFormatting>
  <conditionalFormatting sqref="CN10:DL13 H4:J10 O4:CL10 K4:N4 K6:N8 H11:CL11 H13:CL13 H12:J12 O12:CL12 H55:CL82 H15:CL16 H97:CL97 H83:Q96 S83:CL96 CN15:DL16 S18:CL21 H18:Q21 CN18:DL21 CN23:DL97 H23:Q54 S23:CL54">
    <cfRule type="expression" dxfId="529" priority="8505">
      <formula>ISNUMBER(SEARCH("Assumption", _xlfn.FORMULATEXT(H4)))</formula>
    </cfRule>
  </conditionalFormatting>
  <conditionalFormatting sqref="A3:CL3">
    <cfRule type="cellIs" dxfId="528" priority="8502" stopIfTrue="1" operator="notEqual">
      <formula>0.6545646468</formula>
    </cfRule>
  </conditionalFormatting>
  <conditionalFormatting sqref="CN2:DL2">
    <cfRule type="cellIs" dxfId="527" priority="8501" stopIfTrue="1" operator="notEqual">
      <formula>0.6545646468</formula>
    </cfRule>
  </conditionalFormatting>
  <conditionalFormatting sqref="H2:P2">
    <cfRule type="cellIs" dxfId="526" priority="8500" stopIfTrue="1" operator="notEqual">
      <formula>0.6545646468</formula>
    </cfRule>
  </conditionalFormatting>
  <conditionalFormatting sqref="CN1:DL1">
    <cfRule type="cellIs" dxfId="525" priority="8499" stopIfTrue="1" operator="notEqual">
      <formula>0.6545646468</formula>
    </cfRule>
  </conditionalFormatting>
  <conditionalFormatting sqref="J1">
    <cfRule type="cellIs" dxfId="524" priority="8498" stopIfTrue="1" operator="notEqual">
      <formula>0.6545646468</formula>
    </cfRule>
  </conditionalFormatting>
  <conditionalFormatting sqref="K1:P1">
    <cfRule type="cellIs" dxfId="523" priority="8497" stopIfTrue="1" operator="notEqual">
      <formula>0.6545646468</formula>
    </cfRule>
  </conditionalFormatting>
  <conditionalFormatting sqref="R1:CL1">
    <cfRule type="cellIs" dxfId="522" priority="8496" stopIfTrue="1" operator="notEqual">
      <formula>0.6545646468</formula>
    </cfRule>
  </conditionalFormatting>
  <conditionalFormatting sqref="R17 H17:P17">
    <cfRule type="expression" dxfId="521" priority="7">
      <formula>ISNUMBER(SEARCH("Calcs.", _xlfn.FORMULATEXT(H17)))</formula>
    </cfRule>
    <cfRule type="expression" dxfId="520" priority="8">
      <formula>ISNUMBER(SEARCH("Assumption", _xlfn.FORMULATEXT(H17)))</formula>
    </cfRule>
    <cfRule type="expression" dxfId="519" priority="9">
      <formula>ISNUMBER(SEARCH("=", _xlfn.FORMULATEXT(H17)))</formula>
    </cfRule>
    <cfRule type="expression" dxfId="518" priority="10">
      <formula>(ISNUMBER(SEARCH("=", _xlfn.FORMULATEXT(H17)))*1=0)</formula>
    </cfRule>
  </conditionalFormatting>
  <conditionalFormatting sqref="R17 H17:P17">
    <cfRule type="expression" dxfId="517" priority="6">
      <formula>ISNUMBER(SEARCH("IS BS CF", _xlfn.FORMULATEXT(H17)))</formula>
    </cfRule>
  </conditionalFormatting>
  <conditionalFormatting sqref="R22 H22:P22">
    <cfRule type="expression" dxfId="516" priority="2">
      <formula>ISNUMBER(SEARCH("Calcs.", _xlfn.FORMULATEXT(H22)))</formula>
    </cfRule>
    <cfRule type="expression" dxfId="515" priority="3">
      <formula>ISNUMBER(SEARCH("Assumption", _xlfn.FORMULATEXT(H22)))</formula>
    </cfRule>
    <cfRule type="expression" dxfId="514" priority="4">
      <formula>ISNUMBER(SEARCH("=", _xlfn.FORMULATEXT(H22)))</formula>
    </cfRule>
    <cfRule type="expression" dxfId="513" priority="5">
      <formula>(ISNUMBER(SEARCH("=", _xlfn.FORMULATEXT(H22)))*1=0)</formula>
    </cfRule>
  </conditionalFormatting>
  <conditionalFormatting sqref="R22 H22:P22">
    <cfRule type="expression" dxfId="512" priority="1">
      <formula>ISNUMBER(SEARCH("IS BS CF", _xlfn.FORMULATEXT(H22)))</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862B2-C89D-44E5-B9BD-9396C9589664}">
  <sheetPr codeName="Sheet10">
    <tabColor theme="4"/>
  </sheetPr>
  <dimension ref="A1:DM2197"/>
  <sheetViews>
    <sheetView showGridLines="0" zoomScale="70" zoomScaleNormal="70" workbookViewId="0">
      <pane xSplit="7" ySplit="9" topLeftCell="H31" activePane="bottomRight" state="frozen"/>
      <selection pane="topRight" activeCell="H1" sqref="H1"/>
      <selection pane="bottomLeft" activeCell="A8" sqref="A8"/>
      <selection pane="bottomRight" activeCell="R74" sqref="R74"/>
    </sheetView>
  </sheetViews>
  <sheetFormatPr defaultRowHeight="14.5" outlineLevelRow="1" outlineLevelCol="1" x14ac:dyDescent="0.35"/>
  <cols>
    <col min="1" max="1" width="2.453125" bestFit="1" customWidth="1"/>
    <col min="2" max="2" width="8.7265625" hidden="1" customWidth="1" outlineLevel="1"/>
    <col min="3" max="3" width="21.7265625" hidden="1" customWidth="1" outlineLevel="1"/>
    <col min="4" max="4" width="11.6328125" hidden="1" customWidth="1" outlineLevel="1"/>
    <col min="5" max="5" width="13.1796875" hidden="1" customWidth="1" outlineLevel="1"/>
    <col min="6" max="6" width="11.6328125" hidden="1" customWidth="1" outlineLevel="1"/>
    <col min="7" max="7" width="27.7265625" bestFit="1" customWidth="1" collapsed="1"/>
    <col min="8" max="8" width="5" bestFit="1" customWidth="1"/>
    <col min="9" max="9" width="4.81640625" style="1" bestFit="1" customWidth="1"/>
    <col min="10" max="10" width="13.36328125" style="1" customWidth="1"/>
    <col min="11" max="11" width="13.36328125" customWidth="1"/>
    <col min="12" max="16" width="13.36328125" bestFit="1" customWidth="1"/>
    <col min="17" max="17" width="2" customWidth="1"/>
    <col min="18" max="18" width="12.26953125" style="8" customWidth="1"/>
    <col min="19" max="90" width="12.26953125" style="8" bestFit="1" customWidth="1"/>
    <col min="91" max="91" width="12.54296875" bestFit="1" customWidth="1"/>
    <col min="92" max="92" width="6.54296875" style="1" bestFit="1" customWidth="1"/>
    <col min="93" max="93" width="6.90625" bestFit="1" customWidth="1"/>
    <col min="94" max="94" width="6.26953125" bestFit="1" customWidth="1"/>
    <col min="95" max="95" width="6.453125" bestFit="1" customWidth="1"/>
    <col min="96" max="96" width="6.54296875" bestFit="1" customWidth="1"/>
    <col min="97" max="97" width="6.90625" bestFit="1" customWidth="1"/>
    <col min="98" max="98" width="6.26953125" bestFit="1" customWidth="1"/>
    <col min="99" max="99" width="6.453125" bestFit="1" customWidth="1"/>
    <col min="100" max="100" width="6.54296875" bestFit="1" customWidth="1"/>
    <col min="101" max="101" width="6.90625" bestFit="1" customWidth="1"/>
    <col min="102" max="102" width="6.26953125" bestFit="1" customWidth="1"/>
    <col min="103" max="103" width="6.453125" bestFit="1" customWidth="1"/>
    <col min="104" max="104" width="6.54296875" bestFit="1" customWidth="1"/>
    <col min="105" max="105" width="6.90625" bestFit="1" customWidth="1"/>
    <col min="106" max="106" width="6.26953125" bestFit="1" customWidth="1"/>
    <col min="107" max="107" width="6.453125" bestFit="1" customWidth="1"/>
    <col min="108" max="108" width="6.54296875" bestFit="1" customWidth="1"/>
    <col min="109" max="109" width="6.90625" bestFit="1" customWidth="1"/>
    <col min="110" max="110" width="6.26953125" bestFit="1" customWidth="1"/>
    <col min="111" max="111" width="6.453125" bestFit="1" customWidth="1"/>
    <col min="112" max="112" width="6.54296875" bestFit="1" customWidth="1"/>
    <col min="113" max="113" width="6.90625" bestFit="1" customWidth="1"/>
    <col min="114" max="114" width="6.26953125" bestFit="1" customWidth="1"/>
    <col min="115" max="115" width="6.453125" bestFit="1" customWidth="1"/>
    <col min="116" max="116" width="6.54296875" bestFit="1" customWidth="1"/>
  </cols>
  <sheetData>
    <row r="1" spans="1:116" ht="15" thickBot="1" x14ac:dyDescent="0.4">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DI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35">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AY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ref="AZ2:CE2" si="5">EOMONTH(AY2,1)</f>
        <v>46326</v>
      </c>
      <c r="BA2" s="114">
        <f t="shared" si="5"/>
        <v>46356</v>
      </c>
      <c r="BB2" s="114">
        <f t="shared" si="5"/>
        <v>46387</v>
      </c>
      <c r="BC2" s="114">
        <f t="shared" si="5"/>
        <v>46418</v>
      </c>
      <c r="BD2" s="114">
        <f t="shared" si="5"/>
        <v>46446</v>
      </c>
      <c r="BE2" s="114">
        <f t="shared" si="5"/>
        <v>46477</v>
      </c>
      <c r="BF2" s="114">
        <f t="shared" si="5"/>
        <v>46507</v>
      </c>
      <c r="BG2" s="114">
        <f t="shared" si="5"/>
        <v>46538</v>
      </c>
      <c r="BH2" s="114">
        <f t="shared" si="5"/>
        <v>46568</v>
      </c>
      <c r="BI2" s="114">
        <f t="shared" si="5"/>
        <v>46599</v>
      </c>
      <c r="BJ2" s="114">
        <f t="shared" si="5"/>
        <v>46630</v>
      </c>
      <c r="BK2" s="114">
        <f t="shared" si="5"/>
        <v>46660</v>
      </c>
      <c r="BL2" s="114">
        <f t="shared" si="5"/>
        <v>46691</v>
      </c>
      <c r="BM2" s="114">
        <f t="shared" si="5"/>
        <v>46721</v>
      </c>
      <c r="BN2" s="114">
        <f t="shared" si="5"/>
        <v>46752</v>
      </c>
      <c r="BO2" s="114">
        <f t="shared" si="5"/>
        <v>46783</v>
      </c>
      <c r="BP2" s="114">
        <f t="shared" si="5"/>
        <v>46812</v>
      </c>
      <c r="BQ2" s="114">
        <f t="shared" si="5"/>
        <v>46843</v>
      </c>
      <c r="BR2" s="114">
        <f t="shared" si="5"/>
        <v>46873</v>
      </c>
      <c r="BS2" s="114">
        <f t="shared" si="5"/>
        <v>46904</v>
      </c>
      <c r="BT2" s="114">
        <f t="shared" si="5"/>
        <v>46934</v>
      </c>
      <c r="BU2" s="114">
        <f t="shared" si="5"/>
        <v>46965</v>
      </c>
      <c r="BV2" s="114">
        <f t="shared" si="5"/>
        <v>46996</v>
      </c>
      <c r="BW2" s="114">
        <f t="shared" si="5"/>
        <v>47026</v>
      </c>
      <c r="BX2" s="114">
        <f t="shared" si="5"/>
        <v>47057</v>
      </c>
      <c r="BY2" s="114">
        <f t="shared" si="5"/>
        <v>47087</v>
      </c>
      <c r="BZ2" s="114">
        <f t="shared" si="5"/>
        <v>47118</v>
      </c>
      <c r="CA2" s="114">
        <f t="shared" si="5"/>
        <v>47149</v>
      </c>
      <c r="CB2" s="114">
        <f t="shared" si="5"/>
        <v>47177</v>
      </c>
      <c r="CC2" s="114">
        <f t="shared" si="5"/>
        <v>47208</v>
      </c>
      <c r="CD2" s="114">
        <f t="shared" si="5"/>
        <v>47238</v>
      </c>
      <c r="CE2" s="114">
        <f t="shared" si="5"/>
        <v>47269</v>
      </c>
      <c r="CF2" s="114">
        <f t="shared" ref="CF2:CL2" si="6">EOMONTH(CE2,1)</f>
        <v>47299</v>
      </c>
      <c r="CG2" s="114">
        <f t="shared" si="6"/>
        <v>47330</v>
      </c>
      <c r="CH2" s="114">
        <f t="shared" si="6"/>
        <v>47361</v>
      </c>
      <c r="CI2" s="114">
        <f t="shared" si="6"/>
        <v>47391</v>
      </c>
      <c r="CJ2" s="114">
        <f t="shared" si="6"/>
        <v>47422</v>
      </c>
      <c r="CK2" s="114">
        <f t="shared" si="6"/>
        <v>47452</v>
      </c>
      <c r="CL2" s="114">
        <f t="shared" si="6"/>
        <v>47483</v>
      </c>
      <c r="CN2" s="229">
        <f>EOMONTH(CO2,-3)</f>
        <v>45291</v>
      </c>
      <c r="CO2" s="112">
        <v>45352</v>
      </c>
      <c r="CP2" s="229">
        <f t="shared" ref="CP2:DL2" si="7">EOMONTH(CO2,3)</f>
        <v>45473</v>
      </c>
      <c r="CQ2" s="229">
        <f t="shared" si="7"/>
        <v>45565</v>
      </c>
      <c r="CR2" s="229">
        <f t="shared" si="7"/>
        <v>45657</v>
      </c>
      <c r="CS2" s="229">
        <f t="shared" si="7"/>
        <v>45747</v>
      </c>
      <c r="CT2" s="229">
        <f t="shared" si="7"/>
        <v>45838</v>
      </c>
      <c r="CU2" s="229">
        <f t="shared" si="7"/>
        <v>45930</v>
      </c>
      <c r="CV2" s="229">
        <f t="shared" si="7"/>
        <v>46022</v>
      </c>
      <c r="CW2" s="229">
        <f t="shared" si="7"/>
        <v>46112</v>
      </c>
      <c r="CX2" s="229">
        <f t="shared" si="7"/>
        <v>46203</v>
      </c>
      <c r="CY2" s="229">
        <f t="shared" si="7"/>
        <v>46295</v>
      </c>
      <c r="CZ2" s="229">
        <f t="shared" si="7"/>
        <v>46387</v>
      </c>
      <c r="DA2" s="229">
        <f t="shared" si="7"/>
        <v>46477</v>
      </c>
      <c r="DB2" s="229">
        <f t="shared" si="7"/>
        <v>46568</v>
      </c>
      <c r="DC2" s="229">
        <f t="shared" si="7"/>
        <v>46660</v>
      </c>
      <c r="DD2" s="229">
        <f t="shared" si="7"/>
        <v>46752</v>
      </c>
      <c r="DE2" s="229">
        <f t="shared" si="7"/>
        <v>46843</v>
      </c>
      <c r="DF2" s="229">
        <f t="shared" si="7"/>
        <v>46934</v>
      </c>
      <c r="DG2" s="229">
        <f t="shared" si="7"/>
        <v>47026</v>
      </c>
      <c r="DH2" s="229">
        <f t="shared" si="7"/>
        <v>47118</v>
      </c>
      <c r="DI2" s="229">
        <f t="shared" si="7"/>
        <v>47208</v>
      </c>
      <c r="DJ2" s="229">
        <f t="shared" si="7"/>
        <v>47299</v>
      </c>
      <c r="DK2" s="229">
        <f t="shared" si="7"/>
        <v>47391</v>
      </c>
      <c r="DL2" s="229">
        <f t="shared" si="7"/>
        <v>47483</v>
      </c>
    </row>
    <row r="3" spans="1:116" hidden="1" outlineLevel="1" x14ac:dyDescent="0.35">
      <c r="G3" s="12" t="s">
        <v>642</v>
      </c>
      <c r="I3"/>
      <c r="J3"/>
      <c r="R3" s="286">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35">
      <c r="G4" s="12" t="s">
        <v>644</v>
      </c>
      <c r="I4"/>
      <c r="J4"/>
      <c r="R4" s="286">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35">
      <c r="G5" s="12"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35">
      <c r="G6" s="12"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35">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35">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DI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35">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35">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35">
      <c r="A11" s="31"/>
      <c r="B11" s="31" t="s">
        <v>243</v>
      </c>
      <c r="C11" s="31"/>
      <c r="D11" t="s">
        <v>246</v>
      </c>
      <c r="E11" s="8" t="str">
        <f t="shared" ref="E11:E42" si="16">ROW()&amp;" "&amp;D11</f>
        <v>11 GENASS</v>
      </c>
      <c r="F11" t="s">
        <v>340</v>
      </c>
      <c r="G11" s="311" t="s">
        <v>229</v>
      </c>
      <c r="H11" s="310"/>
      <c r="I11" s="374"/>
      <c r="J11" s="374"/>
      <c r="K11" s="310"/>
      <c r="L11" s="310"/>
      <c r="M11" s="310"/>
      <c r="N11" s="310"/>
      <c r="O11" s="310"/>
      <c r="P11" s="313"/>
      <c r="R11" s="312"/>
      <c r="S11" s="375"/>
      <c r="T11" s="375"/>
      <c r="U11" s="375"/>
      <c r="V11" s="375"/>
      <c r="W11" s="375"/>
      <c r="X11" s="375"/>
      <c r="Y11" s="375"/>
      <c r="Z11" s="375"/>
      <c r="AA11" s="375"/>
      <c r="AB11" s="375"/>
      <c r="AC11" s="375"/>
      <c r="AD11" s="375"/>
      <c r="AE11" s="375"/>
      <c r="AF11" s="375"/>
      <c r="AG11" s="375"/>
      <c r="AH11" s="375"/>
      <c r="AI11" s="375"/>
      <c r="AJ11" s="375"/>
      <c r="AK11" s="375"/>
      <c r="AL11" s="375"/>
      <c r="AM11" s="375"/>
      <c r="AN11" s="375"/>
      <c r="AO11" s="375"/>
      <c r="AP11" s="375"/>
      <c r="AQ11" s="375"/>
      <c r="AR11" s="375"/>
      <c r="AS11" s="375"/>
      <c r="AT11" s="375"/>
      <c r="AU11" s="375"/>
      <c r="AV11" s="375"/>
      <c r="AW11" s="375"/>
      <c r="AX11" s="375"/>
      <c r="AY11" s="375"/>
      <c r="AZ11" s="375"/>
      <c r="BA11" s="375"/>
      <c r="BB11" s="375"/>
      <c r="BC11" s="375"/>
      <c r="BD11" s="375"/>
      <c r="BE11" s="375"/>
      <c r="BF11" s="375"/>
      <c r="BG11" s="375"/>
      <c r="BH11" s="375"/>
      <c r="BI11" s="375"/>
      <c r="BJ11" s="375"/>
      <c r="BK11" s="375"/>
      <c r="BL11" s="375"/>
      <c r="BM11" s="375"/>
      <c r="BN11" s="375"/>
      <c r="BO11" s="375"/>
      <c r="BP11" s="375"/>
      <c r="BQ11" s="375"/>
      <c r="BR11" s="375"/>
      <c r="BS11" s="375"/>
      <c r="BT11" s="375"/>
      <c r="BU11" s="375"/>
      <c r="BV11" s="375"/>
      <c r="BW11" s="375"/>
      <c r="BX11" s="375"/>
      <c r="BY11" s="375"/>
      <c r="BZ11" s="375"/>
      <c r="CA11" s="375"/>
      <c r="CB11" s="375"/>
      <c r="CC11" s="375"/>
      <c r="CD11" s="375"/>
      <c r="CE11" s="375"/>
      <c r="CF11" s="375"/>
      <c r="CG11" s="375"/>
      <c r="CH11" s="375"/>
      <c r="CI11" s="375"/>
      <c r="CJ11" s="375"/>
      <c r="CK11" s="375"/>
      <c r="CL11" s="378"/>
      <c r="CN11" s="377"/>
      <c r="CO11" s="376"/>
      <c r="CP11" s="376"/>
      <c r="CQ11" s="376"/>
      <c r="CR11" s="376"/>
      <c r="CS11" s="376"/>
      <c r="CT11" s="376"/>
      <c r="CU11" s="376"/>
      <c r="CV11" s="376"/>
      <c r="CW11" s="376"/>
      <c r="CX11" s="376"/>
      <c r="CY11" s="376"/>
      <c r="CZ11" s="376"/>
      <c r="DA11" s="376"/>
      <c r="DB11" s="376"/>
      <c r="DC11" s="376"/>
      <c r="DD11" s="376"/>
      <c r="DE11" s="376"/>
      <c r="DF11" s="376"/>
      <c r="DG11" s="376"/>
      <c r="DH11" s="376"/>
      <c r="DI11" s="376"/>
      <c r="DJ11" s="376"/>
      <c r="DK11" s="376"/>
      <c r="DL11" s="379"/>
    </row>
    <row r="12" spans="1:116" x14ac:dyDescent="0.35">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35">
      <c r="A13" s="64"/>
      <c r="B13" t="str">
        <f>E13</f>
        <v>13 GENASS</v>
      </c>
      <c r="D13" t="s">
        <v>246</v>
      </c>
      <c r="E13" t="str">
        <f t="shared" si="16"/>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35">
      <c r="A14" s="31" t="s">
        <v>218</v>
      </c>
      <c r="B14" s="31" t="s">
        <v>243</v>
      </c>
      <c r="C14" s="31"/>
      <c r="D14" t="s">
        <v>805</v>
      </c>
      <c r="E14" s="8" t="str">
        <f t="shared" si="16"/>
        <v>14 TAM-EV</v>
      </c>
      <c r="F14" t="s">
        <v>806</v>
      </c>
      <c r="G14" s="311" t="s">
        <v>801</v>
      </c>
      <c r="H14" s="310"/>
      <c r="I14" s="374"/>
      <c r="J14" s="374"/>
      <c r="K14" s="310"/>
      <c r="L14" s="310"/>
      <c r="M14" s="310"/>
      <c r="N14" s="310"/>
      <c r="O14" s="310"/>
      <c r="P14" s="313"/>
      <c r="R14" s="312"/>
      <c r="S14" s="375"/>
      <c r="T14" s="375"/>
      <c r="U14" s="375"/>
      <c r="V14" s="375"/>
      <c r="W14" s="375"/>
      <c r="X14" s="375"/>
      <c r="Y14" s="375"/>
      <c r="Z14" s="375"/>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375"/>
      <c r="BA14" s="375"/>
      <c r="BB14" s="375"/>
      <c r="BC14" s="375"/>
      <c r="BD14" s="375"/>
      <c r="BE14" s="375"/>
      <c r="BF14" s="375"/>
      <c r="BG14" s="375"/>
      <c r="BH14" s="375"/>
      <c r="BI14" s="375"/>
      <c r="BJ14" s="375"/>
      <c r="BK14" s="375"/>
      <c r="BL14" s="375"/>
      <c r="BM14" s="375"/>
      <c r="BN14" s="375"/>
      <c r="BO14" s="375"/>
      <c r="BP14" s="375"/>
      <c r="BQ14" s="375"/>
      <c r="BR14" s="375"/>
      <c r="BS14" s="375"/>
      <c r="BT14" s="375"/>
      <c r="BU14" s="375"/>
      <c r="BV14" s="375"/>
      <c r="BW14" s="375"/>
      <c r="BX14" s="375"/>
      <c r="BY14" s="375"/>
      <c r="BZ14" s="375"/>
      <c r="CA14" s="375"/>
      <c r="CB14" s="375"/>
      <c r="CC14" s="375"/>
      <c r="CD14" s="375"/>
      <c r="CE14" s="375"/>
      <c r="CF14" s="375"/>
      <c r="CG14" s="375"/>
      <c r="CH14" s="375"/>
      <c r="CI14" s="375"/>
      <c r="CJ14" s="375"/>
      <c r="CK14" s="375"/>
      <c r="CL14" s="378"/>
      <c r="CN14" s="377"/>
      <c r="CO14" s="376"/>
      <c r="CP14" s="376"/>
      <c r="CQ14" s="376"/>
      <c r="CR14" s="376"/>
      <c r="CS14" s="376"/>
      <c r="CT14" s="376"/>
      <c r="CU14" s="376"/>
      <c r="CV14" s="376"/>
      <c r="CW14" s="376"/>
      <c r="CX14" s="376"/>
      <c r="CY14" s="376"/>
      <c r="CZ14" s="376"/>
      <c r="DA14" s="376"/>
      <c r="DB14" s="376"/>
      <c r="DC14" s="376"/>
      <c r="DD14" s="376"/>
      <c r="DE14" s="376"/>
      <c r="DF14" s="376"/>
      <c r="DG14" s="376"/>
      <c r="DH14" s="376"/>
      <c r="DI14" s="376"/>
      <c r="DJ14" s="376"/>
      <c r="DK14" s="376"/>
      <c r="DL14" s="379"/>
    </row>
    <row r="15" spans="1:116" x14ac:dyDescent="0.35">
      <c r="A15" s="27"/>
      <c r="B15" s="27" t="str">
        <f t="shared" ref="B15:B20" si="17">E15</f>
        <v>15 TAM-EV</v>
      </c>
      <c r="C15" s="27"/>
      <c r="D15" t="s">
        <v>805</v>
      </c>
      <c r="E15" s="9" t="str">
        <f t="shared" si="16"/>
        <v>15 TAM-EV</v>
      </c>
      <c r="F15" s="27"/>
      <c r="G15" s="301" t="s">
        <v>63</v>
      </c>
      <c r="H15" s="27"/>
      <c r="J15" s="371">
        <v>100</v>
      </c>
      <c r="K15" s="38">
        <f t="shared" ref="K15:P15" si="18">SUMIF($4:$4,K$2,15:15)</f>
        <v>105.11618978817329</v>
      </c>
      <c r="L15" s="38">
        <f t="shared" si="18"/>
        <v>110.49413355583269</v>
      </c>
      <c r="M15" s="38">
        <f t="shared" si="18"/>
        <v>116.14722313334676</v>
      </c>
      <c r="N15" s="38">
        <f t="shared" si="18"/>
        <v>122.08953550254191</v>
      </c>
      <c r="O15" s="38">
        <f t="shared" si="18"/>
        <v>128.33586785035118</v>
      </c>
      <c r="P15" s="38">
        <f t="shared" si="18"/>
        <v>134.9017744158744</v>
      </c>
      <c r="R15" s="38">
        <f>INDEX($J:$P,ROW(),MATCH(R$3,$J$2:$P$2,0))</f>
        <v>100</v>
      </c>
      <c r="S15" s="38">
        <f t="shared" ref="S15:AX15" si="19">R15*(1+S16)</f>
        <v>100.41666666666667</v>
      </c>
      <c r="T15" s="38">
        <f t="shared" si="19"/>
        <v>100.83506944444444</v>
      </c>
      <c r="U15" s="38">
        <f t="shared" si="19"/>
        <v>101.25521556712962</v>
      </c>
      <c r="V15" s="38">
        <f t="shared" si="19"/>
        <v>101.67711229865932</v>
      </c>
      <c r="W15" s="38">
        <f t="shared" si="19"/>
        <v>102.10076693323707</v>
      </c>
      <c r="X15" s="38">
        <f t="shared" si="19"/>
        <v>102.52618679545888</v>
      </c>
      <c r="Y15" s="38">
        <f t="shared" si="19"/>
        <v>102.95337924043996</v>
      </c>
      <c r="Z15" s="38">
        <f t="shared" si="19"/>
        <v>103.38235165394178</v>
      </c>
      <c r="AA15" s="38">
        <f t="shared" si="19"/>
        <v>103.81311145249987</v>
      </c>
      <c r="AB15" s="38">
        <f t="shared" si="19"/>
        <v>104.24566608355195</v>
      </c>
      <c r="AC15" s="38">
        <f t="shared" si="19"/>
        <v>104.68002302556675</v>
      </c>
      <c r="AD15" s="38">
        <f t="shared" si="19"/>
        <v>105.11618978817329</v>
      </c>
      <c r="AE15" s="38">
        <f t="shared" si="19"/>
        <v>105.55417391229068</v>
      </c>
      <c r="AF15" s="38">
        <f t="shared" si="19"/>
        <v>105.99398297025856</v>
      </c>
      <c r="AG15" s="38">
        <f t="shared" si="19"/>
        <v>106.43562456596797</v>
      </c>
      <c r="AH15" s="38">
        <f t="shared" si="19"/>
        <v>106.87910633499284</v>
      </c>
      <c r="AI15" s="38">
        <f t="shared" si="19"/>
        <v>107.32443594472197</v>
      </c>
      <c r="AJ15" s="38">
        <f t="shared" si="19"/>
        <v>107.77162109449165</v>
      </c>
      <c r="AK15" s="38">
        <f t="shared" si="19"/>
        <v>108.2206695157187</v>
      </c>
      <c r="AL15" s="38">
        <f t="shared" si="19"/>
        <v>108.67158897203419</v>
      </c>
      <c r="AM15" s="38">
        <f t="shared" si="19"/>
        <v>109.12438725941766</v>
      </c>
      <c r="AN15" s="38">
        <f t="shared" si="19"/>
        <v>109.5790722063319</v>
      </c>
      <c r="AO15" s="38">
        <f t="shared" si="19"/>
        <v>110.03565167385828</v>
      </c>
      <c r="AP15" s="38">
        <f t="shared" si="19"/>
        <v>110.49413355583269</v>
      </c>
      <c r="AQ15" s="38">
        <f t="shared" si="19"/>
        <v>110.95452577898199</v>
      </c>
      <c r="AR15" s="38">
        <f t="shared" si="19"/>
        <v>111.41683630306107</v>
      </c>
      <c r="AS15" s="38">
        <f t="shared" si="19"/>
        <v>111.88107312099049</v>
      </c>
      <c r="AT15" s="38">
        <f t="shared" si="19"/>
        <v>112.34724425899462</v>
      </c>
      <c r="AU15" s="38">
        <f t="shared" si="19"/>
        <v>112.81535777674043</v>
      </c>
      <c r="AV15" s="38">
        <f t="shared" si="19"/>
        <v>113.28542176747685</v>
      </c>
      <c r="AW15" s="38">
        <f t="shared" si="19"/>
        <v>113.75744435817467</v>
      </c>
      <c r="AX15" s="38">
        <f t="shared" si="19"/>
        <v>114.23143370966706</v>
      </c>
      <c r="AY15" s="38">
        <f t="shared" ref="AY15:CD15" si="20">AX15*(1+AY16)</f>
        <v>114.70739801679066</v>
      </c>
      <c r="AZ15" s="38">
        <f t="shared" si="20"/>
        <v>115.18534550852729</v>
      </c>
      <c r="BA15" s="38">
        <f t="shared" si="20"/>
        <v>115.66528444814615</v>
      </c>
      <c r="BB15" s="38">
        <f t="shared" si="20"/>
        <v>116.14722313334676</v>
      </c>
      <c r="BC15" s="38">
        <f t="shared" si="20"/>
        <v>116.63116989640237</v>
      </c>
      <c r="BD15" s="38">
        <f t="shared" si="20"/>
        <v>117.11713310430405</v>
      </c>
      <c r="BE15" s="38">
        <f t="shared" si="20"/>
        <v>117.60512115890531</v>
      </c>
      <c r="BF15" s="38">
        <f t="shared" si="20"/>
        <v>118.09514249706741</v>
      </c>
      <c r="BG15" s="38">
        <f t="shared" si="20"/>
        <v>118.5872055908052</v>
      </c>
      <c r="BH15" s="38">
        <f t="shared" si="20"/>
        <v>119.08131894743354</v>
      </c>
      <c r="BI15" s="38">
        <f t="shared" si="20"/>
        <v>119.57749110971452</v>
      </c>
      <c r="BJ15" s="38">
        <f t="shared" si="20"/>
        <v>120.07573065600499</v>
      </c>
      <c r="BK15" s="38">
        <f t="shared" si="20"/>
        <v>120.57604620040502</v>
      </c>
      <c r="BL15" s="38">
        <f t="shared" si="20"/>
        <v>121.0784463929067</v>
      </c>
      <c r="BM15" s="38">
        <f t="shared" si="20"/>
        <v>121.5829399195438</v>
      </c>
      <c r="BN15" s="38">
        <f t="shared" si="20"/>
        <v>122.08953550254191</v>
      </c>
      <c r="BO15" s="38">
        <f t="shared" si="20"/>
        <v>122.59824190046916</v>
      </c>
      <c r="BP15" s="38">
        <f t="shared" si="20"/>
        <v>123.10906790838779</v>
      </c>
      <c r="BQ15" s="38">
        <f t="shared" si="20"/>
        <v>123.62202235800606</v>
      </c>
      <c r="BR15" s="38">
        <f t="shared" si="20"/>
        <v>124.13711411783109</v>
      </c>
      <c r="BS15" s="38">
        <f t="shared" si="20"/>
        <v>124.65435209332205</v>
      </c>
      <c r="BT15" s="38">
        <f t="shared" si="20"/>
        <v>125.17374522704422</v>
      </c>
      <c r="BU15" s="38">
        <f t="shared" si="20"/>
        <v>125.69530249882357</v>
      </c>
      <c r="BV15" s="38">
        <f t="shared" si="20"/>
        <v>126.219032925902</v>
      </c>
      <c r="BW15" s="38">
        <f t="shared" si="20"/>
        <v>126.74494556309325</v>
      </c>
      <c r="BX15" s="38">
        <f t="shared" si="20"/>
        <v>127.27304950293947</v>
      </c>
      <c r="BY15" s="38">
        <f t="shared" si="20"/>
        <v>127.80335387586838</v>
      </c>
      <c r="BZ15" s="38">
        <f t="shared" si="20"/>
        <v>128.33586785035118</v>
      </c>
      <c r="CA15" s="38">
        <f t="shared" si="20"/>
        <v>128.87060063306097</v>
      </c>
      <c r="CB15" s="38">
        <f t="shared" si="20"/>
        <v>129.40756146903206</v>
      </c>
      <c r="CC15" s="38">
        <f t="shared" si="20"/>
        <v>129.94675964181968</v>
      </c>
      <c r="CD15" s="38">
        <f t="shared" si="20"/>
        <v>130.4882044736606</v>
      </c>
      <c r="CE15" s="38">
        <f t="shared" ref="CE15:DJ15" si="21">CD15*(1+CE16)</f>
        <v>131.0319053256342</v>
      </c>
      <c r="CF15" s="38">
        <f t="shared" si="21"/>
        <v>131.57787159782433</v>
      </c>
      <c r="CG15" s="38">
        <f t="shared" si="21"/>
        <v>132.12611272948192</v>
      </c>
      <c r="CH15" s="38">
        <f t="shared" si="21"/>
        <v>132.67663819918809</v>
      </c>
      <c r="CI15" s="38">
        <f t="shared" si="21"/>
        <v>133.22945752501803</v>
      </c>
      <c r="CJ15" s="38">
        <f t="shared" si="21"/>
        <v>133.7845802647056</v>
      </c>
      <c r="CK15" s="38">
        <f t="shared" si="21"/>
        <v>134.34201601580853</v>
      </c>
      <c r="CL15" s="38">
        <f t="shared" si="21"/>
        <v>134.9017744158744</v>
      </c>
      <c r="CM15" s="64"/>
      <c r="CN15" s="370">
        <v>100</v>
      </c>
      <c r="CO15" s="38" t="e">
        <f t="shared" ref="CO15:DL15" si="22">CN15*(1+CO16)</f>
        <v>#N/A</v>
      </c>
      <c r="CP15" s="38" t="e">
        <f t="shared" si="22"/>
        <v>#N/A</v>
      </c>
      <c r="CQ15" s="38" t="e">
        <f t="shared" si="22"/>
        <v>#N/A</v>
      </c>
      <c r="CR15" s="38" t="e">
        <f t="shared" si="22"/>
        <v>#N/A</v>
      </c>
      <c r="CS15" s="38" t="e">
        <f t="shared" si="22"/>
        <v>#N/A</v>
      </c>
      <c r="CT15" s="38" t="e">
        <f t="shared" si="22"/>
        <v>#N/A</v>
      </c>
      <c r="CU15" s="38" t="e">
        <f t="shared" si="22"/>
        <v>#N/A</v>
      </c>
      <c r="CV15" s="38" t="e">
        <f t="shared" si="22"/>
        <v>#N/A</v>
      </c>
      <c r="CW15" s="38" t="e">
        <f t="shared" si="22"/>
        <v>#N/A</v>
      </c>
      <c r="CX15" s="38" t="e">
        <f t="shared" si="22"/>
        <v>#N/A</v>
      </c>
      <c r="CY15" s="38" t="e">
        <f t="shared" si="22"/>
        <v>#N/A</v>
      </c>
      <c r="CZ15" s="38" t="e">
        <f t="shared" si="22"/>
        <v>#N/A</v>
      </c>
      <c r="DA15" s="38" t="e">
        <f t="shared" si="22"/>
        <v>#N/A</v>
      </c>
      <c r="DB15" s="38" t="e">
        <f t="shared" si="22"/>
        <v>#N/A</v>
      </c>
      <c r="DC15" s="38" t="e">
        <f t="shared" si="22"/>
        <v>#N/A</v>
      </c>
      <c r="DD15" s="38" t="e">
        <f t="shared" si="22"/>
        <v>#N/A</v>
      </c>
      <c r="DE15" s="38" t="e">
        <f t="shared" si="22"/>
        <v>#N/A</v>
      </c>
      <c r="DF15" s="38" t="e">
        <f t="shared" si="22"/>
        <v>#N/A</v>
      </c>
      <c r="DG15" s="38" t="e">
        <f t="shared" si="22"/>
        <v>#N/A</v>
      </c>
      <c r="DH15" s="38" t="e">
        <f t="shared" si="22"/>
        <v>#N/A</v>
      </c>
      <c r="DI15" s="38" t="e">
        <f t="shared" si="22"/>
        <v>#N/A</v>
      </c>
      <c r="DJ15" s="38" t="e">
        <f t="shared" si="22"/>
        <v>#N/A</v>
      </c>
      <c r="DK15" s="38" t="e">
        <f t="shared" si="22"/>
        <v>#N/A</v>
      </c>
      <c r="DL15" s="38" t="e">
        <f t="shared" si="22"/>
        <v>#N/A</v>
      </c>
    </row>
    <row r="16" spans="1:116" x14ac:dyDescent="0.35">
      <c r="B16" t="str">
        <f t="shared" si="17"/>
        <v>16 TAM-EV</v>
      </c>
      <c r="D16" t="s">
        <v>805</v>
      </c>
      <c r="E16" s="8" t="str">
        <f t="shared" si="16"/>
        <v>16 TAM-EV</v>
      </c>
      <c r="G16" s="372" t="s">
        <v>64</v>
      </c>
      <c r="H16" s="12"/>
      <c r="J16"/>
      <c r="K16" s="16">
        <v>0.05</v>
      </c>
      <c r="L16" s="16">
        <v>0.05</v>
      </c>
      <c r="M16" s="16">
        <v>0.05</v>
      </c>
      <c r="N16" s="16">
        <v>0.05</v>
      </c>
      <c r="O16" s="16">
        <v>0.05</v>
      </c>
      <c r="P16" s="16">
        <v>0.05</v>
      </c>
      <c r="R16" s="20">
        <f t="shared" ref="R16:AW16" si="23">INDEX($I:$P,ROW(),MATCH(R$3,$I$2:$P$2,0))/12</f>
        <v>0</v>
      </c>
      <c r="S16" s="20">
        <f t="shared" si="23"/>
        <v>4.1666666666666666E-3</v>
      </c>
      <c r="T16" s="20">
        <f t="shared" si="23"/>
        <v>4.1666666666666666E-3</v>
      </c>
      <c r="U16" s="20">
        <f t="shared" si="23"/>
        <v>4.1666666666666666E-3</v>
      </c>
      <c r="V16" s="20">
        <f t="shared" si="23"/>
        <v>4.1666666666666666E-3</v>
      </c>
      <c r="W16" s="20">
        <f t="shared" si="23"/>
        <v>4.1666666666666666E-3</v>
      </c>
      <c r="X16" s="20">
        <f t="shared" si="23"/>
        <v>4.1666666666666666E-3</v>
      </c>
      <c r="Y16" s="20">
        <f t="shared" si="23"/>
        <v>4.1666666666666666E-3</v>
      </c>
      <c r="Z16" s="20">
        <f t="shared" si="23"/>
        <v>4.1666666666666666E-3</v>
      </c>
      <c r="AA16" s="20">
        <f t="shared" si="23"/>
        <v>4.1666666666666666E-3</v>
      </c>
      <c r="AB16" s="20">
        <f t="shared" si="23"/>
        <v>4.1666666666666666E-3</v>
      </c>
      <c r="AC16" s="20">
        <f t="shared" si="23"/>
        <v>4.1666666666666666E-3</v>
      </c>
      <c r="AD16" s="20">
        <f t="shared" si="23"/>
        <v>4.1666666666666666E-3</v>
      </c>
      <c r="AE16" s="20">
        <f t="shared" si="23"/>
        <v>4.1666666666666666E-3</v>
      </c>
      <c r="AF16" s="20">
        <f t="shared" si="23"/>
        <v>4.1666666666666666E-3</v>
      </c>
      <c r="AG16" s="20">
        <f t="shared" si="23"/>
        <v>4.1666666666666666E-3</v>
      </c>
      <c r="AH16" s="20">
        <f t="shared" si="23"/>
        <v>4.1666666666666666E-3</v>
      </c>
      <c r="AI16" s="20">
        <f t="shared" si="23"/>
        <v>4.1666666666666666E-3</v>
      </c>
      <c r="AJ16" s="20">
        <f t="shared" si="23"/>
        <v>4.1666666666666666E-3</v>
      </c>
      <c r="AK16" s="20">
        <f t="shared" si="23"/>
        <v>4.1666666666666666E-3</v>
      </c>
      <c r="AL16" s="20">
        <f t="shared" si="23"/>
        <v>4.1666666666666666E-3</v>
      </c>
      <c r="AM16" s="20">
        <f t="shared" si="23"/>
        <v>4.1666666666666666E-3</v>
      </c>
      <c r="AN16" s="20">
        <f t="shared" si="23"/>
        <v>4.1666666666666666E-3</v>
      </c>
      <c r="AO16" s="20">
        <f t="shared" si="23"/>
        <v>4.1666666666666666E-3</v>
      </c>
      <c r="AP16" s="20">
        <f t="shared" si="23"/>
        <v>4.1666666666666666E-3</v>
      </c>
      <c r="AQ16" s="20">
        <f t="shared" si="23"/>
        <v>4.1666666666666666E-3</v>
      </c>
      <c r="AR16" s="20">
        <f t="shared" si="23"/>
        <v>4.1666666666666666E-3</v>
      </c>
      <c r="AS16" s="20">
        <f t="shared" si="23"/>
        <v>4.1666666666666666E-3</v>
      </c>
      <c r="AT16" s="20">
        <f t="shared" si="23"/>
        <v>4.1666666666666666E-3</v>
      </c>
      <c r="AU16" s="20">
        <f t="shared" si="23"/>
        <v>4.1666666666666666E-3</v>
      </c>
      <c r="AV16" s="20">
        <f t="shared" si="23"/>
        <v>4.1666666666666666E-3</v>
      </c>
      <c r="AW16" s="20">
        <f t="shared" si="23"/>
        <v>4.1666666666666666E-3</v>
      </c>
      <c r="AX16" s="20">
        <f t="shared" ref="AX16:CC16" si="24">INDEX($I:$P,ROW(),MATCH(AX$3,$I$2:$P$2,0))/12</f>
        <v>4.1666666666666666E-3</v>
      </c>
      <c r="AY16" s="20">
        <f t="shared" si="24"/>
        <v>4.1666666666666666E-3</v>
      </c>
      <c r="AZ16" s="20">
        <f t="shared" si="24"/>
        <v>4.1666666666666666E-3</v>
      </c>
      <c r="BA16" s="20">
        <f t="shared" si="24"/>
        <v>4.1666666666666666E-3</v>
      </c>
      <c r="BB16" s="20">
        <f t="shared" si="24"/>
        <v>4.1666666666666666E-3</v>
      </c>
      <c r="BC16" s="20">
        <f t="shared" si="24"/>
        <v>4.1666666666666666E-3</v>
      </c>
      <c r="BD16" s="20">
        <f t="shared" si="24"/>
        <v>4.1666666666666666E-3</v>
      </c>
      <c r="BE16" s="20">
        <f t="shared" si="24"/>
        <v>4.1666666666666666E-3</v>
      </c>
      <c r="BF16" s="20">
        <f t="shared" si="24"/>
        <v>4.1666666666666666E-3</v>
      </c>
      <c r="BG16" s="20">
        <f t="shared" si="24"/>
        <v>4.1666666666666666E-3</v>
      </c>
      <c r="BH16" s="20">
        <f t="shared" si="24"/>
        <v>4.1666666666666666E-3</v>
      </c>
      <c r="BI16" s="20">
        <f t="shared" si="24"/>
        <v>4.1666666666666666E-3</v>
      </c>
      <c r="BJ16" s="20">
        <f t="shared" si="24"/>
        <v>4.1666666666666666E-3</v>
      </c>
      <c r="BK16" s="20">
        <f t="shared" si="24"/>
        <v>4.1666666666666666E-3</v>
      </c>
      <c r="BL16" s="20">
        <f t="shared" si="24"/>
        <v>4.1666666666666666E-3</v>
      </c>
      <c r="BM16" s="20">
        <f t="shared" si="24"/>
        <v>4.1666666666666666E-3</v>
      </c>
      <c r="BN16" s="20">
        <f t="shared" si="24"/>
        <v>4.1666666666666666E-3</v>
      </c>
      <c r="BO16" s="20">
        <f t="shared" si="24"/>
        <v>4.1666666666666666E-3</v>
      </c>
      <c r="BP16" s="20">
        <f t="shared" si="24"/>
        <v>4.1666666666666666E-3</v>
      </c>
      <c r="BQ16" s="20">
        <f t="shared" si="24"/>
        <v>4.1666666666666666E-3</v>
      </c>
      <c r="BR16" s="20">
        <f t="shared" si="24"/>
        <v>4.1666666666666666E-3</v>
      </c>
      <c r="BS16" s="20">
        <f t="shared" si="24"/>
        <v>4.1666666666666666E-3</v>
      </c>
      <c r="BT16" s="20">
        <f t="shared" si="24"/>
        <v>4.1666666666666666E-3</v>
      </c>
      <c r="BU16" s="20">
        <f t="shared" si="24"/>
        <v>4.1666666666666666E-3</v>
      </c>
      <c r="BV16" s="20">
        <f t="shared" si="24"/>
        <v>4.1666666666666666E-3</v>
      </c>
      <c r="BW16" s="20">
        <f t="shared" si="24"/>
        <v>4.1666666666666666E-3</v>
      </c>
      <c r="BX16" s="20">
        <f t="shared" si="24"/>
        <v>4.1666666666666666E-3</v>
      </c>
      <c r="BY16" s="20">
        <f t="shared" si="24"/>
        <v>4.1666666666666666E-3</v>
      </c>
      <c r="BZ16" s="20">
        <f t="shared" si="24"/>
        <v>4.1666666666666666E-3</v>
      </c>
      <c r="CA16" s="20">
        <f t="shared" si="24"/>
        <v>4.1666666666666666E-3</v>
      </c>
      <c r="CB16" s="20">
        <f t="shared" si="24"/>
        <v>4.1666666666666666E-3</v>
      </c>
      <c r="CC16" s="20">
        <f t="shared" si="24"/>
        <v>4.1666666666666666E-3</v>
      </c>
      <c r="CD16" s="20">
        <f t="shared" ref="CD16:CL16" si="25">INDEX($I:$P,ROW(),MATCH(CD$3,$I$2:$P$2,0))/12</f>
        <v>4.1666666666666666E-3</v>
      </c>
      <c r="CE16" s="20">
        <f t="shared" si="25"/>
        <v>4.1666666666666666E-3</v>
      </c>
      <c r="CF16" s="20">
        <f t="shared" si="25"/>
        <v>4.1666666666666666E-3</v>
      </c>
      <c r="CG16" s="20">
        <f t="shared" si="25"/>
        <v>4.1666666666666666E-3</v>
      </c>
      <c r="CH16" s="20">
        <f t="shared" si="25"/>
        <v>4.1666666666666666E-3</v>
      </c>
      <c r="CI16" s="20">
        <f t="shared" si="25"/>
        <v>4.1666666666666666E-3</v>
      </c>
      <c r="CJ16" s="20">
        <f t="shared" si="25"/>
        <v>4.1666666666666666E-3</v>
      </c>
      <c r="CK16" s="20">
        <f t="shared" si="25"/>
        <v>4.1666666666666666E-3</v>
      </c>
      <c r="CL16" s="20">
        <f t="shared" si="25"/>
        <v>4.1666666666666666E-3</v>
      </c>
      <c r="CN16" s="75">
        <v>0</v>
      </c>
      <c r="CO16" s="20" t="e">
        <f t="shared" ref="CO16:CX16" si="26">INDEX($I:$P,ROW(),MATCH(CO$3,$I$2:$P$2,0))/CO$5</f>
        <v>#N/A</v>
      </c>
      <c r="CP16" s="20" t="e">
        <f t="shared" si="26"/>
        <v>#N/A</v>
      </c>
      <c r="CQ16" s="20" t="e">
        <f t="shared" si="26"/>
        <v>#N/A</v>
      </c>
      <c r="CR16" s="20" t="e">
        <f t="shared" si="26"/>
        <v>#N/A</v>
      </c>
      <c r="CS16" s="20" t="e">
        <f t="shared" si="26"/>
        <v>#N/A</v>
      </c>
      <c r="CT16" s="20" t="e">
        <f t="shared" si="26"/>
        <v>#N/A</v>
      </c>
      <c r="CU16" s="20" t="e">
        <f t="shared" si="26"/>
        <v>#N/A</v>
      </c>
      <c r="CV16" s="20" t="e">
        <f t="shared" si="26"/>
        <v>#N/A</v>
      </c>
      <c r="CW16" s="20" t="e">
        <f t="shared" si="26"/>
        <v>#N/A</v>
      </c>
      <c r="CX16" s="20" t="e">
        <f t="shared" si="26"/>
        <v>#N/A</v>
      </c>
      <c r="CY16" s="20" t="e">
        <f>INDEX($I:$P,ROW(),MATCH(CY$3,$I$2:$P$2,0))/CL$5</f>
        <v>#N/A</v>
      </c>
      <c r="CZ16" s="20" t="e">
        <f t="shared" ref="CZ16:DL16" si="27">INDEX($I:$P,ROW(),MATCH(CZ$3,$I$2:$P$2,0))/CZ$5</f>
        <v>#N/A</v>
      </c>
      <c r="DA16" s="20" t="e">
        <f t="shared" si="27"/>
        <v>#N/A</v>
      </c>
      <c r="DB16" s="20" t="e">
        <f t="shared" si="27"/>
        <v>#N/A</v>
      </c>
      <c r="DC16" s="20" t="e">
        <f t="shared" si="27"/>
        <v>#N/A</v>
      </c>
      <c r="DD16" s="20" t="e">
        <f t="shared" si="27"/>
        <v>#N/A</v>
      </c>
      <c r="DE16" s="20" t="e">
        <f t="shared" si="27"/>
        <v>#N/A</v>
      </c>
      <c r="DF16" s="20" t="e">
        <f t="shared" si="27"/>
        <v>#N/A</v>
      </c>
      <c r="DG16" s="20" t="e">
        <f t="shared" si="27"/>
        <v>#N/A</v>
      </c>
      <c r="DH16" s="20" t="e">
        <f t="shared" si="27"/>
        <v>#N/A</v>
      </c>
      <c r="DI16" s="20" t="e">
        <f t="shared" si="27"/>
        <v>#N/A</v>
      </c>
      <c r="DJ16" s="20" t="e">
        <f t="shared" si="27"/>
        <v>#N/A</v>
      </c>
      <c r="DK16" s="20" t="e">
        <f t="shared" si="27"/>
        <v>#N/A</v>
      </c>
      <c r="DL16" s="20" t="e">
        <f t="shared" si="27"/>
        <v>#N/A</v>
      </c>
    </row>
    <row r="17" spans="1:116" x14ac:dyDescent="0.35">
      <c r="B17" t="str">
        <f t="shared" si="17"/>
        <v>17 TAM-EV</v>
      </c>
      <c r="D17" t="s">
        <v>805</v>
      </c>
      <c r="E17" s="8" t="str">
        <f t="shared" si="16"/>
        <v>17 TAM-EV</v>
      </c>
      <c r="G17" s="372" t="s">
        <v>65</v>
      </c>
      <c r="H17" s="12"/>
      <c r="J17"/>
      <c r="K17" s="166">
        <v>4.8000000000000001E-2</v>
      </c>
      <c r="L17" s="166">
        <v>8.5999999999999993E-2</v>
      </c>
      <c r="M17" s="166">
        <v>0.124</v>
      </c>
      <c r="N17" s="166">
        <v>0.16200000000000001</v>
      </c>
      <c r="O17" s="166">
        <v>0.2</v>
      </c>
      <c r="P17" s="166">
        <v>0.2</v>
      </c>
      <c r="R17" s="167"/>
      <c r="S17" s="167">
        <f t="shared" ref="S17:AX17" si="28">(INDEX($I:$O,ROW(),MATCH(S$3,$I$2:$O$2,0))/12-INDEX($I:$O,ROW(),MATCH(S$3-1,$I$2:$O$2,0))/12)+R17</f>
        <v>4.0000000000000001E-3</v>
      </c>
      <c r="T17" s="167">
        <f t="shared" si="28"/>
        <v>8.0000000000000002E-3</v>
      </c>
      <c r="U17" s="167">
        <f t="shared" si="28"/>
        <v>1.2E-2</v>
      </c>
      <c r="V17" s="167">
        <f t="shared" si="28"/>
        <v>1.6E-2</v>
      </c>
      <c r="W17" s="167">
        <f t="shared" si="28"/>
        <v>0.02</v>
      </c>
      <c r="X17" s="167">
        <f t="shared" si="28"/>
        <v>2.4E-2</v>
      </c>
      <c r="Y17" s="167">
        <f t="shared" si="28"/>
        <v>2.8000000000000001E-2</v>
      </c>
      <c r="Z17" s="167">
        <f t="shared" si="28"/>
        <v>3.2000000000000001E-2</v>
      </c>
      <c r="AA17" s="167">
        <f t="shared" si="28"/>
        <v>3.6000000000000004E-2</v>
      </c>
      <c r="AB17" s="167">
        <f t="shared" si="28"/>
        <v>4.0000000000000008E-2</v>
      </c>
      <c r="AC17" s="167">
        <f t="shared" si="28"/>
        <v>4.4000000000000011E-2</v>
      </c>
      <c r="AD17" s="167">
        <f t="shared" si="28"/>
        <v>4.8000000000000015E-2</v>
      </c>
      <c r="AE17" s="167">
        <f t="shared" si="28"/>
        <v>5.116666666666668E-2</v>
      </c>
      <c r="AF17" s="167">
        <f t="shared" si="28"/>
        <v>5.4333333333333345E-2</v>
      </c>
      <c r="AG17" s="167">
        <f t="shared" si="28"/>
        <v>5.7500000000000009E-2</v>
      </c>
      <c r="AH17" s="167">
        <f t="shared" si="28"/>
        <v>6.0666666666666674E-2</v>
      </c>
      <c r="AI17" s="167">
        <f t="shared" si="28"/>
        <v>6.3833333333333339E-2</v>
      </c>
      <c r="AJ17" s="167">
        <f t="shared" si="28"/>
        <v>6.7000000000000004E-2</v>
      </c>
      <c r="AK17" s="167">
        <f t="shared" si="28"/>
        <v>7.0166666666666669E-2</v>
      </c>
      <c r="AL17" s="167">
        <f t="shared" si="28"/>
        <v>7.3333333333333334E-2</v>
      </c>
      <c r="AM17" s="167">
        <f t="shared" si="28"/>
        <v>7.6499999999999999E-2</v>
      </c>
      <c r="AN17" s="167">
        <f t="shared" si="28"/>
        <v>7.9666666666666663E-2</v>
      </c>
      <c r="AO17" s="167">
        <f t="shared" si="28"/>
        <v>8.2833333333333328E-2</v>
      </c>
      <c r="AP17" s="167">
        <f t="shared" si="28"/>
        <v>8.5999999999999993E-2</v>
      </c>
      <c r="AQ17" s="167">
        <f t="shared" si="28"/>
        <v>8.9166666666666658E-2</v>
      </c>
      <c r="AR17" s="167">
        <f t="shared" si="28"/>
        <v>9.2333333333333323E-2</v>
      </c>
      <c r="AS17" s="167">
        <f t="shared" si="28"/>
        <v>9.5499999999999988E-2</v>
      </c>
      <c r="AT17" s="167">
        <f t="shared" si="28"/>
        <v>9.8666666666666653E-2</v>
      </c>
      <c r="AU17" s="167">
        <f t="shared" si="28"/>
        <v>0.10183333333333332</v>
      </c>
      <c r="AV17" s="167">
        <f t="shared" si="28"/>
        <v>0.10499999999999998</v>
      </c>
      <c r="AW17" s="167">
        <f t="shared" si="28"/>
        <v>0.10816666666666665</v>
      </c>
      <c r="AX17" s="167">
        <f t="shared" si="28"/>
        <v>0.11133333333333331</v>
      </c>
      <c r="AY17" s="167">
        <f t="shared" ref="AY17:BZ17" si="29">(INDEX($I:$O,ROW(),MATCH(AY$3,$I$2:$O$2,0))/12-INDEX($I:$O,ROW(),MATCH(AY$3-1,$I$2:$O$2,0))/12)+AX17</f>
        <v>0.11449999999999998</v>
      </c>
      <c r="AZ17" s="167">
        <f t="shared" si="29"/>
        <v>0.11766666666666664</v>
      </c>
      <c r="BA17" s="167">
        <f t="shared" si="29"/>
        <v>0.12083333333333331</v>
      </c>
      <c r="BB17" s="167">
        <f t="shared" si="29"/>
        <v>0.12399999999999997</v>
      </c>
      <c r="BC17" s="167">
        <f t="shared" si="29"/>
        <v>0.12716666666666665</v>
      </c>
      <c r="BD17" s="167">
        <f t="shared" si="29"/>
        <v>0.13033333333333333</v>
      </c>
      <c r="BE17" s="167">
        <f t="shared" si="29"/>
        <v>0.13350000000000001</v>
      </c>
      <c r="BF17" s="167">
        <f t="shared" si="29"/>
        <v>0.13666666666666669</v>
      </c>
      <c r="BG17" s="167">
        <f t="shared" si="29"/>
        <v>0.13983333333333337</v>
      </c>
      <c r="BH17" s="167">
        <f t="shared" si="29"/>
        <v>0.14300000000000004</v>
      </c>
      <c r="BI17" s="167">
        <f t="shared" si="29"/>
        <v>0.14616666666666672</v>
      </c>
      <c r="BJ17" s="167">
        <f t="shared" si="29"/>
        <v>0.1493333333333334</v>
      </c>
      <c r="BK17" s="167">
        <f t="shared" si="29"/>
        <v>0.15250000000000008</v>
      </c>
      <c r="BL17" s="167">
        <f t="shared" si="29"/>
        <v>0.15566666666666676</v>
      </c>
      <c r="BM17" s="167">
        <f t="shared" si="29"/>
        <v>0.15883333333333344</v>
      </c>
      <c r="BN17" s="167">
        <f t="shared" si="29"/>
        <v>0.16200000000000012</v>
      </c>
      <c r="BO17" s="167">
        <f t="shared" si="29"/>
        <v>0.16516666666666679</v>
      </c>
      <c r="BP17" s="167">
        <f t="shared" si="29"/>
        <v>0.16833333333333347</v>
      </c>
      <c r="BQ17" s="167">
        <f t="shared" si="29"/>
        <v>0.17150000000000015</v>
      </c>
      <c r="BR17" s="167">
        <f t="shared" si="29"/>
        <v>0.17466666666666683</v>
      </c>
      <c r="BS17" s="167">
        <f t="shared" si="29"/>
        <v>0.17783333333333351</v>
      </c>
      <c r="BT17" s="167">
        <f t="shared" si="29"/>
        <v>0.18100000000000019</v>
      </c>
      <c r="BU17" s="167">
        <f t="shared" si="29"/>
        <v>0.18416666666666687</v>
      </c>
      <c r="BV17" s="167">
        <f t="shared" si="29"/>
        <v>0.18733333333333355</v>
      </c>
      <c r="BW17" s="167">
        <f t="shared" si="29"/>
        <v>0.19050000000000022</v>
      </c>
      <c r="BX17" s="167">
        <f t="shared" si="29"/>
        <v>0.1936666666666669</v>
      </c>
      <c r="BY17" s="167">
        <f t="shared" si="29"/>
        <v>0.19683333333333358</v>
      </c>
      <c r="BZ17" s="167">
        <f t="shared" si="29"/>
        <v>0.20000000000000026</v>
      </c>
      <c r="CA17" s="167">
        <f t="shared" ref="CA17:CL17" si="30">(INDEX($I:$P,ROW(),MATCH(CA$3,$I$2:$P$2,0))/12-INDEX($I:$P,ROW(),MATCH(CA$3-1,$I$2:$P$2,0))/12)+BZ17</f>
        <v>0.20000000000000026</v>
      </c>
      <c r="CB17" s="167">
        <f t="shared" si="30"/>
        <v>0.20000000000000026</v>
      </c>
      <c r="CC17" s="167">
        <f t="shared" si="30"/>
        <v>0.20000000000000026</v>
      </c>
      <c r="CD17" s="167">
        <f t="shared" si="30"/>
        <v>0.20000000000000026</v>
      </c>
      <c r="CE17" s="167">
        <f t="shared" si="30"/>
        <v>0.20000000000000026</v>
      </c>
      <c r="CF17" s="167">
        <f t="shared" si="30"/>
        <v>0.20000000000000026</v>
      </c>
      <c r="CG17" s="167">
        <f t="shared" si="30"/>
        <v>0.20000000000000026</v>
      </c>
      <c r="CH17" s="167">
        <f t="shared" si="30"/>
        <v>0.20000000000000026</v>
      </c>
      <c r="CI17" s="167">
        <f t="shared" si="30"/>
        <v>0.20000000000000026</v>
      </c>
      <c r="CJ17" s="167">
        <f t="shared" si="30"/>
        <v>0.20000000000000026</v>
      </c>
      <c r="CK17" s="167">
        <f t="shared" si="30"/>
        <v>0.20000000000000026</v>
      </c>
      <c r="CL17" s="167">
        <f t="shared" si="30"/>
        <v>0.20000000000000026</v>
      </c>
      <c r="CN17" s="75">
        <v>0.01</v>
      </c>
      <c r="CO17" s="167" t="e">
        <f t="shared" ref="CO17:DL17" si="31">INDEX($I:$P,ROW(),MATCH(CO$3,$I$2:$P$2,0))</f>
        <v>#N/A</v>
      </c>
      <c r="CP17" s="167" t="e">
        <f t="shared" si="31"/>
        <v>#N/A</v>
      </c>
      <c r="CQ17" s="167" t="e">
        <f t="shared" si="31"/>
        <v>#N/A</v>
      </c>
      <c r="CR17" s="167" t="e">
        <f t="shared" si="31"/>
        <v>#N/A</v>
      </c>
      <c r="CS17" s="167" t="e">
        <f t="shared" si="31"/>
        <v>#N/A</v>
      </c>
      <c r="CT17" s="167" t="e">
        <f t="shared" si="31"/>
        <v>#N/A</v>
      </c>
      <c r="CU17" s="167" t="e">
        <f t="shared" si="31"/>
        <v>#N/A</v>
      </c>
      <c r="CV17" s="167" t="e">
        <f t="shared" si="31"/>
        <v>#N/A</v>
      </c>
      <c r="CW17" s="167" t="e">
        <f t="shared" si="31"/>
        <v>#N/A</v>
      </c>
      <c r="CX17" s="167" t="e">
        <f t="shared" si="31"/>
        <v>#N/A</v>
      </c>
      <c r="CY17" s="167" t="e">
        <f t="shared" si="31"/>
        <v>#N/A</v>
      </c>
      <c r="CZ17" s="167" t="e">
        <f t="shared" si="31"/>
        <v>#N/A</v>
      </c>
      <c r="DA17" s="167" t="e">
        <f t="shared" si="31"/>
        <v>#N/A</v>
      </c>
      <c r="DB17" s="167" t="e">
        <f t="shared" si="31"/>
        <v>#N/A</v>
      </c>
      <c r="DC17" s="167" t="e">
        <f t="shared" si="31"/>
        <v>#N/A</v>
      </c>
      <c r="DD17" s="167" t="e">
        <f t="shared" si="31"/>
        <v>#N/A</v>
      </c>
      <c r="DE17" s="167" t="e">
        <f t="shared" si="31"/>
        <v>#N/A</v>
      </c>
      <c r="DF17" s="167" t="e">
        <f t="shared" si="31"/>
        <v>#N/A</v>
      </c>
      <c r="DG17" s="167" t="e">
        <f t="shared" si="31"/>
        <v>#N/A</v>
      </c>
      <c r="DH17" s="167" t="e">
        <f t="shared" si="31"/>
        <v>#N/A</v>
      </c>
      <c r="DI17" s="167" t="e">
        <f t="shared" si="31"/>
        <v>#N/A</v>
      </c>
      <c r="DJ17" s="167" t="e">
        <f t="shared" si="31"/>
        <v>#N/A</v>
      </c>
      <c r="DK17" s="167" t="e">
        <f t="shared" si="31"/>
        <v>#N/A</v>
      </c>
      <c r="DL17" s="167" t="e">
        <f t="shared" si="31"/>
        <v>#N/A</v>
      </c>
    </row>
    <row r="18" spans="1:116" x14ac:dyDescent="0.35">
      <c r="A18" s="27"/>
      <c r="B18" t="str">
        <f t="shared" si="17"/>
        <v>18 TAM-EV</v>
      </c>
      <c r="D18" t="s">
        <v>805</v>
      </c>
      <c r="E18" s="9" t="str">
        <f t="shared" si="16"/>
        <v>18 TAM-EV</v>
      </c>
      <c r="F18" s="27"/>
      <c r="G18" s="301" t="s">
        <v>813</v>
      </c>
      <c r="H18" s="24"/>
      <c r="I18" s="24"/>
      <c r="J18" s="24"/>
      <c r="K18" s="38">
        <f t="shared" ref="K18:P18" si="32">SUMIF($3:$3,K$2,18:18)</f>
        <v>32302414.077809874</v>
      </c>
      <c r="L18" s="38">
        <f t="shared" si="32"/>
        <v>89093148.124102876</v>
      </c>
      <c r="M18" s="38">
        <f t="shared" si="32"/>
        <v>145422317.02126443</v>
      </c>
      <c r="N18" s="38">
        <f t="shared" si="32"/>
        <v>207282095.43152076</v>
      </c>
      <c r="O18" s="38">
        <f t="shared" si="32"/>
        <v>275090952.47193754</v>
      </c>
      <c r="P18" s="38">
        <f t="shared" si="32"/>
        <v>316476696.45822203</v>
      </c>
      <c r="R18" s="165"/>
      <c r="S18" s="38">
        <f t="shared" ref="S18:AX18" si="33">S17*S15*1000000</f>
        <v>401666.66666666669</v>
      </c>
      <c r="T18" s="38">
        <f t="shared" si="33"/>
        <v>806680.5555555555</v>
      </c>
      <c r="U18" s="38">
        <f t="shared" si="33"/>
        <v>1215062.5868055555</v>
      </c>
      <c r="V18" s="38">
        <f t="shared" si="33"/>
        <v>1626833.7967785492</v>
      </c>
      <c r="W18" s="38">
        <f t="shared" si="33"/>
        <v>2042015.3386647413</v>
      </c>
      <c r="X18" s="38">
        <f t="shared" si="33"/>
        <v>2460628.483091013</v>
      </c>
      <c r="Y18" s="38">
        <f t="shared" si="33"/>
        <v>2882694.6187323192</v>
      </c>
      <c r="Z18" s="38">
        <f t="shared" si="33"/>
        <v>3308235.2529261373</v>
      </c>
      <c r="AA18" s="38">
        <f t="shared" si="33"/>
        <v>3737272.0122899958</v>
      </c>
      <c r="AB18" s="38">
        <f t="shared" si="33"/>
        <v>4169826.6433420787</v>
      </c>
      <c r="AC18" s="38">
        <f t="shared" si="33"/>
        <v>4605921.0131249381</v>
      </c>
      <c r="AD18" s="38">
        <f t="shared" si="33"/>
        <v>5045577.1098323194</v>
      </c>
      <c r="AE18" s="38">
        <f t="shared" si="33"/>
        <v>5400855.2318455409</v>
      </c>
      <c r="AF18" s="38">
        <f t="shared" si="33"/>
        <v>5759006.4080507159</v>
      </c>
      <c r="AG18" s="38">
        <f t="shared" si="33"/>
        <v>6120048.412543159</v>
      </c>
      <c r="AH18" s="38">
        <f t="shared" si="33"/>
        <v>6483999.1176562328</v>
      </c>
      <c r="AI18" s="38">
        <f t="shared" si="33"/>
        <v>6850876.4944714196</v>
      </c>
      <c r="AJ18" s="38">
        <f t="shared" si="33"/>
        <v>7220698.6133309416</v>
      </c>
      <c r="AK18" s="38">
        <f t="shared" si="33"/>
        <v>7593483.6443529297</v>
      </c>
      <c r="AL18" s="38">
        <f t="shared" si="33"/>
        <v>7969249.8579491731</v>
      </c>
      <c r="AM18" s="38">
        <f t="shared" si="33"/>
        <v>8348015.6253454499</v>
      </c>
      <c r="AN18" s="38">
        <f t="shared" si="33"/>
        <v>8729799.419104442</v>
      </c>
      <c r="AO18" s="38">
        <f t="shared" si="33"/>
        <v>9114619.8136512619</v>
      </c>
      <c r="AP18" s="38">
        <f t="shared" si="33"/>
        <v>9502495.4858016111</v>
      </c>
      <c r="AQ18" s="38">
        <f t="shared" si="33"/>
        <v>9893445.2152925599</v>
      </c>
      <c r="AR18" s="38">
        <f t="shared" si="33"/>
        <v>10287487.885315971</v>
      </c>
      <c r="AS18" s="38">
        <f t="shared" si="33"/>
        <v>10684642.483054589</v>
      </c>
      <c r="AT18" s="38">
        <f t="shared" si="33"/>
        <v>11084928.100220799</v>
      </c>
      <c r="AU18" s="38">
        <f t="shared" si="33"/>
        <v>11488363.933598064</v>
      </c>
      <c r="AV18" s="38">
        <f t="shared" si="33"/>
        <v>11894969.285585066</v>
      </c>
      <c r="AW18" s="38">
        <f t="shared" si="33"/>
        <v>12304763.564742558</v>
      </c>
      <c r="AX18" s="38">
        <f t="shared" si="33"/>
        <v>12717766.28634293</v>
      </c>
      <c r="AY18" s="38">
        <f t="shared" ref="AY18:CD18" si="34">AY17*AY15*1000000</f>
        <v>13133997.072922528</v>
      </c>
      <c r="AZ18" s="38">
        <f t="shared" si="34"/>
        <v>13553475.654836709</v>
      </c>
      <c r="BA18" s="38">
        <f t="shared" si="34"/>
        <v>13976221.870817658</v>
      </c>
      <c r="BB18" s="38">
        <f t="shared" si="34"/>
        <v>14402255.668534994</v>
      </c>
      <c r="BC18" s="38">
        <f t="shared" si="34"/>
        <v>14831597.105159165</v>
      </c>
      <c r="BD18" s="38">
        <f t="shared" si="34"/>
        <v>15264266.347927628</v>
      </c>
      <c r="BE18" s="38">
        <f t="shared" si="34"/>
        <v>15700283.674713859</v>
      </c>
      <c r="BF18" s="38">
        <f t="shared" si="34"/>
        <v>16139669.474599216</v>
      </c>
      <c r="BG18" s="38">
        <f t="shared" si="34"/>
        <v>16582444.248447597</v>
      </c>
      <c r="BH18" s="38">
        <f t="shared" si="34"/>
        <v>17028628.609483</v>
      </c>
      <c r="BI18" s="38">
        <f t="shared" si="34"/>
        <v>17478243.283869945</v>
      </c>
      <c r="BJ18" s="38">
        <f t="shared" si="34"/>
        <v>17931309.111296751</v>
      </c>
      <c r="BK18" s="38">
        <f t="shared" si="34"/>
        <v>18387847.045561776</v>
      </c>
      <c r="BL18" s="38">
        <f t="shared" si="34"/>
        <v>18847878.155162487</v>
      </c>
      <c r="BM18" s="38">
        <f t="shared" si="34"/>
        <v>19311423.623887554</v>
      </c>
      <c r="BN18" s="38">
        <f t="shared" si="34"/>
        <v>19778504.751411803</v>
      </c>
      <c r="BO18" s="38">
        <f t="shared" si="34"/>
        <v>20249142.953894172</v>
      </c>
      <c r="BP18" s="38">
        <f t="shared" si="34"/>
        <v>20723359.764578629</v>
      </c>
      <c r="BQ18" s="38">
        <f t="shared" si="34"/>
        <v>21201176.834398057</v>
      </c>
      <c r="BR18" s="38">
        <f t="shared" si="34"/>
        <v>21682615.932581183</v>
      </c>
      <c r="BS18" s="38">
        <f t="shared" si="34"/>
        <v>22167698.947262459</v>
      </c>
      <c r="BT18" s="38">
        <f t="shared" si="34"/>
        <v>22656447.886095028</v>
      </c>
      <c r="BU18" s="38">
        <f t="shared" si="34"/>
        <v>23148884.876866698</v>
      </c>
      <c r="BV18" s="38">
        <f t="shared" si="34"/>
        <v>23645032.168119002</v>
      </c>
      <c r="BW18" s="38">
        <f t="shared" si="34"/>
        <v>24144912.129769292</v>
      </c>
      <c r="BX18" s="38">
        <f t="shared" si="34"/>
        <v>24648547.253735974</v>
      </c>
      <c r="BY18" s="38">
        <f t="shared" si="34"/>
        <v>25155960.154566791</v>
      </c>
      <c r="BZ18" s="38">
        <f t="shared" si="34"/>
        <v>25667173.570070267</v>
      </c>
      <c r="CA18" s="38">
        <f t="shared" si="34"/>
        <v>25774120.126612227</v>
      </c>
      <c r="CB18" s="38">
        <f t="shared" si="34"/>
        <v>25881512.293806445</v>
      </c>
      <c r="CC18" s="38">
        <f t="shared" si="34"/>
        <v>25989351.928363971</v>
      </c>
      <c r="CD18" s="38">
        <f t="shared" si="34"/>
        <v>26097640.894732155</v>
      </c>
      <c r="CE18" s="38">
        <f t="shared" ref="CE18:DJ18" si="35">CE17*CE15*1000000</f>
        <v>26206381.065126874</v>
      </c>
      <c r="CF18" s="38">
        <f t="shared" si="35"/>
        <v>26315574.319564898</v>
      </c>
      <c r="CG18" s="38">
        <f t="shared" si="35"/>
        <v>26425222.545896418</v>
      </c>
      <c r="CH18" s="38">
        <f t="shared" si="35"/>
        <v>26535327.639837652</v>
      </c>
      <c r="CI18" s="38">
        <f t="shared" si="35"/>
        <v>26645891.505003642</v>
      </c>
      <c r="CJ18" s="38">
        <f t="shared" si="35"/>
        <v>26756916.052941155</v>
      </c>
      <c r="CK18" s="38">
        <f t="shared" si="35"/>
        <v>26868403.203161739</v>
      </c>
      <c r="CL18" s="38">
        <f t="shared" si="35"/>
        <v>26980354.883174915</v>
      </c>
      <c r="CM18" s="34"/>
      <c r="CN18" s="15"/>
      <c r="CO18" s="38" t="e">
        <f t="shared" ref="CO18:DL18" si="36">CO15*CO17*1000000</f>
        <v>#N/A</v>
      </c>
      <c r="CP18" s="38" t="e">
        <f t="shared" si="36"/>
        <v>#N/A</v>
      </c>
      <c r="CQ18" s="38" t="e">
        <f t="shared" si="36"/>
        <v>#N/A</v>
      </c>
      <c r="CR18" s="38" t="e">
        <f t="shared" si="36"/>
        <v>#N/A</v>
      </c>
      <c r="CS18" s="38" t="e">
        <f t="shared" si="36"/>
        <v>#N/A</v>
      </c>
      <c r="CT18" s="38" t="e">
        <f t="shared" si="36"/>
        <v>#N/A</v>
      </c>
      <c r="CU18" s="38" t="e">
        <f t="shared" si="36"/>
        <v>#N/A</v>
      </c>
      <c r="CV18" s="38" t="e">
        <f t="shared" si="36"/>
        <v>#N/A</v>
      </c>
      <c r="CW18" s="38" t="e">
        <f t="shared" si="36"/>
        <v>#N/A</v>
      </c>
      <c r="CX18" s="38" t="e">
        <f t="shared" si="36"/>
        <v>#N/A</v>
      </c>
      <c r="CY18" s="38" t="e">
        <f t="shared" si="36"/>
        <v>#N/A</v>
      </c>
      <c r="CZ18" s="38" t="e">
        <f t="shared" si="36"/>
        <v>#N/A</v>
      </c>
      <c r="DA18" s="38" t="e">
        <f t="shared" si="36"/>
        <v>#N/A</v>
      </c>
      <c r="DB18" s="38" t="e">
        <f t="shared" si="36"/>
        <v>#N/A</v>
      </c>
      <c r="DC18" s="38" t="e">
        <f t="shared" si="36"/>
        <v>#N/A</v>
      </c>
      <c r="DD18" s="38" t="e">
        <f t="shared" si="36"/>
        <v>#N/A</v>
      </c>
      <c r="DE18" s="38" t="e">
        <f t="shared" si="36"/>
        <v>#N/A</v>
      </c>
      <c r="DF18" s="38" t="e">
        <f t="shared" si="36"/>
        <v>#N/A</v>
      </c>
      <c r="DG18" s="38" t="e">
        <f t="shared" si="36"/>
        <v>#N/A</v>
      </c>
      <c r="DH18" s="38" t="e">
        <f t="shared" si="36"/>
        <v>#N/A</v>
      </c>
      <c r="DI18" s="38" t="e">
        <f t="shared" si="36"/>
        <v>#N/A</v>
      </c>
      <c r="DJ18" s="38" t="e">
        <f t="shared" si="36"/>
        <v>#N/A</v>
      </c>
      <c r="DK18" s="38" t="e">
        <f t="shared" si="36"/>
        <v>#N/A</v>
      </c>
      <c r="DL18" s="38" t="e">
        <f t="shared" si="36"/>
        <v>#N/A</v>
      </c>
    </row>
    <row r="19" spans="1:116" x14ac:dyDescent="0.35">
      <c r="A19" s="27"/>
      <c r="B19" t="str">
        <f t="shared" si="17"/>
        <v>19 TAM-EV</v>
      </c>
      <c r="D19" t="s">
        <v>805</v>
      </c>
      <c r="E19" s="9" t="str">
        <f t="shared" si="16"/>
        <v>19 TAM-EV</v>
      </c>
      <c r="F19" s="27"/>
      <c r="G19" s="301"/>
      <c r="H19" s="24"/>
      <c r="I19" s="24"/>
      <c r="J19" s="24"/>
      <c r="K19" s="38"/>
      <c r="L19" s="38"/>
      <c r="M19" s="38"/>
      <c r="N19" s="38"/>
      <c r="O19" s="38"/>
      <c r="P19" s="38"/>
      <c r="R19" s="165"/>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row>
    <row r="20" spans="1:116" x14ac:dyDescent="0.35">
      <c r="A20" s="27"/>
      <c r="B20" t="str">
        <f t="shared" si="17"/>
        <v>20 TAM-EV</v>
      </c>
      <c r="D20" t="s">
        <v>805</v>
      </c>
      <c r="E20" s="9" t="str">
        <f t="shared" si="16"/>
        <v>20 TAM-EV</v>
      </c>
      <c r="F20" s="27"/>
      <c r="G20" s="301" t="s">
        <v>807</v>
      </c>
      <c r="H20" s="24"/>
      <c r="I20" s="24"/>
      <c r="J20" s="24"/>
      <c r="K20" s="38">
        <f t="shared" ref="K20:P20" si="37">SUMIF($3:$3,K$2,20:20)</f>
        <v>5045577.1098323194</v>
      </c>
      <c r="L20" s="38">
        <f t="shared" si="37"/>
        <v>4456918.3759692917</v>
      </c>
      <c r="M20" s="38">
        <f t="shared" si="37"/>
        <v>4899760.182733383</v>
      </c>
      <c r="N20" s="38">
        <f t="shared" si="37"/>
        <v>5376249.0828768089</v>
      </c>
      <c r="O20" s="38">
        <f t="shared" si="37"/>
        <v>5888668.8186584637</v>
      </c>
      <c r="P20" s="38">
        <f t="shared" si="37"/>
        <v>1313181.3131046481</v>
      </c>
      <c r="R20" s="165"/>
      <c r="S20" s="38">
        <f t="shared" ref="S20:AX20" si="38">S18-R18</f>
        <v>401666.66666666669</v>
      </c>
      <c r="T20" s="38">
        <f t="shared" si="38"/>
        <v>405013.88888888882</v>
      </c>
      <c r="U20" s="38">
        <f t="shared" si="38"/>
        <v>408382.03125</v>
      </c>
      <c r="V20" s="38">
        <f t="shared" si="38"/>
        <v>411771.2099729937</v>
      </c>
      <c r="W20" s="38">
        <f t="shared" si="38"/>
        <v>415181.54188619205</v>
      </c>
      <c r="X20" s="38">
        <f t="shared" si="38"/>
        <v>418613.14442627179</v>
      </c>
      <c r="Y20" s="38">
        <f t="shared" si="38"/>
        <v>422066.13564130617</v>
      </c>
      <c r="Z20" s="38">
        <f t="shared" si="38"/>
        <v>425540.63419381808</v>
      </c>
      <c r="AA20" s="38">
        <f t="shared" si="38"/>
        <v>429036.75936385849</v>
      </c>
      <c r="AB20" s="38">
        <f t="shared" si="38"/>
        <v>432554.63105208287</v>
      </c>
      <c r="AC20" s="38">
        <f t="shared" si="38"/>
        <v>436094.36978285946</v>
      </c>
      <c r="AD20" s="38">
        <f t="shared" si="38"/>
        <v>439656.09670738131</v>
      </c>
      <c r="AE20" s="38">
        <f t="shared" si="38"/>
        <v>355278.12201322149</v>
      </c>
      <c r="AF20" s="38">
        <f t="shared" si="38"/>
        <v>358151.176205175</v>
      </c>
      <c r="AG20" s="38">
        <f t="shared" si="38"/>
        <v>361042.00449244305</v>
      </c>
      <c r="AH20" s="38">
        <f t="shared" si="38"/>
        <v>363950.70511307381</v>
      </c>
      <c r="AI20" s="38">
        <f t="shared" si="38"/>
        <v>366877.37681518681</v>
      </c>
      <c r="AJ20" s="38">
        <f t="shared" si="38"/>
        <v>369822.11885952204</v>
      </c>
      <c r="AK20" s="38">
        <f t="shared" si="38"/>
        <v>372785.03102198802</v>
      </c>
      <c r="AL20" s="38">
        <f t="shared" si="38"/>
        <v>375766.21359624341</v>
      </c>
      <c r="AM20" s="38">
        <f t="shared" si="38"/>
        <v>378765.76739627682</v>
      </c>
      <c r="AN20" s="38">
        <f t="shared" si="38"/>
        <v>381783.79375899211</v>
      </c>
      <c r="AO20" s="38">
        <f t="shared" si="38"/>
        <v>384820.39454681985</v>
      </c>
      <c r="AP20" s="38">
        <f t="shared" si="38"/>
        <v>387875.67215034924</v>
      </c>
      <c r="AQ20" s="38">
        <f t="shared" si="38"/>
        <v>390949.72949094884</v>
      </c>
      <c r="AR20" s="38">
        <f t="shared" si="38"/>
        <v>394042.67002341151</v>
      </c>
      <c r="AS20" s="38">
        <f t="shared" si="38"/>
        <v>397154.59773861803</v>
      </c>
      <c r="AT20" s="38">
        <f t="shared" si="38"/>
        <v>400285.61716620997</v>
      </c>
      <c r="AU20" s="38">
        <f t="shared" si="38"/>
        <v>403435.83337726444</v>
      </c>
      <c r="AV20" s="38">
        <f t="shared" si="38"/>
        <v>406605.35198700242</v>
      </c>
      <c r="AW20" s="38">
        <f t="shared" si="38"/>
        <v>409794.2791574914</v>
      </c>
      <c r="AX20" s="38">
        <f t="shared" si="38"/>
        <v>413002.72160037234</v>
      </c>
      <c r="AY20" s="38">
        <f t="shared" ref="AY20:CD20" si="39">AY18-AX18</f>
        <v>416230.78657959774</v>
      </c>
      <c r="AZ20" s="38">
        <f t="shared" si="39"/>
        <v>419478.58191418089</v>
      </c>
      <c r="BA20" s="38">
        <f t="shared" si="39"/>
        <v>422746.21598094888</v>
      </c>
      <c r="BB20" s="38">
        <f t="shared" si="39"/>
        <v>426033.79771733657</v>
      </c>
      <c r="BC20" s="38">
        <f t="shared" si="39"/>
        <v>429341.43662417121</v>
      </c>
      <c r="BD20" s="38">
        <f t="shared" si="39"/>
        <v>432669.24276846275</v>
      </c>
      <c r="BE20" s="38">
        <f t="shared" si="39"/>
        <v>436017.32678623125</v>
      </c>
      <c r="BF20" s="38">
        <f t="shared" si="39"/>
        <v>439385.7998853568</v>
      </c>
      <c r="BG20" s="38">
        <f t="shared" si="39"/>
        <v>442774.77384838089</v>
      </c>
      <c r="BH20" s="38">
        <f t="shared" si="39"/>
        <v>446184.36103540286</v>
      </c>
      <c r="BI20" s="38">
        <f t="shared" si="39"/>
        <v>449614.67438694462</v>
      </c>
      <c r="BJ20" s="38">
        <f t="shared" si="39"/>
        <v>453065.82742680609</v>
      </c>
      <c r="BK20" s="38">
        <f t="shared" si="39"/>
        <v>456537.93426502496</v>
      </c>
      <c r="BL20" s="38">
        <f t="shared" si="39"/>
        <v>460031.10960071161</v>
      </c>
      <c r="BM20" s="38">
        <f t="shared" si="39"/>
        <v>463545.46872506663</v>
      </c>
      <c r="BN20" s="38">
        <f t="shared" si="39"/>
        <v>467081.12752424926</v>
      </c>
      <c r="BO20" s="38">
        <f t="shared" si="39"/>
        <v>470638.2024823688</v>
      </c>
      <c r="BP20" s="38">
        <f t="shared" si="39"/>
        <v>474216.81068445742</v>
      </c>
      <c r="BQ20" s="38">
        <f t="shared" si="39"/>
        <v>477817.06981942803</v>
      </c>
      <c r="BR20" s="38">
        <f t="shared" si="39"/>
        <v>481439.09818312526</v>
      </c>
      <c r="BS20" s="38">
        <f t="shared" si="39"/>
        <v>485083.01468127593</v>
      </c>
      <c r="BT20" s="38">
        <f t="shared" si="39"/>
        <v>488748.93883256987</v>
      </c>
      <c r="BU20" s="38">
        <f t="shared" si="39"/>
        <v>492436.99077166989</v>
      </c>
      <c r="BV20" s="38">
        <f t="shared" si="39"/>
        <v>496147.29125230387</v>
      </c>
      <c r="BW20" s="38">
        <f t="shared" si="39"/>
        <v>499879.9616502896</v>
      </c>
      <c r="BX20" s="38">
        <f t="shared" si="39"/>
        <v>503635.1239666827</v>
      </c>
      <c r="BY20" s="38">
        <f t="shared" si="39"/>
        <v>507412.90083081648</v>
      </c>
      <c r="BZ20" s="38">
        <f t="shared" si="39"/>
        <v>511213.41550347582</v>
      </c>
      <c r="CA20" s="38">
        <f t="shared" si="39"/>
        <v>106946.55654196069</v>
      </c>
      <c r="CB20" s="38">
        <f t="shared" si="39"/>
        <v>107392.16719421744</v>
      </c>
      <c r="CC20" s="38">
        <f t="shared" si="39"/>
        <v>107839.63455752656</v>
      </c>
      <c r="CD20" s="38">
        <f t="shared" si="39"/>
        <v>108288.96636818349</v>
      </c>
      <c r="CE20" s="38">
        <f t="shared" ref="CE20:DL20" si="40">CE18-CD18</f>
        <v>108740.17039471865</v>
      </c>
      <c r="CF20" s="38">
        <f t="shared" si="40"/>
        <v>109193.25443802401</v>
      </c>
      <c r="CG20" s="38">
        <f t="shared" si="40"/>
        <v>109648.22633152083</v>
      </c>
      <c r="CH20" s="38">
        <f t="shared" si="40"/>
        <v>110105.09394123405</v>
      </c>
      <c r="CI20" s="38">
        <f t="shared" si="40"/>
        <v>110563.86516598985</v>
      </c>
      <c r="CJ20" s="38">
        <f t="shared" si="40"/>
        <v>111024.5479375124</v>
      </c>
      <c r="CK20" s="38">
        <f t="shared" si="40"/>
        <v>111487.15022058412</v>
      </c>
      <c r="CL20" s="38">
        <f t="shared" si="40"/>
        <v>111951.68001317605</v>
      </c>
      <c r="CM20" s="38">
        <f t="shared" si="40"/>
        <v>-26980354.883174915</v>
      </c>
      <c r="CN20" s="38">
        <f t="shared" si="40"/>
        <v>0</v>
      </c>
      <c r="CO20" s="38" t="e">
        <f t="shared" si="40"/>
        <v>#N/A</v>
      </c>
      <c r="CP20" s="38" t="e">
        <f t="shared" si="40"/>
        <v>#N/A</v>
      </c>
      <c r="CQ20" s="38" t="e">
        <f t="shared" si="40"/>
        <v>#N/A</v>
      </c>
      <c r="CR20" s="38" t="e">
        <f t="shared" si="40"/>
        <v>#N/A</v>
      </c>
      <c r="CS20" s="38" t="e">
        <f t="shared" si="40"/>
        <v>#N/A</v>
      </c>
      <c r="CT20" s="38" t="e">
        <f t="shared" si="40"/>
        <v>#N/A</v>
      </c>
      <c r="CU20" s="38" t="e">
        <f t="shared" si="40"/>
        <v>#N/A</v>
      </c>
      <c r="CV20" s="38" t="e">
        <f t="shared" si="40"/>
        <v>#N/A</v>
      </c>
      <c r="CW20" s="38" t="e">
        <f t="shared" si="40"/>
        <v>#N/A</v>
      </c>
      <c r="CX20" s="38" t="e">
        <f t="shared" si="40"/>
        <v>#N/A</v>
      </c>
      <c r="CY20" s="38" t="e">
        <f t="shared" si="40"/>
        <v>#N/A</v>
      </c>
      <c r="CZ20" s="38" t="e">
        <f t="shared" si="40"/>
        <v>#N/A</v>
      </c>
      <c r="DA20" s="38" t="e">
        <f t="shared" si="40"/>
        <v>#N/A</v>
      </c>
      <c r="DB20" s="38" t="e">
        <f t="shared" si="40"/>
        <v>#N/A</v>
      </c>
      <c r="DC20" s="38" t="e">
        <f t="shared" si="40"/>
        <v>#N/A</v>
      </c>
      <c r="DD20" s="38" t="e">
        <f t="shared" si="40"/>
        <v>#N/A</v>
      </c>
      <c r="DE20" s="38" t="e">
        <f t="shared" si="40"/>
        <v>#N/A</v>
      </c>
      <c r="DF20" s="38" t="e">
        <f t="shared" si="40"/>
        <v>#N/A</v>
      </c>
      <c r="DG20" s="38" t="e">
        <f t="shared" si="40"/>
        <v>#N/A</v>
      </c>
      <c r="DH20" s="38" t="e">
        <f t="shared" si="40"/>
        <v>#N/A</v>
      </c>
      <c r="DI20" s="38" t="e">
        <f t="shared" si="40"/>
        <v>#N/A</v>
      </c>
      <c r="DJ20" s="38" t="e">
        <f t="shared" si="40"/>
        <v>#N/A</v>
      </c>
      <c r="DK20" s="38" t="e">
        <f t="shared" si="40"/>
        <v>#N/A</v>
      </c>
      <c r="DL20" s="38" t="e">
        <f t="shared" si="40"/>
        <v>#N/A</v>
      </c>
    </row>
    <row r="21" spans="1:116" x14ac:dyDescent="0.35">
      <c r="D21" t="s">
        <v>812</v>
      </c>
      <c r="E21" s="8" t="str">
        <f t="shared" si="16"/>
        <v>21 LISTSALES-PV</v>
      </c>
      <c r="G21" s="342"/>
      <c r="H21" s="31"/>
      <c r="I21" s="73"/>
      <c r="J21" s="73"/>
      <c r="K21" s="58"/>
      <c r="L21" s="58"/>
      <c r="M21" s="58"/>
      <c r="N21" s="58"/>
      <c r="O21" s="58"/>
      <c r="P21" s="58"/>
      <c r="R21" s="33"/>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row>
    <row r="22" spans="1:116" x14ac:dyDescent="0.35">
      <c r="D22" t="s">
        <v>812</v>
      </c>
      <c r="E22" s="8" t="str">
        <f t="shared" si="16"/>
        <v>22 LISTSALES-PV</v>
      </c>
      <c r="G22" s="129" t="s">
        <v>814</v>
      </c>
      <c r="H22" s="31"/>
      <c r="I22" s="73"/>
      <c r="J22" s="73"/>
      <c r="K22" s="58"/>
      <c r="L22" s="58"/>
      <c r="M22" s="58"/>
      <c r="N22" s="58"/>
      <c r="O22" s="58"/>
      <c r="P22" s="58"/>
      <c r="R22" s="33"/>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row>
    <row r="23" spans="1:116" x14ac:dyDescent="0.35">
      <c r="D23" t="s">
        <v>812</v>
      </c>
      <c r="E23" s="8" t="str">
        <f t="shared" si="16"/>
        <v>23 LISTSALES-PV</v>
      </c>
      <c r="G23" s="372" t="s">
        <v>519</v>
      </c>
      <c r="H23" s="31"/>
      <c r="I23" s="73"/>
      <c r="J23" s="380"/>
      <c r="K23" s="380">
        <v>0.2</v>
      </c>
      <c r="L23" s="380">
        <v>0.2</v>
      </c>
      <c r="M23" s="380">
        <v>0.2</v>
      </c>
      <c r="N23" s="380">
        <v>0.2</v>
      </c>
      <c r="O23" s="380">
        <v>0.2</v>
      </c>
      <c r="P23" s="380">
        <v>0.2</v>
      </c>
      <c r="R23" s="33"/>
      <c r="S23" s="20">
        <f t="shared" ref="S23:AB27" si="41">INDEX($K:$P,ROW(),MATCH(S$3,$K$2:$P$2,0))</f>
        <v>0.2</v>
      </c>
      <c r="T23" s="20">
        <f t="shared" si="41"/>
        <v>0.2</v>
      </c>
      <c r="U23" s="20">
        <f t="shared" si="41"/>
        <v>0.2</v>
      </c>
      <c r="V23" s="20">
        <f t="shared" si="41"/>
        <v>0.2</v>
      </c>
      <c r="W23" s="20">
        <f t="shared" si="41"/>
        <v>0.2</v>
      </c>
      <c r="X23" s="20">
        <f t="shared" si="41"/>
        <v>0.2</v>
      </c>
      <c r="Y23" s="20">
        <f t="shared" si="41"/>
        <v>0.2</v>
      </c>
      <c r="Z23" s="20">
        <f t="shared" si="41"/>
        <v>0.2</v>
      </c>
      <c r="AA23" s="20">
        <f t="shared" si="41"/>
        <v>0.2</v>
      </c>
      <c r="AB23" s="20">
        <f t="shared" si="41"/>
        <v>0.2</v>
      </c>
      <c r="AC23" s="20">
        <f t="shared" ref="AC23:AL27" si="42">INDEX($K:$P,ROW(),MATCH(AC$3,$K$2:$P$2,0))</f>
        <v>0.2</v>
      </c>
      <c r="AD23" s="20">
        <f t="shared" si="42"/>
        <v>0.2</v>
      </c>
      <c r="AE23" s="20">
        <f t="shared" si="42"/>
        <v>0.2</v>
      </c>
      <c r="AF23" s="20">
        <f t="shared" si="42"/>
        <v>0.2</v>
      </c>
      <c r="AG23" s="20">
        <f t="shared" si="42"/>
        <v>0.2</v>
      </c>
      <c r="AH23" s="20">
        <f t="shared" si="42"/>
        <v>0.2</v>
      </c>
      <c r="AI23" s="20">
        <f t="shared" si="42"/>
        <v>0.2</v>
      </c>
      <c r="AJ23" s="20">
        <f t="shared" si="42"/>
        <v>0.2</v>
      </c>
      <c r="AK23" s="20">
        <f t="shared" si="42"/>
        <v>0.2</v>
      </c>
      <c r="AL23" s="20">
        <f t="shared" si="42"/>
        <v>0.2</v>
      </c>
      <c r="AM23" s="20">
        <f t="shared" ref="AM23:AV27" si="43">INDEX($K:$P,ROW(),MATCH(AM$3,$K$2:$P$2,0))</f>
        <v>0.2</v>
      </c>
      <c r="AN23" s="20">
        <f t="shared" si="43"/>
        <v>0.2</v>
      </c>
      <c r="AO23" s="20">
        <f t="shared" si="43"/>
        <v>0.2</v>
      </c>
      <c r="AP23" s="20">
        <f t="shared" si="43"/>
        <v>0.2</v>
      </c>
      <c r="AQ23" s="20">
        <f t="shared" si="43"/>
        <v>0.2</v>
      </c>
      <c r="AR23" s="20">
        <f t="shared" si="43"/>
        <v>0.2</v>
      </c>
      <c r="AS23" s="20">
        <f t="shared" si="43"/>
        <v>0.2</v>
      </c>
      <c r="AT23" s="20">
        <f t="shared" si="43"/>
        <v>0.2</v>
      </c>
      <c r="AU23" s="20">
        <f t="shared" si="43"/>
        <v>0.2</v>
      </c>
      <c r="AV23" s="20">
        <f t="shared" si="43"/>
        <v>0.2</v>
      </c>
      <c r="AW23" s="20">
        <f t="shared" ref="AW23:BF27" si="44">INDEX($K:$P,ROW(),MATCH(AW$3,$K$2:$P$2,0))</f>
        <v>0.2</v>
      </c>
      <c r="AX23" s="20">
        <f t="shared" si="44"/>
        <v>0.2</v>
      </c>
      <c r="AY23" s="20">
        <f t="shared" si="44"/>
        <v>0.2</v>
      </c>
      <c r="AZ23" s="20">
        <f t="shared" si="44"/>
        <v>0.2</v>
      </c>
      <c r="BA23" s="20">
        <f t="shared" si="44"/>
        <v>0.2</v>
      </c>
      <c r="BB23" s="20">
        <f t="shared" si="44"/>
        <v>0.2</v>
      </c>
      <c r="BC23" s="20">
        <f t="shared" si="44"/>
        <v>0.2</v>
      </c>
      <c r="BD23" s="20">
        <f t="shared" si="44"/>
        <v>0.2</v>
      </c>
      <c r="BE23" s="20">
        <f t="shared" si="44"/>
        <v>0.2</v>
      </c>
      <c r="BF23" s="20">
        <f t="shared" si="44"/>
        <v>0.2</v>
      </c>
      <c r="BG23" s="20">
        <f t="shared" ref="BG23:BP27" si="45">INDEX($K:$P,ROW(),MATCH(BG$3,$K$2:$P$2,0))</f>
        <v>0.2</v>
      </c>
      <c r="BH23" s="20">
        <f t="shared" si="45"/>
        <v>0.2</v>
      </c>
      <c r="BI23" s="20">
        <f t="shared" si="45"/>
        <v>0.2</v>
      </c>
      <c r="BJ23" s="20">
        <f t="shared" si="45"/>
        <v>0.2</v>
      </c>
      <c r="BK23" s="20">
        <f t="shared" si="45"/>
        <v>0.2</v>
      </c>
      <c r="BL23" s="20">
        <f t="shared" si="45"/>
        <v>0.2</v>
      </c>
      <c r="BM23" s="20">
        <f t="shared" si="45"/>
        <v>0.2</v>
      </c>
      <c r="BN23" s="20">
        <f t="shared" si="45"/>
        <v>0.2</v>
      </c>
      <c r="BO23" s="20">
        <f t="shared" si="45"/>
        <v>0.2</v>
      </c>
      <c r="BP23" s="20">
        <f t="shared" si="45"/>
        <v>0.2</v>
      </c>
      <c r="BQ23" s="20">
        <f t="shared" ref="BQ23:BZ27" si="46">INDEX($K:$P,ROW(),MATCH(BQ$3,$K$2:$P$2,0))</f>
        <v>0.2</v>
      </c>
      <c r="BR23" s="20">
        <f t="shared" si="46"/>
        <v>0.2</v>
      </c>
      <c r="BS23" s="20">
        <f t="shared" si="46"/>
        <v>0.2</v>
      </c>
      <c r="BT23" s="20">
        <f t="shared" si="46"/>
        <v>0.2</v>
      </c>
      <c r="BU23" s="20">
        <f t="shared" si="46"/>
        <v>0.2</v>
      </c>
      <c r="BV23" s="20">
        <f t="shared" si="46"/>
        <v>0.2</v>
      </c>
      <c r="BW23" s="20">
        <f t="shared" si="46"/>
        <v>0.2</v>
      </c>
      <c r="BX23" s="20">
        <f t="shared" si="46"/>
        <v>0.2</v>
      </c>
      <c r="BY23" s="20">
        <f t="shared" si="46"/>
        <v>0.2</v>
      </c>
      <c r="BZ23" s="20">
        <f t="shared" si="46"/>
        <v>0.2</v>
      </c>
      <c r="CA23" s="20">
        <f t="shared" ref="CA23:CJ27" si="47">INDEX($K:$P,ROW(),MATCH(CA$3,$K$2:$P$2,0))</f>
        <v>0.2</v>
      </c>
      <c r="CB23" s="20">
        <f t="shared" si="47"/>
        <v>0.2</v>
      </c>
      <c r="CC23" s="20">
        <f t="shared" si="47"/>
        <v>0.2</v>
      </c>
      <c r="CD23" s="20">
        <f t="shared" si="47"/>
        <v>0.2</v>
      </c>
      <c r="CE23" s="20">
        <f t="shared" si="47"/>
        <v>0.2</v>
      </c>
      <c r="CF23" s="20">
        <f t="shared" si="47"/>
        <v>0.2</v>
      </c>
      <c r="CG23" s="20">
        <f t="shared" si="47"/>
        <v>0.2</v>
      </c>
      <c r="CH23" s="20">
        <f t="shared" si="47"/>
        <v>0.2</v>
      </c>
      <c r="CI23" s="20">
        <f t="shared" si="47"/>
        <v>0.2</v>
      </c>
      <c r="CJ23" s="20">
        <f t="shared" si="47"/>
        <v>0.2</v>
      </c>
      <c r="CK23" s="20">
        <f t="shared" ref="CK23:CT27" si="48">INDEX($K:$P,ROW(),MATCH(CK$3,$K$2:$P$2,0))</f>
        <v>0.2</v>
      </c>
      <c r="CL23" s="20">
        <f t="shared" si="48"/>
        <v>0.2</v>
      </c>
      <c r="CM23" s="20" t="e">
        <f t="shared" si="48"/>
        <v>#N/A</v>
      </c>
      <c r="CN23" s="20" t="e">
        <f t="shared" si="48"/>
        <v>#N/A</v>
      </c>
      <c r="CO23" s="20" t="e">
        <f t="shared" si="48"/>
        <v>#N/A</v>
      </c>
      <c r="CP23" s="20" t="e">
        <f t="shared" si="48"/>
        <v>#N/A</v>
      </c>
      <c r="CQ23" s="20" t="e">
        <f t="shared" si="48"/>
        <v>#N/A</v>
      </c>
      <c r="CR23" s="20" t="e">
        <f t="shared" si="48"/>
        <v>#N/A</v>
      </c>
      <c r="CS23" s="20" t="e">
        <f t="shared" si="48"/>
        <v>#N/A</v>
      </c>
      <c r="CT23" s="20" t="e">
        <f t="shared" si="48"/>
        <v>#N/A</v>
      </c>
      <c r="CU23" s="20" t="e">
        <f t="shared" ref="CU23:DD27" si="49">INDEX($K:$P,ROW(),MATCH(CU$3,$K$2:$P$2,0))</f>
        <v>#N/A</v>
      </c>
      <c r="CV23" s="20" t="e">
        <f t="shared" si="49"/>
        <v>#N/A</v>
      </c>
      <c r="CW23" s="20" t="e">
        <f t="shared" si="49"/>
        <v>#N/A</v>
      </c>
      <c r="CX23" s="20" t="e">
        <f t="shared" si="49"/>
        <v>#N/A</v>
      </c>
      <c r="CY23" s="20" t="e">
        <f t="shared" si="49"/>
        <v>#N/A</v>
      </c>
      <c r="CZ23" s="20" t="e">
        <f t="shared" si="49"/>
        <v>#N/A</v>
      </c>
      <c r="DA23" s="20" t="e">
        <f t="shared" si="49"/>
        <v>#N/A</v>
      </c>
      <c r="DB23" s="20" t="e">
        <f t="shared" si="49"/>
        <v>#N/A</v>
      </c>
      <c r="DC23" s="20" t="e">
        <f t="shared" si="49"/>
        <v>#N/A</v>
      </c>
      <c r="DD23" s="20" t="e">
        <f t="shared" si="49"/>
        <v>#N/A</v>
      </c>
      <c r="DE23" s="20" t="e">
        <f t="shared" ref="DE23:DL27" si="50">INDEX($K:$P,ROW(),MATCH(DE$3,$K$2:$P$2,0))</f>
        <v>#N/A</v>
      </c>
      <c r="DF23" s="20" t="e">
        <f t="shared" si="50"/>
        <v>#N/A</v>
      </c>
      <c r="DG23" s="20" t="e">
        <f t="shared" si="50"/>
        <v>#N/A</v>
      </c>
      <c r="DH23" s="20" t="e">
        <f t="shared" si="50"/>
        <v>#N/A</v>
      </c>
      <c r="DI23" s="20" t="e">
        <f t="shared" si="50"/>
        <v>#N/A</v>
      </c>
      <c r="DJ23" s="20" t="e">
        <f t="shared" si="50"/>
        <v>#N/A</v>
      </c>
      <c r="DK23" s="20" t="e">
        <f t="shared" si="50"/>
        <v>#N/A</v>
      </c>
      <c r="DL23" s="20" t="e">
        <f t="shared" si="50"/>
        <v>#N/A</v>
      </c>
    </row>
    <row r="24" spans="1:116" x14ac:dyDescent="0.35">
      <c r="D24" t="s">
        <v>812</v>
      </c>
      <c r="E24" s="8" t="str">
        <f t="shared" si="16"/>
        <v>24 LISTSALES-PV</v>
      </c>
      <c r="G24" s="372" t="s">
        <v>520</v>
      </c>
      <c r="H24" s="31"/>
      <c r="I24" s="73"/>
      <c r="J24" s="380"/>
      <c r="K24" s="380">
        <v>0.2</v>
      </c>
      <c r="L24" s="380">
        <v>0.2</v>
      </c>
      <c r="M24" s="380">
        <v>0.2</v>
      </c>
      <c r="N24" s="380">
        <v>0.2</v>
      </c>
      <c r="O24" s="380">
        <v>0.2</v>
      </c>
      <c r="P24" s="380">
        <v>0.2</v>
      </c>
      <c r="R24" s="33"/>
      <c r="S24" s="20">
        <f t="shared" si="41"/>
        <v>0.2</v>
      </c>
      <c r="T24" s="20">
        <f t="shared" si="41"/>
        <v>0.2</v>
      </c>
      <c r="U24" s="20">
        <f t="shared" si="41"/>
        <v>0.2</v>
      </c>
      <c r="V24" s="20">
        <f t="shared" si="41"/>
        <v>0.2</v>
      </c>
      <c r="W24" s="20">
        <f t="shared" si="41"/>
        <v>0.2</v>
      </c>
      <c r="X24" s="20">
        <f t="shared" si="41"/>
        <v>0.2</v>
      </c>
      <c r="Y24" s="20">
        <f t="shared" si="41"/>
        <v>0.2</v>
      </c>
      <c r="Z24" s="20">
        <f t="shared" si="41"/>
        <v>0.2</v>
      </c>
      <c r="AA24" s="20">
        <f t="shared" si="41"/>
        <v>0.2</v>
      </c>
      <c r="AB24" s="20">
        <f t="shared" si="41"/>
        <v>0.2</v>
      </c>
      <c r="AC24" s="20">
        <f t="shared" si="42"/>
        <v>0.2</v>
      </c>
      <c r="AD24" s="20">
        <f t="shared" si="42"/>
        <v>0.2</v>
      </c>
      <c r="AE24" s="20">
        <f t="shared" si="42"/>
        <v>0.2</v>
      </c>
      <c r="AF24" s="20">
        <f t="shared" si="42"/>
        <v>0.2</v>
      </c>
      <c r="AG24" s="20">
        <f t="shared" si="42"/>
        <v>0.2</v>
      </c>
      <c r="AH24" s="20">
        <f t="shared" si="42"/>
        <v>0.2</v>
      </c>
      <c r="AI24" s="20">
        <f t="shared" si="42"/>
        <v>0.2</v>
      </c>
      <c r="AJ24" s="20">
        <f t="shared" si="42"/>
        <v>0.2</v>
      </c>
      <c r="AK24" s="20">
        <f t="shared" si="42"/>
        <v>0.2</v>
      </c>
      <c r="AL24" s="20">
        <f t="shared" si="42"/>
        <v>0.2</v>
      </c>
      <c r="AM24" s="20">
        <f t="shared" si="43"/>
        <v>0.2</v>
      </c>
      <c r="AN24" s="20">
        <f t="shared" si="43"/>
        <v>0.2</v>
      </c>
      <c r="AO24" s="20">
        <f t="shared" si="43"/>
        <v>0.2</v>
      </c>
      <c r="AP24" s="20">
        <f t="shared" si="43"/>
        <v>0.2</v>
      </c>
      <c r="AQ24" s="20">
        <f t="shared" si="43"/>
        <v>0.2</v>
      </c>
      <c r="AR24" s="20">
        <f t="shared" si="43"/>
        <v>0.2</v>
      </c>
      <c r="AS24" s="20">
        <f t="shared" si="43"/>
        <v>0.2</v>
      </c>
      <c r="AT24" s="20">
        <f t="shared" si="43"/>
        <v>0.2</v>
      </c>
      <c r="AU24" s="20">
        <f t="shared" si="43"/>
        <v>0.2</v>
      </c>
      <c r="AV24" s="20">
        <f t="shared" si="43"/>
        <v>0.2</v>
      </c>
      <c r="AW24" s="20">
        <f t="shared" si="44"/>
        <v>0.2</v>
      </c>
      <c r="AX24" s="20">
        <f t="shared" si="44"/>
        <v>0.2</v>
      </c>
      <c r="AY24" s="20">
        <f t="shared" si="44"/>
        <v>0.2</v>
      </c>
      <c r="AZ24" s="20">
        <f t="shared" si="44"/>
        <v>0.2</v>
      </c>
      <c r="BA24" s="20">
        <f t="shared" si="44"/>
        <v>0.2</v>
      </c>
      <c r="BB24" s="20">
        <f t="shared" si="44"/>
        <v>0.2</v>
      </c>
      <c r="BC24" s="20">
        <f t="shared" si="44"/>
        <v>0.2</v>
      </c>
      <c r="BD24" s="20">
        <f t="shared" si="44"/>
        <v>0.2</v>
      </c>
      <c r="BE24" s="20">
        <f t="shared" si="44"/>
        <v>0.2</v>
      </c>
      <c r="BF24" s="20">
        <f t="shared" si="44"/>
        <v>0.2</v>
      </c>
      <c r="BG24" s="20">
        <f t="shared" si="45"/>
        <v>0.2</v>
      </c>
      <c r="BH24" s="20">
        <f t="shared" si="45"/>
        <v>0.2</v>
      </c>
      <c r="BI24" s="20">
        <f t="shared" si="45"/>
        <v>0.2</v>
      </c>
      <c r="BJ24" s="20">
        <f t="shared" si="45"/>
        <v>0.2</v>
      </c>
      <c r="BK24" s="20">
        <f t="shared" si="45"/>
        <v>0.2</v>
      </c>
      <c r="BL24" s="20">
        <f t="shared" si="45"/>
        <v>0.2</v>
      </c>
      <c r="BM24" s="20">
        <f t="shared" si="45"/>
        <v>0.2</v>
      </c>
      <c r="BN24" s="20">
        <f t="shared" si="45"/>
        <v>0.2</v>
      </c>
      <c r="BO24" s="20">
        <f t="shared" si="45"/>
        <v>0.2</v>
      </c>
      <c r="BP24" s="20">
        <f t="shared" si="45"/>
        <v>0.2</v>
      </c>
      <c r="BQ24" s="20">
        <f t="shared" si="46"/>
        <v>0.2</v>
      </c>
      <c r="BR24" s="20">
        <f t="shared" si="46"/>
        <v>0.2</v>
      </c>
      <c r="BS24" s="20">
        <f t="shared" si="46"/>
        <v>0.2</v>
      </c>
      <c r="BT24" s="20">
        <f t="shared" si="46"/>
        <v>0.2</v>
      </c>
      <c r="BU24" s="20">
        <f t="shared" si="46"/>
        <v>0.2</v>
      </c>
      <c r="BV24" s="20">
        <f t="shared" si="46"/>
        <v>0.2</v>
      </c>
      <c r="BW24" s="20">
        <f t="shared" si="46"/>
        <v>0.2</v>
      </c>
      <c r="BX24" s="20">
        <f t="shared" si="46"/>
        <v>0.2</v>
      </c>
      <c r="BY24" s="20">
        <f t="shared" si="46"/>
        <v>0.2</v>
      </c>
      <c r="BZ24" s="20">
        <f t="shared" si="46"/>
        <v>0.2</v>
      </c>
      <c r="CA24" s="20">
        <f t="shared" si="47"/>
        <v>0.2</v>
      </c>
      <c r="CB24" s="20">
        <f t="shared" si="47"/>
        <v>0.2</v>
      </c>
      <c r="CC24" s="20">
        <f t="shared" si="47"/>
        <v>0.2</v>
      </c>
      <c r="CD24" s="20">
        <f t="shared" si="47"/>
        <v>0.2</v>
      </c>
      <c r="CE24" s="20">
        <f t="shared" si="47"/>
        <v>0.2</v>
      </c>
      <c r="CF24" s="20">
        <f t="shared" si="47"/>
        <v>0.2</v>
      </c>
      <c r="CG24" s="20">
        <f t="shared" si="47"/>
        <v>0.2</v>
      </c>
      <c r="CH24" s="20">
        <f t="shared" si="47"/>
        <v>0.2</v>
      </c>
      <c r="CI24" s="20">
        <f t="shared" si="47"/>
        <v>0.2</v>
      </c>
      <c r="CJ24" s="20">
        <f t="shared" si="47"/>
        <v>0.2</v>
      </c>
      <c r="CK24" s="20">
        <f t="shared" si="48"/>
        <v>0.2</v>
      </c>
      <c r="CL24" s="20">
        <f t="shared" si="48"/>
        <v>0.2</v>
      </c>
      <c r="CM24" s="20" t="e">
        <f t="shared" si="48"/>
        <v>#N/A</v>
      </c>
      <c r="CN24" s="20" t="e">
        <f t="shared" si="48"/>
        <v>#N/A</v>
      </c>
      <c r="CO24" s="20" t="e">
        <f t="shared" si="48"/>
        <v>#N/A</v>
      </c>
      <c r="CP24" s="20" t="e">
        <f t="shared" si="48"/>
        <v>#N/A</v>
      </c>
      <c r="CQ24" s="20" t="e">
        <f t="shared" si="48"/>
        <v>#N/A</v>
      </c>
      <c r="CR24" s="20" t="e">
        <f t="shared" si="48"/>
        <v>#N/A</v>
      </c>
      <c r="CS24" s="20" t="e">
        <f t="shared" si="48"/>
        <v>#N/A</v>
      </c>
      <c r="CT24" s="20" t="e">
        <f t="shared" si="48"/>
        <v>#N/A</v>
      </c>
      <c r="CU24" s="20" t="e">
        <f t="shared" si="49"/>
        <v>#N/A</v>
      </c>
      <c r="CV24" s="20" t="e">
        <f t="shared" si="49"/>
        <v>#N/A</v>
      </c>
      <c r="CW24" s="20" t="e">
        <f t="shared" si="49"/>
        <v>#N/A</v>
      </c>
      <c r="CX24" s="20" t="e">
        <f t="shared" si="49"/>
        <v>#N/A</v>
      </c>
      <c r="CY24" s="20" t="e">
        <f t="shared" si="49"/>
        <v>#N/A</v>
      </c>
      <c r="CZ24" s="20" t="e">
        <f t="shared" si="49"/>
        <v>#N/A</v>
      </c>
      <c r="DA24" s="20" t="e">
        <f t="shared" si="49"/>
        <v>#N/A</v>
      </c>
      <c r="DB24" s="20" t="e">
        <f t="shared" si="49"/>
        <v>#N/A</v>
      </c>
      <c r="DC24" s="20" t="e">
        <f t="shared" si="49"/>
        <v>#N/A</v>
      </c>
      <c r="DD24" s="20" t="e">
        <f t="shared" si="49"/>
        <v>#N/A</v>
      </c>
      <c r="DE24" s="20" t="e">
        <f t="shared" si="50"/>
        <v>#N/A</v>
      </c>
      <c r="DF24" s="20" t="e">
        <f t="shared" si="50"/>
        <v>#N/A</v>
      </c>
      <c r="DG24" s="20" t="e">
        <f t="shared" si="50"/>
        <v>#N/A</v>
      </c>
      <c r="DH24" s="20" t="e">
        <f t="shared" si="50"/>
        <v>#N/A</v>
      </c>
      <c r="DI24" s="20" t="e">
        <f t="shared" si="50"/>
        <v>#N/A</v>
      </c>
      <c r="DJ24" s="20" t="e">
        <f t="shared" si="50"/>
        <v>#N/A</v>
      </c>
      <c r="DK24" s="20" t="e">
        <f t="shared" si="50"/>
        <v>#N/A</v>
      </c>
      <c r="DL24" s="20" t="e">
        <f t="shared" si="50"/>
        <v>#N/A</v>
      </c>
    </row>
    <row r="25" spans="1:116" x14ac:dyDescent="0.35">
      <c r="D25" t="s">
        <v>812</v>
      </c>
      <c r="E25" s="8" t="str">
        <f t="shared" si="16"/>
        <v>25 LISTSALES-PV</v>
      </c>
      <c r="G25" s="372" t="s">
        <v>808</v>
      </c>
      <c r="H25" s="31"/>
      <c r="I25" s="73"/>
      <c r="J25" s="380"/>
      <c r="K25" s="380">
        <v>0.1</v>
      </c>
      <c r="L25" s="380">
        <v>0.1</v>
      </c>
      <c r="M25" s="380">
        <v>0.1</v>
      </c>
      <c r="N25" s="380">
        <v>0.1</v>
      </c>
      <c r="O25" s="380">
        <v>0.1</v>
      </c>
      <c r="P25" s="380">
        <v>0.1</v>
      </c>
      <c r="R25" s="33"/>
      <c r="S25" s="20">
        <f t="shared" si="41"/>
        <v>0.1</v>
      </c>
      <c r="T25" s="20">
        <f t="shared" si="41"/>
        <v>0.1</v>
      </c>
      <c r="U25" s="20">
        <f t="shared" si="41"/>
        <v>0.1</v>
      </c>
      <c r="V25" s="20">
        <f t="shared" si="41"/>
        <v>0.1</v>
      </c>
      <c r="W25" s="20">
        <f t="shared" si="41"/>
        <v>0.1</v>
      </c>
      <c r="X25" s="20">
        <f t="shared" si="41"/>
        <v>0.1</v>
      </c>
      <c r="Y25" s="20">
        <f t="shared" si="41"/>
        <v>0.1</v>
      </c>
      <c r="Z25" s="20">
        <f t="shared" si="41"/>
        <v>0.1</v>
      </c>
      <c r="AA25" s="20">
        <f t="shared" si="41"/>
        <v>0.1</v>
      </c>
      <c r="AB25" s="20">
        <f t="shared" si="41"/>
        <v>0.1</v>
      </c>
      <c r="AC25" s="20">
        <f t="shared" si="42"/>
        <v>0.1</v>
      </c>
      <c r="AD25" s="20">
        <f t="shared" si="42"/>
        <v>0.1</v>
      </c>
      <c r="AE25" s="20">
        <f t="shared" si="42"/>
        <v>0.1</v>
      </c>
      <c r="AF25" s="20">
        <f t="shared" si="42"/>
        <v>0.1</v>
      </c>
      <c r="AG25" s="20">
        <f t="shared" si="42"/>
        <v>0.1</v>
      </c>
      <c r="AH25" s="20">
        <f t="shared" si="42"/>
        <v>0.1</v>
      </c>
      <c r="AI25" s="20">
        <f t="shared" si="42"/>
        <v>0.1</v>
      </c>
      <c r="AJ25" s="20">
        <f t="shared" si="42"/>
        <v>0.1</v>
      </c>
      <c r="AK25" s="20">
        <f t="shared" si="42"/>
        <v>0.1</v>
      </c>
      <c r="AL25" s="20">
        <f t="shared" si="42"/>
        <v>0.1</v>
      </c>
      <c r="AM25" s="20">
        <f t="shared" si="43"/>
        <v>0.1</v>
      </c>
      <c r="AN25" s="20">
        <f t="shared" si="43"/>
        <v>0.1</v>
      </c>
      <c r="AO25" s="20">
        <f t="shared" si="43"/>
        <v>0.1</v>
      </c>
      <c r="AP25" s="20">
        <f t="shared" si="43"/>
        <v>0.1</v>
      </c>
      <c r="AQ25" s="20">
        <f t="shared" si="43"/>
        <v>0.1</v>
      </c>
      <c r="AR25" s="20">
        <f t="shared" si="43"/>
        <v>0.1</v>
      </c>
      <c r="AS25" s="20">
        <f t="shared" si="43"/>
        <v>0.1</v>
      </c>
      <c r="AT25" s="20">
        <f t="shared" si="43"/>
        <v>0.1</v>
      </c>
      <c r="AU25" s="20">
        <f t="shared" si="43"/>
        <v>0.1</v>
      </c>
      <c r="AV25" s="20">
        <f t="shared" si="43"/>
        <v>0.1</v>
      </c>
      <c r="AW25" s="20">
        <f t="shared" si="44"/>
        <v>0.1</v>
      </c>
      <c r="AX25" s="20">
        <f t="shared" si="44"/>
        <v>0.1</v>
      </c>
      <c r="AY25" s="20">
        <f t="shared" si="44"/>
        <v>0.1</v>
      </c>
      <c r="AZ25" s="20">
        <f t="shared" si="44"/>
        <v>0.1</v>
      </c>
      <c r="BA25" s="20">
        <f t="shared" si="44"/>
        <v>0.1</v>
      </c>
      <c r="BB25" s="20">
        <f t="shared" si="44"/>
        <v>0.1</v>
      </c>
      <c r="BC25" s="20">
        <f t="shared" si="44"/>
        <v>0.1</v>
      </c>
      <c r="BD25" s="20">
        <f t="shared" si="44"/>
        <v>0.1</v>
      </c>
      <c r="BE25" s="20">
        <f t="shared" si="44"/>
        <v>0.1</v>
      </c>
      <c r="BF25" s="20">
        <f t="shared" si="44"/>
        <v>0.1</v>
      </c>
      <c r="BG25" s="20">
        <f t="shared" si="45"/>
        <v>0.1</v>
      </c>
      <c r="BH25" s="20">
        <f t="shared" si="45"/>
        <v>0.1</v>
      </c>
      <c r="BI25" s="20">
        <f t="shared" si="45"/>
        <v>0.1</v>
      </c>
      <c r="BJ25" s="20">
        <f t="shared" si="45"/>
        <v>0.1</v>
      </c>
      <c r="BK25" s="20">
        <f t="shared" si="45"/>
        <v>0.1</v>
      </c>
      <c r="BL25" s="20">
        <f t="shared" si="45"/>
        <v>0.1</v>
      </c>
      <c r="BM25" s="20">
        <f t="shared" si="45"/>
        <v>0.1</v>
      </c>
      <c r="BN25" s="20">
        <f t="shared" si="45"/>
        <v>0.1</v>
      </c>
      <c r="BO25" s="20">
        <f t="shared" si="45"/>
        <v>0.1</v>
      </c>
      <c r="BP25" s="20">
        <f t="shared" si="45"/>
        <v>0.1</v>
      </c>
      <c r="BQ25" s="20">
        <f t="shared" si="46"/>
        <v>0.1</v>
      </c>
      <c r="BR25" s="20">
        <f t="shared" si="46"/>
        <v>0.1</v>
      </c>
      <c r="BS25" s="20">
        <f t="shared" si="46"/>
        <v>0.1</v>
      </c>
      <c r="BT25" s="20">
        <f t="shared" si="46"/>
        <v>0.1</v>
      </c>
      <c r="BU25" s="20">
        <f t="shared" si="46"/>
        <v>0.1</v>
      </c>
      <c r="BV25" s="20">
        <f t="shared" si="46"/>
        <v>0.1</v>
      </c>
      <c r="BW25" s="20">
        <f t="shared" si="46"/>
        <v>0.1</v>
      </c>
      <c r="BX25" s="20">
        <f t="shared" si="46"/>
        <v>0.1</v>
      </c>
      <c r="BY25" s="20">
        <f t="shared" si="46"/>
        <v>0.1</v>
      </c>
      <c r="BZ25" s="20">
        <f t="shared" si="46"/>
        <v>0.1</v>
      </c>
      <c r="CA25" s="20">
        <f t="shared" si="47"/>
        <v>0.1</v>
      </c>
      <c r="CB25" s="20">
        <f t="shared" si="47"/>
        <v>0.1</v>
      </c>
      <c r="CC25" s="20">
        <f t="shared" si="47"/>
        <v>0.1</v>
      </c>
      <c r="CD25" s="20">
        <f t="shared" si="47"/>
        <v>0.1</v>
      </c>
      <c r="CE25" s="20">
        <f t="shared" si="47"/>
        <v>0.1</v>
      </c>
      <c r="CF25" s="20">
        <f t="shared" si="47"/>
        <v>0.1</v>
      </c>
      <c r="CG25" s="20">
        <f t="shared" si="47"/>
        <v>0.1</v>
      </c>
      <c r="CH25" s="20">
        <f t="shared" si="47"/>
        <v>0.1</v>
      </c>
      <c r="CI25" s="20">
        <f t="shared" si="47"/>
        <v>0.1</v>
      </c>
      <c r="CJ25" s="20">
        <f t="shared" si="47"/>
        <v>0.1</v>
      </c>
      <c r="CK25" s="20">
        <f t="shared" si="48"/>
        <v>0.1</v>
      </c>
      <c r="CL25" s="20">
        <f t="shared" si="48"/>
        <v>0.1</v>
      </c>
      <c r="CM25" s="20" t="e">
        <f t="shared" si="48"/>
        <v>#N/A</v>
      </c>
      <c r="CN25" s="20" t="e">
        <f t="shared" si="48"/>
        <v>#N/A</v>
      </c>
      <c r="CO25" s="20" t="e">
        <f t="shared" si="48"/>
        <v>#N/A</v>
      </c>
      <c r="CP25" s="20" t="e">
        <f t="shared" si="48"/>
        <v>#N/A</v>
      </c>
      <c r="CQ25" s="20" t="e">
        <f t="shared" si="48"/>
        <v>#N/A</v>
      </c>
      <c r="CR25" s="20" t="e">
        <f t="shared" si="48"/>
        <v>#N/A</v>
      </c>
      <c r="CS25" s="20" t="e">
        <f t="shared" si="48"/>
        <v>#N/A</v>
      </c>
      <c r="CT25" s="20" t="e">
        <f t="shared" si="48"/>
        <v>#N/A</v>
      </c>
      <c r="CU25" s="20" t="e">
        <f t="shared" si="49"/>
        <v>#N/A</v>
      </c>
      <c r="CV25" s="20" t="e">
        <f t="shared" si="49"/>
        <v>#N/A</v>
      </c>
      <c r="CW25" s="20" t="e">
        <f t="shared" si="49"/>
        <v>#N/A</v>
      </c>
      <c r="CX25" s="20" t="e">
        <f t="shared" si="49"/>
        <v>#N/A</v>
      </c>
      <c r="CY25" s="20" t="e">
        <f t="shared" si="49"/>
        <v>#N/A</v>
      </c>
      <c r="CZ25" s="20" t="e">
        <f t="shared" si="49"/>
        <v>#N/A</v>
      </c>
      <c r="DA25" s="20" t="e">
        <f t="shared" si="49"/>
        <v>#N/A</v>
      </c>
      <c r="DB25" s="20" t="e">
        <f t="shared" si="49"/>
        <v>#N/A</v>
      </c>
      <c r="DC25" s="20" t="e">
        <f t="shared" si="49"/>
        <v>#N/A</v>
      </c>
      <c r="DD25" s="20" t="e">
        <f t="shared" si="49"/>
        <v>#N/A</v>
      </c>
      <c r="DE25" s="20" t="e">
        <f t="shared" si="50"/>
        <v>#N/A</v>
      </c>
      <c r="DF25" s="20" t="e">
        <f t="shared" si="50"/>
        <v>#N/A</v>
      </c>
      <c r="DG25" s="20" t="e">
        <f t="shared" si="50"/>
        <v>#N/A</v>
      </c>
      <c r="DH25" s="20" t="e">
        <f t="shared" si="50"/>
        <v>#N/A</v>
      </c>
      <c r="DI25" s="20" t="e">
        <f t="shared" si="50"/>
        <v>#N/A</v>
      </c>
      <c r="DJ25" s="20" t="e">
        <f t="shared" si="50"/>
        <v>#N/A</v>
      </c>
      <c r="DK25" s="20" t="e">
        <f t="shared" si="50"/>
        <v>#N/A</v>
      </c>
      <c r="DL25" s="20" t="e">
        <f t="shared" si="50"/>
        <v>#N/A</v>
      </c>
    </row>
    <row r="26" spans="1:116" x14ac:dyDescent="0.35">
      <c r="D26" t="s">
        <v>812</v>
      </c>
      <c r="E26" s="8" t="str">
        <f t="shared" si="16"/>
        <v>26 LISTSALES-PV</v>
      </c>
      <c r="G26" s="372" t="s">
        <v>809</v>
      </c>
      <c r="H26" s="31"/>
      <c r="I26" s="73"/>
      <c r="J26" s="380"/>
      <c r="K26" s="380">
        <v>0.3</v>
      </c>
      <c r="L26" s="380">
        <v>0.3</v>
      </c>
      <c r="M26" s="380">
        <v>0.3</v>
      </c>
      <c r="N26" s="380">
        <v>0.3</v>
      </c>
      <c r="O26" s="380">
        <v>0.3</v>
      </c>
      <c r="P26" s="380">
        <v>0.3</v>
      </c>
      <c r="R26" s="33"/>
      <c r="S26" s="20">
        <f t="shared" si="41"/>
        <v>0.3</v>
      </c>
      <c r="T26" s="20">
        <f t="shared" si="41"/>
        <v>0.3</v>
      </c>
      <c r="U26" s="20">
        <f t="shared" si="41"/>
        <v>0.3</v>
      </c>
      <c r="V26" s="20">
        <f t="shared" si="41"/>
        <v>0.3</v>
      </c>
      <c r="W26" s="20">
        <f t="shared" si="41"/>
        <v>0.3</v>
      </c>
      <c r="X26" s="20">
        <f t="shared" si="41"/>
        <v>0.3</v>
      </c>
      <c r="Y26" s="20">
        <f t="shared" si="41"/>
        <v>0.3</v>
      </c>
      <c r="Z26" s="20">
        <f t="shared" si="41"/>
        <v>0.3</v>
      </c>
      <c r="AA26" s="20">
        <f t="shared" si="41"/>
        <v>0.3</v>
      </c>
      <c r="AB26" s="20">
        <f t="shared" si="41"/>
        <v>0.3</v>
      </c>
      <c r="AC26" s="20">
        <f t="shared" si="42"/>
        <v>0.3</v>
      </c>
      <c r="AD26" s="20">
        <f t="shared" si="42"/>
        <v>0.3</v>
      </c>
      <c r="AE26" s="20">
        <f t="shared" si="42"/>
        <v>0.3</v>
      </c>
      <c r="AF26" s="20">
        <f t="shared" si="42"/>
        <v>0.3</v>
      </c>
      <c r="AG26" s="20">
        <f t="shared" si="42"/>
        <v>0.3</v>
      </c>
      <c r="AH26" s="20">
        <f t="shared" si="42"/>
        <v>0.3</v>
      </c>
      <c r="AI26" s="20">
        <f t="shared" si="42"/>
        <v>0.3</v>
      </c>
      <c r="AJ26" s="20">
        <f t="shared" si="42"/>
        <v>0.3</v>
      </c>
      <c r="AK26" s="20">
        <f t="shared" si="42"/>
        <v>0.3</v>
      </c>
      <c r="AL26" s="20">
        <f t="shared" si="42"/>
        <v>0.3</v>
      </c>
      <c r="AM26" s="20">
        <f t="shared" si="43"/>
        <v>0.3</v>
      </c>
      <c r="AN26" s="20">
        <f t="shared" si="43"/>
        <v>0.3</v>
      </c>
      <c r="AO26" s="20">
        <f t="shared" si="43"/>
        <v>0.3</v>
      </c>
      <c r="AP26" s="20">
        <f t="shared" si="43"/>
        <v>0.3</v>
      </c>
      <c r="AQ26" s="20">
        <f t="shared" si="43"/>
        <v>0.3</v>
      </c>
      <c r="AR26" s="20">
        <f t="shared" si="43"/>
        <v>0.3</v>
      </c>
      <c r="AS26" s="20">
        <f t="shared" si="43"/>
        <v>0.3</v>
      </c>
      <c r="AT26" s="20">
        <f t="shared" si="43"/>
        <v>0.3</v>
      </c>
      <c r="AU26" s="20">
        <f t="shared" si="43"/>
        <v>0.3</v>
      </c>
      <c r="AV26" s="20">
        <f t="shared" si="43"/>
        <v>0.3</v>
      </c>
      <c r="AW26" s="20">
        <f t="shared" si="44"/>
        <v>0.3</v>
      </c>
      <c r="AX26" s="20">
        <f t="shared" si="44"/>
        <v>0.3</v>
      </c>
      <c r="AY26" s="20">
        <f t="shared" si="44"/>
        <v>0.3</v>
      </c>
      <c r="AZ26" s="20">
        <f t="shared" si="44"/>
        <v>0.3</v>
      </c>
      <c r="BA26" s="20">
        <f t="shared" si="44"/>
        <v>0.3</v>
      </c>
      <c r="BB26" s="20">
        <f t="shared" si="44"/>
        <v>0.3</v>
      </c>
      <c r="BC26" s="20">
        <f t="shared" si="44"/>
        <v>0.3</v>
      </c>
      <c r="BD26" s="20">
        <f t="shared" si="44"/>
        <v>0.3</v>
      </c>
      <c r="BE26" s="20">
        <f t="shared" si="44"/>
        <v>0.3</v>
      </c>
      <c r="BF26" s="20">
        <f t="shared" si="44"/>
        <v>0.3</v>
      </c>
      <c r="BG26" s="20">
        <f t="shared" si="45"/>
        <v>0.3</v>
      </c>
      <c r="BH26" s="20">
        <f t="shared" si="45"/>
        <v>0.3</v>
      </c>
      <c r="BI26" s="20">
        <f t="shared" si="45"/>
        <v>0.3</v>
      </c>
      <c r="BJ26" s="20">
        <f t="shared" si="45"/>
        <v>0.3</v>
      </c>
      <c r="BK26" s="20">
        <f t="shared" si="45"/>
        <v>0.3</v>
      </c>
      <c r="BL26" s="20">
        <f t="shared" si="45"/>
        <v>0.3</v>
      </c>
      <c r="BM26" s="20">
        <f t="shared" si="45"/>
        <v>0.3</v>
      </c>
      <c r="BN26" s="20">
        <f t="shared" si="45"/>
        <v>0.3</v>
      </c>
      <c r="BO26" s="20">
        <f t="shared" si="45"/>
        <v>0.3</v>
      </c>
      <c r="BP26" s="20">
        <f t="shared" si="45"/>
        <v>0.3</v>
      </c>
      <c r="BQ26" s="20">
        <f t="shared" si="46"/>
        <v>0.3</v>
      </c>
      <c r="BR26" s="20">
        <f t="shared" si="46"/>
        <v>0.3</v>
      </c>
      <c r="BS26" s="20">
        <f t="shared" si="46"/>
        <v>0.3</v>
      </c>
      <c r="BT26" s="20">
        <f t="shared" si="46"/>
        <v>0.3</v>
      </c>
      <c r="BU26" s="20">
        <f t="shared" si="46"/>
        <v>0.3</v>
      </c>
      <c r="BV26" s="20">
        <f t="shared" si="46"/>
        <v>0.3</v>
      </c>
      <c r="BW26" s="20">
        <f t="shared" si="46"/>
        <v>0.3</v>
      </c>
      <c r="BX26" s="20">
        <f t="shared" si="46"/>
        <v>0.3</v>
      </c>
      <c r="BY26" s="20">
        <f t="shared" si="46"/>
        <v>0.3</v>
      </c>
      <c r="BZ26" s="20">
        <f t="shared" si="46"/>
        <v>0.3</v>
      </c>
      <c r="CA26" s="20">
        <f t="shared" si="47"/>
        <v>0.3</v>
      </c>
      <c r="CB26" s="20">
        <f t="shared" si="47"/>
        <v>0.3</v>
      </c>
      <c r="CC26" s="20">
        <f t="shared" si="47"/>
        <v>0.3</v>
      </c>
      <c r="CD26" s="20">
        <f t="shared" si="47"/>
        <v>0.3</v>
      </c>
      <c r="CE26" s="20">
        <f t="shared" si="47"/>
        <v>0.3</v>
      </c>
      <c r="CF26" s="20">
        <f t="shared" si="47"/>
        <v>0.3</v>
      </c>
      <c r="CG26" s="20">
        <f t="shared" si="47"/>
        <v>0.3</v>
      </c>
      <c r="CH26" s="20">
        <f t="shared" si="47"/>
        <v>0.3</v>
      </c>
      <c r="CI26" s="20">
        <f t="shared" si="47"/>
        <v>0.3</v>
      </c>
      <c r="CJ26" s="20">
        <f t="shared" si="47"/>
        <v>0.3</v>
      </c>
      <c r="CK26" s="20">
        <f t="shared" si="48"/>
        <v>0.3</v>
      </c>
      <c r="CL26" s="20">
        <f t="shared" si="48"/>
        <v>0.3</v>
      </c>
      <c r="CM26" s="20" t="e">
        <f t="shared" si="48"/>
        <v>#N/A</v>
      </c>
      <c r="CN26" s="20" t="e">
        <f t="shared" si="48"/>
        <v>#N/A</v>
      </c>
      <c r="CO26" s="20" t="e">
        <f t="shared" si="48"/>
        <v>#N/A</v>
      </c>
      <c r="CP26" s="20" t="e">
        <f t="shared" si="48"/>
        <v>#N/A</v>
      </c>
      <c r="CQ26" s="20" t="e">
        <f t="shared" si="48"/>
        <v>#N/A</v>
      </c>
      <c r="CR26" s="20" t="e">
        <f t="shared" si="48"/>
        <v>#N/A</v>
      </c>
      <c r="CS26" s="20" t="e">
        <f t="shared" si="48"/>
        <v>#N/A</v>
      </c>
      <c r="CT26" s="20" t="e">
        <f t="shared" si="48"/>
        <v>#N/A</v>
      </c>
      <c r="CU26" s="20" t="e">
        <f t="shared" si="49"/>
        <v>#N/A</v>
      </c>
      <c r="CV26" s="20" t="e">
        <f t="shared" si="49"/>
        <v>#N/A</v>
      </c>
      <c r="CW26" s="20" t="e">
        <f t="shared" si="49"/>
        <v>#N/A</v>
      </c>
      <c r="CX26" s="20" t="e">
        <f t="shared" si="49"/>
        <v>#N/A</v>
      </c>
      <c r="CY26" s="20" t="e">
        <f t="shared" si="49"/>
        <v>#N/A</v>
      </c>
      <c r="CZ26" s="20" t="e">
        <f t="shared" si="49"/>
        <v>#N/A</v>
      </c>
      <c r="DA26" s="20" t="e">
        <f t="shared" si="49"/>
        <v>#N/A</v>
      </c>
      <c r="DB26" s="20" t="e">
        <f t="shared" si="49"/>
        <v>#N/A</v>
      </c>
      <c r="DC26" s="20" t="e">
        <f t="shared" si="49"/>
        <v>#N/A</v>
      </c>
      <c r="DD26" s="20" t="e">
        <f t="shared" si="49"/>
        <v>#N/A</v>
      </c>
      <c r="DE26" s="20" t="e">
        <f t="shared" si="50"/>
        <v>#N/A</v>
      </c>
      <c r="DF26" s="20" t="e">
        <f t="shared" si="50"/>
        <v>#N/A</v>
      </c>
      <c r="DG26" s="20" t="e">
        <f t="shared" si="50"/>
        <v>#N/A</v>
      </c>
      <c r="DH26" s="20" t="e">
        <f t="shared" si="50"/>
        <v>#N/A</v>
      </c>
      <c r="DI26" s="20" t="e">
        <f t="shared" si="50"/>
        <v>#N/A</v>
      </c>
      <c r="DJ26" s="20" t="e">
        <f t="shared" si="50"/>
        <v>#N/A</v>
      </c>
      <c r="DK26" s="20" t="e">
        <f t="shared" si="50"/>
        <v>#N/A</v>
      </c>
      <c r="DL26" s="20" t="e">
        <f t="shared" si="50"/>
        <v>#N/A</v>
      </c>
    </row>
    <row r="27" spans="1:116" x14ac:dyDescent="0.35">
      <c r="D27" t="s">
        <v>812</v>
      </c>
      <c r="E27" s="8" t="str">
        <f t="shared" si="16"/>
        <v>27 LISTSALES-PV</v>
      </c>
      <c r="G27" s="372" t="s">
        <v>810</v>
      </c>
      <c r="H27" s="31"/>
      <c r="I27" s="73"/>
      <c r="J27" s="380"/>
      <c r="K27" s="380">
        <v>0.2</v>
      </c>
      <c r="L27" s="380">
        <v>0.2</v>
      </c>
      <c r="M27" s="380">
        <v>0.2</v>
      </c>
      <c r="N27" s="380">
        <v>0.2</v>
      </c>
      <c r="O27" s="380">
        <v>0.2</v>
      </c>
      <c r="P27" s="380">
        <v>0.2</v>
      </c>
      <c r="R27" s="33"/>
      <c r="S27" s="20">
        <f t="shared" si="41"/>
        <v>0.2</v>
      </c>
      <c r="T27" s="20">
        <f t="shared" si="41"/>
        <v>0.2</v>
      </c>
      <c r="U27" s="20">
        <f t="shared" si="41"/>
        <v>0.2</v>
      </c>
      <c r="V27" s="20">
        <f t="shared" si="41"/>
        <v>0.2</v>
      </c>
      <c r="W27" s="20">
        <f t="shared" si="41"/>
        <v>0.2</v>
      </c>
      <c r="X27" s="20">
        <f t="shared" si="41"/>
        <v>0.2</v>
      </c>
      <c r="Y27" s="20">
        <f t="shared" si="41"/>
        <v>0.2</v>
      </c>
      <c r="Z27" s="20">
        <f t="shared" si="41"/>
        <v>0.2</v>
      </c>
      <c r="AA27" s="20">
        <f t="shared" si="41"/>
        <v>0.2</v>
      </c>
      <c r="AB27" s="20">
        <f t="shared" si="41"/>
        <v>0.2</v>
      </c>
      <c r="AC27" s="20">
        <f t="shared" si="42"/>
        <v>0.2</v>
      </c>
      <c r="AD27" s="20">
        <f t="shared" si="42"/>
        <v>0.2</v>
      </c>
      <c r="AE27" s="20">
        <f t="shared" si="42"/>
        <v>0.2</v>
      </c>
      <c r="AF27" s="20">
        <f t="shared" si="42"/>
        <v>0.2</v>
      </c>
      <c r="AG27" s="20">
        <f t="shared" si="42"/>
        <v>0.2</v>
      </c>
      <c r="AH27" s="20">
        <f t="shared" si="42"/>
        <v>0.2</v>
      </c>
      <c r="AI27" s="20">
        <f t="shared" si="42"/>
        <v>0.2</v>
      </c>
      <c r="AJ27" s="20">
        <f t="shared" si="42"/>
        <v>0.2</v>
      </c>
      <c r="AK27" s="20">
        <f t="shared" si="42"/>
        <v>0.2</v>
      </c>
      <c r="AL27" s="20">
        <f t="shared" si="42"/>
        <v>0.2</v>
      </c>
      <c r="AM27" s="20">
        <f t="shared" si="43"/>
        <v>0.2</v>
      </c>
      <c r="AN27" s="20">
        <f t="shared" si="43"/>
        <v>0.2</v>
      </c>
      <c r="AO27" s="20">
        <f t="shared" si="43"/>
        <v>0.2</v>
      </c>
      <c r="AP27" s="20">
        <f t="shared" si="43"/>
        <v>0.2</v>
      </c>
      <c r="AQ27" s="20">
        <f t="shared" si="43"/>
        <v>0.2</v>
      </c>
      <c r="AR27" s="20">
        <f t="shared" si="43"/>
        <v>0.2</v>
      </c>
      <c r="AS27" s="20">
        <f t="shared" si="43"/>
        <v>0.2</v>
      </c>
      <c r="AT27" s="20">
        <f t="shared" si="43"/>
        <v>0.2</v>
      </c>
      <c r="AU27" s="20">
        <f t="shared" si="43"/>
        <v>0.2</v>
      </c>
      <c r="AV27" s="20">
        <f t="shared" si="43"/>
        <v>0.2</v>
      </c>
      <c r="AW27" s="20">
        <f t="shared" si="44"/>
        <v>0.2</v>
      </c>
      <c r="AX27" s="20">
        <f t="shared" si="44"/>
        <v>0.2</v>
      </c>
      <c r="AY27" s="20">
        <f t="shared" si="44"/>
        <v>0.2</v>
      </c>
      <c r="AZ27" s="20">
        <f t="shared" si="44"/>
        <v>0.2</v>
      </c>
      <c r="BA27" s="20">
        <f t="shared" si="44"/>
        <v>0.2</v>
      </c>
      <c r="BB27" s="20">
        <f t="shared" si="44"/>
        <v>0.2</v>
      </c>
      <c r="BC27" s="20">
        <f t="shared" si="44"/>
        <v>0.2</v>
      </c>
      <c r="BD27" s="20">
        <f t="shared" si="44"/>
        <v>0.2</v>
      </c>
      <c r="BE27" s="20">
        <f t="shared" si="44"/>
        <v>0.2</v>
      </c>
      <c r="BF27" s="20">
        <f t="shared" si="44"/>
        <v>0.2</v>
      </c>
      <c r="BG27" s="20">
        <f t="shared" si="45"/>
        <v>0.2</v>
      </c>
      <c r="BH27" s="20">
        <f t="shared" si="45"/>
        <v>0.2</v>
      </c>
      <c r="BI27" s="20">
        <f t="shared" si="45"/>
        <v>0.2</v>
      </c>
      <c r="BJ27" s="20">
        <f t="shared" si="45"/>
        <v>0.2</v>
      </c>
      <c r="BK27" s="20">
        <f t="shared" si="45"/>
        <v>0.2</v>
      </c>
      <c r="BL27" s="20">
        <f t="shared" si="45"/>
        <v>0.2</v>
      </c>
      <c r="BM27" s="20">
        <f t="shared" si="45"/>
        <v>0.2</v>
      </c>
      <c r="BN27" s="20">
        <f t="shared" si="45"/>
        <v>0.2</v>
      </c>
      <c r="BO27" s="20">
        <f t="shared" si="45"/>
        <v>0.2</v>
      </c>
      <c r="BP27" s="20">
        <f t="shared" si="45"/>
        <v>0.2</v>
      </c>
      <c r="BQ27" s="20">
        <f t="shared" si="46"/>
        <v>0.2</v>
      </c>
      <c r="BR27" s="20">
        <f t="shared" si="46"/>
        <v>0.2</v>
      </c>
      <c r="BS27" s="20">
        <f t="shared" si="46"/>
        <v>0.2</v>
      </c>
      <c r="BT27" s="20">
        <f t="shared" si="46"/>
        <v>0.2</v>
      </c>
      <c r="BU27" s="20">
        <f t="shared" si="46"/>
        <v>0.2</v>
      </c>
      <c r="BV27" s="20">
        <f t="shared" si="46"/>
        <v>0.2</v>
      </c>
      <c r="BW27" s="20">
        <f t="shared" si="46"/>
        <v>0.2</v>
      </c>
      <c r="BX27" s="20">
        <f t="shared" si="46"/>
        <v>0.2</v>
      </c>
      <c r="BY27" s="20">
        <f t="shared" si="46"/>
        <v>0.2</v>
      </c>
      <c r="BZ27" s="20">
        <f t="shared" si="46"/>
        <v>0.2</v>
      </c>
      <c r="CA27" s="20">
        <f t="shared" si="47"/>
        <v>0.2</v>
      </c>
      <c r="CB27" s="20">
        <f t="shared" si="47"/>
        <v>0.2</v>
      </c>
      <c r="CC27" s="20">
        <f t="shared" si="47"/>
        <v>0.2</v>
      </c>
      <c r="CD27" s="20">
        <f t="shared" si="47"/>
        <v>0.2</v>
      </c>
      <c r="CE27" s="20">
        <f t="shared" si="47"/>
        <v>0.2</v>
      </c>
      <c r="CF27" s="20">
        <f t="shared" si="47"/>
        <v>0.2</v>
      </c>
      <c r="CG27" s="20">
        <f t="shared" si="47"/>
        <v>0.2</v>
      </c>
      <c r="CH27" s="20">
        <f t="shared" si="47"/>
        <v>0.2</v>
      </c>
      <c r="CI27" s="20">
        <f t="shared" si="47"/>
        <v>0.2</v>
      </c>
      <c r="CJ27" s="20">
        <f t="shared" si="47"/>
        <v>0.2</v>
      </c>
      <c r="CK27" s="20">
        <f t="shared" si="48"/>
        <v>0.2</v>
      </c>
      <c r="CL27" s="20">
        <f t="shared" si="48"/>
        <v>0.2</v>
      </c>
      <c r="CM27" s="20" t="e">
        <f t="shared" si="48"/>
        <v>#N/A</v>
      </c>
      <c r="CN27" s="20" t="e">
        <f t="shared" si="48"/>
        <v>#N/A</v>
      </c>
      <c r="CO27" s="20" t="e">
        <f t="shared" si="48"/>
        <v>#N/A</v>
      </c>
      <c r="CP27" s="20" t="e">
        <f t="shared" si="48"/>
        <v>#N/A</v>
      </c>
      <c r="CQ27" s="20" t="e">
        <f t="shared" si="48"/>
        <v>#N/A</v>
      </c>
      <c r="CR27" s="20" t="e">
        <f t="shared" si="48"/>
        <v>#N/A</v>
      </c>
      <c r="CS27" s="20" t="e">
        <f t="shared" si="48"/>
        <v>#N/A</v>
      </c>
      <c r="CT27" s="20" t="e">
        <f t="shared" si="48"/>
        <v>#N/A</v>
      </c>
      <c r="CU27" s="20" t="e">
        <f t="shared" si="49"/>
        <v>#N/A</v>
      </c>
      <c r="CV27" s="20" t="e">
        <f t="shared" si="49"/>
        <v>#N/A</v>
      </c>
      <c r="CW27" s="20" t="e">
        <f t="shared" si="49"/>
        <v>#N/A</v>
      </c>
      <c r="CX27" s="20" t="e">
        <f t="shared" si="49"/>
        <v>#N/A</v>
      </c>
      <c r="CY27" s="20" t="e">
        <f t="shared" si="49"/>
        <v>#N/A</v>
      </c>
      <c r="CZ27" s="20" t="e">
        <f t="shared" si="49"/>
        <v>#N/A</v>
      </c>
      <c r="DA27" s="20" t="e">
        <f t="shared" si="49"/>
        <v>#N/A</v>
      </c>
      <c r="DB27" s="20" t="e">
        <f t="shared" si="49"/>
        <v>#N/A</v>
      </c>
      <c r="DC27" s="20" t="e">
        <f t="shared" si="49"/>
        <v>#N/A</v>
      </c>
      <c r="DD27" s="20" t="e">
        <f t="shared" si="49"/>
        <v>#N/A</v>
      </c>
      <c r="DE27" s="20" t="e">
        <f t="shared" si="50"/>
        <v>#N/A</v>
      </c>
      <c r="DF27" s="20" t="e">
        <f t="shared" si="50"/>
        <v>#N/A</v>
      </c>
      <c r="DG27" s="20" t="e">
        <f t="shared" si="50"/>
        <v>#N/A</v>
      </c>
      <c r="DH27" s="20" t="e">
        <f t="shared" si="50"/>
        <v>#N/A</v>
      </c>
      <c r="DI27" s="20" t="e">
        <f t="shared" si="50"/>
        <v>#N/A</v>
      </c>
      <c r="DJ27" s="20" t="e">
        <f t="shared" si="50"/>
        <v>#N/A</v>
      </c>
      <c r="DK27" s="20" t="e">
        <f t="shared" si="50"/>
        <v>#N/A</v>
      </c>
      <c r="DL27" s="20" t="e">
        <f t="shared" si="50"/>
        <v>#N/A</v>
      </c>
    </row>
    <row r="28" spans="1:116" x14ac:dyDescent="0.35">
      <c r="D28" t="s">
        <v>812</v>
      </c>
      <c r="E28" s="8" t="str">
        <f t="shared" si="16"/>
        <v>28 LISTSALES-PV</v>
      </c>
      <c r="G28" s="373" t="s">
        <v>818</v>
      </c>
      <c r="H28" s="31"/>
      <c r="I28" s="73"/>
      <c r="J28" s="73"/>
      <c r="K28" s="58"/>
      <c r="L28" s="58"/>
      <c r="M28" s="58"/>
      <c r="N28" s="58"/>
      <c r="O28" s="58"/>
      <c r="P28" s="58"/>
      <c r="R28" s="33"/>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row>
    <row r="29" spans="1:116" x14ac:dyDescent="0.35">
      <c r="D29" t="s">
        <v>812</v>
      </c>
      <c r="E29" s="8" t="str">
        <f t="shared" si="16"/>
        <v>29 LISTSALES-PV</v>
      </c>
      <c r="G29" s="342"/>
      <c r="H29" s="31"/>
      <c r="I29" s="73"/>
      <c r="J29" s="73"/>
      <c r="K29" s="58"/>
      <c r="L29" s="58"/>
      <c r="M29" s="58"/>
      <c r="N29" s="58"/>
      <c r="O29" s="58"/>
      <c r="P29" s="58"/>
      <c r="R29" s="33"/>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row>
    <row r="30" spans="1:116" x14ac:dyDescent="0.35">
      <c r="D30" t="s">
        <v>812</v>
      </c>
      <c r="E30" s="8" t="str">
        <f t="shared" si="16"/>
        <v>30 LISTSALES-PV</v>
      </c>
      <c r="G30" s="129" t="s">
        <v>343</v>
      </c>
      <c r="H30" s="31"/>
      <c r="I30" s="73"/>
      <c r="J30" s="73"/>
      <c r="K30" s="58"/>
      <c r="L30" s="58"/>
      <c r="M30" s="58"/>
      <c r="N30" s="58"/>
      <c r="O30" s="58"/>
      <c r="P30" s="58"/>
      <c r="R30" s="33"/>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row>
    <row r="31" spans="1:116" x14ac:dyDescent="0.35">
      <c r="D31" t="s">
        <v>812</v>
      </c>
      <c r="E31" s="8" t="str">
        <f t="shared" si="16"/>
        <v>31 LISTSALES-PV</v>
      </c>
      <c r="G31" s="372" t="s">
        <v>519</v>
      </c>
      <c r="H31" s="31"/>
      <c r="I31" s="73"/>
      <c r="J31" s="73"/>
      <c r="K31" s="17">
        <f t="shared" ref="K31:P36" si="51">SUMIF($3:$3,K$2,31:31)</f>
        <v>1009115.421966464</v>
      </c>
      <c r="L31" s="17">
        <f t="shared" si="51"/>
        <v>891383.67519385833</v>
      </c>
      <c r="M31" s="17">
        <f t="shared" si="51"/>
        <v>979952.03654667665</v>
      </c>
      <c r="N31" s="17">
        <f t="shared" si="51"/>
        <v>1075249.8165753619</v>
      </c>
      <c r="O31" s="17">
        <f t="shared" si="51"/>
        <v>1177733.7637316929</v>
      </c>
      <c r="P31" s="17">
        <f t="shared" si="51"/>
        <v>262636.26262092963</v>
      </c>
      <c r="R31" s="33"/>
      <c r="S31" s="15">
        <f t="shared" ref="S31:AX31" si="52">S23*S36</f>
        <v>80333.333333333343</v>
      </c>
      <c r="T31" s="15">
        <f t="shared" si="52"/>
        <v>81002.777777777766</v>
      </c>
      <c r="U31" s="15">
        <f t="shared" si="52"/>
        <v>81676.40625</v>
      </c>
      <c r="V31" s="15">
        <f t="shared" si="52"/>
        <v>82354.241994598749</v>
      </c>
      <c r="W31" s="15">
        <f t="shared" si="52"/>
        <v>83036.308377238413</v>
      </c>
      <c r="X31" s="15">
        <f t="shared" si="52"/>
        <v>83722.628885254366</v>
      </c>
      <c r="Y31" s="15">
        <f t="shared" si="52"/>
        <v>84413.227128261235</v>
      </c>
      <c r="Z31" s="15">
        <f t="shared" si="52"/>
        <v>85108.126838763623</v>
      </c>
      <c r="AA31" s="15">
        <f t="shared" si="52"/>
        <v>85807.351872771702</v>
      </c>
      <c r="AB31" s="15">
        <f t="shared" si="52"/>
        <v>86510.926210416583</v>
      </c>
      <c r="AC31" s="15">
        <f t="shared" si="52"/>
        <v>87218.873956571901</v>
      </c>
      <c r="AD31" s="15">
        <f t="shared" si="52"/>
        <v>87931.219341476273</v>
      </c>
      <c r="AE31" s="15">
        <f t="shared" si="52"/>
        <v>71055.624402644302</v>
      </c>
      <c r="AF31" s="15">
        <f t="shared" si="52"/>
        <v>71630.235241034999</v>
      </c>
      <c r="AG31" s="15">
        <f t="shared" si="52"/>
        <v>72208.400898488617</v>
      </c>
      <c r="AH31" s="15">
        <f t="shared" si="52"/>
        <v>72790.141022614771</v>
      </c>
      <c r="AI31" s="15">
        <f t="shared" si="52"/>
        <v>73375.47536303736</v>
      </c>
      <c r="AJ31" s="15">
        <f t="shared" si="52"/>
        <v>73964.423771904418</v>
      </c>
      <c r="AK31" s="15">
        <f t="shared" si="52"/>
        <v>74557.006204397607</v>
      </c>
      <c r="AL31" s="15">
        <f t="shared" si="52"/>
        <v>75153.242719248679</v>
      </c>
      <c r="AM31" s="15">
        <f t="shared" si="52"/>
        <v>75753.153479255372</v>
      </c>
      <c r="AN31" s="15">
        <f t="shared" si="52"/>
        <v>76356.758751798421</v>
      </c>
      <c r="AO31" s="15">
        <f t="shared" si="52"/>
        <v>76964.078909363976</v>
      </c>
      <c r="AP31" s="15">
        <f t="shared" si="52"/>
        <v>77575.134430069855</v>
      </c>
      <c r="AQ31" s="15">
        <f t="shared" si="52"/>
        <v>78189.945898189777</v>
      </c>
      <c r="AR31" s="15">
        <f t="shared" si="52"/>
        <v>78808.534004682311</v>
      </c>
      <c r="AS31" s="15">
        <f t="shared" si="52"/>
        <v>79430.919547723606</v>
      </c>
      <c r="AT31" s="15">
        <f t="shared" si="52"/>
        <v>80057.123433241999</v>
      </c>
      <c r="AU31" s="15">
        <f t="shared" si="52"/>
        <v>80687.1666754529</v>
      </c>
      <c r="AV31" s="15">
        <f t="shared" si="52"/>
        <v>81321.070397400486</v>
      </c>
      <c r="AW31" s="15">
        <f t="shared" si="52"/>
        <v>81958.85583149828</v>
      </c>
      <c r="AX31" s="15">
        <f t="shared" si="52"/>
        <v>82600.544320074478</v>
      </c>
      <c r="AY31" s="15">
        <f t="shared" ref="AY31:CD31" si="53">AY23*AY36</f>
        <v>83246.157315919554</v>
      </c>
      <c r="AZ31" s="15">
        <f t="shared" si="53"/>
        <v>83895.716382836181</v>
      </c>
      <c r="BA31" s="15">
        <f t="shared" si="53"/>
        <v>84549.243196189782</v>
      </c>
      <c r="BB31" s="15">
        <f t="shared" si="53"/>
        <v>85206.759543467313</v>
      </c>
      <c r="BC31" s="15">
        <f t="shared" si="53"/>
        <v>85868.287324834251</v>
      </c>
      <c r="BD31" s="15">
        <f t="shared" si="53"/>
        <v>86533.848553692558</v>
      </c>
      <c r="BE31" s="15">
        <f t="shared" si="53"/>
        <v>87203.465357246256</v>
      </c>
      <c r="BF31" s="15">
        <f t="shared" si="53"/>
        <v>87877.159977071366</v>
      </c>
      <c r="BG31" s="15">
        <f t="shared" si="53"/>
        <v>88554.954769676187</v>
      </c>
      <c r="BH31" s="15">
        <f t="shared" si="53"/>
        <v>89236.872207080582</v>
      </c>
      <c r="BI31" s="15">
        <f t="shared" si="53"/>
        <v>89922.934877388936</v>
      </c>
      <c r="BJ31" s="15">
        <f t="shared" si="53"/>
        <v>90613.165485361227</v>
      </c>
      <c r="BK31" s="15">
        <f t="shared" si="53"/>
        <v>91307.586853004992</v>
      </c>
      <c r="BL31" s="15">
        <f t="shared" si="53"/>
        <v>92006.221920142329</v>
      </c>
      <c r="BM31" s="15">
        <f t="shared" si="53"/>
        <v>92709.093745013335</v>
      </c>
      <c r="BN31" s="15">
        <f t="shared" si="53"/>
        <v>93416.225504849863</v>
      </c>
      <c r="BO31" s="15">
        <f t="shared" si="53"/>
        <v>94127.640496473759</v>
      </c>
      <c r="BP31" s="15">
        <f t="shared" si="53"/>
        <v>94843.36213689149</v>
      </c>
      <c r="BQ31" s="15">
        <f t="shared" si="53"/>
        <v>95563.413963885614</v>
      </c>
      <c r="BR31" s="15">
        <f t="shared" si="53"/>
        <v>96287.819636625063</v>
      </c>
      <c r="BS31" s="15">
        <f t="shared" si="53"/>
        <v>97016.602936255193</v>
      </c>
      <c r="BT31" s="15">
        <f t="shared" si="53"/>
        <v>97749.787766513982</v>
      </c>
      <c r="BU31" s="15">
        <f t="shared" si="53"/>
        <v>98487.398154333991</v>
      </c>
      <c r="BV31" s="15">
        <f t="shared" si="53"/>
        <v>99229.458250460782</v>
      </c>
      <c r="BW31" s="15">
        <f t="shared" si="53"/>
        <v>99975.992330057925</v>
      </c>
      <c r="BX31" s="15">
        <f t="shared" si="53"/>
        <v>100727.02479333655</v>
      </c>
      <c r="BY31" s="15">
        <f t="shared" si="53"/>
        <v>101482.5801661633</v>
      </c>
      <c r="BZ31" s="15">
        <f t="shared" si="53"/>
        <v>102242.68310069517</v>
      </c>
      <c r="CA31" s="15">
        <f t="shared" si="53"/>
        <v>21389.311308392138</v>
      </c>
      <c r="CB31" s="15">
        <f t="shared" si="53"/>
        <v>21478.433438843491</v>
      </c>
      <c r="CC31" s="15">
        <f t="shared" si="53"/>
        <v>21567.926911505314</v>
      </c>
      <c r="CD31" s="15">
        <f t="shared" si="53"/>
        <v>21657.7932736367</v>
      </c>
      <c r="CE31" s="15">
        <f t="shared" ref="CE31:DL31" si="54">CE23*CE36</f>
        <v>21748.034078943732</v>
      </c>
      <c r="CF31" s="15">
        <f t="shared" si="54"/>
        <v>21838.650887604803</v>
      </c>
      <c r="CG31" s="15">
        <f t="shared" si="54"/>
        <v>21929.645266304167</v>
      </c>
      <c r="CH31" s="15">
        <f t="shared" si="54"/>
        <v>22021.018788246813</v>
      </c>
      <c r="CI31" s="15">
        <f t="shared" si="54"/>
        <v>22112.773033197969</v>
      </c>
      <c r="CJ31" s="15">
        <f t="shared" si="54"/>
        <v>22204.90958750248</v>
      </c>
      <c r="CK31" s="15">
        <f t="shared" si="54"/>
        <v>22297.430044116827</v>
      </c>
      <c r="CL31" s="15">
        <f t="shared" si="54"/>
        <v>22390.336002635213</v>
      </c>
      <c r="CM31" s="15" t="e">
        <f t="shared" si="54"/>
        <v>#N/A</v>
      </c>
      <c r="CN31" s="15" t="e">
        <f t="shared" si="54"/>
        <v>#N/A</v>
      </c>
      <c r="CO31" s="15" t="e">
        <f t="shared" si="54"/>
        <v>#N/A</v>
      </c>
      <c r="CP31" s="15" t="e">
        <f t="shared" si="54"/>
        <v>#N/A</v>
      </c>
      <c r="CQ31" s="15" t="e">
        <f t="shared" si="54"/>
        <v>#N/A</v>
      </c>
      <c r="CR31" s="15" t="e">
        <f t="shared" si="54"/>
        <v>#N/A</v>
      </c>
      <c r="CS31" s="15" t="e">
        <f t="shared" si="54"/>
        <v>#N/A</v>
      </c>
      <c r="CT31" s="15" t="e">
        <f t="shared" si="54"/>
        <v>#N/A</v>
      </c>
      <c r="CU31" s="15" t="e">
        <f t="shared" si="54"/>
        <v>#N/A</v>
      </c>
      <c r="CV31" s="15" t="e">
        <f t="shared" si="54"/>
        <v>#N/A</v>
      </c>
      <c r="CW31" s="15" t="e">
        <f t="shared" si="54"/>
        <v>#N/A</v>
      </c>
      <c r="CX31" s="15" t="e">
        <f t="shared" si="54"/>
        <v>#N/A</v>
      </c>
      <c r="CY31" s="15" t="e">
        <f t="shared" si="54"/>
        <v>#N/A</v>
      </c>
      <c r="CZ31" s="15" t="e">
        <f t="shared" si="54"/>
        <v>#N/A</v>
      </c>
      <c r="DA31" s="15" t="e">
        <f t="shared" si="54"/>
        <v>#N/A</v>
      </c>
      <c r="DB31" s="15" t="e">
        <f t="shared" si="54"/>
        <v>#N/A</v>
      </c>
      <c r="DC31" s="15" t="e">
        <f t="shared" si="54"/>
        <v>#N/A</v>
      </c>
      <c r="DD31" s="15" t="e">
        <f t="shared" si="54"/>
        <v>#N/A</v>
      </c>
      <c r="DE31" s="15" t="e">
        <f t="shared" si="54"/>
        <v>#N/A</v>
      </c>
      <c r="DF31" s="15" t="e">
        <f t="shared" si="54"/>
        <v>#N/A</v>
      </c>
      <c r="DG31" s="15" t="e">
        <f t="shared" si="54"/>
        <v>#N/A</v>
      </c>
      <c r="DH31" s="15" t="e">
        <f t="shared" si="54"/>
        <v>#N/A</v>
      </c>
      <c r="DI31" s="15" t="e">
        <f t="shared" si="54"/>
        <v>#N/A</v>
      </c>
      <c r="DJ31" s="15" t="e">
        <f t="shared" si="54"/>
        <v>#N/A</v>
      </c>
      <c r="DK31" s="15" t="e">
        <f t="shared" si="54"/>
        <v>#N/A</v>
      </c>
      <c r="DL31" s="15" t="e">
        <f t="shared" si="54"/>
        <v>#N/A</v>
      </c>
    </row>
    <row r="32" spans="1:116" x14ac:dyDescent="0.35">
      <c r="D32" t="s">
        <v>812</v>
      </c>
      <c r="E32" s="8" t="str">
        <f t="shared" si="16"/>
        <v>32 LISTSALES-PV</v>
      </c>
      <c r="G32" s="372" t="s">
        <v>520</v>
      </c>
      <c r="H32" s="31"/>
      <c r="I32" s="73"/>
      <c r="J32" s="73"/>
      <c r="K32" s="17">
        <f t="shared" si="51"/>
        <v>1009115.421966464</v>
      </c>
      <c r="L32" s="17">
        <f t="shared" si="51"/>
        <v>891383.67519385833</v>
      </c>
      <c r="M32" s="17">
        <f t="shared" si="51"/>
        <v>979952.03654667665</v>
      </c>
      <c r="N32" s="17">
        <f t="shared" si="51"/>
        <v>1075249.8165753619</v>
      </c>
      <c r="O32" s="17">
        <f t="shared" si="51"/>
        <v>1177733.7637316929</v>
      </c>
      <c r="P32" s="17">
        <f t="shared" si="51"/>
        <v>262636.26262092963</v>
      </c>
      <c r="R32" s="33"/>
      <c r="S32" s="15">
        <f t="shared" ref="S32:AX32" si="55">S24*S36</f>
        <v>80333.333333333343</v>
      </c>
      <c r="T32" s="15">
        <f t="shared" si="55"/>
        <v>81002.777777777766</v>
      </c>
      <c r="U32" s="15">
        <f t="shared" si="55"/>
        <v>81676.40625</v>
      </c>
      <c r="V32" s="15">
        <f t="shared" si="55"/>
        <v>82354.241994598749</v>
      </c>
      <c r="W32" s="15">
        <f t="shared" si="55"/>
        <v>83036.308377238413</v>
      </c>
      <c r="X32" s="15">
        <f t="shared" si="55"/>
        <v>83722.628885254366</v>
      </c>
      <c r="Y32" s="15">
        <f t="shared" si="55"/>
        <v>84413.227128261235</v>
      </c>
      <c r="Z32" s="15">
        <f t="shared" si="55"/>
        <v>85108.126838763623</v>
      </c>
      <c r="AA32" s="15">
        <f t="shared" si="55"/>
        <v>85807.351872771702</v>
      </c>
      <c r="AB32" s="15">
        <f t="shared" si="55"/>
        <v>86510.926210416583</v>
      </c>
      <c r="AC32" s="15">
        <f t="shared" si="55"/>
        <v>87218.873956571901</v>
      </c>
      <c r="AD32" s="15">
        <f t="shared" si="55"/>
        <v>87931.219341476273</v>
      </c>
      <c r="AE32" s="15">
        <f t="shared" si="55"/>
        <v>71055.624402644302</v>
      </c>
      <c r="AF32" s="15">
        <f t="shared" si="55"/>
        <v>71630.235241034999</v>
      </c>
      <c r="AG32" s="15">
        <f t="shared" si="55"/>
        <v>72208.400898488617</v>
      </c>
      <c r="AH32" s="15">
        <f t="shared" si="55"/>
        <v>72790.141022614771</v>
      </c>
      <c r="AI32" s="15">
        <f t="shared" si="55"/>
        <v>73375.47536303736</v>
      </c>
      <c r="AJ32" s="15">
        <f t="shared" si="55"/>
        <v>73964.423771904418</v>
      </c>
      <c r="AK32" s="15">
        <f t="shared" si="55"/>
        <v>74557.006204397607</v>
      </c>
      <c r="AL32" s="15">
        <f t="shared" si="55"/>
        <v>75153.242719248679</v>
      </c>
      <c r="AM32" s="15">
        <f t="shared" si="55"/>
        <v>75753.153479255372</v>
      </c>
      <c r="AN32" s="15">
        <f t="shared" si="55"/>
        <v>76356.758751798421</v>
      </c>
      <c r="AO32" s="15">
        <f t="shared" si="55"/>
        <v>76964.078909363976</v>
      </c>
      <c r="AP32" s="15">
        <f t="shared" si="55"/>
        <v>77575.134430069855</v>
      </c>
      <c r="AQ32" s="15">
        <f t="shared" si="55"/>
        <v>78189.945898189777</v>
      </c>
      <c r="AR32" s="15">
        <f t="shared" si="55"/>
        <v>78808.534004682311</v>
      </c>
      <c r="AS32" s="15">
        <f t="shared" si="55"/>
        <v>79430.919547723606</v>
      </c>
      <c r="AT32" s="15">
        <f t="shared" si="55"/>
        <v>80057.123433241999</v>
      </c>
      <c r="AU32" s="15">
        <f t="shared" si="55"/>
        <v>80687.1666754529</v>
      </c>
      <c r="AV32" s="15">
        <f t="shared" si="55"/>
        <v>81321.070397400486</v>
      </c>
      <c r="AW32" s="15">
        <f t="shared" si="55"/>
        <v>81958.85583149828</v>
      </c>
      <c r="AX32" s="15">
        <f t="shared" si="55"/>
        <v>82600.544320074478</v>
      </c>
      <c r="AY32" s="15">
        <f t="shared" ref="AY32:CD32" si="56">AY24*AY36</f>
        <v>83246.157315919554</v>
      </c>
      <c r="AZ32" s="15">
        <f t="shared" si="56"/>
        <v>83895.716382836181</v>
      </c>
      <c r="BA32" s="15">
        <f t="shared" si="56"/>
        <v>84549.243196189782</v>
      </c>
      <c r="BB32" s="15">
        <f t="shared" si="56"/>
        <v>85206.759543467313</v>
      </c>
      <c r="BC32" s="15">
        <f t="shared" si="56"/>
        <v>85868.287324834251</v>
      </c>
      <c r="BD32" s="15">
        <f t="shared" si="56"/>
        <v>86533.848553692558</v>
      </c>
      <c r="BE32" s="15">
        <f t="shared" si="56"/>
        <v>87203.465357246256</v>
      </c>
      <c r="BF32" s="15">
        <f t="shared" si="56"/>
        <v>87877.159977071366</v>
      </c>
      <c r="BG32" s="15">
        <f t="shared" si="56"/>
        <v>88554.954769676187</v>
      </c>
      <c r="BH32" s="15">
        <f t="shared" si="56"/>
        <v>89236.872207080582</v>
      </c>
      <c r="BI32" s="15">
        <f t="shared" si="56"/>
        <v>89922.934877388936</v>
      </c>
      <c r="BJ32" s="15">
        <f t="shared" si="56"/>
        <v>90613.165485361227</v>
      </c>
      <c r="BK32" s="15">
        <f t="shared" si="56"/>
        <v>91307.586853004992</v>
      </c>
      <c r="BL32" s="15">
        <f t="shared" si="56"/>
        <v>92006.221920142329</v>
      </c>
      <c r="BM32" s="15">
        <f t="shared" si="56"/>
        <v>92709.093745013335</v>
      </c>
      <c r="BN32" s="15">
        <f t="shared" si="56"/>
        <v>93416.225504849863</v>
      </c>
      <c r="BO32" s="15">
        <f t="shared" si="56"/>
        <v>94127.640496473759</v>
      </c>
      <c r="BP32" s="15">
        <f t="shared" si="56"/>
        <v>94843.36213689149</v>
      </c>
      <c r="BQ32" s="15">
        <f t="shared" si="56"/>
        <v>95563.413963885614</v>
      </c>
      <c r="BR32" s="15">
        <f t="shared" si="56"/>
        <v>96287.819636625063</v>
      </c>
      <c r="BS32" s="15">
        <f t="shared" si="56"/>
        <v>97016.602936255193</v>
      </c>
      <c r="BT32" s="15">
        <f t="shared" si="56"/>
        <v>97749.787766513982</v>
      </c>
      <c r="BU32" s="15">
        <f t="shared" si="56"/>
        <v>98487.398154333991</v>
      </c>
      <c r="BV32" s="15">
        <f t="shared" si="56"/>
        <v>99229.458250460782</v>
      </c>
      <c r="BW32" s="15">
        <f t="shared" si="56"/>
        <v>99975.992330057925</v>
      </c>
      <c r="BX32" s="15">
        <f t="shared" si="56"/>
        <v>100727.02479333655</v>
      </c>
      <c r="BY32" s="15">
        <f t="shared" si="56"/>
        <v>101482.5801661633</v>
      </c>
      <c r="BZ32" s="15">
        <f t="shared" si="56"/>
        <v>102242.68310069517</v>
      </c>
      <c r="CA32" s="15">
        <f t="shared" si="56"/>
        <v>21389.311308392138</v>
      </c>
      <c r="CB32" s="15">
        <f t="shared" si="56"/>
        <v>21478.433438843491</v>
      </c>
      <c r="CC32" s="15">
        <f t="shared" si="56"/>
        <v>21567.926911505314</v>
      </c>
      <c r="CD32" s="15">
        <f t="shared" si="56"/>
        <v>21657.7932736367</v>
      </c>
      <c r="CE32" s="15">
        <f t="shared" ref="CE32:DL32" si="57">CE24*CE36</f>
        <v>21748.034078943732</v>
      </c>
      <c r="CF32" s="15">
        <f t="shared" si="57"/>
        <v>21838.650887604803</v>
      </c>
      <c r="CG32" s="15">
        <f t="shared" si="57"/>
        <v>21929.645266304167</v>
      </c>
      <c r="CH32" s="15">
        <f t="shared" si="57"/>
        <v>22021.018788246813</v>
      </c>
      <c r="CI32" s="15">
        <f t="shared" si="57"/>
        <v>22112.773033197969</v>
      </c>
      <c r="CJ32" s="15">
        <f t="shared" si="57"/>
        <v>22204.90958750248</v>
      </c>
      <c r="CK32" s="15">
        <f t="shared" si="57"/>
        <v>22297.430044116827</v>
      </c>
      <c r="CL32" s="15">
        <f t="shared" si="57"/>
        <v>22390.336002635213</v>
      </c>
      <c r="CM32" s="15" t="e">
        <f t="shared" si="57"/>
        <v>#N/A</v>
      </c>
      <c r="CN32" s="15" t="e">
        <f t="shared" si="57"/>
        <v>#N/A</v>
      </c>
      <c r="CO32" s="15" t="e">
        <f t="shared" si="57"/>
        <v>#N/A</v>
      </c>
      <c r="CP32" s="15" t="e">
        <f t="shared" si="57"/>
        <v>#N/A</v>
      </c>
      <c r="CQ32" s="15" t="e">
        <f t="shared" si="57"/>
        <v>#N/A</v>
      </c>
      <c r="CR32" s="15" t="e">
        <f t="shared" si="57"/>
        <v>#N/A</v>
      </c>
      <c r="CS32" s="15" t="e">
        <f t="shared" si="57"/>
        <v>#N/A</v>
      </c>
      <c r="CT32" s="15" t="e">
        <f t="shared" si="57"/>
        <v>#N/A</v>
      </c>
      <c r="CU32" s="15" t="e">
        <f t="shared" si="57"/>
        <v>#N/A</v>
      </c>
      <c r="CV32" s="15" t="e">
        <f t="shared" si="57"/>
        <v>#N/A</v>
      </c>
      <c r="CW32" s="15" t="e">
        <f t="shared" si="57"/>
        <v>#N/A</v>
      </c>
      <c r="CX32" s="15" t="e">
        <f t="shared" si="57"/>
        <v>#N/A</v>
      </c>
      <c r="CY32" s="15" t="e">
        <f t="shared" si="57"/>
        <v>#N/A</v>
      </c>
      <c r="CZ32" s="15" t="e">
        <f t="shared" si="57"/>
        <v>#N/A</v>
      </c>
      <c r="DA32" s="15" t="e">
        <f t="shared" si="57"/>
        <v>#N/A</v>
      </c>
      <c r="DB32" s="15" t="e">
        <f t="shared" si="57"/>
        <v>#N/A</v>
      </c>
      <c r="DC32" s="15" t="e">
        <f t="shared" si="57"/>
        <v>#N/A</v>
      </c>
      <c r="DD32" s="15" t="e">
        <f t="shared" si="57"/>
        <v>#N/A</v>
      </c>
      <c r="DE32" s="15" t="e">
        <f t="shared" si="57"/>
        <v>#N/A</v>
      </c>
      <c r="DF32" s="15" t="e">
        <f t="shared" si="57"/>
        <v>#N/A</v>
      </c>
      <c r="DG32" s="15" t="e">
        <f t="shared" si="57"/>
        <v>#N/A</v>
      </c>
      <c r="DH32" s="15" t="e">
        <f t="shared" si="57"/>
        <v>#N/A</v>
      </c>
      <c r="DI32" s="15" t="e">
        <f t="shared" si="57"/>
        <v>#N/A</v>
      </c>
      <c r="DJ32" s="15" t="e">
        <f t="shared" si="57"/>
        <v>#N/A</v>
      </c>
      <c r="DK32" s="15" t="e">
        <f t="shared" si="57"/>
        <v>#N/A</v>
      </c>
      <c r="DL32" s="15" t="e">
        <f t="shared" si="57"/>
        <v>#N/A</v>
      </c>
    </row>
    <row r="33" spans="4:116" x14ac:dyDescent="0.35">
      <c r="D33" t="s">
        <v>812</v>
      </c>
      <c r="E33" s="8" t="str">
        <f t="shared" si="16"/>
        <v>33 LISTSALES-PV</v>
      </c>
      <c r="G33" s="372" t="s">
        <v>808</v>
      </c>
      <c r="H33" s="31"/>
      <c r="I33" s="73"/>
      <c r="J33" s="73"/>
      <c r="K33" s="17">
        <f t="shared" si="51"/>
        <v>504557.71098323201</v>
      </c>
      <c r="L33" s="17">
        <f t="shared" si="51"/>
        <v>445691.83759692917</v>
      </c>
      <c r="M33" s="17">
        <f t="shared" si="51"/>
        <v>489976.01827333833</v>
      </c>
      <c r="N33" s="17">
        <f t="shared" si="51"/>
        <v>537624.90828768094</v>
      </c>
      <c r="O33" s="17">
        <f t="shared" si="51"/>
        <v>588866.88186584646</v>
      </c>
      <c r="P33" s="17">
        <f t="shared" si="51"/>
        <v>131318.13131046481</v>
      </c>
      <c r="R33" s="33"/>
      <c r="S33" s="15">
        <f t="shared" ref="S33:AX33" si="58">S25*S36</f>
        <v>40166.666666666672</v>
      </c>
      <c r="T33" s="15">
        <f t="shared" si="58"/>
        <v>40501.388888888883</v>
      </c>
      <c r="U33" s="15">
        <f t="shared" si="58"/>
        <v>40838.203125</v>
      </c>
      <c r="V33" s="15">
        <f t="shared" si="58"/>
        <v>41177.120997299375</v>
      </c>
      <c r="W33" s="15">
        <f t="shared" si="58"/>
        <v>41518.154188619206</v>
      </c>
      <c r="X33" s="15">
        <f t="shared" si="58"/>
        <v>41861.314442627183</v>
      </c>
      <c r="Y33" s="15">
        <f t="shared" si="58"/>
        <v>42206.613564130617</v>
      </c>
      <c r="Z33" s="15">
        <f t="shared" si="58"/>
        <v>42554.063419381811</v>
      </c>
      <c r="AA33" s="15">
        <f t="shared" si="58"/>
        <v>42903.675936385851</v>
      </c>
      <c r="AB33" s="15">
        <f t="shared" si="58"/>
        <v>43255.463105208291</v>
      </c>
      <c r="AC33" s="15">
        <f t="shared" si="58"/>
        <v>43609.43697828595</v>
      </c>
      <c r="AD33" s="15">
        <f t="shared" si="58"/>
        <v>43965.609670738137</v>
      </c>
      <c r="AE33" s="15">
        <f t="shared" si="58"/>
        <v>35527.812201322151</v>
      </c>
      <c r="AF33" s="15">
        <f t="shared" si="58"/>
        <v>35815.1176205175</v>
      </c>
      <c r="AG33" s="15">
        <f t="shared" si="58"/>
        <v>36104.200449244308</v>
      </c>
      <c r="AH33" s="15">
        <f t="shared" si="58"/>
        <v>36395.070511307385</v>
      </c>
      <c r="AI33" s="15">
        <f t="shared" si="58"/>
        <v>36687.73768151868</v>
      </c>
      <c r="AJ33" s="15">
        <f t="shared" si="58"/>
        <v>36982.211885952209</v>
      </c>
      <c r="AK33" s="15">
        <f t="shared" si="58"/>
        <v>37278.503102198803</v>
      </c>
      <c r="AL33" s="15">
        <f t="shared" si="58"/>
        <v>37576.62135962434</v>
      </c>
      <c r="AM33" s="15">
        <f t="shared" si="58"/>
        <v>37876.576739627686</v>
      </c>
      <c r="AN33" s="15">
        <f t="shared" si="58"/>
        <v>38178.379375899211</v>
      </c>
      <c r="AO33" s="15">
        <f t="shared" si="58"/>
        <v>38482.039454681988</v>
      </c>
      <c r="AP33" s="15">
        <f t="shared" si="58"/>
        <v>38787.567215034927</v>
      </c>
      <c r="AQ33" s="15">
        <f t="shared" si="58"/>
        <v>39094.972949094888</v>
      </c>
      <c r="AR33" s="15">
        <f t="shared" si="58"/>
        <v>39404.267002341156</v>
      </c>
      <c r="AS33" s="15">
        <f t="shared" si="58"/>
        <v>39715.459773861803</v>
      </c>
      <c r="AT33" s="15">
        <f t="shared" si="58"/>
        <v>40028.561716621</v>
      </c>
      <c r="AU33" s="15">
        <f t="shared" si="58"/>
        <v>40343.58333772645</v>
      </c>
      <c r="AV33" s="15">
        <f t="shared" si="58"/>
        <v>40660.535198700243</v>
      </c>
      <c r="AW33" s="15">
        <f t="shared" si="58"/>
        <v>40979.42791574914</v>
      </c>
      <c r="AX33" s="15">
        <f t="shared" si="58"/>
        <v>41300.272160037239</v>
      </c>
      <c r="AY33" s="15">
        <f t="shared" ref="AY33:CD33" si="59">AY25*AY36</f>
        <v>41623.078657959777</v>
      </c>
      <c r="AZ33" s="15">
        <f t="shared" si="59"/>
        <v>41947.85819141809</v>
      </c>
      <c r="BA33" s="15">
        <f t="shared" si="59"/>
        <v>42274.621598094891</v>
      </c>
      <c r="BB33" s="15">
        <f t="shared" si="59"/>
        <v>42603.379771733657</v>
      </c>
      <c r="BC33" s="15">
        <f t="shared" si="59"/>
        <v>42934.143662417126</v>
      </c>
      <c r="BD33" s="15">
        <f t="shared" si="59"/>
        <v>43266.924276846279</v>
      </c>
      <c r="BE33" s="15">
        <f t="shared" si="59"/>
        <v>43601.732678623128</v>
      </c>
      <c r="BF33" s="15">
        <f t="shared" si="59"/>
        <v>43938.579988535683</v>
      </c>
      <c r="BG33" s="15">
        <f t="shared" si="59"/>
        <v>44277.477384838094</v>
      </c>
      <c r="BH33" s="15">
        <f t="shared" si="59"/>
        <v>44618.436103540291</v>
      </c>
      <c r="BI33" s="15">
        <f t="shared" si="59"/>
        <v>44961.467438694468</v>
      </c>
      <c r="BJ33" s="15">
        <f t="shared" si="59"/>
        <v>45306.582742680614</v>
      </c>
      <c r="BK33" s="15">
        <f t="shared" si="59"/>
        <v>45653.793426502496</v>
      </c>
      <c r="BL33" s="15">
        <f t="shared" si="59"/>
        <v>46003.110960071164</v>
      </c>
      <c r="BM33" s="15">
        <f t="shared" si="59"/>
        <v>46354.546872506668</v>
      </c>
      <c r="BN33" s="15">
        <f t="shared" si="59"/>
        <v>46708.112752424931</v>
      </c>
      <c r="BO33" s="15">
        <f t="shared" si="59"/>
        <v>47063.82024823688</v>
      </c>
      <c r="BP33" s="15">
        <f t="shared" si="59"/>
        <v>47421.681068445745</v>
      </c>
      <c r="BQ33" s="15">
        <f t="shared" si="59"/>
        <v>47781.706981942807</v>
      </c>
      <c r="BR33" s="15">
        <f t="shared" si="59"/>
        <v>48143.909818312532</v>
      </c>
      <c r="BS33" s="15">
        <f t="shared" si="59"/>
        <v>48508.301468127596</v>
      </c>
      <c r="BT33" s="15">
        <f t="shared" si="59"/>
        <v>48874.893883256991</v>
      </c>
      <c r="BU33" s="15">
        <f t="shared" si="59"/>
        <v>49243.699077166995</v>
      </c>
      <c r="BV33" s="15">
        <f t="shared" si="59"/>
        <v>49614.729125230391</v>
      </c>
      <c r="BW33" s="15">
        <f t="shared" si="59"/>
        <v>49987.996165028962</v>
      </c>
      <c r="BX33" s="15">
        <f t="shared" si="59"/>
        <v>50363.512396668273</v>
      </c>
      <c r="BY33" s="15">
        <f t="shared" si="59"/>
        <v>50741.290083081651</v>
      </c>
      <c r="BZ33" s="15">
        <f t="shared" si="59"/>
        <v>51121.341550347584</v>
      </c>
      <c r="CA33" s="15">
        <f t="shared" si="59"/>
        <v>10694.655654196069</v>
      </c>
      <c r="CB33" s="15">
        <f t="shared" si="59"/>
        <v>10739.216719421745</v>
      </c>
      <c r="CC33" s="15">
        <f t="shared" si="59"/>
        <v>10783.963455752657</v>
      </c>
      <c r="CD33" s="15">
        <f t="shared" si="59"/>
        <v>10828.89663681835</v>
      </c>
      <c r="CE33" s="15">
        <f t="shared" ref="CE33:DL33" si="60">CE25*CE36</f>
        <v>10874.017039471866</v>
      </c>
      <c r="CF33" s="15">
        <f t="shared" si="60"/>
        <v>10919.325443802401</v>
      </c>
      <c r="CG33" s="15">
        <f t="shared" si="60"/>
        <v>10964.822633152084</v>
      </c>
      <c r="CH33" s="15">
        <f t="shared" si="60"/>
        <v>11010.509394123406</v>
      </c>
      <c r="CI33" s="15">
        <f t="shared" si="60"/>
        <v>11056.386516598985</v>
      </c>
      <c r="CJ33" s="15">
        <f t="shared" si="60"/>
        <v>11102.45479375124</v>
      </c>
      <c r="CK33" s="15">
        <f t="shared" si="60"/>
        <v>11148.715022058414</v>
      </c>
      <c r="CL33" s="15">
        <f t="shared" si="60"/>
        <v>11195.168001317606</v>
      </c>
      <c r="CM33" s="15" t="e">
        <f t="shared" si="60"/>
        <v>#N/A</v>
      </c>
      <c r="CN33" s="15" t="e">
        <f t="shared" si="60"/>
        <v>#N/A</v>
      </c>
      <c r="CO33" s="15" t="e">
        <f t="shared" si="60"/>
        <v>#N/A</v>
      </c>
      <c r="CP33" s="15" t="e">
        <f t="shared" si="60"/>
        <v>#N/A</v>
      </c>
      <c r="CQ33" s="15" t="e">
        <f t="shared" si="60"/>
        <v>#N/A</v>
      </c>
      <c r="CR33" s="15" t="e">
        <f t="shared" si="60"/>
        <v>#N/A</v>
      </c>
      <c r="CS33" s="15" t="e">
        <f t="shared" si="60"/>
        <v>#N/A</v>
      </c>
      <c r="CT33" s="15" t="e">
        <f t="shared" si="60"/>
        <v>#N/A</v>
      </c>
      <c r="CU33" s="15" t="e">
        <f t="shared" si="60"/>
        <v>#N/A</v>
      </c>
      <c r="CV33" s="15" t="e">
        <f t="shared" si="60"/>
        <v>#N/A</v>
      </c>
      <c r="CW33" s="15" t="e">
        <f t="shared" si="60"/>
        <v>#N/A</v>
      </c>
      <c r="CX33" s="15" t="e">
        <f t="shared" si="60"/>
        <v>#N/A</v>
      </c>
      <c r="CY33" s="15" t="e">
        <f t="shared" si="60"/>
        <v>#N/A</v>
      </c>
      <c r="CZ33" s="15" t="e">
        <f t="shared" si="60"/>
        <v>#N/A</v>
      </c>
      <c r="DA33" s="15" t="e">
        <f t="shared" si="60"/>
        <v>#N/A</v>
      </c>
      <c r="DB33" s="15" t="e">
        <f t="shared" si="60"/>
        <v>#N/A</v>
      </c>
      <c r="DC33" s="15" t="e">
        <f t="shared" si="60"/>
        <v>#N/A</v>
      </c>
      <c r="DD33" s="15" t="e">
        <f t="shared" si="60"/>
        <v>#N/A</v>
      </c>
      <c r="DE33" s="15" t="e">
        <f t="shared" si="60"/>
        <v>#N/A</v>
      </c>
      <c r="DF33" s="15" t="e">
        <f t="shared" si="60"/>
        <v>#N/A</v>
      </c>
      <c r="DG33" s="15" t="e">
        <f t="shared" si="60"/>
        <v>#N/A</v>
      </c>
      <c r="DH33" s="15" t="e">
        <f t="shared" si="60"/>
        <v>#N/A</v>
      </c>
      <c r="DI33" s="15" t="e">
        <f t="shared" si="60"/>
        <v>#N/A</v>
      </c>
      <c r="DJ33" s="15" t="e">
        <f t="shared" si="60"/>
        <v>#N/A</v>
      </c>
      <c r="DK33" s="15" t="e">
        <f t="shared" si="60"/>
        <v>#N/A</v>
      </c>
      <c r="DL33" s="15" t="e">
        <f t="shared" si="60"/>
        <v>#N/A</v>
      </c>
    </row>
    <row r="34" spans="4:116" x14ac:dyDescent="0.35">
      <c r="D34" t="s">
        <v>812</v>
      </c>
      <c r="E34" s="8" t="str">
        <f t="shared" si="16"/>
        <v>34 LISTSALES-PV</v>
      </c>
      <c r="G34" s="372" t="s">
        <v>809</v>
      </c>
      <c r="H34" s="31"/>
      <c r="I34" s="73"/>
      <c r="J34" s="73"/>
      <c r="K34" s="17">
        <f t="shared" si="51"/>
        <v>1513673.1329496959</v>
      </c>
      <c r="L34" s="17">
        <f t="shared" si="51"/>
        <v>1337075.5127907873</v>
      </c>
      <c r="M34" s="17">
        <f t="shared" si="51"/>
        <v>1469928.0548200146</v>
      </c>
      <c r="N34" s="17">
        <f t="shared" si="51"/>
        <v>1612874.7248630428</v>
      </c>
      <c r="O34" s="17">
        <f t="shared" si="51"/>
        <v>1766600.6455975389</v>
      </c>
      <c r="P34" s="17">
        <f t="shared" si="51"/>
        <v>393954.39393139444</v>
      </c>
      <c r="R34" s="33"/>
      <c r="S34" s="15">
        <f t="shared" ref="S34:AX34" si="61">S26*S36</f>
        <v>120500</v>
      </c>
      <c r="T34" s="15">
        <f t="shared" si="61"/>
        <v>121504.16666666664</v>
      </c>
      <c r="U34" s="15">
        <f t="shared" si="61"/>
        <v>122514.609375</v>
      </c>
      <c r="V34" s="15">
        <f t="shared" si="61"/>
        <v>123531.3629918981</v>
      </c>
      <c r="W34" s="15">
        <f t="shared" si="61"/>
        <v>124554.46256585761</v>
      </c>
      <c r="X34" s="15">
        <f t="shared" si="61"/>
        <v>125583.94332788153</v>
      </c>
      <c r="Y34" s="15">
        <f t="shared" si="61"/>
        <v>126619.84069239185</v>
      </c>
      <c r="Z34" s="15">
        <f t="shared" si="61"/>
        <v>127662.19025814542</v>
      </c>
      <c r="AA34" s="15">
        <f t="shared" si="61"/>
        <v>128711.02780915755</v>
      </c>
      <c r="AB34" s="15">
        <f t="shared" si="61"/>
        <v>129766.38931562485</v>
      </c>
      <c r="AC34" s="15">
        <f t="shared" si="61"/>
        <v>130828.31093485783</v>
      </c>
      <c r="AD34" s="15">
        <f t="shared" si="61"/>
        <v>131896.82901221438</v>
      </c>
      <c r="AE34" s="15">
        <f t="shared" si="61"/>
        <v>106583.43660396645</v>
      </c>
      <c r="AF34" s="15">
        <f t="shared" si="61"/>
        <v>107445.3528615525</v>
      </c>
      <c r="AG34" s="15">
        <f t="shared" si="61"/>
        <v>108312.60134773291</v>
      </c>
      <c r="AH34" s="15">
        <f t="shared" si="61"/>
        <v>109185.21153392213</v>
      </c>
      <c r="AI34" s="15">
        <f t="shared" si="61"/>
        <v>110063.21304455605</v>
      </c>
      <c r="AJ34" s="15">
        <f t="shared" si="61"/>
        <v>110946.6356578566</v>
      </c>
      <c r="AK34" s="15">
        <f t="shared" si="61"/>
        <v>111835.5093065964</v>
      </c>
      <c r="AL34" s="15">
        <f t="shared" si="61"/>
        <v>112729.86407887303</v>
      </c>
      <c r="AM34" s="15">
        <f t="shared" si="61"/>
        <v>113629.73021888304</v>
      </c>
      <c r="AN34" s="15">
        <f t="shared" si="61"/>
        <v>114535.13812769763</v>
      </c>
      <c r="AO34" s="15">
        <f t="shared" si="61"/>
        <v>115446.11836404595</v>
      </c>
      <c r="AP34" s="15">
        <f t="shared" si="61"/>
        <v>116362.70164510477</v>
      </c>
      <c r="AQ34" s="15">
        <f t="shared" si="61"/>
        <v>117284.91884728464</v>
      </c>
      <c r="AR34" s="15">
        <f t="shared" si="61"/>
        <v>118212.80100702344</v>
      </c>
      <c r="AS34" s="15">
        <f t="shared" si="61"/>
        <v>119146.37932158541</v>
      </c>
      <c r="AT34" s="15">
        <f t="shared" si="61"/>
        <v>120085.68514986298</v>
      </c>
      <c r="AU34" s="15">
        <f t="shared" si="61"/>
        <v>121030.75001317932</v>
      </c>
      <c r="AV34" s="15">
        <f t="shared" si="61"/>
        <v>121981.60559610072</v>
      </c>
      <c r="AW34" s="15">
        <f t="shared" si="61"/>
        <v>122938.28374724742</v>
      </c>
      <c r="AX34" s="15">
        <f t="shared" si="61"/>
        <v>123900.81648011169</v>
      </c>
      <c r="AY34" s="15">
        <f t="shared" ref="AY34:CD34" si="62">AY26*AY36</f>
        <v>124869.23597387932</v>
      </c>
      <c r="AZ34" s="15">
        <f t="shared" si="62"/>
        <v>125843.57457425426</v>
      </c>
      <c r="BA34" s="15">
        <f t="shared" si="62"/>
        <v>126823.86479428466</v>
      </c>
      <c r="BB34" s="15">
        <f t="shared" si="62"/>
        <v>127810.13931520097</v>
      </c>
      <c r="BC34" s="15">
        <f t="shared" si="62"/>
        <v>128802.43098725135</v>
      </c>
      <c r="BD34" s="15">
        <f t="shared" si="62"/>
        <v>129800.77283053882</v>
      </c>
      <c r="BE34" s="15">
        <f t="shared" si="62"/>
        <v>130805.19803586937</v>
      </c>
      <c r="BF34" s="15">
        <f t="shared" si="62"/>
        <v>131815.73996560703</v>
      </c>
      <c r="BG34" s="15">
        <f t="shared" si="62"/>
        <v>132832.43215451427</v>
      </c>
      <c r="BH34" s="15">
        <f t="shared" si="62"/>
        <v>133855.30831062087</v>
      </c>
      <c r="BI34" s="15">
        <f t="shared" si="62"/>
        <v>134884.40231608337</v>
      </c>
      <c r="BJ34" s="15">
        <f t="shared" si="62"/>
        <v>135919.74822804183</v>
      </c>
      <c r="BK34" s="15">
        <f t="shared" si="62"/>
        <v>136961.38027950749</v>
      </c>
      <c r="BL34" s="15">
        <f t="shared" si="62"/>
        <v>138009.33288021348</v>
      </c>
      <c r="BM34" s="15">
        <f t="shared" si="62"/>
        <v>139063.64061752</v>
      </c>
      <c r="BN34" s="15">
        <f t="shared" si="62"/>
        <v>140124.33825727477</v>
      </c>
      <c r="BO34" s="15">
        <f t="shared" si="62"/>
        <v>141191.46074471064</v>
      </c>
      <c r="BP34" s="15">
        <f t="shared" si="62"/>
        <v>142265.04320533722</v>
      </c>
      <c r="BQ34" s="15">
        <f t="shared" si="62"/>
        <v>143345.12094582841</v>
      </c>
      <c r="BR34" s="15">
        <f t="shared" si="62"/>
        <v>144431.72945493757</v>
      </c>
      <c r="BS34" s="15">
        <f t="shared" si="62"/>
        <v>145524.90440438277</v>
      </c>
      <c r="BT34" s="15">
        <f t="shared" si="62"/>
        <v>146624.68164977097</v>
      </c>
      <c r="BU34" s="15">
        <f t="shared" si="62"/>
        <v>147731.09723150096</v>
      </c>
      <c r="BV34" s="15">
        <f t="shared" si="62"/>
        <v>148844.18737569117</v>
      </c>
      <c r="BW34" s="15">
        <f t="shared" si="62"/>
        <v>149963.98849508687</v>
      </c>
      <c r="BX34" s="15">
        <f t="shared" si="62"/>
        <v>151090.5371900048</v>
      </c>
      <c r="BY34" s="15">
        <f t="shared" si="62"/>
        <v>152223.87024924494</v>
      </c>
      <c r="BZ34" s="15">
        <f t="shared" si="62"/>
        <v>153364.02465104274</v>
      </c>
      <c r="CA34" s="15">
        <f t="shared" si="62"/>
        <v>32083.966962588205</v>
      </c>
      <c r="CB34" s="15">
        <f t="shared" si="62"/>
        <v>32217.650158265231</v>
      </c>
      <c r="CC34" s="15">
        <f t="shared" si="62"/>
        <v>32351.890367257965</v>
      </c>
      <c r="CD34" s="15">
        <f t="shared" si="62"/>
        <v>32486.689910455047</v>
      </c>
      <c r="CE34" s="15">
        <f t="shared" ref="CE34:DL34" si="63">CE26*CE36</f>
        <v>32622.051118415591</v>
      </c>
      <c r="CF34" s="15">
        <f t="shared" si="63"/>
        <v>32757.976331407204</v>
      </c>
      <c r="CG34" s="15">
        <f t="shared" si="63"/>
        <v>32894.467899456249</v>
      </c>
      <c r="CH34" s="15">
        <f t="shared" si="63"/>
        <v>33031.528182370217</v>
      </c>
      <c r="CI34" s="15">
        <f t="shared" si="63"/>
        <v>33169.159549796954</v>
      </c>
      <c r="CJ34" s="15">
        <f t="shared" si="63"/>
        <v>33307.364381253719</v>
      </c>
      <c r="CK34" s="15">
        <f t="shared" si="63"/>
        <v>33446.145066175239</v>
      </c>
      <c r="CL34" s="15">
        <f t="shared" si="63"/>
        <v>33585.504003952818</v>
      </c>
      <c r="CM34" s="15" t="e">
        <f t="shared" si="63"/>
        <v>#N/A</v>
      </c>
      <c r="CN34" s="15" t="e">
        <f t="shared" si="63"/>
        <v>#N/A</v>
      </c>
      <c r="CO34" s="15" t="e">
        <f t="shared" si="63"/>
        <v>#N/A</v>
      </c>
      <c r="CP34" s="15" t="e">
        <f t="shared" si="63"/>
        <v>#N/A</v>
      </c>
      <c r="CQ34" s="15" t="e">
        <f t="shared" si="63"/>
        <v>#N/A</v>
      </c>
      <c r="CR34" s="15" t="e">
        <f t="shared" si="63"/>
        <v>#N/A</v>
      </c>
      <c r="CS34" s="15" t="e">
        <f t="shared" si="63"/>
        <v>#N/A</v>
      </c>
      <c r="CT34" s="15" t="e">
        <f t="shared" si="63"/>
        <v>#N/A</v>
      </c>
      <c r="CU34" s="15" t="e">
        <f t="shared" si="63"/>
        <v>#N/A</v>
      </c>
      <c r="CV34" s="15" t="e">
        <f t="shared" si="63"/>
        <v>#N/A</v>
      </c>
      <c r="CW34" s="15" t="e">
        <f t="shared" si="63"/>
        <v>#N/A</v>
      </c>
      <c r="CX34" s="15" t="e">
        <f t="shared" si="63"/>
        <v>#N/A</v>
      </c>
      <c r="CY34" s="15" t="e">
        <f t="shared" si="63"/>
        <v>#N/A</v>
      </c>
      <c r="CZ34" s="15" t="e">
        <f t="shared" si="63"/>
        <v>#N/A</v>
      </c>
      <c r="DA34" s="15" t="e">
        <f t="shared" si="63"/>
        <v>#N/A</v>
      </c>
      <c r="DB34" s="15" t="e">
        <f t="shared" si="63"/>
        <v>#N/A</v>
      </c>
      <c r="DC34" s="15" t="e">
        <f t="shared" si="63"/>
        <v>#N/A</v>
      </c>
      <c r="DD34" s="15" t="e">
        <f t="shared" si="63"/>
        <v>#N/A</v>
      </c>
      <c r="DE34" s="15" t="e">
        <f t="shared" si="63"/>
        <v>#N/A</v>
      </c>
      <c r="DF34" s="15" t="e">
        <f t="shared" si="63"/>
        <v>#N/A</v>
      </c>
      <c r="DG34" s="15" t="e">
        <f t="shared" si="63"/>
        <v>#N/A</v>
      </c>
      <c r="DH34" s="15" t="e">
        <f t="shared" si="63"/>
        <v>#N/A</v>
      </c>
      <c r="DI34" s="15" t="e">
        <f t="shared" si="63"/>
        <v>#N/A</v>
      </c>
      <c r="DJ34" s="15" t="e">
        <f t="shared" si="63"/>
        <v>#N/A</v>
      </c>
      <c r="DK34" s="15" t="e">
        <f t="shared" si="63"/>
        <v>#N/A</v>
      </c>
      <c r="DL34" s="15" t="e">
        <f t="shared" si="63"/>
        <v>#N/A</v>
      </c>
    </row>
    <row r="35" spans="4:116" x14ac:dyDescent="0.35">
      <c r="D35" t="s">
        <v>812</v>
      </c>
      <c r="E35" s="8" t="str">
        <f t="shared" si="16"/>
        <v>35 LISTSALES-PV</v>
      </c>
      <c r="G35" s="372" t="s">
        <v>810</v>
      </c>
      <c r="H35" s="31"/>
      <c r="I35" s="73"/>
      <c r="J35" s="73"/>
      <c r="K35" s="256">
        <f t="shared" si="51"/>
        <v>1009115.421966464</v>
      </c>
      <c r="L35" s="256">
        <f t="shared" si="51"/>
        <v>891383.67519385833</v>
      </c>
      <c r="M35" s="256">
        <f t="shared" si="51"/>
        <v>979952.03654667665</v>
      </c>
      <c r="N35" s="256">
        <f t="shared" si="51"/>
        <v>1075249.8165753619</v>
      </c>
      <c r="O35" s="256">
        <f t="shared" si="51"/>
        <v>1177733.7637316929</v>
      </c>
      <c r="P35" s="256">
        <f t="shared" si="51"/>
        <v>262636.26262092963</v>
      </c>
      <c r="R35" s="33"/>
      <c r="S35" s="15">
        <f t="shared" ref="S35:AX35" si="64">S27*S36</f>
        <v>80333.333333333343</v>
      </c>
      <c r="T35" s="15">
        <f t="shared" si="64"/>
        <v>81002.777777777766</v>
      </c>
      <c r="U35" s="15">
        <f t="shared" si="64"/>
        <v>81676.40625</v>
      </c>
      <c r="V35" s="15">
        <f t="shared" si="64"/>
        <v>82354.241994598749</v>
      </c>
      <c r="W35" s="15">
        <f t="shared" si="64"/>
        <v>83036.308377238413</v>
      </c>
      <c r="X35" s="15">
        <f t="shared" si="64"/>
        <v>83722.628885254366</v>
      </c>
      <c r="Y35" s="15">
        <f t="shared" si="64"/>
        <v>84413.227128261235</v>
      </c>
      <c r="Z35" s="15">
        <f t="shared" si="64"/>
        <v>85108.126838763623</v>
      </c>
      <c r="AA35" s="15">
        <f t="shared" si="64"/>
        <v>85807.351872771702</v>
      </c>
      <c r="AB35" s="15">
        <f t="shared" si="64"/>
        <v>86510.926210416583</v>
      </c>
      <c r="AC35" s="15">
        <f t="shared" si="64"/>
        <v>87218.873956571901</v>
      </c>
      <c r="AD35" s="15">
        <f t="shared" si="64"/>
        <v>87931.219341476273</v>
      </c>
      <c r="AE35" s="15">
        <f t="shared" si="64"/>
        <v>71055.624402644302</v>
      </c>
      <c r="AF35" s="15">
        <f t="shared" si="64"/>
        <v>71630.235241034999</v>
      </c>
      <c r="AG35" s="15">
        <f t="shared" si="64"/>
        <v>72208.400898488617</v>
      </c>
      <c r="AH35" s="15">
        <f t="shared" si="64"/>
        <v>72790.141022614771</v>
      </c>
      <c r="AI35" s="15">
        <f t="shared" si="64"/>
        <v>73375.47536303736</v>
      </c>
      <c r="AJ35" s="15">
        <f t="shared" si="64"/>
        <v>73964.423771904418</v>
      </c>
      <c r="AK35" s="15">
        <f t="shared" si="64"/>
        <v>74557.006204397607</v>
      </c>
      <c r="AL35" s="15">
        <f t="shared" si="64"/>
        <v>75153.242719248679</v>
      </c>
      <c r="AM35" s="15">
        <f t="shared" si="64"/>
        <v>75753.153479255372</v>
      </c>
      <c r="AN35" s="15">
        <f t="shared" si="64"/>
        <v>76356.758751798421</v>
      </c>
      <c r="AO35" s="15">
        <f t="shared" si="64"/>
        <v>76964.078909363976</v>
      </c>
      <c r="AP35" s="15">
        <f t="shared" si="64"/>
        <v>77575.134430069855</v>
      </c>
      <c r="AQ35" s="15">
        <f t="shared" si="64"/>
        <v>78189.945898189777</v>
      </c>
      <c r="AR35" s="15">
        <f t="shared" si="64"/>
        <v>78808.534004682311</v>
      </c>
      <c r="AS35" s="15">
        <f t="shared" si="64"/>
        <v>79430.919547723606</v>
      </c>
      <c r="AT35" s="15">
        <f t="shared" si="64"/>
        <v>80057.123433241999</v>
      </c>
      <c r="AU35" s="15">
        <f t="shared" si="64"/>
        <v>80687.1666754529</v>
      </c>
      <c r="AV35" s="15">
        <f t="shared" si="64"/>
        <v>81321.070397400486</v>
      </c>
      <c r="AW35" s="15">
        <f t="shared" si="64"/>
        <v>81958.85583149828</v>
      </c>
      <c r="AX35" s="15">
        <f t="shared" si="64"/>
        <v>82600.544320074478</v>
      </c>
      <c r="AY35" s="15">
        <f t="shared" ref="AY35:CD35" si="65">AY27*AY36</f>
        <v>83246.157315919554</v>
      </c>
      <c r="AZ35" s="15">
        <f t="shared" si="65"/>
        <v>83895.716382836181</v>
      </c>
      <c r="BA35" s="15">
        <f t="shared" si="65"/>
        <v>84549.243196189782</v>
      </c>
      <c r="BB35" s="15">
        <f t="shared" si="65"/>
        <v>85206.759543467313</v>
      </c>
      <c r="BC35" s="15">
        <f t="shared" si="65"/>
        <v>85868.287324834251</v>
      </c>
      <c r="BD35" s="15">
        <f t="shared" si="65"/>
        <v>86533.848553692558</v>
      </c>
      <c r="BE35" s="15">
        <f t="shared" si="65"/>
        <v>87203.465357246256</v>
      </c>
      <c r="BF35" s="15">
        <f t="shared" si="65"/>
        <v>87877.159977071366</v>
      </c>
      <c r="BG35" s="15">
        <f t="shared" si="65"/>
        <v>88554.954769676187</v>
      </c>
      <c r="BH35" s="15">
        <f t="shared" si="65"/>
        <v>89236.872207080582</v>
      </c>
      <c r="BI35" s="15">
        <f t="shared" si="65"/>
        <v>89922.934877388936</v>
      </c>
      <c r="BJ35" s="15">
        <f t="shared" si="65"/>
        <v>90613.165485361227</v>
      </c>
      <c r="BK35" s="15">
        <f t="shared" si="65"/>
        <v>91307.586853004992</v>
      </c>
      <c r="BL35" s="15">
        <f t="shared" si="65"/>
        <v>92006.221920142329</v>
      </c>
      <c r="BM35" s="15">
        <f t="shared" si="65"/>
        <v>92709.093745013335</v>
      </c>
      <c r="BN35" s="15">
        <f t="shared" si="65"/>
        <v>93416.225504849863</v>
      </c>
      <c r="BO35" s="15">
        <f t="shared" si="65"/>
        <v>94127.640496473759</v>
      </c>
      <c r="BP35" s="15">
        <f t="shared" si="65"/>
        <v>94843.36213689149</v>
      </c>
      <c r="BQ35" s="15">
        <f t="shared" si="65"/>
        <v>95563.413963885614</v>
      </c>
      <c r="BR35" s="15">
        <f t="shared" si="65"/>
        <v>96287.819636625063</v>
      </c>
      <c r="BS35" s="15">
        <f t="shared" si="65"/>
        <v>97016.602936255193</v>
      </c>
      <c r="BT35" s="15">
        <f t="shared" si="65"/>
        <v>97749.787766513982</v>
      </c>
      <c r="BU35" s="15">
        <f t="shared" si="65"/>
        <v>98487.398154333991</v>
      </c>
      <c r="BV35" s="15">
        <f t="shared" si="65"/>
        <v>99229.458250460782</v>
      </c>
      <c r="BW35" s="15">
        <f t="shared" si="65"/>
        <v>99975.992330057925</v>
      </c>
      <c r="BX35" s="15">
        <f t="shared" si="65"/>
        <v>100727.02479333655</v>
      </c>
      <c r="BY35" s="15">
        <f t="shared" si="65"/>
        <v>101482.5801661633</v>
      </c>
      <c r="BZ35" s="15">
        <f t="shared" si="65"/>
        <v>102242.68310069517</v>
      </c>
      <c r="CA35" s="15">
        <f t="shared" si="65"/>
        <v>21389.311308392138</v>
      </c>
      <c r="CB35" s="15">
        <f t="shared" si="65"/>
        <v>21478.433438843491</v>
      </c>
      <c r="CC35" s="15">
        <f t="shared" si="65"/>
        <v>21567.926911505314</v>
      </c>
      <c r="CD35" s="15">
        <f t="shared" si="65"/>
        <v>21657.7932736367</v>
      </c>
      <c r="CE35" s="15">
        <f t="shared" ref="CE35:DJ35" si="66">CE27*CE36</f>
        <v>21748.034078943732</v>
      </c>
      <c r="CF35" s="15">
        <f t="shared" si="66"/>
        <v>21838.650887604803</v>
      </c>
      <c r="CG35" s="15">
        <f t="shared" si="66"/>
        <v>21929.645266304167</v>
      </c>
      <c r="CH35" s="15">
        <f t="shared" si="66"/>
        <v>22021.018788246813</v>
      </c>
      <c r="CI35" s="15">
        <f t="shared" si="66"/>
        <v>22112.773033197969</v>
      </c>
      <c r="CJ35" s="15">
        <f t="shared" si="66"/>
        <v>22204.90958750248</v>
      </c>
      <c r="CK35" s="15">
        <f t="shared" si="66"/>
        <v>22297.430044116827</v>
      </c>
      <c r="CL35" s="15">
        <f t="shared" si="66"/>
        <v>22390.336002635213</v>
      </c>
      <c r="CM35" s="15" t="e">
        <f t="shared" si="66"/>
        <v>#N/A</v>
      </c>
      <c r="CN35" s="15" t="e">
        <f t="shared" si="66"/>
        <v>#N/A</v>
      </c>
      <c r="CO35" s="15" t="e">
        <f t="shared" si="66"/>
        <v>#N/A</v>
      </c>
      <c r="CP35" s="15" t="e">
        <f t="shared" si="66"/>
        <v>#N/A</v>
      </c>
      <c r="CQ35" s="15" t="e">
        <f t="shared" si="66"/>
        <v>#N/A</v>
      </c>
      <c r="CR35" s="15" t="e">
        <f t="shared" si="66"/>
        <v>#N/A</v>
      </c>
      <c r="CS35" s="15" t="e">
        <f t="shared" si="66"/>
        <v>#N/A</v>
      </c>
      <c r="CT35" s="15" t="e">
        <f t="shared" si="66"/>
        <v>#N/A</v>
      </c>
      <c r="CU35" s="15" t="e">
        <f t="shared" si="66"/>
        <v>#N/A</v>
      </c>
      <c r="CV35" s="15" t="e">
        <f t="shared" si="66"/>
        <v>#N/A</v>
      </c>
      <c r="CW35" s="15" t="e">
        <f t="shared" si="66"/>
        <v>#N/A</v>
      </c>
      <c r="CX35" s="15" t="e">
        <f t="shared" si="66"/>
        <v>#N/A</v>
      </c>
      <c r="CY35" s="15" t="e">
        <f t="shared" si="66"/>
        <v>#N/A</v>
      </c>
      <c r="CZ35" s="15" t="e">
        <f t="shared" si="66"/>
        <v>#N/A</v>
      </c>
      <c r="DA35" s="15" t="e">
        <f t="shared" si="66"/>
        <v>#N/A</v>
      </c>
      <c r="DB35" s="15" t="e">
        <f t="shared" si="66"/>
        <v>#N/A</v>
      </c>
      <c r="DC35" s="15" t="e">
        <f t="shared" si="66"/>
        <v>#N/A</v>
      </c>
      <c r="DD35" s="15" t="e">
        <f t="shared" si="66"/>
        <v>#N/A</v>
      </c>
      <c r="DE35" s="15" t="e">
        <f t="shared" si="66"/>
        <v>#N/A</v>
      </c>
      <c r="DF35" s="15" t="e">
        <f t="shared" si="66"/>
        <v>#N/A</v>
      </c>
      <c r="DG35" s="15" t="e">
        <f t="shared" si="66"/>
        <v>#N/A</v>
      </c>
      <c r="DH35" s="15" t="e">
        <f t="shared" si="66"/>
        <v>#N/A</v>
      </c>
      <c r="DI35" s="15" t="e">
        <f t="shared" si="66"/>
        <v>#N/A</v>
      </c>
      <c r="DJ35" s="15" t="e">
        <f t="shared" si="66"/>
        <v>#N/A</v>
      </c>
      <c r="DK35" s="15" t="e">
        <f t="shared" ref="DK35:EP35" si="67">DK27*DK36</f>
        <v>#N/A</v>
      </c>
      <c r="DL35" s="15" t="e">
        <f t="shared" si="67"/>
        <v>#N/A</v>
      </c>
    </row>
    <row r="36" spans="4:116" s="27" customFormat="1" x14ac:dyDescent="0.35">
      <c r="D36" t="s">
        <v>812</v>
      </c>
      <c r="E36" s="8" t="str">
        <f t="shared" si="16"/>
        <v>36 LISTSALES-PV</v>
      </c>
      <c r="G36" s="373" t="s">
        <v>818</v>
      </c>
      <c r="H36" s="31"/>
      <c r="I36" s="73"/>
      <c r="J36" s="73"/>
      <c r="K36" s="38">
        <f t="shared" si="51"/>
        <v>5045577.1098323194</v>
      </c>
      <c r="L36" s="38">
        <f t="shared" si="51"/>
        <v>4456918.3759692917</v>
      </c>
      <c r="M36" s="38">
        <f t="shared" si="51"/>
        <v>4899760.182733383</v>
      </c>
      <c r="N36" s="38">
        <f t="shared" si="51"/>
        <v>5376249.0828768089</v>
      </c>
      <c r="O36" s="38">
        <f t="shared" si="51"/>
        <v>5888668.8186584637</v>
      </c>
      <c r="P36" s="38">
        <f t="shared" si="51"/>
        <v>1313181.3131046481</v>
      </c>
      <c r="R36" s="118"/>
      <c r="S36" s="117">
        <f t="shared" ref="S36:AX36" si="68">S$20</f>
        <v>401666.66666666669</v>
      </c>
      <c r="T36" s="117">
        <f t="shared" si="68"/>
        <v>405013.88888888882</v>
      </c>
      <c r="U36" s="117">
        <f t="shared" si="68"/>
        <v>408382.03125</v>
      </c>
      <c r="V36" s="117">
        <f t="shared" si="68"/>
        <v>411771.2099729937</v>
      </c>
      <c r="W36" s="117">
        <f t="shared" si="68"/>
        <v>415181.54188619205</v>
      </c>
      <c r="X36" s="117">
        <f t="shared" si="68"/>
        <v>418613.14442627179</v>
      </c>
      <c r="Y36" s="117">
        <f t="shared" si="68"/>
        <v>422066.13564130617</v>
      </c>
      <c r="Z36" s="117">
        <f t="shared" si="68"/>
        <v>425540.63419381808</v>
      </c>
      <c r="AA36" s="117">
        <f t="shared" si="68"/>
        <v>429036.75936385849</v>
      </c>
      <c r="AB36" s="117">
        <f t="shared" si="68"/>
        <v>432554.63105208287</v>
      </c>
      <c r="AC36" s="117">
        <f t="shared" si="68"/>
        <v>436094.36978285946</v>
      </c>
      <c r="AD36" s="117">
        <f t="shared" si="68"/>
        <v>439656.09670738131</v>
      </c>
      <c r="AE36" s="117">
        <f t="shared" si="68"/>
        <v>355278.12201322149</v>
      </c>
      <c r="AF36" s="117">
        <f t="shared" si="68"/>
        <v>358151.176205175</v>
      </c>
      <c r="AG36" s="117">
        <f t="shared" si="68"/>
        <v>361042.00449244305</v>
      </c>
      <c r="AH36" s="117">
        <f t="shared" si="68"/>
        <v>363950.70511307381</v>
      </c>
      <c r="AI36" s="117">
        <f t="shared" si="68"/>
        <v>366877.37681518681</v>
      </c>
      <c r="AJ36" s="117">
        <f t="shared" si="68"/>
        <v>369822.11885952204</v>
      </c>
      <c r="AK36" s="117">
        <f t="shared" si="68"/>
        <v>372785.03102198802</v>
      </c>
      <c r="AL36" s="117">
        <f t="shared" si="68"/>
        <v>375766.21359624341</v>
      </c>
      <c r="AM36" s="117">
        <f t="shared" si="68"/>
        <v>378765.76739627682</v>
      </c>
      <c r="AN36" s="117">
        <f t="shared" si="68"/>
        <v>381783.79375899211</v>
      </c>
      <c r="AO36" s="117">
        <f t="shared" si="68"/>
        <v>384820.39454681985</v>
      </c>
      <c r="AP36" s="117">
        <f t="shared" si="68"/>
        <v>387875.67215034924</v>
      </c>
      <c r="AQ36" s="117">
        <f t="shared" si="68"/>
        <v>390949.72949094884</v>
      </c>
      <c r="AR36" s="117">
        <f t="shared" si="68"/>
        <v>394042.67002341151</v>
      </c>
      <c r="AS36" s="117">
        <f t="shared" si="68"/>
        <v>397154.59773861803</v>
      </c>
      <c r="AT36" s="117">
        <f t="shared" si="68"/>
        <v>400285.61716620997</v>
      </c>
      <c r="AU36" s="117">
        <f t="shared" si="68"/>
        <v>403435.83337726444</v>
      </c>
      <c r="AV36" s="117">
        <f t="shared" si="68"/>
        <v>406605.35198700242</v>
      </c>
      <c r="AW36" s="117">
        <f t="shared" si="68"/>
        <v>409794.2791574914</v>
      </c>
      <c r="AX36" s="117">
        <f t="shared" si="68"/>
        <v>413002.72160037234</v>
      </c>
      <c r="AY36" s="117">
        <f t="shared" ref="AY36:CD36" si="69">AY$20</f>
        <v>416230.78657959774</v>
      </c>
      <c r="AZ36" s="117">
        <f t="shared" si="69"/>
        <v>419478.58191418089</v>
      </c>
      <c r="BA36" s="117">
        <f t="shared" si="69"/>
        <v>422746.21598094888</v>
      </c>
      <c r="BB36" s="117">
        <f t="shared" si="69"/>
        <v>426033.79771733657</v>
      </c>
      <c r="BC36" s="117">
        <f t="shared" si="69"/>
        <v>429341.43662417121</v>
      </c>
      <c r="BD36" s="117">
        <f t="shared" si="69"/>
        <v>432669.24276846275</v>
      </c>
      <c r="BE36" s="117">
        <f t="shared" si="69"/>
        <v>436017.32678623125</v>
      </c>
      <c r="BF36" s="117">
        <f t="shared" si="69"/>
        <v>439385.7998853568</v>
      </c>
      <c r="BG36" s="117">
        <f t="shared" si="69"/>
        <v>442774.77384838089</v>
      </c>
      <c r="BH36" s="117">
        <f t="shared" si="69"/>
        <v>446184.36103540286</v>
      </c>
      <c r="BI36" s="117">
        <f t="shared" si="69"/>
        <v>449614.67438694462</v>
      </c>
      <c r="BJ36" s="117">
        <f t="shared" si="69"/>
        <v>453065.82742680609</v>
      </c>
      <c r="BK36" s="117">
        <f t="shared" si="69"/>
        <v>456537.93426502496</v>
      </c>
      <c r="BL36" s="117">
        <f t="shared" si="69"/>
        <v>460031.10960071161</v>
      </c>
      <c r="BM36" s="117">
        <f t="shared" si="69"/>
        <v>463545.46872506663</v>
      </c>
      <c r="BN36" s="117">
        <f t="shared" si="69"/>
        <v>467081.12752424926</v>
      </c>
      <c r="BO36" s="117">
        <f t="shared" si="69"/>
        <v>470638.2024823688</v>
      </c>
      <c r="BP36" s="117">
        <f t="shared" si="69"/>
        <v>474216.81068445742</v>
      </c>
      <c r="BQ36" s="117">
        <f t="shared" si="69"/>
        <v>477817.06981942803</v>
      </c>
      <c r="BR36" s="117">
        <f t="shared" si="69"/>
        <v>481439.09818312526</v>
      </c>
      <c r="BS36" s="117">
        <f t="shared" si="69"/>
        <v>485083.01468127593</v>
      </c>
      <c r="BT36" s="117">
        <f t="shared" si="69"/>
        <v>488748.93883256987</v>
      </c>
      <c r="BU36" s="117">
        <f t="shared" si="69"/>
        <v>492436.99077166989</v>
      </c>
      <c r="BV36" s="117">
        <f t="shared" si="69"/>
        <v>496147.29125230387</v>
      </c>
      <c r="BW36" s="117">
        <f t="shared" si="69"/>
        <v>499879.9616502896</v>
      </c>
      <c r="BX36" s="117">
        <f t="shared" si="69"/>
        <v>503635.1239666827</v>
      </c>
      <c r="BY36" s="117">
        <f t="shared" si="69"/>
        <v>507412.90083081648</v>
      </c>
      <c r="BZ36" s="117">
        <f t="shared" si="69"/>
        <v>511213.41550347582</v>
      </c>
      <c r="CA36" s="117">
        <f t="shared" si="69"/>
        <v>106946.55654196069</v>
      </c>
      <c r="CB36" s="117">
        <f t="shared" si="69"/>
        <v>107392.16719421744</v>
      </c>
      <c r="CC36" s="117">
        <f t="shared" si="69"/>
        <v>107839.63455752656</v>
      </c>
      <c r="CD36" s="117">
        <f t="shared" si="69"/>
        <v>108288.96636818349</v>
      </c>
      <c r="CE36" s="117">
        <f t="shared" ref="CE36:DL36" si="70">CE$20</f>
        <v>108740.17039471865</v>
      </c>
      <c r="CF36" s="117">
        <f t="shared" si="70"/>
        <v>109193.25443802401</v>
      </c>
      <c r="CG36" s="117">
        <f t="shared" si="70"/>
        <v>109648.22633152083</v>
      </c>
      <c r="CH36" s="117">
        <f t="shared" si="70"/>
        <v>110105.09394123405</v>
      </c>
      <c r="CI36" s="117">
        <f t="shared" si="70"/>
        <v>110563.86516598985</v>
      </c>
      <c r="CJ36" s="117">
        <f t="shared" si="70"/>
        <v>111024.5479375124</v>
      </c>
      <c r="CK36" s="117">
        <f t="shared" si="70"/>
        <v>111487.15022058412</v>
      </c>
      <c r="CL36" s="117">
        <f t="shared" si="70"/>
        <v>111951.68001317605</v>
      </c>
      <c r="CM36" s="117">
        <f t="shared" si="70"/>
        <v>-26980354.883174915</v>
      </c>
      <c r="CN36" s="117">
        <f t="shared" si="70"/>
        <v>0</v>
      </c>
      <c r="CO36" s="117" t="e">
        <f t="shared" si="70"/>
        <v>#N/A</v>
      </c>
      <c r="CP36" s="117" t="e">
        <f t="shared" si="70"/>
        <v>#N/A</v>
      </c>
      <c r="CQ36" s="117" t="e">
        <f t="shared" si="70"/>
        <v>#N/A</v>
      </c>
      <c r="CR36" s="117" t="e">
        <f t="shared" si="70"/>
        <v>#N/A</v>
      </c>
      <c r="CS36" s="117" t="e">
        <f t="shared" si="70"/>
        <v>#N/A</v>
      </c>
      <c r="CT36" s="117" t="e">
        <f t="shared" si="70"/>
        <v>#N/A</v>
      </c>
      <c r="CU36" s="117" t="e">
        <f t="shared" si="70"/>
        <v>#N/A</v>
      </c>
      <c r="CV36" s="117" t="e">
        <f t="shared" si="70"/>
        <v>#N/A</v>
      </c>
      <c r="CW36" s="117" t="e">
        <f t="shared" si="70"/>
        <v>#N/A</v>
      </c>
      <c r="CX36" s="117" t="e">
        <f t="shared" si="70"/>
        <v>#N/A</v>
      </c>
      <c r="CY36" s="117" t="e">
        <f t="shared" si="70"/>
        <v>#N/A</v>
      </c>
      <c r="CZ36" s="117" t="e">
        <f t="shared" si="70"/>
        <v>#N/A</v>
      </c>
      <c r="DA36" s="117" t="e">
        <f t="shared" si="70"/>
        <v>#N/A</v>
      </c>
      <c r="DB36" s="117" t="e">
        <f t="shared" si="70"/>
        <v>#N/A</v>
      </c>
      <c r="DC36" s="117" t="e">
        <f t="shared" si="70"/>
        <v>#N/A</v>
      </c>
      <c r="DD36" s="117" t="e">
        <f t="shared" si="70"/>
        <v>#N/A</v>
      </c>
      <c r="DE36" s="117" t="e">
        <f t="shared" si="70"/>
        <v>#N/A</v>
      </c>
      <c r="DF36" s="117" t="e">
        <f t="shared" si="70"/>
        <v>#N/A</v>
      </c>
      <c r="DG36" s="117" t="e">
        <f t="shared" si="70"/>
        <v>#N/A</v>
      </c>
      <c r="DH36" s="117" t="e">
        <f t="shared" si="70"/>
        <v>#N/A</v>
      </c>
      <c r="DI36" s="117" t="e">
        <f t="shared" si="70"/>
        <v>#N/A</v>
      </c>
      <c r="DJ36" s="117" t="e">
        <f t="shared" si="70"/>
        <v>#N/A</v>
      </c>
      <c r="DK36" s="117" t="e">
        <f t="shared" si="70"/>
        <v>#N/A</v>
      </c>
      <c r="DL36" s="117" t="e">
        <f t="shared" si="70"/>
        <v>#N/A</v>
      </c>
    </row>
    <row r="37" spans="4:116" x14ac:dyDescent="0.35">
      <c r="D37" t="s">
        <v>812</v>
      </c>
      <c r="E37" s="8" t="str">
        <f t="shared" si="16"/>
        <v>37 LISTSALES-PV</v>
      </c>
      <c r="G37" s="372"/>
      <c r="H37" s="31"/>
      <c r="I37" s="73"/>
      <c r="J37" s="73"/>
      <c r="K37" s="18"/>
      <c r="L37" s="18"/>
      <c r="M37" s="18"/>
      <c r="N37" s="18"/>
      <c r="O37" s="18"/>
      <c r="P37" s="18"/>
      <c r="R37" s="33"/>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c r="CN37" s="73"/>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row>
    <row r="38" spans="4:116" x14ac:dyDescent="0.35">
      <c r="D38" t="s">
        <v>812</v>
      </c>
      <c r="E38" s="8" t="str">
        <f t="shared" si="16"/>
        <v>38 LISTSALES-PV</v>
      </c>
      <c r="G38" s="129" t="s">
        <v>819</v>
      </c>
      <c r="H38" s="31"/>
      <c r="I38" s="73"/>
      <c r="J38" s="73"/>
      <c r="K38" s="18"/>
      <c r="L38" s="18"/>
      <c r="M38" s="18"/>
      <c r="N38" s="18"/>
      <c r="O38" s="18"/>
      <c r="P38" s="18"/>
      <c r="R38" s="33"/>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N38" s="73"/>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row>
    <row r="39" spans="4:116" x14ac:dyDescent="0.35">
      <c r="D39" t="s">
        <v>812</v>
      </c>
      <c r="E39" s="8" t="str">
        <f t="shared" si="16"/>
        <v>39 LISTSALES-PV</v>
      </c>
      <c r="G39" s="372" t="s">
        <v>519</v>
      </c>
      <c r="H39" s="31"/>
      <c r="I39" s="73"/>
      <c r="J39" s="73"/>
      <c r="K39" s="18">
        <v>10</v>
      </c>
      <c r="L39" s="18">
        <v>10</v>
      </c>
      <c r="M39" s="18">
        <v>10</v>
      </c>
      <c r="N39" s="18">
        <v>10</v>
      </c>
      <c r="O39" s="18">
        <v>10</v>
      </c>
      <c r="P39" s="18">
        <v>10</v>
      </c>
      <c r="R39" s="33"/>
      <c r="S39" s="19">
        <f t="shared" ref="S39:AB43" si="71">INDEX($K:$P,ROW(),MATCH(S$3,$K$2:$P$2,0))</f>
        <v>10</v>
      </c>
      <c r="T39" s="19">
        <f t="shared" si="71"/>
        <v>10</v>
      </c>
      <c r="U39" s="19">
        <f t="shared" si="71"/>
        <v>10</v>
      </c>
      <c r="V39" s="19">
        <f t="shared" si="71"/>
        <v>10</v>
      </c>
      <c r="W39" s="19">
        <f t="shared" si="71"/>
        <v>10</v>
      </c>
      <c r="X39" s="19">
        <f t="shared" si="71"/>
        <v>10</v>
      </c>
      <c r="Y39" s="19">
        <f t="shared" si="71"/>
        <v>10</v>
      </c>
      <c r="Z39" s="19">
        <f t="shared" si="71"/>
        <v>10</v>
      </c>
      <c r="AA39" s="19">
        <f t="shared" si="71"/>
        <v>10</v>
      </c>
      <c r="AB39" s="19">
        <f t="shared" si="71"/>
        <v>10</v>
      </c>
      <c r="AC39" s="19">
        <f t="shared" ref="AC39:AL43" si="72">INDEX($K:$P,ROW(),MATCH(AC$3,$K$2:$P$2,0))</f>
        <v>10</v>
      </c>
      <c r="AD39" s="19">
        <f t="shared" si="72"/>
        <v>10</v>
      </c>
      <c r="AE39" s="19">
        <f t="shared" si="72"/>
        <v>10</v>
      </c>
      <c r="AF39" s="19">
        <f t="shared" si="72"/>
        <v>10</v>
      </c>
      <c r="AG39" s="19">
        <f t="shared" si="72"/>
        <v>10</v>
      </c>
      <c r="AH39" s="19">
        <f t="shared" si="72"/>
        <v>10</v>
      </c>
      <c r="AI39" s="19">
        <f t="shared" si="72"/>
        <v>10</v>
      </c>
      <c r="AJ39" s="19">
        <f t="shared" si="72"/>
        <v>10</v>
      </c>
      <c r="AK39" s="19">
        <f t="shared" si="72"/>
        <v>10</v>
      </c>
      <c r="AL39" s="19">
        <f t="shared" si="72"/>
        <v>10</v>
      </c>
      <c r="AM39" s="19">
        <f t="shared" ref="AM39:AV43" si="73">INDEX($K:$P,ROW(),MATCH(AM$3,$K$2:$P$2,0))</f>
        <v>10</v>
      </c>
      <c r="AN39" s="19">
        <f t="shared" si="73"/>
        <v>10</v>
      </c>
      <c r="AO39" s="19">
        <f t="shared" si="73"/>
        <v>10</v>
      </c>
      <c r="AP39" s="19">
        <f t="shared" si="73"/>
        <v>10</v>
      </c>
      <c r="AQ39" s="19">
        <f t="shared" si="73"/>
        <v>10</v>
      </c>
      <c r="AR39" s="19">
        <f t="shared" si="73"/>
        <v>10</v>
      </c>
      <c r="AS39" s="19">
        <f t="shared" si="73"/>
        <v>10</v>
      </c>
      <c r="AT39" s="19">
        <f t="shared" si="73"/>
        <v>10</v>
      </c>
      <c r="AU39" s="19">
        <f t="shared" si="73"/>
        <v>10</v>
      </c>
      <c r="AV39" s="19">
        <f t="shared" si="73"/>
        <v>10</v>
      </c>
      <c r="AW39" s="19">
        <f t="shared" ref="AW39:BF43" si="74">INDEX($K:$P,ROW(),MATCH(AW$3,$K$2:$P$2,0))</f>
        <v>10</v>
      </c>
      <c r="AX39" s="19">
        <f t="shared" si="74"/>
        <v>10</v>
      </c>
      <c r="AY39" s="19">
        <f t="shared" si="74"/>
        <v>10</v>
      </c>
      <c r="AZ39" s="19">
        <f t="shared" si="74"/>
        <v>10</v>
      </c>
      <c r="BA39" s="19">
        <f t="shared" si="74"/>
        <v>10</v>
      </c>
      <c r="BB39" s="19">
        <f t="shared" si="74"/>
        <v>10</v>
      </c>
      <c r="BC39" s="19">
        <f t="shared" si="74"/>
        <v>10</v>
      </c>
      <c r="BD39" s="19">
        <f t="shared" si="74"/>
        <v>10</v>
      </c>
      <c r="BE39" s="19">
        <f t="shared" si="74"/>
        <v>10</v>
      </c>
      <c r="BF39" s="19">
        <f t="shared" si="74"/>
        <v>10</v>
      </c>
      <c r="BG39" s="19">
        <f t="shared" ref="BG39:BP43" si="75">INDEX($K:$P,ROW(),MATCH(BG$3,$K$2:$P$2,0))</f>
        <v>10</v>
      </c>
      <c r="BH39" s="19">
        <f t="shared" si="75"/>
        <v>10</v>
      </c>
      <c r="BI39" s="19">
        <f t="shared" si="75"/>
        <v>10</v>
      </c>
      <c r="BJ39" s="19">
        <f t="shared" si="75"/>
        <v>10</v>
      </c>
      <c r="BK39" s="19">
        <f t="shared" si="75"/>
        <v>10</v>
      </c>
      <c r="BL39" s="19">
        <f t="shared" si="75"/>
        <v>10</v>
      </c>
      <c r="BM39" s="19">
        <f t="shared" si="75"/>
        <v>10</v>
      </c>
      <c r="BN39" s="19">
        <f t="shared" si="75"/>
        <v>10</v>
      </c>
      <c r="BO39" s="19">
        <f t="shared" si="75"/>
        <v>10</v>
      </c>
      <c r="BP39" s="19">
        <f t="shared" si="75"/>
        <v>10</v>
      </c>
      <c r="BQ39" s="19">
        <f t="shared" ref="BQ39:BZ43" si="76">INDEX($K:$P,ROW(),MATCH(BQ$3,$K$2:$P$2,0))</f>
        <v>10</v>
      </c>
      <c r="BR39" s="19">
        <f t="shared" si="76"/>
        <v>10</v>
      </c>
      <c r="BS39" s="19">
        <f t="shared" si="76"/>
        <v>10</v>
      </c>
      <c r="BT39" s="19">
        <f t="shared" si="76"/>
        <v>10</v>
      </c>
      <c r="BU39" s="19">
        <f t="shared" si="76"/>
        <v>10</v>
      </c>
      <c r="BV39" s="19">
        <f t="shared" si="76"/>
        <v>10</v>
      </c>
      <c r="BW39" s="19">
        <f t="shared" si="76"/>
        <v>10</v>
      </c>
      <c r="BX39" s="19">
        <f t="shared" si="76"/>
        <v>10</v>
      </c>
      <c r="BY39" s="19">
        <f t="shared" si="76"/>
        <v>10</v>
      </c>
      <c r="BZ39" s="19">
        <f t="shared" si="76"/>
        <v>10</v>
      </c>
      <c r="CA39" s="19">
        <f t="shared" ref="CA39:CJ43" si="77">INDEX($K:$P,ROW(),MATCH(CA$3,$K$2:$P$2,0))</f>
        <v>10</v>
      </c>
      <c r="CB39" s="19">
        <f t="shared" si="77"/>
        <v>10</v>
      </c>
      <c r="CC39" s="19">
        <f t="shared" si="77"/>
        <v>10</v>
      </c>
      <c r="CD39" s="19">
        <f t="shared" si="77"/>
        <v>10</v>
      </c>
      <c r="CE39" s="19">
        <f t="shared" si="77"/>
        <v>10</v>
      </c>
      <c r="CF39" s="19">
        <f t="shared" si="77"/>
        <v>10</v>
      </c>
      <c r="CG39" s="19">
        <f t="shared" si="77"/>
        <v>10</v>
      </c>
      <c r="CH39" s="19">
        <f t="shared" si="77"/>
        <v>10</v>
      </c>
      <c r="CI39" s="19">
        <f t="shared" si="77"/>
        <v>10</v>
      </c>
      <c r="CJ39" s="19">
        <f t="shared" si="77"/>
        <v>10</v>
      </c>
      <c r="CK39" s="19">
        <f t="shared" ref="CK39:CT43" si="78">INDEX($K:$P,ROW(),MATCH(CK$3,$K$2:$P$2,0))</f>
        <v>10</v>
      </c>
      <c r="CL39" s="19">
        <f t="shared" si="78"/>
        <v>10</v>
      </c>
      <c r="CM39" s="19" t="e">
        <f t="shared" si="78"/>
        <v>#N/A</v>
      </c>
      <c r="CN39" s="19" t="e">
        <f t="shared" si="78"/>
        <v>#N/A</v>
      </c>
      <c r="CO39" s="19" t="e">
        <f t="shared" si="78"/>
        <v>#N/A</v>
      </c>
      <c r="CP39" s="19" t="e">
        <f t="shared" si="78"/>
        <v>#N/A</v>
      </c>
      <c r="CQ39" s="19" t="e">
        <f t="shared" si="78"/>
        <v>#N/A</v>
      </c>
      <c r="CR39" s="19" t="e">
        <f t="shared" si="78"/>
        <v>#N/A</v>
      </c>
      <c r="CS39" s="19" t="e">
        <f t="shared" si="78"/>
        <v>#N/A</v>
      </c>
      <c r="CT39" s="19" t="e">
        <f t="shared" si="78"/>
        <v>#N/A</v>
      </c>
      <c r="CU39" s="19" t="e">
        <f t="shared" ref="CU39:DD43" si="79">INDEX($K:$P,ROW(),MATCH(CU$3,$K$2:$P$2,0))</f>
        <v>#N/A</v>
      </c>
      <c r="CV39" s="19" t="e">
        <f t="shared" si="79"/>
        <v>#N/A</v>
      </c>
      <c r="CW39" s="19" t="e">
        <f t="shared" si="79"/>
        <v>#N/A</v>
      </c>
      <c r="CX39" s="19" t="e">
        <f t="shared" si="79"/>
        <v>#N/A</v>
      </c>
      <c r="CY39" s="19" t="e">
        <f t="shared" si="79"/>
        <v>#N/A</v>
      </c>
      <c r="CZ39" s="19" t="e">
        <f t="shared" si="79"/>
        <v>#N/A</v>
      </c>
      <c r="DA39" s="19" t="e">
        <f t="shared" si="79"/>
        <v>#N/A</v>
      </c>
      <c r="DB39" s="19" t="e">
        <f t="shared" si="79"/>
        <v>#N/A</v>
      </c>
      <c r="DC39" s="19" t="e">
        <f t="shared" si="79"/>
        <v>#N/A</v>
      </c>
      <c r="DD39" s="19" t="e">
        <f t="shared" si="79"/>
        <v>#N/A</v>
      </c>
      <c r="DE39" s="19" t="e">
        <f t="shared" ref="DE39:DL43" si="80">INDEX($K:$P,ROW(),MATCH(DE$3,$K$2:$P$2,0))</f>
        <v>#N/A</v>
      </c>
      <c r="DF39" s="19" t="e">
        <f t="shared" si="80"/>
        <v>#N/A</v>
      </c>
      <c r="DG39" s="19" t="e">
        <f t="shared" si="80"/>
        <v>#N/A</v>
      </c>
      <c r="DH39" s="19" t="e">
        <f t="shared" si="80"/>
        <v>#N/A</v>
      </c>
      <c r="DI39" s="19" t="e">
        <f t="shared" si="80"/>
        <v>#N/A</v>
      </c>
      <c r="DJ39" s="19" t="e">
        <f t="shared" si="80"/>
        <v>#N/A</v>
      </c>
      <c r="DK39" s="19" t="e">
        <f t="shared" si="80"/>
        <v>#N/A</v>
      </c>
      <c r="DL39" s="19" t="e">
        <f t="shared" si="80"/>
        <v>#N/A</v>
      </c>
    </row>
    <row r="40" spans="4:116" x14ac:dyDescent="0.35">
      <c r="D40" t="s">
        <v>812</v>
      </c>
      <c r="E40" s="8" t="str">
        <f t="shared" si="16"/>
        <v>40 LISTSALES-PV</v>
      </c>
      <c r="G40" s="372" t="s">
        <v>520</v>
      </c>
      <c r="H40" s="31"/>
      <c r="I40" s="73"/>
      <c r="J40" s="73"/>
      <c r="K40" s="18">
        <v>10</v>
      </c>
      <c r="L40" s="18">
        <v>10</v>
      </c>
      <c r="M40" s="18">
        <v>10</v>
      </c>
      <c r="N40" s="18">
        <v>10</v>
      </c>
      <c r="O40" s="18">
        <v>10</v>
      </c>
      <c r="P40" s="18">
        <v>10</v>
      </c>
      <c r="R40" s="33"/>
      <c r="S40" s="19">
        <f t="shared" si="71"/>
        <v>10</v>
      </c>
      <c r="T40" s="19">
        <f t="shared" si="71"/>
        <v>10</v>
      </c>
      <c r="U40" s="19">
        <f t="shared" si="71"/>
        <v>10</v>
      </c>
      <c r="V40" s="19">
        <f t="shared" si="71"/>
        <v>10</v>
      </c>
      <c r="W40" s="19">
        <f t="shared" si="71"/>
        <v>10</v>
      </c>
      <c r="X40" s="19">
        <f t="shared" si="71"/>
        <v>10</v>
      </c>
      <c r="Y40" s="19">
        <f t="shared" si="71"/>
        <v>10</v>
      </c>
      <c r="Z40" s="19">
        <f t="shared" si="71"/>
        <v>10</v>
      </c>
      <c r="AA40" s="19">
        <f t="shared" si="71"/>
        <v>10</v>
      </c>
      <c r="AB40" s="19">
        <f t="shared" si="71"/>
        <v>10</v>
      </c>
      <c r="AC40" s="19">
        <f t="shared" si="72"/>
        <v>10</v>
      </c>
      <c r="AD40" s="19">
        <f t="shared" si="72"/>
        <v>10</v>
      </c>
      <c r="AE40" s="19">
        <f t="shared" si="72"/>
        <v>10</v>
      </c>
      <c r="AF40" s="19">
        <f t="shared" si="72"/>
        <v>10</v>
      </c>
      <c r="AG40" s="19">
        <f t="shared" si="72"/>
        <v>10</v>
      </c>
      <c r="AH40" s="19">
        <f t="shared" si="72"/>
        <v>10</v>
      </c>
      <c r="AI40" s="19">
        <f t="shared" si="72"/>
        <v>10</v>
      </c>
      <c r="AJ40" s="19">
        <f t="shared" si="72"/>
        <v>10</v>
      </c>
      <c r="AK40" s="19">
        <f t="shared" si="72"/>
        <v>10</v>
      </c>
      <c r="AL40" s="19">
        <f t="shared" si="72"/>
        <v>10</v>
      </c>
      <c r="AM40" s="19">
        <f t="shared" si="73"/>
        <v>10</v>
      </c>
      <c r="AN40" s="19">
        <f t="shared" si="73"/>
        <v>10</v>
      </c>
      <c r="AO40" s="19">
        <f t="shared" si="73"/>
        <v>10</v>
      </c>
      <c r="AP40" s="19">
        <f t="shared" si="73"/>
        <v>10</v>
      </c>
      <c r="AQ40" s="19">
        <f t="shared" si="73"/>
        <v>10</v>
      </c>
      <c r="AR40" s="19">
        <f t="shared" si="73"/>
        <v>10</v>
      </c>
      <c r="AS40" s="19">
        <f t="shared" si="73"/>
        <v>10</v>
      </c>
      <c r="AT40" s="19">
        <f t="shared" si="73"/>
        <v>10</v>
      </c>
      <c r="AU40" s="19">
        <f t="shared" si="73"/>
        <v>10</v>
      </c>
      <c r="AV40" s="19">
        <f t="shared" si="73"/>
        <v>10</v>
      </c>
      <c r="AW40" s="19">
        <f t="shared" si="74"/>
        <v>10</v>
      </c>
      <c r="AX40" s="19">
        <f t="shared" si="74"/>
        <v>10</v>
      </c>
      <c r="AY40" s="19">
        <f t="shared" si="74"/>
        <v>10</v>
      </c>
      <c r="AZ40" s="19">
        <f t="shared" si="74"/>
        <v>10</v>
      </c>
      <c r="BA40" s="19">
        <f t="shared" si="74"/>
        <v>10</v>
      </c>
      <c r="BB40" s="19">
        <f t="shared" si="74"/>
        <v>10</v>
      </c>
      <c r="BC40" s="19">
        <f t="shared" si="74"/>
        <v>10</v>
      </c>
      <c r="BD40" s="19">
        <f t="shared" si="74"/>
        <v>10</v>
      </c>
      <c r="BE40" s="19">
        <f t="shared" si="74"/>
        <v>10</v>
      </c>
      <c r="BF40" s="19">
        <f t="shared" si="74"/>
        <v>10</v>
      </c>
      <c r="BG40" s="19">
        <f t="shared" si="75"/>
        <v>10</v>
      </c>
      <c r="BH40" s="19">
        <f t="shared" si="75"/>
        <v>10</v>
      </c>
      <c r="BI40" s="19">
        <f t="shared" si="75"/>
        <v>10</v>
      </c>
      <c r="BJ40" s="19">
        <f t="shared" si="75"/>
        <v>10</v>
      </c>
      <c r="BK40" s="19">
        <f t="shared" si="75"/>
        <v>10</v>
      </c>
      <c r="BL40" s="19">
        <f t="shared" si="75"/>
        <v>10</v>
      </c>
      <c r="BM40" s="19">
        <f t="shared" si="75"/>
        <v>10</v>
      </c>
      <c r="BN40" s="19">
        <f t="shared" si="75"/>
        <v>10</v>
      </c>
      <c r="BO40" s="19">
        <f t="shared" si="75"/>
        <v>10</v>
      </c>
      <c r="BP40" s="19">
        <f t="shared" si="75"/>
        <v>10</v>
      </c>
      <c r="BQ40" s="19">
        <f t="shared" si="76"/>
        <v>10</v>
      </c>
      <c r="BR40" s="19">
        <f t="shared" si="76"/>
        <v>10</v>
      </c>
      <c r="BS40" s="19">
        <f t="shared" si="76"/>
        <v>10</v>
      </c>
      <c r="BT40" s="19">
        <f t="shared" si="76"/>
        <v>10</v>
      </c>
      <c r="BU40" s="19">
        <f t="shared" si="76"/>
        <v>10</v>
      </c>
      <c r="BV40" s="19">
        <f t="shared" si="76"/>
        <v>10</v>
      </c>
      <c r="BW40" s="19">
        <f t="shared" si="76"/>
        <v>10</v>
      </c>
      <c r="BX40" s="19">
        <f t="shared" si="76"/>
        <v>10</v>
      </c>
      <c r="BY40" s="19">
        <f t="shared" si="76"/>
        <v>10</v>
      </c>
      <c r="BZ40" s="19">
        <f t="shared" si="76"/>
        <v>10</v>
      </c>
      <c r="CA40" s="19">
        <f t="shared" si="77"/>
        <v>10</v>
      </c>
      <c r="CB40" s="19">
        <f t="shared" si="77"/>
        <v>10</v>
      </c>
      <c r="CC40" s="19">
        <f t="shared" si="77"/>
        <v>10</v>
      </c>
      <c r="CD40" s="19">
        <f t="shared" si="77"/>
        <v>10</v>
      </c>
      <c r="CE40" s="19">
        <f t="shared" si="77"/>
        <v>10</v>
      </c>
      <c r="CF40" s="19">
        <f t="shared" si="77"/>
        <v>10</v>
      </c>
      <c r="CG40" s="19">
        <f t="shared" si="77"/>
        <v>10</v>
      </c>
      <c r="CH40" s="19">
        <f t="shared" si="77"/>
        <v>10</v>
      </c>
      <c r="CI40" s="19">
        <f t="shared" si="77"/>
        <v>10</v>
      </c>
      <c r="CJ40" s="19">
        <f t="shared" si="77"/>
        <v>10</v>
      </c>
      <c r="CK40" s="19">
        <f t="shared" si="78"/>
        <v>10</v>
      </c>
      <c r="CL40" s="19">
        <f t="shared" si="78"/>
        <v>10</v>
      </c>
      <c r="CM40" s="19" t="e">
        <f t="shared" si="78"/>
        <v>#N/A</v>
      </c>
      <c r="CN40" s="19" t="e">
        <f t="shared" si="78"/>
        <v>#N/A</v>
      </c>
      <c r="CO40" s="19" t="e">
        <f t="shared" si="78"/>
        <v>#N/A</v>
      </c>
      <c r="CP40" s="19" t="e">
        <f t="shared" si="78"/>
        <v>#N/A</v>
      </c>
      <c r="CQ40" s="19" t="e">
        <f t="shared" si="78"/>
        <v>#N/A</v>
      </c>
      <c r="CR40" s="19" t="e">
        <f t="shared" si="78"/>
        <v>#N/A</v>
      </c>
      <c r="CS40" s="19" t="e">
        <f t="shared" si="78"/>
        <v>#N/A</v>
      </c>
      <c r="CT40" s="19" t="e">
        <f t="shared" si="78"/>
        <v>#N/A</v>
      </c>
      <c r="CU40" s="19" t="e">
        <f t="shared" si="79"/>
        <v>#N/A</v>
      </c>
      <c r="CV40" s="19" t="e">
        <f t="shared" si="79"/>
        <v>#N/A</v>
      </c>
      <c r="CW40" s="19" t="e">
        <f t="shared" si="79"/>
        <v>#N/A</v>
      </c>
      <c r="CX40" s="19" t="e">
        <f t="shared" si="79"/>
        <v>#N/A</v>
      </c>
      <c r="CY40" s="19" t="e">
        <f t="shared" si="79"/>
        <v>#N/A</v>
      </c>
      <c r="CZ40" s="19" t="e">
        <f t="shared" si="79"/>
        <v>#N/A</v>
      </c>
      <c r="DA40" s="19" t="e">
        <f t="shared" si="79"/>
        <v>#N/A</v>
      </c>
      <c r="DB40" s="19" t="e">
        <f t="shared" si="79"/>
        <v>#N/A</v>
      </c>
      <c r="DC40" s="19" t="e">
        <f t="shared" si="79"/>
        <v>#N/A</v>
      </c>
      <c r="DD40" s="19" t="e">
        <f t="shared" si="79"/>
        <v>#N/A</v>
      </c>
      <c r="DE40" s="19" t="e">
        <f t="shared" si="80"/>
        <v>#N/A</v>
      </c>
      <c r="DF40" s="19" t="e">
        <f t="shared" si="80"/>
        <v>#N/A</v>
      </c>
      <c r="DG40" s="19" t="e">
        <f t="shared" si="80"/>
        <v>#N/A</v>
      </c>
      <c r="DH40" s="19" t="e">
        <f t="shared" si="80"/>
        <v>#N/A</v>
      </c>
      <c r="DI40" s="19" t="e">
        <f t="shared" si="80"/>
        <v>#N/A</v>
      </c>
      <c r="DJ40" s="19" t="e">
        <f t="shared" si="80"/>
        <v>#N/A</v>
      </c>
      <c r="DK40" s="19" t="e">
        <f t="shared" si="80"/>
        <v>#N/A</v>
      </c>
      <c r="DL40" s="19" t="e">
        <f t="shared" si="80"/>
        <v>#N/A</v>
      </c>
    </row>
    <row r="41" spans="4:116" x14ac:dyDescent="0.35">
      <c r="D41" t="s">
        <v>812</v>
      </c>
      <c r="E41" s="8" t="str">
        <f t="shared" si="16"/>
        <v>41 LISTSALES-PV</v>
      </c>
      <c r="G41" s="372" t="s">
        <v>808</v>
      </c>
      <c r="H41" s="31"/>
      <c r="I41" s="73"/>
      <c r="J41" s="73"/>
      <c r="K41" s="18">
        <v>10</v>
      </c>
      <c r="L41" s="18">
        <v>10</v>
      </c>
      <c r="M41" s="18">
        <v>10</v>
      </c>
      <c r="N41" s="18">
        <v>10</v>
      </c>
      <c r="O41" s="18">
        <v>10</v>
      </c>
      <c r="P41" s="18">
        <v>10</v>
      </c>
      <c r="R41" s="33"/>
      <c r="S41" s="19">
        <f t="shared" si="71"/>
        <v>10</v>
      </c>
      <c r="T41" s="19">
        <f t="shared" si="71"/>
        <v>10</v>
      </c>
      <c r="U41" s="19">
        <f t="shared" si="71"/>
        <v>10</v>
      </c>
      <c r="V41" s="19">
        <f t="shared" si="71"/>
        <v>10</v>
      </c>
      <c r="W41" s="19">
        <f t="shared" si="71"/>
        <v>10</v>
      </c>
      <c r="X41" s="19">
        <f t="shared" si="71"/>
        <v>10</v>
      </c>
      <c r="Y41" s="19">
        <f t="shared" si="71"/>
        <v>10</v>
      </c>
      <c r="Z41" s="19">
        <f t="shared" si="71"/>
        <v>10</v>
      </c>
      <c r="AA41" s="19">
        <f t="shared" si="71"/>
        <v>10</v>
      </c>
      <c r="AB41" s="19">
        <f t="shared" si="71"/>
        <v>10</v>
      </c>
      <c r="AC41" s="19">
        <f t="shared" si="72"/>
        <v>10</v>
      </c>
      <c r="AD41" s="19">
        <f t="shared" si="72"/>
        <v>10</v>
      </c>
      <c r="AE41" s="19">
        <f t="shared" si="72"/>
        <v>10</v>
      </c>
      <c r="AF41" s="19">
        <f t="shared" si="72"/>
        <v>10</v>
      </c>
      <c r="AG41" s="19">
        <f t="shared" si="72"/>
        <v>10</v>
      </c>
      <c r="AH41" s="19">
        <f t="shared" si="72"/>
        <v>10</v>
      </c>
      <c r="AI41" s="19">
        <f t="shared" si="72"/>
        <v>10</v>
      </c>
      <c r="AJ41" s="19">
        <f t="shared" si="72"/>
        <v>10</v>
      </c>
      <c r="AK41" s="19">
        <f t="shared" si="72"/>
        <v>10</v>
      </c>
      <c r="AL41" s="19">
        <f t="shared" si="72"/>
        <v>10</v>
      </c>
      <c r="AM41" s="19">
        <f t="shared" si="73"/>
        <v>10</v>
      </c>
      <c r="AN41" s="19">
        <f t="shared" si="73"/>
        <v>10</v>
      </c>
      <c r="AO41" s="19">
        <f t="shared" si="73"/>
        <v>10</v>
      </c>
      <c r="AP41" s="19">
        <f t="shared" si="73"/>
        <v>10</v>
      </c>
      <c r="AQ41" s="19">
        <f t="shared" si="73"/>
        <v>10</v>
      </c>
      <c r="AR41" s="19">
        <f t="shared" si="73"/>
        <v>10</v>
      </c>
      <c r="AS41" s="19">
        <f t="shared" si="73"/>
        <v>10</v>
      </c>
      <c r="AT41" s="19">
        <f t="shared" si="73"/>
        <v>10</v>
      </c>
      <c r="AU41" s="19">
        <f t="shared" si="73"/>
        <v>10</v>
      </c>
      <c r="AV41" s="19">
        <f t="shared" si="73"/>
        <v>10</v>
      </c>
      <c r="AW41" s="19">
        <f t="shared" si="74"/>
        <v>10</v>
      </c>
      <c r="AX41" s="19">
        <f t="shared" si="74"/>
        <v>10</v>
      </c>
      <c r="AY41" s="19">
        <f t="shared" si="74"/>
        <v>10</v>
      </c>
      <c r="AZ41" s="19">
        <f t="shared" si="74"/>
        <v>10</v>
      </c>
      <c r="BA41" s="19">
        <f t="shared" si="74"/>
        <v>10</v>
      </c>
      <c r="BB41" s="19">
        <f t="shared" si="74"/>
        <v>10</v>
      </c>
      <c r="BC41" s="19">
        <f t="shared" si="74"/>
        <v>10</v>
      </c>
      <c r="BD41" s="19">
        <f t="shared" si="74"/>
        <v>10</v>
      </c>
      <c r="BE41" s="19">
        <f t="shared" si="74"/>
        <v>10</v>
      </c>
      <c r="BF41" s="19">
        <f t="shared" si="74"/>
        <v>10</v>
      </c>
      <c r="BG41" s="19">
        <f t="shared" si="75"/>
        <v>10</v>
      </c>
      <c r="BH41" s="19">
        <f t="shared" si="75"/>
        <v>10</v>
      </c>
      <c r="BI41" s="19">
        <f t="shared" si="75"/>
        <v>10</v>
      </c>
      <c r="BJ41" s="19">
        <f t="shared" si="75"/>
        <v>10</v>
      </c>
      <c r="BK41" s="19">
        <f t="shared" si="75"/>
        <v>10</v>
      </c>
      <c r="BL41" s="19">
        <f t="shared" si="75"/>
        <v>10</v>
      </c>
      <c r="BM41" s="19">
        <f t="shared" si="75"/>
        <v>10</v>
      </c>
      <c r="BN41" s="19">
        <f t="shared" si="75"/>
        <v>10</v>
      </c>
      <c r="BO41" s="19">
        <f t="shared" si="75"/>
        <v>10</v>
      </c>
      <c r="BP41" s="19">
        <f t="shared" si="75"/>
        <v>10</v>
      </c>
      <c r="BQ41" s="19">
        <f t="shared" si="76"/>
        <v>10</v>
      </c>
      <c r="BR41" s="19">
        <f t="shared" si="76"/>
        <v>10</v>
      </c>
      <c r="BS41" s="19">
        <f t="shared" si="76"/>
        <v>10</v>
      </c>
      <c r="BT41" s="19">
        <f t="shared" si="76"/>
        <v>10</v>
      </c>
      <c r="BU41" s="19">
        <f t="shared" si="76"/>
        <v>10</v>
      </c>
      <c r="BV41" s="19">
        <f t="shared" si="76"/>
        <v>10</v>
      </c>
      <c r="BW41" s="19">
        <f t="shared" si="76"/>
        <v>10</v>
      </c>
      <c r="BX41" s="19">
        <f t="shared" si="76"/>
        <v>10</v>
      </c>
      <c r="BY41" s="19">
        <f t="shared" si="76"/>
        <v>10</v>
      </c>
      <c r="BZ41" s="19">
        <f t="shared" si="76"/>
        <v>10</v>
      </c>
      <c r="CA41" s="19">
        <f t="shared" si="77"/>
        <v>10</v>
      </c>
      <c r="CB41" s="19">
        <f t="shared" si="77"/>
        <v>10</v>
      </c>
      <c r="CC41" s="19">
        <f t="shared" si="77"/>
        <v>10</v>
      </c>
      <c r="CD41" s="19">
        <f t="shared" si="77"/>
        <v>10</v>
      </c>
      <c r="CE41" s="19">
        <f t="shared" si="77"/>
        <v>10</v>
      </c>
      <c r="CF41" s="19">
        <f t="shared" si="77"/>
        <v>10</v>
      </c>
      <c r="CG41" s="19">
        <f t="shared" si="77"/>
        <v>10</v>
      </c>
      <c r="CH41" s="19">
        <f t="shared" si="77"/>
        <v>10</v>
      </c>
      <c r="CI41" s="19">
        <f t="shared" si="77"/>
        <v>10</v>
      </c>
      <c r="CJ41" s="19">
        <f t="shared" si="77"/>
        <v>10</v>
      </c>
      <c r="CK41" s="19">
        <f t="shared" si="78"/>
        <v>10</v>
      </c>
      <c r="CL41" s="19">
        <f t="shared" si="78"/>
        <v>10</v>
      </c>
      <c r="CM41" s="19" t="e">
        <f t="shared" si="78"/>
        <v>#N/A</v>
      </c>
      <c r="CN41" s="19" t="e">
        <f t="shared" si="78"/>
        <v>#N/A</v>
      </c>
      <c r="CO41" s="19" t="e">
        <f t="shared" si="78"/>
        <v>#N/A</v>
      </c>
      <c r="CP41" s="19" t="e">
        <f t="shared" si="78"/>
        <v>#N/A</v>
      </c>
      <c r="CQ41" s="19" t="e">
        <f t="shared" si="78"/>
        <v>#N/A</v>
      </c>
      <c r="CR41" s="19" t="e">
        <f t="shared" si="78"/>
        <v>#N/A</v>
      </c>
      <c r="CS41" s="19" t="e">
        <f t="shared" si="78"/>
        <v>#N/A</v>
      </c>
      <c r="CT41" s="19" t="e">
        <f t="shared" si="78"/>
        <v>#N/A</v>
      </c>
      <c r="CU41" s="19" t="e">
        <f t="shared" si="79"/>
        <v>#N/A</v>
      </c>
      <c r="CV41" s="19" t="e">
        <f t="shared" si="79"/>
        <v>#N/A</v>
      </c>
      <c r="CW41" s="19" t="e">
        <f t="shared" si="79"/>
        <v>#N/A</v>
      </c>
      <c r="CX41" s="19" t="e">
        <f t="shared" si="79"/>
        <v>#N/A</v>
      </c>
      <c r="CY41" s="19" t="e">
        <f t="shared" si="79"/>
        <v>#N/A</v>
      </c>
      <c r="CZ41" s="19" t="e">
        <f t="shared" si="79"/>
        <v>#N/A</v>
      </c>
      <c r="DA41" s="19" t="e">
        <f t="shared" si="79"/>
        <v>#N/A</v>
      </c>
      <c r="DB41" s="19" t="e">
        <f t="shared" si="79"/>
        <v>#N/A</v>
      </c>
      <c r="DC41" s="19" t="e">
        <f t="shared" si="79"/>
        <v>#N/A</v>
      </c>
      <c r="DD41" s="19" t="e">
        <f t="shared" si="79"/>
        <v>#N/A</v>
      </c>
      <c r="DE41" s="19" t="e">
        <f t="shared" si="80"/>
        <v>#N/A</v>
      </c>
      <c r="DF41" s="19" t="e">
        <f t="shared" si="80"/>
        <v>#N/A</v>
      </c>
      <c r="DG41" s="19" t="e">
        <f t="shared" si="80"/>
        <v>#N/A</v>
      </c>
      <c r="DH41" s="19" t="e">
        <f t="shared" si="80"/>
        <v>#N/A</v>
      </c>
      <c r="DI41" s="19" t="e">
        <f t="shared" si="80"/>
        <v>#N/A</v>
      </c>
      <c r="DJ41" s="19" t="e">
        <f t="shared" si="80"/>
        <v>#N/A</v>
      </c>
      <c r="DK41" s="19" t="e">
        <f t="shared" si="80"/>
        <v>#N/A</v>
      </c>
      <c r="DL41" s="19" t="e">
        <f t="shared" si="80"/>
        <v>#N/A</v>
      </c>
    </row>
    <row r="42" spans="4:116" x14ac:dyDescent="0.35">
      <c r="D42" t="s">
        <v>812</v>
      </c>
      <c r="E42" s="8" t="str">
        <f t="shared" si="16"/>
        <v>42 LISTSALES-PV</v>
      </c>
      <c r="G42" s="372" t="s">
        <v>809</v>
      </c>
      <c r="H42" s="31"/>
      <c r="I42" s="73"/>
      <c r="J42" s="73"/>
      <c r="K42" s="18">
        <v>10</v>
      </c>
      <c r="L42" s="18">
        <v>10</v>
      </c>
      <c r="M42" s="18">
        <v>10</v>
      </c>
      <c r="N42" s="18">
        <v>10</v>
      </c>
      <c r="O42" s="18">
        <v>10</v>
      </c>
      <c r="P42" s="18">
        <v>10</v>
      </c>
      <c r="R42" s="33"/>
      <c r="S42" s="19">
        <f t="shared" si="71"/>
        <v>10</v>
      </c>
      <c r="T42" s="19">
        <f t="shared" si="71"/>
        <v>10</v>
      </c>
      <c r="U42" s="19">
        <f t="shared" si="71"/>
        <v>10</v>
      </c>
      <c r="V42" s="19">
        <f t="shared" si="71"/>
        <v>10</v>
      </c>
      <c r="W42" s="19">
        <f t="shared" si="71"/>
        <v>10</v>
      </c>
      <c r="X42" s="19">
        <f t="shared" si="71"/>
        <v>10</v>
      </c>
      <c r="Y42" s="19">
        <f t="shared" si="71"/>
        <v>10</v>
      </c>
      <c r="Z42" s="19">
        <f t="shared" si="71"/>
        <v>10</v>
      </c>
      <c r="AA42" s="19">
        <f t="shared" si="71"/>
        <v>10</v>
      </c>
      <c r="AB42" s="19">
        <f t="shared" si="71"/>
        <v>10</v>
      </c>
      <c r="AC42" s="19">
        <f t="shared" si="72"/>
        <v>10</v>
      </c>
      <c r="AD42" s="19">
        <f t="shared" si="72"/>
        <v>10</v>
      </c>
      <c r="AE42" s="19">
        <f t="shared" si="72"/>
        <v>10</v>
      </c>
      <c r="AF42" s="19">
        <f t="shared" si="72"/>
        <v>10</v>
      </c>
      <c r="AG42" s="19">
        <f t="shared" si="72"/>
        <v>10</v>
      </c>
      <c r="AH42" s="19">
        <f t="shared" si="72"/>
        <v>10</v>
      </c>
      <c r="AI42" s="19">
        <f t="shared" si="72"/>
        <v>10</v>
      </c>
      <c r="AJ42" s="19">
        <f t="shared" si="72"/>
        <v>10</v>
      </c>
      <c r="AK42" s="19">
        <f t="shared" si="72"/>
        <v>10</v>
      </c>
      <c r="AL42" s="19">
        <f t="shared" si="72"/>
        <v>10</v>
      </c>
      <c r="AM42" s="19">
        <f t="shared" si="73"/>
        <v>10</v>
      </c>
      <c r="AN42" s="19">
        <f t="shared" si="73"/>
        <v>10</v>
      </c>
      <c r="AO42" s="19">
        <f t="shared" si="73"/>
        <v>10</v>
      </c>
      <c r="AP42" s="19">
        <f t="shared" si="73"/>
        <v>10</v>
      </c>
      <c r="AQ42" s="19">
        <f t="shared" si="73"/>
        <v>10</v>
      </c>
      <c r="AR42" s="19">
        <f t="shared" si="73"/>
        <v>10</v>
      </c>
      <c r="AS42" s="19">
        <f t="shared" si="73"/>
        <v>10</v>
      </c>
      <c r="AT42" s="19">
        <f t="shared" si="73"/>
        <v>10</v>
      </c>
      <c r="AU42" s="19">
        <f t="shared" si="73"/>
        <v>10</v>
      </c>
      <c r="AV42" s="19">
        <f t="shared" si="73"/>
        <v>10</v>
      </c>
      <c r="AW42" s="19">
        <f t="shared" si="74"/>
        <v>10</v>
      </c>
      <c r="AX42" s="19">
        <f t="shared" si="74"/>
        <v>10</v>
      </c>
      <c r="AY42" s="19">
        <f t="shared" si="74"/>
        <v>10</v>
      </c>
      <c r="AZ42" s="19">
        <f t="shared" si="74"/>
        <v>10</v>
      </c>
      <c r="BA42" s="19">
        <f t="shared" si="74"/>
        <v>10</v>
      </c>
      <c r="BB42" s="19">
        <f t="shared" si="74"/>
        <v>10</v>
      </c>
      <c r="BC42" s="19">
        <f t="shared" si="74"/>
        <v>10</v>
      </c>
      <c r="BD42" s="19">
        <f t="shared" si="74"/>
        <v>10</v>
      </c>
      <c r="BE42" s="19">
        <f t="shared" si="74"/>
        <v>10</v>
      </c>
      <c r="BF42" s="19">
        <f t="shared" si="74"/>
        <v>10</v>
      </c>
      <c r="BG42" s="19">
        <f t="shared" si="75"/>
        <v>10</v>
      </c>
      <c r="BH42" s="19">
        <f t="shared" si="75"/>
        <v>10</v>
      </c>
      <c r="BI42" s="19">
        <f t="shared" si="75"/>
        <v>10</v>
      </c>
      <c r="BJ42" s="19">
        <f t="shared" si="75"/>
        <v>10</v>
      </c>
      <c r="BK42" s="19">
        <f t="shared" si="75"/>
        <v>10</v>
      </c>
      <c r="BL42" s="19">
        <f t="shared" si="75"/>
        <v>10</v>
      </c>
      <c r="BM42" s="19">
        <f t="shared" si="75"/>
        <v>10</v>
      </c>
      <c r="BN42" s="19">
        <f t="shared" si="75"/>
        <v>10</v>
      </c>
      <c r="BO42" s="19">
        <f t="shared" si="75"/>
        <v>10</v>
      </c>
      <c r="BP42" s="19">
        <f t="shared" si="75"/>
        <v>10</v>
      </c>
      <c r="BQ42" s="19">
        <f t="shared" si="76"/>
        <v>10</v>
      </c>
      <c r="BR42" s="19">
        <f t="shared" si="76"/>
        <v>10</v>
      </c>
      <c r="BS42" s="19">
        <f t="shared" si="76"/>
        <v>10</v>
      </c>
      <c r="BT42" s="19">
        <f t="shared" si="76"/>
        <v>10</v>
      </c>
      <c r="BU42" s="19">
        <f t="shared" si="76"/>
        <v>10</v>
      </c>
      <c r="BV42" s="19">
        <f t="shared" si="76"/>
        <v>10</v>
      </c>
      <c r="BW42" s="19">
        <f t="shared" si="76"/>
        <v>10</v>
      </c>
      <c r="BX42" s="19">
        <f t="shared" si="76"/>
        <v>10</v>
      </c>
      <c r="BY42" s="19">
        <f t="shared" si="76"/>
        <v>10</v>
      </c>
      <c r="BZ42" s="19">
        <f t="shared" si="76"/>
        <v>10</v>
      </c>
      <c r="CA42" s="19">
        <f t="shared" si="77"/>
        <v>10</v>
      </c>
      <c r="CB42" s="19">
        <f t="shared" si="77"/>
        <v>10</v>
      </c>
      <c r="CC42" s="19">
        <f t="shared" si="77"/>
        <v>10</v>
      </c>
      <c r="CD42" s="19">
        <f t="shared" si="77"/>
        <v>10</v>
      </c>
      <c r="CE42" s="19">
        <f t="shared" si="77"/>
        <v>10</v>
      </c>
      <c r="CF42" s="19">
        <f t="shared" si="77"/>
        <v>10</v>
      </c>
      <c r="CG42" s="19">
        <f t="shared" si="77"/>
        <v>10</v>
      </c>
      <c r="CH42" s="19">
        <f t="shared" si="77"/>
        <v>10</v>
      </c>
      <c r="CI42" s="19">
        <f t="shared" si="77"/>
        <v>10</v>
      </c>
      <c r="CJ42" s="19">
        <f t="shared" si="77"/>
        <v>10</v>
      </c>
      <c r="CK42" s="19">
        <f t="shared" si="78"/>
        <v>10</v>
      </c>
      <c r="CL42" s="19">
        <f t="shared" si="78"/>
        <v>10</v>
      </c>
      <c r="CM42" s="19" t="e">
        <f t="shared" si="78"/>
        <v>#N/A</v>
      </c>
      <c r="CN42" s="19" t="e">
        <f t="shared" si="78"/>
        <v>#N/A</v>
      </c>
      <c r="CO42" s="19" t="e">
        <f t="shared" si="78"/>
        <v>#N/A</v>
      </c>
      <c r="CP42" s="19" t="e">
        <f t="shared" si="78"/>
        <v>#N/A</v>
      </c>
      <c r="CQ42" s="19" t="e">
        <f t="shared" si="78"/>
        <v>#N/A</v>
      </c>
      <c r="CR42" s="19" t="e">
        <f t="shared" si="78"/>
        <v>#N/A</v>
      </c>
      <c r="CS42" s="19" t="e">
        <f t="shared" si="78"/>
        <v>#N/A</v>
      </c>
      <c r="CT42" s="19" t="e">
        <f t="shared" si="78"/>
        <v>#N/A</v>
      </c>
      <c r="CU42" s="19" t="e">
        <f t="shared" si="79"/>
        <v>#N/A</v>
      </c>
      <c r="CV42" s="19" t="e">
        <f t="shared" si="79"/>
        <v>#N/A</v>
      </c>
      <c r="CW42" s="19" t="e">
        <f t="shared" si="79"/>
        <v>#N/A</v>
      </c>
      <c r="CX42" s="19" t="e">
        <f t="shared" si="79"/>
        <v>#N/A</v>
      </c>
      <c r="CY42" s="19" t="e">
        <f t="shared" si="79"/>
        <v>#N/A</v>
      </c>
      <c r="CZ42" s="19" t="e">
        <f t="shared" si="79"/>
        <v>#N/A</v>
      </c>
      <c r="DA42" s="19" t="e">
        <f t="shared" si="79"/>
        <v>#N/A</v>
      </c>
      <c r="DB42" s="19" t="e">
        <f t="shared" si="79"/>
        <v>#N/A</v>
      </c>
      <c r="DC42" s="19" t="e">
        <f t="shared" si="79"/>
        <v>#N/A</v>
      </c>
      <c r="DD42" s="19" t="e">
        <f t="shared" si="79"/>
        <v>#N/A</v>
      </c>
      <c r="DE42" s="19" t="e">
        <f t="shared" si="80"/>
        <v>#N/A</v>
      </c>
      <c r="DF42" s="19" t="e">
        <f t="shared" si="80"/>
        <v>#N/A</v>
      </c>
      <c r="DG42" s="19" t="e">
        <f t="shared" si="80"/>
        <v>#N/A</v>
      </c>
      <c r="DH42" s="19" t="e">
        <f t="shared" si="80"/>
        <v>#N/A</v>
      </c>
      <c r="DI42" s="19" t="e">
        <f t="shared" si="80"/>
        <v>#N/A</v>
      </c>
      <c r="DJ42" s="19" t="e">
        <f t="shared" si="80"/>
        <v>#N/A</v>
      </c>
      <c r="DK42" s="19" t="e">
        <f t="shared" si="80"/>
        <v>#N/A</v>
      </c>
      <c r="DL42" s="19" t="e">
        <f t="shared" si="80"/>
        <v>#N/A</v>
      </c>
    </row>
    <row r="43" spans="4:116" x14ac:dyDescent="0.35">
      <c r="D43" t="s">
        <v>812</v>
      </c>
      <c r="E43" s="8" t="str">
        <f t="shared" ref="E43:E74" si="81">ROW()&amp;" "&amp;D43</f>
        <v>43 LISTSALES-PV</v>
      </c>
      <c r="G43" s="372" t="s">
        <v>810</v>
      </c>
      <c r="H43" s="31"/>
      <c r="I43" s="73"/>
      <c r="J43" s="73"/>
      <c r="K43" s="18">
        <v>10</v>
      </c>
      <c r="L43" s="18">
        <v>10</v>
      </c>
      <c r="M43" s="18">
        <v>10</v>
      </c>
      <c r="N43" s="18">
        <v>10</v>
      </c>
      <c r="O43" s="18">
        <v>10</v>
      </c>
      <c r="P43" s="18">
        <v>10</v>
      </c>
      <c r="R43" s="33"/>
      <c r="S43" s="19">
        <f t="shared" si="71"/>
        <v>10</v>
      </c>
      <c r="T43" s="19">
        <f t="shared" si="71"/>
        <v>10</v>
      </c>
      <c r="U43" s="19">
        <f t="shared" si="71"/>
        <v>10</v>
      </c>
      <c r="V43" s="19">
        <f t="shared" si="71"/>
        <v>10</v>
      </c>
      <c r="W43" s="19">
        <f t="shared" si="71"/>
        <v>10</v>
      </c>
      <c r="X43" s="19">
        <f t="shared" si="71"/>
        <v>10</v>
      </c>
      <c r="Y43" s="19">
        <f t="shared" si="71"/>
        <v>10</v>
      </c>
      <c r="Z43" s="19">
        <f t="shared" si="71"/>
        <v>10</v>
      </c>
      <c r="AA43" s="19">
        <f t="shared" si="71"/>
        <v>10</v>
      </c>
      <c r="AB43" s="19">
        <f t="shared" si="71"/>
        <v>10</v>
      </c>
      <c r="AC43" s="19">
        <f t="shared" si="72"/>
        <v>10</v>
      </c>
      <c r="AD43" s="19">
        <f t="shared" si="72"/>
        <v>10</v>
      </c>
      <c r="AE43" s="19">
        <f t="shared" si="72"/>
        <v>10</v>
      </c>
      <c r="AF43" s="19">
        <f t="shared" si="72"/>
        <v>10</v>
      </c>
      <c r="AG43" s="19">
        <f t="shared" si="72"/>
        <v>10</v>
      </c>
      <c r="AH43" s="19">
        <f t="shared" si="72"/>
        <v>10</v>
      </c>
      <c r="AI43" s="19">
        <f t="shared" si="72"/>
        <v>10</v>
      </c>
      <c r="AJ43" s="19">
        <f t="shared" si="72"/>
        <v>10</v>
      </c>
      <c r="AK43" s="19">
        <f t="shared" si="72"/>
        <v>10</v>
      </c>
      <c r="AL43" s="19">
        <f t="shared" si="72"/>
        <v>10</v>
      </c>
      <c r="AM43" s="19">
        <f t="shared" si="73"/>
        <v>10</v>
      </c>
      <c r="AN43" s="19">
        <f t="shared" si="73"/>
        <v>10</v>
      </c>
      <c r="AO43" s="19">
        <f t="shared" si="73"/>
        <v>10</v>
      </c>
      <c r="AP43" s="19">
        <f t="shared" si="73"/>
        <v>10</v>
      </c>
      <c r="AQ43" s="19">
        <f t="shared" si="73"/>
        <v>10</v>
      </c>
      <c r="AR43" s="19">
        <f t="shared" si="73"/>
        <v>10</v>
      </c>
      <c r="AS43" s="19">
        <f t="shared" si="73"/>
        <v>10</v>
      </c>
      <c r="AT43" s="19">
        <f t="shared" si="73"/>
        <v>10</v>
      </c>
      <c r="AU43" s="19">
        <f t="shared" si="73"/>
        <v>10</v>
      </c>
      <c r="AV43" s="19">
        <f t="shared" si="73"/>
        <v>10</v>
      </c>
      <c r="AW43" s="19">
        <f t="shared" si="74"/>
        <v>10</v>
      </c>
      <c r="AX43" s="19">
        <f t="shared" si="74"/>
        <v>10</v>
      </c>
      <c r="AY43" s="19">
        <f t="shared" si="74"/>
        <v>10</v>
      </c>
      <c r="AZ43" s="19">
        <f t="shared" si="74"/>
        <v>10</v>
      </c>
      <c r="BA43" s="19">
        <f t="shared" si="74"/>
        <v>10</v>
      </c>
      <c r="BB43" s="19">
        <f t="shared" si="74"/>
        <v>10</v>
      </c>
      <c r="BC43" s="19">
        <f t="shared" si="74"/>
        <v>10</v>
      </c>
      <c r="BD43" s="19">
        <f t="shared" si="74"/>
        <v>10</v>
      </c>
      <c r="BE43" s="19">
        <f t="shared" si="74"/>
        <v>10</v>
      </c>
      <c r="BF43" s="19">
        <f t="shared" si="74"/>
        <v>10</v>
      </c>
      <c r="BG43" s="19">
        <f t="shared" si="75"/>
        <v>10</v>
      </c>
      <c r="BH43" s="19">
        <f t="shared" si="75"/>
        <v>10</v>
      </c>
      <c r="BI43" s="19">
        <f t="shared" si="75"/>
        <v>10</v>
      </c>
      <c r="BJ43" s="19">
        <f t="shared" si="75"/>
        <v>10</v>
      </c>
      <c r="BK43" s="19">
        <f t="shared" si="75"/>
        <v>10</v>
      </c>
      <c r="BL43" s="19">
        <f t="shared" si="75"/>
        <v>10</v>
      </c>
      <c r="BM43" s="19">
        <f t="shared" si="75"/>
        <v>10</v>
      </c>
      <c r="BN43" s="19">
        <f t="shared" si="75"/>
        <v>10</v>
      </c>
      <c r="BO43" s="19">
        <f t="shared" si="75"/>
        <v>10</v>
      </c>
      <c r="BP43" s="19">
        <f t="shared" si="75"/>
        <v>10</v>
      </c>
      <c r="BQ43" s="19">
        <f t="shared" si="76"/>
        <v>10</v>
      </c>
      <c r="BR43" s="19">
        <f t="shared" si="76"/>
        <v>10</v>
      </c>
      <c r="BS43" s="19">
        <f t="shared" si="76"/>
        <v>10</v>
      </c>
      <c r="BT43" s="19">
        <f t="shared" si="76"/>
        <v>10</v>
      </c>
      <c r="BU43" s="19">
        <f t="shared" si="76"/>
        <v>10</v>
      </c>
      <c r="BV43" s="19">
        <f t="shared" si="76"/>
        <v>10</v>
      </c>
      <c r="BW43" s="19">
        <f t="shared" si="76"/>
        <v>10</v>
      </c>
      <c r="BX43" s="19">
        <f t="shared" si="76"/>
        <v>10</v>
      </c>
      <c r="BY43" s="19">
        <f t="shared" si="76"/>
        <v>10</v>
      </c>
      <c r="BZ43" s="19">
        <f t="shared" si="76"/>
        <v>10</v>
      </c>
      <c r="CA43" s="19">
        <f t="shared" si="77"/>
        <v>10</v>
      </c>
      <c r="CB43" s="19">
        <f t="shared" si="77"/>
        <v>10</v>
      </c>
      <c r="CC43" s="19">
        <f t="shared" si="77"/>
        <v>10</v>
      </c>
      <c r="CD43" s="19">
        <f t="shared" si="77"/>
        <v>10</v>
      </c>
      <c r="CE43" s="19">
        <f t="shared" si="77"/>
        <v>10</v>
      </c>
      <c r="CF43" s="19">
        <f t="shared" si="77"/>
        <v>10</v>
      </c>
      <c r="CG43" s="19">
        <f t="shared" si="77"/>
        <v>10</v>
      </c>
      <c r="CH43" s="19">
        <f t="shared" si="77"/>
        <v>10</v>
      </c>
      <c r="CI43" s="19">
        <f t="shared" si="77"/>
        <v>10</v>
      </c>
      <c r="CJ43" s="19">
        <f t="shared" si="77"/>
        <v>10</v>
      </c>
      <c r="CK43" s="19">
        <f t="shared" si="78"/>
        <v>10</v>
      </c>
      <c r="CL43" s="19">
        <f t="shared" si="78"/>
        <v>10</v>
      </c>
      <c r="CM43" s="19" t="e">
        <f t="shared" si="78"/>
        <v>#N/A</v>
      </c>
      <c r="CN43" s="19" t="e">
        <f t="shared" si="78"/>
        <v>#N/A</v>
      </c>
      <c r="CO43" s="19" t="e">
        <f t="shared" si="78"/>
        <v>#N/A</v>
      </c>
      <c r="CP43" s="19" t="e">
        <f t="shared" si="78"/>
        <v>#N/A</v>
      </c>
      <c r="CQ43" s="19" t="e">
        <f t="shared" si="78"/>
        <v>#N/A</v>
      </c>
      <c r="CR43" s="19" t="e">
        <f t="shared" si="78"/>
        <v>#N/A</v>
      </c>
      <c r="CS43" s="19" t="e">
        <f t="shared" si="78"/>
        <v>#N/A</v>
      </c>
      <c r="CT43" s="19" t="e">
        <f t="shared" si="78"/>
        <v>#N/A</v>
      </c>
      <c r="CU43" s="19" t="e">
        <f t="shared" si="79"/>
        <v>#N/A</v>
      </c>
      <c r="CV43" s="19" t="e">
        <f t="shared" si="79"/>
        <v>#N/A</v>
      </c>
      <c r="CW43" s="19" t="e">
        <f t="shared" si="79"/>
        <v>#N/A</v>
      </c>
      <c r="CX43" s="19" t="e">
        <f t="shared" si="79"/>
        <v>#N/A</v>
      </c>
      <c r="CY43" s="19" t="e">
        <f t="shared" si="79"/>
        <v>#N/A</v>
      </c>
      <c r="CZ43" s="19" t="e">
        <f t="shared" si="79"/>
        <v>#N/A</v>
      </c>
      <c r="DA43" s="19" t="e">
        <f t="shared" si="79"/>
        <v>#N/A</v>
      </c>
      <c r="DB43" s="19" t="e">
        <f t="shared" si="79"/>
        <v>#N/A</v>
      </c>
      <c r="DC43" s="19" t="e">
        <f t="shared" si="79"/>
        <v>#N/A</v>
      </c>
      <c r="DD43" s="19" t="e">
        <f t="shared" si="79"/>
        <v>#N/A</v>
      </c>
      <c r="DE43" s="19" t="e">
        <f t="shared" si="80"/>
        <v>#N/A</v>
      </c>
      <c r="DF43" s="19" t="e">
        <f t="shared" si="80"/>
        <v>#N/A</v>
      </c>
      <c r="DG43" s="19" t="e">
        <f t="shared" si="80"/>
        <v>#N/A</v>
      </c>
      <c r="DH43" s="19" t="e">
        <f t="shared" si="80"/>
        <v>#N/A</v>
      </c>
      <c r="DI43" s="19" t="e">
        <f t="shared" si="80"/>
        <v>#N/A</v>
      </c>
      <c r="DJ43" s="19" t="e">
        <f t="shared" si="80"/>
        <v>#N/A</v>
      </c>
      <c r="DK43" s="19" t="e">
        <f t="shared" si="80"/>
        <v>#N/A</v>
      </c>
      <c r="DL43" s="19" t="e">
        <f t="shared" si="80"/>
        <v>#N/A</v>
      </c>
    </row>
    <row r="44" spans="4:116" x14ac:dyDescent="0.35">
      <c r="D44" t="s">
        <v>812</v>
      </c>
      <c r="E44" s="8" t="str">
        <f t="shared" si="81"/>
        <v>44 LISTSALES-PV</v>
      </c>
      <c r="G44" s="373"/>
      <c r="H44" s="31"/>
      <c r="I44" s="73"/>
      <c r="J44" s="73"/>
      <c r="K44" s="18"/>
      <c r="L44" s="18"/>
      <c r="M44" s="18"/>
      <c r="N44" s="18"/>
      <c r="O44" s="18"/>
      <c r="P44" s="18"/>
      <c r="R44" s="33"/>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c r="CM44" s="19"/>
      <c r="CN44" s="19"/>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row>
    <row r="45" spans="4:116" x14ac:dyDescent="0.35">
      <c r="D45" t="s">
        <v>812</v>
      </c>
      <c r="E45" s="8" t="str">
        <f t="shared" si="81"/>
        <v>45 LISTSALES-PV</v>
      </c>
      <c r="G45" s="373" t="s">
        <v>811</v>
      </c>
      <c r="H45" s="31"/>
      <c r="I45" s="73"/>
      <c r="J45" s="73"/>
      <c r="K45" s="18"/>
      <c r="L45" s="18"/>
      <c r="M45" s="18"/>
      <c r="N45" s="18"/>
      <c r="O45" s="18"/>
      <c r="P45" s="18"/>
      <c r="R45" s="33"/>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c r="CM45" s="19"/>
      <c r="CN45" s="19"/>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row>
    <row r="46" spans="4:116" x14ac:dyDescent="0.35">
      <c r="D46" t="s">
        <v>812</v>
      </c>
      <c r="E46" s="8" t="str">
        <f t="shared" si="81"/>
        <v>46 LISTSALES-PV</v>
      </c>
      <c r="G46" s="367" t="s">
        <v>519</v>
      </c>
      <c r="H46" s="31"/>
      <c r="I46" s="73"/>
      <c r="J46" s="73"/>
      <c r="K46" s="23">
        <f t="shared" ref="K46:P51" si="82">SUMIF($3:$3,K$2,46:46)</f>
        <v>10091154.219664639</v>
      </c>
      <c r="L46" s="23">
        <f t="shared" si="82"/>
        <v>8913836.7519385833</v>
      </c>
      <c r="M46" s="23">
        <f t="shared" si="82"/>
        <v>9799520.3654667661</v>
      </c>
      <c r="N46" s="23">
        <f t="shared" si="82"/>
        <v>10752498.165753618</v>
      </c>
      <c r="O46" s="23">
        <f t="shared" si="82"/>
        <v>11777337.637316927</v>
      </c>
      <c r="P46" s="23">
        <f t="shared" si="82"/>
        <v>2626362.6262092963</v>
      </c>
      <c r="R46" s="33"/>
      <c r="S46" s="24">
        <f t="shared" ref="S46:AX46" si="83">+S31*S39</f>
        <v>803333.33333333349</v>
      </c>
      <c r="T46" s="24">
        <f t="shared" si="83"/>
        <v>810027.77777777764</v>
      </c>
      <c r="U46" s="24">
        <f t="shared" si="83"/>
        <v>816764.0625</v>
      </c>
      <c r="V46" s="24">
        <f t="shared" si="83"/>
        <v>823542.41994598752</v>
      </c>
      <c r="W46" s="24">
        <f t="shared" si="83"/>
        <v>830363.0837723841</v>
      </c>
      <c r="X46" s="24">
        <f t="shared" si="83"/>
        <v>837226.28885254369</v>
      </c>
      <c r="Y46" s="24">
        <f t="shared" si="83"/>
        <v>844132.27128261235</v>
      </c>
      <c r="Z46" s="24">
        <f t="shared" si="83"/>
        <v>851081.26838763617</v>
      </c>
      <c r="AA46" s="24">
        <f t="shared" si="83"/>
        <v>858073.51872771699</v>
      </c>
      <c r="AB46" s="24">
        <f t="shared" si="83"/>
        <v>865109.26210416586</v>
      </c>
      <c r="AC46" s="24">
        <f t="shared" si="83"/>
        <v>872188.73956571904</v>
      </c>
      <c r="AD46" s="24">
        <f t="shared" si="83"/>
        <v>879312.19341476273</v>
      </c>
      <c r="AE46" s="24">
        <f t="shared" si="83"/>
        <v>710556.24402644299</v>
      </c>
      <c r="AF46" s="24">
        <f t="shared" si="83"/>
        <v>716302.35241034999</v>
      </c>
      <c r="AG46" s="24">
        <f t="shared" si="83"/>
        <v>722084.00898488611</v>
      </c>
      <c r="AH46" s="24">
        <f t="shared" si="83"/>
        <v>727901.41022614774</v>
      </c>
      <c r="AI46" s="24">
        <f t="shared" si="83"/>
        <v>733754.75363037363</v>
      </c>
      <c r="AJ46" s="24">
        <f t="shared" si="83"/>
        <v>739644.23771904421</v>
      </c>
      <c r="AK46" s="24">
        <f t="shared" si="83"/>
        <v>745570.06204397604</v>
      </c>
      <c r="AL46" s="24">
        <f t="shared" si="83"/>
        <v>751532.42719248682</v>
      </c>
      <c r="AM46" s="24">
        <f t="shared" si="83"/>
        <v>757531.53479255375</v>
      </c>
      <c r="AN46" s="24">
        <f t="shared" si="83"/>
        <v>763567.58751798421</v>
      </c>
      <c r="AO46" s="24">
        <f t="shared" si="83"/>
        <v>769640.7890936397</v>
      </c>
      <c r="AP46" s="24">
        <f t="shared" si="83"/>
        <v>775751.34430069849</v>
      </c>
      <c r="AQ46" s="24">
        <f t="shared" si="83"/>
        <v>781899.4589818978</v>
      </c>
      <c r="AR46" s="24">
        <f t="shared" si="83"/>
        <v>788085.34004682314</v>
      </c>
      <c r="AS46" s="24">
        <f t="shared" si="83"/>
        <v>794309.19547723606</v>
      </c>
      <c r="AT46" s="24">
        <f t="shared" si="83"/>
        <v>800571.23433241993</v>
      </c>
      <c r="AU46" s="24">
        <f t="shared" si="83"/>
        <v>806871.666754529</v>
      </c>
      <c r="AV46" s="24">
        <f t="shared" si="83"/>
        <v>813210.70397400483</v>
      </c>
      <c r="AW46" s="24">
        <f t="shared" si="83"/>
        <v>819588.5583149828</v>
      </c>
      <c r="AX46" s="24">
        <f t="shared" si="83"/>
        <v>826005.4432007448</v>
      </c>
      <c r="AY46" s="24">
        <f t="shared" ref="AY46:CD46" si="84">+AY31*AY39</f>
        <v>832461.57315919548</v>
      </c>
      <c r="AZ46" s="24">
        <f t="shared" si="84"/>
        <v>838957.16382836178</v>
      </c>
      <c r="BA46" s="24">
        <f t="shared" si="84"/>
        <v>845492.43196189776</v>
      </c>
      <c r="BB46" s="24">
        <f t="shared" si="84"/>
        <v>852067.59543467313</v>
      </c>
      <c r="BC46" s="24">
        <f t="shared" si="84"/>
        <v>858682.87324834254</v>
      </c>
      <c r="BD46" s="24">
        <f t="shared" si="84"/>
        <v>865338.48553692561</v>
      </c>
      <c r="BE46" s="24">
        <f t="shared" si="84"/>
        <v>872034.6535724625</v>
      </c>
      <c r="BF46" s="24">
        <f t="shared" si="84"/>
        <v>878771.5997707136</v>
      </c>
      <c r="BG46" s="24">
        <f t="shared" si="84"/>
        <v>885549.5476967619</v>
      </c>
      <c r="BH46" s="24">
        <f t="shared" si="84"/>
        <v>892368.72207080584</v>
      </c>
      <c r="BI46" s="24">
        <f t="shared" si="84"/>
        <v>899229.34877388936</v>
      </c>
      <c r="BJ46" s="24">
        <f t="shared" si="84"/>
        <v>906131.6548536123</v>
      </c>
      <c r="BK46" s="24">
        <f t="shared" si="84"/>
        <v>913075.86853004992</v>
      </c>
      <c r="BL46" s="24">
        <f t="shared" si="84"/>
        <v>920062.21920142323</v>
      </c>
      <c r="BM46" s="24">
        <f t="shared" si="84"/>
        <v>927090.93745013338</v>
      </c>
      <c r="BN46" s="24">
        <f t="shared" si="84"/>
        <v>934162.25504849863</v>
      </c>
      <c r="BO46" s="24">
        <f t="shared" si="84"/>
        <v>941276.40496473759</v>
      </c>
      <c r="BP46" s="24">
        <f t="shared" si="84"/>
        <v>948433.62136891484</v>
      </c>
      <c r="BQ46" s="24">
        <f t="shared" si="84"/>
        <v>955634.13963885617</v>
      </c>
      <c r="BR46" s="24">
        <f t="shared" si="84"/>
        <v>962878.19636625063</v>
      </c>
      <c r="BS46" s="24">
        <f t="shared" si="84"/>
        <v>970166.02936255187</v>
      </c>
      <c r="BT46" s="24">
        <f t="shared" si="84"/>
        <v>977497.87766513985</v>
      </c>
      <c r="BU46" s="24">
        <f t="shared" si="84"/>
        <v>984873.98154333991</v>
      </c>
      <c r="BV46" s="24">
        <f t="shared" si="84"/>
        <v>992294.58250460785</v>
      </c>
      <c r="BW46" s="24">
        <f t="shared" si="84"/>
        <v>999759.92330057919</v>
      </c>
      <c r="BX46" s="24">
        <f t="shared" si="84"/>
        <v>1007270.2479333654</v>
      </c>
      <c r="BY46" s="24">
        <f t="shared" si="84"/>
        <v>1014825.801661633</v>
      </c>
      <c r="BZ46" s="24">
        <f t="shared" si="84"/>
        <v>1022426.8310069516</v>
      </c>
      <c r="CA46" s="24">
        <f t="shared" si="84"/>
        <v>213893.11308392137</v>
      </c>
      <c r="CB46" s="24">
        <f t="shared" si="84"/>
        <v>214784.33438843492</v>
      </c>
      <c r="CC46" s="24">
        <f t="shared" si="84"/>
        <v>215679.26911505315</v>
      </c>
      <c r="CD46" s="24">
        <f t="shared" si="84"/>
        <v>216577.93273636699</v>
      </c>
      <c r="CE46" s="24">
        <f t="shared" ref="CE46:DL46" si="85">+CE31*CE39</f>
        <v>217480.34078943732</v>
      </c>
      <c r="CF46" s="24">
        <f t="shared" si="85"/>
        <v>218386.50887604803</v>
      </c>
      <c r="CG46" s="24">
        <f t="shared" si="85"/>
        <v>219296.45266304168</v>
      </c>
      <c r="CH46" s="24">
        <f t="shared" si="85"/>
        <v>220210.18788246813</v>
      </c>
      <c r="CI46" s="24">
        <f t="shared" si="85"/>
        <v>221127.73033197969</v>
      </c>
      <c r="CJ46" s="24">
        <f t="shared" si="85"/>
        <v>222049.0958750248</v>
      </c>
      <c r="CK46" s="24">
        <f t="shared" si="85"/>
        <v>222974.30044116828</v>
      </c>
      <c r="CL46" s="24">
        <f t="shared" si="85"/>
        <v>223903.36002635214</v>
      </c>
      <c r="CM46" s="24" t="e">
        <f t="shared" si="85"/>
        <v>#N/A</v>
      </c>
      <c r="CN46" s="24" t="e">
        <f t="shared" si="85"/>
        <v>#N/A</v>
      </c>
      <c r="CO46" s="24" t="e">
        <f t="shared" si="85"/>
        <v>#N/A</v>
      </c>
      <c r="CP46" s="24" t="e">
        <f t="shared" si="85"/>
        <v>#N/A</v>
      </c>
      <c r="CQ46" s="24" t="e">
        <f t="shared" si="85"/>
        <v>#N/A</v>
      </c>
      <c r="CR46" s="24" t="e">
        <f t="shared" si="85"/>
        <v>#N/A</v>
      </c>
      <c r="CS46" s="24" t="e">
        <f t="shared" si="85"/>
        <v>#N/A</v>
      </c>
      <c r="CT46" s="24" t="e">
        <f t="shared" si="85"/>
        <v>#N/A</v>
      </c>
      <c r="CU46" s="24" t="e">
        <f t="shared" si="85"/>
        <v>#N/A</v>
      </c>
      <c r="CV46" s="24" t="e">
        <f t="shared" si="85"/>
        <v>#N/A</v>
      </c>
      <c r="CW46" s="24" t="e">
        <f t="shared" si="85"/>
        <v>#N/A</v>
      </c>
      <c r="CX46" s="24" t="e">
        <f t="shared" si="85"/>
        <v>#N/A</v>
      </c>
      <c r="CY46" s="24" t="e">
        <f t="shared" si="85"/>
        <v>#N/A</v>
      </c>
      <c r="CZ46" s="24" t="e">
        <f t="shared" si="85"/>
        <v>#N/A</v>
      </c>
      <c r="DA46" s="24" t="e">
        <f t="shared" si="85"/>
        <v>#N/A</v>
      </c>
      <c r="DB46" s="24" t="e">
        <f t="shared" si="85"/>
        <v>#N/A</v>
      </c>
      <c r="DC46" s="24" t="e">
        <f t="shared" si="85"/>
        <v>#N/A</v>
      </c>
      <c r="DD46" s="24" t="e">
        <f t="shared" si="85"/>
        <v>#N/A</v>
      </c>
      <c r="DE46" s="24" t="e">
        <f t="shared" si="85"/>
        <v>#N/A</v>
      </c>
      <c r="DF46" s="24" t="e">
        <f t="shared" si="85"/>
        <v>#N/A</v>
      </c>
      <c r="DG46" s="24" t="e">
        <f t="shared" si="85"/>
        <v>#N/A</v>
      </c>
      <c r="DH46" s="24" t="e">
        <f t="shared" si="85"/>
        <v>#N/A</v>
      </c>
      <c r="DI46" s="24" t="e">
        <f t="shared" si="85"/>
        <v>#N/A</v>
      </c>
      <c r="DJ46" s="24" t="e">
        <f t="shared" si="85"/>
        <v>#N/A</v>
      </c>
      <c r="DK46" s="24" t="e">
        <f t="shared" si="85"/>
        <v>#N/A</v>
      </c>
      <c r="DL46" s="24" t="e">
        <f t="shared" si="85"/>
        <v>#N/A</v>
      </c>
    </row>
    <row r="47" spans="4:116" x14ac:dyDescent="0.35">
      <c r="D47" t="s">
        <v>812</v>
      </c>
      <c r="E47" s="8" t="str">
        <f t="shared" si="81"/>
        <v>47 LISTSALES-PV</v>
      </c>
      <c r="G47" s="367" t="s">
        <v>520</v>
      </c>
      <c r="H47" s="31"/>
      <c r="I47" s="73"/>
      <c r="J47" s="73"/>
      <c r="K47" s="23">
        <f t="shared" si="82"/>
        <v>10091154.219664639</v>
      </c>
      <c r="L47" s="23">
        <f t="shared" si="82"/>
        <v>8913836.7519385833</v>
      </c>
      <c r="M47" s="23">
        <f t="shared" si="82"/>
        <v>9799520.3654667661</v>
      </c>
      <c r="N47" s="23">
        <f t="shared" si="82"/>
        <v>10752498.165753618</v>
      </c>
      <c r="O47" s="23">
        <f t="shared" si="82"/>
        <v>11777337.637316927</v>
      </c>
      <c r="P47" s="23">
        <f t="shared" si="82"/>
        <v>2626362.6262092963</v>
      </c>
      <c r="R47" s="33"/>
      <c r="S47" s="24">
        <f t="shared" ref="S47:AX47" si="86">+S32*S40</f>
        <v>803333.33333333349</v>
      </c>
      <c r="T47" s="24">
        <f t="shared" si="86"/>
        <v>810027.77777777764</v>
      </c>
      <c r="U47" s="24">
        <f t="shared" si="86"/>
        <v>816764.0625</v>
      </c>
      <c r="V47" s="24">
        <f t="shared" si="86"/>
        <v>823542.41994598752</v>
      </c>
      <c r="W47" s="24">
        <f t="shared" si="86"/>
        <v>830363.0837723841</v>
      </c>
      <c r="X47" s="24">
        <f t="shared" si="86"/>
        <v>837226.28885254369</v>
      </c>
      <c r="Y47" s="24">
        <f t="shared" si="86"/>
        <v>844132.27128261235</v>
      </c>
      <c r="Z47" s="24">
        <f t="shared" si="86"/>
        <v>851081.26838763617</v>
      </c>
      <c r="AA47" s="24">
        <f t="shared" si="86"/>
        <v>858073.51872771699</v>
      </c>
      <c r="AB47" s="24">
        <f t="shared" si="86"/>
        <v>865109.26210416586</v>
      </c>
      <c r="AC47" s="24">
        <f t="shared" si="86"/>
        <v>872188.73956571904</v>
      </c>
      <c r="AD47" s="24">
        <f t="shared" si="86"/>
        <v>879312.19341476273</v>
      </c>
      <c r="AE47" s="24">
        <f t="shared" si="86"/>
        <v>710556.24402644299</v>
      </c>
      <c r="AF47" s="24">
        <f t="shared" si="86"/>
        <v>716302.35241034999</v>
      </c>
      <c r="AG47" s="24">
        <f t="shared" si="86"/>
        <v>722084.00898488611</v>
      </c>
      <c r="AH47" s="24">
        <f t="shared" si="86"/>
        <v>727901.41022614774</v>
      </c>
      <c r="AI47" s="24">
        <f t="shared" si="86"/>
        <v>733754.75363037363</v>
      </c>
      <c r="AJ47" s="24">
        <f t="shared" si="86"/>
        <v>739644.23771904421</v>
      </c>
      <c r="AK47" s="24">
        <f t="shared" si="86"/>
        <v>745570.06204397604</v>
      </c>
      <c r="AL47" s="24">
        <f t="shared" si="86"/>
        <v>751532.42719248682</v>
      </c>
      <c r="AM47" s="24">
        <f t="shared" si="86"/>
        <v>757531.53479255375</v>
      </c>
      <c r="AN47" s="24">
        <f t="shared" si="86"/>
        <v>763567.58751798421</v>
      </c>
      <c r="AO47" s="24">
        <f t="shared" si="86"/>
        <v>769640.7890936397</v>
      </c>
      <c r="AP47" s="24">
        <f t="shared" si="86"/>
        <v>775751.34430069849</v>
      </c>
      <c r="AQ47" s="24">
        <f t="shared" si="86"/>
        <v>781899.4589818978</v>
      </c>
      <c r="AR47" s="24">
        <f t="shared" si="86"/>
        <v>788085.34004682314</v>
      </c>
      <c r="AS47" s="24">
        <f t="shared" si="86"/>
        <v>794309.19547723606</v>
      </c>
      <c r="AT47" s="24">
        <f t="shared" si="86"/>
        <v>800571.23433241993</v>
      </c>
      <c r="AU47" s="24">
        <f t="shared" si="86"/>
        <v>806871.666754529</v>
      </c>
      <c r="AV47" s="24">
        <f t="shared" si="86"/>
        <v>813210.70397400483</v>
      </c>
      <c r="AW47" s="24">
        <f t="shared" si="86"/>
        <v>819588.5583149828</v>
      </c>
      <c r="AX47" s="24">
        <f t="shared" si="86"/>
        <v>826005.4432007448</v>
      </c>
      <c r="AY47" s="24">
        <f t="shared" ref="AY47:CD47" si="87">+AY32*AY40</f>
        <v>832461.57315919548</v>
      </c>
      <c r="AZ47" s="24">
        <f t="shared" si="87"/>
        <v>838957.16382836178</v>
      </c>
      <c r="BA47" s="24">
        <f t="shared" si="87"/>
        <v>845492.43196189776</v>
      </c>
      <c r="BB47" s="24">
        <f t="shared" si="87"/>
        <v>852067.59543467313</v>
      </c>
      <c r="BC47" s="24">
        <f t="shared" si="87"/>
        <v>858682.87324834254</v>
      </c>
      <c r="BD47" s="24">
        <f t="shared" si="87"/>
        <v>865338.48553692561</v>
      </c>
      <c r="BE47" s="24">
        <f t="shared" si="87"/>
        <v>872034.6535724625</v>
      </c>
      <c r="BF47" s="24">
        <f t="shared" si="87"/>
        <v>878771.5997707136</v>
      </c>
      <c r="BG47" s="24">
        <f t="shared" si="87"/>
        <v>885549.5476967619</v>
      </c>
      <c r="BH47" s="24">
        <f t="shared" si="87"/>
        <v>892368.72207080584</v>
      </c>
      <c r="BI47" s="24">
        <f t="shared" si="87"/>
        <v>899229.34877388936</v>
      </c>
      <c r="BJ47" s="24">
        <f t="shared" si="87"/>
        <v>906131.6548536123</v>
      </c>
      <c r="BK47" s="24">
        <f t="shared" si="87"/>
        <v>913075.86853004992</v>
      </c>
      <c r="BL47" s="24">
        <f t="shared" si="87"/>
        <v>920062.21920142323</v>
      </c>
      <c r="BM47" s="24">
        <f t="shared" si="87"/>
        <v>927090.93745013338</v>
      </c>
      <c r="BN47" s="24">
        <f t="shared" si="87"/>
        <v>934162.25504849863</v>
      </c>
      <c r="BO47" s="24">
        <f t="shared" si="87"/>
        <v>941276.40496473759</v>
      </c>
      <c r="BP47" s="24">
        <f t="shared" si="87"/>
        <v>948433.62136891484</v>
      </c>
      <c r="BQ47" s="24">
        <f t="shared" si="87"/>
        <v>955634.13963885617</v>
      </c>
      <c r="BR47" s="24">
        <f t="shared" si="87"/>
        <v>962878.19636625063</v>
      </c>
      <c r="BS47" s="24">
        <f t="shared" si="87"/>
        <v>970166.02936255187</v>
      </c>
      <c r="BT47" s="24">
        <f t="shared" si="87"/>
        <v>977497.87766513985</v>
      </c>
      <c r="BU47" s="24">
        <f t="shared" si="87"/>
        <v>984873.98154333991</v>
      </c>
      <c r="BV47" s="24">
        <f t="shared" si="87"/>
        <v>992294.58250460785</v>
      </c>
      <c r="BW47" s="24">
        <f t="shared" si="87"/>
        <v>999759.92330057919</v>
      </c>
      <c r="BX47" s="24">
        <f t="shared" si="87"/>
        <v>1007270.2479333654</v>
      </c>
      <c r="BY47" s="24">
        <f t="shared" si="87"/>
        <v>1014825.801661633</v>
      </c>
      <c r="BZ47" s="24">
        <f t="shared" si="87"/>
        <v>1022426.8310069516</v>
      </c>
      <c r="CA47" s="24">
        <f t="shared" si="87"/>
        <v>213893.11308392137</v>
      </c>
      <c r="CB47" s="24">
        <f t="shared" si="87"/>
        <v>214784.33438843492</v>
      </c>
      <c r="CC47" s="24">
        <f t="shared" si="87"/>
        <v>215679.26911505315</v>
      </c>
      <c r="CD47" s="24">
        <f t="shared" si="87"/>
        <v>216577.93273636699</v>
      </c>
      <c r="CE47" s="24">
        <f t="shared" ref="CE47:DL47" si="88">+CE32*CE40</f>
        <v>217480.34078943732</v>
      </c>
      <c r="CF47" s="24">
        <f t="shared" si="88"/>
        <v>218386.50887604803</v>
      </c>
      <c r="CG47" s="24">
        <f t="shared" si="88"/>
        <v>219296.45266304168</v>
      </c>
      <c r="CH47" s="24">
        <f t="shared" si="88"/>
        <v>220210.18788246813</v>
      </c>
      <c r="CI47" s="24">
        <f t="shared" si="88"/>
        <v>221127.73033197969</v>
      </c>
      <c r="CJ47" s="24">
        <f t="shared" si="88"/>
        <v>222049.0958750248</v>
      </c>
      <c r="CK47" s="24">
        <f t="shared" si="88"/>
        <v>222974.30044116828</v>
      </c>
      <c r="CL47" s="24">
        <f t="shared" si="88"/>
        <v>223903.36002635214</v>
      </c>
      <c r="CM47" s="24" t="e">
        <f t="shared" si="88"/>
        <v>#N/A</v>
      </c>
      <c r="CN47" s="24" t="e">
        <f t="shared" si="88"/>
        <v>#N/A</v>
      </c>
      <c r="CO47" s="24" t="e">
        <f t="shared" si="88"/>
        <v>#N/A</v>
      </c>
      <c r="CP47" s="24" t="e">
        <f t="shared" si="88"/>
        <v>#N/A</v>
      </c>
      <c r="CQ47" s="24" t="e">
        <f t="shared" si="88"/>
        <v>#N/A</v>
      </c>
      <c r="CR47" s="24" t="e">
        <f t="shared" si="88"/>
        <v>#N/A</v>
      </c>
      <c r="CS47" s="24" t="e">
        <f t="shared" si="88"/>
        <v>#N/A</v>
      </c>
      <c r="CT47" s="24" t="e">
        <f t="shared" si="88"/>
        <v>#N/A</v>
      </c>
      <c r="CU47" s="24" t="e">
        <f t="shared" si="88"/>
        <v>#N/A</v>
      </c>
      <c r="CV47" s="24" t="e">
        <f t="shared" si="88"/>
        <v>#N/A</v>
      </c>
      <c r="CW47" s="24" t="e">
        <f t="shared" si="88"/>
        <v>#N/A</v>
      </c>
      <c r="CX47" s="24" t="e">
        <f t="shared" si="88"/>
        <v>#N/A</v>
      </c>
      <c r="CY47" s="24" t="e">
        <f t="shared" si="88"/>
        <v>#N/A</v>
      </c>
      <c r="CZ47" s="24" t="e">
        <f t="shared" si="88"/>
        <v>#N/A</v>
      </c>
      <c r="DA47" s="24" t="e">
        <f t="shared" si="88"/>
        <v>#N/A</v>
      </c>
      <c r="DB47" s="24" t="e">
        <f t="shared" si="88"/>
        <v>#N/A</v>
      </c>
      <c r="DC47" s="24" t="e">
        <f t="shared" si="88"/>
        <v>#N/A</v>
      </c>
      <c r="DD47" s="24" t="e">
        <f t="shared" si="88"/>
        <v>#N/A</v>
      </c>
      <c r="DE47" s="24" t="e">
        <f t="shared" si="88"/>
        <v>#N/A</v>
      </c>
      <c r="DF47" s="24" t="e">
        <f t="shared" si="88"/>
        <v>#N/A</v>
      </c>
      <c r="DG47" s="24" t="e">
        <f t="shared" si="88"/>
        <v>#N/A</v>
      </c>
      <c r="DH47" s="24" t="e">
        <f t="shared" si="88"/>
        <v>#N/A</v>
      </c>
      <c r="DI47" s="24" t="e">
        <f t="shared" si="88"/>
        <v>#N/A</v>
      </c>
      <c r="DJ47" s="24" t="e">
        <f t="shared" si="88"/>
        <v>#N/A</v>
      </c>
      <c r="DK47" s="24" t="e">
        <f t="shared" si="88"/>
        <v>#N/A</v>
      </c>
      <c r="DL47" s="24" t="e">
        <f t="shared" si="88"/>
        <v>#N/A</v>
      </c>
    </row>
    <row r="48" spans="4:116" x14ac:dyDescent="0.35">
      <c r="D48" t="s">
        <v>812</v>
      </c>
      <c r="E48" s="8" t="str">
        <f t="shared" si="81"/>
        <v>48 LISTSALES-PV</v>
      </c>
      <c r="G48" s="367" t="s">
        <v>808</v>
      </c>
      <c r="H48" s="31"/>
      <c r="I48" s="73"/>
      <c r="J48" s="73"/>
      <c r="K48" s="23">
        <f t="shared" si="82"/>
        <v>5045577.1098323194</v>
      </c>
      <c r="L48" s="23">
        <f t="shared" si="82"/>
        <v>4456918.3759692917</v>
      </c>
      <c r="M48" s="23">
        <f t="shared" si="82"/>
        <v>4899760.182733383</v>
      </c>
      <c r="N48" s="23">
        <f t="shared" si="82"/>
        <v>5376249.0828768089</v>
      </c>
      <c r="O48" s="23">
        <f t="shared" si="82"/>
        <v>5888668.8186584637</v>
      </c>
      <c r="P48" s="23">
        <f t="shared" si="82"/>
        <v>1313181.3131046481</v>
      </c>
      <c r="R48" s="33"/>
      <c r="S48" s="24">
        <f t="shared" ref="S48:AX48" si="89">+S33*S41</f>
        <v>401666.66666666674</v>
      </c>
      <c r="T48" s="24">
        <f t="shared" si="89"/>
        <v>405013.88888888882</v>
      </c>
      <c r="U48" s="24">
        <f t="shared" si="89"/>
        <v>408382.03125</v>
      </c>
      <c r="V48" s="24">
        <f t="shared" si="89"/>
        <v>411771.20997299376</v>
      </c>
      <c r="W48" s="24">
        <f t="shared" si="89"/>
        <v>415181.54188619205</v>
      </c>
      <c r="X48" s="24">
        <f t="shared" si="89"/>
        <v>418613.14442627184</v>
      </c>
      <c r="Y48" s="24">
        <f t="shared" si="89"/>
        <v>422066.13564130617</v>
      </c>
      <c r="Z48" s="24">
        <f t="shared" si="89"/>
        <v>425540.63419381808</v>
      </c>
      <c r="AA48" s="24">
        <f t="shared" si="89"/>
        <v>429036.75936385849</v>
      </c>
      <c r="AB48" s="24">
        <f t="shared" si="89"/>
        <v>432554.63105208293</v>
      </c>
      <c r="AC48" s="24">
        <f t="shared" si="89"/>
        <v>436094.36978285952</v>
      </c>
      <c r="AD48" s="24">
        <f t="shared" si="89"/>
        <v>439656.09670738137</v>
      </c>
      <c r="AE48" s="24">
        <f t="shared" si="89"/>
        <v>355278.12201322149</v>
      </c>
      <c r="AF48" s="24">
        <f t="shared" si="89"/>
        <v>358151.176205175</v>
      </c>
      <c r="AG48" s="24">
        <f t="shared" si="89"/>
        <v>361042.00449244305</v>
      </c>
      <c r="AH48" s="24">
        <f t="shared" si="89"/>
        <v>363950.70511307387</v>
      </c>
      <c r="AI48" s="24">
        <f t="shared" si="89"/>
        <v>366877.37681518681</v>
      </c>
      <c r="AJ48" s="24">
        <f t="shared" si="89"/>
        <v>369822.1188595221</v>
      </c>
      <c r="AK48" s="24">
        <f t="shared" si="89"/>
        <v>372785.03102198802</v>
      </c>
      <c r="AL48" s="24">
        <f t="shared" si="89"/>
        <v>375766.21359624341</v>
      </c>
      <c r="AM48" s="24">
        <f t="shared" si="89"/>
        <v>378765.76739627687</v>
      </c>
      <c r="AN48" s="24">
        <f t="shared" si="89"/>
        <v>381783.79375899211</v>
      </c>
      <c r="AO48" s="24">
        <f t="shared" si="89"/>
        <v>384820.39454681985</v>
      </c>
      <c r="AP48" s="24">
        <f t="shared" si="89"/>
        <v>387875.67215034924</v>
      </c>
      <c r="AQ48" s="24">
        <f t="shared" si="89"/>
        <v>390949.7294909489</v>
      </c>
      <c r="AR48" s="24">
        <f t="shared" si="89"/>
        <v>394042.67002341157</v>
      </c>
      <c r="AS48" s="24">
        <f t="shared" si="89"/>
        <v>397154.59773861803</v>
      </c>
      <c r="AT48" s="24">
        <f t="shared" si="89"/>
        <v>400285.61716620997</v>
      </c>
      <c r="AU48" s="24">
        <f t="shared" si="89"/>
        <v>403435.8333772645</v>
      </c>
      <c r="AV48" s="24">
        <f t="shared" si="89"/>
        <v>406605.35198700242</v>
      </c>
      <c r="AW48" s="24">
        <f t="shared" si="89"/>
        <v>409794.2791574914</v>
      </c>
      <c r="AX48" s="24">
        <f t="shared" si="89"/>
        <v>413002.7216003724</v>
      </c>
      <c r="AY48" s="24">
        <f t="shared" ref="AY48:CD48" si="90">+AY33*AY41</f>
        <v>416230.78657959774</v>
      </c>
      <c r="AZ48" s="24">
        <f t="shared" si="90"/>
        <v>419478.58191418089</v>
      </c>
      <c r="BA48" s="24">
        <f t="shared" si="90"/>
        <v>422746.21598094888</v>
      </c>
      <c r="BB48" s="24">
        <f t="shared" si="90"/>
        <v>426033.79771733657</v>
      </c>
      <c r="BC48" s="24">
        <f t="shared" si="90"/>
        <v>429341.43662417127</v>
      </c>
      <c r="BD48" s="24">
        <f t="shared" si="90"/>
        <v>432669.24276846281</v>
      </c>
      <c r="BE48" s="24">
        <f t="shared" si="90"/>
        <v>436017.32678623125</v>
      </c>
      <c r="BF48" s="24">
        <f t="shared" si="90"/>
        <v>439385.7998853568</v>
      </c>
      <c r="BG48" s="24">
        <f t="shared" si="90"/>
        <v>442774.77384838095</v>
      </c>
      <c r="BH48" s="24">
        <f t="shared" si="90"/>
        <v>446184.36103540292</v>
      </c>
      <c r="BI48" s="24">
        <f t="shared" si="90"/>
        <v>449614.67438694468</v>
      </c>
      <c r="BJ48" s="24">
        <f t="shared" si="90"/>
        <v>453065.82742680615</v>
      </c>
      <c r="BK48" s="24">
        <f t="shared" si="90"/>
        <v>456537.93426502496</v>
      </c>
      <c r="BL48" s="24">
        <f t="shared" si="90"/>
        <v>460031.10960071161</v>
      </c>
      <c r="BM48" s="24">
        <f t="shared" si="90"/>
        <v>463545.46872506669</v>
      </c>
      <c r="BN48" s="24">
        <f t="shared" si="90"/>
        <v>467081.12752424931</v>
      </c>
      <c r="BO48" s="24">
        <f t="shared" si="90"/>
        <v>470638.2024823688</v>
      </c>
      <c r="BP48" s="24">
        <f t="shared" si="90"/>
        <v>474216.81068445742</v>
      </c>
      <c r="BQ48" s="24">
        <f t="shared" si="90"/>
        <v>477817.06981942808</v>
      </c>
      <c r="BR48" s="24">
        <f t="shared" si="90"/>
        <v>481439.09818312532</v>
      </c>
      <c r="BS48" s="24">
        <f t="shared" si="90"/>
        <v>485083.01468127593</v>
      </c>
      <c r="BT48" s="24">
        <f t="shared" si="90"/>
        <v>488748.93883256993</v>
      </c>
      <c r="BU48" s="24">
        <f t="shared" si="90"/>
        <v>492436.99077166995</v>
      </c>
      <c r="BV48" s="24">
        <f t="shared" si="90"/>
        <v>496147.29125230393</v>
      </c>
      <c r="BW48" s="24">
        <f t="shared" si="90"/>
        <v>499879.9616502896</v>
      </c>
      <c r="BX48" s="24">
        <f t="shared" si="90"/>
        <v>503635.1239666827</v>
      </c>
      <c r="BY48" s="24">
        <f t="shared" si="90"/>
        <v>507412.90083081648</v>
      </c>
      <c r="BZ48" s="24">
        <f t="shared" si="90"/>
        <v>511213.41550347582</v>
      </c>
      <c r="CA48" s="24">
        <f t="shared" si="90"/>
        <v>106946.55654196069</v>
      </c>
      <c r="CB48" s="24">
        <f t="shared" si="90"/>
        <v>107392.16719421746</v>
      </c>
      <c r="CC48" s="24">
        <f t="shared" si="90"/>
        <v>107839.63455752657</v>
      </c>
      <c r="CD48" s="24">
        <f t="shared" si="90"/>
        <v>108288.96636818349</v>
      </c>
      <c r="CE48" s="24">
        <f t="shared" ref="CE48:DL48" si="91">+CE33*CE41</f>
        <v>108740.17039471866</v>
      </c>
      <c r="CF48" s="24">
        <f t="shared" si="91"/>
        <v>109193.25443802401</v>
      </c>
      <c r="CG48" s="24">
        <f t="shared" si="91"/>
        <v>109648.22633152084</v>
      </c>
      <c r="CH48" s="24">
        <f t="shared" si="91"/>
        <v>110105.09394123407</v>
      </c>
      <c r="CI48" s="24">
        <f t="shared" si="91"/>
        <v>110563.86516598985</v>
      </c>
      <c r="CJ48" s="24">
        <f t="shared" si="91"/>
        <v>111024.5479375124</v>
      </c>
      <c r="CK48" s="24">
        <f t="shared" si="91"/>
        <v>111487.15022058414</v>
      </c>
      <c r="CL48" s="24">
        <f t="shared" si="91"/>
        <v>111951.68001317607</v>
      </c>
      <c r="CM48" s="24" t="e">
        <f t="shared" si="91"/>
        <v>#N/A</v>
      </c>
      <c r="CN48" s="24" t="e">
        <f t="shared" si="91"/>
        <v>#N/A</v>
      </c>
      <c r="CO48" s="24" t="e">
        <f t="shared" si="91"/>
        <v>#N/A</v>
      </c>
      <c r="CP48" s="24" t="e">
        <f t="shared" si="91"/>
        <v>#N/A</v>
      </c>
      <c r="CQ48" s="24" t="e">
        <f t="shared" si="91"/>
        <v>#N/A</v>
      </c>
      <c r="CR48" s="24" t="e">
        <f t="shared" si="91"/>
        <v>#N/A</v>
      </c>
      <c r="CS48" s="24" t="e">
        <f t="shared" si="91"/>
        <v>#N/A</v>
      </c>
      <c r="CT48" s="24" t="e">
        <f t="shared" si="91"/>
        <v>#N/A</v>
      </c>
      <c r="CU48" s="24" t="e">
        <f t="shared" si="91"/>
        <v>#N/A</v>
      </c>
      <c r="CV48" s="24" t="e">
        <f t="shared" si="91"/>
        <v>#N/A</v>
      </c>
      <c r="CW48" s="24" t="e">
        <f t="shared" si="91"/>
        <v>#N/A</v>
      </c>
      <c r="CX48" s="24" t="e">
        <f t="shared" si="91"/>
        <v>#N/A</v>
      </c>
      <c r="CY48" s="24" t="e">
        <f t="shared" si="91"/>
        <v>#N/A</v>
      </c>
      <c r="CZ48" s="24" t="e">
        <f t="shared" si="91"/>
        <v>#N/A</v>
      </c>
      <c r="DA48" s="24" t="e">
        <f t="shared" si="91"/>
        <v>#N/A</v>
      </c>
      <c r="DB48" s="24" t="e">
        <f t="shared" si="91"/>
        <v>#N/A</v>
      </c>
      <c r="DC48" s="24" t="e">
        <f t="shared" si="91"/>
        <v>#N/A</v>
      </c>
      <c r="DD48" s="24" t="e">
        <f t="shared" si="91"/>
        <v>#N/A</v>
      </c>
      <c r="DE48" s="24" t="e">
        <f t="shared" si="91"/>
        <v>#N/A</v>
      </c>
      <c r="DF48" s="24" t="e">
        <f t="shared" si="91"/>
        <v>#N/A</v>
      </c>
      <c r="DG48" s="24" t="e">
        <f t="shared" si="91"/>
        <v>#N/A</v>
      </c>
      <c r="DH48" s="24" t="e">
        <f t="shared" si="91"/>
        <v>#N/A</v>
      </c>
      <c r="DI48" s="24" t="e">
        <f t="shared" si="91"/>
        <v>#N/A</v>
      </c>
      <c r="DJ48" s="24" t="e">
        <f t="shared" si="91"/>
        <v>#N/A</v>
      </c>
      <c r="DK48" s="24" t="e">
        <f t="shared" si="91"/>
        <v>#N/A</v>
      </c>
      <c r="DL48" s="24" t="e">
        <f t="shared" si="91"/>
        <v>#N/A</v>
      </c>
    </row>
    <row r="49" spans="1:116" x14ac:dyDescent="0.35">
      <c r="D49" t="s">
        <v>812</v>
      </c>
      <c r="E49" s="8" t="str">
        <f t="shared" si="81"/>
        <v>49 LISTSALES-PV</v>
      </c>
      <c r="G49" s="367" t="s">
        <v>809</v>
      </c>
      <c r="H49" s="31"/>
      <c r="I49" s="73"/>
      <c r="J49" s="73"/>
      <c r="K49" s="23">
        <f t="shared" si="82"/>
        <v>15136731.329496959</v>
      </c>
      <c r="L49" s="23">
        <f t="shared" si="82"/>
        <v>13370755.127907874</v>
      </c>
      <c r="M49" s="23">
        <f t="shared" si="82"/>
        <v>14699280.548200149</v>
      </c>
      <c r="N49" s="23">
        <f t="shared" si="82"/>
        <v>16128747.248630427</v>
      </c>
      <c r="O49" s="23">
        <f t="shared" si="82"/>
        <v>17666006.455975391</v>
      </c>
      <c r="P49" s="23">
        <f t="shared" si="82"/>
        <v>3939543.9393139444</v>
      </c>
      <c r="R49" s="33"/>
      <c r="S49" s="24">
        <f t="shared" ref="S49:AX49" si="92">+S34*S42</f>
        <v>1205000</v>
      </c>
      <c r="T49" s="24">
        <f t="shared" si="92"/>
        <v>1215041.6666666665</v>
      </c>
      <c r="U49" s="24">
        <f t="shared" si="92"/>
        <v>1225146.09375</v>
      </c>
      <c r="V49" s="24">
        <f t="shared" si="92"/>
        <v>1235313.6299189811</v>
      </c>
      <c r="W49" s="24">
        <f t="shared" si="92"/>
        <v>1245544.6256585761</v>
      </c>
      <c r="X49" s="24">
        <f t="shared" si="92"/>
        <v>1255839.4332788154</v>
      </c>
      <c r="Y49" s="24">
        <f t="shared" si="92"/>
        <v>1266198.4069239185</v>
      </c>
      <c r="Z49" s="24">
        <f t="shared" si="92"/>
        <v>1276621.9025814543</v>
      </c>
      <c r="AA49" s="24">
        <f t="shared" si="92"/>
        <v>1287110.2780915755</v>
      </c>
      <c r="AB49" s="24">
        <f t="shared" si="92"/>
        <v>1297663.8931562486</v>
      </c>
      <c r="AC49" s="24">
        <f t="shared" si="92"/>
        <v>1308283.1093485784</v>
      </c>
      <c r="AD49" s="24">
        <f t="shared" si="92"/>
        <v>1318968.2901221439</v>
      </c>
      <c r="AE49" s="24">
        <f t="shared" si="92"/>
        <v>1065834.3660396645</v>
      </c>
      <c r="AF49" s="24">
        <f t="shared" si="92"/>
        <v>1074453.528615525</v>
      </c>
      <c r="AG49" s="24">
        <f t="shared" si="92"/>
        <v>1083126.0134773292</v>
      </c>
      <c r="AH49" s="24">
        <f t="shared" si="92"/>
        <v>1091852.1153392214</v>
      </c>
      <c r="AI49" s="24">
        <f t="shared" si="92"/>
        <v>1100632.1304455604</v>
      </c>
      <c r="AJ49" s="24">
        <f t="shared" si="92"/>
        <v>1109466.3565785661</v>
      </c>
      <c r="AK49" s="24">
        <f t="shared" si="92"/>
        <v>1118355.0930659641</v>
      </c>
      <c r="AL49" s="24">
        <f t="shared" si="92"/>
        <v>1127298.6407887302</v>
      </c>
      <c r="AM49" s="24">
        <f t="shared" si="92"/>
        <v>1136297.3021888305</v>
      </c>
      <c r="AN49" s="24">
        <f t="shared" si="92"/>
        <v>1145351.3812769763</v>
      </c>
      <c r="AO49" s="24">
        <f t="shared" si="92"/>
        <v>1154461.1836404596</v>
      </c>
      <c r="AP49" s="24">
        <f t="shared" si="92"/>
        <v>1163627.0164510477</v>
      </c>
      <c r="AQ49" s="24">
        <f t="shared" si="92"/>
        <v>1172849.1884728465</v>
      </c>
      <c r="AR49" s="24">
        <f t="shared" si="92"/>
        <v>1182128.0100702345</v>
      </c>
      <c r="AS49" s="24">
        <f t="shared" si="92"/>
        <v>1191463.7932158541</v>
      </c>
      <c r="AT49" s="24">
        <f t="shared" si="92"/>
        <v>1200856.8514986299</v>
      </c>
      <c r="AU49" s="24">
        <f t="shared" si="92"/>
        <v>1210307.5001317933</v>
      </c>
      <c r="AV49" s="24">
        <f t="shared" si="92"/>
        <v>1219816.0559610073</v>
      </c>
      <c r="AW49" s="24">
        <f t="shared" si="92"/>
        <v>1229382.8374724742</v>
      </c>
      <c r="AX49" s="24">
        <f t="shared" si="92"/>
        <v>1239008.164801117</v>
      </c>
      <c r="AY49" s="24">
        <f t="shared" ref="AY49:CD49" si="93">+AY34*AY42</f>
        <v>1248692.3597387932</v>
      </c>
      <c r="AZ49" s="24">
        <f t="shared" si="93"/>
        <v>1258435.7457425427</v>
      </c>
      <c r="BA49" s="24">
        <f t="shared" si="93"/>
        <v>1268238.6479428466</v>
      </c>
      <c r="BB49" s="24">
        <f t="shared" si="93"/>
        <v>1278101.3931520097</v>
      </c>
      <c r="BC49" s="24">
        <f t="shared" si="93"/>
        <v>1288024.3098725136</v>
      </c>
      <c r="BD49" s="24">
        <f t="shared" si="93"/>
        <v>1298007.7283053882</v>
      </c>
      <c r="BE49" s="24">
        <f t="shared" si="93"/>
        <v>1308051.9803586937</v>
      </c>
      <c r="BF49" s="24">
        <f t="shared" si="93"/>
        <v>1318157.3996560704</v>
      </c>
      <c r="BG49" s="24">
        <f t="shared" si="93"/>
        <v>1328324.3215451427</v>
      </c>
      <c r="BH49" s="24">
        <f t="shared" si="93"/>
        <v>1338553.0831062086</v>
      </c>
      <c r="BI49" s="24">
        <f t="shared" si="93"/>
        <v>1348844.0231608339</v>
      </c>
      <c r="BJ49" s="24">
        <f t="shared" si="93"/>
        <v>1359197.4822804183</v>
      </c>
      <c r="BK49" s="24">
        <f t="shared" si="93"/>
        <v>1369613.8027950749</v>
      </c>
      <c r="BL49" s="24">
        <f t="shared" si="93"/>
        <v>1380093.3288021348</v>
      </c>
      <c r="BM49" s="24">
        <f t="shared" si="93"/>
        <v>1390636.4061751999</v>
      </c>
      <c r="BN49" s="24">
        <f t="shared" si="93"/>
        <v>1401243.3825727478</v>
      </c>
      <c r="BO49" s="24">
        <f t="shared" si="93"/>
        <v>1411914.6074471064</v>
      </c>
      <c r="BP49" s="24">
        <f t="shared" si="93"/>
        <v>1422650.4320533723</v>
      </c>
      <c r="BQ49" s="24">
        <f t="shared" si="93"/>
        <v>1433451.2094582841</v>
      </c>
      <c r="BR49" s="24">
        <f t="shared" si="93"/>
        <v>1444317.2945493758</v>
      </c>
      <c r="BS49" s="24">
        <f t="shared" si="93"/>
        <v>1455249.0440438278</v>
      </c>
      <c r="BT49" s="24">
        <f t="shared" si="93"/>
        <v>1466246.8164977096</v>
      </c>
      <c r="BU49" s="24">
        <f t="shared" si="93"/>
        <v>1477310.9723150097</v>
      </c>
      <c r="BV49" s="24">
        <f t="shared" si="93"/>
        <v>1488441.8737569116</v>
      </c>
      <c r="BW49" s="24">
        <f t="shared" si="93"/>
        <v>1499639.8849508688</v>
      </c>
      <c r="BX49" s="24">
        <f t="shared" si="93"/>
        <v>1510905.3719000481</v>
      </c>
      <c r="BY49" s="24">
        <f t="shared" si="93"/>
        <v>1522238.7024924494</v>
      </c>
      <c r="BZ49" s="24">
        <f t="shared" si="93"/>
        <v>1533640.2465104274</v>
      </c>
      <c r="CA49" s="24">
        <f t="shared" si="93"/>
        <v>320839.66962588206</v>
      </c>
      <c r="CB49" s="24">
        <f t="shared" si="93"/>
        <v>322176.50158265233</v>
      </c>
      <c r="CC49" s="24">
        <f t="shared" si="93"/>
        <v>323518.90367257968</v>
      </c>
      <c r="CD49" s="24">
        <f t="shared" si="93"/>
        <v>324866.89910455048</v>
      </c>
      <c r="CE49" s="24">
        <f t="shared" ref="CE49:DL49" si="94">+CE34*CE42</f>
        <v>326220.51118415594</v>
      </c>
      <c r="CF49" s="24">
        <f t="shared" si="94"/>
        <v>327579.76331407204</v>
      </c>
      <c r="CG49" s="24">
        <f t="shared" si="94"/>
        <v>328944.67899456248</v>
      </c>
      <c r="CH49" s="24">
        <f t="shared" si="94"/>
        <v>330315.28182370216</v>
      </c>
      <c r="CI49" s="24">
        <f t="shared" si="94"/>
        <v>331691.59549796954</v>
      </c>
      <c r="CJ49" s="24">
        <f t="shared" si="94"/>
        <v>333073.64381253719</v>
      </c>
      <c r="CK49" s="24">
        <f t="shared" si="94"/>
        <v>334461.45066175237</v>
      </c>
      <c r="CL49" s="24">
        <f t="shared" si="94"/>
        <v>335855.04003952816</v>
      </c>
      <c r="CM49" s="24" t="e">
        <f t="shared" si="94"/>
        <v>#N/A</v>
      </c>
      <c r="CN49" s="24" t="e">
        <f t="shared" si="94"/>
        <v>#N/A</v>
      </c>
      <c r="CO49" s="24" t="e">
        <f t="shared" si="94"/>
        <v>#N/A</v>
      </c>
      <c r="CP49" s="24" t="e">
        <f t="shared" si="94"/>
        <v>#N/A</v>
      </c>
      <c r="CQ49" s="24" t="e">
        <f t="shared" si="94"/>
        <v>#N/A</v>
      </c>
      <c r="CR49" s="24" t="e">
        <f t="shared" si="94"/>
        <v>#N/A</v>
      </c>
      <c r="CS49" s="24" t="e">
        <f t="shared" si="94"/>
        <v>#N/A</v>
      </c>
      <c r="CT49" s="24" t="e">
        <f t="shared" si="94"/>
        <v>#N/A</v>
      </c>
      <c r="CU49" s="24" t="e">
        <f t="shared" si="94"/>
        <v>#N/A</v>
      </c>
      <c r="CV49" s="24" t="e">
        <f t="shared" si="94"/>
        <v>#N/A</v>
      </c>
      <c r="CW49" s="24" t="e">
        <f t="shared" si="94"/>
        <v>#N/A</v>
      </c>
      <c r="CX49" s="24" t="e">
        <f t="shared" si="94"/>
        <v>#N/A</v>
      </c>
      <c r="CY49" s="24" t="e">
        <f t="shared" si="94"/>
        <v>#N/A</v>
      </c>
      <c r="CZ49" s="24" t="e">
        <f t="shared" si="94"/>
        <v>#N/A</v>
      </c>
      <c r="DA49" s="24" t="e">
        <f t="shared" si="94"/>
        <v>#N/A</v>
      </c>
      <c r="DB49" s="24" t="e">
        <f t="shared" si="94"/>
        <v>#N/A</v>
      </c>
      <c r="DC49" s="24" t="e">
        <f t="shared" si="94"/>
        <v>#N/A</v>
      </c>
      <c r="DD49" s="24" t="e">
        <f t="shared" si="94"/>
        <v>#N/A</v>
      </c>
      <c r="DE49" s="24" t="e">
        <f t="shared" si="94"/>
        <v>#N/A</v>
      </c>
      <c r="DF49" s="24" t="e">
        <f t="shared" si="94"/>
        <v>#N/A</v>
      </c>
      <c r="DG49" s="24" t="e">
        <f t="shared" si="94"/>
        <v>#N/A</v>
      </c>
      <c r="DH49" s="24" t="e">
        <f t="shared" si="94"/>
        <v>#N/A</v>
      </c>
      <c r="DI49" s="24" t="e">
        <f t="shared" si="94"/>
        <v>#N/A</v>
      </c>
      <c r="DJ49" s="24" t="e">
        <f t="shared" si="94"/>
        <v>#N/A</v>
      </c>
      <c r="DK49" s="24" t="e">
        <f t="shared" si="94"/>
        <v>#N/A</v>
      </c>
      <c r="DL49" s="24" t="e">
        <f t="shared" si="94"/>
        <v>#N/A</v>
      </c>
    </row>
    <row r="50" spans="1:116" x14ac:dyDescent="0.35">
      <c r="D50" t="s">
        <v>812</v>
      </c>
      <c r="E50" s="8" t="str">
        <f t="shared" si="81"/>
        <v>50 LISTSALES-PV</v>
      </c>
      <c r="G50" s="367" t="s">
        <v>810</v>
      </c>
      <c r="H50" s="31"/>
      <c r="I50" s="73"/>
      <c r="J50" s="73"/>
      <c r="K50" s="258">
        <f t="shared" si="82"/>
        <v>10091154.219664639</v>
      </c>
      <c r="L50" s="258">
        <f t="shared" si="82"/>
        <v>8913836.7519385833</v>
      </c>
      <c r="M50" s="258">
        <f t="shared" si="82"/>
        <v>9799520.3654667661</v>
      </c>
      <c r="N50" s="258">
        <f t="shared" si="82"/>
        <v>10752498.165753618</v>
      </c>
      <c r="O50" s="258">
        <f t="shared" si="82"/>
        <v>11777337.637316927</v>
      </c>
      <c r="P50" s="258">
        <f t="shared" si="82"/>
        <v>2626362.6262092963</v>
      </c>
      <c r="R50" s="33"/>
      <c r="S50" s="138">
        <f t="shared" ref="S50:AX50" si="95">+S35*S43</f>
        <v>803333.33333333349</v>
      </c>
      <c r="T50" s="138">
        <f t="shared" si="95"/>
        <v>810027.77777777764</v>
      </c>
      <c r="U50" s="138">
        <f t="shared" si="95"/>
        <v>816764.0625</v>
      </c>
      <c r="V50" s="138">
        <f t="shared" si="95"/>
        <v>823542.41994598752</v>
      </c>
      <c r="W50" s="138">
        <f t="shared" si="95"/>
        <v>830363.0837723841</v>
      </c>
      <c r="X50" s="138">
        <f t="shared" si="95"/>
        <v>837226.28885254369</v>
      </c>
      <c r="Y50" s="138">
        <f t="shared" si="95"/>
        <v>844132.27128261235</v>
      </c>
      <c r="Z50" s="138">
        <f t="shared" si="95"/>
        <v>851081.26838763617</v>
      </c>
      <c r="AA50" s="138">
        <f t="shared" si="95"/>
        <v>858073.51872771699</v>
      </c>
      <c r="AB50" s="138">
        <f t="shared" si="95"/>
        <v>865109.26210416586</v>
      </c>
      <c r="AC50" s="138">
        <f t="shared" si="95"/>
        <v>872188.73956571904</v>
      </c>
      <c r="AD50" s="138">
        <f t="shared" si="95"/>
        <v>879312.19341476273</v>
      </c>
      <c r="AE50" s="138">
        <f t="shared" si="95"/>
        <v>710556.24402644299</v>
      </c>
      <c r="AF50" s="138">
        <f t="shared" si="95"/>
        <v>716302.35241034999</v>
      </c>
      <c r="AG50" s="138">
        <f t="shared" si="95"/>
        <v>722084.00898488611</v>
      </c>
      <c r="AH50" s="138">
        <f t="shared" si="95"/>
        <v>727901.41022614774</v>
      </c>
      <c r="AI50" s="138">
        <f t="shared" si="95"/>
        <v>733754.75363037363</v>
      </c>
      <c r="AJ50" s="138">
        <f t="shared" si="95"/>
        <v>739644.23771904421</v>
      </c>
      <c r="AK50" s="138">
        <f t="shared" si="95"/>
        <v>745570.06204397604</v>
      </c>
      <c r="AL50" s="138">
        <f t="shared" si="95"/>
        <v>751532.42719248682</v>
      </c>
      <c r="AM50" s="138">
        <f t="shared" si="95"/>
        <v>757531.53479255375</v>
      </c>
      <c r="AN50" s="138">
        <f t="shared" si="95"/>
        <v>763567.58751798421</v>
      </c>
      <c r="AO50" s="138">
        <f t="shared" si="95"/>
        <v>769640.7890936397</v>
      </c>
      <c r="AP50" s="138">
        <f t="shared" si="95"/>
        <v>775751.34430069849</v>
      </c>
      <c r="AQ50" s="138">
        <f t="shared" si="95"/>
        <v>781899.4589818978</v>
      </c>
      <c r="AR50" s="138">
        <f t="shared" si="95"/>
        <v>788085.34004682314</v>
      </c>
      <c r="AS50" s="138">
        <f t="shared" si="95"/>
        <v>794309.19547723606</v>
      </c>
      <c r="AT50" s="138">
        <f t="shared" si="95"/>
        <v>800571.23433241993</v>
      </c>
      <c r="AU50" s="138">
        <f t="shared" si="95"/>
        <v>806871.666754529</v>
      </c>
      <c r="AV50" s="138">
        <f t="shared" si="95"/>
        <v>813210.70397400483</v>
      </c>
      <c r="AW50" s="138">
        <f t="shared" si="95"/>
        <v>819588.5583149828</v>
      </c>
      <c r="AX50" s="138">
        <f t="shared" si="95"/>
        <v>826005.4432007448</v>
      </c>
      <c r="AY50" s="138">
        <f t="shared" ref="AY50:CD50" si="96">+AY35*AY43</f>
        <v>832461.57315919548</v>
      </c>
      <c r="AZ50" s="138">
        <f t="shared" si="96"/>
        <v>838957.16382836178</v>
      </c>
      <c r="BA50" s="138">
        <f t="shared" si="96"/>
        <v>845492.43196189776</v>
      </c>
      <c r="BB50" s="138">
        <f t="shared" si="96"/>
        <v>852067.59543467313</v>
      </c>
      <c r="BC50" s="138">
        <f t="shared" si="96"/>
        <v>858682.87324834254</v>
      </c>
      <c r="BD50" s="138">
        <f t="shared" si="96"/>
        <v>865338.48553692561</v>
      </c>
      <c r="BE50" s="138">
        <f t="shared" si="96"/>
        <v>872034.6535724625</v>
      </c>
      <c r="BF50" s="138">
        <f t="shared" si="96"/>
        <v>878771.5997707136</v>
      </c>
      <c r="BG50" s="138">
        <f t="shared" si="96"/>
        <v>885549.5476967619</v>
      </c>
      <c r="BH50" s="138">
        <f t="shared" si="96"/>
        <v>892368.72207080584</v>
      </c>
      <c r="BI50" s="138">
        <f t="shared" si="96"/>
        <v>899229.34877388936</v>
      </c>
      <c r="BJ50" s="138">
        <f t="shared" si="96"/>
        <v>906131.6548536123</v>
      </c>
      <c r="BK50" s="138">
        <f t="shared" si="96"/>
        <v>913075.86853004992</v>
      </c>
      <c r="BL50" s="138">
        <f t="shared" si="96"/>
        <v>920062.21920142323</v>
      </c>
      <c r="BM50" s="138">
        <f t="shared" si="96"/>
        <v>927090.93745013338</v>
      </c>
      <c r="BN50" s="138">
        <f t="shared" si="96"/>
        <v>934162.25504849863</v>
      </c>
      <c r="BO50" s="138">
        <f t="shared" si="96"/>
        <v>941276.40496473759</v>
      </c>
      <c r="BP50" s="138">
        <f t="shared" si="96"/>
        <v>948433.62136891484</v>
      </c>
      <c r="BQ50" s="138">
        <f t="shared" si="96"/>
        <v>955634.13963885617</v>
      </c>
      <c r="BR50" s="138">
        <f t="shared" si="96"/>
        <v>962878.19636625063</v>
      </c>
      <c r="BS50" s="138">
        <f t="shared" si="96"/>
        <v>970166.02936255187</v>
      </c>
      <c r="BT50" s="138">
        <f t="shared" si="96"/>
        <v>977497.87766513985</v>
      </c>
      <c r="BU50" s="138">
        <f t="shared" si="96"/>
        <v>984873.98154333991</v>
      </c>
      <c r="BV50" s="138">
        <f t="shared" si="96"/>
        <v>992294.58250460785</v>
      </c>
      <c r="BW50" s="138">
        <f t="shared" si="96"/>
        <v>999759.92330057919</v>
      </c>
      <c r="BX50" s="138">
        <f t="shared" si="96"/>
        <v>1007270.2479333654</v>
      </c>
      <c r="BY50" s="138">
        <f t="shared" si="96"/>
        <v>1014825.801661633</v>
      </c>
      <c r="BZ50" s="138">
        <f t="shared" si="96"/>
        <v>1022426.8310069516</v>
      </c>
      <c r="CA50" s="138">
        <f t="shared" si="96"/>
        <v>213893.11308392137</v>
      </c>
      <c r="CB50" s="138">
        <f t="shared" si="96"/>
        <v>214784.33438843492</v>
      </c>
      <c r="CC50" s="138">
        <f t="shared" si="96"/>
        <v>215679.26911505315</v>
      </c>
      <c r="CD50" s="138">
        <f t="shared" si="96"/>
        <v>216577.93273636699</v>
      </c>
      <c r="CE50" s="138">
        <f t="shared" ref="CE50:DL50" si="97">+CE35*CE43</f>
        <v>217480.34078943732</v>
      </c>
      <c r="CF50" s="138">
        <f t="shared" si="97"/>
        <v>218386.50887604803</v>
      </c>
      <c r="CG50" s="138">
        <f t="shared" si="97"/>
        <v>219296.45266304168</v>
      </c>
      <c r="CH50" s="138">
        <f t="shared" si="97"/>
        <v>220210.18788246813</v>
      </c>
      <c r="CI50" s="138">
        <f t="shared" si="97"/>
        <v>221127.73033197969</v>
      </c>
      <c r="CJ50" s="138">
        <f t="shared" si="97"/>
        <v>222049.0958750248</v>
      </c>
      <c r="CK50" s="138">
        <f t="shared" si="97"/>
        <v>222974.30044116828</v>
      </c>
      <c r="CL50" s="138">
        <f t="shared" si="97"/>
        <v>223903.36002635214</v>
      </c>
      <c r="CM50" s="138" t="e">
        <f t="shared" si="97"/>
        <v>#N/A</v>
      </c>
      <c r="CN50" s="138" t="e">
        <f t="shared" si="97"/>
        <v>#N/A</v>
      </c>
      <c r="CO50" s="138" t="e">
        <f t="shared" si="97"/>
        <v>#N/A</v>
      </c>
      <c r="CP50" s="138" t="e">
        <f t="shared" si="97"/>
        <v>#N/A</v>
      </c>
      <c r="CQ50" s="138" t="e">
        <f t="shared" si="97"/>
        <v>#N/A</v>
      </c>
      <c r="CR50" s="138" t="e">
        <f t="shared" si="97"/>
        <v>#N/A</v>
      </c>
      <c r="CS50" s="138" t="e">
        <f t="shared" si="97"/>
        <v>#N/A</v>
      </c>
      <c r="CT50" s="138" t="e">
        <f t="shared" si="97"/>
        <v>#N/A</v>
      </c>
      <c r="CU50" s="138" t="e">
        <f t="shared" si="97"/>
        <v>#N/A</v>
      </c>
      <c r="CV50" s="138" t="e">
        <f t="shared" si="97"/>
        <v>#N/A</v>
      </c>
      <c r="CW50" s="138" t="e">
        <f t="shared" si="97"/>
        <v>#N/A</v>
      </c>
      <c r="CX50" s="138" t="e">
        <f t="shared" si="97"/>
        <v>#N/A</v>
      </c>
      <c r="CY50" s="138" t="e">
        <f t="shared" si="97"/>
        <v>#N/A</v>
      </c>
      <c r="CZ50" s="138" t="e">
        <f t="shared" si="97"/>
        <v>#N/A</v>
      </c>
      <c r="DA50" s="138" t="e">
        <f t="shared" si="97"/>
        <v>#N/A</v>
      </c>
      <c r="DB50" s="138" t="e">
        <f t="shared" si="97"/>
        <v>#N/A</v>
      </c>
      <c r="DC50" s="138" t="e">
        <f t="shared" si="97"/>
        <v>#N/A</v>
      </c>
      <c r="DD50" s="138" t="e">
        <f t="shared" si="97"/>
        <v>#N/A</v>
      </c>
      <c r="DE50" s="138" t="e">
        <f t="shared" si="97"/>
        <v>#N/A</v>
      </c>
      <c r="DF50" s="138" t="e">
        <f t="shared" si="97"/>
        <v>#N/A</v>
      </c>
      <c r="DG50" s="138" t="e">
        <f t="shared" si="97"/>
        <v>#N/A</v>
      </c>
      <c r="DH50" s="138" t="e">
        <f t="shared" si="97"/>
        <v>#N/A</v>
      </c>
      <c r="DI50" s="138" t="e">
        <f t="shared" si="97"/>
        <v>#N/A</v>
      </c>
      <c r="DJ50" s="138" t="e">
        <f t="shared" si="97"/>
        <v>#N/A</v>
      </c>
      <c r="DK50" s="138" t="e">
        <f t="shared" si="97"/>
        <v>#N/A</v>
      </c>
      <c r="DL50" s="138" t="e">
        <f t="shared" si="97"/>
        <v>#N/A</v>
      </c>
    </row>
    <row r="51" spans="1:116" x14ac:dyDescent="0.35">
      <c r="A51" s="27"/>
      <c r="B51" s="27"/>
      <c r="C51" t="s">
        <v>198</v>
      </c>
      <c r="D51" t="s">
        <v>812</v>
      </c>
      <c r="E51" s="8" t="str">
        <f t="shared" si="81"/>
        <v>51 LISTSALES-PV</v>
      </c>
      <c r="F51" s="27"/>
      <c r="G51" s="301" t="s">
        <v>815</v>
      </c>
      <c r="H51" s="31"/>
      <c r="I51" s="73"/>
      <c r="J51" s="73"/>
      <c r="K51" s="33">
        <f t="shared" si="82"/>
        <v>50455771.098323196</v>
      </c>
      <c r="L51" s="33">
        <f t="shared" si="82"/>
        <v>44569183.759692922</v>
      </c>
      <c r="M51" s="33">
        <f t="shared" si="82"/>
        <v>48997601.82733383</v>
      </c>
      <c r="N51" s="33">
        <f t="shared" si="82"/>
        <v>53762490.828768089</v>
      </c>
      <c r="O51" s="33">
        <f t="shared" si="82"/>
        <v>58886688.186584637</v>
      </c>
      <c r="P51" s="33">
        <f t="shared" si="82"/>
        <v>13131813.131046481</v>
      </c>
      <c r="R51" s="33"/>
      <c r="S51" s="33">
        <f t="shared" ref="S51:AX51" si="98">SUM(S46:S50)</f>
        <v>4016666.6666666674</v>
      </c>
      <c r="T51" s="33">
        <f t="shared" si="98"/>
        <v>4050138.8888888881</v>
      </c>
      <c r="U51" s="33">
        <f t="shared" si="98"/>
        <v>4083820.3125</v>
      </c>
      <c r="V51" s="33">
        <f t="shared" si="98"/>
        <v>4117712.099729937</v>
      </c>
      <c r="W51" s="33">
        <f t="shared" si="98"/>
        <v>4151815.4188619205</v>
      </c>
      <c r="X51" s="33">
        <f t="shared" si="98"/>
        <v>4186131.4442627179</v>
      </c>
      <c r="Y51" s="33">
        <f t="shared" si="98"/>
        <v>4220661.3564130617</v>
      </c>
      <c r="Z51" s="33">
        <f t="shared" si="98"/>
        <v>4255406.3419381808</v>
      </c>
      <c r="AA51" s="33">
        <f t="shared" si="98"/>
        <v>4290367.5936385849</v>
      </c>
      <c r="AB51" s="33">
        <f t="shared" si="98"/>
        <v>4325546.3105208296</v>
      </c>
      <c r="AC51" s="33">
        <f t="shared" si="98"/>
        <v>4360943.6978285955</v>
      </c>
      <c r="AD51" s="33">
        <f t="shared" si="98"/>
        <v>4396560.967073814</v>
      </c>
      <c r="AE51" s="33">
        <f t="shared" si="98"/>
        <v>3552781.2201322149</v>
      </c>
      <c r="AF51" s="33">
        <f t="shared" si="98"/>
        <v>3581511.76205175</v>
      </c>
      <c r="AG51" s="33">
        <f t="shared" si="98"/>
        <v>3610420.0449244305</v>
      </c>
      <c r="AH51" s="33">
        <f t="shared" si="98"/>
        <v>3639507.0511307381</v>
      </c>
      <c r="AI51" s="33">
        <f t="shared" si="98"/>
        <v>3668773.7681518681</v>
      </c>
      <c r="AJ51" s="33">
        <f t="shared" si="98"/>
        <v>3698221.1885952204</v>
      </c>
      <c r="AK51" s="33">
        <f t="shared" si="98"/>
        <v>3727850.3102198802</v>
      </c>
      <c r="AL51" s="33">
        <f t="shared" si="98"/>
        <v>3757662.1359624341</v>
      </c>
      <c r="AM51" s="33">
        <f t="shared" si="98"/>
        <v>3787657.6739627682</v>
      </c>
      <c r="AN51" s="33">
        <f t="shared" si="98"/>
        <v>3817837.9375899211</v>
      </c>
      <c r="AO51" s="33">
        <f t="shared" si="98"/>
        <v>3848203.9454681985</v>
      </c>
      <c r="AP51" s="33">
        <f t="shared" si="98"/>
        <v>3878756.7215034924</v>
      </c>
      <c r="AQ51" s="33">
        <f t="shared" si="98"/>
        <v>3909497.2949094884</v>
      </c>
      <c r="AR51" s="33">
        <f t="shared" si="98"/>
        <v>3940426.7002341151</v>
      </c>
      <c r="AS51" s="33">
        <f t="shared" si="98"/>
        <v>3971545.9773861803</v>
      </c>
      <c r="AT51" s="33">
        <f t="shared" si="98"/>
        <v>4002856.1716620997</v>
      </c>
      <c r="AU51" s="33">
        <f t="shared" si="98"/>
        <v>4034358.3337726444</v>
      </c>
      <c r="AV51" s="33">
        <f t="shared" si="98"/>
        <v>4066053.5198700242</v>
      </c>
      <c r="AW51" s="33">
        <f t="shared" si="98"/>
        <v>4097942.791574914</v>
      </c>
      <c r="AX51" s="33">
        <f t="shared" si="98"/>
        <v>4130027.2160037234</v>
      </c>
      <c r="AY51" s="33">
        <f t="shared" ref="AY51:CD51" si="99">SUM(AY46:AY50)</f>
        <v>4162307.8657959774</v>
      </c>
      <c r="AZ51" s="33">
        <f t="shared" si="99"/>
        <v>4194785.8191418089</v>
      </c>
      <c r="BA51" s="33">
        <f t="shared" si="99"/>
        <v>4227462.1598094888</v>
      </c>
      <c r="BB51" s="33">
        <f t="shared" si="99"/>
        <v>4260337.9771733657</v>
      </c>
      <c r="BC51" s="33">
        <f t="shared" si="99"/>
        <v>4293414.3662417131</v>
      </c>
      <c r="BD51" s="33">
        <f t="shared" si="99"/>
        <v>4326692.4276846284</v>
      </c>
      <c r="BE51" s="33">
        <f t="shared" si="99"/>
        <v>4360173.2678623125</v>
      </c>
      <c r="BF51" s="33">
        <f t="shared" si="99"/>
        <v>4393857.998853568</v>
      </c>
      <c r="BG51" s="33">
        <f t="shared" si="99"/>
        <v>4427747.7384838099</v>
      </c>
      <c r="BH51" s="33">
        <f t="shared" si="99"/>
        <v>4461843.6103540296</v>
      </c>
      <c r="BI51" s="33">
        <f t="shared" si="99"/>
        <v>4496146.7438694471</v>
      </c>
      <c r="BJ51" s="33">
        <f t="shared" si="99"/>
        <v>4530658.2742680619</v>
      </c>
      <c r="BK51" s="33">
        <f t="shared" si="99"/>
        <v>4565379.3426502496</v>
      </c>
      <c r="BL51" s="33">
        <f t="shared" si="99"/>
        <v>4600311.0960071161</v>
      </c>
      <c r="BM51" s="33">
        <f t="shared" si="99"/>
        <v>4635454.6872506673</v>
      </c>
      <c r="BN51" s="33">
        <f t="shared" si="99"/>
        <v>4670811.2752424935</v>
      </c>
      <c r="BO51" s="33">
        <f t="shared" si="99"/>
        <v>4706382.024823688</v>
      </c>
      <c r="BP51" s="33">
        <f t="shared" si="99"/>
        <v>4742168.1068445742</v>
      </c>
      <c r="BQ51" s="33">
        <f t="shared" si="99"/>
        <v>4778170.6981942812</v>
      </c>
      <c r="BR51" s="33">
        <f t="shared" si="99"/>
        <v>4814390.9818312535</v>
      </c>
      <c r="BS51" s="33">
        <f t="shared" si="99"/>
        <v>4850830.1468127593</v>
      </c>
      <c r="BT51" s="33">
        <f t="shared" si="99"/>
        <v>4887489.3883256996</v>
      </c>
      <c r="BU51" s="33">
        <f t="shared" si="99"/>
        <v>4924369.9077166999</v>
      </c>
      <c r="BV51" s="33">
        <f t="shared" si="99"/>
        <v>4961472.9125230396</v>
      </c>
      <c r="BW51" s="33">
        <f t="shared" si="99"/>
        <v>4998799.616502896</v>
      </c>
      <c r="BX51" s="33">
        <f t="shared" si="99"/>
        <v>5036351.239666827</v>
      </c>
      <c r="BY51" s="33">
        <f t="shared" si="99"/>
        <v>5074129.0083081648</v>
      </c>
      <c r="BZ51" s="33">
        <f t="shared" si="99"/>
        <v>5112134.1550347582</v>
      </c>
      <c r="CA51" s="33">
        <f t="shared" si="99"/>
        <v>1069465.5654196069</v>
      </c>
      <c r="CB51" s="33">
        <f t="shared" si="99"/>
        <v>1073921.6719421747</v>
      </c>
      <c r="CC51" s="33">
        <f t="shared" si="99"/>
        <v>1078396.3455752658</v>
      </c>
      <c r="CD51" s="33">
        <f t="shared" si="99"/>
        <v>1082889.6636818349</v>
      </c>
      <c r="CE51" s="33">
        <f t="shared" ref="CE51:DJ51" si="100">SUM(CE46:CE50)</f>
        <v>1087401.7039471867</v>
      </c>
      <c r="CF51" s="33">
        <f t="shared" si="100"/>
        <v>1091932.5443802401</v>
      </c>
      <c r="CG51" s="33">
        <f t="shared" si="100"/>
        <v>1096482.2633152085</v>
      </c>
      <c r="CH51" s="33">
        <f t="shared" si="100"/>
        <v>1101050.9394123408</v>
      </c>
      <c r="CI51" s="33">
        <f t="shared" si="100"/>
        <v>1105638.6516598985</v>
      </c>
      <c r="CJ51" s="33">
        <f t="shared" si="100"/>
        <v>1110245.479375124</v>
      </c>
      <c r="CK51" s="33">
        <f t="shared" si="100"/>
        <v>1114871.5022058415</v>
      </c>
      <c r="CL51" s="33">
        <f t="shared" si="100"/>
        <v>1119516.8001317608</v>
      </c>
      <c r="CM51" s="33" t="e">
        <f t="shared" si="100"/>
        <v>#N/A</v>
      </c>
      <c r="CN51" s="33" t="e">
        <f t="shared" si="100"/>
        <v>#N/A</v>
      </c>
      <c r="CO51" s="33" t="e">
        <f t="shared" si="100"/>
        <v>#N/A</v>
      </c>
      <c r="CP51" s="33" t="e">
        <f t="shared" si="100"/>
        <v>#N/A</v>
      </c>
      <c r="CQ51" s="33" t="e">
        <f t="shared" si="100"/>
        <v>#N/A</v>
      </c>
      <c r="CR51" s="33" t="e">
        <f t="shared" si="100"/>
        <v>#N/A</v>
      </c>
      <c r="CS51" s="33" t="e">
        <f t="shared" si="100"/>
        <v>#N/A</v>
      </c>
      <c r="CT51" s="33" t="e">
        <f t="shared" si="100"/>
        <v>#N/A</v>
      </c>
      <c r="CU51" s="33" t="e">
        <f t="shared" si="100"/>
        <v>#N/A</v>
      </c>
      <c r="CV51" s="33" t="e">
        <f t="shared" si="100"/>
        <v>#N/A</v>
      </c>
      <c r="CW51" s="33" t="e">
        <f t="shared" si="100"/>
        <v>#N/A</v>
      </c>
      <c r="CX51" s="33" t="e">
        <f t="shared" si="100"/>
        <v>#N/A</v>
      </c>
      <c r="CY51" s="33" t="e">
        <f t="shared" si="100"/>
        <v>#N/A</v>
      </c>
      <c r="CZ51" s="33" t="e">
        <f t="shared" si="100"/>
        <v>#N/A</v>
      </c>
      <c r="DA51" s="33" t="e">
        <f t="shared" si="100"/>
        <v>#N/A</v>
      </c>
      <c r="DB51" s="33" t="e">
        <f t="shared" si="100"/>
        <v>#N/A</v>
      </c>
      <c r="DC51" s="33" t="e">
        <f t="shared" si="100"/>
        <v>#N/A</v>
      </c>
      <c r="DD51" s="33" t="e">
        <f t="shared" si="100"/>
        <v>#N/A</v>
      </c>
      <c r="DE51" s="33" t="e">
        <f t="shared" si="100"/>
        <v>#N/A</v>
      </c>
      <c r="DF51" s="33" t="e">
        <f t="shared" si="100"/>
        <v>#N/A</v>
      </c>
      <c r="DG51" s="33" t="e">
        <f t="shared" si="100"/>
        <v>#N/A</v>
      </c>
      <c r="DH51" s="33" t="e">
        <f t="shared" si="100"/>
        <v>#N/A</v>
      </c>
      <c r="DI51" s="33" t="e">
        <f t="shared" si="100"/>
        <v>#N/A</v>
      </c>
      <c r="DJ51" s="33" t="e">
        <f t="shared" si="100"/>
        <v>#N/A</v>
      </c>
      <c r="DK51" s="33" t="e">
        <f t="shared" ref="DK51:EP51" si="101">SUM(DK46:DK50)</f>
        <v>#N/A</v>
      </c>
      <c r="DL51" s="33" t="e">
        <f t="shared" si="101"/>
        <v>#N/A</v>
      </c>
    </row>
    <row r="52" spans="1:116" x14ac:dyDescent="0.35">
      <c r="A52" s="27"/>
      <c r="B52" s="27"/>
      <c r="C52" s="27"/>
      <c r="D52" t="s">
        <v>812</v>
      </c>
      <c r="E52" s="8" t="str">
        <f t="shared" si="81"/>
        <v>52 LISTSALES-PV</v>
      </c>
      <c r="F52" s="27"/>
      <c r="G52" s="342"/>
      <c r="H52" s="31"/>
      <c r="I52" s="73"/>
      <c r="J52" s="73"/>
      <c r="K52" s="38"/>
      <c r="L52" s="38"/>
      <c r="M52" s="38"/>
      <c r="N52" s="38"/>
      <c r="O52" s="38"/>
      <c r="P52" s="38"/>
      <c r="R52" s="33"/>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c r="BZ52" s="38"/>
      <c r="CA52" s="38"/>
      <c r="CB52" s="38"/>
      <c r="CC52" s="38"/>
      <c r="CD52" s="38"/>
      <c r="CE52" s="38"/>
      <c r="CF52" s="38"/>
      <c r="CG52" s="38"/>
      <c r="CH52" s="38"/>
      <c r="CI52" s="38"/>
      <c r="CJ52" s="38"/>
      <c r="CK52" s="38"/>
      <c r="CL52" s="38"/>
      <c r="CM52" s="38"/>
      <c r="CN52" s="38"/>
      <c r="CO52" s="38"/>
      <c r="CP52" s="38"/>
      <c r="CQ52" s="38"/>
      <c r="CR52" s="38"/>
      <c r="CS52" s="38"/>
      <c r="CT52" s="38"/>
      <c r="CU52" s="38"/>
      <c r="CV52" s="38"/>
      <c r="CW52" s="38"/>
      <c r="CX52" s="38"/>
      <c r="CY52" s="38"/>
      <c r="CZ52" s="38"/>
      <c r="DA52" s="38"/>
      <c r="DB52" s="38"/>
      <c r="DC52" s="38"/>
      <c r="DD52" s="38"/>
      <c r="DE52" s="38"/>
      <c r="DF52" s="38"/>
      <c r="DG52" s="38"/>
      <c r="DH52" s="38"/>
      <c r="DI52" s="38"/>
      <c r="DJ52" s="38"/>
      <c r="DK52" s="38"/>
      <c r="DL52" s="38"/>
    </row>
    <row r="53" spans="1:116" x14ac:dyDescent="0.35">
      <c r="D53" t="s">
        <v>812</v>
      </c>
      <c r="E53" s="8" t="str">
        <f t="shared" si="81"/>
        <v>53 LISTSALES-PV</v>
      </c>
      <c r="G53" s="129" t="s">
        <v>820</v>
      </c>
      <c r="H53" s="31"/>
      <c r="I53" s="73"/>
      <c r="J53" s="73"/>
      <c r="K53" s="18"/>
      <c r="L53" s="18"/>
      <c r="M53" s="18"/>
      <c r="N53" s="18"/>
      <c r="O53" s="18"/>
      <c r="P53" s="18"/>
      <c r="R53" s="33"/>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N53" s="73"/>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row>
    <row r="54" spans="1:116" x14ac:dyDescent="0.35">
      <c r="D54" t="s">
        <v>812</v>
      </c>
      <c r="E54" s="8" t="str">
        <f t="shared" si="81"/>
        <v>54 LISTSALES-PV</v>
      </c>
      <c r="G54" s="372" t="s">
        <v>519</v>
      </c>
      <c r="H54" s="31"/>
      <c r="I54" s="73"/>
      <c r="J54" s="73"/>
      <c r="K54" s="18">
        <v>10</v>
      </c>
      <c r="L54" s="18">
        <v>10</v>
      </c>
      <c r="M54" s="18">
        <v>10</v>
      </c>
      <c r="N54" s="18">
        <v>10</v>
      </c>
      <c r="O54" s="18">
        <v>10</v>
      </c>
      <c r="P54" s="18">
        <v>10</v>
      </c>
      <c r="R54" s="33"/>
      <c r="S54" s="19">
        <f t="shared" ref="S54:AB58" si="102">INDEX($K:$P,ROW(),MATCH(S$3,$K$2:$P$2,0))</f>
        <v>10</v>
      </c>
      <c r="T54" s="19">
        <f t="shared" si="102"/>
        <v>10</v>
      </c>
      <c r="U54" s="19">
        <f t="shared" si="102"/>
        <v>10</v>
      </c>
      <c r="V54" s="19">
        <f t="shared" si="102"/>
        <v>10</v>
      </c>
      <c r="W54" s="19">
        <f t="shared" si="102"/>
        <v>10</v>
      </c>
      <c r="X54" s="19">
        <f t="shared" si="102"/>
        <v>10</v>
      </c>
      <c r="Y54" s="19">
        <f t="shared" si="102"/>
        <v>10</v>
      </c>
      <c r="Z54" s="19">
        <f t="shared" si="102"/>
        <v>10</v>
      </c>
      <c r="AA54" s="19">
        <f t="shared" si="102"/>
        <v>10</v>
      </c>
      <c r="AB54" s="19">
        <f t="shared" si="102"/>
        <v>10</v>
      </c>
      <c r="AC54" s="19">
        <f t="shared" ref="AC54:AL58" si="103">INDEX($K:$P,ROW(),MATCH(AC$3,$K$2:$P$2,0))</f>
        <v>10</v>
      </c>
      <c r="AD54" s="19">
        <f t="shared" si="103"/>
        <v>10</v>
      </c>
      <c r="AE54" s="19">
        <f t="shared" si="103"/>
        <v>10</v>
      </c>
      <c r="AF54" s="19">
        <f t="shared" si="103"/>
        <v>10</v>
      </c>
      <c r="AG54" s="19">
        <f t="shared" si="103"/>
        <v>10</v>
      </c>
      <c r="AH54" s="19">
        <f t="shared" si="103"/>
        <v>10</v>
      </c>
      <c r="AI54" s="19">
        <f t="shared" si="103"/>
        <v>10</v>
      </c>
      <c r="AJ54" s="19">
        <f t="shared" si="103"/>
        <v>10</v>
      </c>
      <c r="AK54" s="19">
        <f t="shared" si="103"/>
        <v>10</v>
      </c>
      <c r="AL54" s="19">
        <f t="shared" si="103"/>
        <v>10</v>
      </c>
      <c r="AM54" s="19">
        <f t="shared" ref="AM54:AV58" si="104">INDEX($K:$P,ROW(),MATCH(AM$3,$K$2:$P$2,0))</f>
        <v>10</v>
      </c>
      <c r="AN54" s="19">
        <f t="shared" si="104"/>
        <v>10</v>
      </c>
      <c r="AO54" s="19">
        <f t="shared" si="104"/>
        <v>10</v>
      </c>
      <c r="AP54" s="19">
        <f t="shared" si="104"/>
        <v>10</v>
      </c>
      <c r="AQ54" s="19">
        <f t="shared" si="104"/>
        <v>10</v>
      </c>
      <c r="AR54" s="19">
        <f t="shared" si="104"/>
        <v>10</v>
      </c>
      <c r="AS54" s="19">
        <f t="shared" si="104"/>
        <v>10</v>
      </c>
      <c r="AT54" s="19">
        <f t="shared" si="104"/>
        <v>10</v>
      </c>
      <c r="AU54" s="19">
        <f t="shared" si="104"/>
        <v>10</v>
      </c>
      <c r="AV54" s="19">
        <f t="shared" si="104"/>
        <v>10</v>
      </c>
      <c r="AW54" s="19">
        <f t="shared" ref="AW54:BF58" si="105">INDEX($K:$P,ROW(),MATCH(AW$3,$K$2:$P$2,0))</f>
        <v>10</v>
      </c>
      <c r="AX54" s="19">
        <f t="shared" si="105"/>
        <v>10</v>
      </c>
      <c r="AY54" s="19">
        <f t="shared" si="105"/>
        <v>10</v>
      </c>
      <c r="AZ54" s="19">
        <f t="shared" si="105"/>
        <v>10</v>
      </c>
      <c r="BA54" s="19">
        <f t="shared" si="105"/>
        <v>10</v>
      </c>
      <c r="BB54" s="19">
        <f t="shared" si="105"/>
        <v>10</v>
      </c>
      <c r="BC54" s="19">
        <f t="shared" si="105"/>
        <v>10</v>
      </c>
      <c r="BD54" s="19">
        <f t="shared" si="105"/>
        <v>10</v>
      </c>
      <c r="BE54" s="19">
        <f t="shared" si="105"/>
        <v>10</v>
      </c>
      <c r="BF54" s="19">
        <f t="shared" si="105"/>
        <v>10</v>
      </c>
      <c r="BG54" s="19">
        <f t="shared" ref="BG54:BP58" si="106">INDEX($K:$P,ROW(),MATCH(BG$3,$K$2:$P$2,0))</f>
        <v>10</v>
      </c>
      <c r="BH54" s="19">
        <f t="shared" si="106"/>
        <v>10</v>
      </c>
      <c r="BI54" s="19">
        <f t="shared" si="106"/>
        <v>10</v>
      </c>
      <c r="BJ54" s="19">
        <f t="shared" si="106"/>
        <v>10</v>
      </c>
      <c r="BK54" s="19">
        <f t="shared" si="106"/>
        <v>10</v>
      </c>
      <c r="BL54" s="19">
        <f t="shared" si="106"/>
        <v>10</v>
      </c>
      <c r="BM54" s="19">
        <f t="shared" si="106"/>
        <v>10</v>
      </c>
      <c r="BN54" s="19">
        <f t="shared" si="106"/>
        <v>10</v>
      </c>
      <c r="BO54" s="19">
        <f t="shared" si="106"/>
        <v>10</v>
      </c>
      <c r="BP54" s="19">
        <f t="shared" si="106"/>
        <v>10</v>
      </c>
      <c r="BQ54" s="19">
        <f t="shared" ref="BQ54:BZ58" si="107">INDEX($K:$P,ROW(),MATCH(BQ$3,$K$2:$P$2,0))</f>
        <v>10</v>
      </c>
      <c r="BR54" s="19">
        <f t="shared" si="107"/>
        <v>10</v>
      </c>
      <c r="BS54" s="19">
        <f t="shared" si="107"/>
        <v>10</v>
      </c>
      <c r="BT54" s="19">
        <f t="shared" si="107"/>
        <v>10</v>
      </c>
      <c r="BU54" s="19">
        <f t="shared" si="107"/>
        <v>10</v>
      </c>
      <c r="BV54" s="19">
        <f t="shared" si="107"/>
        <v>10</v>
      </c>
      <c r="BW54" s="19">
        <f t="shared" si="107"/>
        <v>10</v>
      </c>
      <c r="BX54" s="19">
        <f t="shared" si="107"/>
        <v>10</v>
      </c>
      <c r="BY54" s="19">
        <f t="shared" si="107"/>
        <v>10</v>
      </c>
      <c r="BZ54" s="19">
        <f t="shared" si="107"/>
        <v>10</v>
      </c>
      <c r="CA54" s="19">
        <f t="shared" ref="CA54:CJ58" si="108">INDEX($K:$P,ROW(),MATCH(CA$3,$K$2:$P$2,0))</f>
        <v>10</v>
      </c>
      <c r="CB54" s="19">
        <f t="shared" si="108"/>
        <v>10</v>
      </c>
      <c r="CC54" s="19">
        <f t="shared" si="108"/>
        <v>10</v>
      </c>
      <c r="CD54" s="19">
        <f t="shared" si="108"/>
        <v>10</v>
      </c>
      <c r="CE54" s="19">
        <f t="shared" si="108"/>
        <v>10</v>
      </c>
      <c r="CF54" s="19">
        <f t="shared" si="108"/>
        <v>10</v>
      </c>
      <c r="CG54" s="19">
        <f t="shared" si="108"/>
        <v>10</v>
      </c>
      <c r="CH54" s="19">
        <f t="shared" si="108"/>
        <v>10</v>
      </c>
      <c r="CI54" s="19">
        <f t="shared" si="108"/>
        <v>10</v>
      </c>
      <c r="CJ54" s="19">
        <f t="shared" si="108"/>
        <v>10</v>
      </c>
      <c r="CK54" s="19">
        <f t="shared" ref="CK54:CT58" si="109">INDEX($K:$P,ROW(),MATCH(CK$3,$K$2:$P$2,0))</f>
        <v>10</v>
      </c>
      <c r="CL54" s="19">
        <f t="shared" si="109"/>
        <v>10</v>
      </c>
      <c r="CM54" s="19" t="e">
        <f t="shared" si="109"/>
        <v>#N/A</v>
      </c>
      <c r="CN54" s="19" t="e">
        <f t="shared" si="109"/>
        <v>#N/A</v>
      </c>
      <c r="CO54" s="19" t="e">
        <f t="shared" si="109"/>
        <v>#N/A</v>
      </c>
      <c r="CP54" s="19" t="e">
        <f t="shared" si="109"/>
        <v>#N/A</v>
      </c>
      <c r="CQ54" s="19" t="e">
        <f t="shared" si="109"/>
        <v>#N/A</v>
      </c>
      <c r="CR54" s="19" t="e">
        <f t="shared" si="109"/>
        <v>#N/A</v>
      </c>
      <c r="CS54" s="19" t="e">
        <f t="shared" si="109"/>
        <v>#N/A</v>
      </c>
      <c r="CT54" s="19" t="e">
        <f t="shared" si="109"/>
        <v>#N/A</v>
      </c>
      <c r="CU54" s="19" t="e">
        <f t="shared" ref="CU54:DD58" si="110">INDEX($K:$P,ROW(),MATCH(CU$3,$K$2:$P$2,0))</f>
        <v>#N/A</v>
      </c>
      <c r="CV54" s="19" t="e">
        <f t="shared" si="110"/>
        <v>#N/A</v>
      </c>
      <c r="CW54" s="19" t="e">
        <f t="shared" si="110"/>
        <v>#N/A</v>
      </c>
      <c r="CX54" s="19" t="e">
        <f t="shared" si="110"/>
        <v>#N/A</v>
      </c>
      <c r="CY54" s="19" t="e">
        <f t="shared" si="110"/>
        <v>#N/A</v>
      </c>
      <c r="CZ54" s="19" t="e">
        <f t="shared" si="110"/>
        <v>#N/A</v>
      </c>
      <c r="DA54" s="19" t="e">
        <f t="shared" si="110"/>
        <v>#N/A</v>
      </c>
      <c r="DB54" s="19" t="e">
        <f t="shared" si="110"/>
        <v>#N/A</v>
      </c>
      <c r="DC54" s="19" t="e">
        <f t="shared" si="110"/>
        <v>#N/A</v>
      </c>
      <c r="DD54" s="19" t="e">
        <f t="shared" si="110"/>
        <v>#N/A</v>
      </c>
      <c r="DE54" s="19" t="e">
        <f t="shared" ref="DE54:DL58" si="111">INDEX($K:$P,ROW(),MATCH(DE$3,$K$2:$P$2,0))</f>
        <v>#N/A</v>
      </c>
      <c r="DF54" s="19" t="e">
        <f t="shared" si="111"/>
        <v>#N/A</v>
      </c>
      <c r="DG54" s="19" t="e">
        <f t="shared" si="111"/>
        <v>#N/A</v>
      </c>
      <c r="DH54" s="19" t="e">
        <f t="shared" si="111"/>
        <v>#N/A</v>
      </c>
      <c r="DI54" s="19" t="e">
        <f t="shared" si="111"/>
        <v>#N/A</v>
      </c>
      <c r="DJ54" s="19" t="e">
        <f t="shared" si="111"/>
        <v>#N/A</v>
      </c>
      <c r="DK54" s="19" t="e">
        <f t="shared" si="111"/>
        <v>#N/A</v>
      </c>
      <c r="DL54" s="19" t="e">
        <f t="shared" si="111"/>
        <v>#N/A</v>
      </c>
    </row>
    <row r="55" spans="1:116" x14ac:dyDescent="0.35">
      <c r="D55" t="s">
        <v>812</v>
      </c>
      <c r="E55" s="8" t="str">
        <f t="shared" si="81"/>
        <v>55 LISTSALES-PV</v>
      </c>
      <c r="G55" s="372" t="s">
        <v>520</v>
      </c>
      <c r="H55" s="31"/>
      <c r="I55" s="73"/>
      <c r="J55" s="73"/>
      <c r="K55" s="18">
        <v>10</v>
      </c>
      <c r="L55" s="18">
        <v>10</v>
      </c>
      <c r="M55" s="18">
        <v>10</v>
      </c>
      <c r="N55" s="18">
        <v>10</v>
      </c>
      <c r="O55" s="18">
        <v>10</v>
      </c>
      <c r="P55" s="18">
        <v>10</v>
      </c>
      <c r="R55" s="33"/>
      <c r="S55" s="19">
        <f t="shared" si="102"/>
        <v>10</v>
      </c>
      <c r="T55" s="19">
        <f t="shared" si="102"/>
        <v>10</v>
      </c>
      <c r="U55" s="19">
        <f t="shared" si="102"/>
        <v>10</v>
      </c>
      <c r="V55" s="19">
        <f t="shared" si="102"/>
        <v>10</v>
      </c>
      <c r="W55" s="19">
        <f t="shared" si="102"/>
        <v>10</v>
      </c>
      <c r="X55" s="19">
        <f t="shared" si="102"/>
        <v>10</v>
      </c>
      <c r="Y55" s="19">
        <f t="shared" si="102"/>
        <v>10</v>
      </c>
      <c r="Z55" s="19">
        <f t="shared" si="102"/>
        <v>10</v>
      </c>
      <c r="AA55" s="19">
        <f t="shared" si="102"/>
        <v>10</v>
      </c>
      <c r="AB55" s="19">
        <f t="shared" si="102"/>
        <v>10</v>
      </c>
      <c r="AC55" s="19">
        <f t="shared" si="103"/>
        <v>10</v>
      </c>
      <c r="AD55" s="19">
        <f t="shared" si="103"/>
        <v>10</v>
      </c>
      <c r="AE55" s="19">
        <f t="shared" si="103"/>
        <v>10</v>
      </c>
      <c r="AF55" s="19">
        <f t="shared" si="103"/>
        <v>10</v>
      </c>
      <c r="AG55" s="19">
        <f t="shared" si="103"/>
        <v>10</v>
      </c>
      <c r="AH55" s="19">
        <f t="shared" si="103"/>
        <v>10</v>
      </c>
      <c r="AI55" s="19">
        <f t="shared" si="103"/>
        <v>10</v>
      </c>
      <c r="AJ55" s="19">
        <f t="shared" si="103"/>
        <v>10</v>
      </c>
      <c r="AK55" s="19">
        <f t="shared" si="103"/>
        <v>10</v>
      </c>
      <c r="AL55" s="19">
        <f t="shared" si="103"/>
        <v>10</v>
      </c>
      <c r="AM55" s="19">
        <f t="shared" si="104"/>
        <v>10</v>
      </c>
      <c r="AN55" s="19">
        <f t="shared" si="104"/>
        <v>10</v>
      </c>
      <c r="AO55" s="19">
        <f t="shared" si="104"/>
        <v>10</v>
      </c>
      <c r="AP55" s="19">
        <f t="shared" si="104"/>
        <v>10</v>
      </c>
      <c r="AQ55" s="19">
        <f t="shared" si="104"/>
        <v>10</v>
      </c>
      <c r="AR55" s="19">
        <f t="shared" si="104"/>
        <v>10</v>
      </c>
      <c r="AS55" s="19">
        <f t="shared" si="104"/>
        <v>10</v>
      </c>
      <c r="AT55" s="19">
        <f t="shared" si="104"/>
        <v>10</v>
      </c>
      <c r="AU55" s="19">
        <f t="shared" si="104"/>
        <v>10</v>
      </c>
      <c r="AV55" s="19">
        <f t="shared" si="104"/>
        <v>10</v>
      </c>
      <c r="AW55" s="19">
        <f t="shared" si="105"/>
        <v>10</v>
      </c>
      <c r="AX55" s="19">
        <f t="shared" si="105"/>
        <v>10</v>
      </c>
      <c r="AY55" s="19">
        <f t="shared" si="105"/>
        <v>10</v>
      </c>
      <c r="AZ55" s="19">
        <f t="shared" si="105"/>
        <v>10</v>
      </c>
      <c r="BA55" s="19">
        <f t="shared" si="105"/>
        <v>10</v>
      </c>
      <c r="BB55" s="19">
        <f t="shared" si="105"/>
        <v>10</v>
      </c>
      <c r="BC55" s="19">
        <f t="shared" si="105"/>
        <v>10</v>
      </c>
      <c r="BD55" s="19">
        <f t="shared" si="105"/>
        <v>10</v>
      </c>
      <c r="BE55" s="19">
        <f t="shared" si="105"/>
        <v>10</v>
      </c>
      <c r="BF55" s="19">
        <f t="shared" si="105"/>
        <v>10</v>
      </c>
      <c r="BG55" s="19">
        <f t="shared" si="106"/>
        <v>10</v>
      </c>
      <c r="BH55" s="19">
        <f t="shared" si="106"/>
        <v>10</v>
      </c>
      <c r="BI55" s="19">
        <f t="shared" si="106"/>
        <v>10</v>
      </c>
      <c r="BJ55" s="19">
        <f t="shared" si="106"/>
        <v>10</v>
      </c>
      <c r="BK55" s="19">
        <f t="shared" si="106"/>
        <v>10</v>
      </c>
      <c r="BL55" s="19">
        <f t="shared" si="106"/>
        <v>10</v>
      </c>
      <c r="BM55" s="19">
        <f t="shared" si="106"/>
        <v>10</v>
      </c>
      <c r="BN55" s="19">
        <f t="shared" si="106"/>
        <v>10</v>
      </c>
      <c r="BO55" s="19">
        <f t="shared" si="106"/>
        <v>10</v>
      </c>
      <c r="BP55" s="19">
        <f t="shared" si="106"/>
        <v>10</v>
      </c>
      <c r="BQ55" s="19">
        <f t="shared" si="107"/>
        <v>10</v>
      </c>
      <c r="BR55" s="19">
        <f t="shared" si="107"/>
        <v>10</v>
      </c>
      <c r="BS55" s="19">
        <f t="shared" si="107"/>
        <v>10</v>
      </c>
      <c r="BT55" s="19">
        <f t="shared" si="107"/>
        <v>10</v>
      </c>
      <c r="BU55" s="19">
        <f t="shared" si="107"/>
        <v>10</v>
      </c>
      <c r="BV55" s="19">
        <f t="shared" si="107"/>
        <v>10</v>
      </c>
      <c r="BW55" s="19">
        <f t="shared" si="107"/>
        <v>10</v>
      </c>
      <c r="BX55" s="19">
        <f t="shared" si="107"/>
        <v>10</v>
      </c>
      <c r="BY55" s="19">
        <f t="shared" si="107"/>
        <v>10</v>
      </c>
      <c r="BZ55" s="19">
        <f t="shared" si="107"/>
        <v>10</v>
      </c>
      <c r="CA55" s="19">
        <f t="shared" si="108"/>
        <v>10</v>
      </c>
      <c r="CB55" s="19">
        <f t="shared" si="108"/>
        <v>10</v>
      </c>
      <c r="CC55" s="19">
        <f t="shared" si="108"/>
        <v>10</v>
      </c>
      <c r="CD55" s="19">
        <f t="shared" si="108"/>
        <v>10</v>
      </c>
      <c r="CE55" s="19">
        <f t="shared" si="108"/>
        <v>10</v>
      </c>
      <c r="CF55" s="19">
        <f t="shared" si="108"/>
        <v>10</v>
      </c>
      <c r="CG55" s="19">
        <f t="shared" si="108"/>
        <v>10</v>
      </c>
      <c r="CH55" s="19">
        <f t="shared" si="108"/>
        <v>10</v>
      </c>
      <c r="CI55" s="19">
        <f t="shared" si="108"/>
        <v>10</v>
      </c>
      <c r="CJ55" s="19">
        <f t="shared" si="108"/>
        <v>10</v>
      </c>
      <c r="CK55" s="19">
        <f t="shared" si="109"/>
        <v>10</v>
      </c>
      <c r="CL55" s="19">
        <f t="shared" si="109"/>
        <v>10</v>
      </c>
      <c r="CM55" s="19" t="e">
        <f t="shared" si="109"/>
        <v>#N/A</v>
      </c>
      <c r="CN55" s="19" t="e">
        <f t="shared" si="109"/>
        <v>#N/A</v>
      </c>
      <c r="CO55" s="19" t="e">
        <f t="shared" si="109"/>
        <v>#N/A</v>
      </c>
      <c r="CP55" s="19" t="e">
        <f t="shared" si="109"/>
        <v>#N/A</v>
      </c>
      <c r="CQ55" s="19" t="e">
        <f t="shared" si="109"/>
        <v>#N/A</v>
      </c>
      <c r="CR55" s="19" t="e">
        <f t="shared" si="109"/>
        <v>#N/A</v>
      </c>
      <c r="CS55" s="19" t="e">
        <f t="shared" si="109"/>
        <v>#N/A</v>
      </c>
      <c r="CT55" s="19" t="e">
        <f t="shared" si="109"/>
        <v>#N/A</v>
      </c>
      <c r="CU55" s="19" t="e">
        <f t="shared" si="110"/>
        <v>#N/A</v>
      </c>
      <c r="CV55" s="19" t="e">
        <f t="shared" si="110"/>
        <v>#N/A</v>
      </c>
      <c r="CW55" s="19" t="e">
        <f t="shared" si="110"/>
        <v>#N/A</v>
      </c>
      <c r="CX55" s="19" t="e">
        <f t="shared" si="110"/>
        <v>#N/A</v>
      </c>
      <c r="CY55" s="19" t="e">
        <f t="shared" si="110"/>
        <v>#N/A</v>
      </c>
      <c r="CZ55" s="19" t="e">
        <f t="shared" si="110"/>
        <v>#N/A</v>
      </c>
      <c r="DA55" s="19" t="e">
        <f t="shared" si="110"/>
        <v>#N/A</v>
      </c>
      <c r="DB55" s="19" t="e">
        <f t="shared" si="110"/>
        <v>#N/A</v>
      </c>
      <c r="DC55" s="19" t="e">
        <f t="shared" si="110"/>
        <v>#N/A</v>
      </c>
      <c r="DD55" s="19" t="e">
        <f t="shared" si="110"/>
        <v>#N/A</v>
      </c>
      <c r="DE55" s="19" t="e">
        <f t="shared" si="111"/>
        <v>#N/A</v>
      </c>
      <c r="DF55" s="19" t="e">
        <f t="shared" si="111"/>
        <v>#N/A</v>
      </c>
      <c r="DG55" s="19" t="e">
        <f t="shared" si="111"/>
        <v>#N/A</v>
      </c>
      <c r="DH55" s="19" t="e">
        <f t="shared" si="111"/>
        <v>#N/A</v>
      </c>
      <c r="DI55" s="19" t="e">
        <f t="shared" si="111"/>
        <v>#N/A</v>
      </c>
      <c r="DJ55" s="19" t="e">
        <f t="shared" si="111"/>
        <v>#N/A</v>
      </c>
      <c r="DK55" s="19" t="e">
        <f t="shared" si="111"/>
        <v>#N/A</v>
      </c>
      <c r="DL55" s="19" t="e">
        <f t="shared" si="111"/>
        <v>#N/A</v>
      </c>
    </row>
    <row r="56" spans="1:116" x14ac:dyDescent="0.35">
      <c r="D56" t="s">
        <v>812</v>
      </c>
      <c r="E56" s="8" t="str">
        <f t="shared" si="81"/>
        <v>56 LISTSALES-PV</v>
      </c>
      <c r="G56" s="372" t="s">
        <v>808</v>
      </c>
      <c r="H56" s="31"/>
      <c r="I56" s="73"/>
      <c r="J56" s="73"/>
      <c r="K56" s="18">
        <v>10</v>
      </c>
      <c r="L56" s="18">
        <v>10</v>
      </c>
      <c r="M56" s="18">
        <v>10</v>
      </c>
      <c r="N56" s="18">
        <v>10</v>
      </c>
      <c r="O56" s="18">
        <v>10</v>
      </c>
      <c r="P56" s="18">
        <v>10</v>
      </c>
      <c r="R56" s="33"/>
      <c r="S56" s="19">
        <f t="shared" si="102"/>
        <v>10</v>
      </c>
      <c r="T56" s="19">
        <f t="shared" si="102"/>
        <v>10</v>
      </c>
      <c r="U56" s="19">
        <f t="shared" si="102"/>
        <v>10</v>
      </c>
      <c r="V56" s="19">
        <f t="shared" si="102"/>
        <v>10</v>
      </c>
      <c r="W56" s="19">
        <f t="shared" si="102"/>
        <v>10</v>
      </c>
      <c r="X56" s="19">
        <f t="shared" si="102"/>
        <v>10</v>
      </c>
      <c r="Y56" s="19">
        <f t="shared" si="102"/>
        <v>10</v>
      </c>
      <c r="Z56" s="19">
        <f t="shared" si="102"/>
        <v>10</v>
      </c>
      <c r="AA56" s="19">
        <f t="shared" si="102"/>
        <v>10</v>
      </c>
      <c r="AB56" s="19">
        <f t="shared" si="102"/>
        <v>10</v>
      </c>
      <c r="AC56" s="19">
        <f t="shared" si="103"/>
        <v>10</v>
      </c>
      <c r="AD56" s="19">
        <f t="shared" si="103"/>
        <v>10</v>
      </c>
      <c r="AE56" s="19">
        <f t="shared" si="103"/>
        <v>10</v>
      </c>
      <c r="AF56" s="19">
        <f t="shared" si="103"/>
        <v>10</v>
      </c>
      <c r="AG56" s="19">
        <f t="shared" si="103"/>
        <v>10</v>
      </c>
      <c r="AH56" s="19">
        <f t="shared" si="103"/>
        <v>10</v>
      </c>
      <c r="AI56" s="19">
        <f t="shared" si="103"/>
        <v>10</v>
      </c>
      <c r="AJ56" s="19">
        <f t="shared" si="103"/>
        <v>10</v>
      </c>
      <c r="AK56" s="19">
        <f t="shared" si="103"/>
        <v>10</v>
      </c>
      <c r="AL56" s="19">
        <f t="shared" si="103"/>
        <v>10</v>
      </c>
      <c r="AM56" s="19">
        <f t="shared" si="104"/>
        <v>10</v>
      </c>
      <c r="AN56" s="19">
        <f t="shared" si="104"/>
        <v>10</v>
      </c>
      <c r="AO56" s="19">
        <f t="shared" si="104"/>
        <v>10</v>
      </c>
      <c r="AP56" s="19">
        <f t="shared" si="104"/>
        <v>10</v>
      </c>
      <c r="AQ56" s="19">
        <f t="shared" si="104"/>
        <v>10</v>
      </c>
      <c r="AR56" s="19">
        <f t="shared" si="104"/>
        <v>10</v>
      </c>
      <c r="AS56" s="19">
        <f t="shared" si="104"/>
        <v>10</v>
      </c>
      <c r="AT56" s="19">
        <f t="shared" si="104"/>
        <v>10</v>
      </c>
      <c r="AU56" s="19">
        <f t="shared" si="104"/>
        <v>10</v>
      </c>
      <c r="AV56" s="19">
        <f t="shared" si="104"/>
        <v>10</v>
      </c>
      <c r="AW56" s="19">
        <f t="shared" si="105"/>
        <v>10</v>
      </c>
      <c r="AX56" s="19">
        <f t="shared" si="105"/>
        <v>10</v>
      </c>
      <c r="AY56" s="19">
        <f t="shared" si="105"/>
        <v>10</v>
      </c>
      <c r="AZ56" s="19">
        <f t="shared" si="105"/>
        <v>10</v>
      </c>
      <c r="BA56" s="19">
        <f t="shared" si="105"/>
        <v>10</v>
      </c>
      <c r="BB56" s="19">
        <f t="shared" si="105"/>
        <v>10</v>
      </c>
      <c r="BC56" s="19">
        <f t="shared" si="105"/>
        <v>10</v>
      </c>
      <c r="BD56" s="19">
        <f t="shared" si="105"/>
        <v>10</v>
      </c>
      <c r="BE56" s="19">
        <f t="shared" si="105"/>
        <v>10</v>
      </c>
      <c r="BF56" s="19">
        <f t="shared" si="105"/>
        <v>10</v>
      </c>
      <c r="BG56" s="19">
        <f t="shared" si="106"/>
        <v>10</v>
      </c>
      <c r="BH56" s="19">
        <f t="shared" si="106"/>
        <v>10</v>
      </c>
      <c r="BI56" s="19">
        <f t="shared" si="106"/>
        <v>10</v>
      </c>
      <c r="BJ56" s="19">
        <f t="shared" si="106"/>
        <v>10</v>
      </c>
      <c r="BK56" s="19">
        <f t="shared" si="106"/>
        <v>10</v>
      </c>
      <c r="BL56" s="19">
        <f t="shared" si="106"/>
        <v>10</v>
      </c>
      <c r="BM56" s="19">
        <f t="shared" si="106"/>
        <v>10</v>
      </c>
      <c r="BN56" s="19">
        <f t="shared" si="106"/>
        <v>10</v>
      </c>
      <c r="BO56" s="19">
        <f t="shared" si="106"/>
        <v>10</v>
      </c>
      <c r="BP56" s="19">
        <f t="shared" si="106"/>
        <v>10</v>
      </c>
      <c r="BQ56" s="19">
        <f t="shared" si="107"/>
        <v>10</v>
      </c>
      <c r="BR56" s="19">
        <f t="shared" si="107"/>
        <v>10</v>
      </c>
      <c r="BS56" s="19">
        <f t="shared" si="107"/>
        <v>10</v>
      </c>
      <c r="BT56" s="19">
        <f t="shared" si="107"/>
        <v>10</v>
      </c>
      <c r="BU56" s="19">
        <f t="shared" si="107"/>
        <v>10</v>
      </c>
      <c r="BV56" s="19">
        <f t="shared" si="107"/>
        <v>10</v>
      </c>
      <c r="BW56" s="19">
        <f t="shared" si="107"/>
        <v>10</v>
      </c>
      <c r="BX56" s="19">
        <f t="shared" si="107"/>
        <v>10</v>
      </c>
      <c r="BY56" s="19">
        <f t="shared" si="107"/>
        <v>10</v>
      </c>
      <c r="BZ56" s="19">
        <f t="shared" si="107"/>
        <v>10</v>
      </c>
      <c r="CA56" s="19">
        <f t="shared" si="108"/>
        <v>10</v>
      </c>
      <c r="CB56" s="19">
        <f t="shared" si="108"/>
        <v>10</v>
      </c>
      <c r="CC56" s="19">
        <f t="shared" si="108"/>
        <v>10</v>
      </c>
      <c r="CD56" s="19">
        <f t="shared" si="108"/>
        <v>10</v>
      </c>
      <c r="CE56" s="19">
        <f t="shared" si="108"/>
        <v>10</v>
      </c>
      <c r="CF56" s="19">
        <f t="shared" si="108"/>
        <v>10</v>
      </c>
      <c r="CG56" s="19">
        <f t="shared" si="108"/>
        <v>10</v>
      </c>
      <c r="CH56" s="19">
        <f t="shared" si="108"/>
        <v>10</v>
      </c>
      <c r="CI56" s="19">
        <f t="shared" si="108"/>
        <v>10</v>
      </c>
      <c r="CJ56" s="19">
        <f t="shared" si="108"/>
        <v>10</v>
      </c>
      <c r="CK56" s="19">
        <f t="shared" si="109"/>
        <v>10</v>
      </c>
      <c r="CL56" s="19">
        <f t="shared" si="109"/>
        <v>10</v>
      </c>
      <c r="CM56" s="19" t="e">
        <f t="shared" si="109"/>
        <v>#N/A</v>
      </c>
      <c r="CN56" s="19" t="e">
        <f t="shared" si="109"/>
        <v>#N/A</v>
      </c>
      <c r="CO56" s="19" t="e">
        <f t="shared" si="109"/>
        <v>#N/A</v>
      </c>
      <c r="CP56" s="19" t="e">
        <f t="shared" si="109"/>
        <v>#N/A</v>
      </c>
      <c r="CQ56" s="19" t="e">
        <f t="shared" si="109"/>
        <v>#N/A</v>
      </c>
      <c r="CR56" s="19" t="e">
        <f t="shared" si="109"/>
        <v>#N/A</v>
      </c>
      <c r="CS56" s="19" t="e">
        <f t="shared" si="109"/>
        <v>#N/A</v>
      </c>
      <c r="CT56" s="19" t="e">
        <f t="shared" si="109"/>
        <v>#N/A</v>
      </c>
      <c r="CU56" s="19" t="e">
        <f t="shared" si="110"/>
        <v>#N/A</v>
      </c>
      <c r="CV56" s="19" t="e">
        <f t="shared" si="110"/>
        <v>#N/A</v>
      </c>
      <c r="CW56" s="19" t="e">
        <f t="shared" si="110"/>
        <v>#N/A</v>
      </c>
      <c r="CX56" s="19" t="e">
        <f t="shared" si="110"/>
        <v>#N/A</v>
      </c>
      <c r="CY56" s="19" t="e">
        <f t="shared" si="110"/>
        <v>#N/A</v>
      </c>
      <c r="CZ56" s="19" t="e">
        <f t="shared" si="110"/>
        <v>#N/A</v>
      </c>
      <c r="DA56" s="19" t="e">
        <f t="shared" si="110"/>
        <v>#N/A</v>
      </c>
      <c r="DB56" s="19" t="e">
        <f t="shared" si="110"/>
        <v>#N/A</v>
      </c>
      <c r="DC56" s="19" t="e">
        <f t="shared" si="110"/>
        <v>#N/A</v>
      </c>
      <c r="DD56" s="19" t="e">
        <f t="shared" si="110"/>
        <v>#N/A</v>
      </c>
      <c r="DE56" s="19" t="e">
        <f t="shared" si="111"/>
        <v>#N/A</v>
      </c>
      <c r="DF56" s="19" t="e">
        <f t="shared" si="111"/>
        <v>#N/A</v>
      </c>
      <c r="DG56" s="19" t="e">
        <f t="shared" si="111"/>
        <v>#N/A</v>
      </c>
      <c r="DH56" s="19" t="e">
        <f t="shared" si="111"/>
        <v>#N/A</v>
      </c>
      <c r="DI56" s="19" t="e">
        <f t="shared" si="111"/>
        <v>#N/A</v>
      </c>
      <c r="DJ56" s="19" t="e">
        <f t="shared" si="111"/>
        <v>#N/A</v>
      </c>
      <c r="DK56" s="19" t="e">
        <f t="shared" si="111"/>
        <v>#N/A</v>
      </c>
      <c r="DL56" s="19" t="e">
        <f t="shared" si="111"/>
        <v>#N/A</v>
      </c>
    </row>
    <row r="57" spans="1:116" x14ac:dyDescent="0.35">
      <c r="D57" t="s">
        <v>812</v>
      </c>
      <c r="E57" s="8" t="str">
        <f t="shared" si="81"/>
        <v>57 LISTSALES-PV</v>
      </c>
      <c r="G57" s="372" t="s">
        <v>809</v>
      </c>
      <c r="H57" s="31"/>
      <c r="I57" s="73"/>
      <c r="J57" s="73"/>
      <c r="K57" s="18">
        <v>10</v>
      </c>
      <c r="L57" s="18">
        <v>10</v>
      </c>
      <c r="M57" s="18">
        <v>10</v>
      </c>
      <c r="N57" s="18">
        <v>10</v>
      </c>
      <c r="O57" s="18">
        <v>10</v>
      </c>
      <c r="P57" s="18">
        <v>10</v>
      </c>
      <c r="R57" s="33"/>
      <c r="S57" s="19">
        <f t="shared" si="102"/>
        <v>10</v>
      </c>
      <c r="T57" s="19">
        <f t="shared" si="102"/>
        <v>10</v>
      </c>
      <c r="U57" s="19">
        <f t="shared" si="102"/>
        <v>10</v>
      </c>
      <c r="V57" s="19">
        <f t="shared" si="102"/>
        <v>10</v>
      </c>
      <c r="W57" s="19">
        <f t="shared" si="102"/>
        <v>10</v>
      </c>
      <c r="X57" s="19">
        <f t="shared" si="102"/>
        <v>10</v>
      </c>
      <c r="Y57" s="19">
        <f t="shared" si="102"/>
        <v>10</v>
      </c>
      <c r="Z57" s="19">
        <f t="shared" si="102"/>
        <v>10</v>
      </c>
      <c r="AA57" s="19">
        <f t="shared" si="102"/>
        <v>10</v>
      </c>
      <c r="AB57" s="19">
        <f t="shared" si="102"/>
        <v>10</v>
      </c>
      <c r="AC57" s="19">
        <f t="shared" si="103"/>
        <v>10</v>
      </c>
      <c r="AD57" s="19">
        <f t="shared" si="103"/>
        <v>10</v>
      </c>
      <c r="AE57" s="19">
        <f t="shared" si="103"/>
        <v>10</v>
      </c>
      <c r="AF57" s="19">
        <f t="shared" si="103"/>
        <v>10</v>
      </c>
      <c r="AG57" s="19">
        <f t="shared" si="103"/>
        <v>10</v>
      </c>
      <c r="AH57" s="19">
        <f t="shared" si="103"/>
        <v>10</v>
      </c>
      <c r="AI57" s="19">
        <f t="shared" si="103"/>
        <v>10</v>
      </c>
      <c r="AJ57" s="19">
        <f t="shared" si="103"/>
        <v>10</v>
      </c>
      <c r="AK57" s="19">
        <f t="shared" si="103"/>
        <v>10</v>
      </c>
      <c r="AL57" s="19">
        <f t="shared" si="103"/>
        <v>10</v>
      </c>
      <c r="AM57" s="19">
        <f t="shared" si="104"/>
        <v>10</v>
      </c>
      <c r="AN57" s="19">
        <f t="shared" si="104"/>
        <v>10</v>
      </c>
      <c r="AO57" s="19">
        <f t="shared" si="104"/>
        <v>10</v>
      </c>
      <c r="AP57" s="19">
        <f t="shared" si="104"/>
        <v>10</v>
      </c>
      <c r="AQ57" s="19">
        <f t="shared" si="104"/>
        <v>10</v>
      </c>
      <c r="AR57" s="19">
        <f t="shared" si="104"/>
        <v>10</v>
      </c>
      <c r="AS57" s="19">
        <f t="shared" si="104"/>
        <v>10</v>
      </c>
      <c r="AT57" s="19">
        <f t="shared" si="104"/>
        <v>10</v>
      </c>
      <c r="AU57" s="19">
        <f t="shared" si="104"/>
        <v>10</v>
      </c>
      <c r="AV57" s="19">
        <f t="shared" si="104"/>
        <v>10</v>
      </c>
      <c r="AW57" s="19">
        <f t="shared" si="105"/>
        <v>10</v>
      </c>
      <c r="AX57" s="19">
        <f t="shared" si="105"/>
        <v>10</v>
      </c>
      <c r="AY57" s="19">
        <f t="shared" si="105"/>
        <v>10</v>
      </c>
      <c r="AZ57" s="19">
        <f t="shared" si="105"/>
        <v>10</v>
      </c>
      <c r="BA57" s="19">
        <f t="shared" si="105"/>
        <v>10</v>
      </c>
      <c r="BB57" s="19">
        <f t="shared" si="105"/>
        <v>10</v>
      </c>
      <c r="BC57" s="19">
        <f t="shared" si="105"/>
        <v>10</v>
      </c>
      <c r="BD57" s="19">
        <f t="shared" si="105"/>
        <v>10</v>
      </c>
      <c r="BE57" s="19">
        <f t="shared" si="105"/>
        <v>10</v>
      </c>
      <c r="BF57" s="19">
        <f t="shared" si="105"/>
        <v>10</v>
      </c>
      <c r="BG57" s="19">
        <f t="shared" si="106"/>
        <v>10</v>
      </c>
      <c r="BH57" s="19">
        <f t="shared" si="106"/>
        <v>10</v>
      </c>
      <c r="BI57" s="19">
        <f t="shared" si="106"/>
        <v>10</v>
      </c>
      <c r="BJ57" s="19">
        <f t="shared" si="106"/>
        <v>10</v>
      </c>
      <c r="BK57" s="19">
        <f t="shared" si="106"/>
        <v>10</v>
      </c>
      <c r="BL57" s="19">
        <f t="shared" si="106"/>
        <v>10</v>
      </c>
      <c r="BM57" s="19">
        <f t="shared" si="106"/>
        <v>10</v>
      </c>
      <c r="BN57" s="19">
        <f t="shared" si="106"/>
        <v>10</v>
      </c>
      <c r="BO57" s="19">
        <f t="shared" si="106"/>
        <v>10</v>
      </c>
      <c r="BP57" s="19">
        <f t="shared" si="106"/>
        <v>10</v>
      </c>
      <c r="BQ57" s="19">
        <f t="shared" si="107"/>
        <v>10</v>
      </c>
      <c r="BR57" s="19">
        <f t="shared" si="107"/>
        <v>10</v>
      </c>
      <c r="BS57" s="19">
        <f t="shared" si="107"/>
        <v>10</v>
      </c>
      <c r="BT57" s="19">
        <f t="shared" si="107"/>
        <v>10</v>
      </c>
      <c r="BU57" s="19">
        <f t="shared" si="107"/>
        <v>10</v>
      </c>
      <c r="BV57" s="19">
        <f t="shared" si="107"/>
        <v>10</v>
      </c>
      <c r="BW57" s="19">
        <f t="shared" si="107"/>
        <v>10</v>
      </c>
      <c r="BX57" s="19">
        <f t="shared" si="107"/>
        <v>10</v>
      </c>
      <c r="BY57" s="19">
        <f t="shared" si="107"/>
        <v>10</v>
      </c>
      <c r="BZ57" s="19">
        <f t="shared" si="107"/>
        <v>10</v>
      </c>
      <c r="CA57" s="19">
        <f t="shared" si="108"/>
        <v>10</v>
      </c>
      <c r="CB57" s="19">
        <f t="shared" si="108"/>
        <v>10</v>
      </c>
      <c r="CC57" s="19">
        <f t="shared" si="108"/>
        <v>10</v>
      </c>
      <c r="CD57" s="19">
        <f t="shared" si="108"/>
        <v>10</v>
      </c>
      <c r="CE57" s="19">
        <f t="shared" si="108"/>
        <v>10</v>
      </c>
      <c r="CF57" s="19">
        <f t="shared" si="108"/>
        <v>10</v>
      </c>
      <c r="CG57" s="19">
        <f t="shared" si="108"/>
        <v>10</v>
      </c>
      <c r="CH57" s="19">
        <f t="shared" si="108"/>
        <v>10</v>
      </c>
      <c r="CI57" s="19">
        <f t="shared" si="108"/>
        <v>10</v>
      </c>
      <c r="CJ57" s="19">
        <f t="shared" si="108"/>
        <v>10</v>
      </c>
      <c r="CK57" s="19">
        <f t="shared" si="109"/>
        <v>10</v>
      </c>
      <c r="CL57" s="19">
        <f t="shared" si="109"/>
        <v>10</v>
      </c>
      <c r="CM57" s="19" t="e">
        <f t="shared" si="109"/>
        <v>#N/A</v>
      </c>
      <c r="CN57" s="19" t="e">
        <f t="shared" si="109"/>
        <v>#N/A</v>
      </c>
      <c r="CO57" s="19" t="e">
        <f t="shared" si="109"/>
        <v>#N/A</v>
      </c>
      <c r="CP57" s="19" t="e">
        <f t="shared" si="109"/>
        <v>#N/A</v>
      </c>
      <c r="CQ57" s="19" t="e">
        <f t="shared" si="109"/>
        <v>#N/A</v>
      </c>
      <c r="CR57" s="19" t="e">
        <f t="shared" si="109"/>
        <v>#N/A</v>
      </c>
      <c r="CS57" s="19" t="e">
        <f t="shared" si="109"/>
        <v>#N/A</v>
      </c>
      <c r="CT57" s="19" t="e">
        <f t="shared" si="109"/>
        <v>#N/A</v>
      </c>
      <c r="CU57" s="19" t="e">
        <f t="shared" si="110"/>
        <v>#N/A</v>
      </c>
      <c r="CV57" s="19" t="e">
        <f t="shared" si="110"/>
        <v>#N/A</v>
      </c>
      <c r="CW57" s="19" t="e">
        <f t="shared" si="110"/>
        <v>#N/A</v>
      </c>
      <c r="CX57" s="19" t="e">
        <f t="shared" si="110"/>
        <v>#N/A</v>
      </c>
      <c r="CY57" s="19" t="e">
        <f t="shared" si="110"/>
        <v>#N/A</v>
      </c>
      <c r="CZ57" s="19" t="e">
        <f t="shared" si="110"/>
        <v>#N/A</v>
      </c>
      <c r="DA57" s="19" t="e">
        <f t="shared" si="110"/>
        <v>#N/A</v>
      </c>
      <c r="DB57" s="19" t="e">
        <f t="shared" si="110"/>
        <v>#N/A</v>
      </c>
      <c r="DC57" s="19" t="e">
        <f t="shared" si="110"/>
        <v>#N/A</v>
      </c>
      <c r="DD57" s="19" t="e">
        <f t="shared" si="110"/>
        <v>#N/A</v>
      </c>
      <c r="DE57" s="19" t="e">
        <f t="shared" si="111"/>
        <v>#N/A</v>
      </c>
      <c r="DF57" s="19" t="e">
        <f t="shared" si="111"/>
        <v>#N/A</v>
      </c>
      <c r="DG57" s="19" t="e">
        <f t="shared" si="111"/>
        <v>#N/A</v>
      </c>
      <c r="DH57" s="19" t="e">
        <f t="shared" si="111"/>
        <v>#N/A</v>
      </c>
      <c r="DI57" s="19" t="e">
        <f t="shared" si="111"/>
        <v>#N/A</v>
      </c>
      <c r="DJ57" s="19" t="e">
        <f t="shared" si="111"/>
        <v>#N/A</v>
      </c>
      <c r="DK57" s="19" t="e">
        <f t="shared" si="111"/>
        <v>#N/A</v>
      </c>
      <c r="DL57" s="19" t="e">
        <f t="shared" si="111"/>
        <v>#N/A</v>
      </c>
    </row>
    <row r="58" spans="1:116" x14ac:dyDescent="0.35">
      <c r="D58" t="s">
        <v>812</v>
      </c>
      <c r="E58" s="8" t="str">
        <f t="shared" si="81"/>
        <v>58 LISTSALES-PV</v>
      </c>
      <c r="G58" s="372" t="s">
        <v>810</v>
      </c>
      <c r="H58" s="31"/>
      <c r="I58" s="73"/>
      <c r="J58" s="73"/>
      <c r="K58" s="18">
        <v>10</v>
      </c>
      <c r="L58" s="18">
        <v>10</v>
      </c>
      <c r="M58" s="18">
        <v>10</v>
      </c>
      <c r="N58" s="18">
        <v>10</v>
      </c>
      <c r="O58" s="18">
        <v>10</v>
      </c>
      <c r="P58" s="18">
        <v>10</v>
      </c>
      <c r="R58" s="33"/>
      <c r="S58" s="19">
        <f t="shared" si="102"/>
        <v>10</v>
      </c>
      <c r="T58" s="19">
        <f t="shared" si="102"/>
        <v>10</v>
      </c>
      <c r="U58" s="19">
        <f t="shared" si="102"/>
        <v>10</v>
      </c>
      <c r="V58" s="19">
        <f t="shared" si="102"/>
        <v>10</v>
      </c>
      <c r="W58" s="19">
        <f t="shared" si="102"/>
        <v>10</v>
      </c>
      <c r="X58" s="19">
        <f t="shared" si="102"/>
        <v>10</v>
      </c>
      <c r="Y58" s="19">
        <f t="shared" si="102"/>
        <v>10</v>
      </c>
      <c r="Z58" s="19">
        <f t="shared" si="102"/>
        <v>10</v>
      </c>
      <c r="AA58" s="19">
        <f t="shared" si="102"/>
        <v>10</v>
      </c>
      <c r="AB58" s="19">
        <f t="shared" si="102"/>
        <v>10</v>
      </c>
      <c r="AC58" s="19">
        <f t="shared" si="103"/>
        <v>10</v>
      </c>
      <c r="AD58" s="19">
        <f t="shared" si="103"/>
        <v>10</v>
      </c>
      <c r="AE58" s="19">
        <f t="shared" si="103"/>
        <v>10</v>
      </c>
      <c r="AF58" s="19">
        <f t="shared" si="103"/>
        <v>10</v>
      </c>
      <c r="AG58" s="19">
        <f t="shared" si="103"/>
        <v>10</v>
      </c>
      <c r="AH58" s="19">
        <f t="shared" si="103"/>
        <v>10</v>
      </c>
      <c r="AI58" s="19">
        <f t="shared" si="103"/>
        <v>10</v>
      </c>
      <c r="AJ58" s="19">
        <f t="shared" si="103"/>
        <v>10</v>
      </c>
      <c r="AK58" s="19">
        <f t="shared" si="103"/>
        <v>10</v>
      </c>
      <c r="AL58" s="19">
        <f t="shared" si="103"/>
        <v>10</v>
      </c>
      <c r="AM58" s="19">
        <f t="shared" si="104"/>
        <v>10</v>
      </c>
      <c r="AN58" s="19">
        <f t="shared" si="104"/>
        <v>10</v>
      </c>
      <c r="AO58" s="19">
        <f t="shared" si="104"/>
        <v>10</v>
      </c>
      <c r="AP58" s="19">
        <f t="shared" si="104"/>
        <v>10</v>
      </c>
      <c r="AQ58" s="19">
        <f t="shared" si="104"/>
        <v>10</v>
      </c>
      <c r="AR58" s="19">
        <f t="shared" si="104"/>
        <v>10</v>
      </c>
      <c r="AS58" s="19">
        <f t="shared" si="104"/>
        <v>10</v>
      </c>
      <c r="AT58" s="19">
        <f t="shared" si="104"/>
        <v>10</v>
      </c>
      <c r="AU58" s="19">
        <f t="shared" si="104"/>
        <v>10</v>
      </c>
      <c r="AV58" s="19">
        <f t="shared" si="104"/>
        <v>10</v>
      </c>
      <c r="AW58" s="19">
        <f t="shared" si="105"/>
        <v>10</v>
      </c>
      <c r="AX58" s="19">
        <f t="shared" si="105"/>
        <v>10</v>
      </c>
      <c r="AY58" s="19">
        <f t="shared" si="105"/>
        <v>10</v>
      </c>
      <c r="AZ58" s="19">
        <f t="shared" si="105"/>
        <v>10</v>
      </c>
      <c r="BA58" s="19">
        <f t="shared" si="105"/>
        <v>10</v>
      </c>
      <c r="BB58" s="19">
        <f t="shared" si="105"/>
        <v>10</v>
      </c>
      <c r="BC58" s="19">
        <f t="shared" si="105"/>
        <v>10</v>
      </c>
      <c r="BD58" s="19">
        <f t="shared" si="105"/>
        <v>10</v>
      </c>
      <c r="BE58" s="19">
        <f t="shared" si="105"/>
        <v>10</v>
      </c>
      <c r="BF58" s="19">
        <f t="shared" si="105"/>
        <v>10</v>
      </c>
      <c r="BG58" s="19">
        <f t="shared" si="106"/>
        <v>10</v>
      </c>
      <c r="BH58" s="19">
        <f t="shared" si="106"/>
        <v>10</v>
      </c>
      <c r="BI58" s="19">
        <f t="shared" si="106"/>
        <v>10</v>
      </c>
      <c r="BJ58" s="19">
        <f t="shared" si="106"/>
        <v>10</v>
      </c>
      <c r="BK58" s="19">
        <f t="shared" si="106"/>
        <v>10</v>
      </c>
      <c r="BL58" s="19">
        <f t="shared" si="106"/>
        <v>10</v>
      </c>
      <c r="BM58" s="19">
        <f t="shared" si="106"/>
        <v>10</v>
      </c>
      <c r="BN58" s="19">
        <f t="shared" si="106"/>
        <v>10</v>
      </c>
      <c r="BO58" s="19">
        <f t="shared" si="106"/>
        <v>10</v>
      </c>
      <c r="BP58" s="19">
        <f t="shared" si="106"/>
        <v>10</v>
      </c>
      <c r="BQ58" s="19">
        <f t="shared" si="107"/>
        <v>10</v>
      </c>
      <c r="BR58" s="19">
        <f t="shared" si="107"/>
        <v>10</v>
      </c>
      <c r="BS58" s="19">
        <f t="shared" si="107"/>
        <v>10</v>
      </c>
      <c r="BT58" s="19">
        <f t="shared" si="107"/>
        <v>10</v>
      </c>
      <c r="BU58" s="19">
        <f t="shared" si="107"/>
        <v>10</v>
      </c>
      <c r="BV58" s="19">
        <f t="shared" si="107"/>
        <v>10</v>
      </c>
      <c r="BW58" s="19">
        <f t="shared" si="107"/>
        <v>10</v>
      </c>
      <c r="BX58" s="19">
        <f t="shared" si="107"/>
        <v>10</v>
      </c>
      <c r="BY58" s="19">
        <f t="shared" si="107"/>
        <v>10</v>
      </c>
      <c r="BZ58" s="19">
        <f t="shared" si="107"/>
        <v>10</v>
      </c>
      <c r="CA58" s="19">
        <f t="shared" si="108"/>
        <v>10</v>
      </c>
      <c r="CB58" s="19">
        <f t="shared" si="108"/>
        <v>10</v>
      </c>
      <c r="CC58" s="19">
        <f t="shared" si="108"/>
        <v>10</v>
      </c>
      <c r="CD58" s="19">
        <f t="shared" si="108"/>
        <v>10</v>
      </c>
      <c r="CE58" s="19">
        <f t="shared" si="108"/>
        <v>10</v>
      </c>
      <c r="CF58" s="19">
        <f t="shared" si="108"/>
        <v>10</v>
      </c>
      <c r="CG58" s="19">
        <f t="shared" si="108"/>
        <v>10</v>
      </c>
      <c r="CH58" s="19">
        <f t="shared" si="108"/>
        <v>10</v>
      </c>
      <c r="CI58" s="19">
        <f t="shared" si="108"/>
        <v>10</v>
      </c>
      <c r="CJ58" s="19">
        <f t="shared" si="108"/>
        <v>10</v>
      </c>
      <c r="CK58" s="19">
        <f t="shared" si="109"/>
        <v>10</v>
      </c>
      <c r="CL58" s="19">
        <f t="shared" si="109"/>
        <v>10</v>
      </c>
      <c r="CM58" s="19" t="e">
        <f t="shared" si="109"/>
        <v>#N/A</v>
      </c>
      <c r="CN58" s="19" t="e">
        <f t="shared" si="109"/>
        <v>#N/A</v>
      </c>
      <c r="CO58" s="19" t="e">
        <f t="shared" si="109"/>
        <v>#N/A</v>
      </c>
      <c r="CP58" s="19" t="e">
        <f t="shared" si="109"/>
        <v>#N/A</v>
      </c>
      <c r="CQ58" s="19" t="e">
        <f t="shared" si="109"/>
        <v>#N/A</v>
      </c>
      <c r="CR58" s="19" t="e">
        <f t="shared" si="109"/>
        <v>#N/A</v>
      </c>
      <c r="CS58" s="19" t="e">
        <f t="shared" si="109"/>
        <v>#N/A</v>
      </c>
      <c r="CT58" s="19" t="e">
        <f t="shared" si="109"/>
        <v>#N/A</v>
      </c>
      <c r="CU58" s="19" t="e">
        <f t="shared" si="110"/>
        <v>#N/A</v>
      </c>
      <c r="CV58" s="19" t="e">
        <f t="shared" si="110"/>
        <v>#N/A</v>
      </c>
      <c r="CW58" s="19" t="e">
        <f t="shared" si="110"/>
        <v>#N/A</v>
      </c>
      <c r="CX58" s="19" t="e">
        <f t="shared" si="110"/>
        <v>#N/A</v>
      </c>
      <c r="CY58" s="19" t="e">
        <f t="shared" si="110"/>
        <v>#N/A</v>
      </c>
      <c r="CZ58" s="19" t="e">
        <f t="shared" si="110"/>
        <v>#N/A</v>
      </c>
      <c r="DA58" s="19" t="e">
        <f t="shared" si="110"/>
        <v>#N/A</v>
      </c>
      <c r="DB58" s="19" t="e">
        <f t="shared" si="110"/>
        <v>#N/A</v>
      </c>
      <c r="DC58" s="19" t="e">
        <f t="shared" si="110"/>
        <v>#N/A</v>
      </c>
      <c r="DD58" s="19" t="e">
        <f t="shared" si="110"/>
        <v>#N/A</v>
      </c>
      <c r="DE58" s="19" t="e">
        <f t="shared" si="111"/>
        <v>#N/A</v>
      </c>
      <c r="DF58" s="19" t="e">
        <f t="shared" si="111"/>
        <v>#N/A</v>
      </c>
      <c r="DG58" s="19" t="e">
        <f t="shared" si="111"/>
        <v>#N/A</v>
      </c>
      <c r="DH58" s="19" t="e">
        <f t="shared" si="111"/>
        <v>#N/A</v>
      </c>
      <c r="DI58" s="19" t="e">
        <f t="shared" si="111"/>
        <v>#N/A</v>
      </c>
      <c r="DJ58" s="19" t="e">
        <f t="shared" si="111"/>
        <v>#N/A</v>
      </c>
      <c r="DK58" s="19" t="e">
        <f t="shared" si="111"/>
        <v>#N/A</v>
      </c>
      <c r="DL58" s="19" t="e">
        <f t="shared" si="111"/>
        <v>#N/A</v>
      </c>
    </row>
    <row r="59" spans="1:116" x14ac:dyDescent="0.35">
      <c r="D59" t="s">
        <v>812</v>
      </c>
      <c r="E59" s="8" t="str">
        <f t="shared" si="81"/>
        <v>59 LISTSALES-PV</v>
      </c>
      <c r="G59" s="373"/>
      <c r="H59" s="31"/>
      <c r="I59" s="73"/>
      <c r="J59" s="73"/>
      <c r="K59" s="18"/>
      <c r="L59" s="18"/>
      <c r="M59" s="18"/>
      <c r="N59" s="18"/>
      <c r="O59" s="18"/>
      <c r="P59" s="18"/>
      <c r="R59" s="33"/>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row>
    <row r="60" spans="1:116" x14ac:dyDescent="0.35">
      <c r="D60" t="s">
        <v>812</v>
      </c>
      <c r="E60" s="8" t="str">
        <f t="shared" si="81"/>
        <v>60 LISTSALES-PV</v>
      </c>
      <c r="G60" s="373" t="s">
        <v>522</v>
      </c>
      <c r="H60" s="31"/>
      <c r="I60" s="73"/>
      <c r="J60" s="73"/>
      <c r="K60" s="18"/>
      <c r="L60" s="18"/>
      <c r="M60" s="18"/>
      <c r="N60" s="18"/>
      <c r="O60" s="18"/>
      <c r="P60" s="18"/>
      <c r="R60" s="33"/>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row>
    <row r="61" spans="1:116" x14ac:dyDescent="0.35">
      <c r="D61" t="s">
        <v>812</v>
      </c>
      <c r="E61" s="8" t="str">
        <f t="shared" si="81"/>
        <v>61 LISTSALES-PV</v>
      </c>
      <c r="G61" s="367" t="s">
        <v>519</v>
      </c>
      <c r="H61" s="31"/>
      <c r="I61" s="73"/>
      <c r="J61" s="73"/>
      <c r="K61" s="23">
        <f t="shared" ref="K61:P66" si="112">SUMIF($3:$3,K$2,61:61)</f>
        <v>-10091154.219664639</v>
      </c>
      <c r="L61" s="23">
        <f t="shared" si="112"/>
        <v>-8913836.7519385833</v>
      </c>
      <c r="M61" s="23">
        <f t="shared" si="112"/>
        <v>-9799520.3654667661</v>
      </c>
      <c r="N61" s="23">
        <f t="shared" si="112"/>
        <v>-10752498.165753618</v>
      </c>
      <c r="O61" s="23">
        <f t="shared" si="112"/>
        <v>-11777337.637316927</v>
      </c>
      <c r="P61" s="23">
        <f t="shared" si="112"/>
        <v>-2626362.6262092963</v>
      </c>
      <c r="R61" s="33"/>
      <c r="S61" s="24">
        <f t="shared" ref="S61:AX61" si="113">-+S31*S54</f>
        <v>-803333.33333333349</v>
      </c>
      <c r="T61" s="24">
        <f t="shared" si="113"/>
        <v>-810027.77777777764</v>
      </c>
      <c r="U61" s="24">
        <f t="shared" si="113"/>
        <v>-816764.0625</v>
      </c>
      <c r="V61" s="24">
        <f t="shared" si="113"/>
        <v>-823542.41994598752</v>
      </c>
      <c r="W61" s="24">
        <f t="shared" si="113"/>
        <v>-830363.0837723841</v>
      </c>
      <c r="X61" s="24">
        <f t="shared" si="113"/>
        <v>-837226.28885254369</v>
      </c>
      <c r="Y61" s="24">
        <f t="shared" si="113"/>
        <v>-844132.27128261235</v>
      </c>
      <c r="Z61" s="24">
        <f t="shared" si="113"/>
        <v>-851081.26838763617</v>
      </c>
      <c r="AA61" s="24">
        <f t="shared" si="113"/>
        <v>-858073.51872771699</v>
      </c>
      <c r="AB61" s="24">
        <f t="shared" si="113"/>
        <v>-865109.26210416586</v>
      </c>
      <c r="AC61" s="24">
        <f t="shared" si="113"/>
        <v>-872188.73956571904</v>
      </c>
      <c r="AD61" s="24">
        <f t="shared" si="113"/>
        <v>-879312.19341476273</v>
      </c>
      <c r="AE61" s="24">
        <f t="shared" si="113"/>
        <v>-710556.24402644299</v>
      </c>
      <c r="AF61" s="24">
        <f t="shared" si="113"/>
        <v>-716302.35241034999</v>
      </c>
      <c r="AG61" s="24">
        <f t="shared" si="113"/>
        <v>-722084.00898488611</v>
      </c>
      <c r="AH61" s="24">
        <f t="shared" si="113"/>
        <v>-727901.41022614774</v>
      </c>
      <c r="AI61" s="24">
        <f t="shared" si="113"/>
        <v>-733754.75363037363</v>
      </c>
      <c r="AJ61" s="24">
        <f t="shared" si="113"/>
        <v>-739644.23771904421</v>
      </c>
      <c r="AK61" s="24">
        <f t="shared" si="113"/>
        <v>-745570.06204397604</v>
      </c>
      <c r="AL61" s="24">
        <f t="shared" si="113"/>
        <v>-751532.42719248682</v>
      </c>
      <c r="AM61" s="24">
        <f t="shared" si="113"/>
        <v>-757531.53479255375</v>
      </c>
      <c r="AN61" s="24">
        <f t="shared" si="113"/>
        <v>-763567.58751798421</v>
      </c>
      <c r="AO61" s="24">
        <f t="shared" si="113"/>
        <v>-769640.7890936397</v>
      </c>
      <c r="AP61" s="24">
        <f t="shared" si="113"/>
        <v>-775751.34430069849</v>
      </c>
      <c r="AQ61" s="24">
        <f t="shared" si="113"/>
        <v>-781899.4589818978</v>
      </c>
      <c r="AR61" s="24">
        <f t="shared" si="113"/>
        <v>-788085.34004682314</v>
      </c>
      <c r="AS61" s="24">
        <f t="shared" si="113"/>
        <v>-794309.19547723606</v>
      </c>
      <c r="AT61" s="24">
        <f t="shared" si="113"/>
        <v>-800571.23433241993</v>
      </c>
      <c r="AU61" s="24">
        <f t="shared" si="113"/>
        <v>-806871.666754529</v>
      </c>
      <c r="AV61" s="24">
        <f t="shared" si="113"/>
        <v>-813210.70397400483</v>
      </c>
      <c r="AW61" s="24">
        <f t="shared" si="113"/>
        <v>-819588.5583149828</v>
      </c>
      <c r="AX61" s="24">
        <f t="shared" si="113"/>
        <v>-826005.4432007448</v>
      </c>
      <c r="AY61" s="24">
        <f t="shared" ref="AY61:CD61" si="114">-+AY31*AY54</f>
        <v>-832461.57315919548</v>
      </c>
      <c r="AZ61" s="24">
        <f t="shared" si="114"/>
        <v>-838957.16382836178</v>
      </c>
      <c r="BA61" s="24">
        <f t="shared" si="114"/>
        <v>-845492.43196189776</v>
      </c>
      <c r="BB61" s="24">
        <f t="shared" si="114"/>
        <v>-852067.59543467313</v>
      </c>
      <c r="BC61" s="24">
        <f t="shared" si="114"/>
        <v>-858682.87324834254</v>
      </c>
      <c r="BD61" s="24">
        <f t="shared" si="114"/>
        <v>-865338.48553692561</v>
      </c>
      <c r="BE61" s="24">
        <f t="shared" si="114"/>
        <v>-872034.6535724625</v>
      </c>
      <c r="BF61" s="24">
        <f t="shared" si="114"/>
        <v>-878771.5997707136</v>
      </c>
      <c r="BG61" s="24">
        <f t="shared" si="114"/>
        <v>-885549.5476967619</v>
      </c>
      <c r="BH61" s="24">
        <f t="shared" si="114"/>
        <v>-892368.72207080584</v>
      </c>
      <c r="BI61" s="24">
        <f t="shared" si="114"/>
        <v>-899229.34877388936</v>
      </c>
      <c r="BJ61" s="24">
        <f t="shared" si="114"/>
        <v>-906131.6548536123</v>
      </c>
      <c r="BK61" s="24">
        <f t="shared" si="114"/>
        <v>-913075.86853004992</v>
      </c>
      <c r="BL61" s="24">
        <f t="shared" si="114"/>
        <v>-920062.21920142323</v>
      </c>
      <c r="BM61" s="24">
        <f t="shared" si="114"/>
        <v>-927090.93745013338</v>
      </c>
      <c r="BN61" s="24">
        <f t="shared" si="114"/>
        <v>-934162.25504849863</v>
      </c>
      <c r="BO61" s="24">
        <f t="shared" si="114"/>
        <v>-941276.40496473759</v>
      </c>
      <c r="BP61" s="24">
        <f t="shared" si="114"/>
        <v>-948433.62136891484</v>
      </c>
      <c r="BQ61" s="24">
        <f t="shared" si="114"/>
        <v>-955634.13963885617</v>
      </c>
      <c r="BR61" s="24">
        <f t="shared" si="114"/>
        <v>-962878.19636625063</v>
      </c>
      <c r="BS61" s="24">
        <f t="shared" si="114"/>
        <v>-970166.02936255187</v>
      </c>
      <c r="BT61" s="24">
        <f t="shared" si="114"/>
        <v>-977497.87766513985</v>
      </c>
      <c r="BU61" s="24">
        <f t="shared" si="114"/>
        <v>-984873.98154333991</v>
      </c>
      <c r="BV61" s="24">
        <f t="shared" si="114"/>
        <v>-992294.58250460785</v>
      </c>
      <c r="BW61" s="24">
        <f t="shared" si="114"/>
        <v>-999759.92330057919</v>
      </c>
      <c r="BX61" s="24">
        <f t="shared" si="114"/>
        <v>-1007270.2479333654</v>
      </c>
      <c r="BY61" s="24">
        <f t="shared" si="114"/>
        <v>-1014825.801661633</v>
      </c>
      <c r="BZ61" s="24">
        <f t="shared" si="114"/>
        <v>-1022426.8310069516</v>
      </c>
      <c r="CA61" s="24">
        <f t="shared" si="114"/>
        <v>-213893.11308392137</v>
      </c>
      <c r="CB61" s="24">
        <f t="shared" si="114"/>
        <v>-214784.33438843492</v>
      </c>
      <c r="CC61" s="24">
        <f t="shared" si="114"/>
        <v>-215679.26911505315</v>
      </c>
      <c r="CD61" s="24">
        <f t="shared" si="114"/>
        <v>-216577.93273636699</v>
      </c>
      <c r="CE61" s="24">
        <f t="shared" ref="CE61:DL61" si="115">-+CE31*CE54</f>
        <v>-217480.34078943732</v>
      </c>
      <c r="CF61" s="24">
        <f t="shared" si="115"/>
        <v>-218386.50887604803</v>
      </c>
      <c r="CG61" s="24">
        <f t="shared" si="115"/>
        <v>-219296.45266304168</v>
      </c>
      <c r="CH61" s="24">
        <f t="shared" si="115"/>
        <v>-220210.18788246813</v>
      </c>
      <c r="CI61" s="24">
        <f t="shared" si="115"/>
        <v>-221127.73033197969</v>
      </c>
      <c r="CJ61" s="24">
        <f t="shared" si="115"/>
        <v>-222049.0958750248</v>
      </c>
      <c r="CK61" s="24">
        <f t="shared" si="115"/>
        <v>-222974.30044116828</v>
      </c>
      <c r="CL61" s="24">
        <f t="shared" si="115"/>
        <v>-223903.36002635214</v>
      </c>
      <c r="CM61" s="24" t="e">
        <f t="shared" si="115"/>
        <v>#N/A</v>
      </c>
      <c r="CN61" s="24" t="e">
        <f t="shared" si="115"/>
        <v>#N/A</v>
      </c>
      <c r="CO61" s="24" t="e">
        <f t="shared" si="115"/>
        <v>#N/A</v>
      </c>
      <c r="CP61" s="24" t="e">
        <f t="shared" si="115"/>
        <v>#N/A</v>
      </c>
      <c r="CQ61" s="24" t="e">
        <f t="shared" si="115"/>
        <v>#N/A</v>
      </c>
      <c r="CR61" s="24" t="e">
        <f t="shared" si="115"/>
        <v>#N/A</v>
      </c>
      <c r="CS61" s="24" t="e">
        <f t="shared" si="115"/>
        <v>#N/A</v>
      </c>
      <c r="CT61" s="24" t="e">
        <f t="shared" si="115"/>
        <v>#N/A</v>
      </c>
      <c r="CU61" s="24" t="e">
        <f t="shared" si="115"/>
        <v>#N/A</v>
      </c>
      <c r="CV61" s="24" t="e">
        <f t="shared" si="115"/>
        <v>#N/A</v>
      </c>
      <c r="CW61" s="24" t="e">
        <f t="shared" si="115"/>
        <v>#N/A</v>
      </c>
      <c r="CX61" s="24" t="e">
        <f t="shared" si="115"/>
        <v>#N/A</v>
      </c>
      <c r="CY61" s="24" t="e">
        <f t="shared" si="115"/>
        <v>#N/A</v>
      </c>
      <c r="CZ61" s="24" t="e">
        <f t="shared" si="115"/>
        <v>#N/A</v>
      </c>
      <c r="DA61" s="24" t="e">
        <f t="shared" si="115"/>
        <v>#N/A</v>
      </c>
      <c r="DB61" s="24" t="e">
        <f t="shared" si="115"/>
        <v>#N/A</v>
      </c>
      <c r="DC61" s="24" t="e">
        <f t="shared" si="115"/>
        <v>#N/A</v>
      </c>
      <c r="DD61" s="24" t="e">
        <f t="shared" si="115"/>
        <v>#N/A</v>
      </c>
      <c r="DE61" s="24" t="e">
        <f t="shared" si="115"/>
        <v>#N/A</v>
      </c>
      <c r="DF61" s="24" t="e">
        <f t="shared" si="115"/>
        <v>#N/A</v>
      </c>
      <c r="DG61" s="24" t="e">
        <f t="shared" si="115"/>
        <v>#N/A</v>
      </c>
      <c r="DH61" s="24" t="e">
        <f t="shared" si="115"/>
        <v>#N/A</v>
      </c>
      <c r="DI61" s="24" t="e">
        <f t="shared" si="115"/>
        <v>#N/A</v>
      </c>
      <c r="DJ61" s="24" t="e">
        <f t="shared" si="115"/>
        <v>#N/A</v>
      </c>
      <c r="DK61" s="24" t="e">
        <f t="shared" si="115"/>
        <v>#N/A</v>
      </c>
      <c r="DL61" s="24" t="e">
        <f t="shared" si="115"/>
        <v>#N/A</v>
      </c>
    </row>
    <row r="62" spans="1:116" x14ac:dyDescent="0.35">
      <c r="D62" t="s">
        <v>812</v>
      </c>
      <c r="E62" s="8" t="str">
        <f t="shared" si="81"/>
        <v>62 LISTSALES-PV</v>
      </c>
      <c r="G62" s="367" t="s">
        <v>520</v>
      </c>
      <c r="H62" s="31"/>
      <c r="I62" s="73"/>
      <c r="J62" s="73"/>
      <c r="K62" s="23">
        <f t="shared" si="112"/>
        <v>-10091154.219664639</v>
      </c>
      <c r="L62" s="23">
        <f t="shared" si="112"/>
        <v>-8913836.7519385833</v>
      </c>
      <c r="M62" s="23">
        <f t="shared" si="112"/>
        <v>-9799520.3654667661</v>
      </c>
      <c r="N62" s="23">
        <f t="shared" si="112"/>
        <v>-10752498.165753618</v>
      </c>
      <c r="O62" s="23">
        <f t="shared" si="112"/>
        <v>-11777337.637316927</v>
      </c>
      <c r="P62" s="23">
        <f t="shared" si="112"/>
        <v>-2626362.6262092963</v>
      </c>
      <c r="R62" s="33"/>
      <c r="S62" s="24">
        <f t="shared" ref="S62:AX62" si="116">-+S32*S55</f>
        <v>-803333.33333333349</v>
      </c>
      <c r="T62" s="24">
        <f t="shared" si="116"/>
        <v>-810027.77777777764</v>
      </c>
      <c r="U62" s="24">
        <f t="shared" si="116"/>
        <v>-816764.0625</v>
      </c>
      <c r="V62" s="24">
        <f t="shared" si="116"/>
        <v>-823542.41994598752</v>
      </c>
      <c r="W62" s="24">
        <f t="shared" si="116"/>
        <v>-830363.0837723841</v>
      </c>
      <c r="X62" s="24">
        <f t="shared" si="116"/>
        <v>-837226.28885254369</v>
      </c>
      <c r="Y62" s="24">
        <f t="shared" si="116"/>
        <v>-844132.27128261235</v>
      </c>
      <c r="Z62" s="24">
        <f t="shared" si="116"/>
        <v>-851081.26838763617</v>
      </c>
      <c r="AA62" s="24">
        <f t="shared" si="116"/>
        <v>-858073.51872771699</v>
      </c>
      <c r="AB62" s="24">
        <f t="shared" si="116"/>
        <v>-865109.26210416586</v>
      </c>
      <c r="AC62" s="24">
        <f t="shared" si="116"/>
        <v>-872188.73956571904</v>
      </c>
      <c r="AD62" s="24">
        <f t="shared" si="116"/>
        <v>-879312.19341476273</v>
      </c>
      <c r="AE62" s="24">
        <f t="shared" si="116"/>
        <v>-710556.24402644299</v>
      </c>
      <c r="AF62" s="24">
        <f t="shared" si="116"/>
        <v>-716302.35241034999</v>
      </c>
      <c r="AG62" s="24">
        <f t="shared" si="116"/>
        <v>-722084.00898488611</v>
      </c>
      <c r="AH62" s="24">
        <f t="shared" si="116"/>
        <v>-727901.41022614774</v>
      </c>
      <c r="AI62" s="24">
        <f t="shared" si="116"/>
        <v>-733754.75363037363</v>
      </c>
      <c r="AJ62" s="24">
        <f t="shared" si="116"/>
        <v>-739644.23771904421</v>
      </c>
      <c r="AK62" s="24">
        <f t="shared" si="116"/>
        <v>-745570.06204397604</v>
      </c>
      <c r="AL62" s="24">
        <f t="shared" si="116"/>
        <v>-751532.42719248682</v>
      </c>
      <c r="AM62" s="24">
        <f t="shared" si="116"/>
        <v>-757531.53479255375</v>
      </c>
      <c r="AN62" s="24">
        <f t="shared" si="116"/>
        <v>-763567.58751798421</v>
      </c>
      <c r="AO62" s="24">
        <f t="shared" si="116"/>
        <v>-769640.7890936397</v>
      </c>
      <c r="AP62" s="24">
        <f t="shared" si="116"/>
        <v>-775751.34430069849</v>
      </c>
      <c r="AQ62" s="24">
        <f t="shared" si="116"/>
        <v>-781899.4589818978</v>
      </c>
      <c r="AR62" s="24">
        <f t="shared" si="116"/>
        <v>-788085.34004682314</v>
      </c>
      <c r="AS62" s="24">
        <f t="shared" si="116"/>
        <v>-794309.19547723606</v>
      </c>
      <c r="AT62" s="24">
        <f t="shared" si="116"/>
        <v>-800571.23433241993</v>
      </c>
      <c r="AU62" s="24">
        <f t="shared" si="116"/>
        <v>-806871.666754529</v>
      </c>
      <c r="AV62" s="24">
        <f t="shared" si="116"/>
        <v>-813210.70397400483</v>
      </c>
      <c r="AW62" s="24">
        <f t="shared" si="116"/>
        <v>-819588.5583149828</v>
      </c>
      <c r="AX62" s="24">
        <f t="shared" si="116"/>
        <v>-826005.4432007448</v>
      </c>
      <c r="AY62" s="24">
        <f t="shared" ref="AY62:CD62" si="117">-+AY32*AY55</f>
        <v>-832461.57315919548</v>
      </c>
      <c r="AZ62" s="24">
        <f t="shared" si="117"/>
        <v>-838957.16382836178</v>
      </c>
      <c r="BA62" s="24">
        <f t="shared" si="117"/>
        <v>-845492.43196189776</v>
      </c>
      <c r="BB62" s="24">
        <f t="shared" si="117"/>
        <v>-852067.59543467313</v>
      </c>
      <c r="BC62" s="24">
        <f t="shared" si="117"/>
        <v>-858682.87324834254</v>
      </c>
      <c r="BD62" s="24">
        <f t="shared" si="117"/>
        <v>-865338.48553692561</v>
      </c>
      <c r="BE62" s="24">
        <f t="shared" si="117"/>
        <v>-872034.6535724625</v>
      </c>
      <c r="BF62" s="24">
        <f t="shared" si="117"/>
        <v>-878771.5997707136</v>
      </c>
      <c r="BG62" s="24">
        <f t="shared" si="117"/>
        <v>-885549.5476967619</v>
      </c>
      <c r="BH62" s="24">
        <f t="shared" si="117"/>
        <v>-892368.72207080584</v>
      </c>
      <c r="BI62" s="24">
        <f t="shared" si="117"/>
        <v>-899229.34877388936</v>
      </c>
      <c r="BJ62" s="24">
        <f t="shared" si="117"/>
        <v>-906131.6548536123</v>
      </c>
      <c r="BK62" s="24">
        <f t="shared" si="117"/>
        <v>-913075.86853004992</v>
      </c>
      <c r="BL62" s="24">
        <f t="shared" si="117"/>
        <v>-920062.21920142323</v>
      </c>
      <c r="BM62" s="24">
        <f t="shared" si="117"/>
        <v>-927090.93745013338</v>
      </c>
      <c r="BN62" s="24">
        <f t="shared" si="117"/>
        <v>-934162.25504849863</v>
      </c>
      <c r="BO62" s="24">
        <f t="shared" si="117"/>
        <v>-941276.40496473759</v>
      </c>
      <c r="BP62" s="24">
        <f t="shared" si="117"/>
        <v>-948433.62136891484</v>
      </c>
      <c r="BQ62" s="24">
        <f t="shared" si="117"/>
        <v>-955634.13963885617</v>
      </c>
      <c r="BR62" s="24">
        <f t="shared" si="117"/>
        <v>-962878.19636625063</v>
      </c>
      <c r="BS62" s="24">
        <f t="shared" si="117"/>
        <v>-970166.02936255187</v>
      </c>
      <c r="BT62" s="24">
        <f t="shared" si="117"/>
        <v>-977497.87766513985</v>
      </c>
      <c r="BU62" s="24">
        <f t="shared" si="117"/>
        <v>-984873.98154333991</v>
      </c>
      <c r="BV62" s="24">
        <f t="shared" si="117"/>
        <v>-992294.58250460785</v>
      </c>
      <c r="BW62" s="24">
        <f t="shared" si="117"/>
        <v>-999759.92330057919</v>
      </c>
      <c r="BX62" s="24">
        <f t="shared" si="117"/>
        <v>-1007270.2479333654</v>
      </c>
      <c r="BY62" s="24">
        <f t="shared" si="117"/>
        <v>-1014825.801661633</v>
      </c>
      <c r="BZ62" s="24">
        <f t="shared" si="117"/>
        <v>-1022426.8310069516</v>
      </c>
      <c r="CA62" s="24">
        <f t="shared" si="117"/>
        <v>-213893.11308392137</v>
      </c>
      <c r="CB62" s="24">
        <f t="shared" si="117"/>
        <v>-214784.33438843492</v>
      </c>
      <c r="CC62" s="24">
        <f t="shared" si="117"/>
        <v>-215679.26911505315</v>
      </c>
      <c r="CD62" s="24">
        <f t="shared" si="117"/>
        <v>-216577.93273636699</v>
      </c>
      <c r="CE62" s="24">
        <f t="shared" ref="CE62:DL62" si="118">-+CE32*CE55</f>
        <v>-217480.34078943732</v>
      </c>
      <c r="CF62" s="24">
        <f t="shared" si="118"/>
        <v>-218386.50887604803</v>
      </c>
      <c r="CG62" s="24">
        <f t="shared" si="118"/>
        <v>-219296.45266304168</v>
      </c>
      <c r="CH62" s="24">
        <f t="shared" si="118"/>
        <v>-220210.18788246813</v>
      </c>
      <c r="CI62" s="24">
        <f t="shared" si="118"/>
        <v>-221127.73033197969</v>
      </c>
      <c r="CJ62" s="24">
        <f t="shared" si="118"/>
        <v>-222049.0958750248</v>
      </c>
      <c r="CK62" s="24">
        <f t="shared" si="118"/>
        <v>-222974.30044116828</v>
      </c>
      <c r="CL62" s="24">
        <f t="shared" si="118"/>
        <v>-223903.36002635214</v>
      </c>
      <c r="CM62" s="24" t="e">
        <f t="shared" si="118"/>
        <v>#N/A</v>
      </c>
      <c r="CN62" s="24" t="e">
        <f t="shared" si="118"/>
        <v>#N/A</v>
      </c>
      <c r="CO62" s="24" t="e">
        <f t="shared" si="118"/>
        <v>#N/A</v>
      </c>
      <c r="CP62" s="24" t="e">
        <f t="shared" si="118"/>
        <v>#N/A</v>
      </c>
      <c r="CQ62" s="24" t="e">
        <f t="shared" si="118"/>
        <v>#N/A</v>
      </c>
      <c r="CR62" s="24" t="e">
        <f t="shared" si="118"/>
        <v>#N/A</v>
      </c>
      <c r="CS62" s="24" t="e">
        <f t="shared" si="118"/>
        <v>#N/A</v>
      </c>
      <c r="CT62" s="24" t="e">
        <f t="shared" si="118"/>
        <v>#N/A</v>
      </c>
      <c r="CU62" s="24" t="e">
        <f t="shared" si="118"/>
        <v>#N/A</v>
      </c>
      <c r="CV62" s="24" t="e">
        <f t="shared" si="118"/>
        <v>#N/A</v>
      </c>
      <c r="CW62" s="24" t="e">
        <f t="shared" si="118"/>
        <v>#N/A</v>
      </c>
      <c r="CX62" s="24" t="e">
        <f t="shared" si="118"/>
        <v>#N/A</v>
      </c>
      <c r="CY62" s="24" t="e">
        <f t="shared" si="118"/>
        <v>#N/A</v>
      </c>
      <c r="CZ62" s="24" t="e">
        <f t="shared" si="118"/>
        <v>#N/A</v>
      </c>
      <c r="DA62" s="24" t="e">
        <f t="shared" si="118"/>
        <v>#N/A</v>
      </c>
      <c r="DB62" s="24" t="e">
        <f t="shared" si="118"/>
        <v>#N/A</v>
      </c>
      <c r="DC62" s="24" t="e">
        <f t="shared" si="118"/>
        <v>#N/A</v>
      </c>
      <c r="DD62" s="24" t="e">
        <f t="shared" si="118"/>
        <v>#N/A</v>
      </c>
      <c r="DE62" s="24" t="e">
        <f t="shared" si="118"/>
        <v>#N/A</v>
      </c>
      <c r="DF62" s="24" t="e">
        <f t="shared" si="118"/>
        <v>#N/A</v>
      </c>
      <c r="DG62" s="24" t="e">
        <f t="shared" si="118"/>
        <v>#N/A</v>
      </c>
      <c r="DH62" s="24" t="e">
        <f t="shared" si="118"/>
        <v>#N/A</v>
      </c>
      <c r="DI62" s="24" t="e">
        <f t="shared" si="118"/>
        <v>#N/A</v>
      </c>
      <c r="DJ62" s="24" t="e">
        <f t="shared" si="118"/>
        <v>#N/A</v>
      </c>
      <c r="DK62" s="24" t="e">
        <f t="shared" si="118"/>
        <v>#N/A</v>
      </c>
      <c r="DL62" s="24" t="e">
        <f t="shared" si="118"/>
        <v>#N/A</v>
      </c>
    </row>
    <row r="63" spans="1:116" x14ac:dyDescent="0.35">
      <c r="D63" t="s">
        <v>812</v>
      </c>
      <c r="E63" s="8" t="str">
        <f t="shared" si="81"/>
        <v>63 LISTSALES-PV</v>
      </c>
      <c r="G63" s="367" t="s">
        <v>808</v>
      </c>
      <c r="H63" s="31"/>
      <c r="I63" s="73"/>
      <c r="J63" s="73"/>
      <c r="K63" s="23">
        <f t="shared" si="112"/>
        <v>-5045577.1098323194</v>
      </c>
      <c r="L63" s="23">
        <f t="shared" si="112"/>
        <v>-4456918.3759692917</v>
      </c>
      <c r="M63" s="23">
        <f t="shared" si="112"/>
        <v>-4899760.182733383</v>
      </c>
      <c r="N63" s="23">
        <f t="shared" si="112"/>
        <v>-5376249.0828768089</v>
      </c>
      <c r="O63" s="23">
        <f t="shared" si="112"/>
        <v>-5888668.8186584637</v>
      </c>
      <c r="P63" s="23">
        <f t="shared" si="112"/>
        <v>-1313181.3131046481</v>
      </c>
      <c r="R63" s="33"/>
      <c r="S63" s="24">
        <f t="shared" ref="S63:AX63" si="119">-+S33*S56</f>
        <v>-401666.66666666674</v>
      </c>
      <c r="T63" s="24">
        <f t="shared" si="119"/>
        <v>-405013.88888888882</v>
      </c>
      <c r="U63" s="24">
        <f t="shared" si="119"/>
        <v>-408382.03125</v>
      </c>
      <c r="V63" s="24">
        <f t="shared" si="119"/>
        <v>-411771.20997299376</v>
      </c>
      <c r="W63" s="24">
        <f t="shared" si="119"/>
        <v>-415181.54188619205</v>
      </c>
      <c r="X63" s="24">
        <f t="shared" si="119"/>
        <v>-418613.14442627184</v>
      </c>
      <c r="Y63" s="24">
        <f t="shared" si="119"/>
        <v>-422066.13564130617</v>
      </c>
      <c r="Z63" s="24">
        <f t="shared" si="119"/>
        <v>-425540.63419381808</v>
      </c>
      <c r="AA63" s="24">
        <f t="shared" si="119"/>
        <v>-429036.75936385849</v>
      </c>
      <c r="AB63" s="24">
        <f t="shared" si="119"/>
        <v>-432554.63105208293</v>
      </c>
      <c r="AC63" s="24">
        <f t="shared" si="119"/>
        <v>-436094.36978285952</v>
      </c>
      <c r="AD63" s="24">
        <f t="shared" si="119"/>
        <v>-439656.09670738137</v>
      </c>
      <c r="AE63" s="24">
        <f t="shared" si="119"/>
        <v>-355278.12201322149</v>
      </c>
      <c r="AF63" s="24">
        <f t="shared" si="119"/>
        <v>-358151.176205175</v>
      </c>
      <c r="AG63" s="24">
        <f t="shared" si="119"/>
        <v>-361042.00449244305</v>
      </c>
      <c r="AH63" s="24">
        <f t="shared" si="119"/>
        <v>-363950.70511307387</v>
      </c>
      <c r="AI63" s="24">
        <f t="shared" si="119"/>
        <v>-366877.37681518681</v>
      </c>
      <c r="AJ63" s="24">
        <f t="shared" si="119"/>
        <v>-369822.1188595221</v>
      </c>
      <c r="AK63" s="24">
        <f t="shared" si="119"/>
        <v>-372785.03102198802</v>
      </c>
      <c r="AL63" s="24">
        <f t="shared" si="119"/>
        <v>-375766.21359624341</v>
      </c>
      <c r="AM63" s="24">
        <f t="shared" si="119"/>
        <v>-378765.76739627687</v>
      </c>
      <c r="AN63" s="24">
        <f t="shared" si="119"/>
        <v>-381783.79375899211</v>
      </c>
      <c r="AO63" s="24">
        <f t="shared" si="119"/>
        <v>-384820.39454681985</v>
      </c>
      <c r="AP63" s="24">
        <f t="shared" si="119"/>
        <v>-387875.67215034924</v>
      </c>
      <c r="AQ63" s="24">
        <f t="shared" si="119"/>
        <v>-390949.7294909489</v>
      </c>
      <c r="AR63" s="24">
        <f t="shared" si="119"/>
        <v>-394042.67002341157</v>
      </c>
      <c r="AS63" s="24">
        <f t="shared" si="119"/>
        <v>-397154.59773861803</v>
      </c>
      <c r="AT63" s="24">
        <f t="shared" si="119"/>
        <v>-400285.61716620997</v>
      </c>
      <c r="AU63" s="24">
        <f t="shared" si="119"/>
        <v>-403435.8333772645</v>
      </c>
      <c r="AV63" s="24">
        <f t="shared" si="119"/>
        <v>-406605.35198700242</v>
      </c>
      <c r="AW63" s="24">
        <f t="shared" si="119"/>
        <v>-409794.2791574914</v>
      </c>
      <c r="AX63" s="24">
        <f t="shared" si="119"/>
        <v>-413002.7216003724</v>
      </c>
      <c r="AY63" s="24">
        <f t="shared" ref="AY63:CD63" si="120">-+AY33*AY56</f>
        <v>-416230.78657959774</v>
      </c>
      <c r="AZ63" s="24">
        <f t="shared" si="120"/>
        <v>-419478.58191418089</v>
      </c>
      <c r="BA63" s="24">
        <f t="shared" si="120"/>
        <v>-422746.21598094888</v>
      </c>
      <c r="BB63" s="24">
        <f t="shared" si="120"/>
        <v>-426033.79771733657</v>
      </c>
      <c r="BC63" s="24">
        <f t="shared" si="120"/>
        <v>-429341.43662417127</v>
      </c>
      <c r="BD63" s="24">
        <f t="shared" si="120"/>
        <v>-432669.24276846281</v>
      </c>
      <c r="BE63" s="24">
        <f t="shared" si="120"/>
        <v>-436017.32678623125</v>
      </c>
      <c r="BF63" s="24">
        <f t="shared" si="120"/>
        <v>-439385.7998853568</v>
      </c>
      <c r="BG63" s="24">
        <f t="shared" si="120"/>
        <v>-442774.77384838095</v>
      </c>
      <c r="BH63" s="24">
        <f t="shared" si="120"/>
        <v>-446184.36103540292</v>
      </c>
      <c r="BI63" s="24">
        <f t="shared" si="120"/>
        <v>-449614.67438694468</v>
      </c>
      <c r="BJ63" s="24">
        <f t="shared" si="120"/>
        <v>-453065.82742680615</v>
      </c>
      <c r="BK63" s="24">
        <f t="shared" si="120"/>
        <v>-456537.93426502496</v>
      </c>
      <c r="BL63" s="24">
        <f t="shared" si="120"/>
        <v>-460031.10960071161</v>
      </c>
      <c r="BM63" s="24">
        <f t="shared" si="120"/>
        <v>-463545.46872506669</v>
      </c>
      <c r="BN63" s="24">
        <f t="shared" si="120"/>
        <v>-467081.12752424931</v>
      </c>
      <c r="BO63" s="24">
        <f t="shared" si="120"/>
        <v>-470638.2024823688</v>
      </c>
      <c r="BP63" s="24">
        <f t="shared" si="120"/>
        <v>-474216.81068445742</v>
      </c>
      <c r="BQ63" s="24">
        <f t="shared" si="120"/>
        <v>-477817.06981942808</v>
      </c>
      <c r="BR63" s="24">
        <f t="shared" si="120"/>
        <v>-481439.09818312532</v>
      </c>
      <c r="BS63" s="24">
        <f t="shared" si="120"/>
        <v>-485083.01468127593</v>
      </c>
      <c r="BT63" s="24">
        <f t="shared" si="120"/>
        <v>-488748.93883256993</v>
      </c>
      <c r="BU63" s="24">
        <f t="shared" si="120"/>
        <v>-492436.99077166995</v>
      </c>
      <c r="BV63" s="24">
        <f t="shared" si="120"/>
        <v>-496147.29125230393</v>
      </c>
      <c r="BW63" s="24">
        <f t="shared" si="120"/>
        <v>-499879.9616502896</v>
      </c>
      <c r="BX63" s="24">
        <f t="shared" si="120"/>
        <v>-503635.1239666827</v>
      </c>
      <c r="BY63" s="24">
        <f t="shared" si="120"/>
        <v>-507412.90083081648</v>
      </c>
      <c r="BZ63" s="24">
        <f t="shared" si="120"/>
        <v>-511213.41550347582</v>
      </c>
      <c r="CA63" s="24">
        <f t="shared" si="120"/>
        <v>-106946.55654196069</v>
      </c>
      <c r="CB63" s="24">
        <f t="shared" si="120"/>
        <v>-107392.16719421746</v>
      </c>
      <c r="CC63" s="24">
        <f t="shared" si="120"/>
        <v>-107839.63455752657</v>
      </c>
      <c r="CD63" s="24">
        <f t="shared" si="120"/>
        <v>-108288.96636818349</v>
      </c>
      <c r="CE63" s="24">
        <f t="shared" ref="CE63:DL63" si="121">-+CE33*CE56</f>
        <v>-108740.17039471866</v>
      </c>
      <c r="CF63" s="24">
        <f t="shared" si="121"/>
        <v>-109193.25443802401</v>
      </c>
      <c r="CG63" s="24">
        <f t="shared" si="121"/>
        <v>-109648.22633152084</v>
      </c>
      <c r="CH63" s="24">
        <f t="shared" si="121"/>
        <v>-110105.09394123407</v>
      </c>
      <c r="CI63" s="24">
        <f t="shared" si="121"/>
        <v>-110563.86516598985</v>
      </c>
      <c r="CJ63" s="24">
        <f t="shared" si="121"/>
        <v>-111024.5479375124</v>
      </c>
      <c r="CK63" s="24">
        <f t="shared" si="121"/>
        <v>-111487.15022058414</v>
      </c>
      <c r="CL63" s="24">
        <f t="shared" si="121"/>
        <v>-111951.68001317607</v>
      </c>
      <c r="CM63" s="24" t="e">
        <f t="shared" si="121"/>
        <v>#N/A</v>
      </c>
      <c r="CN63" s="24" t="e">
        <f t="shared" si="121"/>
        <v>#N/A</v>
      </c>
      <c r="CO63" s="24" t="e">
        <f t="shared" si="121"/>
        <v>#N/A</v>
      </c>
      <c r="CP63" s="24" t="e">
        <f t="shared" si="121"/>
        <v>#N/A</v>
      </c>
      <c r="CQ63" s="24" t="e">
        <f t="shared" si="121"/>
        <v>#N/A</v>
      </c>
      <c r="CR63" s="24" t="e">
        <f t="shared" si="121"/>
        <v>#N/A</v>
      </c>
      <c r="CS63" s="24" t="e">
        <f t="shared" si="121"/>
        <v>#N/A</v>
      </c>
      <c r="CT63" s="24" t="e">
        <f t="shared" si="121"/>
        <v>#N/A</v>
      </c>
      <c r="CU63" s="24" t="e">
        <f t="shared" si="121"/>
        <v>#N/A</v>
      </c>
      <c r="CV63" s="24" t="e">
        <f t="shared" si="121"/>
        <v>#N/A</v>
      </c>
      <c r="CW63" s="24" t="e">
        <f t="shared" si="121"/>
        <v>#N/A</v>
      </c>
      <c r="CX63" s="24" t="e">
        <f t="shared" si="121"/>
        <v>#N/A</v>
      </c>
      <c r="CY63" s="24" t="e">
        <f t="shared" si="121"/>
        <v>#N/A</v>
      </c>
      <c r="CZ63" s="24" t="e">
        <f t="shared" si="121"/>
        <v>#N/A</v>
      </c>
      <c r="DA63" s="24" t="e">
        <f t="shared" si="121"/>
        <v>#N/A</v>
      </c>
      <c r="DB63" s="24" t="e">
        <f t="shared" si="121"/>
        <v>#N/A</v>
      </c>
      <c r="DC63" s="24" t="e">
        <f t="shared" si="121"/>
        <v>#N/A</v>
      </c>
      <c r="DD63" s="24" t="e">
        <f t="shared" si="121"/>
        <v>#N/A</v>
      </c>
      <c r="DE63" s="24" t="e">
        <f t="shared" si="121"/>
        <v>#N/A</v>
      </c>
      <c r="DF63" s="24" t="e">
        <f t="shared" si="121"/>
        <v>#N/A</v>
      </c>
      <c r="DG63" s="24" t="e">
        <f t="shared" si="121"/>
        <v>#N/A</v>
      </c>
      <c r="DH63" s="24" t="e">
        <f t="shared" si="121"/>
        <v>#N/A</v>
      </c>
      <c r="DI63" s="24" t="e">
        <f t="shared" si="121"/>
        <v>#N/A</v>
      </c>
      <c r="DJ63" s="24" t="e">
        <f t="shared" si="121"/>
        <v>#N/A</v>
      </c>
      <c r="DK63" s="24" t="e">
        <f t="shared" si="121"/>
        <v>#N/A</v>
      </c>
      <c r="DL63" s="24" t="e">
        <f t="shared" si="121"/>
        <v>#N/A</v>
      </c>
    </row>
    <row r="64" spans="1:116" x14ac:dyDescent="0.35">
      <c r="D64" t="s">
        <v>812</v>
      </c>
      <c r="E64" s="8" t="str">
        <f t="shared" si="81"/>
        <v>64 LISTSALES-PV</v>
      </c>
      <c r="G64" s="367" t="s">
        <v>809</v>
      </c>
      <c r="H64" s="31"/>
      <c r="I64" s="73"/>
      <c r="J64" s="73"/>
      <c r="K64" s="23">
        <f t="shared" si="112"/>
        <v>-15136731.329496959</v>
      </c>
      <c r="L64" s="23">
        <f t="shared" si="112"/>
        <v>-13370755.127907874</v>
      </c>
      <c r="M64" s="23">
        <f t="shared" si="112"/>
        <v>-14699280.548200149</v>
      </c>
      <c r="N64" s="23">
        <f t="shared" si="112"/>
        <v>-16128747.248630427</v>
      </c>
      <c r="O64" s="23">
        <f t="shared" si="112"/>
        <v>-17666006.455975391</v>
      </c>
      <c r="P64" s="23">
        <f t="shared" si="112"/>
        <v>-3939543.9393139444</v>
      </c>
      <c r="R64" s="33"/>
      <c r="S64" s="24">
        <f t="shared" ref="S64:AX64" si="122">-+S34*S57</f>
        <v>-1205000</v>
      </c>
      <c r="T64" s="24">
        <f t="shared" si="122"/>
        <v>-1215041.6666666665</v>
      </c>
      <c r="U64" s="24">
        <f t="shared" si="122"/>
        <v>-1225146.09375</v>
      </c>
      <c r="V64" s="24">
        <f t="shared" si="122"/>
        <v>-1235313.6299189811</v>
      </c>
      <c r="W64" s="24">
        <f t="shared" si="122"/>
        <v>-1245544.6256585761</v>
      </c>
      <c r="X64" s="24">
        <f t="shared" si="122"/>
        <v>-1255839.4332788154</v>
      </c>
      <c r="Y64" s="24">
        <f t="shared" si="122"/>
        <v>-1266198.4069239185</v>
      </c>
      <c r="Z64" s="24">
        <f t="shared" si="122"/>
        <v>-1276621.9025814543</v>
      </c>
      <c r="AA64" s="24">
        <f t="shared" si="122"/>
        <v>-1287110.2780915755</v>
      </c>
      <c r="AB64" s="24">
        <f t="shared" si="122"/>
        <v>-1297663.8931562486</v>
      </c>
      <c r="AC64" s="24">
        <f t="shared" si="122"/>
        <v>-1308283.1093485784</v>
      </c>
      <c r="AD64" s="24">
        <f t="shared" si="122"/>
        <v>-1318968.2901221439</v>
      </c>
      <c r="AE64" s="24">
        <f t="shared" si="122"/>
        <v>-1065834.3660396645</v>
      </c>
      <c r="AF64" s="24">
        <f t="shared" si="122"/>
        <v>-1074453.528615525</v>
      </c>
      <c r="AG64" s="24">
        <f t="shared" si="122"/>
        <v>-1083126.0134773292</v>
      </c>
      <c r="AH64" s="24">
        <f t="shared" si="122"/>
        <v>-1091852.1153392214</v>
      </c>
      <c r="AI64" s="24">
        <f t="shared" si="122"/>
        <v>-1100632.1304455604</v>
      </c>
      <c r="AJ64" s="24">
        <f t="shared" si="122"/>
        <v>-1109466.3565785661</v>
      </c>
      <c r="AK64" s="24">
        <f t="shared" si="122"/>
        <v>-1118355.0930659641</v>
      </c>
      <c r="AL64" s="24">
        <f t="shared" si="122"/>
        <v>-1127298.6407887302</v>
      </c>
      <c r="AM64" s="24">
        <f t="shared" si="122"/>
        <v>-1136297.3021888305</v>
      </c>
      <c r="AN64" s="24">
        <f t="shared" si="122"/>
        <v>-1145351.3812769763</v>
      </c>
      <c r="AO64" s="24">
        <f t="shared" si="122"/>
        <v>-1154461.1836404596</v>
      </c>
      <c r="AP64" s="24">
        <f t="shared" si="122"/>
        <v>-1163627.0164510477</v>
      </c>
      <c r="AQ64" s="24">
        <f t="shared" si="122"/>
        <v>-1172849.1884728465</v>
      </c>
      <c r="AR64" s="24">
        <f t="shared" si="122"/>
        <v>-1182128.0100702345</v>
      </c>
      <c r="AS64" s="24">
        <f t="shared" si="122"/>
        <v>-1191463.7932158541</v>
      </c>
      <c r="AT64" s="24">
        <f t="shared" si="122"/>
        <v>-1200856.8514986299</v>
      </c>
      <c r="AU64" s="24">
        <f t="shared" si="122"/>
        <v>-1210307.5001317933</v>
      </c>
      <c r="AV64" s="24">
        <f t="shared" si="122"/>
        <v>-1219816.0559610073</v>
      </c>
      <c r="AW64" s="24">
        <f t="shared" si="122"/>
        <v>-1229382.8374724742</v>
      </c>
      <c r="AX64" s="24">
        <f t="shared" si="122"/>
        <v>-1239008.164801117</v>
      </c>
      <c r="AY64" s="24">
        <f t="shared" ref="AY64:CD64" si="123">-+AY34*AY57</f>
        <v>-1248692.3597387932</v>
      </c>
      <c r="AZ64" s="24">
        <f t="shared" si="123"/>
        <v>-1258435.7457425427</v>
      </c>
      <c r="BA64" s="24">
        <f t="shared" si="123"/>
        <v>-1268238.6479428466</v>
      </c>
      <c r="BB64" s="24">
        <f t="shared" si="123"/>
        <v>-1278101.3931520097</v>
      </c>
      <c r="BC64" s="24">
        <f t="shared" si="123"/>
        <v>-1288024.3098725136</v>
      </c>
      <c r="BD64" s="24">
        <f t="shared" si="123"/>
        <v>-1298007.7283053882</v>
      </c>
      <c r="BE64" s="24">
        <f t="shared" si="123"/>
        <v>-1308051.9803586937</v>
      </c>
      <c r="BF64" s="24">
        <f t="shared" si="123"/>
        <v>-1318157.3996560704</v>
      </c>
      <c r="BG64" s="24">
        <f t="shared" si="123"/>
        <v>-1328324.3215451427</v>
      </c>
      <c r="BH64" s="24">
        <f t="shared" si="123"/>
        <v>-1338553.0831062086</v>
      </c>
      <c r="BI64" s="24">
        <f t="shared" si="123"/>
        <v>-1348844.0231608339</v>
      </c>
      <c r="BJ64" s="24">
        <f t="shared" si="123"/>
        <v>-1359197.4822804183</v>
      </c>
      <c r="BK64" s="24">
        <f t="shared" si="123"/>
        <v>-1369613.8027950749</v>
      </c>
      <c r="BL64" s="24">
        <f t="shared" si="123"/>
        <v>-1380093.3288021348</v>
      </c>
      <c r="BM64" s="24">
        <f t="shared" si="123"/>
        <v>-1390636.4061751999</v>
      </c>
      <c r="BN64" s="24">
        <f t="shared" si="123"/>
        <v>-1401243.3825727478</v>
      </c>
      <c r="BO64" s="24">
        <f t="shared" si="123"/>
        <v>-1411914.6074471064</v>
      </c>
      <c r="BP64" s="24">
        <f t="shared" si="123"/>
        <v>-1422650.4320533723</v>
      </c>
      <c r="BQ64" s="24">
        <f t="shared" si="123"/>
        <v>-1433451.2094582841</v>
      </c>
      <c r="BR64" s="24">
        <f t="shared" si="123"/>
        <v>-1444317.2945493758</v>
      </c>
      <c r="BS64" s="24">
        <f t="shared" si="123"/>
        <v>-1455249.0440438278</v>
      </c>
      <c r="BT64" s="24">
        <f t="shared" si="123"/>
        <v>-1466246.8164977096</v>
      </c>
      <c r="BU64" s="24">
        <f t="shared" si="123"/>
        <v>-1477310.9723150097</v>
      </c>
      <c r="BV64" s="24">
        <f t="shared" si="123"/>
        <v>-1488441.8737569116</v>
      </c>
      <c r="BW64" s="24">
        <f t="shared" si="123"/>
        <v>-1499639.8849508688</v>
      </c>
      <c r="BX64" s="24">
        <f t="shared" si="123"/>
        <v>-1510905.3719000481</v>
      </c>
      <c r="BY64" s="24">
        <f t="shared" si="123"/>
        <v>-1522238.7024924494</v>
      </c>
      <c r="BZ64" s="24">
        <f t="shared" si="123"/>
        <v>-1533640.2465104274</v>
      </c>
      <c r="CA64" s="24">
        <f t="shared" si="123"/>
        <v>-320839.66962588206</v>
      </c>
      <c r="CB64" s="24">
        <f t="shared" si="123"/>
        <v>-322176.50158265233</v>
      </c>
      <c r="CC64" s="24">
        <f t="shared" si="123"/>
        <v>-323518.90367257968</v>
      </c>
      <c r="CD64" s="24">
        <f t="shared" si="123"/>
        <v>-324866.89910455048</v>
      </c>
      <c r="CE64" s="24">
        <f t="shared" ref="CE64:DL64" si="124">-+CE34*CE57</f>
        <v>-326220.51118415594</v>
      </c>
      <c r="CF64" s="24">
        <f t="shared" si="124"/>
        <v>-327579.76331407204</v>
      </c>
      <c r="CG64" s="24">
        <f t="shared" si="124"/>
        <v>-328944.67899456248</v>
      </c>
      <c r="CH64" s="24">
        <f t="shared" si="124"/>
        <v>-330315.28182370216</v>
      </c>
      <c r="CI64" s="24">
        <f t="shared" si="124"/>
        <v>-331691.59549796954</v>
      </c>
      <c r="CJ64" s="24">
        <f t="shared" si="124"/>
        <v>-333073.64381253719</v>
      </c>
      <c r="CK64" s="24">
        <f t="shared" si="124"/>
        <v>-334461.45066175237</v>
      </c>
      <c r="CL64" s="24">
        <f t="shared" si="124"/>
        <v>-335855.04003952816</v>
      </c>
      <c r="CM64" s="24" t="e">
        <f t="shared" si="124"/>
        <v>#N/A</v>
      </c>
      <c r="CN64" s="24" t="e">
        <f t="shared" si="124"/>
        <v>#N/A</v>
      </c>
      <c r="CO64" s="24" t="e">
        <f t="shared" si="124"/>
        <v>#N/A</v>
      </c>
      <c r="CP64" s="24" t="e">
        <f t="shared" si="124"/>
        <v>#N/A</v>
      </c>
      <c r="CQ64" s="24" t="e">
        <f t="shared" si="124"/>
        <v>#N/A</v>
      </c>
      <c r="CR64" s="24" t="e">
        <f t="shared" si="124"/>
        <v>#N/A</v>
      </c>
      <c r="CS64" s="24" t="e">
        <f t="shared" si="124"/>
        <v>#N/A</v>
      </c>
      <c r="CT64" s="24" t="e">
        <f t="shared" si="124"/>
        <v>#N/A</v>
      </c>
      <c r="CU64" s="24" t="e">
        <f t="shared" si="124"/>
        <v>#N/A</v>
      </c>
      <c r="CV64" s="24" t="e">
        <f t="shared" si="124"/>
        <v>#N/A</v>
      </c>
      <c r="CW64" s="24" t="e">
        <f t="shared" si="124"/>
        <v>#N/A</v>
      </c>
      <c r="CX64" s="24" t="e">
        <f t="shared" si="124"/>
        <v>#N/A</v>
      </c>
      <c r="CY64" s="24" t="e">
        <f t="shared" si="124"/>
        <v>#N/A</v>
      </c>
      <c r="CZ64" s="24" t="e">
        <f t="shared" si="124"/>
        <v>#N/A</v>
      </c>
      <c r="DA64" s="24" t="e">
        <f t="shared" si="124"/>
        <v>#N/A</v>
      </c>
      <c r="DB64" s="24" t="e">
        <f t="shared" si="124"/>
        <v>#N/A</v>
      </c>
      <c r="DC64" s="24" t="e">
        <f t="shared" si="124"/>
        <v>#N/A</v>
      </c>
      <c r="DD64" s="24" t="e">
        <f t="shared" si="124"/>
        <v>#N/A</v>
      </c>
      <c r="DE64" s="24" t="e">
        <f t="shared" si="124"/>
        <v>#N/A</v>
      </c>
      <c r="DF64" s="24" t="e">
        <f t="shared" si="124"/>
        <v>#N/A</v>
      </c>
      <c r="DG64" s="24" t="e">
        <f t="shared" si="124"/>
        <v>#N/A</v>
      </c>
      <c r="DH64" s="24" t="e">
        <f t="shared" si="124"/>
        <v>#N/A</v>
      </c>
      <c r="DI64" s="24" t="e">
        <f t="shared" si="124"/>
        <v>#N/A</v>
      </c>
      <c r="DJ64" s="24" t="e">
        <f t="shared" si="124"/>
        <v>#N/A</v>
      </c>
      <c r="DK64" s="24" t="e">
        <f t="shared" si="124"/>
        <v>#N/A</v>
      </c>
      <c r="DL64" s="24" t="e">
        <f t="shared" si="124"/>
        <v>#N/A</v>
      </c>
    </row>
    <row r="65" spans="1:116" x14ac:dyDescent="0.35">
      <c r="D65" t="s">
        <v>812</v>
      </c>
      <c r="E65" s="8" t="str">
        <f t="shared" si="81"/>
        <v>65 LISTSALES-PV</v>
      </c>
      <c r="G65" s="367" t="s">
        <v>810</v>
      </c>
      <c r="H65" s="31"/>
      <c r="I65" s="73"/>
      <c r="J65" s="73"/>
      <c r="K65" s="258">
        <f t="shared" si="112"/>
        <v>-10091154.219664639</v>
      </c>
      <c r="L65" s="258">
        <f t="shared" si="112"/>
        <v>-8913836.7519385833</v>
      </c>
      <c r="M65" s="258">
        <f t="shared" si="112"/>
        <v>-9799520.3654667661</v>
      </c>
      <c r="N65" s="258">
        <f t="shared" si="112"/>
        <v>-10752498.165753618</v>
      </c>
      <c r="O65" s="258">
        <f t="shared" si="112"/>
        <v>-11777337.637316927</v>
      </c>
      <c r="P65" s="258">
        <f t="shared" si="112"/>
        <v>-2626362.6262092963</v>
      </c>
      <c r="R65" s="33"/>
      <c r="S65" s="138">
        <f t="shared" ref="S65:AX65" si="125">-+S35*S58</f>
        <v>-803333.33333333349</v>
      </c>
      <c r="T65" s="138">
        <f t="shared" si="125"/>
        <v>-810027.77777777764</v>
      </c>
      <c r="U65" s="138">
        <f t="shared" si="125"/>
        <v>-816764.0625</v>
      </c>
      <c r="V65" s="138">
        <f t="shared" si="125"/>
        <v>-823542.41994598752</v>
      </c>
      <c r="W65" s="138">
        <f t="shared" si="125"/>
        <v>-830363.0837723841</v>
      </c>
      <c r="X65" s="138">
        <f t="shared" si="125"/>
        <v>-837226.28885254369</v>
      </c>
      <c r="Y65" s="138">
        <f t="shared" si="125"/>
        <v>-844132.27128261235</v>
      </c>
      <c r="Z65" s="138">
        <f t="shared" si="125"/>
        <v>-851081.26838763617</v>
      </c>
      <c r="AA65" s="138">
        <f t="shared" si="125"/>
        <v>-858073.51872771699</v>
      </c>
      <c r="AB65" s="138">
        <f t="shared" si="125"/>
        <v>-865109.26210416586</v>
      </c>
      <c r="AC65" s="138">
        <f t="shared" si="125"/>
        <v>-872188.73956571904</v>
      </c>
      <c r="AD65" s="138">
        <f t="shared" si="125"/>
        <v>-879312.19341476273</v>
      </c>
      <c r="AE65" s="138">
        <f t="shared" si="125"/>
        <v>-710556.24402644299</v>
      </c>
      <c r="AF65" s="138">
        <f t="shared" si="125"/>
        <v>-716302.35241034999</v>
      </c>
      <c r="AG65" s="138">
        <f t="shared" si="125"/>
        <v>-722084.00898488611</v>
      </c>
      <c r="AH65" s="138">
        <f t="shared" si="125"/>
        <v>-727901.41022614774</v>
      </c>
      <c r="AI65" s="138">
        <f t="shared" si="125"/>
        <v>-733754.75363037363</v>
      </c>
      <c r="AJ65" s="138">
        <f t="shared" si="125"/>
        <v>-739644.23771904421</v>
      </c>
      <c r="AK65" s="138">
        <f t="shared" si="125"/>
        <v>-745570.06204397604</v>
      </c>
      <c r="AL65" s="138">
        <f t="shared" si="125"/>
        <v>-751532.42719248682</v>
      </c>
      <c r="AM65" s="138">
        <f t="shared" si="125"/>
        <v>-757531.53479255375</v>
      </c>
      <c r="AN65" s="138">
        <f t="shared" si="125"/>
        <v>-763567.58751798421</v>
      </c>
      <c r="AO65" s="138">
        <f t="shared" si="125"/>
        <v>-769640.7890936397</v>
      </c>
      <c r="AP65" s="138">
        <f t="shared" si="125"/>
        <v>-775751.34430069849</v>
      </c>
      <c r="AQ65" s="138">
        <f t="shared" si="125"/>
        <v>-781899.4589818978</v>
      </c>
      <c r="AR65" s="138">
        <f t="shared" si="125"/>
        <v>-788085.34004682314</v>
      </c>
      <c r="AS65" s="138">
        <f t="shared" si="125"/>
        <v>-794309.19547723606</v>
      </c>
      <c r="AT65" s="138">
        <f t="shared" si="125"/>
        <v>-800571.23433241993</v>
      </c>
      <c r="AU65" s="138">
        <f t="shared" si="125"/>
        <v>-806871.666754529</v>
      </c>
      <c r="AV65" s="138">
        <f t="shared" si="125"/>
        <v>-813210.70397400483</v>
      </c>
      <c r="AW65" s="138">
        <f t="shared" si="125"/>
        <v>-819588.5583149828</v>
      </c>
      <c r="AX65" s="138">
        <f t="shared" si="125"/>
        <v>-826005.4432007448</v>
      </c>
      <c r="AY65" s="138">
        <f t="shared" ref="AY65:CD65" si="126">-+AY35*AY58</f>
        <v>-832461.57315919548</v>
      </c>
      <c r="AZ65" s="138">
        <f t="shared" si="126"/>
        <v>-838957.16382836178</v>
      </c>
      <c r="BA65" s="138">
        <f t="shared" si="126"/>
        <v>-845492.43196189776</v>
      </c>
      <c r="BB65" s="138">
        <f t="shared" si="126"/>
        <v>-852067.59543467313</v>
      </c>
      <c r="BC65" s="138">
        <f t="shared" si="126"/>
        <v>-858682.87324834254</v>
      </c>
      <c r="BD65" s="138">
        <f t="shared" si="126"/>
        <v>-865338.48553692561</v>
      </c>
      <c r="BE65" s="138">
        <f t="shared" si="126"/>
        <v>-872034.6535724625</v>
      </c>
      <c r="BF65" s="138">
        <f t="shared" si="126"/>
        <v>-878771.5997707136</v>
      </c>
      <c r="BG65" s="138">
        <f t="shared" si="126"/>
        <v>-885549.5476967619</v>
      </c>
      <c r="BH65" s="138">
        <f t="shared" si="126"/>
        <v>-892368.72207080584</v>
      </c>
      <c r="BI65" s="138">
        <f t="shared" si="126"/>
        <v>-899229.34877388936</v>
      </c>
      <c r="BJ65" s="138">
        <f t="shared" si="126"/>
        <v>-906131.6548536123</v>
      </c>
      <c r="BK65" s="138">
        <f t="shared" si="126"/>
        <v>-913075.86853004992</v>
      </c>
      <c r="BL65" s="138">
        <f t="shared" si="126"/>
        <v>-920062.21920142323</v>
      </c>
      <c r="BM65" s="138">
        <f t="shared" si="126"/>
        <v>-927090.93745013338</v>
      </c>
      <c r="BN65" s="138">
        <f t="shared" si="126"/>
        <v>-934162.25504849863</v>
      </c>
      <c r="BO65" s="138">
        <f t="shared" si="126"/>
        <v>-941276.40496473759</v>
      </c>
      <c r="BP65" s="138">
        <f t="shared" si="126"/>
        <v>-948433.62136891484</v>
      </c>
      <c r="BQ65" s="138">
        <f t="shared" si="126"/>
        <v>-955634.13963885617</v>
      </c>
      <c r="BR65" s="138">
        <f t="shared" si="126"/>
        <v>-962878.19636625063</v>
      </c>
      <c r="BS65" s="138">
        <f t="shared" si="126"/>
        <v>-970166.02936255187</v>
      </c>
      <c r="BT65" s="138">
        <f t="shared" si="126"/>
        <v>-977497.87766513985</v>
      </c>
      <c r="BU65" s="138">
        <f t="shared" si="126"/>
        <v>-984873.98154333991</v>
      </c>
      <c r="BV65" s="138">
        <f t="shared" si="126"/>
        <v>-992294.58250460785</v>
      </c>
      <c r="BW65" s="138">
        <f t="shared" si="126"/>
        <v>-999759.92330057919</v>
      </c>
      <c r="BX65" s="138">
        <f t="shared" si="126"/>
        <v>-1007270.2479333654</v>
      </c>
      <c r="BY65" s="138">
        <f t="shared" si="126"/>
        <v>-1014825.801661633</v>
      </c>
      <c r="BZ65" s="138">
        <f t="shared" si="126"/>
        <v>-1022426.8310069516</v>
      </c>
      <c r="CA65" s="138">
        <f t="shared" si="126"/>
        <v>-213893.11308392137</v>
      </c>
      <c r="CB65" s="138">
        <f t="shared" si="126"/>
        <v>-214784.33438843492</v>
      </c>
      <c r="CC65" s="138">
        <f t="shared" si="126"/>
        <v>-215679.26911505315</v>
      </c>
      <c r="CD65" s="138">
        <f t="shared" si="126"/>
        <v>-216577.93273636699</v>
      </c>
      <c r="CE65" s="138">
        <f t="shared" ref="CE65:DL65" si="127">-+CE35*CE58</f>
        <v>-217480.34078943732</v>
      </c>
      <c r="CF65" s="138">
        <f t="shared" si="127"/>
        <v>-218386.50887604803</v>
      </c>
      <c r="CG65" s="138">
        <f t="shared" si="127"/>
        <v>-219296.45266304168</v>
      </c>
      <c r="CH65" s="138">
        <f t="shared" si="127"/>
        <v>-220210.18788246813</v>
      </c>
      <c r="CI65" s="138">
        <f t="shared" si="127"/>
        <v>-221127.73033197969</v>
      </c>
      <c r="CJ65" s="138">
        <f t="shared" si="127"/>
        <v>-222049.0958750248</v>
      </c>
      <c r="CK65" s="138">
        <f t="shared" si="127"/>
        <v>-222974.30044116828</v>
      </c>
      <c r="CL65" s="138">
        <f t="shared" si="127"/>
        <v>-223903.36002635214</v>
      </c>
      <c r="CM65" s="138" t="e">
        <f t="shared" si="127"/>
        <v>#N/A</v>
      </c>
      <c r="CN65" s="138" t="e">
        <f t="shared" si="127"/>
        <v>#N/A</v>
      </c>
      <c r="CO65" s="138" t="e">
        <f t="shared" si="127"/>
        <v>#N/A</v>
      </c>
      <c r="CP65" s="138" t="e">
        <f t="shared" si="127"/>
        <v>#N/A</v>
      </c>
      <c r="CQ65" s="138" t="e">
        <f t="shared" si="127"/>
        <v>#N/A</v>
      </c>
      <c r="CR65" s="138" t="e">
        <f t="shared" si="127"/>
        <v>#N/A</v>
      </c>
      <c r="CS65" s="138" t="e">
        <f t="shared" si="127"/>
        <v>#N/A</v>
      </c>
      <c r="CT65" s="138" t="e">
        <f t="shared" si="127"/>
        <v>#N/A</v>
      </c>
      <c r="CU65" s="138" t="e">
        <f t="shared" si="127"/>
        <v>#N/A</v>
      </c>
      <c r="CV65" s="138" t="e">
        <f t="shared" si="127"/>
        <v>#N/A</v>
      </c>
      <c r="CW65" s="138" t="e">
        <f t="shared" si="127"/>
        <v>#N/A</v>
      </c>
      <c r="CX65" s="138" t="e">
        <f t="shared" si="127"/>
        <v>#N/A</v>
      </c>
      <c r="CY65" s="138" t="e">
        <f t="shared" si="127"/>
        <v>#N/A</v>
      </c>
      <c r="CZ65" s="138" t="e">
        <f t="shared" si="127"/>
        <v>#N/A</v>
      </c>
      <c r="DA65" s="138" t="e">
        <f t="shared" si="127"/>
        <v>#N/A</v>
      </c>
      <c r="DB65" s="138" t="e">
        <f t="shared" si="127"/>
        <v>#N/A</v>
      </c>
      <c r="DC65" s="138" t="e">
        <f t="shared" si="127"/>
        <v>#N/A</v>
      </c>
      <c r="DD65" s="138" t="e">
        <f t="shared" si="127"/>
        <v>#N/A</v>
      </c>
      <c r="DE65" s="138" t="e">
        <f t="shared" si="127"/>
        <v>#N/A</v>
      </c>
      <c r="DF65" s="138" t="e">
        <f t="shared" si="127"/>
        <v>#N/A</v>
      </c>
      <c r="DG65" s="138" t="e">
        <f t="shared" si="127"/>
        <v>#N/A</v>
      </c>
      <c r="DH65" s="138" t="e">
        <f t="shared" si="127"/>
        <v>#N/A</v>
      </c>
      <c r="DI65" s="138" t="e">
        <f t="shared" si="127"/>
        <v>#N/A</v>
      </c>
      <c r="DJ65" s="138" t="e">
        <f t="shared" si="127"/>
        <v>#N/A</v>
      </c>
      <c r="DK65" s="138" t="e">
        <f t="shared" si="127"/>
        <v>#N/A</v>
      </c>
      <c r="DL65" s="138" t="e">
        <f t="shared" si="127"/>
        <v>#N/A</v>
      </c>
    </row>
    <row r="66" spans="1:116" x14ac:dyDescent="0.35">
      <c r="A66" s="27"/>
      <c r="B66" s="27"/>
      <c r="C66" t="s">
        <v>203</v>
      </c>
      <c r="D66" t="s">
        <v>812</v>
      </c>
      <c r="E66" s="8" t="str">
        <f t="shared" si="81"/>
        <v>66 LISTSALES-PV</v>
      </c>
      <c r="F66" s="27"/>
      <c r="G66" s="301" t="s">
        <v>816</v>
      </c>
      <c r="H66" s="31"/>
      <c r="I66" s="73"/>
      <c r="J66" s="73"/>
      <c r="K66" s="33">
        <f t="shared" si="112"/>
        <v>-50455771.098323196</v>
      </c>
      <c r="L66" s="33">
        <f t="shared" si="112"/>
        <v>-44569183.759692922</v>
      </c>
      <c r="M66" s="33">
        <f t="shared" si="112"/>
        <v>-48997601.82733383</v>
      </c>
      <c r="N66" s="33">
        <f t="shared" si="112"/>
        <v>-53762490.828768089</v>
      </c>
      <c r="O66" s="33">
        <f t="shared" si="112"/>
        <v>-58886688.186584637</v>
      </c>
      <c r="P66" s="33">
        <f t="shared" si="112"/>
        <v>-13131813.131046481</v>
      </c>
      <c r="R66" s="33"/>
      <c r="S66" s="33">
        <f t="shared" ref="S66:AX66" si="128">SUM(S61:S65)</f>
        <v>-4016666.6666666674</v>
      </c>
      <c r="T66" s="33">
        <f t="shared" si="128"/>
        <v>-4050138.8888888881</v>
      </c>
      <c r="U66" s="33">
        <f t="shared" si="128"/>
        <v>-4083820.3125</v>
      </c>
      <c r="V66" s="33">
        <f t="shared" si="128"/>
        <v>-4117712.099729937</v>
      </c>
      <c r="W66" s="33">
        <f t="shared" si="128"/>
        <v>-4151815.4188619205</v>
      </c>
      <c r="X66" s="33">
        <f t="shared" si="128"/>
        <v>-4186131.4442627179</v>
      </c>
      <c r="Y66" s="33">
        <f t="shared" si="128"/>
        <v>-4220661.3564130617</v>
      </c>
      <c r="Z66" s="33">
        <f t="shared" si="128"/>
        <v>-4255406.3419381808</v>
      </c>
      <c r="AA66" s="33">
        <f t="shared" si="128"/>
        <v>-4290367.5936385849</v>
      </c>
      <c r="AB66" s="33">
        <f t="shared" si="128"/>
        <v>-4325546.3105208296</v>
      </c>
      <c r="AC66" s="33">
        <f t="shared" si="128"/>
        <v>-4360943.6978285955</v>
      </c>
      <c r="AD66" s="33">
        <f t="shared" si="128"/>
        <v>-4396560.967073814</v>
      </c>
      <c r="AE66" s="33">
        <f t="shared" si="128"/>
        <v>-3552781.2201322149</v>
      </c>
      <c r="AF66" s="33">
        <f t="shared" si="128"/>
        <v>-3581511.76205175</v>
      </c>
      <c r="AG66" s="33">
        <f t="shared" si="128"/>
        <v>-3610420.0449244305</v>
      </c>
      <c r="AH66" s="33">
        <f t="shared" si="128"/>
        <v>-3639507.0511307381</v>
      </c>
      <c r="AI66" s="33">
        <f t="shared" si="128"/>
        <v>-3668773.7681518681</v>
      </c>
      <c r="AJ66" s="33">
        <f t="shared" si="128"/>
        <v>-3698221.1885952204</v>
      </c>
      <c r="AK66" s="33">
        <f t="shared" si="128"/>
        <v>-3727850.3102198802</v>
      </c>
      <c r="AL66" s="33">
        <f t="shared" si="128"/>
        <v>-3757662.1359624341</v>
      </c>
      <c r="AM66" s="33">
        <f t="shared" si="128"/>
        <v>-3787657.6739627682</v>
      </c>
      <c r="AN66" s="33">
        <f t="shared" si="128"/>
        <v>-3817837.9375899211</v>
      </c>
      <c r="AO66" s="33">
        <f t="shared" si="128"/>
        <v>-3848203.9454681985</v>
      </c>
      <c r="AP66" s="33">
        <f t="shared" si="128"/>
        <v>-3878756.7215034924</v>
      </c>
      <c r="AQ66" s="33">
        <f t="shared" si="128"/>
        <v>-3909497.2949094884</v>
      </c>
      <c r="AR66" s="33">
        <f t="shared" si="128"/>
        <v>-3940426.7002341151</v>
      </c>
      <c r="AS66" s="33">
        <f t="shared" si="128"/>
        <v>-3971545.9773861803</v>
      </c>
      <c r="AT66" s="33">
        <f t="shared" si="128"/>
        <v>-4002856.1716620997</v>
      </c>
      <c r="AU66" s="33">
        <f t="shared" si="128"/>
        <v>-4034358.3337726444</v>
      </c>
      <c r="AV66" s="33">
        <f t="shared" si="128"/>
        <v>-4066053.5198700242</v>
      </c>
      <c r="AW66" s="33">
        <f t="shared" si="128"/>
        <v>-4097942.791574914</v>
      </c>
      <c r="AX66" s="33">
        <f t="shared" si="128"/>
        <v>-4130027.2160037234</v>
      </c>
      <c r="AY66" s="33">
        <f t="shared" ref="AY66:CD66" si="129">SUM(AY61:AY65)</f>
        <v>-4162307.8657959774</v>
      </c>
      <c r="AZ66" s="33">
        <f t="shared" si="129"/>
        <v>-4194785.8191418089</v>
      </c>
      <c r="BA66" s="33">
        <f t="shared" si="129"/>
        <v>-4227462.1598094888</v>
      </c>
      <c r="BB66" s="33">
        <f t="shared" si="129"/>
        <v>-4260337.9771733657</v>
      </c>
      <c r="BC66" s="33">
        <f t="shared" si="129"/>
        <v>-4293414.3662417131</v>
      </c>
      <c r="BD66" s="33">
        <f t="shared" si="129"/>
        <v>-4326692.4276846284</v>
      </c>
      <c r="BE66" s="33">
        <f t="shared" si="129"/>
        <v>-4360173.2678623125</v>
      </c>
      <c r="BF66" s="33">
        <f t="shared" si="129"/>
        <v>-4393857.998853568</v>
      </c>
      <c r="BG66" s="33">
        <f t="shared" si="129"/>
        <v>-4427747.7384838099</v>
      </c>
      <c r="BH66" s="33">
        <f t="shared" si="129"/>
        <v>-4461843.6103540296</v>
      </c>
      <c r="BI66" s="33">
        <f t="shared" si="129"/>
        <v>-4496146.7438694471</v>
      </c>
      <c r="BJ66" s="33">
        <f t="shared" si="129"/>
        <v>-4530658.2742680619</v>
      </c>
      <c r="BK66" s="33">
        <f t="shared" si="129"/>
        <v>-4565379.3426502496</v>
      </c>
      <c r="BL66" s="33">
        <f t="shared" si="129"/>
        <v>-4600311.0960071161</v>
      </c>
      <c r="BM66" s="33">
        <f t="shared" si="129"/>
        <v>-4635454.6872506673</v>
      </c>
      <c r="BN66" s="33">
        <f t="shared" si="129"/>
        <v>-4670811.2752424935</v>
      </c>
      <c r="BO66" s="33">
        <f t="shared" si="129"/>
        <v>-4706382.024823688</v>
      </c>
      <c r="BP66" s="33">
        <f t="shared" si="129"/>
        <v>-4742168.1068445742</v>
      </c>
      <c r="BQ66" s="33">
        <f t="shared" si="129"/>
        <v>-4778170.6981942812</v>
      </c>
      <c r="BR66" s="33">
        <f t="shared" si="129"/>
        <v>-4814390.9818312535</v>
      </c>
      <c r="BS66" s="33">
        <f t="shared" si="129"/>
        <v>-4850830.1468127593</v>
      </c>
      <c r="BT66" s="33">
        <f t="shared" si="129"/>
        <v>-4887489.3883256996</v>
      </c>
      <c r="BU66" s="33">
        <f t="shared" si="129"/>
        <v>-4924369.9077166999</v>
      </c>
      <c r="BV66" s="33">
        <f t="shared" si="129"/>
        <v>-4961472.9125230396</v>
      </c>
      <c r="BW66" s="33">
        <f t="shared" si="129"/>
        <v>-4998799.616502896</v>
      </c>
      <c r="BX66" s="33">
        <f t="shared" si="129"/>
        <v>-5036351.239666827</v>
      </c>
      <c r="BY66" s="33">
        <f t="shared" si="129"/>
        <v>-5074129.0083081648</v>
      </c>
      <c r="BZ66" s="33">
        <f t="shared" si="129"/>
        <v>-5112134.1550347582</v>
      </c>
      <c r="CA66" s="33">
        <f t="shared" si="129"/>
        <v>-1069465.5654196069</v>
      </c>
      <c r="CB66" s="33">
        <f t="shared" si="129"/>
        <v>-1073921.6719421747</v>
      </c>
      <c r="CC66" s="33">
        <f t="shared" si="129"/>
        <v>-1078396.3455752658</v>
      </c>
      <c r="CD66" s="33">
        <f t="shared" si="129"/>
        <v>-1082889.6636818349</v>
      </c>
      <c r="CE66" s="33">
        <f t="shared" ref="CE66:DJ66" si="130">SUM(CE61:CE65)</f>
        <v>-1087401.7039471867</v>
      </c>
      <c r="CF66" s="33">
        <f t="shared" si="130"/>
        <v>-1091932.5443802401</v>
      </c>
      <c r="CG66" s="33">
        <f t="shared" si="130"/>
        <v>-1096482.2633152085</v>
      </c>
      <c r="CH66" s="33">
        <f t="shared" si="130"/>
        <v>-1101050.9394123408</v>
      </c>
      <c r="CI66" s="33">
        <f t="shared" si="130"/>
        <v>-1105638.6516598985</v>
      </c>
      <c r="CJ66" s="33">
        <f t="shared" si="130"/>
        <v>-1110245.479375124</v>
      </c>
      <c r="CK66" s="33">
        <f t="shared" si="130"/>
        <v>-1114871.5022058415</v>
      </c>
      <c r="CL66" s="33">
        <f t="shared" si="130"/>
        <v>-1119516.8001317608</v>
      </c>
      <c r="CM66" s="33" t="e">
        <f t="shared" si="130"/>
        <v>#N/A</v>
      </c>
      <c r="CN66" s="33" t="e">
        <f t="shared" si="130"/>
        <v>#N/A</v>
      </c>
      <c r="CO66" s="33" t="e">
        <f t="shared" si="130"/>
        <v>#N/A</v>
      </c>
      <c r="CP66" s="33" t="e">
        <f t="shared" si="130"/>
        <v>#N/A</v>
      </c>
      <c r="CQ66" s="33" t="e">
        <f t="shared" si="130"/>
        <v>#N/A</v>
      </c>
      <c r="CR66" s="33" t="e">
        <f t="shared" si="130"/>
        <v>#N/A</v>
      </c>
      <c r="CS66" s="33" t="e">
        <f t="shared" si="130"/>
        <v>#N/A</v>
      </c>
      <c r="CT66" s="33" t="e">
        <f t="shared" si="130"/>
        <v>#N/A</v>
      </c>
      <c r="CU66" s="33" t="e">
        <f t="shared" si="130"/>
        <v>#N/A</v>
      </c>
      <c r="CV66" s="33" t="e">
        <f t="shared" si="130"/>
        <v>#N/A</v>
      </c>
      <c r="CW66" s="33" t="e">
        <f t="shared" si="130"/>
        <v>#N/A</v>
      </c>
      <c r="CX66" s="33" t="e">
        <f t="shared" si="130"/>
        <v>#N/A</v>
      </c>
      <c r="CY66" s="33" t="e">
        <f t="shared" si="130"/>
        <v>#N/A</v>
      </c>
      <c r="CZ66" s="33" t="e">
        <f t="shared" si="130"/>
        <v>#N/A</v>
      </c>
      <c r="DA66" s="33" t="e">
        <f t="shared" si="130"/>
        <v>#N/A</v>
      </c>
      <c r="DB66" s="33" t="e">
        <f t="shared" si="130"/>
        <v>#N/A</v>
      </c>
      <c r="DC66" s="33" t="e">
        <f t="shared" si="130"/>
        <v>#N/A</v>
      </c>
      <c r="DD66" s="33" t="e">
        <f t="shared" si="130"/>
        <v>#N/A</v>
      </c>
      <c r="DE66" s="33" t="e">
        <f t="shared" si="130"/>
        <v>#N/A</v>
      </c>
      <c r="DF66" s="33" t="e">
        <f t="shared" si="130"/>
        <v>#N/A</v>
      </c>
      <c r="DG66" s="33" t="e">
        <f t="shared" si="130"/>
        <v>#N/A</v>
      </c>
      <c r="DH66" s="33" t="e">
        <f t="shared" si="130"/>
        <v>#N/A</v>
      </c>
      <c r="DI66" s="33" t="e">
        <f t="shared" si="130"/>
        <v>#N/A</v>
      </c>
      <c r="DJ66" s="33" t="e">
        <f t="shared" si="130"/>
        <v>#N/A</v>
      </c>
      <c r="DK66" s="33" t="e">
        <f t="shared" ref="DK66:EP66" si="131">SUM(DK61:DK65)</f>
        <v>#N/A</v>
      </c>
      <c r="DL66" s="33" t="e">
        <f t="shared" si="131"/>
        <v>#N/A</v>
      </c>
    </row>
    <row r="67" spans="1:116" x14ac:dyDescent="0.35">
      <c r="A67" s="27"/>
      <c r="B67" s="27"/>
      <c r="C67" s="27"/>
      <c r="D67" t="s">
        <v>812</v>
      </c>
      <c r="E67" s="8" t="str">
        <f t="shared" si="81"/>
        <v>67 LISTSALES-PV</v>
      </c>
      <c r="F67" s="27"/>
      <c r="G67" s="301"/>
      <c r="H67" s="31"/>
      <c r="I67" s="73"/>
      <c r="J67" s="73"/>
      <c r="K67" s="38"/>
      <c r="L67" s="38"/>
      <c r="M67" s="38"/>
      <c r="N67" s="38"/>
      <c r="O67" s="38"/>
      <c r="P67" s="38"/>
      <c r="R67" s="33"/>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c r="BZ67" s="38"/>
      <c r="CA67" s="38"/>
      <c r="CB67" s="38"/>
      <c r="CC67" s="38"/>
      <c r="CD67" s="38"/>
      <c r="CE67" s="38"/>
      <c r="CF67" s="38"/>
      <c r="CG67" s="38"/>
      <c r="CH67" s="38"/>
      <c r="CI67" s="38"/>
      <c r="CJ67" s="38"/>
      <c r="CK67" s="38"/>
      <c r="CL67" s="38"/>
      <c r="CM67" s="38"/>
      <c r="CN67" s="38"/>
      <c r="CO67" s="38"/>
      <c r="CP67" s="38"/>
      <c r="CQ67" s="38"/>
      <c r="CR67" s="38"/>
      <c r="CS67" s="38"/>
      <c r="CT67" s="38"/>
      <c r="CU67" s="38"/>
      <c r="CV67" s="38"/>
      <c r="CW67" s="38"/>
      <c r="CX67" s="38"/>
      <c r="CY67" s="38"/>
      <c r="CZ67" s="38"/>
      <c r="DA67" s="38"/>
      <c r="DB67" s="38"/>
      <c r="DC67" s="38"/>
      <c r="DD67" s="38"/>
      <c r="DE67" s="38"/>
      <c r="DF67" s="38"/>
      <c r="DG67" s="38"/>
      <c r="DH67" s="38"/>
      <c r="DI67" s="38"/>
      <c r="DJ67" s="38"/>
      <c r="DK67" s="38"/>
      <c r="DL67" s="38"/>
    </row>
    <row r="68" spans="1:116" x14ac:dyDescent="0.35">
      <c r="A68" s="27"/>
      <c r="B68" s="27"/>
      <c r="C68" s="27"/>
      <c r="D68" t="s">
        <v>812</v>
      </c>
      <c r="E68" s="8" t="str">
        <f t="shared" si="81"/>
        <v>68 LISTSALES-PV</v>
      </c>
      <c r="F68" s="27"/>
      <c r="G68" s="301" t="s">
        <v>822</v>
      </c>
      <c r="H68" s="31"/>
      <c r="I68" s="73"/>
      <c r="J68" s="73"/>
      <c r="K68" s="33">
        <f t="shared" ref="K68:P68" si="132">SUMIF($3:$3,K$2,68:68)</f>
        <v>0</v>
      </c>
      <c r="L68" s="33">
        <f t="shared" si="132"/>
        <v>0</v>
      </c>
      <c r="M68" s="33">
        <f t="shared" si="132"/>
        <v>0</v>
      </c>
      <c r="N68" s="33">
        <f t="shared" si="132"/>
        <v>0</v>
      </c>
      <c r="O68" s="33">
        <f t="shared" si="132"/>
        <v>0</v>
      </c>
      <c r="P68" s="33">
        <f t="shared" si="132"/>
        <v>0</v>
      </c>
      <c r="R68" s="33"/>
      <c r="S68" s="33">
        <f t="shared" ref="S68:AX68" si="133">+S51+S66</f>
        <v>0</v>
      </c>
      <c r="T68" s="33">
        <f t="shared" si="133"/>
        <v>0</v>
      </c>
      <c r="U68" s="33">
        <f t="shared" si="133"/>
        <v>0</v>
      </c>
      <c r="V68" s="33">
        <f t="shared" si="133"/>
        <v>0</v>
      </c>
      <c r="W68" s="33">
        <f t="shared" si="133"/>
        <v>0</v>
      </c>
      <c r="X68" s="33">
        <f t="shared" si="133"/>
        <v>0</v>
      </c>
      <c r="Y68" s="33">
        <f t="shared" si="133"/>
        <v>0</v>
      </c>
      <c r="Z68" s="33">
        <f t="shared" si="133"/>
        <v>0</v>
      </c>
      <c r="AA68" s="33">
        <f t="shared" si="133"/>
        <v>0</v>
      </c>
      <c r="AB68" s="33">
        <f t="shared" si="133"/>
        <v>0</v>
      </c>
      <c r="AC68" s="33">
        <f t="shared" si="133"/>
        <v>0</v>
      </c>
      <c r="AD68" s="33">
        <f t="shared" si="133"/>
        <v>0</v>
      </c>
      <c r="AE68" s="33">
        <f t="shared" si="133"/>
        <v>0</v>
      </c>
      <c r="AF68" s="33">
        <f t="shared" si="133"/>
        <v>0</v>
      </c>
      <c r="AG68" s="33">
        <f t="shared" si="133"/>
        <v>0</v>
      </c>
      <c r="AH68" s="33">
        <f t="shared" si="133"/>
        <v>0</v>
      </c>
      <c r="AI68" s="33">
        <f t="shared" si="133"/>
        <v>0</v>
      </c>
      <c r="AJ68" s="33">
        <f t="shared" si="133"/>
        <v>0</v>
      </c>
      <c r="AK68" s="33">
        <f t="shared" si="133"/>
        <v>0</v>
      </c>
      <c r="AL68" s="33">
        <f t="shared" si="133"/>
        <v>0</v>
      </c>
      <c r="AM68" s="33">
        <f t="shared" si="133"/>
        <v>0</v>
      </c>
      <c r="AN68" s="33">
        <f t="shared" si="133"/>
        <v>0</v>
      </c>
      <c r="AO68" s="33">
        <f t="shared" si="133"/>
        <v>0</v>
      </c>
      <c r="AP68" s="33">
        <f t="shared" si="133"/>
        <v>0</v>
      </c>
      <c r="AQ68" s="33">
        <f t="shared" si="133"/>
        <v>0</v>
      </c>
      <c r="AR68" s="33">
        <f t="shared" si="133"/>
        <v>0</v>
      </c>
      <c r="AS68" s="33">
        <f t="shared" si="133"/>
        <v>0</v>
      </c>
      <c r="AT68" s="33">
        <f t="shared" si="133"/>
        <v>0</v>
      </c>
      <c r="AU68" s="33">
        <f t="shared" si="133"/>
        <v>0</v>
      </c>
      <c r="AV68" s="33">
        <f t="shared" si="133"/>
        <v>0</v>
      </c>
      <c r="AW68" s="33">
        <f t="shared" si="133"/>
        <v>0</v>
      </c>
      <c r="AX68" s="33">
        <f t="shared" si="133"/>
        <v>0</v>
      </c>
      <c r="AY68" s="33">
        <f t="shared" ref="AY68:CD68" si="134">+AY51+AY66</f>
        <v>0</v>
      </c>
      <c r="AZ68" s="33">
        <f t="shared" si="134"/>
        <v>0</v>
      </c>
      <c r="BA68" s="33">
        <f t="shared" si="134"/>
        <v>0</v>
      </c>
      <c r="BB68" s="33">
        <f t="shared" si="134"/>
        <v>0</v>
      </c>
      <c r="BC68" s="33">
        <f t="shared" si="134"/>
        <v>0</v>
      </c>
      <c r="BD68" s="33">
        <f t="shared" si="134"/>
        <v>0</v>
      </c>
      <c r="BE68" s="33">
        <f t="shared" si="134"/>
        <v>0</v>
      </c>
      <c r="BF68" s="33">
        <f t="shared" si="134"/>
        <v>0</v>
      </c>
      <c r="BG68" s="33">
        <f t="shared" si="134"/>
        <v>0</v>
      </c>
      <c r="BH68" s="33">
        <f t="shared" si="134"/>
        <v>0</v>
      </c>
      <c r="BI68" s="33">
        <f t="shared" si="134"/>
        <v>0</v>
      </c>
      <c r="BJ68" s="33">
        <f t="shared" si="134"/>
        <v>0</v>
      </c>
      <c r="BK68" s="33">
        <f t="shared" si="134"/>
        <v>0</v>
      </c>
      <c r="BL68" s="33">
        <f t="shared" si="134"/>
        <v>0</v>
      </c>
      <c r="BM68" s="33">
        <f t="shared" si="134"/>
        <v>0</v>
      </c>
      <c r="BN68" s="33">
        <f t="shared" si="134"/>
        <v>0</v>
      </c>
      <c r="BO68" s="33">
        <f t="shared" si="134"/>
        <v>0</v>
      </c>
      <c r="BP68" s="33">
        <f t="shared" si="134"/>
        <v>0</v>
      </c>
      <c r="BQ68" s="33">
        <f t="shared" si="134"/>
        <v>0</v>
      </c>
      <c r="BR68" s="33">
        <f t="shared" si="134"/>
        <v>0</v>
      </c>
      <c r="BS68" s="33">
        <f t="shared" si="134"/>
        <v>0</v>
      </c>
      <c r="BT68" s="33">
        <f t="shared" si="134"/>
        <v>0</v>
      </c>
      <c r="BU68" s="33">
        <f t="shared" si="134"/>
        <v>0</v>
      </c>
      <c r="BV68" s="33">
        <f t="shared" si="134"/>
        <v>0</v>
      </c>
      <c r="BW68" s="33">
        <f t="shared" si="134"/>
        <v>0</v>
      </c>
      <c r="BX68" s="33">
        <f t="shared" si="134"/>
        <v>0</v>
      </c>
      <c r="BY68" s="33">
        <f t="shared" si="134"/>
        <v>0</v>
      </c>
      <c r="BZ68" s="33">
        <f t="shared" si="134"/>
        <v>0</v>
      </c>
      <c r="CA68" s="33">
        <f t="shared" si="134"/>
        <v>0</v>
      </c>
      <c r="CB68" s="33">
        <f t="shared" si="134"/>
        <v>0</v>
      </c>
      <c r="CC68" s="33">
        <f t="shared" si="134"/>
        <v>0</v>
      </c>
      <c r="CD68" s="33">
        <f t="shared" si="134"/>
        <v>0</v>
      </c>
      <c r="CE68" s="33">
        <f t="shared" ref="CE68:DL68" si="135">+CE51+CE66</f>
        <v>0</v>
      </c>
      <c r="CF68" s="33">
        <f t="shared" si="135"/>
        <v>0</v>
      </c>
      <c r="CG68" s="33">
        <f t="shared" si="135"/>
        <v>0</v>
      </c>
      <c r="CH68" s="33">
        <f t="shared" si="135"/>
        <v>0</v>
      </c>
      <c r="CI68" s="33">
        <f t="shared" si="135"/>
        <v>0</v>
      </c>
      <c r="CJ68" s="33">
        <f t="shared" si="135"/>
        <v>0</v>
      </c>
      <c r="CK68" s="33">
        <f t="shared" si="135"/>
        <v>0</v>
      </c>
      <c r="CL68" s="33">
        <f t="shared" si="135"/>
        <v>0</v>
      </c>
      <c r="CM68" s="33" t="e">
        <f t="shared" si="135"/>
        <v>#N/A</v>
      </c>
      <c r="CN68" s="33" t="e">
        <f t="shared" si="135"/>
        <v>#N/A</v>
      </c>
      <c r="CO68" s="33" t="e">
        <f t="shared" si="135"/>
        <v>#N/A</v>
      </c>
      <c r="CP68" s="33" t="e">
        <f t="shared" si="135"/>
        <v>#N/A</v>
      </c>
      <c r="CQ68" s="33" t="e">
        <f t="shared" si="135"/>
        <v>#N/A</v>
      </c>
      <c r="CR68" s="33" t="e">
        <f t="shared" si="135"/>
        <v>#N/A</v>
      </c>
      <c r="CS68" s="33" t="e">
        <f t="shared" si="135"/>
        <v>#N/A</v>
      </c>
      <c r="CT68" s="33" t="e">
        <f t="shared" si="135"/>
        <v>#N/A</v>
      </c>
      <c r="CU68" s="33" t="e">
        <f t="shared" si="135"/>
        <v>#N/A</v>
      </c>
      <c r="CV68" s="33" t="e">
        <f t="shared" si="135"/>
        <v>#N/A</v>
      </c>
      <c r="CW68" s="33" t="e">
        <f t="shared" si="135"/>
        <v>#N/A</v>
      </c>
      <c r="CX68" s="33" t="e">
        <f t="shared" si="135"/>
        <v>#N/A</v>
      </c>
      <c r="CY68" s="33" t="e">
        <f t="shared" si="135"/>
        <v>#N/A</v>
      </c>
      <c r="CZ68" s="33" t="e">
        <f t="shared" si="135"/>
        <v>#N/A</v>
      </c>
      <c r="DA68" s="33" t="e">
        <f t="shared" si="135"/>
        <v>#N/A</v>
      </c>
      <c r="DB68" s="33" t="e">
        <f t="shared" si="135"/>
        <v>#N/A</v>
      </c>
      <c r="DC68" s="33" t="e">
        <f t="shared" si="135"/>
        <v>#N/A</v>
      </c>
      <c r="DD68" s="33" t="e">
        <f t="shared" si="135"/>
        <v>#N/A</v>
      </c>
      <c r="DE68" s="33" t="e">
        <f t="shared" si="135"/>
        <v>#N/A</v>
      </c>
      <c r="DF68" s="33" t="e">
        <f t="shared" si="135"/>
        <v>#N/A</v>
      </c>
      <c r="DG68" s="33" t="e">
        <f t="shared" si="135"/>
        <v>#N/A</v>
      </c>
      <c r="DH68" s="33" t="e">
        <f t="shared" si="135"/>
        <v>#N/A</v>
      </c>
      <c r="DI68" s="33" t="e">
        <f t="shared" si="135"/>
        <v>#N/A</v>
      </c>
      <c r="DJ68" s="33" t="e">
        <f t="shared" si="135"/>
        <v>#N/A</v>
      </c>
      <c r="DK68" s="33" t="e">
        <f t="shared" si="135"/>
        <v>#N/A</v>
      </c>
      <c r="DL68" s="33" t="e">
        <f t="shared" si="135"/>
        <v>#N/A</v>
      </c>
    </row>
    <row r="69" spans="1:116" x14ac:dyDescent="0.35">
      <c r="A69" s="27"/>
      <c r="B69" s="27"/>
      <c r="C69" s="27"/>
      <c r="D69" t="s">
        <v>812</v>
      </c>
      <c r="E69" s="8" t="str">
        <f t="shared" si="81"/>
        <v>69 LISTSALES-PV</v>
      </c>
      <c r="F69" s="27"/>
      <c r="G69" s="372" t="s">
        <v>69</v>
      </c>
      <c r="H69" s="31"/>
      <c r="I69" s="73"/>
      <c r="J69" s="73"/>
      <c r="K69" s="20">
        <f t="shared" ref="K69:P69" si="136">+IFERROR(K68/K51,0)</f>
        <v>0</v>
      </c>
      <c r="L69" s="20">
        <f t="shared" si="136"/>
        <v>0</v>
      </c>
      <c r="M69" s="20">
        <f t="shared" si="136"/>
        <v>0</v>
      </c>
      <c r="N69" s="20">
        <f t="shared" si="136"/>
        <v>0</v>
      </c>
      <c r="O69" s="20">
        <f t="shared" si="136"/>
        <v>0</v>
      </c>
      <c r="P69" s="20">
        <f t="shared" si="136"/>
        <v>0</v>
      </c>
      <c r="R69" s="33"/>
      <c r="S69" s="20">
        <f t="shared" ref="S69:AX69" si="137">+IFERROR(S68/S51,0)</f>
        <v>0</v>
      </c>
      <c r="T69" s="20">
        <f t="shared" si="137"/>
        <v>0</v>
      </c>
      <c r="U69" s="20">
        <f t="shared" si="137"/>
        <v>0</v>
      </c>
      <c r="V69" s="20">
        <f t="shared" si="137"/>
        <v>0</v>
      </c>
      <c r="W69" s="20">
        <f t="shared" si="137"/>
        <v>0</v>
      </c>
      <c r="X69" s="20">
        <f t="shared" si="137"/>
        <v>0</v>
      </c>
      <c r="Y69" s="20">
        <f t="shared" si="137"/>
        <v>0</v>
      </c>
      <c r="Z69" s="20">
        <f t="shared" si="137"/>
        <v>0</v>
      </c>
      <c r="AA69" s="20">
        <f t="shared" si="137"/>
        <v>0</v>
      </c>
      <c r="AB69" s="20">
        <f t="shared" si="137"/>
        <v>0</v>
      </c>
      <c r="AC69" s="20">
        <f t="shared" si="137"/>
        <v>0</v>
      </c>
      <c r="AD69" s="20">
        <f t="shared" si="137"/>
        <v>0</v>
      </c>
      <c r="AE69" s="20">
        <f t="shared" si="137"/>
        <v>0</v>
      </c>
      <c r="AF69" s="20">
        <f t="shared" si="137"/>
        <v>0</v>
      </c>
      <c r="AG69" s="20">
        <f t="shared" si="137"/>
        <v>0</v>
      </c>
      <c r="AH69" s="20">
        <f t="shared" si="137"/>
        <v>0</v>
      </c>
      <c r="AI69" s="20">
        <f t="shared" si="137"/>
        <v>0</v>
      </c>
      <c r="AJ69" s="20">
        <f t="shared" si="137"/>
        <v>0</v>
      </c>
      <c r="AK69" s="20">
        <f t="shared" si="137"/>
        <v>0</v>
      </c>
      <c r="AL69" s="20">
        <f t="shared" si="137"/>
        <v>0</v>
      </c>
      <c r="AM69" s="20">
        <f t="shared" si="137"/>
        <v>0</v>
      </c>
      <c r="AN69" s="20">
        <f t="shared" si="137"/>
        <v>0</v>
      </c>
      <c r="AO69" s="20">
        <f t="shared" si="137"/>
        <v>0</v>
      </c>
      <c r="AP69" s="20">
        <f t="shared" si="137"/>
        <v>0</v>
      </c>
      <c r="AQ69" s="20">
        <f t="shared" si="137"/>
        <v>0</v>
      </c>
      <c r="AR69" s="20">
        <f t="shared" si="137"/>
        <v>0</v>
      </c>
      <c r="AS69" s="20">
        <f t="shared" si="137"/>
        <v>0</v>
      </c>
      <c r="AT69" s="20">
        <f t="shared" si="137"/>
        <v>0</v>
      </c>
      <c r="AU69" s="20">
        <f t="shared" si="137"/>
        <v>0</v>
      </c>
      <c r="AV69" s="20">
        <f t="shared" si="137"/>
        <v>0</v>
      </c>
      <c r="AW69" s="20">
        <f t="shared" si="137"/>
        <v>0</v>
      </c>
      <c r="AX69" s="20">
        <f t="shared" si="137"/>
        <v>0</v>
      </c>
      <c r="AY69" s="20">
        <f t="shared" ref="AY69:CD69" si="138">+IFERROR(AY68/AY51,0)</f>
        <v>0</v>
      </c>
      <c r="AZ69" s="20">
        <f t="shared" si="138"/>
        <v>0</v>
      </c>
      <c r="BA69" s="20">
        <f t="shared" si="138"/>
        <v>0</v>
      </c>
      <c r="BB69" s="20">
        <f t="shared" si="138"/>
        <v>0</v>
      </c>
      <c r="BC69" s="20">
        <f t="shared" si="138"/>
        <v>0</v>
      </c>
      <c r="BD69" s="20">
        <f t="shared" si="138"/>
        <v>0</v>
      </c>
      <c r="BE69" s="20">
        <f t="shared" si="138"/>
        <v>0</v>
      </c>
      <c r="BF69" s="20">
        <f t="shared" si="138"/>
        <v>0</v>
      </c>
      <c r="BG69" s="20">
        <f t="shared" si="138"/>
        <v>0</v>
      </c>
      <c r="BH69" s="20">
        <f t="shared" si="138"/>
        <v>0</v>
      </c>
      <c r="BI69" s="20">
        <f t="shared" si="138"/>
        <v>0</v>
      </c>
      <c r="BJ69" s="20">
        <f t="shared" si="138"/>
        <v>0</v>
      </c>
      <c r="BK69" s="20">
        <f t="shared" si="138"/>
        <v>0</v>
      </c>
      <c r="BL69" s="20">
        <f t="shared" si="138"/>
        <v>0</v>
      </c>
      <c r="BM69" s="20">
        <f t="shared" si="138"/>
        <v>0</v>
      </c>
      <c r="BN69" s="20">
        <f t="shared" si="138"/>
        <v>0</v>
      </c>
      <c r="BO69" s="20">
        <f t="shared" si="138"/>
        <v>0</v>
      </c>
      <c r="BP69" s="20">
        <f t="shared" si="138"/>
        <v>0</v>
      </c>
      <c r="BQ69" s="20">
        <f t="shared" si="138"/>
        <v>0</v>
      </c>
      <c r="BR69" s="20">
        <f t="shared" si="138"/>
        <v>0</v>
      </c>
      <c r="BS69" s="20">
        <f t="shared" si="138"/>
        <v>0</v>
      </c>
      <c r="BT69" s="20">
        <f t="shared" si="138"/>
        <v>0</v>
      </c>
      <c r="BU69" s="20">
        <f t="shared" si="138"/>
        <v>0</v>
      </c>
      <c r="BV69" s="20">
        <f t="shared" si="138"/>
        <v>0</v>
      </c>
      <c r="BW69" s="20">
        <f t="shared" si="138"/>
        <v>0</v>
      </c>
      <c r="BX69" s="20">
        <f t="shared" si="138"/>
        <v>0</v>
      </c>
      <c r="BY69" s="20">
        <f t="shared" si="138"/>
        <v>0</v>
      </c>
      <c r="BZ69" s="20">
        <f t="shared" si="138"/>
        <v>0</v>
      </c>
      <c r="CA69" s="20">
        <f t="shared" si="138"/>
        <v>0</v>
      </c>
      <c r="CB69" s="20">
        <f t="shared" si="138"/>
        <v>0</v>
      </c>
      <c r="CC69" s="20">
        <f t="shared" si="138"/>
        <v>0</v>
      </c>
      <c r="CD69" s="20">
        <f t="shared" si="138"/>
        <v>0</v>
      </c>
      <c r="CE69" s="20">
        <f t="shared" ref="CE69:DJ69" si="139">+IFERROR(CE68/CE51,0)</f>
        <v>0</v>
      </c>
      <c r="CF69" s="20">
        <f t="shared" si="139"/>
        <v>0</v>
      </c>
      <c r="CG69" s="20">
        <f t="shared" si="139"/>
        <v>0</v>
      </c>
      <c r="CH69" s="20">
        <f t="shared" si="139"/>
        <v>0</v>
      </c>
      <c r="CI69" s="20">
        <f t="shared" si="139"/>
        <v>0</v>
      </c>
      <c r="CJ69" s="20">
        <f t="shared" si="139"/>
        <v>0</v>
      </c>
      <c r="CK69" s="20">
        <f t="shared" si="139"/>
        <v>0</v>
      </c>
      <c r="CL69" s="20">
        <f t="shared" si="139"/>
        <v>0</v>
      </c>
      <c r="CM69" s="20">
        <f t="shared" si="139"/>
        <v>0</v>
      </c>
      <c r="CN69" s="20">
        <f t="shared" si="139"/>
        <v>0</v>
      </c>
      <c r="CO69" s="20">
        <f t="shared" si="139"/>
        <v>0</v>
      </c>
      <c r="CP69" s="20">
        <f t="shared" si="139"/>
        <v>0</v>
      </c>
      <c r="CQ69" s="20">
        <f t="shared" si="139"/>
        <v>0</v>
      </c>
      <c r="CR69" s="20">
        <f t="shared" si="139"/>
        <v>0</v>
      </c>
      <c r="CS69" s="20">
        <f t="shared" si="139"/>
        <v>0</v>
      </c>
      <c r="CT69" s="20">
        <f t="shared" si="139"/>
        <v>0</v>
      </c>
      <c r="CU69" s="20">
        <f t="shared" si="139"/>
        <v>0</v>
      </c>
      <c r="CV69" s="20">
        <f t="shared" si="139"/>
        <v>0</v>
      </c>
      <c r="CW69" s="20">
        <f t="shared" si="139"/>
        <v>0</v>
      </c>
      <c r="CX69" s="20">
        <f t="shared" si="139"/>
        <v>0</v>
      </c>
      <c r="CY69" s="20">
        <f t="shared" si="139"/>
        <v>0</v>
      </c>
      <c r="CZ69" s="20">
        <f t="shared" si="139"/>
        <v>0</v>
      </c>
      <c r="DA69" s="20">
        <f t="shared" si="139"/>
        <v>0</v>
      </c>
      <c r="DB69" s="20">
        <f t="shared" si="139"/>
        <v>0</v>
      </c>
      <c r="DC69" s="20">
        <f t="shared" si="139"/>
        <v>0</v>
      </c>
      <c r="DD69" s="20">
        <f t="shared" si="139"/>
        <v>0</v>
      </c>
      <c r="DE69" s="20">
        <f t="shared" si="139"/>
        <v>0</v>
      </c>
      <c r="DF69" s="20">
        <f t="shared" si="139"/>
        <v>0</v>
      </c>
      <c r="DG69" s="20">
        <f t="shared" si="139"/>
        <v>0</v>
      </c>
      <c r="DH69" s="20">
        <f t="shared" si="139"/>
        <v>0</v>
      </c>
      <c r="DI69" s="20">
        <f t="shared" si="139"/>
        <v>0</v>
      </c>
      <c r="DJ69" s="20">
        <f t="shared" si="139"/>
        <v>0</v>
      </c>
      <c r="DK69" s="20">
        <f t="shared" ref="DK69:EP69" si="140">+IFERROR(DK68/DK51,0)</f>
        <v>0</v>
      </c>
      <c r="DL69" s="20">
        <f t="shared" si="140"/>
        <v>0</v>
      </c>
    </row>
    <row r="70" spans="1:116" x14ac:dyDescent="0.35">
      <c r="A70" s="27"/>
      <c r="B70" s="27"/>
      <c r="C70" s="27"/>
      <c r="D70" t="s">
        <v>812</v>
      </c>
      <c r="E70" s="8" t="str">
        <f t="shared" si="81"/>
        <v>70 LISTSALES-PV</v>
      </c>
      <c r="F70" s="27"/>
      <c r="G70" s="301"/>
      <c r="H70" s="31"/>
      <c r="I70" s="73"/>
      <c r="J70" s="73"/>
      <c r="K70" s="38"/>
      <c r="L70" s="38"/>
      <c r="M70" s="38"/>
      <c r="N70" s="38"/>
      <c r="O70" s="38"/>
      <c r="P70" s="38"/>
      <c r="R70" s="33"/>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c r="BZ70" s="38"/>
      <c r="CA70" s="38"/>
      <c r="CB70" s="38"/>
      <c r="CC70" s="38"/>
      <c r="CD70" s="38"/>
      <c r="CE70" s="38"/>
      <c r="CF70" s="38"/>
      <c r="CG70" s="38"/>
      <c r="CH70" s="38"/>
      <c r="CI70" s="38"/>
      <c r="CJ70" s="38"/>
      <c r="CK70" s="38"/>
      <c r="CL70" s="38"/>
      <c r="CM70" s="38"/>
      <c r="CN70" s="38"/>
      <c r="CO70" s="38"/>
      <c r="CP70" s="38"/>
      <c r="CQ70" s="38"/>
      <c r="CR70" s="38"/>
      <c r="CS70" s="38"/>
      <c r="CT70" s="38"/>
      <c r="CU70" s="38"/>
      <c r="CV70" s="38"/>
      <c r="CW70" s="38"/>
      <c r="CX70" s="38"/>
      <c r="CY70" s="38"/>
      <c r="CZ70" s="38"/>
      <c r="DA70" s="38"/>
      <c r="DB70" s="38"/>
      <c r="DC70" s="38"/>
      <c r="DD70" s="38"/>
      <c r="DE70" s="38"/>
      <c r="DF70" s="38"/>
      <c r="DG70" s="38"/>
      <c r="DH70" s="38"/>
      <c r="DI70" s="38"/>
      <c r="DJ70" s="38"/>
      <c r="DK70" s="38"/>
      <c r="DL70" s="38"/>
    </row>
    <row r="71" spans="1:116" x14ac:dyDescent="0.35">
      <c r="I71"/>
      <c r="J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N71"/>
    </row>
    <row r="72" spans="1:116" x14ac:dyDescent="0.35">
      <c r="I72"/>
      <c r="J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N72"/>
    </row>
    <row r="73" spans="1:116" x14ac:dyDescent="0.35">
      <c r="I73"/>
      <c r="J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N73"/>
    </row>
    <row r="74" spans="1:116" x14ac:dyDescent="0.35">
      <c r="I74"/>
      <c r="J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N74"/>
    </row>
    <row r="75" spans="1:116" x14ac:dyDescent="0.35">
      <c r="I75"/>
      <c r="J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N75"/>
    </row>
    <row r="76" spans="1:116" x14ac:dyDescent="0.35">
      <c r="I76"/>
      <c r="J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N76"/>
    </row>
    <row r="77" spans="1:116" x14ac:dyDescent="0.35">
      <c r="I77"/>
      <c r="J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N77"/>
    </row>
    <row r="78" spans="1:116" x14ac:dyDescent="0.35">
      <c r="I78"/>
      <c r="J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N78"/>
    </row>
    <row r="79" spans="1:116" x14ac:dyDescent="0.35">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1:116" x14ac:dyDescent="0.35">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spans="1:117" x14ac:dyDescent="0.35">
      <c r="I145"/>
      <c r="J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N145"/>
    </row>
    <row r="146" spans="1:117" x14ac:dyDescent="0.35">
      <c r="I146"/>
      <c r="J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N146"/>
    </row>
    <row r="147" spans="1:117" x14ac:dyDescent="0.35">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N147"/>
    </row>
    <row r="148" spans="1:117" x14ac:dyDescent="0.35">
      <c r="I148"/>
      <c r="J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N148"/>
    </row>
    <row r="149" spans="1:117" x14ac:dyDescent="0.35">
      <c r="I149"/>
      <c r="J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N149"/>
    </row>
    <row r="150" spans="1:117" x14ac:dyDescent="0.35">
      <c r="I150"/>
      <c r="J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N150"/>
    </row>
    <row r="151" spans="1:117" x14ac:dyDescent="0.35">
      <c r="I151"/>
      <c r="J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N151"/>
    </row>
    <row r="152" spans="1:117" x14ac:dyDescent="0.35">
      <c r="I152"/>
      <c r="J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N152"/>
    </row>
    <row r="153" spans="1:117" x14ac:dyDescent="0.35">
      <c r="I153"/>
      <c r="J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N153"/>
    </row>
    <row r="154" spans="1:117" x14ac:dyDescent="0.35">
      <c r="I154"/>
      <c r="J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N154"/>
    </row>
    <row r="155" spans="1:117" x14ac:dyDescent="0.35">
      <c r="I155"/>
      <c r="J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N155"/>
    </row>
    <row r="156" spans="1:117" x14ac:dyDescent="0.35">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7" x14ac:dyDescent="0.35">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7" s="27" customFormat="1" x14ac:dyDescent="0.3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row>
    <row r="159" spans="1:117" x14ac:dyDescent="0.35">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7" x14ac:dyDescent="0.35">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collapsed="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customFormat="1" x14ac:dyDescent="0.35"/>
    <row r="418" customFormat="1" x14ac:dyDescent="0.35"/>
    <row r="419" customFormat="1" x14ac:dyDescent="0.35"/>
    <row r="420" customFormat="1" x14ac:dyDescent="0.35"/>
    <row r="421" customFormat="1" x14ac:dyDescent="0.35"/>
    <row r="422" customFormat="1" x14ac:dyDescent="0.35"/>
    <row r="423" customFormat="1" x14ac:dyDescent="0.35"/>
    <row r="424" customFormat="1" x14ac:dyDescent="0.35"/>
    <row r="425" customFormat="1" x14ac:dyDescent="0.35"/>
    <row r="426" customFormat="1" x14ac:dyDescent="0.35"/>
    <row r="427" customFormat="1" x14ac:dyDescent="0.35"/>
    <row r="428" customFormat="1" x14ac:dyDescent="0.35"/>
    <row r="429" customFormat="1" x14ac:dyDescent="0.35"/>
    <row r="430" customFormat="1" x14ac:dyDescent="0.35"/>
    <row r="431" customFormat="1" x14ac:dyDescent="0.35"/>
    <row r="432"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customFormat="1" x14ac:dyDescent="0.35"/>
    <row r="498" customFormat="1" x14ac:dyDescent="0.35"/>
    <row r="499" customFormat="1" x14ac:dyDescent="0.35"/>
    <row r="500" customFormat="1" x14ac:dyDescent="0.35"/>
    <row r="501" customFormat="1" x14ac:dyDescent="0.35"/>
    <row r="502" customFormat="1" x14ac:dyDescent="0.35"/>
    <row r="503" customFormat="1" x14ac:dyDescent="0.35"/>
    <row r="504" customFormat="1" x14ac:dyDescent="0.35"/>
    <row r="505" customFormat="1" x14ac:dyDescent="0.35"/>
    <row r="506" customFormat="1" x14ac:dyDescent="0.35"/>
    <row r="507" customFormat="1" x14ac:dyDescent="0.35"/>
    <row r="508" customFormat="1" x14ac:dyDescent="0.35"/>
    <row r="509" customFormat="1" x14ac:dyDescent="0.35"/>
    <row r="510" customFormat="1" x14ac:dyDescent="0.35"/>
    <row r="511" customFormat="1" x14ac:dyDescent="0.35"/>
    <row r="512"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spans="4:116" x14ac:dyDescent="0.35">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N641"/>
    </row>
    <row r="642" spans="4:116" x14ac:dyDescent="0.35">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N642"/>
    </row>
    <row r="643" spans="4:116" x14ac:dyDescent="0.35">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N643"/>
    </row>
    <row r="644" spans="4:116" x14ac:dyDescent="0.35">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N644"/>
    </row>
    <row r="645" spans="4:116" x14ac:dyDescent="0.35">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N645"/>
    </row>
    <row r="646" spans="4:116" x14ac:dyDescent="0.35">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N646"/>
    </row>
    <row r="647" spans="4:116" x14ac:dyDescent="0.35">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N647"/>
    </row>
    <row r="648" spans="4:116" s="27" customFormat="1" x14ac:dyDescent="0.35">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row>
    <row r="649" spans="4:116" x14ac:dyDescent="0.35">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N649"/>
    </row>
    <row r="650" spans="4:116" x14ac:dyDescent="0.35">
      <c r="I650"/>
      <c r="J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N650"/>
    </row>
    <row r="651" spans="4:116" x14ac:dyDescent="0.35">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N651"/>
    </row>
    <row r="652" spans="4:116" x14ac:dyDescent="0.35">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N652"/>
    </row>
    <row r="653" spans="4:116" x14ac:dyDescent="0.35">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N653"/>
    </row>
    <row r="654" spans="4:116" x14ac:dyDescent="0.35">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N654"/>
    </row>
    <row r="655" spans="4:116" x14ac:dyDescent="0.35">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N655"/>
    </row>
    <row r="656" spans="4:116" x14ac:dyDescent="0.35">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N656"/>
    </row>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customFormat="1" x14ac:dyDescent="0.35"/>
    <row r="850" customFormat="1" x14ac:dyDescent="0.35"/>
    <row r="851" customFormat="1" x14ac:dyDescent="0.35"/>
    <row r="852" customFormat="1" x14ac:dyDescent="0.35"/>
    <row r="853" customFormat="1" x14ac:dyDescent="0.35"/>
    <row r="854" customFormat="1" x14ac:dyDescent="0.35"/>
    <row r="855" customFormat="1" x14ac:dyDescent="0.35"/>
    <row r="856" customFormat="1" x14ac:dyDescent="0.35"/>
    <row r="857" customFormat="1" x14ac:dyDescent="0.35"/>
    <row r="858" customFormat="1" x14ac:dyDescent="0.35"/>
    <row r="859" customFormat="1" x14ac:dyDescent="0.35"/>
    <row r="860" customFormat="1" x14ac:dyDescent="0.35"/>
    <row r="861" customFormat="1" x14ac:dyDescent="0.35"/>
    <row r="862" customFormat="1" x14ac:dyDescent="0.35"/>
    <row r="863" customFormat="1" x14ac:dyDescent="0.35"/>
    <row r="864" customFormat="1" x14ac:dyDescent="0.35"/>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x14ac:dyDescent="0.35"/>
    <row r="943" customFormat="1" x14ac:dyDescent="0.35"/>
    <row r="944" customForma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spans="1:117" x14ac:dyDescent="0.35">
      <c r="I1121"/>
      <c r="J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N1121"/>
    </row>
    <row r="1122" spans="1:117" x14ac:dyDescent="0.35">
      <c r="I1122"/>
      <c r="J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N1122"/>
    </row>
    <row r="1123" spans="1:117" x14ac:dyDescent="0.35">
      <c r="I1123"/>
      <c r="J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N1123"/>
    </row>
    <row r="1124" spans="1:117" x14ac:dyDescent="0.35">
      <c r="I1124"/>
      <c r="J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N1124"/>
    </row>
    <row r="1125" spans="1:117" x14ac:dyDescent="0.35">
      <c r="I1125"/>
      <c r="J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N1125"/>
    </row>
    <row r="1126" spans="1:117" x14ac:dyDescent="0.35">
      <c r="I1126"/>
      <c r="J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N1126"/>
    </row>
    <row r="1127" spans="1:117" x14ac:dyDescent="0.35">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N1127"/>
    </row>
    <row r="1128" spans="1:117" x14ac:dyDescent="0.35">
      <c r="I1128"/>
      <c r="J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N1128"/>
    </row>
    <row r="1129" spans="1:117" s="27" customFormat="1" x14ac:dyDescent="0.3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row>
    <row r="1130" spans="1:117" x14ac:dyDescent="0.35">
      <c r="I1130"/>
      <c r="J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N1130"/>
    </row>
    <row r="1131" spans="1:117" x14ac:dyDescent="0.35">
      <c r="I1131"/>
      <c r="J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N1131"/>
    </row>
    <row r="1132" spans="1:117" x14ac:dyDescent="0.35">
      <c r="I1132"/>
      <c r="J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N1132"/>
    </row>
    <row r="1133" spans="1:117" x14ac:dyDescent="0.35">
      <c r="I1133"/>
      <c r="J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N1133"/>
    </row>
    <row r="1134" spans="1:117" x14ac:dyDescent="0.35">
      <c r="I1134"/>
      <c r="J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N1134"/>
    </row>
    <row r="1135" spans="1:117" x14ac:dyDescent="0.35">
      <c r="I1135"/>
      <c r="J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N1135"/>
    </row>
    <row r="1136" spans="1:117" x14ac:dyDescent="0.35">
      <c r="I1136"/>
      <c r="J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N1136"/>
    </row>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73" customFormat="1" x14ac:dyDescent="0.35"/>
    <row r="1174" customFormat="1" x14ac:dyDescent="0.35"/>
    <row r="1175" customFormat="1" x14ac:dyDescent="0.35"/>
    <row r="1176" customFormat="1" x14ac:dyDescent="0.35"/>
    <row r="1177" customFormat="1" x14ac:dyDescent="0.35"/>
    <row r="1178" customFormat="1" x14ac:dyDescent="0.35"/>
    <row r="1179" customFormat="1" x14ac:dyDescent="0.35"/>
    <row r="1180" customFormat="1" x14ac:dyDescent="0.35"/>
    <row r="1181" customFormat="1" x14ac:dyDescent="0.35"/>
    <row r="1182" customFormat="1" x14ac:dyDescent="0.35"/>
    <row r="1183"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ht="16.5" customHeight="1" x14ac:dyDescent="0.35"/>
    <row r="1214" customFormat="1" ht="16.5" customHeight="1" x14ac:dyDescent="0.35"/>
    <row r="1215" customFormat="1" ht="16.5" customHeigh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7" customFormat="1" x14ac:dyDescent="0.35"/>
    <row r="1308" customFormat="1" x14ac:dyDescent="0.35"/>
    <row r="1309" customFormat="1" x14ac:dyDescent="0.35"/>
    <row r="1310" customFormat="1" x14ac:dyDescent="0.35"/>
    <row r="1311" customFormat="1" x14ac:dyDescent="0.35"/>
    <row r="1312"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7"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8"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spans="1:116" x14ac:dyDescent="0.35">
      <c r="I1441"/>
      <c r="J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N1441"/>
    </row>
    <row r="1442" spans="1:116" x14ac:dyDescent="0.35">
      <c r="I1442"/>
      <c r="J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N1442"/>
    </row>
    <row r="1443" spans="1:116" x14ac:dyDescent="0.35">
      <c r="I1443"/>
      <c r="J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N1443"/>
    </row>
    <row r="1444" spans="1:116" s="164" customFormat="1" x14ac:dyDescent="0.3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row>
    <row r="1445" spans="1:116" x14ac:dyDescent="0.35">
      <c r="I1445"/>
      <c r="J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N1445"/>
    </row>
    <row r="1446" spans="1:116" x14ac:dyDescent="0.35">
      <c r="I1446"/>
      <c r="J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N1446"/>
    </row>
    <row r="1447" spans="1:116" x14ac:dyDescent="0.35">
      <c r="I1447"/>
      <c r="J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N1447"/>
    </row>
    <row r="1448" spans="1:116" x14ac:dyDescent="0.35">
      <c r="I1448"/>
      <c r="J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N1448"/>
    </row>
    <row r="1449" spans="1:116" x14ac:dyDescent="0.35">
      <c r="I1449"/>
      <c r="J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N1449"/>
    </row>
    <row r="1450" spans="1:116" x14ac:dyDescent="0.35">
      <c r="I1450"/>
      <c r="J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N1450"/>
    </row>
    <row r="1451" spans="1:116" x14ac:dyDescent="0.35">
      <c r="I1451"/>
      <c r="J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N1451"/>
    </row>
    <row r="1452" spans="1:116" x14ac:dyDescent="0.35">
      <c r="I1452"/>
      <c r="J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N1452"/>
    </row>
    <row r="1453" spans="1:116" x14ac:dyDescent="0.35">
      <c r="I1453"/>
      <c r="J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N1453"/>
    </row>
    <row r="1454" spans="1:116" x14ac:dyDescent="0.35">
      <c r="I1454"/>
      <c r="J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N1454"/>
    </row>
    <row r="1455" spans="1:116" x14ac:dyDescent="0.35">
      <c r="I1455"/>
      <c r="J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N1455"/>
    </row>
    <row r="1456" spans="1:116" x14ac:dyDescent="0.35">
      <c r="I1456"/>
      <c r="J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N1456"/>
    </row>
    <row r="1457" customFormat="1" x14ac:dyDescent="0.35"/>
    <row r="1458" customFormat="1" x14ac:dyDescent="0.35"/>
    <row r="1459" customFormat="1" x14ac:dyDescent="0.35"/>
    <row r="1460" customFormat="1" x14ac:dyDescent="0.35"/>
    <row r="1461" customFormat="1" x14ac:dyDescent="0.35"/>
    <row r="1462" customFormat="1" x14ac:dyDescent="0.35"/>
    <row r="1463" customFormat="1" x14ac:dyDescent="0.35"/>
    <row r="1464" customFormat="1" x14ac:dyDescent="0.35"/>
    <row r="1465" customFormat="1" x14ac:dyDescent="0.35"/>
    <row r="1466" customFormat="1" x14ac:dyDescent="0.35"/>
    <row r="1467" customFormat="1" x14ac:dyDescent="0.35"/>
    <row r="1468" customFormat="1" x14ac:dyDescent="0.35"/>
    <row r="1469" customFormat="1" x14ac:dyDescent="0.35"/>
    <row r="1470" customFormat="1" x14ac:dyDescent="0.35"/>
    <row r="1471" customFormat="1" x14ac:dyDescent="0.35"/>
    <row r="1472" customFormat="1" x14ac:dyDescent="0.35"/>
    <row r="1473" customFormat="1" x14ac:dyDescent="0.35"/>
    <row r="1474" customFormat="1" x14ac:dyDescent="0.35"/>
    <row r="1475" customFormat="1" x14ac:dyDescent="0.35"/>
    <row r="1476" customFormat="1" x14ac:dyDescent="0.35"/>
    <row r="1477" customFormat="1" x14ac:dyDescent="0.35"/>
    <row r="1478" customFormat="1" x14ac:dyDescent="0.35"/>
    <row r="1479" customFormat="1" x14ac:dyDescent="0.35"/>
    <row r="1480" customFormat="1" x14ac:dyDescent="0.35"/>
    <row r="1481" customFormat="1" x14ac:dyDescent="0.35"/>
    <row r="1482" customFormat="1" x14ac:dyDescent="0.35"/>
    <row r="1483" customFormat="1" x14ac:dyDescent="0.35"/>
    <row r="1484" customFormat="1" x14ac:dyDescent="0.35"/>
    <row r="1485" customFormat="1" x14ac:dyDescent="0.35"/>
    <row r="1486" customFormat="1" x14ac:dyDescent="0.35"/>
    <row r="1487" customFormat="1" x14ac:dyDescent="0.35"/>
    <row r="1488" customFormat="1" x14ac:dyDescent="0.35"/>
    <row r="1489" customFormat="1" x14ac:dyDescent="0.35"/>
    <row r="1490" customFormat="1" x14ac:dyDescent="0.35"/>
    <row r="1491" customFormat="1" x14ac:dyDescent="0.35"/>
    <row r="1492" customFormat="1" x14ac:dyDescent="0.35"/>
    <row r="1493" customFormat="1" x14ac:dyDescent="0.35"/>
    <row r="1494" customFormat="1" x14ac:dyDescent="0.35"/>
    <row r="1495" customFormat="1" x14ac:dyDescent="0.35"/>
    <row r="1496" customFormat="1" x14ac:dyDescent="0.35"/>
    <row r="1497" customFormat="1" x14ac:dyDescent="0.35"/>
    <row r="1498" customFormat="1" x14ac:dyDescent="0.35"/>
    <row r="1499" customFormat="1" x14ac:dyDescent="0.35"/>
    <row r="1500" customFormat="1" x14ac:dyDescent="0.35"/>
    <row r="1501" customFormat="1" x14ac:dyDescent="0.35"/>
    <row r="1502" customFormat="1" x14ac:dyDescent="0.35"/>
    <row r="1503" customFormat="1" x14ac:dyDescent="0.35"/>
    <row r="1504" customFormat="1" x14ac:dyDescent="0.35"/>
    <row r="1505" customFormat="1" x14ac:dyDescent="0.35"/>
    <row r="1506" customFormat="1" x14ac:dyDescent="0.35"/>
    <row r="1507" customFormat="1" x14ac:dyDescent="0.35"/>
    <row r="1508" customFormat="1" x14ac:dyDescent="0.35"/>
    <row r="1509" customFormat="1" x14ac:dyDescent="0.35"/>
    <row r="1510" customFormat="1" x14ac:dyDescent="0.35"/>
    <row r="1511" customFormat="1" x14ac:dyDescent="0.35"/>
    <row r="1512" customFormat="1" x14ac:dyDescent="0.35"/>
    <row r="1513" customFormat="1" x14ac:dyDescent="0.35"/>
    <row r="1514" customFormat="1" x14ac:dyDescent="0.35"/>
    <row r="1515" customFormat="1" x14ac:dyDescent="0.35"/>
    <row r="1516" customFormat="1" x14ac:dyDescent="0.35"/>
    <row r="1517" customFormat="1" x14ac:dyDescent="0.35"/>
    <row r="1518" customFormat="1" x14ac:dyDescent="0.35"/>
    <row r="1519" customFormat="1" x14ac:dyDescent="0.35"/>
    <row r="1520" customFormat="1" x14ac:dyDescent="0.35"/>
    <row r="1521" customFormat="1" x14ac:dyDescent="0.35"/>
    <row r="1522" customFormat="1" x14ac:dyDescent="0.35"/>
    <row r="1523" customFormat="1" x14ac:dyDescent="0.35"/>
    <row r="1524" customFormat="1" x14ac:dyDescent="0.35"/>
    <row r="1525" customFormat="1" x14ac:dyDescent="0.35"/>
    <row r="1526" customFormat="1" x14ac:dyDescent="0.35"/>
    <row r="1527" customFormat="1" x14ac:dyDescent="0.35"/>
    <row r="1528" customFormat="1" x14ac:dyDescent="0.35"/>
    <row r="1529" customFormat="1" x14ac:dyDescent="0.35"/>
    <row r="1530" customFormat="1" x14ac:dyDescent="0.35"/>
    <row r="1531" customFormat="1" x14ac:dyDescent="0.35"/>
    <row r="1532" customFormat="1" x14ac:dyDescent="0.35"/>
    <row r="1533" customFormat="1" x14ac:dyDescent="0.35"/>
    <row r="1534" customFormat="1" x14ac:dyDescent="0.35"/>
    <row r="1535" customFormat="1" x14ac:dyDescent="0.35"/>
    <row r="1536" customFormat="1" x14ac:dyDescent="0.35"/>
    <row r="1537" customFormat="1" x14ac:dyDescent="0.35"/>
    <row r="1538" customFormat="1" x14ac:dyDescent="0.35"/>
    <row r="1539" customFormat="1" x14ac:dyDescent="0.35"/>
    <row r="1540" customFormat="1" x14ac:dyDescent="0.35"/>
    <row r="1541" customFormat="1" x14ac:dyDescent="0.35"/>
    <row r="1542" customFormat="1" x14ac:dyDescent="0.35"/>
    <row r="1543" customFormat="1" x14ac:dyDescent="0.35"/>
    <row r="1544" customFormat="1" x14ac:dyDescent="0.35"/>
    <row r="1545" customFormat="1" x14ac:dyDescent="0.35"/>
    <row r="1546" customFormat="1" x14ac:dyDescent="0.35"/>
    <row r="1547" customFormat="1" x14ac:dyDescent="0.35"/>
    <row r="1548" customFormat="1" x14ac:dyDescent="0.35"/>
    <row r="1549" customFormat="1" x14ac:dyDescent="0.35"/>
    <row r="1550" customFormat="1" x14ac:dyDescent="0.35"/>
    <row r="1551" customFormat="1" x14ac:dyDescent="0.35"/>
    <row r="1552" customFormat="1" x14ac:dyDescent="0.35"/>
    <row r="1553" customFormat="1" x14ac:dyDescent="0.35"/>
    <row r="1554" customFormat="1" x14ac:dyDescent="0.35"/>
    <row r="1555" customFormat="1" x14ac:dyDescent="0.35"/>
    <row r="1556" customFormat="1" x14ac:dyDescent="0.35"/>
    <row r="1557" customFormat="1" x14ac:dyDescent="0.35"/>
    <row r="1558" customFormat="1" x14ac:dyDescent="0.35"/>
    <row r="1559" customFormat="1" x14ac:dyDescent="0.35"/>
    <row r="1560" customFormat="1" x14ac:dyDescent="0.35"/>
    <row r="1561" customFormat="1" x14ac:dyDescent="0.35"/>
    <row r="1562" customFormat="1" x14ac:dyDescent="0.35"/>
    <row r="1563" customFormat="1" x14ac:dyDescent="0.35"/>
    <row r="1564" customFormat="1" x14ac:dyDescent="0.35"/>
    <row r="1565" customFormat="1" x14ac:dyDescent="0.35"/>
    <row r="1566" customFormat="1" x14ac:dyDescent="0.35"/>
    <row r="1567" customFormat="1" x14ac:dyDescent="0.35"/>
    <row r="1568" customFormat="1" x14ac:dyDescent="0.35"/>
    <row r="1569" customFormat="1" x14ac:dyDescent="0.35"/>
    <row r="1570" customFormat="1" x14ac:dyDescent="0.35"/>
    <row r="1571" customFormat="1" x14ac:dyDescent="0.35"/>
    <row r="1572" customFormat="1" x14ac:dyDescent="0.35"/>
    <row r="1573" customFormat="1" x14ac:dyDescent="0.35"/>
    <row r="1574" customFormat="1" x14ac:dyDescent="0.35"/>
    <row r="1575" customFormat="1" x14ac:dyDescent="0.35"/>
    <row r="1576" customFormat="1" x14ac:dyDescent="0.35"/>
    <row r="1577" customFormat="1" x14ac:dyDescent="0.35"/>
    <row r="1578" customFormat="1" x14ac:dyDescent="0.35"/>
    <row r="1579" customFormat="1" x14ac:dyDescent="0.35"/>
    <row r="1580" customFormat="1" x14ac:dyDescent="0.35"/>
    <row r="1581" customFormat="1" x14ac:dyDescent="0.35"/>
    <row r="1582" customFormat="1" x14ac:dyDescent="0.35"/>
    <row r="1583" customFormat="1" x14ac:dyDescent="0.35"/>
    <row r="1584" customFormat="1" x14ac:dyDescent="0.35"/>
    <row r="1585" customFormat="1" x14ac:dyDescent="0.35"/>
    <row r="1586" customFormat="1" x14ac:dyDescent="0.35"/>
    <row r="1587" customFormat="1" x14ac:dyDescent="0.35"/>
    <row r="1588" customFormat="1" x14ac:dyDescent="0.35"/>
    <row r="1589" customFormat="1" x14ac:dyDescent="0.35"/>
    <row r="1590" customFormat="1" x14ac:dyDescent="0.35"/>
    <row r="1591" customFormat="1" x14ac:dyDescent="0.35"/>
    <row r="1592" customFormat="1" x14ac:dyDescent="0.35"/>
    <row r="1593" customFormat="1" x14ac:dyDescent="0.35"/>
    <row r="1594" customFormat="1" x14ac:dyDescent="0.35"/>
    <row r="1595" customFormat="1" x14ac:dyDescent="0.35"/>
    <row r="1596" customFormat="1" x14ac:dyDescent="0.35"/>
    <row r="1597" customFormat="1" x14ac:dyDescent="0.35"/>
    <row r="1598" customFormat="1" x14ac:dyDescent="0.35"/>
    <row r="1599" customFormat="1" x14ac:dyDescent="0.35"/>
    <row r="1600" customFormat="1" x14ac:dyDescent="0.35"/>
    <row r="1601" customFormat="1" x14ac:dyDescent="0.35"/>
    <row r="1602" customFormat="1" x14ac:dyDescent="0.35"/>
    <row r="1603" customFormat="1" x14ac:dyDescent="0.35"/>
    <row r="1604" customFormat="1" x14ac:dyDescent="0.35"/>
    <row r="1605" customFormat="1" x14ac:dyDescent="0.35"/>
    <row r="1606" customFormat="1" x14ac:dyDescent="0.35"/>
    <row r="1607" customFormat="1" x14ac:dyDescent="0.35"/>
    <row r="1608" customFormat="1" x14ac:dyDescent="0.35"/>
    <row r="1609" customFormat="1" x14ac:dyDescent="0.35"/>
    <row r="1610" customFormat="1" x14ac:dyDescent="0.35"/>
    <row r="1611" customFormat="1" x14ac:dyDescent="0.35"/>
    <row r="1612" customFormat="1" x14ac:dyDescent="0.35"/>
    <row r="1613" customFormat="1" x14ac:dyDescent="0.35"/>
    <row r="1614" customFormat="1" x14ac:dyDescent="0.35"/>
    <row r="1615" customFormat="1" x14ac:dyDescent="0.35"/>
    <row r="1616" customFormat="1" x14ac:dyDescent="0.35"/>
    <row r="1617" customFormat="1" x14ac:dyDescent="0.35"/>
    <row r="1618" customFormat="1" x14ac:dyDescent="0.35"/>
    <row r="1619" customFormat="1" x14ac:dyDescent="0.35"/>
    <row r="1620" customFormat="1" x14ac:dyDescent="0.35"/>
    <row r="1621" customFormat="1" x14ac:dyDescent="0.35"/>
    <row r="1622" customFormat="1" x14ac:dyDescent="0.35"/>
    <row r="1623" customFormat="1" x14ac:dyDescent="0.35"/>
    <row r="1624" customFormat="1" x14ac:dyDescent="0.35"/>
    <row r="1625" customFormat="1" x14ac:dyDescent="0.35"/>
    <row r="1626" customFormat="1" x14ac:dyDescent="0.35"/>
    <row r="1627" customFormat="1" x14ac:dyDescent="0.35"/>
    <row r="1628" customFormat="1" x14ac:dyDescent="0.35"/>
    <row r="1629" customFormat="1" x14ac:dyDescent="0.35"/>
    <row r="1630" customFormat="1" x14ac:dyDescent="0.35"/>
    <row r="1631" customFormat="1" x14ac:dyDescent="0.35"/>
    <row r="1632" customFormat="1" x14ac:dyDescent="0.35"/>
    <row r="1633" customFormat="1" x14ac:dyDescent="0.35"/>
    <row r="1634" customFormat="1" x14ac:dyDescent="0.35"/>
    <row r="1635" customFormat="1" x14ac:dyDescent="0.35"/>
    <row r="1636" customFormat="1" x14ac:dyDescent="0.35"/>
    <row r="1637" customFormat="1" x14ac:dyDescent="0.35"/>
    <row r="1638" customFormat="1" x14ac:dyDescent="0.35"/>
    <row r="1639" customFormat="1" x14ac:dyDescent="0.35"/>
    <row r="1640" customFormat="1" x14ac:dyDescent="0.35"/>
    <row r="1641" customFormat="1" x14ac:dyDescent="0.35"/>
    <row r="1642" customFormat="1" x14ac:dyDescent="0.35"/>
    <row r="1643" customFormat="1" x14ac:dyDescent="0.35"/>
    <row r="1644" customFormat="1" x14ac:dyDescent="0.35"/>
    <row r="1645" customFormat="1" x14ac:dyDescent="0.35"/>
    <row r="1646" customFormat="1" x14ac:dyDescent="0.35"/>
    <row r="1647" customFormat="1" x14ac:dyDescent="0.35"/>
    <row r="1648" customFormat="1" x14ac:dyDescent="0.35"/>
    <row r="1649" customFormat="1" x14ac:dyDescent="0.35"/>
    <row r="1650" customFormat="1" x14ac:dyDescent="0.35"/>
    <row r="1651" customFormat="1" x14ac:dyDescent="0.35"/>
    <row r="1652" customFormat="1" x14ac:dyDescent="0.35"/>
    <row r="1653" customFormat="1" x14ac:dyDescent="0.35"/>
    <row r="1654" customFormat="1" x14ac:dyDescent="0.35"/>
    <row r="1655" customFormat="1" x14ac:dyDescent="0.35"/>
    <row r="1656" customFormat="1" x14ac:dyDescent="0.35"/>
    <row r="1657" customFormat="1" x14ac:dyDescent="0.35"/>
    <row r="1658" customFormat="1" x14ac:dyDescent="0.35"/>
    <row r="1659" customFormat="1" x14ac:dyDescent="0.35"/>
    <row r="1660" customFormat="1" x14ac:dyDescent="0.35"/>
    <row r="1661" customFormat="1" x14ac:dyDescent="0.35"/>
    <row r="1662" customFormat="1" x14ac:dyDescent="0.35"/>
    <row r="1663" customFormat="1" x14ac:dyDescent="0.35"/>
    <row r="1664" customFormat="1" x14ac:dyDescent="0.35"/>
    <row r="1665" customFormat="1" x14ac:dyDescent="0.35"/>
    <row r="1666" customFormat="1" x14ac:dyDescent="0.35"/>
    <row r="1667" customFormat="1" x14ac:dyDescent="0.35"/>
    <row r="1668" customFormat="1" x14ac:dyDescent="0.35"/>
    <row r="1669" customFormat="1" x14ac:dyDescent="0.35"/>
    <row r="1670" customFormat="1" x14ac:dyDescent="0.35"/>
    <row r="1671" customFormat="1" x14ac:dyDescent="0.35"/>
    <row r="1672" customFormat="1" x14ac:dyDescent="0.35"/>
    <row r="1673" customFormat="1" x14ac:dyDescent="0.35"/>
    <row r="1674" customFormat="1" x14ac:dyDescent="0.35"/>
    <row r="1675" customFormat="1" x14ac:dyDescent="0.35"/>
    <row r="1676" customFormat="1" x14ac:dyDescent="0.35"/>
    <row r="1677" customFormat="1" x14ac:dyDescent="0.35"/>
    <row r="1678" customFormat="1" x14ac:dyDescent="0.35"/>
    <row r="1679" customFormat="1" x14ac:dyDescent="0.35"/>
    <row r="1680" customFormat="1" x14ac:dyDescent="0.35"/>
    <row r="1681" customFormat="1" x14ac:dyDescent="0.35"/>
    <row r="1682" customFormat="1" x14ac:dyDescent="0.35"/>
    <row r="1683" customFormat="1" x14ac:dyDescent="0.35"/>
    <row r="1684" customFormat="1" x14ac:dyDescent="0.35"/>
    <row r="1685" customFormat="1" x14ac:dyDescent="0.35"/>
    <row r="1686" customFormat="1" x14ac:dyDescent="0.35"/>
    <row r="1687" customFormat="1" x14ac:dyDescent="0.35"/>
    <row r="1688" customFormat="1" x14ac:dyDescent="0.35"/>
    <row r="1689" customFormat="1" x14ac:dyDescent="0.35"/>
    <row r="1690" customFormat="1" x14ac:dyDescent="0.35"/>
    <row r="1691" customFormat="1" x14ac:dyDescent="0.35"/>
    <row r="1692" customFormat="1" x14ac:dyDescent="0.35"/>
    <row r="1693" customFormat="1" x14ac:dyDescent="0.35"/>
    <row r="1694" customFormat="1" x14ac:dyDescent="0.35"/>
    <row r="1695" customFormat="1" x14ac:dyDescent="0.35"/>
    <row r="1696" customFormat="1" x14ac:dyDescent="0.35"/>
    <row r="1697" customFormat="1" x14ac:dyDescent="0.35"/>
    <row r="1698" customFormat="1" x14ac:dyDescent="0.35"/>
    <row r="1699" customFormat="1" x14ac:dyDescent="0.35"/>
    <row r="1700" customFormat="1" x14ac:dyDescent="0.35"/>
    <row r="1701" customFormat="1" x14ac:dyDescent="0.35"/>
    <row r="1702" customFormat="1" x14ac:dyDescent="0.35"/>
    <row r="1703" customFormat="1" x14ac:dyDescent="0.35"/>
    <row r="1704" customFormat="1" x14ac:dyDescent="0.35"/>
    <row r="1705" customFormat="1" x14ac:dyDescent="0.35"/>
    <row r="1706" customFormat="1" x14ac:dyDescent="0.35"/>
    <row r="1707" customFormat="1" x14ac:dyDescent="0.35"/>
    <row r="1708" customFormat="1" x14ac:dyDescent="0.35"/>
    <row r="1709" customFormat="1" x14ac:dyDescent="0.35"/>
    <row r="1710" customFormat="1" x14ac:dyDescent="0.35"/>
    <row r="1711" customFormat="1" x14ac:dyDescent="0.35"/>
    <row r="1712" customFormat="1" x14ac:dyDescent="0.35"/>
    <row r="1713" customFormat="1" x14ac:dyDescent="0.35"/>
    <row r="1714" customFormat="1" x14ac:dyDescent="0.35"/>
    <row r="1715" customFormat="1" x14ac:dyDescent="0.35"/>
    <row r="1716" customFormat="1" x14ac:dyDescent="0.35"/>
    <row r="1717" customFormat="1" x14ac:dyDescent="0.35"/>
    <row r="1718" customFormat="1" x14ac:dyDescent="0.35"/>
    <row r="1719" customFormat="1" x14ac:dyDescent="0.35"/>
    <row r="1720" customFormat="1" x14ac:dyDescent="0.35"/>
    <row r="1721" customFormat="1" x14ac:dyDescent="0.35"/>
    <row r="1722" customFormat="1" x14ac:dyDescent="0.35"/>
    <row r="1723" customFormat="1" x14ac:dyDescent="0.35"/>
    <row r="1724" customFormat="1" x14ac:dyDescent="0.35"/>
    <row r="1725" customFormat="1" x14ac:dyDescent="0.35"/>
    <row r="1726" customFormat="1" x14ac:dyDescent="0.35"/>
    <row r="1727" customFormat="1" x14ac:dyDescent="0.35"/>
    <row r="1728" customFormat="1" x14ac:dyDescent="0.35"/>
    <row r="1729" customFormat="1" x14ac:dyDescent="0.35"/>
    <row r="1730" customFormat="1" x14ac:dyDescent="0.35"/>
    <row r="1731" customFormat="1" x14ac:dyDescent="0.35"/>
    <row r="1732" customFormat="1" x14ac:dyDescent="0.35"/>
    <row r="1733" customFormat="1" x14ac:dyDescent="0.35"/>
    <row r="1734" customFormat="1" x14ac:dyDescent="0.35"/>
    <row r="1735" customFormat="1" x14ac:dyDescent="0.35"/>
    <row r="1736" customFormat="1" x14ac:dyDescent="0.35"/>
    <row r="1737" customFormat="1" x14ac:dyDescent="0.35"/>
    <row r="1738" customFormat="1" x14ac:dyDescent="0.35"/>
    <row r="1739" customFormat="1" x14ac:dyDescent="0.35"/>
    <row r="1740" customFormat="1" x14ac:dyDescent="0.35"/>
    <row r="1741" customFormat="1" x14ac:dyDescent="0.35"/>
    <row r="1742" customFormat="1" x14ac:dyDescent="0.35"/>
    <row r="1743" customFormat="1" x14ac:dyDescent="0.35"/>
    <row r="1744" customFormat="1" x14ac:dyDescent="0.35"/>
    <row r="1745" customFormat="1" x14ac:dyDescent="0.35"/>
    <row r="1746" customFormat="1" x14ac:dyDescent="0.35"/>
    <row r="1747" customFormat="1" x14ac:dyDescent="0.35"/>
    <row r="1748" customFormat="1" x14ac:dyDescent="0.35"/>
    <row r="1749" customFormat="1" x14ac:dyDescent="0.35"/>
    <row r="1750" customFormat="1" x14ac:dyDescent="0.35"/>
    <row r="1751" customFormat="1" x14ac:dyDescent="0.35"/>
    <row r="1752" customFormat="1" x14ac:dyDescent="0.35"/>
    <row r="1753" customFormat="1" x14ac:dyDescent="0.35"/>
    <row r="1754" customFormat="1" x14ac:dyDescent="0.35"/>
    <row r="1755" customFormat="1" x14ac:dyDescent="0.35"/>
    <row r="1756" customFormat="1" x14ac:dyDescent="0.35"/>
    <row r="1757" customFormat="1" x14ac:dyDescent="0.35"/>
    <row r="1758" customFormat="1" x14ac:dyDescent="0.35"/>
    <row r="1759" customFormat="1" x14ac:dyDescent="0.35"/>
    <row r="1760" customFormat="1" x14ac:dyDescent="0.35"/>
    <row r="1761" customFormat="1" x14ac:dyDescent="0.35"/>
    <row r="1762" customFormat="1" x14ac:dyDescent="0.35"/>
    <row r="1763" customFormat="1" x14ac:dyDescent="0.35"/>
    <row r="1764" customFormat="1" x14ac:dyDescent="0.35"/>
    <row r="1765" customFormat="1" x14ac:dyDescent="0.35"/>
    <row r="1766" customFormat="1" x14ac:dyDescent="0.35"/>
    <row r="1767" customFormat="1" x14ac:dyDescent="0.35"/>
    <row r="1768" customFormat="1" x14ac:dyDescent="0.35"/>
    <row r="1769" customFormat="1" x14ac:dyDescent="0.35"/>
    <row r="1770" customFormat="1" x14ac:dyDescent="0.35"/>
    <row r="1771" customFormat="1" x14ac:dyDescent="0.35"/>
    <row r="1772" customFormat="1" x14ac:dyDescent="0.35"/>
    <row r="1773" customFormat="1" x14ac:dyDescent="0.35"/>
    <row r="1774" customFormat="1" x14ac:dyDescent="0.35"/>
    <row r="1775" customFormat="1" x14ac:dyDescent="0.35"/>
    <row r="1776" customFormat="1" x14ac:dyDescent="0.35"/>
    <row r="1777" customFormat="1" x14ac:dyDescent="0.35"/>
    <row r="1778" customFormat="1" x14ac:dyDescent="0.35"/>
    <row r="1779" customFormat="1" x14ac:dyDescent="0.35"/>
    <row r="1780" customFormat="1" x14ac:dyDescent="0.35"/>
    <row r="1781" customFormat="1" x14ac:dyDescent="0.35"/>
    <row r="1782" customFormat="1" x14ac:dyDescent="0.35"/>
    <row r="1783" customFormat="1" x14ac:dyDescent="0.35"/>
    <row r="1784" customFormat="1" x14ac:dyDescent="0.35"/>
    <row r="1785" customFormat="1" x14ac:dyDescent="0.35"/>
    <row r="1786" customFormat="1" x14ac:dyDescent="0.35"/>
    <row r="1787" customFormat="1" x14ac:dyDescent="0.35"/>
    <row r="1788" customFormat="1" x14ac:dyDescent="0.35"/>
    <row r="1789" customFormat="1" x14ac:dyDescent="0.35"/>
    <row r="1790" customFormat="1" x14ac:dyDescent="0.35"/>
    <row r="1791" customFormat="1" x14ac:dyDescent="0.35"/>
    <row r="1792" customFormat="1" x14ac:dyDescent="0.35"/>
    <row r="1793" customFormat="1" x14ac:dyDescent="0.35"/>
    <row r="1794" customFormat="1" x14ac:dyDescent="0.35"/>
    <row r="1795" customFormat="1" x14ac:dyDescent="0.35"/>
    <row r="1796" customFormat="1" x14ac:dyDescent="0.35"/>
    <row r="1797" customFormat="1" x14ac:dyDescent="0.35"/>
    <row r="1798" customFormat="1" x14ac:dyDescent="0.35"/>
    <row r="1799" customFormat="1" x14ac:dyDescent="0.35"/>
    <row r="1800" customFormat="1" x14ac:dyDescent="0.35"/>
    <row r="1801" customFormat="1" x14ac:dyDescent="0.35"/>
    <row r="1802" customFormat="1" x14ac:dyDescent="0.35"/>
    <row r="1803" customFormat="1" x14ac:dyDescent="0.35"/>
    <row r="1804" customFormat="1" x14ac:dyDescent="0.35"/>
    <row r="1805" customFormat="1" x14ac:dyDescent="0.35"/>
    <row r="1806" customFormat="1" x14ac:dyDescent="0.35"/>
    <row r="1807" customFormat="1" x14ac:dyDescent="0.35"/>
    <row r="1808" customFormat="1" x14ac:dyDescent="0.35"/>
    <row r="1809" customFormat="1" x14ac:dyDescent="0.35"/>
    <row r="1810" customFormat="1" x14ac:dyDescent="0.35"/>
    <row r="1811" customFormat="1" x14ac:dyDescent="0.35"/>
    <row r="1812" customFormat="1" x14ac:dyDescent="0.35"/>
    <row r="1813" customFormat="1" x14ac:dyDescent="0.35"/>
    <row r="1814" customFormat="1" x14ac:dyDescent="0.35"/>
    <row r="1815" customFormat="1" x14ac:dyDescent="0.35"/>
    <row r="1816" customFormat="1" x14ac:dyDescent="0.35"/>
    <row r="1817" customFormat="1" x14ac:dyDescent="0.35"/>
    <row r="1818" customFormat="1" x14ac:dyDescent="0.35"/>
    <row r="1819" customFormat="1" x14ac:dyDescent="0.35"/>
    <row r="1820" customFormat="1" x14ac:dyDescent="0.35"/>
    <row r="1821" customFormat="1" x14ac:dyDescent="0.35"/>
    <row r="1822" customFormat="1" x14ac:dyDescent="0.35"/>
    <row r="1823" customFormat="1" x14ac:dyDescent="0.35"/>
    <row r="1824" customFormat="1" x14ac:dyDescent="0.35"/>
    <row r="1825" customFormat="1" x14ac:dyDescent="0.35"/>
    <row r="1826" customFormat="1" x14ac:dyDescent="0.35"/>
    <row r="1827" customFormat="1" x14ac:dyDescent="0.35"/>
    <row r="1828" customFormat="1" x14ac:dyDescent="0.35"/>
    <row r="1829" customFormat="1" x14ac:dyDescent="0.35"/>
    <row r="1830" customFormat="1" x14ac:dyDescent="0.35"/>
    <row r="1831" customFormat="1" x14ac:dyDescent="0.35"/>
    <row r="1832" customFormat="1" x14ac:dyDescent="0.35"/>
    <row r="1833" customFormat="1" x14ac:dyDescent="0.35"/>
    <row r="1834" customFormat="1" x14ac:dyDescent="0.35"/>
    <row r="1835" customFormat="1" x14ac:dyDescent="0.35"/>
    <row r="1836" customFormat="1" x14ac:dyDescent="0.35"/>
    <row r="1837" customFormat="1" x14ac:dyDescent="0.35"/>
    <row r="1838" customFormat="1" x14ac:dyDescent="0.35"/>
    <row r="1839" customFormat="1" x14ac:dyDescent="0.35"/>
    <row r="1840" customFormat="1" x14ac:dyDescent="0.35"/>
    <row r="1841" customFormat="1" x14ac:dyDescent="0.35"/>
    <row r="1842" customFormat="1" x14ac:dyDescent="0.35"/>
    <row r="1843" customFormat="1" x14ac:dyDescent="0.35"/>
    <row r="1844" customFormat="1" x14ac:dyDescent="0.35"/>
    <row r="1845" customFormat="1" x14ac:dyDescent="0.35"/>
    <row r="1846" customFormat="1" x14ac:dyDescent="0.35"/>
    <row r="1847" customFormat="1" x14ac:dyDescent="0.35"/>
    <row r="1848" customFormat="1" x14ac:dyDescent="0.35"/>
    <row r="1849" customFormat="1" x14ac:dyDescent="0.35"/>
    <row r="1850" customFormat="1" x14ac:dyDescent="0.35"/>
    <row r="1851" customFormat="1" x14ac:dyDescent="0.35"/>
    <row r="1852" customFormat="1" x14ac:dyDescent="0.35"/>
    <row r="1853" customFormat="1" x14ac:dyDescent="0.35"/>
    <row r="1854" customFormat="1" x14ac:dyDescent="0.35"/>
    <row r="1855" customFormat="1" x14ac:dyDescent="0.35"/>
    <row r="1856" customFormat="1" x14ac:dyDescent="0.35"/>
    <row r="1857" customFormat="1" x14ac:dyDescent="0.35"/>
    <row r="1858" customFormat="1" x14ac:dyDescent="0.35"/>
    <row r="1859" customFormat="1" x14ac:dyDescent="0.35"/>
    <row r="1860" customFormat="1" x14ac:dyDescent="0.35"/>
    <row r="1861" customFormat="1" x14ac:dyDescent="0.35"/>
    <row r="1862" customFormat="1" x14ac:dyDescent="0.35"/>
    <row r="1863" customFormat="1" x14ac:dyDescent="0.35"/>
    <row r="1864" customFormat="1" x14ac:dyDescent="0.35"/>
    <row r="1865" customFormat="1" x14ac:dyDescent="0.35"/>
    <row r="1866" customFormat="1" x14ac:dyDescent="0.35"/>
    <row r="1867" customFormat="1" x14ac:dyDescent="0.35"/>
    <row r="1868" customFormat="1" x14ac:dyDescent="0.35"/>
    <row r="1869" customFormat="1" x14ac:dyDescent="0.35"/>
    <row r="1870" customFormat="1" x14ac:dyDescent="0.35"/>
    <row r="1871" customFormat="1" x14ac:dyDescent="0.35"/>
    <row r="1872" customFormat="1" x14ac:dyDescent="0.35"/>
    <row r="1873" customFormat="1" x14ac:dyDescent="0.35"/>
    <row r="1874" customFormat="1" x14ac:dyDescent="0.35"/>
    <row r="1875" customFormat="1" x14ac:dyDescent="0.35"/>
    <row r="1876" customFormat="1" x14ac:dyDescent="0.35"/>
    <row r="1877" customFormat="1" x14ac:dyDescent="0.35"/>
    <row r="1878" customFormat="1" x14ac:dyDescent="0.35"/>
    <row r="1879" customFormat="1" x14ac:dyDescent="0.35"/>
    <row r="1880" customFormat="1" x14ac:dyDescent="0.35"/>
    <row r="1881" customFormat="1" x14ac:dyDescent="0.35"/>
    <row r="1882" customFormat="1" x14ac:dyDescent="0.35"/>
    <row r="1883" customFormat="1" x14ac:dyDescent="0.35"/>
    <row r="1884" customFormat="1" x14ac:dyDescent="0.35"/>
    <row r="1885" customFormat="1" x14ac:dyDescent="0.35"/>
    <row r="1886" customFormat="1" x14ac:dyDescent="0.35"/>
    <row r="1887" customFormat="1" x14ac:dyDescent="0.35"/>
    <row r="1888" customFormat="1" x14ac:dyDescent="0.35"/>
    <row r="1889" customFormat="1" x14ac:dyDescent="0.35"/>
    <row r="1890" customFormat="1" x14ac:dyDescent="0.35"/>
    <row r="1891" customFormat="1" x14ac:dyDescent="0.35"/>
    <row r="1892" customFormat="1" x14ac:dyDescent="0.35"/>
    <row r="1893" customFormat="1" x14ac:dyDescent="0.35"/>
    <row r="1894" customFormat="1" x14ac:dyDescent="0.35"/>
    <row r="1895" customFormat="1" x14ac:dyDescent="0.35"/>
    <row r="1896" customFormat="1" x14ac:dyDescent="0.35"/>
    <row r="1897" customFormat="1" x14ac:dyDescent="0.35"/>
    <row r="1898" customFormat="1" x14ac:dyDescent="0.35"/>
    <row r="1899" customFormat="1" x14ac:dyDescent="0.35"/>
    <row r="1900" customFormat="1" x14ac:dyDescent="0.35"/>
    <row r="1901" customFormat="1" x14ac:dyDescent="0.35"/>
    <row r="1902" customFormat="1" x14ac:dyDescent="0.35"/>
    <row r="1903" customFormat="1" x14ac:dyDescent="0.35"/>
    <row r="1904" customFormat="1" x14ac:dyDescent="0.35"/>
    <row r="1905" customFormat="1" x14ac:dyDescent="0.35"/>
    <row r="1906" customFormat="1" x14ac:dyDescent="0.35"/>
    <row r="1907" customFormat="1" x14ac:dyDescent="0.35"/>
    <row r="1908" customFormat="1" x14ac:dyDescent="0.35"/>
    <row r="1909" customFormat="1" x14ac:dyDescent="0.35"/>
    <row r="1910" customFormat="1" x14ac:dyDescent="0.35"/>
    <row r="1911" customFormat="1" x14ac:dyDescent="0.35"/>
    <row r="1912" customFormat="1" x14ac:dyDescent="0.35"/>
    <row r="1913" customFormat="1" x14ac:dyDescent="0.35"/>
    <row r="1914" customFormat="1" x14ac:dyDescent="0.35"/>
    <row r="1915" customFormat="1" x14ac:dyDescent="0.35"/>
    <row r="1916" customFormat="1" x14ac:dyDescent="0.35"/>
    <row r="1917" customFormat="1" x14ac:dyDescent="0.35"/>
    <row r="1918" customFormat="1" x14ac:dyDescent="0.35"/>
    <row r="1919" customFormat="1" x14ac:dyDescent="0.35"/>
    <row r="1920" customFormat="1" x14ac:dyDescent="0.35"/>
    <row r="1921" customFormat="1" x14ac:dyDescent="0.35"/>
    <row r="1922" customFormat="1" x14ac:dyDescent="0.35"/>
    <row r="1923" customFormat="1" x14ac:dyDescent="0.35"/>
    <row r="1924" customFormat="1" x14ac:dyDescent="0.35"/>
    <row r="1925" customFormat="1" x14ac:dyDescent="0.35"/>
    <row r="1926" customFormat="1" x14ac:dyDescent="0.35"/>
    <row r="1927" customFormat="1" x14ac:dyDescent="0.35"/>
    <row r="1928" customFormat="1" x14ac:dyDescent="0.35"/>
    <row r="1929" customFormat="1" x14ac:dyDescent="0.35"/>
    <row r="1930" customFormat="1" x14ac:dyDescent="0.35"/>
    <row r="1931" customFormat="1" x14ac:dyDescent="0.35"/>
    <row r="1932" customFormat="1" x14ac:dyDescent="0.35"/>
    <row r="1933" customFormat="1" x14ac:dyDescent="0.35"/>
    <row r="1934" customFormat="1" x14ac:dyDescent="0.35"/>
    <row r="1935" customFormat="1" x14ac:dyDescent="0.35"/>
    <row r="1936" customFormat="1" x14ac:dyDescent="0.35"/>
    <row r="1937" customFormat="1" x14ac:dyDescent="0.35"/>
    <row r="1938" customFormat="1" x14ac:dyDescent="0.35"/>
    <row r="1939" customFormat="1" x14ac:dyDescent="0.35"/>
    <row r="1940" customFormat="1" x14ac:dyDescent="0.35"/>
    <row r="1941" customFormat="1" x14ac:dyDescent="0.35"/>
    <row r="1942" customFormat="1" x14ac:dyDescent="0.35"/>
    <row r="1943" customFormat="1" x14ac:dyDescent="0.35"/>
    <row r="1944" customFormat="1" x14ac:dyDescent="0.35"/>
    <row r="1945" customFormat="1" x14ac:dyDescent="0.35"/>
    <row r="1946" customFormat="1" x14ac:dyDescent="0.35"/>
    <row r="1947" customFormat="1" x14ac:dyDescent="0.35"/>
    <row r="1948" customFormat="1" x14ac:dyDescent="0.35"/>
    <row r="1949" customFormat="1" x14ac:dyDescent="0.35"/>
    <row r="1950" customFormat="1" x14ac:dyDescent="0.35"/>
    <row r="1951" customFormat="1" x14ac:dyDescent="0.35"/>
    <row r="1952" customFormat="1" x14ac:dyDescent="0.35"/>
    <row r="1953" customFormat="1" x14ac:dyDescent="0.35"/>
    <row r="1954" customFormat="1" x14ac:dyDescent="0.35"/>
    <row r="1955" customFormat="1" x14ac:dyDescent="0.35"/>
    <row r="1956" customFormat="1" x14ac:dyDescent="0.35"/>
    <row r="1957" customFormat="1" x14ac:dyDescent="0.35"/>
    <row r="1958" customFormat="1" x14ac:dyDescent="0.35"/>
    <row r="1959" customFormat="1" x14ac:dyDescent="0.35"/>
    <row r="1960" customFormat="1" x14ac:dyDescent="0.35"/>
    <row r="1961" customFormat="1" x14ac:dyDescent="0.35"/>
    <row r="1962" customFormat="1" x14ac:dyDescent="0.35"/>
    <row r="1963" customFormat="1" x14ac:dyDescent="0.35"/>
    <row r="1964" customFormat="1" x14ac:dyDescent="0.35"/>
    <row r="1965" customFormat="1" x14ac:dyDescent="0.35"/>
    <row r="1966" customFormat="1" x14ac:dyDescent="0.35"/>
    <row r="1967" customFormat="1" x14ac:dyDescent="0.35"/>
    <row r="1968" customFormat="1" x14ac:dyDescent="0.35"/>
    <row r="1969" customFormat="1" x14ac:dyDescent="0.35"/>
    <row r="1970" customFormat="1" x14ac:dyDescent="0.35"/>
    <row r="1971" customFormat="1" x14ac:dyDescent="0.35"/>
    <row r="1972" customFormat="1" x14ac:dyDescent="0.35"/>
    <row r="1973" customFormat="1" x14ac:dyDescent="0.35"/>
    <row r="1974" customFormat="1" x14ac:dyDescent="0.35"/>
    <row r="1975" customFormat="1" x14ac:dyDescent="0.35"/>
    <row r="1976" customFormat="1" x14ac:dyDescent="0.35"/>
    <row r="1977" customFormat="1" x14ac:dyDescent="0.35"/>
    <row r="1978" customFormat="1" x14ac:dyDescent="0.35"/>
    <row r="1979" customFormat="1" x14ac:dyDescent="0.35"/>
    <row r="1980" customFormat="1" x14ac:dyDescent="0.35"/>
    <row r="1981" customFormat="1" x14ac:dyDescent="0.35"/>
    <row r="1982" customFormat="1" x14ac:dyDescent="0.35"/>
    <row r="1983" customFormat="1" x14ac:dyDescent="0.35"/>
    <row r="1984" customFormat="1" x14ac:dyDescent="0.35"/>
    <row r="1985" customFormat="1" x14ac:dyDescent="0.35"/>
    <row r="1986" customFormat="1" x14ac:dyDescent="0.35"/>
    <row r="1987" customFormat="1" x14ac:dyDescent="0.35"/>
    <row r="1988" customFormat="1" x14ac:dyDescent="0.35"/>
    <row r="1989" customFormat="1" x14ac:dyDescent="0.35"/>
    <row r="1990" customFormat="1" x14ac:dyDescent="0.35"/>
    <row r="1991" customFormat="1" x14ac:dyDescent="0.35"/>
    <row r="1992" customFormat="1" x14ac:dyDescent="0.35"/>
    <row r="1993" customFormat="1" x14ac:dyDescent="0.35"/>
    <row r="1994" customFormat="1" x14ac:dyDescent="0.35"/>
    <row r="1995" customFormat="1" x14ac:dyDescent="0.35"/>
    <row r="1996" customFormat="1" x14ac:dyDescent="0.35"/>
    <row r="1997" customFormat="1" x14ac:dyDescent="0.35"/>
    <row r="1998" customFormat="1" x14ac:dyDescent="0.35"/>
    <row r="1999" customFormat="1" x14ac:dyDescent="0.35"/>
    <row r="2000" customFormat="1" x14ac:dyDescent="0.35"/>
    <row r="2001" customFormat="1" x14ac:dyDescent="0.35"/>
    <row r="2002" customFormat="1" x14ac:dyDescent="0.35"/>
    <row r="2003" customFormat="1" x14ac:dyDescent="0.35"/>
    <row r="2004" customFormat="1" x14ac:dyDescent="0.35"/>
    <row r="2005" customFormat="1" x14ac:dyDescent="0.35"/>
    <row r="2006" customFormat="1" x14ac:dyDescent="0.35"/>
    <row r="2007" customFormat="1" x14ac:dyDescent="0.35"/>
    <row r="2008" customFormat="1" x14ac:dyDescent="0.35"/>
    <row r="2009" customFormat="1" x14ac:dyDescent="0.35"/>
    <row r="2010" customFormat="1" x14ac:dyDescent="0.35"/>
    <row r="2011" customFormat="1" x14ac:dyDescent="0.35"/>
    <row r="2012" customFormat="1" x14ac:dyDescent="0.35"/>
    <row r="2013" customFormat="1" x14ac:dyDescent="0.35"/>
    <row r="2014" customFormat="1" x14ac:dyDescent="0.35"/>
    <row r="2015" customFormat="1" x14ac:dyDescent="0.35"/>
    <row r="2016" customFormat="1" x14ac:dyDescent="0.35"/>
    <row r="2017" customFormat="1" x14ac:dyDescent="0.35"/>
    <row r="2018" customFormat="1" x14ac:dyDescent="0.35"/>
    <row r="2019" customFormat="1" x14ac:dyDescent="0.35"/>
    <row r="2020" customFormat="1" x14ac:dyDescent="0.35"/>
    <row r="2021" customFormat="1" x14ac:dyDescent="0.35"/>
    <row r="2022" customFormat="1" x14ac:dyDescent="0.35"/>
    <row r="2023" customFormat="1" x14ac:dyDescent="0.35"/>
    <row r="2024" customFormat="1" x14ac:dyDescent="0.35"/>
    <row r="2025" customFormat="1" x14ac:dyDescent="0.35"/>
    <row r="2026" customFormat="1" x14ac:dyDescent="0.35"/>
    <row r="2027" customFormat="1" x14ac:dyDescent="0.35"/>
    <row r="2028" customFormat="1" x14ac:dyDescent="0.35"/>
    <row r="2029" customFormat="1" x14ac:dyDescent="0.35"/>
    <row r="2030" customFormat="1" x14ac:dyDescent="0.35"/>
    <row r="2031" customFormat="1" x14ac:dyDescent="0.35"/>
    <row r="2032" customFormat="1" x14ac:dyDescent="0.35"/>
    <row r="2033" customFormat="1" x14ac:dyDescent="0.35"/>
    <row r="2034" customFormat="1" x14ac:dyDescent="0.35"/>
    <row r="2035" customFormat="1" x14ac:dyDescent="0.35"/>
    <row r="2036" customFormat="1" x14ac:dyDescent="0.35"/>
    <row r="2037" customFormat="1" x14ac:dyDescent="0.35"/>
    <row r="2038" customFormat="1" x14ac:dyDescent="0.35"/>
    <row r="2039" customFormat="1" x14ac:dyDescent="0.35"/>
    <row r="2040" customFormat="1" x14ac:dyDescent="0.35"/>
    <row r="2041" customFormat="1" x14ac:dyDescent="0.35"/>
    <row r="2042" customFormat="1" x14ac:dyDescent="0.35"/>
    <row r="2043" customFormat="1" x14ac:dyDescent="0.35"/>
    <row r="2044" customFormat="1" x14ac:dyDescent="0.35"/>
    <row r="2045" customFormat="1" x14ac:dyDescent="0.35"/>
    <row r="2046" customFormat="1" x14ac:dyDescent="0.35"/>
    <row r="2047" customFormat="1" x14ac:dyDescent="0.35"/>
    <row r="2048" customFormat="1" x14ac:dyDescent="0.35"/>
    <row r="2049" customFormat="1" x14ac:dyDescent="0.35"/>
    <row r="2050" customFormat="1" x14ac:dyDescent="0.35"/>
    <row r="2051" customFormat="1" x14ac:dyDescent="0.35"/>
    <row r="2052" customFormat="1" x14ac:dyDescent="0.35"/>
    <row r="2053" customFormat="1" x14ac:dyDescent="0.35"/>
    <row r="2054" customFormat="1" x14ac:dyDescent="0.35"/>
    <row r="2055" customFormat="1" x14ac:dyDescent="0.35"/>
    <row r="2056" customFormat="1" x14ac:dyDescent="0.35"/>
    <row r="2057" customFormat="1" x14ac:dyDescent="0.35"/>
    <row r="2058" customFormat="1" x14ac:dyDescent="0.35"/>
    <row r="2059" customFormat="1" x14ac:dyDescent="0.35"/>
    <row r="2060" customFormat="1" x14ac:dyDescent="0.35"/>
    <row r="2061" customFormat="1" x14ac:dyDescent="0.35"/>
    <row r="2062" customFormat="1" x14ac:dyDescent="0.35"/>
    <row r="2063" customFormat="1" x14ac:dyDescent="0.35"/>
    <row r="2064" customFormat="1" x14ac:dyDescent="0.35"/>
    <row r="2065" customFormat="1" x14ac:dyDescent="0.35"/>
    <row r="2066" customFormat="1" x14ac:dyDescent="0.35"/>
    <row r="2067" customFormat="1" x14ac:dyDescent="0.35"/>
    <row r="2068" customFormat="1" x14ac:dyDescent="0.35"/>
    <row r="2069" customFormat="1" x14ac:dyDescent="0.35"/>
    <row r="2070" customFormat="1" x14ac:dyDescent="0.35"/>
    <row r="2071" customFormat="1" x14ac:dyDescent="0.35"/>
    <row r="2072" customFormat="1" x14ac:dyDescent="0.35"/>
    <row r="2073" customFormat="1" x14ac:dyDescent="0.35"/>
    <row r="2074" customFormat="1" x14ac:dyDescent="0.35"/>
    <row r="2075" customFormat="1" x14ac:dyDescent="0.35"/>
    <row r="2076" customFormat="1" x14ac:dyDescent="0.35"/>
    <row r="2077" customFormat="1" x14ac:dyDescent="0.35"/>
    <row r="2078" customFormat="1" x14ac:dyDescent="0.35"/>
    <row r="2079" customFormat="1" x14ac:dyDescent="0.35"/>
    <row r="2080" customFormat="1" x14ac:dyDescent="0.35"/>
    <row r="2081" customFormat="1" x14ac:dyDescent="0.35"/>
    <row r="2082" customFormat="1" x14ac:dyDescent="0.35"/>
    <row r="2083" customFormat="1" x14ac:dyDescent="0.35"/>
    <row r="2084" customFormat="1" x14ac:dyDescent="0.35"/>
    <row r="2085" customFormat="1" x14ac:dyDescent="0.35"/>
    <row r="2086" customFormat="1" x14ac:dyDescent="0.35"/>
    <row r="2087" customFormat="1" x14ac:dyDescent="0.35"/>
    <row r="2088" customFormat="1" x14ac:dyDescent="0.35"/>
    <row r="2089" customFormat="1" x14ac:dyDescent="0.35"/>
    <row r="2090" customFormat="1" x14ac:dyDescent="0.35"/>
    <row r="2091" customFormat="1" x14ac:dyDescent="0.35"/>
    <row r="2092" customFormat="1" x14ac:dyDescent="0.35"/>
    <row r="2093" customFormat="1" x14ac:dyDescent="0.35"/>
    <row r="2094" customFormat="1" x14ac:dyDescent="0.35"/>
    <row r="2095" customFormat="1" x14ac:dyDescent="0.35"/>
    <row r="2096" customFormat="1" x14ac:dyDescent="0.35"/>
    <row r="2097" customFormat="1" x14ac:dyDescent="0.35"/>
    <row r="2098" customFormat="1" x14ac:dyDescent="0.35"/>
    <row r="2099" customFormat="1" x14ac:dyDescent="0.35"/>
    <row r="2100" customFormat="1" x14ac:dyDescent="0.35"/>
    <row r="2101" customFormat="1" x14ac:dyDescent="0.35"/>
    <row r="2102" customFormat="1" x14ac:dyDescent="0.35"/>
    <row r="2103" customFormat="1" x14ac:dyDescent="0.35"/>
    <row r="2104" customFormat="1" x14ac:dyDescent="0.35"/>
    <row r="2105" customFormat="1" x14ac:dyDescent="0.35"/>
    <row r="2106" customFormat="1" x14ac:dyDescent="0.35"/>
    <row r="2107" customFormat="1" x14ac:dyDescent="0.35"/>
    <row r="2108" customFormat="1" x14ac:dyDescent="0.35"/>
    <row r="2109" customFormat="1" x14ac:dyDescent="0.35"/>
    <row r="2110" customFormat="1" x14ac:dyDescent="0.35"/>
    <row r="2111" customFormat="1" x14ac:dyDescent="0.35"/>
    <row r="2112" customFormat="1" x14ac:dyDescent="0.35"/>
    <row r="2113" customFormat="1" x14ac:dyDescent="0.35"/>
    <row r="2114" customFormat="1" x14ac:dyDescent="0.35"/>
    <row r="2115" customFormat="1" x14ac:dyDescent="0.35"/>
    <row r="2116" customFormat="1" x14ac:dyDescent="0.35"/>
    <row r="2117" customFormat="1" x14ac:dyDescent="0.35"/>
    <row r="2118" customFormat="1" x14ac:dyDescent="0.35"/>
    <row r="2119" customFormat="1" x14ac:dyDescent="0.35"/>
    <row r="2120" customFormat="1" x14ac:dyDescent="0.35"/>
    <row r="2121" customFormat="1" x14ac:dyDescent="0.35"/>
    <row r="2122" customFormat="1" x14ac:dyDescent="0.35"/>
    <row r="2123" customFormat="1" x14ac:dyDescent="0.35"/>
    <row r="2124" customFormat="1" x14ac:dyDescent="0.35"/>
    <row r="2125" customFormat="1" x14ac:dyDescent="0.35"/>
    <row r="2126" customFormat="1" x14ac:dyDescent="0.35"/>
    <row r="2127" customFormat="1" x14ac:dyDescent="0.35"/>
    <row r="2128" customFormat="1" x14ac:dyDescent="0.35"/>
    <row r="2129" customFormat="1" x14ac:dyDescent="0.35"/>
    <row r="2130" customFormat="1" x14ac:dyDescent="0.35"/>
    <row r="2131" customFormat="1" x14ac:dyDescent="0.35"/>
    <row r="2132" customFormat="1" x14ac:dyDescent="0.35"/>
    <row r="2133" customFormat="1" x14ac:dyDescent="0.35"/>
    <row r="2134" customFormat="1" x14ac:dyDescent="0.35"/>
    <row r="2135" customFormat="1" x14ac:dyDescent="0.35"/>
    <row r="2136" customFormat="1" x14ac:dyDescent="0.35"/>
    <row r="2137" customFormat="1" x14ac:dyDescent="0.35"/>
    <row r="2138" customFormat="1" x14ac:dyDescent="0.35"/>
    <row r="2139" customFormat="1" x14ac:dyDescent="0.35"/>
    <row r="2140" customFormat="1" x14ac:dyDescent="0.35"/>
    <row r="2141" customFormat="1" x14ac:dyDescent="0.35"/>
    <row r="2142" customFormat="1" x14ac:dyDescent="0.35"/>
    <row r="2143" customFormat="1" x14ac:dyDescent="0.35"/>
    <row r="2144" customFormat="1" x14ac:dyDescent="0.35"/>
    <row r="2145" customFormat="1" x14ac:dyDescent="0.35"/>
    <row r="2146" customFormat="1" x14ac:dyDescent="0.35"/>
    <row r="2147" customFormat="1" x14ac:dyDescent="0.35"/>
    <row r="2148" customFormat="1" x14ac:dyDescent="0.35"/>
    <row r="2149" customFormat="1" x14ac:dyDescent="0.35"/>
    <row r="2150" customFormat="1" x14ac:dyDescent="0.35"/>
    <row r="2151" customFormat="1" x14ac:dyDescent="0.35"/>
    <row r="2152" customFormat="1" x14ac:dyDescent="0.35"/>
    <row r="2153" customFormat="1" x14ac:dyDescent="0.35"/>
    <row r="2154" customFormat="1" x14ac:dyDescent="0.35"/>
    <row r="2155" customFormat="1" x14ac:dyDescent="0.35"/>
    <row r="2156" customFormat="1" x14ac:dyDescent="0.35"/>
    <row r="2157" customFormat="1" x14ac:dyDescent="0.35"/>
    <row r="2158" customFormat="1" x14ac:dyDescent="0.35"/>
    <row r="2159" customFormat="1" x14ac:dyDescent="0.35"/>
    <row r="2160" customFormat="1" x14ac:dyDescent="0.35"/>
    <row r="2161" customFormat="1" x14ac:dyDescent="0.35"/>
    <row r="2162" customFormat="1" x14ac:dyDescent="0.35"/>
    <row r="2163" customFormat="1" x14ac:dyDescent="0.35"/>
    <row r="2164" customFormat="1" x14ac:dyDescent="0.35"/>
    <row r="2165" customFormat="1" x14ac:dyDescent="0.35"/>
    <row r="2166" customFormat="1" x14ac:dyDescent="0.35"/>
    <row r="2167" customFormat="1" x14ac:dyDescent="0.35"/>
    <row r="2168" customFormat="1" x14ac:dyDescent="0.35"/>
    <row r="2169" customFormat="1" x14ac:dyDescent="0.35"/>
    <row r="2170" customFormat="1" x14ac:dyDescent="0.35"/>
    <row r="2171" customFormat="1" x14ac:dyDescent="0.35"/>
    <row r="2172" customFormat="1" x14ac:dyDescent="0.35"/>
    <row r="2173" customFormat="1" x14ac:dyDescent="0.35"/>
    <row r="2174" customFormat="1" x14ac:dyDescent="0.35"/>
    <row r="2175" customFormat="1" x14ac:dyDescent="0.35"/>
    <row r="2176" customFormat="1" x14ac:dyDescent="0.35"/>
    <row r="2177" customFormat="1" x14ac:dyDescent="0.35"/>
    <row r="2178" customFormat="1" x14ac:dyDescent="0.35"/>
    <row r="2179" customFormat="1" x14ac:dyDescent="0.35"/>
    <row r="2180" customFormat="1" x14ac:dyDescent="0.35"/>
    <row r="2181" customFormat="1" x14ac:dyDescent="0.35"/>
    <row r="2182" customFormat="1" x14ac:dyDescent="0.35"/>
    <row r="2183" customFormat="1" x14ac:dyDescent="0.35"/>
    <row r="2184" customFormat="1" x14ac:dyDescent="0.35"/>
    <row r="2185" customFormat="1" ht="1.5" customHeight="1" x14ac:dyDescent="0.35"/>
    <row r="2186" customFormat="1" x14ac:dyDescent="0.35"/>
    <row r="2187" customFormat="1" x14ac:dyDescent="0.35"/>
    <row r="2188" customFormat="1" x14ac:dyDescent="0.35"/>
    <row r="2189" customFormat="1" x14ac:dyDescent="0.35"/>
    <row r="2190" customFormat="1" x14ac:dyDescent="0.35"/>
    <row r="2191" customFormat="1" x14ac:dyDescent="0.35"/>
    <row r="2192" customFormat="1" x14ac:dyDescent="0.35"/>
    <row r="2193" customFormat="1" x14ac:dyDescent="0.35"/>
    <row r="2194" customFormat="1" x14ac:dyDescent="0.35"/>
    <row r="2195" customFormat="1" x14ac:dyDescent="0.35"/>
    <row r="2196" customFormat="1" x14ac:dyDescent="0.35"/>
    <row r="2197" customFormat="1" x14ac:dyDescent="0.35"/>
  </sheetData>
  <conditionalFormatting sqref="H10:P12 I13:P13 CN2198:CN1048576 H2198:P1048576 R2198:CL1048576 CN10:CN13 CO13:DL13 R10:CL13">
    <cfRule type="expression" dxfId="511" priority="731">
      <formula>ISNUMBER(SEARCH("Calcs.", _xlfn.FORMULATEXT(H10)))</formula>
    </cfRule>
    <cfRule type="expression" dxfId="510" priority="732">
      <formula>ISNUMBER(SEARCH("Assumption", _xlfn.FORMULATEXT(H10)))</formula>
    </cfRule>
    <cfRule type="expression" dxfId="509" priority="733">
      <formula>ISNUMBER(SEARCH("=", _xlfn.FORMULATEXT(H10)))</formula>
    </cfRule>
    <cfRule type="expression" dxfId="508" priority="734">
      <formula>(ISNUMBER(SEARCH("=", _xlfn.FORMULATEXT(H10)))*1=0)</formula>
    </cfRule>
  </conditionalFormatting>
  <conditionalFormatting sqref="G13:H13">
    <cfRule type="cellIs" dxfId="507" priority="735" stopIfTrue="1" operator="notEqual">
      <formula>0.6545646468</formula>
    </cfRule>
  </conditionalFormatting>
  <conditionalFormatting sqref="H10:P12 I13:P13 CN2198:CN1048576 H2198:P1048576 R2198:CL1048576 CN10:CN13 CO13:DL13 R10:CL13">
    <cfRule type="expression" dxfId="506" priority="716">
      <formula>ISNUMBER(SEARCH("IS BS CF", _xlfn.FORMULATEXT(H10)))</formula>
    </cfRule>
  </conditionalFormatting>
  <conditionalFormatting sqref="A2:I2 K2:P2">
    <cfRule type="cellIs" dxfId="505" priority="606" stopIfTrue="1" operator="notEqual">
      <formula>0.6545646468</formula>
    </cfRule>
  </conditionalFormatting>
  <conditionalFormatting sqref="S2:CL2">
    <cfRule type="cellIs" dxfId="504" priority="607" stopIfTrue="1" operator="notEqual">
      <formula>0.6545646468</formula>
    </cfRule>
  </conditionalFormatting>
  <conditionalFormatting sqref="R2">
    <cfRule type="cellIs" dxfId="503" priority="605" stopIfTrue="1" operator="notEqual">
      <formula>0.6545646468</formula>
    </cfRule>
  </conditionalFormatting>
  <conditionalFormatting sqref="CN1:DL1">
    <cfRule type="cellIs" dxfId="502" priority="604" stopIfTrue="1" operator="notEqual">
      <formula>0.6545646468</formula>
    </cfRule>
  </conditionalFormatting>
  <conditionalFormatting sqref="S3:CL4">
    <cfRule type="expression" dxfId="501" priority="600">
      <formula>ISNUMBER(SEARCH("Calcs.", _xlfn.FORMULATEXT(S3)))</formula>
    </cfRule>
    <cfRule type="expression" dxfId="500" priority="601">
      <formula>ISNUMBER(SEARCH("Assumption", _xlfn.FORMULATEXT(S3)))</formula>
    </cfRule>
    <cfRule type="expression" dxfId="499" priority="602">
      <formula>ISNUMBER(SEARCH("=", _xlfn.FORMULATEXT(S3)))</formula>
    </cfRule>
    <cfRule type="expression" dxfId="498" priority="603">
      <formula>(ISNUMBER(SEARCH("=", _xlfn.FORMULATEXT(S3)))*1=0)</formula>
    </cfRule>
  </conditionalFormatting>
  <conditionalFormatting sqref="CN3:DL4">
    <cfRule type="expression" dxfId="497" priority="596">
      <formula>ISNUMBER(SEARCH("Calcs.", _xlfn.FORMULATEXT(CN3)))</formula>
    </cfRule>
    <cfRule type="expression" dxfId="496" priority="597">
      <formula>ISNUMBER(SEARCH("Assumption", _xlfn.FORMULATEXT(CN3)))</formula>
    </cfRule>
    <cfRule type="expression" dxfId="495" priority="598">
      <formula>ISNUMBER(SEARCH("=", _xlfn.FORMULATEXT(CN3)))</formula>
    </cfRule>
    <cfRule type="expression" dxfId="494" priority="599">
      <formula>(ISNUMBER(SEARCH("=", _xlfn.FORMULATEXT(CN3)))*1=0)</formula>
    </cfRule>
  </conditionalFormatting>
  <conditionalFormatting sqref="L1:P1">
    <cfRule type="cellIs" dxfId="493" priority="595" stopIfTrue="1" operator="notEqual">
      <formula>0.6545646468</formula>
    </cfRule>
  </conditionalFormatting>
  <conditionalFormatting sqref="J1:K1">
    <cfRule type="cellIs" dxfId="492" priority="594" stopIfTrue="1" operator="notEqual">
      <formula>0.6545646468</formula>
    </cfRule>
  </conditionalFormatting>
  <conditionalFormatting sqref="R1:CL1">
    <cfRule type="cellIs" dxfId="491" priority="593" stopIfTrue="1" operator="notEqual">
      <formula>0.6545646468</formula>
    </cfRule>
  </conditionalFormatting>
  <conditionalFormatting sqref="R1:CL1">
    <cfRule type="expression" dxfId="490" priority="592">
      <formula>ISNUMBER(SEARCH("IS BS CF", _xlfn.FORMULATEXT(R1)))</formula>
    </cfRule>
  </conditionalFormatting>
  <conditionalFormatting sqref="I1">
    <cfRule type="cellIs" dxfId="489" priority="591" stopIfTrue="1" operator="notEqual">
      <formula>0.6545646468</formula>
    </cfRule>
  </conditionalFormatting>
  <conditionalFormatting sqref="J2">
    <cfRule type="cellIs" dxfId="488" priority="581" stopIfTrue="1" operator="notEqual">
      <formula>0.6545646468</formula>
    </cfRule>
  </conditionalFormatting>
  <conditionalFormatting sqref="CN14 H14:P14 R14:CL14">
    <cfRule type="expression" dxfId="487" priority="532">
      <formula>ISNUMBER(SEARCH("Calcs.", _xlfn.FORMULATEXT(H14)))</formula>
    </cfRule>
    <cfRule type="expression" dxfId="486" priority="533">
      <formula>ISNUMBER(SEARCH("Assumption", _xlfn.FORMULATEXT(H14)))</formula>
    </cfRule>
    <cfRule type="expression" dxfId="485" priority="534">
      <formula>ISNUMBER(SEARCH("=", _xlfn.FORMULATEXT(H14)))</formula>
    </cfRule>
    <cfRule type="expression" dxfId="484" priority="535">
      <formula>(ISNUMBER(SEARCH("=", _xlfn.FORMULATEXT(H14)))*1=0)</formula>
    </cfRule>
  </conditionalFormatting>
  <conditionalFormatting sqref="CN14 H14:P14 R14:CL14">
    <cfRule type="expression" dxfId="483" priority="531">
      <formula>ISNUMBER(SEARCH("IS BS CF", _xlfn.FORMULATEXT(H14)))</formula>
    </cfRule>
  </conditionalFormatting>
  <conditionalFormatting sqref="H15 J15:P15 CN15:DL15 R15:CL15">
    <cfRule type="expression" dxfId="482" priority="527">
      <formula>ISNUMBER(SEARCH("Calcs.", _xlfn.FORMULATEXT(H15)))</formula>
    </cfRule>
    <cfRule type="expression" dxfId="481" priority="528">
      <formula>ISNUMBER(SEARCH("Assumption", _xlfn.FORMULATEXT(H15)))</formula>
    </cfRule>
    <cfRule type="expression" dxfId="480" priority="529">
      <formula>ISNUMBER(SEARCH("=", _xlfn.FORMULATEXT(H15)))</formula>
    </cfRule>
    <cfRule type="expression" dxfId="479" priority="530">
      <formula>(ISNUMBER(SEARCH("=", _xlfn.FORMULATEXT(H15)))*1=0)</formula>
    </cfRule>
  </conditionalFormatting>
  <conditionalFormatting sqref="H15 J15:P15 CN15:DL15 R15:CL15">
    <cfRule type="expression" dxfId="478" priority="526">
      <formula>ISNUMBER(SEARCH("IS BS CF", _xlfn.FORMULATEXT(H15)))</formula>
    </cfRule>
  </conditionalFormatting>
  <conditionalFormatting sqref="H16 K16:P16 CN16:DL16 R16:CL16">
    <cfRule type="expression" dxfId="477" priority="522">
      <formula>ISNUMBER(SEARCH("Calcs.", _xlfn.FORMULATEXT(H16)))</formula>
    </cfRule>
    <cfRule type="expression" dxfId="476" priority="523">
      <formula>ISNUMBER(SEARCH("Assumption", _xlfn.FORMULATEXT(H16)))</formula>
    </cfRule>
    <cfRule type="expression" dxfId="475" priority="524">
      <formula>ISNUMBER(SEARCH("=", _xlfn.FORMULATEXT(H16)))</formula>
    </cfRule>
    <cfRule type="expression" dxfId="474" priority="525">
      <formula>(ISNUMBER(SEARCH("=", _xlfn.FORMULATEXT(H16)))*1=0)</formula>
    </cfRule>
  </conditionalFormatting>
  <conditionalFormatting sqref="H16 K16:P16 CN16:DL16 R16:CL16">
    <cfRule type="expression" dxfId="473" priority="521">
      <formula>ISNUMBER(SEARCH("IS BS CF", _xlfn.FORMULATEXT(H16)))</formula>
    </cfRule>
  </conditionalFormatting>
  <conditionalFormatting sqref="H17 K17:P17 CN17:DL17 R17:CL17">
    <cfRule type="expression" dxfId="472" priority="517">
      <formula>ISNUMBER(SEARCH("Calcs.", _xlfn.FORMULATEXT(H17)))</formula>
    </cfRule>
    <cfRule type="expression" dxfId="471" priority="518">
      <formula>ISNUMBER(SEARCH("Assumption", _xlfn.FORMULATEXT(H17)))</formula>
    </cfRule>
    <cfRule type="expression" dxfId="470" priority="519">
      <formula>ISNUMBER(SEARCH("=", _xlfn.FORMULATEXT(H17)))</formula>
    </cfRule>
    <cfRule type="expression" dxfId="469" priority="520">
      <formula>(ISNUMBER(SEARCH("=", _xlfn.FORMULATEXT(H17)))*1=0)</formula>
    </cfRule>
  </conditionalFormatting>
  <conditionalFormatting sqref="H17 K17:P17 CN17:DL17 R17:CL17">
    <cfRule type="expression" dxfId="468" priority="516">
      <formula>ISNUMBER(SEARCH("IS BS CF", _xlfn.FORMULATEXT(H17)))</formula>
    </cfRule>
  </conditionalFormatting>
  <conditionalFormatting sqref="CN18:DL18 R18:CL18 H18:P18">
    <cfRule type="expression" dxfId="467" priority="512">
      <formula>ISNUMBER(SEARCH("Calcs.", _xlfn.FORMULATEXT(H18)))</formula>
    </cfRule>
    <cfRule type="expression" dxfId="466" priority="513">
      <formula>ISNUMBER(SEARCH("Assumption", _xlfn.FORMULATEXT(H18)))</formula>
    </cfRule>
    <cfRule type="expression" dxfId="465" priority="514">
      <formula>ISNUMBER(SEARCH("=", _xlfn.FORMULATEXT(H18)))</formula>
    </cfRule>
    <cfRule type="expression" dxfId="464" priority="515">
      <formula>(ISNUMBER(SEARCH("=", _xlfn.FORMULATEXT(H18)))*1=0)</formula>
    </cfRule>
  </conditionalFormatting>
  <conditionalFormatting sqref="CN18:DL18 R18:CL18 H18:P18">
    <cfRule type="expression" dxfId="463" priority="511">
      <formula>ISNUMBER(SEARCH("IS BS CF", _xlfn.FORMULATEXT(H18)))</formula>
    </cfRule>
  </conditionalFormatting>
  <conditionalFormatting sqref="R19:DL19 H19:P19">
    <cfRule type="expression" dxfId="462" priority="507">
      <formula>ISNUMBER(SEARCH("Calcs.", _xlfn.FORMULATEXT(H19)))</formula>
    </cfRule>
    <cfRule type="expression" dxfId="461" priority="508">
      <formula>ISNUMBER(SEARCH("Assumption", _xlfn.FORMULATEXT(H19)))</formula>
    </cfRule>
    <cfRule type="expression" dxfId="460" priority="509">
      <formula>ISNUMBER(SEARCH("=", _xlfn.FORMULATEXT(H19)))</formula>
    </cfRule>
    <cfRule type="expression" dxfId="459" priority="510">
      <formula>(ISNUMBER(SEARCH("=", _xlfn.FORMULATEXT(H19)))*1=0)</formula>
    </cfRule>
  </conditionalFormatting>
  <conditionalFormatting sqref="R19:DL19 H19:P19">
    <cfRule type="expression" dxfId="458" priority="506">
      <formula>ISNUMBER(SEARCH("IS BS CF", _xlfn.FORMULATEXT(H19)))</formula>
    </cfRule>
  </conditionalFormatting>
  <conditionalFormatting sqref="R20:DL20 H20:P20">
    <cfRule type="expression" dxfId="457" priority="502">
      <formula>ISNUMBER(SEARCH("Calcs.", _xlfn.FORMULATEXT(H20)))</formula>
    </cfRule>
    <cfRule type="expression" dxfId="456" priority="503">
      <formula>ISNUMBER(SEARCH("Assumption", _xlfn.FORMULATEXT(H20)))</formula>
    </cfRule>
    <cfRule type="expression" dxfId="455" priority="504">
      <formula>ISNUMBER(SEARCH("=", _xlfn.FORMULATEXT(H20)))</formula>
    </cfRule>
    <cfRule type="expression" dxfId="454" priority="505">
      <formula>(ISNUMBER(SEARCH("=", _xlfn.FORMULATEXT(H20)))*1=0)</formula>
    </cfRule>
  </conditionalFormatting>
  <conditionalFormatting sqref="R20:DL20 H20:P20">
    <cfRule type="expression" dxfId="453" priority="501">
      <formula>ISNUMBER(SEARCH("IS BS CF", _xlfn.FORMULATEXT(H20)))</formula>
    </cfRule>
  </conditionalFormatting>
  <conditionalFormatting sqref="R21 H21:P21">
    <cfRule type="expression" dxfId="452" priority="447">
      <formula>ISNUMBER(SEARCH("Calcs.", _xlfn.FORMULATEXT(H21)))</formula>
    </cfRule>
    <cfRule type="expression" dxfId="451" priority="448">
      <formula>ISNUMBER(SEARCH("Assumption", _xlfn.FORMULATEXT(H21)))</formula>
    </cfRule>
    <cfRule type="expression" dxfId="450" priority="449">
      <formula>ISNUMBER(SEARCH("=", _xlfn.FORMULATEXT(H21)))</formula>
    </cfRule>
    <cfRule type="expression" dxfId="449" priority="450">
      <formula>(ISNUMBER(SEARCH("=", _xlfn.FORMULATEXT(H21)))*1=0)</formula>
    </cfRule>
  </conditionalFormatting>
  <conditionalFormatting sqref="R21 H21:P21">
    <cfRule type="expression" dxfId="448" priority="446">
      <formula>ISNUMBER(SEARCH("IS BS CF", _xlfn.FORMULATEXT(H21)))</formula>
    </cfRule>
  </conditionalFormatting>
  <conditionalFormatting sqref="R22 H22:P22">
    <cfRule type="expression" dxfId="447" priority="442">
      <formula>ISNUMBER(SEARCH("Calcs.", _xlfn.FORMULATEXT(H22)))</formula>
    </cfRule>
    <cfRule type="expression" dxfId="446" priority="443">
      <formula>ISNUMBER(SEARCH("Assumption", _xlfn.FORMULATEXT(H22)))</formula>
    </cfRule>
    <cfRule type="expression" dxfId="445" priority="444">
      <formula>ISNUMBER(SEARCH("=", _xlfn.FORMULATEXT(H22)))</formula>
    </cfRule>
    <cfRule type="expression" dxfId="444" priority="445">
      <formula>(ISNUMBER(SEARCH("=", _xlfn.FORMULATEXT(H22)))*1=0)</formula>
    </cfRule>
  </conditionalFormatting>
  <conditionalFormatting sqref="R22 H22:P22">
    <cfRule type="expression" dxfId="443" priority="441">
      <formula>ISNUMBER(SEARCH("IS BS CF", _xlfn.FORMULATEXT(H22)))</formula>
    </cfRule>
  </conditionalFormatting>
  <conditionalFormatting sqref="R23 H23:P23">
    <cfRule type="expression" dxfId="442" priority="437">
      <formula>ISNUMBER(SEARCH("Calcs.", _xlfn.FORMULATEXT(H23)))</formula>
    </cfRule>
    <cfRule type="expression" dxfId="441" priority="438">
      <formula>ISNUMBER(SEARCH("Assumption", _xlfn.FORMULATEXT(H23)))</formula>
    </cfRule>
    <cfRule type="expression" dxfId="440" priority="439">
      <formula>ISNUMBER(SEARCH("=", _xlfn.FORMULATEXT(H23)))</formula>
    </cfRule>
    <cfRule type="expression" dxfId="439" priority="440">
      <formula>(ISNUMBER(SEARCH("=", _xlfn.FORMULATEXT(H23)))*1=0)</formula>
    </cfRule>
  </conditionalFormatting>
  <conditionalFormatting sqref="R23 H23:P23">
    <cfRule type="expression" dxfId="438" priority="436">
      <formula>ISNUMBER(SEARCH("IS BS CF", _xlfn.FORMULATEXT(H23)))</formula>
    </cfRule>
  </conditionalFormatting>
  <conditionalFormatting sqref="S23:DL23">
    <cfRule type="expression" dxfId="437" priority="432">
      <formula>ISNUMBER(SEARCH("Calcs.", _xlfn.FORMULATEXT(S23)))</formula>
    </cfRule>
    <cfRule type="expression" dxfId="436" priority="433">
      <formula>ISNUMBER(SEARCH("Assumption", _xlfn.FORMULATEXT(S23)))</formula>
    </cfRule>
    <cfRule type="expression" dxfId="435" priority="434">
      <formula>ISNUMBER(SEARCH("=", _xlfn.FORMULATEXT(S23)))</formula>
    </cfRule>
    <cfRule type="expression" dxfId="434" priority="435">
      <formula>(ISNUMBER(SEARCH("=", _xlfn.FORMULATEXT(S23)))*1=0)</formula>
    </cfRule>
  </conditionalFormatting>
  <conditionalFormatting sqref="S23:DL23">
    <cfRule type="expression" dxfId="433" priority="431">
      <formula>ISNUMBER(SEARCH("IS BS CF", _xlfn.FORMULATEXT(S23)))</formula>
    </cfRule>
  </conditionalFormatting>
  <conditionalFormatting sqref="R24 H24:P24">
    <cfRule type="expression" dxfId="432" priority="427">
      <formula>ISNUMBER(SEARCH("Calcs.", _xlfn.FORMULATEXT(H24)))</formula>
    </cfRule>
    <cfRule type="expression" dxfId="431" priority="428">
      <formula>ISNUMBER(SEARCH("Assumption", _xlfn.FORMULATEXT(H24)))</formula>
    </cfRule>
    <cfRule type="expression" dxfId="430" priority="429">
      <formula>ISNUMBER(SEARCH("=", _xlfn.FORMULATEXT(H24)))</formula>
    </cfRule>
    <cfRule type="expression" dxfId="429" priority="430">
      <formula>(ISNUMBER(SEARCH("=", _xlfn.FORMULATEXT(H24)))*1=0)</formula>
    </cfRule>
  </conditionalFormatting>
  <conditionalFormatting sqref="R24 H24:P24">
    <cfRule type="expression" dxfId="428" priority="426">
      <formula>ISNUMBER(SEARCH("IS BS CF", _xlfn.FORMULATEXT(H24)))</formula>
    </cfRule>
  </conditionalFormatting>
  <conditionalFormatting sqref="S24:DL24">
    <cfRule type="expression" dxfId="427" priority="422">
      <formula>ISNUMBER(SEARCH("Calcs.", _xlfn.FORMULATEXT(S24)))</formula>
    </cfRule>
    <cfRule type="expression" dxfId="426" priority="423">
      <formula>ISNUMBER(SEARCH("Assumption", _xlfn.FORMULATEXT(S24)))</formula>
    </cfRule>
    <cfRule type="expression" dxfId="425" priority="424">
      <formula>ISNUMBER(SEARCH("=", _xlfn.FORMULATEXT(S24)))</formula>
    </cfRule>
    <cfRule type="expression" dxfId="424" priority="425">
      <formula>(ISNUMBER(SEARCH("=", _xlfn.FORMULATEXT(S24)))*1=0)</formula>
    </cfRule>
  </conditionalFormatting>
  <conditionalFormatting sqref="S24:DL24">
    <cfRule type="expression" dxfId="423" priority="421">
      <formula>ISNUMBER(SEARCH("IS BS CF", _xlfn.FORMULATEXT(S24)))</formula>
    </cfRule>
  </conditionalFormatting>
  <conditionalFormatting sqref="R25 H25:P25">
    <cfRule type="expression" dxfId="422" priority="417">
      <formula>ISNUMBER(SEARCH("Calcs.", _xlfn.FORMULATEXT(H25)))</formula>
    </cfRule>
    <cfRule type="expression" dxfId="421" priority="418">
      <formula>ISNUMBER(SEARCH("Assumption", _xlfn.FORMULATEXT(H25)))</formula>
    </cfRule>
    <cfRule type="expression" dxfId="420" priority="419">
      <formula>ISNUMBER(SEARCH("=", _xlfn.FORMULATEXT(H25)))</formula>
    </cfRule>
    <cfRule type="expression" dxfId="419" priority="420">
      <formula>(ISNUMBER(SEARCH("=", _xlfn.FORMULATEXT(H25)))*1=0)</formula>
    </cfRule>
  </conditionalFormatting>
  <conditionalFormatting sqref="R25 H25:P25">
    <cfRule type="expression" dxfId="418" priority="416">
      <formula>ISNUMBER(SEARCH("IS BS CF", _xlfn.FORMULATEXT(H25)))</formula>
    </cfRule>
  </conditionalFormatting>
  <conditionalFormatting sqref="S25:DL25">
    <cfRule type="expression" dxfId="417" priority="412">
      <formula>ISNUMBER(SEARCH("Calcs.", _xlfn.FORMULATEXT(S25)))</formula>
    </cfRule>
    <cfRule type="expression" dxfId="416" priority="413">
      <formula>ISNUMBER(SEARCH("Assumption", _xlfn.FORMULATEXT(S25)))</formula>
    </cfRule>
    <cfRule type="expression" dxfId="415" priority="414">
      <formula>ISNUMBER(SEARCH("=", _xlfn.FORMULATEXT(S25)))</formula>
    </cfRule>
    <cfRule type="expression" dxfId="414" priority="415">
      <formula>(ISNUMBER(SEARCH("=", _xlfn.FORMULATEXT(S25)))*1=0)</formula>
    </cfRule>
  </conditionalFormatting>
  <conditionalFormatting sqref="S25:DL25">
    <cfRule type="expression" dxfId="413" priority="411">
      <formula>ISNUMBER(SEARCH("IS BS CF", _xlfn.FORMULATEXT(S25)))</formula>
    </cfRule>
  </conditionalFormatting>
  <conditionalFormatting sqref="R26 H26:P26">
    <cfRule type="expression" dxfId="412" priority="407">
      <formula>ISNUMBER(SEARCH("Calcs.", _xlfn.FORMULATEXT(H26)))</formula>
    </cfRule>
    <cfRule type="expression" dxfId="411" priority="408">
      <formula>ISNUMBER(SEARCH("Assumption", _xlfn.FORMULATEXT(H26)))</formula>
    </cfRule>
    <cfRule type="expression" dxfId="410" priority="409">
      <formula>ISNUMBER(SEARCH("=", _xlfn.FORMULATEXT(H26)))</formula>
    </cfRule>
    <cfRule type="expression" dxfId="409" priority="410">
      <formula>(ISNUMBER(SEARCH("=", _xlfn.FORMULATEXT(H26)))*1=0)</formula>
    </cfRule>
  </conditionalFormatting>
  <conditionalFormatting sqref="R26 H26:P26">
    <cfRule type="expression" dxfId="408" priority="406">
      <formula>ISNUMBER(SEARCH("IS BS CF", _xlfn.FORMULATEXT(H26)))</formula>
    </cfRule>
  </conditionalFormatting>
  <conditionalFormatting sqref="S26:DL26">
    <cfRule type="expression" dxfId="407" priority="402">
      <formula>ISNUMBER(SEARCH("Calcs.", _xlfn.FORMULATEXT(S26)))</formula>
    </cfRule>
    <cfRule type="expression" dxfId="406" priority="403">
      <formula>ISNUMBER(SEARCH("Assumption", _xlfn.FORMULATEXT(S26)))</formula>
    </cfRule>
    <cfRule type="expression" dxfId="405" priority="404">
      <formula>ISNUMBER(SEARCH("=", _xlfn.FORMULATEXT(S26)))</formula>
    </cfRule>
    <cfRule type="expression" dxfId="404" priority="405">
      <formula>(ISNUMBER(SEARCH("=", _xlfn.FORMULATEXT(S26)))*1=0)</formula>
    </cfRule>
  </conditionalFormatting>
  <conditionalFormatting sqref="S26:DL26">
    <cfRule type="expression" dxfId="403" priority="401">
      <formula>ISNUMBER(SEARCH("IS BS CF", _xlfn.FORMULATEXT(S26)))</formula>
    </cfRule>
  </conditionalFormatting>
  <conditionalFormatting sqref="R27 H27:P27">
    <cfRule type="expression" dxfId="402" priority="397">
      <formula>ISNUMBER(SEARCH("Calcs.", _xlfn.FORMULATEXT(H27)))</formula>
    </cfRule>
    <cfRule type="expression" dxfId="401" priority="398">
      <formula>ISNUMBER(SEARCH("Assumption", _xlfn.FORMULATEXT(H27)))</formula>
    </cfRule>
    <cfRule type="expression" dxfId="400" priority="399">
      <formula>ISNUMBER(SEARCH("=", _xlfn.FORMULATEXT(H27)))</formula>
    </cfRule>
    <cfRule type="expression" dxfId="399" priority="400">
      <formula>(ISNUMBER(SEARCH("=", _xlfn.FORMULATEXT(H27)))*1=0)</formula>
    </cfRule>
  </conditionalFormatting>
  <conditionalFormatting sqref="R27 H27:P27">
    <cfRule type="expression" dxfId="398" priority="396">
      <formula>ISNUMBER(SEARCH("IS BS CF", _xlfn.FORMULATEXT(H27)))</formula>
    </cfRule>
  </conditionalFormatting>
  <conditionalFormatting sqref="S27:DL27">
    <cfRule type="expression" dxfId="397" priority="392">
      <formula>ISNUMBER(SEARCH("Calcs.", _xlfn.FORMULATEXT(S27)))</formula>
    </cfRule>
    <cfRule type="expression" dxfId="396" priority="393">
      <formula>ISNUMBER(SEARCH("Assumption", _xlfn.FORMULATEXT(S27)))</formula>
    </cfRule>
    <cfRule type="expression" dxfId="395" priority="394">
      <formula>ISNUMBER(SEARCH("=", _xlfn.FORMULATEXT(S27)))</formula>
    </cfRule>
    <cfRule type="expression" dxfId="394" priority="395">
      <formula>(ISNUMBER(SEARCH("=", _xlfn.FORMULATEXT(S27)))*1=0)</formula>
    </cfRule>
  </conditionalFormatting>
  <conditionalFormatting sqref="S27:DL27">
    <cfRule type="expression" dxfId="393" priority="391">
      <formula>ISNUMBER(SEARCH("IS BS CF", _xlfn.FORMULATEXT(S27)))</formula>
    </cfRule>
  </conditionalFormatting>
  <conditionalFormatting sqref="R28 H28:P28">
    <cfRule type="expression" dxfId="392" priority="387">
      <formula>ISNUMBER(SEARCH("Calcs.", _xlfn.FORMULATEXT(H28)))</formula>
    </cfRule>
    <cfRule type="expression" dxfId="391" priority="388">
      <formula>ISNUMBER(SEARCH("Assumption", _xlfn.FORMULATEXT(H28)))</formula>
    </cfRule>
    <cfRule type="expression" dxfId="390" priority="389">
      <formula>ISNUMBER(SEARCH("=", _xlfn.FORMULATEXT(H28)))</formula>
    </cfRule>
    <cfRule type="expression" dxfId="389" priority="390">
      <formula>(ISNUMBER(SEARCH("=", _xlfn.FORMULATEXT(H28)))*1=0)</formula>
    </cfRule>
  </conditionalFormatting>
  <conditionalFormatting sqref="R28 H28:P28">
    <cfRule type="expression" dxfId="388" priority="386">
      <formula>ISNUMBER(SEARCH("IS BS CF", _xlfn.FORMULATEXT(H28)))</formula>
    </cfRule>
  </conditionalFormatting>
  <conditionalFormatting sqref="R29 H29:P29">
    <cfRule type="expression" dxfId="387" priority="382">
      <formula>ISNUMBER(SEARCH("Calcs.", _xlfn.FORMULATEXT(H29)))</formula>
    </cfRule>
    <cfRule type="expression" dxfId="386" priority="383">
      <formula>ISNUMBER(SEARCH("Assumption", _xlfn.FORMULATEXT(H29)))</formula>
    </cfRule>
    <cfRule type="expression" dxfId="385" priority="384">
      <formula>ISNUMBER(SEARCH("=", _xlfn.FORMULATEXT(H29)))</formula>
    </cfRule>
    <cfRule type="expression" dxfId="384" priority="385">
      <formula>(ISNUMBER(SEARCH("=", _xlfn.FORMULATEXT(H29)))*1=0)</formula>
    </cfRule>
  </conditionalFormatting>
  <conditionalFormatting sqref="R29 H29:P29">
    <cfRule type="expression" dxfId="383" priority="381">
      <formula>ISNUMBER(SEARCH("IS BS CF", _xlfn.FORMULATEXT(H29)))</formula>
    </cfRule>
  </conditionalFormatting>
  <conditionalFormatting sqref="R30 H30:P30">
    <cfRule type="expression" dxfId="382" priority="377">
      <formula>ISNUMBER(SEARCH("Calcs.", _xlfn.FORMULATEXT(H30)))</formula>
    </cfRule>
    <cfRule type="expression" dxfId="381" priority="378">
      <formula>ISNUMBER(SEARCH("Assumption", _xlfn.FORMULATEXT(H30)))</formula>
    </cfRule>
    <cfRule type="expression" dxfId="380" priority="379">
      <formula>ISNUMBER(SEARCH("=", _xlfn.FORMULATEXT(H30)))</formula>
    </cfRule>
    <cfRule type="expression" dxfId="379" priority="380">
      <formula>(ISNUMBER(SEARCH("=", _xlfn.FORMULATEXT(H30)))*1=0)</formula>
    </cfRule>
  </conditionalFormatting>
  <conditionalFormatting sqref="R30 H30:P30">
    <cfRule type="expression" dxfId="378" priority="376">
      <formula>ISNUMBER(SEARCH("IS BS CF", _xlfn.FORMULATEXT(H30)))</formula>
    </cfRule>
  </conditionalFormatting>
  <conditionalFormatting sqref="R31 H31:P31">
    <cfRule type="expression" dxfId="377" priority="372">
      <formula>ISNUMBER(SEARCH("Calcs.", _xlfn.FORMULATEXT(H31)))</formula>
    </cfRule>
    <cfRule type="expression" dxfId="376" priority="373">
      <formula>ISNUMBER(SEARCH("Assumption", _xlfn.FORMULATEXT(H31)))</formula>
    </cfRule>
    <cfRule type="expression" dxfId="375" priority="374">
      <formula>ISNUMBER(SEARCH("=", _xlfn.FORMULATEXT(H31)))</formula>
    </cfRule>
    <cfRule type="expression" dxfId="374" priority="375">
      <formula>(ISNUMBER(SEARCH("=", _xlfn.FORMULATEXT(H31)))*1=0)</formula>
    </cfRule>
  </conditionalFormatting>
  <conditionalFormatting sqref="R31 H31:P31">
    <cfRule type="expression" dxfId="373" priority="371">
      <formula>ISNUMBER(SEARCH("IS BS CF", _xlfn.FORMULATEXT(H31)))</formula>
    </cfRule>
  </conditionalFormatting>
  <conditionalFormatting sqref="R32 H32:P32">
    <cfRule type="expression" dxfId="372" priority="367">
      <formula>ISNUMBER(SEARCH("Calcs.", _xlfn.FORMULATEXT(H32)))</formula>
    </cfRule>
    <cfRule type="expression" dxfId="371" priority="368">
      <formula>ISNUMBER(SEARCH("Assumption", _xlfn.FORMULATEXT(H32)))</formula>
    </cfRule>
    <cfRule type="expression" dxfId="370" priority="369">
      <formula>ISNUMBER(SEARCH("=", _xlfn.FORMULATEXT(H32)))</formula>
    </cfRule>
    <cfRule type="expression" dxfId="369" priority="370">
      <formula>(ISNUMBER(SEARCH("=", _xlfn.FORMULATEXT(H32)))*1=0)</formula>
    </cfRule>
  </conditionalFormatting>
  <conditionalFormatting sqref="R32 H32:P32">
    <cfRule type="expression" dxfId="368" priority="366">
      <formula>ISNUMBER(SEARCH("IS BS CF", _xlfn.FORMULATEXT(H32)))</formula>
    </cfRule>
  </conditionalFormatting>
  <conditionalFormatting sqref="R33 H33:P33">
    <cfRule type="expression" dxfId="367" priority="362">
      <formula>ISNUMBER(SEARCH("Calcs.", _xlfn.FORMULATEXT(H33)))</formula>
    </cfRule>
    <cfRule type="expression" dxfId="366" priority="363">
      <formula>ISNUMBER(SEARCH("Assumption", _xlfn.FORMULATEXT(H33)))</formula>
    </cfRule>
    <cfRule type="expression" dxfId="365" priority="364">
      <formula>ISNUMBER(SEARCH("=", _xlfn.FORMULATEXT(H33)))</formula>
    </cfRule>
    <cfRule type="expression" dxfId="364" priority="365">
      <formula>(ISNUMBER(SEARCH("=", _xlfn.FORMULATEXT(H33)))*1=0)</formula>
    </cfRule>
  </conditionalFormatting>
  <conditionalFormatting sqref="R33 H33:P33">
    <cfRule type="expression" dxfId="363" priority="361">
      <formula>ISNUMBER(SEARCH("IS BS CF", _xlfn.FORMULATEXT(H33)))</formula>
    </cfRule>
  </conditionalFormatting>
  <conditionalFormatting sqref="R34 H34:P34">
    <cfRule type="expression" dxfId="362" priority="357">
      <formula>ISNUMBER(SEARCH("Calcs.", _xlfn.FORMULATEXT(H34)))</formula>
    </cfRule>
    <cfRule type="expression" dxfId="361" priority="358">
      <formula>ISNUMBER(SEARCH("Assumption", _xlfn.FORMULATEXT(H34)))</formula>
    </cfRule>
    <cfRule type="expression" dxfId="360" priority="359">
      <formula>ISNUMBER(SEARCH("=", _xlfn.FORMULATEXT(H34)))</formula>
    </cfRule>
    <cfRule type="expression" dxfId="359" priority="360">
      <formula>(ISNUMBER(SEARCH("=", _xlfn.FORMULATEXT(H34)))*1=0)</formula>
    </cfRule>
  </conditionalFormatting>
  <conditionalFormatting sqref="R34 H34:P34">
    <cfRule type="expression" dxfId="358" priority="356">
      <formula>ISNUMBER(SEARCH("IS BS CF", _xlfn.FORMULATEXT(H34)))</formula>
    </cfRule>
  </conditionalFormatting>
  <conditionalFormatting sqref="R35 H35:P35">
    <cfRule type="expression" dxfId="357" priority="352">
      <formula>ISNUMBER(SEARCH("Calcs.", _xlfn.FORMULATEXT(H35)))</formula>
    </cfRule>
    <cfRule type="expression" dxfId="356" priority="353">
      <formula>ISNUMBER(SEARCH("Assumption", _xlfn.FORMULATEXT(H35)))</formula>
    </cfRule>
    <cfRule type="expression" dxfId="355" priority="354">
      <formula>ISNUMBER(SEARCH("=", _xlfn.FORMULATEXT(H35)))</formula>
    </cfRule>
    <cfRule type="expression" dxfId="354" priority="355">
      <formula>(ISNUMBER(SEARCH("=", _xlfn.FORMULATEXT(H35)))*1=0)</formula>
    </cfRule>
  </conditionalFormatting>
  <conditionalFormatting sqref="R35 H35:P35">
    <cfRule type="expression" dxfId="353" priority="351">
      <formula>ISNUMBER(SEARCH("IS BS CF", _xlfn.FORMULATEXT(H35)))</formula>
    </cfRule>
  </conditionalFormatting>
  <conditionalFormatting sqref="R36 H36:P36">
    <cfRule type="expression" dxfId="352" priority="347">
      <formula>ISNUMBER(SEARCH("Calcs.", _xlfn.FORMULATEXT(H36)))</formula>
    </cfRule>
    <cfRule type="expression" dxfId="351" priority="348">
      <formula>ISNUMBER(SEARCH("Assumption", _xlfn.FORMULATEXT(H36)))</formula>
    </cfRule>
    <cfRule type="expression" dxfId="350" priority="349">
      <formula>ISNUMBER(SEARCH("=", _xlfn.FORMULATEXT(H36)))</formula>
    </cfRule>
    <cfRule type="expression" dxfId="349" priority="350">
      <formula>(ISNUMBER(SEARCH("=", _xlfn.FORMULATEXT(H36)))*1=0)</formula>
    </cfRule>
  </conditionalFormatting>
  <conditionalFormatting sqref="R36 H36:P36">
    <cfRule type="expression" dxfId="348" priority="346">
      <formula>ISNUMBER(SEARCH("IS BS CF", _xlfn.FORMULATEXT(H36)))</formula>
    </cfRule>
  </conditionalFormatting>
  <conditionalFormatting sqref="S36:DL36">
    <cfRule type="expression" dxfId="347" priority="342">
      <formula>ISNUMBER(SEARCH("Calcs.", _xlfn.FORMULATEXT(S36)))</formula>
    </cfRule>
    <cfRule type="expression" dxfId="346" priority="343">
      <formula>ISNUMBER(SEARCH("Assumption", _xlfn.FORMULATEXT(S36)))</formula>
    </cfRule>
    <cfRule type="expression" dxfId="345" priority="344">
      <formula>ISNUMBER(SEARCH("=", _xlfn.FORMULATEXT(S36)))</formula>
    </cfRule>
    <cfRule type="expression" dxfId="344" priority="345">
      <formula>(ISNUMBER(SEARCH("=", _xlfn.FORMULATEXT(S36)))*1=0)</formula>
    </cfRule>
  </conditionalFormatting>
  <conditionalFormatting sqref="S36:DL36">
    <cfRule type="expression" dxfId="343" priority="341">
      <formula>ISNUMBER(SEARCH("IS BS CF", _xlfn.FORMULATEXT(S36)))</formula>
    </cfRule>
  </conditionalFormatting>
  <conditionalFormatting sqref="CN37 R37 H37:P37">
    <cfRule type="expression" dxfId="342" priority="337">
      <formula>ISNUMBER(SEARCH("Calcs.", _xlfn.FORMULATEXT(H37)))</formula>
    </cfRule>
    <cfRule type="expression" dxfId="341" priority="338">
      <formula>ISNUMBER(SEARCH("Assumption", _xlfn.FORMULATEXT(H37)))</formula>
    </cfRule>
    <cfRule type="expression" dxfId="340" priority="339">
      <formula>ISNUMBER(SEARCH("=", _xlfn.FORMULATEXT(H37)))</formula>
    </cfRule>
    <cfRule type="expression" dxfId="339" priority="340">
      <formula>(ISNUMBER(SEARCH("=", _xlfn.FORMULATEXT(H37)))*1=0)</formula>
    </cfRule>
  </conditionalFormatting>
  <conditionalFormatting sqref="CN37 R37 H37:P37">
    <cfRule type="expression" dxfId="338" priority="336">
      <formula>ISNUMBER(SEARCH("IS BS CF", _xlfn.FORMULATEXT(H37)))</formula>
    </cfRule>
  </conditionalFormatting>
  <conditionalFormatting sqref="S37:CL37 CO37:DL37">
    <cfRule type="expression" dxfId="337" priority="332">
      <formula>ISNUMBER(SEARCH("Calcs.", _xlfn.FORMULATEXT(S37)))</formula>
    </cfRule>
    <cfRule type="expression" dxfId="336" priority="333">
      <formula>ISNUMBER(SEARCH("Assumption", _xlfn.FORMULATEXT(S37)))</formula>
    </cfRule>
    <cfRule type="expression" dxfId="335" priority="334">
      <formula>ISNUMBER(SEARCH("=", _xlfn.FORMULATEXT(S37)))</formula>
    </cfRule>
    <cfRule type="expression" dxfId="334" priority="335">
      <formula>(ISNUMBER(SEARCH("=", _xlfn.FORMULATEXT(S37)))*1=0)</formula>
    </cfRule>
  </conditionalFormatting>
  <conditionalFormatting sqref="S37:CL37 CO37:DL37">
    <cfRule type="expression" dxfId="333" priority="331">
      <formula>ISNUMBER(SEARCH("IS BS CF", _xlfn.FORMULATEXT(S37)))</formula>
    </cfRule>
  </conditionalFormatting>
  <conditionalFormatting sqref="CN38 R38 H38:P38">
    <cfRule type="expression" dxfId="332" priority="327">
      <formula>ISNUMBER(SEARCH("Calcs.", _xlfn.FORMULATEXT(H38)))</formula>
    </cfRule>
    <cfRule type="expression" dxfId="331" priority="328">
      <formula>ISNUMBER(SEARCH("Assumption", _xlfn.FORMULATEXT(H38)))</formula>
    </cfRule>
    <cfRule type="expression" dxfId="330" priority="329">
      <formula>ISNUMBER(SEARCH("=", _xlfn.FORMULATEXT(H38)))</formula>
    </cfRule>
    <cfRule type="expression" dxfId="329" priority="330">
      <formula>(ISNUMBER(SEARCH("=", _xlfn.FORMULATEXT(H38)))*1=0)</formula>
    </cfRule>
  </conditionalFormatting>
  <conditionalFormatting sqref="CN38 R38 H38:P38">
    <cfRule type="expression" dxfId="328" priority="326">
      <formula>ISNUMBER(SEARCH("IS BS CF", _xlfn.FORMULATEXT(H38)))</formula>
    </cfRule>
  </conditionalFormatting>
  <conditionalFormatting sqref="S38:CL38 CO38:DL38">
    <cfRule type="expression" dxfId="327" priority="322">
      <formula>ISNUMBER(SEARCH("Calcs.", _xlfn.FORMULATEXT(S38)))</formula>
    </cfRule>
    <cfRule type="expression" dxfId="326" priority="323">
      <formula>ISNUMBER(SEARCH("Assumption", _xlfn.FORMULATEXT(S38)))</formula>
    </cfRule>
    <cfRule type="expression" dxfId="325" priority="324">
      <formula>ISNUMBER(SEARCH("=", _xlfn.FORMULATEXT(S38)))</formula>
    </cfRule>
    <cfRule type="expression" dxfId="324" priority="325">
      <formula>(ISNUMBER(SEARCH("=", _xlfn.FORMULATEXT(S38)))*1=0)</formula>
    </cfRule>
  </conditionalFormatting>
  <conditionalFormatting sqref="S38:CL38 CO38:DL38">
    <cfRule type="expression" dxfId="323" priority="321">
      <formula>ISNUMBER(SEARCH("IS BS CF", _xlfn.FORMULATEXT(S38)))</formula>
    </cfRule>
  </conditionalFormatting>
  <conditionalFormatting sqref="R39 H39:P39">
    <cfRule type="expression" dxfId="322" priority="317">
      <formula>ISNUMBER(SEARCH("Calcs.", _xlfn.FORMULATEXT(H39)))</formula>
    </cfRule>
    <cfRule type="expression" dxfId="321" priority="318">
      <formula>ISNUMBER(SEARCH("Assumption", _xlfn.FORMULATEXT(H39)))</formula>
    </cfRule>
    <cfRule type="expression" dxfId="320" priority="319">
      <formula>ISNUMBER(SEARCH("=", _xlfn.FORMULATEXT(H39)))</formula>
    </cfRule>
    <cfRule type="expression" dxfId="319" priority="320">
      <formula>(ISNUMBER(SEARCH("=", _xlfn.FORMULATEXT(H39)))*1=0)</formula>
    </cfRule>
  </conditionalFormatting>
  <conditionalFormatting sqref="R39 H39:P39">
    <cfRule type="expression" dxfId="318" priority="316">
      <formula>ISNUMBER(SEARCH("IS BS CF", _xlfn.FORMULATEXT(H39)))</formula>
    </cfRule>
  </conditionalFormatting>
  <conditionalFormatting sqref="S39:DL39">
    <cfRule type="expression" dxfId="317" priority="312">
      <formula>ISNUMBER(SEARCH("Calcs.", _xlfn.FORMULATEXT(S39)))</formula>
    </cfRule>
    <cfRule type="expression" dxfId="316" priority="313">
      <formula>ISNUMBER(SEARCH("Assumption", _xlfn.FORMULATEXT(S39)))</formula>
    </cfRule>
    <cfRule type="expression" dxfId="315" priority="314">
      <formula>ISNUMBER(SEARCH("=", _xlfn.FORMULATEXT(S39)))</formula>
    </cfRule>
    <cfRule type="expression" dxfId="314" priority="315">
      <formula>(ISNUMBER(SEARCH("=", _xlfn.FORMULATEXT(S39)))*1=0)</formula>
    </cfRule>
  </conditionalFormatting>
  <conditionalFormatting sqref="S39:DL39">
    <cfRule type="expression" dxfId="313" priority="311">
      <formula>ISNUMBER(SEARCH("IS BS CF", _xlfn.FORMULATEXT(S39)))</formula>
    </cfRule>
  </conditionalFormatting>
  <conditionalFormatting sqref="R40 H40:P40">
    <cfRule type="expression" dxfId="312" priority="307">
      <formula>ISNUMBER(SEARCH("Calcs.", _xlfn.FORMULATEXT(H40)))</formula>
    </cfRule>
    <cfRule type="expression" dxfId="311" priority="308">
      <formula>ISNUMBER(SEARCH("Assumption", _xlfn.FORMULATEXT(H40)))</formula>
    </cfRule>
    <cfRule type="expression" dxfId="310" priority="309">
      <formula>ISNUMBER(SEARCH("=", _xlfn.FORMULATEXT(H40)))</formula>
    </cfRule>
    <cfRule type="expression" dxfId="309" priority="310">
      <formula>(ISNUMBER(SEARCH("=", _xlfn.FORMULATEXT(H40)))*1=0)</formula>
    </cfRule>
  </conditionalFormatting>
  <conditionalFormatting sqref="R40 H40:P40">
    <cfRule type="expression" dxfId="308" priority="306">
      <formula>ISNUMBER(SEARCH("IS BS CF", _xlfn.FORMULATEXT(H40)))</formula>
    </cfRule>
  </conditionalFormatting>
  <conditionalFormatting sqref="S40:DL40">
    <cfRule type="expression" dxfId="307" priority="302">
      <formula>ISNUMBER(SEARCH("Calcs.", _xlfn.FORMULATEXT(S40)))</formula>
    </cfRule>
    <cfRule type="expression" dxfId="306" priority="303">
      <formula>ISNUMBER(SEARCH("Assumption", _xlfn.FORMULATEXT(S40)))</formula>
    </cfRule>
    <cfRule type="expression" dxfId="305" priority="304">
      <formula>ISNUMBER(SEARCH("=", _xlfn.FORMULATEXT(S40)))</formula>
    </cfRule>
    <cfRule type="expression" dxfId="304" priority="305">
      <formula>(ISNUMBER(SEARCH("=", _xlfn.FORMULATEXT(S40)))*1=0)</formula>
    </cfRule>
  </conditionalFormatting>
  <conditionalFormatting sqref="S40:DL40">
    <cfRule type="expression" dxfId="303" priority="301">
      <formula>ISNUMBER(SEARCH("IS BS CF", _xlfn.FORMULATEXT(S40)))</formula>
    </cfRule>
  </conditionalFormatting>
  <conditionalFormatting sqref="R41 H41:P41">
    <cfRule type="expression" dxfId="302" priority="297">
      <formula>ISNUMBER(SEARCH("Calcs.", _xlfn.FORMULATEXT(H41)))</formula>
    </cfRule>
    <cfRule type="expression" dxfId="301" priority="298">
      <formula>ISNUMBER(SEARCH("Assumption", _xlfn.FORMULATEXT(H41)))</formula>
    </cfRule>
    <cfRule type="expression" dxfId="300" priority="299">
      <formula>ISNUMBER(SEARCH("=", _xlfn.FORMULATEXT(H41)))</formula>
    </cfRule>
    <cfRule type="expression" dxfId="299" priority="300">
      <formula>(ISNUMBER(SEARCH("=", _xlfn.FORMULATEXT(H41)))*1=0)</formula>
    </cfRule>
  </conditionalFormatting>
  <conditionalFormatting sqref="R41 H41:P41">
    <cfRule type="expression" dxfId="298" priority="296">
      <formula>ISNUMBER(SEARCH("IS BS CF", _xlfn.FORMULATEXT(H41)))</formula>
    </cfRule>
  </conditionalFormatting>
  <conditionalFormatting sqref="S41:DL41">
    <cfRule type="expression" dxfId="297" priority="292">
      <formula>ISNUMBER(SEARCH("Calcs.", _xlfn.FORMULATEXT(S41)))</formula>
    </cfRule>
    <cfRule type="expression" dxfId="296" priority="293">
      <formula>ISNUMBER(SEARCH("Assumption", _xlfn.FORMULATEXT(S41)))</formula>
    </cfRule>
    <cfRule type="expression" dxfId="295" priority="294">
      <formula>ISNUMBER(SEARCH("=", _xlfn.FORMULATEXT(S41)))</formula>
    </cfRule>
    <cfRule type="expression" dxfId="294" priority="295">
      <formula>(ISNUMBER(SEARCH("=", _xlfn.FORMULATEXT(S41)))*1=0)</formula>
    </cfRule>
  </conditionalFormatting>
  <conditionalFormatting sqref="S41:DL41">
    <cfRule type="expression" dxfId="293" priority="291">
      <formula>ISNUMBER(SEARCH("IS BS CF", _xlfn.FORMULATEXT(S41)))</formula>
    </cfRule>
  </conditionalFormatting>
  <conditionalFormatting sqref="R42 H42:P42">
    <cfRule type="expression" dxfId="292" priority="287">
      <formula>ISNUMBER(SEARCH("Calcs.", _xlfn.FORMULATEXT(H42)))</formula>
    </cfRule>
    <cfRule type="expression" dxfId="291" priority="288">
      <formula>ISNUMBER(SEARCH("Assumption", _xlfn.FORMULATEXT(H42)))</formula>
    </cfRule>
    <cfRule type="expression" dxfId="290" priority="289">
      <formula>ISNUMBER(SEARCH("=", _xlfn.FORMULATEXT(H42)))</formula>
    </cfRule>
    <cfRule type="expression" dxfId="289" priority="290">
      <formula>(ISNUMBER(SEARCH("=", _xlfn.FORMULATEXT(H42)))*1=0)</formula>
    </cfRule>
  </conditionalFormatting>
  <conditionalFormatting sqref="R42 H42:P42">
    <cfRule type="expression" dxfId="288" priority="286">
      <formula>ISNUMBER(SEARCH("IS BS CF", _xlfn.FORMULATEXT(H42)))</formula>
    </cfRule>
  </conditionalFormatting>
  <conditionalFormatting sqref="S42:DL42">
    <cfRule type="expression" dxfId="287" priority="282">
      <formula>ISNUMBER(SEARCH("Calcs.", _xlfn.FORMULATEXT(S42)))</formula>
    </cfRule>
    <cfRule type="expression" dxfId="286" priority="283">
      <formula>ISNUMBER(SEARCH("Assumption", _xlfn.FORMULATEXT(S42)))</formula>
    </cfRule>
    <cfRule type="expression" dxfId="285" priority="284">
      <formula>ISNUMBER(SEARCH("=", _xlfn.FORMULATEXT(S42)))</formula>
    </cfRule>
    <cfRule type="expression" dxfId="284" priority="285">
      <formula>(ISNUMBER(SEARCH("=", _xlfn.FORMULATEXT(S42)))*1=0)</formula>
    </cfRule>
  </conditionalFormatting>
  <conditionalFormatting sqref="S42:DL42">
    <cfRule type="expression" dxfId="283" priority="281">
      <formula>ISNUMBER(SEARCH("IS BS CF", _xlfn.FORMULATEXT(S42)))</formula>
    </cfRule>
  </conditionalFormatting>
  <conditionalFormatting sqref="R43 H43:P43">
    <cfRule type="expression" dxfId="282" priority="277">
      <formula>ISNUMBER(SEARCH("Calcs.", _xlfn.FORMULATEXT(H43)))</formula>
    </cfRule>
    <cfRule type="expression" dxfId="281" priority="278">
      <formula>ISNUMBER(SEARCH("Assumption", _xlfn.FORMULATEXT(H43)))</formula>
    </cfRule>
    <cfRule type="expression" dxfId="280" priority="279">
      <formula>ISNUMBER(SEARCH("=", _xlfn.FORMULATEXT(H43)))</formula>
    </cfRule>
    <cfRule type="expression" dxfId="279" priority="280">
      <formula>(ISNUMBER(SEARCH("=", _xlfn.FORMULATEXT(H43)))*1=0)</formula>
    </cfRule>
  </conditionalFormatting>
  <conditionalFormatting sqref="R43 H43:P43">
    <cfRule type="expression" dxfId="278" priority="276">
      <formula>ISNUMBER(SEARCH("IS BS CF", _xlfn.FORMULATEXT(H43)))</formula>
    </cfRule>
  </conditionalFormatting>
  <conditionalFormatting sqref="S43:DL43">
    <cfRule type="expression" dxfId="277" priority="272">
      <formula>ISNUMBER(SEARCH("Calcs.", _xlfn.FORMULATEXT(S43)))</formula>
    </cfRule>
    <cfRule type="expression" dxfId="276" priority="273">
      <formula>ISNUMBER(SEARCH("Assumption", _xlfn.FORMULATEXT(S43)))</formula>
    </cfRule>
    <cfRule type="expression" dxfId="275" priority="274">
      <formula>ISNUMBER(SEARCH("=", _xlfn.FORMULATEXT(S43)))</formula>
    </cfRule>
    <cfRule type="expression" dxfId="274" priority="275">
      <formula>(ISNUMBER(SEARCH("=", _xlfn.FORMULATEXT(S43)))*1=0)</formula>
    </cfRule>
  </conditionalFormatting>
  <conditionalFormatting sqref="S43:DL43">
    <cfRule type="expression" dxfId="273" priority="271">
      <formula>ISNUMBER(SEARCH("IS BS CF", _xlfn.FORMULATEXT(S43)))</formula>
    </cfRule>
  </conditionalFormatting>
  <conditionalFormatting sqref="R44 H44:P44">
    <cfRule type="expression" dxfId="272" priority="267">
      <formula>ISNUMBER(SEARCH("Calcs.", _xlfn.FORMULATEXT(H44)))</formula>
    </cfRule>
    <cfRule type="expression" dxfId="271" priority="268">
      <formula>ISNUMBER(SEARCH("Assumption", _xlfn.FORMULATEXT(H44)))</formula>
    </cfRule>
    <cfRule type="expression" dxfId="270" priority="269">
      <formula>ISNUMBER(SEARCH("=", _xlfn.FORMULATEXT(H44)))</formula>
    </cfRule>
    <cfRule type="expression" dxfId="269" priority="270">
      <formula>(ISNUMBER(SEARCH("=", _xlfn.FORMULATEXT(H44)))*1=0)</formula>
    </cfRule>
  </conditionalFormatting>
  <conditionalFormatting sqref="R44 H44:P44">
    <cfRule type="expression" dxfId="268" priority="266">
      <formula>ISNUMBER(SEARCH("IS BS CF", _xlfn.FORMULATEXT(H44)))</formula>
    </cfRule>
  </conditionalFormatting>
  <conditionalFormatting sqref="S44:DL44">
    <cfRule type="expression" dxfId="267" priority="262">
      <formula>ISNUMBER(SEARCH("Calcs.", _xlfn.FORMULATEXT(S44)))</formula>
    </cfRule>
    <cfRule type="expression" dxfId="266" priority="263">
      <formula>ISNUMBER(SEARCH("Assumption", _xlfn.FORMULATEXT(S44)))</formula>
    </cfRule>
    <cfRule type="expression" dxfId="265" priority="264">
      <formula>ISNUMBER(SEARCH("=", _xlfn.FORMULATEXT(S44)))</formula>
    </cfRule>
    <cfRule type="expression" dxfId="264" priority="265">
      <formula>(ISNUMBER(SEARCH("=", _xlfn.FORMULATEXT(S44)))*1=0)</formula>
    </cfRule>
  </conditionalFormatting>
  <conditionalFormatting sqref="S44:DL44">
    <cfRule type="expression" dxfId="263" priority="261">
      <formula>ISNUMBER(SEARCH("IS BS CF", _xlfn.FORMULATEXT(S44)))</formula>
    </cfRule>
  </conditionalFormatting>
  <conditionalFormatting sqref="R45 H45:P45">
    <cfRule type="expression" dxfId="262" priority="257">
      <formula>ISNUMBER(SEARCH("Calcs.", _xlfn.FORMULATEXT(H45)))</formula>
    </cfRule>
    <cfRule type="expression" dxfId="261" priority="258">
      <formula>ISNUMBER(SEARCH("Assumption", _xlfn.FORMULATEXT(H45)))</formula>
    </cfRule>
    <cfRule type="expression" dxfId="260" priority="259">
      <formula>ISNUMBER(SEARCH("=", _xlfn.FORMULATEXT(H45)))</formula>
    </cfRule>
    <cfRule type="expression" dxfId="259" priority="260">
      <formula>(ISNUMBER(SEARCH("=", _xlfn.FORMULATEXT(H45)))*1=0)</formula>
    </cfRule>
  </conditionalFormatting>
  <conditionalFormatting sqref="R45 H45:P45">
    <cfRule type="expression" dxfId="258" priority="256">
      <formula>ISNUMBER(SEARCH("IS BS CF", _xlfn.FORMULATEXT(H45)))</formula>
    </cfRule>
  </conditionalFormatting>
  <conditionalFormatting sqref="S45:DL45">
    <cfRule type="expression" dxfId="257" priority="252">
      <formula>ISNUMBER(SEARCH("Calcs.", _xlfn.FORMULATEXT(S45)))</formula>
    </cfRule>
    <cfRule type="expression" dxfId="256" priority="253">
      <formula>ISNUMBER(SEARCH("Assumption", _xlfn.FORMULATEXT(S45)))</formula>
    </cfRule>
    <cfRule type="expression" dxfId="255" priority="254">
      <formula>ISNUMBER(SEARCH("=", _xlfn.FORMULATEXT(S45)))</formula>
    </cfRule>
    <cfRule type="expression" dxfId="254" priority="255">
      <formula>(ISNUMBER(SEARCH("=", _xlfn.FORMULATEXT(S45)))*1=0)</formula>
    </cfRule>
  </conditionalFormatting>
  <conditionalFormatting sqref="S45:DL45">
    <cfRule type="expression" dxfId="253" priority="251">
      <formula>ISNUMBER(SEARCH("IS BS CF", _xlfn.FORMULATEXT(S45)))</formula>
    </cfRule>
  </conditionalFormatting>
  <conditionalFormatting sqref="R46 H46:P46">
    <cfRule type="expression" dxfId="252" priority="247">
      <formula>ISNUMBER(SEARCH("Calcs.", _xlfn.FORMULATEXT(H46)))</formula>
    </cfRule>
    <cfRule type="expression" dxfId="251" priority="248">
      <formula>ISNUMBER(SEARCH("Assumption", _xlfn.FORMULATEXT(H46)))</formula>
    </cfRule>
    <cfRule type="expression" dxfId="250" priority="249">
      <formula>ISNUMBER(SEARCH("=", _xlfn.FORMULATEXT(H46)))</formula>
    </cfRule>
    <cfRule type="expression" dxfId="249" priority="250">
      <formula>(ISNUMBER(SEARCH("=", _xlfn.FORMULATEXT(H46)))*1=0)</formula>
    </cfRule>
  </conditionalFormatting>
  <conditionalFormatting sqref="R46 H46:P46">
    <cfRule type="expression" dxfId="248" priority="246">
      <formula>ISNUMBER(SEARCH("IS BS CF", _xlfn.FORMULATEXT(H46)))</formula>
    </cfRule>
  </conditionalFormatting>
  <conditionalFormatting sqref="S46:DL46">
    <cfRule type="expression" dxfId="247" priority="242">
      <formula>ISNUMBER(SEARCH("Calcs.", _xlfn.FORMULATEXT(S46)))</formula>
    </cfRule>
    <cfRule type="expression" dxfId="246" priority="243">
      <formula>ISNUMBER(SEARCH("Assumption", _xlfn.FORMULATEXT(S46)))</formula>
    </cfRule>
    <cfRule type="expression" dxfId="245" priority="244">
      <formula>ISNUMBER(SEARCH("=", _xlfn.FORMULATEXT(S46)))</formula>
    </cfRule>
    <cfRule type="expression" dxfId="244" priority="245">
      <formula>(ISNUMBER(SEARCH("=", _xlfn.FORMULATEXT(S46)))*1=0)</formula>
    </cfRule>
  </conditionalFormatting>
  <conditionalFormatting sqref="S46:DL46">
    <cfRule type="expression" dxfId="243" priority="241">
      <formula>ISNUMBER(SEARCH("IS BS CF", _xlfn.FORMULATEXT(S46)))</formula>
    </cfRule>
  </conditionalFormatting>
  <conditionalFormatting sqref="R47 H47:P47">
    <cfRule type="expression" dxfId="242" priority="237">
      <formula>ISNUMBER(SEARCH("Calcs.", _xlfn.FORMULATEXT(H47)))</formula>
    </cfRule>
    <cfRule type="expression" dxfId="241" priority="238">
      <formula>ISNUMBER(SEARCH("Assumption", _xlfn.FORMULATEXT(H47)))</formula>
    </cfRule>
    <cfRule type="expression" dxfId="240" priority="239">
      <formula>ISNUMBER(SEARCH("=", _xlfn.FORMULATEXT(H47)))</formula>
    </cfRule>
    <cfRule type="expression" dxfId="239" priority="240">
      <formula>(ISNUMBER(SEARCH("=", _xlfn.FORMULATEXT(H47)))*1=0)</formula>
    </cfRule>
  </conditionalFormatting>
  <conditionalFormatting sqref="R47 H47:P47">
    <cfRule type="expression" dxfId="238" priority="236">
      <formula>ISNUMBER(SEARCH("IS BS CF", _xlfn.FORMULATEXT(H47)))</formula>
    </cfRule>
  </conditionalFormatting>
  <conditionalFormatting sqref="S47:DL47">
    <cfRule type="expression" dxfId="237" priority="232">
      <formula>ISNUMBER(SEARCH("Calcs.", _xlfn.FORMULATEXT(S47)))</formula>
    </cfRule>
    <cfRule type="expression" dxfId="236" priority="233">
      <formula>ISNUMBER(SEARCH("Assumption", _xlfn.FORMULATEXT(S47)))</formula>
    </cfRule>
    <cfRule type="expression" dxfId="235" priority="234">
      <formula>ISNUMBER(SEARCH("=", _xlfn.FORMULATEXT(S47)))</formula>
    </cfRule>
    <cfRule type="expression" dxfId="234" priority="235">
      <formula>(ISNUMBER(SEARCH("=", _xlfn.FORMULATEXT(S47)))*1=0)</formula>
    </cfRule>
  </conditionalFormatting>
  <conditionalFormatting sqref="S47:DL47">
    <cfRule type="expression" dxfId="233" priority="231">
      <formula>ISNUMBER(SEARCH("IS BS CF", _xlfn.FORMULATEXT(S47)))</formula>
    </cfRule>
  </conditionalFormatting>
  <conditionalFormatting sqref="R48 H48:P48">
    <cfRule type="expression" dxfId="232" priority="227">
      <formula>ISNUMBER(SEARCH("Calcs.", _xlfn.FORMULATEXT(H48)))</formula>
    </cfRule>
    <cfRule type="expression" dxfId="231" priority="228">
      <formula>ISNUMBER(SEARCH("Assumption", _xlfn.FORMULATEXT(H48)))</formula>
    </cfRule>
    <cfRule type="expression" dxfId="230" priority="229">
      <formula>ISNUMBER(SEARCH("=", _xlfn.FORMULATEXT(H48)))</formula>
    </cfRule>
    <cfRule type="expression" dxfId="229" priority="230">
      <formula>(ISNUMBER(SEARCH("=", _xlfn.FORMULATEXT(H48)))*1=0)</formula>
    </cfRule>
  </conditionalFormatting>
  <conditionalFormatting sqref="R48 H48:P48">
    <cfRule type="expression" dxfId="228" priority="226">
      <formula>ISNUMBER(SEARCH("IS BS CF", _xlfn.FORMULATEXT(H48)))</formula>
    </cfRule>
  </conditionalFormatting>
  <conditionalFormatting sqref="S48:DL48">
    <cfRule type="expression" dxfId="227" priority="222">
      <formula>ISNUMBER(SEARCH("Calcs.", _xlfn.FORMULATEXT(S48)))</formula>
    </cfRule>
    <cfRule type="expression" dxfId="226" priority="223">
      <formula>ISNUMBER(SEARCH("Assumption", _xlfn.FORMULATEXT(S48)))</formula>
    </cfRule>
    <cfRule type="expression" dxfId="225" priority="224">
      <formula>ISNUMBER(SEARCH("=", _xlfn.FORMULATEXT(S48)))</formula>
    </cfRule>
    <cfRule type="expression" dxfId="224" priority="225">
      <formula>(ISNUMBER(SEARCH("=", _xlfn.FORMULATEXT(S48)))*1=0)</formula>
    </cfRule>
  </conditionalFormatting>
  <conditionalFormatting sqref="S48:DL48">
    <cfRule type="expression" dxfId="223" priority="221">
      <formula>ISNUMBER(SEARCH("IS BS CF", _xlfn.FORMULATEXT(S48)))</formula>
    </cfRule>
  </conditionalFormatting>
  <conditionalFormatting sqref="R49 H49:P49">
    <cfRule type="expression" dxfId="222" priority="217">
      <formula>ISNUMBER(SEARCH("Calcs.", _xlfn.FORMULATEXT(H49)))</formula>
    </cfRule>
    <cfRule type="expression" dxfId="221" priority="218">
      <formula>ISNUMBER(SEARCH("Assumption", _xlfn.FORMULATEXT(H49)))</formula>
    </cfRule>
    <cfRule type="expression" dxfId="220" priority="219">
      <formula>ISNUMBER(SEARCH("=", _xlfn.FORMULATEXT(H49)))</formula>
    </cfRule>
    <cfRule type="expression" dxfId="219" priority="220">
      <formula>(ISNUMBER(SEARCH("=", _xlfn.FORMULATEXT(H49)))*1=0)</formula>
    </cfRule>
  </conditionalFormatting>
  <conditionalFormatting sqref="R49 H49:P49">
    <cfRule type="expression" dxfId="218" priority="216">
      <formula>ISNUMBER(SEARCH("IS BS CF", _xlfn.FORMULATEXT(H49)))</formula>
    </cfRule>
  </conditionalFormatting>
  <conditionalFormatting sqref="S49:DL49">
    <cfRule type="expression" dxfId="217" priority="212">
      <formula>ISNUMBER(SEARCH("Calcs.", _xlfn.FORMULATEXT(S49)))</formula>
    </cfRule>
    <cfRule type="expression" dxfId="216" priority="213">
      <formula>ISNUMBER(SEARCH("Assumption", _xlfn.FORMULATEXT(S49)))</formula>
    </cfRule>
    <cfRule type="expression" dxfId="215" priority="214">
      <formula>ISNUMBER(SEARCH("=", _xlfn.FORMULATEXT(S49)))</formula>
    </cfRule>
    <cfRule type="expression" dxfId="214" priority="215">
      <formula>(ISNUMBER(SEARCH("=", _xlfn.FORMULATEXT(S49)))*1=0)</formula>
    </cfRule>
  </conditionalFormatting>
  <conditionalFormatting sqref="S49:DL49">
    <cfRule type="expression" dxfId="213" priority="211">
      <formula>ISNUMBER(SEARCH("IS BS CF", _xlfn.FORMULATEXT(S49)))</formula>
    </cfRule>
  </conditionalFormatting>
  <conditionalFormatting sqref="R50 H50:P50">
    <cfRule type="expression" dxfId="212" priority="207">
      <formula>ISNUMBER(SEARCH("Calcs.", _xlfn.FORMULATEXT(H50)))</formula>
    </cfRule>
    <cfRule type="expression" dxfId="211" priority="208">
      <formula>ISNUMBER(SEARCH("Assumption", _xlfn.FORMULATEXT(H50)))</formula>
    </cfRule>
    <cfRule type="expression" dxfId="210" priority="209">
      <formula>ISNUMBER(SEARCH("=", _xlfn.FORMULATEXT(H50)))</formula>
    </cfRule>
    <cfRule type="expression" dxfId="209" priority="210">
      <formula>(ISNUMBER(SEARCH("=", _xlfn.FORMULATEXT(H50)))*1=0)</formula>
    </cfRule>
  </conditionalFormatting>
  <conditionalFormatting sqref="R50 H50:P50">
    <cfRule type="expression" dxfId="208" priority="206">
      <formula>ISNUMBER(SEARCH("IS BS CF", _xlfn.FORMULATEXT(H50)))</formula>
    </cfRule>
  </conditionalFormatting>
  <conditionalFormatting sqref="S50:DL50">
    <cfRule type="expression" dxfId="207" priority="202">
      <formula>ISNUMBER(SEARCH("Calcs.", _xlfn.FORMULATEXT(S50)))</formula>
    </cfRule>
    <cfRule type="expression" dxfId="206" priority="203">
      <formula>ISNUMBER(SEARCH("Assumption", _xlfn.FORMULATEXT(S50)))</formula>
    </cfRule>
    <cfRule type="expression" dxfId="205" priority="204">
      <formula>ISNUMBER(SEARCH("=", _xlfn.FORMULATEXT(S50)))</formula>
    </cfRule>
    <cfRule type="expression" dxfId="204" priority="205">
      <formula>(ISNUMBER(SEARCH("=", _xlfn.FORMULATEXT(S50)))*1=0)</formula>
    </cfRule>
  </conditionalFormatting>
  <conditionalFormatting sqref="S50:DL50">
    <cfRule type="expression" dxfId="203" priority="201">
      <formula>ISNUMBER(SEARCH("IS BS CF", _xlfn.FORMULATEXT(S50)))</formula>
    </cfRule>
  </conditionalFormatting>
  <conditionalFormatting sqref="R51 H51:P51">
    <cfRule type="expression" dxfId="202" priority="197">
      <formula>ISNUMBER(SEARCH("Calcs.", _xlfn.FORMULATEXT(H51)))</formula>
    </cfRule>
    <cfRule type="expression" dxfId="201" priority="198">
      <formula>ISNUMBER(SEARCH("Assumption", _xlfn.FORMULATEXT(H51)))</formula>
    </cfRule>
    <cfRule type="expression" dxfId="200" priority="199">
      <formula>ISNUMBER(SEARCH("=", _xlfn.FORMULATEXT(H51)))</formula>
    </cfRule>
    <cfRule type="expression" dxfId="199" priority="200">
      <formula>(ISNUMBER(SEARCH("=", _xlfn.FORMULATEXT(H51)))*1=0)</formula>
    </cfRule>
  </conditionalFormatting>
  <conditionalFormatting sqref="R51 H51:P51">
    <cfRule type="expression" dxfId="198" priority="196">
      <formula>ISNUMBER(SEARCH("IS BS CF", _xlfn.FORMULATEXT(H51)))</formula>
    </cfRule>
  </conditionalFormatting>
  <conditionalFormatting sqref="R52 H52:P52">
    <cfRule type="expression" dxfId="197" priority="192">
      <formula>ISNUMBER(SEARCH("Calcs.", _xlfn.FORMULATEXT(H52)))</formula>
    </cfRule>
    <cfRule type="expression" dxfId="196" priority="193">
      <formula>ISNUMBER(SEARCH("Assumption", _xlfn.FORMULATEXT(H52)))</formula>
    </cfRule>
    <cfRule type="expression" dxfId="195" priority="194">
      <formula>ISNUMBER(SEARCH("=", _xlfn.FORMULATEXT(H52)))</formula>
    </cfRule>
    <cfRule type="expression" dxfId="194" priority="195">
      <formula>(ISNUMBER(SEARCH("=", _xlfn.FORMULATEXT(H52)))*1=0)</formula>
    </cfRule>
  </conditionalFormatting>
  <conditionalFormatting sqref="R52 H52:P52">
    <cfRule type="expression" dxfId="193" priority="191">
      <formula>ISNUMBER(SEARCH("IS BS CF", _xlfn.FORMULATEXT(H52)))</formula>
    </cfRule>
  </conditionalFormatting>
  <conditionalFormatting sqref="CN53 R53 H53:P53">
    <cfRule type="expression" dxfId="192" priority="187">
      <formula>ISNUMBER(SEARCH("Calcs.", _xlfn.FORMULATEXT(H53)))</formula>
    </cfRule>
    <cfRule type="expression" dxfId="191" priority="188">
      <formula>ISNUMBER(SEARCH("Assumption", _xlfn.FORMULATEXT(H53)))</formula>
    </cfRule>
    <cfRule type="expression" dxfId="190" priority="189">
      <formula>ISNUMBER(SEARCH("=", _xlfn.FORMULATEXT(H53)))</formula>
    </cfRule>
    <cfRule type="expression" dxfId="189" priority="190">
      <formula>(ISNUMBER(SEARCH("=", _xlfn.FORMULATEXT(H53)))*1=0)</formula>
    </cfRule>
  </conditionalFormatting>
  <conditionalFormatting sqref="CN53 R53 H53:P53">
    <cfRule type="expression" dxfId="188" priority="186">
      <formula>ISNUMBER(SEARCH("IS BS CF", _xlfn.FORMULATEXT(H53)))</formula>
    </cfRule>
  </conditionalFormatting>
  <conditionalFormatting sqref="S53:CL53 CO53:DL53">
    <cfRule type="expression" dxfId="187" priority="182">
      <formula>ISNUMBER(SEARCH("Calcs.", _xlfn.FORMULATEXT(S53)))</formula>
    </cfRule>
    <cfRule type="expression" dxfId="186" priority="183">
      <formula>ISNUMBER(SEARCH("Assumption", _xlfn.FORMULATEXT(S53)))</formula>
    </cfRule>
    <cfRule type="expression" dxfId="185" priority="184">
      <formula>ISNUMBER(SEARCH("=", _xlfn.FORMULATEXT(S53)))</formula>
    </cfRule>
    <cfRule type="expression" dxfId="184" priority="185">
      <formula>(ISNUMBER(SEARCH("=", _xlfn.FORMULATEXT(S53)))*1=0)</formula>
    </cfRule>
  </conditionalFormatting>
  <conditionalFormatting sqref="S53:CL53 CO53:DL53">
    <cfRule type="expression" dxfId="183" priority="181">
      <formula>ISNUMBER(SEARCH("IS BS CF", _xlfn.FORMULATEXT(S53)))</formula>
    </cfRule>
  </conditionalFormatting>
  <conditionalFormatting sqref="R54 H54:P54">
    <cfRule type="expression" dxfId="182" priority="177">
      <formula>ISNUMBER(SEARCH("Calcs.", _xlfn.FORMULATEXT(H54)))</formula>
    </cfRule>
    <cfRule type="expression" dxfId="181" priority="178">
      <formula>ISNUMBER(SEARCH("Assumption", _xlfn.FORMULATEXT(H54)))</formula>
    </cfRule>
    <cfRule type="expression" dxfId="180" priority="179">
      <formula>ISNUMBER(SEARCH("=", _xlfn.FORMULATEXT(H54)))</formula>
    </cfRule>
    <cfRule type="expression" dxfId="179" priority="180">
      <formula>(ISNUMBER(SEARCH("=", _xlfn.FORMULATEXT(H54)))*1=0)</formula>
    </cfRule>
  </conditionalFormatting>
  <conditionalFormatting sqref="R54 H54:P54">
    <cfRule type="expression" dxfId="178" priority="176">
      <formula>ISNUMBER(SEARCH("IS BS CF", _xlfn.FORMULATEXT(H54)))</formula>
    </cfRule>
  </conditionalFormatting>
  <conditionalFormatting sqref="S54:DL54">
    <cfRule type="expression" dxfId="177" priority="172">
      <formula>ISNUMBER(SEARCH("Calcs.", _xlfn.FORMULATEXT(S54)))</formula>
    </cfRule>
    <cfRule type="expression" dxfId="176" priority="173">
      <formula>ISNUMBER(SEARCH("Assumption", _xlfn.FORMULATEXT(S54)))</formula>
    </cfRule>
    <cfRule type="expression" dxfId="175" priority="174">
      <formula>ISNUMBER(SEARCH("=", _xlfn.FORMULATEXT(S54)))</formula>
    </cfRule>
    <cfRule type="expression" dxfId="174" priority="175">
      <formula>(ISNUMBER(SEARCH("=", _xlfn.FORMULATEXT(S54)))*1=0)</formula>
    </cfRule>
  </conditionalFormatting>
  <conditionalFormatting sqref="S54:DL54">
    <cfRule type="expression" dxfId="173" priority="171">
      <formula>ISNUMBER(SEARCH("IS BS CF", _xlfn.FORMULATEXT(S54)))</formula>
    </cfRule>
  </conditionalFormatting>
  <conditionalFormatting sqref="R55 H55:P55">
    <cfRule type="expression" dxfId="172" priority="167">
      <formula>ISNUMBER(SEARCH("Calcs.", _xlfn.FORMULATEXT(H55)))</formula>
    </cfRule>
    <cfRule type="expression" dxfId="171" priority="168">
      <formula>ISNUMBER(SEARCH("Assumption", _xlfn.FORMULATEXT(H55)))</formula>
    </cfRule>
    <cfRule type="expression" dxfId="170" priority="169">
      <formula>ISNUMBER(SEARCH("=", _xlfn.FORMULATEXT(H55)))</formula>
    </cfRule>
    <cfRule type="expression" dxfId="169" priority="170">
      <formula>(ISNUMBER(SEARCH("=", _xlfn.FORMULATEXT(H55)))*1=0)</formula>
    </cfRule>
  </conditionalFormatting>
  <conditionalFormatting sqref="R55 H55:P55">
    <cfRule type="expression" dxfId="168" priority="166">
      <formula>ISNUMBER(SEARCH("IS BS CF", _xlfn.FORMULATEXT(H55)))</formula>
    </cfRule>
  </conditionalFormatting>
  <conditionalFormatting sqref="S55:DL55">
    <cfRule type="expression" dxfId="167" priority="162">
      <formula>ISNUMBER(SEARCH("Calcs.", _xlfn.FORMULATEXT(S55)))</formula>
    </cfRule>
    <cfRule type="expression" dxfId="166" priority="163">
      <formula>ISNUMBER(SEARCH("Assumption", _xlfn.FORMULATEXT(S55)))</formula>
    </cfRule>
    <cfRule type="expression" dxfId="165" priority="164">
      <formula>ISNUMBER(SEARCH("=", _xlfn.FORMULATEXT(S55)))</formula>
    </cfRule>
    <cfRule type="expression" dxfId="164" priority="165">
      <formula>(ISNUMBER(SEARCH("=", _xlfn.FORMULATEXT(S55)))*1=0)</formula>
    </cfRule>
  </conditionalFormatting>
  <conditionalFormatting sqref="S55:DL55">
    <cfRule type="expression" dxfId="163" priority="161">
      <formula>ISNUMBER(SEARCH("IS BS CF", _xlfn.FORMULATEXT(S55)))</formula>
    </cfRule>
  </conditionalFormatting>
  <conditionalFormatting sqref="R56 H56:P56">
    <cfRule type="expression" dxfId="162" priority="157">
      <formula>ISNUMBER(SEARCH("Calcs.", _xlfn.FORMULATEXT(H56)))</formula>
    </cfRule>
    <cfRule type="expression" dxfId="161" priority="158">
      <formula>ISNUMBER(SEARCH("Assumption", _xlfn.FORMULATEXT(H56)))</formula>
    </cfRule>
    <cfRule type="expression" dxfId="160" priority="159">
      <formula>ISNUMBER(SEARCH("=", _xlfn.FORMULATEXT(H56)))</formula>
    </cfRule>
    <cfRule type="expression" dxfId="159" priority="160">
      <formula>(ISNUMBER(SEARCH("=", _xlfn.FORMULATEXT(H56)))*1=0)</formula>
    </cfRule>
  </conditionalFormatting>
  <conditionalFormatting sqref="R56 H56:P56">
    <cfRule type="expression" dxfId="158" priority="156">
      <formula>ISNUMBER(SEARCH("IS BS CF", _xlfn.FORMULATEXT(H56)))</formula>
    </cfRule>
  </conditionalFormatting>
  <conditionalFormatting sqref="S56:DL56">
    <cfRule type="expression" dxfId="157" priority="152">
      <formula>ISNUMBER(SEARCH("Calcs.", _xlfn.FORMULATEXT(S56)))</formula>
    </cfRule>
    <cfRule type="expression" dxfId="156" priority="153">
      <formula>ISNUMBER(SEARCH("Assumption", _xlfn.FORMULATEXT(S56)))</formula>
    </cfRule>
    <cfRule type="expression" dxfId="155" priority="154">
      <formula>ISNUMBER(SEARCH("=", _xlfn.FORMULATEXT(S56)))</formula>
    </cfRule>
    <cfRule type="expression" dxfId="154" priority="155">
      <formula>(ISNUMBER(SEARCH("=", _xlfn.FORMULATEXT(S56)))*1=0)</formula>
    </cfRule>
  </conditionalFormatting>
  <conditionalFormatting sqref="S56:DL56">
    <cfRule type="expression" dxfId="153" priority="151">
      <formula>ISNUMBER(SEARCH("IS BS CF", _xlfn.FORMULATEXT(S56)))</formula>
    </cfRule>
  </conditionalFormatting>
  <conditionalFormatting sqref="R57 H57:P57">
    <cfRule type="expression" dxfId="152" priority="147">
      <formula>ISNUMBER(SEARCH("Calcs.", _xlfn.FORMULATEXT(H57)))</formula>
    </cfRule>
    <cfRule type="expression" dxfId="151" priority="148">
      <formula>ISNUMBER(SEARCH("Assumption", _xlfn.FORMULATEXT(H57)))</formula>
    </cfRule>
    <cfRule type="expression" dxfId="150" priority="149">
      <formula>ISNUMBER(SEARCH("=", _xlfn.FORMULATEXT(H57)))</formula>
    </cfRule>
    <cfRule type="expression" dxfId="149" priority="150">
      <formula>(ISNUMBER(SEARCH("=", _xlfn.FORMULATEXT(H57)))*1=0)</formula>
    </cfRule>
  </conditionalFormatting>
  <conditionalFormatting sqref="R57 H57:P57">
    <cfRule type="expression" dxfId="148" priority="146">
      <formula>ISNUMBER(SEARCH("IS BS CF", _xlfn.FORMULATEXT(H57)))</formula>
    </cfRule>
  </conditionalFormatting>
  <conditionalFormatting sqref="S57:DL57">
    <cfRule type="expression" dxfId="147" priority="142">
      <formula>ISNUMBER(SEARCH("Calcs.", _xlfn.FORMULATEXT(S57)))</formula>
    </cfRule>
    <cfRule type="expression" dxfId="146" priority="143">
      <formula>ISNUMBER(SEARCH("Assumption", _xlfn.FORMULATEXT(S57)))</formula>
    </cfRule>
    <cfRule type="expression" dxfId="145" priority="144">
      <formula>ISNUMBER(SEARCH("=", _xlfn.FORMULATEXT(S57)))</formula>
    </cfRule>
    <cfRule type="expression" dxfId="144" priority="145">
      <formula>(ISNUMBER(SEARCH("=", _xlfn.FORMULATEXT(S57)))*1=0)</formula>
    </cfRule>
  </conditionalFormatting>
  <conditionalFormatting sqref="S57:DL57">
    <cfRule type="expression" dxfId="143" priority="141">
      <formula>ISNUMBER(SEARCH("IS BS CF", _xlfn.FORMULATEXT(S57)))</formula>
    </cfRule>
  </conditionalFormatting>
  <conditionalFormatting sqref="R58 H58:P58">
    <cfRule type="expression" dxfId="142" priority="137">
      <formula>ISNUMBER(SEARCH("Calcs.", _xlfn.FORMULATEXT(H58)))</formula>
    </cfRule>
    <cfRule type="expression" dxfId="141" priority="138">
      <formula>ISNUMBER(SEARCH("Assumption", _xlfn.FORMULATEXT(H58)))</formula>
    </cfRule>
    <cfRule type="expression" dxfId="140" priority="139">
      <formula>ISNUMBER(SEARCH("=", _xlfn.FORMULATEXT(H58)))</formula>
    </cfRule>
    <cfRule type="expression" dxfId="139" priority="140">
      <formula>(ISNUMBER(SEARCH("=", _xlfn.FORMULATEXT(H58)))*1=0)</formula>
    </cfRule>
  </conditionalFormatting>
  <conditionalFormatting sqref="R58 H58:P58">
    <cfRule type="expression" dxfId="138" priority="136">
      <formula>ISNUMBER(SEARCH("IS BS CF", _xlfn.FORMULATEXT(H58)))</formula>
    </cfRule>
  </conditionalFormatting>
  <conditionalFormatting sqref="S58:DL58">
    <cfRule type="expression" dxfId="137" priority="132">
      <formula>ISNUMBER(SEARCH("Calcs.", _xlfn.FORMULATEXT(S58)))</formula>
    </cfRule>
    <cfRule type="expression" dxfId="136" priority="133">
      <formula>ISNUMBER(SEARCH("Assumption", _xlfn.FORMULATEXT(S58)))</formula>
    </cfRule>
    <cfRule type="expression" dxfId="135" priority="134">
      <formula>ISNUMBER(SEARCH("=", _xlfn.FORMULATEXT(S58)))</formula>
    </cfRule>
    <cfRule type="expression" dxfId="134" priority="135">
      <formula>(ISNUMBER(SEARCH("=", _xlfn.FORMULATEXT(S58)))*1=0)</formula>
    </cfRule>
  </conditionalFormatting>
  <conditionalFormatting sqref="S58:DL58">
    <cfRule type="expression" dxfId="133" priority="131">
      <formula>ISNUMBER(SEARCH("IS BS CF", _xlfn.FORMULATEXT(S58)))</formula>
    </cfRule>
  </conditionalFormatting>
  <conditionalFormatting sqref="R59 H59:P59">
    <cfRule type="expression" dxfId="132" priority="127">
      <formula>ISNUMBER(SEARCH("Calcs.", _xlfn.FORMULATEXT(H59)))</formula>
    </cfRule>
    <cfRule type="expression" dxfId="131" priority="128">
      <formula>ISNUMBER(SEARCH("Assumption", _xlfn.FORMULATEXT(H59)))</formula>
    </cfRule>
    <cfRule type="expression" dxfId="130" priority="129">
      <formula>ISNUMBER(SEARCH("=", _xlfn.FORMULATEXT(H59)))</formula>
    </cfRule>
    <cfRule type="expression" dxfId="129" priority="130">
      <formula>(ISNUMBER(SEARCH("=", _xlfn.FORMULATEXT(H59)))*1=0)</formula>
    </cfRule>
  </conditionalFormatting>
  <conditionalFormatting sqref="R59 H59:P59">
    <cfRule type="expression" dxfId="128" priority="126">
      <formula>ISNUMBER(SEARCH("IS BS CF", _xlfn.FORMULATEXT(H59)))</formula>
    </cfRule>
  </conditionalFormatting>
  <conditionalFormatting sqref="S59:DL59">
    <cfRule type="expression" dxfId="127" priority="122">
      <formula>ISNUMBER(SEARCH("Calcs.", _xlfn.FORMULATEXT(S59)))</formula>
    </cfRule>
    <cfRule type="expression" dxfId="126" priority="123">
      <formula>ISNUMBER(SEARCH("Assumption", _xlfn.FORMULATEXT(S59)))</formula>
    </cfRule>
    <cfRule type="expression" dxfId="125" priority="124">
      <formula>ISNUMBER(SEARCH("=", _xlfn.FORMULATEXT(S59)))</formula>
    </cfRule>
    <cfRule type="expression" dxfId="124" priority="125">
      <formula>(ISNUMBER(SEARCH("=", _xlfn.FORMULATEXT(S59)))*1=0)</formula>
    </cfRule>
  </conditionalFormatting>
  <conditionalFormatting sqref="S59:DL59">
    <cfRule type="expression" dxfId="123" priority="121">
      <formula>ISNUMBER(SEARCH("IS BS CF", _xlfn.FORMULATEXT(S59)))</formula>
    </cfRule>
  </conditionalFormatting>
  <conditionalFormatting sqref="R60 H60:P60">
    <cfRule type="expression" dxfId="122" priority="117">
      <formula>ISNUMBER(SEARCH("Calcs.", _xlfn.FORMULATEXT(H60)))</formula>
    </cfRule>
    <cfRule type="expression" dxfId="121" priority="118">
      <formula>ISNUMBER(SEARCH("Assumption", _xlfn.FORMULATEXT(H60)))</formula>
    </cfRule>
    <cfRule type="expression" dxfId="120" priority="119">
      <formula>ISNUMBER(SEARCH("=", _xlfn.FORMULATEXT(H60)))</formula>
    </cfRule>
    <cfRule type="expression" dxfId="119" priority="120">
      <formula>(ISNUMBER(SEARCH("=", _xlfn.FORMULATEXT(H60)))*1=0)</formula>
    </cfRule>
  </conditionalFormatting>
  <conditionalFormatting sqref="R60 H60:P60">
    <cfRule type="expression" dxfId="118" priority="116">
      <formula>ISNUMBER(SEARCH("IS BS CF", _xlfn.FORMULATEXT(H60)))</formula>
    </cfRule>
  </conditionalFormatting>
  <conditionalFormatting sqref="S60:DL60">
    <cfRule type="expression" dxfId="117" priority="112">
      <formula>ISNUMBER(SEARCH("Calcs.", _xlfn.FORMULATEXT(S60)))</formula>
    </cfRule>
    <cfRule type="expression" dxfId="116" priority="113">
      <formula>ISNUMBER(SEARCH("Assumption", _xlfn.FORMULATEXT(S60)))</formula>
    </cfRule>
    <cfRule type="expression" dxfId="115" priority="114">
      <formula>ISNUMBER(SEARCH("=", _xlfn.FORMULATEXT(S60)))</formula>
    </cfRule>
    <cfRule type="expression" dxfId="114" priority="115">
      <formula>(ISNUMBER(SEARCH("=", _xlfn.FORMULATEXT(S60)))*1=0)</formula>
    </cfRule>
  </conditionalFormatting>
  <conditionalFormatting sqref="S60:DL60">
    <cfRule type="expression" dxfId="113" priority="111">
      <formula>ISNUMBER(SEARCH("IS BS CF", _xlfn.FORMULATEXT(S60)))</formula>
    </cfRule>
  </conditionalFormatting>
  <conditionalFormatting sqref="R61 H61:P61">
    <cfRule type="expression" dxfId="112" priority="107">
      <formula>ISNUMBER(SEARCH("Calcs.", _xlfn.FORMULATEXT(H61)))</formula>
    </cfRule>
    <cfRule type="expression" dxfId="111" priority="108">
      <formula>ISNUMBER(SEARCH("Assumption", _xlfn.FORMULATEXT(H61)))</formula>
    </cfRule>
    <cfRule type="expression" dxfId="110" priority="109">
      <formula>ISNUMBER(SEARCH("=", _xlfn.FORMULATEXT(H61)))</formula>
    </cfRule>
    <cfRule type="expression" dxfId="109" priority="110">
      <formula>(ISNUMBER(SEARCH("=", _xlfn.FORMULATEXT(H61)))*1=0)</formula>
    </cfRule>
  </conditionalFormatting>
  <conditionalFormatting sqref="R61 H61:P61">
    <cfRule type="expression" dxfId="108" priority="106">
      <formula>ISNUMBER(SEARCH("IS BS CF", _xlfn.FORMULATEXT(H61)))</formula>
    </cfRule>
  </conditionalFormatting>
  <conditionalFormatting sqref="S61:DL61">
    <cfRule type="expression" dxfId="107" priority="102">
      <formula>ISNUMBER(SEARCH("Calcs.", _xlfn.FORMULATEXT(S61)))</formula>
    </cfRule>
    <cfRule type="expression" dxfId="106" priority="103">
      <formula>ISNUMBER(SEARCH("Assumption", _xlfn.FORMULATEXT(S61)))</formula>
    </cfRule>
    <cfRule type="expression" dxfId="105" priority="104">
      <formula>ISNUMBER(SEARCH("=", _xlfn.FORMULATEXT(S61)))</formula>
    </cfRule>
    <cfRule type="expression" dxfId="104" priority="105">
      <formula>(ISNUMBER(SEARCH("=", _xlfn.FORMULATEXT(S61)))*1=0)</formula>
    </cfRule>
  </conditionalFormatting>
  <conditionalFormatting sqref="S61:DL61">
    <cfRule type="expression" dxfId="103" priority="101">
      <formula>ISNUMBER(SEARCH("IS BS CF", _xlfn.FORMULATEXT(S61)))</formula>
    </cfRule>
  </conditionalFormatting>
  <conditionalFormatting sqref="R62 H62:P62">
    <cfRule type="expression" dxfId="102" priority="97">
      <formula>ISNUMBER(SEARCH("Calcs.", _xlfn.FORMULATEXT(H62)))</formula>
    </cfRule>
    <cfRule type="expression" dxfId="101" priority="98">
      <formula>ISNUMBER(SEARCH("Assumption", _xlfn.FORMULATEXT(H62)))</formula>
    </cfRule>
    <cfRule type="expression" dxfId="100" priority="99">
      <formula>ISNUMBER(SEARCH("=", _xlfn.FORMULATEXT(H62)))</formula>
    </cfRule>
    <cfRule type="expression" dxfId="99" priority="100">
      <formula>(ISNUMBER(SEARCH("=", _xlfn.FORMULATEXT(H62)))*1=0)</formula>
    </cfRule>
  </conditionalFormatting>
  <conditionalFormatting sqref="R62 H62:P62">
    <cfRule type="expression" dxfId="98" priority="96">
      <formula>ISNUMBER(SEARCH("IS BS CF", _xlfn.FORMULATEXT(H62)))</formula>
    </cfRule>
  </conditionalFormatting>
  <conditionalFormatting sqref="S62:DL62">
    <cfRule type="expression" dxfId="97" priority="92">
      <formula>ISNUMBER(SEARCH("Calcs.", _xlfn.FORMULATEXT(S62)))</formula>
    </cfRule>
    <cfRule type="expression" dxfId="96" priority="93">
      <formula>ISNUMBER(SEARCH("Assumption", _xlfn.FORMULATEXT(S62)))</formula>
    </cfRule>
    <cfRule type="expression" dxfId="95" priority="94">
      <formula>ISNUMBER(SEARCH("=", _xlfn.FORMULATEXT(S62)))</formula>
    </cfRule>
    <cfRule type="expression" dxfId="94" priority="95">
      <formula>(ISNUMBER(SEARCH("=", _xlfn.FORMULATEXT(S62)))*1=0)</formula>
    </cfRule>
  </conditionalFormatting>
  <conditionalFormatting sqref="S62:DL62">
    <cfRule type="expression" dxfId="93" priority="91">
      <formula>ISNUMBER(SEARCH("IS BS CF", _xlfn.FORMULATEXT(S62)))</formula>
    </cfRule>
  </conditionalFormatting>
  <conditionalFormatting sqref="R63 H63:P63">
    <cfRule type="expression" dxfId="92" priority="87">
      <formula>ISNUMBER(SEARCH("Calcs.", _xlfn.FORMULATEXT(H63)))</formula>
    </cfRule>
    <cfRule type="expression" dxfId="91" priority="88">
      <formula>ISNUMBER(SEARCH("Assumption", _xlfn.FORMULATEXT(H63)))</formula>
    </cfRule>
    <cfRule type="expression" dxfId="90" priority="89">
      <formula>ISNUMBER(SEARCH("=", _xlfn.FORMULATEXT(H63)))</formula>
    </cfRule>
    <cfRule type="expression" dxfId="89" priority="90">
      <formula>(ISNUMBER(SEARCH("=", _xlfn.FORMULATEXT(H63)))*1=0)</formula>
    </cfRule>
  </conditionalFormatting>
  <conditionalFormatting sqref="R63 H63:P63">
    <cfRule type="expression" dxfId="88" priority="86">
      <formula>ISNUMBER(SEARCH("IS BS CF", _xlfn.FORMULATEXT(H63)))</formula>
    </cfRule>
  </conditionalFormatting>
  <conditionalFormatting sqref="S63:DL63">
    <cfRule type="expression" dxfId="87" priority="82">
      <formula>ISNUMBER(SEARCH("Calcs.", _xlfn.FORMULATEXT(S63)))</formula>
    </cfRule>
    <cfRule type="expression" dxfId="86" priority="83">
      <formula>ISNUMBER(SEARCH("Assumption", _xlfn.FORMULATEXT(S63)))</formula>
    </cfRule>
    <cfRule type="expression" dxfId="85" priority="84">
      <formula>ISNUMBER(SEARCH("=", _xlfn.FORMULATEXT(S63)))</formula>
    </cfRule>
    <cfRule type="expression" dxfId="84" priority="85">
      <formula>(ISNUMBER(SEARCH("=", _xlfn.FORMULATEXT(S63)))*1=0)</formula>
    </cfRule>
  </conditionalFormatting>
  <conditionalFormatting sqref="S63:DL63">
    <cfRule type="expression" dxfId="83" priority="81">
      <formula>ISNUMBER(SEARCH("IS BS CF", _xlfn.FORMULATEXT(S63)))</formula>
    </cfRule>
  </conditionalFormatting>
  <conditionalFormatting sqref="R64 H64:P64">
    <cfRule type="expression" dxfId="82" priority="77">
      <formula>ISNUMBER(SEARCH("Calcs.", _xlfn.FORMULATEXT(H64)))</formula>
    </cfRule>
    <cfRule type="expression" dxfId="81" priority="78">
      <formula>ISNUMBER(SEARCH("Assumption", _xlfn.FORMULATEXT(H64)))</formula>
    </cfRule>
    <cfRule type="expression" dxfId="80" priority="79">
      <formula>ISNUMBER(SEARCH("=", _xlfn.FORMULATEXT(H64)))</formula>
    </cfRule>
    <cfRule type="expression" dxfId="79" priority="80">
      <formula>(ISNUMBER(SEARCH("=", _xlfn.FORMULATEXT(H64)))*1=0)</formula>
    </cfRule>
  </conditionalFormatting>
  <conditionalFormatting sqref="R64 H64:P64">
    <cfRule type="expression" dxfId="78" priority="76">
      <formula>ISNUMBER(SEARCH("IS BS CF", _xlfn.FORMULATEXT(H64)))</formula>
    </cfRule>
  </conditionalFormatting>
  <conditionalFormatting sqref="S64:DL64">
    <cfRule type="expression" dxfId="77" priority="72">
      <formula>ISNUMBER(SEARCH("Calcs.", _xlfn.FORMULATEXT(S64)))</formula>
    </cfRule>
    <cfRule type="expression" dxfId="76" priority="73">
      <formula>ISNUMBER(SEARCH("Assumption", _xlfn.FORMULATEXT(S64)))</formula>
    </cfRule>
    <cfRule type="expression" dxfId="75" priority="74">
      <formula>ISNUMBER(SEARCH("=", _xlfn.FORMULATEXT(S64)))</formula>
    </cfRule>
    <cfRule type="expression" dxfId="74" priority="75">
      <formula>(ISNUMBER(SEARCH("=", _xlfn.FORMULATEXT(S64)))*1=0)</formula>
    </cfRule>
  </conditionalFormatting>
  <conditionalFormatting sqref="S64:DL64">
    <cfRule type="expression" dxfId="73" priority="71">
      <formula>ISNUMBER(SEARCH("IS BS CF", _xlfn.FORMULATEXT(S64)))</formula>
    </cfRule>
  </conditionalFormatting>
  <conditionalFormatting sqref="R65 H65:P65">
    <cfRule type="expression" dxfId="72" priority="67">
      <formula>ISNUMBER(SEARCH("Calcs.", _xlfn.FORMULATEXT(H65)))</formula>
    </cfRule>
    <cfRule type="expression" dxfId="71" priority="68">
      <formula>ISNUMBER(SEARCH("Assumption", _xlfn.FORMULATEXT(H65)))</formula>
    </cfRule>
    <cfRule type="expression" dxfId="70" priority="69">
      <formula>ISNUMBER(SEARCH("=", _xlfn.FORMULATEXT(H65)))</formula>
    </cfRule>
    <cfRule type="expression" dxfId="69" priority="70">
      <formula>(ISNUMBER(SEARCH("=", _xlfn.FORMULATEXT(H65)))*1=0)</formula>
    </cfRule>
  </conditionalFormatting>
  <conditionalFormatting sqref="R65 H65:P65">
    <cfRule type="expression" dxfId="68" priority="66">
      <formula>ISNUMBER(SEARCH("IS BS CF", _xlfn.FORMULATEXT(H65)))</formula>
    </cfRule>
  </conditionalFormatting>
  <conditionalFormatting sqref="S65:DL65">
    <cfRule type="expression" dxfId="67" priority="62">
      <formula>ISNUMBER(SEARCH("Calcs.", _xlfn.FORMULATEXT(S65)))</formula>
    </cfRule>
    <cfRule type="expression" dxfId="66" priority="63">
      <formula>ISNUMBER(SEARCH("Assumption", _xlfn.FORMULATEXT(S65)))</formula>
    </cfRule>
    <cfRule type="expression" dxfId="65" priority="64">
      <formula>ISNUMBER(SEARCH("=", _xlfn.FORMULATEXT(S65)))</formula>
    </cfRule>
    <cfRule type="expression" dxfId="64" priority="65">
      <formula>(ISNUMBER(SEARCH("=", _xlfn.FORMULATEXT(S65)))*1=0)</formula>
    </cfRule>
  </conditionalFormatting>
  <conditionalFormatting sqref="S65:DL65">
    <cfRule type="expression" dxfId="63" priority="61">
      <formula>ISNUMBER(SEARCH("IS BS CF", _xlfn.FORMULATEXT(S65)))</formula>
    </cfRule>
  </conditionalFormatting>
  <conditionalFormatting sqref="R66 H66:P66">
    <cfRule type="expression" dxfId="62" priority="57">
      <formula>ISNUMBER(SEARCH("Calcs.", _xlfn.FORMULATEXT(H66)))</formula>
    </cfRule>
    <cfRule type="expression" dxfId="61" priority="58">
      <formula>ISNUMBER(SEARCH("Assumption", _xlfn.FORMULATEXT(H66)))</formula>
    </cfRule>
    <cfRule type="expression" dxfId="60" priority="59">
      <formula>ISNUMBER(SEARCH("=", _xlfn.FORMULATEXT(H66)))</formula>
    </cfRule>
    <cfRule type="expression" dxfId="59" priority="60">
      <formula>(ISNUMBER(SEARCH("=", _xlfn.FORMULATEXT(H66)))*1=0)</formula>
    </cfRule>
  </conditionalFormatting>
  <conditionalFormatting sqref="R66 H66:P66">
    <cfRule type="expression" dxfId="58" priority="56">
      <formula>ISNUMBER(SEARCH("IS BS CF", _xlfn.FORMULATEXT(H66)))</formula>
    </cfRule>
  </conditionalFormatting>
  <conditionalFormatting sqref="R67 H67:P67">
    <cfRule type="expression" dxfId="57" priority="52">
      <formula>ISNUMBER(SEARCH("Calcs.", _xlfn.FORMULATEXT(H67)))</formula>
    </cfRule>
    <cfRule type="expression" dxfId="56" priority="53">
      <formula>ISNUMBER(SEARCH("Assumption", _xlfn.FORMULATEXT(H67)))</formula>
    </cfRule>
    <cfRule type="expression" dxfId="55" priority="54">
      <formula>ISNUMBER(SEARCH("=", _xlfn.FORMULATEXT(H67)))</formula>
    </cfRule>
    <cfRule type="expression" dxfId="54" priority="55">
      <formula>(ISNUMBER(SEARCH("=", _xlfn.FORMULATEXT(H67)))*1=0)</formula>
    </cfRule>
  </conditionalFormatting>
  <conditionalFormatting sqref="R67 H67:P67">
    <cfRule type="expression" dxfId="53" priority="51">
      <formula>ISNUMBER(SEARCH("IS BS CF", _xlfn.FORMULATEXT(H67)))</formula>
    </cfRule>
  </conditionalFormatting>
  <conditionalFormatting sqref="R68 H68:P68">
    <cfRule type="expression" dxfId="52" priority="47">
      <formula>ISNUMBER(SEARCH("Calcs.", _xlfn.FORMULATEXT(H68)))</formula>
    </cfRule>
    <cfRule type="expression" dxfId="51" priority="48">
      <formula>ISNUMBER(SEARCH("Assumption", _xlfn.FORMULATEXT(H68)))</formula>
    </cfRule>
    <cfRule type="expression" dxfId="50" priority="49">
      <formula>ISNUMBER(SEARCH("=", _xlfn.FORMULATEXT(H68)))</formula>
    </cfRule>
    <cfRule type="expression" dxfId="49" priority="50">
      <formula>(ISNUMBER(SEARCH("=", _xlfn.FORMULATEXT(H68)))*1=0)</formula>
    </cfRule>
  </conditionalFormatting>
  <conditionalFormatting sqref="R68 H68:P68">
    <cfRule type="expression" dxfId="48" priority="46">
      <formula>ISNUMBER(SEARCH("IS BS CF", _xlfn.FORMULATEXT(H68)))</formula>
    </cfRule>
  </conditionalFormatting>
  <conditionalFormatting sqref="R69 H69:J69">
    <cfRule type="expression" dxfId="47" priority="42">
      <formula>ISNUMBER(SEARCH("Calcs.", _xlfn.FORMULATEXT(H69)))</formula>
    </cfRule>
    <cfRule type="expression" dxfId="46" priority="43">
      <formula>ISNUMBER(SEARCH("Assumption", _xlfn.FORMULATEXT(H69)))</formula>
    </cfRule>
    <cfRule type="expression" dxfId="45" priority="44">
      <formula>ISNUMBER(SEARCH("=", _xlfn.FORMULATEXT(H69)))</formula>
    </cfRule>
    <cfRule type="expression" dxfId="44" priority="45">
      <formula>(ISNUMBER(SEARCH("=", _xlfn.FORMULATEXT(H69)))*1=0)</formula>
    </cfRule>
  </conditionalFormatting>
  <conditionalFormatting sqref="R69 H69:J69">
    <cfRule type="expression" dxfId="43" priority="41">
      <formula>ISNUMBER(SEARCH("IS BS CF", _xlfn.FORMULATEXT(H69)))</formula>
    </cfRule>
  </conditionalFormatting>
  <conditionalFormatting sqref="R70 H70:P70">
    <cfRule type="expression" dxfId="42" priority="37">
      <formula>ISNUMBER(SEARCH("Calcs.", _xlfn.FORMULATEXT(H70)))</formula>
    </cfRule>
    <cfRule type="expression" dxfId="41" priority="38">
      <formula>ISNUMBER(SEARCH("Assumption", _xlfn.FORMULATEXT(H70)))</formula>
    </cfRule>
    <cfRule type="expression" dxfId="40" priority="39">
      <formula>ISNUMBER(SEARCH("=", _xlfn.FORMULATEXT(H70)))</formula>
    </cfRule>
    <cfRule type="expression" dxfId="39" priority="40">
      <formula>(ISNUMBER(SEARCH("=", _xlfn.FORMULATEXT(H70)))*1=0)</formula>
    </cfRule>
  </conditionalFormatting>
  <conditionalFormatting sqref="R70 H70:P70">
    <cfRule type="expression" dxfId="38" priority="36">
      <formula>ISNUMBER(SEARCH("IS BS CF", _xlfn.FORMULATEXT(H70)))</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19965CC-BB87-4566-997D-5C3A21FE4DD7}">
          <x14:formula1>
            <xm:f>'Data validation'!$A:$A</xm:f>
          </x14:formula1>
          <xm:sqref>C2198:C1048576 C2:C4 C8:C70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5" outlineLevelRow="2" outlineLevelCol="1" x14ac:dyDescent="0.35"/>
  <cols>
    <col min="1" max="1" width="2.453125" bestFit="1" customWidth="1"/>
    <col min="2" max="6" width="8.7265625" hidden="1" customWidth="1" outlineLevel="1"/>
    <col min="7" max="7" width="41.54296875" style="8" bestFit="1" customWidth="1" collapsed="1"/>
    <col min="8" max="8" width="1.81640625" bestFit="1" customWidth="1"/>
    <col min="9" max="9" width="10" bestFit="1" customWidth="1"/>
    <col min="10" max="10" width="11.90625" bestFit="1" customWidth="1"/>
    <col min="11" max="11" width="12.453125" customWidth="1"/>
    <col min="12" max="16" width="12.453125" bestFit="1" customWidth="1"/>
    <col min="17" max="17" width="3.81640625" customWidth="1"/>
    <col min="18" max="18" width="12.1796875" customWidth="1"/>
    <col min="19" max="90" width="11.453125" bestFit="1" customWidth="1"/>
    <col min="91" max="91" width="6.1796875" customWidth="1"/>
    <col min="92" max="92" width="6.54296875" customWidth="1"/>
    <col min="93" max="116" width="10.7265625" customWidth="1"/>
  </cols>
  <sheetData>
    <row r="1" spans="1:116" ht="15" thickBot="1" x14ac:dyDescent="0.4">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35">
      <c r="A2" s="110"/>
      <c r="B2" s="115"/>
      <c r="C2" s="115"/>
      <c r="D2" s="116"/>
      <c r="E2" s="116"/>
      <c r="F2" s="116"/>
      <c r="G2" s="115"/>
      <c r="H2" s="115"/>
      <c r="I2" s="115"/>
      <c r="J2" s="275"/>
      <c r="K2" s="113">
        <f>'IS BS CF'!K3</f>
        <v>2024</v>
      </c>
      <c r="L2" s="113">
        <f t="shared" si="0"/>
        <v>2025</v>
      </c>
      <c r="M2" s="113">
        <f t="shared" si="0"/>
        <v>2026</v>
      </c>
      <c r="N2" s="113">
        <f t="shared" si="0"/>
        <v>2027</v>
      </c>
      <c r="O2" s="113">
        <f t="shared" si="0"/>
        <v>2028</v>
      </c>
      <c r="P2" s="113">
        <f t="shared" si="0"/>
        <v>2029</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35">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35">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35">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35">
      <c r="G6" s="8" t="s">
        <v>646</v>
      </c>
      <c r="J6" s="12" t="s">
        <v>303</v>
      </c>
      <c r="K6" s="12"/>
      <c r="L6" s="12"/>
      <c r="M6" s="12"/>
      <c r="N6" s="12"/>
      <c r="O6" s="12"/>
      <c r="P6" s="12"/>
      <c r="S6" s="276">
        <f>R6+1</f>
        <v>1</v>
      </c>
      <c r="T6" s="276">
        <f t="shared" ref="T6:CE6" si="8">S6+1</f>
        <v>2</v>
      </c>
      <c r="U6" s="276">
        <f t="shared" si="8"/>
        <v>3</v>
      </c>
      <c r="V6" s="276">
        <f t="shared" si="8"/>
        <v>4</v>
      </c>
      <c r="W6" s="276">
        <f t="shared" si="8"/>
        <v>5</v>
      </c>
      <c r="X6" s="276">
        <f t="shared" si="8"/>
        <v>6</v>
      </c>
      <c r="Y6" s="276">
        <f t="shared" si="8"/>
        <v>7</v>
      </c>
      <c r="Z6" s="276">
        <f t="shared" si="8"/>
        <v>8</v>
      </c>
      <c r="AA6" s="276">
        <f t="shared" si="8"/>
        <v>9</v>
      </c>
      <c r="AB6" s="276">
        <f t="shared" si="8"/>
        <v>10</v>
      </c>
      <c r="AC6" s="276">
        <f t="shared" si="8"/>
        <v>11</v>
      </c>
      <c r="AD6" s="276">
        <f t="shared" si="8"/>
        <v>12</v>
      </c>
      <c r="AE6" s="276">
        <f t="shared" si="8"/>
        <v>13</v>
      </c>
      <c r="AF6" s="276">
        <f t="shared" si="8"/>
        <v>14</v>
      </c>
      <c r="AG6" s="276">
        <f t="shared" si="8"/>
        <v>15</v>
      </c>
      <c r="AH6" s="276">
        <f t="shared" si="8"/>
        <v>16</v>
      </c>
      <c r="AI6" s="276">
        <f t="shared" si="8"/>
        <v>17</v>
      </c>
      <c r="AJ6" s="276">
        <f t="shared" si="8"/>
        <v>18</v>
      </c>
      <c r="AK6" s="276">
        <f t="shared" si="8"/>
        <v>19</v>
      </c>
      <c r="AL6" s="276">
        <f t="shared" si="8"/>
        <v>20</v>
      </c>
      <c r="AM6" s="276">
        <f t="shared" si="8"/>
        <v>21</v>
      </c>
      <c r="AN6" s="276">
        <f t="shared" si="8"/>
        <v>22</v>
      </c>
      <c r="AO6" s="276">
        <f t="shared" si="8"/>
        <v>23</v>
      </c>
      <c r="AP6" s="276">
        <f t="shared" si="8"/>
        <v>24</v>
      </c>
      <c r="AQ6" s="276">
        <f t="shared" si="8"/>
        <v>25</v>
      </c>
      <c r="AR6" s="276">
        <f t="shared" si="8"/>
        <v>26</v>
      </c>
      <c r="AS6" s="276">
        <f t="shared" si="8"/>
        <v>27</v>
      </c>
      <c r="AT6" s="276">
        <f t="shared" si="8"/>
        <v>28</v>
      </c>
      <c r="AU6" s="276">
        <f t="shared" si="8"/>
        <v>29</v>
      </c>
      <c r="AV6" s="276">
        <f t="shared" si="8"/>
        <v>30</v>
      </c>
      <c r="AW6" s="276">
        <f t="shared" si="8"/>
        <v>31</v>
      </c>
      <c r="AX6" s="276">
        <f t="shared" si="8"/>
        <v>32</v>
      </c>
      <c r="AY6" s="276">
        <f t="shared" si="8"/>
        <v>33</v>
      </c>
      <c r="AZ6" s="276">
        <f t="shared" si="8"/>
        <v>34</v>
      </c>
      <c r="BA6" s="276">
        <f t="shared" si="8"/>
        <v>35</v>
      </c>
      <c r="BB6" s="276">
        <f t="shared" si="8"/>
        <v>36</v>
      </c>
      <c r="BC6" s="276">
        <f t="shared" si="8"/>
        <v>37</v>
      </c>
      <c r="BD6" s="276">
        <f t="shared" si="8"/>
        <v>38</v>
      </c>
      <c r="BE6" s="276">
        <f t="shared" si="8"/>
        <v>39</v>
      </c>
      <c r="BF6" s="276">
        <f t="shared" si="8"/>
        <v>40</v>
      </c>
      <c r="BG6" s="276">
        <f t="shared" si="8"/>
        <v>41</v>
      </c>
      <c r="BH6" s="276">
        <f t="shared" si="8"/>
        <v>42</v>
      </c>
      <c r="BI6" s="276">
        <f t="shared" si="8"/>
        <v>43</v>
      </c>
      <c r="BJ6" s="276">
        <f t="shared" si="8"/>
        <v>44</v>
      </c>
      <c r="BK6" s="276">
        <f t="shared" si="8"/>
        <v>45</v>
      </c>
      <c r="BL6" s="276">
        <f t="shared" si="8"/>
        <v>46</v>
      </c>
      <c r="BM6" s="276">
        <f t="shared" si="8"/>
        <v>47</v>
      </c>
      <c r="BN6" s="276">
        <f t="shared" si="8"/>
        <v>48</v>
      </c>
      <c r="BO6" s="276">
        <f t="shared" si="8"/>
        <v>49</v>
      </c>
      <c r="BP6" s="276">
        <f t="shared" si="8"/>
        <v>50</v>
      </c>
      <c r="BQ6" s="276">
        <f t="shared" si="8"/>
        <v>51</v>
      </c>
      <c r="BR6" s="276">
        <f t="shared" si="8"/>
        <v>52</v>
      </c>
      <c r="BS6" s="276">
        <f t="shared" si="8"/>
        <v>53</v>
      </c>
      <c r="BT6" s="276">
        <f t="shared" si="8"/>
        <v>54</v>
      </c>
      <c r="BU6" s="276">
        <f t="shared" si="8"/>
        <v>55</v>
      </c>
      <c r="BV6" s="276">
        <f t="shared" si="8"/>
        <v>56</v>
      </c>
      <c r="BW6" s="276">
        <f t="shared" si="8"/>
        <v>57</v>
      </c>
      <c r="BX6" s="276">
        <f t="shared" si="8"/>
        <v>58</v>
      </c>
      <c r="BY6" s="276">
        <f t="shared" si="8"/>
        <v>59</v>
      </c>
      <c r="BZ6" s="276">
        <f t="shared" si="8"/>
        <v>60</v>
      </c>
      <c r="CA6" s="276">
        <f t="shared" si="8"/>
        <v>61</v>
      </c>
      <c r="CB6" s="276">
        <f t="shared" si="8"/>
        <v>62</v>
      </c>
      <c r="CC6" s="276">
        <f t="shared" si="8"/>
        <v>63</v>
      </c>
      <c r="CD6" s="276">
        <f t="shared" si="8"/>
        <v>64</v>
      </c>
      <c r="CE6" s="276">
        <f t="shared" si="8"/>
        <v>65</v>
      </c>
      <c r="CF6" s="276">
        <f t="shared" ref="CF6:CL6" si="9">CE6+1</f>
        <v>66</v>
      </c>
      <c r="CG6" s="276">
        <f t="shared" si="9"/>
        <v>67</v>
      </c>
      <c r="CH6" s="276">
        <f t="shared" si="9"/>
        <v>68</v>
      </c>
      <c r="CI6" s="276">
        <f t="shared" si="9"/>
        <v>69</v>
      </c>
      <c r="CJ6" s="276">
        <f t="shared" si="9"/>
        <v>70</v>
      </c>
      <c r="CK6" s="276">
        <f t="shared" si="9"/>
        <v>71</v>
      </c>
      <c r="CL6" s="276">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35">
      <c r="J7" s="12"/>
      <c r="K7" s="12"/>
      <c r="L7" s="12"/>
      <c r="M7" s="12"/>
      <c r="N7" s="12"/>
      <c r="O7" s="12"/>
      <c r="P7" s="12"/>
      <c r="S7" s="276"/>
      <c r="T7" s="276"/>
      <c r="U7" s="276"/>
      <c r="V7" s="276"/>
      <c r="W7" s="276"/>
      <c r="X7" s="276"/>
      <c r="Y7" s="276"/>
      <c r="Z7" s="276"/>
      <c r="AA7" s="276"/>
      <c r="AB7" s="276"/>
      <c r="AC7" s="276"/>
      <c r="AD7" s="276"/>
      <c r="AE7" s="276"/>
      <c r="AF7" s="276"/>
      <c r="AG7" s="276"/>
      <c r="AH7" s="276"/>
      <c r="AI7" s="276"/>
      <c r="AJ7" s="276"/>
      <c r="AK7" s="276"/>
      <c r="AL7" s="276"/>
      <c r="AM7" s="276"/>
      <c r="AN7" s="276"/>
      <c r="AO7" s="276"/>
      <c r="AP7" s="276"/>
      <c r="AQ7" s="276"/>
      <c r="AR7" s="276"/>
      <c r="AS7" s="276"/>
      <c r="AT7" s="276"/>
      <c r="AU7" s="276"/>
      <c r="AV7" s="276"/>
      <c r="AW7" s="276"/>
      <c r="AX7" s="276"/>
      <c r="AY7" s="276"/>
      <c r="AZ7" s="276"/>
      <c r="BA7" s="276"/>
      <c r="BB7" s="276"/>
      <c r="BC7" s="276"/>
      <c r="BD7" s="276"/>
      <c r="BE7" s="276"/>
      <c r="BF7" s="276"/>
      <c r="BG7" s="276"/>
      <c r="BH7" s="276"/>
      <c r="BI7" s="276"/>
      <c r="BJ7" s="276"/>
      <c r="BK7" s="276"/>
      <c r="BL7" s="276"/>
      <c r="BM7" s="276"/>
      <c r="BN7" s="276"/>
      <c r="BO7" s="276"/>
      <c r="BP7" s="276"/>
      <c r="BQ7" s="276"/>
      <c r="BR7" s="276"/>
      <c r="BS7" s="276"/>
      <c r="BT7" s="276"/>
      <c r="BU7" s="276"/>
      <c r="BV7" s="276"/>
      <c r="BW7" s="276"/>
      <c r="BX7" s="276"/>
      <c r="BY7" s="276"/>
      <c r="BZ7" s="276"/>
      <c r="CA7" s="276"/>
      <c r="CB7" s="276"/>
      <c r="CC7" s="276"/>
      <c r="CD7" s="276"/>
      <c r="CE7" s="276"/>
      <c r="CF7" s="276"/>
      <c r="CG7" s="276"/>
      <c r="CH7" s="276"/>
      <c r="CI7" s="276"/>
      <c r="CJ7" s="276"/>
      <c r="CK7" s="276"/>
      <c r="CL7" s="276"/>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35">
      <c r="J8" s="12"/>
      <c r="K8" s="12"/>
      <c r="L8" s="12"/>
      <c r="M8" s="12"/>
      <c r="N8" s="12"/>
      <c r="O8" s="12"/>
      <c r="P8" s="12"/>
      <c r="S8" s="276"/>
      <c r="T8" s="276"/>
      <c r="U8" s="276"/>
      <c r="V8" s="276"/>
      <c r="W8" s="276"/>
      <c r="X8" s="276"/>
      <c r="Y8" s="276"/>
      <c r="Z8" s="276"/>
      <c r="AA8" s="276"/>
      <c r="AB8" s="276"/>
      <c r="AC8" s="276"/>
      <c r="AD8" s="276"/>
      <c r="AE8" s="276"/>
      <c r="AF8" s="276"/>
      <c r="AG8" s="276"/>
      <c r="AH8" s="276"/>
      <c r="AI8" s="276"/>
      <c r="AJ8" s="276"/>
      <c r="AK8" s="276"/>
      <c r="AL8" s="276"/>
      <c r="AM8" s="276"/>
      <c r="AN8" s="276"/>
      <c r="AO8" s="276"/>
      <c r="AP8" s="276"/>
      <c r="AQ8" s="276"/>
      <c r="AR8" s="276"/>
      <c r="AS8" s="276"/>
      <c r="AT8" s="276"/>
      <c r="AU8" s="276"/>
      <c r="AV8" s="276"/>
      <c r="AW8" s="276"/>
      <c r="AX8" s="276"/>
      <c r="AY8" s="276"/>
      <c r="AZ8" s="276"/>
      <c r="BA8" s="276"/>
      <c r="BB8" s="276"/>
      <c r="BC8" s="276"/>
      <c r="BD8" s="276"/>
      <c r="BE8" s="276"/>
      <c r="BF8" s="276"/>
      <c r="BG8" s="276"/>
      <c r="BH8" s="276"/>
      <c r="BI8" s="276"/>
      <c r="BJ8" s="276"/>
      <c r="BK8" s="276"/>
      <c r="BL8" s="276"/>
      <c r="BM8" s="276"/>
      <c r="BN8" s="276"/>
      <c r="BO8" s="276"/>
      <c r="BP8" s="276"/>
      <c r="BQ8" s="276"/>
      <c r="BR8" s="276"/>
      <c r="BS8" s="276"/>
      <c r="BT8" s="276"/>
      <c r="BU8" s="276"/>
      <c r="BV8" s="276"/>
      <c r="BW8" s="276"/>
      <c r="BX8" s="276"/>
      <c r="BY8" s="276"/>
      <c r="BZ8" s="276"/>
      <c r="CA8" s="276"/>
      <c r="CB8" s="276"/>
      <c r="CC8" s="276"/>
      <c r="CD8" s="276"/>
      <c r="CE8" s="276"/>
      <c r="CF8" s="276"/>
      <c r="CG8" s="276"/>
      <c r="CH8" s="276"/>
      <c r="CI8" s="276"/>
      <c r="CJ8" s="276"/>
      <c r="CK8" s="276"/>
      <c r="CL8" s="276"/>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35">
      <c r="J9" s="12"/>
      <c r="K9" s="12"/>
      <c r="L9" s="12"/>
      <c r="M9" s="12"/>
      <c r="N9" s="12"/>
      <c r="O9" s="12"/>
      <c r="P9" s="12"/>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35">
      <c r="A10" s="12" t="s">
        <v>218</v>
      </c>
      <c r="B10" s="12"/>
      <c r="C10" s="12"/>
      <c r="D10" s="12"/>
      <c r="E10" s="12"/>
      <c r="F10" s="12"/>
      <c r="G10" s="312" t="s">
        <v>647</v>
      </c>
      <c r="H10" s="332"/>
      <c r="I10" s="332"/>
      <c r="J10" s="332"/>
      <c r="K10" s="332"/>
      <c r="L10" s="332"/>
      <c r="M10" s="332"/>
      <c r="N10" s="332"/>
      <c r="O10" s="332"/>
      <c r="P10" s="333"/>
      <c r="S10" s="311"/>
      <c r="T10" s="310"/>
      <c r="U10" s="310"/>
      <c r="V10" s="310"/>
      <c r="W10" s="310"/>
      <c r="X10" s="310"/>
      <c r="Y10" s="310"/>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c r="AZ10" s="310"/>
      <c r="BA10" s="310"/>
      <c r="BB10" s="310"/>
      <c r="BC10" s="310"/>
      <c r="BD10" s="310"/>
      <c r="BE10" s="310"/>
      <c r="BF10" s="310"/>
      <c r="BG10" s="310"/>
      <c r="BH10" s="310"/>
      <c r="BI10" s="310"/>
      <c r="BJ10" s="310"/>
      <c r="BK10" s="310"/>
      <c r="BL10" s="310"/>
      <c r="BM10" s="310"/>
      <c r="BN10" s="310"/>
      <c r="BO10" s="310"/>
      <c r="BP10" s="310"/>
      <c r="BQ10" s="310"/>
      <c r="BR10" s="310"/>
      <c r="BS10" s="310"/>
      <c r="BT10" s="310"/>
      <c r="BU10" s="310"/>
      <c r="BV10" s="310"/>
      <c r="BW10" s="310"/>
      <c r="BX10" s="310"/>
      <c r="BY10" s="310"/>
      <c r="BZ10" s="310"/>
      <c r="CA10" s="310"/>
      <c r="CB10" s="310"/>
      <c r="CC10" s="310"/>
      <c r="CD10" s="310"/>
      <c r="CE10" s="310"/>
      <c r="CF10" s="310"/>
      <c r="CG10" s="310"/>
      <c r="CH10" s="310"/>
      <c r="CI10" s="310"/>
      <c r="CJ10" s="310"/>
      <c r="CK10" s="310"/>
      <c r="CL10" s="313"/>
      <c r="CN10" s="311"/>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ht="14.25" customHeight="1" x14ac:dyDescent="0.35">
      <c r="G11" s="13" t="s">
        <v>647</v>
      </c>
    </row>
    <row r="12" spans="1:116" ht="14.25" customHeight="1" x14ac:dyDescent="0.35">
      <c r="G12" s="8" t="str">
        <f>'IS BS CF'!G18</f>
        <v>Total revenue</v>
      </c>
      <c r="H12" s="13"/>
      <c r="I12" s="13"/>
      <c r="J12" s="13"/>
      <c r="K12" s="24">
        <f>'IS BS CF'!K18</f>
        <v>50455771.098323196</v>
      </c>
      <c r="L12" s="24">
        <f>'IS BS CF'!L18</f>
        <v>44569183.759692922</v>
      </c>
      <c r="M12" s="24">
        <f>'IS BS CF'!M18</f>
        <v>48997601.82733383</v>
      </c>
      <c r="N12" s="24">
        <f>'IS BS CF'!N18</f>
        <v>53762490.828768089</v>
      </c>
      <c r="O12" s="24">
        <f>'IS BS CF'!O18</f>
        <v>58886688.186584637</v>
      </c>
      <c r="P12" s="24">
        <f>'IS BS CF'!P18</f>
        <v>13131813.131046481</v>
      </c>
      <c r="S12" s="24">
        <f>'IS BS CF'!S18</f>
        <v>4016666.6666666674</v>
      </c>
      <c r="T12" s="24">
        <f>'IS BS CF'!T18</f>
        <v>4050138.8888888881</v>
      </c>
      <c r="U12" s="24">
        <f>'IS BS CF'!U18</f>
        <v>4083820.3125</v>
      </c>
      <c r="V12" s="24">
        <f>'IS BS CF'!V18</f>
        <v>4117712.099729937</v>
      </c>
      <c r="W12" s="24">
        <f>'IS BS CF'!W18</f>
        <v>4151815.4188619205</v>
      </c>
      <c r="X12" s="24">
        <f>'IS BS CF'!X18</f>
        <v>4186131.4442627179</v>
      </c>
      <c r="Y12" s="24">
        <f>'IS BS CF'!Y18</f>
        <v>4220661.3564130617</v>
      </c>
      <c r="Z12" s="24">
        <f>'IS BS CF'!Z18</f>
        <v>4255406.3419381808</v>
      </c>
      <c r="AA12" s="24">
        <f>'IS BS CF'!AA18</f>
        <v>4290367.5936385849</v>
      </c>
      <c r="AB12" s="24">
        <f>'IS BS CF'!AB18</f>
        <v>4325546.3105208296</v>
      </c>
      <c r="AC12" s="24">
        <f>'IS BS CF'!AC18</f>
        <v>4360943.6978285955</v>
      </c>
      <c r="AD12" s="24">
        <f>'IS BS CF'!AD18</f>
        <v>4396560.967073814</v>
      </c>
      <c r="AE12" s="24">
        <f>'IS BS CF'!AE18</f>
        <v>3552781.2201322149</v>
      </c>
      <c r="AF12" s="24">
        <f>'IS BS CF'!AF18</f>
        <v>3581511.76205175</v>
      </c>
      <c r="AG12" s="24">
        <f>'IS BS CF'!AG18</f>
        <v>3610420.0449244305</v>
      </c>
      <c r="AH12" s="24">
        <f>'IS BS CF'!AH18</f>
        <v>3639507.0511307381</v>
      </c>
      <c r="AI12" s="24">
        <f>'IS BS CF'!AI18</f>
        <v>3668773.7681518681</v>
      </c>
      <c r="AJ12" s="24">
        <f>'IS BS CF'!AJ18</f>
        <v>3698221.1885952204</v>
      </c>
      <c r="AK12" s="24">
        <f>'IS BS CF'!AK18</f>
        <v>3727850.3102198802</v>
      </c>
      <c r="AL12" s="24">
        <f>'IS BS CF'!AL18</f>
        <v>3757662.1359624341</v>
      </c>
      <c r="AM12" s="24">
        <f>'IS BS CF'!AM18</f>
        <v>3787657.6739627682</v>
      </c>
      <c r="AN12" s="24">
        <f>'IS BS CF'!AN18</f>
        <v>3817837.9375899211</v>
      </c>
      <c r="AO12" s="24">
        <f>'IS BS CF'!AO18</f>
        <v>3848203.9454681985</v>
      </c>
      <c r="AP12" s="24">
        <f>'IS BS CF'!AP18</f>
        <v>3878756.7215034924</v>
      </c>
      <c r="AQ12" s="24">
        <f>'IS BS CF'!AQ18</f>
        <v>3909497.2949094884</v>
      </c>
      <c r="AR12" s="24">
        <f>'IS BS CF'!AR18</f>
        <v>3940426.7002341151</v>
      </c>
      <c r="AS12" s="24">
        <f>'IS BS CF'!AS18</f>
        <v>3971545.9773861803</v>
      </c>
      <c r="AT12" s="24">
        <f>'IS BS CF'!AT18</f>
        <v>4002856.1716620997</v>
      </c>
      <c r="AU12" s="24">
        <f>'IS BS CF'!AU18</f>
        <v>4034358.3337726444</v>
      </c>
      <c r="AV12" s="24">
        <f>'IS BS CF'!AV18</f>
        <v>4066053.5198700242</v>
      </c>
      <c r="AW12" s="24">
        <f>'IS BS CF'!AW18</f>
        <v>4097942.791574914</v>
      </c>
      <c r="AX12" s="24">
        <f>'IS BS CF'!AX18</f>
        <v>4130027.2160037234</v>
      </c>
      <c r="AY12" s="24">
        <f>'IS BS CF'!AY18</f>
        <v>4162307.8657959774</v>
      </c>
      <c r="AZ12" s="24">
        <f>'IS BS CF'!AZ18</f>
        <v>4194785.8191418089</v>
      </c>
      <c r="BA12" s="24">
        <f>'IS BS CF'!BA18</f>
        <v>4227462.1598094888</v>
      </c>
      <c r="BB12" s="24">
        <f>'IS BS CF'!BB18</f>
        <v>4260337.9771733657</v>
      </c>
      <c r="BC12" s="24">
        <f>'IS BS CF'!BC18</f>
        <v>4293414.3662417131</v>
      </c>
      <c r="BD12" s="24">
        <f>'IS BS CF'!BD18</f>
        <v>4326692.4276846284</v>
      </c>
      <c r="BE12" s="24">
        <f>'IS BS CF'!BE18</f>
        <v>4360173.2678623125</v>
      </c>
      <c r="BF12" s="24">
        <f>'IS BS CF'!BF18</f>
        <v>4393857.998853568</v>
      </c>
      <c r="BG12" s="24">
        <f>'IS BS CF'!BG18</f>
        <v>4427747.7384838099</v>
      </c>
      <c r="BH12" s="24">
        <f>'IS BS CF'!BH18</f>
        <v>4461843.6103540296</v>
      </c>
      <c r="BI12" s="24">
        <f>'IS BS CF'!BI18</f>
        <v>4496146.7438694471</v>
      </c>
      <c r="BJ12" s="24">
        <f>'IS BS CF'!BJ18</f>
        <v>4530658.2742680619</v>
      </c>
      <c r="BK12" s="24">
        <f>'IS BS CF'!BK18</f>
        <v>4565379.3426502496</v>
      </c>
      <c r="BL12" s="24">
        <f>'IS BS CF'!BL18</f>
        <v>4600311.0960071161</v>
      </c>
      <c r="BM12" s="24">
        <f>'IS BS CF'!BM18</f>
        <v>4635454.6872506673</v>
      </c>
      <c r="BN12" s="24">
        <f>'IS BS CF'!BN18</f>
        <v>4670811.2752424935</v>
      </c>
      <c r="BO12" s="24">
        <f>'IS BS CF'!BO18</f>
        <v>4706382.024823688</v>
      </c>
      <c r="BP12" s="24">
        <f>'IS BS CF'!BP18</f>
        <v>4742168.1068445742</v>
      </c>
      <c r="BQ12" s="24">
        <f>'IS BS CF'!BQ18</f>
        <v>4778170.6981942812</v>
      </c>
      <c r="BR12" s="24">
        <f>'IS BS CF'!BR18</f>
        <v>4814390.9818312535</v>
      </c>
      <c r="BS12" s="24">
        <f>'IS BS CF'!BS18</f>
        <v>4850830.1468127593</v>
      </c>
      <c r="BT12" s="24">
        <f>'IS BS CF'!BT18</f>
        <v>4887489.3883256996</v>
      </c>
      <c r="BU12" s="24">
        <f>'IS BS CF'!BU18</f>
        <v>4924369.9077166999</v>
      </c>
      <c r="BV12" s="24">
        <f>'IS BS CF'!BV18</f>
        <v>4961472.9125230396</v>
      </c>
      <c r="BW12" s="24">
        <f>'IS BS CF'!BW18</f>
        <v>4998799.616502896</v>
      </c>
      <c r="BX12" s="24">
        <f>'IS BS CF'!BX18</f>
        <v>5036351.239666827</v>
      </c>
      <c r="BY12" s="24">
        <f>'IS BS CF'!BY18</f>
        <v>5074129.0083081648</v>
      </c>
      <c r="BZ12" s="24">
        <f>'IS BS CF'!BZ18</f>
        <v>5112134.1550347582</v>
      </c>
      <c r="CA12" s="24">
        <f>'IS BS CF'!CA18</f>
        <v>1069465.5654196069</v>
      </c>
      <c r="CB12" s="24">
        <f>'IS BS CF'!CB18</f>
        <v>1073921.6719421747</v>
      </c>
      <c r="CC12" s="24">
        <f>'IS BS CF'!CC18</f>
        <v>1078396.3455752658</v>
      </c>
      <c r="CD12" s="24">
        <f>'IS BS CF'!CD18</f>
        <v>1082889.6636818349</v>
      </c>
      <c r="CE12" s="24">
        <f>'IS BS CF'!CE18</f>
        <v>1087401.7039471867</v>
      </c>
      <c r="CF12" s="24">
        <f>'IS BS CF'!CF18</f>
        <v>1091932.5443802401</v>
      </c>
      <c r="CG12" s="24">
        <f>'IS BS CF'!CG18</f>
        <v>1096482.2633152085</v>
      </c>
      <c r="CH12" s="24">
        <f>'IS BS CF'!CH18</f>
        <v>1101050.9394123408</v>
      </c>
      <c r="CI12" s="24">
        <f>'IS BS CF'!CI18</f>
        <v>1105638.6516598985</v>
      </c>
      <c r="CJ12" s="24">
        <f>'IS BS CF'!CJ18</f>
        <v>1110245.479375124</v>
      </c>
      <c r="CK12" s="24">
        <f>'IS BS CF'!CK18</f>
        <v>1114871.5022058415</v>
      </c>
      <c r="CL12" s="24">
        <f>'IS BS CF'!CL18</f>
        <v>1119516.8001317608</v>
      </c>
      <c r="CM12" s="24"/>
      <c r="CN12" s="24" t="e">
        <f>'IS BS CF'!CN18</f>
        <v>#REF!</v>
      </c>
      <c r="CO12" s="24" t="e">
        <f>'IS BS CF'!CO18</f>
        <v>#REF!</v>
      </c>
      <c r="CP12" s="24" t="e">
        <f>'IS BS CF'!CP18</f>
        <v>#REF!</v>
      </c>
      <c r="CQ12" s="24" t="e">
        <f>'IS BS CF'!CQ18</f>
        <v>#REF!</v>
      </c>
      <c r="CR12" s="24" t="e">
        <f>'IS BS CF'!CR18</f>
        <v>#REF!</v>
      </c>
      <c r="CS12" s="24" t="e">
        <f>'IS BS CF'!CS18</f>
        <v>#REF!</v>
      </c>
      <c r="CT12" s="24" t="e">
        <f>'IS BS CF'!CT18</f>
        <v>#REF!</v>
      </c>
      <c r="CU12" s="24" t="e">
        <f>'IS BS CF'!CU18</f>
        <v>#REF!</v>
      </c>
      <c r="CV12" s="24" t="e">
        <f>'IS BS CF'!CV18</f>
        <v>#REF!</v>
      </c>
      <c r="CW12" s="24" t="e">
        <f>'IS BS CF'!CW18</f>
        <v>#REF!</v>
      </c>
      <c r="CX12" s="24" t="e">
        <f>'IS BS CF'!CX18</f>
        <v>#REF!</v>
      </c>
      <c r="CY12" s="24" t="e">
        <f>'IS BS CF'!CY18</f>
        <v>#REF!</v>
      </c>
      <c r="CZ12" s="24" t="e">
        <f>'IS BS CF'!CZ18</f>
        <v>#REF!</v>
      </c>
      <c r="DA12" s="24" t="e">
        <f>'IS BS CF'!DA18</f>
        <v>#REF!</v>
      </c>
      <c r="DB12" s="24" t="e">
        <f>'IS BS CF'!DB18</f>
        <v>#REF!</v>
      </c>
      <c r="DC12" s="24" t="e">
        <f>'IS BS CF'!DC18</f>
        <v>#REF!</v>
      </c>
      <c r="DD12" s="24" t="e">
        <f>'IS BS CF'!DD18</f>
        <v>#REF!</v>
      </c>
      <c r="DE12" s="24" t="e">
        <f>'IS BS CF'!DE18</f>
        <v>#REF!</v>
      </c>
      <c r="DF12" s="24" t="e">
        <f>'IS BS CF'!DF18</f>
        <v>#REF!</v>
      </c>
      <c r="DG12" s="24" t="e">
        <f>'IS BS CF'!DG18</f>
        <v>#REF!</v>
      </c>
      <c r="DH12" s="24" t="e">
        <f>'IS BS CF'!DH18</f>
        <v>#REF!</v>
      </c>
      <c r="DI12" s="24" t="e">
        <f>'IS BS CF'!DI18</f>
        <v>#REF!</v>
      </c>
      <c r="DJ12" s="24" t="e">
        <f>'IS BS CF'!DJ18</f>
        <v>#REF!</v>
      </c>
      <c r="DK12" s="24" t="e">
        <f>'IS BS CF'!DK18</f>
        <v>#REF!</v>
      </c>
      <c r="DL12" s="24" t="e">
        <f>'IS BS CF'!DL18</f>
        <v>#REF!</v>
      </c>
    </row>
    <row r="13" spans="1:116" ht="14.25" customHeight="1" x14ac:dyDescent="0.35">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35">
      <c r="A14" s="31" t="s">
        <v>218</v>
      </c>
      <c r="B14" s="31"/>
      <c r="C14" s="31"/>
      <c r="D14" s="31"/>
      <c r="E14" s="31"/>
      <c r="F14" s="31"/>
      <c r="G14" s="312" t="s">
        <v>648</v>
      </c>
      <c r="H14" s="310"/>
      <c r="I14" s="310"/>
      <c r="J14" s="310"/>
      <c r="K14" s="310"/>
      <c r="L14" s="310"/>
      <c r="M14" s="310"/>
      <c r="N14" s="310"/>
      <c r="O14" s="310"/>
      <c r="P14" s="313"/>
      <c r="S14" s="311"/>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3"/>
      <c r="CN14" s="311"/>
      <c r="CO14" s="310"/>
      <c r="CP14" s="310"/>
      <c r="CQ14" s="310"/>
      <c r="CR14" s="310"/>
      <c r="CS14" s="310"/>
      <c r="CT14" s="310"/>
      <c r="CU14" s="310"/>
      <c r="CV14" s="310"/>
      <c r="CW14" s="310"/>
      <c r="CX14" s="310"/>
      <c r="CY14" s="310"/>
      <c r="CZ14" s="310"/>
      <c r="DA14" s="310"/>
      <c r="DB14" s="310"/>
      <c r="DC14" s="310"/>
      <c r="DD14" s="310"/>
      <c r="DE14" s="310"/>
      <c r="DF14" s="310"/>
      <c r="DG14" s="310"/>
      <c r="DH14" s="310"/>
      <c r="DI14" s="310"/>
      <c r="DJ14" s="310"/>
      <c r="DK14" s="310"/>
      <c r="DL14" s="313"/>
    </row>
    <row r="15" spans="1:116" ht="14.25" customHeight="1" x14ac:dyDescent="0.35">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35">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35">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35">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35">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35">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35">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35">
      <c r="G22" s="35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264">
        <f t="shared" ref="S22:AB25" si="18">SUMIF($J:$J,$G22,S:S)</f>
        <v>-333.33333333333331</v>
      </c>
      <c r="T22" s="264">
        <f t="shared" si="18"/>
        <v>-333.33333333333331</v>
      </c>
      <c r="U22" s="264">
        <f t="shared" si="18"/>
        <v>-333.33333333333331</v>
      </c>
      <c r="V22" s="264">
        <f t="shared" si="18"/>
        <v>-333.33333333333331</v>
      </c>
      <c r="W22" s="264">
        <f t="shared" si="18"/>
        <v>-333.33333333333331</v>
      </c>
      <c r="X22" s="264">
        <f t="shared" si="18"/>
        <v>-333.33333333333331</v>
      </c>
      <c r="Y22" s="264">
        <f t="shared" si="18"/>
        <v>-333.33333333333331</v>
      </c>
      <c r="Z22" s="264">
        <f t="shared" si="18"/>
        <v>-333.33333333333331</v>
      </c>
      <c r="AA22" s="264">
        <f t="shared" si="18"/>
        <v>-333.33333333333331</v>
      </c>
      <c r="AB22" s="264">
        <f t="shared" si="18"/>
        <v>-333.33333333333331</v>
      </c>
      <c r="AC22" s="264">
        <f t="shared" ref="AC22:AL25" si="19">SUMIF($J:$J,$G22,AC:AC)</f>
        <v>-333.33333333333331</v>
      </c>
      <c r="AD22" s="264">
        <f t="shared" si="19"/>
        <v>-333.33333333333331</v>
      </c>
      <c r="AE22" s="264">
        <f t="shared" si="19"/>
        <v>-333.33333333333331</v>
      </c>
      <c r="AF22" s="264">
        <f t="shared" si="19"/>
        <v>-333.33333333333331</v>
      </c>
      <c r="AG22" s="264">
        <f t="shared" si="19"/>
        <v>-333.33333333333331</v>
      </c>
      <c r="AH22" s="264">
        <f t="shared" si="19"/>
        <v>-333.33333333333331</v>
      </c>
      <c r="AI22" s="264">
        <f t="shared" si="19"/>
        <v>-333.33333333333331</v>
      </c>
      <c r="AJ22" s="264">
        <f t="shared" si="19"/>
        <v>-333.33333333333331</v>
      </c>
      <c r="AK22" s="264">
        <f t="shared" si="19"/>
        <v>-333.33333333333331</v>
      </c>
      <c r="AL22" s="264">
        <f t="shared" si="19"/>
        <v>-333.33333333333331</v>
      </c>
      <c r="AM22" s="264">
        <f t="shared" ref="AM22:AV25" si="20">SUMIF($J:$J,$G22,AM:AM)</f>
        <v>-333.33333333333331</v>
      </c>
      <c r="AN22" s="264">
        <f t="shared" si="20"/>
        <v>-333.33333333333331</v>
      </c>
      <c r="AO22" s="264">
        <f t="shared" si="20"/>
        <v>-333.33333333333331</v>
      </c>
      <c r="AP22" s="264">
        <f t="shared" si="20"/>
        <v>-333.33333333333331</v>
      </c>
      <c r="AQ22" s="264">
        <f t="shared" si="20"/>
        <v>-333.33333333333331</v>
      </c>
      <c r="AR22" s="264">
        <f t="shared" si="20"/>
        <v>-333.33333333333331</v>
      </c>
      <c r="AS22" s="264">
        <f t="shared" si="20"/>
        <v>-333.33333333333331</v>
      </c>
      <c r="AT22" s="264">
        <f t="shared" si="20"/>
        <v>-333.33333333333331</v>
      </c>
      <c r="AU22" s="264">
        <f t="shared" si="20"/>
        <v>-333.33333333333331</v>
      </c>
      <c r="AV22" s="264">
        <f t="shared" si="20"/>
        <v>-333.33333333333331</v>
      </c>
      <c r="AW22" s="264">
        <f t="shared" ref="AW22:BF25" si="21">SUMIF($J:$J,$G22,AW:AW)</f>
        <v>-333.33333333333331</v>
      </c>
      <c r="AX22" s="264">
        <f t="shared" si="21"/>
        <v>-333.33333333333331</v>
      </c>
      <c r="AY22" s="264">
        <f t="shared" si="21"/>
        <v>-333.33333333333331</v>
      </c>
      <c r="AZ22" s="264">
        <f t="shared" si="21"/>
        <v>-333.33333333333331</v>
      </c>
      <c r="BA22" s="264">
        <f t="shared" si="21"/>
        <v>-333.33333333333331</v>
      </c>
      <c r="BB22" s="264">
        <f t="shared" si="21"/>
        <v>-333.33333333333331</v>
      </c>
      <c r="BC22" s="264">
        <f t="shared" si="21"/>
        <v>-333.33333333333331</v>
      </c>
      <c r="BD22" s="264">
        <f t="shared" si="21"/>
        <v>-333.33333333333331</v>
      </c>
      <c r="BE22" s="264">
        <f t="shared" si="21"/>
        <v>-333.33333333333331</v>
      </c>
      <c r="BF22" s="264">
        <f t="shared" si="21"/>
        <v>-333.33333333333331</v>
      </c>
      <c r="BG22" s="264">
        <f t="shared" ref="BG22:BP25" si="22">SUMIF($J:$J,$G22,BG:BG)</f>
        <v>-333.33333333333331</v>
      </c>
      <c r="BH22" s="264">
        <f t="shared" si="22"/>
        <v>-333.33333333333331</v>
      </c>
      <c r="BI22" s="264">
        <f t="shared" si="22"/>
        <v>-333.33333333333331</v>
      </c>
      <c r="BJ22" s="264">
        <f t="shared" si="22"/>
        <v>-333.33333333333331</v>
      </c>
      <c r="BK22" s="264">
        <f t="shared" si="22"/>
        <v>-333.33333333333331</v>
      </c>
      <c r="BL22" s="264">
        <f t="shared" si="22"/>
        <v>-333.33333333333331</v>
      </c>
      <c r="BM22" s="264">
        <f t="shared" si="22"/>
        <v>-333.33333333333331</v>
      </c>
      <c r="BN22" s="264">
        <f t="shared" si="22"/>
        <v>-333.33333333333331</v>
      </c>
      <c r="BO22" s="264">
        <f t="shared" si="22"/>
        <v>-333.33333333333331</v>
      </c>
      <c r="BP22" s="264">
        <f t="shared" si="22"/>
        <v>-333.33333333333331</v>
      </c>
      <c r="BQ22" s="264">
        <f t="shared" ref="BQ22:BZ25" si="23">SUMIF($J:$J,$G22,BQ:BQ)</f>
        <v>-333.33333333333331</v>
      </c>
      <c r="BR22" s="264">
        <f t="shared" si="23"/>
        <v>-333.33333333333331</v>
      </c>
      <c r="BS22" s="264">
        <f t="shared" si="23"/>
        <v>-333.33333333333331</v>
      </c>
      <c r="BT22" s="264">
        <f t="shared" si="23"/>
        <v>-333.33333333333331</v>
      </c>
      <c r="BU22" s="264">
        <f t="shared" si="23"/>
        <v>-333.33333333333331</v>
      </c>
      <c r="BV22" s="264">
        <f t="shared" si="23"/>
        <v>-333.33333333333331</v>
      </c>
      <c r="BW22" s="264">
        <f t="shared" si="23"/>
        <v>-333.33333333333331</v>
      </c>
      <c r="BX22" s="264">
        <f t="shared" si="23"/>
        <v>-333.33333333333331</v>
      </c>
      <c r="BY22" s="264">
        <f t="shared" si="23"/>
        <v>-333.33333333333331</v>
      </c>
      <c r="BZ22" s="264">
        <f t="shared" si="23"/>
        <v>-333.33333333333331</v>
      </c>
      <c r="CA22" s="264">
        <f t="shared" ref="CA22:CL25" si="24">SUMIF($J:$J,$G22,CA:CA)</f>
        <v>-333.33333333333331</v>
      </c>
      <c r="CB22" s="264">
        <f t="shared" si="24"/>
        <v>-333.33333333333331</v>
      </c>
      <c r="CC22" s="264">
        <f t="shared" si="24"/>
        <v>-333.33333333333331</v>
      </c>
      <c r="CD22" s="264">
        <f t="shared" si="24"/>
        <v>-333.33333333333331</v>
      </c>
      <c r="CE22" s="264">
        <f t="shared" si="24"/>
        <v>-333.33333333333331</v>
      </c>
      <c r="CF22" s="264">
        <f t="shared" si="24"/>
        <v>-333.33333333333331</v>
      </c>
      <c r="CG22" s="264">
        <f t="shared" si="24"/>
        <v>-333.33333333333331</v>
      </c>
      <c r="CH22" s="264">
        <f t="shared" si="24"/>
        <v>-333.33333333333331</v>
      </c>
      <c r="CI22" s="264">
        <f t="shared" si="24"/>
        <v>-333.33333333333331</v>
      </c>
      <c r="CJ22" s="264">
        <f t="shared" si="24"/>
        <v>-333.33333333333331</v>
      </c>
      <c r="CK22" s="264">
        <f t="shared" si="24"/>
        <v>-333.33333333333331</v>
      </c>
      <c r="CL22" s="264">
        <f t="shared" si="24"/>
        <v>-333.33333333333331</v>
      </c>
      <c r="CO22" s="264" t="e">
        <f t="shared" ref="CO22:CX25" si="25">SUMIF($J:$J,$G22,CO:CO)</f>
        <v>#N/A</v>
      </c>
      <c r="CP22" s="264" t="e">
        <f t="shared" si="25"/>
        <v>#N/A</v>
      </c>
      <c r="CQ22" s="264" t="e">
        <f t="shared" si="25"/>
        <v>#N/A</v>
      </c>
      <c r="CR22" s="264" t="e">
        <f t="shared" si="25"/>
        <v>#N/A</v>
      </c>
      <c r="CS22" s="264" t="e">
        <f t="shared" si="25"/>
        <v>#N/A</v>
      </c>
      <c r="CT22" s="264" t="e">
        <f t="shared" si="25"/>
        <v>#N/A</v>
      </c>
      <c r="CU22" s="264" t="e">
        <f t="shared" si="25"/>
        <v>#N/A</v>
      </c>
      <c r="CV22" s="264" t="e">
        <f t="shared" si="25"/>
        <v>#N/A</v>
      </c>
      <c r="CW22" s="264" t="e">
        <f t="shared" si="25"/>
        <v>#N/A</v>
      </c>
      <c r="CX22" s="264" t="e">
        <f t="shared" si="25"/>
        <v>#N/A</v>
      </c>
      <c r="CY22" s="264" t="e">
        <f t="shared" ref="CY22:DL25" si="26">SUMIF($J:$J,$G22,CY:CY)</f>
        <v>#N/A</v>
      </c>
      <c r="CZ22" s="264" t="e">
        <f t="shared" si="26"/>
        <v>#N/A</v>
      </c>
      <c r="DA22" s="264" t="e">
        <f t="shared" si="26"/>
        <v>#N/A</v>
      </c>
      <c r="DB22" s="264" t="e">
        <f t="shared" si="26"/>
        <v>#N/A</v>
      </c>
      <c r="DC22" s="264" t="e">
        <f t="shared" si="26"/>
        <v>#N/A</v>
      </c>
      <c r="DD22" s="264" t="e">
        <f t="shared" si="26"/>
        <v>#N/A</v>
      </c>
      <c r="DE22" s="264" t="e">
        <f t="shared" si="26"/>
        <v>#N/A</v>
      </c>
      <c r="DF22" s="264" t="e">
        <f t="shared" si="26"/>
        <v>#N/A</v>
      </c>
      <c r="DG22" s="264" t="e">
        <f t="shared" si="26"/>
        <v>#N/A</v>
      </c>
      <c r="DH22" s="264" t="e">
        <f t="shared" si="26"/>
        <v>#N/A</v>
      </c>
      <c r="DI22" s="264" t="e">
        <f t="shared" si="26"/>
        <v>#N/A</v>
      </c>
      <c r="DJ22" s="264" t="e">
        <f t="shared" si="26"/>
        <v>#N/A</v>
      </c>
      <c r="DK22" s="264" t="e">
        <f t="shared" si="26"/>
        <v>#N/A</v>
      </c>
      <c r="DL22" s="264" t="e">
        <f t="shared" si="26"/>
        <v>#N/A</v>
      </c>
    </row>
    <row r="23" spans="1:116" ht="14.25" customHeight="1" x14ac:dyDescent="0.35">
      <c r="G23" s="356" t="s">
        <v>645</v>
      </c>
      <c r="K23" s="24">
        <f t="shared" si="13"/>
        <v>0</v>
      </c>
      <c r="L23" s="24">
        <f t="shared" si="13"/>
        <v>-445691.83759692917</v>
      </c>
      <c r="M23" s="24">
        <f t="shared" si="13"/>
        <v>-489976.01827333833</v>
      </c>
      <c r="N23" s="24">
        <f t="shared" si="13"/>
        <v>-537624.90828768094</v>
      </c>
      <c r="O23" s="24">
        <f t="shared" si="13"/>
        <v>-588866.88186584646</v>
      </c>
      <c r="P23" s="24">
        <f t="shared" si="13"/>
        <v>-131318.13131046481</v>
      </c>
      <c r="S23" s="264">
        <f t="shared" si="18"/>
        <v>0</v>
      </c>
      <c r="T23" s="264">
        <f t="shared" si="18"/>
        <v>0</v>
      </c>
      <c r="U23" s="264">
        <f t="shared" si="18"/>
        <v>0</v>
      </c>
      <c r="V23" s="264">
        <f t="shared" si="18"/>
        <v>0</v>
      </c>
      <c r="W23" s="264">
        <f t="shared" si="18"/>
        <v>0</v>
      </c>
      <c r="X23" s="264">
        <f t="shared" si="18"/>
        <v>0</v>
      </c>
      <c r="Y23" s="264">
        <f t="shared" si="18"/>
        <v>0</v>
      </c>
      <c r="Z23" s="264">
        <f t="shared" si="18"/>
        <v>0</v>
      </c>
      <c r="AA23" s="264">
        <f t="shared" si="18"/>
        <v>0</v>
      </c>
      <c r="AB23" s="264">
        <f t="shared" si="18"/>
        <v>0</v>
      </c>
      <c r="AC23" s="264">
        <f t="shared" si="19"/>
        <v>0</v>
      </c>
      <c r="AD23" s="264">
        <f t="shared" si="19"/>
        <v>0</v>
      </c>
      <c r="AE23" s="264">
        <f t="shared" si="19"/>
        <v>-35527.812201322151</v>
      </c>
      <c r="AF23" s="264">
        <f t="shared" si="19"/>
        <v>-35815.1176205175</v>
      </c>
      <c r="AG23" s="264">
        <f t="shared" si="19"/>
        <v>-36104.200449244308</v>
      </c>
      <c r="AH23" s="264">
        <f t="shared" si="19"/>
        <v>-36395.070511307385</v>
      </c>
      <c r="AI23" s="264">
        <f t="shared" si="19"/>
        <v>-36687.73768151868</v>
      </c>
      <c r="AJ23" s="264">
        <f t="shared" si="19"/>
        <v>-36982.211885952209</v>
      </c>
      <c r="AK23" s="264">
        <f t="shared" si="19"/>
        <v>-37278.503102198803</v>
      </c>
      <c r="AL23" s="264">
        <f t="shared" si="19"/>
        <v>-37576.62135962434</v>
      </c>
      <c r="AM23" s="264">
        <f t="shared" si="20"/>
        <v>-37876.576739627686</v>
      </c>
      <c r="AN23" s="264">
        <f t="shared" si="20"/>
        <v>-38178.379375899211</v>
      </c>
      <c r="AO23" s="264">
        <f t="shared" si="20"/>
        <v>-38482.039454681988</v>
      </c>
      <c r="AP23" s="264">
        <f t="shared" si="20"/>
        <v>-38787.567215034927</v>
      </c>
      <c r="AQ23" s="264">
        <f t="shared" si="20"/>
        <v>-39094.972949094888</v>
      </c>
      <c r="AR23" s="264">
        <f t="shared" si="20"/>
        <v>-39404.267002341156</v>
      </c>
      <c r="AS23" s="264">
        <f t="shared" si="20"/>
        <v>-39715.459773861803</v>
      </c>
      <c r="AT23" s="264">
        <f t="shared" si="20"/>
        <v>-40028.561716621</v>
      </c>
      <c r="AU23" s="264">
        <f t="shared" si="20"/>
        <v>-40343.583337726443</v>
      </c>
      <c r="AV23" s="264">
        <f t="shared" si="20"/>
        <v>-40660.535198700243</v>
      </c>
      <c r="AW23" s="264">
        <f t="shared" si="21"/>
        <v>-40979.42791574914</v>
      </c>
      <c r="AX23" s="264">
        <f t="shared" si="21"/>
        <v>-41300.272160037239</v>
      </c>
      <c r="AY23" s="264">
        <f t="shared" si="21"/>
        <v>-41623.078657959777</v>
      </c>
      <c r="AZ23" s="264">
        <f t="shared" si="21"/>
        <v>-41947.85819141809</v>
      </c>
      <c r="BA23" s="264">
        <f t="shared" si="21"/>
        <v>-42274.621598094891</v>
      </c>
      <c r="BB23" s="264">
        <f t="shared" si="21"/>
        <v>-42603.379771733657</v>
      </c>
      <c r="BC23" s="264">
        <f t="shared" si="21"/>
        <v>-42934.143662417133</v>
      </c>
      <c r="BD23" s="264">
        <f t="shared" si="21"/>
        <v>-43266.924276846286</v>
      </c>
      <c r="BE23" s="264">
        <f t="shared" si="21"/>
        <v>-43601.732678623128</v>
      </c>
      <c r="BF23" s="264">
        <f t="shared" si="21"/>
        <v>-43938.579988535683</v>
      </c>
      <c r="BG23" s="264">
        <f t="shared" si="22"/>
        <v>-44277.477384838101</v>
      </c>
      <c r="BH23" s="264">
        <f t="shared" si="22"/>
        <v>-44618.436103540298</v>
      </c>
      <c r="BI23" s="264">
        <f t="shared" si="22"/>
        <v>-44961.467438694475</v>
      </c>
      <c r="BJ23" s="264">
        <f t="shared" si="22"/>
        <v>-45306.582742680621</v>
      </c>
      <c r="BK23" s="264">
        <f t="shared" si="22"/>
        <v>-45653.793426502496</v>
      </c>
      <c r="BL23" s="264">
        <f t="shared" si="22"/>
        <v>-46003.110960071164</v>
      </c>
      <c r="BM23" s="264">
        <f t="shared" si="22"/>
        <v>-46354.546872506675</v>
      </c>
      <c r="BN23" s="264">
        <f t="shared" si="22"/>
        <v>-46708.112752424939</v>
      </c>
      <c r="BO23" s="264">
        <f t="shared" si="22"/>
        <v>-47063.82024823688</v>
      </c>
      <c r="BP23" s="264">
        <f t="shared" si="22"/>
        <v>-47421.681068445745</v>
      </c>
      <c r="BQ23" s="264">
        <f t="shared" si="23"/>
        <v>-47781.706981942814</v>
      </c>
      <c r="BR23" s="264">
        <f t="shared" si="23"/>
        <v>-48143.909818312539</v>
      </c>
      <c r="BS23" s="264">
        <f t="shared" si="23"/>
        <v>-48508.301468127596</v>
      </c>
      <c r="BT23" s="264">
        <f t="shared" si="23"/>
        <v>-48874.893883256998</v>
      </c>
      <c r="BU23" s="264">
        <f t="shared" si="23"/>
        <v>-49243.699077167003</v>
      </c>
      <c r="BV23" s="264">
        <f t="shared" si="23"/>
        <v>-49614.729125230398</v>
      </c>
      <c r="BW23" s="264">
        <f t="shared" si="23"/>
        <v>-49987.996165028962</v>
      </c>
      <c r="BX23" s="264">
        <f t="shared" si="23"/>
        <v>-50363.512396668273</v>
      </c>
      <c r="BY23" s="264">
        <f t="shared" si="23"/>
        <v>-50741.290083081651</v>
      </c>
      <c r="BZ23" s="264">
        <f t="shared" si="23"/>
        <v>-51121.341550347584</v>
      </c>
      <c r="CA23" s="264">
        <f t="shared" si="24"/>
        <v>-10694.655654196069</v>
      </c>
      <c r="CB23" s="264">
        <f t="shared" si="24"/>
        <v>-10739.216719421747</v>
      </c>
      <c r="CC23" s="264">
        <f t="shared" si="24"/>
        <v>-10783.963455752659</v>
      </c>
      <c r="CD23" s="264">
        <f t="shared" si="24"/>
        <v>-10828.89663681835</v>
      </c>
      <c r="CE23" s="264">
        <f t="shared" si="24"/>
        <v>-10874.017039471868</v>
      </c>
      <c r="CF23" s="264">
        <f t="shared" si="24"/>
        <v>-10919.325443802401</v>
      </c>
      <c r="CG23" s="264">
        <f t="shared" si="24"/>
        <v>-10964.822633152085</v>
      </c>
      <c r="CH23" s="264">
        <f t="shared" si="24"/>
        <v>-11010.509394123408</v>
      </c>
      <c r="CI23" s="264">
        <f t="shared" si="24"/>
        <v>-11056.386516598985</v>
      </c>
      <c r="CJ23" s="264">
        <f t="shared" si="24"/>
        <v>-11102.45479375124</v>
      </c>
      <c r="CK23" s="264">
        <f t="shared" si="24"/>
        <v>-11148.715022058415</v>
      </c>
      <c r="CL23" s="264">
        <f t="shared" si="24"/>
        <v>-11195.168001317608</v>
      </c>
      <c r="CO23" s="264" t="e">
        <f t="shared" si="25"/>
        <v>#N/A</v>
      </c>
      <c r="CP23" s="264" t="e">
        <f t="shared" si="25"/>
        <v>#N/A</v>
      </c>
      <c r="CQ23" s="264" t="e">
        <f t="shared" si="25"/>
        <v>#N/A</v>
      </c>
      <c r="CR23" s="264" t="e">
        <f t="shared" si="25"/>
        <v>#N/A</v>
      </c>
      <c r="CS23" s="264" t="e">
        <f t="shared" si="25"/>
        <v>#N/A</v>
      </c>
      <c r="CT23" s="264" t="e">
        <f t="shared" si="25"/>
        <v>#N/A</v>
      </c>
      <c r="CU23" s="264" t="e">
        <f t="shared" si="25"/>
        <v>#N/A</v>
      </c>
      <c r="CV23" s="264" t="e">
        <f t="shared" si="25"/>
        <v>#N/A</v>
      </c>
      <c r="CW23" s="264" t="e">
        <f t="shared" si="25"/>
        <v>#N/A</v>
      </c>
      <c r="CX23" s="264" t="e">
        <f t="shared" si="25"/>
        <v>#N/A</v>
      </c>
      <c r="CY23" s="264" t="e">
        <f t="shared" si="26"/>
        <v>#N/A</v>
      </c>
      <c r="CZ23" s="264" t="e">
        <f t="shared" si="26"/>
        <v>#N/A</v>
      </c>
      <c r="DA23" s="264" t="e">
        <f t="shared" si="26"/>
        <v>#N/A</v>
      </c>
      <c r="DB23" s="264" t="e">
        <f t="shared" si="26"/>
        <v>#N/A</v>
      </c>
      <c r="DC23" s="264" t="e">
        <f t="shared" si="26"/>
        <v>#N/A</v>
      </c>
      <c r="DD23" s="264" t="e">
        <f t="shared" si="26"/>
        <v>#N/A</v>
      </c>
      <c r="DE23" s="264" t="e">
        <f t="shared" si="26"/>
        <v>#N/A</v>
      </c>
      <c r="DF23" s="264" t="e">
        <f t="shared" si="26"/>
        <v>#N/A</v>
      </c>
      <c r="DG23" s="264" t="e">
        <f t="shared" si="26"/>
        <v>#N/A</v>
      </c>
      <c r="DH23" s="264" t="e">
        <f t="shared" si="26"/>
        <v>#N/A</v>
      </c>
      <c r="DI23" s="264" t="e">
        <f t="shared" si="26"/>
        <v>#N/A</v>
      </c>
      <c r="DJ23" s="264" t="e">
        <f t="shared" si="26"/>
        <v>#N/A</v>
      </c>
      <c r="DK23" s="264" t="e">
        <f t="shared" si="26"/>
        <v>#N/A</v>
      </c>
      <c r="DL23" s="264" t="e">
        <f t="shared" si="26"/>
        <v>#N/A</v>
      </c>
    </row>
    <row r="24" spans="1:116" ht="14.25" customHeight="1" x14ac:dyDescent="0.35">
      <c r="G24" s="356" t="s">
        <v>646</v>
      </c>
      <c r="K24" s="24">
        <f t="shared" ref="K24:P25" si="27">SUMIF($3:$3,K$2,24:24)</f>
        <v>0</v>
      </c>
      <c r="L24" s="24">
        <f t="shared" si="27"/>
        <v>0</v>
      </c>
      <c r="M24" s="24">
        <f t="shared" si="27"/>
        <v>0</v>
      </c>
      <c r="N24" s="24">
        <f t="shared" si="27"/>
        <v>0</v>
      </c>
      <c r="O24" s="24">
        <f t="shared" si="27"/>
        <v>0</v>
      </c>
      <c r="P24" s="24">
        <f t="shared" si="27"/>
        <v>0</v>
      </c>
      <c r="S24" s="264">
        <f t="shared" si="18"/>
        <v>0</v>
      </c>
      <c r="T24" s="264">
        <f t="shared" si="18"/>
        <v>0</v>
      </c>
      <c r="U24" s="264">
        <f t="shared" si="18"/>
        <v>0</v>
      </c>
      <c r="V24" s="264">
        <f t="shared" si="18"/>
        <v>0</v>
      </c>
      <c r="W24" s="264">
        <f t="shared" si="18"/>
        <v>0</v>
      </c>
      <c r="X24" s="264">
        <f t="shared" si="18"/>
        <v>0</v>
      </c>
      <c r="Y24" s="264">
        <f t="shared" si="18"/>
        <v>0</v>
      </c>
      <c r="Z24" s="264">
        <f t="shared" si="18"/>
        <v>0</v>
      </c>
      <c r="AA24" s="264">
        <f t="shared" si="18"/>
        <v>0</v>
      </c>
      <c r="AB24" s="264">
        <f t="shared" si="18"/>
        <v>0</v>
      </c>
      <c r="AC24" s="264">
        <f t="shared" si="19"/>
        <v>0</v>
      </c>
      <c r="AD24" s="264">
        <f t="shared" si="19"/>
        <v>0</v>
      </c>
      <c r="AE24" s="264">
        <f t="shared" si="19"/>
        <v>0</v>
      </c>
      <c r="AF24" s="264">
        <f t="shared" si="19"/>
        <v>0</v>
      </c>
      <c r="AG24" s="264">
        <f t="shared" si="19"/>
        <v>0</v>
      </c>
      <c r="AH24" s="264">
        <f t="shared" si="19"/>
        <v>0</v>
      </c>
      <c r="AI24" s="264">
        <f t="shared" si="19"/>
        <v>0</v>
      </c>
      <c r="AJ24" s="264">
        <f t="shared" si="19"/>
        <v>0</v>
      </c>
      <c r="AK24" s="264">
        <f t="shared" si="19"/>
        <v>0</v>
      </c>
      <c r="AL24" s="264">
        <f t="shared" si="19"/>
        <v>0</v>
      </c>
      <c r="AM24" s="264">
        <f t="shared" si="20"/>
        <v>0</v>
      </c>
      <c r="AN24" s="264">
        <f t="shared" si="20"/>
        <v>0</v>
      </c>
      <c r="AO24" s="264">
        <f t="shared" si="20"/>
        <v>0</v>
      </c>
      <c r="AP24" s="264">
        <f t="shared" si="20"/>
        <v>0</v>
      </c>
      <c r="AQ24" s="264">
        <f t="shared" si="20"/>
        <v>0</v>
      </c>
      <c r="AR24" s="264">
        <f t="shared" si="20"/>
        <v>0</v>
      </c>
      <c r="AS24" s="264">
        <f t="shared" si="20"/>
        <v>0</v>
      </c>
      <c r="AT24" s="264">
        <f t="shared" si="20"/>
        <v>0</v>
      </c>
      <c r="AU24" s="264">
        <f t="shared" si="20"/>
        <v>0</v>
      </c>
      <c r="AV24" s="264">
        <f t="shared" si="20"/>
        <v>0</v>
      </c>
      <c r="AW24" s="264">
        <f t="shared" si="21"/>
        <v>0</v>
      </c>
      <c r="AX24" s="264">
        <f t="shared" si="21"/>
        <v>0</v>
      </c>
      <c r="AY24" s="264">
        <f t="shared" si="21"/>
        <v>0</v>
      </c>
      <c r="AZ24" s="264">
        <f t="shared" si="21"/>
        <v>0</v>
      </c>
      <c r="BA24" s="264">
        <f t="shared" si="21"/>
        <v>0</v>
      </c>
      <c r="BB24" s="264">
        <f t="shared" si="21"/>
        <v>0</v>
      </c>
      <c r="BC24" s="264">
        <f t="shared" si="21"/>
        <v>0</v>
      </c>
      <c r="BD24" s="264">
        <f t="shared" si="21"/>
        <v>0</v>
      </c>
      <c r="BE24" s="264">
        <f t="shared" si="21"/>
        <v>0</v>
      </c>
      <c r="BF24" s="264">
        <f t="shared" si="21"/>
        <v>0</v>
      </c>
      <c r="BG24" s="264">
        <f t="shared" si="22"/>
        <v>0</v>
      </c>
      <c r="BH24" s="264">
        <f t="shared" si="22"/>
        <v>0</v>
      </c>
      <c r="BI24" s="264">
        <f t="shared" si="22"/>
        <v>0</v>
      </c>
      <c r="BJ24" s="264">
        <f t="shared" si="22"/>
        <v>0</v>
      </c>
      <c r="BK24" s="264">
        <f t="shared" si="22"/>
        <v>0</v>
      </c>
      <c r="BL24" s="264">
        <f t="shared" si="22"/>
        <v>0</v>
      </c>
      <c r="BM24" s="264">
        <f t="shared" si="22"/>
        <v>0</v>
      </c>
      <c r="BN24" s="264">
        <f t="shared" si="22"/>
        <v>0</v>
      </c>
      <c r="BO24" s="264">
        <f t="shared" si="22"/>
        <v>0</v>
      </c>
      <c r="BP24" s="264">
        <f t="shared" si="22"/>
        <v>0</v>
      </c>
      <c r="BQ24" s="264">
        <f t="shared" si="23"/>
        <v>0</v>
      </c>
      <c r="BR24" s="264">
        <f t="shared" si="23"/>
        <v>0</v>
      </c>
      <c r="BS24" s="264">
        <f t="shared" si="23"/>
        <v>0</v>
      </c>
      <c r="BT24" s="264">
        <f t="shared" si="23"/>
        <v>0</v>
      </c>
      <c r="BU24" s="264">
        <f t="shared" si="23"/>
        <v>0</v>
      </c>
      <c r="BV24" s="264">
        <f t="shared" si="23"/>
        <v>0</v>
      </c>
      <c r="BW24" s="264">
        <f t="shared" si="23"/>
        <v>0</v>
      </c>
      <c r="BX24" s="264">
        <f t="shared" si="23"/>
        <v>0</v>
      </c>
      <c r="BY24" s="264">
        <f t="shared" si="23"/>
        <v>0</v>
      </c>
      <c r="BZ24" s="264">
        <f t="shared" si="23"/>
        <v>0</v>
      </c>
      <c r="CA24" s="264">
        <f t="shared" si="24"/>
        <v>0</v>
      </c>
      <c r="CB24" s="264">
        <f t="shared" si="24"/>
        <v>0</v>
      </c>
      <c r="CC24" s="264">
        <f t="shared" si="24"/>
        <v>0</v>
      </c>
      <c r="CD24" s="264">
        <f t="shared" si="24"/>
        <v>0</v>
      </c>
      <c r="CE24" s="264">
        <f t="shared" si="24"/>
        <v>0</v>
      </c>
      <c r="CF24" s="264">
        <f t="shared" si="24"/>
        <v>0</v>
      </c>
      <c r="CG24" s="264">
        <f t="shared" si="24"/>
        <v>0</v>
      </c>
      <c r="CH24" s="264">
        <f t="shared" si="24"/>
        <v>0</v>
      </c>
      <c r="CI24" s="264">
        <f t="shared" si="24"/>
        <v>0</v>
      </c>
      <c r="CJ24" s="264">
        <f t="shared" si="24"/>
        <v>0</v>
      </c>
      <c r="CK24" s="264">
        <f t="shared" si="24"/>
        <v>0</v>
      </c>
      <c r="CL24" s="264">
        <f t="shared" si="24"/>
        <v>0</v>
      </c>
      <c r="CO24" s="264">
        <f t="shared" si="25"/>
        <v>0</v>
      </c>
      <c r="CP24" s="264">
        <f t="shared" si="25"/>
        <v>0</v>
      </c>
      <c r="CQ24" s="264">
        <f t="shared" si="25"/>
        <v>0</v>
      </c>
      <c r="CR24" s="264">
        <f t="shared" si="25"/>
        <v>0</v>
      </c>
      <c r="CS24" s="264">
        <f t="shared" si="25"/>
        <v>0</v>
      </c>
      <c r="CT24" s="264">
        <f t="shared" si="25"/>
        <v>0</v>
      </c>
      <c r="CU24" s="264">
        <f t="shared" si="25"/>
        <v>0</v>
      </c>
      <c r="CV24" s="264">
        <f t="shared" si="25"/>
        <v>0</v>
      </c>
      <c r="CW24" s="264">
        <f t="shared" si="25"/>
        <v>0</v>
      </c>
      <c r="CX24" s="264">
        <f t="shared" si="25"/>
        <v>0</v>
      </c>
      <c r="CY24" s="264">
        <f t="shared" si="26"/>
        <v>0</v>
      </c>
      <c r="CZ24" s="264">
        <f t="shared" si="26"/>
        <v>0</v>
      </c>
      <c r="DA24" s="264">
        <f t="shared" si="26"/>
        <v>0</v>
      </c>
      <c r="DB24" s="264">
        <f t="shared" si="26"/>
        <v>0</v>
      </c>
      <c r="DC24" s="264">
        <f t="shared" si="26"/>
        <v>0</v>
      </c>
      <c r="DD24" s="264">
        <f t="shared" si="26"/>
        <v>0</v>
      </c>
      <c r="DE24" s="264">
        <f t="shared" si="26"/>
        <v>0</v>
      </c>
      <c r="DF24" s="264">
        <f t="shared" si="26"/>
        <v>0</v>
      </c>
      <c r="DG24" s="264">
        <f t="shared" si="26"/>
        <v>0</v>
      </c>
      <c r="DH24" s="264">
        <f t="shared" si="26"/>
        <v>0</v>
      </c>
      <c r="DI24" s="264">
        <f t="shared" si="26"/>
        <v>0</v>
      </c>
      <c r="DJ24" s="264">
        <f t="shared" si="26"/>
        <v>0</v>
      </c>
      <c r="DK24" s="264">
        <f t="shared" si="26"/>
        <v>0</v>
      </c>
      <c r="DL24" s="264">
        <f t="shared" si="26"/>
        <v>0</v>
      </c>
    </row>
    <row r="25" spans="1:116" ht="14.25" customHeight="1" x14ac:dyDescent="0.35">
      <c r="G25" s="35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264">
        <f t="shared" si="18"/>
        <v>-83.333333333333329</v>
      </c>
      <c r="T25" s="264">
        <f t="shared" si="18"/>
        <v>-83.333333333333329</v>
      </c>
      <c r="U25" s="264">
        <f t="shared" si="18"/>
        <v>-83.333333333333329</v>
      </c>
      <c r="V25" s="264">
        <f t="shared" si="18"/>
        <v>-83.333333333333329</v>
      </c>
      <c r="W25" s="264">
        <f t="shared" si="18"/>
        <v>-83.333333333333329</v>
      </c>
      <c r="X25" s="264">
        <f t="shared" si="18"/>
        <v>-83.333333333333329</v>
      </c>
      <c r="Y25" s="264">
        <f t="shared" si="18"/>
        <v>-83.333333333333329</v>
      </c>
      <c r="Z25" s="264">
        <f t="shared" si="18"/>
        <v>-83.333333333333329</v>
      </c>
      <c r="AA25" s="264">
        <f t="shared" si="18"/>
        <v>-83.333333333333329</v>
      </c>
      <c r="AB25" s="264">
        <f t="shared" si="18"/>
        <v>-83.333333333333329</v>
      </c>
      <c r="AC25" s="264">
        <f t="shared" si="19"/>
        <v>-83.333333333333329</v>
      </c>
      <c r="AD25" s="264">
        <f t="shared" si="19"/>
        <v>-83.333333333333329</v>
      </c>
      <c r="AE25" s="264">
        <f t="shared" si="19"/>
        <v>-83.333333333333329</v>
      </c>
      <c r="AF25" s="264">
        <f t="shared" si="19"/>
        <v>-83.333333333333329</v>
      </c>
      <c r="AG25" s="264">
        <f t="shared" si="19"/>
        <v>-83.333333333333329</v>
      </c>
      <c r="AH25" s="264">
        <f t="shared" si="19"/>
        <v>-83.333333333333329</v>
      </c>
      <c r="AI25" s="264">
        <f t="shared" si="19"/>
        <v>-83.333333333333329</v>
      </c>
      <c r="AJ25" s="264">
        <f t="shared" si="19"/>
        <v>-83.333333333333329</v>
      </c>
      <c r="AK25" s="264">
        <f t="shared" si="19"/>
        <v>-83.333333333333329</v>
      </c>
      <c r="AL25" s="264">
        <f t="shared" si="19"/>
        <v>-83.333333333333329</v>
      </c>
      <c r="AM25" s="264">
        <f t="shared" si="20"/>
        <v>-83.333333333333329</v>
      </c>
      <c r="AN25" s="264">
        <f t="shared" si="20"/>
        <v>-83.333333333333329</v>
      </c>
      <c r="AO25" s="264">
        <f t="shared" si="20"/>
        <v>-83.333333333333329</v>
      </c>
      <c r="AP25" s="264">
        <f t="shared" si="20"/>
        <v>-83.333333333333329</v>
      </c>
      <c r="AQ25" s="264">
        <f t="shared" si="20"/>
        <v>-83.333333333333329</v>
      </c>
      <c r="AR25" s="264">
        <f t="shared" si="20"/>
        <v>-83.333333333333329</v>
      </c>
      <c r="AS25" s="264">
        <f t="shared" si="20"/>
        <v>-83.333333333333329</v>
      </c>
      <c r="AT25" s="264">
        <f t="shared" si="20"/>
        <v>-83.333333333333329</v>
      </c>
      <c r="AU25" s="264">
        <f t="shared" si="20"/>
        <v>-83.333333333333329</v>
      </c>
      <c r="AV25" s="264">
        <f t="shared" si="20"/>
        <v>-83.333333333333329</v>
      </c>
      <c r="AW25" s="264">
        <f t="shared" si="21"/>
        <v>-83.333333333333329</v>
      </c>
      <c r="AX25" s="264">
        <f t="shared" si="21"/>
        <v>-83.333333333333329</v>
      </c>
      <c r="AY25" s="264">
        <f t="shared" si="21"/>
        <v>-83.333333333333329</v>
      </c>
      <c r="AZ25" s="264">
        <f t="shared" si="21"/>
        <v>-83.333333333333329</v>
      </c>
      <c r="BA25" s="264">
        <f t="shared" si="21"/>
        <v>-83.333333333333329</v>
      </c>
      <c r="BB25" s="264">
        <f t="shared" si="21"/>
        <v>-83.333333333333329</v>
      </c>
      <c r="BC25" s="264">
        <f t="shared" si="21"/>
        <v>-83.333333333333329</v>
      </c>
      <c r="BD25" s="264">
        <f t="shared" si="21"/>
        <v>-83.333333333333329</v>
      </c>
      <c r="BE25" s="264">
        <f t="shared" si="21"/>
        <v>-83.333333333333329</v>
      </c>
      <c r="BF25" s="264">
        <f t="shared" si="21"/>
        <v>-83.333333333333329</v>
      </c>
      <c r="BG25" s="264">
        <f t="shared" si="22"/>
        <v>-83.333333333333329</v>
      </c>
      <c r="BH25" s="264">
        <f t="shared" si="22"/>
        <v>-83.333333333333329</v>
      </c>
      <c r="BI25" s="264">
        <f t="shared" si="22"/>
        <v>-83.333333333333329</v>
      </c>
      <c r="BJ25" s="264">
        <f t="shared" si="22"/>
        <v>-83.333333333333329</v>
      </c>
      <c r="BK25" s="264">
        <f t="shared" si="22"/>
        <v>-83.333333333333329</v>
      </c>
      <c r="BL25" s="264">
        <f t="shared" si="22"/>
        <v>-83.333333333333329</v>
      </c>
      <c r="BM25" s="264">
        <f t="shared" si="22"/>
        <v>-83.333333333333329</v>
      </c>
      <c r="BN25" s="264">
        <f t="shared" si="22"/>
        <v>-83.333333333333329</v>
      </c>
      <c r="BO25" s="264">
        <f t="shared" si="22"/>
        <v>-83.333333333333329</v>
      </c>
      <c r="BP25" s="264">
        <f t="shared" si="22"/>
        <v>-83.333333333333329</v>
      </c>
      <c r="BQ25" s="264">
        <f t="shared" si="23"/>
        <v>-83.333333333333329</v>
      </c>
      <c r="BR25" s="264">
        <f t="shared" si="23"/>
        <v>-83.333333333333329</v>
      </c>
      <c r="BS25" s="264">
        <f t="shared" si="23"/>
        <v>-83.333333333333329</v>
      </c>
      <c r="BT25" s="264">
        <f t="shared" si="23"/>
        <v>-83.333333333333329</v>
      </c>
      <c r="BU25" s="264">
        <f t="shared" si="23"/>
        <v>-83.333333333333329</v>
      </c>
      <c r="BV25" s="264">
        <f t="shared" si="23"/>
        <v>-83.333333333333329</v>
      </c>
      <c r="BW25" s="264">
        <f t="shared" si="23"/>
        <v>-83.333333333333329</v>
      </c>
      <c r="BX25" s="264">
        <f t="shared" si="23"/>
        <v>-83.333333333333329</v>
      </c>
      <c r="BY25" s="264">
        <f t="shared" si="23"/>
        <v>-83.333333333333329</v>
      </c>
      <c r="BZ25" s="264">
        <f t="shared" si="23"/>
        <v>-83.333333333333329</v>
      </c>
      <c r="CA25" s="264">
        <f t="shared" si="24"/>
        <v>-83.333333333333329</v>
      </c>
      <c r="CB25" s="264">
        <f t="shared" si="24"/>
        <v>-83.333333333333329</v>
      </c>
      <c r="CC25" s="264">
        <f t="shared" si="24"/>
        <v>-83.333333333333329</v>
      </c>
      <c r="CD25" s="264">
        <f t="shared" si="24"/>
        <v>-83.333333333333329</v>
      </c>
      <c r="CE25" s="264">
        <f t="shared" si="24"/>
        <v>-83.333333333333329</v>
      </c>
      <c r="CF25" s="264">
        <f t="shared" si="24"/>
        <v>-83.333333333333329</v>
      </c>
      <c r="CG25" s="264">
        <f t="shared" si="24"/>
        <v>-83.333333333333329</v>
      </c>
      <c r="CH25" s="264">
        <f t="shared" si="24"/>
        <v>-83.333333333333329</v>
      </c>
      <c r="CI25" s="264">
        <f t="shared" si="24"/>
        <v>-83.333333333333329</v>
      </c>
      <c r="CJ25" s="264">
        <f t="shared" si="24"/>
        <v>-83.333333333333329</v>
      </c>
      <c r="CK25" s="264">
        <f t="shared" si="24"/>
        <v>-83.333333333333329</v>
      </c>
      <c r="CL25" s="264">
        <f t="shared" si="24"/>
        <v>-83.333333333333329</v>
      </c>
      <c r="CO25" s="264" t="e">
        <f t="shared" si="25"/>
        <v>#N/A</v>
      </c>
      <c r="CP25" s="264" t="e">
        <f t="shared" si="25"/>
        <v>#N/A</v>
      </c>
      <c r="CQ25" s="264" t="e">
        <f t="shared" si="25"/>
        <v>#N/A</v>
      </c>
      <c r="CR25" s="264" t="e">
        <f t="shared" si="25"/>
        <v>#N/A</v>
      </c>
      <c r="CS25" s="264" t="e">
        <f t="shared" si="25"/>
        <v>#N/A</v>
      </c>
      <c r="CT25" s="264" t="e">
        <f t="shared" si="25"/>
        <v>#N/A</v>
      </c>
      <c r="CU25" s="264" t="e">
        <f t="shared" si="25"/>
        <v>#N/A</v>
      </c>
      <c r="CV25" s="264" t="e">
        <f t="shared" si="25"/>
        <v>#N/A</v>
      </c>
      <c r="CW25" s="264" t="e">
        <f t="shared" si="25"/>
        <v>#N/A</v>
      </c>
      <c r="CX25" s="264" t="e">
        <f t="shared" si="25"/>
        <v>#N/A</v>
      </c>
      <c r="CY25" s="264" t="e">
        <f t="shared" si="26"/>
        <v>#N/A</v>
      </c>
      <c r="CZ25" s="264" t="e">
        <f t="shared" si="26"/>
        <v>#N/A</v>
      </c>
      <c r="DA25" s="264" t="e">
        <f t="shared" si="26"/>
        <v>#N/A</v>
      </c>
      <c r="DB25" s="264" t="e">
        <f t="shared" si="26"/>
        <v>#N/A</v>
      </c>
      <c r="DC25" s="264" t="e">
        <f t="shared" si="26"/>
        <v>#N/A</v>
      </c>
      <c r="DD25" s="264" t="e">
        <f t="shared" si="26"/>
        <v>#N/A</v>
      </c>
      <c r="DE25" s="264" t="e">
        <f t="shared" si="26"/>
        <v>#N/A</v>
      </c>
      <c r="DF25" s="264" t="e">
        <f t="shared" si="26"/>
        <v>#N/A</v>
      </c>
      <c r="DG25" s="264" t="e">
        <f t="shared" si="26"/>
        <v>#N/A</v>
      </c>
      <c r="DH25" s="264" t="e">
        <f t="shared" si="26"/>
        <v>#N/A</v>
      </c>
      <c r="DI25" s="264" t="e">
        <f t="shared" si="26"/>
        <v>#N/A</v>
      </c>
      <c r="DJ25" s="264" t="e">
        <f t="shared" si="26"/>
        <v>#N/A</v>
      </c>
      <c r="DK25" s="264" t="e">
        <f t="shared" si="26"/>
        <v>#N/A</v>
      </c>
      <c r="DL25" s="264" t="e">
        <f t="shared" si="26"/>
        <v>#N/A</v>
      </c>
    </row>
    <row r="26" spans="1:116" ht="14.25" customHeight="1" x14ac:dyDescent="0.35">
      <c r="G26" s="9" t="s">
        <v>652</v>
      </c>
      <c r="K26" s="63">
        <f t="shared" ref="K26:P26" si="28">SUM(K21:K25)</f>
        <v>-407350.40000000008</v>
      </c>
      <c r="L26" s="63">
        <f t="shared" si="28"/>
        <v>-873159.75759692932</v>
      </c>
      <c r="M26" s="63">
        <f t="shared" si="28"/>
        <v>-938567.3342733382</v>
      </c>
      <c r="N26" s="63">
        <f t="shared" si="28"/>
        <v>-1008395.7900876808</v>
      </c>
      <c r="O26" s="63">
        <f t="shared" si="28"/>
        <v>-1082926.3077558465</v>
      </c>
      <c r="P26" s="63">
        <f t="shared" si="28"/>
        <v>-649830.52849496482</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-71150.138867988819</v>
      </c>
      <c r="AF26" s="118">
        <f t="shared" si="29"/>
        <v>-71437.444287184175</v>
      </c>
      <c r="AG26" s="118">
        <f t="shared" si="29"/>
        <v>-71726.527115910969</v>
      </c>
      <c r="AH26" s="118">
        <f t="shared" si="29"/>
        <v>-72017.397177974053</v>
      </c>
      <c r="AI26" s="118">
        <f t="shared" si="29"/>
        <v>-72310.064348185348</v>
      </c>
      <c r="AJ26" s="118">
        <f t="shared" si="29"/>
        <v>-72604.538552618877</v>
      </c>
      <c r="AK26" s="118">
        <f t="shared" si="29"/>
        <v>-72900.829768865471</v>
      </c>
      <c r="AL26" s="118">
        <f t="shared" si="29"/>
        <v>-73198.948026291007</v>
      </c>
      <c r="AM26" s="118">
        <f t="shared" si="29"/>
        <v>-73498.903406294354</v>
      </c>
      <c r="AN26" s="118">
        <f t="shared" si="29"/>
        <v>-73800.706042565886</v>
      </c>
      <c r="AO26" s="118">
        <f t="shared" si="29"/>
        <v>-74104.366121348648</v>
      </c>
      <c r="AP26" s="118">
        <f t="shared" si="29"/>
        <v>-74409.893881701588</v>
      </c>
      <c r="AQ26" s="118">
        <f t="shared" si="29"/>
        <v>-76477.582615761552</v>
      </c>
      <c r="AR26" s="118">
        <f t="shared" si="29"/>
        <v>-76786.876669007819</v>
      </c>
      <c r="AS26" s="118">
        <f t="shared" si="29"/>
        <v>-77098.069440528474</v>
      </c>
      <c r="AT26" s="118">
        <f t="shared" si="29"/>
        <v>-77411.171383287656</v>
      </c>
      <c r="AU26" s="118">
        <f t="shared" si="29"/>
        <v>-77726.193004393106</v>
      </c>
      <c r="AV26" s="118">
        <f t="shared" si="29"/>
        <v>-78043.144865366907</v>
      </c>
      <c r="AW26" s="118">
        <f t="shared" si="29"/>
        <v>-78362.037582415811</v>
      </c>
      <c r="AX26" s="118">
        <f t="shared" si="29"/>
        <v>-78682.881826703902</v>
      </c>
      <c r="AY26" s="118">
        <f t="shared" ref="AY26:CD26" si="30">SUM(AY21:AY25)</f>
        <v>-79005.688324626433</v>
      </c>
      <c r="AZ26" s="118">
        <f t="shared" si="30"/>
        <v>-79330.467858084754</v>
      </c>
      <c r="BA26" s="118">
        <f t="shared" si="30"/>
        <v>-79657.231264761547</v>
      </c>
      <c r="BB26" s="118">
        <f t="shared" si="30"/>
        <v>-79985.989438400327</v>
      </c>
      <c r="BC26" s="118">
        <f t="shared" si="30"/>
        <v>-82165.050479083802</v>
      </c>
      <c r="BD26" s="118">
        <f t="shared" si="30"/>
        <v>-82497.831093512956</v>
      </c>
      <c r="BE26" s="118">
        <f t="shared" si="30"/>
        <v>-82832.639495289783</v>
      </c>
      <c r="BF26" s="118">
        <f t="shared" si="30"/>
        <v>-83169.486805202338</v>
      </c>
      <c r="BG26" s="118">
        <f t="shared" si="30"/>
        <v>-83508.38420150477</v>
      </c>
      <c r="BH26" s="118">
        <f t="shared" si="30"/>
        <v>-83849.342920206967</v>
      </c>
      <c r="BI26" s="118">
        <f t="shared" si="30"/>
        <v>-84192.374255361137</v>
      </c>
      <c r="BJ26" s="118">
        <f t="shared" si="30"/>
        <v>-84537.48955934729</v>
      </c>
      <c r="BK26" s="118">
        <f t="shared" si="30"/>
        <v>-84884.700243169165</v>
      </c>
      <c r="BL26" s="118">
        <f t="shared" si="30"/>
        <v>-85234.017776737819</v>
      </c>
      <c r="BM26" s="118">
        <f t="shared" si="30"/>
        <v>-85585.453689173344</v>
      </c>
      <c r="BN26" s="118">
        <f t="shared" si="30"/>
        <v>-85939.019569091601</v>
      </c>
      <c r="BO26" s="118">
        <f t="shared" si="30"/>
        <v>-88235.439072403547</v>
      </c>
      <c r="BP26" s="118">
        <f t="shared" si="30"/>
        <v>-88593.299892612413</v>
      </c>
      <c r="BQ26" s="118">
        <f t="shared" si="30"/>
        <v>-88953.325806109482</v>
      </c>
      <c r="BR26" s="118">
        <f t="shared" si="30"/>
        <v>-89315.528642479199</v>
      </c>
      <c r="BS26" s="118">
        <f t="shared" si="30"/>
        <v>-89679.920292294264</v>
      </c>
      <c r="BT26" s="118">
        <f t="shared" si="30"/>
        <v>-90046.512707423666</v>
      </c>
      <c r="BU26" s="118">
        <f t="shared" si="30"/>
        <v>-90415.317901333663</v>
      </c>
      <c r="BV26" s="118">
        <f t="shared" si="30"/>
        <v>-90786.347949397066</v>
      </c>
      <c r="BW26" s="118">
        <f t="shared" si="30"/>
        <v>-91159.61498919563</v>
      </c>
      <c r="BX26" s="118">
        <f t="shared" si="30"/>
        <v>-91535.131220834941</v>
      </c>
      <c r="BY26" s="118">
        <f t="shared" si="30"/>
        <v>-91912.908907248318</v>
      </c>
      <c r="BZ26" s="118">
        <f t="shared" si="30"/>
        <v>-92292.960374514252</v>
      </c>
      <c r="CA26" s="118">
        <f t="shared" si="30"/>
        <v>-53904.022086237739</v>
      </c>
      <c r="CB26" s="118">
        <f t="shared" si="30"/>
        <v>-53948.583151463419</v>
      </c>
      <c r="CC26" s="118">
        <f t="shared" si="30"/>
        <v>-53993.329887794331</v>
      </c>
      <c r="CD26" s="118">
        <f t="shared" si="30"/>
        <v>-54038.263068860026</v>
      </c>
      <c r="CE26" s="118">
        <f t="shared" ref="CE26:CL26" si="31">SUM(CE21:CE25)</f>
        <v>-54083.383471513538</v>
      </c>
      <c r="CF26" s="118">
        <f t="shared" si="31"/>
        <v>-54128.691875844073</v>
      </c>
      <c r="CG26" s="118">
        <f t="shared" si="31"/>
        <v>-54174.189065193757</v>
      </c>
      <c r="CH26" s="118">
        <f t="shared" si="31"/>
        <v>-54219.87582616508</v>
      </c>
      <c r="CI26" s="118">
        <f t="shared" si="31"/>
        <v>-54265.752948640657</v>
      </c>
      <c r="CJ26" s="118">
        <f t="shared" si="31"/>
        <v>-54311.821225792912</v>
      </c>
      <c r="CK26" s="118">
        <f t="shared" si="31"/>
        <v>-54358.081454100087</v>
      </c>
      <c r="CL26" s="118">
        <f t="shared" si="31"/>
        <v>-54404.53443335928</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35">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35">
      <c r="A28" s="31" t="s">
        <v>218</v>
      </c>
      <c r="B28" s="31"/>
      <c r="C28" s="31"/>
      <c r="D28" s="31"/>
      <c r="E28" s="31"/>
      <c r="F28" s="31"/>
      <c r="G28" s="312" t="s">
        <v>653</v>
      </c>
      <c r="H28" s="310"/>
      <c r="I28" s="310"/>
      <c r="J28" s="310"/>
      <c r="K28" s="310"/>
      <c r="L28" s="310"/>
      <c r="M28" s="310"/>
      <c r="N28" s="310"/>
      <c r="O28" s="310"/>
      <c r="P28" s="313"/>
      <c r="S28" s="311"/>
      <c r="T28" s="310"/>
      <c r="U28" s="310"/>
      <c r="V28" s="310"/>
      <c r="W28" s="310"/>
      <c r="X28" s="310"/>
      <c r="Y28" s="310"/>
      <c r="Z28" s="310"/>
      <c r="AA28" s="310"/>
      <c r="AB28" s="310"/>
      <c r="AC28" s="310"/>
      <c r="AD28" s="310"/>
      <c r="AE28" s="310"/>
      <c r="AF28" s="310"/>
      <c r="AG28" s="310"/>
      <c r="AH28" s="310"/>
      <c r="AI28" s="310"/>
      <c r="AJ28" s="310"/>
      <c r="AK28" s="310"/>
      <c r="AL28" s="310"/>
      <c r="AM28" s="310"/>
      <c r="AN28" s="310"/>
      <c r="AO28" s="310"/>
      <c r="AP28" s="310"/>
      <c r="AQ28" s="310"/>
      <c r="AR28" s="310"/>
      <c r="AS28" s="310"/>
      <c r="AT28" s="310"/>
      <c r="AU28" s="310"/>
      <c r="AV28" s="310"/>
      <c r="AW28" s="310"/>
      <c r="AX28" s="310"/>
      <c r="AY28" s="310"/>
      <c r="AZ28" s="310"/>
      <c r="BA28" s="310"/>
      <c r="BB28" s="310"/>
      <c r="BC28" s="310"/>
      <c r="BD28" s="310"/>
      <c r="BE28" s="310"/>
      <c r="BF28" s="310"/>
      <c r="BG28" s="310"/>
      <c r="BH28" s="310"/>
      <c r="BI28" s="310"/>
      <c r="BJ28" s="310"/>
      <c r="BK28" s="310"/>
      <c r="BL28" s="310"/>
      <c r="BM28" s="310"/>
      <c r="BN28" s="310"/>
      <c r="BO28" s="310"/>
      <c r="BP28" s="310"/>
      <c r="BQ28" s="310"/>
      <c r="BR28" s="310"/>
      <c r="BS28" s="310"/>
      <c r="BT28" s="310"/>
      <c r="BU28" s="310"/>
      <c r="BV28" s="310"/>
      <c r="BW28" s="310"/>
      <c r="BX28" s="310"/>
      <c r="BY28" s="310"/>
      <c r="BZ28" s="310"/>
      <c r="CA28" s="310"/>
      <c r="CB28" s="310"/>
      <c r="CC28" s="310"/>
      <c r="CD28" s="310"/>
      <c r="CE28" s="310"/>
      <c r="CF28" s="310"/>
      <c r="CG28" s="310"/>
      <c r="CH28" s="310"/>
      <c r="CI28" s="310"/>
      <c r="CJ28" s="310"/>
      <c r="CK28" s="310"/>
      <c r="CL28" s="313"/>
      <c r="CN28" s="311"/>
      <c r="CO28" s="310"/>
      <c r="CP28" s="310"/>
      <c r="CQ28" s="310"/>
      <c r="CR28" s="310"/>
      <c r="CS28" s="310"/>
      <c r="CT28" s="310"/>
      <c r="CU28" s="310"/>
      <c r="CV28" s="310"/>
      <c r="CW28" s="310"/>
      <c r="CX28" s="310"/>
      <c r="CY28" s="310"/>
      <c r="CZ28" s="310"/>
      <c r="DA28" s="310"/>
      <c r="DB28" s="310"/>
      <c r="DC28" s="310"/>
      <c r="DD28" s="310"/>
      <c r="DE28" s="310"/>
      <c r="DF28" s="310"/>
      <c r="DG28" s="310"/>
      <c r="DH28" s="310"/>
      <c r="DI28" s="310"/>
      <c r="DJ28" s="310"/>
      <c r="DK28" s="310"/>
      <c r="DL28" s="313"/>
    </row>
    <row r="29" spans="1:116" x14ac:dyDescent="0.35">
      <c r="G29" s="13" t="s">
        <v>654</v>
      </c>
      <c r="H29" s="12"/>
      <c r="I29" s="12"/>
      <c r="J29" s="12"/>
      <c r="K29" s="12"/>
      <c r="L29" s="12"/>
      <c r="M29" s="12"/>
      <c r="N29" s="12"/>
      <c r="O29" s="12"/>
      <c r="P29" s="12"/>
    </row>
    <row r="30" spans="1:116" x14ac:dyDescent="0.35">
      <c r="G30" s="95" t="s">
        <v>784</v>
      </c>
      <c r="J30" s="358">
        <v>0.05</v>
      </c>
      <c r="L30" s="24"/>
      <c r="M30" s="24"/>
      <c r="N30" s="24"/>
      <c r="O30" s="24"/>
      <c r="P30" s="24"/>
    </row>
    <row r="31" spans="1:116" x14ac:dyDescent="0.35">
      <c r="G31" s="95" t="s">
        <v>215</v>
      </c>
      <c r="J31" s="358">
        <v>0.2</v>
      </c>
      <c r="L31" s="24"/>
      <c r="M31" s="24"/>
      <c r="N31" s="24"/>
      <c r="O31" s="24"/>
      <c r="P31" s="24"/>
    </row>
    <row r="35" spans="1:116" x14ac:dyDescent="0.35">
      <c r="H35" s="278"/>
      <c r="I35" s="278"/>
    </row>
    <row r="37" spans="1:116" x14ac:dyDescent="0.35">
      <c r="G37" s="13" t="s">
        <v>655</v>
      </c>
      <c r="I37" s="278" t="s">
        <v>656</v>
      </c>
      <c r="J37" s="278" t="s">
        <v>216</v>
      </c>
      <c r="K37" s="278"/>
      <c r="L37" s="278"/>
      <c r="M37" s="278"/>
      <c r="N37" s="278"/>
      <c r="O37" s="278"/>
      <c r="P37" s="278"/>
    </row>
    <row r="38" spans="1:116" x14ac:dyDescent="0.35">
      <c r="G38" s="356" t="s">
        <v>657</v>
      </c>
      <c r="H38" s="164"/>
      <c r="I38" s="359">
        <v>100000</v>
      </c>
      <c r="J38" s="36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80">
        <f t="shared" ref="S38:AB41" si="34">-+$I38*(1+$J$30)^(YEAR(S$2)-YEAR(MAX($J38,$R$2)))*(EOMONTH($J38,0)&lt;=S$2)*(1+$J$31)/12</f>
        <v>-10000</v>
      </c>
      <c r="T38" s="280">
        <f t="shared" si="34"/>
        <v>-10000</v>
      </c>
      <c r="U38" s="280">
        <f t="shared" si="34"/>
        <v>-10000</v>
      </c>
      <c r="V38" s="280">
        <f t="shared" si="34"/>
        <v>-10000</v>
      </c>
      <c r="W38" s="280">
        <f t="shared" si="34"/>
        <v>-10000</v>
      </c>
      <c r="X38" s="280">
        <f t="shared" si="34"/>
        <v>-10000</v>
      </c>
      <c r="Y38" s="280">
        <f t="shared" si="34"/>
        <v>-10000</v>
      </c>
      <c r="Z38" s="280">
        <f t="shared" si="34"/>
        <v>-10000</v>
      </c>
      <c r="AA38" s="280">
        <f t="shared" si="34"/>
        <v>-10000</v>
      </c>
      <c r="AB38" s="280">
        <f t="shared" si="34"/>
        <v>-10000</v>
      </c>
      <c r="AC38" s="280">
        <f t="shared" ref="AC38:AL41" si="35">-+$I38*(1+$J$30)^(YEAR(AC$2)-YEAR(MAX($J38,$R$2)))*(EOMONTH($J38,0)&lt;=AC$2)*(1+$J$31)/12</f>
        <v>-10000</v>
      </c>
      <c r="AD38" s="280">
        <f t="shared" si="35"/>
        <v>-10000</v>
      </c>
      <c r="AE38" s="280">
        <f t="shared" si="35"/>
        <v>-10500</v>
      </c>
      <c r="AF38" s="280">
        <f t="shared" si="35"/>
        <v>-10500</v>
      </c>
      <c r="AG38" s="280">
        <f t="shared" si="35"/>
        <v>-10500</v>
      </c>
      <c r="AH38" s="280">
        <f t="shared" si="35"/>
        <v>-10500</v>
      </c>
      <c r="AI38" s="280">
        <f t="shared" si="35"/>
        <v>-10500</v>
      </c>
      <c r="AJ38" s="280">
        <f t="shared" si="35"/>
        <v>-10500</v>
      </c>
      <c r="AK38" s="280">
        <f t="shared" si="35"/>
        <v>-10500</v>
      </c>
      <c r="AL38" s="280">
        <f t="shared" si="35"/>
        <v>-10500</v>
      </c>
      <c r="AM38" s="280">
        <f t="shared" ref="AM38:AV41" si="36">-+$I38*(1+$J$30)^(YEAR(AM$2)-YEAR(MAX($J38,$R$2)))*(EOMONTH($J38,0)&lt;=AM$2)*(1+$J$31)/12</f>
        <v>-10500</v>
      </c>
      <c r="AN38" s="280">
        <f t="shared" si="36"/>
        <v>-10500</v>
      </c>
      <c r="AO38" s="280">
        <f t="shared" si="36"/>
        <v>-10500</v>
      </c>
      <c r="AP38" s="280">
        <f t="shared" si="36"/>
        <v>-10500</v>
      </c>
      <c r="AQ38" s="280">
        <f t="shared" si="36"/>
        <v>-11025</v>
      </c>
      <c r="AR38" s="280">
        <f t="shared" si="36"/>
        <v>-11025</v>
      </c>
      <c r="AS38" s="280">
        <f t="shared" si="36"/>
        <v>-11025</v>
      </c>
      <c r="AT38" s="280">
        <f t="shared" si="36"/>
        <v>-11025</v>
      </c>
      <c r="AU38" s="280">
        <f t="shared" si="36"/>
        <v>-11025</v>
      </c>
      <c r="AV38" s="280">
        <f t="shared" si="36"/>
        <v>-11025</v>
      </c>
      <c r="AW38" s="280">
        <f t="shared" ref="AW38:BF41" si="37">-+$I38*(1+$J$30)^(YEAR(AW$2)-YEAR(MAX($J38,$R$2)))*(EOMONTH($J38,0)&lt;=AW$2)*(1+$J$31)/12</f>
        <v>-11025</v>
      </c>
      <c r="AX38" s="280">
        <f t="shared" si="37"/>
        <v>-11025</v>
      </c>
      <c r="AY38" s="280">
        <f t="shared" si="37"/>
        <v>-11025</v>
      </c>
      <c r="AZ38" s="280">
        <f t="shared" si="37"/>
        <v>-11025</v>
      </c>
      <c r="BA38" s="280">
        <f t="shared" si="37"/>
        <v>-11025</v>
      </c>
      <c r="BB38" s="280">
        <f t="shared" si="37"/>
        <v>-11025</v>
      </c>
      <c r="BC38" s="280">
        <f t="shared" si="37"/>
        <v>-11576.25</v>
      </c>
      <c r="BD38" s="280">
        <f t="shared" si="37"/>
        <v>-11576.25</v>
      </c>
      <c r="BE38" s="280">
        <f t="shared" si="37"/>
        <v>-11576.25</v>
      </c>
      <c r="BF38" s="280">
        <f t="shared" si="37"/>
        <v>-11576.25</v>
      </c>
      <c r="BG38" s="280">
        <f t="shared" ref="BG38:BP41" si="38">-+$I38*(1+$J$30)^(YEAR(BG$2)-YEAR(MAX($J38,$R$2)))*(EOMONTH($J38,0)&lt;=BG$2)*(1+$J$31)/12</f>
        <v>-11576.25</v>
      </c>
      <c r="BH38" s="280">
        <f t="shared" si="38"/>
        <v>-11576.25</v>
      </c>
      <c r="BI38" s="280">
        <f t="shared" si="38"/>
        <v>-11576.25</v>
      </c>
      <c r="BJ38" s="280">
        <f t="shared" si="38"/>
        <v>-11576.25</v>
      </c>
      <c r="BK38" s="280">
        <f t="shared" si="38"/>
        <v>-11576.25</v>
      </c>
      <c r="BL38" s="280">
        <f t="shared" si="38"/>
        <v>-11576.25</v>
      </c>
      <c r="BM38" s="280">
        <f t="shared" si="38"/>
        <v>-11576.25</v>
      </c>
      <c r="BN38" s="280">
        <f t="shared" si="38"/>
        <v>-11576.25</v>
      </c>
      <c r="BO38" s="280">
        <f t="shared" si="38"/>
        <v>-12155.0625</v>
      </c>
      <c r="BP38" s="280">
        <f t="shared" si="38"/>
        <v>-12155.0625</v>
      </c>
      <c r="BQ38" s="280">
        <f t="shared" ref="BQ38:BZ41" si="39">-+$I38*(1+$J$30)^(YEAR(BQ$2)-YEAR(MAX($J38,$R$2)))*(EOMONTH($J38,0)&lt;=BQ$2)*(1+$J$31)/12</f>
        <v>-12155.0625</v>
      </c>
      <c r="BR38" s="280">
        <f t="shared" si="39"/>
        <v>-12155.0625</v>
      </c>
      <c r="BS38" s="280">
        <f t="shared" si="39"/>
        <v>-12155.0625</v>
      </c>
      <c r="BT38" s="280">
        <f t="shared" si="39"/>
        <v>-12155.0625</v>
      </c>
      <c r="BU38" s="280">
        <f t="shared" si="39"/>
        <v>-12155.0625</v>
      </c>
      <c r="BV38" s="280">
        <f t="shared" si="39"/>
        <v>-12155.0625</v>
      </c>
      <c r="BW38" s="280">
        <f t="shared" si="39"/>
        <v>-12155.0625</v>
      </c>
      <c r="BX38" s="280">
        <f t="shared" si="39"/>
        <v>-12155.0625</v>
      </c>
      <c r="BY38" s="280">
        <f t="shared" si="39"/>
        <v>-12155.0625</v>
      </c>
      <c r="BZ38" s="280">
        <f t="shared" si="39"/>
        <v>-12155.0625</v>
      </c>
      <c r="CA38" s="280">
        <f t="shared" ref="CA38:CL41" si="40">-+$I38*(1+$J$30)^(YEAR(CA$2)-YEAR(MAX($J38,$R$2)))*(EOMONTH($J38,0)&lt;=CA$2)*(1+$J$31)/12</f>
        <v>-12762.815625000001</v>
      </c>
      <c r="CB38" s="280">
        <f t="shared" si="40"/>
        <v>-12762.815625000001</v>
      </c>
      <c r="CC38" s="280">
        <f t="shared" si="40"/>
        <v>-12762.815625000001</v>
      </c>
      <c r="CD38" s="280">
        <f t="shared" si="40"/>
        <v>-12762.815625000001</v>
      </c>
      <c r="CE38" s="280">
        <f t="shared" si="40"/>
        <v>-12762.815625000001</v>
      </c>
      <c r="CF38" s="280">
        <f t="shared" si="40"/>
        <v>-12762.815625000001</v>
      </c>
      <c r="CG38" s="280">
        <f t="shared" si="40"/>
        <v>-12762.815625000001</v>
      </c>
      <c r="CH38" s="280">
        <f t="shared" si="40"/>
        <v>-12762.815625000001</v>
      </c>
      <c r="CI38" s="280">
        <f t="shared" si="40"/>
        <v>-12762.815625000001</v>
      </c>
      <c r="CJ38" s="280">
        <f t="shared" si="40"/>
        <v>-12762.815625000001</v>
      </c>
      <c r="CK38" s="280">
        <f t="shared" si="40"/>
        <v>-12762.815625000001</v>
      </c>
      <c r="CL38" s="280">
        <f t="shared" si="40"/>
        <v>-12762.815625000001</v>
      </c>
      <c r="CN38" s="280">
        <f t="shared" ref="CN38:CW41" si="41">-+$I38*(1+$J$30)^(YEAR(CN$2)-YEAR(MAX($J38,$R$2)))*(EOMONTH($J38,0)&lt;=CN$2)*(1+$J$31)/4</f>
        <v>0</v>
      </c>
      <c r="CO38" s="280">
        <f t="shared" si="41"/>
        <v>-30000</v>
      </c>
      <c r="CP38" s="280">
        <f t="shared" si="41"/>
        <v>-30000</v>
      </c>
      <c r="CQ38" s="280">
        <f t="shared" si="41"/>
        <v>-30000</v>
      </c>
      <c r="CR38" s="280">
        <f t="shared" si="41"/>
        <v>-30000</v>
      </c>
      <c r="CS38" s="280">
        <f t="shared" si="41"/>
        <v>-31500</v>
      </c>
      <c r="CT38" s="280">
        <f t="shared" si="41"/>
        <v>-31500</v>
      </c>
      <c r="CU38" s="280">
        <f t="shared" si="41"/>
        <v>-31500</v>
      </c>
      <c r="CV38" s="280">
        <f t="shared" si="41"/>
        <v>-31500</v>
      </c>
      <c r="CW38" s="280">
        <f t="shared" si="41"/>
        <v>-33075</v>
      </c>
      <c r="CX38" s="280">
        <f t="shared" ref="CX38:DL41" si="42">-+$I38*(1+$J$30)^(YEAR(CX$2)-YEAR(MAX($J38,$R$2)))*(EOMONTH($J38,0)&lt;=CX$2)*(1+$J$31)/4</f>
        <v>-33075</v>
      </c>
      <c r="CY38" s="280">
        <f t="shared" si="42"/>
        <v>-33075</v>
      </c>
      <c r="CZ38" s="280">
        <f t="shared" si="42"/>
        <v>-33075</v>
      </c>
      <c r="DA38" s="280">
        <f t="shared" si="42"/>
        <v>-34728.75</v>
      </c>
      <c r="DB38" s="280">
        <f t="shared" si="42"/>
        <v>-34728.75</v>
      </c>
      <c r="DC38" s="280">
        <f t="shared" si="42"/>
        <v>-34728.75</v>
      </c>
      <c r="DD38" s="280">
        <f t="shared" si="42"/>
        <v>-34728.75</v>
      </c>
      <c r="DE38" s="280">
        <f t="shared" si="42"/>
        <v>-36465.1875</v>
      </c>
      <c r="DF38" s="280">
        <f t="shared" si="42"/>
        <v>-36465.1875</v>
      </c>
      <c r="DG38" s="280">
        <f t="shared" si="42"/>
        <v>-36465.1875</v>
      </c>
      <c r="DH38" s="280">
        <f t="shared" si="42"/>
        <v>-36465.1875</v>
      </c>
      <c r="DI38" s="280">
        <f t="shared" si="42"/>
        <v>-38288.446875000001</v>
      </c>
      <c r="DJ38" s="280">
        <f t="shared" si="42"/>
        <v>-38288.446875000001</v>
      </c>
      <c r="DK38" s="280">
        <f t="shared" si="42"/>
        <v>-38288.446875000001</v>
      </c>
      <c r="DL38" s="280">
        <f t="shared" si="42"/>
        <v>-38288.446875000001</v>
      </c>
    </row>
    <row r="39" spans="1:116" x14ac:dyDescent="0.35">
      <c r="G39" s="356" t="s">
        <v>658</v>
      </c>
      <c r="H39" s="164"/>
      <c r="I39" s="359">
        <v>100000</v>
      </c>
      <c r="J39" s="360">
        <v>45292</v>
      </c>
      <c r="K39" s="24">
        <f t="shared" si="33"/>
        <v>-120000</v>
      </c>
      <c r="L39" s="24">
        <f t="shared" si="33"/>
        <v>-126000</v>
      </c>
      <c r="M39" s="24">
        <f t="shared" si="33"/>
        <v>-132300</v>
      </c>
      <c r="N39" s="24">
        <f t="shared" si="33"/>
        <v>-138915</v>
      </c>
      <c r="O39" s="24">
        <f t="shared" si="33"/>
        <v>-145860.75</v>
      </c>
      <c r="P39" s="24">
        <f t="shared" si="33"/>
        <v>-153153.78750000001</v>
      </c>
      <c r="S39" s="280">
        <f t="shared" si="34"/>
        <v>-10000</v>
      </c>
      <c r="T39" s="280">
        <f t="shared" si="34"/>
        <v>-10000</v>
      </c>
      <c r="U39" s="280">
        <f t="shared" si="34"/>
        <v>-10000</v>
      </c>
      <c r="V39" s="280">
        <f t="shared" si="34"/>
        <v>-10000</v>
      </c>
      <c r="W39" s="280">
        <f t="shared" si="34"/>
        <v>-10000</v>
      </c>
      <c r="X39" s="280">
        <f t="shared" si="34"/>
        <v>-10000</v>
      </c>
      <c r="Y39" s="280">
        <f t="shared" si="34"/>
        <v>-10000</v>
      </c>
      <c r="Z39" s="280">
        <f t="shared" si="34"/>
        <v>-10000</v>
      </c>
      <c r="AA39" s="280">
        <f t="shared" si="34"/>
        <v>-10000</v>
      </c>
      <c r="AB39" s="280">
        <f t="shared" si="34"/>
        <v>-10000</v>
      </c>
      <c r="AC39" s="280">
        <f t="shared" si="35"/>
        <v>-10000</v>
      </c>
      <c r="AD39" s="280">
        <f t="shared" si="35"/>
        <v>-10000</v>
      </c>
      <c r="AE39" s="280">
        <f t="shared" si="35"/>
        <v>-10500</v>
      </c>
      <c r="AF39" s="280">
        <f t="shared" si="35"/>
        <v>-10500</v>
      </c>
      <c r="AG39" s="280">
        <f t="shared" si="35"/>
        <v>-10500</v>
      </c>
      <c r="AH39" s="280">
        <f t="shared" si="35"/>
        <v>-10500</v>
      </c>
      <c r="AI39" s="280">
        <f t="shared" si="35"/>
        <v>-10500</v>
      </c>
      <c r="AJ39" s="280">
        <f t="shared" si="35"/>
        <v>-10500</v>
      </c>
      <c r="AK39" s="280">
        <f t="shared" si="35"/>
        <v>-10500</v>
      </c>
      <c r="AL39" s="280">
        <f t="shared" si="35"/>
        <v>-10500</v>
      </c>
      <c r="AM39" s="280">
        <f t="shared" si="36"/>
        <v>-10500</v>
      </c>
      <c r="AN39" s="280">
        <f t="shared" si="36"/>
        <v>-10500</v>
      </c>
      <c r="AO39" s="280">
        <f t="shared" si="36"/>
        <v>-10500</v>
      </c>
      <c r="AP39" s="280">
        <f t="shared" si="36"/>
        <v>-10500</v>
      </c>
      <c r="AQ39" s="280">
        <f t="shared" si="36"/>
        <v>-11025</v>
      </c>
      <c r="AR39" s="280">
        <f t="shared" si="36"/>
        <v>-11025</v>
      </c>
      <c r="AS39" s="280">
        <f t="shared" si="36"/>
        <v>-11025</v>
      </c>
      <c r="AT39" s="280">
        <f t="shared" si="36"/>
        <v>-11025</v>
      </c>
      <c r="AU39" s="280">
        <f t="shared" si="36"/>
        <v>-11025</v>
      </c>
      <c r="AV39" s="280">
        <f t="shared" si="36"/>
        <v>-11025</v>
      </c>
      <c r="AW39" s="280">
        <f t="shared" si="37"/>
        <v>-11025</v>
      </c>
      <c r="AX39" s="280">
        <f t="shared" si="37"/>
        <v>-11025</v>
      </c>
      <c r="AY39" s="280">
        <f t="shared" si="37"/>
        <v>-11025</v>
      </c>
      <c r="AZ39" s="280">
        <f t="shared" si="37"/>
        <v>-11025</v>
      </c>
      <c r="BA39" s="280">
        <f t="shared" si="37"/>
        <v>-11025</v>
      </c>
      <c r="BB39" s="280">
        <f t="shared" si="37"/>
        <v>-11025</v>
      </c>
      <c r="BC39" s="280">
        <f t="shared" si="37"/>
        <v>-11576.25</v>
      </c>
      <c r="BD39" s="280">
        <f t="shared" si="37"/>
        <v>-11576.25</v>
      </c>
      <c r="BE39" s="280">
        <f t="shared" si="37"/>
        <v>-11576.25</v>
      </c>
      <c r="BF39" s="280">
        <f t="shared" si="37"/>
        <v>-11576.25</v>
      </c>
      <c r="BG39" s="280">
        <f t="shared" si="38"/>
        <v>-11576.25</v>
      </c>
      <c r="BH39" s="280">
        <f t="shared" si="38"/>
        <v>-11576.25</v>
      </c>
      <c r="BI39" s="280">
        <f t="shared" si="38"/>
        <v>-11576.25</v>
      </c>
      <c r="BJ39" s="280">
        <f t="shared" si="38"/>
        <v>-11576.25</v>
      </c>
      <c r="BK39" s="280">
        <f t="shared" si="38"/>
        <v>-11576.25</v>
      </c>
      <c r="BL39" s="280">
        <f t="shared" si="38"/>
        <v>-11576.25</v>
      </c>
      <c r="BM39" s="280">
        <f t="shared" si="38"/>
        <v>-11576.25</v>
      </c>
      <c r="BN39" s="280">
        <f t="shared" si="38"/>
        <v>-11576.25</v>
      </c>
      <c r="BO39" s="280">
        <f t="shared" si="38"/>
        <v>-12155.0625</v>
      </c>
      <c r="BP39" s="280">
        <f t="shared" si="38"/>
        <v>-12155.0625</v>
      </c>
      <c r="BQ39" s="280">
        <f t="shared" si="39"/>
        <v>-12155.0625</v>
      </c>
      <c r="BR39" s="280">
        <f t="shared" si="39"/>
        <v>-12155.0625</v>
      </c>
      <c r="BS39" s="280">
        <f t="shared" si="39"/>
        <v>-12155.0625</v>
      </c>
      <c r="BT39" s="280">
        <f t="shared" si="39"/>
        <v>-12155.0625</v>
      </c>
      <c r="BU39" s="280">
        <f t="shared" si="39"/>
        <v>-12155.0625</v>
      </c>
      <c r="BV39" s="280">
        <f t="shared" si="39"/>
        <v>-12155.0625</v>
      </c>
      <c r="BW39" s="280">
        <f t="shared" si="39"/>
        <v>-12155.0625</v>
      </c>
      <c r="BX39" s="280">
        <f t="shared" si="39"/>
        <v>-12155.0625</v>
      </c>
      <c r="BY39" s="280">
        <f t="shared" si="39"/>
        <v>-12155.0625</v>
      </c>
      <c r="BZ39" s="280">
        <f t="shared" si="39"/>
        <v>-12155.0625</v>
      </c>
      <c r="CA39" s="280">
        <f t="shared" si="40"/>
        <v>-12762.815625000001</v>
      </c>
      <c r="CB39" s="280">
        <f t="shared" si="40"/>
        <v>-12762.815625000001</v>
      </c>
      <c r="CC39" s="280">
        <f t="shared" si="40"/>
        <v>-12762.815625000001</v>
      </c>
      <c r="CD39" s="280">
        <f t="shared" si="40"/>
        <v>-12762.815625000001</v>
      </c>
      <c r="CE39" s="280">
        <f t="shared" si="40"/>
        <v>-12762.815625000001</v>
      </c>
      <c r="CF39" s="280">
        <f t="shared" si="40"/>
        <v>-12762.815625000001</v>
      </c>
      <c r="CG39" s="280">
        <f t="shared" si="40"/>
        <v>-12762.815625000001</v>
      </c>
      <c r="CH39" s="280">
        <f t="shared" si="40"/>
        <v>-12762.815625000001</v>
      </c>
      <c r="CI39" s="280">
        <f t="shared" si="40"/>
        <v>-12762.815625000001</v>
      </c>
      <c r="CJ39" s="280">
        <f t="shared" si="40"/>
        <v>-12762.815625000001</v>
      </c>
      <c r="CK39" s="280">
        <f t="shared" si="40"/>
        <v>-12762.815625000001</v>
      </c>
      <c r="CL39" s="280">
        <f t="shared" si="40"/>
        <v>-12762.815625000001</v>
      </c>
      <c r="CN39" s="280">
        <f t="shared" si="41"/>
        <v>0</v>
      </c>
      <c r="CO39" s="280">
        <f t="shared" si="41"/>
        <v>-30000</v>
      </c>
      <c r="CP39" s="280">
        <f t="shared" si="41"/>
        <v>-30000</v>
      </c>
      <c r="CQ39" s="280">
        <f t="shared" si="41"/>
        <v>-30000</v>
      </c>
      <c r="CR39" s="280">
        <f t="shared" si="41"/>
        <v>-30000</v>
      </c>
      <c r="CS39" s="280">
        <f t="shared" si="41"/>
        <v>-31500</v>
      </c>
      <c r="CT39" s="280">
        <f t="shared" si="41"/>
        <v>-31500</v>
      </c>
      <c r="CU39" s="280">
        <f t="shared" si="41"/>
        <v>-31500</v>
      </c>
      <c r="CV39" s="280">
        <f t="shared" si="41"/>
        <v>-31500</v>
      </c>
      <c r="CW39" s="280">
        <f t="shared" si="41"/>
        <v>-33075</v>
      </c>
      <c r="CX39" s="280">
        <f t="shared" si="42"/>
        <v>-33075</v>
      </c>
      <c r="CY39" s="280">
        <f t="shared" si="42"/>
        <v>-33075</v>
      </c>
      <c r="CZ39" s="280">
        <f t="shared" si="42"/>
        <v>-33075</v>
      </c>
      <c r="DA39" s="280">
        <f t="shared" si="42"/>
        <v>-34728.75</v>
      </c>
      <c r="DB39" s="280">
        <f t="shared" si="42"/>
        <v>-34728.75</v>
      </c>
      <c r="DC39" s="280">
        <f t="shared" si="42"/>
        <v>-34728.75</v>
      </c>
      <c r="DD39" s="280">
        <f t="shared" si="42"/>
        <v>-34728.75</v>
      </c>
      <c r="DE39" s="280">
        <f t="shared" si="42"/>
        <v>-36465.1875</v>
      </c>
      <c r="DF39" s="280">
        <f t="shared" si="42"/>
        <v>-36465.1875</v>
      </c>
      <c r="DG39" s="280">
        <f t="shared" si="42"/>
        <v>-36465.1875</v>
      </c>
      <c r="DH39" s="280">
        <f t="shared" si="42"/>
        <v>-36465.1875</v>
      </c>
      <c r="DI39" s="280">
        <f t="shared" si="42"/>
        <v>-38288.446875000001</v>
      </c>
      <c r="DJ39" s="280">
        <f t="shared" si="42"/>
        <v>-38288.446875000001</v>
      </c>
      <c r="DK39" s="280">
        <f t="shared" si="42"/>
        <v>-38288.446875000001</v>
      </c>
      <c r="DL39" s="280">
        <f t="shared" si="42"/>
        <v>-38288.446875000001</v>
      </c>
    </row>
    <row r="40" spans="1:116" x14ac:dyDescent="0.35">
      <c r="G40" s="356" t="s">
        <v>659</v>
      </c>
      <c r="H40" s="164"/>
      <c r="I40" s="359">
        <v>90000</v>
      </c>
      <c r="J40" s="360">
        <v>45292</v>
      </c>
      <c r="K40" s="24">
        <f t="shared" si="33"/>
        <v>-108000</v>
      </c>
      <c r="L40" s="24">
        <f t="shared" si="33"/>
        <v>-113400</v>
      </c>
      <c r="M40" s="24">
        <f t="shared" si="33"/>
        <v>-119070</v>
      </c>
      <c r="N40" s="24">
        <f t="shared" si="33"/>
        <v>-125023.50000000001</v>
      </c>
      <c r="O40" s="24">
        <f t="shared" si="33"/>
        <v>-131274.67499999996</v>
      </c>
      <c r="P40" s="24">
        <f t="shared" si="33"/>
        <v>-137838.40874999997</v>
      </c>
      <c r="S40" s="280">
        <f t="shared" si="34"/>
        <v>-9000</v>
      </c>
      <c r="T40" s="280">
        <f t="shared" si="34"/>
        <v>-9000</v>
      </c>
      <c r="U40" s="280">
        <f t="shared" si="34"/>
        <v>-9000</v>
      </c>
      <c r="V40" s="280">
        <f t="shared" si="34"/>
        <v>-9000</v>
      </c>
      <c r="W40" s="280">
        <f t="shared" si="34"/>
        <v>-9000</v>
      </c>
      <c r="X40" s="280">
        <f t="shared" si="34"/>
        <v>-9000</v>
      </c>
      <c r="Y40" s="280">
        <f t="shared" si="34"/>
        <v>-9000</v>
      </c>
      <c r="Z40" s="280">
        <f t="shared" si="34"/>
        <v>-9000</v>
      </c>
      <c r="AA40" s="280">
        <f t="shared" si="34"/>
        <v>-9000</v>
      </c>
      <c r="AB40" s="280">
        <f t="shared" si="34"/>
        <v>-9000</v>
      </c>
      <c r="AC40" s="280">
        <f t="shared" si="35"/>
        <v>-9000</v>
      </c>
      <c r="AD40" s="280">
        <f t="shared" si="35"/>
        <v>-9000</v>
      </c>
      <c r="AE40" s="280">
        <f t="shared" si="35"/>
        <v>-9450</v>
      </c>
      <c r="AF40" s="280">
        <f t="shared" si="35"/>
        <v>-9450</v>
      </c>
      <c r="AG40" s="280">
        <f t="shared" si="35"/>
        <v>-9450</v>
      </c>
      <c r="AH40" s="280">
        <f t="shared" si="35"/>
        <v>-9450</v>
      </c>
      <c r="AI40" s="280">
        <f t="shared" si="35"/>
        <v>-9450</v>
      </c>
      <c r="AJ40" s="280">
        <f t="shared" si="35"/>
        <v>-9450</v>
      </c>
      <c r="AK40" s="280">
        <f t="shared" si="35"/>
        <v>-9450</v>
      </c>
      <c r="AL40" s="280">
        <f t="shared" si="35"/>
        <v>-9450</v>
      </c>
      <c r="AM40" s="280">
        <f t="shared" si="36"/>
        <v>-9450</v>
      </c>
      <c r="AN40" s="280">
        <f t="shared" si="36"/>
        <v>-9450</v>
      </c>
      <c r="AO40" s="280">
        <f t="shared" si="36"/>
        <v>-9450</v>
      </c>
      <c r="AP40" s="280">
        <f t="shared" si="36"/>
        <v>-9450</v>
      </c>
      <c r="AQ40" s="280">
        <f t="shared" si="36"/>
        <v>-9922.5</v>
      </c>
      <c r="AR40" s="280">
        <f t="shared" si="36"/>
        <v>-9922.5</v>
      </c>
      <c r="AS40" s="280">
        <f t="shared" si="36"/>
        <v>-9922.5</v>
      </c>
      <c r="AT40" s="280">
        <f t="shared" si="36"/>
        <v>-9922.5</v>
      </c>
      <c r="AU40" s="280">
        <f t="shared" si="36"/>
        <v>-9922.5</v>
      </c>
      <c r="AV40" s="280">
        <f t="shared" si="36"/>
        <v>-9922.5</v>
      </c>
      <c r="AW40" s="280">
        <f t="shared" si="37"/>
        <v>-9922.5</v>
      </c>
      <c r="AX40" s="280">
        <f t="shared" si="37"/>
        <v>-9922.5</v>
      </c>
      <c r="AY40" s="280">
        <f t="shared" si="37"/>
        <v>-9922.5</v>
      </c>
      <c r="AZ40" s="280">
        <f t="shared" si="37"/>
        <v>-9922.5</v>
      </c>
      <c r="BA40" s="280">
        <f t="shared" si="37"/>
        <v>-9922.5</v>
      </c>
      <c r="BB40" s="280">
        <f t="shared" si="37"/>
        <v>-9922.5</v>
      </c>
      <c r="BC40" s="280">
        <f t="shared" si="37"/>
        <v>-10418.625000000002</v>
      </c>
      <c r="BD40" s="280">
        <f t="shared" si="37"/>
        <v>-10418.625000000002</v>
      </c>
      <c r="BE40" s="280">
        <f t="shared" si="37"/>
        <v>-10418.625000000002</v>
      </c>
      <c r="BF40" s="280">
        <f t="shared" si="37"/>
        <v>-10418.625000000002</v>
      </c>
      <c r="BG40" s="280">
        <f t="shared" si="38"/>
        <v>-10418.625000000002</v>
      </c>
      <c r="BH40" s="280">
        <f t="shared" si="38"/>
        <v>-10418.625000000002</v>
      </c>
      <c r="BI40" s="280">
        <f t="shared" si="38"/>
        <v>-10418.625000000002</v>
      </c>
      <c r="BJ40" s="280">
        <f t="shared" si="38"/>
        <v>-10418.625000000002</v>
      </c>
      <c r="BK40" s="280">
        <f t="shared" si="38"/>
        <v>-10418.625000000002</v>
      </c>
      <c r="BL40" s="280">
        <f t="shared" si="38"/>
        <v>-10418.625000000002</v>
      </c>
      <c r="BM40" s="280">
        <f t="shared" si="38"/>
        <v>-10418.625000000002</v>
      </c>
      <c r="BN40" s="280">
        <f t="shared" si="38"/>
        <v>-10418.625000000002</v>
      </c>
      <c r="BO40" s="280">
        <f t="shared" si="38"/>
        <v>-10939.55625</v>
      </c>
      <c r="BP40" s="280">
        <f t="shared" si="38"/>
        <v>-10939.55625</v>
      </c>
      <c r="BQ40" s="280">
        <f t="shared" si="39"/>
        <v>-10939.55625</v>
      </c>
      <c r="BR40" s="280">
        <f t="shared" si="39"/>
        <v>-10939.55625</v>
      </c>
      <c r="BS40" s="280">
        <f t="shared" si="39"/>
        <v>-10939.55625</v>
      </c>
      <c r="BT40" s="280">
        <f t="shared" si="39"/>
        <v>-10939.55625</v>
      </c>
      <c r="BU40" s="280">
        <f t="shared" si="39"/>
        <v>-10939.55625</v>
      </c>
      <c r="BV40" s="280">
        <f t="shared" si="39"/>
        <v>-10939.55625</v>
      </c>
      <c r="BW40" s="280">
        <f t="shared" si="39"/>
        <v>-10939.55625</v>
      </c>
      <c r="BX40" s="280">
        <f t="shared" si="39"/>
        <v>-10939.55625</v>
      </c>
      <c r="BY40" s="280">
        <f t="shared" si="39"/>
        <v>-10939.55625</v>
      </c>
      <c r="BZ40" s="280">
        <f t="shared" si="39"/>
        <v>-10939.55625</v>
      </c>
      <c r="CA40" s="280">
        <f t="shared" si="40"/>
        <v>-11486.534062500001</v>
      </c>
      <c r="CB40" s="280">
        <f t="shared" si="40"/>
        <v>-11486.534062500001</v>
      </c>
      <c r="CC40" s="280">
        <f t="shared" si="40"/>
        <v>-11486.534062500001</v>
      </c>
      <c r="CD40" s="280">
        <f t="shared" si="40"/>
        <v>-11486.534062500001</v>
      </c>
      <c r="CE40" s="280">
        <f t="shared" si="40"/>
        <v>-11486.534062500001</v>
      </c>
      <c r="CF40" s="280">
        <f t="shared" si="40"/>
        <v>-11486.534062500001</v>
      </c>
      <c r="CG40" s="280">
        <f t="shared" si="40"/>
        <v>-11486.534062500001</v>
      </c>
      <c r="CH40" s="280">
        <f t="shared" si="40"/>
        <v>-11486.534062500001</v>
      </c>
      <c r="CI40" s="280">
        <f t="shared" si="40"/>
        <v>-11486.534062500001</v>
      </c>
      <c r="CJ40" s="280">
        <f t="shared" si="40"/>
        <v>-11486.534062500001</v>
      </c>
      <c r="CK40" s="280">
        <f t="shared" si="40"/>
        <v>-11486.534062500001</v>
      </c>
      <c r="CL40" s="280">
        <f t="shared" si="40"/>
        <v>-11486.534062500001</v>
      </c>
      <c r="CN40" s="280">
        <f t="shared" si="41"/>
        <v>0</v>
      </c>
      <c r="CO40" s="280">
        <f t="shared" si="41"/>
        <v>-27000</v>
      </c>
      <c r="CP40" s="280">
        <f t="shared" si="41"/>
        <v>-27000</v>
      </c>
      <c r="CQ40" s="280">
        <f t="shared" si="41"/>
        <v>-27000</v>
      </c>
      <c r="CR40" s="280">
        <f t="shared" si="41"/>
        <v>-27000</v>
      </c>
      <c r="CS40" s="280">
        <f t="shared" si="41"/>
        <v>-28350</v>
      </c>
      <c r="CT40" s="280">
        <f t="shared" si="41"/>
        <v>-28350</v>
      </c>
      <c r="CU40" s="280">
        <f t="shared" si="41"/>
        <v>-28350</v>
      </c>
      <c r="CV40" s="280">
        <f t="shared" si="41"/>
        <v>-28350</v>
      </c>
      <c r="CW40" s="280">
        <f t="shared" si="41"/>
        <v>-29767.5</v>
      </c>
      <c r="CX40" s="280">
        <f t="shared" si="42"/>
        <v>-29767.5</v>
      </c>
      <c r="CY40" s="280">
        <f t="shared" si="42"/>
        <v>-29767.5</v>
      </c>
      <c r="CZ40" s="280">
        <f t="shared" si="42"/>
        <v>-29767.5</v>
      </c>
      <c r="DA40" s="280">
        <f t="shared" si="42"/>
        <v>-31255.875000000004</v>
      </c>
      <c r="DB40" s="280">
        <f t="shared" si="42"/>
        <v>-31255.875000000004</v>
      </c>
      <c r="DC40" s="280">
        <f t="shared" si="42"/>
        <v>-31255.875000000004</v>
      </c>
      <c r="DD40" s="280">
        <f t="shared" si="42"/>
        <v>-31255.875000000004</v>
      </c>
      <c r="DE40" s="280">
        <f t="shared" si="42"/>
        <v>-32818.668749999997</v>
      </c>
      <c r="DF40" s="280">
        <f t="shared" si="42"/>
        <v>-32818.668749999997</v>
      </c>
      <c r="DG40" s="280">
        <f t="shared" si="42"/>
        <v>-32818.668749999997</v>
      </c>
      <c r="DH40" s="280">
        <f t="shared" si="42"/>
        <v>-32818.668749999997</v>
      </c>
      <c r="DI40" s="280">
        <f t="shared" si="42"/>
        <v>-34459.602187500001</v>
      </c>
      <c r="DJ40" s="280">
        <f t="shared" si="42"/>
        <v>-34459.602187500001</v>
      </c>
      <c r="DK40" s="280">
        <f t="shared" si="42"/>
        <v>-34459.602187500001</v>
      </c>
      <c r="DL40" s="280">
        <f t="shared" si="42"/>
        <v>-34459.602187500001</v>
      </c>
    </row>
    <row r="41" spans="1:116" x14ac:dyDescent="0.35">
      <c r="G41" s="356" t="s">
        <v>651</v>
      </c>
      <c r="H41" s="164"/>
      <c r="I41" s="359">
        <v>45292</v>
      </c>
      <c r="J41" s="36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80">
        <f t="shared" si="34"/>
        <v>-4529.2</v>
      </c>
      <c r="T41" s="280">
        <f t="shared" si="34"/>
        <v>-4529.2</v>
      </c>
      <c r="U41" s="280">
        <f t="shared" si="34"/>
        <v>-4529.2</v>
      </c>
      <c r="V41" s="280">
        <f t="shared" si="34"/>
        <v>-4529.2</v>
      </c>
      <c r="W41" s="280">
        <f t="shared" si="34"/>
        <v>-4529.2</v>
      </c>
      <c r="X41" s="280">
        <f t="shared" si="34"/>
        <v>-4529.2</v>
      </c>
      <c r="Y41" s="280">
        <f t="shared" si="34"/>
        <v>-4529.2</v>
      </c>
      <c r="Z41" s="280">
        <f t="shared" si="34"/>
        <v>-4529.2</v>
      </c>
      <c r="AA41" s="280">
        <f t="shared" si="34"/>
        <v>-4529.2</v>
      </c>
      <c r="AB41" s="280">
        <f t="shared" si="34"/>
        <v>-4529.2</v>
      </c>
      <c r="AC41" s="280">
        <f t="shared" si="35"/>
        <v>-4529.2</v>
      </c>
      <c r="AD41" s="280">
        <f t="shared" si="35"/>
        <v>-4529.2</v>
      </c>
      <c r="AE41" s="280">
        <f t="shared" si="35"/>
        <v>-4755.66</v>
      </c>
      <c r="AF41" s="280">
        <f t="shared" si="35"/>
        <v>-4755.66</v>
      </c>
      <c r="AG41" s="280">
        <f t="shared" si="35"/>
        <v>-4755.66</v>
      </c>
      <c r="AH41" s="280">
        <f t="shared" si="35"/>
        <v>-4755.66</v>
      </c>
      <c r="AI41" s="280">
        <f t="shared" si="35"/>
        <v>-4755.66</v>
      </c>
      <c r="AJ41" s="280">
        <f t="shared" si="35"/>
        <v>-4755.66</v>
      </c>
      <c r="AK41" s="280">
        <f t="shared" si="35"/>
        <v>-4755.66</v>
      </c>
      <c r="AL41" s="280">
        <f t="shared" si="35"/>
        <v>-4755.66</v>
      </c>
      <c r="AM41" s="280">
        <f t="shared" si="36"/>
        <v>-4755.66</v>
      </c>
      <c r="AN41" s="280">
        <f t="shared" si="36"/>
        <v>-4755.66</v>
      </c>
      <c r="AO41" s="280">
        <f t="shared" si="36"/>
        <v>-4755.66</v>
      </c>
      <c r="AP41" s="280">
        <f t="shared" si="36"/>
        <v>-4755.66</v>
      </c>
      <c r="AQ41" s="280">
        <f t="shared" si="36"/>
        <v>-4993.4430000000002</v>
      </c>
      <c r="AR41" s="280">
        <f t="shared" si="36"/>
        <v>-4993.4430000000002</v>
      </c>
      <c r="AS41" s="280">
        <f t="shared" si="36"/>
        <v>-4993.4430000000002</v>
      </c>
      <c r="AT41" s="280">
        <f t="shared" si="36"/>
        <v>-4993.4430000000002</v>
      </c>
      <c r="AU41" s="280">
        <f t="shared" si="36"/>
        <v>-4993.4430000000002</v>
      </c>
      <c r="AV41" s="280">
        <f t="shared" si="36"/>
        <v>-4993.4430000000002</v>
      </c>
      <c r="AW41" s="280">
        <f t="shared" si="37"/>
        <v>-4993.4430000000002</v>
      </c>
      <c r="AX41" s="280">
        <f t="shared" si="37"/>
        <v>-4993.4430000000002</v>
      </c>
      <c r="AY41" s="280">
        <f t="shared" si="37"/>
        <v>-4993.4430000000002</v>
      </c>
      <c r="AZ41" s="280">
        <f t="shared" si="37"/>
        <v>-4993.4430000000002</v>
      </c>
      <c r="BA41" s="280">
        <f t="shared" si="37"/>
        <v>-4993.4430000000002</v>
      </c>
      <c r="BB41" s="280">
        <f t="shared" si="37"/>
        <v>-4993.4430000000002</v>
      </c>
      <c r="BC41" s="280">
        <f t="shared" si="37"/>
        <v>-5243.1151500000005</v>
      </c>
      <c r="BD41" s="280">
        <f t="shared" si="37"/>
        <v>-5243.1151500000005</v>
      </c>
      <c r="BE41" s="280">
        <f t="shared" si="37"/>
        <v>-5243.1151500000005</v>
      </c>
      <c r="BF41" s="280">
        <f t="shared" si="37"/>
        <v>-5243.1151500000005</v>
      </c>
      <c r="BG41" s="280">
        <f t="shared" si="38"/>
        <v>-5243.1151500000005</v>
      </c>
      <c r="BH41" s="280">
        <f t="shared" si="38"/>
        <v>-5243.1151500000005</v>
      </c>
      <c r="BI41" s="280">
        <f t="shared" si="38"/>
        <v>-5243.1151500000005</v>
      </c>
      <c r="BJ41" s="280">
        <f t="shared" si="38"/>
        <v>-5243.1151500000005</v>
      </c>
      <c r="BK41" s="280">
        <f t="shared" si="38"/>
        <v>-5243.1151500000005</v>
      </c>
      <c r="BL41" s="280">
        <f t="shared" si="38"/>
        <v>-5243.1151500000005</v>
      </c>
      <c r="BM41" s="280">
        <f t="shared" si="38"/>
        <v>-5243.1151500000005</v>
      </c>
      <c r="BN41" s="280">
        <f t="shared" si="38"/>
        <v>-5243.1151500000005</v>
      </c>
      <c r="BO41" s="280">
        <f t="shared" si="38"/>
        <v>-5505.2709074999993</v>
      </c>
      <c r="BP41" s="280">
        <f t="shared" si="38"/>
        <v>-5505.2709074999993</v>
      </c>
      <c r="BQ41" s="280">
        <f t="shared" si="39"/>
        <v>-5505.2709074999993</v>
      </c>
      <c r="BR41" s="280">
        <f t="shared" si="39"/>
        <v>-5505.2709074999993</v>
      </c>
      <c r="BS41" s="280">
        <f t="shared" si="39"/>
        <v>-5505.2709074999993</v>
      </c>
      <c r="BT41" s="280">
        <f t="shared" si="39"/>
        <v>-5505.2709074999993</v>
      </c>
      <c r="BU41" s="280">
        <f t="shared" si="39"/>
        <v>-5505.2709074999993</v>
      </c>
      <c r="BV41" s="280">
        <f t="shared" si="39"/>
        <v>-5505.2709074999993</v>
      </c>
      <c r="BW41" s="280">
        <f t="shared" si="39"/>
        <v>-5505.2709074999993</v>
      </c>
      <c r="BX41" s="280">
        <f t="shared" si="39"/>
        <v>-5505.2709074999993</v>
      </c>
      <c r="BY41" s="280">
        <f t="shared" si="39"/>
        <v>-5505.2709074999993</v>
      </c>
      <c r="BZ41" s="280">
        <f t="shared" si="39"/>
        <v>-5505.2709074999993</v>
      </c>
      <c r="CA41" s="280">
        <f t="shared" si="40"/>
        <v>-5780.5344528750002</v>
      </c>
      <c r="CB41" s="280">
        <f t="shared" si="40"/>
        <v>-5780.5344528750002</v>
      </c>
      <c r="CC41" s="280">
        <f t="shared" si="40"/>
        <v>-5780.5344528750002</v>
      </c>
      <c r="CD41" s="280">
        <f t="shared" si="40"/>
        <v>-5780.5344528750002</v>
      </c>
      <c r="CE41" s="280">
        <f t="shared" si="40"/>
        <v>-5780.5344528750002</v>
      </c>
      <c r="CF41" s="280">
        <f t="shared" si="40"/>
        <v>-5780.5344528750002</v>
      </c>
      <c r="CG41" s="280">
        <f t="shared" si="40"/>
        <v>-5780.5344528750002</v>
      </c>
      <c r="CH41" s="280">
        <f t="shared" si="40"/>
        <v>-5780.5344528750002</v>
      </c>
      <c r="CI41" s="280">
        <f t="shared" si="40"/>
        <v>-5780.5344528750002</v>
      </c>
      <c r="CJ41" s="280">
        <f t="shared" si="40"/>
        <v>-5780.5344528750002</v>
      </c>
      <c r="CK41" s="280">
        <f t="shared" si="40"/>
        <v>-5780.5344528750002</v>
      </c>
      <c r="CL41" s="280">
        <f t="shared" si="40"/>
        <v>-5780.5344528750002</v>
      </c>
      <c r="CN41" s="280">
        <f t="shared" si="41"/>
        <v>0</v>
      </c>
      <c r="CO41" s="280">
        <f t="shared" si="41"/>
        <v>-13587.6</v>
      </c>
      <c r="CP41" s="280">
        <f t="shared" si="41"/>
        <v>-13587.6</v>
      </c>
      <c r="CQ41" s="280">
        <f t="shared" si="41"/>
        <v>-13587.6</v>
      </c>
      <c r="CR41" s="280">
        <f t="shared" si="41"/>
        <v>-13587.6</v>
      </c>
      <c r="CS41" s="280">
        <f t="shared" si="41"/>
        <v>-14266.98</v>
      </c>
      <c r="CT41" s="280">
        <f t="shared" si="41"/>
        <v>-14266.98</v>
      </c>
      <c r="CU41" s="280">
        <f t="shared" si="41"/>
        <v>-14266.98</v>
      </c>
      <c r="CV41" s="280">
        <f t="shared" si="41"/>
        <v>-14266.98</v>
      </c>
      <c r="CW41" s="280">
        <f t="shared" si="41"/>
        <v>-14980.329</v>
      </c>
      <c r="CX41" s="280">
        <f t="shared" si="42"/>
        <v>-14980.329</v>
      </c>
      <c r="CY41" s="280">
        <f t="shared" si="42"/>
        <v>-14980.329</v>
      </c>
      <c r="CZ41" s="280">
        <f t="shared" si="42"/>
        <v>-14980.329</v>
      </c>
      <c r="DA41" s="280">
        <f t="shared" si="42"/>
        <v>-15729.345450000001</v>
      </c>
      <c r="DB41" s="280">
        <f t="shared" si="42"/>
        <v>-15729.345450000001</v>
      </c>
      <c r="DC41" s="280">
        <f t="shared" si="42"/>
        <v>-15729.345450000001</v>
      </c>
      <c r="DD41" s="280">
        <f t="shared" si="42"/>
        <v>-15729.345450000001</v>
      </c>
      <c r="DE41" s="280">
        <f t="shared" si="42"/>
        <v>-16515.812722499999</v>
      </c>
      <c r="DF41" s="280">
        <f t="shared" si="42"/>
        <v>-16515.812722499999</v>
      </c>
      <c r="DG41" s="280">
        <f t="shared" si="42"/>
        <v>-16515.812722499999</v>
      </c>
      <c r="DH41" s="280">
        <f t="shared" si="42"/>
        <v>-16515.812722499999</v>
      </c>
      <c r="DI41" s="280">
        <f t="shared" si="42"/>
        <v>-17341.603358625001</v>
      </c>
      <c r="DJ41" s="280">
        <f t="shared" si="42"/>
        <v>-17341.603358625001</v>
      </c>
      <c r="DK41" s="280">
        <f t="shared" si="42"/>
        <v>-17341.603358625001</v>
      </c>
      <c r="DL41" s="280">
        <f t="shared" si="42"/>
        <v>-17341.603358625001</v>
      </c>
    </row>
    <row r="42" spans="1:116" x14ac:dyDescent="0.35">
      <c r="G42" s="9" t="s">
        <v>603</v>
      </c>
      <c r="J42" s="279"/>
      <c r="K42" s="281">
        <f t="shared" si="33"/>
        <v>-402350.40000000008</v>
      </c>
      <c r="L42" s="281">
        <f t="shared" si="33"/>
        <v>-422467.92000000016</v>
      </c>
      <c r="M42" s="281">
        <f t="shared" si="33"/>
        <v>-443591.31599999988</v>
      </c>
      <c r="N42" s="281">
        <f t="shared" si="33"/>
        <v>-465770.88179999986</v>
      </c>
      <c r="O42" s="281">
        <f t="shared" si="33"/>
        <v>-489059.42589000013</v>
      </c>
      <c r="P42" s="281">
        <f t="shared" si="33"/>
        <v>-513512.39718450001</v>
      </c>
      <c r="S42" s="282">
        <f t="shared" ref="S42:AX42" si="43">SUM(S38:S41)</f>
        <v>-33529.199999999997</v>
      </c>
      <c r="T42" s="282">
        <f t="shared" si="43"/>
        <v>-33529.199999999997</v>
      </c>
      <c r="U42" s="282">
        <f t="shared" si="43"/>
        <v>-33529.199999999997</v>
      </c>
      <c r="V42" s="282">
        <f t="shared" si="43"/>
        <v>-33529.199999999997</v>
      </c>
      <c r="W42" s="282">
        <f t="shared" si="43"/>
        <v>-33529.199999999997</v>
      </c>
      <c r="X42" s="282">
        <f t="shared" si="43"/>
        <v>-33529.199999999997</v>
      </c>
      <c r="Y42" s="282">
        <f t="shared" si="43"/>
        <v>-33529.199999999997</v>
      </c>
      <c r="Z42" s="282">
        <f t="shared" si="43"/>
        <v>-33529.199999999997</v>
      </c>
      <c r="AA42" s="282">
        <f t="shared" si="43"/>
        <v>-33529.199999999997</v>
      </c>
      <c r="AB42" s="282">
        <f t="shared" si="43"/>
        <v>-33529.199999999997</v>
      </c>
      <c r="AC42" s="282">
        <f t="shared" si="43"/>
        <v>-33529.199999999997</v>
      </c>
      <c r="AD42" s="282">
        <f t="shared" si="43"/>
        <v>-33529.199999999997</v>
      </c>
      <c r="AE42" s="282">
        <f t="shared" si="43"/>
        <v>-35205.660000000003</v>
      </c>
      <c r="AF42" s="282">
        <f t="shared" si="43"/>
        <v>-35205.660000000003</v>
      </c>
      <c r="AG42" s="282">
        <f t="shared" si="43"/>
        <v>-35205.660000000003</v>
      </c>
      <c r="AH42" s="282">
        <f t="shared" si="43"/>
        <v>-35205.660000000003</v>
      </c>
      <c r="AI42" s="282">
        <f t="shared" si="43"/>
        <v>-35205.660000000003</v>
      </c>
      <c r="AJ42" s="282">
        <f t="shared" si="43"/>
        <v>-35205.660000000003</v>
      </c>
      <c r="AK42" s="282">
        <f t="shared" si="43"/>
        <v>-35205.660000000003</v>
      </c>
      <c r="AL42" s="282">
        <f t="shared" si="43"/>
        <v>-35205.660000000003</v>
      </c>
      <c r="AM42" s="282">
        <f t="shared" si="43"/>
        <v>-35205.660000000003</v>
      </c>
      <c r="AN42" s="282">
        <f t="shared" si="43"/>
        <v>-35205.660000000003</v>
      </c>
      <c r="AO42" s="282">
        <f t="shared" si="43"/>
        <v>-35205.660000000003</v>
      </c>
      <c r="AP42" s="282">
        <f t="shared" si="43"/>
        <v>-35205.660000000003</v>
      </c>
      <c r="AQ42" s="282">
        <f t="shared" si="43"/>
        <v>-36965.942999999999</v>
      </c>
      <c r="AR42" s="282">
        <f t="shared" si="43"/>
        <v>-36965.942999999999</v>
      </c>
      <c r="AS42" s="282">
        <f t="shared" si="43"/>
        <v>-36965.942999999999</v>
      </c>
      <c r="AT42" s="282">
        <f t="shared" si="43"/>
        <v>-36965.942999999999</v>
      </c>
      <c r="AU42" s="282">
        <f t="shared" si="43"/>
        <v>-36965.942999999999</v>
      </c>
      <c r="AV42" s="282">
        <f t="shared" si="43"/>
        <v>-36965.942999999999</v>
      </c>
      <c r="AW42" s="282">
        <f t="shared" si="43"/>
        <v>-36965.942999999999</v>
      </c>
      <c r="AX42" s="282">
        <f t="shared" si="43"/>
        <v>-36965.942999999999</v>
      </c>
      <c r="AY42" s="282">
        <f t="shared" ref="AY42:CL42" si="44">SUM(AY38:AY41)</f>
        <v>-36965.942999999999</v>
      </c>
      <c r="AZ42" s="282">
        <f t="shared" si="44"/>
        <v>-36965.942999999999</v>
      </c>
      <c r="BA42" s="282">
        <f t="shared" si="44"/>
        <v>-36965.942999999999</v>
      </c>
      <c r="BB42" s="282">
        <f t="shared" si="44"/>
        <v>-36965.942999999999</v>
      </c>
      <c r="BC42" s="282">
        <f t="shared" si="44"/>
        <v>-38814.240149999998</v>
      </c>
      <c r="BD42" s="282">
        <f t="shared" si="44"/>
        <v>-38814.240149999998</v>
      </c>
      <c r="BE42" s="282">
        <f t="shared" si="44"/>
        <v>-38814.240149999998</v>
      </c>
      <c r="BF42" s="282">
        <f t="shared" si="44"/>
        <v>-38814.240149999998</v>
      </c>
      <c r="BG42" s="282">
        <f t="shared" si="44"/>
        <v>-38814.240149999998</v>
      </c>
      <c r="BH42" s="282">
        <f t="shared" si="44"/>
        <v>-38814.240149999998</v>
      </c>
      <c r="BI42" s="282">
        <f t="shared" si="44"/>
        <v>-38814.240149999998</v>
      </c>
      <c r="BJ42" s="282">
        <f t="shared" si="44"/>
        <v>-38814.240149999998</v>
      </c>
      <c r="BK42" s="282">
        <f t="shared" si="44"/>
        <v>-38814.240149999998</v>
      </c>
      <c r="BL42" s="282">
        <f t="shared" si="44"/>
        <v>-38814.240149999998</v>
      </c>
      <c r="BM42" s="282">
        <f t="shared" si="44"/>
        <v>-38814.240149999998</v>
      </c>
      <c r="BN42" s="282">
        <f t="shared" si="44"/>
        <v>-38814.240149999998</v>
      </c>
      <c r="BO42" s="282">
        <f t="shared" si="44"/>
        <v>-40754.952157500004</v>
      </c>
      <c r="BP42" s="282">
        <f t="shared" si="44"/>
        <v>-40754.952157500004</v>
      </c>
      <c r="BQ42" s="282">
        <f t="shared" si="44"/>
        <v>-40754.952157500004</v>
      </c>
      <c r="BR42" s="282">
        <f t="shared" si="44"/>
        <v>-40754.952157500004</v>
      </c>
      <c r="BS42" s="282">
        <f t="shared" si="44"/>
        <v>-40754.952157500004</v>
      </c>
      <c r="BT42" s="282">
        <f t="shared" si="44"/>
        <v>-40754.952157500004</v>
      </c>
      <c r="BU42" s="282">
        <f t="shared" si="44"/>
        <v>-40754.952157500004</v>
      </c>
      <c r="BV42" s="282">
        <f t="shared" si="44"/>
        <v>-40754.952157500004</v>
      </c>
      <c r="BW42" s="282">
        <f t="shared" si="44"/>
        <v>-40754.952157500004</v>
      </c>
      <c r="BX42" s="282">
        <f t="shared" si="44"/>
        <v>-40754.952157500004</v>
      </c>
      <c r="BY42" s="282">
        <f t="shared" si="44"/>
        <v>-40754.952157500004</v>
      </c>
      <c r="BZ42" s="282">
        <f t="shared" si="44"/>
        <v>-40754.952157500004</v>
      </c>
      <c r="CA42" s="282">
        <f t="shared" si="44"/>
        <v>-42792.699765375</v>
      </c>
      <c r="CB42" s="282">
        <f t="shared" si="44"/>
        <v>-42792.699765375</v>
      </c>
      <c r="CC42" s="282">
        <f t="shared" si="44"/>
        <v>-42792.699765375</v>
      </c>
      <c r="CD42" s="282">
        <f t="shared" si="44"/>
        <v>-42792.699765375</v>
      </c>
      <c r="CE42" s="282">
        <f t="shared" si="44"/>
        <v>-42792.699765375</v>
      </c>
      <c r="CF42" s="282">
        <f t="shared" si="44"/>
        <v>-42792.699765375</v>
      </c>
      <c r="CG42" s="282">
        <f t="shared" si="44"/>
        <v>-42792.699765375</v>
      </c>
      <c r="CH42" s="282">
        <f t="shared" si="44"/>
        <v>-42792.699765375</v>
      </c>
      <c r="CI42" s="282">
        <f t="shared" si="44"/>
        <v>-42792.699765375</v>
      </c>
      <c r="CJ42" s="282">
        <f t="shared" si="44"/>
        <v>-42792.699765375</v>
      </c>
      <c r="CK42" s="282">
        <f t="shared" si="44"/>
        <v>-42792.699765375</v>
      </c>
      <c r="CL42" s="282">
        <f t="shared" si="44"/>
        <v>-42792.699765375</v>
      </c>
      <c r="CN42" s="282">
        <f t="shared" ref="CN42:DL42" si="45">SUM(CN38:CN41)</f>
        <v>0</v>
      </c>
      <c r="CO42" s="282">
        <f t="shared" si="45"/>
        <v>-100587.6</v>
      </c>
      <c r="CP42" s="282">
        <f t="shared" si="45"/>
        <v>-100587.6</v>
      </c>
      <c r="CQ42" s="282">
        <f t="shared" si="45"/>
        <v>-100587.6</v>
      </c>
      <c r="CR42" s="282">
        <f t="shared" si="45"/>
        <v>-100587.6</v>
      </c>
      <c r="CS42" s="282">
        <f t="shared" si="45"/>
        <v>-105616.98</v>
      </c>
      <c r="CT42" s="282">
        <f t="shared" si="45"/>
        <v>-105616.98</v>
      </c>
      <c r="CU42" s="282">
        <f t="shared" si="45"/>
        <v>-105616.98</v>
      </c>
      <c r="CV42" s="282">
        <f t="shared" si="45"/>
        <v>-105616.98</v>
      </c>
      <c r="CW42" s="282">
        <f t="shared" si="45"/>
        <v>-110897.829</v>
      </c>
      <c r="CX42" s="282">
        <f t="shared" si="45"/>
        <v>-110897.829</v>
      </c>
      <c r="CY42" s="282">
        <f t="shared" si="45"/>
        <v>-110897.829</v>
      </c>
      <c r="CZ42" s="282">
        <f t="shared" si="45"/>
        <v>-110897.829</v>
      </c>
      <c r="DA42" s="282">
        <f t="shared" si="45"/>
        <v>-116442.72044999999</v>
      </c>
      <c r="DB42" s="282">
        <f t="shared" si="45"/>
        <v>-116442.72044999999</v>
      </c>
      <c r="DC42" s="282">
        <f t="shared" si="45"/>
        <v>-116442.72044999999</v>
      </c>
      <c r="DD42" s="282">
        <f t="shared" si="45"/>
        <v>-116442.72044999999</v>
      </c>
      <c r="DE42" s="282">
        <f t="shared" si="45"/>
        <v>-122264.85647249999</v>
      </c>
      <c r="DF42" s="282">
        <f t="shared" si="45"/>
        <v>-122264.85647249999</v>
      </c>
      <c r="DG42" s="282">
        <f t="shared" si="45"/>
        <v>-122264.85647249999</v>
      </c>
      <c r="DH42" s="282">
        <f t="shared" si="45"/>
        <v>-122264.85647249999</v>
      </c>
      <c r="DI42" s="282">
        <f t="shared" si="45"/>
        <v>-128378.099296125</v>
      </c>
      <c r="DJ42" s="282">
        <f t="shared" si="45"/>
        <v>-128378.099296125</v>
      </c>
      <c r="DK42" s="282">
        <f t="shared" si="45"/>
        <v>-128378.099296125</v>
      </c>
      <c r="DL42" s="282">
        <f t="shared" si="45"/>
        <v>-128378.099296125</v>
      </c>
    </row>
    <row r="43" spans="1:116" x14ac:dyDescent="0.35">
      <c r="G43" s="13" t="s">
        <v>783</v>
      </c>
      <c r="J43" s="279"/>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35">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35">
      <c r="A45" s="31" t="s">
        <v>218</v>
      </c>
      <c r="B45" s="31"/>
      <c r="C45" s="31"/>
      <c r="D45" s="31"/>
      <c r="E45" s="31"/>
      <c r="F45" s="31"/>
      <c r="G45" s="312" t="s">
        <v>660</v>
      </c>
      <c r="H45" s="310"/>
      <c r="I45" s="310"/>
      <c r="J45" s="310"/>
      <c r="K45" s="310"/>
      <c r="L45" s="310"/>
      <c r="M45" s="310"/>
      <c r="N45" s="310"/>
      <c r="O45" s="310"/>
      <c r="P45" s="313"/>
      <c r="S45" s="311"/>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0"/>
      <c r="BW45" s="310"/>
      <c r="BX45" s="310"/>
      <c r="BY45" s="310"/>
      <c r="BZ45" s="310"/>
      <c r="CA45" s="310"/>
      <c r="CB45" s="310"/>
      <c r="CC45" s="310"/>
      <c r="CD45" s="310"/>
      <c r="CE45" s="310"/>
      <c r="CF45" s="310"/>
      <c r="CG45" s="310"/>
      <c r="CH45" s="310"/>
      <c r="CI45" s="310"/>
      <c r="CJ45" s="310"/>
      <c r="CK45" s="310"/>
      <c r="CL45" s="313"/>
      <c r="CN45" s="311"/>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3"/>
    </row>
    <row r="46" spans="1:116" ht="14.25" customHeight="1" x14ac:dyDescent="0.35"/>
    <row r="47" spans="1:116" ht="14.25" customHeight="1" x14ac:dyDescent="0.35"/>
    <row r="48" spans="1:116" ht="14.25" customHeight="1" x14ac:dyDescent="0.35"/>
    <row r="49" spans="1:116" ht="14.25" customHeight="1" x14ac:dyDescent="0.35"/>
    <row r="50" spans="1:116" ht="14.25" customHeight="1" x14ac:dyDescent="0.35"/>
    <row r="51" spans="1:116" x14ac:dyDescent="0.35">
      <c r="G51" s="13" t="s">
        <v>655</v>
      </c>
      <c r="J51" s="283" t="s">
        <v>641</v>
      </c>
      <c r="K51" s="278"/>
      <c r="L51" s="278"/>
      <c r="M51" s="278"/>
      <c r="N51" s="278"/>
      <c r="O51" s="278"/>
      <c r="P51" s="278"/>
    </row>
    <row r="52" spans="1:116" x14ac:dyDescent="0.35">
      <c r="G52" s="356" t="s">
        <v>661</v>
      </c>
      <c r="H52" s="164"/>
      <c r="I52" s="164"/>
      <c r="J52" s="361" t="s">
        <v>643</v>
      </c>
      <c r="K52" s="345">
        <v>-1000</v>
      </c>
      <c r="L52" s="345">
        <v>-1000</v>
      </c>
      <c r="M52" s="345">
        <v>-1000</v>
      </c>
      <c r="N52" s="345">
        <v>-1000</v>
      </c>
      <c r="O52" s="345">
        <v>-1000</v>
      </c>
      <c r="P52" s="345">
        <v>-1000</v>
      </c>
      <c r="S52" s="280" cm="1">
        <f t="array" ref="S52">INDEX($K:$P,ROW(),MATCH(YEAR(S$2),$K$2:$P$2,0))/12</f>
        <v>-83.333333333333329</v>
      </c>
      <c r="T52" s="280" cm="1">
        <f t="array" ref="T52">INDEX($K:$P,ROW(),MATCH(YEAR(T$2),$K$2:$P$2,0))/12</f>
        <v>-83.333333333333329</v>
      </c>
      <c r="U52" s="280" cm="1">
        <f t="array" ref="U52">INDEX($K:$P,ROW(),MATCH(YEAR(U$2),$K$2:$P$2,0))/12</f>
        <v>-83.333333333333329</v>
      </c>
      <c r="V52" s="280" cm="1">
        <f t="array" ref="V52">INDEX($K:$P,ROW(),MATCH(YEAR(V$2),$K$2:$P$2,0))/12</f>
        <v>-83.333333333333329</v>
      </c>
      <c r="W52" s="280" cm="1">
        <f t="array" ref="W52">INDEX($K:$P,ROW(),MATCH(YEAR(W$2),$K$2:$P$2,0))/12</f>
        <v>-83.333333333333329</v>
      </c>
      <c r="X52" s="280" cm="1">
        <f t="array" ref="X52">INDEX($K:$P,ROW(),MATCH(YEAR(X$2),$K$2:$P$2,0))/12</f>
        <v>-83.333333333333329</v>
      </c>
      <c r="Y52" s="280" cm="1">
        <f t="array" ref="Y52">INDEX($K:$P,ROW(),MATCH(YEAR(Y$2),$K$2:$P$2,0))/12</f>
        <v>-83.333333333333329</v>
      </c>
      <c r="Z52" s="280" cm="1">
        <f t="array" ref="Z52">INDEX($K:$P,ROW(),MATCH(YEAR(Z$2),$K$2:$P$2,0))/12</f>
        <v>-83.333333333333329</v>
      </c>
      <c r="AA52" s="280" cm="1">
        <f t="array" ref="AA52">INDEX($K:$P,ROW(),MATCH(YEAR(AA$2),$K$2:$P$2,0))/12</f>
        <v>-83.333333333333329</v>
      </c>
      <c r="AB52" s="280" cm="1">
        <f t="array" ref="AB52">INDEX($K:$P,ROW(),MATCH(YEAR(AB$2),$K$2:$P$2,0))/12</f>
        <v>-83.333333333333329</v>
      </c>
      <c r="AC52" s="280" cm="1">
        <f t="array" ref="AC52">INDEX($K:$P,ROW(),MATCH(YEAR(AC$2),$K$2:$P$2,0))/12</f>
        <v>-83.333333333333329</v>
      </c>
      <c r="AD52" s="280" cm="1">
        <f t="array" ref="AD52">INDEX($K:$P,ROW(),MATCH(YEAR(AD$2),$K$2:$P$2,0))/12</f>
        <v>-83.333333333333329</v>
      </c>
      <c r="AE52" s="280" cm="1">
        <f t="array" ref="AE52">INDEX($K:$P,ROW(),MATCH(YEAR(AE$2),$K$2:$P$2,0))/12</f>
        <v>-83.333333333333329</v>
      </c>
      <c r="AF52" s="280" cm="1">
        <f t="array" ref="AF52">INDEX($K:$P,ROW(),MATCH(YEAR(AF$2),$K$2:$P$2,0))/12</f>
        <v>-83.333333333333329</v>
      </c>
      <c r="AG52" s="280" cm="1">
        <f t="array" ref="AG52">INDEX($K:$P,ROW(),MATCH(YEAR(AG$2),$K$2:$P$2,0))/12</f>
        <v>-83.333333333333329</v>
      </c>
      <c r="AH52" s="280" cm="1">
        <f t="array" ref="AH52">INDEX($K:$P,ROW(),MATCH(YEAR(AH$2),$K$2:$P$2,0))/12</f>
        <v>-83.333333333333329</v>
      </c>
      <c r="AI52" s="280" cm="1">
        <f t="array" ref="AI52">INDEX($K:$P,ROW(),MATCH(YEAR(AI$2),$K$2:$P$2,0))/12</f>
        <v>-83.333333333333329</v>
      </c>
      <c r="AJ52" s="280" cm="1">
        <f t="array" ref="AJ52">INDEX($K:$P,ROW(),MATCH(YEAR(AJ$2),$K$2:$P$2,0))/12</f>
        <v>-83.333333333333329</v>
      </c>
      <c r="AK52" s="280" cm="1">
        <f t="array" ref="AK52">INDEX($K:$P,ROW(),MATCH(YEAR(AK$2),$K$2:$P$2,0))/12</f>
        <v>-83.333333333333329</v>
      </c>
      <c r="AL52" s="280" cm="1">
        <f t="array" ref="AL52">INDEX($K:$P,ROW(),MATCH(YEAR(AL$2),$K$2:$P$2,0))/12</f>
        <v>-83.333333333333329</v>
      </c>
      <c r="AM52" s="280" cm="1">
        <f t="array" ref="AM52">INDEX($K:$P,ROW(),MATCH(YEAR(AM$2),$K$2:$P$2,0))/12</f>
        <v>-83.333333333333329</v>
      </c>
      <c r="AN52" s="280" cm="1">
        <f t="array" ref="AN52">INDEX($K:$P,ROW(),MATCH(YEAR(AN$2),$K$2:$P$2,0))/12</f>
        <v>-83.333333333333329</v>
      </c>
      <c r="AO52" s="280" cm="1">
        <f t="array" ref="AO52">INDEX($K:$P,ROW(),MATCH(YEAR(AO$2),$K$2:$P$2,0))/12</f>
        <v>-83.333333333333329</v>
      </c>
      <c r="AP52" s="280" cm="1">
        <f t="array" ref="AP52">INDEX($K:$P,ROW(),MATCH(YEAR(AP$2),$K$2:$P$2,0))/12</f>
        <v>-83.333333333333329</v>
      </c>
      <c r="AQ52" s="280" cm="1">
        <f t="array" ref="AQ52">INDEX($K:$P,ROW(),MATCH(YEAR(AQ$2),$K$2:$P$2,0))/12</f>
        <v>-83.333333333333329</v>
      </c>
      <c r="AR52" s="280" cm="1">
        <f t="array" ref="AR52">INDEX($K:$P,ROW(),MATCH(YEAR(AR$2),$K$2:$P$2,0))/12</f>
        <v>-83.333333333333329</v>
      </c>
      <c r="AS52" s="280" cm="1">
        <f t="array" ref="AS52">INDEX($K:$P,ROW(),MATCH(YEAR(AS$2),$K$2:$P$2,0))/12</f>
        <v>-83.333333333333329</v>
      </c>
      <c r="AT52" s="280" cm="1">
        <f t="array" ref="AT52">INDEX($K:$P,ROW(),MATCH(YEAR(AT$2),$K$2:$P$2,0))/12</f>
        <v>-83.333333333333329</v>
      </c>
      <c r="AU52" s="280" cm="1">
        <f t="array" ref="AU52">INDEX($K:$P,ROW(),MATCH(YEAR(AU$2),$K$2:$P$2,0))/12</f>
        <v>-83.333333333333329</v>
      </c>
      <c r="AV52" s="280" cm="1">
        <f t="array" ref="AV52">INDEX($K:$P,ROW(),MATCH(YEAR(AV$2),$K$2:$P$2,0))/12</f>
        <v>-83.333333333333329</v>
      </c>
      <c r="AW52" s="280" cm="1">
        <f t="array" ref="AW52">INDEX($K:$P,ROW(),MATCH(YEAR(AW$2),$K$2:$P$2,0))/12</f>
        <v>-83.333333333333329</v>
      </c>
      <c r="AX52" s="280" cm="1">
        <f t="array" ref="AX52">INDEX($K:$P,ROW(),MATCH(YEAR(AX$2),$K$2:$P$2,0))/12</f>
        <v>-83.333333333333329</v>
      </c>
      <c r="AY52" s="280" cm="1">
        <f t="array" ref="AY52">INDEX($K:$P,ROW(),MATCH(YEAR(AY$2),$K$2:$P$2,0))/12</f>
        <v>-83.333333333333329</v>
      </c>
      <c r="AZ52" s="280" cm="1">
        <f t="array" ref="AZ52">INDEX($K:$P,ROW(),MATCH(YEAR(AZ$2),$K$2:$P$2,0))/12</f>
        <v>-83.333333333333329</v>
      </c>
      <c r="BA52" s="280" cm="1">
        <f t="array" ref="BA52">INDEX($K:$P,ROW(),MATCH(YEAR(BA$2),$K$2:$P$2,0))/12</f>
        <v>-83.333333333333329</v>
      </c>
      <c r="BB52" s="280" cm="1">
        <f t="array" ref="BB52">INDEX($K:$P,ROW(),MATCH(YEAR(BB$2),$K$2:$P$2,0))/12</f>
        <v>-83.333333333333329</v>
      </c>
      <c r="BC52" s="280" cm="1">
        <f t="array" ref="BC52">INDEX($K:$P,ROW(),MATCH(YEAR(BC$2),$K$2:$P$2,0))/12</f>
        <v>-83.333333333333329</v>
      </c>
      <c r="BD52" s="280" cm="1">
        <f t="array" ref="BD52">INDEX($K:$P,ROW(),MATCH(YEAR(BD$2),$K$2:$P$2,0))/12</f>
        <v>-83.333333333333329</v>
      </c>
      <c r="BE52" s="280" cm="1">
        <f t="array" ref="BE52">INDEX($K:$P,ROW(),MATCH(YEAR(BE$2),$K$2:$P$2,0))/12</f>
        <v>-83.333333333333329</v>
      </c>
      <c r="BF52" s="280" cm="1">
        <f t="array" ref="BF52">INDEX($K:$P,ROW(),MATCH(YEAR(BF$2),$K$2:$P$2,0))/12</f>
        <v>-83.333333333333329</v>
      </c>
      <c r="BG52" s="280" cm="1">
        <f t="array" ref="BG52">INDEX($K:$P,ROW(),MATCH(YEAR(BG$2),$K$2:$P$2,0))/12</f>
        <v>-83.333333333333329</v>
      </c>
      <c r="BH52" s="280" cm="1">
        <f t="array" ref="BH52">INDEX($K:$P,ROW(),MATCH(YEAR(BH$2),$K$2:$P$2,0))/12</f>
        <v>-83.333333333333329</v>
      </c>
      <c r="BI52" s="280" cm="1">
        <f t="array" ref="BI52">INDEX($K:$P,ROW(),MATCH(YEAR(BI$2),$K$2:$P$2,0))/12</f>
        <v>-83.333333333333329</v>
      </c>
      <c r="BJ52" s="280" cm="1">
        <f t="array" ref="BJ52">INDEX($K:$P,ROW(),MATCH(YEAR(BJ$2),$K$2:$P$2,0))/12</f>
        <v>-83.333333333333329</v>
      </c>
      <c r="BK52" s="280" cm="1">
        <f t="array" ref="BK52">INDEX($K:$P,ROW(),MATCH(YEAR(BK$2),$K$2:$P$2,0))/12</f>
        <v>-83.333333333333329</v>
      </c>
      <c r="BL52" s="280" cm="1">
        <f t="array" ref="BL52">INDEX($K:$P,ROW(),MATCH(YEAR(BL$2),$K$2:$P$2,0))/12</f>
        <v>-83.333333333333329</v>
      </c>
      <c r="BM52" s="280" cm="1">
        <f t="array" ref="BM52">INDEX($K:$P,ROW(),MATCH(YEAR(BM$2),$K$2:$P$2,0))/12</f>
        <v>-83.333333333333329</v>
      </c>
      <c r="BN52" s="280" cm="1">
        <f t="array" ref="BN52">INDEX($K:$P,ROW(),MATCH(YEAR(BN$2),$K$2:$P$2,0))/12</f>
        <v>-83.333333333333329</v>
      </c>
      <c r="BO52" s="280" cm="1">
        <f t="array" ref="BO52">INDEX($K:$P,ROW(),MATCH(YEAR(BO$2),$K$2:$P$2,0))/12</f>
        <v>-83.333333333333329</v>
      </c>
      <c r="BP52" s="280" cm="1">
        <f t="array" ref="BP52">INDEX($K:$P,ROW(),MATCH(YEAR(BP$2),$K$2:$P$2,0))/12</f>
        <v>-83.333333333333329</v>
      </c>
      <c r="BQ52" s="280" cm="1">
        <f t="array" ref="BQ52">INDEX($K:$P,ROW(),MATCH(YEAR(BQ$2),$K$2:$P$2,0))/12</f>
        <v>-83.333333333333329</v>
      </c>
      <c r="BR52" s="280" cm="1">
        <f t="array" ref="BR52">INDEX($K:$P,ROW(),MATCH(YEAR(BR$2),$K$2:$P$2,0))/12</f>
        <v>-83.333333333333329</v>
      </c>
      <c r="BS52" s="280" cm="1">
        <f t="array" ref="BS52">INDEX($K:$P,ROW(),MATCH(YEAR(BS$2),$K$2:$P$2,0))/12</f>
        <v>-83.333333333333329</v>
      </c>
      <c r="BT52" s="280" cm="1">
        <f t="array" ref="BT52">INDEX($K:$P,ROW(),MATCH(YEAR(BT$2),$K$2:$P$2,0))/12</f>
        <v>-83.333333333333329</v>
      </c>
      <c r="BU52" s="280" cm="1">
        <f t="array" ref="BU52">INDEX($K:$P,ROW(),MATCH(YEAR(BU$2),$K$2:$P$2,0))/12</f>
        <v>-83.333333333333329</v>
      </c>
      <c r="BV52" s="280" cm="1">
        <f t="array" ref="BV52">INDEX($K:$P,ROW(),MATCH(YEAR(BV$2),$K$2:$P$2,0))/12</f>
        <v>-83.333333333333329</v>
      </c>
      <c r="BW52" s="280" cm="1">
        <f t="array" ref="BW52">INDEX($K:$P,ROW(),MATCH(YEAR(BW$2),$K$2:$P$2,0))/12</f>
        <v>-83.333333333333329</v>
      </c>
      <c r="BX52" s="280" cm="1">
        <f t="array" ref="BX52">INDEX($K:$P,ROW(),MATCH(YEAR(BX$2),$K$2:$P$2,0))/12</f>
        <v>-83.333333333333329</v>
      </c>
      <c r="BY52" s="280" cm="1">
        <f t="array" ref="BY52">INDEX($K:$P,ROW(),MATCH(YEAR(BY$2),$K$2:$P$2,0))/12</f>
        <v>-83.333333333333329</v>
      </c>
      <c r="BZ52" s="280" cm="1">
        <f t="array" ref="BZ52">INDEX($K:$P,ROW(),MATCH(YEAR(BZ$2),$K$2:$P$2,0))/12</f>
        <v>-83.333333333333329</v>
      </c>
      <c r="CA52" s="280" cm="1">
        <f t="array" ref="CA52">INDEX($K:$P,ROW(),MATCH(YEAR(CA$2),$K$2:$P$2,0))/12</f>
        <v>-83.333333333333329</v>
      </c>
      <c r="CB52" s="280" cm="1">
        <f t="array" ref="CB52">INDEX($K:$P,ROW(),MATCH(YEAR(CB$2),$K$2:$P$2,0))/12</f>
        <v>-83.333333333333329</v>
      </c>
      <c r="CC52" s="280" cm="1">
        <f t="array" ref="CC52">INDEX($K:$P,ROW(),MATCH(YEAR(CC$2),$K$2:$P$2,0))/12</f>
        <v>-83.333333333333329</v>
      </c>
      <c r="CD52" s="280" cm="1">
        <f t="array" ref="CD52">INDEX($K:$P,ROW(),MATCH(YEAR(CD$2),$K$2:$P$2,0))/12</f>
        <v>-83.333333333333329</v>
      </c>
      <c r="CE52" s="280" cm="1">
        <f t="array" ref="CE52">INDEX($K:$P,ROW(),MATCH(YEAR(CE$2),$K$2:$P$2,0))/12</f>
        <v>-83.333333333333329</v>
      </c>
      <c r="CF52" s="280" cm="1">
        <f t="array" ref="CF52">INDEX($K:$P,ROW(),MATCH(YEAR(CF$2),$K$2:$P$2,0))/12</f>
        <v>-83.333333333333329</v>
      </c>
      <c r="CG52" s="280" cm="1">
        <f t="array" ref="CG52">INDEX($K:$P,ROW(),MATCH(YEAR(CG$2),$K$2:$P$2,0))/12</f>
        <v>-83.333333333333329</v>
      </c>
      <c r="CH52" s="280" cm="1">
        <f t="array" ref="CH52">INDEX($K:$P,ROW(),MATCH(YEAR(CH$2),$K$2:$P$2,0))/12</f>
        <v>-83.333333333333329</v>
      </c>
      <c r="CI52" s="280" cm="1">
        <f t="array" ref="CI52">INDEX($K:$P,ROW(),MATCH(YEAR(CI$2),$K$2:$P$2,0))/12</f>
        <v>-83.333333333333329</v>
      </c>
      <c r="CJ52" s="280" cm="1">
        <f t="array" ref="CJ52">INDEX($K:$P,ROW(),MATCH(YEAR(CJ$2),$K$2:$P$2,0))/12</f>
        <v>-83.333333333333329</v>
      </c>
      <c r="CK52" s="280" cm="1">
        <f t="array" ref="CK52">INDEX($K:$P,ROW(),MATCH(YEAR(CK$2),$K$2:$P$2,0))/12</f>
        <v>-83.333333333333329</v>
      </c>
      <c r="CL52" s="280" cm="1">
        <f t="array" ref="CL52">INDEX($K:$P,ROW(),MATCH(YEAR(CL$2),$K$2:$P$2,0))/12</f>
        <v>-83.333333333333329</v>
      </c>
      <c r="CN52" s="280"/>
      <c r="CO52" s="280" cm="1">
        <f t="array" ref="CO52">INDEX($K:$P,ROW(),MATCH(YEAR(CO$2),$K$2:$P$2,0))/4</f>
        <v>-250</v>
      </c>
      <c r="CP52" s="280" cm="1">
        <f t="array" ref="CP52">INDEX($K:$P,ROW(),MATCH(YEAR(CP$2),$K$2:$P$2,0))/4</f>
        <v>-250</v>
      </c>
      <c r="CQ52" s="280" cm="1">
        <f t="array" ref="CQ52">INDEX($K:$P,ROW(),MATCH(YEAR(CQ$2),$K$2:$P$2,0))/4</f>
        <v>-250</v>
      </c>
      <c r="CR52" s="280" cm="1">
        <f t="array" ref="CR52">INDEX($K:$P,ROW(),MATCH(YEAR(CR$2),$K$2:$P$2,0))/4</f>
        <v>-250</v>
      </c>
      <c r="CS52" s="280" cm="1">
        <f t="array" ref="CS52">INDEX($K:$P,ROW(),MATCH(YEAR(CS$2),$K$2:$P$2,0))/4</f>
        <v>-250</v>
      </c>
      <c r="CT52" s="280" cm="1">
        <f t="array" ref="CT52">INDEX($K:$P,ROW(),MATCH(YEAR(CT$2),$K$2:$P$2,0))/4</f>
        <v>-250</v>
      </c>
      <c r="CU52" s="280" cm="1">
        <f t="array" ref="CU52">INDEX($K:$P,ROW(),MATCH(YEAR(CU$2),$K$2:$P$2,0))/4</f>
        <v>-250</v>
      </c>
      <c r="CV52" s="280" cm="1">
        <f t="array" ref="CV52">INDEX($K:$P,ROW(),MATCH(YEAR(CV$2),$K$2:$P$2,0))/4</f>
        <v>-250</v>
      </c>
      <c r="CW52" s="280" cm="1">
        <f t="array" ref="CW52">INDEX($K:$P,ROW(),MATCH(YEAR(CW$2),$K$2:$P$2,0))/4</f>
        <v>-250</v>
      </c>
      <c r="CX52" s="280" cm="1">
        <f t="array" ref="CX52">INDEX($K:$P,ROW(),MATCH(YEAR(CX$2),$K$2:$P$2,0))/4</f>
        <v>-250</v>
      </c>
      <c r="CY52" s="280" cm="1">
        <f t="array" ref="CY52">INDEX($K:$P,ROW(),MATCH(YEAR(CY$2),$K$2:$P$2,0))/4</f>
        <v>-250</v>
      </c>
      <c r="CZ52" s="280" cm="1">
        <f t="array" ref="CZ52">INDEX($K:$P,ROW(),MATCH(YEAR(CZ$2),$K$2:$P$2,0))/4</f>
        <v>-250</v>
      </c>
      <c r="DA52" s="280" cm="1">
        <f t="array" ref="DA52">INDEX($K:$P,ROW(),MATCH(YEAR(DA$2),$K$2:$P$2,0))/4</f>
        <v>-250</v>
      </c>
      <c r="DB52" s="280" cm="1">
        <f t="array" ref="DB52">INDEX($K:$P,ROW(),MATCH(YEAR(DB$2),$K$2:$P$2,0))/4</f>
        <v>-250</v>
      </c>
      <c r="DC52" s="280" cm="1">
        <f t="array" ref="DC52">INDEX($K:$P,ROW(),MATCH(YEAR(DC$2),$K$2:$P$2,0))/4</f>
        <v>-250</v>
      </c>
      <c r="DD52" s="280" cm="1">
        <f t="array" ref="DD52">INDEX($K:$P,ROW(),MATCH(YEAR(DD$2),$K$2:$P$2,0))/4</f>
        <v>-250</v>
      </c>
      <c r="DE52" s="280" cm="1">
        <f t="array" ref="DE52">INDEX($K:$P,ROW(),MATCH(YEAR(DE$2),$K$2:$P$2,0))/4</f>
        <v>-250</v>
      </c>
      <c r="DF52" s="280" cm="1">
        <f t="array" ref="DF52">INDEX($K:$P,ROW(),MATCH(YEAR(DF$2),$K$2:$P$2,0))/4</f>
        <v>-250</v>
      </c>
      <c r="DG52" s="280" cm="1">
        <f t="array" ref="DG52">INDEX($K:$P,ROW(),MATCH(YEAR(DG$2),$K$2:$P$2,0))/4</f>
        <v>-250</v>
      </c>
      <c r="DH52" s="280" cm="1">
        <f t="array" ref="DH52">INDEX($K:$P,ROW(),MATCH(YEAR(DH$2),$K$2:$P$2,0))/4</f>
        <v>-250</v>
      </c>
      <c r="DI52" s="280" cm="1">
        <f t="array" ref="DI52">INDEX($K:$P,ROW(),MATCH(YEAR(DI$2),$K$2:$P$2,0))/4</f>
        <v>-250</v>
      </c>
      <c r="DJ52" s="280" cm="1">
        <f t="array" ref="DJ52">INDEX($K:$P,ROW(),MATCH(YEAR(DJ$2),$K$2:$P$2,0))/4</f>
        <v>-250</v>
      </c>
      <c r="DK52" s="280" cm="1">
        <f t="array" ref="DK52">INDEX($K:$P,ROW(),MATCH(YEAR(DK$2),$K$2:$P$2,0))/4</f>
        <v>-250</v>
      </c>
      <c r="DL52" s="280" cm="1">
        <f t="array" ref="DL52">INDEX($K:$P,ROW(),MATCH(YEAR(DL$2),$K$2:$P$2,0))/4</f>
        <v>-250</v>
      </c>
    </row>
    <row r="53" spans="1:116" x14ac:dyDescent="0.35">
      <c r="G53" s="356" t="s">
        <v>662</v>
      </c>
      <c r="H53" s="164"/>
      <c r="I53" s="164"/>
      <c r="J53" s="361" t="s">
        <v>651</v>
      </c>
      <c r="K53" s="345">
        <v>-1000</v>
      </c>
      <c r="L53" s="345">
        <v>-1000</v>
      </c>
      <c r="M53" s="345">
        <v>-1000</v>
      </c>
      <c r="N53" s="345">
        <v>-1000</v>
      </c>
      <c r="O53" s="345">
        <v>-1000</v>
      </c>
      <c r="P53" s="345">
        <v>-1000</v>
      </c>
      <c r="S53" s="280" cm="1">
        <f t="array" ref="S53">INDEX($K:$P,ROW(),MATCH(YEAR(S$2),$K$2:$P$2,0))/12</f>
        <v>-83.333333333333329</v>
      </c>
      <c r="T53" s="280" cm="1">
        <f t="array" ref="T53">INDEX($K:$P,ROW(),MATCH(YEAR(T$2),$K$2:$P$2,0))/12</f>
        <v>-83.333333333333329</v>
      </c>
      <c r="U53" s="280" cm="1">
        <f t="array" ref="U53">INDEX($K:$P,ROW(),MATCH(YEAR(U$2),$K$2:$P$2,0))/12</f>
        <v>-83.333333333333329</v>
      </c>
      <c r="V53" s="280" cm="1">
        <f t="array" ref="V53">INDEX($K:$P,ROW(),MATCH(YEAR(V$2),$K$2:$P$2,0))/12</f>
        <v>-83.333333333333329</v>
      </c>
      <c r="W53" s="280" cm="1">
        <f t="array" ref="W53">INDEX($K:$P,ROW(),MATCH(YEAR(W$2),$K$2:$P$2,0))/12</f>
        <v>-83.333333333333329</v>
      </c>
      <c r="X53" s="280" cm="1">
        <f t="array" ref="X53">INDEX($K:$P,ROW(),MATCH(YEAR(X$2),$K$2:$P$2,0))/12</f>
        <v>-83.333333333333329</v>
      </c>
      <c r="Y53" s="280" cm="1">
        <f t="array" ref="Y53">INDEX($K:$P,ROW(),MATCH(YEAR(Y$2),$K$2:$P$2,0))/12</f>
        <v>-83.333333333333329</v>
      </c>
      <c r="Z53" s="280" cm="1">
        <f t="array" ref="Z53">INDEX($K:$P,ROW(),MATCH(YEAR(Z$2),$K$2:$P$2,0))/12</f>
        <v>-83.333333333333329</v>
      </c>
      <c r="AA53" s="280" cm="1">
        <f t="array" ref="AA53">INDEX($K:$P,ROW(),MATCH(YEAR(AA$2),$K$2:$P$2,0))/12</f>
        <v>-83.333333333333329</v>
      </c>
      <c r="AB53" s="280" cm="1">
        <f t="array" ref="AB53">INDEX($K:$P,ROW(),MATCH(YEAR(AB$2),$K$2:$P$2,0))/12</f>
        <v>-83.333333333333329</v>
      </c>
      <c r="AC53" s="280" cm="1">
        <f t="array" ref="AC53">INDEX($K:$P,ROW(),MATCH(YEAR(AC$2),$K$2:$P$2,0))/12</f>
        <v>-83.333333333333329</v>
      </c>
      <c r="AD53" s="280" cm="1">
        <f t="array" ref="AD53">INDEX($K:$P,ROW(),MATCH(YEAR(AD$2),$K$2:$P$2,0))/12</f>
        <v>-83.333333333333329</v>
      </c>
      <c r="AE53" s="280" cm="1">
        <f t="array" ref="AE53">INDEX($K:$P,ROW(),MATCH(YEAR(AE$2),$K$2:$P$2,0))/12</f>
        <v>-83.333333333333329</v>
      </c>
      <c r="AF53" s="280" cm="1">
        <f t="array" ref="AF53">INDEX($K:$P,ROW(),MATCH(YEAR(AF$2),$K$2:$P$2,0))/12</f>
        <v>-83.333333333333329</v>
      </c>
      <c r="AG53" s="280" cm="1">
        <f t="array" ref="AG53">INDEX($K:$P,ROW(),MATCH(YEAR(AG$2),$K$2:$P$2,0))/12</f>
        <v>-83.333333333333329</v>
      </c>
      <c r="AH53" s="280" cm="1">
        <f t="array" ref="AH53">INDEX($K:$P,ROW(),MATCH(YEAR(AH$2),$K$2:$P$2,0))/12</f>
        <v>-83.333333333333329</v>
      </c>
      <c r="AI53" s="280" cm="1">
        <f t="array" ref="AI53">INDEX($K:$P,ROW(),MATCH(YEAR(AI$2),$K$2:$P$2,0))/12</f>
        <v>-83.333333333333329</v>
      </c>
      <c r="AJ53" s="280" cm="1">
        <f t="array" ref="AJ53">INDEX($K:$P,ROW(),MATCH(YEAR(AJ$2),$K$2:$P$2,0))/12</f>
        <v>-83.333333333333329</v>
      </c>
      <c r="AK53" s="280" cm="1">
        <f t="array" ref="AK53">INDEX($K:$P,ROW(),MATCH(YEAR(AK$2),$K$2:$P$2,0))/12</f>
        <v>-83.333333333333329</v>
      </c>
      <c r="AL53" s="280" cm="1">
        <f t="array" ref="AL53">INDEX($K:$P,ROW(),MATCH(YEAR(AL$2),$K$2:$P$2,0))/12</f>
        <v>-83.333333333333329</v>
      </c>
      <c r="AM53" s="280" cm="1">
        <f t="array" ref="AM53">INDEX($K:$P,ROW(),MATCH(YEAR(AM$2),$K$2:$P$2,0))/12</f>
        <v>-83.333333333333329</v>
      </c>
      <c r="AN53" s="280" cm="1">
        <f t="array" ref="AN53">INDEX($K:$P,ROW(),MATCH(YEAR(AN$2),$K$2:$P$2,0))/12</f>
        <v>-83.333333333333329</v>
      </c>
      <c r="AO53" s="280" cm="1">
        <f t="array" ref="AO53">INDEX($K:$P,ROW(),MATCH(YEAR(AO$2),$K$2:$P$2,0))/12</f>
        <v>-83.333333333333329</v>
      </c>
      <c r="AP53" s="280" cm="1">
        <f t="array" ref="AP53">INDEX($K:$P,ROW(),MATCH(YEAR(AP$2),$K$2:$P$2,0))/12</f>
        <v>-83.333333333333329</v>
      </c>
      <c r="AQ53" s="280" cm="1">
        <f t="array" ref="AQ53">INDEX($K:$P,ROW(),MATCH(YEAR(AQ$2),$K$2:$P$2,0))/12</f>
        <v>-83.333333333333329</v>
      </c>
      <c r="AR53" s="280" cm="1">
        <f t="array" ref="AR53">INDEX($K:$P,ROW(),MATCH(YEAR(AR$2),$K$2:$P$2,0))/12</f>
        <v>-83.333333333333329</v>
      </c>
      <c r="AS53" s="280" cm="1">
        <f t="array" ref="AS53">INDEX($K:$P,ROW(),MATCH(YEAR(AS$2),$K$2:$P$2,0))/12</f>
        <v>-83.333333333333329</v>
      </c>
      <c r="AT53" s="280" cm="1">
        <f t="array" ref="AT53">INDEX($K:$P,ROW(),MATCH(YEAR(AT$2),$K$2:$P$2,0))/12</f>
        <v>-83.333333333333329</v>
      </c>
      <c r="AU53" s="280" cm="1">
        <f t="array" ref="AU53">INDEX($K:$P,ROW(),MATCH(YEAR(AU$2),$K$2:$P$2,0))/12</f>
        <v>-83.333333333333329</v>
      </c>
      <c r="AV53" s="280" cm="1">
        <f t="array" ref="AV53">INDEX($K:$P,ROW(),MATCH(YEAR(AV$2),$K$2:$P$2,0))/12</f>
        <v>-83.333333333333329</v>
      </c>
      <c r="AW53" s="280" cm="1">
        <f t="array" ref="AW53">INDEX($K:$P,ROW(),MATCH(YEAR(AW$2),$K$2:$P$2,0))/12</f>
        <v>-83.333333333333329</v>
      </c>
      <c r="AX53" s="280" cm="1">
        <f t="array" ref="AX53">INDEX($K:$P,ROW(),MATCH(YEAR(AX$2),$K$2:$P$2,0))/12</f>
        <v>-83.333333333333329</v>
      </c>
      <c r="AY53" s="280" cm="1">
        <f t="array" ref="AY53">INDEX($K:$P,ROW(),MATCH(YEAR(AY$2),$K$2:$P$2,0))/12</f>
        <v>-83.333333333333329</v>
      </c>
      <c r="AZ53" s="280" cm="1">
        <f t="array" ref="AZ53">INDEX($K:$P,ROW(),MATCH(YEAR(AZ$2),$K$2:$P$2,0))/12</f>
        <v>-83.333333333333329</v>
      </c>
      <c r="BA53" s="280" cm="1">
        <f t="array" ref="BA53">INDEX($K:$P,ROW(),MATCH(YEAR(BA$2),$K$2:$P$2,0))/12</f>
        <v>-83.333333333333329</v>
      </c>
      <c r="BB53" s="280" cm="1">
        <f t="array" ref="BB53">INDEX($K:$P,ROW(),MATCH(YEAR(BB$2),$K$2:$P$2,0))/12</f>
        <v>-83.333333333333329</v>
      </c>
      <c r="BC53" s="280" cm="1">
        <f t="array" ref="BC53">INDEX($K:$P,ROW(),MATCH(YEAR(BC$2),$K$2:$P$2,0))/12</f>
        <v>-83.333333333333329</v>
      </c>
      <c r="BD53" s="280" cm="1">
        <f t="array" ref="BD53">INDEX($K:$P,ROW(),MATCH(YEAR(BD$2),$K$2:$P$2,0))/12</f>
        <v>-83.333333333333329</v>
      </c>
      <c r="BE53" s="280" cm="1">
        <f t="array" ref="BE53">INDEX($K:$P,ROW(),MATCH(YEAR(BE$2),$K$2:$P$2,0))/12</f>
        <v>-83.333333333333329</v>
      </c>
      <c r="BF53" s="280" cm="1">
        <f t="array" ref="BF53">INDEX($K:$P,ROW(),MATCH(YEAR(BF$2),$K$2:$P$2,0))/12</f>
        <v>-83.333333333333329</v>
      </c>
      <c r="BG53" s="280" cm="1">
        <f t="array" ref="BG53">INDEX($K:$P,ROW(),MATCH(YEAR(BG$2),$K$2:$P$2,0))/12</f>
        <v>-83.333333333333329</v>
      </c>
      <c r="BH53" s="280" cm="1">
        <f t="array" ref="BH53">INDEX($K:$P,ROW(),MATCH(YEAR(BH$2),$K$2:$P$2,0))/12</f>
        <v>-83.333333333333329</v>
      </c>
      <c r="BI53" s="280" cm="1">
        <f t="array" ref="BI53">INDEX($K:$P,ROW(),MATCH(YEAR(BI$2),$K$2:$P$2,0))/12</f>
        <v>-83.333333333333329</v>
      </c>
      <c r="BJ53" s="280" cm="1">
        <f t="array" ref="BJ53">INDEX($K:$P,ROW(),MATCH(YEAR(BJ$2),$K$2:$P$2,0))/12</f>
        <v>-83.333333333333329</v>
      </c>
      <c r="BK53" s="280" cm="1">
        <f t="array" ref="BK53">INDEX($K:$P,ROW(),MATCH(YEAR(BK$2),$K$2:$P$2,0))/12</f>
        <v>-83.333333333333329</v>
      </c>
      <c r="BL53" s="280" cm="1">
        <f t="array" ref="BL53">INDEX($K:$P,ROW(),MATCH(YEAR(BL$2),$K$2:$P$2,0))/12</f>
        <v>-83.333333333333329</v>
      </c>
      <c r="BM53" s="280" cm="1">
        <f t="array" ref="BM53">INDEX($K:$P,ROW(),MATCH(YEAR(BM$2),$K$2:$P$2,0))/12</f>
        <v>-83.333333333333329</v>
      </c>
      <c r="BN53" s="280" cm="1">
        <f t="array" ref="BN53">INDEX($K:$P,ROW(),MATCH(YEAR(BN$2),$K$2:$P$2,0))/12</f>
        <v>-83.333333333333329</v>
      </c>
      <c r="BO53" s="280" cm="1">
        <f t="array" ref="BO53">INDEX($K:$P,ROW(),MATCH(YEAR(BO$2),$K$2:$P$2,0))/12</f>
        <v>-83.333333333333329</v>
      </c>
      <c r="BP53" s="280" cm="1">
        <f t="array" ref="BP53">INDEX($K:$P,ROW(),MATCH(YEAR(BP$2),$K$2:$P$2,0))/12</f>
        <v>-83.333333333333329</v>
      </c>
      <c r="BQ53" s="280" cm="1">
        <f t="array" ref="BQ53">INDEX($K:$P,ROW(),MATCH(YEAR(BQ$2),$K$2:$P$2,0))/12</f>
        <v>-83.333333333333329</v>
      </c>
      <c r="BR53" s="280" cm="1">
        <f t="array" ref="BR53">INDEX($K:$P,ROW(),MATCH(YEAR(BR$2),$K$2:$P$2,0))/12</f>
        <v>-83.333333333333329</v>
      </c>
      <c r="BS53" s="280" cm="1">
        <f t="array" ref="BS53">INDEX($K:$P,ROW(),MATCH(YEAR(BS$2),$K$2:$P$2,0))/12</f>
        <v>-83.333333333333329</v>
      </c>
      <c r="BT53" s="280" cm="1">
        <f t="array" ref="BT53">INDEX($K:$P,ROW(),MATCH(YEAR(BT$2),$K$2:$P$2,0))/12</f>
        <v>-83.333333333333329</v>
      </c>
      <c r="BU53" s="280" cm="1">
        <f t="array" ref="BU53">INDEX($K:$P,ROW(),MATCH(YEAR(BU$2),$K$2:$P$2,0))/12</f>
        <v>-83.333333333333329</v>
      </c>
      <c r="BV53" s="280" cm="1">
        <f t="array" ref="BV53">INDEX($K:$P,ROW(),MATCH(YEAR(BV$2),$K$2:$P$2,0))/12</f>
        <v>-83.333333333333329</v>
      </c>
      <c r="BW53" s="280" cm="1">
        <f t="array" ref="BW53">INDEX($K:$P,ROW(),MATCH(YEAR(BW$2),$K$2:$P$2,0))/12</f>
        <v>-83.333333333333329</v>
      </c>
      <c r="BX53" s="280" cm="1">
        <f t="array" ref="BX53">INDEX($K:$P,ROW(),MATCH(YEAR(BX$2),$K$2:$P$2,0))/12</f>
        <v>-83.333333333333329</v>
      </c>
      <c r="BY53" s="280" cm="1">
        <f t="array" ref="BY53">INDEX($K:$P,ROW(),MATCH(YEAR(BY$2),$K$2:$P$2,0))/12</f>
        <v>-83.333333333333329</v>
      </c>
      <c r="BZ53" s="280" cm="1">
        <f t="array" ref="BZ53">INDEX($K:$P,ROW(),MATCH(YEAR(BZ$2),$K$2:$P$2,0))/12</f>
        <v>-83.333333333333329</v>
      </c>
      <c r="CA53" s="280" cm="1">
        <f t="array" ref="CA53">INDEX($K:$P,ROW(),MATCH(YEAR(CA$2),$K$2:$P$2,0))/12</f>
        <v>-83.333333333333329</v>
      </c>
      <c r="CB53" s="280" cm="1">
        <f t="array" ref="CB53">INDEX($K:$P,ROW(),MATCH(YEAR(CB$2),$K$2:$P$2,0))/12</f>
        <v>-83.333333333333329</v>
      </c>
      <c r="CC53" s="280" cm="1">
        <f t="array" ref="CC53">INDEX($K:$P,ROW(),MATCH(YEAR(CC$2),$K$2:$P$2,0))/12</f>
        <v>-83.333333333333329</v>
      </c>
      <c r="CD53" s="280" cm="1">
        <f t="array" ref="CD53">INDEX($K:$P,ROW(),MATCH(YEAR(CD$2),$K$2:$P$2,0))/12</f>
        <v>-83.333333333333329</v>
      </c>
      <c r="CE53" s="280" cm="1">
        <f t="array" ref="CE53">INDEX($K:$P,ROW(),MATCH(YEAR(CE$2),$K$2:$P$2,0))/12</f>
        <v>-83.333333333333329</v>
      </c>
      <c r="CF53" s="280" cm="1">
        <f t="array" ref="CF53">INDEX($K:$P,ROW(),MATCH(YEAR(CF$2),$K$2:$P$2,0))/12</f>
        <v>-83.333333333333329</v>
      </c>
      <c r="CG53" s="280" cm="1">
        <f t="array" ref="CG53">INDEX($K:$P,ROW(),MATCH(YEAR(CG$2),$K$2:$P$2,0))/12</f>
        <v>-83.333333333333329</v>
      </c>
      <c r="CH53" s="280" cm="1">
        <f t="array" ref="CH53">INDEX($K:$P,ROW(),MATCH(YEAR(CH$2),$K$2:$P$2,0))/12</f>
        <v>-83.333333333333329</v>
      </c>
      <c r="CI53" s="280" cm="1">
        <f t="array" ref="CI53">INDEX($K:$P,ROW(),MATCH(YEAR(CI$2),$K$2:$P$2,0))/12</f>
        <v>-83.333333333333329</v>
      </c>
      <c r="CJ53" s="280" cm="1">
        <f t="array" ref="CJ53">INDEX($K:$P,ROW(),MATCH(YEAR(CJ$2),$K$2:$P$2,0))/12</f>
        <v>-83.333333333333329</v>
      </c>
      <c r="CK53" s="280" cm="1">
        <f t="array" ref="CK53">INDEX($K:$P,ROW(),MATCH(YEAR(CK$2),$K$2:$P$2,0))/12</f>
        <v>-83.333333333333329</v>
      </c>
      <c r="CL53" s="280" cm="1">
        <f t="array" ref="CL53">INDEX($K:$P,ROW(),MATCH(YEAR(CL$2),$K$2:$P$2,0))/12</f>
        <v>-83.333333333333329</v>
      </c>
      <c r="CN53" s="280"/>
      <c r="CO53" s="280" cm="1">
        <f t="array" ref="CO53">INDEX($K:$P,ROW(),MATCH(YEAR(CO$2),$K$2:$P$2,0))/4</f>
        <v>-250</v>
      </c>
      <c r="CP53" s="280" cm="1">
        <f t="array" ref="CP53">INDEX($K:$P,ROW(),MATCH(YEAR(CP$2),$K$2:$P$2,0))/4</f>
        <v>-250</v>
      </c>
      <c r="CQ53" s="280" cm="1">
        <f t="array" ref="CQ53">INDEX($K:$P,ROW(),MATCH(YEAR(CQ$2),$K$2:$P$2,0))/4</f>
        <v>-250</v>
      </c>
      <c r="CR53" s="280" cm="1">
        <f t="array" ref="CR53">INDEX($K:$P,ROW(),MATCH(YEAR(CR$2),$K$2:$P$2,0))/4</f>
        <v>-250</v>
      </c>
      <c r="CS53" s="280" cm="1">
        <f t="array" ref="CS53">INDEX($K:$P,ROW(),MATCH(YEAR(CS$2),$K$2:$P$2,0))/4</f>
        <v>-250</v>
      </c>
      <c r="CT53" s="280" cm="1">
        <f t="array" ref="CT53">INDEX($K:$P,ROW(),MATCH(YEAR(CT$2),$K$2:$P$2,0))/4</f>
        <v>-250</v>
      </c>
      <c r="CU53" s="280" cm="1">
        <f t="array" ref="CU53">INDEX($K:$P,ROW(),MATCH(YEAR(CU$2),$K$2:$P$2,0))/4</f>
        <v>-250</v>
      </c>
      <c r="CV53" s="280" cm="1">
        <f t="array" ref="CV53">INDEX($K:$P,ROW(),MATCH(YEAR(CV$2),$K$2:$P$2,0))/4</f>
        <v>-250</v>
      </c>
      <c r="CW53" s="280" cm="1">
        <f t="array" ref="CW53">INDEX($K:$P,ROW(),MATCH(YEAR(CW$2),$K$2:$P$2,0))/4</f>
        <v>-250</v>
      </c>
      <c r="CX53" s="280" cm="1">
        <f t="array" ref="CX53">INDEX($K:$P,ROW(),MATCH(YEAR(CX$2),$K$2:$P$2,0))/4</f>
        <v>-250</v>
      </c>
      <c r="CY53" s="280" cm="1">
        <f t="array" ref="CY53">INDEX($K:$P,ROW(),MATCH(YEAR(CY$2),$K$2:$P$2,0))/4</f>
        <v>-250</v>
      </c>
      <c r="CZ53" s="280" cm="1">
        <f t="array" ref="CZ53">INDEX($K:$P,ROW(),MATCH(YEAR(CZ$2),$K$2:$P$2,0))/4</f>
        <v>-250</v>
      </c>
      <c r="DA53" s="280" cm="1">
        <f t="array" ref="DA53">INDEX($K:$P,ROW(),MATCH(YEAR(DA$2),$K$2:$P$2,0))/4</f>
        <v>-250</v>
      </c>
      <c r="DB53" s="280" cm="1">
        <f t="array" ref="DB53">INDEX($K:$P,ROW(),MATCH(YEAR(DB$2),$K$2:$P$2,0))/4</f>
        <v>-250</v>
      </c>
      <c r="DC53" s="280" cm="1">
        <f t="array" ref="DC53">INDEX($K:$P,ROW(),MATCH(YEAR(DC$2),$K$2:$P$2,0))/4</f>
        <v>-250</v>
      </c>
      <c r="DD53" s="280" cm="1">
        <f t="array" ref="DD53">INDEX($K:$P,ROW(),MATCH(YEAR(DD$2),$K$2:$P$2,0))/4</f>
        <v>-250</v>
      </c>
      <c r="DE53" s="280" cm="1">
        <f t="array" ref="DE53">INDEX($K:$P,ROW(),MATCH(YEAR(DE$2),$K$2:$P$2,0))/4</f>
        <v>-250</v>
      </c>
      <c r="DF53" s="280" cm="1">
        <f t="array" ref="DF53">INDEX($K:$P,ROW(),MATCH(YEAR(DF$2),$K$2:$P$2,0))/4</f>
        <v>-250</v>
      </c>
      <c r="DG53" s="280" cm="1">
        <f t="array" ref="DG53">INDEX($K:$P,ROW(),MATCH(YEAR(DG$2),$K$2:$P$2,0))/4</f>
        <v>-250</v>
      </c>
      <c r="DH53" s="280" cm="1">
        <f t="array" ref="DH53">INDEX($K:$P,ROW(),MATCH(YEAR(DH$2),$K$2:$P$2,0))/4</f>
        <v>-250</v>
      </c>
      <c r="DI53" s="280" cm="1">
        <f t="array" ref="DI53">INDEX($K:$P,ROW(),MATCH(YEAR(DI$2),$K$2:$P$2,0))/4</f>
        <v>-250</v>
      </c>
      <c r="DJ53" s="280" cm="1">
        <f t="array" ref="DJ53">INDEX($K:$P,ROW(),MATCH(YEAR(DJ$2),$K$2:$P$2,0))/4</f>
        <v>-250</v>
      </c>
      <c r="DK53" s="280" cm="1">
        <f t="array" ref="DK53">INDEX($K:$P,ROW(),MATCH(YEAR(DK$2),$K$2:$P$2,0))/4</f>
        <v>-250</v>
      </c>
      <c r="DL53" s="280" cm="1">
        <f t="array" ref="DL53">INDEX($K:$P,ROW(),MATCH(YEAR(DL$2),$K$2:$P$2,0))/4</f>
        <v>-250</v>
      </c>
    </row>
    <row r="54" spans="1:116" x14ac:dyDescent="0.35">
      <c r="G54" s="356" t="s">
        <v>663</v>
      </c>
      <c r="H54" s="164"/>
      <c r="I54" s="164"/>
      <c r="J54" s="361" t="s">
        <v>643</v>
      </c>
      <c r="K54" s="345">
        <v>-1000</v>
      </c>
      <c r="L54" s="345">
        <v>-1000</v>
      </c>
      <c r="M54" s="345">
        <v>-1000</v>
      </c>
      <c r="N54" s="345">
        <v>-1000</v>
      </c>
      <c r="O54" s="345">
        <v>-1000</v>
      </c>
      <c r="P54" s="345">
        <v>-1000</v>
      </c>
      <c r="S54" s="280" cm="1">
        <f t="array" ref="S54">INDEX($K:$P,ROW(),MATCH(YEAR(S$2),$K$2:$P$2,0))/12</f>
        <v>-83.333333333333329</v>
      </c>
      <c r="T54" s="280" cm="1">
        <f t="array" ref="T54">INDEX($K:$P,ROW(),MATCH(YEAR(T$2),$K$2:$P$2,0))/12</f>
        <v>-83.333333333333329</v>
      </c>
      <c r="U54" s="280" cm="1">
        <f t="array" ref="U54">INDEX($K:$P,ROW(),MATCH(YEAR(U$2),$K$2:$P$2,0))/12</f>
        <v>-83.333333333333329</v>
      </c>
      <c r="V54" s="280" cm="1">
        <f t="array" ref="V54">INDEX($K:$P,ROW(),MATCH(YEAR(V$2),$K$2:$P$2,0))/12</f>
        <v>-83.333333333333329</v>
      </c>
      <c r="W54" s="280" cm="1">
        <f t="array" ref="W54">INDEX($K:$P,ROW(),MATCH(YEAR(W$2),$K$2:$P$2,0))/12</f>
        <v>-83.333333333333329</v>
      </c>
      <c r="X54" s="280" cm="1">
        <f t="array" ref="X54">INDEX($K:$P,ROW(),MATCH(YEAR(X$2),$K$2:$P$2,0))/12</f>
        <v>-83.333333333333329</v>
      </c>
      <c r="Y54" s="280" cm="1">
        <f t="array" ref="Y54">INDEX($K:$P,ROW(),MATCH(YEAR(Y$2),$K$2:$P$2,0))/12</f>
        <v>-83.333333333333329</v>
      </c>
      <c r="Z54" s="280" cm="1">
        <f t="array" ref="Z54">INDEX($K:$P,ROW(),MATCH(YEAR(Z$2),$K$2:$P$2,0))/12</f>
        <v>-83.333333333333329</v>
      </c>
      <c r="AA54" s="280" cm="1">
        <f t="array" ref="AA54">INDEX($K:$P,ROW(),MATCH(YEAR(AA$2),$K$2:$P$2,0))/12</f>
        <v>-83.333333333333329</v>
      </c>
      <c r="AB54" s="280" cm="1">
        <f t="array" ref="AB54">INDEX($K:$P,ROW(),MATCH(YEAR(AB$2),$K$2:$P$2,0))/12</f>
        <v>-83.333333333333329</v>
      </c>
      <c r="AC54" s="280" cm="1">
        <f t="array" ref="AC54">INDEX($K:$P,ROW(),MATCH(YEAR(AC$2),$K$2:$P$2,0))/12</f>
        <v>-83.333333333333329</v>
      </c>
      <c r="AD54" s="280" cm="1">
        <f t="array" ref="AD54">INDEX($K:$P,ROW(),MATCH(YEAR(AD$2),$K$2:$P$2,0))/12</f>
        <v>-83.333333333333329</v>
      </c>
      <c r="AE54" s="280" cm="1">
        <f t="array" ref="AE54">INDEX($K:$P,ROW(),MATCH(YEAR(AE$2),$K$2:$P$2,0))/12</f>
        <v>-83.333333333333329</v>
      </c>
      <c r="AF54" s="280" cm="1">
        <f t="array" ref="AF54">INDEX($K:$P,ROW(),MATCH(YEAR(AF$2),$K$2:$P$2,0))/12</f>
        <v>-83.333333333333329</v>
      </c>
      <c r="AG54" s="280" cm="1">
        <f t="array" ref="AG54">INDEX($K:$P,ROW(),MATCH(YEAR(AG$2),$K$2:$P$2,0))/12</f>
        <v>-83.333333333333329</v>
      </c>
      <c r="AH54" s="280" cm="1">
        <f t="array" ref="AH54">INDEX($K:$P,ROW(),MATCH(YEAR(AH$2),$K$2:$P$2,0))/12</f>
        <v>-83.333333333333329</v>
      </c>
      <c r="AI54" s="280" cm="1">
        <f t="array" ref="AI54">INDEX($K:$P,ROW(),MATCH(YEAR(AI$2),$K$2:$P$2,0))/12</f>
        <v>-83.333333333333329</v>
      </c>
      <c r="AJ54" s="280" cm="1">
        <f t="array" ref="AJ54">INDEX($K:$P,ROW(),MATCH(YEAR(AJ$2),$K$2:$P$2,0))/12</f>
        <v>-83.333333333333329</v>
      </c>
      <c r="AK54" s="280" cm="1">
        <f t="array" ref="AK54">INDEX($K:$P,ROW(),MATCH(YEAR(AK$2),$K$2:$P$2,0))/12</f>
        <v>-83.333333333333329</v>
      </c>
      <c r="AL54" s="280" cm="1">
        <f t="array" ref="AL54">INDEX($K:$P,ROW(),MATCH(YEAR(AL$2),$K$2:$P$2,0))/12</f>
        <v>-83.333333333333329</v>
      </c>
      <c r="AM54" s="280" cm="1">
        <f t="array" ref="AM54">INDEX($K:$P,ROW(),MATCH(YEAR(AM$2),$K$2:$P$2,0))/12</f>
        <v>-83.333333333333329</v>
      </c>
      <c r="AN54" s="280" cm="1">
        <f t="array" ref="AN54">INDEX($K:$P,ROW(),MATCH(YEAR(AN$2),$K$2:$P$2,0))/12</f>
        <v>-83.333333333333329</v>
      </c>
      <c r="AO54" s="280" cm="1">
        <f t="array" ref="AO54">INDEX($K:$P,ROW(),MATCH(YEAR(AO$2),$K$2:$P$2,0))/12</f>
        <v>-83.333333333333329</v>
      </c>
      <c r="AP54" s="280" cm="1">
        <f t="array" ref="AP54">INDEX($K:$P,ROW(),MATCH(YEAR(AP$2),$K$2:$P$2,0))/12</f>
        <v>-83.333333333333329</v>
      </c>
      <c r="AQ54" s="280" cm="1">
        <f t="array" ref="AQ54">INDEX($K:$P,ROW(),MATCH(YEAR(AQ$2),$K$2:$P$2,0))/12</f>
        <v>-83.333333333333329</v>
      </c>
      <c r="AR54" s="280" cm="1">
        <f t="array" ref="AR54">INDEX($K:$P,ROW(),MATCH(YEAR(AR$2),$K$2:$P$2,0))/12</f>
        <v>-83.333333333333329</v>
      </c>
      <c r="AS54" s="280" cm="1">
        <f t="array" ref="AS54">INDEX($K:$P,ROW(),MATCH(YEAR(AS$2),$K$2:$P$2,0))/12</f>
        <v>-83.333333333333329</v>
      </c>
      <c r="AT54" s="280" cm="1">
        <f t="array" ref="AT54">INDEX($K:$P,ROW(),MATCH(YEAR(AT$2),$K$2:$P$2,0))/12</f>
        <v>-83.333333333333329</v>
      </c>
      <c r="AU54" s="280" cm="1">
        <f t="array" ref="AU54">INDEX($K:$P,ROW(),MATCH(YEAR(AU$2),$K$2:$P$2,0))/12</f>
        <v>-83.333333333333329</v>
      </c>
      <c r="AV54" s="280" cm="1">
        <f t="array" ref="AV54">INDEX($K:$P,ROW(),MATCH(YEAR(AV$2),$K$2:$P$2,0))/12</f>
        <v>-83.333333333333329</v>
      </c>
      <c r="AW54" s="280" cm="1">
        <f t="array" ref="AW54">INDEX($K:$P,ROW(),MATCH(YEAR(AW$2),$K$2:$P$2,0))/12</f>
        <v>-83.333333333333329</v>
      </c>
      <c r="AX54" s="280" cm="1">
        <f t="array" ref="AX54">INDEX($K:$P,ROW(),MATCH(YEAR(AX$2),$K$2:$P$2,0))/12</f>
        <v>-83.333333333333329</v>
      </c>
      <c r="AY54" s="280" cm="1">
        <f t="array" ref="AY54">INDEX($K:$P,ROW(),MATCH(YEAR(AY$2),$K$2:$P$2,0))/12</f>
        <v>-83.333333333333329</v>
      </c>
      <c r="AZ54" s="280" cm="1">
        <f t="array" ref="AZ54">INDEX($K:$P,ROW(),MATCH(YEAR(AZ$2),$K$2:$P$2,0))/12</f>
        <v>-83.333333333333329</v>
      </c>
      <c r="BA54" s="280" cm="1">
        <f t="array" ref="BA54">INDEX($K:$P,ROW(),MATCH(YEAR(BA$2),$K$2:$P$2,0))/12</f>
        <v>-83.333333333333329</v>
      </c>
      <c r="BB54" s="280" cm="1">
        <f t="array" ref="BB54">INDEX($K:$P,ROW(),MATCH(YEAR(BB$2),$K$2:$P$2,0))/12</f>
        <v>-83.333333333333329</v>
      </c>
      <c r="BC54" s="280" cm="1">
        <f t="array" ref="BC54">INDEX($K:$P,ROW(),MATCH(YEAR(BC$2),$K$2:$P$2,0))/12</f>
        <v>-83.333333333333329</v>
      </c>
      <c r="BD54" s="280" cm="1">
        <f t="array" ref="BD54">INDEX($K:$P,ROW(),MATCH(YEAR(BD$2),$K$2:$P$2,0))/12</f>
        <v>-83.333333333333329</v>
      </c>
      <c r="BE54" s="280" cm="1">
        <f t="array" ref="BE54">INDEX($K:$P,ROW(),MATCH(YEAR(BE$2),$K$2:$P$2,0))/12</f>
        <v>-83.333333333333329</v>
      </c>
      <c r="BF54" s="280" cm="1">
        <f t="array" ref="BF54">INDEX($K:$P,ROW(),MATCH(YEAR(BF$2),$K$2:$P$2,0))/12</f>
        <v>-83.333333333333329</v>
      </c>
      <c r="BG54" s="280" cm="1">
        <f t="array" ref="BG54">INDEX($K:$P,ROW(),MATCH(YEAR(BG$2),$K$2:$P$2,0))/12</f>
        <v>-83.333333333333329</v>
      </c>
      <c r="BH54" s="280" cm="1">
        <f t="array" ref="BH54">INDEX($K:$P,ROW(),MATCH(YEAR(BH$2),$K$2:$P$2,0))/12</f>
        <v>-83.333333333333329</v>
      </c>
      <c r="BI54" s="280" cm="1">
        <f t="array" ref="BI54">INDEX($K:$P,ROW(),MATCH(YEAR(BI$2),$K$2:$P$2,0))/12</f>
        <v>-83.333333333333329</v>
      </c>
      <c r="BJ54" s="280" cm="1">
        <f t="array" ref="BJ54">INDEX($K:$P,ROW(),MATCH(YEAR(BJ$2),$K$2:$P$2,0))/12</f>
        <v>-83.333333333333329</v>
      </c>
      <c r="BK54" s="280" cm="1">
        <f t="array" ref="BK54">INDEX($K:$P,ROW(),MATCH(YEAR(BK$2),$K$2:$P$2,0))/12</f>
        <v>-83.333333333333329</v>
      </c>
      <c r="BL54" s="280" cm="1">
        <f t="array" ref="BL54">INDEX($K:$P,ROW(),MATCH(YEAR(BL$2),$K$2:$P$2,0))/12</f>
        <v>-83.333333333333329</v>
      </c>
      <c r="BM54" s="280" cm="1">
        <f t="array" ref="BM54">INDEX($K:$P,ROW(),MATCH(YEAR(BM$2),$K$2:$P$2,0))/12</f>
        <v>-83.333333333333329</v>
      </c>
      <c r="BN54" s="280" cm="1">
        <f t="array" ref="BN54">INDEX($K:$P,ROW(),MATCH(YEAR(BN$2),$K$2:$P$2,0))/12</f>
        <v>-83.333333333333329</v>
      </c>
      <c r="BO54" s="280" cm="1">
        <f t="array" ref="BO54">INDEX($K:$P,ROW(),MATCH(YEAR(BO$2),$K$2:$P$2,0))/12</f>
        <v>-83.333333333333329</v>
      </c>
      <c r="BP54" s="280" cm="1">
        <f t="array" ref="BP54">INDEX($K:$P,ROW(),MATCH(YEAR(BP$2),$K$2:$P$2,0))/12</f>
        <v>-83.333333333333329</v>
      </c>
      <c r="BQ54" s="280" cm="1">
        <f t="array" ref="BQ54">INDEX($K:$P,ROW(),MATCH(YEAR(BQ$2),$K$2:$P$2,0))/12</f>
        <v>-83.333333333333329</v>
      </c>
      <c r="BR54" s="280" cm="1">
        <f t="array" ref="BR54">INDEX($K:$P,ROW(),MATCH(YEAR(BR$2),$K$2:$P$2,0))/12</f>
        <v>-83.333333333333329</v>
      </c>
      <c r="BS54" s="280" cm="1">
        <f t="array" ref="BS54">INDEX($K:$P,ROW(),MATCH(YEAR(BS$2),$K$2:$P$2,0))/12</f>
        <v>-83.333333333333329</v>
      </c>
      <c r="BT54" s="280" cm="1">
        <f t="array" ref="BT54">INDEX($K:$P,ROW(),MATCH(YEAR(BT$2),$K$2:$P$2,0))/12</f>
        <v>-83.333333333333329</v>
      </c>
      <c r="BU54" s="280" cm="1">
        <f t="array" ref="BU54">INDEX($K:$P,ROW(),MATCH(YEAR(BU$2),$K$2:$P$2,0))/12</f>
        <v>-83.333333333333329</v>
      </c>
      <c r="BV54" s="280" cm="1">
        <f t="array" ref="BV54">INDEX($K:$P,ROW(),MATCH(YEAR(BV$2),$K$2:$P$2,0))/12</f>
        <v>-83.333333333333329</v>
      </c>
      <c r="BW54" s="280" cm="1">
        <f t="array" ref="BW54">INDEX($K:$P,ROW(),MATCH(YEAR(BW$2),$K$2:$P$2,0))/12</f>
        <v>-83.333333333333329</v>
      </c>
      <c r="BX54" s="280" cm="1">
        <f t="array" ref="BX54">INDEX($K:$P,ROW(),MATCH(YEAR(BX$2),$K$2:$P$2,0))/12</f>
        <v>-83.333333333333329</v>
      </c>
      <c r="BY54" s="280" cm="1">
        <f t="array" ref="BY54">INDEX($K:$P,ROW(),MATCH(YEAR(BY$2),$K$2:$P$2,0))/12</f>
        <v>-83.333333333333329</v>
      </c>
      <c r="BZ54" s="280" cm="1">
        <f t="array" ref="BZ54">INDEX($K:$P,ROW(),MATCH(YEAR(BZ$2),$K$2:$P$2,0))/12</f>
        <v>-83.333333333333329</v>
      </c>
      <c r="CA54" s="280" cm="1">
        <f t="array" ref="CA54">INDEX($K:$P,ROW(),MATCH(YEAR(CA$2),$K$2:$P$2,0))/12</f>
        <v>-83.333333333333329</v>
      </c>
      <c r="CB54" s="280" cm="1">
        <f t="array" ref="CB54">INDEX($K:$P,ROW(),MATCH(YEAR(CB$2),$K$2:$P$2,0))/12</f>
        <v>-83.333333333333329</v>
      </c>
      <c r="CC54" s="280" cm="1">
        <f t="array" ref="CC54">INDEX($K:$P,ROW(),MATCH(YEAR(CC$2),$K$2:$P$2,0))/12</f>
        <v>-83.333333333333329</v>
      </c>
      <c r="CD54" s="280" cm="1">
        <f t="array" ref="CD54">INDEX($K:$P,ROW(),MATCH(YEAR(CD$2),$K$2:$P$2,0))/12</f>
        <v>-83.333333333333329</v>
      </c>
      <c r="CE54" s="280" cm="1">
        <f t="array" ref="CE54">INDEX($K:$P,ROW(),MATCH(YEAR(CE$2),$K$2:$P$2,0))/12</f>
        <v>-83.333333333333329</v>
      </c>
      <c r="CF54" s="280" cm="1">
        <f t="array" ref="CF54">INDEX($K:$P,ROW(),MATCH(YEAR(CF$2),$K$2:$P$2,0))/12</f>
        <v>-83.333333333333329</v>
      </c>
      <c r="CG54" s="280" cm="1">
        <f t="array" ref="CG54">INDEX($K:$P,ROW(),MATCH(YEAR(CG$2),$K$2:$P$2,0))/12</f>
        <v>-83.333333333333329</v>
      </c>
      <c r="CH54" s="280" cm="1">
        <f t="array" ref="CH54">INDEX($K:$P,ROW(),MATCH(YEAR(CH$2),$K$2:$P$2,0))/12</f>
        <v>-83.333333333333329</v>
      </c>
      <c r="CI54" s="280" cm="1">
        <f t="array" ref="CI54">INDEX($K:$P,ROW(),MATCH(YEAR(CI$2),$K$2:$P$2,0))/12</f>
        <v>-83.333333333333329</v>
      </c>
      <c r="CJ54" s="280" cm="1">
        <f t="array" ref="CJ54">INDEX($K:$P,ROW(),MATCH(YEAR(CJ$2),$K$2:$P$2,0))/12</f>
        <v>-83.333333333333329</v>
      </c>
      <c r="CK54" s="280" cm="1">
        <f t="array" ref="CK54">INDEX($K:$P,ROW(),MATCH(YEAR(CK$2),$K$2:$P$2,0))/12</f>
        <v>-83.333333333333329</v>
      </c>
      <c r="CL54" s="280" cm="1">
        <f t="array" ref="CL54">INDEX($K:$P,ROW(),MATCH(YEAR(CL$2),$K$2:$P$2,0))/12</f>
        <v>-83.333333333333329</v>
      </c>
      <c r="CN54" s="280"/>
      <c r="CO54" s="280" cm="1">
        <f t="array" ref="CO54">INDEX($K:$P,ROW(),MATCH(YEAR(CO$2),$K$2:$P$2,0))/4</f>
        <v>-250</v>
      </c>
      <c r="CP54" s="280" cm="1">
        <f t="array" ref="CP54">INDEX($K:$P,ROW(),MATCH(YEAR(CP$2),$K$2:$P$2,0))/4</f>
        <v>-250</v>
      </c>
      <c r="CQ54" s="280" cm="1">
        <f t="array" ref="CQ54">INDEX($K:$P,ROW(),MATCH(YEAR(CQ$2),$K$2:$P$2,0))/4</f>
        <v>-250</v>
      </c>
      <c r="CR54" s="280" cm="1">
        <f t="array" ref="CR54">INDEX($K:$P,ROW(),MATCH(YEAR(CR$2),$K$2:$P$2,0))/4</f>
        <v>-250</v>
      </c>
      <c r="CS54" s="280" cm="1">
        <f t="array" ref="CS54">INDEX($K:$P,ROW(),MATCH(YEAR(CS$2),$K$2:$P$2,0))/4</f>
        <v>-250</v>
      </c>
      <c r="CT54" s="280" cm="1">
        <f t="array" ref="CT54">INDEX($K:$P,ROW(),MATCH(YEAR(CT$2),$K$2:$P$2,0))/4</f>
        <v>-250</v>
      </c>
      <c r="CU54" s="280" cm="1">
        <f t="array" ref="CU54">INDEX($K:$P,ROW(),MATCH(YEAR(CU$2),$K$2:$P$2,0))/4</f>
        <v>-250</v>
      </c>
      <c r="CV54" s="280" cm="1">
        <f t="array" ref="CV54">INDEX($K:$P,ROW(),MATCH(YEAR(CV$2),$K$2:$P$2,0))/4</f>
        <v>-250</v>
      </c>
      <c r="CW54" s="280" cm="1">
        <f t="array" ref="CW54">INDEX($K:$P,ROW(),MATCH(YEAR(CW$2),$K$2:$P$2,0))/4</f>
        <v>-250</v>
      </c>
      <c r="CX54" s="280" cm="1">
        <f t="array" ref="CX54">INDEX($K:$P,ROW(),MATCH(YEAR(CX$2),$K$2:$P$2,0))/4</f>
        <v>-250</v>
      </c>
      <c r="CY54" s="280" cm="1">
        <f t="array" ref="CY54">INDEX($K:$P,ROW(),MATCH(YEAR(CY$2),$K$2:$P$2,0))/4</f>
        <v>-250</v>
      </c>
      <c r="CZ54" s="280" cm="1">
        <f t="array" ref="CZ54">INDEX($K:$P,ROW(),MATCH(YEAR(CZ$2),$K$2:$P$2,0))/4</f>
        <v>-250</v>
      </c>
      <c r="DA54" s="280" cm="1">
        <f t="array" ref="DA54">INDEX($K:$P,ROW(),MATCH(YEAR(DA$2),$K$2:$P$2,0))/4</f>
        <v>-250</v>
      </c>
      <c r="DB54" s="280" cm="1">
        <f t="array" ref="DB54">INDEX($K:$P,ROW(),MATCH(YEAR(DB$2),$K$2:$P$2,0))/4</f>
        <v>-250</v>
      </c>
      <c r="DC54" s="280" cm="1">
        <f t="array" ref="DC54">INDEX($K:$P,ROW(),MATCH(YEAR(DC$2),$K$2:$P$2,0))/4</f>
        <v>-250</v>
      </c>
      <c r="DD54" s="280" cm="1">
        <f t="array" ref="DD54">INDEX($K:$P,ROW(),MATCH(YEAR(DD$2),$K$2:$P$2,0))/4</f>
        <v>-250</v>
      </c>
      <c r="DE54" s="280" cm="1">
        <f t="array" ref="DE54">INDEX($K:$P,ROW(),MATCH(YEAR(DE$2),$K$2:$P$2,0))/4</f>
        <v>-250</v>
      </c>
      <c r="DF54" s="280" cm="1">
        <f t="array" ref="DF54">INDEX($K:$P,ROW(),MATCH(YEAR(DF$2),$K$2:$P$2,0))/4</f>
        <v>-250</v>
      </c>
      <c r="DG54" s="280" cm="1">
        <f t="array" ref="DG54">INDEX($K:$P,ROW(),MATCH(YEAR(DG$2),$K$2:$P$2,0))/4</f>
        <v>-250</v>
      </c>
      <c r="DH54" s="280" cm="1">
        <f t="array" ref="DH54">INDEX($K:$P,ROW(),MATCH(YEAR(DH$2),$K$2:$P$2,0))/4</f>
        <v>-250</v>
      </c>
      <c r="DI54" s="280" cm="1">
        <f t="array" ref="DI54">INDEX($K:$P,ROW(),MATCH(YEAR(DI$2),$K$2:$P$2,0))/4</f>
        <v>-250</v>
      </c>
      <c r="DJ54" s="280" cm="1">
        <f t="array" ref="DJ54">INDEX($K:$P,ROW(),MATCH(YEAR(DJ$2),$K$2:$P$2,0))/4</f>
        <v>-250</v>
      </c>
      <c r="DK54" s="280" cm="1">
        <f t="array" ref="DK54">INDEX($K:$P,ROW(),MATCH(YEAR(DK$2),$K$2:$P$2,0))/4</f>
        <v>-250</v>
      </c>
      <c r="DL54" s="280" cm="1">
        <f t="array" ref="DL54">INDEX($K:$P,ROW(),MATCH(YEAR(DL$2),$K$2:$P$2,0))/4</f>
        <v>-250</v>
      </c>
    </row>
    <row r="55" spans="1:116" x14ac:dyDescent="0.35">
      <c r="G55" s="356" t="s">
        <v>664</v>
      </c>
      <c r="H55" s="164"/>
      <c r="I55" s="164"/>
      <c r="J55" s="361" t="s">
        <v>643</v>
      </c>
      <c r="K55" s="345">
        <v>-1000</v>
      </c>
      <c r="L55" s="345">
        <v>-1000</v>
      </c>
      <c r="M55" s="345">
        <v>-1000</v>
      </c>
      <c r="N55" s="345">
        <v>-1000</v>
      </c>
      <c r="O55" s="345">
        <v>-1000</v>
      </c>
      <c r="P55" s="345">
        <v>-1000</v>
      </c>
      <c r="S55" s="280" cm="1">
        <f t="array" ref="S55">INDEX($K:$P,ROW(),MATCH(YEAR(S$2),$K$2:$P$2,0))/12</f>
        <v>-83.333333333333329</v>
      </c>
      <c r="T55" s="280" cm="1">
        <f t="array" ref="T55">INDEX($K:$P,ROW(),MATCH(YEAR(T$2),$K$2:$P$2,0))/12</f>
        <v>-83.333333333333329</v>
      </c>
      <c r="U55" s="280" cm="1">
        <f t="array" ref="U55">INDEX($K:$P,ROW(),MATCH(YEAR(U$2),$K$2:$P$2,0))/12</f>
        <v>-83.333333333333329</v>
      </c>
      <c r="V55" s="280" cm="1">
        <f t="array" ref="V55">INDEX($K:$P,ROW(),MATCH(YEAR(V$2),$K$2:$P$2,0))/12</f>
        <v>-83.333333333333329</v>
      </c>
      <c r="W55" s="280" cm="1">
        <f t="array" ref="W55">INDEX($K:$P,ROW(),MATCH(YEAR(W$2),$K$2:$P$2,0))/12</f>
        <v>-83.333333333333329</v>
      </c>
      <c r="X55" s="280" cm="1">
        <f t="array" ref="X55">INDEX($K:$P,ROW(),MATCH(YEAR(X$2),$K$2:$P$2,0))/12</f>
        <v>-83.333333333333329</v>
      </c>
      <c r="Y55" s="280" cm="1">
        <f t="array" ref="Y55">INDEX($K:$P,ROW(),MATCH(YEAR(Y$2),$K$2:$P$2,0))/12</f>
        <v>-83.333333333333329</v>
      </c>
      <c r="Z55" s="280" cm="1">
        <f t="array" ref="Z55">INDEX($K:$P,ROW(),MATCH(YEAR(Z$2),$K$2:$P$2,0))/12</f>
        <v>-83.333333333333329</v>
      </c>
      <c r="AA55" s="280" cm="1">
        <f t="array" ref="AA55">INDEX($K:$P,ROW(),MATCH(YEAR(AA$2),$K$2:$P$2,0))/12</f>
        <v>-83.333333333333329</v>
      </c>
      <c r="AB55" s="280" cm="1">
        <f t="array" ref="AB55">INDEX($K:$P,ROW(),MATCH(YEAR(AB$2),$K$2:$P$2,0))/12</f>
        <v>-83.333333333333329</v>
      </c>
      <c r="AC55" s="280" cm="1">
        <f t="array" ref="AC55">INDEX($K:$P,ROW(),MATCH(YEAR(AC$2),$K$2:$P$2,0))/12</f>
        <v>-83.333333333333329</v>
      </c>
      <c r="AD55" s="280" cm="1">
        <f t="array" ref="AD55">INDEX($K:$P,ROW(),MATCH(YEAR(AD$2),$K$2:$P$2,0))/12</f>
        <v>-83.333333333333329</v>
      </c>
      <c r="AE55" s="280" cm="1">
        <f t="array" ref="AE55">INDEX($K:$P,ROW(),MATCH(YEAR(AE$2),$K$2:$P$2,0))/12</f>
        <v>-83.333333333333329</v>
      </c>
      <c r="AF55" s="280" cm="1">
        <f t="array" ref="AF55">INDEX($K:$P,ROW(),MATCH(YEAR(AF$2),$K$2:$P$2,0))/12</f>
        <v>-83.333333333333329</v>
      </c>
      <c r="AG55" s="280" cm="1">
        <f t="array" ref="AG55">INDEX($K:$P,ROW(),MATCH(YEAR(AG$2),$K$2:$P$2,0))/12</f>
        <v>-83.333333333333329</v>
      </c>
      <c r="AH55" s="280" cm="1">
        <f t="array" ref="AH55">INDEX($K:$P,ROW(),MATCH(YEAR(AH$2),$K$2:$P$2,0))/12</f>
        <v>-83.333333333333329</v>
      </c>
      <c r="AI55" s="280" cm="1">
        <f t="array" ref="AI55">INDEX($K:$P,ROW(),MATCH(YEAR(AI$2),$K$2:$P$2,0))/12</f>
        <v>-83.333333333333329</v>
      </c>
      <c r="AJ55" s="280" cm="1">
        <f t="array" ref="AJ55">INDEX($K:$P,ROW(),MATCH(YEAR(AJ$2),$K$2:$P$2,0))/12</f>
        <v>-83.333333333333329</v>
      </c>
      <c r="AK55" s="280" cm="1">
        <f t="array" ref="AK55">INDEX($K:$P,ROW(),MATCH(YEAR(AK$2),$K$2:$P$2,0))/12</f>
        <v>-83.333333333333329</v>
      </c>
      <c r="AL55" s="280" cm="1">
        <f t="array" ref="AL55">INDEX($K:$P,ROW(),MATCH(YEAR(AL$2),$K$2:$P$2,0))/12</f>
        <v>-83.333333333333329</v>
      </c>
      <c r="AM55" s="280" cm="1">
        <f t="array" ref="AM55">INDEX($K:$P,ROW(),MATCH(YEAR(AM$2),$K$2:$P$2,0))/12</f>
        <v>-83.333333333333329</v>
      </c>
      <c r="AN55" s="280" cm="1">
        <f t="array" ref="AN55">INDEX($K:$P,ROW(),MATCH(YEAR(AN$2),$K$2:$P$2,0))/12</f>
        <v>-83.333333333333329</v>
      </c>
      <c r="AO55" s="280" cm="1">
        <f t="array" ref="AO55">INDEX($K:$P,ROW(),MATCH(YEAR(AO$2),$K$2:$P$2,0))/12</f>
        <v>-83.333333333333329</v>
      </c>
      <c r="AP55" s="280" cm="1">
        <f t="array" ref="AP55">INDEX($K:$P,ROW(),MATCH(YEAR(AP$2),$K$2:$P$2,0))/12</f>
        <v>-83.333333333333329</v>
      </c>
      <c r="AQ55" s="280" cm="1">
        <f t="array" ref="AQ55">INDEX($K:$P,ROW(),MATCH(YEAR(AQ$2),$K$2:$P$2,0))/12</f>
        <v>-83.333333333333329</v>
      </c>
      <c r="AR55" s="280" cm="1">
        <f t="array" ref="AR55">INDEX($K:$P,ROW(),MATCH(YEAR(AR$2),$K$2:$P$2,0))/12</f>
        <v>-83.333333333333329</v>
      </c>
      <c r="AS55" s="280" cm="1">
        <f t="array" ref="AS55">INDEX($K:$P,ROW(),MATCH(YEAR(AS$2),$K$2:$P$2,0))/12</f>
        <v>-83.333333333333329</v>
      </c>
      <c r="AT55" s="280" cm="1">
        <f t="array" ref="AT55">INDEX($K:$P,ROW(),MATCH(YEAR(AT$2),$K$2:$P$2,0))/12</f>
        <v>-83.333333333333329</v>
      </c>
      <c r="AU55" s="280" cm="1">
        <f t="array" ref="AU55">INDEX($K:$P,ROW(),MATCH(YEAR(AU$2),$K$2:$P$2,0))/12</f>
        <v>-83.333333333333329</v>
      </c>
      <c r="AV55" s="280" cm="1">
        <f t="array" ref="AV55">INDEX($K:$P,ROW(),MATCH(YEAR(AV$2),$K$2:$P$2,0))/12</f>
        <v>-83.333333333333329</v>
      </c>
      <c r="AW55" s="280" cm="1">
        <f t="array" ref="AW55">INDEX($K:$P,ROW(),MATCH(YEAR(AW$2),$K$2:$P$2,0))/12</f>
        <v>-83.333333333333329</v>
      </c>
      <c r="AX55" s="280" cm="1">
        <f t="array" ref="AX55">INDEX($K:$P,ROW(),MATCH(YEAR(AX$2),$K$2:$P$2,0))/12</f>
        <v>-83.333333333333329</v>
      </c>
      <c r="AY55" s="280" cm="1">
        <f t="array" ref="AY55">INDEX($K:$P,ROW(),MATCH(YEAR(AY$2),$K$2:$P$2,0))/12</f>
        <v>-83.333333333333329</v>
      </c>
      <c r="AZ55" s="280" cm="1">
        <f t="array" ref="AZ55">INDEX($K:$P,ROW(),MATCH(YEAR(AZ$2),$K$2:$P$2,0))/12</f>
        <v>-83.333333333333329</v>
      </c>
      <c r="BA55" s="280" cm="1">
        <f t="array" ref="BA55">INDEX($K:$P,ROW(),MATCH(YEAR(BA$2),$K$2:$P$2,0))/12</f>
        <v>-83.333333333333329</v>
      </c>
      <c r="BB55" s="280" cm="1">
        <f t="array" ref="BB55">INDEX($K:$P,ROW(),MATCH(YEAR(BB$2),$K$2:$P$2,0))/12</f>
        <v>-83.333333333333329</v>
      </c>
      <c r="BC55" s="280" cm="1">
        <f t="array" ref="BC55">INDEX($K:$P,ROW(),MATCH(YEAR(BC$2),$K$2:$P$2,0))/12</f>
        <v>-83.333333333333329</v>
      </c>
      <c r="BD55" s="280" cm="1">
        <f t="array" ref="BD55">INDEX($K:$P,ROW(),MATCH(YEAR(BD$2),$K$2:$P$2,0))/12</f>
        <v>-83.333333333333329</v>
      </c>
      <c r="BE55" s="280" cm="1">
        <f t="array" ref="BE55">INDEX($K:$P,ROW(),MATCH(YEAR(BE$2),$K$2:$P$2,0))/12</f>
        <v>-83.333333333333329</v>
      </c>
      <c r="BF55" s="280" cm="1">
        <f t="array" ref="BF55">INDEX($K:$P,ROW(),MATCH(YEAR(BF$2),$K$2:$P$2,0))/12</f>
        <v>-83.333333333333329</v>
      </c>
      <c r="BG55" s="280" cm="1">
        <f t="array" ref="BG55">INDEX($K:$P,ROW(),MATCH(YEAR(BG$2),$K$2:$P$2,0))/12</f>
        <v>-83.333333333333329</v>
      </c>
      <c r="BH55" s="280" cm="1">
        <f t="array" ref="BH55">INDEX($K:$P,ROW(),MATCH(YEAR(BH$2),$K$2:$P$2,0))/12</f>
        <v>-83.333333333333329</v>
      </c>
      <c r="BI55" s="280" cm="1">
        <f t="array" ref="BI55">INDEX($K:$P,ROW(),MATCH(YEAR(BI$2),$K$2:$P$2,0))/12</f>
        <v>-83.333333333333329</v>
      </c>
      <c r="BJ55" s="280" cm="1">
        <f t="array" ref="BJ55">INDEX($K:$P,ROW(),MATCH(YEAR(BJ$2),$K$2:$P$2,0))/12</f>
        <v>-83.333333333333329</v>
      </c>
      <c r="BK55" s="280" cm="1">
        <f t="array" ref="BK55">INDEX($K:$P,ROW(),MATCH(YEAR(BK$2),$K$2:$P$2,0))/12</f>
        <v>-83.333333333333329</v>
      </c>
      <c r="BL55" s="280" cm="1">
        <f t="array" ref="BL55">INDEX($K:$P,ROW(),MATCH(YEAR(BL$2),$K$2:$P$2,0))/12</f>
        <v>-83.333333333333329</v>
      </c>
      <c r="BM55" s="280" cm="1">
        <f t="array" ref="BM55">INDEX($K:$P,ROW(),MATCH(YEAR(BM$2),$K$2:$P$2,0))/12</f>
        <v>-83.333333333333329</v>
      </c>
      <c r="BN55" s="280" cm="1">
        <f t="array" ref="BN55">INDEX($K:$P,ROW(),MATCH(YEAR(BN$2),$K$2:$P$2,0))/12</f>
        <v>-83.333333333333329</v>
      </c>
      <c r="BO55" s="280" cm="1">
        <f t="array" ref="BO55">INDEX($K:$P,ROW(),MATCH(YEAR(BO$2),$K$2:$P$2,0))/12</f>
        <v>-83.333333333333329</v>
      </c>
      <c r="BP55" s="280" cm="1">
        <f t="array" ref="BP55">INDEX($K:$P,ROW(),MATCH(YEAR(BP$2),$K$2:$P$2,0))/12</f>
        <v>-83.333333333333329</v>
      </c>
      <c r="BQ55" s="280" cm="1">
        <f t="array" ref="BQ55">INDEX($K:$P,ROW(),MATCH(YEAR(BQ$2),$K$2:$P$2,0))/12</f>
        <v>-83.333333333333329</v>
      </c>
      <c r="BR55" s="280" cm="1">
        <f t="array" ref="BR55">INDEX($K:$P,ROW(),MATCH(YEAR(BR$2),$K$2:$P$2,0))/12</f>
        <v>-83.333333333333329</v>
      </c>
      <c r="BS55" s="280" cm="1">
        <f t="array" ref="BS55">INDEX($K:$P,ROW(),MATCH(YEAR(BS$2),$K$2:$P$2,0))/12</f>
        <v>-83.333333333333329</v>
      </c>
      <c r="BT55" s="280" cm="1">
        <f t="array" ref="BT55">INDEX($K:$P,ROW(),MATCH(YEAR(BT$2),$K$2:$P$2,0))/12</f>
        <v>-83.333333333333329</v>
      </c>
      <c r="BU55" s="280" cm="1">
        <f t="array" ref="BU55">INDEX($K:$P,ROW(),MATCH(YEAR(BU$2),$K$2:$P$2,0))/12</f>
        <v>-83.333333333333329</v>
      </c>
      <c r="BV55" s="280" cm="1">
        <f t="array" ref="BV55">INDEX($K:$P,ROW(),MATCH(YEAR(BV$2),$K$2:$P$2,0))/12</f>
        <v>-83.333333333333329</v>
      </c>
      <c r="BW55" s="280" cm="1">
        <f t="array" ref="BW55">INDEX($K:$P,ROW(),MATCH(YEAR(BW$2),$K$2:$P$2,0))/12</f>
        <v>-83.333333333333329</v>
      </c>
      <c r="BX55" s="280" cm="1">
        <f t="array" ref="BX55">INDEX($K:$P,ROW(),MATCH(YEAR(BX$2),$K$2:$P$2,0))/12</f>
        <v>-83.333333333333329</v>
      </c>
      <c r="BY55" s="280" cm="1">
        <f t="array" ref="BY55">INDEX($K:$P,ROW(),MATCH(YEAR(BY$2),$K$2:$P$2,0))/12</f>
        <v>-83.333333333333329</v>
      </c>
      <c r="BZ55" s="280" cm="1">
        <f t="array" ref="BZ55">INDEX($K:$P,ROW(),MATCH(YEAR(BZ$2),$K$2:$P$2,0))/12</f>
        <v>-83.333333333333329</v>
      </c>
      <c r="CA55" s="280" cm="1">
        <f t="array" ref="CA55">INDEX($K:$P,ROW(),MATCH(YEAR(CA$2),$K$2:$P$2,0))/12</f>
        <v>-83.333333333333329</v>
      </c>
      <c r="CB55" s="280" cm="1">
        <f t="array" ref="CB55">INDEX($K:$P,ROW(),MATCH(YEAR(CB$2),$K$2:$P$2,0))/12</f>
        <v>-83.333333333333329</v>
      </c>
      <c r="CC55" s="280" cm="1">
        <f t="array" ref="CC55">INDEX($K:$P,ROW(),MATCH(YEAR(CC$2),$K$2:$P$2,0))/12</f>
        <v>-83.333333333333329</v>
      </c>
      <c r="CD55" s="280" cm="1">
        <f t="array" ref="CD55">INDEX($K:$P,ROW(),MATCH(YEAR(CD$2),$K$2:$P$2,0))/12</f>
        <v>-83.333333333333329</v>
      </c>
      <c r="CE55" s="280" cm="1">
        <f t="array" ref="CE55">INDEX($K:$P,ROW(),MATCH(YEAR(CE$2),$K$2:$P$2,0))/12</f>
        <v>-83.333333333333329</v>
      </c>
      <c r="CF55" s="280" cm="1">
        <f t="array" ref="CF55">INDEX($K:$P,ROW(),MATCH(YEAR(CF$2),$K$2:$P$2,0))/12</f>
        <v>-83.333333333333329</v>
      </c>
      <c r="CG55" s="280" cm="1">
        <f t="array" ref="CG55">INDEX($K:$P,ROW(),MATCH(YEAR(CG$2),$K$2:$P$2,0))/12</f>
        <v>-83.333333333333329</v>
      </c>
      <c r="CH55" s="280" cm="1">
        <f t="array" ref="CH55">INDEX($K:$P,ROW(),MATCH(YEAR(CH$2),$K$2:$P$2,0))/12</f>
        <v>-83.333333333333329</v>
      </c>
      <c r="CI55" s="280" cm="1">
        <f t="array" ref="CI55">INDEX($K:$P,ROW(),MATCH(YEAR(CI$2),$K$2:$P$2,0))/12</f>
        <v>-83.333333333333329</v>
      </c>
      <c r="CJ55" s="280" cm="1">
        <f t="array" ref="CJ55">INDEX($K:$P,ROW(),MATCH(YEAR(CJ$2),$K$2:$P$2,0))/12</f>
        <v>-83.333333333333329</v>
      </c>
      <c r="CK55" s="280" cm="1">
        <f t="array" ref="CK55">INDEX($K:$P,ROW(),MATCH(YEAR(CK$2),$K$2:$P$2,0))/12</f>
        <v>-83.333333333333329</v>
      </c>
      <c r="CL55" s="280" cm="1">
        <f t="array" ref="CL55">INDEX($K:$P,ROW(),MATCH(YEAR(CL$2),$K$2:$P$2,0))/12</f>
        <v>-83.333333333333329</v>
      </c>
      <c r="CN55" s="280"/>
      <c r="CO55" s="280" cm="1">
        <f t="array" ref="CO55">INDEX($K:$P,ROW(),MATCH(YEAR(CO$2),$K$2:$P$2,0))/4</f>
        <v>-250</v>
      </c>
      <c r="CP55" s="280" cm="1">
        <f t="array" ref="CP55">INDEX($K:$P,ROW(),MATCH(YEAR(CP$2),$K$2:$P$2,0))/4</f>
        <v>-250</v>
      </c>
      <c r="CQ55" s="280" cm="1">
        <f t="array" ref="CQ55">INDEX($K:$P,ROW(),MATCH(YEAR(CQ$2),$K$2:$P$2,0))/4</f>
        <v>-250</v>
      </c>
      <c r="CR55" s="280" cm="1">
        <f t="array" ref="CR55">INDEX($K:$P,ROW(),MATCH(YEAR(CR$2),$K$2:$P$2,0))/4</f>
        <v>-250</v>
      </c>
      <c r="CS55" s="280" cm="1">
        <f t="array" ref="CS55">INDEX($K:$P,ROW(),MATCH(YEAR(CS$2),$K$2:$P$2,0))/4</f>
        <v>-250</v>
      </c>
      <c r="CT55" s="280" cm="1">
        <f t="array" ref="CT55">INDEX($K:$P,ROW(),MATCH(YEAR(CT$2),$K$2:$P$2,0))/4</f>
        <v>-250</v>
      </c>
      <c r="CU55" s="280" cm="1">
        <f t="array" ref="CU55">INDEX($K:$P,ROW(),MATCH(YEAR(CU$2),$K$2:$P$2,0))/4</f>
        <v>-250</v>
      </c>
      <c r="CV55" s="280" cm="1">
        <f t="array" ref="CV55">INDEX($K:$P,ROW(),MATCH(YEAR(CV$2),$K$2:$P$2,0))/4</f>
        <v>-250</v>
      </c>
      <c r="CW55" s="280" cm="1">
        <f t="array" ref="CW55">INDEX($K:$P,ROW(),MATCH(YEAR(CW$2),$K$2:$P$2,0))/4</f>
        <v>-250</v>
      </c>
      <c r="CX55" s="280" cm="1">
        <f t="array" ref="CX55">INDEX($K:$P,ROW(),MATCH(YEAR(CX$2),$K$2:$P$2,0))/4</f>
        <v>-250</v>
      </c>
      <c r="CY55" s="280" cm="1">
        <f t="array" ref="CY55">INDEX($K:$P,ROW(),MATCH(YEAR(CY$2),$K$2:$P$2,0))/4</f>
        <v>-250</v>
      </c>
      <c r="CZ55" s="280" cm="1">
        <f t="array" ref="CZ55">INDEX($K:$P,ROW(),MATCH(YEAR(CZ$2),$K$2:$P$2,0))/4</f>
        <v>-250</v>
      </c>
      <c r="DA55" s="280" cm="1">
        <f t="array" ref="DA55">INDEX($K:$P,ROW(),MATCH(YEAR(DA$2),$K$2:$P$2,0))/4</f>
        <v>-250</v>
      </c>
      <c r="DB55" s="280" cm="1">
        <f t="array" ref="DB55">INDEX($K:$P,ROW(),MATCH(YEAR(DB$2),$K$2:$P$2,0))/4</f>
        <v>-250</v>
      </c>
      <c r="DC55" s="280" cm="1">
        <f t="array" ref="DC55">INDEX($K:$P,ROW(),MATCH(YEAR(DC$2),$K$2:$P$2,0))/4</f>
        <v>-250</v>
      </c>
      <c r="DD55" s="280" cm="1">
        <f t="array" ref="DD55">INDEX($K:$P,ROW(),MATCH(YEAR(DD$2),$K$2:$P$2,0))/4</f>
        <v>-250</v>
      </c>
      <c r="DE55" s="280" cm="1">
        <f t="array" ref="DE55">INDEX($K:$P,ROW(),MATCH(YEAR(DE$2),$K$2:$P$2,0))/4</f>
        <v>-250</v>
      </c>
      <c r="DF55" s="280" cm="1">
        <f t="array" ref="DF55">INDEX($K:$P,ROW(),MATCH(YEAR(DF$2),$K$2:$P$2,0))/4</f>
        <v>-250</v>
      </c>
      <c r="DG55" s="280" cm="1">
        <f t="array" ref="DG55">INDEX($K:$P,ROW(),MATCH(YEAR(DG$2),$K$2:$P$2,0))/4</f>
        <v>-250</v>
      </c>
      <c r="DH55" s="280" cm="1">
        <f t="array" ref="DH55">INDEX($K:$P,ROW(),MATCH(YEAR(DH$2),$K$2:$P$2,0))/4</f>
        <v>-250</v>
      </c>
      <c r="DI55" s="280" cm="1">
        <f t="array" ref="DI55">INDEX($K:$P,ROW(),MATCH(YEAR(DI$2),$K$2:$P$2,0))/4</f>
        <v>-250</v>
      </c>
      <c r="DJ55" s="280" cm="1">
        <f t="array" ref="DJ55">INDEX($K:$P,ROW(),MATCH(YEAR(DJ$2),$K$2:$P$2,0))/4</f>
        <v>-250</v>
      </c>
      <c r="DK55" s="280" cm="1">
        <f t="array" ref="DK55">INDEX($K:$P,ROW(),MATCH(YEAR(DK$2),$K$2:$P$2,0))/4</f>
        <v>-250</v>
      </c>
      <c r="DL55" s="280" cm="1">
        <f t="array" ref="DL55">INDEX($K:$P,ROW(),MATCH(YEAR(DL$2),$K$2:$P$2,0))/4</f>
        <v>-250</v>
      </c>
    </row>
    <row r="56" spans="1:116" x14ac:dyDescent="0.35">
      <c r="G56" s="356" t="s">
        <v>651</v>
      </c>
      <c r="H56" s="164"/>
      <c r="I56" s="164"/>
      <c r="J56" s="361" t="s">
        <v>643</v>
      </c>
      <c r="K56" s="345">
        <v>-1000</v>
      </c>
      <c r="L56" s="345">
        <v>-1000</v>
      </c>
      <c r="M56" s="345">
        <v>-1000</v>
      </c>
      <c r="N56" s="345">
        <v>-1000</v>
      </c>
      <c r="O56" s="345">
        <v>-1000</v>
      </c>
      <c r="P56" s="345">
        <v>-1000</v>
      </c>
      <c r="S56" s="280" cm="1">
        <f t="array" ref="S56">INDEX($K:$P,ROW(),MATCH(YEAR(S$2),$K$2:$P$2,0))/12</f>
        <v>-83.333333333333329</v>
      </c>
      <c r="T56" s="280" cm="1">
        <f t="array" ref="T56">INDEX($K:$P,ROW(),MATCH(YEAR(T$2),$K$2:$P$2,0))/12</f>
        <v>-83.333333333333329</v>
      </c>
      <c r="U56" s="280" cm="1">
        <f t="array" ref="U56">INDEX($K:$P,ROW(),MATCH(YEAR(U$2),$K$2:$P$2,0))/12</f>
        <v>-83.333333333333329</v>
      </c>
      <c r="V56" s="280" cm="1">
        <f t="array" ref="V56">INDEX($K:$P,ROW(),MATCH(YEAR(V$2),$K$2:$P$2,0))/12</f>
        <v>-83.333333333333329</v>
      </c>
      <c r="W56" s="280" cm="1">
        <f t="array" ref="W56">INDEX($K:$P,ROW(),MATCH(YEAR(W$2),$K$2:$P$2,0))/12</f>
        <v>-83.333333333333329</v>
      </c>
      <c r="X56" s="280" cm="1">
        <f t="array" ref="X56">INDEX($K:$P,ROW(),MATCH(YEAR(X$2),$K$2:$P$2,0))/12</f>
        <v>-83.333333333333329</v>
      </c>
      <c r="Y56" s="280" cm="1">
        <f t="array" ref="Y56">INDEX($K:$P,ROW(),MATCH(YEAR(Y$2),$K$2:$P$2,0))/12</f>
        <v>-83.333333333333329</v>
      </c>
      <c r="Z56" s="280" cm="1">
        <f t="array" ref="Z56">INDEX($K:$P,ROW(),MATCH(YEAR(Z$2),$K$2:$P$2,0))/12</f>
        <v>-83.333333333333329</v>
      </c>
      <c r="AA56" s="280" cm="1">
        <f t="array" ref="AA56">INDEX($K:$P,ROW(),MATCH(YEAR(AA$2),$K$2:$P$2,0))/12</f>
        <v>-83.333333333333329</v>
      </c>
      <c r="AB56" s="280" cm="1">
        <f t="array" ref="AB56">INDEX($K:$P,ROW(),MATCH(YEAR(AB$2),$K$2:$P$2,0))/12</f>
        <v>-83.333333333333329</v>
      </c>
      <c r="AC56" s="280" cm="1">
        <f t="array" ref="AC56">INDEX($K:$P,ROW(),MATCH(YEAR(AC$2),$K$2:$P$2,0))/12</f>
        <v>-83.333333333333329</v>
      </c>
      <c r="AD56" s="280" cm="1">
        <f t="array" ref="AD56">INDEX($K:$P,ROW(),MATCH(YEAR(AD$2),$K$2:$P$2,0))/12</f>
        <v>-83.333333333333329</v>
      </c>
      <c r="AE56" s="280" cm="1">
        <f t="array" ref="AE56">INDEX($K:$P,ROW(),MATCH(YEAR(AE$2),$K$2:$P$2,0))/12</f>
        <v>-83.333333333333329</v>
      </c>
      <c r="AF56" s="280" cm="1">
        <f t="array" ref="AF56">INDEX($K:$P,ROW(),MATCH(YEAR(AF$2),$K$2:$P$2,0))/12</f>
        <v>-83.333333333333329</v>
      </c>
      <c r="AG56" s="280" cm="1">
        <f t="array" ref="AG56">INDEX($K:$P,ROW(),MATCH(YEAR(AG$2),$K$2:$P$2,0))/12</f>
        <v>-83.333333333333329</v>
      </c>
      <c r="AH56" s="280" cm="1">
        <f t="array" ref="AH56">INDEX($K:$P,ROW(),MATCH(YEAR(AH$2),$K$2:$P$2,0))/12</f>
        <v>-83.333333333333329</v>
      </c>
      <c r="AI56" s="280" cm="1">
        <f t="array" ref="AI56">INDEX($K:$P,ROW(),MATCH(YEAR(AI$2),$K$2:$P$2,0))/12</f>
        <v>-83.333333333333329</v>
      </c>
      <c r="AJ56" s="280" cm="1">
        <f t="array" ref="AJ56">INDEX($K:$P,ROW(),MATCH(YEAR(AJ$2),$K$2:$P$2,0))/12</f>
        <v>-83.333333333333329</v>
      </c>
      <c r="AK56" s="280" cm="1">
        <f t="array" ref="AK56">INDEX($K:$P,ROW(),MATCH(YEAR(AK$2),$K$2:$P$2,0))/12</f>
        <v>-83.333333333333329</v>
      </c>
      <c r="AL56" s="280" cm="1">
        <f t="array" ref="AL56">INDEX($K:$P,ROW(),MATCH(YEAR(AL$2),$K$2:$P$2,0))/12</f>
        <v>-83.333333333333329</v>
      </c>
      <c r="AM56" s="280" cm="1">
        <f t="array" ref="AM56">INDEX($K:$P,ROW(),MATCH(YEAR(AM$2),$K$2:$P$2,0))/12</f>
        <v>-83.333333333333329</v>
      </c>
      <c r="AN56" s="280" cm="1">
        <f t="array" ref="AN56">INDEX($K:$P,ROW(),MATCH(YEAR(AN$2),$K$2:$P$2,0))/12</f>
        <v>-83.333333333333329</v>
      </c>
      <c r="AO56" s="280" cm="1">
        <f t="array" ref="AO56">INDEX($K:$P,ROW(),MATCH(YEAR(AO$2),$K$2:$P$2,0))/12</f>
        <v>-83.333333333333329</v>
      </c>
      <c r="AP56" s="280" cm="1">
        <f t="array" ref="AP56">INDEX($K:$P,ROW(),MATCH(YEAR(AP$2),$K$2:$P$2,0))/12</f>
        <v>-83.333333333333329</v>
      </c>
      <c r="AQ56" s="280" cm="1">
        <f t="array" ref="AQ56">INDEX($K:$P,ROW(),MATCH(YEAR(AQ$2),$K$2:$P$2,0))/12</f>
        <v>-83.333333333333329</v>
      </c>
      <c r="AR56" s="280" cm="1">
        <f t="array" ref="AR56">INDEX($K:$P,ROW(),MATCH(YEAR(AR$2),$K$2:$P$2,0))/12</f>
        <v>-83.333333333333329</v>
      </c>
      <c r="AS56" s="280" cm="1">
        <f t="array" ref="AS56">INDEX($K:$P,ROW(),MATCH(YEAR(AS$2),$K$2:$P$2,0))/12</f>
        <v>-83.333333333333329</v>
      </c>
      <c r="AT56" s="280" cm="1">
        <f t="array" ref="AT56">INDEX($K:$P,ROW(),MATCH(YEAR(AT$2),$K$2:$P$2,0))/12</f>
        <v>-83.333333333333329</v>
      </c>
      <c r="AU56" s="280" cm="1">
        <f t="array" ref="AU56">INDEX($K:$P,ROW(),MATCH(YEAR(AU$2),$K$2:$P$2,0))/12</f>
        <v>-83.333333333333329</v>
      </c>
      <c r="AV56" s="280" cm="1">
        <f t="array" ref="AV56">INDEX($K:$P,ROW(),MATCH(YEAR(AV$2),$K$2:$P$2,0))/12</f>
        <v>-83.333333333333329</v>
      </c>
      <c r="AW56" s="280" cm="1">
        <f t="array" ref="AW56">INDEX($K:$P,ROW(),MATCH(YEAR(AW$2),$K$2:$P$2,0))/12</f>
        <v>-83.333333333333329</v>
      </c>
      <c r="AX56" s="280" cm="1">
        <f t="array" ref="AX56">INDEX($K:$P,ROW(),MATCH(YEAR(AX$2),$K$2:$P$2,0))/12</f>
        <v>-83.333333333333329</v>
      </c>
      <c r="AY56" s="280" cm="1">
        <f t="array" ref="AY56">INDEX($K:$P,ROW(),MATCH(YEAR(AY$2),$K$2:$P$2,0))/12</f>
        <v>-83.333333333333329</v>
      </c>
      <c r="AZ56" s="280" cm="1">
        <f t="array" ref="AZ56">INDEX($K:$P,ROW(),MATCH(YEAR(AZ$2),$K$2:$P$2,0))/12</f>
        <v>-83.333333333333329</v>
      </c>
      <c r="BA56" s="280" cm="1">
        <f t="array" ref="BA56">INDEX($K:$P,ROW(),MATCH(YEAR(BA$2),$K$2:$P$2,0))/12</f>
        <v>-83.333333333333329</v>
      </c>
      <c r="BB56" s="280" cm="1">
        <f t="array" ref="BB56">INDEX($K:$P,ROW(),MATCH(YEAR(BB$2),$K$2:$P$2,0))/12</f>
        <v>-83.333333333333329</v>
      </c>
      <c r="BC56" s="280" cm="1">
        <f t="array" ref="BC56">INDEX($K:$P,ROW(),MATCH(YEAR(BC$2),$K$2:$P$2,0))/12</f>
        <v>-83.333333333333329</v>
      </c>
      <c r="BD56" s="280" cm="1">
        <f t="array" ref="BD56">INDEX($K:$P,ROW(),MATCH(YEAR(BD$2),$K$2:$P$2,0))/12</f>
        <v>-83.333333333333329</v>
      </c>
      <c r="BE56" s="280" cm="1">
        <f t="array" ref="BE56">INDEX($K:$P,ROW(),MATCH(YEAR(BE$2),$K$2:$P$2,0))/12</f>
        <v>-83.333333333333329</v>
      </c>
      <c r="BF56" s="280" cm="1">
        <f t="array" ref="BF56">INDEX($K:$P,ROW(),MATCH(YEAR(BF$2),$K$2:$P$2,0))/12</f>
        <v>-83.333333333333329</v>
      </c>
      <c r="BG56" s="280" cm="1">
        <f t="array" ref="BG56">INDEX($K:$P,ROW(),MATCH(YEAR(BG$2),$K$2:$P$2,0))/12</f>
        <v>-83.333333333333329</v>
      </c>
      <c r="BH56" s="280" cm="1">
        <f t="array" ref="BH56">INDEX($K:$P,ROW(),MATCH(YEAR(BH$2),$K$2:$P$2,0))/12</f>
        <v>-83.333333333333329</v>
      </c>
      <c r="BI56" s="280" cm="1">
        <f t="array" ref="BI56">INDEX($K:$P,ROW(),MATCH(YEAR(BI$2),$K$2:$P$2,0))/12</f>
        <v>-83.333333333333329</v>
      </c>
      <c r="BJ56" s="280" cm="1">
        <f t="array" ref="BJ56">INDEX($K:$P,ROW(),MATCH(YEAR(BJ$2),$K$2:$P$2,0))/12</f>
        <v>-83.333333333333329</v>
      </c>
      <c r="BK56" s="280" cm="1">
        <f t="array" ref="BK56">INDEX($K:$P,ROW(),MATCH(YEAR(BK$2),$K$2:$P$2,0))/12</f>
        <v>-83.333333333333329</v>
      </c>
      <c r="BL56" s="280" cm="1">
        <f t="array" ref="BL56">INDEX($K:$P,ROW(),MATCH(YEAR(BL$2),$K$2:$P$2,0))/12</f>
        <v>-83.333333333333329</v>
      </c>
      <c r="BM56" s="280" cm="1">
        <f t="array" ref="BM56">INDEX($K:$P,ROW(),MATCH(YEAR(BM$2),$K$2:$P$2,0))/12</f>
        <v>-83.333333333333329</v>
      </c>
      <c r="BN56" s="280" cm="1">
        <f t="array" ref="BN56">INDEX($K:$P,ROW(),MATCH(YEAR(BN$2),$K$2:$P$2,0))/12</f>
        <v>-83.333333333333329</v>
      </c>
      <c r="BO56" s="280" cm="1">
        <f t="array" ref="BO56">INDEX($K:$P,ROW(),MATCH(YEAR(BO$2),$K$2:$P$2,0))/12</f>
        <v>-83.333333333333329</v>
      </c>
      <c r="BP56" s="280" cm="1">
        <f t="array" ref="BP56">INDEX($K:$P,ROW(),MATCH(YEAR(BP$2),$K$2:$P$2,0))/12</f>
        <v>-83.333333333333329</v>
      </c>
      <c r="BQ56" s="280" cm="1">
        <f t="array" ref="BQ56">INDEX($K:$P,ROW(),MATCH(YEAR(BQ$2),$K$2:$P$2,0))/12</f>
        <v>-83.333333333333329</v>
      </c>
      <c r="BR56" s="280" cm="1">
        <f t="array" ref="BR56">INDEX($K:$P,ROW(),MATCH(YEAR(BR$2),$K$2:$P$2,0))/12</f>
        <v>-83.333333333333329</v>
      </c>
      <c r="BS56" s="280" cm="1">
        <f t="array" ref="BS56">INDEX($K:$P,ROW(),MATCH(YEAR(BS$2),$K$2:$P$2,0))/12</f>
        <v>-83.333333333333329</v>
      </c>
      <c r="BT56" s="280" cm="1">
        <f t="array" ref="BT56">INDEX($K:$P,ROW(),MATCH(YEAR(BT$2),$K$2:$P$2,0))/12</f>
        <v>-83.333333333333329</v>
      </c>
      <c r="BU56" s="280" cm="1">
        <f t="array" ref="BU56">INDEX($K:$P,ROW(),MATCH(YEAR(BU$2),$K$2:$P$2,0))/12</f>
        <v>-83.333333333333329</v>
      </c>
      <c r="BV56" s="280" cm="1">
        <f t="array" ref="BV56">INDEX($K:$P,ROW(),MATCH(YEAR(BV$2),$K$2:$P$2,0))/12</f>
        <v>-83.333333333333329</v>
      </c>
      <c r="BW56" s="280" cm="1">
        <f t="array" ref="BW56">INDEX($K:$P,ROW(),MATCH(YEAR(BW$2),$K$2:$P$2,0))/12</f>
        <v>-83.333333333333329</v>
      </c>
      <c r="BX56" s="280" cm="1">
        <f t="array" ref="BX56">INDEX($K:$P,ROW(),MATCH(YEAR(BX$2),$K$2:$P$2,0))/12</f>
        <v>-83.333333333333329</v>
      </c>
      <c r="BY56" s="280" cm="1">
        <f t="array" ref="BY56">INDEX($K:$P,ROW(),MATCH(YEAR(BY$2),$K$2:$P$2,0))/12</f>
        <v>-83.333333333333329</v>
      </c>
      <c r="BZ56" s="280" cm="1">
        <f t="array" ref="BZ56">INDEX($K:$P,ROW(),MATCH(YEAR(BZ$2),$K$2:$P$2,0))/12</f>
        <v>-83.333333333333329</v>
      </c>
      <c r="CA56" s="280" cm="1">
        <f t="array" ref="CA56">INDEX($K:$P,ROW(),MATCH(YEAR(CA$2),$K$2:$P$2,0))/12</f>
        <v>-83.333333333333329</v>
      </c>
      <c r="CB56" s="280" cm="1">
        <f t="array" ref="CB56">INDEX($K:$P,ROW(),MATCH(YEAR(CB$2),$K$2:$P$2,0))/12</f>
        <v>-83.333333333333329</v>
      </c>
      <c r="CC56" s="280" cm="1">
        <f t="array" ref="CC56">INDEX($K:$P,ROW(),MATCH(YEAR(CC$2),$K$2:$P$2,0))/12</f>
        <v>-83.333333333333329</v>
      </c>
      <c r="CD56" s="280" cm="1">
        <f t="array" ref="CD56">INDEX($K:$P,ROW(),MATCH(YEAR(CD$2),$K$2:$P$2,0))/12</f>
        <v>-83.333333333333329</v>
      </c>
      <c r="CE56" s="280" cm="1">
        <f t="array" ref="CE56">INDEX($K:$P,ROW(),MATCH(YEAR(CE$2),$K$2:$P$2,0))/12</f>
        <v>-83.333333333333329</v>
      </c>
      <c r="CF56" s="280" cm="1">
        <f t="array" ref="CF56">INDEX($K:$P,ROW(),MATCH(YEAR(CF$2),$K$2:$P$2,0))/12</f>
        <v>-83.333333333333329</v>
      </c>
      <c r="CG56" s="280" cm="1">
        <f t="array" ref="CG56">INDEX($K:$P,ROW(),MATCH(YEAR(CG$2),$K$2:$P$2,0))/12</f>
        <v>-83.333333333333329</v>
      </c>
      <c r="CH56" s="280" cm="1">
        <f t="array" ref="CH56">INDEX($K:$P,ROW(),MATCH(YEAR(CH$2),$K$2:$P$2,0))/12</f>
        <v>-83.333333333333329</v>
      </c>
      <c r="CI56" s="280" cm="1">
        <f t="array" ref="CI56">INDEX($K:$P,ROW(),MATCH(YEAR(CI$2),$K$2:$P$2,0))/12</f>
        <v>-83.333333333333329</v>
      </c>
      <c r="CJ56" s="280" cm="1">
        <f t="array" ref="CJ56">INDEX($K:$P,ROW(),MATCH(YEAR(CJ$2),$K$2:$P$2,0))/12</f>
        <v>-83.333333333333329</v>
      </c>
      <c r="CK56" s="280" cm="1">
        <f t="array" ref="CK56">INDEX($K:$P,ROW(),MATCH(YEAR(CK$2),$K$2:$P$2,0))/12</f>
        <v>-83.333333333333329</v>
      </c>
      <c r="CL56" s="280" cm="1">
        <f t="array" ref="CL56">INDEX($K:$P,ROW(),MATCH(YEAR(CL$2),$K$2:$P$2,0))/12</f>
        <v>-83.333333333333329</v>
      </c>
      <c r="CN56" s="280"/>
      <c r="CO56" s="280" cm="1">
        <f t="array" ref="CO56">INDEX($K:$P,ROW(),MATCH(YEAR(CO$2),$K$2:$P$2,0))/4</f>
        <v>-250</v>
      </c>
      <c r="CP56" s="280" cm="1">
        <f t="array" ref="CP56">INDEX($K:$P,ROW(),MATCH(YEAR(CP$2),$K$2:$P$2,0))/4</f>
        <v>-250</v>
      </c>
      <c r="CQ56" s="280" cm="1">
        <f t="array" ref="CQ56">INDEX($K:$P,ROW(),MATCH(YEAR(CQ$2),$K$2:$P$2,0))/4</f>
        <v>-250</v>
      </c>
      <c r="CR56" s="280" cm="1">
        <f t="array" ref="CR56">INDEX($K:$P,ROW(),MATCH(YEAR(CR$2),$K$2:$P$2,0))/4</f>
        <v>-250</v>
      </c>
      <c r="CS56" s="280" cm="1">
        <f t="array" ref="CS56">INDEX($K:$P,ROW(),MATCH(YEAR(CS$2),$K$2:$P$2,0))/4</f>
        <v>-250</v>
      </c>
      <c r="CT56" s="280" cm="1">
        <f t="array" ref="CT56">INDEX($K:$P,ROW(),MATCH(YEAR(CT$2),$K$2:$P$2,0))/4</f>
        <v>-250</v>
      </c>
      <c r="CU56" s="280" cm="1">
        <f t="array" ref="CU56">INDEX($K:$P,ROW(),MATCH(YEAR(CU$2),$K$2:$P$2,0))/4</f>
        <v>-250</v>
      </c>
      <c r="CV56" s="280" cm="1">
        <f t="array" ref="CV56">INDEX($K:$P,ROW(),MATCH(YEAR(CV$2),$K$2:$P$2,0))/4</f>
        <v>-250</v>
      </c>
      <c r="CW56" s="280" cm="1">
        <f t="array" ref="CW56">INDEX($K:$P,ROW(),MATCH(YEAR(CW$2),$K$2:$P$2,0))/4</f>
        <v>-250</v>
      </c>
      <c r="CX56" s="280" cm="1">
        <f t="array" ref="CX56">INDEX($K:$P,ROW(),MATCH(YEAR(CX$2),$K$2:$P$2,0))/4</f>
        <v>-250</v>
      </c>
      <c r="CY56" s="280" cm="1">
        <f t="array" ref="CY56">INDEX($K:$P,ROW(),MATCH(YEAR(CY$2),$K$2:$P$2,0))/4</f>
        <v>-250</v>
      </c>
      <c r="CZ56" s="280" cm="1">
        <f t="array" ref="CZ56">INDEX($K:$P,ROW(),MATCH(YEAR(CZ$2),$K$2:$P$2,0))/4</f>
        <v>-250</v>
      </c>
      <c r="DA56" s="280" cm="1">
        <f t="array" ref="DA56">INDEX($K:$P,ROW(),MATCH(YEAR(DA$2),$K$2:$P$2,0))/4</f>
        <v>-250</v>
      </c>
      <c r="DB56" s="280" cm="1">
        <f t="array" ref="DB56">INDEX($K:$P,ROW(),MATCH(YEAR(DB$2),$K$2:$P$2,0))/4</f>
        <v>-250</v>
      </c>
      <c r="DC56" s="280" cm="1">
        <f t="array" ref="DC56">INDEX($K:$P,ROW(),MATCH(YEAR(DC$2),$K$2:$P$2,0))/4</f>
        <v>-250</v>
      </c>
      <c r="DD56" s="280" cm="1">
        <f t="array" ref="DD56">INDEX($K:$P,ROW(),MATCH(YEAR(DD$2),$K$2:$P$2,0))/4</f>
        <v>-250</v>
      </c>
      <c r="DE56" s="280" cm="1">
        <f t="array" ref="DE56">INDEX($K:$P,ROW(),MATCH(YEAR(DE$2),$K$2:$P$2,0))/4</f>
        <v>-250</v>
      </c>
      <c r="DF56" s="280" cm="1">
        <f t="array" ref="DF56">INDEX($K:$P,ROW(),MATCH(YEAR(DF$2),$K$2:$P$2,0))/4</f>
        <v>-250</v>
      </c>
      <c r="DG56" s="280" cm="1">
        <f t="array" ref="DG56">INDEX($K:$P,ROW(),MATCH(YEAR(DG$2),$K$2:$P$2,0))/4</f>
        <v>-250</v>
      </c>
      <c r="DH56" s="280" cm="1">
        <f t="array" ref="DH56">INDEX($K:$P,ROW(),MATCH(YEAR(DH$2),$K$2:$P$2,0))/4</f>
        <v>-250</v>
      </c>
      <c r="DI56" s="280" cm="1">
        <f t="array" ref="DI56">INDEX($K:$P,ROW(),MATCH(YEAR(DI$2),$K$2:$P$2,0))/4</f>
        <v>-250</v>
      </c>
      <c r="DJ56" s="280" cm="1">
        <f t="array" ref="DJ56">INDEX($K:$P,ROW(),MATCH(YEAR(DJ$2),$K$2:$P$2,0))/4</f>
        <v>-250</v>
      </c>
      <c r="DK56" s="280" cm="1">
        <f t="array" ref="DK56">INDEX($K:$P,ROW(),MATCH(YEAR(DK$2),$K$2:$P$2,0))/4</f>
        <v>-250</v>
      </c>
      <c r="DL56" s="280" cm="1">
        <f t="array" ref="DL56">INDEX($K:$P,ROW(),MATCH(YEAR(DL$2),$K$2:$P$2,0))/4</f>
        <v>-250</v>
      </c>
    </row>
    <row r="57" spans="1:116" x14ac:dyDescent="0.35">
      <c r="G57" s="9" t="s">
        <v>665</v>
      </c>
      <c r="J57" s="279"/>
      <c r="K57" s="281">
        <f t="shared" ref="K57:P57" si="50">SUMIF($3:$3,K$2,57:57)</f>
        <v>-5000</v>
      </c>
      <c r="L57" s="281">
        <f t="shared" si="50"/>
        <v>-5000</v>
      </c>
      <c r="M57" s="281">
        <f t="shared" si="50"/>
        <v>-5000</v>
      </c>
      <c r="N57" s="281">
        <f t="shared" si="50"/>
        <v>-5000</v>
      </c>
      <c r="O57" s="281">
        <f t="shared" si="50"/>
        <v>-5000</v>
      </c>
      <c r="P57" s="281">
        <f t="shared" si="50"/>
        <v>-5000</v>
      </c>
      <c r="S57" s="282">
        <f t="shared" ref="S57:CD57" si="51">SUM(S52:S56)</f>
        <v>-416.66666666666663</v>
      </c>
      <c r="T57" s="282">
        <f t="shared" si="51"/>
        <v>-416.66666666666663</v>
      </c>
      <c r="U57" s="282">
        <f t="shared" si="51"/>
        <v>-416.66666666666663</v>
      </c>
      <c r="V57" s="282">
        <f t="shared" si="51"/>
        <v>-416.66666666666663</v>
      </c>
      <c r="W57" s="282">
        <f t="shared" si="51"/>
        <v>-416.66666666666663</v>
      </c>
      <c r="X57" s="282">
        <f t="shared" si="51"/>
        <v>-416.66666666666663</v>
      </c>
      <c r="Y57" s="282">
        <f t="shared" si="51"/>
        <v>-416.66666666666663</v>
      </c>
      <c r="Z57" s="282">
        <f t="shared" si="51"/>
        <v>-416.66666666666663</v>
      </c>
      <c r="AA57" s="282">
        <f t="shared" si="51"/>
        <v>-416.66666666666663</v>
      </c>
      <c r="AB57" s="282">
        <f t="shared" si="51"/>
        <v>-416.66666666666663</v>
      </c>
      <c r="AC57" s="282">
        <f t="shared" si="51"/>
        <v>-416.66666666666663</v>
      </c>
      <c r="AD57" s="282">
        <f t="shared" si="51"/>
        <v>-416.66666666666663</v>
      </c>
      <c r="AE57" s="282">
        <f t="shared" si="51"/>
        <v>-416.66666666666663</v>
      </c>
      <c r="AF57" s="282">
        <f t="shared" si="51"/>
        <v>-416.66666666666663</v>
      </c>
      <c r="AG57" s="282">
        <f t="shared" si="51"/>
        <v>-416.66666666666663</v>
      </c>
      <c r="AH57" s="282">
        <f t="shared" si="51"/>
        <v>-416.66666666666663</v>
      </c>
      <c r="AI57" s="282">
        <f t="shared" si="51"/>
        <v>-416.66666666666663</v>
      </c>
      <c r="AJ57" s="282">
        <f t="shared" si="51"/>
        <v>-416.66666666666663</v>
      </c>
      <c r="AK57" s="282">
        <f t="shared" si="51"/>
        <v>-416.66666666666663</v>
      </c>
      <c r="AL57" s="282">
        <f t="shared" si="51"/>
        <v>-416.66666666666663</v>
      </c>
      <c r="AM57" s="282">
        <f t="shared" si="51"/>
        <v>-416.66666666666663</v>
      </c>
      <c r="AN57" s="282">
        <f t="shared" si="51"/>
        <v>-416.66666666666663</v>
      </c>
      <c r="AO57" s="282">
        <f t="shared" si="51"/>
        <v>-416.66666666666663</v>
      </c>
      <c r="AP57" s="282">
        <f t="shared" si="51"/>
        <v>-416.66666666666663</v>
      </c>
      <c r="AQ57" s="282">
        <f t="shared" si="51"/>
        <v>-416.66666666666663</v>
      </c>
      <c r="AR57" s="282">
        <f t="shared" si="51"/>
        <v>-416.66666666666663</v>
      </c>
      <c r="AS57" s="282">
        <f t="shared" si="51"/>
        <v>-416.66666666666663</v>
      </c>
      <c r="AT57" s="282">
        <f t="shared" si="51"/>
        <v>-416.66666666666663</v>
      </c>
      <c r="AU57" s="282">
        <f t="shared" si="51"/>
        <v>-416.66666666666663</v>
      </c>
      <c r="AV57" s="282">
        <f t="shared" si="51"/>
        <v>-416.66666666666663</v>
      </c>
      <c r="AW57" s="282">
        <f t="shared" si="51"/>
        <v>-416.66666666666663</v>
      </c>
      <c r="AX57" s="282">
        <f t="shared" si="51"/>
        <v>-416.66666666666663</v>
      </c>
      <c r="AY57" s="282">
        <f t="shared" si="51"/>
        <v>-416.66666666666663</v>
      </c>
      <c r="AZ57" s="282">
        <f t="shared" si="51"/>
        <v>-416.66666666666663</v>
      </c>
      <c r="BA57" s="282">
        <f t="shared" si="51"/>
        <v>-416.66666666666663</v>
      </c>
      <c r="BB57" s="282">
        <f t="shared" si="51"/>
        <v>-416.66666666666663</v>
      </c>
      <c r="BC57" s="282">
        <f t="shared" si="51"/>
        <v>-416.66666666666663</v>
      </c>
      <c r="BD57" s="282">
        <f t="shared" si="51"/>
        <v>-416.66666666666663</v>
      </c>
      <c r="BE57" s="282">
        <f t="shared" si="51"/>
        <v>-416.66666666666663</v>
      </c>
      <c r="BF57" s="282">
        <f t="shared" si="51"/>
        <v>-416.66666666666663</v>
      </c>
      <c r="BG57" s="282">
        <f t="shared" si="51"/>
        <v>-416.66666666666663</v>
      </c>
      <c r="BH57" s="282">
        <f t="shared" si="51"/>
        <v>-416.66666666666663</v>
      </c>
      <c r="BI57" s="282">
        <f t="shared" si="51"/>
        <v>-416.66666666666663</v>
      </c>
      <c r="BJ57" s="282">
        <f t="shared" si="51"/>
        <v>-416.66666666666663</v>
      </c>
      <c r="BK57" s="282">
        <f t="shared" si="51"/>
        <v>-416.66666666666663</v>
      </c>
      <c r="BL57" s="282">
        <f t="shared" si="51"/>
        <v>-416.66666666666663</v>
      </c>
      <c r="BM57" s="282">
        <f t="shared" si="51"/>
        <v>-416.66666666666663</v>
      </c>
      <c r="BN57" s="282">
        <f t="shared" si="51"/>
        <v>-416.66666666666663</v>
      </c>
      <c r="BO57" s="282">
        <f t="shared" si="51"/>
        <v>-416.66666666666663</v>
      </c>
      <c r="BP57" s="282">
        <f t="shared" si="51"/>
        <v>-416.66666666666663</v>
      </c>
      <c r="BQ57" s="282">
        <f t="shared" si="51"/>
        <v>-416.66666666666663</v>
      </c>
      <c r="BR57" s="282">
        <f t="shared" si="51"/>
        <v>-416.66666666666663</v>
      </c>
      <c r="BS57" s="282">
        <f t="shared" si="51"/>
        <v>-416.66666666666663</v>
      </c>
      <c r="BT57" s="282">
        <f t="shared" si="51"/>
        <v>-416.66666666666663</v>
      </c>
      <c r="BU57" s="282">
        <f t="shared" si="51"/>
        <v>-416.66666666666663</v>
      </c>
      <c r="BV57" s="282">
        <f t="shared" si="51"/>
        <v>-416.66666666666663</v>
      </c>
      <c r="BW57" s="282">
        <f t="shared" si="51"/>
        <v>-416.66666666666663</v>
      </c>
      <c r="BX57" s="282">
        <f t="shared" si="51"/>
        <v>-416.66666666666663</v>
      </c>
      <c r="BY57" s="282">
        <f t="shared" si="51"/>
        <v>-416.66666666666663</v>
      </c>
      <c r="BZ57" s="282">
        <f t="shared" si="51"/>
        <v>-416.66666666666663</v>
      </c>
      <c r="CA57" s="282">
        <f t="shared" si="51"/>
        <v>-416.66666666666663</v>
      </c>
      <c r="CB57" s="282">
        <f t="shared" si="51"/>
        <v>-416.66666666666663</v>
      </c>
      <c r="CC57" s="282">
        <f t="shared" si="51"/>
        <v>-416.66666666666663</v>
      </c>
      <c r="CD57" s="282">
        <f t="shared" si="51"/>
        <v>-416.66666666666663</v>
      </c>
      <c r="CE57" s="282">
        <f t="shared" ref="CE57:CL57" si="52">SUM(CE52:CE56)</f>
        <v>-416.66666666666663</v>
      </c>
      <c r="CF57" s="282">
        <f t="shared" si="52"/>
        <v>-416.66666666666663</v>
      </c>
      <c r="CG57" s="282">
        <f t="shared" si="52"/>
        <v>-416.66666666666663</v>
      </c>
      <c r="CH57" s="282">
        <f t="shared" si="52"/>
        <v>-416.66666666666663</v>
      </c>
      <c r="CI57" s="282">
        <f t="shared" si="52"/>
        <v>-416.66666666666663</v>
      </c>
      <c r="CJ57" s="282">
        <f t="shared" si="52"/>
        <v>-416.66666666666663</v>
      </c>
      <c r="CK57" s="282">
        <f t="shared" si="52"/>
        <v>-416.66666666666663</v>
      </c>
      <c r="CL57" s="282">
        <f t="shared" si="52"/>
        <v>-416.66666666666663</v>
      </c>
      <c r="CN57" s="282"/>
      <c r="CO57" s="282">
        <f t="shared" ref="CO57:DL57" si="53">SUM(CO52:CO56)</f>
        <v>-1250</v>
      </c>
      <c r="CP57" s="282">
        <f t="shared" si="53"/>
        <v>-1250</v>
      </c>
      <c r="CQ57" s="282">
        <f t="shared" si="53"/>
        <v>-1250</v>
      </c>
      <c r="CR57" s="282">
        <f t="shared" si="53"/>
        <v>-1250</v>
      </c>
      <c r="CS57" s="282">
        <f t="shared" si="53"/>
        <v>-1250</v>
      </c>
      <c r="CT57" s="282">
        <f t="shared" si="53"/>
        <v>-1250</v>
      </c>
      <c r="CU57" s="282">
        <f t="shared" si="53"/>
        <v>-1250</v>
      </c>
      <c r="CV57" s="282">
        <f t="shared" si="53"/>
        <v>-1250</v>
      </c>
      <c r="CW57" s="282">
        <f t="shared" si="53"/>
        <v>-1250</v>
      </c>
      <c r="CX57" s="282">
        <f t="shared" si="53"/>
        <v>-1250</v>
      </c>
      <c r="CY57" s="282">
        <f t="shared" si="53"/>
        <v>-1250</v>
      </c>
      <c r="CZ57" s="282">
        <f t="shared" si="53"/>
        <v>-1250</v>
      </c>
      <c r="DA57" s="282">
        <f t="shared" si="53"/>
        <v>-1250</v>
      </c>
      <c r="DB57" s="282">
        <f t="shared" si="53"/>
        <v>-1250</v>
      </c>
      <c r="DC57" s="282">
        <f t="shared" si="53"/>
        <v>-1250</v>
      </c>
      <c r="DD57" s="282">
        <f t="shared" si="53"/>
        <v>-1250</v>
      </c>
      <c r="DE57" s="282">
        <f t="shared" si="53"/>
        <v>-1250</v>
      </c>
      <c r="DF57" s="282">
        <f t="shared" si="53"/>
        <v>-1250</v>
      </c>
      <c r="DG57" s="282">
        <f t="shared" si="53"/>
        <v>-1250</v>
      </c>
      <c r="DH57" s="282">
        <f t="shared" si="53"/>
        <v>-1250</v>
      </c>
      <c r="DI57" s="282">
        <f t="shared" si="53"/>
        <v>-1250</v>
      </c>
      <c r="DJ57" s="282">
        <f t="shared" si="53"/>
        <v>-1250</v>
      </c>
      <c r="DK57" s="282">
        <f t="shared" si="53"/>
        <v>-1250</v>
      </c>
      <c r="DL57" s="282">
        <f t="shared" si="53"/>
        <v>-1250</v>
      </c>
    </row>
    <row r="58" spans="1:116" x14ac:dyDescent="0.35">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35">
      <c r="A59" s="31" t="s">
        <v>218</v>
      </c>
      <c r="B59" s="31"/>
      <c r="C59" s="31"/>
      <c r="D59" s="31"/>
      <c r="E59" s="31"/>
      <c r="F59" s="31"/>
      <c r="G59" s="312" t="s">
        <v>666</v>
      </c>
      <c r="H59" s="310"/>
      <c r="I59" s="310"/>
      <c r="J59" s="310"/>
      <c r="K59" s="310"/>
      <c r="L59" s="310"/>
      <c r="M59" s="310"/>
      <c r="N59" s="310"/>
      <c r="O59" s="310"/>
      <c r="P59" s="313"/>
      <c r="S59" s="311"/>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310"/>
      <c r="BU59" s="310"/>
      <c r="BV59" s="310"/>
      <c r="BW59" s="310"/>
      <c r="BX59" s="310"/>
      <c r="BY59" s="310"/>
      <c r="BZ59" s="310"/>
      <c r="CA59" s="310"/>
      <c r="CB59" s="310"/>
      <c r="CC59" s="310"/>
      <c r="CD59" s="310"/>
      <c r="CE59" s="310"/>
      <c r="CF59" s="310"/>
      <c r="CG59" s="310"/>
      <c r="CH59" s="310"/>
      <c r="CI59" s="310"/>
      <c r="CJ59" s="310"/>
      <c r="CK59" s="310"/>
      <c r="CL59" s="313"/>
      <c r="CN59" s="311"/>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3"/>
    </row>
    <row r="60" spans="1:116" ht="14.25" customHeight="1" x14ac:dyDescent="0.35">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35">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35">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35">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35">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35">
      <c r="G65" s="13" t="s">
        <v>667</v>
      </c>
      <c r="J65" s="283" t="s">
        <v>641</v>
      </c>
    </row>
    <row r="66" spans="7:116" x14ac:dyDescent="0.35">
      <c r="G66" s="285" t="str">
        <f>"% of rev - "&amp;G67</f>
        <v>% of rev - G&amp;A</v>
      </c>
      <c r="J66" s="284"/>
      <c r="K66" s="363">
        <v>0</v>
      </c>
      <c r="L66" s="363">
        <v>0</v>
      </c>
      <c r="M66" s="363">
        <v>0</v>
      </c>
      <c r="N66" s="363">
        <v>0</v>
      </c>
      <c r="O66" s="363">
        <v>0</v>
      </c>
      <c r="P66" s="36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35">
      <c r="G67" s="362" t="s">
        <v>643</v>
      </c>
      <c r="H67" s="164"/>
      <c r="I67" s="164"/>
      <c r="J67" s="36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35">
      <c r="G68" s="285" t="str">
        <f>"% of rev - "&amp;G69</f>
        <v>% of rev - S&amp;M</v>
      </c>
      <c r="J68" s="284"/>
      <c r="K68" s="363">
        <v>0</v>
      </c>
      <c r="L68" s="363">
        <v>0.01</v>
      </c>
      <c r="M68" s="363">
        <v>0.01</v>
      </c>
      <c r="N68" s="363">
        <v>0.01</v>
      </c>
      <c r="O68" s="363">
        <v>0.01</v>
      </c>
      <c r="P68" s="36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35">
      <c r="G69" s="362" t="s">
        <v>645</v>
      </c>
      <c r="H69" s="164"/>
      <c r="I69" s="164"/>
      <c r="J69" s="361" t="s">
        <v>645</v>
      </c>
      <c r="K69" s="24">
        <f t="shared" ref="K69:P69" si="57">SUMIF($3:$3,K$2,69:69)</f>
        <v>0</v>
      </c>
      <c r="L69" s="24">
        <f t="shared" si="57"/>
        <v>-445691.83759692917</v>
      </c>
      <c r="M69" s="24">
        <f t="shared" si="57"/>
        <v>-489976.01827333833</v>
      </c>
      <c r="N69" s="24">
        <f t="shared" si="57"/>
        <v>-537624.90828768094</v>
      </c>
      <c r="O69" s="24">
        <f t="shared" si="57"/>
        <v>-588866.88186584646</v>
      </c>
      <c r="P69" s="24">
        <f t="shared" si="57"/>
        <v>-131318.13131046481</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-35527.812201322151</v>
      </c>
      <c r="AF69" s="53">
        <f t="shared" si="58"/>
        <v>-35815.1176205175</v>
      </c>
      <c r="AG69" s="53">
        <f t="shared" si="58"/>
        <v>-36104.200449244308</v>
      </c>
      <c r="AH69" s="53">
        <f t="shared" si="58"/>
        <v>-36395.070511307385</v>
      </c>
      <c r="AI69" s="53">
        <f t="shared" si="58"/>
        <v>-36687.73768151868</v>
      </c>
      <c r="AJ69" s="53">
        <f t="shared" si="58"/>
        <v>-36982.211885952209</v>
      </c>
      <c r="AK69" s="53">
        <f t="shared" si="58"/>
        <v>-37278.503102198803</v>
      </c>
      <c r="AL69" s="53">
        <f t="shared" si="58"/>
        <v>-37576.62135962434</v>
      </c>
      <c r="AM69" s="53">
        <f t="shared" si="58"/>
        <v>-37876.576739627686</v>
      </c>
      <c r="AN69" s="53">
        <f t="shared" si="58"/>
        <v>-38178.379375899211</v>
      </c>
      <c r="AO69" s="53">
        <f t="shared" si="58"/>
        <v>-38482.039454681988</v>
      </c>
      <c r="AP69" s="53">
        <f t="shared" si="58"/>
        <v>-38787.567215034927</v>
      </c>
      <c r="AQ69" s="53">
        <f t="shared" si="58"/>
        <v>-39094.972949094888</v>
      </c>
      <c r="AR69" s="53">
        <f t="shared" si="58"/>
        <v>-39404.267002341156</v>
      </c>
      <c r="AS69" s="53">
        <f t="shared" si="58"/>
        <v>-39715.459773861803</v>
      </c>
      <c r="AT69" s="53">
        <f t="shared" si="58"/>
        <v>-40028.561716621</v>
      </c>
      <c r="AU69" s="53">
        <f t="shared" si="58"/>
        <v>-40343.583337726443</v>
      </c>
      <c r="AV69" s="53">
        <f t="shared" si="58"/>
        <v>-40660.535198700243</v>
      </c>
      <c r="AW69" s="53">
        <f t="shared" si="58"/>
        <v>-40979.42791574914</v>
      </c>
      <c r="AX69" s="53">
        <f t="shared" si="58"/>
        <v>-41300.272160037239</v>
      </c>
      <c r="AY69" s="53">
        <f t="shared" si="58"/>
        <v>-41623.078657959777</v>
      </c>
      <c r="AZ69" s="53">
        <f t="shared" si="58"/>
        <v>-41947.85819141809</v>
      </c>
      <c r="BA69" s="53">
        <f t="shared" si="58"/>
        <v>-42274.621598094891</v>
      </c>
      <c r="BB69" s="53">
        <f t="shared" si="58"/>
        <v>-42603.379771733657</v>
      </c>
      <c r="BC69" s="53">
        <f t="shared" si="58"/>
        <v>-42934.143662417133</v>
      </c>
      <c r="BD69" s="53">
        <f t="shared" si="58"/>
        <v>-43266.924276846286</v>
      </c>
      <c r="BE69" s="53">
        <f t="shared" si="58"/>
        <v>-43601.732678623128</v>
      </c>
      <c r="BF69" s="53">
        <f t="shared" si="58"/>
        <v>-43938.579988535683</v>
      </c>
      <c r="BG69" s="53">
        <f t="shared" si="58"/>
        <v>-44277.477384838101</v>
      </c>
      <c r="BH69" s="53">
        <f t="shared" si="58"/>
        <v>-44618.436103540298</v>
      </c>
      <c r="BI69" s="53">
        <f t="shared" si="58"/>
        <v>-44961.467438694475</v>
      </c>
      <c r="BJ69" s="53">
        <f t="shared" si="58"/>
        <v>-45306.582742680621</v>
      </c>
      <c r="BK69" s="53">
        <f t="shared" si="58"/>
        <v>-45653.793426502496</v>
      </c>
      <c r="BL69" s="53">
        <f t="shared" si="58"/>
        <v>-46003.110960071164</v>
      </c>
      <c r="BM69" s="53">
        <f t="shared" si="58"/>
        <v>-46354.546872506675</v>
      </c>
      <c r="BN69" s="53">
        <f t="shared" si="58"/>
        <v>-46708.112752424939</v>
      </c>
      <c r="BO69" s="53">
        <f t="shared" si="58"/>
        <v>-47063.82024823688</v>
      </c>
      <c r="BP69" s="53">
        <f t="shared" si="58"/>
        <v>-47421.681068445745</v>
      </c>
      <c r="BQ69" s="53">
        <f t="shared" si="58"/>
        <v>-47781.706981942814</v>
      </c>
      <c r="BR69" s="53">
        <f t="shared" si="58"/>
        <v>-48143.909818312539</v>
      </c>
      <c r="BS69" s="53">
        <f t="shared" si="58"/>
        <v>-48508.301468127596</v>
      </c>
      <c r="BT69" s="53">
        <f t="shared" si="58"/>
        <v>-48874.893883256998</v>
      </c>
      <c r="BU69" s="53">
        <f t="shared" si="58"/>
        <v>-49243.699077167003</v>
      </c>
      <c r="BV69" s="53">
        <f t="shared" si="58"/>
        <v>-49614.729125230398</v>
      </c>
      <c r="BW69" s="53">
        <f t="shared" si="58"/>
        <v>-49987.996165028962</v>
      </c>
      <c r="BX69" s="53">
        <f t="shared" si="58"/>
        <v>-50363.512396668273</v>
      </c>
      <c r="BY69" s="53">
        <f t="shared" si="58"/>
        <v>-50741.290083081651</v>
      </c>
      <c r="BZ69" s="53">
        <f t="shared" si="58"/>
        <v>-51121.341550347584</v>
      </c>
      <c r="CA69" s="53">
        <f t="shared" si="58"/>
        <v>-10694.655654196069</v>
      </c>
      <c r="CB69" s="53">
        <f t="shared" si="58"/>
        <v>-10739.216719421747</v>
      </c>
      <c r="CC69" s="53">
        <f t="shared" si="58"/>
        <v>-10783.963455752659</v>
      </c>
      <c r="CD69" s="53">
        <f t="shared" si="58"/>
        <v>-10828.89663681835</v>
      </c>
      <c r="CE69" s="53">
        <f t="shared" si="58"/>
        <v>-10874.017039471868</v>
      </c>
      <c r="CF69" s="53">
        <f t="shared" ref="CF69:CL69" si="59">-CF68*CF$12</f>
        <v>-10919.325443802401</v>
      </c>
      <c r="CG69" s="53">
        <f t="shared" si="59"/>
        <v>-10964.822633152085</v>
      </c>
      <c r="CH69" s="53">
        <f t="shared" si="59"/>
        <v>-11010.509394123408</v>
      </c>
      <c r="CI69" s="53">
        <f t="shared" si="59"/>
        <v>-11056.386516598985</v>
      </c>
      <c r="CJ69" s="53">
        <f t="shared" si="59"/>
        <v>-11102.45479375124</v>
      </c>
      <c r="CK69" s="53">
        <f t="shared" si="59"/>
        <v>-11148.715022058415</v>
      </c>
      <c r="CL69" s="53">
        <f t="shared" si="59"/>
        <v>-11195.168001317608</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35">
      <c r="G70" s="285" t="str">
        <f>"% of rev - "&amp;G71</f>
        <v>% of rev - R&amp;D</v>
      </c>
      <c r="J70" s="284"/>
      <c r="K70" s="363">
        <v>0</v>
      </c>
      <c r="L70" s="363">
        <v>0</v>
      </c>
      <c r="M70" s="363">
        <v>0</v>
      </c>
      <c r="N70" s="363">
        <v>0</v>
      </c>
      <c r="O70" s="363">
        <v>0</v>
      </c>
      <c r="P70" s="36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35">
      <c r="G71" s="362" t="s">
        <v>646</v>
      </c>
      <c r="H71" s="164"/>
      <c r="I71" s="164"/>
      <c r="J71" s="36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35">
      <c r="G72" s="9" t="s">
        <v>668</v>
      </c>
      <c r="K72" s="118">
        <f t="shared" si="61"/>
        <v>0</v>
      </c>
      <c r="L72" s="118">
        <f t="shared" si="61"/>
        <v>-445691.71759692911</v>
      </c>
      <c r="M72" s="118">
        <f t="shared" si="61"/>
        <v>-489975.89827333827</v>
      </c>
      <c r="N72" s="118">
        <f t="shared" si="61"/>
        <v>-537624.78828768095</v>
      </c>
      <c r="O72" s="118">
        <f t="shared" si="61"/>
        <v>-588866.76186584646</v>
      </c>
      <c r="P72" s="118">
        <f t="shared" si="61"/>
        <v>-131318.01131046485</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-35527.802201322149</v>
      </c>
      <c r="AF72" s="28">
        <f t="shared" si="65"/>
        <v>-35815.107620517498</v>
      </c>
      <c r="AG72" s="28">
        <f t="shared" si="65"/>
        <v>-36104.190449244306</v>
      </c>
      <c r="AH72" s="28">
        <f t="shared" si="65"/>
        <v>-36395.060511307383</v>
      </c>
      <c r="AI72" s="28">
        <f t="shared" si="65"/>
        <v>-36687.727681518678</v>
      </c>
      <c r="AJ72" s="28">
        <f t="shared" si="65"/>
        <v>-36982.201885952207</v>
      </c>
      <c r="AK72" s="28">
        <f t="shared" si="65"/>
        <v>-37278.493102198801</v>
      </c>
      <c r="AL72" s="28">
        <f t="shared" si="65"/>
        <v>-37576.611359624338</v>
      </c>
      <c r="AM72" s="28">
        <f t="shared" si="65"/>
        <v>-37876.566739627684</v>
      </c>
      <c r="AN72" s="28">
        <f t="shared" si="65"/>
        <v>-38178.369375899209</v>
      </c>
      <c r="AO72" s="28">
        <f t="shared" si="65"/>
        <v>-38482.029454681986</v>
      </c>
      <c r="AP72" s="28">
        <f t="shared" si="65"/>
        <v>-38787.557215034925</v>
      </c>
      <c r="AQ72" s="28">
        <f t="shared" si="65"/>
        <v>-39094.962949094886</v>
      </c>
      <c r="AR72" s="28">
        <f t="shared" si="65"/>
        <v>-39404.257002341154</v>
      </c>
      <c r="AS72" s="28">
        <f t="shared" si="65"/>
        <v>-39715.449773861801</v>
      </c>
      <c r="AT72" s="28">
        <f t="shared" si="65"/>
        <v>-40028.551716620997</v>
      </c>
      <c r="AU72" s="28">
        <f t="shared" si="65"/>
        <v>-40343.573337726441</v>
      </c>
      <c r="AV72" s="28">
        <f t="shared" si="65"/>
        <v>-40660.525198700241</v>
      </c>
      <c r="AW72" s="28">
        <f t="shared" si="65"/>
        <v>-40979.417915749138</v>
      </c>
      <c r="AX72" s="28">
        <f t="shared" si="65"/>
        <v>-41300.262160037237</v>
      </c>
      <c r="AY72" s="28">
        <f t="shared" si="65"/>
        <v>-41623.068657959775</v>
      </c>
      <c r="AZ72" s="28">
        <f t="shared" si="65"/>
        <v>-41947.848191418088</v>
      </c>
      <c r="BA72" s="28">
        <f t="shared" si="65"/>
        <v>-42274.611598094889</v>
      </c>
      <c r="BB72" s="28">
        <f t="shared" si="65"/>
        <v>-42603.369771733654</v>
      </c>
      <c r="BC72" s="28">
        <f t="shared" si="65"/>
        <v>-42934.133662417131</v>
      </c>
      <c r="BD72" s="28">
        <f t="shared" si="65"/>
        <v>-43266.914276846284</v>
      </c>
      <c r="BE72" s="28">
        <f t="shared" si="65"/>
        <v>-43601.722678623126</v>
      </c>
      <c r="BF72" s="28">
        <f t="shared" si="65"/>
        <v>-43938.569988535681</v>
      </c>
      <c r="BG72" s="28">
        <f t="shared" si="65"/>
        <v>-44277.467384838099</v>
      </c>
      <c r="BH72" s="28">
        <f t="shared" si="65"/>
        <v>-44618.426103540296</v>
      </c>
      <c r="BI72" s="28">
        <f t="shared" si="65"/>
        <v>-44961.457438694473</v>
      </c>
      <c r="BJ72" s="28">
        <f t="shared" si="65"/>
        <v>-45306.572742680619</v>
      </c>
      <c r="BK72" s="28">
        <f t="shared" si="65"/>
        <v>-45653.783426502494</v>
      </c>
      <c r="BL72" s="28">
        <f t="shared" si="65"/>
        <v>-46003.100960071162</v>
      </c>
      <c r="BM72" s="28">
        <f t="shared" si="65"/>
        <v>-46354.536872506673</v>
      </c>
      <c r="BN72" s="28">
        <f t="shared" si="65"/>
        <v>-46708.102752424937</v>
      </c>
      <c r="BO72" s="28">
        <f t="shared" si="65"/>
        <v>-47063.810248236878</v>
      </c>
      <c r="BP72" s="28">
        <f t="shared" si="65"/>
        <v>-47421.671068445743</v>
      </c>
      <c r="BQ72" s="28">
        <f t="shared" si="65"/>
        <v>-47781.696981942812</v>
      </c>
      <c r="BR72" s="28">
        <f t="shared" si="65"/>
        <v>-48143.899818312537</v>
      </c>
      <c r="BS72" s="28">
        <f t="shared" si="65"/>
        <v>-48508.291468127594</v>
      </c>
      <c r="BT72" s="28">
        <f t="shared" si="65"/>
        <v>-48874.883883256996</v>
      </c>
      <c r="BU72" s="28">
        <f t="shared" si="65"/>
        <v>-49243.689077167001</v>
      </c>
      <c r="BV72" s="28">
        <f t="shared" si="65"/>
        <v>-49614.719125230396</v>
      </c>
      <c r="BW72" s="28">
        <f t="shared" si="65"/>
        <v>-49987.98616502896</v>
      </c>
      <c r="BX72" s="28">
        <f t="shared" si="65"/>
        <v>-50363.502396668271</v>
      </c>
      <c r="BY72" s="28">
        <f t="shared" si="65"/>
        <v>-50741.280083081649</v>
      </c>
      <c r="BZ72" s="28">
        <f t="shared" si="65"/>
        <v>-51121.331550347582</v>
      </c>
      <c r="CA72" s="28">
        <f t="shared" si="65"/>
        <v>-10694.645654196069</v>
      </c>
      <c r="CB72" s="28">
        <f t="shared" si="65"/>
        <v>-10739.206719421747</v>
      </c>
      <c r="CC72" s="28">
        <f t="shared" si="65"/>
        <v>-10783.953455752659</v>
      </c>
      <c r="CD72" s="28">
        <f t="shared" si="65"/>
        <v>-10828.88663681835</v>
      </c>
      <c r="CE72" s="28">
        <f t="shared" ref="CE72:CL72" si="66">SUMIF(CE66:CE71,"&lt;"&amp;1)</f>
        <v>-10874.007039471868</v>
      </c>
      <c r="CF72" s="28">
        <f t="shared" si="66"/>
        <v>-10919.315443802401</v>
      </c>
      <c r="CG72" s="28">
        <f t="shared" si="66"/>
        <v>-10964.812633152085</v>
      </c>
      <c r="CH72" s="28">
        <f t="shared" si="66"/>
        <v>-11010.499394123408</v>
      </c>
      <c r="CI72" s="28">
        <f t="shared" si="66"/>
        <v>-11056.376516598984</v>
      </c>
      <c r="CJ72" s="28">
        <f t="shared" si="66"/>
        <v>-11102.44479375124</v>
      </c>
      <c r="CK72" s="28">
        <f t="shared" si="66"/>
        <v>-11148.705022058415</v>
      </c>
      <c r="CL72" s="28">
        <f t="shared" si="66"/>
        <v>-11195.158001317608</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2:J2 L2:P2">
    <cfRule type="cellIs" dxfId="37" priority="14" stopIfTrue="1" operator="notEqual">
      <formula>0.6545646468</formula>
    </cfRule>
  </conditionalFormatting>
  <conditionalFormatting sqref="CN10:DL11 S3:CL11 CN72:DL72 CN13:DL20 CM66:DL66 S72:CL73 S67:DL71 CN27:DL65 CO21:DL26 S13:CL66">
    <cfRule type="expression" dxfId="36" priority="10">
      <formula>ISNUMBER(SEARCH("Calcs.", _xlfn.FORMULATEXT(S3)))</formula>
    </cfRule>
    <cfRule type="expression" dxfId="35" priority="11">
      <formula>ISNUMBER(SEARCH("Assumption", _xlfn.FORMULATEXT(S3)))</formula>
    </cfRule>
    <cfRule type="expression" dxfId="34" priority="12">
      <formula>ISNUMBER(SEARCH("=", _xlfn.FORMULATEXT(S3)))</formula>
    </cfRule>
    <cfRule type="expression" dxfId="33" priority="13">
      <formula>(ISNUMBER(SEARCH("=", _xlfn.FORMULATEXT(S3)))*1=0)</formula>
    </cfRule>
  </conditionalFormatting>
  <conditionalFormatting sqref="S2:CL2">
    <cfRule type="cellIs" dxfId="32" priority="9" stopIfTrue="1" operator="notEqual">
      <formula>0.6545646468</formula>
    </cfRule>
  </conditionalFormatting>
  <conditionalFormatting sqref="K1:P1 K2">
    <cfRule type="cellIs" dxfId="31" priority="8" stopIfTrue="1" operator="notEqual">
      <formula>0.6545646468</formula>
    </cfRule>
  </conditionalFormatting>
  <conditionalFormatting sqref="CN1:DL1">
    <cfRule type="cellIs" dxfId="30" priority="7" stopIfTrue="1" operator="notEqual">
      <formula>0.6545646468</formula>
    </cfRule>
  </conditionalFormatting>
  <conditionalFormatting sqref="CN3:DL4">
    <cfRule type="expression" dxfId="29" priority="3">
      <formula>ISNUMBER(SEARCH("Calcs.", _xlfn.FORMULATEXT(CN3)))</formula>
    </cfRule>
    <cfRule type="expression" dxfId="28" priority="4">
      <formula>ISNUMBER(SEARCH("Assumption", _xlfn.FORMULATEXT(CN3)))</formula>
    </cfRule>
    <cfRule type="expression" dxfId="27" priority="5">
      <formula>ISNUMBER(SEARCH("=", _xlfn.FORMULATEXT(CN3)))</formula>
    </cfRule>
    <cfRule type="expression" dxfId="26" priority="6">
      <formula>(ISNUMBER(SEARCH("=", _xlfn.FORMULATEXT(CN3)))*1=0)</formula>
    </cfRule>
  </conditionalFormatting>
  <conditionalFormatting sqref="S1:CM1">
    <cfRule type="cellIs" dxfId="25" priority="2" stopIfTrue="1" operator="notEqual">
      <formula>0.6545646468</formula>
    </cfRule>
  </conditionalFormatting>
  <conditionalFormatting sqref="S1:CM1">
    <cfRule type="expression" dxfId="24" priority="1">
      <formula>ISNUMBER(SEARCH("IS BS CF", _xlfn.FORMULATEXT(S1)))</formula>
    </cfRule>
  </conditionalFormatting>
  <dataValidations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57150</xdr:colOff>
                    <xdr:row>33</xdr:row>
                    <xdr:rowOff>101600</xdr:rowOff>
                  </from>
                  <to>
                    <xdr:col>7</xdr:col>
                    <xdr:colOff>317500</xdr:colOff>
                    <xdr:row>34</xdr:row>
                    <xdr:rowOff>158750</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63500</xdr:colOff>
                    <xdr:row>48</xdr:row>
                    <xdr:rowOff>25400</xdr:rowOff>
                  </from>
                  <to>
                    <xdr:col>7</xdr:col>
                    <xdr:colOff>323850</xdr:colOff>
                    <xdr:row>49</xdr:row>
                    <xdr:rowOff>88900</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57150</xdr:colOff>
                    <xdr:row>61</xdr:row>
                    <xdr:rowOff>127000</xdr:rowOff>
                  </from>
                  <to>
                    <xdr:col>7</xdr:col>
                    <xdr:colOff>260350</xdr:colOff>
                    <xdr:row>63</xdr:row>
                    <xdr:rowOff>19050</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88900</xdr:colOff>
                    <xdr:row>14</xdr:row>
                    <xdr:rowOff>171450</xdr:rowOff>
                  </from>
                  <to>
                    <xdr:col>7</xdr:col>
                    <xdr:colOff>355600</xdr:colOff>
                    <xdr:row>16</xdr:row>
                    <xdr:rowOff>57150</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88900</xdr:colOff>
                    <xdr:row>16</xdr:row>
                    <xdr:rowOff>152400</xdr:rowOff>
                  </from>
                  <to>
                    <xdr:col>7</xdr:col>
                    <xdr:colOff>349250</xdr:colOff>
                    <xdr:row>18</xdr:row>
                    <xdr:rowOff>25400</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44450</xdr:colOff>
                    <xdr:row>31</xdr:row>
                    <xdr:rowOff>76200</xdr:rowOff>
                  </from>
                  <to>
                    <xdr:col>7</xdr:col>
                    <xdr:colOff>304800</xdr:colOff>
                    <xdr:row>32</xdr:row>
                    <xdr:rowOff>139700</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44450</xdr:rowOff>
                  </from>
                  <to>
                    <xdr:col>7</xdr:col>
                    <xdr:colOff>336550</xdr:colOff>
                    <xdr:row>47</xdr:row>
                    <xdr:rowOff>95250</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50800</xdr:colOff>
                    <xdr:row>59</xdr:row>
                    <xdr:rowOff>95250</xdr:rowOff>
                  </from>
                  <to>
                    <xdr:col>7</xdr:col>
                    <xdr:colOff>254000</xdr:colOff>
                    <xdr:row>60</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5" outlineLevelRow="1" outlineLevelCol="1" x14ac:dyDescent="0.35"/>
  <cols>
    <col min="1" max="1" width="2.08984375" customWidth="1"/>
    <col min="2" max="6" width="8.7265625" hidden="1" customWidth="1" outlineLevel="1"/>
    <col min="7" max="7" width="28.81640625" style="8" bestFit="1" customWidth="1" collapsed="1"/>
    <col min="8" max="8" width="13.54296875" bestFit="1" customWidth="1"/>
    <col min="9" max="9" width="11.08984375" bestFit="1" customWidth="1"/>
    <col min="10" max="10" width="11.6328125" customWidth="1"/>
    <col min="11" max="11" width="13.7265625" customWidth="1"/>
    <col min="12" max="16" width="13.7265625" bestFit="1" customWidth="1"/>
    <col min="17" max="17" width="2.90625" customWidth="1"/>
    <col min="18" max="18" width="13.7265625" customWidth="1"/>
    <col min="19" max="90" width="13.7265625" bestFit="1" customWidth="1"/>
    <col min="91" max="91" width="8.7265625" customWidth="1"/>
    <col min="92" max="92" width="6.54296875" customWidth="1"/>
    <col min="93" max="93" width="13.7265625" customWidth="1"/>
    <col min="94" max="109" width="11.6328125" customWidth="1"/>
    <col min="110" max="116" width="10.08984375" customWidth="1"/>
  </cols>
  <sheetData>
    <row r="1" spans="1:116" ht="15" thickBot="1" x14ac:dyDescent="0.4">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35">
      <c r="B2" s="8"/>
      <c r="C2" s="8"/>
      <c r="H2" s="8"/>
      <c r="I2" s="8"/>
      <c r="J2" s="8"/>
      <c r="K2" s="113">
        <f>'IS BS CF'!K3</f>
        <v>2024</v>
      </c>
      <c r="L2" s="113">
        <f>K2+1</f>
        <v>2025</v>
      </c>
      <c r="M2" s="113">
        <f>L2+1</f>
        <v>2026</v>
      </c>
      <c r="N2" s="113">
        <f>M2+1</f>
        <v>2027</v>
      </c>
      <c r="O2" s="113">
        <f>N2+1</f>
        <v>2028</v>
      </c>
      <c r="P2" s="113">
        <f>O2+1</f>
        <v>2029</v>
      </c>
      <c r="Q2" s="9"/>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35">
      <c r="G3" s="1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35">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35">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86"/>
      <c r="BI5" s="286"/>
      <c r="BJ5" s="286"/>
      <c r="BK5" s="286"/>
      <c r="BL5" s="286"/>
      <c r="BM5" s="286"/>
      <c r="BN5" s="286"/>
      <c r="BO5" s="286"/>
      <c r="BP5" s="286"/>
      <c r="BQ5" s="286"/>
      <c r="BR5" s="286"/>
      <c r="BS5" s="286"/>
      <c r="BT5" s="286"/>
      <c r="BU5" s="286"/>
      <c r="BV5" s="286"/>
      <c r="BW5" s="286"/>
      <c r="BX5" s="286"/>
      <c r="BY5" s="286"/>
      <c r="BZ5" s="286"/>
      <c r="CA5" s="286"/>
      <c r="CB5" s="286"/>
      <c r="CC5" s="286"/>
      <c r="CD5" s="286"/>
      <c r="CE5" s="286"/>
      <c r="CF5" s="286"/>
      <c r="CG5" s="286"/>
      <c r="CH5" s="286"/>
      <c r="CI5" s="286"/>
      <c r="CJ5" s="286"/>
      <c r="CK5" s="286"/>
      <c r="CL5" s="286"/>
    </row>
    <row r="6" spans="1:116" hidden="1" outlineLevel="1" x14ac:dyDescent="0.35">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35">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35">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35">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35">
      <c r="A10" s="64"/>
      <c r="G10" s="312" t="s">
        <v>669</v>
      </c>
      <c r="H10" s="310"/>
      <c r="I10" s="310"/>
      <c r="J10" s="310"/>
      <c r="K10" s="316"/>
      <c r="L10" s="316"/>
      <c r="M10" s="316"/>
      <c r="N10" s="316"/>
      <c r="O10" s="316"/>
      <c r="P10" s="330"/>
      <c r="Q10" s="271"/>
      <c r="R10" s="322"/>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c r="BM10" s="317"/>
      <c r="BN10" s="317"/>
      <c r="BO10" s="317"/>
      <c r="BP10" s="317"/>
      <c r="BQ10" s="317"/>
      <c r="BR10" s="317"/>
      <c r="BS10" s="317"/>
      <c r="BT10" s="317"/>
      <c r="BU10" s="317"/>
      <c r="BV10" s="317"/>
      <c r="BW10" s="317"/>
      <c r="BX10" s="317"/>
      <c r="BY10" s="317"/>
      <c r="BZ10" s="317"/>
      <c r="CA10" s="317"/>
      <c r="CB10" s="317"/>
      <c r="CC10" s="317"/>
      <c r="CD10" s="317"/>
      <c r="CE10" s="317"/>
      <c r="CF10" s="317"/>
      <c r="CG10" s="317"/>
      <c r="CH10" s="317"/>
      <c r="CI10" s="317"/>
      <c r="CJ10" s="317"/>
      <c r="CK10" s="317"/>
      <c r="CL10" s="331"/>
      <c r="CN10" s="322"/>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x14ac:dyDescent="0.35">
      <c r="A11" s="64"/>
      <c r="G11" s="67"/>
      <c r="H11" s="31"/>
      <c r="I11" s="31"/>
      <c r="J11" s="31"/>
      <c r="K11" s="271"/>
      <c r="L11" s="271"/>
      <c r="M11" s="271"/>
      <c r="N11" s="271"/>
      <c r="O11" s="271"/>
      <c r="P11" s="271"/>
      <c r="Q11" s="271"/>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N11" s="263"/>
    </row>
    <row r="12" spans="1:116" x14ac:dyDescent="0.35">
      <c r="A12" s="64"/>
      <c r="G12" s="67"/>
      <c r="H12" s="31"/>
      <c r="I12" s="31"/>
      <c r="J12" s="31"/>
      <c r="K12" s="271"/>
      <c r="L12" s="271"/>
      <c r="M12" s="271"/>
      <c r="N12" s="271"/>
      <c r="O12" s="271"/>
      <c r="P12" s="271"/>
      <c r="Q12" s="271"/>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N12" s="263"/>
    </row>
    <row r="13" spans="1:116" x14ac:dyDescent="0.35">
      <c r="A13" s="64"/>
      <c r="G13" s="67"/>
      <c r="H13" s="31"/>
      <c r="I13" s="31"/>
      <c r="J13" s="31"/>
      <c r="K13" s="271"/>
      <c r="L13" s="271"/>
      <c r="M13" s="271"/>
      <c r="N13" s="271"/>
      <c r="O13" s="271"/>
      <c r="P13" s="271"/>
      <c r="Q13" s="271"/>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N13" s="263"/>
    </row>
    <row r="14" spans="1:116" x14ac:dyDescent="0.35">
      <c r="A14" s="64"/>
      <c r="G14" s="67"/>
      <c r="H14" s="31"/>
      <c r="I14" s="31"/>
      <c r="J14" s="31"/>
      <c r="K14" s="271"/>
      <c r="L14" s="271"/>
      <c r="M14" s="271"/>
      <c r="N14" s="271"/>
      <c r="O14" s="271"/>
      <c r="P14" s="271"/>
      <c r="Q14" s="271"/>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N14" s="263"/>
    </row>
    <row r="15" spans="1:116" ht="5" customHeight="1" x14ac:dyDescent="0.35">
      <c r="A15" s="64"/>
      <c r="G15" s="67"/>
      <c r="H15" s="31"/>
      <c r="I15" s="31"/>
      <c r="J15" s="31"/>
      <c r="K15" s="271"/>
      <c r="L15" s="271"/>
      <c r="M15" s="271"/>
      <c r="N15" s="271"/>
      <c r="O15" s="271"/>
      <c r="P15" s="271"/>
      <c r="Q15" s="271"/>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N15" s="263"/>
    </row>
    <row r="16" spans="1:116" ht="16" x14ac:dyDescent="0.5">
      <c r="G16" s="15"/>
      <c r="I16" s="287" t="s">
        <v>670</v>
      </c>
      <c r="J16" s="287"/>
      <c r="K16" s="288"/>
      <c r="L16" s="288"/>
      <c r="M16" s="288"/>
      <c r="N16" s="288"/>
      <c r="O16" s="288"/>
      <c r="P16" s="288"/>
      <c r="Q16" s="288"/>
      <c r="R16" s="288"/>
      <c r="S16" s="288"/>
      <c r="T16" s="288"/>
      <c r="U16" s="288"/>
      <c r="V16" s="288"/>
      <c r="W16" s="288"/>
      <c r="X16" s="288"/>
      <c r="Y16" s="288"/>
      <c r="Z16" s="288"/>
      <c r="AA16" s="288"/>
      <c r="AB16" s="288"/>
      <c r="AC16" s="288"/>
      <c r="AD16" s="288"/>
      <c r="AE16" s="288"/>
      <c r="AF16" s="288"/>
      <c r="AG16" s="288"/>
      <c r="AH16" s="288"/>
      <c r="AI16" s="288"/>
      <c r="AJ16" s="288"/>
      <c r="AK16" s="288"/>
      <c r="AL16" s="288"/>
      <c r="AM16" s="288"/>
      <c r="AN16" s="288"/>
      <c r="AO16" s="288"/>
      <c r="AP16" s="288"/>
      <c r="AQ16" s="288"/>
      <c r="AR16" s="288"/>
      <c r="AS16" s="288"/>
      <c r="AT16" s="288"/>
      <c r="AU16" s="288"/>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N16" s="288"/>
    </row>
    <row r="17" spans="3:116" x14ac:dyDescent="0.35">
      <c r="G17" s="9" t="s">
        <v>617</v>
      </c>
      <c r="H17" s="27"/>
      <c r="I17" s="33" cm="1">
        <f t="array" aca="1" ref="I17" ca="1">MIN(IF(ISNUMBER(K17:DL17), K17:DL17))</f>
        <v>0</v>
      </c>
      <c r="J17" s="33"/>
      <c r="K17" s="289">
        <f ca="1">'IS BS CF'!K58</f>
        <v>169694487.19999993</v>
      </c>
      <c r="L17" s="289">
        <f ca="1">'IS BS CF'!L58</f>
        <v>169039617.38180226</v>
      </c>
      <c r="M17" s="289">
        <f ca="1">'IS BS CF'!M58</f>
        <v>168335691.88109726</v>
      </c>
      <c r="N17" s="289">
        <f ca="1">'IS BS CF'!N58</f>
        <v>167579395.03853151</v>
      </c>
      <c r="O17" s="289">
        <f ca="1">'IS BS CF'!O58</f>
        <v>166767200.30771461</v>
      </c>
      <c r="P17" s="289">
        <f ca="1">'IS BS CF'!P58</f>
        <v>166279827.41134337</v>
      </c>
      <c r="Q17" s="289"/>
      <c r="R17" s="289">
        <f>'IS BS CF'!R58</f>
        <v>0</v>
      </c>
      <c r="S17" s="289">
        <f ca="1">'IS BS CF'!S58</f>
        <v>169974540.59999999</v>
      </c>
      <c r="T17" s="289">
        <f ca="1">'IS BS CF'!T58</f>
        <v>169949081.19999999</v>
      </c>
      <c r="U17" s="289">
        <f ca="1">'IS BS CF'!U58</f>
        <v>169923621.79999998</v>
      </c>
      <c r="V17" s="289">
        <f ca="1">'IS BS CF'!V58</f>
        <v>169898162.39999998</v>
      </c>
      <c r="W17" s="289">
        <f ca="1">'IS BS CF'!W58</f>
        <v>169872702.99999997</v>
      </c>
      <c r="X17" s="289">
        <f ca="1">'IS BS CF'!X58</f>
        <v>169847243.59999996</v>
      </c>
      <c r="Y17" s="289">
        <f ca="1">'IS BS CF'!Y58</f>
        <v>169821784.19999996</v>
      </c>
      <c r="Z17" s="289">
        <f ca="1">'IS BS CF'!Z58</f>
        <v>169796324.79999995</v>
      </c>
      <c r="AA17" s="289">
        <f ca="1">'IS BS CF'!AA58</f>
        <v>169770865.39999995</v>
      </c>
      <c r="AB17" s="289">
        <f ca="1">'IS BS CF'!AB58</f>
        <v>169745405.99999994</v>
      </c>
      <c r="AC17" s="289">
        <f ca="1">'IS BS CF'!AC58</f>
        <v>169719946.59999993</v>
      </c>
      <c r="AD17" s="289">
        <f ca="1">'IS BS CF'!AD58</f>
        <v>169694487.19999993</v>
      </c>
      <c r="AE17" s="289">
        <f ca="1">'IS BS CF'!AE58</f>
        <v>169641124.59584895</v>
      </c>
      <c r="AF17" s="289">
        <f ca="1">'IS BS CF'!AF58</f>
        <v>169587546.51263356</v>
      </c>
      <c r="AG17" s="289">
        <f ca="1">'IS BS CF'!AG58</f>
        <v>169533751.61729664</v>
      </c>
      <c r="AH17" s="289">
        <f ca="1">'IS BS CF'!AH58</f>
        <v>169479738.56941316</v>
      </c>
      <c r="AI17" s="289">
        <f ca="1">'IS BS CF'!AI58</f>
        <v>169425506.02115202</v>
      </c>
      <c r="AJ17" s="289">
        <f ca="1">'IS BS CF'!AJ58</f>
        <v>169371052.61723757</v>
      </c>
      <c r="AK17" s="289">
        <f ca="1">'IS BS CF'!AK58</f>
        <v>169316376.99491093</v>
      </c>
      <c r="AL17" s="289">
        <f ca="1">'IS BS CF'!AL58</f>
        <v>169261477.7838912</v>
      </c>
      <c r="AM17" s="289">
        <f ca="1">'IS BS CF'!AM58</f>
        <v>169206353.60633647</v>
      </c>
      <c r="AN17" s="289">
        <f ca="1">'IS BS CF'!AN58</f>
        <v>169151003.07680455</v>
      </c>
      <c r="AO17" s="289">
        <f ca="1">'IS BS CF'!AO58</f>
        <v>169095424.80221355</v>
      </c>
      <c r="AP17" s="289">
        <f ca="1">'IS BS CF'!AP58</f>
        <v>169039617.38180226</v>
      </c>
      <c r="AQ17" s="289">
        <f ca="1">'IS BS CF'!AQ58</f>
        <v>168982259.19484043</v>
      </c>
      <c r="AR17" s="289">
        <f ca="1">'IS BS CF'!AR58</f>
        <v>168924669.03733867</v>
      </c>
      <c r="AS17" s="289">
        <f ca="1">'IS BS CF'!AS58</f>
        <v>168866845.48525828</v>
      </c>
      <c r="AT17" s="289">
        <f ca="1">'IS BS CF'!AT58</f>
        <v>168808787.10672081</v>
      </c>
      <c r="AU17" s="289">
        <f ca="1">'IS BS CF'!AU58</f>
        <v>168750492.4619675</v>
      </c>
      <c r="AV17" s="289">
        <f ca="1">'IS BS CF'!AV58</f>
        <v>168691960.10331848</v>
      </c>
      <c r="AW17" s="289">
        <f ca="1">'IS BS CF'!AW58</f>
        <v>168633188.57513168</v>
      </c>
      <c r="AX17" s="289">
        <f ca="1">'IS BS CF'!AX58</f>
        <v>168574176.41376165</v>
      </c>
      <c r="AY17" s="289">
        <f ca="1">'IS BS CF'!AY58</f>
        <v>168514922.14751819</v>
      </c>
      <c r="AZ17" s="289">
        <f ca="1">'IS BS CF'!AZ58</f>
        <v>168455424.29662463</v>
      </c>
      <c r="BA17" s="289">
        <f ca="1">'IS BS CF'!BA58</f>
        <v>168395681.37317607</v>
      </c>
      <c r="BB17" s="289">
        <f ca="1">'IS BS CF'!BB58</f>
        <v>168335691.88109726</v>
      </c>
      <c r="BC17" s="289">
        <f ca="1">'IS BS CF'!BC58</f>
        <v>168274068.09323794</v>
      </c>
      <c r="BD17" s="289">
        <f ca="1">'IS BS CF'!BD58</f>
        <v>168212194.7199178</v>
      </c>
      <c r="BE17" s="289">
        <f ca="1">'IS BS CF'!BE58</f>
        <v>168150070.24029633</v>
      </c>
      <c r="BF17" s="289">
        <f ca="1">'IS BS CF'!BF58</f>
        <v>168087693.12519243</v>
      </c>
      <c r="BG17" s="289">
        <f ca="1">'IS BS CF'!BG58</f>
        <v>168025061.83704132</v>
      </c>
      <c r="BH17" s="289">
        <f ca="1">'IS BS CF'!BH58</f>
        <v>167962174.82985115</v>
      </c>
      <c r="BI17" s="289">
        <f ca="1">'IS BS CF'!BI58</f>
        <v>167899030.54915962</v>
      </c>
      <c r="BJ17" s="289">
        <f ca="1">'IS BS CF'!BJ58</f>
        <v>167835627.43199012</v>
      </c>
      <c r="BK17" s="289">
        <f ca="1">'IS BS CF'!BK58</f>
        <v>167771963.90680775</v>
      </c>
      <c r="BL17" s="289">
        <f ca="1">'IS BS CF'!BL58</f>
        <v>167708038.3934752</v>
      </c>
      <c r="BM17" s="289">
        <f ca="1">'IS BS CF'!BM58</f>
        <v>167643849.30320832</v>
      </c>
      <c r="BN17" s="289">
        <f ca="1">'IS BS CF'!BN58</f>
        <v>167579395.03853151</v>
      </c>
      <c r="BO17" s="289">
        <f ca="1">'IS BS CF'!BO58</f>
        <v>167513218.4592272</v>
      </c>
      <c r="BP17" s="289">
        <f ca="1">'IS BS CF'!BP58</f>
        <v>167446773.48430774</v>
      </c>
      <c r="BQ17" s="289">
        <f ca="1">'IS BS CF'!BQ58</f>
        <v>167380058.48995316</v>
      </c>
      <c r="BR17" s="289">
        <f ca="1">'IS BS CF'!BR58</f>
        <v>167313071.84347129</v>
      </c>
      <c r="BS17" s="289">
        <f ca="1">'IS BS CF'!BS58</f>
        <v>167245811.90325207</v>
      </c>
      <c r="BT17" s="289">
        <f ca="1">'IS BS CF'!BT58</f>
        <v>167178277.01872149</v>
      </c>
      <c r="BU17" s="289">
        <f ca="1">'IS BS CF'!BU58</f>
        <v>167110465.53029549</v>
      </c>
      <c r="BV17" s="289">
        <f ca="1">'IS BS CF'!BV58</f>
        <v>167042375.76933345</v>
      </c>
      <c r="BW17" s="289">
        <f ca="1">'IS BS CF'!BW58</f>
        <v>166974006.05809155</v>
      </c>
      <c r="BX17" s="289">
        <f ca="1">'IS BS CF'!BX58</f>
        <v>166905354.70967594</v>
      </c>
      <c r="BY17" s="289">
        <f ca="1">'IS BS CF'!BY58</f>
        <v>166836420.0279955</v>
      </c>
      <c r="BZ17" s="289">
        <f ca="1">'IS BS CF'!BZ58</f>
        <v>166767200.30771461</v>
      </c>
      <c r="CA17" s="289">
        <f ca="1">'IS BS CF'!CA58</f>
        <v>166726772.29114994</v>
      </c>
      <c r="CB17" s="289">
        <f ca="1">'IS BS CF'!CB58</f>
        <v>166686310.85378635</v>
      </c>
      <c r="CC17" s="289">
        <f ca="1">'IS BS CF'!CC58</f>
        <v>166645815.85637051</v>
      </c>
      <c r="CD17" s="289">
        <f ca="1">'IS BS CF'!CD58</f>
        <v>166605287.15906885</v>
      </c>
      <c r="CE17" s="289">
        <f ca="1">'IS BS CF'!CE58</f>
        <v>166564724.62146521</v>
      </c>
      <c r="CF17" s="289">
        <f ca="1">'IS BS CF'!CF58</f>
        <v>166524128.10255831</v>
      </c>
      <c r="CG17" s="289">
        <f ca="1">'IS BS CF'!CG58</f>
        <v>166483497.46075943</v>
      </c>
      <c r="CH17" s="289">
        <f ca="1">'IS BS CF'!CH58</f>
        <v>166442832.55388981</v>
      </c>
      <c r="CI17" s="289">
        <f ca="1">'IS BS CF'!CI58</f>
        <v>166402133.23917833</v>
      </c>
      <c r="CJ17" s="289">
        <f ca="1">'IS BS CF'!CJ58</f>
        <v>166361399.37325898</v>
      </c>
      <c r="CK17" s="289">
        <f ca="1">'IS BS CF'!CK58</f>
        <v>166320630.81216839</v>
      </c>
      <c r="CL17" s="289">
        <f ca="1">'IS BS CF'!CL58</f>
        <v>166279827.41134337</v>
      </c>
      <c r="CN17" s="289"/>
      <c r="CO17" s="289">
        <v>2479104.1666666665</v>
      </c>
      <c r="CP17" s="289">
        <v>2448666.6666666665</v>
      </c>
      <c r="CQ17" s="289">
        <v>2418229.1666666665</v>
      </c>
      <c r="CR17" s="289">
        <v>2387791.6666666665</v>
      </c>
      <c r="CS17" s="289">
        <v>2314322.9166666665</v>
      </c>
      <c r="CT17" s="289">
        <v>2219791.6666666665</v>
      </c>
      <c r="CU17" s="289">
        <v>2125260.4166666665</v>
      </c>
      <c r="CV17" s="289">
        <v>2030729.1666666665</v>
      </c>
      <c r="CW17" s="289">
        <v>1932241.6666666665</v>
      </c>
      <c r="CX17" s="289">
        <v>1832354.1666666665</v>
      </c>
      <c r="CY17" s="289">
        <v>1733066.6666666665</v>
      </c>
      <c r="CZ17" s="289">
        <v>1632187.4999999998</v>
      </c>
      <c r="DA17" s="289">
        <v>1528079.9999999998</v>
      </c>
      <c r="DB17" s="289">
        <v>1422690.6249999998</v>
      </c>
      <c r="DC17" s="289">
        <v>1317301.2499999998</v>
      </c>
      <c r="DD17" s="289">
        <v>1211911.8749999998</v>
      </c>
      <c r="DE17" s="289">
        <v>1101137.1249999998</v>
      </c>
      <c r="DF17" s="289">
        <v>988997.81249999977</v>
      </c>
      <c r="DG17" s="289">
        <v>876858.49999999977</v>
      </c>
      <c r="DH17" s="289">
        <v>764719.18749999977</v>
      </c>
      <c r="DI17" s="289">
        <v>645020.85624999972</v>
      </c>
      <c r="DJ17" s="289">
        <v>523871.14062499971</v>
      </c>
      <c r="DK17" s="289">
        <v>402721.4249999997</v>
      </c>
      <c r="DL17" s="289">
        <v>281571.70937499969</v>
      </c>
    </row>
    <row r="18" spans="3:116" x14ac:dyDescent="0.35">
      <c r="G18" s="9"/>
      <c r="H18" s="27"/>
      <c r="I18" s="27"/>
      <c r="J18" s="27"/>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row>
    <row r="19" spans="3:116" x14ac:dyDescent="0.35">
      <c r="G19" s="290" t="s">
        <v>671</v>
      </c>
      <c r="H19" s="291" t="s">
        <v>672</v>
      </c>
      <c r="I19" s="291" t="s">
        <v>673</v>
      </c>
      <c r="K19" s="292"/>
      <c r="L19" s="292"/>
      <c r="M19" s="292"/>
      <c r="N19" s="292"/>
      <c r="O19" s="292"/>
      <c r="P19" s="292"/>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35">
      <c r="G20" s="356" t="s">
        <v>674</v>
      </c>
      <c r="H20" s="345">
        <v>10000000</v>
      </c>
      <c r="I20" s="35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35">
      <c r="G21" s="356" t="s">
        <v>732</v>
      </c>
      <c r="H21" s="345">
        <v>20000000</v>
      </c>
      <c r="I21" s="35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35">
      <c r="G22" s="356" t="s">
        <v>733</v>
      </c>
      <c r="H22" s="345">
        <v>40000000</v>
      </c>
      <c r="I22" s="35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35">
      <c r="G23" s="356" t="s">
        <v>734</v>
      </c>
      <c r="H23" s="345">
        <v>100000000</v>
      </c>
      <c r="I23" s="35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93">
        <f t="shared" si="22"/>
        <v>100000000</v>
      </c>
      <c r="CP23" s="293">
        <f t="shared" si="23"/>
        <v>0</v>
      </c>
      <c r="CQ23" s="293">
        <f t="shared" si="23"/>
        <v>0</v>
      </c>
      <c r="CR23" s="293">
        <f t="shared" si="23"/>
        <v>0</v>
      </c>
      <c r="CS23" s="293">
        <f t="shared" si="23"/>
        <v>0</v>
      </c>
      <c r="CT23" s="293">
        <f t="shared" si="23"/>
        <v>0</v>
      </c>
      <c r="CU23" s="293">
        <f t="shared" si="23"/>
        <v>0</v>
      </c>
      <c r="CV23" s="293">
        <f t="shared" si="23"/>
        <v>0</v>
      </c>
      <c r="CW23" s="293">
        <f t="shared" si="23"/>
        <v>0</v>
      </c>
      <c r="CX23" s="293">
        <f t="shared" si="23"/>
        <v>0</v>
      </c>
      <c r="CY23" s="293">
        <f t="shared" si="23"/>
        <v>0</v>
      </c>
      <c r="CZ23" s="293">
        <f t="shared" si="23"/>
        <v>0</v>
      </c>
      <c r="DA23" s="293">
        <f t="shared" si="23"/>
        <v>0</v>
      </c>
      <c r="DB23" s="293">
        <f t="shared" si="23"/>
        <v>0</v>
      </c>
      <c r="DC23" s="293">
        <f t="shared" si="23"/>
        <v>0</v>
      </c>
      <c r="DD23" s="293">
        <f t="shared" si="23"/>
        <v>0</v>
      </c>
      <c r="DE23" s="293">
        <f t="shared" si="23"/>
        <v>0</v>
      </c>
      <c r="DF23" s="293">
        <f t="shared" si="23"/>
        <v>0</v>
      </c>
      <c r="DG23" s="293">
        <f t="shared" si="23"/>
        <v>0</v>
      </c>
      <c r="DH23" s="293">
        <f t="shared" si="23"/>
        <v>0</v>
      </c>
      <c r="DI23" s="293">
        <f t="shared" si="23"/>
        <v>0</v>
      </c>
      <c r="DJ23" s="293">
        <f t="shared" si="23"/>
        <v>0</v>
      </c>
      <c r="DK23" s="293">
        <f t="shared" si="23"/>
        <v>0</v>
      </c>
      <c r="DL23" s="293">
        <f t="shared" si="23"/>
        <v>0</v>
      </c>
    </row>
    <row r="24" spans="3:116" x14ac:dyDescent="0.35">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7"/>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35">
      <c r="C25" s="169"/>
    </row>
    <row r="26" spans="3:116" s="27" customFormat="1" x14ac:dyDescent="0.35">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CF'!R75</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K18:BL18">
    <cfRule type="cellIs" dxfId="23" priority="23" operator="lessThan">
      <formula>0</formula>
    </cfRule>
  </conditionalFormatting>
  <conditionalFormatting sqref="A2:Q2">
    <cfRule type="cellIs" dxfId="22" priority="22" stopIfTrue="1" operator="notEqual">
      <formula>0.6545646468</formula>
    </cfRule>
  </conditionalFormatting>
  <conditionalFormatting sqref="H10:CL15 CN10:CN15">
    <cfRule type="expression" dxfId="21" priority="20">
      <formula>ISNUMBER(SEARCH("Calcs.", _xlfn.FORMULATEXT(H10)))</formula>
    </cfRule>
  </conditionalFormatting>
  <conditionalFormatting sqref="H10:CL15 CN10:CN15">
    <cfRule type="expression" dxfId="20" priority="21">
      <formula>ISNUMBER(SEARCH("Assumption", _xlfn.FORMULATEXT(H10)))</formula>
    </cfRule>
  </conditionalFormatting>
  <conditionalFormatting sqref="S2:CL2">
    <cfRule type="cellIs" dxfId="19" priority="24" stopIfTrue="1" operator="notEqual">
      <formula>0.6545646468</formula>
    </cfRule>
  </conditionalFormatting>
  <conditionalFormatting sqref="R2">
    <cfRule type="cellIs" dxfId="18" priority="19" stopIfTrue="1" operator="notEqual">
      <formula>0.6545646468</formula>
    </cfRule>
  </conditionalFormatting>
  <conditionalFormatting sqref="CO10:DL11">
    <cfRule type="expression" dxfId="17" priority="15">
      <formula>ISNUMBER(SEARCH("Calcs.", _xlfn.FORMULATEXT(CO10)))</formula>
    </cfRule>
    <cfRule type="expression" dxfId="16" priority="16">
      <formula>ISNUMBER(SEARCH("Assumption", _xlfn.FORMULATEXT(CO10)))</formula>
    </cfRule>
    <cfRule type="expression" dxfId="15" priority="17">
      <formula>ISNUMBER(SEARCH("=", _xlfn.FORMULATEXT(CO10)))</formula>
    </cfRule>
    <cfRule type="expression" dxfId="14" priority="18">
      <formula>(ISNUMBER(SEARCH("=", _xlfn.FORMULATEXT(CO10)))*1=0)</formula>
    </cfRule>
  </conditionalFormatting>
  <conditionalFormatting sqref="CN1:DL1">
    <cfRule type="cellIs" dxfId="13" priority="14" stopIfTrue="1" operator="notEqual">
      <formula>0.6545646468</formula>
    </cfRule>
  </conditionalFormatting>
  <conditionalFormatting sqref="S3:CL4">
    <cfRule type="expression" dxfId="12" priority="10">
      <formula>ISNUMBER(SEARCH("Calcs.", _xlfn.FORMULATEXT(S3)))</formula>
    </cfRule>
    <cfRule type="expression" dxfId="11" priority="11">
      <formula>ISNUMBER(SEARCH("Assumption", _xlfn.FORMULATEXT(S3)))</formula>
    </cfRule>
    <cfRule type="expression" dxfId="10" priority="12">
      <formula>ISNUMBER(SEARCH("=", _xlfn.FORMULATEXT(S3)))</formula>
    </cfRule>
    <cfRule type="expression" dxfId="9" priority="13">
      <formula>(ISNUMBER(SEARCH("=", _xlfn.FORMULATEXT(S3)))*1=0)</formula>
    </cfRule>
  </conditionalFormatting>
  <conditionalFormatting sqref="CN3:DL4">
    <cfRule type="expression" dxfId="8" priority="6">
      <formula>ISNUMBER(SEARCH("Calcs.", _xlfn.FORMULATEXT(CN3)))</formula>
    </cfRule>
    <cfRule type="expression" dxfId="7" priority="7">
      <formula>ISNUMBER(SEARCH("Assumption", _xlfn.FORMULATEXT(CN3)))</formula>
    </cfRule>
    <cfRule type="expression" dxfId="6" priority="8">
      <formula>ISNUMBER(SEARCH("=", _xlfn.FORMULATEXT(CN3)))</formula>
    </cfRule>
    <cfRule type="expression" dxfId="5" priority="9">
      <formula>(ISNUMBER(SEARCH("=", _xlfn.FORMULATEXT(CN3)))*1=0)</formula>
    </cfRule>
  </conditionalFormatting>
  <conditionalFormatting sqref="L1:P1">
    <cfRule type="cellIs" dxfId="4" priority="5" stopIfTrue="1" operator="notEqual">
      <formula>0.6545646468</formula>
    </cfRule>
  </conditionalFormatting>
  <conditionalFormatting sqref="K1">
    <cfRule type="cellIs" dxfId="3" priority="4" stopIfTrue="1" operator="notEqual">
      <formula>0.6545646468</formula>
    </cfRule>
  </conditionalFormatting>
  <conditionalFormatting sqref="CN17:DL17 I17:CL17">
    <cfRule type="cellIs" dxfId="2" priority="3" operator="lessThan">
      <formula>0</formula>
    </cfRule>
  </conditionalFormatting>
  <conditionalFormatting sqref="R1:CL1">
    <cfRule type="cellIs" dxfId="1" priority="2" stopIfTrue="1" operator="notEqual">
      <formula>0.6545646468</formula>
    </cfRule>
  </conditionalFormatting>
  <conditionalFormatting sqref="R1:CL1">
    <cfRule type="expression" dxfId="0" priority="1">
      <formula>ISNUMBER(SEARCH("IS BS CF", _xlfn.FORMULATEXT(R1)))</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736600</xdr:colOff>
                    <xdr:row>10</xdr:row>
                    <xdr:rowOff>133350</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730250</xdr:colOff>
                    <xdr:row>12</xdr:row>
                    <xdr:rowOff>101600</xdr:rowOff>
                  </from>
                  <to>
                    <xdr:col>9</xdr:col>
                    <xdr:colOff>0</xdr:colOff>
                    <xdr:row>13</xdr:row>
                    <xdr:rowOff>158750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5" x14ac:dyDescent="0.35"/>
  <cols>
    <col min="17" max="90" width="8.7265625" customWidth="1"/>
    <col min="91" max="115" width="0" hidden="1" customWidth="1"/>
  </cols>
  <sheetData>
    <row r="313976" spans="3182:3182" x14ac:dyDescent="0.35">
      <c r="DRJ313976" t="s">
        <v>583</v>
      </c>
    </row>
    <row r="420753" spans="8515:8515" x14ac:dyDescent="0.35">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2024-04-30T15:57:27Z</dcterms:modified>
</cp:coreProperties>
</file>